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HYDROSTAR/HydroStar/PROJECTS/LIVE PROJECTS/SIF/DISCOVERY/Charlie workings/"/>
    </mc:Choice>
  </mc:AlternateContent>
  <xr:revisionPtr revIDLastSave="0" documentId="13_ncr:1_{D3494BD4-B572-B343-BFA8-0B7ABFA0D1A6}" xr6:coauthVersionLast="47" xr6:coauthVersionMax="47" xr10:uidLastSave="{00000000-0000-0000-0000-000000000000}"/>
  <bookViews>
    <workbookView xWindow="0" yWindow="680" windowWidth="29920" windowHeight="17680" xr2:uid="{9FDFFEAC-E909-864A-904C-3CBB78D9DAD7}"/>
  </bookViews>
  <sheets>
    <sheet name="Control" sheetId="1" r:id="rId1"/>
    <sheet name="Sheet1" sheetId="21" r:id="rId2"/>
    <sheet name="Comparisons" sheetId="20" r:id="rId3"/>
    <sheet name="Visual" sheetId="16" r:id="rId4"/>
    <sheet name="Selection" sheetId="2" r:id="rId5"/>
    <sheet name="Parameters" sheetId="13" r:id="rId6"/>
    <sheet name="Costs" sheetId="17" r:id="rId7"/>
    <sheet name="Cash flow" sheetId="19" r:id="rId8"/>
    <sheet name="Solar 1MW" sheetId="3" r:id="rId9"/>
    <sheet name="Wind 1MW" sheetId="4" r:id="rId10"/>
    <sheet name="Grid 1MW" sheetId="5" r:id="rId11"/>
    <sheet name="Solar scaled" sheetId="6" r:id="rId12"/>
    <sheet name="Wind scaled" sheetId="7" r:id="rId13"/>
    <sheet name="Grid scaled" sheetId="8" r:id="rId14"/>
    <sheet name="Total power" sheetId="9" r:id="rId15"/>
    <sheet name="Theoretical H2" sheetId="10" r:id="rId16"/>
    <sheet name="Actual H2" sheetId="11" r:id="rId17"/>
    <sheet name="Water demand" sheetId="14" r:id="rId18"/>
    <sheet name="Water purification electrical" sheetId="15" r:id="rId19"/>
    <sheet name="Compression electrical" sheetId="18" r:id="rId20"/>
  </sheets>
  <definedNames>
    <definedName name="_xlnm.Print_Area" localSheetId="0">Control!$S$26:$AB$38</definedName>
    <definedName name="_xlnm.Print_Area" localSheetId="1">Sheet1!$J$10:$S$24</definedName>
    <definedName name="_xlnm.Print_Area" localSheetId="3">Visual!$B$2:$K$10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1" l="1"/>
  <c r="M5" i="21"/>
  <c r="L6" i="21"/>
  <c r="L5" i="21"/>
  <c r="L4" i="21"/>
  <c r="K6" i="21"/>
  <c r="K5" i="21"/>
  <c r="K4" i="21"/>
  <c r="C36" i="17"/>
  <c r="F14" i="17"/>
  <c r="G14" i="17" s="1"/>
  <c r="F4" i="17"/>
  <c r="C39" i="17" l="1"/>
  <c r="G39" i="17" s="1"/>
  <c r="G40" i="17"/>
  <c r="G13" i="1" l="1"/>
  <c r="C45" i="19"/>
  <c r="C33" i="17"/>
  <c r="C29" i="19" l="1"/>
  <c r="C6" i="19"/>
  <c r="C35" i="17"/>
  <c r="C34" i="17"/>
  <c r="C10" i="19"/>
  <c r="F6" i="17" l="1"/>
  <c r="C19" i="17"/>
  <c r="G19" i="17" s="1"/>
  <c r="C18" i="17"/>
  <c r="G18" i="17" s="1"/>
  <c r="C17" i="17"/>
  <c r="G17" i="17" s="1"/>
  <c r="G4" i="17"/>
  <c r="F10" i="17"/>
  <c r="G10" i="17" s="1"/>
  <c r="C11" i="17" s="1"/>
  <c r="G11" i="17" s="1"/>
  <c r="C8" i="17"/>
  <c r="G8" i="17" s="1"/>
  <c r="F41" i="17"/>
  <c r="G41" i="17" s="1"/>
  <c r="F15" i="17"/>
  <c r="G15" i="17" s="1"/>
  <c r="C5" i="17" l="1"/>
  <c r="G5" i="17" s="1"/>
  <c r="G6" i="17"/>
  <c r="C28" i="17" s="1"/>
  <c r="G28" i="17" s="1"/>
  <c r="C29" i="17"/>
  <c r="G29" i="17" s="1"/>
  <c r="C7" i="17" l="1"/>
  <c r="G7" i="17" s="1"/>
  <c r="C27" i="17"/>
  <c r="G27" i="17" s="1"/>
  <c r="C4" i="13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C3" i="8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C293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C294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C295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C296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C297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C3" i="7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S301" i="6"/>
  <c r="T301" i="6"/>
  <c r="U301" i="6"/>
  <c r="V301" i="6"/>
  <c r="W301" i="6"/>
  <c r="X301" i="6"/>
  <c r="Y301" i="6"/>
  <c r="Z301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X303" i="6"/>
  <c r="Y303" i="6"/>
  <c r="Z303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S305" i="6"/>
  <c r="T305" i="6"/>
  <c r="U305" i="6"/>
  <c r="V305" i="6"/>
  <c r="W305" i="6"/>
  <c r="X305" i="6"/>
  <c r="Y305" i="6"/>
  <c r="Z305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S306" i="6"/>
  <c r="T306" i="6"/>
  <c r="U306" i="6"/>
  <c r="V306" i="6"/>
  <c r="W306" i="6"/>
  <c r="X306" i="6"/>
  <c r="Y306" i="6"/>
  <c r="Z306" i="6"/>
  <c r="C307" i="6"/>
  <c r="D307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S307" i="6"/>
  <c r="T307" i="6"/>
  <c r="U307" i="6"/>
  <c r="V307" i="6"/>
  <c r="W307" i="6"/>
  <c r="X307" i="6"/>
  <c r="Y307" i="6"/>
  <c r="Z307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X308" i="6"/>
  <c r="Y308" i="6"/>
  <c r="Z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S309" i="6"/>
  <c r="T309" i="6"/>
  <c r="U309" i="6"/>
  <c r="V309" i="6"/>
  <c r="W309" i="6"/>
  <c r="X309" i="6"/>
  <c r="Y309" i="6"/>
  <c r="Z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S311" i="6"/>
  <c r="T311" i="6"/>
  <c r="U311" i="6"/>
  <c r="V311" i="6"/>
  <c r="W311" i="6"/>
  <c r="X311" i="6"/>
  <c r="Y311" i="6"/>
  <c r="Z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S312" i="6"/>
  <c r="T312" i="6"/>
  <c r="U312" i="6"/>
  <c r="V312" i="6"/>
  <c r="W312" i="6"/>
  <c r="X312" i="6"/>
  <c r="Y312" i="6"/>
  <c r="Z312" i="6"/>
  <c r="C313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X313" i="6"/>
  <c r="Y313" i="6"/>
  <c r="Z313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S314" i="6"/>
  <c r="T314" i="6"/>
  <c r="U314" i="6"/>
  <c r="V314" i="6"/>
  <c r="W314" i="6"/>
  <c r="X314" i="6"/>
  <c r="Y314" i="6"/>
  <c r="Z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S315" i="6"/>
  <c r="T315" i="6"/>
  <c r="U315" i="6"/>
  <c r="V315" i="6"/>
  <c r="W315" i="6"/>
  <c r="X315" i="6"/>
  <c r="Y315" i="6"/>
  <c r="Z315" i="6"/>
  <c r="C316" i="6"/>
  <c r="D316" i="6"/>
  <c r="E316" i="6"/>
  <c r="F316" i="6"/>
  <c r="G316" i="6"/>
  <c r="H316" i="6"/>
  <c r="I316" i="6"/>
  <c r="J316" i="6"/>
  <c r="K316" i="6"/>
  <c r="L316" i="6"/>
  <c r="M316" i="6"/>
  <c r="N316" i="6"/>
  <c r="O316" i="6"/>
  <c r="P316" i="6"/>
  <c r="Q316" i="6"/>
  <c r="R316" i="6"/>
  <c r="S316" i="6"/>
  <c r="T316" i="6"/>
  <c r="U316" i="6"/>
  <c r="V316" i="6"/>
  <c r="W316" i="6"/>
  <c r="X316" i="6"/>
  <c r="Y316" i="6"/>
  <c r="Z316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R317" i="6"/>
  <c r="S317" i="6"/>
  <c r="T317" i="6"/>
  <c r="U317" i="6"/>
  <c r="V317" i="6"/>
  <c r="W317" i="6"/>
  <c r="X317" i="6"/>
  <c r="Y317" i="6"/>
  <c r="Z317" i="6"/>
  <c r="C318" i="6"/>
  <c r="D318" i="6"/>
  <c r="E318" i="6"/>
  <c r="F318" i="6"/>
  <c r="G318" i="6"/>
  <c r="H318" i="6"/>
  <c r="I318" i="6"/>
  <c r="J318" i="6"/>
  <c r="K318" i="6"/>
  <c r="L318" i="6"/>
  <c r="M318" i="6"/>
  <c r="N318" i="6"/>
  <c r="O318" i="6"/>
  <c r="P318" i="6"/>
  <c r="Q318" i="6"/>
  <c r="R318" i="6"/>
  <c r="S318" i="6"/>
  <c r="T318" i="6"/>
  <c r="U318" i="6"/>
  <c r="V318" i="6"/>
  <c r="W318" i="6"/>
  <c r="X318" i="6"/>
  <c r="Y318" i="6"/>
  <c r="Z318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R319" i="6"/>
  <c r="S319" i="6"/>
  <c r="T319" i="6"/>
  <c r="U319" i="6"/>
  <c r="V319" i="6"/>
  <c r="W319" i="6"/>
  <c r="X319" i="6"/>
  <c r="Y319" i="6"/>
  <c r="Z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R320" i="6"/>
  <c r="S320" i="6"/>
  <c r="T320" i="6"/>
  <c r="U320" i="6"/>
  <c r="V320" i="6"/>
  <c r="W320" i="6"/>
  <c r="X320" i="6"/>
  <c r="Y320" i="6"/>
  <c r="Z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P321" i="6"/>
  <c r="Q321" i="6"/>
  <c r="R321" i="6"/>
  <c r="S321" i="6"/>
  <c r="T321" i="6"/>
  <c r="U321" i="6"/>
  <c r="V321" i="6"/>
  <c r="W321" i="6"/>
  <c r="X321" i="6"/>
  <c r="Y321" i="6"/>
  <c r="Z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P322" i="6"/>
  <c r="Q322" i="6"/>
  <c r="R322" i="6"/>
  <c r="S322" i="6"/>
  <c r="T322" i="6"/>
  <c r="U322" i="6"/>
  <c r="V322" i="6"/>
  <c r="W322" i="6"/>
  <c r="X322" i="6"/>
  <c r="Y322" i="6"/>
  <c r="Z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P323" i="6"/>
  <c r="Q323" i="6"/>
  <c r="R323" i="6"/>
  <c r="S323" i="6"/>
  <c r="T323" i="6"/>
  <c r="U323" i="6"/>
  <c r="V323" i="6"/>
  <c r="W323" i="6"/>
  <c r="X323" i="6"/>
  <c r="Y323" i="6"/>
  <c r="Z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P324" i="6"/>
  <c r="Q324" i="6"/>
  <c r="R324" i="6"/>
  <c r="S324" i="6"/>
  <c r="T324" i="6"/>
  <c r="U324" i="6"/>
  <c r="V324" i="6"/>
  <c r="W324" i="6"/>
  <c r="X324" i="6"/>
  <c r="Y324" i="6"/>
  <c r="Z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P325" i="6"/>
  <c r="Q325" i="6"/>
  <c r="R325" i="6"/>
  <c r="S325" i="6"/>
  <c r="T325" i="6"/>
  <c r="U325" i="6"/>
  <c r="V325" i="6"/>
  <c r="W325" i="6"/>
  <c r="X325" i="6"/>
  <c r="Y325" i="6"/>
  <c r="Z325" i="6"/>
  <c r="C326" i="6"/>
  <c r="D326" i="6"/>
  <c r="E326" i="6"/>
  <c r="F326" i="6"/>
  <c r="G326" i="6"/>
  <c r="H326" i="6"/>
  <c r="I326" i="6"/>
  <c r="J326" i="6"/>
  <c r="K326" i="6"/>
  <c r="L326" i="6"/>
  <c r="M326" i="6"/>
  <c r="N326" i="6"/>
  <c r="O326" i="6"/>
  <c r="P326" i="6"/>
  <c r="Q326" i="6"/>
  <c r="R326" i="6"/>
  <c r="S326" i="6"/>
  <c r="T326" i="6"/>
  <c r="U326" i="6"/>
  <c r="V326" i="6"/>
  <c r="W326" i="6"/>
  <c r="X326" i="6"/>
  <c r="Y326" i="6"/>
  <c r="Z326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P327" i="6"/>
  <c r="Q327" i="6"/>
  <c r="R327" i="6"/>
  <c r="S327" i="6"/>
  <c r="T327" i="6"/>
  <c r="U327" i="6"/>
  <c r="V327" i="6"/>
  <c r="W327" i="6"/>
  <c r="X327" i="6"/>
  <c r="Y327" i="6"/>
  <c r="Z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P328" i="6"/>
  <c r="Q328" i="6"/>
  <c r="R328" i="6"/>
  <c r="S328" i="6"/>
  <c r="T328" i="6"/>
  <c r="U328" i="6"/>
  <c r="V328" i="6"/>
  <c r="W328" i="6"/>
  <c r="X328" i="6"/>
  <c r="Y328" i="6"/>
  <c r="Z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P329" i="6"/>
  <c r="Q329" i="6"/>
  <c r="R329" i="6"/>
  <c r="S329" i="6"/>
  <c r="T329" i="6"/>
  <c r="U329" i="6"/>
  <c r="V329" i="6"/>
  <c r="W329" i="6"/>
  <c r="X329" i="6"/>
  <c r="Y329" i="6"/>
  <c r="Z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P330" i="6"/>
  <c r="Q330" i="6"/>
  <c r="R330" i="6"/>
  <c r="S330" i="6"/>
  <c r="T330" i="6"/>
  <c r="U330" i="6"/>
  <c r="V330" i="6"/>
  <c r="W330" i="6"/>
  <c r="X330" i="6"/>
  <c r="Y330" i="6"/>
  <c r="Z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P331" i="6"/>
  <c r="Q331" i="6"/>
  <c r="R331" i="6"/>
  <c r="S331" i="6"/>
  <c r="T331" i="6"/>
  <c r="U331" i="6"/>
  <c r="V331" i="6"/>
  <c r="W331" i="6"/>
  <c r="X331" i="6"/>
  <c r="Y331" i="6"/>
  <c r="Z331" i="6"/>
  <c r="C332" i="6"/>
  <c r="D332" i="6"/>
  <c r="E332" i="6"/>
  <c r="F332" i="6"/>
  <c r="G332" i="6"/>
  <c r="H332" i="6"/>
  <c r="I332" i="6"/>
  <c r="J332" i="6"/>
  <c r="K332" i="6"/>
  <c r="L332" i="6"/>
  <c r="M332" i="6"/>
  <c r="N332" i="6"/>
  <c r="O332" i="6"/>
  <c r="P332" i="6"/>
  <c r="Q332" i="6"/>
  <c r="R332" i="6"/>
  <c r="S332" i="6"/>
  <c r="T332" i="6"/>
  <c r="U332" i="6"/>
  <c r="V332" i="6"/>
  <c r="W332" i="6"/>
  <c r="X332" i="6"/>
  <c r="Y332" i="6"/>
  <c r="Z332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P333" i="6"/>
  <c r="Q333" i="6"/>
  <c r="R333" i="6"/>
  <c r="S333" i="6"/>
  <c r="T333" i="6"/>
  <c r="U333" i="6"/>
  <c r="V333" i="6"/>
  <c r="W333" i="6"/>
  <c r="X333" i="6"/>
  <c r="Y333" i="6"/>
  <c r="Z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P334" i="6"/>
  <c r="Q334" i="6"/>
  <c r="R334" i="6"/>
  <c r="S334" i="6"/>
  <c r="T334" i="6"/>
  <c r="U334" i="6"/>
  <c r="V334" i="6"/>
  <c r="W334" i="6"/>
  <c r="X334" i="6"/>
  <c r="Y334" i="6"/>
  <c r="Z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P335" i="6"/>
  <c r="Q335" i="6"/>
  <c r="R335" i="6"/>
  <c r="S335" i="6"/>
  <c r="T335" i="6"/>
  <c r="U335" i="6"/>
  <c r="V335" i="6"/>
  <c r="W335" i="6"/>
  <c r="X335" i="6"/>
  <c r="Y335" i="6"/>
  <c r="Z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P336" i="6"/>
  <c r="Q336" i="6"/>
  <c r="R336" i="6"/>
  <c r="S336" i="6"/>
  <c r="T336" i="6"/>
  <c r="U336" i="6"/>
  <c r="V336" i="6"/>
  <c r="W336" i="6"/>
  <c r="X336" i="6"/>
  <c r="Y336" i="6"/>
  <c r="Z336" i="6"/>
  <c r="C337" i="6"/>
  <c r="D337" i="6"/>
  <c r="E337" i="6"/>
  <c r="F337" i="6"/>
  <c r="G337" i="6"/>
  <c r="H337" i="6"/>
  <c r="I337" i="6"/>
  <c r="J337" i="6"/>
  <c r="K337" i="6"/>
  <c r="L337" i="6"/>
  <c r="M337" i="6"/>
  <c r="N337" i="6"/>
  <c r="O337" i="6"/>
  <c r="P337" i="6"/>
  <c r="Q337" i="6"/>
  <c r="R337" i="6"/>
  <c r="S337" i="6"/>
  <c r="T337" i="6"/>
  <c r="U337" i="6"/>
  <c r="V337" i="6"/>
  <c r="W337" i="6"/>
  <c r="X337" i="6"/>
  <c r="Y337" i="6"/>
  <c r="Z337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R338" i="6"/>
  <c r="S338" i="6"/>
  <c r="T338" i="6"/>
  <c r="U338" i="6"/>
  <c r="V338" i="6"/>
  <c r="W338" i="6"/>
  <c r="X338" i="6"/>
  <c r="Y338" i="6"/>
  <c r="Z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P339" i="6"/>
  <c r="Q339" i="6"/>
  <c r="R339" i="6"/>
  <c r="S339" i="6"/>
  <c r="T339" i="6"/>
  <c r="U339" i="6"/>
  <c r="V339" i="6"/>
  <c r="W339" i="6"/>
  <c r="X339" i="6"/>
  <c r="Y339" i="6"/>
  <c r="Z339" i="6"/>
  <c r="C340" i="6"/>
  <c r="D340" i="6"/>
  <c r="E340" i="6"/>
  <c r="F340" i="6"/>
  <c r="G340" i="6"/>
  <c r="H340" i="6"/>
  <c r="I340" i="6"/>
  <c r="J340" i="6"/>
  <c r="K340" i="6"/>
  <c r="L340" i="6"/>
  <c r="M340" i="6"/>
  <c r="N340" i="6"/>
  <c r="O340" i="6"/>
  <c r="P340" i="6"/>
  <c r="Q340" i="6"/>
  <c r="R340" i="6"/>
  <c r="S340" i="6"/>
  <c r="T340" i="6"/>
  <c r="U340" i="6"/>
  <c r="V340" i="6"/>
  <c r="W340" i="6"/>
  <c r="X340" i="6"/>
  <c r="Y340" i="6"/>
  <c r="Z340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P341" i="6"/>
  <c r="Q341" i="6"/>
  <c r="R341" i="6"/>
  <c r="S341" i="6"/>
  <c r="T341" i="6"/>
  <c r="U341" i="6"/>
  <c r="V341" i="6"/>
  <c r="W341" i="6"/>
  <c r="X341" i="6"/>
  <c r="Y341" i="6"/>
  <c r="Z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P342" i="6"/>
  <c r="Q342" i="6"/>
  <c r="R342" i="6"/>
  <c r="S342" i="6"/>
  <c r="T342" i="6"/>
  <c r="U342" i="6"/>
  <c r="V342" i="6"/>
  <c r="W342" i="6"/>
  <c r="X342" i="6"/>
  <c r="Y342" i="6"/>
  <c r="Z342" i="6"/>
  <c r="C343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P343" i="6"/>
  <c r="Q343" i="6"/>
  <c r="R343" i="6"/>
  <c r="S343" i="6"/>
  <c r="T343" i="6"/>
  <c r="U343" i="6"/>
  <c r="V343" i="6"/>
  <c r="W343" i="6"/>
  <c r="X343" i="6"/>
  <c r="Y343" i="6"/>
  <c r="Z343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P344" i="6"/>
  <c r="Q344" i="6"/>
  <c r="R344" i="6"/>
  <c r="S344" i="6"/>
  <c r="T344" i="6"/>
  <c r="U344" i="6"/>
  <c r="V344" i="6"/>
  <c r="W344" i="6"/>
  <c r="X344" i="6"/>
  <c r="Y344" i="6"/>
  <c r="Z344" i="6"/>
  <c r="C345" i="6"/>
  <c r="D345" i="6"/>
  <c r="E345" i="6"/>
  <c r="F345" i="6"/>
  <c r="G345" i="6"/>
  <c r="H345" i="6"/>
  <c r="I345" i="6"/>
  <c r="J345" i="6"/>
  <c r="K345" i="6"/>
  <c r="L345" i="6"/>
  <c r="M345" i="6"/>
  <c r="N345" i="6"/>
  <c r="O345" i="6"/>
  <c r="P345" i="6"/>
  <c r="Q345" i="6"/>
  <c r="R345" i="6"/>
  <c r="S345" i="6"/>
  <c r="T345" i="6"/>
  <c r="U345" i="6"/>
  <c r="V345" i="6"/>
  <c r="W345" i="6"/>
  <c r="X345" i="6"/>
  <c r="Y345" i="6"/>
  <c r="Z345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R346" i="6"/>
  <c r="S346" i="6"/>
  <c r="T346" i="6"/>
  <c r="U346" i="6"/>
  <c r="V346" i="6"/>
  <c r="W346" i="6"/>
  <c r="X346" i="6"/>
  <c r="Y346" i="6"/>
  <c r="Z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P347" i="6"/>
  <c r="Q347" i="6"/>
  <c r="R347" i="6"/>
  <c r="S347" i="6"/>
  <c r="T347" i="6"/>
  <c r="U347" i="6"/>
  <c r="V347" i="6"/>
  <c r="W347" i="6"/>
  <c r="X347" i="6"/>
  <c r="Y347" i="6"/>
  <c r="Z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P348" i="6"/>
  <c r="Q348" i="6"/>
  <c r="R348" i="6"/>
  <c r="S348" i="6"/>
  <c r="T348" i="6"/>
  <c r="U348" i="6"/>
  <c r="V348" i="6"/>
  <c r="W348" i="6"/>
  <c r="X348" i="6"/>
  <c r="Y348" i="6"/>
  <c r="Z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P349" i="6"/>
  <c r="Q349" i="6"/>
  <c r="R349" i="6"/>
  <c r="S349" i="6"/>
  <c r="T349" i="6"/>
  <c r="U349" i="6"/>
  <c r="V349" i="6"/>
  <c r="W349" i="6"/>
  <c r="X349" i="6"/>
  <c r="Y349" i="6"/>
  <c r="Z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P350" i="6"/>
  <c r="Q350" i="6"/>
  <c r="R350" i="6"/>
  <c r="S350" i="6"/>
  <c r="T350" i="6"/>
  <c r="U350" i="6"/>
  <c r="V350" i="6"/>
  <c r="W350" i="6"/>
  <c r="X350" i="6"/>
  <c r="Y350" i="6"/>
  <c r="Z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P351" i="6"/>
  <c r="Q351" i="6"/>
  <c r="R351" i="6"/>
  <c r="S351" i="6"/>
  <c r="T351" i="6"/>
  <c r="U351" i="6"/>
  <c r="V351" i="6"/>
  <c r="W351" i="6"/>
  <c r="X351" i="6"/>
  <c r="Y351" i="6"/>
  <c r="Z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P352" i="6"/>
  <c r="Q352" i="6"/>
  <c r="R352" i="6"/>
  <c r="S352" i="6"/>
  <c r="T352" i="6"/>
  <c r="U352" i="6"/>
  <c r="V352" i="6"/>
  <c r="W352" i="6"/>
  <c r="X352" i="6"/>
  <c r="Y352" i="6"/>
  <c r="Z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P353" i="6"/>
  <c r="Q353" i="6"/>
  <c r="R353" i="6"/>
  <c r="S353" i="6"/>
  <c r="T353" i="6"/>
  <c r="U353" i="6"/>
  <c r="V353" i="6"/>
  <c r="W353" i="6"/>
  <c r="X353" i="6"/>
  <c r="Y353" i="6"/>
  <c r="Z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P354" i="6"/>
  <c r="Q354" i="6"/>
  <c r="R354" i="6"/>
  <c r="S354" i="6"/>
  <c r="T354" i="6"/>
  <c r="U354" i="6"/>
  <c r="V354" i="6"/>
  <c r="W354" i="6"/>
  <c r="X354" i="6"/>
  <c r="Y354" i="6"/>
  <c r="Z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P355" i="6"/>
  <c r="Q355" i="6"/>
  <c r="R355" i="6"/>
  <c r="S355" i="6"/>
  <c r="T355" i="6"/>
  <c r="U355" i="6"/>
  <c r="V355" i="6"/>
  <c r="W355" i="6"/>
  <c r="X355" i="6"/>
  <c r="Y355" i="6"/>
  <c r="Z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P356" i="6"/>
  <c r="Q356" i="6"/>
  <c r="R356" i="6"/>
  <c r="S356" i="6"/>
  <c r="T356" i="6"/>
  <c r="U356" i="6"/>
  <c r="V356" i="6"/>
  <c r="W356" i="6"/>
  <c r="X356" i="6"/>
  <c r="Y356" i="6"/>
  <c r="Z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P357" i="6"/>
  <c r="Q357" i="6"/>
  <c r="R357" i="6"/>
  <c r="S357" i="6"/>
  <c r="T357" i="6"/>
  <c r="U357" i="6"/>
  <c r="V357" i="6"/>
  <c r="W357" i="6"/>
  <c r="X357" i="6"/>
  <c r="Y357" i="6"/>
  <c r="Z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S358" i="6"/>
  <c r="T358" i="6"/>
  <c r="U358" i="6"/>
  <c r="V358" i="6"/>
  <c r="W358" i="6"/>
  <c r="X358" i="6"/>
  <c r="Y358" i="6"/>
  <c r="Z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R359" i="6"/>
  <c r="S359" i="6"/>
  <c r="T359" i="6"/>
  <c r="U359" i="6"/>
  <c r="V359" i="6"/>
  <c r="W359" i="6"/>
  <c r="X359" i="6"/>
  <c r="Y359" i="6"/>
  <c r="Z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X360" i="6"/>
  <c r="Y360" i="6"/>
  <c r="Z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S361" i="6"/>
  <c r="T361" i="6"/>
  <c r="U361" i="6"/>
  <c r="V361" i="6"/>
  <c r="W361" i="6"/>
  <c r="X361" i="6"/>
  <c r="Y361" i="6"/>
  <c r="Z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P362" i="6"/>
  <c r="Q362" i="6"/>
  <c r="R362" i="6"/>
  <c r="S362" i="6"/>
  <c r="T362" i="6"/>
  <c r="U362" i="6"/>
  <c r="V362" i="6"/>
  <c r="W362" i="6"/>
  <c r="X362" i="6"/>
  <c r="Y362" i="6"/>
  <c r="Z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P363" i="6"/>
  <c r="Q363" i="6"/>
  <c r="R363" i="6"/>
  <c r="S363" i="6"/>
  <c r="T363" i="6"/>
  <c r="U363" i="6"/>
  <c r="V363" i="6"/>
  <c r="W363" i="6"/>
  <c r="X363" i="6"/>
  <c r="Y363" i="6"/>
  <c r="Z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P364" i="6"/>
  <c r="Q364" i="6"/>
  <c r="R364" i="6"/>
  <c r="S364" i="6"/>
  <c r="T364" i="6"/>
  <c r="U364" i="6"/>
  <c r="V364" i="6"/>
  <c r="W364" i="6"/>
  <c r="X364" i="6"/>
  <c r="Y364" i="6"/>
  <c r="Z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X365" i="6"/>
  <c r="Y365" i="6"/>
  <c r="Z365" i="6"/>
  <c r="C366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S366" i="6"/>
  <c r="T366" i="6"/>
  <c r="U366" i="6"/>
  <c r="V366" i="6"/>
  <c r="W366" i="6"/>
  <c r="X366" i="6"/>
  <c r="Y366" i="6"/>
  <c r="Z366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S367" i="6"/>
  <c r="T367" i="6"/>
  <c r="U367" i="6"/>
  <c r="V367" i="6"/>
  <c r="W367" i="6"/>
  <c r="X367" i="6"/>
  <c r="Y367" i="6"/>
  <c r="Z367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C3" i="6"/>
  <c r="F12" i="17" l="1"/>
  <c r="AB142" i="7"/>
  <c r="AB333" i="8"/>
  <c r="AB205" i="8"/>
  <c r="AB85" i="8"/>
  <c r="AB262" i="7"/>
  <c r="AB254" i="7"/>
  <c r="AB150" i="7"/>
  <c r="AB62" i="7"/>
  <c r="AB30" i="7"/>
  <c r="AB366" i="8"/>
  <c r="AB365" i="8"/>
  <c r="AB350" i="8"/>
  <c r="AB349" i="8"/>
  <c r="AB334" i="8"/>
  <c r="AB318" i="8"/>
  <c r="AB317" i="8"/>
  <c r="AB302" i="8"/>
  <c r="AB301" i="8"/>
  <c r="AB286" i="8"/>
  <c r="AB285" i="8"/>
  <c r="AB270" i="8"/>
  <c r="AB269" i="8"/>
  <c r="AB254" i="8"/>
  <c r="AB253" i="8"/>
  <c r="AB238" i="8"/>
  <c r="AB237" i="8"/>
  <c r="AB222" i="8"/>
  <c r="AB221" i="8"/>
  <c r="AB206" i="8"/>
  <c r="AB190" i="8"/>
  <c r="AB189" i="8"/>
  <c r="AB174" i="8"/>
  <c r="AB173" i="8"/>
  <c r="AB158" i="8"/>
  <c r="AB157" i="8"/>
  <c r="AB141" i="8"/>
  <c r="AB126" i="8"/>
  <c r="AB125" i="8"/>
  <c r="AB111" i="8"/>
  <c r="AB110" i="8"/>
  <c r="AB100" i="8"/>
  <c r="AB96" i="8"/>
  <c r="AB86" i="8"/>
  <c r="AB72" i="8"/>
  <c r="AB71" i="8"/>
  <c r="AB61" i="8"/>
  <c r="AB60" i="8"/>
  <c r="AB47" i="8"/>
  <c r="AB46" i="8"/>
  <c r="AB36" i="8"/>
  <c r="AB32" i="8"/>
  <c r="AB21" i="8"/>
  <c r="AB8" i="8"/>
  <c r="AB7" i="8"/>
  <c r="AB190" i="7"/>
  <c r="AB22" i="7"/>
  <c r="AB348" i="8"/>
  <c r="AB340" i="8"/>
  <c r="AB325" i="8"/>
  <c r="AB316" i="8"/>
  <c r="AB308" i="8"/>
  <c r="AB293" i="8"/>
  <c r="AB277" i="8"/>
  <c r="AB261" i="8"/>
  <c r="AB212" i="8"/>
  <c r="AB70" i="7"/>
  <c r="AB319" i="8"/>
  <c r="AB175" i="8"/>
  <c r="AB198" i="7"/>
  <c r="AB14" i="7"/>
  <c r="AB359" i="8"/>
  <c r="AB341" i="8"/>
  <c r="AB324" i="8"/>
  <c r="AB310" i="8"/>
  <c r="AB295" i="8"/>
  <c r="AB292" i="8"/>
  <c r="AB278" i="8"/>
  <c r="AB268" i="8"/>
  <c r="AB263" i="8"/>
  <c r="AB260" i="8"/>
  <c r="AB246" i="8"/>
  <c r="AB244" i="8"/>
  <c r="AB231" i="8"/>
  <c r="AB228" i="8"/>
  <c r="AB220" i="8"/>
  <c r="AB214" i="8"/>
  <c r="AB204" i="8"/>
  <c r="AB198" i="8"/>
  <c r="AB196" i="8"/>
  <c r="AB182" i="8"/>
  <c r="AB181" i="8"/>
  <c r="AB166" i="8"/>
  <c r="AB164" i="8"/>
  <c r="AB150" i="8"/>
  <c r="AB149" i="8"/>
  <c r="AB140" i="8"/>
  <c r="AB134" i="8"/>
  <c r="AB132" i="8"/>
  <c r="AB119" i="8"/>
  <c r="AB117" i="8"/>
  <c r="AB108" i="8"/>
  <c r="AB102" i="8"/>
  <c r="AB94" i="8"/>
  <c r="AB92" i="8"/>
  <c r="AB84" i="8"/>
  <c r="AB79" i="8"/>
  <c r="AB78" i="8"/>
  <c r="AB70" i="8"/>
  <c r="AB69" i="8"/>
  <c r="AB63" i="8"/>
  <c r="AB56" i="8"/>
  <c r="AB54" i="8"/>
  <c r="AB53" i="8"/>
  <c r="AB44" i="8"/>
  <c r="AB40" i="8"/>
  <c r="AB38" i="8"/>
  <c r="AB31" i="8"/>
  <c r="AB30" i="8"/>
  <c r="AB29" i="8"/>
  <c r="AB28" i="8"/>
  <c r="AB24" i="8"/>
  <c r="AB20" i="8"/>
  <c r="AB16" i="8"/>
  <c r="AB15" i="8"/>
  <c r="AB14" i="8"/>
  <c r="AB13" i="8"/>
  <c r="AB6" i="8"/>
  <c r="AB5" i="8"/>
  <c r="AB270" i="7"/>
  <c r="AB367" i="8"/>
  <c r="AB303" i="8"/>
  <c r="AB287" i="8"/>
  <c r="AB255" i="8"/>
  <c r="AB239" i="8"/>
  <c r="AB223" i="8"/>
  <c r="AB207" i="8"/>
  <c r="AB191" i="8"/>
  <c r="AB143" i="8"/>
  <c r="AB116" i="8"/>
  <c r="AB101" i="8"/>
  <c r="AB87" i="8"/>
  <c r="AB76" i="8"/>
  <c r="AB37" i="8"/>
  <c r="AB23" i="8"/>
  <c r="AB286" i="7"/>
  <c r="AB278" i="7"/>
  <c r="AB222" i="7"/>
  <c r="AB134" i="7"/>
  <c r="AB86" i="7"/>
  <c r="AB78" i="7"/>
  <c r="AB6" i="7"/>
  <c r="AB358" i="8"/>
  <c r="AB356" i="8"/>
  <c r="AB343" i="8"/>
  <c r="AB327" i="8"/>
  <c r="AB311" i="8"/>
  <c r="AB309" i="8"/>
  <c r="AB300" i="8"/>
  <c r="AB294" i="8"/>
  <c r="AB284" i="8"/>
  <c r="AB276" i="8"/>
  <c r="AB262" i="8"/>
  <c r="AB252" i="8"/>
  <c r="AB247" i="8"/>
  <c r="AB245" i="8"/>
  <c r="AB236" i="8"/>
  <c r="AB230" i="8"/>
  <c r="AB229" i="8"/>
  <c r="AB215" i="8"/>
  <c r="AB213" i="8"/>
  <c r="AB199" i="8"/>
  <c r="AB197" i="8"/>
  <c r="AB188" i="8"/>
  <c r="AB183" i="8"/>
  <c r="AB180" i="8"/>
  <c r="AB172" i="8"/>
  <c r="AB167" i="8"/>
  <c r="AB165" i="8"/>
  <c r="AB156" i="8"/>
  <c r="AB151" i="8"/>
  <c r="AB148" i="8"/>
  <c r="AB135" i="8"/>
  <c r="AB133" i="8"/>
  <c r="AB124" i="8"/>
  <c r="AB120" i="8"/>
  <c r="AB118" i="8"/>
  <c r="AB109" i="8"/>
  <c r="AB104" i="8"/>
  <c r="AB103" i="8"/>
  <c r="AB95" i="8"/>
  <c r="AB93" i="8"/>
  <c r="AB88" i="8"/>
  <c r="AB80" i="8"/>
  <c r="AB77" i="8"/>
  <c r="AB68" i="8"/>
  <c r="AB64" i="8"/>
  <c r="AB55" i="8"/>
  <c r="AB52" i="8"/>
  <c r="AB45" i="8"/>
  <c r="AB39" i="8"/>
  <c r="AB142" i="8"/>
  <c r="AB22" i="8"/>
  <c r="AB158" i="7"/>
  <c r="AB351" i="8"/>
  <c r="AB335" i="8"/>
  <c r="AB271" i="8"/>
  <c r="AB159" i="8"/>
  <c r="AB127" i="8"/>
  <c r="AB62" i="8"/>
  <c r="AB48" i="8"/>
  <c r="AB12" i="8"/>
  <c r="AB225" i="6"/>
  <c r="AB214" i="7"/>
  <c r="AB206" i="7"/>
  <c r="AB126" i="7"/>
  <c r="AB94" i="7"/>
  <c r="AE4" i="8"/>
  <c r="AE5" i="8" s="1"/>
  <c r="AB364" i="8"/>
  <c r="AB357" i="8"/>
  <c r="AB342" i="8"/>
  <c r="AB332" i="8"/>
  <c r="AB326" i="8"/>
  <c r="AB279" i="8"/>
  <c r="AB161" i="6"/>
  <c r="AB97" i="6"/>
  <c r="AB238" i="7"/>
  <c r="AB182" i="7"/>
  <c r="AB361" i="8"/>
  <c r="AB355" i="8"/>
  <c r="AB353" i="8"/>
  <c r="AB330" i="8"/>
  <c r="AB315" i="8"/>
  <c r="AB312" i="8"/>
  <c r="AB289" i="8"/>
  <c r="AB282" i="8"/>
  <c r="AB280" i="8"/>
  <c r="AB272" i="8"/>
  <c r="AB250" i="8"/>
  <c r="AB234" i="8"/>
  <c r="AB224" i="8"/>
  <c r="AB219" i="8"/>
  <c r="AB211" i="8"/>
  <c r="AB210" i="8"/>
  <c r="AB202" i="8"/>
  <c r="AB192" i="8"/>
  <c r="AB178" i="8"/>
  <c r="AB176" i="8"/>
  <c r="AB170" i="8"/>
  <c r="AB169" i="8"/>
  <c r="AB163" i="8"/>
  <c r="AB160" i="8"/>
  <c r="AB153" i="8"/>
  <c r="AB147" i="8"/>
  <c r="AB139" i="8"/>
  <c r="AB136" i="8"/>
  <c r="AB131" i="8"/>
  <c r="AB129" i="8"/>
  <c r="AB123" i="8"/>
  <c r="AB115" i="8"/>
  <c r="AB113" i="8"/>
  <c r="AB106" i="8"/>
  <c r="AB99" i="8"/>
  <c r="AB90" i="8"/>
  <c r="AB81" i="8"/>
  <c r="AB75" i="8"/>
  <c r="AB73" i="8"/>
  <c r="AB65" i="8"/>
  <c r="AB59" i="8"/>
  <c r="AB43" i="8"/>
  <c r="AB35" i="8"/>
  <c r="AB25" i="8"/>
  <c r="AB18" i="8"/>
  <c r="AB11" i="8"/>
  <c r="AB33" i="6"/>
  <c r="AB246" i="7"/>
  <c r="AB230" i="7"/>
  <c r="AB102" i="7"/>
  <c r="AB363" i="8"/>
  <c r="AB346" i="8"/>
  <c r="AB344" i="8"/>
  <c r="AB339" i="8"/>
  <c r="AB337" i="8"/>
  <c r="AB331" i="8"/>
  <c r="AB329" i="8"/>
  <c r="AB322" i="8"/>
  <c r="AB320" i="8"/>
  <c r="AB299" i="8"/>
  <c r="AB297" i="8"/>
  <c r="AB275" i="8"/>
  <c r="AB273" i="8"/>
  <c r="AB267" i="8"/>
  <c r="AB265" i="8"/>
  <c r="AB249" i="8"/>
  <c r="AB243" i="8"/>
  <c r="AB232" i="8"/>
  <c r="AB227" i="8"/>
  <c r="AB225" i="8"/>
  <c r="AB218" i="8"/>
  <c r="AB208" i="8"/>
  <c r="AB200" i="8"/>
  <c r="AB194" i="8"/>
  <c r="AB186" i="8"/>
  <c r="AB184" i="8"/>
  <c r="AB171" i="8"/>
  <c r="AB161" i="8"/>
  <c r="AB154" i="8"/>
  <c r="AB145" i="8"/>
  <c r="AB137" i="8"/>
  <c r="AB128" i="8"/>
  <c r="AB121" i="8"/>
  <c r="AB114" i="8"/>
  <c r="AB107" i="8"/>
  <c r="AB98" i="8"/>
  <c r="AB82" i="8"/>
  <c r="AB74" i="8"/>
  <c r="AB66" i="8"/>
  <c r="AB58" i="8"/>
  <c r="AB51" i="8"/>
  <c r="AB49" i="8"/>
  <c r="AB42" i="8"/>
  <c r="AB34" i="8"/>
  <c r="AB27" i="8"/>
  <c r="AB17" i="8"/>
  <c r="AB10" i="8"/>
  <c r="AB3" i="8"/>
  <c r="AB174" i="7"/>
  <c r="AB166" i="7"/>
  <c r="AB362" i="8"/>
  <c r="AB360" i="8"/>
  <c r="AB336" i="8"/>
  <c r="AB323" i="8"/>
  <c r="AB321" i="8"/>
  <c r="AB313" i="8"/>
  <c r="AB306" i="8"/>
  <c r="AB304" i="8"/>
  <c r="AB298" i="8"/>
  <c r="AB291" i="8"/>
  <c r="AB288" i="8"/>
  <c r="AB274" i="8"/>
  <c r="AB266" i="8"/>
  <c r="AB264" i="8"/>
  <c r="AB259" i="8"/>
  <c r="AB257" i="8"/>
  <c r="AB251" i="8"/>
  <c r="AB242" i="8"/>
  <c r="AB240" i="8"/>
  <c r="AB235" i="8"/>
  <c r="AB233" i="8"/>
  <c r="AB226" i="8"/>
  <c r="AB217" i="8"/>
  <c r="AB216" i="8"/>
  <c r="AB209" i="8"/>
  <c r="AB203" i="8"/>
  <c r="AB201" i="8"/>
  <c r="AB195" i="8"/>
  <c r="AB193" i="8"/>
  <c r="AB185" i="8"/>
  <c r="AB179" i="8"/>
  <c r="AB177" i="8"/>
  <c r="AB168" i="8"/>
  <c r="AB162" i="8"/>
  <c r="AB155" i="8"/>
  <c r="AB152" i="8"/>
  <c r="AB146" i="8"/>
  <c r="AB144" i="8"/>
  <c r="AB138" i="8"/>
  <c r="AB130" i="8"/>
  <c r="AB122" i="8"/>
  <c r="AB112" i="8"/>
  <c r="AB105" i="8"/>
  <c r="AB97" i="8"/>
  <c r="AB91" i="8"/>
  <c r="AB89" i="8"/>
  <c r="AB83" i="8"/>
  <c r="AB67" i="8"/>
  <c r="AB57" i="8"/>
  <c r="AB50" i="8"/>
  <c r="AB41" i="8"/>
  <c r="AB33" i="8"/>
  <c r="AB26" i="8"/>
  <c r="AB19" i="8"/>
  <c r="AB9" i="8"/>
  <c r="AB294" i="7"/>
  <c r="AB118" i="7"/>
  <c r="AB110" i="7"/>
  <c r="AB54" i="7"/>
  <c r="AB46" i="7"/>
  <c r="AB38" i="7"/>
  <c r="AB354" i="8"/>
  <c r="AB352" i="8"/>
  <c r="AB347" i="8"/>
  <c r="AB345" i="8"/>
  <c r="AB338" i="8"/>
  <c r="AB328" i="8"/>
  <c r="AB314" i="8"/>
  <c r="AB307" i="8"/>
  <c r="AB305" i="8"/>
  <c r="AB296" i="8"/>
  <c r="AB290" i="8"/>
  <c r="AB283" i="8"/>
  <c r="AB281" i="8"/>
  <c r="AB258" i="8"/>
  <c r="AB256" i="8"/>
  <c r="AB248" i="8"/>
  <c r="AB241" i="8"/>
  <c r="AB187" i="8"/>
  <c r="AB4" i="8"/>
  <c r="AB304" i="6"/>
  <c r="AB233" i="6"/>
  <c r="AB217" i="6"/>
  <c r="AB209" i="6"/>
  <c r="AB201" i="6"/>
  <c r="AB193" i="6"/>
  <c r="AB185" i="6"/>
  <c r="AB177" i="6"/>
  <c r="AB169" i="6"/>
  <c r="AB153" i="6"/>
  <c r="AB145" i="6"/>
  <c r="AB137" i="6"/>
  <c r="AB129" i="6"/>
  <c r="AB121" i="6"/>
  <c r="AB113" i="6"/>
  <c r="AB105" i="6"/>
  <c r="AB89" i="6"/>
  <c r="AB81" i="6"/>
  <c r="AB73" i="6"/>
  <c r="AB65" i="6"/>
  <c r="AB57" i="6"/>
  <c r="AB49" i="6"/>
  <c r="AB41" i="6"/>
  <c r="AB25" i="6"/>
  <c r="AB17" i="6"/>
  <c r="AB9" i="6"/>
  <c r="AB249" i="6"/>
  <c r="S3" i="9"/>
  <c r="S3" i="11" s="1"/>
  <c r="S3" i="18" s="1"/>
  <c r="R366" i="9"/>
  <c r="R366" i="11" s="1"/>
  <c r="R366" i="18" s="1"/>
  <c r="J365" i="9"/>
  <c r="R363" i="9"/>
  <c r="R362" i="9"/>
  <c r="R361" i="9"/>
  <c r="J360" i="9"/>
  <c r="J360" i="11" s="1"/>
  <c r="J360" i="18" s="1"/>
  <c r="J359" i="9"/>
  <c r="J358" i="9"/>
  <c r="J358" i="11" s="1"/>
  <c r="J358" i="18" s="1"/>
  <c r="J357" i="9"/>
  <c r="J357" i="11" s="1"/>
  <c r="J357" i="18" s="1"/>
  <c r="J356" i="9"/>
  <c r="J355" i="9"/>
  <c r="J354" i="9"/>
  <c r="J353" i="9"/>
  <c r="J352" i="9"/>
  <c r="J352" i="11" s="1"/>
  <c r="J352" i="18" s="1"/>
  <c r="J351" i="9"/>
  <c r="J351" i="11" s="1"/>
  <c r="J351" i="18" s="1"/>
  <c r="J350" i="9"/>
  <c r="J350" i="11" s="1"/>
  <c r="J350" i="18" s="1"/>
  <c r="R349" i="9"/>
  <c r="R349" i="11" s="1"/>
  <c r="R349" i="18" s="1"/>
  <c r="R348" i="9"/>
  <c r="R347" i="9"/>
  <c r="R346" i="9"/>
  <c r="Z345" i="9"/>
  <c r="Z344" i="9"/>
  <c r="Z344" i="11" s="1"/>
  <c r="Z344" i="18" s="1"/>
  <c r="Z343" i="9"/>
  <c r="R341" i="9"/>
  <c r="R341" i="11" s="1"/>
  <c r="R341" i="18" s="1"/>
  <c r="R340" i="9"/>
  <c r="R340" i="11" s="1"/>
  <c r="R340" i="18" s="1"/>
  <c r="R339" i="9"/>
  <c r="J338" i="9"/>
  <c r="J338" i="11" s="1"/>
  <c r="J338" i="18" s="1"/>
  <c r="J337" i="9"/>
  <c r="J336" i="9"/>
  <c r="R335" i="9"/>
  <c r="R335" i="11" s="1"/>
  <c r="R335" i="18" s="1"/>
  <c r="R334" i="9"/>
  <c r="R333" i="9"/>
  <c r="R333" i="11" s="1"/>
  <c r="R333" i="18" s="1"/>
  <c r="R332" i="9"/>
  <c r="R332" i="11" s="1"/>
  <c r="R332" i="18" s="1"/>
  <c r="R331" i="9"/>
  <c r="R331" i="11" s="1"/>
  <c r="R331" i="18" s="1"/>
  <c r="R330" i="9"/>
  <c r="R329" i="9"/>
  <c r="R329" i="11" s="1"/>
  <c r="R329" i="18" s="1"/>
  <c r="R328" i="9"/>
  <c r="J327" i="9"/>
  <c r="J327" i="11" s="1"/>
  <c r="J327" i="18" s="1"/>
  <c r="J326" i="9"/>
  <c r="R325" i="9"/>
  <c r="R325" i="11" s="1"/>
  <c r="R325" i="18" s="1"/>
  <c r="R324" i="9"/>
  <c r="R324" i="11" s="1"/>
  <c r="R324" i="18" s="1"/>
  <c r="R323" i="9"/>
  <c r="R323" i="11" s="1"/>
  <c r="R323" i="18" s="1"/>
  <c r="J322" i="9"/>
  <c r="R312" i="9"/>
  <c r="Z3" i="9"/>
  <c r="Z3" i="11" s="1"/>
  <c r="Z3" i="18" s="1"/>
  <c r="R3" i="9"/>
  <c r="R3" i="11" s="1"/>
  <c r="R3" i="18" s="1"/>
  <c r="J3" i="9"/>
  <c r="Y367" i="9"/>
  <c r="Y367" i="11" s="1"/>
  <c r="Y367" i="18" s="1"/>
  <c r="Q367" i="9"/>
  <c r="Q367" i="11" s="1"/>
  <c r="Q367" i="18" s="1"/>
  <c r="I367" i="9"/>
  <c r="I367" i="11" s="1"/>
  <c r="I367" i="18" s="1"/>
  <c r="Y366" i="9"/>
  <c r="Q366" i="9"/>
  <c r="I366" i="9"/>
  <c r="I366" i="11" s="1"/>
  <c r="I366" i="18" s="1"/>
  <c r="Y365" i="9"/>
  <c r="Y365" i="11" s="1"/>
  <c r="Y365" i="18" s="1"/>
  <c r="Q365" i="9"/>
  <c r="I365" i="9"/>
  <c r="I365" i="11" s="1"/>
  <c r="I365" i="18" s="1"/>
  <c r="Y364" i="9"/>
  <c r="Y364" i="11" s="1"/>
  <c r="Y364" i="18" s="1"/>
  <c r="Q364" i="9"/>
  <c r="Q364" i="11" s="1"/>
  <c r="Q364" i="18" s="1"/>
  <c r="I364" i="9"/>
  <c r="I364" i="11" s="1"/>
  <c r="I364" i="18" s="1"/>
  <c r="Y363" i="9"/>
  <c r="Q363" i="9"/>
  <c r="Q363" i="11" s="1"/>
  <c r="Q363" i="18" s="1"/>
  <c r="I363" i="9"/>
  <c r="I363" i="11" s="1"/>
  <c r="I363" i="18" s="1"/>
  <c r="Y362" i="9"/>
  <c r="Q362" i="9"/>
  <c r="Q362" i="11" s="1"/>
  <c r="Q362" i="18" s="1"/>
  <c r="I362" i="9"/>
  <c r="I362" i="11" s="1"/>
  <c r="I362" i="18" s="1"/>
  <c r="Y361" i="9"/>
  <c r="Y361" i="11" s="1"/>
  <c r="Y361" i="18" s="1"/>
  <c r="Q361" i="9"/>
  <c r="Q361" i="11" s="1"/>
  <c r="Q361" i="18" s="1"/>
  <c r="I361" i="9"/>
  <c r="Y360" i="9"/>
  <c r="Y360" i="11" s="1"/>
  <c r="Y360" i="18" s="1"/>
  <c r="Q360" i="9"/>
  <c r="Q360" i="11" s="1"/>
  <c r="Q360" i="18" s="1"/>
  <c r="I360" i="9"/>
  <c r="Y359" i="9"/>
  <c r="Y359" i="11" s="1"/>
  <c r="Y359" i="18" s="1"/>
  <c r="Q359" i="9"/>
  <c r="Q359" i="11" s="1"/>
  <c r="Q359" i="18" s="1"/>
  <c r="I359" i="9"/>
  <c r="I359" i="11" s="1"/>
  <c r="I359" i="18" s="1"/>
  <c r="Y358" i="9"/>
  <c r="Q358" i="9"/>
  <c r="Q358" i="11" s="1"/>
  <c r="Q358" i="18" s="1"/>
  <c r="I358" i="9"/>
  <c r="I358" i="11" s="1"/>
  <c r="I358" i="18" s="1"/>
  <c r="Y357" i="9"/>
  <c r="Y357" i="11" s="1"/>
  <c r="Y357" i="18" s="1"/>
  <c r="Q357" i="9"/>
  <c r="I357" i="9"/>
  <c r="I357" i="11" s="1"/>
  <c r="I357" i="18" s="1"/>
  <c r="Y356" i="9"/>
  <c r="Y356" i="11" s="1"/>
  <c r="Y356" i="18" s="1"/>
  <c r="Q356" i="9"/>
  <c r="Q356" i="11" s="1"/>
  <c r="Q356" i="18" s="1"/>
  <c r="I356" i="9"/>
  <c r="Y355" i="9"/>
  <c r="Y355" i="11" s="1"/>
  <c r="Y355" i="18" s="1"/>
  <c r="Q355" i="9"/>
  <c r="Q355" i="11" s="1"/>
  <c r="Q355" i="18" s="1"/>
  <c r="I355" i="9"/>
  <c r="I355" i="11" s="1"/>
  <c r="I355" i="18" s="1"/>
  <c r="Y354" i="9"/>
  <c r="Q354" i="9"/>
  <c r="Q354" i="11" s="1"/>
  <c r="Q354" i="18" s="1"/>
  <c r="I354" i="9"/>
  <c r="I354" i="11" s="1"/>
  <c r="I354" i="18" s="1"/>
  <c r="Y353" i="9"/>
  <c r="Y353" i="11" s="1"/>
  <c r="Y353" i="18" s="1"/>
  <c r="Q353" i="9"/>
  <c r="I353" i="9"/>
  <c r="Y352" i="9"/>
  <c r="Y352" i="11" s="1"/>
  <c r="Y352" i="18" s="1"/>
  <c r="Q352" i="9"/>
  <c r="Q352" i="11" s="1"/>
  <c r="Q352" i="18" s="1"/>
  <c r="I352" i="9"/>
  <c r="Y351" i="9"/>
  <c r="Y351" i="11" s="1"/>
  <c r="Y351" i="18" s="1"/>
  <c r="Q351" i="9"/>
  <c r="Q351" i="11" s="1"/>
  <c r="Q351" i="18" s="1"/>
  <c r="I351" i="9"/>
  <c r="I351" i="11" s="1"/>
  <c r="I351" i="18" s="1"/>
  <c r="Y350" i="9"/>
  <c r="Q350" i="9"/>
  <c r="I350" i="9"/>
  <c r="I350" i="11" s="1"/>
  <c r="I350" i="18" s="1"/>
  <c r="Y349" i="9"/>
  <c r="Y349" i="11" s="1"/>
  <c r="Y349" i="18" s="1"/>
  <c r="Q349" i="9"/>
  <c r="I349" i="9"/>
  <c r="I349" i="11" s="1"/>
  <c r="I349" i="18" s="1"/>
  <c r="Y348" i="9"/>
  <c r="Y348" i="11" s="1"/>
  <c r="Y348" i="18" s="1"/>
  <c r="Q348" i="9"/>
  <c r="Q348" i="11" s="1"/>
  <c r="Q348" i="18" s="1"/>
  <c r="I348" i="9"/>
  <c r="Y347" i="9"/>
  <c r="Q347" i="9"/>
  <c r="Q347" i="11" s="1"/>
  <c r="Q347" i="18" s="1"/>
  <c r="I347" i="9"/>
  <c r="I347" i="11" s="1"/>
  <c r="I347" i="18" s="1"/>
  <c r="Y346" i="9"/>
  <c r="Q346" i="9"/>
  <c r="Q346" i="11" s="1"/>
  <c r="Q346" i="18" s="1"/>
  <c r="I346" i="9"/>
  <c r="I346" i="11" s="1"/>
  <c r="I346" i="18" s="1"/>
  <c r="Y345" i="9"/>
  <c r="Y345" i="11" s="1"/>
  <c r="Y345" i="18" s="1"/>
  <c r="Q345" i="9"/>
  <c r="I345" i="9"/>
  <c r="Y344" i="9"/>
  <c r="Y344" i="11" s="1"/>
  <c r="Y344" i="18" s="1"/>
  <c r="Q344" i="9"/>
  <c r="Q344" i="11" s="1"/>
  <c r="Q344" i="18" s="1"/>
  <c r="I344" i="9"/>
  <c r="Y343" i="9"/>
  <c r="Y343" i="11" s="1"/>
  <c r="Y343" i="18" s="1"/>
  <c r="Q343" i="9"/>
  <c r="Q343" i="11" s="1"/>
  <c r="Q343" i="18" s="1"/>
  <c r="I343" i="9"/>
  <c r="I343" i="11" s="1"/>
  <c r="I343" i="18" s="1"/>
  <c r="Y342" i="9"/>
  <c r="Y342" i="11" s="1"/>
  <c r="Y342" i="18" s="1"/>
  <c r="Q342" i="9"/>
  <c r="I342" i="9"/>
  <c r="I342" i="11" s="1"/>
  <c r="I342" i="18" s="1"/>
  <c r="Y341" i="9"/>
  <c r="Y341" i="11" s="1"/>
  <c r="Y341" i="18" s="1"/>
  <c r="Q341" i="9"/>
  <c r="I341" i="9"/>
  <c r="I341" i="11" s="1"/>
  <c r="I341" i="18" s="1"/>
  <c r="Y340" i="9"/>
  <c r="Y340" i="11" s="1"/>
  <c r="Y340" i="18" s="1"/>
  <c r="Q340" i="9"/>
  <c r="Q340" i="11" s="1"/>
  <c r="Q340" i="18" s="1"/>
  <c r="I340" i="9"/>
  <c r="I340" i="11" s="1"/>
  <c r="I340" i="18" s="1"/>
  <c r="Y339" i="9"/>
  <c r="Y339" i="11" s="1"/>
  <c r="Y339" i="18" s="1"/>
  <c r="Q339" i="9"/>
  <c r="Q339" i="11" s="1"/>
  <c r="Q339" i="18" s="1"/>
  <c r="I339" i="9"/>
  <c r="I339" i="11" s="1"/>
  <c r="I339" i="18" s="1"/>
  <c r="Y338" i="9"/>
  <c r="Q338" i="9"/>
  <c r="Q338" i="11" s="1"/>
  <c r="Q338" i="18" s="1"/>
  <c r="I338" i="9"/>
  <c r="I338" i="11" s="1"/>
  <c r="I338" i="18" s="1"/>
  <c r="Y337" i="9"/>
  <c r="Y337" i="11" s="1"/>
  <c r="Y337" i="18" s="1"/>
  <c r="Q337" i="9"/>
  <c r="I337" i="9"/>
  <c r="I337" i="11" s="1"/>
  <c r="I337" i="18" s="1"/>
  <c r="Y336" i="9"/>
  <c r="Y336" i="11" s="1"/>
  <c r="Y336" i="18" s="1"/>
  <c r="Q336" i="9"/>
  <c r="Q336" i="11" s="1"/>
  <c r="Q336" i="18" s="1"/>
  <c r="I336" i="9"/>
  <c r="Y335" i="9"/>
  <c r="Y335" i="11" s="1"/>
  <c r="Y335" i="18" s="1"/>
  <c r="Q335" i="9"/>
  <c r="Q335" i="11" s="1"/>
  <c r="Q335" i="18" s="1"/>
  <c r="I335" i="9"/>
  <c r="I335" i="11" s="1"/>
  <c r="I335" i="18" s="1"/>
  <c r="Y334" i="9"/>
  <c r="Q334" i="9"/>
  <c r="I334" i="9"/>
  <c r="I334" i="11" s="1"/>
  <c r="I334" i="18" s="1"/>
  <c r="Y333" i="9"/>
  <c r="Y333" i="11" s="1"/>
  <c r="Y333" i="18" s="1"/>
  <c r="Q333" i="9"/>
  <c r="I333" i="9"/>
  <c r="I333" i="11" s="1"/>
  <c r="I333" i="18" s="1"/>
  <c r="Y332" i="9"/>
  <c r="Y332" i="11" s="1"/>
  <c r="Y332" i="18" s="1"/>
  <c r="Q332" i="9"/>
  <c r="Q332" i="11" s="1"/>
  <c r="Q332" i="18" s="1"/>
  <c r="I332" i="9"/>
  <c r="Y331" i="9"/>
  <c r="Q331" i="9"/>
  <c r="Q331" i="11" s="1"/>
  <c r="Q331" i="18" s="1"/>
  <c r="I331" i="9"/>
  <c r="I331" i="11" s="1"/>
  <c r="I331" i="18" s="1"/>
  <c r="Y330" i="9"/>
  <c r="Q330" i="9"/>
  <c r="Q330" i="11" s="1"/>
  <c r="Q330" i="18" s="1"/>
  <c r="I330" i="9"/>
  <c r="I330" i="11" s="1"/>
  <c r="I330" i="18" s="1"/>
  <c r="Y329" i="9"/>
  <c r="Y329" i="11" s="1"/>
  <c r="Y329" i="18" s="1"/>
  <c r="Q329" i="9"/>
  <c r="I329" i="9"/>
  <c r="Y328" i="9"/>
  <c r="Y328" i="11" s="1"/>
  <c r="Y328" i="18" s="1"/>
  <c r="Q328" i="9"/>
  <c r="Q328" i="11" s="1"/>
  <c r="Q328" i="18" s="1"/>
  <c r="I328" i="9"/>
  <c r="Y327" i="9"/>
  <c r="Y327" i="11" s="1"/>
  <c r="Y327" i="18" s="1"/>
  <c r="Q327" i="9"/>
  <c r="Q327" i="11" s="1"/>
  <c r="Q327" i="18" s="1"/>
  <c r="I327" i="9"/>
  <c r="I327" i="11" s="1"/>
  <c r="I327" i="18" s="1"/>
  <c r="Y326" i="9"/>
  <c r="Q326" i="9"/>
  <c r="I326" i="9"/>
  <c r="I326" i="11" s="1"/>
  <c r="I326" i="18" s="1"/>
  <c r="Y325" i="9"/>
  <c r="Y325" i="11" s="1"/>
  <c r="Y325" i="18" s="1"/>
  <c r="Q325" i="9"/>
  <c r="I325" i="9"/>
  <c r="I325" i="11" s="1"/>
  <c r="I325" i="18" s="1"/>
  <c r="Y324" i="9"/>
  <c r="Y324" i="11" s="1"/>
  <c r="Y324" i="18" s="1"/>
  <c r="Q324" i="9"/>
  <c r="Q324" i="11" s="1"/>
  <c r="Q324" i="18" s="1"/>
  <c r="I324" i="9"/>
  <c r="Y323" i="9"/>
  <c r="Q323" i="9"/>
  <c r="Q323" i="11" s="1"/>
  <c r="Q323" i="18" s="1"/>
  <c r="I323" i="9"/>
  <c r="I323" i="11" s="1"/>
  <c r="I323" i="18" s="1"/>
  <c r="Y322" i="9"/>
  <c r="Q322" i="9"/>
  <c r="Q322" i="11" s="1"/>
  <c r="Q322" i="18" s="1"/>
  <c r="I322" i="9"/>
  <c r="I322" i="11" s="1"/>
  <c r="I322" i="18" s="1"/>
  <c r="Y321" i="9"/>
  <c r="Y321" i="11" s="1"/>
  <c r="Y321" i="18" s="1"/>
  <c r="Q321" i="9"/>
  <c r="Q321" i="11" s="1"/>
  <c r="Q321" i="18" s="1"/>
  <c r="I321" i="9"/>
  <c r="Y320" i="9"/>
  <c r="Y320" i="11" s="1"/>
  <c r="Y320" i="18" s="1"/>
  <c r="Q320" i="9"/>
  <c r="Q320" i="11" s="1"/>
  <c r="Q320" i="18" s="1"/>
  <c r="I320" i="9"/>
  <c r="Y319" i="9"/>
  <c r="Y319" i="11" s="1"/>
  <c r="Y319" i="18" s="1"/>
  <c r="Q319" i="9"/>
  <c r="Q319" i="11" s="1"/>
  <c r="Q319" i="18" s="1"/>
  <c r="I319" i="9"/>
  <c r="I319" i="11" s="1"/>
  <c r="I319" i="18" s="1"/>
  <c r="Y318" i="9"/>
  <c r="Y318" i="11" s="1"/>
  <c r="Y318" i="18" s="1"/>
  <c r="Q318" i="9"/>
  <c r="I318" i="9"/>
  <c r="I318" i="11" s="1"/>
  <c r="I318" i="18" s="1"/>
  <c r="Y317" i="9"/>
  <c r="Y317" i="11" s="1"/>
  <c r="Y317" i="18" s="1"/>
  <c r="Q317" i="9"/>
  <c r="I317" i="9"/>
  <c r="I317" i="11" s="1"/>
  <c r="I317" i="18" s="1"/>
  <c r="Y316" i="9"/>
  <c r="Y316" i="11" s="1"/>
  <c r="Y316" i="18" s="1"/>
  <c r="Q316" i="9"/>
  <c r="Q316" i="11" s="1"/>
  <c r="Q316" i="18" s="1"/>
  <c r="I316" i="9"/>
  <c r="Y315" i="9"/>
  <c r="Q315" i="9"/>
  <c r="Q315" i="11" s="1"/>
  <c r="Q315" i="18" s="1"/>
  <c r="I315" i="9"/>
  <c r="I315" i="11" s="1"/>
  <c r="I315" i="18" s="1"/>
  <c r="Y314" i="9"/>
  <c r="Q314" i="9"/>
  <c r="Q314" i="11" s="1"/>
  <c r="Q314" i="18" s="1"/>
  <c r="I314" i="9"/>
  <c r="I314" i="11" s="1"/>
  <c r="I314" i="18" s="1"/>
  <c r="Y313" i="9"/>
  <c r="Y313" i="11" s="1"/>
  <c r="Y313" i="18" s="1"/>
  <c r="Q313" i="9"/>
  <c r="I313" i="9"/>
  <c r="I313" i="11" s="1"/>
  <c r="I313" i="18" s="1"/>
  <c r="Y312" i="9"/>
  <c r="Y312" i="11" s="1"/>
  <c r="Y312" i="18" s="1"/>
  <c r="Q312" i="9"/>
  <c r="Q312" i="11" s="1"/>
  <c r="Q312" i="18" s="1"/>
  <c r="I312" i="9"/>
  <c r="Y311" i="9"/>
  <c r="Y311" i="11" s="1"/>
  <c r="Y311" i="18" s="1"/>
  <c r="Q311" i="9"/>
  <c r="Q311" i="11" s="1"/>
  <c r="Q311" i="18" s="1"/>
  <c r="I311" i="9"/>
  <c r="I311" i="11" s="1"/>
  <c r="I311" i="18" s="1"/>
  <c r="Y310" i="9"/>
  <c r="Q310" i="9"/>
  <c r="I310" i="9"/>
  <c r="I310" i="11" s="1"/>
  <c r="I310" i="18" s="1"/>
  <c r="Y309" i="9"/>
  <c r="Y309" i="11" s="1"/>
  <c r="Y309" i="18" s="1"/>
  <c r="Q309" i="9"/>
  <c r="I309" i="9"/>
  <c r="I309" i="11" s="1"/>
  <c r="I309" i="18" s="1"/>
  <c r="Y308" i="9"/>
  <c r="Y308" i="11" s="1"/>
  <c r="Y308" i="18" s="1"/>
  <c r="Q308" i="9"/>
  <c r="Q308" i="11" s="1"/>
  <c r="Q308" i="18" s="1"/>
  <c r="I308" i="9"/>
  <c r="Y307" i="9"/>
  <c r="Q307" i="9"/>
  <c r="Q307" i="11" s="1"/>
  <c r="Q307" i="18" s="1"/>
  <c r="I307" i="9"/>
  <c r="I307" i="11" s="1"/>
  <c r="I307" i="18" s="1"/>
  <c r="Y306" i="9"/>
  <c r="Q306" i="9"/>
  <c r="Q306" i="11" s="1"/>
  <c r="Q306" i="18" s="1"/>
  <c r="I306" i="9"/>
  <c r="I306" i="11" s="1"/>
  <c r="I306" i="18" s="1"/>
  <c r="Y305" i="9"/>
  <c r="Y305" i="11" s="1"/>
  <c r="Y305" i="18" s="1"/>
  <c r="Q305" i="9"/>
  <c r="I305" i="9"/>
  <c r="Y304" i="9"/>
  <c r="Y304" i="11" s="1"/>
  <c r="Y304" i="18" s="1"/>
  <c r="Q304" i="9"/>
  <c r="Q304" i="11" s="1"/>
  <c r="Q304" i="18" s="1"/>
  <c r="I304" i="9"/>
  <c r="Y303" i="9"/>
  <c r="Y303" i="11" s="1"/>
  <c r="Y303" i="18" s="1"/>
  <c r="Q303" i="9"/>
  <c r="Q303" i="11" s="1"/>
  <c r="Q303" i="18" s="1"/>
  <c r="I303" i="9"/>
  <c r="I303" i="11" s="1"/>
  <c r="I303" i="18" s="1"/>
  <c r="Y302" i="9"/>
  <c r="Q302" i="9"/>
  <c r="I302" i="9"/>
  <c r="I302" i="11" s="1"/>
  <c r="I302" i="18" s="1"/>
  <c r="Y301" i="9"/>
  <c r="Y301" i="11" s="1"/>
  <c r="Y301" i="18" s="1"/>
  <c r="Q301" i="9"/>
  <c r="I301" i="9"/>
  <c r="I301" i="11" s="1"/>
  <c r="I301" i="18" s="1"/>
  <c r="Y300" i="9"/>
  <c r="Y300" i="11" s="1"/>
  <c r="Y300" i="18" s="1"/>
  <c r="Q300" i="9"/>
  <c r="Q300" i="11" s="1"/>
  <c r="Q300" i="18" s="1"/>
  <c r="I300" i="9"/>
  <c r="I300" i="11" s="1"/>
  <c r="I300" i="18" s="1"/>
  <c r="Y299" i="9"/>
  <c r="Q299" i="9"/>
  <c r="Q299" i="11" s="1"/>
  <c r="Q299" i="18" s="1"/>
  <c r="I299" i="9"/>
  <c r="I299" i="11" s="1"/>
  <c r="I299" i="18" s="1"/>
  <c r="Y298" i="9"/>
  <c r="Q298" i="9"/>
  <c r="Q298" i="11" s="1"/>
  <c r="Q298" i="18" s="1"/>
  <c r="I298" i="9"/>
  <c r="I298" i="11" s="1"/>
  <c r="I298" i="18" s="1"/>
  <c r="Y297" i="9"/>
  <c r="Y297" i="11" s="1"/>
  <c r="Y297" i="18" s="1"/>
  <c r="Q297" i="9"/>
  <c r="Q297" i="11" s="1"/>
  <c r="Q297" i="18" s="1"/>
  <c r="I297" i="9"/>
  <c r="Y296" i="9"/>
  <c r="Y296" i="11" s="1"/>
  <c r="Y296" i="18" s="1"/>
  <c r="Q296" i="9"/>
  <c r="Q296" i="11" s="1"/>
  <c r="Q296" i="18" s="1"/>
  <c r="I296" i="9"/>
  <c r="Y295" i="9"/>
  <c r="Y295" i="11" s="1"/>
  <c r="Y295" i="18" s="1"/>
  <c r="Q295" i="9"/>
  <c r="Q295" i="11" s="1"/>
  <c r="Q295" i="18" s="1"/>
  <c r="I295" i="9"/>
  <c r="I295" i="11" s="1"/>
  <c r="I295" i="18" s="1"/>
  <c r="Y294" i="9"/>
  <c r="Q294" i="9"/>
  <c r="I294" i="9"/>
  <c r="Y293" i="9"/>
  <c r="Y293" i="11" s="1"/>
  <c r="Y293" i="18" s="1"/>
  <c r="Q293" i="9"/>
  <c r="I293" i="9"/>
  <c r="I293" i="11" s="1"/>
  <c r="I293" i="18" s="1"/>
  <c r="Y292" i="9"/>
  <c r="Y292" i="11" s="1"/>
  <c r="Y292" i="18" s="1"/>
  <c r="Q292" i="9"/>
  <c r="I292" i="9"/>
  <c r="Y291" i="9"/>
  <c r="Y291" i="11" s="1"/>
  <c r="Y291" i="18" s="1"/>
  <c r="Q291" i="9"/>
  <c r="Q291" i="11" s="1"/>
  <c r="Q291" i="18" s="1"/>
  <c r="I291" i="9"/>
  <c r="Y290" i="9"/>
  <c r="Q290" i="9"/>
  <c r="I290" i="9"/>
  <c r="Y289" i="9"/>
  <c r="Q289" i="9"/>
  <c r="I289" i="9"/>
  <c r="Y288" i="9"/>
  <c r="Y288" i="11" s="1"/>
  <c r="Y288" i="18" s="1"/>
  <c r="Q288" i="9"/>
  <c r="I288" i="9"/>
  <c r="Y287" i="9"/>
  <c r="Q287" i="9"/>
  <c r="I287" i="9"/>
  <c r="Y286" i="9"/>
  <c r="Q286" i="9"/>
  <c r="I286" i="9"/>
  <c r="I286" i="11" s="1"/>
  <c r="I286" i="18" s="1"/>
  <c r="Y285" i="9"/>
  <c r="Q285" i="9"/>
  <c r="I285" i="9"/>
  <c r="Y284" i="9"/>
  <c r="Q284" i="9"/>
  <c r="I284" i="9"/>
  <c r="Y283" i="9"/>
  <c r="Q283" i="9"/>
  <c r="Q283" i="11" s="1"/>
  <c r="Q283" i="18" s="1"/>
  <c r="I283" i="9"/>
  <c r="Y282" i="9"/>
  <c r="Q282" i="9"/>
  <c r="I282" i="9"/>
  <c r="Y281" i="9"/>
  <c r="Q281" i="9"/>
  <c r="I281" i="9"/>
  <c r="Y280" i="9"/>
  <c r="Y280" i="11" s="1"/>
  <c r="Y280" i="18" s="1"/>
  <c r="Q280" i="9"/>
  <c r="I280" i="9"/>
  <c r="I280" i="10" s="1"/>
  <c r="Y279" i="9"/>
  <c r="Q279" i="9"/>
  <c r="Q279" i="10" s="1"/>
  <c r="I279" i="9"/>
  <c r="Y278" i="9"/>
  <c r="Q278" i="9"/>
  <c r="I278" i="9"/>
  <c r="I278" i="11" s="1"/>
  <c r="I278" i="18" s="1"/>
  <c r="Y277" i="9"/>
  <c r="Q277" i="9"/>
  <c r="I277" i="9"/>
  <c r="Y276" i="9"/>
  <c r="Q276" i="9"/>
  <c r="Q276" i="10" s="1"/>
  <c r="I276" i="9"/>
  <c r="Y275" i="9"/>
  <c r="Q275" i="9"/>
  <c r="Q275" i="11" s="1"/>
  <c r="Q275" i="18" s="1"/>
  <c r="I275" i="9"/>
  <c r="Y274" i="9"/>
  <c r="Q274" i="9"/>
  <c r="I274" i="9"/>
  <c r="Y273" i="9"/>
  <c r="Q273" i="9"/>
  <c r="I273" i="9"/>
  <c r="Y272" i="9"/>
  <c r="Y272" i="11" s="1"/>
  <c r="Y272" i="18" s="1"/>
  <c r="Q272" i="9"/>
  <c r="I272" i="9"/>
  <c r="Y271" i="9"/>
  <c r="Q271" i="9"/>
  <c r="I271" i="9"/>
  <c r="Y270" i="9"/>
  <c r="Q270" i="9"/>
  <c r="I270" i="9"/>
  <c r="I270" i="11" s="1"/>
  <c r="I270" i="18" s="1"/>
  <c r="Y269" i="9"/>
  <c r="Q269" i="9"/>
  <c r="I269" i="9"/>
  <c r="Y268" i="9"/>
  <c r="Q268" i="9"/>
  <c r="I268" i="9"/>
  <c r="Y267" i="9"/>
  <c r="Q267" i="9"/>
  <c r="Q267" i="11" s="1"/>
  <c r="Q267" i="18" s="1"/>
  <c r="I267" i="9"/>
  <c r="Y266" i="9"/>
  <c r="Q266" i="9"/>
  <c r="I266" i="9"/>
  <c r="Y265" i="9"/>
  <c r="Q265" i="9"/>
  <c r="I265" i="9"/>
  <c r="Y264" i="9"/>
  <c r="Y264" i="11" s="1"/>
  <c r="Y264" i="18" s="1"/>
  <c r="Q264" i="9"/>
  <c r="I264" i="9"/>
  <c r="Y263" i="9"/>
  <c r="Q263" i="9"/>
  <c r="I263" i="9"/>
  <c r="Y262" i="9"/>
  <c r="Q262" i="9"/>
  <c r="I262" i="9"/>
  <c r="I262" i="11" s="1"/>
  <c r="I262" i="18" s="1"/>
  <c r="Y261" i="9"/>
  <c r="Q261" i="9"/>
  <c r="I261" i="9"/>
  <c r="Y260" i="9"/>
  <c r="Q260" i="9"/>
  <c r="Q260" i="11" s="1"/>
  <c r="Q260" i="18" s="1"/>
  <c r="I260" i="9"/>
  <c r="Y259" i="9"/>
  <c r="Q259" i="9"/>
  <c r="Q259" i="11" s="1"/>
  <c r="Q259" i="18" s="1"/>
  <c r="I259" i="9"/>
  <c r="Y258" i="9"/>
  <c r="Q258" i="9"/>
  <c r="I258" i="9"/>
  <c r="Y257" i="9"/>
  <c r="Q257" i="9"/>
  <c r="I257" i="9"/>
  <c r="Y256" i="9"/>
  <c r="Y256" i="11" s="1"/>
  <c r="Y256" i="18" s="1"/>
  <c r="Q256" i="9"/>
  <c r="I256" i="9"/>
  <c r="Y255" i="9"/>
  <c r="Q255" i="9"/>
  <c r="Q255" i="11" s="1"/>
  <c r="Q255" i="18" s="1"/>
  <c r="I255" i="9"/>
  <c r="Y254" i="9"/>
  <c r="Q254" i="9"/>
  <c r="I254" i="9"/>
  <c r="I254" i="11" s="1"/>
  <c r="I254" i="18" s="1"/>
  <c r="Y253" i="9"/>
  <c r="Q253" i="9"/>
  <c r="I253" i="9"/>
  <c r="Y252" i="9"/>
  <c r="Q252" i="9"/>
  <c r="I252" i="9"/>
  <c r="Y251" i="9"/>
  <c r="Q251" i="9"/>
  <c r="Q251" i="11" s="1"/>
  <c r="Q251" i="18" s="1"/>
  <c r="I251" i="9"/>
  <c r="Y250" i="9"/>
  <c r="Q250" i="9"/>
  <c r="I250" i="9"/>
  <c r="Y249" i="9"/>
  <c r="Q249" i="9"/>
  <c r="I249" i="9"/>
  <c r="Y248" i="9"/>
  <c r="Y248" i="11" s="1"/>
  <c r="Y248" i="18" s="1"/>
  <c r="Q248" i="9"/>
  <c r="I248" i="9"/>
  <c r="Y247" i="9"/>
  <c r="Q247" i="9"/>
  <c r="I247" i="9"/>
  <c r="Y246" i="9"/>
  <c r="Q246" i="9"/>
  <c r="Q246" i="11" s="1"/>
  <c r="Q246" i="18" s="1"/>
  <c r="I246" i="9"/>
  <c r="I246" i="11" s="1"/>
  <c r="I246" i="18" s="1"/>
  <c r="Y245" i="9"/>
  <c r="Q245" i="9"/>
  <c r="I245" i="9"/>
  <c r="Y244" i="9"/>
  <c r="Q244" i="9"/>
  <c r="I244" i="9"/>
  <c r="Y243" i="9"/>
  <c r="Q243" i="9"/>
  <c r="Q243" i="11" s="1"/>
  <c r="Q243" i="18" s="1"/>
  <c r="I243" i="9"/>
  <c r="Y242" i="9"/>
  <c r="Q242" i="9"/>
  <c r="I242" i="9"/>
  <c r="Y241" i="9"/>
  <c r="Y241" i="10" s="1"/>
  <c r="Q241" i="9"/>
  <c r="I241" i="9"/>
  <c r="Y240" i="9"/>
  <c r="Y240" i="11" s="1"/>
  <c r="Y240" i="18" s="1"/>
  <c r="Q240" i="9"/>
  <c r="I240" i="9"/>
  <c r="I240" i="10" s="1"/>
  <c r="Y239" i="9"/>
  <c r="Q239" i="9"/>
  <c r="Q239" i="11" s="1"/>
  <c r="Q239" i="18" s="1"/>
  <c r="I239" i="9"/>
  <c r="I239" i="11" s="1"/>
  <c r="I239" i="18" s="1"/>
  <c r="Y238" i="9"/>
  <c r="Q238" i="9"/>
  <c r="I238" i="9"/>
  <c r="I238" i="11" s="1"/>
  <c r="I238" i="18" s="1"/>
  <c r="Y237" i="9"/>
  <c r="Q237" i="9"/>
  <c r="I237" i="9"/>
  <c r="Y236" i="9"/>
  <c r="Q236" i="9"/>
  <c r="I236" i="9"/>
  <c r="Y235" i="9"/>
  <c r="Q235" i="9"/>
  <c r="Q235" i="11" s="1"/>
  <c r="Q235" i="18" s="1"/>
  <c r="I235" i="9"/>
  <c r="Y234" i="9"/>
  <c r="Q234" i="9"/>
  <c r="I234" i="9"/>
  <c r="Y233" i="9"/>
  <c r="Q233" i="9"/>
  <c r="I233" i="9"/>
  <c r="Y232" i="9"/>
  <c r="Y232" i="11" s="1"/>
  <c r="Y232" i="18" s="1"/>
  <c r="Q232" i="9"/>
  <c r="I232" i="9"/>
  <c r="Y231" i="9"/>
  <c r="Q231" i="9"/>
  <c r="I231" i="9"/>
  <c r="Y230" i="9"/>
  <c r="Q230" i="9"/>
  <c r="I230" i="9"/>
  <c r="I230" i="11" s="1"/>
  <c r="I230" i="18" s="1"/>
  <c r="Y229" i="9"/>
  <c r="Q229" i="9"/>
  <c r="I229" i="9"/>
  <c r="Y228" i="9"/>
  <c r="Y228" i="11" s="1"/>
  <c r="Y228" i="18" s="1"/>
  <c r="Q228" i="9"/>
  <c r="I228" i="9"/>
  <c r="I228" i="10" s="1"/>
  <c r="Y227" i="9"/>
  <c r="Q227" i="9"/>
  <c r="Q227" i="10" s="1"/>
  <c r="I227" i="9"/>
  <c r="Y226" i="9"/>
  <c r="Y226" i="10" s="1"/>
  <c r="Q226" i="9"/>
  <c r="I226" i="9"/>
  <c r="Y225" i="9"/>
  <c r="Q225" i="9"/>
  <c r="I225" i="9"/>
  <c r="Y224" i="9"/>
  <c r="Q224" i="9"/>
  <c r="I224" i="9"/>
  <c r="Y223" i="9"/>
  <c r="Q223" i="9"/>
  <c r="I223" i="9"/>
  <c r="Y222" i="9"/>
  <c r="Q222" i="9"/>
  <c r="I222" i="9"/>
  <c r="Y221" i="9"/>
  <c r="Q221" i="9"/>
  <c r="I221" i="9"/>
  <c r="Y220" i="9"/>
  <c r="Q220" i="9"/>
  <c r="I220" i="9"/>
  <c r="I220" i="10" s="1"/>
  <c r="Y219" i="9"/>
  <c r="Q219" i="9"/>
  <c r="I219" i="9"/>
  <c r="Y218" i="9"/>
  <c r="Q218" i="9"/>
  <c r="I218" i="9"/>
  <c r="I218" i="10" s="1"/>
  <c r="Y217" i="9"/>
  <c r="Q217" i="9"/>
  <c r="I217" i="9"/>
  <c r="Y216" i="9"/>
  <c r="Y216" i="10" s="1"/>
  <c r="Q216" i="9"/>
  <c r="I216" i="9"/>
  <c r="Y215" i="9"/>
  <c r="Q215" i="9"/>
  <c r="I215" i="9"/>
  <c r="Y214" i="9"/>
  <c r="Q214" i="9"/>
  <c r="I214" i="9"/>
  <c r="Y213" i="9"/>
  <c r="Q213" i="9"/>
  <c r="I213" i="9"/>
  <c r="Y212" i="9"/>
  <c r="Q212" i="9"/>
  <c r="I212" i="9"/>
  <c r="Y211" i="9"/>
  <c r="Q211" i="9"/>
  <c r="I211" i="9"/>
  <c r="Y210" i="9"/>
  <c r="Q210" i="9"/>
  <c r="I210" i="9"/>
  <c r="Y209" i="9"/>
  <c r="Q209" i="9"/>
  <c r="I209" i="9"/>
  <c r="Y208" i="9"/>
  <c r="Y208" i="10" s="1"/>
  <c r="Q208" i="9"/>
  <c r="I208" i="9"/>
  <c r="Y207" i="9"/>
  <c r="Q207" i="9"/>
  <c r="Q207" i="10" s="1"/>
  <c r="I207" i="9"/>
  <c r="Y206" i="9"/>
  <c r="Q206" i="9"/>
  <c r="I206" i="9"/>
  <c r="I206" i="10" s="1"/>
  <c r="Y205" i="9"/>
  <c r="Q205" i="9"/>
  <c r="I205" i="9"/>
  <c r="Y204" i="9"/>
  <c r="Q204" i="9"/>
  <c r="I204" i="9"/>
  <c r="I204" i="11" s="1"/>
  <c r="I204" i="18" s="1"/>
  <c r="Y203" i="9"/>
  <c r="Q203" i="9"/>
  <c r="I203" i="9"/>
  <c r="Y202" i="9"/>
  <c r="Q202" i="9"/>
  <c r="I202" i="9"/>
  <c r="Y201" i="9"/>
  <c r="Q201" i="9"/>
  <c r="I201" i="9"/>
  <c r="Y200" i="9"/>
  <c r="Q200" i="9"/>
  <c r="I200" i="9"/>
  <c r="Y199" i="9"/>
  <c r="Q199" i="9"/>
  <c r="I199" i="9"/>
  <c r="Y198" i="9"/>
  <c r="Q198" i="9"/>
  <c r="I198" i="9"/>
  <c r="Y197" i="9"/>
  <c r="Q197" i="9"/>
  <c r="I197" i="9"/>
  <c r="Y196" i="9"/>
  <c r="Y196" i="10" s="1"/>
  <c r="Q196" i="9"/>
  <c r="I196" i="9"/>
  <c r="Y195" i="9"/>
  <c r="Y195" i="11" s="1"/>
  <c r="Y195" i="18" s="1"/>
  <c r="Q195" i="9"/>
  <c r="Q195" i="10" s="1"/>
  <c r="I195" i="9"/>
  <c r="Y194" i="9"/>
  <c r="Q194" i="9"/>
  <c r="I194" i="9"/>
  <c r="Y193" i="9"/>
  <c r="Q193" i="9"/>
  <c r="I193" i="9"/>
  <c r="Y192" i="9"/>
  <c r="Q192" i="9"/>
  <c r="I192" i="9"/>
  <c r="Y191" i="9"/>
  <c r="Q191" i="9"/>
  <c r="I191" i="9"/>
  <c r="Y190" i="9"/>
  <c r="Q190" i="9"/>
  <c r="I190" i="9"/>
  <c r="Y189" i="9"/>
  <c r="Q189" i="9"/>
  <c r="I189" i="9"/>
  <c r="Y188" i="9"/>
  <c r="Q188" i="9"/>
  <c r="I188" i="9"/>
  <c r="Y187" i="9"/>
  <c r="Q187" i="9"/>
  <c r="Q187" i="10" s="1"/>
  <c r="I187" i="9"/>
  <c r="Y186" i="9"/>
  <c r="Q186" i="9"/>
  <c r="I186" i="9"/>
  <c r="I186" i="10" s="1"/>
  <c r="Y185" i="9"/>
  <c r="Q185" i="9"/>
  <c r="I185" i="9"/>
  <c r="Y184" i="9"/>
  <c r="Y184" i="10" s="1"/>
  <c r="Q184" i="9"/>
  <c r="I184" i="9"/>
  <c r="Y183" i="9"/>
  <c r="Q183" i="9"/>
  <c r="I183" i="9"/>
  <c r="Y182" i="9"/>
  <c r="Q182" i="9"/>
  <c r="I182" i="9"/>
  <c r="Y181" i="9"/>
  <c r="Q181" i="9"/>
  <c r="I181" i="9"/>
  <c r="Y180" i="9"/>
  <c r="Q180" i="9"/>
  <c r="I180" i="9"/>
  <c r="Y179" i="9"/>
  <c r="Q179" i="9"/>
  <c r="I179" i="9"/>
  <c r="Y178" i="9"/>
  <c r="Q178" i="9"/>
  <c r="I178" i="9"/>
  <c r="Y177" i="9"/>
  <c r="Q177" i="9"/>
  <c r="I177" i="9"/>
  <c r="Y176" i="9"/>
  <c r="Q176" i="9"/>
  <c r="I176" i="9"/>
  <c r="Y175" i="9"/>
  <c r="Q175" i="9"/>
  <c r="Q175" i="10" s="1"/>
  <c r="I175" i="9"/>
  <c r="Y174" i="9"/>
  <c r="Q174" i="9"/>
  <c r="I174" i="9"/>
  <c r="I174" i="10" s="1"/>
  <c r="Y173" i="9"/>
  <c r="Q173" i="9"/>
  <c r="Q173" i="10" s="1"/>
  <c r="I173" i="9"/>
  <c r="Y172" i="9"/>
  <c r="Q172" i="9"/>
  <c r="I172" i="9"/>
  <c r="Y171" i="9"/>
  <c r="Q171" i="9"/>
  <c r="I171" i="9"/>
  <c r="Y170" i="9"/>
  <c r="Y170" i="10" s="1"/>
  <c r="Q170" i="9"/>
  <c r="I170" i="9"/>
  <c r="Y169" i="9"/>
  <c r="Q169" i="9"/>
  <c r="I169" i="9"/>
  <c r="Y168" i="9"/>
  <c r="Q168" i="9"/>
  <c r="I168" i="9"/>
  <c r="Y167" i="9"/>
  <c r="Q167" i="9"/>
  <c r="I167" i="9"/>
  <c r="Y166" i="9"/>
  <c r="Q166" i="9"/>
  <c r="I166" i="9"/>
  <c r="I166" i="10" s="1"/>
  <c r="Y165" i="9"/>
  <c r="Y165" i="11" s="1"/>
  <c r="Y165" i="18" s="1"/>
  <c r="Q165" i="9"/>
  <c r="I165" i="9"/>
  <c r="Y164" i="9"/>
  <c r="Y164" i="11" s="1"/>
  <c r="Y164" i="18" s="1"/>
  <c r="Q164" i="9"/>
  <c r="Q164" i="10" s="1"/>
  <c r="I164" i="9"/>
  <c r="Y163" i="9"/>
  <c r="Q163" i="9"/>
  <c r="Q163" i="11" s="1"/>
  <c r="Q163" i="18" s="1"/>
  <c r="I163" i="9"/>
  <c r="I163" i="11" s="1"/>
  <c r="I163" i="18" s="1"/>
  <c r="Y162" i="9"/>
  <c r="Q162" i="9"/>
  <c r="I162" i="9"/>
  <c r="I162" i="10" s="1"/>
  <c r="Y161" i="9"/>
  <c r="Y161" i="11" s="1"/>
  <c r="Y161" i="18" s="1"/>
  <c r="Q161" i="9"/>
  <c r="I161" i="9"/>
  <c r="I161" i="11" s="1"/>
  <c r="I161" i="18" s="1"/>
  <c r="Y160" i="9"/>
  <c r="Q160" i="9"/>
  <c r="Q160" i="11" s="1"/>
  <c r="Q160" i="18" s="1"/>
  <c r="I160" i="9"/>
  <c r="Y159" i="9"/>
  <c r="Q159" i="9"/>
  <c r="I159" i="9"/>
  <c r="Y158" i="9"/>
  <c r="Q158" i="9"/>
  <c r="I158" i="9"/>
  <c r="Y157" i="9"/>
  <c r="Y157" i="11" s="1"/>
  <c r="Y157" i="18" s="1"/>
  <c r="Q157" i="9"/>
  <c r="I157" i="9"/>
  <c r="Y156" i="9"/>
  <c r="Q156" i="9"/>
  <c r="I156" i="9"/>
  <c r="Y155" i="9"/>
  <c r="Q155" i="9"/>
  <c r="I155" i="9"/>
  <c r="I155" i="11" s="1"/>
  <c r="I155" i="18" s="1"/>
  <c r="Y154" i="9"/>
  <c r="Q154" i="9"/>
  <c r="I154" i="9"/>
  <c r="Y153" i="9"/>
  <c r="Q153" i="9"/>
  <c r="I153" i="9"/>
  <c r="Y152" i="9"/>
  <c r="Q152" i="9"/>
  <c r="Q152" i="11" s="1"/>
  <c r="Q152" i="18" s="1"/>
  <c r="I152" i="9"/>
  <c r="Y151" i="9"/>
  <c r="Q151" i="9"/>
  <c r="I151" i="9"/>
  <c r="Y150" i="9"/>
  <c r="Q150" i="9"/>
  <c r="I150" i="9"/>
  <c r="I150" i="11" s="1"/>
  <c r="I150" i="18" s="1"/>
  <c r="Y149" i="9"/>
  <c r="Y149" i="11" s="1"/>
  <c r="Y149" i="18" s="1"/>
  <c r="Q149" i="9"/>
  <c r="I149" i="9"/>
  <c r="Y148" i="9"/>
  <c r="Q148" i="9"/>
  <c r="I148" i="9"/>
  <c r="Y147" i="9"/>
  <c r="Q147" i="9"/>
  <c r="I147" i="9"/>
  <c r="I147" i="11" s="1"/>
  <c r="I147" i="18" s="1"/>
  <c r="Y146" i="9"/>
  <c r="Q146" i="9"/>
  <c r="I146" i="9"/>
  <c r="Y145" i="9"/>
  <c r="Q145" i="9"/>
  <c r="I145" i="9"/>
  <c r="Y144" i="9"/>
  <c r="Q144" i="9"/>
  <c r="Q144" i="11" s="1"/>
  <c r="Q144" i="18" s="1"/>
  <c r="I144" i="9"/>
  <c r="Y143" i="9"/>
  <c r="Q143" i="9"/>
  <c r="Q143" i="11" s="1"/>
  <c r="Q143" i="18" s="1"/>
  <c r="I143" i="9"/>
  <c r="Y142" i="9"/>
  <c r="Q142" i="9"/>
  <c r="I142" i="9"/>
  <c r="Y141" i="9"/>
  <c r="Y141" i="11" s="1"/>
  <c r="Y141" i="18" s="1"/>
  <c r="Q141" i="9"/>
  <c r="I141" i="9"/>
  <c r="Y140" i="9"/>
  <c r="Y140" i="10" s="1"/>
  <c r="Q140" i="9"/>
  <c r="I140" i="9"/>
  <c r="Y139" i="9"/>
  <c r="Q139" i="9"/>
  <c r="Q139" i="11" s="1"/>
  <c r="Q139" i="18" s="1"/>
  <c r="I139" i="9"/>
  <c r="I139" i="11" s="1"/>
  <c r="I139" i="18" s="1"/>
  <c r="Y138" i="9"/>
  <c r="Q138" i="9"/>
  <c r="I138" i="9"/>
  <c r="Y137" i="9"/>
  <c r="Q137" i="9"/>
  <c r="I137" i="9"/>
  <c r="Y136" i="9"/>
  <c r="Q136" i="9"/>
  <c r="Q136" i="11" s="1"/>
  <c r="Q136" i="18" s="1"/>
  <c r="I136" i="9"/>
  <c r="Y135" i="9"/>
  <c r="Q135" i="9"/>
  <c r="I135" i="9"/>
  <c r="Y134" i="9"/>
  <c r="Q134" i="9"/>
  <c r="I134" i="9"/>
  <c r="Y133" i="9"/>
  <c r="Q133" i="9"/>
  <c r="I133" i="9"/>
  <c r="Y132" i="9"/>
  <c r="Q132" i="9"/>
  <c r="I132" i="9"/>
  <c r="Y131" i="9"/>
  <c r="Y131" i="10" s="1"/>
  <c r="Q131" i="9"/>
  <c r="I131" i="9"/>
  <c r="Y130" i="9"/>
  <c r="Q130" i="9"/>
  <c r="I130" i="9"/>
  <c r="Y129" i="9"/>
  <c r="Q129" i="9"/>
  <c r="I129" i="9"/>
  <c r="Y128" i="9"/>
  <c r="Q128" i="9"/>
  <c r="I128" i="9"/>
  <c r="Y127" i="9"/>
  <c r="Q127" i="9"/>
  <c r="Q127" i="10" s="1"/>
  <c r="I127" i="9"/>
  <c r="Y126" i="9"/>
  <c r="Y126" i="11" s="1"/>
  <c r="Y126" i="18" s="1"/>
  <c r="Q126" i="9"/>
  <c r="Q126" i="11" s="1"/>
  <c r="Q126" i="18" s="1"/>
  <c r="I126" i="9"/>
  <c r="Y125" i="9"/>
  <c r="Q125" i="9"/>
  <c r="I125" i="9"/>
  <c r="Y124" i="9"/>
  <c r="Y124" i="10" s="1"/>
  <c r="Q124" i="9"/>
  <c r="I124" i="9"/>
  <c r="Y123" i="9"/>
  <c r="Q123" i="9"/>
  <c r="I123" i="9"/>
  <c r="Y122" i="9"/>
  <c r="Q122" i="9"/>
  <c r="I122" i="9"/>
  <c r="Y121" i="9"/>
  <c r="Q121" i="9"/>
  <c r="I121" i="9"/>
  <c r="Y120" i="9"/>
  <c r="Q120" i="9"/>
  <c r="I120" i="9"/>
  <c r="Y119" i="9"/>
  <c r="Q119" i="9"/>
  <c r="I119" i="9"/>
  <c r="Y118" i="9"/>
  <c r="Q118" i="9"/>
  <c r="I118" i="9"/>
  <c r="I118" i="11" s="1"/>
  <c r="I118" i="18" s="1"/>
  <c r="Y117" i="9"/>
  <c r="Q117" i="9"/>
  <c r="I117" i="9"/>
  <c r="Y116" i="9"/>
  <c r="Q116" i="9"/>
  <c r="I116" i="9"/>
  <c r="Y115" i="9"/>
  <c r="Q115" i="9"/>
  <c r="I115" i="9"/>
  <c r="Y114" i="9"/>
  <c r="Q114" i="9"/>
  <c r="I114" i="9"/>
  <c r="I114" i="10" s="1"/>
  <c r="Y113" i="9"/>
  <c r="Q113" i="9"/>
  <c r="I113" i="9"/>
  <c r="Y112" i="9"/>
  <c r="Q112" i="9"/>
  <c r="I112" i="9"/>
  <c r="I112" i="10" s="1"/>
  <c r="Y111" i="9"/>
  <c r="Q111" i="9"/>
  <c r="I111" i="9"/>
  <c r="I111" i="10" s="1"/>
  <c r="Y110" i="9"/>
  <c r="Y110" i="10" s="1"/>
  <c r="Q110" i="9"/>
  <c r="I110" i="9"/>
  <c r="I110" i="11" s="1"/>
  <c r="I110" i="18" s="1"/>
  <c r="Y109" i="9"/>
  <c r="Q109" i="9"/>
  <c r="Q109" i="10" s="1"/>
  <c r="I109" i="9"/>
  <c r="Y108" i="9"/>
  <c r="Q108" i="9"/>
  <c r="I108" i="9"/>
  <c r="Y107" i="9"/>
  <c r="Y107" i="10" s="1"/>
  <c r="Q107" i="9"/>
  <c r="Q107" i="11" s="1"/>
  <c r="Q107" i="18" s="1"/>
  <c r="I107" i="9"/>
  <c r="Y106" i="9"/>
  <c r="Y106" i="10" s="1"/>
  <c r="Q106" i="9"/>
  <c r="I106" i="9"/>
  <c r="Y105" i="9"/>
  <c r="Q105" i="9"/>
  <c r="Q105" i="10" s="1"/>
  <c r="I105" i="9"/>
  <c r="Y104" i="9"/>
  <c r="Q104" i="9"/>
  <c r="I104" i="9"/>
  <c r="Y103" i="9"/>
  <c r="Q103" i="9"/>
  <c r="I103" i="9"/>
  <c r="Y102" i="9"/>
  <c r="Q102" i="9"/>
  <c r="I102" i="9"/>
  <c r="I102" i="10" s="1"/>
  <c r="Y101" i="9"/>
  <c r="Q101" i="9"/>
  <c r="I101" i="9"/>
  <c r="Y100" i="9"/>
  <c r="Y100" i="10" s="1"/>
  <c r="Q100" i="9"/>
  <c r="I100" i="9"/>
  <c r="Y99" i="9"/>
  <c r="Q99" i="9"/>
  <c r="I99" i="9"/>
  <c r="Y98" i="9"/>
  <c r="Q98" i="9"/>
  <c r="I98" i="9"/>
  <c r="Y97" i="9"/>
  <c r="Q97" i="9"/>
  <c r="I97" i="9"/>
  <c r="Y96" i="9"/>
  <c r="Q96" i="9"/>
  <c r="I96" i="9"/>
  <c r="Y95" i="9"/>
  <c r="Q95" i="9"/>
  <c r="I95" i="9"/>
  <c r="Y94" i="9"/>
  <c r="Y94" i="11" s="1"/>
  <c r="Y94" i="18" s="1"/>
  <c r="Q94" i="9"/>
  <c r="I94" i="9"/>
  <c r="I94" i="10" s="1"/>
  <c r="Y93" i="9"/>
  <c r="Q93" i="9"/>
  <c r="I93" i="9"/>
  <c r="Y92" i="9"/>
  <c r="Q92" i="9"/>
  <c r="I92" i="9"/>
  <c r="Y91" i="9"/>
  <c r="Q91" i="9"/>
  <c r="Q91" i="10" s="1"/>
  <c r="I91" i="9"/>
  <c r="Y90" i="9"/>
  <c r="Q90" i="9"/>
  <c r="I90" i="9"/>
  <c r="I90" i="10" s="1"/>
  <c r="Y89" i="9"/>
  <c r="Q89" i="9"/>
  <c r="I89" i="9"/>
  <c r="Y88" i="9"/>
  <c r="Q88" i="9"/>
  <c r="I88" i="9"/>
  <c r="Y87" i="9"/>
  <c r="Q87" i="9"/>
  <c r="I87" i="9"/>
  <c r="Y86" i="9"/>
  <c r="Q86" i="9"/>
  <c r="I86" i="9"/>
  <c r="Y85" i="9"/>
  <c r="Q85" i="9"/>
  <c r="I85" i="9"/>
  <c r="Y84" i="9"/>
  <c r="Q84" i="9"/>
  <c r="I84" i="9"/>
  <c r="Y83" i="9"/>
  <c r="Y83" i="10" s="1"/>
  <c r="Q83" i="9"/>
  <c r="I83" i="9"/>
  <c r="Y82" i="9"/>
  <c r="Q82" i="9"/>
  <c r="I82" i="9"/>
  <c r="Y81" i="9"/>
  <c r="Q81" i="9"/>
  <c r="Q81" i="10" s="1"/>
  <c r="I81" i="9"/>
  <c r="Y80" i="9"/>
  <c r="Q80" i="9"/>
  <c r="I80" i="9"/>
  <c r="Y79" i="9"/>
  <c r="Q79" i="9"/>
  <c r="Q79" i="10" s="1"/>
  <c r="I79" i="9"/>
  <c r="Y78" i="9"/>
  <c r="Q78" i="9"/>
  <c r="I78" i="9"/>
  <c r="Y77" i="9"/>
  <c r="Q77" i="9"/>
  <c r="I77" i="9"/>
  <c r="Y76" i="9"/>
  <c r="Q76" i="9"/>
  <c r="I76" i="9"/>
  <c r="Y75" i="9"/>
  <c r="Q75" i="9"/>
  <c r="I75" i="9"/>
  <c r="Y74" i="9"/>
  <c r="Q74" i="9"/>
  <c r="I74" i="9"/>
  <c r="Y73" i="9"/>
  <c r="Y73" i="11" s="1"/>
  <c r="Y73" i="18" s="1"/>
  <c r="Q73" i="9"/>
  <c r="I73" i="9"/>
  <c r="Y72" i="9"/>
  <c r="Q72" i="9"/>
  <c r="I72" i="9"/>
  <c r="Y71" i="9"/>
  <c r="Q71" i="9"/>
  <c r="I71" i="9"/>
  <c r="Y70" i="9"/>
  <c r="Q70" i="9"/>
  <c r="I70" i="9"/>
  <c r="Y69" i="9"/>
  <c r="Q69" i="9"/>
  <c r="I69" i="9"/>
  <c r="Y68" i="9"/>
  <c r="Q68" i="9"/>
  <c r="I68" i="9"/>
  <c r="Y67" i="9"/>
  <c r="Q67" i="9"/>
  <c r="I67" i="9"/>
  <c r="Y66" i="9"/>
  <c r="Q66" i="9"/>
  <c r="I66" i="9"/>
  <c r="Y65" i="9"/>
  <c r="Q65" i="9"/>
  <c r="I65" i="9"/>
  <c r="K3" i="9"/>
  <c r="Z366" i="9"/>
  <c r="Z366" i="11" s="1"/>
  <c r="Z366" i="18" s="1"/>
  <c r="Z364" i="9"/>
  <c r="J363" i="9"/>
  <c r="J363" i="11" s="1"/>
  <c r="J363" i="18" s="1"/>
  <c r="J362" i="9"/>
  <c r="J361" i="9"/>
  <c r="R360" i="9"/>
  <c r="R359" i="9"/>
  <c r="R358" i="9"/>
  <c r="Z357" i="9"/>
  <c r="Z357" i="11" s="1"/>
  <c r="Z357" i="18" s="1"/>
  <c r="Z356" i="9"/>
  <c r="Z355" i="9"/>
  <c r="Z355" i="11" s="1"/>
  <c r="Z355" i="18" s="1"/>
  <c r="Z354" i="9"/>
  <c r="Z354" i="11" s="1"/>
  <c r="Z354" i="18" s="1"/>
  <c r="Z353" i="9"/>
  <c r="Z352" i="9"/>
  <c r="R351" i="9"/>
  <c r="R350" i="9"/>
  <c r="J349" i="9"/>
  <c r="J349" i="11" s="1"/>
  <c r="J349" i="18" s="1"/>
  <c r="J348" i="9"/>
  <c r="Z347" i="9"/>
  <c r="Z347" i="11" s="1"/>
  <c r="Z347" i="18" s="1"/>
  <c r="Z346" i="9"/>
  <c r="Z346" i="11" s="1"/>
  <c r="Z346" i="18" s="1"/>
  <c r="R345" i="9"/>
  <c r="R344" i="9"/>
  <c r="R343" i="9"/>
  <c r="J341" i="9"/>
  <c r="J340" i="9"/>
  <c r="J340" i="11" s="1"/>
  <c r="J340" i="18" s="1"/>
  <c r="J339" i="9"/>
  <c r="R338" i="9"/>
  <c r="R338" i="11" s="1"/>
  <c r="R338" i="18" s="1"/>
  <c r="R337" i="9"/>
  <c r="R337" i="11" s="1"/>
  <c r="R337" i="18" s="1"/>
  <c r="R336" i="9"/>
  <c r="J335" i="9"/>
  <c r="J335" i="11" s="1"/>
  <c r="J335" i="18" s="1"/>
  <c r="J334" i="9"/>
  <c r="J333" i="9"/>
  <c r="J332" i="9"/>
  <c r="J332" i="11" s="1"/>
  <c r="J332" i="18" s="1"/>
  <c r="J331" i="9"/>
  <c r="J330" i="9"/>
  <c r="J330" i="11" s="1"/>
  <c r="J330" i="18" s="1"/>
  <c r="J329" i="9"/>
  <c r="J329" i="11" s="1"/>
  <c r="J329" i="18" s="1"/>
  <c r="J328" i="9"/>
  <c r="R327" i="9"/>
  <c r="R326" i="9"/>
  <c r="J325" i="9"/>
  <c r="J324" i="9"/>
  <c r="J324" i="11" s="1"/>
  <c r="J324" i="18" s="1"/>
  <c r="J323" i="9"/>
  <c r="R322" i="9"/>
  <c r="R322" i="11" s="1"/>
  <c r="R322" i="18" s="1"/>
  <c r="Z312" i="9"/>
  <c r="Z312" i="11" s="1"/>
  <c r="Z312" i="18" s="1"/>
  <c r="Y3" i="9"/>
  <c r="Q3" i="9"/>
  <c r="I3" i="9"/>
  <c r="X367" i="9"/>
  <c r="X367" i="11" s="1"/>
  <c r="X367" i="18" s="1"/>
  <c r="P367" i="9"/>
  <c r="P367" i="11" s="1"/>
  <c r="P367" i="18" s="1"/>
  <c r="H367" i="9"/>
  <c r="H367" i="11" s="1"/>
  <c r="H367" i="18" s="1"/>
  <c r="X366" i="9"/>
  <c r="X366" i="11" s="1"/>
  <c r="X366" i="18" s="1"/>
  <c r="P366" i="9"/>
  <c r="P366" i="11" s="1"/>
  <c r="P366" i="18" s="1"/>
  <c r="H366" i="9"/>
  <c r="X365" i="9"/>
  <c r="P365" i="9"/>
  <c r="H365" i="9"/>
  <c r="H365" i="11" s="1"/>
  <c r="H365" i="18" s="1"/>
  <c r="X364" i="9"/>
  <c r="X364" i="11" s="1"/>
  <c r="X364" i="18" s="1"/>
  <c r="P364" i="9"/>
  <c r="P364" i="11" s="1"/>
  <c r="P364" i="18" s="1"/>
  <c r="H364" i="9"/>
  <c r="H364" i="11" s="1"/>
  <c r="H364" i="18" s="1"/>
  <c r="X363" i="9"/>
  <c r="X363" i="11" s="1"/>
  <c r="X363" i="18" s="1"/>
  <c r="P363" i="9"/>
  <c r="H363" i="9"/>
  <c r="X362" i="9"/>
  <c r="P362" i="9"/>
  <c r="P362" i="11" s="1"/>
  <c r="P362" i="18" s="1"/>
  <c r="H362" i="9"/>
  <c r="H362" i="11" s="1"/>
  <c r="H362" i="18" s="1"/>
  <c r="X361" i="9"/>
  <c r="X361" i="11" s="1"/>
  <c r="X361" i="18" s="1"/>
  <c r="P361" i="9"/>
  <c r="P361" i="11" s="1"/>
  <c r="P361" i="18" s="1"/>
  <c r="H361" i="9"/>
  <c r="H361" i="11" s="1"/>
  <c r="H361" i="18" s="1"/>
  <c r="X360" i="9"/>
  <c r="X360" i="11" s="1"/>
  <c r="X360" i="18" s="1"/>
  <c r="P360" i="9"/>
  <c r="H360" i="9"/>
  <c r="H360" i="11" s="1"/>
  <c r="H360" i="18" s="1"/>
  <c r="X359" i="9"/>
  <c r="X359" i="11" s="1"/>
  <c r="X359" i="18" s="1"/>
  <c r="P359" i="9"/>
  <c r="P359" i="11" s="1"/>
  <c r="P359" i="18" s="1"/>
  <c r="H359" i="9"/>
  <c r="H359" i="11" s="1"/>
  <c r="H359" i="18" s="1"/>
  <c r="X358" i="9"/>
  <c r="X358" i="11" s="1"/>
  <c r="X358" i="18" s="1"/>
  <c r="P358" i="9"/>
  <c r="P358" i="11" s="1"/>
  <c r="P358" i="18" s="1"/>
  <c r="H358" i="9"/>
  <c r="H358" i="11" s="1"/>
  <c r="H358" i="18" s="1"/>
  <c r="X357" i="9"/>
  <c r="X357" i="11" s="1"/>
  <c r="X357" i="18" s="1"/>
  <c r="P357" i="9"/>
  <c r="H357" i="9"/>
  <c r="H357" i="11" s="1"/>
  <c r="H357" i="18" s="1"/>
  <c r="X356" i="9"/>
  <c r="X356" i="11" s="1"/>
  <c r="X356" i="18" s="1"/>
  <c r="P356" i="9"/>
  <c r="P356" i="11" s="1"/>
  <c r="P356" i="18" s="1"/>
  <c r="H356" i="9"/>
  <c r="H356" i="11" s="1"/>
  <c r="H356" i="18" s="1"/>
  <c r="X355" i="9"/>
  <c r="X355" i="11" s="1"/>
  <c r="X355" i="18" s="1"/>
  <c r="P355" i="9"/>
  <c r="H355" i="9"/>
  <c r="H355" i="11" s="1"/>
  <c r="H355" i="18" s="1"/>
  <c r="X354" i="9"/>
  <c r="P354" i="9"/>
  <c r="P354" i="11" s="1"/>
  <c r="P354" i="18" s="1"/>
  <c r="H354" i="9"/>
  <c r="H354" i="11" s="1"/>
  <c r="H354" i="18" s="1"/>
  <c r="X353" i="9"/>
  <c r="X353" i="11" s="1"/>
  <c r="X353" i="18" s="1"/>
  <c r="P353" i="9"/>
  <c r="P353" i="11" s="1"/>
  <c r="P353" i="18" s="1"/>
  <c r="H353" i="9"/>
  <c r="H353" i="11" s="1"/>
  <c r="H353" i="18" s="1"/>
  <c r="X352" i="9"/>
  <c r="P352" i="9"/>
  <c r="H352" i="9"/>
  <c r="X351" i="9"/>
  <c r="X351" i="11" s="1"/>
  <c r="X351" i="18" s="1"/>
  <c r="P351" i="9"/>
  <c r="P351" i="11" s="1"/>
  <c r="P351" i="18" s="1"/>
  <c r="H351" i="9"/>
  <c r="H351" i="11" s="1"/>
  <c r="H351" i="18" s="1"/>
  <c r="X350" i="9"/>
  <c r="X350" i="11" s="1"/>
  <c r="X350" i="18" s="1"/>
  <c r="P350" i="9"/>
  <c r="P350" i="11" s="1"/>
  <c r="P350" i="18" s="1"/>
  <c r="H350" i="9"/>
  <c r="X349" i="9"/>
  <c r="P349" i="9"/>
  <c r="H349" i="9"/>
  <c r="H349" i="11" s="1"/>
  <c r="H349" i="18" s="1"/>
  <c r="X348" i="9"/>
  <c r="X348" i="11" s="1"/>
  <c r="X348" i="18" s="1"/>
  <c r="P348" i="9"/>
  <c r="P348" i="11" s="1"/>
  <c r="P348" i="18" s="1"/>
  <c r="H348" i="9"/>
  <c r="H348" i="11" s="1"/>
  <c r="H348" i="18" s="1"/>
  <c r="X347" i="9"/>
  <c r="X347" i="11" s="1"/>
  <c r="X347" i="18" s="1"/>
  <c r="P347" i="9"/>
  <c r="H347" i="9"/>
  <c r="X346" i="9"/>
  <c r="X346" i="11" s="1"/>
  <c r="X346" i="18" s="1"/>
  <c r="P346" i="9"/>
  <c r="P346" i="11" s="1"/>
  <c r="P346" i="18" s="1"/>
  <c r="H346" i="9"/>
  <c r="H346" i="11" s="1"/>
  <c r="H346" i="18" s="1"/>
  <c r="X345" i="9"/>
  <c r="X345" i="11" s="1"/>
  <c r="X345" i="18" s="1"/>
  <c r="P345" i="9"/>
  <c r="P345" i="11" s="1"/>
  <c r="P345" i="18" s="1"/>
  <c r="H345" i="9"/>
  <c r="H345" i="11" s="1"/>
  <c r="H345" i="18" s="1"/>
  <c r="X344" i="9"/>
  <c r="P344" i="9"/>
  <c r="H344" i="9"/>
  <c r="X343" i="9"/>
  <c r="X343" i="11" s="1"/>
  <c r="X343" i="18" s="1"/>
  <c r="P343" i="9"/>
  <c r="P343" i="11" s="1"/>
  <c r="P343" i="18" s="1"/>
  <c r="H343" i="9"/>
  <c r="H343" i="11" s="1"/>
  <c r="H343" i="18" s="1"/>
  <c r="X342" i="9"/>
  <c r="X342" i="11" s="1"/>
  <c r="X342" i="18" s="1"/>
  <c r="P342" i="9"/>
  <c r="P342" i="11" s="1"/>
  <c r="P342" i="18" s="1"/>
  <c r="H342" i="9"/>
  <c r="X341" i="9"/>
  <c r="P341" i="9"/>
  <c r="H341" i="9"/>
  <c r="H341" i="11" s="1"/>
  <c r="H341" i="18" s="1"/>
  <c r="X340" i="9"/>
  <c r="X340" i="11" s="1"/>
  <c r="X340" i="18" s="1"/>
  <c r="P340" i="9"/>
  <c r="P340" i="11" s="1"/>
  <c r="P340" i="18" s="1"/>
  <c r="H340" i="9"/>
  <c r="H340" i="11" s="1"/>
  <c r="H340" i="18" s="1"/>
  <c r="X339" i="9"/>
  <c r="X339" i="11" s="1"/>
  <c r="X339" i="18" s="1"/>
  <c r="P339" i="9"/>
  <c r="P339" i="11" s="1"/>
  <c r="P339" i="18" s="1"/>
  <c r="H339" i="9"/>
  <c r="X338" i="9"/>
  <c r="P338" i="9"/>
  <c r="P338" i="11" s="1"/>
  <c r="P338" i="18" s="1"/>
  <c r="H338" i="9"/>
  <c r="H338" i="11" s="1"/>
  <c r="H338" i="18" s="1"/>
  <c r="X337" i="9"/>
  <c r="X337" i="11" s="1"/>
  <c r="X337" i="18" s="1"/>
  <c r="P337" i="9"/>
  <c r="P337" i="11" s="1"/>
  <c r="P337" i="18" s="1"/>
  <c r="H337" i="9"/>
  <c r="H337" i="11" s="1"/>
  <c r="H337" i="18" s="1"/>
  <c r="X336" i="9"/>
  <c r="X336" i="11" s="1"/>
  <c r="X336" i="18" s="1"/>
  <c r="P336" i="9"/>
  <c r="P336" i="11" s="1"/>
  <c r="P336" i="18" s="1"/>
  <c r="H336" i="9"/>
  <c r="X335" i="9"/>
  <c r="X335" i="11" s="1"/>
  <c r="X335" i="18" s="1"/>
  <c r="P335" i="9"/>
  <c r="P335" i="11" s="1"/>
  <c r="P335" i="18" s="1"/>
  <c r="H335" i="9"/>
  <c r="H335" i="11" s="1"/>
  <c r="H335" i="18" s="1"/>
  <c r="X334" i="9"/>
  <c r="X334" i="11" s="1"/>
  <c r="X334" i="18" s="1"/>
  <c r="P334" i="9"/>
  <c r="P334" i="11" s="1"/>
  <c r="P334" i="18" s="1"/>
  <c r="H334" i="9"/>
  <c r="X333" i="9"/>
  <c r="X333" i="11" s="1"/>
  <c r="X333" i="18" s="1"/>
  <c r="P333" i="9"/>
  <c r="P333" i="11" s="1"/>
  <c r="P333" i="18" s="1"/>
  <c r="H333" i="9"/>
  <c r="H333" i="11" s="1"/>
  <c r="H333" i="18" s="1"/>
  <c r="X332" i="9"/>
  <c r="X332" i="11" s="1"/>
  <c r="X332" i="18" s="1"/>
  <c r="P332" i="9"/>
  <c r="P332" i="11" s="1"/>
  <c r="P332" i="18" s="1"/>
  <c r="H332" i="9"/>
  <c r="H332" i="11" s="1"/>
  <c r="H332" i="18" s="1"/>
  <c r="X331" i="9"/>
  <c r="X331" i="11" s="1"/>
  <c r="X331" i="18" s="1"/>
  <c r="P331" i="9"/>
  <c r="H331" i="9"/>
  <c r="X330" i="9"/>
  <c r="P330" i="9"/>
  <c r="P330" i="11" s="1"/>
  <c r="P330" i="18" s="1"/>
  <c r="H330" i="9"/>
  <c r="H330" i="11" s="1"/>
  <c r="H330" i="18" s="1"/>
  <c r="X329" i="9"/>
  <c r="X329" i="11" s="1"/>
  <c r="X329" i="18" s="1"/>
  <c r="P329" i="9"/>
  <c r="P329" i="11" s="1"/>
  <c r="P329" i="18" s="1"/>
  <c r="H329" i="9"/>
  <c r="H329" i="11" s="1"/>
  <c r="H329" i="18" s="1"/>
  <c r="X328" i="9"/>
  <c r="P328" i="9"/>
  <c r="H328" i="9"/>
  <c r="X327" i="9"/>
  <c r="X327" i="11" s="1"/>
  <c r="X327" i="18" s="1"/>
  <c r="P327" i="9"/>
  <c r="P327" i="11" s="1"/>
  <c r="P327" i="18" s="1"/>
  <c r="H327" i="9"/>
  <c r="H327" i="11" s="1"/>
  <c r="H327" i="18" s="1"/>
  <c r="X326" i="9"/>
  <c r="X326" i="11" s="1"/>
  <c r="X326" i="18" s="1"/>
  <c r="P326" i="9"/>
  <c r="P326" i="11" s="1"/>
  <c r="P326" i="18" s="1"/>
  <c r="H326" i="9"/>
  <c r="X325" i="9"/>
  <c r="P325" i="9"/>
  <c r="H325" i="9"/>
  <c r="H325" i="11" s="1"/>
  <c r="H325" i="18" s="1"/>
  <c r="X324" i="9"/>
  <c r="X324" i="11" s="1"/>
  <c r="X324" i="18" s="1"/>
  <c r="P324" i="9"/>
  <c r="P324" i="11" s="1"/>
  <c r="P324" i="18" s="1"/>
  <c r="H324" i="9"/>
  <c r="H324" i="11" s="1"/>
  <c r="H324" i="18" s="1"/>
  <c r="X323" i="9"/>
  <c r="X323" i="11" s="1"/>
  <c r="X323" i="18" s="1"/>
  <c r="P323" i="9"/>
  <c r="H323" i="9"/>
  <c r="X322" i="9"/>
  <c r="P322" i="9"/>
  <c r="P322" i="11" s="1"/>
  <c r="P322" i="18" s="1"/>
  <c r="H322" i="9"/>
  <c r="H322" i="11" s="1"/>
  <c r="H322" i="18" s="1"/>
  <c r="X321" i="9"/>
  <c r="X321" i="11" s="1"/>
  <c r="X321" i="18" s="1"/>
  <c r="P321" i="9"/>
  <c r="P321" i="11" s="1"/>
  <c r="P321" i="18" s="1"/>
  <c r="H321" i="9"/>
  <c r="H321" i="11" s="1"/>
  <c r="H321" i="18" s="1"/>
  <c r="X320" i="9"/>
  <c r="P320" i="9"/>
  <c r="H320" i="9"/>
  <c r="H320" i="11" s="1"/>
  <c r="H320" i="18" s="1"/>
  <c r="X319" i="9"/>
  <c r="X319" i="11" s="1"/>
  <c r="X319" i="18" s="1"/>
  <c r="P319" i="9"/>
  <c r="P319" i="11" s="1"/>
  <c r="P319" i="18" s="1"/>
  <c r="H319" i="9"/>
  <c r="H319" i="11" s="1"/>
  <c r="H319" i="18" s="1"/>
  <c r="X318" i="9"/>
  <c r="X318" i="11" s="1"/>
  <c r="X318" i="18" s="1"/>
  <c r="P318" i="9"/>
  <c r="P318" i="11" s="1"/>
  <c r="P318" i="18" s="1"/>
  <c r="H318" i="9"/>
  <c r="H318" i="11" s="1"/>
  <c r="H318" i="18" s="1"/>
  <c r="X317" i="9"/>
  <c r="P317" i="9"/>
  <c r="H317" i="9"/>
  <c r="H317" i="11" s="1"/>
  <c r="H317" i="18" s="1"/>
  <c r="X316" i="9"/>
  <c r="X316" i="11" s="1"/>
  <c r="X316" i="18" s="1"/>
  <c r="P316" i="9"/>
  <c r="P316" i="11" s="1"/>
  <c r="P316" i="18" s="1"/>
  <c r="H316" i="9"/>
  <c r="H316" i="11" s="1"/>
  <c r="H316" i="18" s="1"/>
  <c r="X315" i="9"/>
  <c r="X315" i="11" s="1"/>
  <c r="X315" i="18" s="1"/>
  <c r="P315" i="9"/>
  <c r="P315" i="11" s="1"/>
  <c r="P315" i="18" s="1"/>
  <c r="H315" i="9"/>
  <c r="H315" i="11" s="1"/>
  <c r="H315" i="18" s="1"/>
  <c r="X314" i="9"/>
  <c r="P314" i="9"/>
  <c r="P314" i="11" s="1"/>
  <c r="P314" i="18" s="1"/>
  <c r="H314" i="9"/>
  <c r="H314" i="11" s="1"/>
  <c r="H314" i="18" s="1"/>
  <c r="X313" i="9"/>
  <c r="X313" i="11" s="1"/>
  <c r="X313" i="18" s="1"/>
  <c r="P313" i="9"/>
  <c r="P313" i="11" s="1"/>
  <c r="P313" i="18" s="1"/>
  <c r="H313" i="9"/>
  <c r="H313" i="11" s="1"/>
  <c r="H313" i="18" s="1"/>
  <c r="X312" i="9"/>
  <c r="P312" i="9"/>
  <c r="P312" i="11" s="1"/>
  <c r="P312" i="18" s="1"/>
  <c r="H312" i="9"/>
  <c r="X311" i="9"/>
  <c r="X311" i="11" s="1"/>
  <c r="X311" i="18" s="1"/>
  <c r="P311" i="9"/>
  <c r="P311" i="11" s="1"/>
  <c r="P311" i="18" s="1"/>
  <c r="H311" i="9"/>
  <c r="H311" i="11" s="1"/>
  <c r="H311" i="18" s="1"/>
  <c r="X310" i="9"/>
  <c r="X310" i="11" s="1"/>
  <c r="X310" i="18" s="1"/>
  <c r="P310" i="9"/>
  <c r="P310" i="11" s="1"/>
  <c r="P310" i="18" s="1"/>
  <c r="H310" i="9"/>
  <c r="X309" i="9"/>
  <c r="P309" i="9"/>
  <c r="H309" i="9"/>
  <c r="H309" i="11" s="1"/>
  <c r="H309" i="18" s="1"/>
  <c r="X308" i="9"/>
  <c r="X308" i="11" s="1"/>
  <c r="X308" i="18" s="1"/>
  <c r="P308" i="9"/>
  <c r="P308" i="11" s="1"/>
  <c r="P308" i="18" s="1"/>
  <c r="H308" i="9"/>
  <c r="H308" i="11" s="1"/>
  <c r="H308" i="18" s="1"/>
  <c r="X307" i="9"/>
  <c r="X307" i="11" s="1"/>
  <c r="X307" i="18" s="1"/>
  <c r="P307" i="9"/>
  <c r="H307" i="9"/>
  <c r="X306" i="9"/>
  <c r="X306" i="11" s="1"/>
  <c r="X306" i="18" s="1"/>
  <c r="P306" i="9"/>
  <c r="P306" i="11" s="1"/>
  <c r="P306" i="18" s="1"/>
  <c r="H306" i="9"/>
  <c r="H306" i="11" s="1"/>
  <c r="H306" i="18" s="1"/>
  <c r="X305" i="9"/>
  <c r="X305" i="11" s="1"/>
  <c r="X305" i="18" s="1"/>
  <c r="P305" i="9"/>
  <c r="P305" i="11" s="1"/>
  <c r="P305" i="18" s="1"/>
  <c r="H305" i="9"/>
  <c r="H305" i="11" s="1"/>
  <c r="H305" i="18" s="1"/>
  <c r="X304" i="9"/>
  <c r="P304" i="9"/>
  <c r="H304" i="9"/>
  <c r="X303" i="9"/>
  <c r="X303" i="11" s="1"/>
  <c r="X303" i="18" s="1"/>
  <c r="P303" i="9"/>
  <c r="P303" i="11" s="1"/>
  <c r="P303" i="18" s="1"/>
  <c r="H303" i="9"/>
  <c r="H303" i="11" s="1"/>
  <c r="H303" i="18" s="1"/>
  <c r="X302" i="9"/>
  <c r="X302" i="11" s="1"/>
  <c r="X302" i="18" s="1"/>
  <c r="P302" i="9"/>
  <c r="P302" i="11" s="1"/>
  <c r="P302" i="18" s="1"/>
  <c r="H302" i="9"/>
  <c r="X301" i="9"/>
  <c r="P301" i="9"/>
  <c r="H301" i="9"/>
  <c r="H301" i="11" s="1"/>
  <c r="H301" i="18" s="1"/>
  <c r="X300" i="9"/>
  <c r="X300" i="11" s="1"/>
  <c r="X300" i="18" s="1"/>
  <c r="P300" i="9"/>
  <c r="P300" i="11" s="1"/>
  <c r="P300" i="18" s="1"/>
  <c r="H300" i="9"/>
  <c r="H300" i="11" s="1"/>
  <c r="H300" i="18" s="1"/>
  <c r="X299" i="9"/>
  <c r="X299" i="11" s="1"/>
  <c r="X299" i="18" s="1"/>
  <c r="P299" i="9"/>
  <c r="H299" i="9"/>
  <c r="X298" i="9"/>
  <c r="P298" i="9"/>
  <c r="P298" i="11" s="1"/>
  <c r="P298" i="18" s="1"/>
  <c r="H298" i="9"/>
  <c r="H298" i="11" s="1"/>
  <c r="H298" i="18" s="1"/>
  <c r="X297" i="9"/>
  <c r="X297" i="11" s="1"/>
  <c r="X297" i="18" s="1"/>
  <c r="P297" i="9"/>
  <c r="P297" i="11" s="1"/>
  <c r="P297" i="18" s="1"/>
  <c r="H297" i="9"/>
  <c r="X296" i="9"/>
  <c r="X296" i="11" s="1"/>
  <c r="X296" i="18" s="1"/>
  <c r="P296" i="9"/>
  <c r="H296" i="9"/>
  <c r="X295" i="9"/>
  <c r="X295" i="11" s="1"/>
  <c r="X295" i="18" s="1"/>
  <c r="P295" i="9"/>
  <c r="P295" i="11" s="1"/>
  <c r="P295" i="18" s="1"/>
  <c r="H295" i="9"/>
  <c r="X294" i="9"/>
  <c r="X294" i="11" s="1"/>
  <c r="X294" i="18" s="1"/>
  <c r="P294" i="9"/>
  <c r="P294" i="11" s="1"/>
  <c r="P294" i="18" s="1"/>
  <c r="H294" i="9"/>
  <c r="X293" i="9"/>
  <c r="P293" i="9"/>
  <c r="H293" i="9"/>
  <c r="X292" i="9"/>
  <c r="P292" i="9"/>
  <c r="H292" i="9"/>
  <c r="H292" i="11" s="1"/>
  <c r="H292" i="18" s="1"/>
  <c r="X291" i="9"/>
  <c r="X291" i="11" s="1"/>
  <c r="X291" i="18" s="1"/>
  <c r="P291" i="9"/>
  <c r="H291" i="9"/>
  <c r="X290" i="9"/>
  <c r="P290" i="9"/>
  <c r="H290" i="9"/>
  <c r="X289" i="9"/>
  <c r="P289" i="9"/>
  <c r="H289" i="9"/>
  <c r="X288" i="9"/>
  <c r="P288" i="9"/>
  <c r="P288" i="11" s="1"/>
  <c r="P288" i="18" s="1"/>
  <c r="H288" i="9"/>
  <c r="X287" i="9"/>
  <c r="P287" i="9"/>
  <c r="H287" i="9"/>
  <c r="X286" i="9"/>
  <c r="P286" i="9"/>
  <c r="H286" i="9"/>
  <c r="X285" i="9"/>
  <c r="P285" i="9"/>
  <c r="H285" i="9"/>
  <c r="X284" i="9"/>
  <c r="P284" i="9"/>
  <c r="H284" i="9"/>
  <c r="X283" i="9"/>
  <c r="P283" i="9"/>
  <c r="H283" i="9"/>
  <c r="H283" i="11" s="1"/>
  <c r="H283" i="18" s="1"/>
  <c r="X282" i="9"/>
  <c r="P282" i="9"/>
  <c r="H282" i="9"/>
  <c r="X281" i="9"/>
  <c r="P281" i="9"/>
  <c r="H281" i="9"/>
  <c r="X280" i="9"/>
  <c r="P280" i="9"/>
  <c r="H280" i="9"/>
  <c r="X279" i="9"/>
  <c r="P279" i="9"/>
  <c r="H279" i="9"/>
  <c r="X278" i="9"/>
  <c r="P278" i="9"/>
  <c r="H278" i="9"/>
  <c r="X277" i="9"/>
  <c r="X277" i="11" s="1"/>
  <c r="X277" i="18" s="1"/>
  <c r="P277" i="9"/>
  <c r="H277" i="9"/>
  <c r="X276" i="9"/>
  <c r="P276" i="9"/>
  <c r="H276" i="9"/>
  <c r="X275" i="9"/>
  <c r="P275" i="9"/>
  <c r="H275" i="9"/>
  <c r="X274" i="9"/>
  <c r="X274" i="10" s="1"/>
  <c r="P274" i="9"/>
  <c r="H274" i="9"/>
  <c r="X273" i="9"/>
  <c r="P273" i="9"/>
  <c r="H273" i="9"/>
  <c r="X272" i="9"/>
  <c r="P272" i="9"/>
  <c r="P272" i="11" s="1"/>
  <c r="P272" i="18" s="1"/>
  <c r="H272" i="9"/>
  <c r="X271" i="9"/>
  <c r="P271" i="9"/>
  <c r="H271" i="9"/>
  <c r="X270" i="9"/>
  <c r="P270" i="9"/>
  <c r="H270" i="9"/>
  <c r="X269" i="9"/>
  <c r="P269" i="9"/>
  <c r="H269" i="9"/>
  <c r="X268" i="9"/>
  <c r="P268" i="9"/>
  <c r="H268" i="9"/>
  <c r="X267" i="9"/>
  <c r="P267" i="9"/>
  <c r="H267" i="9"/>
  <c r="H267" i="11" s="1"/>
  <c r="H267" i="18" s="1"/>
  <c r="X266" i="9"/>
  <c r="P266" i="9"/>
  <c r="H266" i="9"/>
  <c r="X265" i="9"/>
  <c r="P265" i="9"/>
  <c r="H265" i="9"/>
  <c r="X264" i="9"/>
  <c r="P264" i="9"/>
  <c r="H264" i="9"/>
  <c r="X263" i="9"/>
  <c r="P263" i="9"/>
  <c r="H263" i="9"/>
  <c r="X262" i="9"/>
  <c r="P262" i="9"/>
  <c r="H262" i="9"/>
  <c r="X261" i="9"/>
  <c r="X261" i="11" s="1"/>
  <c r="X261" i="18" s="1"/>
  <c r="P261" i="9"/>
  <c r="H261" i="9"/>
  <c r="X260" i="9"/>
  <c r="P260" i="9"/>
  <c r="H260" i="9"/>
  <c r="X259" i="9"/>
  <c r="P259" i="9"/>
  <c r="H259" i="9"/>
  <c r="X258" i="9"/>
  <c r="P258" i="9"/>
  <c r="H258" i="9"/>
  <c r="X257" i="9"/>
  <c r="P257" i="9"/>
  <c r="H257" i="9"/>
  <c r="X256" i="9"/>
  <c r="P256" i="9"/>
  <c r="P256" i="11" s="1"/>
  <c r="P256" i="18" s="1"/>
  <c r="H256" i="9"/>
  <c r="X255" i="9"/>
  <c r="P255" i="9"/>
  <c r="H255" i="9"/>
  <c r="X254" i="9"/>
  <c r="P254" i="9"/>
  <c r="H254" i="9"/>
  <c r="X253" i="9"/>
  <c r="P253" i="9"/>
  <c r="H253" i="9"/>
  <c r="X252" i="9"/>
  <c r="P252" i="9"/>
  <c r="H252" i="9"/>
  <c r="X251" i="9"/>
  <c r="P251" i="9"/>
  <c r="H251" i="9"/>
  <c r="H251" i="11" s="1"/>
  <c r="H251" i="18" s="1"/>
  <c r="X250" i="9"/>
  <c r="P250" i="9"/>
  <c r="H250" i="9"/>
  <c r="X249" i="9"/>
  <c r="P249" i="9"/>
  <c r="H249" i="9"/>
  <c r="X248" i="9"/>
  <c r="P248" i="9"/>
  <c r="H248" i="9"/>
  <c r="X247" i="9"/>
  <c r="P247" i="9"/>
  <c r="H247" i="9"/>
  <c r="X246" i="9"/>
  <c r="P246" i="9"/>
  <c r="H246" i="9"/>
  <c r="X245" i="9"/>
  <c r="X245" i="11" s="1"/>
  <c r="X245" i="18" s="1"/>
  <c r="P245" i="9"/>
  <c r="H245" i="9"/>
  <c r="X244" i="9"/>
  <c r="P244" i="9"/>
  <c r="H244" i="9"/>
  <c r="X243" i="9"/>
  <c r="P243" i="9"/>
  <c r="H243" i="9"/>
  <c r="X242" i="9"/>
  <c r="P242" i="9"/>
  <c r="H242" i="9"/>
  <c r="X241" i="9"/>
  <c r="P241" i="9"/>
  <c r="H241" i="9"/>
  <c r="X240" i="9"/>
  <c r="P240" i="9"/>
  <c r="P240" i="11" s="1"/>
  <c r="P240" i="18" s="1"/>
  <c r="H240" i="9"/>
  <c r="X239" i="9"/>
  <c r="X239" i="11" s="1"/>
  <c r="X239" i="18" s="1"/>
  <c r="P239" i="9"/>
  <c r="H239" i="9"/>
  <c r="X238" i="9"/>
  <c r="P238" i="9"/>
  <c r="H238" i="9"/>
  <c r="X237" i="9"/>
  <c r="P237" i="9"/>
  <c r="H237" i="9"/>
  <c r="H237" i="11" s="1"/>
  <c r="H237" i="18" s="1"/>
  <c r="X236" i="9"/>
  <c r="P236" i="9"/>
  <c r="H236" i="9"/>
  <c r="X235" i="9"/>
  <c r="P235" i="9"/>
  <c r="H235" i="9"/>
  <c r="H235" i="11" s="1"/>
  <c r="H235" i="18" s="1"/>
  <c r="X234" i="9"/>
  <c r="P234" i="9"/>
  <c r="P234" i="10" s="1"/>
  <c r="H234" i="9"/>
  <c r="X233" i="9"/>
  <c r="P233" i="9"/>
  <c r="H233" i="9"/>
  <c r="X232" i="9"/>
  <c r="P232" i="9"/>
  <c r="H232" i="9"/>
  <c r="X231" i="9"/>
  <c r="P231" i="9"/>
  <c r="H231" i="9"/>
  <c r="X230" i="9"/>
  <c r="P230" i="9"/>
  <c r="H230" i="9"/>
  <c r="X229" i="9"/>
  <c r="X229" i="11" s="1"/>
  <c r="X229" i="18" s="1"/>
  <c r="P229" i="9"/>
  <c r="H229" i="9"/>
  <c r="X228" i="9"/>
  <c r="P228" i="9"/>
  <c r="H228" i="9"/>
  <c r="X227" i="9"/>
  <c r="P227" i="9"/>
  <c r="H227" i="9"/>
  <c r="X226" i="9"/>
  <c r="P226" i="9"/>
  <c r="H226" i="9"/>
  <c r="X225" i="9"/>
  <c r="P225" i="9"/>
  <c r="H225" i="9"/>
  <c r="X224" i="9"/>
  <c r="P224" i="9"/>
  <c r="P224" i="11" s="1"/>
  <c r="P224" i="18" s="1"/>
  <c r="H224" i="9"/>
  <c r="H224" i="10" s="1"/>
  <c r="X223" i="9"/>
  <c r="P223" i="9"/>
  <c r="H223" i="9"/>
  <c r="X222" i="9"/>
  <c r="P222" i="9"/>
  <c r="H222" i="9"/>
  <c r="X221" i="9"/>
  <c r="P221" i="9"/>
  <c r="H221" i="9"/>
  <c r="X220" i="9"/>
  <c r="P220" i="9"/>
  <c r="H220" i="9"/>
  <c r="X219" i="9"/>
  <c r="P219" i="9"/>
  <c r="H219" i="9"/>
  <c r="H219" i="11" s="1"/>
  <c r="H219" i="18" s="1"/>
  <c r="X218" i="9"/>
  <c r="P218" i="9"/>
  <c r="H218" i="9"/>
  <c r="X217" i="9"/>
  <c r="P217" i="9"/>
  <c r="H217" i="9"/>
  <c r="X216" i="9"/>
  <c r="P216" i="9"/>
  <c r="H216" i="9"/>
  <c r="X215" i="9"/>
  <c r="X215" i="10" s="1"/>
  <c r="P215" i="9"/>
  <c r="H215" i="9"/>
  <c r="X214" i="9"/>
  <c r="P214" i="9"/>
  <c r="H214" i="9"/>
  <c r="X213" i="9"/>
  <c r="X213" i="11" s="1"/>
  <c r="X213" i="18" s="1"/>
  <c r="P213" i="9"/>
  <c r="H213" i="9"/>
  <c r="X212" i="9"/>
  <c r="P212" i="9"/>
  <c r="H212" i="9"/>
  <c r="X211" i="9"/>
  <c r="P211" i="9"/>
  <c r="H211" i="9"/>
  <c r="X210" i="9"/>
  <c r="P210" i="9"/>
  <c r="H210" i="9"/>
  <c r="X209" i="9"/>
  <c r="P209" i="9"/>
  <c r="H209" i="9"/>
  <c r="X208" i="9"/>
  <c r="P208" i="9"/>
  <c r="P208" i="11" s="1"/>
  <c r="P208" i="18" s="1"/>
  <c r="H208" i="9"/>
  <c r="X207" i="9"/>
  <c r="P207" i="9"/>
  <c r="H207" i="9"/>
  <c r="X206" i="9"/>
  <c r="P206" i="9"/>
  <c r="H206" i="9"/>
  <c r="X205" i="9"/>
  <c r="P205" i="9"/>
  <c r="H205" i="9"/>
  <c r="X204" i="9"/>
  <c r="P204" i="9"/>
  <c r="H204" i="9"/>
  <c r="X203" i="9"/>
  <c r="P203" i="9"/>
  <c r="H203" i="9"/>
  <c r="H203" i="11" s="1"/>
  <c r="H203" i="18" s="1"/>
  <c r="X202" i="9"/>
  <c r="P202" i="9"/>
  <c r="H202" i="9"/>
  <c r="X201" i="9"/>
  <c r="P201" i="9"/>
  <c r="H201" i="9"/>
  <c r="X200" i="9"/>
  <c r="P200" i="9"/>
  <c r="H200" i="9"/>
  <c r="X199" i="9"/>
  <c r="X199" i="10" s="1"/>
  <c r="P199" i="9"/>
  <c r="H199" i="9"/>
  <c r="X198" i="9"/>
  <c r="P198" i="9"/>
  <c r="H198" i="9"/>
  <c r="X197" i="9"/>
  <c r="X197" i="11" s="1"/>
  <c r="X197" i="18" s="1"/>
  <c r="P197" i="9"/>
  <c r="H197" i="9"/>
  <c r="X196" i="9"/>
  <c r="P196" i="9"/>
  <c r="H196" i="9"/>
  <c r="X195" i="9"/>
  <c r="P195" i="9"/>
  <c r="H195" i="9"/>
  <c r="X194" i="9"/>
  <c r="P194" i="9"/>
  <c r="H194" i="9"/>
  <c r="X193" i="9"/>
  <c r="P193" i="9"/>
  <c r="H193" i="9"/>
  <c r="X192" i="9"/>
  <c r="P192" i="9"/>
  <c r="P192" i="11" s="1"/>
  <c r="P192" i="18" s="1"/>
  <c r="H192" i="9"/>
  <c r="X191" i="9"/>
  <c r="P191" i="9"/>
  <c r="H191" i="9"/>
  <c r="X190" i="9"/>
  <c r="P190" i="9"/>
  <c r="H190" i="9"/>
  <c r="X189" i="9"/>
  <c r="P189" i="9"/>
  <c r="H189" i="9"/>
  <c r="X188" i="9"/>
  <c r="P188" i="9"/>
  <c r="H188" i="9"/>
  <c r="X187" i="9"/>
  <c r="P187" i="9"/>
  <c r="H187" i="9"/>
  <c r="H187" i="11" s="1"/>
  <c r="H187" i="18" s="1"/>
  <c r="X186" i="9"/>
  <c r="P186" i="9"/>
  <c r="P186" i="11" s="1"/>
  <c r="P186" i="18" s="1"/>
  <c r="H186" i="9"/>
  <c r="X185" i="9"/>
  <c r="P185" i="9"/>
  <c r="H185" i="9"/>
  <c r="X184" i="9"/>
  <c r="P184" i="9"/>
  <c r="H184" i="9"/>
  <c r="H184" i="10" s="1"/>
  <c r="X183" i="9"/>
  <c r="P183" i="9"/>
  <c r="H183" i="9"/>
  <c r="X182" i="9"/>
  <c r="P182" i="9"/>
  <c r="H182" i="9"/>
  <c r="X181" i="9"/>
  <c r="X181" i="11" s="1"/>
  <c r="X181" i="18" s="1"/>
  <c r="P181" i="9"/>
  <c r="H181" i="9"/>
  <c r="X180" i="9"/>
  <c r="P180" i="9"/>
  <c r="H180" i="9"/>
  <c r="X179" i="9"/>
  <c r="P179" i="9"/>
  <c r="H179" i="9"/>
  <c r="X178" i="9"/>
  <c r="P178" i="9"/>
  <c r="H178" i="9"/>
  <c r="X177" i="9"/>
  <c r="P177" i="9"/>
  <c r="H177" i="9"/>
  <c r="X176" i="9"/>
  <c r="P176" i="9"/>
  <c r="P176" i="11" s="1"/>
  <c r="P176" i="18" s="1"/>
  <c r="H176" i="9"/>
  <c r="X175" i="9"/>
  <c r="P175" i="9"/>
  <c r="H175" i="9"/>
  <c r="X174" i="9"/>
  <c r="P174" i="9"/>
  <c r="P174" i="10" s="1"/>
  <c r="H174" i="9"/>
  <c r="X173" i="9"/>
  <c r="P173" i="9"/>
  <c r="H173" i="9"/>
  <c r="X172" i="9"/>
  <c r="P172" i="9"/>
  <c r="H172" i="9"/>
  <c r="X171" i="9"/>
  <c r="P171" i="9"/>
  <c r="H171" i="9"/>
  <c r="H171" i="11" s="1"/>
  <c r="H171" i="18" s="1"/>
  <c r="X170" i="9"/>
  <c r="P170" i="9"/>
  <c r="H170" i="9"/>
  <c r="X169" i="9"/>
  <c r="P169" i="9"/>
  <c r="H169" i="9"/>
  <c r="X168" i="9"/>
  <c r="P168" i="9"/>
  <c r="H168" i="9"/>
  <c r="X167" i="9"/>
  <c r="P167" i="9"/>
  <c r="H167" i="9"/>
  <c r="X166" i="9"/>
  <c r="P166" i="9"/>
  <c r="H166" i="9"/>
  <c r="X165" i="9"/>
  <c r="X165" i="11" s="1"/>
  <c r="X165" i="18" s="1"/>
  <c r="P165" i="9"/>
  <c r="H165" i="9"/>
  <c r="X164" i="9"/>
  <c r="P164" i="9"/>
  <c r="H164" i="9"/>
  <c r="X163" i="9"/>
  <c r="P163" i="9"/>
  <c r="H163" i="9"/>
  <c r="X162" i="9"/>
  <c r="X162" i="11" s="1"/>
  <c r="X162" i="18" s="1"/>
  <c r="P162" i="9"/>
  <c r="H162" i="9"/>
  <c r="X161" i="9"/>
  <c r="P161" i="9"/>
  <c r="H161" i="9"/>
  <c r="X160" i="9"/>
  <c r="P160" i="9"/>
  <c r="P160" i="11" s="1"/>
  <c r="P160" i="18" s="1"/>
  <c r="H160" i="9"/>
  <c r="X159" i="9"/>
  <c r="P159" i="9"/>
  <c r="H159" i="9"/>
  <c r="X158" i="9"/>
  <c r="P158" i="9"/>
  <c r="H158" i="9"/>
  <c r="X157" i="9"/>
  <c r="P157" i="9"/>
  <c r="H157" i="9"/>
  <c r="X156" i="9"/>
  <c r="P156" i="9"/>
  <c r="H156" i="9"/>
  <c r="X155" i="9"/>
  <c r="P155" i="9"/>
  <c r="H155" i="9"/>
  <c r="H155" i="11" s="1"/>
  <c r="H155" i="18" s="1"/>
  <c r="X154" i="9"/>
  <c r="P154" i="9"/>
  <c r="H154" i="9"/>
  <c r="X153" i="9"/>
  <c r="P153" i="9"/>
  <c r="H153" i="9"/>
  <c r="X152" i="9"/>
  <c r="P152" i="9"/>
  <c r="H152" i="9"/>
  <c r="X151" i="9"/>
  <c r="P151" i="9"/>
  <c r="H151" i="9"/>
  <c r="X150" i="9"/>
  <c r="P150" i="9"/>
  <c r="H150" i="9"/>
  <c r="X149" i="9"/>
  <c r="X149" i="11" s="1"/>
  <c r="X149" i="18" s="1"/>
  <c r="P149" i="9"/>
  <c r="H149" i="9"/>
  <c r="X148" i="9"/>
  <c r="P148" i="9"/>
  <c r="H148" i="9"/>
  <c r="X147" i="9"/>
  <c r="P147" i="9"/>
  <c r="H147" i="9"/>
  <c r="X146" i="9"/>
  <c r="P146" i="9"/>
  <c r="H146" i="9"/>
  <c r="X145" i="9"/>
  <c r="P145" i="9"/>
  <c r="H145" i="9"/>
  <c r="X144" i="9"/>
  <c r="P144" i="9"/>
  <c r="P144" i="11" s="1"/>
  <c r="P144" i="18" s="1"/>
  <c r="H144" i="9"/>
  <c r="X143" i="9"/>
  <c r="P143" i="9"/>
  <c r="H143" i="9"/>
  <c r="X142" i="9"/>
  <c r="P142" i="9"/>
  <c r="H142" i="9"/>
  <c r="X141" i="9"/>
  <c r="P141" i="9"/>
  <c r="H141" i="9"/>
  <c r="X140" i="9"/>
  <c r="P140" i="9"/>
  <c r="H140" i="9"/>
  <c r="X139" i="9"/>
  <c r="P139" i="9"/>
  <c r="H139" i="9"/>
  <c r="H139" i="11" s="1"/>
  <c r="H139" i="18" s="1"/>
  <c r="X138" i="9"/>
  <c r="P138" i="9"/>
  <c r="H138" i="9"/>
  <c r="X137" i="9"/>
  <c r="P137" i="9"/>
  <c r="H137" i="9"/>
  <c r="X136" i="9"/>
  <c r="P136" i="9"/>
  <c r="H136" i="9"/>
  <c r="X135" i="9"/>
  <c r="P135" i="9"/>
  <c r="H135" i="9"/>
  <c r="X134" i="9"/>
  <c r="P134" i="9"/>
  <c r="H134" i="9"/>
  <c r="X133" i="9"/>
  <c r="X133" i="11" s="1"/>
  <c r="X133" i="18" s="1"/>
  <c r="P133" i="9"/>
  <c r="P133" i="10" s="1"/>
  <c r="H133" i="9"/>
  <c r="X132" i="9"/>
  <c r="P132" i="9"/>
  <c r="H132" i="9"/>
  <c r="X131" i="9"/>
  <c r="P131" i="9"/>
  <c r="H131" i="9"/>
  <c r="X130" i="9"/>
  <c r="P130" i="9"/>
  <c r="H130" i="9"/>
  <c r="X129" i="9"/>
  <c r="P129" i="9"/>
  <c r="H129" i="9"/>
  <c r="X128" i="9"/>
  <c r="P128" i="9"/>
  <c r="P128" i="11" s="1"/>
  <c r="P128" i="18" s="1"/>
  <c r="H128" i="9"/>
  <c r="X127" i="9"/>
  <c r="P127" i="9"/>
  <c r="H127" i="9"/>
  <c r="X126" i="9"/>
  <c r="P126" i="9"/>
  <c r="P126" i="11" s="1"/>
  <c r="P126" i="18" s="1"/>
  <c r="H126" i="9"/>
  <c r="X125" i="9"/>
  <c r="P125" i="9"/>
  <c r="H125" i="9"/>
  <c r="X124" i="9"/>
  <c r="P124" i="9"/>
  <c r="H124" i="9"/>
  <c r="X123" i="9"/>
  <c r="P123" i="9"/>
  <c r="H123" i="9"/>
  <c r="H123" i="11" s="1"/>
  <c r="H123" i="18" s="1"/>
  <c r="X122" i="9"/>
  <c r="P122" i="9"/>
  <c r="P122" i="11" s="1"/>
  <c r="P122" i="18" s="1"/>
  <c r="H122" i="9"/>
  <c r="X121" i="9"/>
  <c r="P121" i="9"/>
  <c r="H121" i="9"/>
  <c r="X120" i="9"/>
  <c r="P120" i="9"/>
  <c r="H120" i="9"/>
  <c r="X119" i="9"/>
  <c r="X119" i="11" s="1"/>
  <c r="X119" i="18" s="1"/>
  <c r="P119" i="9"/>
  <c r="H119" i="9"/>
  <c r="X118" i="9"/>
  <c r="P118" i="9"/>
  <c r="H118" i="9"/>
  <c r="X117" i="9"/>
  <c r="X117" i="11" s="1"/>
  <c r="X117" i="18" s="1"/>
  <c r="P117" i="9"/>
  <c r="P117" i="11" s="1"/>
  <c r="P117" i="18" s="1"/>
  <c r="H117" i="9"/>
  <c r="X116" i="9"/>
  <c r="P116" i="9"/>
  <c r="H116" i="9"/>
  <c r="X115" i="9"/>
  <c r="P115" i="9"/>
  <c r="H115" i="9"/>
  <c r="X114" i="9"/>
  <c r="P114" i="9"/>
  <c r="H114" i="9"/>
  <c r="X113" i="9"/>
  <c r="P113" i="9"/>
  <c r="H113" i="9"/>
  <c r="X112" i="9"/>
  <c r="P112" i="9"/>
  <c r="P112" i="11" s="1"/>
  <c r="P112" i="18" s="1"/>
  <c r="H112" i="9"/>
  <c r="X111" i="9"/>
  <c r="P111" i="9"/>
  <c r="H111" i="9"/>
  <c r="X110" i="9"/>
  <c r="P110" i="9"/>
  <c r="H110" i="9"/>
  <c r="X109" i="9"/>
  <c r="P109" i="9"/>
  <c r="H109" i="9"/>
  <c r="X108" i="9"/>
  <c r="P108" i="9"/>
  <c r="H108" i="9"/>
  <c r="X107" i="9"/>
  <c r="P107" i="9"/>
  <c r="H107" i="9"/>
  <c r="H107" i="11" s="1"/>
  <c r="H107" i="18" s="1"/>
  <c r="X106" i="9"/>
  <c r="P106" i="9"/>
  <c r="H106" i="9"/>
  <c r="X105" i="9"/>
  <c r="P105" i="9"/>
  <c r="H105" i="9"/>
  <c r="X104" i="9"/>
  <c r="P104" i="9"/>
  <c r="H104" i="9"/>
  <c r="X103" i="9"/>
  <c r="P103" i="9"/>
  <c r="H103" i="9"/>
  <c r="X102" i="9"/>
  <c r="P102" i="9"/>
  <c r="H102" i="9"/>
  <c r="X101" i="9"/>
  <c r="X101" i="11" s="1"/>
  <c r="X101" i="18" s="1"/>
  <c r="P101" i="9"/>
  <c r="H101" i="9"/>
  <c r="X100" i="9"/>
  <c r="P100" i="9"/>
  <c r="H100" i="9"/>
  <c r="X99" i="9"/>
  <c r="P99" i="9"/>
  <c r="H99" i="9"/>
  <c r="X98" i="9"/>
  <c r="P98" i="9"/>
  <c r="H98" i="9"/>
  <c r="X97" i="9"/>
  <c r="P97" i="9"/>
  <c r="H97" i="9"/>
  <c r="X96" i="9"/>
  <c r="P96" i="9"/>
  <c r="P96" i="11" s="1"/>
  <c r="P96" i="18" s="1"/>
  <c r="H96" i="9"/>
  <c r="H96" i="10" s="1"/>
  <c r="X95" i="9"/>
  <c r="P95" i="9"/>
  <c r="H95" i="9"/>
  <c r="X94" i="9"/>
  <c r="P94" i="9"/>
  <c r="H94" i="9"/>
  <c r="X93" i="9"/>
  <c r="P93" i="9"/>
  <c r="H93" i="9"/>
  <c r="X92" i="9"/>
  <c r="P92" i="9"/>
  <c r="H92" i="9"/>
  <c r="X91" i="9"/>
  <c r="P91" i="9"/>
  <c r="H91" i="9"/>
  <c r="H91" i="11" s="1"/>
  <c r="H91" i="18" s="1"/>
  <c r="X90" i="9"/>
  <c r="P90" i="9"/>
  <c r="H90" i="9"/>
  <c r="X89" i="9"/>
  <c r="P89" i="9"/>
  <c r="H89" i="9"/>
  <c r="X88" i="9"/>
  <c r="P88" i="9"/>
  <c r="H88" i="9"/>
  <c r="X87" i="9"/>
  <c r="P87" i="9"/>
  <c r="H87" i="9"/>
  <c r="X86" i="9"/>
  <c r="P86" i="9"/>
  <c r="H86" i="9"/>
  <c r="X85" i="9"/>
  <c r="X85" i="11" s="1"/>
  <c r="X85" i="18" s="1"/>
  <c r="P85" i="9"/>
  <c r="H85" i="9"/>
  <c r="X84" i="9"/>
  <c r="P84" i="9"/>
  <c r="H84" i="9"/>
  <c r="X83" i="9"/>
  <c r="P83" i="9"/>
  <c r="H83" i="9"/>
  <c r="X82" i="9"/>
  <c r="P82" i="9"/>
  <c r="H82" i="9"/>
  <c r="X81" i="9"/>
  <c r="P81" i="9"/>
  <c r="H81" i="9"/>
  <c r="X80" i="9"/>
  <c r="P80" i="9"/>
  <c r="P80" i="11" s="1"/>
  <c r="P80" i="18" s="1"/>
  <c r="H80" i="9"/>
  <c r="H80" i="11" s="1"/>
  <c r="H80" i="18" s="1"/>
  <c r="X79" i="9"/>
  <c r="P79" i="9"/>
  <c r="H79" i="9"/>
  <c r="X78" i="9"/>
  <c r="P78" i="9"/>
  <c r="H78" i="9"/>
  <c r="X77" i="9"/>
  <c r="P77" i="9"/>
  <c r="H77" i="9"/>
  <c r="X76" i="9"/>
  <c r="P76" i="9"/>
  <c r="H76" i="9"/>
  <c r="X75" i="9"/>
  <c r="X75" i="11" s="1"/>
  <c r="X75" i="18" s="1"/>
  <c r="P75" i="9"/>
  <c r="H75" i="9"/>
  <c r="H75" i="11" s="1"/>
  <c r="H75" i="18" s="1"/>
  <c r="X74" i="9"/>
  <c r="P74" i="9"/>
  <c r="P74" i="10" s="1"/>
  <c r="H74" i="9"/>
  <c r="X73" i="9"/>
  <c r="P73" i="9"/>
  <c r="H73" i="9"/>
  <c r="X72" i="9"/>
  <c r="P72" i="9"/>
  <c r="H72" i="9"/>
  <c r="X71" i="9"/>
  <c r="X71" i="10" s="1"/>
  <c r="P71" i="9"/>
  <c r="H71" i="9"/>
  <c r="X70" i="9"/>
  <c r="P70" i="9"/>
  <c r="H70" i="9"/>
  <c r="X69" i="9"/>
  <c r="X69" i="11" s="1"/>
  <c r="X69" i="18" s="1"/>
  <c r="P69" i="9"/>
  <c r="H69" i="9"/>
  <c r="X68" i="9"/>
  <c r="P68" i="9"/>
  <c r="H68" i="9"/>
  <c r="X67" i="9"/>
  <c r="P67" i="9"/>
  <c r="H67" i="9"/>
  <c r="X66" i="9"/>
  <c r="P66" i="9"/>
  <c r="H66" i="9"/>
  <c r="X65" i="9"/>
  <c r="P65" i="9"/>
  <c r="H65" i="9"/>
  <c r="J366" i="9"/>
  <c r="Z342" i="9"/>
  <c r="AB361" i="6"/>
  <c r="AB345" i="6"/>
  <c r="AB335" i="6"/>
  <c r="AB333" i="6"/>
  <c r="AB328" i="6"/>
  <c r="X3" i="9"/>
  <c r="P3" i="9"/>
  <c r="H3" i="9"/>
  <c r="W367" i="9"/>
  <c r="O367" i="9"/>
  <c r="G367" i="9"/>
  <c r="W366" i="9"/>
  <c r="O366" i="9"/>
  <c r="O366" i="11" s="1"/>
  <c r="O366" i="18" s="1"/>
  <c r="W365" i="9"/>
  <c r="O365" i="9"/>
  <c r="G365" i="9"/>
  <c r="W364" i="9"/>
  <c r="O364" i="9"/>
  <c r="G364" i="9"/>
  <c r="W363" i="9"/>
  <c r="O363" i="9"/>
  <c r="O363" i="11" s="1"/>
  <c r="O363" i="18" s="1"/>
  <c r="G363" i="9"/>
  <c r="W362" i="9"/>
  <c r="O362" i="9"/>
  <c r="G362" i="9"/>
  <c r="W361" i="9"/>
  <c r="O361" i="9"/>
  <c r="G361" i="9"/>
  <c r="W360" i="9"/>
  <c r="W360" i="11" s="1"/>
  <c r="W360" i="18" s="1"/>
  <c r="O360" i="9"/>
  <c r="G360" i="9"/>
  <c r="W359" i="9"/>
  <c r="O359" i="9"/>
  <c r="G359" i="9"/>
  <c r="W358" i="9"/>
  <c r="O358" i="9"/>
  <c r="W357" i="9"/>
  <c r="W357" i="11" s="1"/>
  <c r="W357" i="18" s="1"/>
  <c r="O357" i="9"/>
  <c r="G357" i="9"/>
  <c r="W356" i="9"/>
  <c r="O356" i="9"/>
  <c r="G356" i="9"/>
  <c r="W355" i="9"/>
  <c r="O355" i="9"/>
  <c r="G355" i="9"/>
  <c r="G355" i="11" s="1"/>
  <c r="G355" i="18" s="1"/>
  <c r="W354" i="9"/>
  <c r="O354" i="9"/>
  <c r="G354" i="9"/>
  <c r="W353" i="9"/>
  <c r="O353" i="9"/>
  <c r="G353" i="9"/>
  <c r="G353" i="11" s="1"/>
  <c r="G353" i="18" s="1"/>
  <c r="W352" i="9"/>
  <c r="O352" i="9"/>
  <c r="O352" i="11" s="1"/>
  <c r="O352" i="18" s="1"/>
  <c r="G352" i="9"/>
  <c r="W351" i="9"/>
  <c r="O351" i="9"/>
  <c r="G351" i="9"/>
  <c r="W350" i="9"/>
  <c r="O350" i="9"/>
  <c r="W349" i="9"/>
  <c r="O349" i="9"/>
  <c r="O349" i="11" s="1"/>
  <c r="O349" i="18" s="1"/>
  <c r="G349" i="9"/>
  <c r="W348" i="9"/>
  <c r="O348" i="9"/>
  <c r="G348" i="9"/>
  <c r="W347" i="9"/>
  <c r="O347" i="9"/>
  <c r="G347" i="9"/>
  <c r="W346" i="9"/>
  <c r="W346" i="11" s="1"/>
  <c r="W346" i="18" s="1"/>
  <c r="O346" i="9"/>
  <c r="G346" i="9"/>
  <c r="W345" i="9"/>
  <c r="O345" i="9"/>
  <c r="G345" i="9"/>
  <c r="W344" i="9"/>
  <c r="O344" i="9"/>
  <c r="G344" i="9"/>
  <c r="G344" i="11" s="1"/>
  <c r="G344" i="18" s="1"/>
  <c r="W343" i="9"/>
  <c r="O343" i="9"/>
  <c r="G343" i="9"/>
  <c r="W342" i="9"/>
  <c r="O342" i="9"/>
  <c r="W341" i="9"/>
  <c r="O341" i="9"/>
  <c r="G341" i="9"/>
  <c r="G341" i="11" s="1"/>
  <c r="G341" i="18" s="1"/>
  <c r="W340" i="9"/>
  <c r="O340" i="9"/>
  <c r="G340" i="9"/>
  <c r="W339" i="9"/>
  <c r="O339" i="9"/>
  <c r="G339" i="9"/>
  <c r="W338" i="9"/>
  <c r="O338" i="9"/>
  <c r="O338" i="11" s="1"/>
  <c r="O338" i="18" s="1"/>
  <c r="G338" i="9"/>
  <c r="W337" i="9"/>
  <c r="O337" i="9"/>
  <c r="G337" i="9"/>
  <c r="W336" i="9"/>
  <c r="O336" i="9"/>
  <c r="G336" i="9"/>
  <c r="W335" i="9"/>
  <c r="W335" i="11" s="1"/>
  <c r="W335" i="18" s="1"/>
  <c r="O335" i="9"/>
  <c r="G335" i="9"/>
  <c r="W334" i="9"/>
  <c r="O334" i="9"/>
  <c r="W333" i="9"/>
  <c r="O333" i="9"/>
  <c r="G333" i="9"/>
  <c r="W332" i="9"/>
  <c r="W332" i="11" s="1"/>
  <c r="W332" i="18" s="1"/>
  <c r="O332" i="9"/>
  <c r="G332" i="9"/>
  <c r="W331" i="9"/>
  <c r="O331" i="9"/>
  <c r="G331" i="9"/>
  <c r="W330" i="9"/>
  <c r="O330" i="9"/>
  <c r="G330" i="9"/>
  <c r="G330" i="11" s="1"/>
  <c r="G330" i="18" s="1"/>
  <c r="W329" i="9"/>
  <c r="O329" i="9"/>
  <c r="G329" i="9"/>
  <c r="W328" i="9"/>
  <c r="O328" i="9"/>
  <c r="G328" i="9"/>
  <c r="W327" i="9"/>
  <c r="O327" i="9"/>
  <c r="O327" i="11" s="1"/>
  <c r="O327" i="18" s="1"/>
  <c r="G327" i="9"/>
  <c r="W326" i="9"/>
  <c r="O326" i="9"/>
  <c r="G326" i="9"/>
  <c r="G326" i="11" s="1"/>
  <c r="G326" i="18" s="1"/>
  <c r="W325" i="9"/>
  <c r="O325" i="9"/>
  <c r="G325" i="9"/>
  <c r="W324" i="9"/>
  <c r="W324" i="11" s="1"/>
  <c r="W324" i="18" s="1"/>
  <c r="O324" i="9"/>
  <c r="G324" i="9"/>
  <c r="W323" i="9"/>
  <c r="O323" i="9"/>
  <c r="G323" i="9"/>
  <c r="W322" i="9"/>
  <c r="O322" i="9"/>
  <c r="G322" i="9"/>
  <c r="G322" i="11" s="1"/>
  <c r="G322" i="18" s="1"/>
  <c r="W321" i="9"/>
  <c r="O321" i="9"/>
  <c r="G321" i="9"/>
  <c r="W320" i="9"/>
  <c r="O320" i="9"/>
  <c r="G320" i="9"/>
  <c r="W319" i="9"/>
  <c r="O319" i="9"/>
  <c r="O319" i="11" s="1"/>
  <c r="O319" i="18" s="1"/>
  <c r="G319" i="9"/>
  <c r="W318" i="9"/>
  <c r="O318" i="9"/>
  <c r="W317" i="9"/>
  <c r="O317" i="9"/>
  <c r="G317" i="9"/>
  <c r="W316" i="9"/>
  <c r="O316" i="9"/>
  <c r="O316" i="11" s="1"/>
  <c r="O316" i="18" s="1"/>
  <c r="G316" i="9"/>
  <c r="W315" i="9"/>
  <c r="O315" i="9"/>
  <c r="G315" i="9"/>
  <c r="W314" i="9"/>
  <c r="O314" i="9"/>
  <c r="G314" i="9"/>
  <c r="W313" i="9"/>
  <c r="W313" i="11" s="1"/>
  <c r="W313" i="18" s="1"/>
  <c r="O313" i="9"/>
  <c r="G313" i="9"/>
  <c r="W312" i="9"/>
  <c r="O312" i="9"/>
  <c r="G312" i="9"/>
  <c r="W311" i="9"/>
  <c r="O311" i="9"/>
  <c r="G311" i="9"/>
  <c r="G311" i="11" s="1"/>
  <c r="G311" i="18" s="1"/>
  <c r="W310" i="9"/>
  <c r="O310" i="9"/>
  <c r="W309" i="9"/>
  <c r="O309" i="9"/>
  <c r="G309" i="9"/>
  <c r="W308" i="9"/>
  <c r="O308" i="9"/>
  <c r="G308" i="9"/>
  <c r="G308" i="11" s="1"/>
  <c r="G308" i="18" s="1"/>
  <c r="W307" i="9"/>
  <c r="O307" i="9"/>
  <c r="G307" i="9"/>
  <c r="W306" i="9"/>
  <c r="O306" i="9"/>
  <c r="G306" i="9"/>
  <c r="W305" i="9"/>
  <c r="O305" i="9"/>
  <c r="O305" i="11" s="1"/>
  <c r="O305" i="18" s="1"/>
  <c r="G305" i="9"/>
  <c r="W304" i="9"/>
  <c r="O304" i="9"/>
  <c r="G304" i="9"/>
  <c r="W303" i="9"/>
  <c r="O303" i="9"/>
  <c r="G303" i="9"/>
  <c r="W302" i="9"/>
  <c r="W302" i="11" s="1"/>
  <c r="W302" i="18" s="1"/>
  <c r="O302" i="9"/>
  <c r="G302" i="9"/>
  <c r="W301" i="9"/>
  <c r="O301" i="9"/>
  <c r="G301" i="9"/>
  <c r="W300" i="9"/>
  <c r="O300" i="9"/>
  <c r="G300" i="9"/>
  <c r="G300" i="11" s="1"/>
  <c r="G300" i="18" s="1"/>
  <c r="W299" i="9"/>
  <c r="O299" i="9"/>
  <c r="G299" i="9"/>
  <c r="W298" i="9"/>
  <c r="O298" i="9"/>
  <c r="O298" i="11" s="1"/>
  <c r="O298" i="18" s="1"/>
  <c r="G298" i="9"/>
  <c r="G298" i="11" s="1"/>
  <c r="G298" i="18" s="1"/>
  <c r="W297" i="9"/>
  <c r="O297" i="9"/>
  <c r="O297" i="11" s="1"/>
  <c r="O297" i="18" s="1"/>
  <c r="G297" i="9"/>
  <c r="W296" i="9"/>
  <c r="O296" i="9"/>
  <c r="G296" i="9"/>
  <c r="W295" i="9"/>
  <c r="O295" i="9"/>
  <c r="G295" i="9"/>
  <c r="W294" i="9"/>
  <c r="O294" i="9"/>
  <c r="G294" i="9"/>
  <c r="W293" i="9"/>
  <c r="O293" i="9"/>
  <c r="G293" i="9"/>
  <c r="W292" i="9"/>
  <c r="O292" i="9"/>
  <c r="G292" i="9"/>
  <c r="W291" i="9"/>
  <c r="O291" i="9"/>
  <c r="G291" i="9"/>
  <c r="W290" i="9"/>
  <c r="W290" i="11" s="1"/>
  <c r="W290" i="18" s="1"/>
  <c r="O290" i="9"/>
  <c r="G290" i="9"/>
  <c r="W289" i="9"/>
  <c r="O289" i="9"/>
  <c r="G289" i="9"/>
  <c r="G289" i="11" s="1"/>
  <c r="G289" i="18" s="1"/>
  <c r="W288" i="9"/>
  <c r="O288" i="9"/>
  <c r="G288" i="9"/>
  <c r="W287" i="9"/>
  <c r="O287" i="9"/>
  <c r="G287" i="9"/>
  <c r="W286" i="9"/>
  <c r="O286" i="9"/>
  <c r="G286" i="9"/>
  <c r="W285" i="9"/>
  <c r="O285" i="9"/>
  <c r="G285" i="9"/>
  <c r="W284" i="9"/>
  <c r="O284" i="9"/>
  <c r="G284" i="9"/>
  <c r="W283" i="9"/>
  <c r="O283" i="9"/>
  <c r="G283" i="9"/>
  <c r="W282" i="9"/>
  <c r="O282" i="9"/>
  <c r="G282" i="9"/>
  <c r="W281" i="9"/>
  <c r="O281" i="9"/>
  <c r="G281" i="9"/>
  <c r="W280" i="9"/>
  <c r="O280" i="9"/>
  <c r="G280" i="9"/>
  <c r="W279" i="9"/>
  <c r="O279" i="9"/>
  <c r="G279" i="9"/>
  <c r="W278" i="9"/>
  <c r="O278" i="9"/>
  <c r="O278" i="11" s="1"/>
  <c r="O278" i="18" s="1"/>
  <c r="G278" i="9"/>
  <c r="W277" i="9"/>
  <c r="O277" i="9"/>
  <c r="G277" i="9"/>
  <c r="W276" i="9"/>
  <c r="O276" i="9"/>
  <c r="G276" i="9"/>
  <c r="W275" i="9"/>
  <c r="O275" i="9"/>
  <c r="G275" i="9"/>
  <c r="W274" i="9"/>
  <c r="W274" i="10" s="1"/>
  <c r="O274" i="9"/>
  <c r="G274" i="9"/>
  <c r="W273" i="9"/>
  <c r="O273" i="9"/>
  <c r="G273" i="9"/>
  <c r="W272" i="9"/>
  <c r="O272" i="9"/>
  <c r="G272" i="9"/>
  <c r="W271" i="9"/>
  <c r="O271" i="9"/>
  <c r="G271" i="9"/>
  <c r="W270" i="9"/>
  <c r="O270" i="9"/>
  <c r="G270" i="9"/>
  <c r="W269" i="9"/>
  <c r="O269" i="9"/>
  <c r="G269" i="9"/>
  <c r="W268" i="9"/>
  <c r="O268" i="9"/>
  <c r="G268" i="9"/>
  <c r="W267" i="9"/>
  <c r="W267" i="11" s="1"/>
  <c r="W267" i="18" s="1"/>
  <c r="O267" i="9"/>
  <c r="G267" i="9"/>
  <c r="W266" i="9"/>
  <c r="W266" i="10" s="1"/>
  <c r="O266" i="9"/>
  <c r="G266" i="9"/>
  <c r="W265" i="9"/>
  <c r="O265" i="9"/>
  <c r="G265" i="9"/>
  <c r="W264" i="9"/>
  <c r="O264" i="9"/>
  <c r="G264" i="9"/>
  <c r="W263" i="9"/>
  <c r="O263" i="9"/>
  <c r="G263" i="9"/>
  <c r="W262" i="9"/>
  <c r="O262" i="9"/>
  <c r="G262" i="9"/>
  <c r="W261" i="9"/>
  <c r="O261" i="9"/>
  <c r="G261" i="9"/>
  <c r="W260" i="9"/>
  <c r="O260" i="9"/>
  <c r="G260" i="9"/>
  <c r="W259" i="9"/>
  <c r="O259" i="9"/>
  <c r="G259" i="9"/>
  <c r="W258" i="9"/>
  <c r="W258" i="10" s="1"/>
  <c r="O258" i="9"/>
  <c r="G258" i="9"/>
  <c r="W257" i="9"/>
  <c r="O257" i="9"/>
  <c r="G257" i="9"/>
  <c r="G257" i="11" s="1"/>
  <c r="G257" i="18" s="1"/>
  <c r="W256" i="9"/>
  <c r="O256" i="9"/>
  <c r="G256" i="9"/>
  <c r="W255" i="9"/>
  <c r="O255" i="9"/>
  <c r="G255" i="9"/>
  <c r="W254" i="9"/>
  <c r="O254" i="9"/>
  <c r="G254" i="9"/>
  <c r="W253" i="9"/>
  <c r="O253" i="9"/>
  <c r="G253" i="9"/>
  <c r="W252" i="9"/>
  <c r="O252" i="9"/>
  <c r="G252" i="9"/>
  <c r="W251" i="9"/>
  <c r="O251" i="9"/>
  <c r="G251" i="9"/>
  <c r="W250" i="9"/>
  <c r="O250" i="9"/>
  <c r="G250" i="9"/>
  <c r="W249" i="9"/>
  <c r="O249" i="9"/>
  <c r="G249" i="9"/>
  <c r="W248" i="9"/>
  <c r="O248" i="9"/>
  <c r="G248" i="9"/>
  <c r="W247" i="9"/>
  <c r="O247" i="9"/>
  <c r="G247" i="9"/>
  <c r="W246" i="9"/>
  <c r="O246" i="9"/>
  <c r="O246" i="11" s="1"/>
  <c r="O246" i="18" s="1"/>
  <c r="G246" i="9"/>
  <c r="W245" i="9"/>
  <c r="O245" i="9"/>
  <c r="G245" i="9"/>
  <c r="W244" i="9"/>
  <c r="O244" i="9"/>
  <c r="G244" i="9"/>
  <c r="W243" i="9"/>
  <c r="O243" i="9"/>
  <c r="G243" i="9"/>
  <c r="W242" i="9"/>
  <c r="O242" i="9"/>
  <c r="G242" i="9"/>
  <c r="W241" i="9"/>
  <c r="O241" i="9"/>
  <c r="G241" i="9"/>
  <c r="W240" i="9"/>
  <c r="O240" i="9"/>
  <c r="G240" i="9"/>
  <c r="W239" i="9"/>
  <c r="O239" i="9"/>
  <c r="G239" i="9"/>
  <c r="W238" i="9"/>
  <c r="O238" i="9"/>
  <c r="G238" i="9"/>
  <c r="W237" i="9"/>
  <c r="O237" i="9"/>
  <c r="G237" i="9"/>
  <c r="W236" i="9"/>
  <c r="O236" i="9"/>
  <c r="G236" i="9"/>
  <c r="W235" i="9"/>
  <c r="W235" i="11" s="1"/>
  <c r="W235" i="18" s="1"/>
  <c r="O235" i="9"/>
  <c r="G235" i="9"/>
  <c r="W234" i="9"/>
  <c r="O234" i="9"/>
  <c r="G234" i="9"/>
  <c r="W233" i="9"/>
  <c r="O233" i="9"/>
  <c r="G233" i="9"/>
  <c r="W232" i="9"/>
  <c r="O232" i="9"/>
  <c r="G232" i="9"/>
  <c r="G232" i="10" s="1"/>
  <c r="W231" i="9"/>
  <c r="O231" i="9"/>
  <c r="G231" i="9"/>
  <c r="W230" i="9"/>
  <c r="O230" i="9"/>
  <c r="G230" i="9"/>
  <c r="W229" i="9"/>
  <c r="O229" i="9"/>
  <c r="G229" i="9"/>
  <c r="W228" i="9"/>
  <c r="O228" i="9"/>
  <c r="G228" i="9"/>
  <c r="W227" i="9"/>
  <c r="O227" i="9"/>
  <c r="G227" i="9"/>
  <c r="W226" i="9"/>
  <c r="O226" i="9"/>
  <c r="G226" i="9"/>
  <c r="W225" i="9"/>
  <c r="O225" i="9"/>
  <c r="G225" i="9"/>
  <c r="G225" i="11" s="1"/>
  <c r="G225" i="18" s="1"/>
  <c r="W224" i="9"/>
  <c r="O224" i="9"/>
  <c r="G224" i="9"/>
  <c r="G224" i="10" s="1"/>
  <c r="W223" i="9"/>
  <c r="O223" i="9"/>
  <c r="G223" i="9"/>
  <c r="W222" i="9"/>
  <c r="O222" i="9"/>
  <c r="G222" i="9"/>
  <c r="W221" i="9"/>
  <c r="O221" i="9"/>
  <c r="G221" i="9"/>
  <c r="W220" i="9"/>
  <c r="O220" i="9"/>
  <c r="G220" i="9"/>
  <c r="W219" i="9"/>
  <c r="O219" i="9"/>
  <c r="G219" i="9"/>
  <c r="W218" i="9"/>
  <c r="O218" i="9"/>
  <c r="O218" i="11" s="1"/>
  <c r="O218" i="18" s="1"/>
  <c r="G218" i="9"/>
  <c r="W217" i="9"/>
  <c r="O217" i="9"/>
  <c r="G217" i="9"/>
  <c r="W216" i="9"/>
  <c r="O216" i="9"/>
  <c r="G216" i="9"/>
  <c r="G216" i="10" s="1"/>
  <c r="W215" i="9"/>
  <c r="W215" i="11" s="1"/>
  <c r="W215" i="18" s="1"/>
  <c r="O215" i="9"/>
  <c r="G215" i="9"/>
  <c r="W214" i="9"/>
  <c r="O214" i="9"/>
  <c r="O214" i="11" s="1"/>
  <c r="O214" i="18" s="1"/>
  <c r="G214" i="9"/>
  <c r="W213" i="9"/>
  <c r="O213" i="9"/>
  <c r="G213" i="9"/>
  <c r="W212" i="9"/>
  <c r="O212" i="9"/>
  <c r="G212" i="9"/>
  <c r="W211" i="9"/>
  <c r="O211" i="9"/>
  <c r="G211" i="9"/>
  <c r="W210" i="9"/>
  <c r="O210" i="9"/>
  <c r="G210" i="9"/>
  <c r="W209" i="9"/>
  <c r="O209" i="9"/>
  <c r="G209" i="9"/>
  <c r="W208" i="9"/>
  <c r="O208" i="9"/>
  <c r="G208" i="9"/>
  <c r="W207" i="9"/>
  <c r="O207" i="9"/>
  <c r="G207" i="9"/>
  <c r="W206" i="9"/>
  <c r="O206" i="9"/>
  <c r="G206" i="9"/>
  <c r="W205" i="9"/>
  <c r="O205" i="9"/>
  <c r="G205" i="9"/>
  <c r="W204" i="9"/>
  <c r="O204" i="9"/>
  <c r="G204" i="9"/>
  <c r="W203" i="9"/>
  <c r="W203" i="11" s="1"/>
  <c r="W203" i="18" s="1"/>
  <c r="O203" i="9"/>
  <c r="G203" i="9"/>
  <c r="W202" i="9"/>
  <c r="O202" i="9"/>
  <c r="G202" i="9"/>
  <c r="W201" i="9"/>
  <c r="O201" i="9"/>
  <c r="G201" i="9"/>
  <c r="W200" i="9"/>
  <c r="O200" i="9"/>
  <c r="G200" i="9"/>
  <c r="W199" i="9"/>
  <c r="O199" i="9"/>
  <c r="G199" i="9"/>
  <c r="W198" i="9"/>
  <c r="O198" i="9"/>
  <c r="G198" i="9"/>
  <c r="W197" i="9"/>
  <c r="O197" i="9"/>
  <c r="G197" i="9"/>
  <c r="W196" i="9"/>
  <c r="O196" i="9"/>
  <c r="G196" i="9"/>
  <c r="W195" i="9"/>
  <c r="O195" i="9"/>
  <c r="G195" i="9"/>
  <c r="W194" i="9"/>
  <c r="O194" i="9"/>
  <c r="G194" i="9"/>
  <c r="W193" i="9"/>
  <c r="O193" i="9"/>
  <c r="G193" i="9"/>
  <c r="G193" i="11" s="1"/>
  <c r="G193" i="18" s="1"/>
  <c r="W192" i="9"/>
  <c r="O192" i="9"/>
  <c r="G192" i="9"/>
  <c r="W191" i="9"/>
  <c r="O191" i="9"/>
  <c r="G191" i="9"/>
  <c r="W190" i="9"/>
  <c r="O190" i="9"/>
  <c r="G190" i="9"/>
  <c r="W189" i="9"/>
  <c r="O189" i="9"/>
  <c r="O189" i="10" s="1"/>
  <c r="G189" i="9"/>
  <c r="W188" i="9"/>
  <c r="O188" i="9"/>
  <c r="G188" i="9"/>
  <c r="W187" i="9"/>
  <c r="O187" i="9"/>
  <c r="G187" i="9"/>
  <c r="W186" i="9"/>
  <c r="O186" i="9"/>
  <c r="G186" i="9"/>
  <c r="W185" i="9"/>
  <c r="O185" i="9"/>
  <c r="G185" i="9"/>
  <c r="W184" i="9"/>
  <c r="O184" i="9"/>
  <c r="G184" i="9"/>
  <c r="W183" i="9"/>
  <c r="O183" i="9"/>
  <c r="G183" i="9"/>
  <c r="W182" i="9"/>
  <c r="O182" i="9"/>
  <c r="O182" i="11" s="1"/>
  <c r="O182" i="18" s="1"/>
  <c r="G182" i="9"/>
  <c r="W181" i="9"/>
  <c r="O181" i="9"/>
  <c r="O181" i="10" s="1"/>
  <c r="G181" i="9"/>
  <c r="W180" i="9"/>
  <c r="O180" i="9"/>
  <c r="G180" i="9"/>
  <c r="W179" i="9"/>
  <c r="O179" i="9"/>
  <c r="G179" i="9"/>
  <c r="W178" i="9"/>
  <c r="O178" i="9"/>
  <c r="G178" i="9"/>
  <c r="W177" i="9"/>
  <c r="O177" i="9"/>
  <c r="G177" i="9"/>
  <c r="W176" i="9"/>
  <c r="O176" i="9"/>
  <c r="G176" i="9"/>
  <c r="W175" i="9"/>
  <c r="O175" i="9"/>
  <c r="G175" i="9"/>
  <c r="W174" i="9"/>
  <c r="O174" i="9"/>
  <c r="G174" i="9"/>
  <c r="W173" i="9"/>
  <c r="O173" i="9"/>
  <c r="O173" i="10" s="1"/>
  <c r="G173" i="9"/>
  <c r="W172" i="9"/>
  <c r="O172" i="9"/>
  <c r="G172" i="9"/>
  <c r="W171" i="9"/>
  <c r="W171" i="11" s="1"/>
  <c r="W171" i="18" s="1"/>
  <c r="O171" i="9"/>
  <c r="G171" i="9"/>
  <c r="W170" i="9"/>
  <c r="O170" i="9"/>
  <c r="G170" i="9"/>
  <c r="W169" i="9"/>
  <c r="O169" i="9"/>
  <c r="G169" i="9"/>
  <c r="W168" i="9"/>
  <c r="O168" i="9"/>
  <c r="G168" i="9"/>
  <c r="W167" i="9"/>
  <c r="O167" i="9"/>
  <c r="G167" i="9"/>
  <c r="W166" i="9"/>
  <c r="O166" i="9"/>
  <c r="G166" i="9"/>
  <c r="W165" i="9"/>
  <c r="O165" i="9"/>
  <c r="G165" i="9"/>
  <c r="W164" i="9"/>
  <c r="O164" i="9"/>
  <c r="G164" i="9"/>
  <c r="W163" i="9"/>
  <c r="O163" i="9"/>
  <c r="G163" i="9"/>
  <c r="W162" i="9"/>
  <c r="O162" i="9"/>
  <c r="G162" i="9"/>
  <c r="W161" i="9"/>
  <c r="O161" i="9"/>
  <c r="G161" i="9"/>
  <c r="G161" i="11" s="1"/>
  <c r="G161" i="18" s="1"/>
  <c r="W160" i="9"/>
  <c r="O160" i="9"/>
  <c r="G160" i="9"/>
  <c r="W159" i="9"/>
  <c r="O159" i="9"/>
  <c r="G159" i="9"/>
  <c r="W158" i="9"/>
  <c r="O158" i="9"/>
  <c r="G158" i="9"/>
  <c r="W157" i="9"/>
  <c r="O157" i="9"/>
  <c r="G157" i="9"/>
  <c r="W156" i="9"/>
  <c r="O156" i="9"/>
  <c r="G156" i="9"/>
  <c r="W155" i="9"/>
  <c r="O155" i="9"/>
  <c r="G155" i="9"/>
  <c r="W154" i="9"/>
  <c r="O154" i="9"/>
  <c r="O154" i="11" s="1"/>
  <c r="O154" i="18" s="1"/>
  <c r="G154" i="9"/>
  <c r="W153" i="9"/>
  <c r="O153" i="9"/>
  <c r="G153" i="9"/>
  <c r="W152" i="9"/>
  <c r="O152" i="9"/>
  <c r="G152" i="9"/>
  <c r="W151" i="9"/>
  <c r="W151" i="11" s="1"/>
  <c r="W151" i="18" s="1"/>
  <c r="O151" i="9"/>
  <c r="G151" i="9"/>
  <c r="W150" i="9"/>
  <c r="O150" i="9"/>
  <c r="O150" i="11" s="1"/>
  <c r="O150" i="18" s="1"/>
  <c r="G150" i="9"/>
  <c r="W149" i="9"/>
  <c r="O149" i="9"/>
  <c r="G149" i="9"/>
  <c r="G149" i="11" s="1"/>
  <c r="G149" i="18" s="1"/>
  <c r="W148" i="9"/>
  <c r="O148" i="9"/>
  <c r="G148" i="9"/>
  <c r="W147" i="9"/>
  <c r="O147" i="9"/>
  <c r="G147" i="9"/>
  <c r="W146" i="9"/>
  <c r="W146" i="10" s="1"/>
  <c r="O146" i="9"/>
  <c r="O146" i="11" s="1"/>
  <c r="O146" i="18" s="1"/>
  <c r="G146" i="9"/>
  <c r="W145" i="9"/>
  <c r="O145" i="9"/>
  <c r="G145" i="9"/>
  <c r="W144" i="9"/>
  <c r="O144" i="9"/>
  <c r="G144" i="9"/>
  <c r="W143" i="9"/>
  <c r="W143" i="11" s="1"/>
  <c r="W143" i="18" s="1"/>
  <c r="O143" i="9"/>
  <c r="G143" i="9"/>
  <c r="W142" i="9"/>
  <c r="O142" i="9"/>
  <c r="G142" i="9"/>
  <c r="W141" i="9"/>
  <c r="O141" i="9"/>
  <c r="G141" i="9"/>
  <c r="G141" i="11" s="1"/>
  <c r="G141" i="18" s="1"/>
  <c r="W140" i="9"/>
  <c r="O140" i="9"/>
  <c r="G140" i="9"/>
  <c r="W139" i="9"/>
  <c r="W139" i="11" s="1"/>
  <c r="W139" i="18" s="1"/>
  <c r="O139" i="9"/>
  <c r="G139" i="9"/>
  <c r="W138" i="9"/>
  <c r="W138" i="10" s="1"/>
  <c r="O138" i="9"/>
  <c r="O138" i="11" s="1"/>
  <c r="O138" i="18" s="1"/>
  <c r="G138" i="9"/>
  <c r="W137" i="9"/>
  <c r="O137" i="9"/>
  <c r="G137" i="9"/>
  <c r="W136" i="9"/>
  <c r="O136" i="9"/>
  <c r="G136" i="9"/>
  <c r="W135" i="9"/>
  <c r="W135" i="11" s="1"/>
  <c r="W135" i="18" s="1"/>
  <c r="O135" i="9"/>
  <c r="G135" i="9"/>
  <c r="W134" i="9"/>
  <c r="O134" i="9"/>
  <c r="G134" i="9"/>
  <c r="W133" i="9"/>
  <c r="O133" i="9"/>
  <c r="G133" i="9"/>
  <c r="G133" i="11" s="1"/>
  <c r="G133" i="18" s="1"/>
  <c r="W132" i="9"/>
  <c r="O132" i="9"/>
  <c r="G132" i="9"/>
  <c r="W131" i="9"/>
  <c r="O131" i="9"/>
  <c r="G131" i="9"/>
  <c r="W130" i="9"/>
  <c r="W130" i="10" s="1"/>
  <c r="O130" i="9"/>
  <c r="O130" i="11" s="1"/>
  <c r="O130" i="18" s="1"/>
  <c r="G130" i="9"/>
  <c r="W129" i="9"/>
  <c r="O129" i="9"/>
  <c r="G129" i="9"/>
  <c r="G129" i="11" s="1"/>
  <c r="G129" i="18" s="1"/>
  <c r="W128" i="9"/>
  <c r="O128" i="9"/>
  <c r="G128" i="9"/>
  <c r="W127" i="9"/>
  <c r="W127" i="11" s="1"/>
  <c r="W127" i="18" s="1"/>
  <c r="O127" i="9"/>
  <c r="G127" i="9"/>
  <c r="W126" i="9"/>
  <c r="O126" i="9"/>
  <c r="G126" i="9"/>
  <c r="W125" i="9"/>
  <c r="O125" i="9"/>
  <c r="O125" i="10" s="1"/>
  <c r="G125" i="9"/>
  <c r="G125" i="11" s="1"/>
  <c r="G125" i="18" s="1"/>
  <c r="W124" i="9"/>
  <c r="O124" i="9"/>
  <c r="G124" i="9"/>
  <c r="W123" i="9"/>
  <c r="O123" i="9"/>
  <c r="G123" i="9"/>
  <c r="W122" i="9"/>
  <c r="O122" i="9"/>
  <c r="O122" i="11" s="1"/>
  <c r="O122" i="18" s="1"/>
  <c r="G122" i="9"/>
  <c r="W121" i="9"/>
  <c r="O121" i="9"/>
  <c r="G121" i="9"/>
  <c r="W120" i="9"/>
  <c r="O120" i="9"/>
  <c r="G120" i="9"/>
  <c r="W119" i="9"/>
  <c r="W119" i="11" s="1"/>
  <c r="W119" i="18" s="1"/>
  <c r="O119" i="9"/>
  <c r="G119" i="9"/>
  <c r="W118" i="9"/>
  <c r="O118" i="9"/>
  <c r="O118" i="11" s="1"/>
  <c r="O118" i="18" s="1"/>
  <c r="G118" i="9"/>
  <c r="W117" i="9"/>
  <c r="O117" i="9"/>
  <c r="O117" i="10" s="1"/>
  <c r="G117" i="9"/>
  <c r="G117" i="11" s="1"/>
  <c r="G117" i="18" s="1"/>
  <c r="W116" i="9"/>
  <c r="O116" i="9"/>
  <c r="G116" i="9"/>
  <c r="W115" i="9"/>
  <c r="O115" i="9"/>
  <c r="G115" i="9"/>
  <c r="W114" i="9"/>
  <c r="O114" i="9"/>
  <c r="O114" i="11" s="1"/>
  <c r="O114" i="18" s="1"/>
  <c r="G114" i="9"/>
  <c r="W113" i="9"/>
  <c r="O113" i="9"/>
  <c r="G113" i="9"/>
  <c r="W112" i="9"/>
  <c r="O112" i="9"/>
  <c r="G112" i="9"/>
  <c r="G112" i="10" s="1"/>
  <c r="W111" i="9"/>
  <c r="W111" i="11" s="1"/>
  <c r="W111" i="18" s="1"/>
  <c r="O111" i="9"/>
  <c r="G111" i="9"/>
  <c r="W110" i="9"/>
  <c r="O110" i="9"/>
  <c r="G110" i="9"/>
  <c r="W109" i="9"/>
  <c r="O109" i="9"/>
  <c r="G109" i="9"/>
  <c r="G109" i="11" s="1"/>
  <c r="G109" i="18" s="1"/>
  <c r="W108" i="9"/>
  <c r="O108" i="9"/>
  <c r="G108" i="9"/>
  <c r="W107" i="9"/>
  <c r="W107" i="11" s="1"/>
  <c r="W107" i="18" s="1"/>
  <c r="O107" i="9"/>
  <c r="G107" i="9"/>
  <c r="W106" i="9"/>
  <c r="W106" i="10" s="1"/>
  <c r="O106" i="9"/>
  <c r="O106" i="11" s="1"/>
  <c r="O106" i="18" s="1"/>
  <c r="G106" i="9"/>
  <c r="W105" i="9"/>
  <c r="O105" i="9"/>
  <c r="G105" i="9"/>
  <c r="W104" i="9"/>
  <c r="O104" i="9"/>
  <c r="G104" i="9"/>
  <c r="W103" i="9"/>
  <c r="W103" i="11" s="1"/>
  <c r="W103" i="18" s="1"/>
  <c r="O103" i="9"/>
  <c r="G103" i="9"/>
  <c r="W102" i="9"/>
  <c r="O102" i="9"/>
  <c r="G102" i="9"/>
  <c r="W101" i="9"/>
  <c r="O101" i="9"/>
  <c r="O101" i="10" s="1"/>
  <c r="G101" i="9"/>
  <c r="G101" i="11" s="1"/>
  <c r="G101" i="18" s="1"/>
  <c r="W100" i="9"/>
  <c r="O100" i="9"/>
  <c r="G100" i="9"/>
  <c r="W99" i="9"/>
  <c r="O99" i="9"/>
  <c r="G99" i="9"/>
  <c r="W98" i="9"/>
  <c r="O98" i="9"/>
  <c r="O98" i="11" s="1"/>
  <c r="O98" i="18" s="1"/>
  <c r="G98" i="9"/>
  <c r="W97" i="9"/>
  <c r="O97" i="9"/>
  <c r="G97" i="9"/>
  <c r="G97" i="11" s="1"/>
  <c r="G97" i="18" s="1"/>
  <c r="W96" i="9"/>
  <c r="O96" i="9"/>
  <c r="G96" i="9"/>
  <c r="G96" i="10" s="1"/>
  <c r="W95" i="9"/>
  <c r="W95" i="11" s="1"/>
  <c r="W95" i="18" s="1"/>
  <c r="O95" i="9"/>
  <c r="G95" i="9"/>
  <c r="W94" i="9"/>
  <c r="O94" i="9"/>
  <c r="G94" i="9"/>
  <c r="W93" i="9"/>
  <c r="O93" i="9"/>
  <c r="G93" i="9"/>
  <c r="G93" i="11" s="1"/>
  <c r="G93" i="18" s="1"/>
  <c r="W92" i="9"/>
  <c r="O92" i="9"/>
  <c r="G92" i="9"/>
  <c r="W91" i="9"/>
  <c r="O91" i="9"/>
  <c r="G91" i="9"/>
  <c r="W90" i="9"/>
  <c r="W90" i="10" s="1"/>
  <c r="O90" i="9"/>
  <c r="O90" i="11" s="1"/>
  <c r="O90" i="18" s="1"/>
  <c r="G90" i="9"/>
  <c r="W89" i="9"/>
  <c r="O89" i="9"/>
  <c r="G89" i="9"/>
  <c r="W88" i="9"/>
  <c r="O88" i="9"/>
  <c r="G88" i="9"/>
  <c r="W87" i="9"/>
  <c r="W87" i="11" s="1"/>
  <c r="W87" i="18" s="1"/>
  <c r="O87" i="9"/>
  <c r="G87" i="9"/>
  <c r="W86" i="9"/>
  <c r="O86" i="9"/>
  <c r="O86" i="11" s="1"/>
  <c r="O86" i="18" s="1"/>
  <c r="G86" i="9"/>
  <c r="W85" i="9"/>
  <c r="O85" i="9"/>
  <c r="O85" i="10" s="1"/>
  <c r="G85" i="9"/>
  <c r="G85" i="11" s="1"/>
  <c r="G85" i="18" s="1"/>
  <c r="W84" i="9"/>
  <c r="O84" i="9"/>
  <c r="G84" i="9"/>
  <c r="W83" i="9"/>
  <c r="O83" i="9"/>
  <c r="G83" i="9"/>
  <c r="G83" i="10" s="1"/>
  <c r="W82" i="9"/>
  <c r="O82" i="9"/>
  <c r="O82" i="11" s="1"/>
  <c r="O82" i="18" s="1"/>
  <c r="G82" i="9"/>
  <c r="W81" i="9"/>
  <c r="O81" i="9"/>
  <c r="G81" i="9"/>
  <c r="W80" i="9"/>
  <c r="O80" i="9"/>
  <c r="G80" i="9"/>
  <c r="G80" i="10" s="1"/>
  <c r="W79" i="9"/>
  <c r="W79" i="11" s="1"/>
  <c r="W79" i="18" s="1"/>
  <c r="O79" i="9"/>
  <c r="G79" i="9"/>
  <c r="W78" i="9"/>
  <c r="O78" i="9"/>
  <c r="G78" i="9"/>
  <c r="G78" i="10" s="1"/>
  <c r="W77" i="9"/>
  <c r="O77" i="9"/>
  <c r="G77" i="9"/>
  <c r="G77" i="11" s="1"/>
  <c r="G77" i="18" s="1"/>
  <c r="W76" i="9"/>
  <c r="O76" i="9"/>
  <c r="G76" i="9"/>
  <c r="W75" i="9"/>
  <c r="W75" i="11" s="1"/>
  <c r="W75" i="18" s="1"/>
  <c r="O75" i="9"/>
  <c r="O75" i="11" s="1"/>
  <c r="O75" i="18" s="1"/>
  <c r="G75" i="9"/>
  <c r="G75" i="10" s="1"/>
  <c r="W74" i="9"/>
  <c r="W74" i="10" s="1"/>
  <c r="O74" i="9"/>
  <c r="O74" i="11" s="1"/>
  <c r="O74" i="18" s="1"/>
  <c r="G74" i="9"/>
  <c r="W73" i="9"/>
  <c r="O73" i="9"/>
  <c r="G73" i="9"/>
  <c r="W72" i="9"/>
  <c r="O72" i="9"/>
  <c r="O72" i="11" s="1"/>
  <c r="O72" i="18" s="1"/>
  <c r="G72" i="9"/>
  <c r="G72" i="11" s="1"/>
  <c r="G72" i="18" s="1"/>
  <c r="W71" i="9"/>
  <c r="W71" i="10" s="1"/>
  <c r="O71" i="9"/>
  <c r="G71" i="9"/>
  <c r="W70" i="9"/>
  <c r="O70" i="9"/>
  <c r="G70" i="9"/>
  <c r="W69" i="9"/>
  <c r="O69" i="9"/>
  <c r="G69" i="9"/>
  <c r="G69" i="10" s="1"/>
  <c r="W68" i="9"/>
  <c r="O68" i="9"/>
  <c r="G68" i="9"/>
  <c r="W67" i="9"/>
  <c r="O67" i="9"/>
  <c r="O67" i="10" s="1"/>
  <c r="G67" i="9"/>
  <c r="W66" i="9"/>
  <c r="W66" i="11" s="1"/>
  <c r="W66" i="18" s="1"/>
  <c r="O66" i="9"/>
  <c r="O66" i="10" s="1"/>
  <c r="G66" i="9"/>
  <c r="W65" i="9"/>
  <c r="O65" i="9"/>
  <c r="G65" i="9"/>
  <c r="G65" i="10" s="1"/>
  <c r="R367" i="9"/>
  <c r="R364" i="9"/>
  <c r="R342" i="9"/>
  <c r="AB367" i="6"/>
  <c r="AB359" i="6"/>
  <c r="AB357" i="6"/>
  <c r="AB349" i="6"/>
  <c r="AB347" i="6"/>
  <c r="AB340" i="6"/>
  <c r="AB334" i="6"/>
  <c r="AB332" i="6"/>
  <c r="AB324" i="6"/>
  <c r="AB322" i="6"/>
  <c r="AB318" i="6"/>
  <c r="W3" i="9"/>
  <c r="O3" i="9"/>
  <c r="V367" i="9"/>
  <c r="N367" i="9"/>
  <c r="V366" i="9"/>
  <c r="N366" i="9"/>
  <c r="F366" i="9"/>
  <c r="V365" i="9"/>
  <c r="N365" i="9"/>
  <c r="V364" i="9"/>
  <c r="N364" i="9"/>
  <c r="N364" i="11" s="1"/>
  <c r="N364" i="18" s="1"/>
  <c r="V363" i="9"/>
  <c r="N363" i="9"/>
  <c r="V362" i="9"/>
  <c r="N362" i="9"/>
  <c r="F362" i="9"/>
  <c r="V361" i="9"/>
  <c r="V361" i="11" s="1"/>
  <c r="V361" i="18" s="1"/>
  <c r="N361" i="9"/>
  <c r="F361" i="9"/>
  <c r="V360" i="9"/>
  <c r="N360" i="9"/>
  <c r="V359" i="9"/>
  <c r="N359" i="9"/>
  <c r="F359" i="9"/>
  <c r="V358" i="9"/>
  <c r="N358" i="9"/>
  <c r="F358" i="9"/>
  <c r="F358" i="11" s="1"/>
  <c r="F358" i="18" s="1"/>
  <c r="V357" i="9"/>
  <c r="N357" i="9"/>
  <c r="V356" i="9"/>
  <c r="V356" i="11" s="1"/>
  <c r="V356" i="18" s="1"/>
  <c r="N356" i="9"/>
  <c r="V355" i="9"/>
  <c r="N355" i="9"/>
  <c r="F355" i="9"/>
  <c r="V354" i="9"/>
  <c r="N354" i="9"/>
  <c r="F354" i="9"/>
  <c r="V353" i="9"/>
  <c r="N353" i="9"/>
  <c r="F353" i="9"/>
  <c r="V352" i="9"/>
  <c r="N352" i="9"/>
  <c r="F352" i="9"/>
  <c r="V351" i="9"/>
  <c r="N351" i="9"/>
  <c r="V350" i="9"/>
  <c r="N350" i="9"/>
  <c r="F350" i="9"/>
  <c r="V349" i="9"/>
  <c r="N349" i="9"/>
  <c r="V348" i="9"/>
  <c r="N348" i="9"/>
  <c r="V347" i="9"/>
  <c r="N347" i="9"/>
  <c r="V346" i="9"/>
  <c r="N346" i="9"/>
  <c r="V345" i="9"/>
  <c r="N345" i="9"/>
  <c r="F345" i="9"/>
  <c r="V344" i="9"/>
  <c r="N344" i="9"/>
  <c r="V343" i="9"/>
  <c r="N343" i="9"/>
  <c r="F343" i="9"/>
  <c r="V342" i="9"/>
  <c r="N342" i="9"/>
  <c r="F342" i="9"/>
  <c r="V341" i="9"/>
  <c r="N341" i="9"/>
  <c r="V340" i="9"/>
  <c r="N340" i="9"/>
  <c r="V339" i="9"/>
  <c r="N339" i="9"/>
  <c r="V338" i="9"/>
  <c r="N338" i="9"/>
  <c r="V337" i="9"/>
  <c r="N337" i="9"/>
  <c r="F337" i="9"/>
  <c r="V336" i="9"/>
  <c r="N336" i="9"/>
  <c r="F336" i="9"/>
  <c r="F336" i="11" s="1"/>
  <c r="F336" i="18" s="1"/>
  <c r="V335" i="9"/>
  <c r="N335" i="9"/>
  <c r="V334" i="9"/>
  <c r="N334" i="9"/>
  <c r="F334" i="9"/>
  <c r="V333" i="9"/>
  <c r="N333" i="9"/>
  <c r="V332" i="9"/>
  <c r="N332" i="9"/>
  <c r="V331" i="9"/>
  <c r="N331" i="9"/>
  <c r="F331" i="9"/>
  <c r="V330" i="9"/>
  <c r="N330" i="9"/>
  <c r="V329" i="9"/>
  <c r="N329" i="9"/>
  <c r="F329" i="9"/>
  <c r="V328" i="9"/>
  <c r="N328" i="9"/>
  <c r="V327" i="9"/>
  <c r="N327" i="9"/>
  <c r="V326" i="9"/>
  <c r="V326" i="11" s="1"/>
  <c r="V326" i="18" s="1"/>
  <c r="N326" i="9"/>
  <c r="F326" i="9"/>
  <c r="V325" i="9"/>
  <c r="N325" i="9"/>
  <c r="V324" i="9"/>
  <c r="N324" i="9"/>
  <c r="V323" i="9"/>
  <c r="N323" i="9"/>
  <c r="V322" i="9"/>
  <c r="N322" i="9"/>
  <c r="F322" i="9"/>
  <c r="V321" i="9"/>
  <c r="N321" i="9"/>
  <c r="F321" i="9"/>
  <c r="V320" i="9"/>
  <c r="N320" i="9"/>
  <c r="F320" i="9"/>
  <c r="V319" i="9"/>
  <c r="N319" i="9"/>
  <c r="V318" i="9"/>
  <c r="N318" i="9"/>
  <c r="F318" i="9"/>
  <c r="V317" i="9"/>
  <c r="N317" i="9"/>
  <c r="V316" i="9"/>
  <c r="N316" i="9"/>
  <c r="V315" i="9"/>
  <c r="N315" i="9"/>
  <c r="F315" i="9"/>
  <c r="V314" i="9"/>
  <c r="N314" i="9"/>
  <c r="V313" i="9"/>
  <c r="N313" i="9"/>
  <c r="F313" i="9"/>
  <c r="V312" i="9"/>
  <c r="V312" i="11" s="1"/>
  <c r="V312" i="18" s="1"/>
  <c r="N312" i="9"/>
  <c r="V311" i="9"/>
  <c r="N311" i="9"/>
  <c r="F311" i="9"/>
  <c r="F311" i="11" s="1"/>
  <c r="F311" i="18" s="1"/>
  <c r="V310" i="9"/>
  <c r="N310" i="9"/>
  <c r="F310" i="9"/>
  <c r="F310" i="11" s="1"/>
  <c r="F310" i="18" s="1"/>
  <c r="V309" i="9"/>
  <c r="N309" i="9"/>
  <c r="V308" i="9"/>
  <c r="N308" i="9"/>
  <c r="F308" i="9"/>
  <c r="V307" i="9"/>
  <c r="N307" i="9"/>
  <c r="V306" i="9"/>
  <c r="N306" i="9"/>
  <c r="F306" i="9"/>
  <c r="V305" i="9"/>
  <c r="N305" i="9"/>
  <c r="F305" i="9"/>
  <c r="V304" i="9"/>
  <c r="V304" i="11" s="1"/>
  <c r="V304" i="18" s="1"/>
  <c r="N304" i="9"/>
  <c r="F304" i="9"/>
  <c r="V303" i="9"/>
  <c r="N303" i="9"/>
  <c r="V302" i="9"/>
  <c r="N302" i="9"/>
  <c r="F302" i="9"/>
  <c r="V301" i="9"/>
  <c r="N301" i="9"/>
  <c r="V300" i="9"/>
  <c r="N300" i="9"/>
  <c r="V299" i="9"/>
  <c r="N299" i="9"/>
  <c r="V298" i="9"/>
  <c r="N298" i="9"/>
  <c r="V297" i="9"/>
  <c r="N297" i="9"/>
  <c r="F297" i="9"/>
  <c r="V296" i="9"/>
  <c r="N296" i="9"/>
  <c r="V295" i="9"/>
  <c r="N295" i="9"/>
  <c r="F295" i="9"/>
  <c r="V294" i="9"/>
  <c r="V294" i="10" s="1"/>
  <c r="N294" i="9"/>
  <c r="F294" i="9"/>
  <c r="V293" i="9"/>
  <c r="N293" i="9"/>
  <c r="V292" i="9"/>
  <c r="V292" i="11" s="1"/>
  <c r="V292" i="18" s="1"/>
  <c r="N292" i="9"/>
  <c r="N292" i="11" s="1"/>
  <c r="N292" i="18" s="1"/>
  <c r="V291" i="9"/>
  <c r="N291" i="9"/>
  <c r="V290" i="9"/>
  <c r="N290" i="9"/>
  <c r="F290" i="9"/>
  <c r="F290" i="11" s="1"/>
  <c r="F290" i="18" s="1"/>
  <c r="V289" i="9"/>
  <c r="N289" i="9"/>
  <c r="F289" i="9"/>
  <c r="V288" i="9"/>
  <c r="N288" i="9"/>
  <c r="N288" i="10" s="1"/>
  <c r="F288" i="9"/>
  <c r="F288" i="10" s="1"/>
  <c r="V287" i="9"/>
  <c r="N287" i="9"/>
  <c r="F287" i="9"/>
  <c r="F287" i="10" s="1"/>
  <c r="V286" i="9"/>
  <c r="N286" i="9"/>
  <c r="N286" i="11" s="1"/>
  <c r="N286" i="18" s="1"/>
  <c r="F286" i="9"/>
  <c r="V285" i="9"/>
  <c r="N285" i="9"/>
  <c r="N285" i="10" s="1"/>
  <c r="V284" i="9"/>
  <c r="N284" i="9"/>
  <c r="V283" i="9"/>
  <c r="V283" i="11" s="1"/>
  <c r="V283" i="18" s="1"/>
  <c r="N283" i="9"/>
  <c r="N283" i="10" s="1"/>
  <c r="V282" i="9"/>
  <c r="N282" i="9"/>
  <c r="V281" i="9"/>
  <c r="V281" i="10" s="1"/>
  <c r="N281" i="9"/>
  <c r="N281" i="10" s="1"/>
  <c r="F281" i="9"/>
  <c r="V280" i="9"/>
  <c r="N280" i="9"/>
  <c r="F280" i="9"/>
  <c r="F280" i="11" s="1"/>
  <c r="F280" i="18" s="1"/>
  <c r="V279" i="9"/>
  <c r="V279" i="11" s="1"/>
  <c r="V279" i="18" s="1"/>
  <c r="N279" i="9"/>
  <c r="V278" i="9"/>
  <c r="N278" i="9"/>
  <c r="F278" i="9"/>
  <c r="V277" i="9"/>
  <c r="V277" i="11" s="1"/>
  <c r="V277" i="18" s="1"/>
  <c r="N277" i="9"/>
  <c r="V276" i="9"/>
  <c r="N276" i="9"/>
  <c r="V275" i="9"/>
  <c r="N275" i="9"/>
  <c r="N275" i="10" s="1"/>
  <c r="V274" i="9"/>
  <c r="N274" i="9"/>
  <c r="F274" i="9"/>
  <c r="V273" i="9"/>
  <c r="V273" i="10" s="1"/>
  <c r="N273" i="9"/>
  <c r="F273" i="9"/>
  <c r="F273" i="11" s="1"/>
  <c r="F273" i="18" s="1"/>
  <c r="V272" i="9"/>
  <c r="N272" i="9"/>
  <c r="F272" i="9"/>
  <c r="V271" i="9"/>
  <c r="N271" i="9"/>
  <c r="F271" i="9"/>
  <c r="F271" i="11" s="1"/>
  <c r="F271" i="18" s="1"/>
  <c r="V270" i="9"/>
  <c r="V270" i="10" s="1"/>
  <c r="N270" i="9"/>
  <c r="F270" i="9"/>
  <c r="V269" i="9"/>
  <c r="V269" i="10" s="1"/>
  <c r="N269" i="9"/>
  <c r="V268" i="9"/>
  <c r="N268" i="9"/>
  <c r="V267" i="9"/>
  <c r="N267" i="9"/>
  <c r="N267" i="11" s="1"/>
  <c r="N267" i="18" s="1"/>
  <c r="F267" i="9"/>
  <c r="F267" i="11" s="1"/>
  <c r="F267" i="18" s="1"/>
  <c r="V266" i="9"/>
  <c r="N266" i="9"/>
  <c r="F266" i="9"/>
  <c r="V265" i="9"/>
  <c r="N265" i="9"/>
  <c r="N265" i="11" s="1"/>
  <c r="N265" i="18" s="1"/>
  <c r="F265" i="9"/>
  <c r="V264" i="9"/>
  <c r="N264" i="9"/>
  <c r="F264" i="9"/>
  <c r="V263" i="9"/>
  <c r="V263" i="10" s="1"/>
  <c r="N263" i="9"/>
  <c r="F263" i="9"/>
  <c r="V262" i="9"/>
  <c r="N262" i="9"/>
  <c r="N262" i="10" s="1"/>
  <c r="F262" i="9"/>
  <c r="V261" i="9"/>
  <c r="V261" i="11" s="1"/>
  <c r="V261" i="18" s="1"/>
  <c r="N261" i="9"/>
  <c r="V260" i="9"/>
  <c r="N260" i="9"/>
  <c r="N260" i="10" s="1"/>
  <c r="V259" i="9"/>
  <c r="N259" i="9"/>
  <c r="V258" i="9"/>
  <c r="V258" i="11" s="1"/>
  <c r="V258" i="18" s="1"/>
  <c r="N258" i="9"/>
  <c r="N258" i="10" s="1"/>
  <c r="V257" i="9"/>
  <c r="N257" i="9"/>
  <c r="F257" i="9"/>
  <c r="F257" i="10" s="1"/>
  <c r="V256" i="9"/>
  <c r="V256" i="10" s="1"/>
  <c r="N256" i="9"/>
  <c r="F256" i="9"/>
  <c r="V255" i="9"/>
  <c r="N255" i="9"/>
  <c r="N255" i="11" s="1"/>
  <c r="N255" i="18" s="1"/>
  <c r="V254" i="9"/>
  <c r="V254" i="11" s="1"/>
  <c r="V254" i="18" s="1"/>
  <c r="N254" i="9"/>
  <c r="F254" i="9"/>
  <c r="V253" i="9"/>
  <c r="N253" i="9"/>
  <c r="V252" i="9"/>
  <c r="V252" i="11" s="1"/>
  <c r="V252" i="18" s="1"/>
  <c r="N252" i="9"/>
  <c r="V251" i="9"/>
  <c r="N251" i="9"/>
  <c r="V250" i="9"/>
  <c r="N250" i="9"/>
  <c r="N250" i="11" s="1"/>
  <c r="N250" i="18" s="1"/>
  <c r="V249" i="9"/>
  <c r="N249" i="9"/>
  <c r="F249" i="9"/>
  <c r="V248" i="9"/>
  <c r="V248" i="10" s="1"/>
  <c r="N248" i="9"/>
  <c r="F248" i="9"/>
  <c r="F248" i="11" s="1"/>
  <c r="F248" i="18" s="1"/>
  <c r="V247" i="9"/>
  <c r="N247" i="9"/>
  <c r="V246" i="9"/>
  <c r="N246" i="9"/>
  <c r="F246" i="9"/>
  <c r="V245" i="9"/>
  <c r="V245" i="11" s="1"/>
  <c r="V245" i="18" s="1"/>
  <c r="N245" i="9"/>
  <c r="N245" i="10" s="1"/>
  <c r="V244" i="9"/>
  <c r="N244" i="9"/>
  <c r="N244" i="11" s="1"/>
  <c r="N244" i="18" s="1"/>
  <c r="V243" i="9"/>
  <c r="V243" i="11" s="1"/>
  <c r="V243" i="18" s="1"/>
  <c r="N243" i="9"/>
  <c r="V242" i="9"/>
  <c r="N242" i="9"/>
  <c r="F242" i="9"/>
  <c r="V241" i="9"/>
  <c r="V241" i="11" s="1"/>
  <c r="V241" i="18" s="1"/>
  <c r="N241" i="9"/>
  <c r="N241" i="11" s="1"/>
  <c r="N241" i="18" s="1"/>
  <c r="F241" i="9"/>
  <c r="F241" i="11" s="1"/>
  <c r="F241" i="18" s="1"/>
  <c r="V240" i="9"/>
  <c r="N240" i="9"/>
  <c r="F240" i="9"/>
  <c r="V239" i="9"/>
  <c r="V239" i="11" s="1"/>
  <c r="V239" i="18" s="1"/>
  <c r="N239" i="9"/>
  <c r="F239" i="9"/>
  <c r="V238" i="9"/>
  <c r="N238" i="9"/>
  <c r="N238" i="11" s="1"/>
  <c r="N238" i="18" s="1"/>
  <c r="F238" i="9"/>
  <c r="F238" i="11" s="1"/>
  <c r="F238" i="18" s="1"/>
  <c r="V237" i="9"/>
  <c r="V237" i="10" s="1"/>
  <c r="N237" i="9"/>
  <c r="F237" i="9"/>
  <c r="V236" i="9"/>
  <c r="V236" i="10" s="1"/>
  <c r="N236" i="9"/>
  <c r="F236" i="9"/>
  <c r="F236" i="11" s="1"/>
  <c r="F236" i="18" s="1"/>
  <c r="V235" i="9"/>
  <c r="V235" i="11" s="1"/>
  <c r="V235" i="18" s="1"/>
  <c r="N235" i="9"/>
  <c r="F235" i="9"/>
  <c r="F235" i="10" s="1"/>
  <c r="V234" i="9"/>
  <c r="N234" i="9"/>
  <c r="F234" i="9"/>
  <c r="F234" i="11" s="1"/>
  <c r="F234" i="18" s="1"/>
  <c r="V233" i="9"/>
  <c r="V233" i="10" s="1"/>
  <c r="N233" i="9"/>
  <c r="F233" i="9"/>
  <c r="F233" i="11" s="1"/>
  <c r="F233" i="18" s="1"/>
  <c r="V232" i="9"/>
  <c r="V232" i="11" s="1"/>
  <c r="V232" i="18" s="1"/>
  <c r="N232" i="9"/>
  <c r="F232" i="9"/>
  <c r="V231" i="9"/>
  <c r="N231" i="9"/>
  <c r="F231" i="9"/>
  <c r="F231" i="11" s="1"/>
  <c r="F231" i="18" s="1"/>
  <c r="V230" i="9"/>
  <c r="V230" i="11" s="1"/>
  <c r="V230" i="18" s="1"/>
  <c r="N230" i="9"/>
  <c r="N230" i="11" s="1"/>
  <c r="N230" i="18" s="1"/>
  <c r="F230" i="9"/>
  <c r="V229" i="9"/>
  <c r="N229" i="9"/>
  <c r="F229" i="9"/>
  <c r="F229" i="11" s="1"/>
  <c r="F229" i="18" s="1"/>
  <c r="V228" i="9"/>
  <c r="N228" i="9"/>
  <c r="F228" i="9"/>
  <c r="V227" i="9"/>
  <c r="V227" i="11" s="1"/>
  <c r="V227" i="18" s="1"/>
  <c r="N227" i="9"/>
  <c r="N227" i="11" s="1"/>
  <c r="N227" i="18" s="1"/>
  <c r="F227" i="9"/>
  <c r="V226" i="9"/>
  <c r="N226" i="9"/>
  <c r="F226" i="9"/>
  <c r="F226" i="10" s="1"/>
  <c r="V225" i="9"/>
  <c r="N225" i="9"/>
  <c r="N225" i="11" s="1"/>
  <c r="N225" i="18" s="1"/>
  <c r="F225" i="9"/>
  <c r="F225" i="11" s="1"/>
  <c r="F225" i="18" s="1"/>
  <c r="V224" i="9"/>
  <c r="N224" i="9"/>
  <c r="F224" i="9"/>
  <c r="V223" i="9"/>
  <c r="N223" i="9"/>
  <c r="N223" i="11" s="1"/>
  <c r="N223" i="18" s="1"/>
  <c r="F223" i="9"/>
  <c r="F223" i="10" s="1"/>
  <c r="V222" i="9"/>
  <c r="N222" i="9"/>
  <c r="N222" i="11" s="1"/>
  <c r="N222" i="18" s="1"/>
  <c r="F222" i="9"/>
  <c r="F222" i="11" s="1"/>
  <c r="F222" i="18" s="1"/>
  <c r="V221" i="9"/>
  <c r="N221" i="9"/>
  <c r="F221" i="9"/>
  <c r="V220" i="9"/>
  <c r="N220" i="9"/>
  <c r="N220" i="11" s="1"/>
  <c r="N220" i="18" s="1"/>
  <c r="F220" i="9"/>
  <c r="F220" i="11" s="1"/>
  <c r="F220" i="18" s="1"/>
  <c r="V219" i="9"/>
  <c r="V219" i="11" s="1"/>
  <c r="V219" i="18" s="1"/>
  <c r="N219" i="9"/>
  <c r="F219" i="9"/>
  <c r="V218" i="9"/>
  <c r="N218" i="9"/>
  <c r="N218" i="11" s="1"/>
  <c r="N218" i="18" s="1"/>
  <c r="F218" i="9"/>
  <c r="V217" i="9"/>
  <c r="N217" i="9"/>
  <c r="F217" i="9"/>
  <c r="F217" i="11" s="1"/>
  <c r="F217" i="18" s="1"/>
  <c r="V216" i="9"/>
  <c r="V216" i="11" s="1"/>
  <c r="V216" i="18" s="1"/>
  <c r="N216" i="9"/>
  <c r="N216" i="10" s="1"/>
  <c r="F216" i="9"/>
  <c r="V215" i="9"/>
  <c r="N215" i="9"/>
  <c r="N215" i="10" s="1"/>
  <c r="F215" i="9"/>
  <c r="V214" i="9"/>
  <c r="V214" i="11" s="1"/>
  <c r="V214" i="18" s="1"/>
  <c r="N214" i="9"/>
  <c r="N214" i="11" s="1"/>
  <c r="N214" i="18" s="1"/>
  <c r="F214" i="9"/>
  <c r="V213" i="9"/>
  <c r="V213" i="10" s="1"/>
  <c r="N213" i="9"/>
  <c r="F213" i="9"/>
  <c r="V212" i="9"/>
  <c r="V212" i="11" s="1"/>
  <c r="V212" i="18" s="1"/>
  <c r="N212" i="9"/>
  <c r="N212" i="10" s="1"/>
  <c r="F212" i="9"/>
  <c r="V211" i="9"/>
  <c r="V211" i="11" s="1"/>
  <c r="V211" i="18" s="1"/>
  <c r="N211" i="9"/>
  <c r="N211" i="11" s="1"/>
  <c r="N211" i="18" s="1"/>
  <c r="F211" i="9"/>
  <c r="F211" i="10" s="1"/>
  <c r="V210" i="9"/>
  <c r="N210" i="9"/>
  <c r="F210" i="9"/>
  <c r="V209" i="9"/>
  <c r="V209" i="11" s="1"/>
  <c r="V209" i="18" s="1"/>
  <c r="N209" i="9"/>
  <c r="N209" i="11" s="1"/>
  <c r="N209" i="18" s="1"/>
  <c r="F209" i="9"/>
  <c r="F209" i="11" s="1"/>
  <c r="F209" i="18" s="1"/>
  <c r="V208" i="9"/>
  <c r="N208" i="9"/>
  <c r="F208" i="9"/>
  <c r="V207" i="9"/>
  <c r="V207" i="11" s="1"/>
  <c r="V207" i="18" s="1"/>
  <c r="N207" i="9"/>
  <c r="F207" i="9"/>
  <c r="V206" i="9"/>
  <c r="N206" i="9"/>
  <c r="N206" i="11" s="1"/>
  <c r="N206" i="18" s="1"/>
  <c r="F206" i="9"/>
  <c r="V205" i="9"/>
  <c r="N205" i="9"/>
  <c r="F205" i="9"/>
  <c r="V204" i="9"/>
  <c r="V204" i="10" s="1"/>
  <c r="N204" i="9"/>
  <c r="F204" i="9"/>
  <c r="F204" i="11" s="1"/>
  <c r="F204" i="18" s="1"/>
  <c r="V203" i="9"/>
  <c r="V203" i="11" s="1"/>
  <c r="V203" i="18" s="1"/>
  <c r="N203" i="9"/>
  <c r="F203" i="9"/>
  <c r="V202" i="9"/>
  <c r="N202" i="9"/>
  <c r="F202" i="9"/>
  <c r="F202" i="11" s="1"/>
  <c r="F202" i="18" s="1"/>
  <c r="V201" i="9"/>
  <c r="V201" i="10" s="1"/>
  <c r="N201" i="9"/>
  <c r="F201" i="9"/>
  <c r="F201" i="11" s="1"/>
  <c r="F201" i="18" s="1"/>
  <c r="V200" i="9"/>
  <c r="N200" i="9"/>
  <c r="F200" i="9"/>
  <c r="V199" i="9"/>
  <c r="N199" i="9"/>
  <c r="F199" i="9"/>
  <c r="F199" i="11" s="1"/>
  <c r="F199" i="18" s="1"/>
  <c r="V198" i="9"/>
  <c r="V198" i="11" s="1"/>
  <c r="V198" i="18" s="1"/>
  <c r="N198" i="9"/>
  <c r="N198" i="11" s="1"/>
  <c r="N198" i="18" s="1"/>
  <c r="F198" i="9"/>
  <c r="V197" i="9"/>
  <c r="N197" i="9"/>
  <c r="F197" i="9"/>
  <c r="F197" i="11" s="1"/>
  <c r="F197" i="18" s="1"/>
  <c r="V196" i="9"/>
  <c r="N196" i="9"/>
  <c r="F196" i="9"/>
  <c r="V195" i="9"/>
  <c r="V195" i="11" s="1"/>
  <c r="V195" i="18" s="1"/>
  <c r="N195" i="9"/>
  <c r="F195" i="9"/>
  <c r="V194" i="9"/>
  <c r="N194" i="9"/>
  <c r="F194" i="9"/>
  <c r="F194" i="10" s="1"/>
  <c r="V193" i="9"/>
  <c r="N193" i="9"/>
  <c r="N193" i="11" s="1"/>
  <c r="N193" i="18" s="1"/>
  <c r="F193" i="9"/>
  <c r="F193" i="11" s="1"/>
  <c r="F193" i="18" s="1"/>
  <c r="V192" i="9"/>
  <c r="N192" i="9"/>
  <c r="F192" i="9"/>
  <c r="V191" i="9"/>
  <c r="N191" i="9"/>
  <c r="N191" i="11" s="1"/>
  <c r="N191" i="18" s="1"/>
  <c r="F191" i="9"/>
  <c r="F191" i="10" s="1"/>
  <c r="V190" i="9"/>
  <c r="N190" i="9"/>
  <c r="N190" i="11" s="1"/>
  <c r="N190" i="18" s="1"/>
  <c r="F190" i="9"/>
  <c r="V189" i="9"/>
  <c r="V189" i="10" s="1"/>
  <c r="N189" i="9"/>
  <c r="F189" i="9"/>
  <c r="V188" i="9"/>
  <c r="N188" i="9"/>
  <c r="N188" i="11" s="1"/>
  <c r="N188" i="18" s="1"/>
  <c r="F188" i="9"/>
  <c r="F188" i="11" s="1"/>
  <c r="F188" i="18" s="1"/>
  <c r="V187" i="9"/>
  <c r="V187" i="11" s="1"/>
  <c r="V187" i="18" s="1"/>
  <c r="N187" i="9"/>
  <c r="F187" i="9"/>
  <c r="V186" i="9"/>
  <c r="N186" i="9"/>
  <c r="N186" i="11" s="1"/>
  <c r="N186" i="18" s="1"/>
  <c r="F186" i="9"/>
  <c r="V185" i="9"/>
  <c r="N185" i="9"/>
  <c r="F185" i="9"/>
  <c r="F185" i="11" s="1"/>
  <c r="F185" i="18" s="1"/>
  <c r="V184" i="9"/>
  <c r="N184" i="9"/>
  <c r="F184" i="9"/>
  <c r="V183" i="9"/>
  <c r="N183" i="9"/>
  <c r="N183" i="10" s="1"/>
  <c r="F183" i="9"/>
  <c r="V182" i="9"/>
  <c r="V182" i="11" s="1"/>
  <c r="V182" i="18" s="1"/>
  <c r="N182" i="9"/>
  <c r="N182" i="11" s="1"/>
  <c r="N182" i="18" s="1"/>
  <c r="F182" i="9"/>
  <c r="V181" i="9"/>
  <c r="N181" i="9"/>
  <c r="F181" i="9"/>
  <c r="V180" i="9"/>
  <c r="V180" i="11" s="1"/>
  <c r="V180" i="18" s="1"/>
  <c r="N180" i="9"/>
  <c r="N180" i="10" s="1"/>
  <c r="F180" i="9"/>
  <c r="V179" i="9"/>
  <c r="V179" i="11" s="1"/>
  <c r="V179" i="18" s="1"/>
  <c r="N179" i="9"/>
  <c r="F179" i="9"/>
  <c r="V178" i="9"/>
  <c r="N178" i="9"/>
  <c r="F178" i="9"/>
  <c r="V177" i="9"/>
  <c r="V177" i="11" s="1"/>
  <c r="V177" i="18" s="1"/>
  <c r="N177" i="9"/>
  <c r="N177" i="10" s="1"/>
  <c r="F177" i="9"/>
  <c r="F177" i="11" s="1"/>
  <c r="F177" i="18" s="1"/>
  <c r="V176" i="9"/>
  <c r="N176" i="9"/>
  <c r="F176" i="9"/>
  <c r="V175" i="9"/>
  <c r="V175" i="11" s="1"/>
  <c r="V175" i="18" s="1"/>
  <c r="N175" i="9"/>
  <c r="F175" i="9"/>
  <c r="V174" i="9"/>
  <c r="N174" i="9"/>
  <c r="N174" i="10" s="1"/>
  <c r="F174" i="9"/>
  <c r="V173" i="9"/>
  <c r="V173" i="10" s="1"/>
  <c r="N173" i="9"/>
  <c r="F173" i="9"/>
  <c r="V172" i="9"/>
  <c r="V172" i="10" s="1"/>
  <c r="N172" i="9"/>
  <c r="F172" i="9"/>
  <c r="F172" i="10" s="1"/>
  <c r="V171" i="9"/>
  <c r="V171" i="10" s="1"/>
  <c r="N171" i="9"/>
  <c r="N171" i="10" s="1"/>
  <c r="F171" i="9"/>
  <c r="F171" i="10" s="1"/>
  <c r="V170" i="9"/>
  <c r="N170" i="9"/>
  <c r="N170" i="10" s="1"/>
  <c r="F170" i="9"/>
  <c r="F170" i="11" s="1"/>
  <c r="F170" i="18" s="1"/>
  <c r="V169" i="9"/>
  <c r="V169" i="10" s="1"/>
  <c r="N169" i="9"/>
  <c r="F169" i="9"/>
  <c r="F169" i="11" s="1"/>
  <c r="F169" i="18" s="1"/>
  <c r="V168" i="9"/>
  <c r="N168" i="9"/>
  <c r="N168" i="10" s="1"/>
  <c r="F168" i="9"/>
  <c r="V167" i="9"/>
  <c r="N167" i="9"/>
  <c r="F167" i="9"/>
  <c r="F167" i="11" s="1"/>
  <c r="F167" i="18" s="1"/>
  <c r="V166" i="9"/>
  <c r="V166" i="10" s="1"/>
  <c r="N166" i="9"/>
  <c r="N166" i="11" s="1"/>
  <c r="N166" i="18" s="1"/>
  <c r="F166" i="9"/>
  <c r="F166" i="10" s="1"/>
  <c r="V165" i="9"/>
  <c r="N165" i="9"/>
  <c r="F165" i="9"/>
  <c r="F165" i="11" s="1"/>
  <c r="F165" i="18" s="1"/>
  <c r="V164" i="9"/>
  <c r="N164" i="9"/>
  <c r="F164" i="9"/>
  <c r="V163" i="9"/>
  <c r="V163" i="11" s="1"/>
  <c r="V163" i="18" s="1"/>
  <c r="N163" i="9"/>
  <c r="F163" i="9"/>
  <c r="V162" i="9"/>
  <c r="N162" i="9"/>
  <c r="F162" i="9"/>
  <c r="F162" i="10" s="1"/>
  <c r="V161" i="9"/>
  <c r="N161" i="9"/>
  <c r="N161" i="10" s="1"/>
  <c r="F161" i="9"/>
  <c r="F161" i="10" s="1"/>
  <c r="V160" i="9"/>
  <c r="V160" i="10" s="1"/>
  <c r="N160" i="9"/>
  <c r="F160" i="9"/>
  <c r="V159" i="9"/>
  <c r="V159" i="10" s="1"/>
  <c r="N159" i="9"/>
  <c r="N159" i="11" s="1"/>
  <c r="N159" i="18" s="1"/>
  <c r="F159" i="9"/>
  <c r="F159" i="10" s="1"/>
  <c r="V158" i="9"/>
  <c r="N158" i="9"/>
  <c r="N158" i="11" s="1"/>
  <c r="N158" i="18" s="1"/>
  <c r="F158" i="9"/>
  <c r="V157" i="9"/>
  <c r="N157" i="9"/>
  <c r="F157" i="9"/>
  <c r="V156" i="9"/>
  <c r="N156" i="9"/>
  <c r="N156" i="11" s="1"/>
  <c r="N156" i="18" s="1"/>
  <c r="F156" i="9"/>
  <c r="F156" i="10" s="1"/>
  <c r="V155" i="9"/>
  <c r="V155" i="11" s="1"/>
  <c r="V155" i="18" s="1"/>
  <c r="N155" i="9"/>
  <c r="N155" i="10" s="1"/>
  <c r="F155" i="9"/>
  <c r="V154" i="9"/>
  <c r="N154" i="9"/>
  <c r="N154" i="11" s="1"/>
  <c r="N154" i="18" s="1"/>
  <c r="F154" i="9"/>
  <c r="V153" i="9"/>
  <c r="N153" i="9"/>
  <c r="F153" i="9"/>
  <c r="F153" i="10" s="1"/>
  <c r="V152" i="9"/>
  <c r="N152" i="9"/>
  <c r="N152" i="10" s="1"/>
  <c r="F152" i="9"/>
  <c r="V151" i="9"/>
  <c r="N151" i="9"/>
  <c r="N151" i="10" s="1"/>
  <c r="F151" i="9"/>
  <c r="V150" i="9"/>
  <c r="V150" i="10" s="1"/>
  <c r="N150" i="9"/>
  <c r="N150" i="11" s="1"/>
  <c r="N150" i="18" s="1"/>
  <c r="F150" i="9"/>
  <c r="F150" i="10" s="1"/>
  <c r="V149" i="9"/>
  <c r="V149" i="10" s="1"/>
  <c r="N149" i="9"/>
  <c r="F149" i="9"/>
  <c r="F149" i="10" s="1"/>
  <c r="V148" i="9"/>
  <c r="V148" i="11" s="1"/>
  <c r="V148" i="18" s="1"/>
  <c r="N148" i="9"/>
  <c r="N148" i="10" s="1"/>
  <c r="F148" i="9"/>
  <c r="V147" i="9"/>
  <c r="V147" i="10" s="1"/>
  <c r="N147" i="9"/>
  <c r="F147" i="9"/>
  <c r="F147" i="11" s="1"/>
  <c r="F147" i="18" s="1"/>
  <c r="V146" i="9"/>
  <c r="N146" i="9"/>
  <c r="F146" i="9"/>
  <c r="V145" i="9"/>
  <c r="V145" i="11" s="1"/>
  <c r="V145" i="18" s="1"/>
  <c r="N145" i="9"/>
  <c r="N145" i="10" s="1"/>
  <c r="F145" i="9"/>
  <c r="F145" i="11" s="1"/>
  <c r="F145" i="18" s="1"/>
  <c r="V144" i="9"/>
  <c r="V144" i="10" s="1"/>
  <c r="N144" i="9"/>
  <c r="F144" i="9"/>
  <c r="V143" i="9"/>
  <c r="V143" i="11" s="1"/>
  <c r="V143" i="18" s="1"/>
  <c r="N143" i="9"/>
  <c r="F143" i="9"/>
  <c r="V142" i="9"/>
  <c r="N142" i="9"/>
  <c r="N142" i="11" s="1"/>
  <c r="N142" i="18" s="1"/>
  <c r="F142" i="9"/>
  <c r="V141" i="9"/>
  <c r="N141" i="9"/>
  <c r="F141" i="9"/>
  <c r="V140" i="9"/>
  <c r="V140" i="10" s="1"/>
  <c r="N140" i="9"/>
  <c r="F140" i="9"/>
  <c r="F140" i="10" s="1"/>
  <c r="V139" i="9"/>
  <c r="V139" i="10" s="1"/>
  <c r="N139" i="9"/>
  <c r="N139" i="10" s="1"/>
  <c r="F139" i="9"/>
  <c r="V138" i="9"/>
  <c r="N138" i="9"/>
  <c r="N138" i="10" s="1"/>
  <c r="F138" i="9"/>
  <c r="F138" i="11" s="1"/>
  <c r="F138" i="18" s="1"/>
  <c r="V137" i="9"/>
  <c r="V137" i="10" s="1"/>
  <c r="N137" i="9"/>
  <c r="F137" i="9"/>
  <c r="F137" i="11" s="1"/>
  <c r="F137" i="18" s="1"/>
  <c r="V136" i="9"/>
  <c r="N136" i="9"/>
  <c r="F136" i="9"/>
  <c r="V135" i="9"/>
  <c r="N135" i="9"/>
  <c r="F135" i="9"/>
  <c r="F135" i="11" s="1"/>
  <c r="F135" i="18" s="1"/>
  <c r="V134" i="9"/>
  <c r="V134" i="10" s="1"/>
  <c r="N134" i="9"/>
  <c r="N134" i="10" s="1"/>
  <c r="F134" i="9"/>
  <c r="F134" i="10" s="1"/>
  <c r="V133" i="9"/>
  <c r="N133" i="9"/>
  <c r="F133" i="9"/>
  <c r="F133" i="11" s="1"/>
  <c r="F133" i="18" s="1"/>
  <c r="V132" i="9"/>
  <c r="N132" i="9"/>
  <c r="F132" i="9"/>
  <c r="V131" i="9"/>
  <c r="V131" i="11" s="1"/>
  <c r="V131" i="18" s="1"/>
  <c r="N131" i="9"/>
  <c r="F131" i="9"/>
  <c r="F131" i="10" s="1"/>
  <c r="V130" i="9"/>
  <c r="N130" i="9"/>
  <c r="F130" i="9"/>
  <c r="F130" i="10" s="1"/>
  <c r="V129" i="9"/>
  <c r="N129" i="9"/>
  <c r="N129" i="10" s="1"/>
  <c r="F129" i="9"/>
  <c r="F129" i="10" s="1"/>
  <c r="V128" i="9"/>
  <c r="V128" i="11" s="1"/>
  <c r="V128" i="18" s="1"/>
  <c r="N128" i="9"/>
  <c r="F128" i="9"/>
  <c r="V127" i="9"/>
  <c r="V127" i="10" s="1"/>
  <c r="N127" i="9"/>
  <c r="N127" i="11" s="1"/>
  <c r="N127" i="18" s="1"/>
  <c r="F127" i="9"/>
  <c r="F127" i="10" s="1"/>
  <c r="V126" i="9"/>
  <c r="N126" i="9"/>
  <c r="N126" i="11" s="1"/>
  <c r="N126" i="18" s="1"/>
  <c r="F126" i="9"/>
  <c r="V125" i="9"/>
  <c r="N125" i="9"/>
  <c r="F125" i="9"/>
  <c r="V124" i="9"/>
  <c r="N124" i="9"/>
  <c r="N124" i="11" s="1"/>
  <c r="N124" i="18" s="1"/>
  <c r="F124" i="9"/>
  <c r="F124" i="10" s="1"/>
  <c r="V123" i="9"/>
  <c r="V123" i="11" s="1"/>
  <c r="V123" i="18" s="1"/>
  <c r="N123" i="9"/>
  <c r="N123" i="11" s="1"/>
  <c r="N123" i="18" s="1"/>
  <c r="F123" i="9"/>
  <c r="V122" i="9"/>
  <c r="N122" i="9"/>
  <c r="N122" i="11" s="1"/>
  <c r="N122" i="18" s="1"/>
  <c r="F122" i="9"/>
  <c r="V121" i="9"/>
  <c r="N121" i="9"/>
  <c r="F121" i="9"/>
  <c r="F121" i="11" s="1"/>
  <c r="F121" i="18" s="1"/>
  <c r="V120" i="9"/>
  <c r="N120" i="9"/>
  <c r="F120" i="9"/>
  <c r="V119" i="9"/>
  <c r="N119" i="9"/>
  <c r="N119" i="10" s="1"/>
  <c r="F119" i="9"/>
  <c r="V118" i="9"/>
  <c r="V118" i="10" s="1"/>
  <c r="N118" i="9"/>
  <c r="N118" i="10" s="1"/>
  <c r="F118" i="9"/>
  <c r="F118" i="11" s="1"/>
  <c r="F118" i="18" s="1"/>
  <c r="V117" i="9"/>
  <c r="N117" i="9"/>
  <c r="F117" i="9"/>
  <c r="F117" i="10" s="1"/>
  <c r="V116" i="9"/>
  <c r="V116" i="11" s="1"/>
  <c r="V116" i="18" s="1"/>
  <c r="N116" i="9"/>
  <c r="N116" i="10" s="1"/>
  <c r="F116" i="9"/>
  <c r="V115" i="9"/>
  <c r="V115" i="10" s="1"/>
  <c r="N115" i="9"/>
  <c r="F115" i="9"/>
  <c r="V114" i="9"/>
  <c r="N114" i="9"/>
  <c r="F114" i="9"/>
  <c r="V113" i="9"/>
  <c r="V113" i="11" s="1"/>
  <c r="V113" i="18" s="1"/>
  <c r="N113" i="9"/>
  <c r="N113" i="10" s="1"/>
  <c r="F113" i="9"/>
  <c r="F113" i="11" s="1"/>
  <c r="F113" i="18" s="1"/>
  <c r="V112" i="9"/>
  <c r="V112" i="11" s="1"/>
  <c r="V112" i="18" s="1"/>
  <c r="N112" i="9"/>
  <c r="F112" i="9"/>
  <c r="V111" i="9"/>
  <c r="V111" i="11" s="1"/>
  <c r="V111" i="18" s="1"/>
  <c r="N111" i="9"/>
  <c r="F111" i="9"/>
  <c r="V110" i="9"/>
  <c r="N110" i="9"/>
  <c r="N110" i="11" s="1"/>
  <c r="N110" i="18" s="1"/>
  <c r="F110" i="9"/>
  <c r="V109" i="9"/>
  <c r="V109" i="10" s="1"/>
  <c r="N109" i="9"/>
  <c r="F109" i="9"/>
  <c r="V108" i="9"/>
  <c r="V108" i="10" s="1"/>
  <c r="N108" i="9"/>
  <c r="F108" i="9"/>
  <c r="F108" i="10" s="1"/>
  <c r="V107" i="9"/>
  <c r="V107" i="10" s="1"/>
  <c r="N107" i="9"/>
  <c r="N107" i="11" s="1"/>
  <c r="N107" i="18" s="1"/>
  <c r="F107" i="9"/>
  <c r="V106" i="9"/>
  <c r="N106" i="9"/>
  <c r="N106" i="10" s="1"/>
  <c r="F106" i="9"/>
  <c r="F106" i="11" s="1"/>
  <c r="F106" i="18" s="1"/>
  <c r="V105" i="9"/>
  <c r="V105" i="10" s="1"/>
  <c r="N105" i="9"/>
  <c r="F105" i="9"/>
  <c r="F105" i="10" s="1"/>
  <c r="V104" i="9"/>
  <c r="N104" i="9"/>
  <c r="N104" i="10" s="1"/>
  <c r="F104" i="9"/>
  <c r="V103" i="9"/>
  <c r="N103" i="9"/>
  <c r="F103" i="9"/>
  <c r="F103" i="11" s="1"/>
  <c r="F103" i="18" s="1"/>
  <c r="V102" i="9"/>
  <c r="V102" i="10" s="1"/>
  <c r="N102" i="9"/>
  <c r="N102" i="11" s="1"/>
  <c r="N102" i="18" s="1"/>
  <c r="F102" i="9"/>
  <c r="F102" i="11" s="1"/>
  <c r="F102" i="18" s="1"/>
  <c r="V101" i="9"/>
  <c r="N101" i="9"/>
  <c r="F101" i="9"/>
  <c r="F101" i="11" s="1"/>
  <c r="F101" i="18" s="1"/>
  <c r="V100" i="9"/>
  <c r="N100" i="9"/>
  <c r="F100" i="9"/>
  <c r="V99" i="9"/>
  <c r="V99" i="11" s="1"/>
  <c r="V99" i="18" s="1"/>
  <c r="N99" i="9"/>
  <c r="F99" i="9"/>
  <c r="V98" i="9"/>
  <c r="N98" i="9"/>
  <c r="F98" i="9"/>
  <c r="F98" i="10" s="1"/>
  <c r="V97" i="9"/>
  <c r="N97" i="9"/>
  <c r="N97" i="10" s="1"/>
  <c r="F97" i="9"/>
  <c r="F97" i="10" s="1"/>
  <c r="V96" i="9"/>
  <c r="V96" i="11" s="1"/>
  <c r="V96" i="18" s="1"/>
  <c r="N96" i="9"/>
  <c r="F96" i="9"/>
  <c r="V95" i="9"/>
  <c r="V95" i="10" s="1"/>
  <c r="N95" i="9"/>
  <c r="N95" i="11" s="1"/>
  <c r="N95" i="18" s="1"/>
  <c r="F95" i="9"/>
  <c r="F95" i="10" s="1"/>
  <c r="V94" i="9"/>
  <c r="N94" i="9"/>
  <c r="N94" i="10" s="1"/>
  <c r="F94" i="9"/>
  <c r="V93" i="9"/>
  <c r="N93" i="9"/>
  <c r="F93" i="9"/>
  <c r="V92" i="9"/>
  <c r="N92" i="9"/>
  <c r="N92" i="11" s="1"/>
  <c r="N92" i="18" s="1"/>
  <c r="F92" i="9"/>
  <c r="F92" i="10" s="1"/>
  <c r="V91" i="9"/>
  <c r="V91" i="11" s="1"/>
  <c r="V91" i="18" s="1"/>
  <c r="N91" i="9"/>
  <c r="N91" i="11" s="1"/>
  <c r="N91" i="18" s="1"/>
  <c r="F91" i="9"/>
  <c r="V90" i="9"/>
  <c r="N90" i="9"/>
  <c r="N90" i="11" s="1"/>
  <c r="N90" i="18" s="1"/>
  <c r="F90" i="9"/>
  <c r="V89" i="9"/>
  <c r="N89" i="9"/>
  <c r="F89" i="9"/>
  <c r="F89" i="11" s="1"/>
  <c r="F89" i="18" s="1"/>
  <c r="V88" i="9"/>
  <c r="N88" i="9"/>
  <c r="F88" i="9"/>
  <c r="V87" i="9"/>
  <c r="N87" i="9"/>
  <c r="N87" i="10" s="1"/>
  <c r="F87" i="9"/>
  <c r="V86" i="9"/>
  <c r="V86" i="10" s="1"/>
  <c r="N86" i="9"/>
  <c r="N86" i="10" s="1"/>
  <c r="F86" i="9"/>
  <c r="V85" i="9"/>
  <c r="V85" i="10" s="1"/>
  <c r="N85" i="9"/>
  <c r="F85" i="9"/>
  <c r="F85" i="10" s="1"/>
  <c r="V84" i="9"/>
  <c r="V84" i="11" s="1"/>
  <c r="V84" i="18" s="1"/>
  <c r="N84" i="9"/>
  <c r="N84" i="10" s="1"/>
  <c r="F84" i="9"/>
  <c r="V83" i="9"/>
  <c r="V83" i="10" s="1"/>
  <c r="N83" i="9"/>
  <c r="F83" i="9"/>
  <c r="F83" i="11" s="1"/>
  <c r="F83" i="18" s="1"/>
  <c r="V82" i="9"/>
  <c r="N82" i="9"/>
  <c r="F82" i="9"/>
  <c r="V81" i="9"/>
  <c r="V81" i="11" s="1"/>
  <c r="V81" i="18" s="1"/>
  <c r="N81" i="9"/>
  <c r="N81" i="10" s="1"/>
  <c r="F81" i="9"/>
  <c r="F81" i="11" s="1"/>
  <c r="F81" i="18" s="1"/>
  <c r="V80" i="9"/>
  <c r="N80" i="9"/>
  <c r="F80" i="9"/>
  <c r="V79" i="9"/>
  <c r="V79" i="11" s="1"/>
  <c r="V79" i="18" s="1"/>
  <c r="N79" i="9"/>
  <c r="F79" i="9"/>
  <c r="V78" i="9"/>
  <c r="N78" i="9"/>
  <c r="N78" i="10" s="1"/>
  <c r="F78" i="9"/>
  <c r="V77" i="9"/>
  <c r="N77" i="9"/>
  <c r="F77" i="9"/>
  <c r="V76" i="9"/>
  <c r="V76" i="10" s="1"/>
  <c r="N76" i="9"/>
  <c r="F76" i="9"/>
  <c r="F76" i="10" s="1"/>
  <c r="V75" i="9"/>
  <c r="V75" i="11" s="1"/>
  <c r="V75" i="18" s="1"/>
  <c r="N75" i="9"/>
  <c r="F75" i="9"/>
  <c r="V74" i="9"/>
  <c r="N74" i="9"/>
  <c r="N74" i="10" s="1"/>
  <c r="F74" i="9"/>
  <c r="F74" i="11" s="1"/>
  <c r="F74" i="18" s="1"/>
  <c r="V73" i="9"/>
  <c r="V73" i="10" s="1"/>
  <c r="N73" i="9"/>
  <c r="F73" i="9"/>
  <c r="F73" i="10" s="1"/>
  <c r="V72" i="9"/>
  <c r="N72" i="9"/>
  <c r="F72" i="9"/>
  <c r="V71" i="9"/>
  <c r="N71" i="9"/>
  <c r="F71" i="9"/>
  <c r="F71" i="11" s="1"/>
  <c r="F71" i="18" s="1"/>
  <c r="V70" i="9"/>
  <c r="V70" i="10" s="1"/>
  <c r="N70" i="9"/>
  <c r="N70" i="10" s="1"/>
  <c r="F70" i="9"/>
  <c r="V69" i="9"/>
  <c r="N69" i="9"/>
  <c r="F69" i="9"/>
  <c r="F69" i="11" s="1"/>
  <c r="F69" i="18" s="1"/>
  <c r="V68" i="9"/>
  <c r="N68" i="9"/>
  <c r="F68" i="9"/>
  <c r="V67" i="9"/>
  <c r="V67" i="11" s="1"/>
  <c r="V67" i="18" s="1"/>
  <c r="N67" i="9"/>
  <c r="F67" i="9"/>
  <c r="F67" i="10" s="1"/>
  <c r="V66" i="9"/>
  <c r="N66" i="9"/>
  <c r="F66" i="9"/>
  <c r="F66" i="10" s="1"/>
  <c r="V65" i="9"/>
  <c r="N65" i="9"/>
  <c r="N65" i="10" s="1"/>
  <c r="F65" i="9"/>
  <c r="F65" i="11" s="1"/>
  <c r="F65" i="18" s="1"/>
  <c r="Z367" i="9"/>
  <c r="Z367" i="11" s="1"/>
  <c r="Z367" i="18" s="1"/>
  <c r="J364" i="9"/>
  <c r="J342" i="9"/>
  <c r="J342" i="11" s="1"/>
  <c r="J342" i="18" s="1"/>
  <c r="AB356" i="6"/>
  <c r="AB353" i="6"/>
  <c r="AB346" i="6"/>
  <c r="AB342" i="6"/>
  <c r="AB338" i="6"/>
  <c r="AB336" i="6"/>
  <c r="AB325" i="6"/>
  <c r="V3" i="9"/>
  <c r="V3" i="11" s="1"/>
  <c r="V3" i="18" s="1"/>
  <c r="N3" i="9"/>
  <c r="F3" i="9"/>
  <c r="U367" i="9"/>
  <c r="M367" i="9"/>
  <c r="E367" i="9"/>
  <c r="U366" i="9"/>
  <c r="M366" i="9"/>
  <c r="E366" i="9"/>
  <c r="E366" i="11" s="1"/>
  <c r="E366" i="18" s="1"/>
  <c r="U365" i="9"/>
  <c r="M365" i="9"/>
  <c r="E365" i="9"/>
  <c r="U364" i="9"/>
  <c r="M364" i="9"/>
  <c r="E364" i="9"/>
  <c r="U363" i="9"/>
  <c r="M363" i="9"/>
  <c r="M363" i="11" s="1"/>
  <c r="M363" i="18" s="1"/>
  <c r="E363" i="9"/>
  <c r="U362" i="9"/>
  <c r="M362" i="9"/>
  <c r="E362" i="9"/>
  <c r="U361" i="9"/>
  <c r="M361" i="9"/>
  <c r="E361" i="9"/>
  <c r="U360" i="9"/>
  <c r="U360" i="11" s="1"/>
  <c r="U360" i="18" s="1"/>
  <c r="M360" i="9"/>
  <c r="E360" i="9"/>
  <c r="U359" i="9"/>
  <c r="M359" i="9"/>
  <c r="E359" i="9"/>
  <c r="U358" i="9"/>
  <c r="M358" i="9"/>
  <c r="E358" i="9"/>
  <c r="E358" i="11" s="1"/>
  <c r="E358" i="18" s="1"/>
  <c r="U357" i="9"/>
  <c r="M357" i="9"/>
  <c r="E357" i="9"/>
  <c r="U356" i="9"/>
  <c r="M356" i="9"/>
  <c r="E356" i="9"/>
  <c r="U355" i="9"/>
  <c r="M355" i="9"/>
  <c r="M355" i="11" s="1"/>
  <c r="M355" i="18" s="1"/>
  <c r="E355" i="9"/>
  <c r="U354" i="9"/>
  <c r="M354" i="9"/>
  <c r="E354" i="9"/>
  <c r="U353" i="9"/>
  <c r="M353" i="9"/>
  <c r="E353" i="9"/>
  <c r="U352" i="9"/>
  <c r="U352" i="11" s="1"/>
  <c r="U352" i="18" s="1"/>
  <c r="M352" i="9"/>
  <c r="E352" i="9"/>
  <c r="U351" i="9"/>
  <c r="M351" i="9"/>
  <c r="E351" i="9"/>
  <c r="U350" i="9"/>
  <c r="M350" i="9"/>
  <c r="E350" i="9"/>
  <c r="E350" i="11" s="1"/>
  <c r="E350" i="18" s="1"/>
  <c r="U349" i="9"/>
  <c r="M349" i="9"/>
  <c r="E349" i="9"/>
  <c r="U348" i="9"/>
  <c r="M348" i="9"/>
  <c r="E348" i="9"/>
  <c r="U347" i="9"/>
  <c r="M347" i="9"/>
  <c r="M347" i="11" s="1"/>
  <c r="M347" i="18" s="1"/>
  <c r="E347" i="9"/>
  <c r="U346" i="9"/>
  <c r="M346" i="9"/>
  <c r="E346" i="9"/>
  <c r="U345" i="9"/>
  <c r="M345" i="9"/>
  <c r="E345" i="9"/>
  <c r="U344" i="9"/>
  <c r="U344" i="11" s="1"/>
  <c r="U344" i="18" s="1"/>
  <c r="M344" i="9"/>
  <c r="E344" i="9"/>
  <c r="U343" i="9"/>
  <c r="M343" i="9"/>
  <c r="E343" i="9"/>
  <c r="U342" i="9"/>
  <c r="M342" i="9"/>
  <c r="E342" i="9"/>
  <c r="E342" i="11" s="1"/>
  <c r="E342" i="18" s="1"/>
  <c r="U341" i="9"/>
  <c r="M341" i="9"/>
  <c r="E341" i="9"/>
  <c r="U340" i="9"/>
  <c r="M340" i="9"/>
  <c r="E340" i="9"/>
  <c r="E340" i="11" s="1"/>
  <c r="E340" i="18" s="1"/>
  <c r="U339" i="9"/>
  <c r="M339" i="9"/>
  <c r="M339" i="11" s="1"/>
  <c r="M339" i="18" s="1"/>
  <c r="E339" i="9"/>
  <c r="U338" i="9"/>
  <c r="M338" i="9"/>
  <c r="E338" i="9"/>
  <c r="U337" i="9"/>
  <c r="M337" i="9"/>
  <c r="E337" i="9"/>
  <c r="U336" i="9"/>
  <c r="U336" i="11" s="1"/>
  <c r="U336" i="18" s="1"/>
  <c r="M336" i="9"/>
  <c r="E336" i="9"/>
  <c r="U335" i="9"/>
  <c r="M335" i="9"/>
  <c r="E335" i="9"/>
  <c r="E335" i="11" s="1"/>
  <c r="E335" i="18" s="1"/>
  <c r="U334" i="9"/>
  <c r="M334" i="9"/>
  <c r="E334" i="9"/>
  <c r="E334" i="11" s="1"/>
  <c r="E334" i="18" s="1"/>
  <c r="U333" i="9"/>
  <c r="M333" i="9"/>
  <c r="M333" i="11" s="1"/>
  <c r="M333" i="18" s="1"/>
  <c r="E333" i="9"/>
  <c r="U332" i="9"/>
  <c r="M332" i="9"/>
  <c r="E332" i="9"/>
  <c r="U331" i="9"/>
  <c r="M331" i="9"/>
  <c r="M331" i="11" s="1"/>
  <c r="M331" i="18" s="1"/>
  <c r="E331" i="9"/>
  <c r="U330" i="9"/>
  <c r="M330" i="9"/>
  <c r="E330" i="9"/>
  <c r="U329" i="9"/>
  <c r="M329" i="9"/>
  <c r="M329" i="11" s="1"/>
  <c r="M329" i="18" s="1"/>
  <c r="E329" i="9"/>
  <c r="U328" i="9"/>
  <c r="U328" i="11" s="1"/>
  <c r="U328" i="18" s="1"/>
  <c r="M328" i="9"/>
  <c r="E328" i="9"/>
  <c r="U327" i="9"/>
  <c r="M327" i="9"/>
  <c r="E327" i="9"/>
  <c r="U326" i="9"/>
  <c r="U326" i="11" s="1"/>
  <c r="U326" i="18" s="1"/>
  <c r="M326" i="9"/>
  <c r="E326" i="9"/>
  <c r="E326" i="11" s="1"/>
  <c r="E326" i="18" s="1"/>
  <c r="U325" i="9"/>
  <c r="M325" i="9"/>
  <c r="E325" i="9"/>
  <c r="U324" i="9"/>
  <c r="M324" i="9"/>
  <c r="E324" i="9"/>
  <c r="U323" i="9"/>
  <c r="M323" i="9"/>
  <c r="M323" i="11" s="1"/>
  <c r="M323" i="18" s="1"/>
  <c r="E323" i="9"/>
  <c r="U322" i="9"/>
  <c r="M322" i="9"/>
  <c r="E322" i="9"/>
  <c r="U321" i="9"/>
  <c r="M321" i="9"/>
  <c r="E321" i="9"/>
  <c r="U320" i="9"/>
  <c r="U320" i="11" s="1"/>
  <c r="U320" i="18" s="1"/>
  <c r="M320" i="9"/>
  <c r="E320" i="9"/>
  <c r="U319" i="9"/>
  <c r="M319" i="9"/>
  <c r="E319" i="9"/>
  <c r="U318" i="9"/>
  <c r="M318" i="9"/>
  <c r="E318" i="9"/>
  <c r="E318" i="11" s="1"/>
  <c r="E318" i="18" s="1"/>
  <c r="U317" i="9"/>
  <c r="M317" i="9"/>
  <c r="E317" i="9"/>
  <c r="U316" i="9"/>
  <c r="M316" i="9"/>
  <c r="E316" i="9"/>
  <c r="E316" i="11" s="1"/>
  <c r="E316" i="18" s="1"/>
  <c r="U315" i="9"/>
  <c r="M315" i="9"/>
  <c r="M315" i="11" s="1"/>
  <c r="M315" i="18" s="1"/>
  <c r="E315" i="9"/>
  <c r="U314" i="9"/>
  <c r="M314" i="9"/>
  <c r="E314" i="9"/>
  <c r="U313" i="9"/>
  <c r="M313" i="9"/>
  <c r="M313" i="11" s="1"/>
  <c r="M313" i="18" s="1"/>
  <c r="E313" i="9"/>
  <c r="U312" i="9"/>
  <c r="U312" i="11" s="1"/>
  <c r="U312" i="18" s="1"/>
  <c r="M312" i="9"/>
  <c r="E312" i="9"/>
  <c r="U311" i="9"/>
  <c r="M311" i="9"/>
  <c r="E311" i="9"/>
  <c r="U310" i="9"/>
  <c r="U310" i="11" s="1"/>
  <c r="U310" i="18" s="1"/>
  <c r="M310" i="9"/>
  <c r="E310" i="9"/>
  <c r="E310" i="11" s="1"/>
  <c r="E310" i="18" s="1"/>
  <c r="U309" i="9"/>
  <c r="M309" i="9"/>
  <c r="E309" i="9"/>
  <c r="U308" i="9"/>
  <c r="M308" i="9"/>
  <c r="E308" i="9"/>
  <c r="E308" i="11" s="1"/>
  <c r="E308" i="18" s="1"/>
  <c r="U307" i="9"/>
  <c r="M307" i="9"/>
  <c r="M307" i="11" s="1"/>
  <c r="M307" i="18" s="1"/>
  <c r="E307" i="9"/>
  <c r="U306" i="9"/>
  <c r="M306" i="9"/>
  <c r="E306" i="9"/>
  <c r="U305" i="9"/>
  <c r="M305" i="9"/>
  <c r="E305" i="9"/>
  <c r="U304" i="9"/>
  <c r="U304" i="11" s="1"/>
  <c r="U304" i="18" s="1"/>
  <c r="M304" i="9"/>
  <c r="E304" i="9"/>
  <c r="U303" i="9"/>
  <c r="M303" i="9"/>
  <c r="E303" i="9"/>
  <c r="U302" i="9"/>
  <c r="M302" i="9"/>
  <c r="E302" i="9"/>
  <c r="E302" i="11" s="1"/>
  <c r="E302" i="18" s="1"/>
  <c r="U301" i="9"/>
  <c r="M301" i="9"/>
  <c r="E301" i="9"/>
  <c r="U300" i="9"/>
  <c r="M300" i="9"/>
  <c r="E300" i="9"/>
  <c r="U299" i="9"/>
  <c r="M299" i="9"/>
  <c r="M299" i="11" s="1"/>
  <c r="M299" i="18" s="1"/>
  <c r="E299" i="9"/>
  <c r="U298" i="9"/>
  <c r="M298" i="9"/>
  <c r="E298" i="9"/>
  <c r="U297" i="9"/>
  <c r="M297" i="9"/>
  <c r="M297" i="11" s="1"/>
  <c r="M297" i="18" s="1"/>
  <c r="E297" i="9"/>
  <c r="U296" i="9"/>
  <c r="U296" i="11" s="1"/>
  <c r="U296" i="18" s="1"/>
  <c r="M296" i="9"/>
  <c r="E296" i="9"/>
  <c r="U295" i="9"/>
  <c r="M295" i="9"/>
  <c r="E295" i="9"/>
  <c r="U294" i="9"/>
  <c r="M294" i="9"/>
  <c r="E294" i="9"/>
  <c r="U293" i="9"/>
  <c r="M293" i="9"/>
  <c r="M293" i="10" s="1"/>
  <c r="E293" i="9"/>
  <c r="U292" i="9"/>
  <c r="U292" i="10" s="1"/>
  <c r="M292" i="9"/>
  <c r="E292" i="9"/>
  <c r="E292" i="11" s="1"/>
  <c r="E292" i="18" s="1"/>
  <c r="U291" i="9"/>
  <c r="M291" i="9"/>
  <c r="E291" i="9"/>
  <c r="U290" i="9"/>
  <c r="M290" i="9"/>
  <c r="E290" i="9"/>
  <c r="E290" i="11" s="1"/>
  <c r="E290" i="18" s="1"/>
  <c r="U289" i="9"/>
  <c r="M289" i="9"/>
  <c r="E289" i="9"/>
  <c r="U288" i="9"/>
  <c r="M288" i="9"/>
  <c r="E288" i="9"/>
  <c r="U287" i="9"/>
  <c r="M287" i="9"/>
  <c r="M287" i="10" s="1"/>
  <c r="E287" i="9"/>
  <c r="U286" i="9"/>
  <c r="M286" i="9"/>
  <c r="E286" i="9"/>
  <c r="E286" i="10" s="1"/>
  <c r="U285" i="9"/>
  <c r="M285" i="9"/>
  <c r="E285" i="9"/>
  <c r="U284" i="9"/>
  <c r="M284" i="9"/>
  <c r="E284" i="9"/>
  <c r="U283" i="9"/>
  <c r="M283" i="9"/>
  <c r="E283" i="9"/>
  <c r="U282" i="9"/>
  <c r="M282" i="9"/>
  <c r="E282" i="9"/>
  <c r="E282" i="10" s="1"/>
  <c r="U281" i="9"/>
  <c r="M281" i="9"/>
  <c r="E281" i="9"/>
  <c r="U280" i="9"/>
  <c r="M280" i="9"/>
  <c r="E280" i="9"/>
  <c r="U279" i="9"/>
  <c r="M279" i="9"/>
  <c r="E279" i="9"/>
  <c r="U278" i="9"/>
  <c r="M278" i="9"/>
  <c r="E278" i="9"/>
  <c r="U277" i="9"/>
  <c r="M277" i="9"/>
  <c r="E277" i="9"/>
  <c r="U276" i="9"/>
  <c r="U276" i="10" s="1"/>
  <c r="M276" i="9"/>
  <c r="E276" i="9"/>
  <c r="U275" i="9"/>
  <c r="M275" i="9"/>
  <c r="M275" i="10" s="1"/>
  <c r="E275" i="9"/>
  <c r="U274" i="9"/>
  <c r="M274" i="9"/>
  <c r="E274" i="9"/>
  <c r="U273" i="9"/>
  <c r="M273" i="9"/>
  <c r="E273" i="9"/>
  <c r="U272" i="9"/>
  <c r="M272" i="9"/>
  <c r="E272" i="9"/>
  <c r="U271" i="9"/>
  <c r="M271" i="9"/>
  <c r="M271" i="10" s="1"/>
  <c r="E271" i="9"/>
  <c r="U270" i="9"/>
  <c r="M270" i="9"/>
  <c r="E270" i="9"/>
  <c r="U269" i="9"/>
  <c r="M269" i="9"/>
  <c r="E269" i="9"/>
  <c r="U268" i="9"/>
  <c r="U268" i="11" s="1"/>
  <c r="U268" i="18" s="1"/>
  <c r="M268" i="9"/>
  <c r="E268" i="9"/>
  <c r="U267" i="9"/>
  <c r="M267" i="9"/>
  <c r="E267" i="9"/>
  <c r="U266" i="9"/>
  <c r="M266" i="9"/>
  <c r="E266" i="9"/>
  <c r="E266" i="10" s="1"/>
  <c r="U265" i="9"/>
  <c r="M265" i="9"/>
  <c r="E265" i="9"/>
  <c r="U264" i="9"/>
  <c r="U264" i="10" s="1"/>
  <c r="M264" i="9"/>
  <c r="E264" i="9"/>
  <c r="U263" i="9"/>
  <c r="M263" i="9"/>
  <c r="E263" i="9"/>
  <c r="E263" i="11" s="1"/>
  <c r="E263" i="18" s="1"/>
  <c r="U262" i="9"/>
  <c r="M262" i="9"/>
  <c r="E262" i="9"/>
  <c r="U261" i="9"/>
  <c r="M261" i="9"/>
  <c r="E261" i="9"/>
  <c r="U260" i="9"/>
  <c r="U260" i="10" s="1"/>
  <c r="M260" i="9"/>
  <c r="E260" i="9"/>
  <c r="U259" i="9"/>
  <c r="M259" i="9"/>
  <c r="E259" i="9"/>
  <c r="U258" i="9"/>
  <c r="M258" i="9"/>
  <c r="E258" i="9"/>
  <c r="U257" i="9"/>
  <c r="M257" i="9"/>
  <c r="E257" i="9"/>
  <c r="U256" i="9"/>
  <c r="M256" i="9"/>
  <c r="E256" i="9"/>
  <c r="U255" i="9"/>
  <c r="M255" i="9"/>
  <c r="E255" i="9"/>
  <c r="U254" i="9"/>
  <c r="M254" i="9"/>
  <c r="E254" i="9"/>
  <c r="E254" i="10" s="1"/>
  <c r="U253" i="9"/>
  <c r="M253" i="9"/>
  <c r="E253" i="9"/>
  <c r="U252" i="9"/>
  <c r="U252" i="11" s="1"/>
  <c r="U252" i="18" s="1"/>
  <c r="M252" i="9"/>
  <c r="E252" i="9"/>
  <c r="U251" i="9"/>
  <c r="M251" i="9"/>
  <c r="E251" i="9"/>
  <c r="U250" i="9"/>
  <c r="M250" i="9"/>
  <c r="E250" i="9"/>
  <c r="E250" i="10" s="1"/>
  <c r="U249" i="9"/>
  <c r="M249" i="9"/>
  <c r="E249" i="9"/>
  <c r="U248" i="9"/>
  <c r="M248" i="9"/>
  <c r="E248" i="9"/>
  <c r="U247" i="9"/>
  <c r="M247" i="9"/>
  <c r="E247" i="9"/>
  <c r="U246" i="9"/>
  <c r="M246" i="9"/>
  <c r="E246" i="9"/>
  <c r="U245" i="9"/>
  <c r="M245" i="9"/>
  <c r="E245" i="9"/>
  <c r="U244" i="9"/>
  <c r="M244" i="9"/>
  <c r="E244" i="9"/>
  <c r="U243" i="9"/>
  <c r="M243" i="9"/>
  <c r="M243" i="10" s="1"/>
  <c r="E243" i="9"/>
  <c r="U242" i="9"/>
  <c r="M242" i="9"/>
  <c r="E242" i="9"/>
  <c r="U241" i="9"/>
  <c r="M241" i="9"/>
  <c r="E241" i="9"/>
  <c r="U240" i="9"/>
  <c r="M240" i="9"/>
  <c r="E240" i="9"/>
  <c r="E240" i="10" s="1"/>
  <c r="U239" i="9"/>
  <c r="M239" i="9"/>
  <c r="E239" i="9"/>
  <c r="U238" i="9"/>
  <c r="M238" i="9"/>
  <c r="E238" i="9"/>
  <c r="U237" i="9"/>
  <c r="M237" i="9"/>
  <c r="E237" i="9"/>
  <c r="U236" i="9"/>
  <c r="M236" i="9"/>
  <c r="E236" i="9"/>
  <c r="U235" i="9"/>
  <c r="M235" i="9"/>
  <c r="E235" i="9"/>
  <c r="U234" i="9"/>
  <c r="M234" i="9"/>
  <c r="E234" i="9"/>
  <c r="U233" i="9"/>
  <c r="M233" i="9"/>
  <c r="M233" i="11" s="1"/>
  <c r="M233" i="18" s="1"/>
  <c r="E233" i="9"/>
  <c r="U232" i="9"/>
  <c r="U232" i="10" s="1"/>
  <c r="M232" i="9"/>
  <c r="E232" i="9"/>
  <c r="U231" i="9"/>
  <c r="M231" i="9"/>
  <c r="M231" i="10" s="1"/>
  <c r="E231" i="9"/>
  <c r="U230" i="9"/>
  <c r="M230" i="9"/>
  <c r="E230" i="9"/>
  <c r="U229" i="9"/>
  <c r="M229" i="9"/>
  <c r="E229" i="9"/>
  <c r="U228" i="9"/>
  <c r="U228" i="11" s="1"/>
  <c r="U228" i="18" s="1"/>
  <c r="M228" i="9"/>
  <c r="E228" i="9"/>
  <c r="U227" i="9"/>
  <c r="M227" i="9"/>
  <c r="E227" i="9"/>
  <c r="U226" i="9"/>
  <c r="M226" i="9"/>
  <c r="E226" i="9"/>
  <c r="E226" i="10" s="1"/>
  <c r="U225" i="9"/>
  <c r="M225" i="9"/>
  <c r="E225" i="9"/>
  <c r="U224" i="9"/>
  <c r="M224" i="9"/>
  <c r="E224" i="9"/>
  <c r="U223" i="9"/>
  <c r="M223" i="9"/>
  <c r="M223" i="11" s="1"/>
  <c r="M223" i="18" s="1"/>
  <c r="E223" i="9"/>
  <c r="U222" i="9"/>
  <c r="M222" i="9"/>
  <c r="E222" i="9"/>
  <c r="E222" i="10" s="1"/>
  <c r="U221" i="9"/>
  <c r="M221" i="9"/>
  <c r="E221" i="9"/>
  <c r="U220" i="9"/>
  <c r="U220" i="11" s="1"/>
  <c r="U220" i="18" s="1"/>
  <c r="M220" i="9"/>
  <c r="E220" i="9"/>
  <c r="U219" i="9"/>
  <c r="U219" i="10" s="1"/>
  <c r="M219" i="9"/>
  <c r="E219" i="9"/>
  <c r="U218" i="9"/>
  <c r="M218" i="9"/>
  <c r="E218" i="9"/>
  <c r="E218" i="11" s="1"/>
  <c r="E218" i="18" s="1"/>
  <c r="U217" i="9"/>
  <c r="M217" i="9"/>
  <c r="E217" i="9"/>
  <c r="U216" i="9"/>
  <c r="M216" i="9"/>
  <c r="E216" i="9"/>
  <c r="U215" i="9"/>
  <c r="M215" i="9"/>
  <c r="M215" i="11" s="1"/>
  <c r="M215" i="18" s="1"/>
  <c r="E215" i="9"/>
  <c r="U214" i="9"/>
  <c r="M214" i="9"/>
  <c r="E214" i="9"/>
  <c r="U213" i="9"/>
  <c r="M213" i="9"/>
  <c r="E213" i="9"/>
  <c r="U212" i="9"/>
  <c r="U212" i="11" s="1"/>
  <c r="U212" i="18" s="1"/>
  <c r="M212" i="9"/>
  <c r="E212" i="9"/>
  <c r="U211" i="9"/>
  <c r="M211" i="9"/>
  <c r="M211" i="10" s="1"/>
  <c r="E211" i="9"/>
  <c r="U210" i="9"/>
  <c r="M210" i="9"/>
  <c r="E210" i="9"/>
  <c r="E210" i="11" s="1"/>
  <c r="E210" i="18" s="1"/>
  <c r="U209" i="9"/>
  <c r="M209" i="9"/>
  <c r="M209" i="11" s="1"/>
  <c r="M209" i="18" s="1"/>
  <c r="E209" i="9"/>
  <c r="U208" i="9"/>
  <c r="M208" i="9"/>
  <c r="E208" i="9"/>
  <c r="U207" i="9"/>
  <c r="M207" i="9"/>
  <c r="E207" i="9"/>
  <c r="U206" i="9"/>
  <c r="M206" i="9"/>
  <c r="E206" i="9"/>
  <c r="U205" i="9"/>
  <c r="M205" i="9"/>
  <c r="E205" i="9"/>
  <c r="U204" i="9"/>
  <c r="M204" i="9"/>
  <c r="E204" i="9"/>
  <c r="U203" i="9"/>
  <c r="M203" i="9"/>
  <c r="E203" i="9"/>
  <c r="U202" i="9"/>
  <c r="M202" i="9"/>
  <c r="E202" i="9"/>
  <c r="U201" i="9"/>
  <c r="M201" i="9"/>
  <c r="E201" i="9"/>
  <c r="U200" i="9"/>
  <c r="U200" i="10" s="1"/>
  <c r="M200" i="9"/>
  <c r="E200" i="9"/>
  <c r="U199" i="9"/>
  <c r="M199" i="9"/>
  <c r="M199" i="11" s="1"/>
  <c r="M199" i="18" s="1"/>
  <c r="E199" i="9"/>
  <c r="U198" i="9"/>
  <c r="M198" i="9"/>
  <c r="E198" i="9"/>
  <c r="U197" i="9"/>
  <c r="M197" i="9"/>
  <c r="E197" i="9"/>
  <c r="U196" i="9"/>
  <c r="U196" i="11" s="1"/>
  <c r="U196" i="18" s="1"/>
  <c r="M196" i="9"/>
  <c r="E196" i="9"/>
  <c r="U195" i="9"/>
  <c r="M195" i="9"/>
  <c r="E195" i="9"/>
  <c r="U194" i="9"/>
  <c r="M194" i="9"/>
  <c r="E194" i="9"/>
  <c r="U193" i="9"/>
  <c r="U193" i="11" s="1"/>
  <c r="U193" i="18" s="1"/>
  <c r="M193" i="9"/>
  <c r="E193" i="9"/>
  <c r="U192" i="9"/>
  <c r="M192" i="9"/>
  <c r="E192" i="9"/>
  <c r="E192" i="11" s="1"/>
  <c r="E192" i="18" s="1"/>
  <c r="U191" i="9"/>
  <c r="M191" i="9"/>
  <c r="M191" i="11" s="1"/>
  <c r="M191" i="18" s="1"/>
  <c r="E191" i="9"/>
  <c r="U190" i="9"/>
  <c r="M190" i="9"/>
  <c r="E190" i="9"/>
  <c r="E190" i="10" s="1"/>
  <c r="U189" i="9"/>
  <c r="M189" i="9"/>
  <c r="E189" i="9"/>
  <c r="U188" i="9"/>
  <c r="U188" i="11" s="1"/>
  <c r="U188" i="18" s="1"/>
  <c r="M188" i="9"/>
  <c r="E188" i="9"/>
  <c r="U187" i="9"/>
  <c r="M187" i="9"/>
  <c r="E187" i="9"/>
  <c r="U186" i="9"/>
  <c r="M186" i="9"/>
  <c r="E186" i="9"/>
  <c r="U185" i="9"/>
  <c r="M185" i="9"/>
  <c r="E185" i="9"/>
  <c r="U184" i="9"/>
  <c r="M184" i="9"/>
  <c r="E184" i="9"/>
  <c r="U183" i="9"/>
  <c r="M183" i="9"/>
  <c r="E183" i="9"/>
  <c r="U182" i="9"/>
  <c r="M182" i="9"/>
  <c r="E182" i="9"/>
  <c r="U181" i="9"/>
  <c r="M181" i="9"/>
  <c r="E181" i="9"/>
  <c r="U180" i="9"/>
  <c r="M180" i="9"/>
  <c r="E180" i="9"/>
  <c r="U179" i="9"/>
  <c r="M179" i="9"/>
  <c r="M179" i="10" s="1"/>
  <c r="E179" i="9"/>
  <c r="U178" i="9"/>
  <c r="M178" i="9"/>
  <c r="E178" i="9"/>
  <c r="E178" i="11" s="1"/>
  <c r="E178" i="18" s="1"/>
  <c r="U177" i="9"/>
  <c r="M177" i="9"/>
  <c r="E177" i="9"/>
  <c r="U176" i="9"/>
  <c r="M176" i="9"/>
  <c r="E176" i="9"/>
  <c r="U175" i="9"/>
  <c r="M175" i="9"/>
  <c r="M175" i="11" s="1"/>
  <c r="M175" i="18" s="1"/>
  <c r="E175" i="9"/>
  <c r="U174" i="9"/>
  <c r="M174" i="9"/>
  <c r="E174" i="9"/>
  <c r="U173" i="9"/>
  <c r="M173" i="9"/>
  <c r="E173" i="9"/>
  <c r="U172" i="9"/>
  <c r="U172" i="11" s="1"/>
  <c r="U172" i="18" s="1"/>
  <c r="M172" i="9"/>
  <c r="E172" i="9"/>
  <c r="U171" i="9"/>
  <c r="M171" i="9"/>
  <c r="E171" i="9"/>
  <c r="U170" i="9"/>
  <c r="M170" i="9"/>
  <c r="E170" i="9"/>
  <c r="E170" i="11" s="1"/>
  <c r="E170" i="18" s="1"/>
  <c r="U169" i="9"/>
  <c r="M169" i="9"/>
  <c r="E169" i="9"/>
  <c r="U168" i="9"/>
  <c r="U168" i="10" s="1"/>
  <c r="M168" i="9"/>
  <c r="E168" i="9"/>
  <c r="U167" i="9"/>
  <c r="M167" i="9"/>
  <c r="M167" i="11" s="1"/>
  <c r="M167" i="18" s="1"/>
  <c r="E167" i="9"/>
  <c r="U166" i="9"/>
  <c r="U166" i="10" s="1"/>
  <c r="M166" i="9"/>
  <c r="E166" i="9"/>
  <c r="U165" i="9"/>
  <c r="M165" i="9"/>
  <c r="E165" i="9"/>
  <c r="U164" i="9"/>
  <c r="U164" i="11" s="1"/>
  <c r="U164" i="18" s="1"/>
  <c r="M164" i="9"/>
  <c r="E164" i="9"/>
  <c r="U163" i="9"/>
  <c r="M163" i="9"/>
  <c r="E163" i="9"/>
  <c r="U162" i="9"/>
  <c r="M162" i="9"/>
  <c r="E162" i="9"/>
  <c r="E162" i="11" s="1"/>
  <c r="E162" i="18" s="1"/>
  <c r="U161" i="9"/>
  <c r="M161" i="9"/>
  <c r="E161" i="9"/>
  <c r="U160" i="9"/>
  <c r="M160" i="9"/>
  <c r="E160" i="9"/>
  <c r="U159" i="9"/>
  <c r="M159" i="9"/>
  <c r="M159" i="11" s="1"/>
  <c r="M159" i="18" s="1"/>
  <c r="E159" i="9"/>
  <c r="U158" i="9"/>
  <c r="M158" i="9"/>
  <c r="E158" i="9"/>
  <c r="E158" i="10" s="1"/>
  <c r="U157" i="9"/>
  <c r="M157" i="9"/>
  <c r="E157" i="9"/>
  <c r="U156" i="9"/>
  <c r="U156" i="11" s="1"/>
  <c r="U156" i="18" s="1"/>
  <c r="M156" i="9"/>
  <c r="E156" i="9"/>
  <c r="U155" i="9"/>
  <c r="M155" i="9"/>
  <c r="E155" i="9"/>
  <c r="U154" i="9"/>
  <c r="M154" i="9"/>
  <c r="E154" i="9"/>
  <c r="E154" i="11" s="1"/>
  <c r="E154" i="18" s="1"/>
  <c r="U153" i="9"/>
  <c r="M153" i="9"/>
  <c r="E153" i="9"/>
  <c r="U152" i="9"/>
  <c r="M152" i="9"/>
  <c r="E152" i="9"/>
  <c r="U151" i="9"/>
  <c r="M151" i="9"/>
  <c r="E151" i="9"/>
  <c r="E151" i="11" s="1"/>
  <c r="E151" i="18" s="1"/>
  <c r="U150" i="9"/>
  <c r="M150" i="9"/>
  <c r="E150" i="9"/>
  <c r="U149" i="9"/>
  <c r="M149" i="9"/>
  <c r="E149" i="9"/>
  <c r="U148" i="9"/>
  <c r="U148" i="11" s="1"/>
  <c r="U148" i="18" s="1"/>
  <c r="M148" i="9"/>
  <c r="E148" i="9"/>
  <c r="E148" i="11" s="1"/>
  <c r="E148" i="18" s="1"/>
  <c r="U147" i="9"/>
  <c r="M147" i="9"/>
  <c r="M147" i="10" s="1"/>
  <c r="E147" i="9"/>
  <c r="U146" i="9"/>
  <c r="M146" i="9"/>
  <c r="E146" i="9"/>
  <c r="U145" i="9"/>
  <c r="M145" i="9"/>
  <c r="E145" i="9"/>
  <c r="U144" i="9"/>
  <c r="M144" i="9"/>
  <c r="E144" i="9"/>
  <c r="U143" i="9"/>
  <c r="M143" i="9"/>
  <c r="M143" i="11" s="1"/>
  <c r="M143" i="18" s="1"/>
  <c r="E143" i="9"/>
  <c r="U142" i="9"/>
  <c r="M142" i="9"/>
  <c r="E142" i="9"/>
  <c r="U141" i="9"/>
  <c r="M141" i="9"/>
  <c r="E141" i="9"/>
  <c r="U140" i="9"/>
  <c r="U140" i="11" s="1"/>
  <c r="U140" i="18" s="1"/>
  <c r="M140" i="9"/>
  <c r="E140" i="9"/>
  <c r="U139" i="9"/>
  <c r="M139" i="9"/>
  <c r="E139" i="9"/>
  <c r="U138" i="9"/>
  <c r="M138" i="9"/>
  <c r="E138" i="9"/>
  <c r="U137" i="9"/>
  <c r="M137" i="9"/>
  <c r="E137" i="9"/>
  <c r="U136" i="9"/>
  <c r="U136" i="10" s="1"/>
  <c r="M136" i="9"/>
  <c r="E136" i="9"/>
  <c r="U135" i="9"/>
  <c r="M135" i="9"/>
  <c r="M135" i="10" s="1"/>
  <c r="E135" i="9"/>
  <c r="U134" i="9"/>
  <c r="M134" i="9"/>
  <c r="E134" i="9"/>
  <c r="U133" i="9"/>
  <c r="M133" i="9"/>
  <c r="E133" i="9"/>
  <c r="U132" i="9"/>
  <c r="M132" i="9"/>
  <c r="E132" i="9"/>
  <c r="U131" i="9"/>
  <c r="M131" i="9"/>
  <c r="E131" i="9"/>
  <c r="U130" i="9"/>
  <c r="M130" i="9"/>
  <c r="E130" i="9"/>
  <c r="E130" i="10" s="1"/>
  <c r="U129" i="9"/>
  <c r="M129" i="9"/>
  <c r="E129" i="9"/>
  <c r="U128" i="9"/>
  <c r="M128" i="9"/>
  <c r="E128" i="9"/>
  <c r="U127" i="9"/>
  <c r="M127" i="9"/>
  <c r="M127" i="11" s="1"/>
  <c r="M127" i="18" s="1"/>
  <c r="E127" i="9"/>
  <c r="E127" i="11" s="1"/>
  <c r="E127" i="18" s="1"/>
  <c r="U126" i="9"/>
  <c r="U126" i="11" s="1"/>
  <c r="U126" i="18" s="1"/>
  <c r="M126" i="9"/>
  <c r="E126" i="9"/>
  <c r="E126" i="10" s="1"/>
  <c r="U125" i="9"/>
  <c r="M125" i="9"/>
  <c r="E125" i="9"/>
  <c r="U124" i="9"/>
  <c r="M124" i="9"/>
  <c r="E124" i="9"/>
  <c r="E124" i="10" s="1"/>
  <c r="U123" i="9"/>
  <c r="M123" i="9"/>
  <c r="E123" i="9"/>
  <c r="U122" i="9"/>
  <c r="M122" i="9"/>
  <c r="E122" i="9"/>
  <c r="U121" i="9"/>
  <c r="M121" i="9"/>
  <c r="E121" i="9"/>
  <c r="U120" i="9"/>
  <c r="M120" i="9"/>
  <c r="E120" i="9"/>
  <c r="U119" i="9"/>
  <c r="M119" i="9"/>
  <c r="M119" i="10" s="1"/>
  <c r="E119" i="9"/>
  <c r="U118" i="9"/>
  <c r="M118" i="9"/>
  <c r="E118" i="9"/>
  <c r="U117" i="9"/>
  <c r="M117" i="9"/>
  <c r="E117" i="9"/>
  <c r="U116" i="9"/>
  <c r="U116" i="11" s="1"/>
  <c r="U116" i="18" s="1"/>
  <c r="M116" i="9"/>
  <c r="E116" i="9"/>
  <c r="U115" i="9"/>
  <c r="M115" i="9"/>
  <c r="M115" i="10" s="1"/>
  <c r="E115" i="9"/>
  <c r="U114" i="9"/>
  <c r="M114" i="9"/>
  <c r="E114" i="9"/>
  <c r="E114" i="10" s="1"/>
  <c r="U113" i="9"/>
  <c r="M113" i="9"/>
  <c r="E113" i="9"/>
  <c r="U112" i="9"/>
  <c r="M112" i="9"/>
  <c r="E112" i="9"/>
  <c r="U111" i="9"/>
  <c r="M111" i="9"/>
  <c r="E111" i="9"/>
  <c r="U110" i="9"/>
  <c r="M110" i="9"/>
  <c r="E110" i="9"/>
  <c r="U109" i="9"/>
  <c r="M109" i="9"/>
  <c r="E109" i="9"/>
  <c r="U108" i="9"/>
  <c r="U108" i="10" s="1"/>
  <c r="M108" i="9"/>
  <c r="E108" i="9"/>
  <c r="U107" i="9"/>
  <c r="M107" i="9"/>
  <c r="E107" i="9"/>
  <c r="U106" i="9"/>
  <c r="M106" i="9"/>
  <c r="E106" i="9"/>
  <c r="E106" i="10" s="1"/>
  <c r="U105" i="9"/>
  <c r="M105" i="9"/>
  <c r="E105" i="9"/>
  <c r="U104" i="9"/>
  <c r="U104" i="10" s="1"/>
  <c r="M104" i="9"/>
  <c r="E104" i="9"/>
  <c r="U103" i="9"/>
  <c r="M103" i="9"/>
  <c r="M103" i="10" s="1"/>
  <c r="E103" i="9"/>
  <c r="U102" i="9"/>
  <c r="M102" i="9"/>
  <c r="E102" i="9"/>
  <c r="U101" i="9"/>
  <c r="M101" i="9"/>
  <c r="E101" i="9"/>
  <c r="U100" i="9"/>
  <c r="U100" i="11" s="1"/>
  <c r="U100" i="18" s="1"/>
  <c r="M100" i="9"/>
  <c r="E100" i="9"/>
  <c r="U99" i="9"/>
  <c r="M99" i="9"/>
  <c r="E99" i="9"/>
  <c r="U98" i="9"/>
  <c r="M98" i="9"/>
  <c r="E98" i="9"/>
  <c r="E98" i="10" s="1"/>
  <c r="U97" i="9"/>
  <c r="M97" i="9"/>
  <c r="E97" i="9"/>
  <c r="U96" i="9"/>
  <c r="M96" i="9"/>
  <c r="E96" i="9"/>
  <c r="U95" i="9"/>
  <c r="M95" i="9"/>
  <c r="E95" i="9"/>
  <c r="U94" i="9"/>
  <c r="M94" i="9"/>
  <c r="E94" i="9"/>
  <c r="E94" i="10" s="1"/>
  <c r="U93" i="9"/>
  <c r="M93" i="9"/>
  <c r="E93" i="9"/>
  <c r="U92" i="9"/>
  <c r="M92" i="9"/>
  <c r="E92" i="9"/>
  <c r="U91" i="9"/>
  <c r="M91" i="9"/>
  <c r="E91" i="9"/>
  <c r="U90" i="9"/>
  <c r="M90" i="9"/>
  <c r="E90" i="9"/>
  <c r="E90" i="11" s="1"/>
  <c r="E90" i="18" s="1"/>
  <c r="U89" i="9"/>
  <c r="M89" i="9"/>
  <c r="E89" i="9"/>
  <c r="U88" i="9"/>
  <c r="M88" i="9"/>
  <c r="E88" i="9"/>
  <c r="U87" i="9"/>
  <c r="M87" i="9"/>
  <c r="M87" i="10" s="1"/>
  <c r="E87" i="9"/>
  <c r="U86" i="9"/>
  <c r="M86" i="9"/>
  <c r="E86" i="9"/>
  <c r="U85" i="9"/>
  <c r="M85" i="9"/>
  <c r="E85" i="9"/>
  <c r="U84" i="9"/>
  <c r="U84" i="11" s="1"/>
  <c r="U84" i="18" s="1"/>
  <c r="M84" i="9"/>
  <c r="E84" i="9"/>
  <c r="U83" i="9"/>
  <c r="M83" i="9"/>
  <c r="M83" i="10" s="1"/>
  <c r="E83" i="9"/>
  <c r="U82" i="9"/>
  <c r="M82" i="9"/>
  <c r="E82" i="9"/>
  <c r="U81" i="9"/>
  <c r="M81" i="9"/>
  <c r="E81" i="9"/>
  <c r="U80" i="9"/>
  <c r="M80" i="9"/>
  <c r="E80" i="9"/>
  <c r="U79" i="9"/>
  <c r="M79" i="9"/>
  <c r="E79" i="9"/>
  <c r="U78" i="9"/>
  <c r="M78" i="9"/>
  <c r="E78" i="9"/>
  <c r="U77" i="9"/>
  <c r="M77" i="9"/>
  <c r="E77" i="9"/>
  <c r="U76" i="9"/>
  <c r="U76" i="10" s="1"/>
  <c r="M76" i="9"/>
  <c r="E76" i="9"/>
  <c r="E76" i="11" s="1"/>
  <c r="E76" i="18" s="1"/>
  <c r="U75" i="9"/>
  <c r="M75" i="9"/>
  <c r="E75" i="9"/>
  <c r="U74" i="9"/>
  <c r="M74" i="9"/>
  <c r="E74" i="9"/>
  <c r="E74" i="11" s="1"/>
  <c r="E74" i="18" s="1"/>
  <c r="U73" i="9"/>
  <c r="M73" i="9"/>
  <c r="E73" i="9"/>
  <c r="U72" i="9"/>
  <c r="U72" i="10" s="1"/>
  <c r="M72" i="9"/>
  <c r="E72" i="9"/>
  <c r="U71" i="9"/>
  <c r="M71" i="9"/>
  <c r="M71" i="10" s="1"/>
  <c r="E71" i="9"/>
  <c r="U70" i="9"/>
  <c r="M70" i="9"/>
  <c r="E70" i="9"/>
  <c r="U69" i="9"/>
  <c r="M69" i="9"/>
  <c r="E69" i="9"/>
  <c r="U68" i="9"/>
  <c r="M68" i="9"/>
  <c r="E68" i="9"/>
  <c r="U67" i="9"/>
  <c r="M67" i="9"/>
  <c r="E67" i="9"/>
  <c r="U66" i="9"/>
  <c r="M66" i="9"/>
  <c r="M66" i="10" s="1"/>
  <c r="E66" i="9"/>
  <c r="E66" i="10" s="1"/>
  <c r="U65" i="9"/>
  <c r="M65" i="9"/>
  <c r="E65" i="9"/>
  <c r="AB341" i="6"/>
  <c r="AB339" i="6"/>
  <c r="AB319" i="6"/>
  <c r="U3" i="9"/>
  <c r="M3" i="9"/>
  <c r="E3" i="9"/>
  <c r="T367" i="9"/>
  <c r="L367" i="9"/>
  <c r="L367" i="11" s="1"/>
  <c r="L367" i="18" s="1"/>
  <c r="D367" i="9"/>
  <c r="D367" i="11" s="1"/>
  <c r="D367" i="18" s="1"/>
  <c r="T366" i="9"/>
  <c r="L366" i="9"/>
  <c r="D366" i="9"/>
  <c r="T365" i="9"/>
  <c r="L365" i="9"/>
  <c r="D365" i="9"/>
  <c r="D365" i="11" s="1"/>
  <c r="D365" i="18" s="1"/>
  <c r="T364" i="9"/>
  <c r="T364" i="11" s="1"/>
  <c r="T364" i="18" s="1"/>
  <c r="L364" i="9"/>
  <c r="L364" i="11" s="1"/>
  <c r="L364" i="18" s="1"/>
  <c r="D364" i="9"/>
  <c r="T363" i="9"/>
  <c r="L363" i="9"/>
  <c r="D363" i="9"/>
  <c r="T362" i="9"/>
  <c r="L362" i="9"/>
  <c r="L362" i="11" s="1"/>
  <c r="L362" i="18" s="1"/>
  <c r="D362" i="9"/>
  <c r="T361" i="9"/>
  <c r="T361" i="11" s="1"/>
  <c r="T361" i="18" s="1"/>
  <c r="L361" i="9"/>
  <c r="T360" i="9"/>
  <c r="T360" i="11" s="1"/>
  <c r="T360" i="18" s="1"/>
  <c r="L360" i="9"/>
  <c r="D360" i="9"/>
  <c r="T359" i="9"/>
  <c r="L359" i="9"/>
  <c r="L359" i="11" s="1"/>
  <c r="L359" i="18" s="1"/>
  <c r="D359" i="9"/>
  <c r="D359" i="11" s="1"/>
  <c r="D359" i="18" s="1"/>
  <c r="T358" i="9"/>
  <c r="T358" i="11" s="1"/>
  <c r="T358" i="18" s="1"/>
  <c r="L358" i="9"/>
  <c r="D358" i="9"/>
  <c r="T357" i="9"/>
  <c r="L357" i="9"/>
  <c r="D357" i="9"/>
  <c r="T356" i="9"/>
  <c r="T356" i="11" s="1"/>
  <c r="T356" i="18" s="1"/>
  <c r="L356" i="9"/>
  <c r="L356" i="11" s="1"/>
  <c r="L356" i="18" s="1"/>
  <c r="D356" i="9"/>
  <c r="D356" i="11" s="1"/>
  <c r="D356" i="18" s="1"/>
  <c r="T355" i="9"/>
  <c r="L355" i="9"/>
  <c r="D355" i="9"/>
  <c r="T354" i="9"/>
  <c r="L354" i="9"/>
  <c r="D354" i="9"/>
  <c r="T353" i="9"/>
  <c r="T353" i="11" s="1"/>
  <c r="T353" i="18" s="1"/>
  <c r="L353" i="9"/>
  <c r="L353" i="11" s="1"/>
  <c r="L353" i="18" s="1"/>
  <c r="T352" i="9"/>
  <c r="L352" i="9"/>
  <c r="D352" i="9"/>
  <c r="T351" i="9"/>
  <c r="L351" i="9"/>
  <c r="D351" i="9"/>
  <c r="T350" i="9"/>
  <c r="T350" i="11" s="1"/>
  <c r="T350" i="18" s="1"/>
  <c r="L350" i="9"/>
  <c r="L350" i="11" s="1"/>
  <c r="L350" i="18" s="1"/>
  <c r="D350" i="9"/>
  <c r="T349" i="9"/>
  <c r="L349" i="9"/>
  <c r="D349" i="9"/>
  <c r="T348" i="9"/>
  <c r="L348" i="9"/>
  <c r="D348" i="9"/>
  <c r="D348" i="11" s="1"/>
  <c r="D348" i="18" s="1"/>
  <c r="T347" i="9"/>
  <c r="T347" i="11" s="1"/>
  <c r="T347" i="18" s="1"/>
  <c r="L347" i="9"/>
  <c r="D347" i="9"/>
  <c r="T346" i="9"/>
  <c r="L346" i="9"/>
  <c r="D346" i="9"/>
  <c r="T345" i="9"/>
  <c r="L345" i="9"/>
  <c r="L345" i="11" s="1"/>
  <c r="L345" i="18" s="1"/>
  <c r="T344" i="9"/>
  <c r="T344" i="11" s="1"/>
  <c r="T344" i="18" s="1"/>
  <c r="L344" i="9"/>
  <c r="D344" i="9"/>
  <c r="T343" i="9"/>
  <c r="L343" i="9"/>
  <c r="D343" i="9"/>
  <c r="T342" i="9"/>
  <c r="T342" i="11" s="1"/>
  <c r="T342" i="18" s="1"/>
  <c r="L342" i="9"/>
  <c r="L342" i="11" s="1"/>
  <c r="L342" i="18" s="1"/>
  <c r="D342" i="9"/>
  <c r="D342" i="11" s="1"/>
  <c r="D342" i="18" s="1"/>
  <c r="T341" i="9"/>
  <c r="L341" i="9"/>
  <c r="D341" i="9"/>
  <c r="T340" i="9"/>
  <c r="T340" i="11" s="1"/>
  <c r="T340" i="18" s="1"/>
  <c r="L340" i="9"/>
  <c r="D340" i="9"/>
  <c r="D340" i="11" s="1"/>
  <c r="D340" i="18" s="1"/>
  <c r="T339" i="9"/>
  <c r="T339" i="11" s="1"/>
  <c r="T339" i="18" s="1"/>
  <c r="L339" i="9"/>
  <c r="L339" i="11" s="1"/>
  <c r="L339" i="18" s="1"/>
  <c r="D339" i="9"/>
  <c r="T338" i="9"/>
  <c r="L338" i="9"/>
  <c r="D338" i="9"/>
  <c r="T337" i="9"/>
  <c r="L337" i="9"/>
  <c r="L337" i="11" s="1"/>
  <c r="L337" i="18" s="1"/>
  <c r="T336" i="9"/>
  <c r="T336" i="11" s="1"/>
  <c r="T336" i="18" s="1"/>
  <c r="L336" i="9"/>
  <c r="L336" i="11" s="1"/>
  <c r="L336" i="18" s="1"/>
  <c r="D336" i="9"/>
  <c r="T335" i="9"/>
  <c r="L335" i="9"/>
  <c r="D335" i="9"/>
  <c r="T334" i="9"/>
  <c r="L334" i="9"/>
  <c r="L334" i="11" s="1"/>
  <c r="L334" i="18" s="1"/>
  <c r="D334" i="9"/>
  <c r="D334" i="11" s="1"/>
  <c r="D334" i="18" s="1"/>
  <c r="T333" i="9"/>
  <c r="T333" i="11" s="1"/>
  <c r="T333" i="18" s="1"/>
  <c r="L333" i="9"/>
  <c r="D333" i="9"/>
  <c r="T332" i="9"/>
  <c r="L332" i="9"/>
  <c r="D332" i="9"/>
  <c r="T331" i="9"/>
  <c r="L331" i="9"/>
  <c r="L331" i="11" s="1"/>
  <c r="L331" i="18" s="1"/>
  <c r="D331" i="9"/>
  <c r="D331" i="11" s="1"/>
  <c r="D331" i="18" s="1"/>
  <c r="T330" i="9"/>
  <c r="L330" i="9"/>
  <c r="D330" i="9"/>
  <c r="T329" i="9"/>
  <c r="L329" i="9"/>
  <c r="T328" i="9"/>
  <c r="L328" i="9"/>
  <c r="L328" i="11" s="1"/>
  <c r="L328" i="18" s="1"/>
  <c r="D328" i="9"/>
  <c r="D328" i="11" s="1"/>
  <c r="D328" i="18" s="1"/>
  <c r="T327" i="9"/>
  <c r="L327" i="9"/>
  <c r="D327" i="9"/>
  <c r="T326" i="9"/>
  <c r="L326" i="9"/>
  <c r="D326" i="9"/>
  <c r="T325" i="9"/>
  <c r="T325" i="11" s="1"/>
  <c r="T325" i="18" s="1"/>
  <c r="L325" i="9"/>
  <c r="L325" i="11" s="1"/>
  <c r="L325" i="18" s="1"/>
  <c r="D325" i="9"/>
  <c r="T324" i="9"/>
  <c r="L324" i="9"/>
  <c r="D324" i="9"/>
  <c r="T323" i="9"/>
  <c r="L323" i="9"/>
  <c r="D323" i="9"/>
  <c r="D323" i="11" s="1"/>
  <c r="D323" i="18" s="1"/>
  <c r="T322" i="9"/>
  <c r="T322" i="11" s="1"/>
  <c r="T322" i="18" s="1"/>
  <c r="L322" i="9"/>
  <c r="D322" i="9"/>
  <c r="T321" i="9"/>
  <c r="L321" i="9"/>
  <c r="T320" i="9"/>
  <c r="L320" i="9"/>
  <c r="D320" i="9"/>
  <c r="D320" i="11" s="1"/>
  <c r="D320" i="18" s="1"/>
  <c r="T319" i="9"/>
  <c r="T319" i="11" s="1"/>
  <c r="T319" i="18" s="1"/>
  <c r="L319" i="9"/>
  <c r="D319" i="9"/>
  <c r="T318" i="9"/>
  <c r="L318" i="9"/>
  <c r="D318" i="9"/>
  <c r="T317" i="9"/>
  <c r="T317" i="11" s="1"/>
  <c r="T317" i="18" s="1"/>
  <c r="L317" i="9"/>
  <c r="L317" i="11" s="1"/>
  <c r="L317" i="18" s="1"/>
  <c r="D317" i="9"/>
  <c r="D317" i="11" s="1"/>
  <c r="D317" i="18" s="1"/>
  <c r="T316" i="9"/>
  <c r="L316" i="9"/>
  <c r="D316" i="9"/>
  <c r="T315" i="9"/>
  <c r="L315" i="9"/>
  <c r="D315" i="9"/>
  <c r="D315" i="11" s="1"/>
  <c r="D315" i="18" s="1"/>
  <c r="T314" i="9"/>
  <c r="T314" i="11" s="1"/>
  <c r="T314" i="18" s="1"/>
  <c r="L314" i="9"/>
  <c r="L314" i="11" s="1"/>
  <c r="L314" i="18" s="1"/>
  <c r="D314" i="9"/>
  <c r="T313" i="9"/>
  <c r="L313" i="9"/>
  <c r="T312" i="9"/>
  <c r="L312" i="9"/>
  <c r="D312" i="9"/>
  <c r="D312" i="11" s="1"/>
  <c r="D312" i="18" s="1"/>
  <c r="T311" i="9"/>
  <c r="T311" i="11" s="1"/>
  <c r="T311" i="18" s="1"/>
  <c r="L311" i="9"/>
  <c r="L311" i="11" s="1"/>
  <c r="L311" i="18" s="1"/>
  <c r="D311" i="9"/>
  <c r="T310" i="9"/>
  <c r="L310" i="9"/>
  <c r="D310" i="9"/>
  <c r="T309" i="9"/>
  <c r="T309" i="11" s="1"/>
  <c r="T309" i="18" s="1"/>
  <c r="L309" i="9"/>
  <c r="D309" i="9"/>
  <c r="D309" i="11" s="1"/>
  <c r="D309" i="18" s="1"/>
  <c r="T308" i="9"/>
  <c r="T308" i="11" s="1"/>
  <c r="T308" i="18" s="1"/>
  <c r="L308" i="9"/>
  <c r="D308" i="9"/>
  <c r="T307" i="9"/>
  <c r="L307" i="9"/>
  <c r="D307" i="9"/>
  <c r="T306" i="9"/>
  <c r="L306" i="9"/>
  <c r="L306" i="11" s="1"/>
  <c r="L306" i="18" s="1"/>
  <c r="D306" i="9"/>
  <c r="D306" i="11" s="1"/>
  <c r="D306" i="18" s="1"/>
  <c r="T305" i="9"/>
  <c r="L305" i="9"/>
  <c r="T304" i="9"/>
  <c r="L304" i="9"/>
  <c r="D304" i="9"/>
  <c r="T303" i="9"/>
  <c r="L303" i="9"/>
  <c r="L303" i="11" s="1"/>
  <c r="L303" i="18" s="1"/>
  <c r="D303" i="9"/>
  <c r="D303" i="11" s="1"/>
  <c r="D303" i="18" s="1"/>
  <c r="T302" i="9"/>
  <c r="L302" i="9"/>
  <c r="D302" i="9"/>
  <c r="T301" i="9"/>
  <c r="L301" i="9"/>
  <c r="D301" i="9"/>
  <c r="T300" i="9"/>
  <c r="T300" i="11" s="1"/>
  <c r="T300" i="18" s="1"/>
  <c r="L300" i="9"/>
  <c r="L300" i="11" s="1"/>
  <c r="L300" i="18" s="1"/>
  <c r="D300" i="9"/>
  <c r="T299" i="9"/>
  <c r="L299" i="9"/>
  <c r="D299" i="9"/>
  <c r="T298" i="9"/>
  <c r="L298" i="9"/>
  <c r="L298" i="11" s="1"/>
  <c r="L298" i="18" s="1"/>
  <c r="D298" i="9"/>
  <c r="D298" i="11" s="1"/>
  <c r="D298" i="18" s="1"/>
  <c r="T297" i="9"/>
  <c r="T297" i="11" s="1"/>
  <c r="T297" i="18" s="1"/>
  <c r="L297" i="9"/>
  <c r="T296" i="9"/>
  <c r="L296" i="9"/>
  <c r="D296" i="9"/>
  <c r="T295" i="9"/>
  <c r="L295" i="9"/>
  <c r="L295" i="11" s="1"/>
  <c r="L295" i="18" s="1"/>
  <c r="D295" i="9"/>
  <c r="D295" i="11" s="1"/>
  <c r="D295" i="18" s="1"/>
  <c r="T294" i="9"/>
  <c r="T294" i="11" s="1"/>
  <c r="T294" i="18" s="1"/>
  <c r="L294" i="9"/>
  <c r="D294" i="9"/>
  <c r="T293" i="9"/>
  <c r="L293" i="9"/>
  <c r="D293" i="9"/>
  <c r="T292" i="9"/>
  <c r="T292" i="11" s="1"/>
  <c r="T292" i="18" s="1"/>
  <c r="L292" i="9"/>
  <c r="L292" i="11" s="1"/>
  <c r="L292" i="18" s="1"/>
  <c r="D292" i="9"/>
  <c r="D292" i="11" s="1"/>
  <c r="D292" i="18" s="1"/>
  <c r="T291" i="9"/>
  <c r="L291" i="9"/>
  <c r="D291" i="9"/>
  <c r="T290" i="9"/>
  <c r="T290" i="11" s="1"/>
  <c r="T290" i="18" s="1"/>
  <c r="L290" i="9"/>
  <c r="L290" i="11" s="1"/>
  <c r="L290" i="18" s="1"/>
  <c r="D290" i="9"/>
  <c r="T289" i="9"/>
  <c r="L289" i="9"/>
  <c r="T288" i="9"/>
  <c r="L288" i="9"/>
  <c r="D288" i="9"/>
  <c r="T287" i="9"/>
  <c r="T287" i="11" s="1"/>
  <c r="T287" i="18" s="1"/>
  <c r="L287" i="9"/>
  <c r="D287" i="9"/>
  <c r="T286" i="9"/>
  <c r="L286" i="9"/>
  <c r="D286" i="9"/>
  <c r="T285" i="9"/>
  <c r="L285" i="9"/>
  <c r="D285" i="9"/>
  <c r="D285" i="11" s="1"/>
  <c r="D285" i="18" s="1"/>
  <c r="T284" i="9"/>
  <c r="T284" i="11" s="1"/>
  <c r="T284" i="18" s="1"/>
  <c r="L284" i="9"/>
  <c r="L284" i="11" s="1"/>
  <c r="L284" i="18" s="1"/>
  <c r="D284" i="9"/>
  <c r="T283" i="9"/>
  <c r="L283" i="9"/>
  <c r="D283" i="9"/>
  <c r="T282" i="9"/>
  <c r="L282" i="9"/>
  <c r="L282" i="11" s="1"/>
  <c r="L282" i="18" s="1"/>
  <c r="D282" i="9"/>
  <c r="T281" i="9"/>
  <c r="L281" i="9"/>
  <c r="T280" i="9"/>
  <c r="T280" i="10" s="1"/>
  <c r="L280" i="9"/>
  <c r="D280" i="9"/>
  <c r="T279" i="9"/>
  <c r="L279" i="9"/>
  <c r="L279" i="11" s="1"/>
  <c r="L279" i="18" s="1"/>
  <c r="D279" i="9"/>
  <c r="T278" i="9"/>
  <c r="L278" i="9"/>
  <c r="D278" i="9"/>
  <c r="T277" i="9"/>
  <c r="L277" i="9"/>
  <c r="D277" i="9"/>
  <c r="T276" i="9"/>
  <c r="T276" i="11" s="1"/>
  <c r="T276" i="18" s="1"/>
  <c r="L276" i="9"/>
  <c r="L276" i="11" s="1"/>
  <c r="L276" i="18" s="1"/>
  <c r="D276" i="9"/>
  <c r="T275" i="9"/>
  <c r="L275" i="9"/>
  <c r="D275" i="9"/>
  <c r="T274" i="9"/>
  <c r="L274" i="9"/>
  <c r="D274" i="9"/>
  <c r="T273" i="9"/>
  <c r="L273" i="9"/>
  <c r="T272" i="9"/>
  <c r="L272" i="9"/>
  <c r="D272" i="9"/>
  <c r="T271" i="9"/>
  <c r="L271" i="9"/>
  <c r="D271" i="9"/>
  <c r="T270" i="9"/>
  <c r="L270" i="9"/>
  <c r="D270" i="9"/>
  <c r="T269" i="9"/>
  <c r="T269" i="10" s="1"/>
  <c r="L269" i="9"/>
  <c r="D269" i="9"/>
  <c r="T268" i="9"/>
  <c r="L268" i="9"/>
  <c r="L268" i="11" s="1"/>
  <c r="L268" i="18" s="1"/>
  <c r="D268" i="9"/>
  <c r="T267" i="9"/>
  <c r="T267" i="11" s="1"/>
  <c r="T267" i="18" s="1"/>
  <c r="L267" i="9"/>
  <c r="D267" i="9"/>
  <c r="T266" i="9"/>
  <c r="L266" i="9"/>
  <c r="D266" i="9"/>
  <c r="T265" i="9"/>
  <c r="T265" i="11" s="1"/>
  <c r="T265" i="18" s="1"/>
  <c r="L265" i="9"/>
  <c r="T264" i="9"/>
  <c r="L264" i="9"/>
  <c r="D264" i="9"/>
  <c r="T263" i="9"/>
  <c r="L263" i="9"/>
  <c r="D263" i="9"/>
  <c r="T262" i="9"/>
  <c r="T262" i="11" s="1"/>
  <c r="T262" i="18" s="1"/>
  <c r="L262" i="9"/>
  <c r="D262" i="9"/>
  <c r="T261" i="9"/>
  <c r="L261" i="9"/>
  <c r="D261" i="9"/>
  <c r="T260" i="9"/>
  <c r="L260" i="9"/>
  <c r="D260" i="9"/>
  <c r="D260" i="11" s="1"/>
  <c r="D260" i="18" s="1"/>
  <c r="T259" i="9"/>
  <c r="L259" i="9"/>
  <c r="D259" i="9"/>
  <c r="T258" i="9"/>
  <c r="T258" i="10" s="1"/>
  <c r="L258" i="9"/>
  <c r="D258" i="9"/>
  <c r="T257" i="9"/>
  <c r="L257" i="9"/>
  <c r="L257" i="11" s="1"/>
  <c r="L257" i="18" s="1"/>
  <c r="T256" i="9"/>
  <c r="L256" i="9"/>
  <c r="D256" i="9"/>
  <c r="T255" i="9"/>
  <c r="L255" i="9"/>
  <c r="D255" i="9"/>
  <c r="T254" i="9"/>
  <c r="L254" i="9"/>
  <c r="L254" i="11" s="1"/>
  <c r="L254" i="18" s="1"/>
  <c r="D254" i="9"/>
  <c r="T253" i="9"/>
  <c r="L253" i="9"/>
  <c r="D253" i="9"/>
  <c r="T252" i="9"/>
  <c r="L252" i="9"/>
  <c r="D252" i="9"/>
  <c r="T251" i="9"/>
  <c r="L251" i="9"/>
  <c r="D251" i="9"/>
  <c r="T250" i="9"/>
  <c r="L250" i="9"/>
  <c r="D250" i="9"/>
  <c r="T249" i="9"/>
  <c r="L249" i="9"/>
  <c r="T248" i="9"/>
  <c r="L248" i="9"/>
  <c r="D248" i="9"/>
  <c r="D248" i="10" s="1"/>
  <c r="T247" i="9"/>
  <c r="L247" i="9"/>
  <c r="L247" i="10" s="1"/>
  <c r="D247" i="9"/>
  <c r="T246" i="9"/>
  <c r="L246" i="9"/>
  <c r="D246" i="9"/>
  <c r="D246" i="11" s="1"/>
  <c r="D246" i="18" s="1"/>
  <c r="T245" i="9"/>
  <c r="L245" i="9"/>
  <c r="D245" i="9"/>
  <c r="T244" i="9"/>
  <c r="L244" i="9"/>
  <c r="D244" i="9"/>
  <c r="T243" i="9"/>
  <c r="L243" i="9"/>
  <c r="L243" i="11" s="1"/>
  <c r="L243" i="18" s="1"/>
  <c r="D243" i="9"/>
  <c r="T242" i="9"/>
  <c r="L242" i="9"/>
  <c r="D242" i="9"/>
  <c r="T241" i="9"/>
  <c r="L241" i="9"/>
  <c r="D241" i="9"/>
  <c r="T240" i="9"/>
  <c r="T240" i="11" s="1"/>
  <c r="T240" i="18" s="1"/>
  <c r="L240" i="9"/>
  <c r="D240" i="9"/>
  <c r="D240" i="11" s="1"/>
  <c r="D240" i="18" s="1"/>
  <c r="T239" i="9"/>
  <c r="L239" i="9"/>
  <c r="D239" i="9"/>
  <c r="T238" i="9"/>
  <c r="L238" i="9"/>
  <c r="D238" i="9"/>
  <c r="D238" i="11" s="1"/>
  <c r="D238" i="18" s="1"/>
  <c r="T237" i="9"/>
  <c r="L237" i="9"/>
  <c r="D237" i="9"/>
  <c r="T236" i="9"/>
  <c r="L236" i="9"/>
  <c r="D236" i="9"/>
  <c r="T235" i="9"/>
  <c r="L235" i="9"/>
  <c r="L235" i="11" s="1"/>
  <c r="L235" i="18" s="1"/>
  <c r="D235" i="9"/>
  <c r="T234" i="9"/>
  <c r="L234" i="9"/>
  <c r="D234" i="9"/>
  <c r="T233" i="9"/>
  <c r="L233" i="9"/>
  <c r="D233" i="9"/>
  <c r="T232" i="9"/>
  <c r="T232" i="11" s="1"/>
  <c r="T232" i="18" s="1"/>
  <c r="L232" i="9"/>
  <c r="D232" i="9"/>
  <c r="T231" i="9"/>
  <c r="L231" i="9"/>
  <c r="D231" i="9"/>
  <c r="T230" i="9"/>
  <c r="L230" i="9"/>
  <c r="D230" i="9"/>
  <c r="T229" i="9"/>
  <c r="L229" i="9"/>
  <c r="D229" i="9"/>
  <c r="T228" i="9"/>
  <c r="L228" i="9"/>
  <c r="D228" i="9"/>
  <c r="T227" i="9"/>
  <c r="L227" i="9"/>
  <c r="D227" i="9"/>
  <c r="T226" i="9"/>
  <c r="L226" i="9"/>
  <c r="D226" i="9"/>
  <c r="T225" i="9"/>
  <c r="L225" i="9"/>
  <c r="D225" i="9"/>
  <c r="T224" i="9"/>
  <c r="T224" i="10" s="1"/>
  <c r="L224" i="9"/>
  <c r="D224" i="9"/>
  <c r="T223" i="9"/>
  <c r="L223" i="9"/>
  <c r="D223" i="9"/>
  <c r="T222" i="9"/>
  <c r="L222" i="9"/>
  <c r="D222" i="9"/>
  <c r="D222" i="10" s="1"/>
  <c r="T221" i="9"/>
  <c r="L221" i="9"/>
  <c r="L221" i="11" s="1"/>
  <c r="L221" i="18" s="1"/>
  <c r="D221" i="9"/>
  <c r="T220" i="9"/>
  <c r="L220" i="9"/>
  <c r="D220" i="9"/>
  <c r="T219" i="9"/>
  <c r="L219" i="9"/>
  <c r="L219" i="10" s="1"/>
  <c r="D219" i="9"/>
  <c r="T218" i="9"/>
  <c r="L218" i="9"/>
  <c r="D218" i="9"/>
  <c r="T217" i="9"/>
  <c r="L217" i="9"/>
  <c r="D217" i="9"/>
  <c r="T216" i="9"/>
  <c r="T216" i="10" s="1"/>
  <c r="L216" i="9"/>
  <c r="D216" i="9"/>
  <c r="T215" i="9"/>
  <c r="L215" i="9"/>
  <c r="L215" i="10" s="1"/>
  <c r="D215" i="9"/>
  <c r="T214" i="9"/>
  <c r="L214" i="9"/>
  <c r="D214" i="9"/>
  <c r="D214" i="10" s="1"/>
  <c r="T213" i="9"/>
  <c r="T213" i="10" s="1"/>
  <c r="L213" i="9"/>
  <c r="D213" i="9"/>
  <c r="T212" i="9"/>
  <c r="L212" i="9"/>
  <c r="D212" i="9"/>
  <c r="T211" i="9"/>
  <c r="L211" i="9"/>
  <c r="L211" i="10" s="1"/>
  <c r="D211" i="9"/>
  <c r="T210" i="9"/>
  <c r="L210" i="9"/>
  <c r="D210" i="9"/>
  <c r="T209" i="9"/>
  <c r="L209" i="9"/>
  <c r="D209" i="9"/>
  <c r="T208" i="9"/>
  <c r="T208" i="10" s="1"/>
  <c r="L208" i="9"/>
  <c r="D208" i="9"/>
  <c r="D208" i="10" s="1"/>
  <c r="T207" i="9"/>
  <c r="L207" i="9"/>
  <c r="D207" i="9"/>
  <c r="T206" i="9"/>
  <c r="L206" i="9"/>
  <c r="D206" i="9"/>
  <c r="D206" i="10" s="1"/>
  <c r="T205" i="9"/>
  <c r="L205" i="9"/>
  <c r="D205" i="9"/>
  <c r="T204" i="9"/>
  <c r="T204" i="10" s="1"/>
  <c r="L204" i="9"/>
  <c r="D204" i="9"/>
  <c r="T203" i="9"/>
  <c r="L203" i="9"/>
  <c r="L203" i="10" s="1"/>
  <c r="D203" i="9"/>
  <c r="T202" i="9"/>
  <c r="L202" i="9"/>
  <c r="D202" i="9"/>
  <c r="T201" i="9"/>
  <c r="L201" i="9"/>
  <c r="D201" i="9"/>
  <c r="T200" i="9"/>
  <c r="T200" i="10" s="1"/>
  <c r="L200" i="9"/>
  <c r="D200" i="9"/>
  <c r="T199" i="9"/>
  <c r="L199" i="9"/>
  <c r="D199" i="9"/>
  <c r="T198" i="9"/>
  <c r="L198" i="9"/>
  <c r="D198" i="9"/>
  <c r="D198" i="10" s="1"/>
  <c r="T197" i="9"/>
  <c r="L197" i="9"/>
  <c r="D197" i="9"/>
  <c r="T196" i="9"/>
  <c r="L196" i="9"/>
  <c r="D196" i="9"/>
  <c r="T195" i="9"/>
  <c r="L195" i="9"/>
  <c r="L195" i="10" s="1"/>
  <c r="D195" i="9"/>
  <c r="T194" i="9"/>
  <c r="L194" i="9"/>
  <c r="D194" i="9"/>
  <c r="D194" i="10" s="1"/>
  <c r="T193" i="9"/>
  <c r="L193" i="9"/>
  <c r="D193" i="9"/>
  <c r="T192" i="9"/>
  <c r="T192" i="10" s="1"/>
  <c r="L192" i="9"/>
  <c r="D192" i="9"/>
  <c r="T191" i="9"/>
  <c r="L191" i="9"/>
  <c r="D191" i="9"/>
  <c r="T190" i="9"/>
  <c r="L190" i="9"/>
  <c r="D190" i="9"/>
  <c r="D190" i="10" s="1"/>
  <c r="T189" i="9"/>
  <c r="L189" i="9"/>
  <c r="D189" i="9"/>
  <c r="T188" i="9"/>
  <c r="L188" i="9"/>
  <c r="D188" i="9"/>
  <c r="T187" i="9"/>
  <c r="L187" i="9"/>
  <c r="L187" i="10" s="1"/>
  <c r="D187" i="9"/>
  <c r="T186" i="9"/>
  <c r="L186" i="9"/>
  <c r="D186" i="9"/>
  <c r="T185" i="9"/>
  <c r="L185" i="9"/>
  <c r="D185" i="9"/>
  <c r="T184" i="9"/>
  <c r="T184" i="10" s="1"/>
  <c r="L184" i="9"/>
  <c r="D184" i="9"/>
  <c r="T183" i="9"/>
  <c r="L183" i="9"/>
  <c r="L183" i="10" s="1"/>
  <c r="D183" i="9"/>
  <c r="T182" i="9"/>
  <c r="L182" i="9"/>
  <c r="D182" i="9"/>
  <c r="D182" i="10" s="1"/>
  <c r="T181" i="9"/>
  <c r="L181" i="9"/>
  <c r="D181" i="9"/>
  <c r="T180" i="9"/>
  <c r="L180" i="9"/>
  <c r="D180" i="9"/>
  <c r="T179" i="9"/>
  <c r="L179" i="9"/>
  <c r="L179" i="10" s="1"/>
  <c r="D179" i="9"/>
  <c r="T178" i="9"/>
  <c r="L178" i="9"/>
  <c r="D178" i="9"/>
  <c r="T177" i="9"/>
  <c r="L177" i="9"/>
  <c r="D177" i="9"/>
  <c r="T176" i="9"/>
  <c r="T176" i="10" s="1"/>
  <c r="L176" i="9"/>
  <c r="D176" i="9"/>
  <c r="T175" i="9"/>
  <c r="L175" i="9"/>
  <c r="D175" i="9"/>
  <c r="T174" i="9"/>
  <c r="L174" i="9"/>
  <c r="D174" i="9"/>
  <c r="D174" i="10" s="1"/>
  <c r="T173" i="9"/>
  <c r="L173" i="9"/>
  <c r="D173" i="9"/>
  <c r="T172" i="9"/>
  <c r="T172" i="10" s="1"/>
  <c r="L172" i="9"/>
  <c r="D172" i="9"/>
  <c r="T171" i="9"/>
  <c r="L171" i="9"/>
  <c r="L171" i="10" s="1"/>
  <c r="D171" i="9"/>
  <c r="T170" i="9"/>
  <c r="L170" i="9"/>
  <c r="D170" i="9"/>
  <c r="T169" i="9"/>
  <c r="L169" i="9"/>
  <c r="D169" i="9"/>
  <c r="T168" i="9"/>
  <c r="T168" i="10" s="1"/>
  <c r="L168" i="9"/>
  <c r="D168" i="9"/>
  <c r="T167" i="9"/>
  <c r="L167" i="9"/>
  <c r="D167" i="9"/>
  <c r="T166" i="9"/>
  <c r="L166" i="9"/>
  <c r="D166" i="9"/>
  <c r="D166" i="10" s="1"/>
  <c r="T165" i="9"/>
  <c r="L165" i="9"/>
  <c r="L165" i="11" s="1"/>
  <c r="L165" i="18" s="1"/>
  <c r="D165" i="9"/>
  <c r="T164" i="9"/>
  <c r="L164" i="9"/>
  <c r="D164" i="9"/>
  <c r="T163" i="9"/>
  <c r="L163" i="9"/>
  <c r="L163" i="10" s="1"/>
  <c r="D163" i="9"/>
  <c r="T162" i="9"/>
  <c r="L162" i="9"/>
  <c r="D162" i="9"/>
  <c r="D162" i="10" s="1"/>
  <c r="T161" i="9"/>
  <c r="L161" i="9"/>
  <c r="D161" i="9"/>
  <c r="T160" i="9"/>
  <c r="L160" i="9"/>
  <c r="D160" i="9"/>
  <c r="T159" i="9"/>
  <c r="L159" i="9"/>
  <c r="D159" i="9"/>
  <c r="T158" i="9"/>
  <c r="L158" i="9"/>
  <c r="D158" i="9"/>
  <c r="D158" i="10" s="1"/>
  <c r="T157" i="9"/>
  <c r="L157" i="9"/>
  <c r="D157" i="9"/>
  <c r="T156" i="9"/>
  <c r="L156" i="9"/>
  <c r="D156" i="9"/>
  <c r="T155" i="9"/>
  <c r="L155" i="9"/>
  <c r="D155" i="9"/>
  <c r="T154" i="9"/>
  <c r="L154" i="9"/>
  <c r="D154" i="9"/>
  <c r="T153" i="9"/>
  <c r="L153" i="9"/>
  <c r="D153" i="9"/>
  <c r="T152" i="9"/>
  <c r="L152" i="9"/>
  <c r="D152" i="9"/>
  <c r="T151" i="9"/>
  <c r="L151" i="9"/>
  <c r="L151" i="10" s="1"/>
  <c r="D151" i="9"/>
  <c r="T150" i="9"/>
  <c r="L150" i="9"/>
  <c r="D150" i="9"/>
  <c r="D150" i="11" s="1"/>
  <c r="D150" i="18" s="1"/>
  <c r="T149" i="9"/>
  <c r="L149" i="9"/>
  <c r="D149" i="9"/>
  <c r="T148" i="9"/>
  <c r="L148" i="9"/>
  <c r="D148" i="9"/>
  <c r="T147" i="9"/>
  <c r="L147" i="9"/>
  <c r="L147" i="11" s="1"/>
  <c r="L147" i="18" s="1"/>
  <c r="D147" i="9"/>
  <c r="T146" i="9"/>
  <c r="L146" i="9"/>
  <c r="D146" i="9"/>
  <c r="T145" i="9"/>
  <c r="L145" i="9"/>
  <c r="D145" i="9"/>
  <c r="T144" i="9"/>
  <c r="T144" i="11" s="1"/>
  <c r="T144" i="18" s="1"/>
  <c r="L144" i="9"/>
  <c r="D144" i="9"/>
  <c r="T143" i="9"/>
  <c r="L143" i="9"/>
  <c r="D143" i="9"/>
  <c r="T142" i="9"/>
  <c r="L142" i="9"/>
  <c r="D142" i="9"/>
  <c r="D142" i="10" s="1"/>
  <c r="T141" i="9"/>
  <c r="L141" i="9"/>
  <c r="D141" i="9"/>
  <c r="T140" i="9"/>
  <c r="L140" i="9"/>
  <c r="D140" i="9"/>
  <c r="T139" i="9"/>
  <c r="L139" i="9"/>
  <c r="L139" i="11" s="1"/>
  <c r="L139" i="18" s="1"/>
  <c r="D139" i="9"/>
  <c r="T138" i="9"/>
  <c r="T138" i="10" s="1"/>
  <c r="L138" i="9"/>
  <c r="D138" i="9"/>
  <c r="T137" i="9"/>
  <c r="L137" i="9"/>
  <c r="D137" i="9"/>
  <c r="T136" i="9"/>
  <c r="T136" i="11" s="1"/>
  <c r="T136" i="18" s="1"/>
  <c r="L136" i="9"/>
  <c r="D136" i="9"/>
  <c r="T135" i="9"/>
  <c r="L135" i="9"/>
  <c r="D135" i="9"/>
  <c r="T134" i="9"/>
  <c r="L134" i="9"/>
  <c r="D134" i="9"/>
  <c r="D134" i="11" s="1"/>
  <c r="D134" i="18" s="1"/>
  <c r="T133" i="9"/>
  <c r="L133" i="9"/>
  <c r="D133" i="9"/>
  <c r="T132" i="9"/>
  <c r="L132" i="9"/>
  <c r="D132" i="9"/>
  <c r="T131" i="9"/>
  <c r="L131" i="9"/>
  <c r="L131" i="11" s="1"/>
  <c r="L131" i="18" s="1"/>
  <c r="D131" i="9"/>
  <c r="T130" i="9"/>
  <c r="L130" i="9"/>
  <c r="D130" i="9"/>
  <c r="D130" i="10" s="1"/>
  <c r="T129" i="9"/>
  <c r="L129" i="9"/>
  <c r="D129" i="9"/>
  <c r="T128" i="9"/>
  <c r="T128" i="11" s="1"/>
  <c r="T128" i="18" s="1"/>
  <c r="L128" i="9"/>
  <c r="D128" i="9"/>
  <c r="T127" i="9"/>
  <c r="L127" i="9"/>
  <c r="D127" i="9"/>
  <c r="T126" i="9"/>
  <c r="L126" i="9"/>
  <c r="D126" i="9"/>
  <c r="D126" i="11" s="1"/>
  <c r="D126" i="18" s="1"/>
  <c r="T125" i="9"/>
  <c r="L125" i="9"/>
  <c r="D125" i="9"/>
  <c r="T124" i="9"/>
  <c r="L124" i="9"/>
  <c r="D124" i="9"/>
  <c r="T123" i="9"/>
  <c r="L123" i="9"/>
  <c r="L123" i="11" s="1"/>
  <c r="L123" i="18" s="1"/>
  <c r="D123" i="9"/>
  <c r="T122" i="9"/>
  <c r="L122" i="9"/>
  <c r="D122" i="9"/>
  <c r="T121" i="9"/>
  <c r="L121" i="9"/>
  <c r="D121" i="9"/>
  <c r="T120" i="9"/>
  <c r="T120" i="11" s="1"/>
  <c r="T120" i="18" s="1"/>
  <c r="L120" i="9"/>
  <c r="D120" i="9"/>
  <c r="T119" i="9"/>
  <c r="L119" i="9"/>
  <c r="L119" i="10" s="1"/>
  <c r="D119" i="9"/>
  <c r="T118" i="9"/>
  <c r="L118" i="9"/>
  <c r="L118" i="10" s="1"/>
  <c r="D118" i="9"/>
  <c r="D118" i="11" s="1"/>
  <c r="D118" i="18" s="1"/>
  <c r="T117" i="9"/>
  <c r="L117" i="9"/>
  <c r="L117" i="11" s="1"/>
  <c r="L117" i="18" s="1"/>
  <c r="D117" i="9"/>
  <c r="T116" i="9"/>
  <c r="L116" i="9"/>
  <c r="D116" i="9"/>
  <c r="T115" i="9"/>
  <c r="L115" i="9"/>
  <c r="L115" i="11" s="1"/>
  <c r="L115" i="18" s="1"/>
  <c r="D115" i="9"/>
  <c r="T114" i="9"/>
  <c r="L114" i="9"/>
  <c r="D114" i="9"/>
  <c r="T113" i="9"/>
  <c r="L113" i="9"/>
  <c r="L113" i="10" s="1"/>
  <c r="D113" i="9"/>
  <c r="T112" i="9"/>
  <c r="T112" i="11" s="1"/>
  <c r="T112" i="18" s="1"/>
  <c r="L112" i="9"/>
  <c r="D112" i="9"/>
  <c r="T111" i="9"/>
  <c r="L111" i="9"/>
  <c r="D111" i="9"/>
  <c r="T110" i="9"/>
  <c r="L110" i="9"/>
  <c r="D110" i="9"/>
  <c r="D110" i="11" s="1"/>
  <c r="D110" i="18" s="1"/>
  <c r="T109" i="9"/>
  <c r="L109" i="9"/>
  <c r="L109" i="10" s="1"/>
  <c r="D109" i="9"/>
  <c r="T108" i="9"/>
  <c r="T108" i="10" s="1"/>
  <c r="L108" i="9"/>
  <c r="D108" i="9"/>
  <c r="T107" i="9"/>
  <c r="L107" i="9"/>
  <c r="L107" i="11" s="1"/>
  <c r="L107" i="18" s="1"/>
  <c r="D107" i="9"/>
  <c r="T106" i="9"/>
  <c r="L106" i="9"/>
  <c r="D106" i="9"/>
  <c r="D106" i="11" s="1"/>
  <c r="D106" i="18" s="1"/>
  <c r="T105" i="9"/>
  <c r="L105" i="9"/>
  <c r="D105" i="9"/>
  <c r="T104" i="9"/>
  <c r="T104" i="11" s="1"/>
  <c r="T104" i="18" s="1"/>
  <c r="L104" i="9"/>
  <c r="D104" i="9"/>
  <c r="T103" i="9"/>
  <c r="L103" i="9"/>
  <c r="D103" i="9"/>
  <c r="T102" i="9"/>
  <c r="L102" i="9"/>
  <c r="D102" i="9"/>
  <c r="T101" i="9"/>
  <c r="L101" i="9"/>
  <c r="L101" i="11" s="1"/>
  <c r="L101" i="18" s="1"/>
  <c r="D101" i="9"/>
  <c r="T100" i="9"/>
  <c r="L100" i="9"/>
  <c r="D100" i="9"/>
  <c r="T99" i="9"/>
  <c r="L99" i="9"/>
  <c r="L99" i="11" s="1"/>
  <c r="L99" i="18" s="1"/>
  <c r="D99" i="9"/>
  <c r="T98" i="9"/>
  <c r="L98" i="9"/>
  <c r="D98" i="9"/>
  <c r="T97" i="9"/>
  <c r="L97" i="9"/>
  <c r="D97" i="9"/>
  <c r="T96" i="9"/>
  <c r="T96" i="11" s="1"/>
  <c r="T96" i="18" s="1"/>
  <c r="L96" i="9"/>
  <c r="D96" i="9"/>
  <c r="T95" i="9"/>
  <c r="L95" i="9"/>
  <c r="L95" i="11" s="1"/>
  <c r="L95" i="18" s="1"/>
  <c r="D95" i="9"/>
  <c r="T94" i="9"/>
  <c r="L94" i="9"/>
  <c r="D94" i="9"/>
  <c r="T93" i="9"/>
  <c r="L93" i="9"/>
  <c r="D93" i="9"/>
  <c r="T92" i="9"/>
  <c r="L92" i="9"/>
  <c r="D92" i="9"/>
  <c r="T91" i="9"/>
  <c r="L91" i="9"/>
  <c r="L91" i="11" s="1"/>
  <c r="L91" i="18" s="1"/>
  <c r="D91" i="9"/>
  <c r="T90" i="9"/>
  <c r="T90" i="11" s="1"/>
  <c r="T90" i="18" s="1"/>
  <c r="L90" i="9"/>
  <c r="D90" i="9"/>
  <c r="T89" i="9"/>
  <c r="L89" i="9"/>
  <c r="D89" i="9"/>
  <c r="T88" i="9"/>
  <c r="T88" i="11" s="1"/>
  <c r="T88" i="18" s="1"/>
  <c r="L88" i="9"/>
  <c r="D88" i="9"/>
  <c r="T87" i="9"/>
  <c r="L87" i="9"/>
  <c r="D87" i="9"/>
  <c r="D87" i="11" s="1"/>
  <c r="D87" i="18" s="1"/>
  <c r="T86" i="9"/>
  <c r="L86" i="9"/>
  <c r="D86" i="9"/>
  <c r="D86" i="11" s="1"/>
  <c r="D86" i="18" s="1"/>
  <c r="T85" i="9"/>
  <c r="L85" i="9"/>
  <c r="D85" i="9"/>
  <c r="T84" i="9"/>
  <c r="T84" i="11" s="1"/>
  <c r="T84" i="18" s="1"/>
  <c r="L84" i="9"/>
  <c r="D84" i="9"/>
  <c r="T83" i="9"/>
  <c r="L83" i="9"/>
  <c r="D83" i="9"/>
  <c r="T82" i="9"/>
  <c r="L82" i="9"/>
  <c r="D82" i="9"/>
  <c r="T81" i="9"/>
  <c r="L81" i="9"/>
  <c r="D81" i="9"/>
  <c r="T80" i="9"/>
  <c r="T80" i="11" s="1"/>
  <c r="T80" i="18" s="1"/>
  <c r="L80" i="9"/>
  <c r="L80" i="11" s="1"/>
  <c r="L80" i="18" s="1"/>
  <c r="D80" i="9"/>
  <c r="T79" i="9"/>
  <c r="L79" i="9"/>
  <c r="D79" i="9"/>
  <c r="T78" i="9"/>
  <c r="L78" i="9"/>
  <c r="D78" i="9"/>
  <c r="D78" i="11" s="1"/>
  <c r="D78" i="18" s="1"/>
  <c r="T77" i="9"/>
  <c r="L77" i="9"/>
  <c r="D77" i="9"/>
  <c r="T76" i="9"/>
  <c r="L76" i="9"/>
  <c r="D76" i="9"/>
  <c r="T75" i="9"/>
  <c r="L75" i="9"/>
  <c r="L75" i="11" s="1"/>
  <c r="L75" i="18" s="1"/>
  <c r="D75" i="9"/>
  <c r="T74" i="9"/>
  <c r="T74" i="11" s="1"/>
  <c r="T74" i="18" s="1"/>
  <c r="L74" i="9"/>
  <c r="D74" i="9"/>
  <c r="D74" i="11" s="1"/>
  <c r="D74" i="18" s="1"/>
  <c r="T73" i="9"/>
  <c r="L73" i="9"/>
  <c r="D73" i="9"/>
  <c r="T72" i="9"/>
  <c r="L72" i="9"/>
  <c r="D72" i="9"/>
  <c r="T71" i="9"/>
  <c r="L71" i="9"/>
  <c r="D71" i="9"/>
  <c r="T70" i="9"/>
  <c r="L70" i="9"/>
  <c r="D70" i="9"/>
  <c r="D70" i="11" s="1"/>
  <c r="D70" i="18" s="1"/>
  <c r="T69" i="9"/>
  <c r="L69" i="9"/>
  <c r="D69" i="9"/>
  <c r="T68" i="9"/>
  <c r="L68" i="9"/>
  <c r="D68" i="9"/>
  <c r="T67" i="9"/>
  <c r="L67" i="9"/>
  <c r="L67" i="11" s="1"/>
  <c r="L67" i="18" s="1"/>
  <c r="D67" i="9"/>
  <c r="T66" i="9"/>
  <c r="L66" i="9"/>
  <c r="D66" i="9"/>
  <c r="T65" i="9"/>
  <c r="L65" i="9"/>
  <c r="D65" i="9"/>
  <c r="Z365" i="9"/>
  <c r="Z341" i="9"/>
  <c r="AB366" i="6"/>
  <c r="AB360" i="6"/>
  <c r="AB348" i="6"/>
  <c r="T3" i="9"/>
  <c r="L3" i="9"/>
  <c r="D3" i="9"/>
  <c r="S367" i="9"/>
  <c r="K367" i="9"/>
  <c r="C367" i="9"/>
  <c r="C367" i="11" s="1"/>
  <c r="C367" i="18" s="1"/>
  <c r="S366" i="9"/>
  <c r="K366" i="9"/>
  <c r="K366" i="11" s="1"/>
  <c r="K366" i="18" s="1"/>
  <c r="C366" i="9"/>
  <c r="S365" i="9"/>
  <c r="K365" i="9"/>
  <c r="C365" i="9"/>
  <c r="S364" i="9"/>
  <c r="K364" i="9"/>
  <c r="K364" i="11" s="1"/>
  <c r="K364" i="18" s="1"/>
  <c r="C364" i="9"/>
  <c r="S363" i="9"/>
  <c r="S363" i="11" s="1"/>
  <c r="S363" i="18" s="1"/>
  <c r="K363" i="9"/>
  <c r="C363" i="9"/>
  <c r="S362" i="9"/>
  <c r="K362" i="9"/>
  <c r="C362" i="9"/>
  <c r="S361" i="9"/>
  <c r="S361" i="11" s="1"/>
  <c r="S361" i="18" s="1"/>
  <c r="K361" i="9"/>
  <c r="C361" i="9"/>
  <c r="C361" i="11" s="1"/>
  <c r="C361" i="18" s="1"/>
  <c r="S360" i="9"/>
  <c r="K360" i="9"/>
  <c r="C360" i="9"/>
  <c r="S359" i="9"/>
  <c r="K359" i="9"/>
  <c r="C359" i="9"/>
  <c r="C359" i="11" s="1"/>
  <c r="C359" i="18" s="1"/>
  <c r="S358" i="9"/>
  <c r="K358" i="9"/>
  <c r="K358" i="11" s="1"/>
  <c r="K358" i="18" s="1"/>
  <c r="C358" i="9"/>
  <c r="S357" i="9"/>
  <c r="S357" i="11" s="1"/>
  <c r="S357" i="18" s="1"/>
  <c r="K357" i="9"/>
  <c r="C357" i="9"/>
  <c r="S356" i="9"/>
  <c r="K356" i="9"/>
  <c r="K356" i="11" s="1"/>
  <c r="K356" i="18" s="1"/>
  <c r="C356" i="9"/>
  <c r="S355" i="9"/>
  <c r="S355" i="11" s="1"/>
  <c r="S355" i="18" s="1"/>
  <c r="K355" i="9"/>
  <c r="C355" i="9"/>
  <c r="S354" i="9"/>
  <c r="K354" i="9"/>
  <c r="C354" i="9"/>
  <c r="S353" i="9"/>
  <c r="S353" i="11" s="1"/>
  <c r="S353" i="18" s="1"/>
  <c r="K353" i="9"/>
  <c r="C353" i="9"/>
  <c r="C353" i="11" s="1"/>
  <c r="C353" i="18" s="1"/>
  <c r="S352" i="9"/>
  <c r="K352" i="9"/>
  <c r="C352" i="9"/>
  <c r="S351" i="9"/>
  <c r="K351" i="9"/>
  <c r="C351" i="9"/>
  <c r="C351" i="11" s="1"/>
  <c r="C351" i="18" s="1"/>
  <c r="S350" i="9"/>
  <c r="K350" i="9"/>
  <c r="K350" i="11" s="1"/>
  <c r="K350" i="18" s="1"/>
  <c r="C350" i="9"/>
  <c r="S349" i="9"/>
  <c r="S349" i="11" s="1"/>
  <c r="S349" i="18" s="1"/>
  <c r="K349" i="9"/>
  <c r="C349" i="9"/>
  <c r="S348" i="9"/>
  <c r="K348" i="9"/>
  <c r="K348" i="11" s="1"/>
  <c r="K348" i="18" s="1"/>
  <c r="C348" i="9"/>
  <c r="S347" i="9"/>
  <c r="S347" i="11" s="1"/>
  <c r="S347" i="18" s="1"/>
  <c r="K347" i="9"/>
  <c r="C347" i="9"/>
  <c r="S346" i="9"/>
  <c r="S346" i="11" s="1"/>
  <c r="S346" i="18" s="1"/>
  <c r="K346" i="9"/>
  <c r="C346" i="9"/>
  <c r="S345" i="9"/>
  <c r="S345" i="11" s="1"/>
  <c r="S345" i="18" s="1"/>
  <c r="K345" i="9"/>
  <c r="C345" i="9"/>
  <c r="C345" i="11" s="1"/>
  <c r="C345" i="18" s="1"/>
  <c r="S344" i="9"/>
  <c r="K344" i="9"/>
  <c r="C344" i="9"/>
  <c r="S343" i="9"/>
  <c r="K343" i="9"/>
  <c r="K343" i="11" s="1"/>
  <c r="K343" i="18" s="1"/>
  <c r="C343" i="9"/>
  <c r="C343" i="11" s="1"/>
  <c r="C343" i="18" s="1"/>
  <c r="S342" i="9"/>
  <c r="K342" i="9"/>
  <c r="K342" i="11" s="1"/>
  <c r="K342" i="18" s="1"/>
  <c r="C342" i="9"/>
  <c r="S341" i="9"/>
  <c r="K341" i="9"/>
  <c r="C341" i="9"/>
  <c r="S340" i="9"/>
  <c r="K340" i="9"/>
  <c r="K340" i="11" s="1"/>
  <c r="K340" i="18" s="1"/>
  <c r="C340" i="9"/>
  <c r="S339" i="9"/>
  <c r="S339" i="11" s="1"/>
  <c r="S339" i="18" s="1"/>
  <c r="K339" i="9"/>
  <c r="C339" i="9"/>
  <c r="S338" i="9"/>
  <c r="S338" i="11" s="1"/>
  <c r="S338" i="18" s="1"/>
  <c r="K338" i="9"/>
  <c r="C338" i="9"/>
  <c r="S337" i="9"/>
  <c r="S337" i="11" s="1"/>
  <c r="S337" i="18" s="1"/>
  <c r="K337" i="9"/>
  <c r="C337" i="9"/>
  <c r="C337" i="11" s="1"/>
  <c r="C337" i="18" s="1"/>
  <c r="S336" i="9"/>
  <c r="K336" i="9"/>
  <c r="C336" i="9"/>
  <c r="S335" i="9"/>
  <c r="K335" i="9"/>
  <c r="C335" i="9"/>
  <c r="C335" i="11" s="1"/>
  <c r="C335" i="18" s="1"/>
  <c r="S334" i="9"/>
  <c r="K334" i="9"/>
  <c r="K334" i="11" s="1"/>
  <c r="K334" i="18" s="1"/>
  <c r="C334" i="9"/>
  <c r="S333" i="9"/>
  <c r="K333" i="9"/>
  <c r="C333" i="9"/>
  <c r="S332" i="9"/>
  <c r="K332" i="9"/>
  <c r="K332" i="11" s="1"/>
  <c r="K332" i="18" s="1"/>
  <c r="C332" i="9"/>
  <c r="S331" i="9"/>
  <c r="S331" i="11" s="1"/>
  <c r="S331" i="18" s="1"/>
  <c r="K331" i="9"/>
  <c r="C331" i="9"/>
  <c r="S330" i="9"/>
  <c r="K330" i="9"/>
  <c r="C330" i="9"/>
  <c r="S329" i="9"/>
  <c r="S329" i="11" s="1"/>
  <c r="S329" i="18" s="1"/>
  <c r="K329" i="9"/>
  <c r="C329" i="9"/>
  <c r="C329" i="11" s="1"/>
  <c r="C329" i="18" s="1"/>
  <c r="S328" i="9"/>
  <c r="K328" i="9"/>
  <c r="C328" i="9"/>
  <c r="S327" i="9"/>
  <c r="K327" i="9"/>
  <c r="C327" i="9"/>
  <c r="C327" i="11" s="1"/>
  <c r="C327" i="18" s="1"/>
  <c r="S326" i="9"/>
  <c r="K326" i="9"/>
  <c r="K326" i="11" s="1"/>
  <c r="K326" i="18" s="1"/>
  <c r="C326" i="9"/>
  <c r="S325" i="9"/>
  <c r="K325" i="9"/>
  <c r="C325" i="9"/>
  <c r="S324" i="9"/>
  <c r="K324" i="9"/>
  <c r="K324" i="11" s="1"/>
  <c r="K324" i="18" s="1"/>
  <c r="C324" i="9"/>
  <c r="S323" i="9"/>
  <c r="S323" i="11" s="1"/>
  <c r="S323" i="18" s="1"/>
  <c r="K323" i="9"/>
  <c r="C323" i="9"/>
  <c r="S322" i="9"/>
  <c r="K322" i="9"/>
  <c r="C322" i="9"/>
  <c r="S321" i="9"/>
  <c r="S321" i="11" s="1"/>
  <c r="S321" i="18" s="1"/>
  <c r="K321" i="9"/>
  <c r="C321" i="9"/>
  <c r="C321" i="11" s="1"/>
  <c r="C321" i="18" s="1"/>
  <c r="S320" i="9"/>
  <c r="K320" i="9"/>
  <c r="C320" i="9"/>
  <c r="S319" i="9"/>
  <c r="K319" i="9"/>
  <c r="C319" i="9"/>
  <c r="C319" i="11" s="1"/>
  <c r="C319" i="18" s="1"/>
  <c r="S318" i="9"/>
  <c r="K318" i="9"/>
  <c r="K318" i="11" s="1"/>
  <c r="K318" i="18" s="1"/>
  <c r="C318" i="9"/>
  <c r="S317" i="9"/>
  <c r="K317" i="9"/>
  <c r="C317" i="9"/>
  <c r="S316" i="9"/>
  <c r="K316" i="9"/>
  <c r="K316" i="11" s="1"/>
  <c r="K316" i="18" s="1"/>
  <c r="C316" i="9"/>
  <c r="S315" i="9"/>
  <c r="S315" i="11" s="1"/>
  <c r="S315" i="18" s="1"/>
  <c r="K315" i="9"/>
  <c r="C315" i="9"/>
  <c r="C315" i="11" s="1"/>
  <c r="C315" i="18" s="1"/>
  <c r="S314" i="9"/>
  <c r="K314" i="9"/>
  <c r="C314" i="9"/>
  <c r="S313" i="9"/>
  <c r="S313" i="11" s="1"/>
  <c r="S313" i="18" s="1"/>
  <c r="K313" i="9"/>
  <c r="C313" i="9"/>
  <c r="C313" i="11" s="1"/>
  <c r="C313" i="18" s="1"/>
  <c r="S312" i="9"/>
  <c r="K312" i="9"/>
  <c r="C312" i="9"/>
  <c r="S311" i="9"/>
  <c r="K311" i="9"/>
  <c r="C311" i="9"/>
  <c r="C311" i="11" s="1"/>
  <c r="C311" i="18" s="1"/>
  <c r="S310" i="9"/>
  <c r="K310" i="9"/>
  <c r="K310" i="11" s="1"/>
  <c r="K310" i="18" s="1"/>
  <c r="C310" i="9"/>
  <c r="C310" i="11" s="1"/>
  <c r="C310" i="18" s="1"/>
  <c r="S309" i="9"/>
  <c r="K309" i="9"/>
  <c r="C309" i="9"/>
  <c r="S308" i="9"/>
  <c r="K308" i="9"/>
  <c r="K308" i="11" s="1"/>
  <c r="K308" i="18" s="1"/>
  <c r="C308" i="9"/>
  <c r="S307" i="9"/>
  <c r="S307" i="11" s="1"/>
  <c r="S307" i="18" s="1"/>
  <c r="K307" i="9"/>
  <c r="C307" i="9"/>
  <c r="C307" i="11" s="1"/>
  <c r="C307" i="18" s="1"/>
  <c r="S306" i="9"/>
  <c r="K306" i="9"/>
  <c r="K306" i="11" s="1"/>
  <c r="K306" i="18" s="1"/>
  <c r="C306" i="9"/>
  <c r="S305" i="9"/>
  <c r="S305" i="11" s="1"/>
  <c r="S305" i="18" s="1"/>
  <c r="K305" i="9"/>
  <c r="C305" i="9"/>
  <c r="C305" i="11" s="1"/>
  <c r="C305" i="18" s="1"/>
  <c r="S304" i="9"/>
  <c r="K304" i="9"/>
  <c r="C304" i="9"/>
  <c r="S303" i="9"/>
  <c r="S303" i="11" s="1"/>
  <c r="S303" i="18" s="1"/>
  <c r="K303" i="9"/>
  <c r="C303" i="9"/>
  <c r="C303" i="11" s="1"/>
  <c r="C303" i="18" s="1"/>
  <c r="S302" i="9"/>
  <c r="K302" i="9"/>
  <c r="K302" i="11" s="1"/>
  <c r="K302" i="18" s="1"/>
  <c r="C302" i="9"/>
  <c r="S301" i="9"/>
  <c r="K301" i="9"/>
  <c r="C301" i="9"/>
  <c r="S300" i="9"/>
  <c r="K300" i="9"/>
  <c r="K300" i="11" s="1"/>
  <c r="K300" i="18" s="1"/>
  <c r="C300" i="9"/>
  <c r="S299" i="9"/>
  <c r="S299" i="11" s="1"/>
  <c r="S299" i="18" s="1"/>
  <c r="K299" i="9"/>
  <c r="C299" i="9"/>
  <c r="S298" i="9"/>
  <c r="K298" i="9"/>
  <c r="C298" i="9"/>
  <c r="S297" i="9"/>
  <c r="S297" i="11" s="1"/>
  <c r="S297" i="18" s="1"/>
  <c r="K297" i="9"/>
  <c r="C297" i="9"/>
  <c r="C297" i="11" s="1"/>
  <c r="C297" i="18" s="1"/>
  <c r="S296" i="9"/>
  <c r="K296" i="9"/>
  <c r="C296" i="9"/>
  <c r="S295" i="9"/>
  <c r="S295" i="11" s="1"/>
  <c r="S295" i="18" s="1"/>
  <c r="K295" i="9"/>
  <c r="C295" i="9"/>
  <c r="C295" i="11" s="1"/>
  <c r="C295" i="18" s="1"/>
  <c r="S294" i="9"/>
  <c r="K294" i="9"/>
  <c r="C294" i="9"/>
  <c r="S293" i="9"/>
  <c r="K293" i="9"/>
  <c r="C293" i="9"/>
  <c r="S292" i="9"/>
  <c r="K292" i="9"/>
  <c r="K292" i="11" s="1"/>
  <c r="K292" i="18" s="1"/>
  <c r="C292" i="9"/>
  <c r="S291" i="9"/>
  <c r="K291" i="9"/>
  <c r="C291" i="9"/>
  <c r="S290" i="9"/>
  <c r="K290" i="9"/>
  <c r="K290" i="11" s="1"/>
  <c r="K290" i="18" s="1"/>
  <c r="C290" i="9"/>
  <c r="S289" i="9"/>
  <c r="K289" i="9"/>
  <c r="C289" i="9"/>
  <c r="S288" i="9"/>
  <c r="K288" i="9"/>
  <c r="C288" i="9"/>
  <c r="S287" i="9"/>
  <c r="S287" i="11" s="1"/>
  <c r="S287" i="18" s="1"/>
  <c r="K287" i="9"/>
  <c r="C287" i="9"/>
  <c r="C287" i="11" s="1"/>
  <c r="C287" i="18" s="1"/>
  <c r="S286" i="9"/>
  <c r="K286" i="9"/>
  <c r="C286" i="9"/>
  <c r="S285" i="9"/>
  <c r="K285" i="9"/>
  <c r="C285" i="9"/>
  <c r="C285" i="11" s="1"/>
  <c r="C285" i="18" s="1"/>
  <c r="S284" i="9"/>
  <c r="K284" i="9"/>
  <c r="C284" i="9"/>
  <c r="S283" i="9"/>
  <c r="K283" i="9"/>
  <c r="C283" i="9"/>
  <c r="S282" i="9"/>
  <c r="K282" i="9"/>
  <c r="K282" i="11" s="1"/>
  <c r="K282" i="18" s="1"/>
  <c r="C282" i="9"/>
  <c r="S281" i="9"/>
  <c r="S281" i="11" s="1"/>
  <c r="S281" i="18" s="1"/>
  <c r="K281" i="9"/>
  <c r="C281" i="9"/>
  <c r="C281" i="11" s="1"/>
  <c r="C281" i="18" s="1"/>
  <c r="S280" i="9"/>
  <c r="K280" i="9"/>
  <c r="C280" i="9"/>
  <c r="S279" i="9"/>
  <c r="S279" i="11" s="1"/>
  <c r="S279" i="18" s="1"/>
  <c r="K279" i="9"/>
  <c r="C279" i="9"/>
  <c r="S278" i="9"/>
  <c r="K278" i="9"/>
  <c r="C278" i="9"/>
  <c r="S277" i="9"/>
  <c r="K277" i="9"/>
  <c r="C277" i="9"/>
  <c r="C277" i="11" s="1"/>
  <c r="C277" i="18" s="1"/>
  <c r="S276" i="9"/>
  <c r="K276" i="9"/>
  <c r="C276" i="9"/>
  <c r="S275" i="9"/>
  <c r="K275" i="9"/>
  <c r="C275" i="9"/>
  <c r="S274" i="9"/>
  <c r="K274" i="9"/>
  <c r="K274" i="11" s="1"/>
  <c r="K274" i="18" s="1"/>
  <c r="C274" i="9"/>
  <c r="S273" i="9"/>
  <c r="K273" i="9"/>
  <c r="C273" i="9"/>
  <c r="S272" i="9"/>
  <c r="K272" i="9"/>
  <c r="C272" i="9"/>
  <c r="S271" i="9"/>
  <c r="S271" i="11" s="1"/>
  <c r="S271" i="18" s="1"/>
  <c r="K271" i="9"/>
  <c r="C271" i="9"/>
  <c r="C271" i="11" s="1"/>
  <c r="C271" i="18" s="1"/>
  <c r="S270" i="9"/>
  <c r="K270" i="9"/>
  <c r="K270" i="11" s="1"/>
  <c r="K270" i="18" s="1"/>
  <c r="C270" i="9"/>
  <c r="S269" i="9"/>
  <c r="K269" i="9"/>
  <c r="C269" i="9"/>
  <c r="C269" i="11" s="1"/>
  <c r="C269" i="18" s="1"/>
  <c r="S268" i="9"/>
  <c r="K268" i="9"/>
  <c r="C268" i="9"/>
  <c r="S267" i="9"/>
  <c r="K267" i="9"/>
  <c r="C267" i="9"/>
  <c r="S266" i="9"/>
  <c r="K266" i="9"/>
  <c r="K266" i="11" s="1"/>
  <c r="K266" i="18" s="1"/>
  <c r="C266" i="9"/>
  <c r="S265" i="9"/>
  <c r="K265" i="9"/>
  <c r="C265" i="9"/>
  <c r="S264" i="9"/>
  <c r="K264" i="9"/>
  <c r="C264" i="9"/>
  <c r="S263" i="9"/>
  <c r="S263" i="11" s="1"/>
  <c r="S263" i="18" s="1"/>
  <c r="K263" i="9"/>
  <c r="C263" i="9"/>
  <c r="C263" i="10" s="1"/>
  <c r="S262" i="9"/>
  <c r="K262" i="9"/>
  <c r="C262" i="9"/>
  <c r="S261" i="9"/>
  <c r="K261" i="9"/>
  <c r="C261" i="9"/>
  <c r="C261" i="11" s="1"/>
  <c r="C261" i="18" s="1"/>
  <c r="S260" i="9"/>
  <c r="K260" i="9"/>
  <c r="C260" i="9"/>
  <c r="S259" i="9"/>
  <c r="S259" i="11" s="1"/>
  <c r="S259" i="18" s="1"/>
  <c r="K259" i="9"/>
  <c r="C259" i="9"/>
  <c r="S258" i="9"/>
  <c r="K258" i="9"/>
  <c r="K258" i="11" s="1"/>
  <c r="K258" i="18" s="1"/>
  <c r="C258" i="9"/>
  <c r="S257" i="9"/>
  <c r="K257" i="9"/>
  <c r="C257" i="9"/>
  <c r="S256" i="9"/>
  <c r="K256" i="9"/>
  <c r="C256" i="9"/>
  <c r="S255" i="9"/>
  <c r="S255" i="11" s="1"/>
  <c r="S255" i="18" s="1"/>
  <c r="K255" i="9"/>
  <c r="C255" i="9"/>
  <c r="C255" i="11" s="1"/>
  <c r="C255" i="18" s="1"/>
  <c r="S254" i="9"/>
  <c r="K254" i="9"/>
  <c r="C254" i="9"/>
  <c r="S253" i="9"/>
  <c r="K253" i="9"/>
  <c r="C253" i="9"/>
  <c r="C253" i="11" s="1"/>
  <c r="C253" i="18" s="1"/>
  <c r="S252" i="9"/>
  <c r="K252" i="9"/>
  <c r="C252" i="9"/>
  <c r="S251" i="9"/>
  <c r="K251" i="9"/>
  <c r="C251" i="9"/>
  <c r="S250" i="9"/>
  <c r="K250" i="9"/>
  <c r="K250" i="11" s="1"/>
  <c r="K250" i="18" s="1"/>
  <c r="C250" i="9"/>
  <c r="S249" i="9"/>
  <c r="K249" i="9"/>
  <c r="C249" i="9"/>
  <c r="C249" i="11" s="1"/>
  <c r="C249" i="18" s="1"/>
  <c r="S248" i="9"/>
  <c r="K248" i="9"/>
  <c r="C248" i="9"/>
  <c r="S247" i="9"/>
  <c r="S247" i="11" s="1"/>
  <c r="S247" i="18" s="1"/>
  <c r="K247" i="9"/>
  <c r="C247" i="9"/>
  <c r="S246" i="9"/>
  <c r="K246" i="9"/>
  <c r="C246" i="9"/>
  <c r="S245" i="9"/>
  <c r="K245" i="9"/>
  <c r="C245" i="9"/>
  <c r="C245" i="11" s="1"/>
  <c r="C245" i="18" s="1"/>
  <c r="S244" i="9"/>
  <c r="K244" i="9"/>
  <c r="C244" i="9"/>
  <c r="S243" i="9"/>
  <c r="K243" i="9"/>
  <c r="C243" i="9"/>
  <c r="S242" i="9"/>
  <c r="K242" i="9"/>
  <c r="K242" i="11" s="1"/>
  <c r="K242" i="18" s="1"/>
  <c r="C242" i="9"/>
  <c r="S241" i="9"/>
  <c r="S241" i="11" s="1"/>
  <c r="S241" i="18" s="1"/>
  <c r="K241" i="9"/>
  <c r="C241" i="9"/>
  <c r="C241" i="11" s="1"/>
  <c r="C241" i="18" s="1"/>
  <c r="S240" i="9"/>
  <c r="K240" i="9"/>
  <c r="C240" i="9"/>
  <c r="S239" i="9"/>
  <c r="S239" i="11" s="1"/>
  <c r="S239" i="18" s="1"/>
  <c r="K239" i="9"/>
  <c r="C239" i="9"/>
  <c r="S238" i="9"/>
  <c r="K238" i="9"/>
  <c r="C238" i="9"/>
  <c r="S237" i="9"/>
  <c r="K237" i="9"/>
  <c r="C237" i="9"/>
  <c r="C237" i="11" s="1"/>
  <c r="C237" i="18" s="1"/>
  <c r="S236" i="9"/>
  <c r="K236" i="9"/>
  <c r="K236" i="10" s="1"/>
  <c r="C236" i="9"/>
  <c r="S235" i="9"/>
  <c r="S235" i="11" s="1"/>
  <c r="S235" i="18" s="1"/>
  <c r="K235" i="9"/>
  <c r="C235" i="9"/>
  <c r="S234" i="9"/>
  <c r="K234" i="9"/>
  <c r="K234" i="11" s="1"/>
  <c r="K234" i="18" s="1"/>
  <c r="C234" i="9"/>
  <c r="S233" i="9"/>
  <c r="K233" i="9"/>
  <c r="C233" i="9"/>
  <c r="S232" i="9"/>
  <c r="K232" i="9"/>
  <c r="C232" i="9"/>
  <c r="S231" i="9"/>
  <c r="S231" i="11" s="1"/>
  <c r="S231" i="18" s="1"/>
  <c r="K231" i="9"/>
  <c r="C231" i="9"/>
  <c r="S230" i="9"/>
  <c r="K230" i="9"/>
  <c r="K230" i="11" s="1"/>
  <c r="K230" i="18" s="1"/>
  <c r="C230" i="9"/>
  <c r="C230" i="11" s="1"/>
  <c r="C230" i="18" s="1"/>
  <c r="S229" i="9"/>
  <c r="K229" i="9"/>
  <c r="C229" i="9"/>
  <c r="C229" i="10" s="1"/>
  <c r="S228" i="9"/>
  <c r="K228" i="9"/>
  <c r="K228" i="10" s="1"/>
  <c r="C228" i="9"/>
  <c r="S227" i="9"/>
  <c r="K227" i="9"/>
  <c r="C227" i="9"/>
  <c r="S226" i="9"/>
  <c r="K226" i="9"/>
  <c r="K226" i="10" s="1"/>
  <c r="C226" i="9"/>
  <c r="S225" i="9"/>
  <c r="K225" i="9"/>
  <c r="C225" i="9"/>
  <c r="C225" i="11" s="1"/>
  <c r="C225" i="18" s="1"/>
  <c r="S224" i="9"/>
  <c r="K224" i="9"/>
  <c r="C224" i="9"/>
  <c r="C224" i="10" s="1"/>
  <c r="S223" i="9"/>
  <c r="S223" i="11" s="1"/>
  <c r="S223" i="18" s="1"/>
  <c r="K223" i="9"/>
  <c r="C223" i="9"/>
  <c r="S222" i="9"/>
  <c r="K222" i="9"/>
  <c r="C222" i="9"/>
  <c r="S221" i="9"/>
  <c r="K221" i="9"/>
  <c r="C221" i="9"/>
  <c r="C221" i="11" s="1"/>
  <c r="C221" i="18" s="1"/>
  <c r="S220" i="9"/>
  <c r="K220" i="9"/>
  <c r="C220" i="9"/>
  <c r="S219" i="9"/>
  <c r="S219" i="11" s="1"/>
  <c r="S219" i="18" s="1"/>
  <c r="K219" i="9"/>
  <c r="K219" i="10" s="1"/>
  <c r="C219" i="9"/>
  <c r="S218" i="9"/>
  <c r="K218" i="9"/>
  <c r="K218" i="11" s="1"/>
  <c r="K218" i="18" s="1"/>
  <c r="C218" i="9"/>
  <c r="S217" i="9"/>
  <c r="K217" i="9"/>
  <c r="C217" i="9"/>
  <c r="S216" i="9"/>
  <c r="K216" i="9"/>
  <c r="C216" i="9"/>
  <c r="S215" i="9"/>
  <c r="S215" i="11" s="1"/>
  <c r="S215" i="18" s="1"/>
  <c r="K215" i="9"/>
  <c r="C215" i="9"/>
  <c r="S214" i="9"/>
  <c r="K214" i="9"/>
  <c r="K214" i="11" s="1"/>
  <c r="K214" i="18" s="1"/>
  <c r="C214" i="9"/>
  <c r="S213" i="9"/>
  <c r="K213" i="9"/>
  <c r="C213" i="9"/>
  <c r="C213" i="11" s="1"/>
  <c r="C213" i="18" s="1"/>
  <c r="S212" i="9"/>
  <c r="K212" i="9"/>
  <c r="C212" i="9"/>
  <c r="S211" i="9"/>
  <c r="K211" i="9"/>
  <c r="C211" i="9"/>
  <c r="S210" i="9"/>
  <c r="K210" i="9"/>
  <c r="K210" i="11" s="1"/>
  <c r="K210" i="18" s="1"/>
  <c r="C210" i="9"/>
  <c r="S209" i="9"/>
  <c r="K209" i="9"/>
  <c r="C209" i="9"/>
  <c r="C209" i="11" s="1"/>
  <c r="C209" i="18" s="1"/>
  <c r="S208" i="9"/>
  <c r="K208" i="9"/>
  <c r="C208" i="9"/>
  <c r="S207" i="9"/>
  <c r="S207" i="10" s="1"/>
  <c r="K207" i="9"/>
  <c r="C207" i="9"/>
  <c r="S206" i="9"/>
  <c r="K206" i="9"/>
  <c r="C206" i="9"/>
  <c r="S205" i="9"/>
  <c r="K205" i="9"/>
  <c r="C205" i="9"/>
  <c r="C205" i="11" s="1"/>
  <c r="C205" i="18" s="1"/>
  <c r="S204" i="9"/>
  <c r="K204" i="9"/>
  <c r="C204" i="9"/>
  <c r="S203" i="9"/>
  <c r="S203" i="11" s="1"/>
  <c r="S203" i="18" s="1"/>
  <c r="K203" i="9"/>
  <c r="C203" i="9"/>
  <c r="S202" i="9"/>
  <c r="K202" i="9"/>
  <c r="K202" i="11" s="1"/>
  <c r="K202" i="18" s="1"/>
  <c r="C202" i="9"/>
  <c r="S201" i="9"/>
  <c r="K201" i="9"/>
  <c r="C201" i="9"/>
  <c r="S200" i="9"/>
  <c r="K200" i="9"/>
  <c r="C200" i="9"/>
  <c r="S199" i="9"/>
  <c r="S199" i="10" s="1"/>
  <c r="K199" i="9"/>
  <c r="C199" i="9"/>
  <c r="S198" i="9"/>
  <c r="K198" i="9"/>
  <c r="K198" i="11" s="1"/>
  <c r="K198" i="18" s="1"/>
  <c r="C198" i="9"/>
  <c r="S197" i="9"/>
  <c r="K197" i="9"/>
  <c r="C197" i="9"/>
  <c r="C197" i="10" s="1"/>
  <c r="S196" i="9"/>
  <c r="K196" i="9"/>
  <c r="C196" i="9"/>
  <c r="S195" i="9"/>
  <c r="K195" i="9"/>
  <c r="C195" i="9"/>
  <c r="S194" i="9"/>
  <c r="K194" i="9"/>
  <c r="K194" i="11" s="1"/>
  <c r="K194" i="18" s="1"/>
  <c r="C194" i="9"/>
  <c r="S193" i="9"/>
  <c r="K193" i="9"/>
  <c r="C193" i="9"/>
  <c r="C193" i="11" s="1"/>
  <c r="C193" i="18" s="1"/>
  <c r="S192" i="9"/>
  <c r="K192" i="9"/>
  <c r="C192" i="9"/>
  <c r="S191" i="9"/>
  <c r="S191" i="11" s="1"/>
  <c r="S191" i="18" s="1"/>
  <c r="K191" i="9"/>
  <c r="C191" i="9"/>
  <c r="S190" i="9"/>
  <c r="K190" i="9"/>
  <c r="C190" i="9"/>
  <c r="S189" i="9"/>
  <c r="K189" i="9"/>
  <c r="C189" i="9"/>
  <c r="C189" i="10" s="1"/>
  <c r="S188" i="9"/>
  <c r="K188" i="9"/>
  <c r="C188" i="9"/>
  <c r="S187" i="9"/>
  <c r="S187" i="11" s="1"/>
  <c r="S187" i="18" s="1"/>
  <c r="K187" i="9"/>
  <c r="C187" i="9"/>
  <c r="S186" i="9"/>
  <c r="K186" i="9"/>
  <c r="K186" i="10" s="1"/>
  <c r="C186" i="9"/>
  <c r="S185" i="9"/>
  <c r="K185" i="9"/>
  <c r="C185" i="9"/>
  <c r="S184" i="9"/>
  <c r="K184" i="9"/>
  <c r="C184" i="9"/>
  <c r="S183" i="9"/>
  <c r="S183" i="11" s="1"/>
  <c r="S183" i="18" s="1"/>
  <c r="K183" i="9"/>
  <c r="C183" i="9"/>
  <c r="S182" i="9"/>
  <c r="K182" i="9"/>
  <c r="K182" i="11" s="1"/>
  <c r="K182" i="18" s="1"/>
  <c r="C182" i="9"/>
  <c r="S181" i="9"/>
  <c r="K181" i="9"/>
  <c r="C181" i="9"/>
  <c r="C181" i="11" s="1"/>
  <c r="C181" i="18" s="1"/>
  <c r="S180" i="9"/>
  <c r="K180" i="9"/>
  <c r="C180" i="9"/>
  <c r="S179" i="9"/>
  <c r="K179" i="9"/>
  <c r="C179" i="9"/>
  <c r="S178" i="9"/>
  <c r="K178" i="9"/>
  <c r="K178" i="11" s="1"/>
  <c r="K178" i="18" s="1"/>
  <c r="C178" i="9"/>
  <c r="S177" i="9"/>
  <c r="K177" i="9"/>
  <c r="C177" i="9"/>
  <c r="C177" i="11" s="1"/>
  <c r="C177" i="18" s="1"/>
  <c r="S176" i="9"/>
  <c r="K176" i="9"/>
  <c r="C176" i="9"/>
  <c r="S175" i="9"/>
  <c r="S175" i="11" s="1"/>
  <c r="S175" i="18" s="1"/>
  <c r="K175" i="9"/>
  <c r="C175" i="9"/>
  <c r="S174" i="9"/>
  <c r="K174" i="9"/>
  <c r="C174" i="9"/>
  <c r="S173" i="9"/>
  <c r="K173" i="9"/>
  <c r="C173" i="9"/>
  <c r="C173" i="11" s="1"/>
  <c r="C173" i="18" s="1"/>
  <c r="S172" i="9"/>
  <c r="K172" i="9"/>
  <c r="C172" i="9"/>
  <c r="S171" i="9"/>
  <c r="S171" i="11" s="1"/>
  <c r="S171" i="18" s="1"/>
  <c r="K171" i="9"/>
  <c r="C171" i="9"/>
  <c r="S170" i="9"/>
  <c r="K170" i="9"/>
  <c r="K170" i="11" s="1"/>
  <c r="K170" i="18" s="1"/>
  <c r="C170" i="9"/>
  <c r="S169" i="9"/>
  <c r="K169" i="9"/>
  <c r="C169" i="9"/>
  <c r="S168" i="9"/>
  <c r="S168" i="11" s="1"/>
  <c r="S168" i="18" s="1"/>
  <c r="K168" i="9"/>
  <c r="K168" i="11" s="1"/>
  <c r="K168" i="18" s="1"/>
  <c r="C168" i="9"/>
  <c r="S167" i="9"/>
  <c r="S167" i="10" s="1"/>
  <c r="K167" i="9"/>
  <c r="C167" i="9"/>
  <c r="S166" i="9"/>
  <c r="K166" i="9"/>
  <c r="K166" i="11" s="1"/>
  <c r="K166" i="18" s="1"/>
  <c r="C166" i="9"/>
  <c r="C166" i="10" s="1"/>
  <c r="S165" i="9"/>
  <c r="K165" i="9"/>
  <c r="C165" i="9"/>
  <c r="C165" i="11" s="1"/>
  <c r="C165" i="18" s="1"/>
  <c r="S164" i="9"/>
  <c r="K164" i="9"/>
  <c r="C164" i="9"/>
  <c r="S163" i="9"/>
  <c r="K163" i="9"/>
  <c r="C163" i="9"/>
  <c r="S162" i="9"/>
  <c r="K162" i="9"/>
  <c r="K162" i="11" s="1"/>
  <c r="K162" i="18" s="1"/>
  <c r="C162" i="9"/>
  <c r="S161" i="9"/>
  <c r="K161" i="9"/>
  <c r="C161" i="9"/>
  <c r="C161" i="11" s="1"/>
  <c r="C161" i="18" s="1"/>
  <c r="S160" i="9"/>
  <c r="K160" i="9"/>
  <c r="C160" i="9"/>
  <c r="S159" i="9"/>
  <c r="S159" i="10" s="1"/>
  <c r="K159" i="9"/>
  <c r="C159" i="9"/>
  <c r="S158" i="9"/>
  <c r="K158" i="9"/>
  <c r="C158" i="9"/>
  <c r="S157" i="9"/>
  <c r="K157" i="9"/>
  <c r="C157" i="9"/>
  <c r="C157" i="11" s="1"/>
  <c r="C157" i="18" s="1"/>
  <c r="S156" i="9"/>
  <c r="K156" i="9"/>
  <c r="C156" i="9"/>
  <c r="S155" i="9"/>
  <c r="S155" i="11" s="1"/>
  <c r="S155" i="18" s="1"/>
  <c r="K155" i="9"/>
  <c r="C155" i="9"/>
  <c r="S154" i="9"/>
  <c r="K154" i="9"/>
  <c r="K154" i="10" s="1"/>
  <c r="C154" i="9"/>
  <c r="S153" i="9"/>
  <c r="K153" i="9"/>
  <c r="C153" i="9"/>
  <c r="S152" i="9"/>
  <c r="K152" i="9"/>
  <c r="C152" i="9"/>
  <c r="S151" i="9"/>
  <c r="S151" i="11" s="1"/>
  <c r="S151" i="18" s="1"/>
  <c r="K151" i="9"/>
  <c r="C151" i="9"/>
  <c r="S150" i="9"/>
  <c r="K150" i="9"/>
  <c r="K150" i="11" s="1"/>
  <c r="K150" i="18" s="1"/>
  <c r="C150" i="9"/>
  <c r="C150" i="11" s="1"/>
  <c r="C150" i="18" s="1"/>
  <c r="S149" i="9"/>
  <c r="K149" i="9"/>
  <c r="C149" i="9"/>
  <c r="C149" i="11" s="1"/>
  <c r="C149" i="18" s="1"/>
  <c r="S148" i="9"/>
  <c r="K148" i="9"/>
  <c r="C148" i="9"/>
  <c r="S147" i="9"/>
  <c r="K147" i="9"/>
  <c r="C147" i="9"/>
  <c r="S146" i="9"/>
  <c r="S146" i="10" s="1"/>
  <c r="K146" i="9"/>
  <c r="K146" i="11" s="1"/>
  <c r="K146" i="18" s="1"/>
  <c r="C146" i="9"/>
  <c r="S145" i="9"/>
  <c r="K145" i="9"/>
  <c r="C145" i="9"/>
  <c r="C145" i="11" s="1"/>
  <c r="C145" i="18" s="1"/>
  <c r="S144" i="9"/>
  <c r="S144" i="11" s="1"/>
  <c r="S144" i="18" s="1"/>
  <c r="K144" i="9"/>
  <c r="C144" i="9"/>
  <c r="S143" i="9"/>
  <c r="S143" i="11" s="1"/>
  <c r="S143" i="18" s="1"/>
  <c r="K143" i="9"/>
  <c r="C143" i="9"/>
  <c r="S142" i="9"/>
  <c r="K142" i="9"/>
  <c r="C142" i="9"/>
  <c r="S141" i="9"/>
  <c r="K141" i="9"/>
  <c r="C141" i="9"/>
  <c r="C141" i="10" s="1"/>
  <c r="S140" i="9"/>
  <c r="K140" i="9"/>
  <c r="C140" i="9"/>
  <c r="S139" i="9"/>
  <c r="S139" i="11" s="1"/>
  <c r="S139" i="18" s="1"/>
  <c r="K139" i="9"/>
  <c r="C139" i="9"/>
  <c r="S138" i="9"/>
  <c r="K138" i="9"/>
  <c r="K138" i="11" s="1"/>
  <c r="K138" i="18" s="1"/>
  <c r="C138" i="9"/>
  <c r="S137" i="9"/>
  <c r="K137" i="9"/>
  <c r="C137" i="9"/>
  <c r="S136" i="9"/>
  <c r="K136" i="9"/>
  <c r="C136" i="9"/>
  <c r="S135" i="9"/>
  <c r="K135" i="9"/>
  <c r="C135" i="9"/>
  <c r="S134" i="9"/>
  <c r="K134" i="9"/>
  <c r="K134" i="11" s="1"/>
  <c r="K134" i="18" s="1"/>
  <c r="C134" i="9"/>
  <c r="S133" i="9"/>
  <c r="K133" i="9"/>
  <c r="C133" i="9"/>
  <c r="C133" i="10" s="1"/>
  <c r="S132" i="9"/>
  <c r="K132" i="9"/>
  <c r="C132" i="9"/>
  <c r="S131" i="9"/>
  <c r="S131" i="11" s="1"/>
  <c r="S131" i="18" s="1"/>
  <c r="K131" i="9"/>
  <c r="C131" i="9"/>
  <c r="S130" i="9"/>
  <c r="K130" i="9"/>
  <c r="C130" i="9"/>
  <c r="S129" i="9"/>
  <c r="K129" i="9"/>
  <c r="C129" i="9"/>
  <c r="S128" i="9"/>
  <c r="K128" i="9"/>
  <c r="C128" i="9"/>
  <c r="S127" i="9"/>
  <c r="K127" i="9"/>
  <c r="C127" i="9"/>
  <c r="S126" i="9"/>
  <c r="K126" i="9"/>
  <c r="C126" i="9"/>
  <c r="S125" i="9"/>
  <c r="K125" i="9"/>
  <c r="C125" i="9"/>
  <c r="S124" i="9"/>
  <c r="K124" i="9"/>
  <c r="C124" i="9"/>
  <c r="S123" i="9"/>
  <c r="S123" i="11" s="1"/>
  <c r="S123" i="18" s="1"/>
  <c r="K123" i="9"/>
  <c r="C123" i="9"/>
  <c r="S122" i="9"/>
  <c r="K122" i="9"/>
  <c r="C122" i="9"/>
  <c r="S121" i="9"/>
  <c r="K121" i="9"/>
  <c r="C121" i="9"/>
  <c r="C121" i="11" s="1"/>
  <c r="C121" i="18" s="1"/>
  <c r="S120" i="9"/>
  <c r="K120" i="9"/>
  <c r="C120" i="9"/>
  <c r="S119" i="9"/>
  <c r="K119" i="9"/>
  <c r="C119" i="9"/>
  <c r="S118" i="9"/>
  <c r="K118" i="9"/>
  <c r="C118" i="9"/>
  <c r="S117" i="9"/>
  <c r="K117" i="9"/>
  <c r="C117" i="9"/>
  <c r="S116" i="9"/>
  <c r="K116" i="9"/>
  <c r="C116" i="9"/>
  <c r="S115" i="9"/>
  <c r="K115" i="9"/>
  <c r="C115" i="9"/>
  <c r="S114" i="9"/>
  <c r="K114" i="9"/>
  <c r="C114" i="9"/>
  <c r="S113" i="9"/>
  <c r="K113" i="9"/>
  <c r="C113" i="9"/>
  <c r="C113" i="11" s="1"/>
  <c r="C113" i="18" s="1"/>
  <c r="S112" i="9"/>
  <c r="K112" i="9"/>
  <c r="C112" i="9"/>
  <c r="S111" i="9"/>
  <c r="K111" i="9"/>
  <c r="C111" i="9"/>
  <c r="S110" i="9"/>
  <c r="K110" i="9"/>
  <c r="C110" i="9"/>
  <c r="S109" i="9"/>
  <c r="K109" i="9"/>
  <c r="C109" i="9"/>
  <c r="S108" i="9"/>
  <c r="K108" i="9"/>
  <c r="C108" i="9"/>
  <c r="S107" i="9"/>
  <c r="K107" i="9"/>
  <c r="C107" i="9"/>
  <c r="S106" i="9"/>
  <c r="K106" i="9"/>
  <c r="C106" i="9"/>
  <c r="S105" i="9"/>
  <c r="K105" i="9"/>
  <c r="C105" i="9"/>
  <c r="S104" i="9"/>
  <c r="K104" i="9"/>
  <c r="C104" i="9"/>
  <c r="S103" i="9"/>
  <c r="K103" i="9"/>
  <c r="C103" i="9"/>
  <c r="C103" i="11" s="1"/>
  <c r="C103" i="18" s="1"/>
  <c r="S102" i="9"/>
  <c r="K102" i="9"/>
  <c r="K102" i="11" s="1"/>
  <c r="K102" i="18" s="1"/>
  <c r="C102" i="9"/>
  <c r="S101" i="9"/>
  <c r="K101" i="9"/>
  <c r="C101" i="9"/>
  <c r="S100" i="9"/>
  <c r="K100" i="9"/>
  <c r="C100" i="9"/>
  <c r="S99" i="9"/>
  <c r="S99" i="11" s="1"/>
  <c r="S99" i="18" s="1"/>
  <c r="K99" i="9"/>
  <c r="C99" i="9"/>
  <c r="S98" i="9"/>
  <c r="K98" i="9"/>
  <c r="C98" i="9"/>
  <c r="S97" i="9"/>
  <c r="K97" i="9"/>
  <c r="C97" i="9"/>
  <c r="S96" i="9"/>
  <c r="K96" i="9"/>
  <c r="C96" i="9"/>
  <c r="S95" i="9"/>
  <c r="K95" i="9"/>
  <c r="C95" i="9"/>
  <c r="S94" i="9"/>
  <c r="K94" i="9"/>
  <c r="C94" i="9"/>
  <c r="S93" i="9"/>
  <c r="K93" i="9"/>
  <c r="C93" i="9"/>
  <c r="S92" i="9"/>
  <c r="K92" i="9"/>
  <c r="C92" i="9"/>
  <c r="S91" i="9"/>
  <c r="S91" i="11" s="1"/>
  <c r="S91" i="18" s="1"/>
  <c r="K91" i="9"/>
  <c r="K91" i="10" s="1"/>
  <c r="C91" i="9"/>
  <c r="S90" i="9"/>
  <c r="K90" i="9"/>
  <c r="C90" i="9"/>
  <c r="S89" i="9"/>
  <c r="K89" i="9"/>
  <c r="C89" i="9"/>
  <c r="C89" i="11" s="1"/>
  <c r="C89" i="18" s="1"/>
  <c r="S88" i="9"/>
  <c r="K88" i="9"/>
  <c r="C88" i="9"/>
  <c r="S87" i="9"/>
  <c r="S87" i="10" s="1"/>
  <c r="K87" i="9"/>
  <c r="C87" i="9"/>
  <c r="S86" i="9"/>
  <c r="K86" i="9"/>
  <c r="C86" i="9"/>
  <c r="S85" i="9"/>
  <c r="K85" i="9"/>
  <c r="C85" i="9"/>
  <c r="S84" i="9"/>
  <c r="K84" i="9"/>
  <c r="C84" i="9"/>
  <c r="S83" i="9"/>
  <c r="K83" i="9"/>
  <c r="C83" i="9"/>
  <c r="S82" i="9"/>
  <c r="K82" i="9"/>
  <c r="C82" i="9"/>
  <c r="S81" i="9"/>
  <c r="K81" i="9"/>
  <c r="C81" i="9"/>
  <c r="C81" i="11" s="1"/>
  <c r="C81" i="18" s="1"/>
  <c r="S80" i="9"/>
  <c r="K80" i="9"/>
  <c r="C80" i="9"/>
  <c r="S79" i="9"/>
  <c r="K79" i="9"/>
  <c r="C79" i="9"/>
  <c r="C79" i="10" s="1"/>
  <c r="S78" i="9"/>
  <c r="K78" i="9"/>
  <c r="K78" i="11" s="1"/>
  <c r="K78" i="18" s="1"/>
  <c r="C78" i="9"/>
  <c r="S77" i="9"/>
  <c r="K77" i="9"/>
  <c r="C77" i="9"/>
  <c r="C77" i="10" s="1"/>
  <c r="S76" i="9"/>
  <c r="K76" i="9"/>
  <c r="C76" i="9"/>
  <c r="S75" i="9"/>
  <c r="K75" i="9"/>
  <c r="C75" i="9"/>
  <c r="S74" i="9"/>
  <c r="K74" i="9"/>
  <c r="C74" i="9"/>
  <c r="S73" i="9"/>
  <c r="K73" i="9"/>
  <c r="C73" i="9"/>
  <c r="S72" i="9"/>
  <c r="K72" i="9"/>
  <c r="C72" i="9"/>
  <c r="S71" i="9"/>
  <c r="K71" i="9"/>
  <c r="C71" i="9"/>
  <c r="S70" i="9"/>
  <c r="K70" i="9"/>
  <c r="K70" i="11" s="1"/>
  <c r="K70" i="18" s="1"/>
  <c r="C70" i="9"/>
  <c r="S69" i="9"/>
  <c r="K69" i="9"/>
  <c r="C69" i="9"/>
  <c r="S68" i="9"/>
  <c r="K68" i="9"/>
  <c r="C68" i="9"/>
  <c r="S67" i="9"/>
  <c r="S67" i="11" s="1"/>
  <c r="S67" i="18" s="1"/>
  <c r="K67" i="9"/>
  <c r="C67" i="9"/>
  <c r="S66" i="9"/>
  <c r="K66" i="9"/>
  <c r="C66" i="9"/>
  <c r="S65" i="9"/>
  <c r="K65" i="9"/>
  <c r="C65" i="9"/>
  <c r="C3" i="9"/>
  <c r="J367" i="9"/>
  <c r="R365" i="9"/>
  <c r="Z363" i="9"/>
  <c r="Z362" i="9"/>
  <c r="Z361" i="9"/>
  <c r="Z360" i="9"/>
  <c r="Z359" i="9"/>
  <c r="Z359" i="11" s="1"/>
  <c r="Z359" i="18" s="1"/>
  <c r="Z358" i="9"/>
  <c r="R357" i="9"/>
  <c r="R356" i="9"/>
  <c r="R355" i="9"/>
  <c r="R355" i="11" s="1"/>
  <c r="R355" i="18" s="1"/>
  <c r="R354" i="9"/>
  <c r="R354" i="10" s="1"/>
  <c r="R353" i="9"/>
  <c r="R352" i="9"/>
  <c r="Z351" i="9"/>
  <c r="Z351" i="11" s="1"/>
  <c r="Z351" i="18" s="1"/>
  <c r="Z350" i="9"/>
  <c r="Z349" i="9"/>
  <c r="Z348" i="9"/>
  <c r="J347" i="9"/>
  <c r="J347" i="11" s="1"/>
  <c r="J347" i="18" s="1"/>
  <c r="J346" i="9"/>
  <c r="J345" i="9"/>
  <c r="J344" i="9"/>
  <c r="J343" i="9"/>
  <c r="J343" i="11" s="1"/>
  <c r="J343" i="18" s="1"/>
  <c r="Z340" i="9"/>
  <c r="Z340" i="11" s="1"/>
  <c r="Z340" i="18" s="1"/>
  <c r="Z339" i="9"/>
  <c r="Z338" i="9"/>
  <c r="Z337" i="9"/>
  <c r="Z336" i="9"/>
  <c r="Z335" i="9"/>
  <c r="Z334" i="9"/>
  <c r="Z334" i="11" s="1"/>
  <c r="Z334" i="18" s="1"/>
  <c r="Z333" i="9"/>
  <c r="Z333" i="11" s="1"/>
  <c r="Z333" i="18" s="1"/>
  <c r="Z332" i="9"/>
  <c r="Z331" i="9"/>
  <c r="Z331" i="11" s="1"/>
  <c r="Z331" i="18" s="1"/>
  <c r="Z330" i="9"/>
  <c r="Z329" i="9"/>
  <c r="Z329" i="11" s="1"/>
  <c r="Z329" i="18" s="1"/>
  <c r="Z328" i="9"/>
  <c r="Z327" i="9"/>
  <c r="Z326" i="9"/>
  <c r="Z326" i="11" s="1"/>
  <c r="Z326" i="18" s="1"/>
  <c r="Z325" i="9"/>
  <c r="Z325" i="11" s="1"/>
  <c r="Z325" i="18" s="1"/>
  <c r="Z324" i="9"/>
  <c r="Z323" i="9"/>
  <c r="Z322" i="9"/>
  <c r="Z322" i="11" s="1"/>
  <c r="Z322" i="18" s="1"/>
  <c r="Z321" i="9"/>
  <c r="R321" i="9"/>
  <c r="J321" i="9"/>
  <c r="J321" i="11" s="1"/>
  <c r="J321" i="18" s="1"/>
  <c r="Z320" i="9"/>
  <c r="R320" i="9"/>
  <c r="R320" i="11" s="1"/>
  <c r="R320" i="18" s="1"/>
  <c r="J320" i="9"/>
  <c r="Z319" i="9"/>
  <c r="Z319" i="11" s="1"/>
  <c r="Z319" i="18" s="1"/>
  <c r="R319" i="9"/>
  <c r="J319" i="9"/>
  <c r="J319" i="11" s="1"/>
  <c r="J319" i="18" s="1"/>
  <c r="Z318" i="9"/>
  <c r="R318" i="9"/>
  <c r="R318" i="11" s="1"/>
  <c r="R318" i="18" s="1"/>
  <c r="J318" i="9"/>
  <c r="Z317" i="9"/>
  <c r="Z317" i="11" s="1"/>
  <c r="Z317" i="18" s="1"/>
  <c r="R317" i="9"/>
  <c r="R317" i="11" s="1"/>
  <c r="R317" i="18" s="1"/>
  <c r="J317" i="9"/>
  <c r="Z316" i="9"/>
  <c r="R316" i="9"/>
  <c r="R316" i="11" s="1"/>
  <c r="R316" i="18" s="1"/>
  <c r="J316" i="9"/>
  <c r="Z315" i="9"/>
  <c r="R315" i="9"/>
  <c r="J315" i="9"/>
  <c r="J315" i="11" s="1"/>
  <c r="J315" i="18" s="1"/>
  <c r="Z314" i="9"/>
  <c r="R314" i="9"/>
  <c r="R314" i="11" s="1"/>
  <c r="R314" i="18" s="1"/>
  <c r="J314" i="9"/>
  <c r="Z313" i="9"/>
  <c r="R313" i="9"/>
  <c r="J313" i="9"/>
  <c r="J312" i="9"/>
  <c r="Z311" i="9"/>
  <c r="Z311" i="11" s="1"/>
  <c r="Z311" i="18" s="1"/>
  <c r="R311" i="9"/>
  <c r="R311" i="11" s="1"/>
  <c r="R311" i="18" s="1"/>
  <c r="J311" i="9"/>
  <c r="Z310" i="9"/>
  <c r="Z310" i="11" s="1"/>
  <c r="Z310" i="18" s="1"/>
  <c r="R310" i="9"/>
  <c r="R310" i="11" s="1"/>
  <c r="R310" i="18" s="1"/>
  <c r="J310" i="9"/>
  <c r="Z309" i="9"/>
  <c r="R309" i="9"/>
  <c r="J309" i="9"/>
  <c r="J309" i="11" s="1"/>
  <c r="J309" i="18" s="1"/>
  <c r="Z308" i="9"/>
  <c r="R308" i="9"/>
  <c r="J308" i="9"/>
  <c r="Z307" i="9"/>
  <c r="R307" i="9"/>
  <c r="J307" i="9"/>
  <c r="Z306" i="9"/>
  <c r="R306" i="9"/>
  <c r="R306" i="11" s="1"/>
  <c r="R306" i="18" s="1"/>
  <c r="J306" i="9"/>
  <c r="Z305" i="9"/>
  <c r="Z305" i="11" s="1"/>
  <c r="Z305" i="18" s="1"/>
  <c r="R305" i="9"/>
  <c r="J305" i="9"/>
  <c r="J305" i="11" s="1"/>
  <c r="J305" i="18" s="1"/>
  <c r="Z304" i="9"/>
  <c r="R304" i="9"/>
  <c r="J304" i="9"/>
  <c r="Z303" i="9"/>
  <c r="Z303" i="11" s="1"/>
  <c r="Z303" i="18" s="1"/>
  <c r="R303" i="9"/>
  <c r="J303" i="9"/>
  <c r="Z302" i="9"/>
  <c r="R302" i="9"/>
  <c r="J302" i="9"/>
  <c r="Z301" i="9"/>
  <c r="R301" i="9"/>
  <c r="J301" i="9"/>
  <c r="J301" i="11" s="1"/>
  <c r="J301" i="18" s="1"/>
  <c r="Z300" i="9"/>
  <c r="R300" i="9"/>
  <c r="J300" i="9"/>
  <c r="J300" i="11" s="1"/>
  <c r="J300" i="18" s="1"/>
  <c r="Z299" i="9"/>
  <c r="R299" i="9"/>
  <c r="J299" i="9"/>
  <c r="Z298" i="9"/>
  <c r="R298" i="9"/>
  <c r="R298" i="11" s="1"/>
  <c r="R298" i="18" s="1"/>
  <c r="J298" i="9"/>
  <c r="J298" i="11" s="1"/>
  <c r="J298" i="18" s="1"/>
  <c r="Z297" i="9"/>
  <c r="R297" i="9"/>
  <c r="J297" i="9"/>
  <c r="J297" i="11" s="1"/>
  <c r="J297" i="18" s="1"/>
  <c r="Z296" i="9"/>
  <c r="R296" i="9"/>
  <c r="J296" i="9"/>
  <c r="Z295" i="9"/>
  <c r="Z295" i="11" s="1"/>
  <c r="Z295" i="18" s="1"/>
  <c r="R295" i="9"/>
  <c r="J295" i="9"/>
  <c r="Z294" i="9"/>
  <c r="R294" i="9"/>
  <c r="R294" i="11" s="1"/>
  <c r="R294" i="18" s="1"/>
  <c r="J294" i="9"/>
  <c r="Z293" i="9"/>
  <c r="Z293" i="11" s="1"/>
  <c r="Z293" i="18" s="1"/>
  <c r="R293" i="9"/>
  <c r="R293" i="11" s="1"/>
  <c r="R293" i="18" s="1"/>
  <c r="J293" i="9"/>
  <c r="Z292" i="9"/>
  <c r="R292" i="9"/>
  <c r="R292" i="11" s="1"/>
  <c r="R292" i="18" s="1"/>
  <c r="J292" i="9"/>
  <c r="J292" i="11" s="1"/>
  <c r="J292" i="18" s="1"/>
  <c r="Z291" i="9"/>
  <c r="R291" i="9"/>
  <c r="J291" i="9"/>
  <c r="Z290" i="9"/>
  <c r="R290" i="9"/>
  <c r="R290" i="11" s="1"/>
  <c r="R290" i="18" s="1"/>
  <c r="J290" i="9"/>
  <c r="Z289" i="9"/>
  <c r="R289" i="9"/>
  <c r="J289" i="9"/>
  <c r="J289" i="11" s="1"/>
  <c r="J289" i="18" s="1"/>
  <c r="Z288" i="9"/>
  <c r="R288" i="9"/>
  <c r="J288" i="9"/>
  <c r="Z287" i="9"/>
  <c r="Z287" i="11" s="1"/>
  <c r="Z287" i="18" s="1"/>
  <c r="R287" i="9"/>
  <c r="J287" i="9"/>
  <c r="Z286" i="9"/>
  <c r="Z286" i="10" s="1"/>
  <c r="R286" i="9"/>
  <c r="J286" i="9"/>
  <c r="Z285" i="9"/>
  <c r="Z285" i="10" s="1"/>
  <c r="R285" i="9"/>
  <c r="J285" i="9"/>
  <c r="J285" i="11" s="1"/>
  <c r="J285" i="18" s="1"/>
  <c r="Z284" i="9"/>
  <c r="R284" i="9"/>
  <c r="J284" i="9"/>
  <c r="J284" i="10" s="1"/>
  <c r="Z283" i="9"/>
  <c r="Z283" i="10" s="1"/>
  <c r="R283" i="9"/>
  <c r="J283" i="9"/>
  <c r="Z282" i="9"/>
  <c r="R282" i="9"/>
  <c r="R282" i="11" s="1"/>
  <c r="R282" i="18" s="1"/>
  <c r="J282" i="9"/>
  <c r="Z281" i="9"/>
  <c r="R281" i="9"/>
  <c r="R281" i="10" s="1"/>
  <c r="J281" i="9"/>
  <c r="Z280" i="9"/>
  <c r="R280" i="9"/>
  <c r="J280" i="9"/>
  <c r="Z279" i="9"/>
  <c r="Z279" i="10" s="1"/>
  <c r="R279" i="9"/>
  <c r="J279" i="9"/>
  <c r="Z278" i="9"/>
  <c r="Z278" i="11" s="1"/>
  <c r="Z278" i="18" s="1"/>
  <c r="R278" i="9"/>
  <c r="J278" i="9"/>
  <c r="J278" i="10" s="1"/>
  <c r="Z277" i="9"/>
  <c r="R277" i="9"/>
  <c r="J277" i="9"/>
  <c r="Z276" i="9"/>
  <c r="R276" i="9"/>
  <c r="J276" i="9"/>
  <c r="J276" i="11" s="1"/>
  <c r="J276" i="18" s="1"/>
  <c r="Z275" i="9"/>
  <c r="R275" i="9"/>
  <c r="J275" i="9"/>
  <c r="Z274" i="9"/>
  <c r="R274" i="9"/>
  <c r="R274" i="11" s="1"/>
  <c r="R274" i="18" s="1"/>
  <c r="J274" i="9"/>
  <c r="Z273" i="9"/>
  <c r="R273" i="9"/>
  <c r="R273" i="11" s="1"/>
  <c r="R273" i="18" s="1"/>
  <c r="J273" i="9"/>
  <c r="Z272" i="9"/>
  <c r="R272" i="9"/>
  <c r="R272" i="11" s="1"/>
  <c r="R272" i="18" s="1"/>
  <c r="J272" i="9"/>
  <c r="Z271" i="9"/>
  <c r="Z271" i="11" s="1"/>
  <c r="Z271" i="18" s="1"/>
  <c r="R271" i="9"/>
  <c r="J271" i="9"/>
  <c r="Z270" i="9"/>
  <c r="Z270" i="11" s="1"/>
  <c r="Z270" i="18" s="1"/>
  <c r="R270" i="9"/>
  <c r="J270" i="9"/>
  <c r="Z269" i="9"/>
  <c r="R269" i="9"/>
  <c r="J269" i="9"/>
  <c r="J269" i="10" s="1"/>
  <c r="Z268" i="9"/>
  <c r="R268" i="9"/>
  <c r="J268" i="9"/>
  <c r="J268" i="11" s="1"/>
  <c r="J268" i="18" s="1"/>
  <c r="Z267" i="9"/>
  <c r="R267" i="9"/>
  <c r="J267" i="9"/>
  <c r="J267" i="11" s="1"/>
  <c r="J267" i="18" s="1"/>
  <c r="Z266" i="9"/>
  <c r="R266" i="9"/>
  <c r="R266" i="11" s="1"/>
  <c r="R266" i="18" s="1"/>
  <c r="J266" i="9"/>
  <c r="Z265" i="9"/>
  <c r="R265" i="9"/>
  <c r="J265" i="9"/>
  <c r="Z264" i="9"/>
  <c r="R264" i="9"/>
  <c r="J264" i="9"/>
  <c r="Z263" i="9"/>
  <c r="Z263" i="11" s="1"/>
  <c r="Z263" i="18" s="1"/>
  <c r="R263" i="9"/>
  <c r="J263" i="9"/>
  <c r="Z262" i="9"/>
  <c r="Z262" i="10" s="1"/>
  <c r="R262" i="9"/>
  <c r="J262" i="9"/>
  <c r="Z261" i="9"/>
  <c r="R261" i="9"/>
  <c r="J261" i="9"/>
  <c r="J261" i="11" s="1"/>
  <c r="J261" i="18" s="1"/>
  <c r="Z260" i="9"/>
  <c r="R260" i="9"/>
  <c r="J260" i="9"/>
  <c r="J260" i="10" s="1"/>
  <c r="Z259" i="9"/>
  <c r="Z259" i="10" s="1"/>
  <c r="R259" i="9"/>
  <c r="J259" i="9"/>
  <c r="Z258" i="9"/>
  <c r="R258" i="9"/>
  <c r="R258" i="10" s="1"/>
  <c r="J258" i="9"/>
  <c r="Z257" i="9"/>
  <c r="R257" i="9"/>
  <c r="R257" i="11" s="1"/>
  <c r="R257" i="18" s="1"/>
  <c r="J257" i="9"/>
  <c r="J257" i="11" s="1"/>
  <c r="J257" i="18" s="1"/>
  <c r="Z256" i="9"/>
  <c r="R256" i="9"/>
  <c r="R256" i="11" s="1"/>
  <c r="R256" i="18" s="1"/>
  <c r="J256" i="9"/>
  <c r="Z255" i="9"/>
  <c r="R255" i="9"/>
  <c r="J255" i="9"/>
  <c r="Z254" i="9"/>
  <c r="Z254" i="11" s="1"/>
  <c r="Z254" i="18" s="1"/>
  <c r="R254" i="9"/>
  <c r="J254" i="9"/>
  <c r="Z253" i="9"/>
  <c r="R253" i="9"/>
  <c r="J253" i="9"/>
  <c r="J253" i="11" s="1"/>
  <c r="J253" i="18" s="1"/>
  <c r="Z252" i="9"/>
  <c r="R252" i="9"/>
  <c r="J252" i="9"/>
  <c r="J252" i="11" s="1"/>
  <c r="J252" i="18" s="1"/>
  <c r="Z251" i="9"/>
  <c r="R251" i="9"/>
  <c r="J251" i="9"/>
  <c r="Z250" i="9"/>
  <c r="R250" i="9"/>
  <c r="R250" i="11" s="1"/>
  <c r="R250" i="18" s="1"/>
  <c r="J250" i="9"/>
  <c r="Z249" i="9"/>
  <c r="R249" i="9"/>
  <c r="J249" i="9"/>
  <c r="J249" i="10" s="1"/>
  <c r="Z248" i="9"/>
  <c r="R248" i="9"/>
  <c r="J248" i="9"/>
  <c r="Z247" i="9"/>
  <c r="Z247" i="10" s="1"/>
  <c r="R247" i="9"/>
  <c r="J247" i="9"/>
  <c r="Z246" i="9"/>
  <c r="Z246" i="11" s="1"/>
  <c r="Z246" i="18" s="1"/>
  <c r="R246" i="9"/>
  <c r="J246" i="9"/>
  <c r="Z245" i="9"/>
  <c r="R245" i="9"/>
  <c r="J245" i="9"/>
  <c r="J245" i="11" s="1"/>
  <c r="J245" i="18" s="1"/>
  <c r="Z244" i="9"/>
  <c r="R244" i="9"/>
  <c r="J244" i="9"/>
  <c r="Z243" i="9"/>
  <c r="Z243" i="11" s="1"/>
  <c r="Z243" i="18" s="1"/>
  <c r="R243" i="9"/>
  <c r="J243" i="9"/>
  <c r="Z242" i="9"/>
  <c r="R242" i="9"/>
  <c r="R242" i="11" s="1"/>
  <c r="R242" i="18" s="1"/>
  <c r="J242" i="9"/>
  <c r="Z241" i="9"/>
  <c r="R241" i="9"/>
  <c r="J241" i="9"/>
  <c r="Z240" i="9"/>
  <c r="R240" i="9"/>
  <c r="J240" i="9"/>
  <c r="Z239" i="9"/>
  <c r="Z239" i="11" s="1"/>
  <c r="Z239" i="18" s="1"/>
  <c r="R239" i="9"/>
  <c r="J239" i="9"/>
  <c r="Z238" i="9"/>
  <c r="R238" i="9"/>
  <c r="J238" i="9"/>
  <c r="Z237" i="9"/>
  <c r="R237" i="9"/>
  <c r="J237" i="9"/>
  <c r="J237" i="10" s="1"/>
  <c r="Z236" i="9"/>
  <c r="R236" i="9"/>
  <c r="J236" i="9"/>
  <c r="Z235" i="9"/>
  <c r="R235" i="9"/>
  <c r="J235" i="9"/>
  <c r="Z234" i="9"/>
  <c r="R234" i="9"/>
  <c r="R234" i="11" s="1"/>
  <c r="R234" i="18" s="1"/>
  <c r="J234" i="9"/>
  <c r="Z233" i="9"/>
  <c r="R233" i="9"/>
  <c r="J233" i="9"/>
  <c r="Z232" i="9"/>
  <c r="R232" i="9"/>
  <c r="J232" i="9"/>
  <c r="Z231" i="9"/>
  <c r="Z231" i="11" s="1"/>
  <c r="Z231" i="18" s="1"/>
  <c r="R231" i="9"/>
  <c r="J231" i="9"/>
  <c r="Z230" i="9"/>
  <c r="R230" i="9"/>
  <c r="J230" i="9"/>
  <c r="Z229" i="9"/>
  <c r="R229" i="9"/>
  <c r="J229" i="9"/>
  <c r="J229" i="11" s="1"/>
  <c r="J229" i="18" s="1"/>
  <c r="Z228" i="9"/>
  <c r="R228" i="9"/>
  <c r="J228" i="9"/>
  <c r="Z227" i="9"/>
  <c r="R227" i="9"/>
  <c r="J227" i="9"/>
  <c r="Z226" i="9"/>
  <c r="R226" i="9"/>
  <c r="R226" i="10" s="1"/>
  <c r="J226" i="9"/>
  <c r="Z225" i="9"/>
  <c r="R225" i="9"/>
  <c r="J225" i="9"/>
  <c r="Z224" i="9"/>
  <c r="R224" i="9"/>
  <c r="J224" i="9"/>
  <c r="Z223" i="9"/>
  <c r="Z223" i="11" s="1"/>
  <c r="Z223" i="18" s="1"/>
  <c r="R223" i="9"/>
  <c r="J223" i="9"/>
  <c r="Z222" i="9"/>
  <c r="R222" i="9"/>
  <c r="R222" i="11" s="1"/>
  <c r="R222" i="18" s="1"/>
  <c r="J222" i="9"/>
  <c r="Z221" i="9"/>
  <c r="R221" i="9"/>
  <c r="J221" i="9"/>
  <c r="J221" i="11" s="1"/>
  <c r="J221" i="18" s="1"/>
  <c r="Z220" i="9"/>
  <c r="R220" i="9"/>
  <c r="J220" i="9"/>
  <c r="Z219" i="9"/>
  <c r="Z219" i="11" s="1"/>
  <c r="Z219" i="18" s="1"/>
  <c r="R219" i="9"/>
  <c r="J219" i="9"/>
  <c r="J219" i="10" s="1"/>
  <c r="Z218" i="9"/>
  <c r="R218" i="9"/>
  <c r="R218" i="11" s="1"/>
  <c r="R218" i="18" s="1"/>
  <c r="J218" i="9"/>
  <c r="Z217" i="9"/>
  <c r="R217" i="9"/>
  <c r="J217" i="9"/>
  <c r="J217" i="11" s="1"/>
  <c r="J217" i="18" s="1"/>
  <c r="Z216" i="9"/>
  <c r="R216" i="9"/>
  <c r="J216" i="9"/>
  <c r="Z215" i="9"/>
  <c r="Z215" i="10" s="1"/>
  <c r="R215" i="9"/>
  <c r="J215" i="9"/>
  <c r="Z214" i="9"/>
  <c r="R214" i="9"/>
  <c r="R214" i="10" s="1"/>
  <c r="J214" i="9"/>
  <c r="Z213" i="9"/>
  <c r="R213" i="9"/>
  <c r="J213" i="9"/>
  <c r="J213" i="11" s="1"/>
  <c r="J213" i="18" s="1"/>
  <c r="Z212" i="9"/>
  <c r="R212" i="9"/>
  <c r="J212" i="9"/>
  <c r="Z211" i="9"/>
  <c r="R211" i="9"/>
  <c r="J211" i="9"/>
  <c r="J211" i="10" s="1"/>
  <c r="Z210" i="9"/>
  <c r="R210" i="9"/>
  <c r="R210" i="11" s="1"/>
  <c r="R210" i="18" s="1"/>
  <c r="J210" i="9"/>
  <c r="Z209" i="9"/>
  <c r="R209" i="9"/>
  <c r="J209" i="9"/>
  <c r="J209" i="10" s="1"/>
  <c r="Z208" i="9"/>
  <c r="R208" i="9"/>
  <c r="J208" i="9"/>
  <c r="Z207" i="9"/>
  <c r="Z207" i="11" s="1"/>
  <c r="Z207" i="18" s="1"/>
  <c r="R207" i="9"/>
  <c r="J207" i="9"/>
  <c r="Z206" i="9"/>
  <c r="R206" i="9"/>
  <c r="R206" i="11" s="1"/>
  <c r="R206" i="18" s="1"/>
  <c r="J206" i="9"/>
  <c r="Z205" i="9"/>
  <c r="Z205" i="11" s="1"/>
  <c r="Z205" i="18" s="1"/>
  <c r="R205" i="9"/>
  <c r="J205" i="9"/>
  <c r="J205" i="10" s="1"/>
  <c r="Z204" i="9"/>
  <c r="R204" i="9"/>
  <c r="J204" i="9"/>
  <c r="J204" i="11" s="1"/>
  <c r="J204" i="18" s="1"/>
  <c r="Z203" i="9"/>
  <c r="R203" i="9"/>
  <c r="J203" i="9"/>
  <c r="Z202" i="9"/>
  <c r="R202" i="9"/>
  <c r="R202" i="11" s="1"/>
  <c r="R202" i="18" s="1"/>
  <c r="J202" i="9"/>
  <c r="Z201" i="9"/>
  <c r="R201" i="9"/>
  <c r="J201" i="9"/>
  <c r="J201" i="11" s="1"/>
  <c r="J201" i="18" s="1"/>
  <c r="Z200" i="9"/>
  <c r="R200" i="9"/>
  <c r="J200" i="9"/>
  <c r="Z199" i="9"/>
  <c r="Z199" i="11" s="1"/>
  <c r="Z199" i="18" s="1"/>
  <c r="R199" i="9"/>
  <c r="J199" i="9"/>
  <c r="Z198" i="9"/>
  <c r="R198" i="9"/>
  <c r="J198" i="9"/>
  <c r="Z197" i="9"/>
  <c r="R197" i="9"/>
  <c r="J197" i="9"/>
  <c r="J197" i="11" s="1"/>
  <c r="J197" i="18" s="1"/>
  <c r="Z196" i="9"/>
  <c r="R196" i="9"/>
  <c r="J196" i="9"/>
  <c r="Z195" i="9"/>
  <c r="R195" i="9"/>
  <c r="J195" i="9"/>
  <c r="Z194" i="9"/>
  <c r="R194" i="9"/>
  <c r="R194" i="10" s="1"/>
  <c r="J194" i="9"/>
  <c r="Z193" i="9"/>
  <c r="Z193" i="11" s="1"/>
  <c r="Z193" i="18" s="1"/>
  <c r="R193" i="9"/>
  <c r="J193" i="9"/>
  <c r="Z192" i="9"/>
  <c r="R192" i="9"/>
  <c r="J192" i="9"/>
  <c r="Z191" i="9"/>
  <c r="Z191" i="11" s="1"/>
  <c r="Z191" i="18" s="1"/>
  <c r="R191" i="9"/>
  <c r="J191" i="9"/>
  <c r="Z190" i="9"/>
  <c r="R190" i="9"/>
  <c r="R190" i="10" s="1"/>
  <c r="J190" i="9"/>
  <c r="Z189" i="9"/>
  <c r="R189" i="9"/>
  <c r="J189" i="9"/>
  <c r="J189" i="11" s="1"/>
  <c r="J189" i="18" s="1"/>
  <c r="Z188" i="9"/>
  <c r="R188" i="9"/>
  <c r="J188" i="9"/>
  <c r="Z187" i="9"/>
  <c r="Z187" i="11" s="1"/>
  <c r="Z187" i="18" s="1"/>
  <c r="R187" i="9"/>
  <c r="J187" i="9"/>
  <c r="Z186" i="9"/>
  <c r="R186" i="9"/>
  <c r="R186" i="11" s="1"/>
  <c r="R186" i="18" s="1"/>
  <c r="J186" i="9"/>
  <c r="Z185" i="9"/>
  <c r="R185" i="9"/>
  <c r="J185" i="9"/>
  <c r="Z184" i="9"/>
  <c r="R184" i="9"/>
  <c r="J184" i="9"/>
  <c r="Z183" i="9"/>
  <c r="Z183" i="10" s="1"/>
  <c r="R183" i="9"/>
  <c r="J183" i="9"/>
  <c r="Z182" i="9"/>
  <c r="R182" i="9"/>
  <c r="R182" i="11" s="1"/>
  <c r="R182" i="18" s="1"/>
  <c r="J182" i="9"/>
  <c r="Z181" i="9"/>
  <c r="R181" i="9"/>
  <c r="J181" i="9"/>
  <c r="J181" i="11" s="1"/>
  <c r="J181" i="18" s="1"/>
  <c r="Z180" i="9"/>
  <c r="R180" i="9"/>
  <c r="J180" i="9"/>
  <c r="Z179" i="9"/>
  <c r="Z179" i="10" s="1"/>
  <c r="R179" i="9"/>
  <c r="R179" i="11" s="1"/>
  <c r="R179" i="18" s="1"/>
  <c r="J179" i="9"/>
  <c r="Z178" i="9"/>
  <c r="R178" i="9"/>
  <c r="R178" i="11" s="1"/>
  <c r="R178" i="18" s="1"/>
  <c r="J178" i="9"/>
  <c r="Z177" i="9"/>
  <c r="R177" i="9"/>
  <c r="J177" i="9"/>
  <c r="J177" i="10" s="1"/>
  <c r="Z176" i="9"/>
  <c r="R176" i="9"/>
  <c r="J176" i="9"/>
  <c r="Z175" i="9"/>
  <c r="Z175" i="11" s="1"/>
  <c r="Z175" i="18" s="1"/>
  <c r="R175" i="9"/>
  <c r="J175" i="9"/>
  <c r="Z174" i="9"/>
  <c r="R174" i="9"/>
  <c r="R174" i="10" s="1"/>
  <c r="J174" i="9"/>
  <c r="Z173" i="9"/>
  <c r="R173" i="9"/>
  <c r="J173" i="9"/>
  <c r="J173" i="10" s="1"/>
  <c r="Z172" i="9"/>
  <c r="R172" i="9"/>
  <c r="R172" i="11" s="1"/>
  <c r="R172" i="18" s="1"/>
  <c r="J172" i="9"/>
  <c r="Z171" i="9"/>
  <c r="R171" i="9"/>
  <c r="J171" i="9"/>
  <c r="Z170" i="9"/>
  <c r="R170" i="9"/>
  <c r="R170" i="11" s="1"/>
  <c r="R170" i="18" s="1"/>
  <c r="J170" i="9"/>
  <c r="Z169" i="9"/>
  <c r="R169" i="9"/>
  <c r="J169" i="9"/>
  <c r="Z168" i="9"/>
  <c r="R168" i="9"/>
  <c r="J168" i="9"/>
  <c r="Z167" i="9"/>
  <c r="Z167" i="11" s="1"/>
  <c r="Z167" i="18" s="1"/>
  <c r="R167" i="9"/>
  <c r="R167" i="11" s="1"/>
  <c r="R167" i="18" s="1"/>
  <c r="J167" i="9"/>
  <c r="Z166" i="9"/>
  <c r="R166" i="9"/>
  <c r="R166" i="10" s="1"/>
  <c r="J166" i="9"/>
  <c r="Z165" i="9"/>
  <c r="R165" i="9"/>
  <c r="J165" i="9"/>
  <c r="J165" i="11" s="1"/>
  <c r="J165" i="18" s="1"/>
  <c r="Z164" i="9"/>
  <c r="R164" i="9"/>
  <c r="J164" i="9"/>
  <c r="Z163" i="9"/>
  <c r="Z163" i="11" s="1"/>
  <c r="Z163" i="18" s="1"/>
  <c r="R163" i="9"/>
  <c r="J163" i="9"/>
  <c r="Z162" i="9"/>
  <c r="R162" i="9"/>
  <c r="R162" i="10" s="1"/>
  <c r="J162" i="9"/>
  <c r="Z161" i="9"/>
  <c r="R161" i="9"/>
  <c r="R161" i="11" s="1"/>
  <c r="R161" i="18" s="1"/>
  <c r="J161" i="9"/>
  <c r="Z160" i="9"/>
  <c r="R160" i="9"/>
  <c r="J160" i="9"/>
  <c r="Z159" i="9"/>
  <c r="Z159" i="11" s="1"/>
  <c r="Z159" i="18" s="1"/>
  <c r="R159" i="9"/>
  <c r="J159" i="9"/>
  <c r="Z158" i="9"/>
  <c r="Z158" i="11" s="1"/>
  <c r="Z158" i="18" s="1"/>
  <c r="R158" i="9"/>
  <c r="J158" i="9"/>
  <c r="Z157" i="9"/>
  <c r="R157" i="9"/>
  <c r="J157" i="9"/>
  <c r="J157" i="11" s="1"/>
  <c r="J157" i="18" s="1"/>
  <c r="Z156" i="9"/>
  <c r="R156" i="9"/>
  <c r="J156" i="9"/>
  <c r="J156" i="11" s="1"/>
  <c r="J156" i="18" s="1"/>
  <c r="Z155" i="9"/>
  <c r="R155" i="9"/>
  <c r="J155" i="9"/>
  <c r="Z154" i="9"/>
  <c r="R154" i="9"/>
  <c r="R154" i="11" s="1"/>
  <c r="R154" i="18" s="1"/>
  <c r="J154" i="9"/>
  <c r="Z153" i="9"/>
  <c r="R153" i="9"/>
  <c r="R153" i="11" s="1"/>
  <c r="R153" i="18" s="1"/>
  <c r="J153" i="9"/>
  <c r="Z152" i="9"/>
  <c r="R152" i="9"/>
  <c r="J152" i="9"/>
  <c r="Z151" i="9"/>
  <c r="Z151" i="10" s="1"/>
  <c r="R151" i="9"/>
  <c r="J151" i="9"/>
  <c r="Z150" i="9"/>
  <c r="R150" i="9"/>
  <c r="J150" i="9"/>
  <c r="Z149" i="9"/>
  <c r="R149" i="9"/>
  <c r="J149" i="9"/>
  <c r="J149" i="11" s="1"/>
  <c r="J149" i="18" s="1"/>
  <c r="Z148" i="9"/>
  <c r="R148" i="9"/>
  <c r="J148" i="9"/>
  <c r="Z147" i="9"/>
  <c r="R147" i="9"/>
  <c r="J147" i="9"/>
  <c r="Z146" i="9"/>
  <c r="R146" i="9"/>
  <c r="R146" i="11" s="1"/>
  <c r="R146" i="18" s="1"/>
  <c r="J146" i="9"/>
  <c r="Z145" i="9"/>
  <c r="R145" i="9"/>
  <c r="J145" i="9"/>
  <c r="Z144" i="9"/>
  <c r="R144" i="9"/>
  <c r="J144" i="9"/>
  <c r="Z143" i="9"/>
  <c r="Z143" i="11" s="1"/>
  <c r="Z143" i="18" s="1"/>
  <c r="R143" i="9"/>
  <c r="J143" i="9"/>
  <c r="Z142" i="9"/>
  <c r="R142" i="9"/>
  <c r="J142" i="9"/>
  <c r="Z141" i="9"/>
  <c r="R141" i="9"/>
  <c r="J141" i="9"/>
  <c r="J141" i="10" s="1"/>
  <c r="Z140" i="9"/>
  <c r="R140" i="9"/>
  <c r="J140" i="9"/>
  <c r="Z139" i="9"/>
  <c r="R139" i="9"/>
  <c r="J139" i="9"/>
  <c r="Z138" i="9"/>
  <c r="R138" i="9"/>
  <c r="R138" i="11" s="1"/>
  <c r="R138" i="18" s="1"/>
  <c r="J138" i="9"/>
  <c r="Z137" i="9"/>
  <c r="R137" i="9"/>
  <c r="J137" i="9"/>
  <c r="Z136" i="9"/>
  <c r="R136" i="9"/>
  <c r="J136" i="9"/>
  <c r="Z135" i="9"/>
  <c r="Z135" i="11" s="1"/>
  <c r="Z135" i="18" s="1"/>
  <c r="R135" i="9"/>
  <c r="J135" i="9"/>
  <c r="Z134" i="9"/>
  <c r="R134" i="9"/>
  <c r="J134" i="9"/>
  <c r="Z133" i="9"/>
  <c r="R133" i="9"/>
  <c r="J133" i="9"/>
  <c r="J133" i="11" s="1"/>
  <c r="J133" i="18" s="1"/>
  <c r="Z132" i="9"/>
  <c r="R132" i="9"/>
  <c r="J132" i="9"/>
  <c r="Z131" i="9"/>
  <c r="R131" i="9"/>
  <c r="J131" i="9"/>
  <c r="Z130" i="9"/>
  <c r="R130" i="9"/>
  <c r="R130" i="10" s="1"/>
  <c r="J130" i="9"/>
  <c r="Z129" i="9"/>
  <c r="R129" i="9"/>
  <c r="J129" i="9"/>
  <c r="Z128" i="9"/>
  <c r="R128" i="9"/>
  <c r="J128" i="9"/>
  <c r="Z127" i="9"/>
  <c r="Z127" i="11" s="1"/>
  <c r="Z127" i="18" s="1"/>
  <c r="R127" i="9"/>
  <c r="J127" i="9"/>
  <c r="Z126" i="9"/>
  <c r="R126" i="9"/>
  <c r="J126" i="9"/>
  <c r="Z125" i="9"/>
  <c r="Z125" i="10" s="1"/>
  <c r="R125" i="9"/>
  <c r="J125" i="9"/>
  <c r="J125" i="11" s="1"/>
  <c r="J125" i="18" s="1"/>
  <c r="Z124" i="9"/>
  <c r="R124" i="9"/>
  <c r="J124" i="9"/>
  <c r="J124" i="11" s="1"/>
  <c r="J124" i="18" s="1"/>
  <c r="Z123" i="9"/>
  <c r="R123" i="9"/>
  <c r="J123" i="9"/>
  <c r="Z122" i="9"/>
  <c r="R122" i="9"/>
  <c r="R122" i="11" s="1"/>
  <c r="R122" i="18" s="1"/>
  <c r="J122" i="9"/>
  <c r="Z121" i="9"/>
  <c r="R121" i="9"/>
  <c r="J121" i="9"/>
  <c r="Z120" i="9"/>
  <c r="R120" i="9"/>
  <c r="J120" i="9"/>
  <c r="Z119" i="9"/>
  <c r="Z119" i="10" s="1"/>
  <c r="R119" i="9"/>
  <c r="J119" i="9"/>
  <c r="Z118" i="9"/>
  <c r="Z118" i="11" s="1"/>
  <c r="Z118" i="18" s="1"/>
  <c r="R118" i="9"/>
  <c r="J118" i="9"/>
  <c r="Z117" i="9"/>
  <c r="R117" i="9"/>
  <c r="J117" i="9"/>
  <c r="J117" i="11" s="1"/>
  <c r="J117" i="18" s="1"/>
  <c r="Z116" i="9"/>
  <c r="R116" i="9"/>
  <c r="J116" i="9"/>
  <c r="J116" i="11" s="1"/>
  <c r="J116" i="18" s="1"/>
  <c r="Z115" i="9"/>
  <c r="Z115" i="10" s="1"/>
  <c r="R115" i="9"/>
  <c r="J115" i="9"/>
  <c r="Z114" i="9"/>
  <c r="R114" i="9"/>
  <c r="R114" i="11" s="1"/>
  <c r="R114" i="18" s="1"/>
  <c r="J114" i="9"/>
  <c r="Z113" i="9"/>
  <c r="R113" i="9"/>
  <c r="R113" i="11" s="1"/>
  <c r="R113" i="18" s="1"/>
  <c r="J113" i="9"/>
  <c r="Z112" i="9"/>
  <c r="R112" i="9"/>
  <c r="J112" i="9"/>
  <c r="Z111" i="9"/>
  <c r="Z111" i="11" s="1"/>
  <c r="Z111" i="18" s="1"/>
  <c r="R111" i="9"/>
  <c r="J111" i="9"/>
  <c r="Z110" i="9"/>
  <c r="Z110" i="11" s="1"/>
  <c r="Z110" i="18" s="1"/>
  <c r="R110" i="9"/>
  <c r="J110" i="9"/>
  <c r="Z109" i="9"/>
  <c r="R109" i="9"/>
  <c r="J109" i="9"/>
  <c r="J109" i="10" s="1"/>
  <c r="Z108" i="9"/>
  <c r="R108" i="9"/>
  <c r="J108" i="9"/>
  <c r="Z107" i="9"/>
  <c r="R107" i="9"/>
  <c r="J107" i="9"/>
  <c r="Z106" i="9"/>
  <c r="R106" i="9"/>
  <c r="R106" i="11" s="1"/>
  <c r="R106" i="18" s="1"/>
  <c r="J106" i="9"/>
  <c r="Z105" i="9"/>
  <c r="R105" i="9"/>
  <c r="J105" i="9"/>
  <c r="Z104" i="9"/>
  <c r="R104" i="9"/>
  <c r="J104" i="9"/>
  <c r="Z103" i="9"/>
  <c r="Z103" i="11" s="1"/>
  <c r="Z103" i="18" s="1"/>
  <c r="R103" i="9"/>
  <c r="J103" i="9"/>
  <c r="Z102" i="9"/>
  <c r="R102" i="9"/>
  <c r="J102" i="9"/>
  <c r="Z101" i="9"/>
  <c r="R101" i="9"/>
  <c r="J101" i="9"/>
  <c r="J101" i="11" s="1"/>
  <c r="J101" i="18" s="1"/>
  <c r="Z100" i="9"/>
  <c r="R100" i="9"/>
  <c r="J100" i="9"/>
  <c r="Z99" i="9"/>
  <c r="R99" i="9"/>
  <c r="J99" i="9"/>
  <c r="Z98" i="9"/>
  <c r="R98" i="9"/>
  <c r="R98" i="10" s="1"/>
  <c r="J98" i="9"/>
  <c r="Z97" i="9"/>
  <c r="R97" i="9"/>
  <c r="J97" i="9"/>
  <c r="Z96" i="9"/>
  <c r="R96" i="9"/>
  <c r="J96" i="9"/>
  <c r="Z95" i="9"/>
  <c r="Z95" i="11" s="1"/>
  <c r="Z95" i="18" s="1"/>
  <c r="R95" i="9"/>
  <c r="J95" i="9"/>
  <c r="Z94" i="9"/>
  <c r="Z94" i="11" s="1"/>
  <c r="Z94" i="18" s="1"/>
  <c r="R94" i="9"/>
  <c r="J94" i="9"/>
  <c r="Z93" i="9"/>
  <c r="R93" i="9"/>
  <c r="J93" i="9"/>
  <c r="J93" i="11" s="1"/>
  <c r="J93" i="18" s="1"/>
  <c r="Z92" i="9"/>
  <c r="R92" i="9"/>
  <c r="J92" i="9"/>
  <c r="Z91" i="9"/>
  <c r="R91" i="9"/>
  <c r="J91" i="9"/>
  <c r="Z90" i="9"/>
  <c r="R90" i="9"/>
  <c r="R90" i="11" s="1"/>
  <c r="R90" i="18" s="1"/>
  <c r="J90" i="9"/>
  <c r="Z89" i="9"/>
  <c r="R89" i="9"/>
  <c r="J89" i="9"/>
  <c r="Z88" i="9"/>
  <c r="R88" i="9"/>
  <c r="J88" i="9"/>
  <c r="Z87" i="9"/>
  <c r="Z87" i="10" s="1"/>
  <c r="R87" i="9"/>
  <c r="J87" i="9"/>
  <c r="Z86" i="9"/>
  <c r="Z86" i="11" s="1"/>
  <c r="Z86" i="18" s="1"/>
  <c r="R86" i="9"/>
  <c r="R86" i="11" s="1"/>
  <c r="R86" i="18" s="1"/>
  <c r="J86" i="9"/>
  <c r="Z85" i="9"/>
  <c r="Z85" i="11" s="1"/>
  <c r="Z85" i="18" s="1"/>
  <c r="R85" i="9"/>
  <c r="J85" i="9"/>
  <c r="J85" i="11" s="1"/>
  <c r="J85" i="18" s="1"/>
  <c r="Z84" i="9"/>
  <c r="R84" i="9"/>
  <c r="J84" i="9"/>
  <c r="Z83" i="9"/>
  <c r="Z83" i="11" s="1"/>
  <c r="Z83" i="18" s="1"/>
  <c r="R83" i="9"/>
  <c r="J83" i="9"/>
  <c r="Z82" i="9"/>
  <c r="R82" i="9"/>
  <c r="R82" i="11" s="1"/>
  <c r="R82" i="18" s="1"/>
  <c r="J82" i="9"/>
  <c r="Z81" i="9"/>
  <c r="R81" i="9"/>
  <c r="J81" i="9"/>
  <c r="Z80" i="9"/>
  <c r="Z80" i="11" s="1"/>
  <c r="Z80" i="18" s="1"/>
  <c r="R80" i="9"/>
  <c r="J80" i="9"/>
  <c r="Z79" i="9"/>
  <c r="Z79" i="11" s="1"/>
  <c r="Z79" i="18" s="1"/>
  <c r="R79" i="9"/>
  <c r="J79" i="9"/>
  <c r="Z78" i="9"/>
  <c r="R78" i="9"/>
  <c r="J78" i="9"/>
  <c r="Z77" i="9"/>
  <c r="R77" i="9"/>
  <c r="J77" i="9"/>
  <c r="J77" i="10" s="1"/>
  <c r="Z76" i="9"/>
  <c r="R76" i="9"/>
  <c r="J76" i="9"/>
  <c r="J76" i="11" s="1"/>
  <c r="J76" i="18" s="1"/>
  <c r="Z75" i="9"/>
  <c r="R75" i="9"/>
  <c r="J75" i="9"/>
  <c r="Z74" i="9"/>
  <c r="R74" i="9"/>
  <c r="R74" i="11" s="1"/>
  <c r="R74" i="18" s="1"/>
  <c r="J74" i="9"/>
  <c r="Z73" i="9"/>
  <c r="R73" i="9"/>
  <c r="R73" i="11" s="1"/>
  <c r="R73" i="18" s="1"/>
  <c r="J73" i="9"/>
  <c r="Z72" i="9"/>
  <c r="R72" i="9"/>
  <c r="J72" i="9"/>
  <c r="Z71" i="9"/>
  <c r="Z71" i="11" s="1"/>
  <c r="Z71" i="18" s="1"/>
  <c r="R71" i="9"/>
  <c r="J71" i="9"/>
  <c r="Z70" i="9"/>
  <c r="Z70" i="11" s="1"/>
  <c r="Z70" i="18" s="1"/>
  <c r="R70" i="9"/>
  <c r="J70" i="9"/>
  <c r="Z69" i="9"/>
  <c r="Z69" i="10" s="1"/>
  <c r="R69" i="9"/>
  <c r="J69" i="9"/>
  <c r="J69" i="11" s="1"/>
  <c r="J69" i="18" s="1"/>
  <c r="Z68" i="9"/>
  <c r="R68" i="9"/>
  <c r="J68" i="9"/>
  <c r="J68" i="11" s="1"/>
  <c r="J68" i="18" s="1"/>
  <c r="Z67" i="9"/>
  <c r="Z67" i="11" s="1"/>
  <c r="Z67" i="18" s="1"/>
  <c r="R67" i="9"/>
  <c r="J67" i="9"/>
  <c r="J67" i="11" s="1"/>
  <c r="J67" i="18" s="1"/>
  <c r="Z66" i="9"/>
  <c r="R66" i="9"/>
  <c r="R66" i="10" s="1"/>
  <c r="J66" i="9"/>
  <c r="Z65" i="9"/>
  <c r="R65" i="9"/>
  <c r="J65" i="9"/>
  <c r="J65" i="10" s="1"/>
  <c r="Y64" i="9"/>
  <c r="Q64" i="9"/>
  <c r="I64" i="9"/>
  <c r="Y63" i="9"/>
  <c r="Y63" i="11" s="1"/>
  <c r="Y63" i="18" s="1"/>
  <c r="Q63" i="9"/>
  <c r="I63" i="9"/>
  <c r="Y62" i="9"/>
  <c r="Q62" i="9"/>
  <c r="I62" i="9"/>
  <c r="Y61" i="9"/>
  <c r="Q61" i="9"/>
  <c r="I61" i="9"/>
  <c r="I61" i="11" s="1"/>
  <c r="I61" i="18" s="1"/>
  <c r="Y60" i="9"/>
  <c r="Q60" i="9"/>
  <c r="I60" i="9"/>
  <c r="Y59" i="9"/>
  <c r="Y59" i="11" s="1"/>
  <c r="Y59" i="18" s="1"/>
  <c r="Q59" i="9"/>
  <c r="I59" i="9"/>
  <c r="Y58" i="9"/>
  <c r="Q58" i="9"/>
  <c r="Q58" i="11" s="1"/>
  <c r="Q58" i="18" s="1"/>
  <c r="I58" i="9"/>
  <c r="Y57" i="9"/>
  <c r="Q57" i="9"/>
  <c r="I57" i="9"/>
  <c r="I57" i="11" s="1"/>
  <c r="I57" i="18" s="1"/>
  <c r="Y56" i="9"/>
  <c r="Q56" i="9"/>
  <c r="I56" i="9"/>
  <c r="Y55" i="9"/>
  <c r="Y55" i="11" s="1"/>
  <c r="Y55" i="18" s="1"/>
  <c r="Q55" i="9"/>
  <c r="I55" i="9"/>
  <c r="Y54" i="9"/>
  <c r="Q54" i="9"/>
  <c r="Q54" i="10" s="1"/>
  <c r="I54" i="9"/>
  <c r="Y53" i="9"/>
  <c r="Q53" i="9"/>
  <c r="I53" i="9"/>
  <c r="I53" i="11" s="1"/>
  <c r="I53" i="18" s="1"/>
  <c r="Y52" i="9"/>
  <c r="Q52" i="9"/>
  <c r="I52" i="9"/>
  <c r="Y51" i="9"/>
  <c r="Y51" i="10" s="1"/>
  <c r="Q51" i="9"/>
  <c r="I51" i="9"/>
  <c r="I51" i="11" s="1"/>
  <c r="I51" i="18" s="1"/>
  <c r="Y50" i="9"/>
  <c r="Q50" i="9"/>
  <c r="Q50" i="11" s="1"/>
  <c r="Q50" i="18" s="1"/>
  <c r="I50" i="9"/>
  <c r="Y49" i="9"/>
  <c r="Q49" i="9"/>
  <c r="I49" i="9"/>
  <c r="Y48" i="9"/>
  <c r="Q48" i="9"/>
  <c r="I48" i="9"/>
  <c r="Y47" i="9"/>
  <c r="Y47" i="11" s="1"/>
  <c r="Y47" i="18" s="1"/>
  <c r="Q47" i="9"/>
  <c r="I47" i="9"/>
  <c r="Y46" i="9"/>
  <c r="Q46" i="9"/>
  <c r="I46" i="9"/>
  <c r="Y45" i="9"/>
  <c r="Q45" i="9"/>
  <c r="I45" i="9"/>
  <c r="I45" i="11" s="1"/>
  <c r="I45" i="18" s="1"/>
  <c r="Y44" i="9"/>
  <c r="Q44" i="9"/>
  <c r="Q44" i="11" s="1"/>
  <c r="Q44" i="18" s="1"/>
  <c r="I44" i="9"/>
  <c r="Y43" i="9"/>
  <c r="Q43" i="9"/>
  <c r="I43" i="9"/>
  <c r="Y42" i="9"/>
  <c r="Q42" i="9"/>
  <c r="Q42" i="11" s="1"/>
  <c r="Q42" i="18" s="1"/>
  <c r="I42" i="9"/>
  <c r="Y41" i="9"/>
  <c r="Q41" i="9"/>
  <c r="I41" i="9"/>
  <c r="Y40" i="9"/>
  <c r="Q40" i="9"/>
  <c r="I40" i="9"/>
  <c r="Y39" i="9"/>
  <c r="Y39" i="10" s="1"/>
  <c r="Q39" i="9"/>
  <c r="Q39" i="10" s="1"/>
  <c r="I39" i="9"/>
  <c r="Y38" i="9"/>
  <c r="Q38" i="9"/>
  <c r="I38" i="9"/>
  <c r="Y37" i="9"/>
  <c r="Y37" i="11" s="1"/>
  <c r="Y37" i="18" s="1"/>
  <c r="Q37" i="9"/>
  <c r="I37" i="9"/>
  <c r="I37" i="11" s="1"/>
  <c r="I37" i="18" s="1"/>
  <c r="Y36" i="9"/>
  <c r="Q36" i="9"/>
  <c r="Q36" i="10" s="1"/>
  <c r="I36" i="9"/>
  <c r="Y35" i="9"/>
  <c r="Y35" i="11" s="1"/>
  <c r="Y35" i="18" s="1"/>
  <c r="Q35" i="9"/>
  <c r="I35" i="9"/>
  <c r="Y34" i="9"/>
  <c r="Q34" i="9"/>
  <c r="Q34" i="11" s="1"/>
  <c r="Q34" i="18" s="1"/>
  <c r="I34" i="9"/>
  <c r="Y33" i="9"/>
  <c r="Q33" i="9"/>
  <c r="I33" i="9"/>
  <c r="I33" i="11" s="1"/>
  <c r="I33" i="18" s="1"/>
  <c r="Y32" i="9"/>
  <c r="Q32" i="9"/>
  <c r="I32" i="9"/>
  <c r="Y31" i="9"/>
  <c r="Y31" i="11" s="1"/>
  <c r="Y31" i="18" s="1"/>
  <c r="Q31" i="9"/>
  <c r="I31" i="9"/>
  <c r="Y30" i="9"/>
  <c r="Q30" i="9"/>
  <c r="I30" i="9"/>
  <c r="Y29" i="9"/>
  <c r="Q29" i="9"/>
  <c r="I29" i="9"/>
  <c r="I29" i="10" s="1"/>
  <c r="Y28" i="9"/>
  <c r="Q28" i="9"/>
  <c r="Q28" i="11" s="1"/>
  <c r="Q28" i="18" s="1"/>
  <c r="I28" i="9"/>
  <c r="Y27" i="9"/>
  <c r="Q27" i="9"/>
  <c r="I27" i="9"/>
  <c r="Y26" i="9"/>
  <c r="Q26" i="9"/>
  <c r="Q26" i="11" s="1"/>
  <c r="Q26" i="18" s="1"/>
  <c r="I26" i="9"/>
  <c r="Y25" i="9"/>
  <c r="Q25" i="9"/>
  <c r="I25" i="9"/>
  <c r="Y24" i="9"/>
  <c r="Q24" i="9"/>
  <c r="Q24" i="11" s="1"/>
  <c r="Q24" i="18" s="1"/>
  <c r="I24" i="9"/>
  <c r="Y23" i="9"/>
  <c r="Y23" i="11" s="1"/>
  <c r="Y23" i="18" s="1"/>
  <c r="Q23" i="9"/>
  <c r="I23" i="9"/>
  <c r="Y22" i="9"/>
  <c r="Q22" i="9"/>
  <c r="I22" i="9"/>
  <c r="Y21" i="9"/>
  <c r="Q21" i="9"/>
  <c r="I21" i="9"/>
  <c r="I21" i="11" s="1"/>
  <c r="I21" i="18" s="1"/>
  <c r="Y20" i="9"/>
  <c r="Q20" i="9"/>
  <c r="I20" i="9"/>
  <c r="Y19" i="9"/>
  <c r="Q19" i="9"/>
  <c r="I19" i="9"/>
  <c r="Y18" i="9"/>
  <c r="Q18" i="9"/>
  <c r="Q18" i="11" s="1"/>
  <c r="Q18" i="18" s="1"/>
  <c r="I18" i="9"/>
  <c r="Y17" i="9"/>
  <c r="Q17" i="9"/>
  <c r="Q17" i="11" s="1"/>
  <c r="Q17" i="18" s="1"/>
  <c r="I17" i="9"/>
  <c r="Y16" i="9"/>
  <c r="Q16" i="9"/>
  <c r="I16" i="9"/>
  <c r="Y15" i="9"/>
  <c r="Y15" i="11" s="1"/>
  <c r="Y15" i="18" s="1"/>
  <c r="Q15" i="9"/>
  <c r="I15" i="9"/>
  <c r="Y14" i="9"/>
  <c r="Q14" i="9"/>
  <c r="I14" i="9"/>
  <c r="Y13" i="9"/>
  <c r="Q13" i="9"/>
  <c r="I13" i="9"/>
  <c r="I13" i="11" s="1"/>
  <c r="I13" i="18" s="1"/>
  <c r="Y12" i="9"/>
  <c r="Q12" i="9"/>
  <c r="Q12" i="11" s="1"/>
  <c r="Q12" i="18" s="1"/>
  <c r="I12" i="9"/>
  <c r="Y11" i="9"/>
  <c r="Y11" i="11" s="1"/>
  <c r="Y11" i="18" s="1"/>
  <c r="Q11" i="9"/>
  <c r="I11" i="9"/>
  <c r="Y10" i="9"/>
  <c r="Q10" i="9"/>
  <c r="Q10" i="11" s="1"/>
  <c r="Q10" i="18" s="1"/>
  <c r="I10" i="9"/>
  <c r="Y9" i="9"/>
  <c r="Q9" i="9"/>
  <c r="I9" i="9"/>
  <c r="I9" i="11" s="1"/>
  <c r="I9" i="18" s="1"/>
  <c r="Y8" i="9"/>
  <c r="Q8" i="9"/>
  <c r="Q8" i="11" s="1"/>
  <c r="Q8" i="18" s="1"/>
  <c r="I8" i="9"/>
  <c r="Y7" i="9"/>
  <c r="Y7" i="10" s="1"/>
  <c r="Q7" i="9"/>
  <c r="I7" i="9"/>
  <c r="Y6" i="9"/>
  <c r="Q6" i="9"/>
  <c r="Q6" i="11" s="1"/>
  <c r="Q6" i="18" s="1"/>
  <c r="I6" i="9"/>
  <c r="Y5" i="9"/>
  <c r="Q5" i="9"/>
  <c r="I5" i="9"/>
  <c r="I5" i="11" s="1"/>
  <c r="I5" i="18" s="1"/>
  <c r="Y4" i="9"/>
  <c r="Q4" i="9"/>
  <c r="I4" i="9"/>
  <c r="X64" i="9"/>
  <c r="X64" i="10" s="1"/>
  <c r="P64" i="9"/>
  <c r="H64" i="9"/>
  <c r="X63" i="9"/>
  <c r="P63" i="9"/>
  <c r="P63" i="11" s="1"/>
  <c r="P63" i="18" s="1"/>
  <c r="H63" i="9"/>
  <c r="X62" i="9"/>
  <c r="P62" i="9"/>
  <c r="H62" i="9"/>
  <c r="H62" i="11" s="1"/>
  <c r="H62" i="18" s="1"/>
  <c r="X61" i="9"/>
  <c r="P61" i="9"/>
  <c r="P61" i="11" s="1"/>
  <c r="P61" i="18" s="1"/>
  <c r="H61" i="9"/>
  <c r="X60" i="9"/>
  <c r="X60" i="11" s="1"/>
  <c r="X60" i="18" s="1"/>
  <c r="P60" i="9"/>
  <c r="H60" i="9"/>
  <c r="X59" i="9"/>
  <c r="X59" i="10" s="1"/>
  <c r="P59" i="9"/>
  <c r="P59" i="11" s="1"/>
  <c r="P59" i="18" s="1"/>
  <c r="H59" i="9"/>
  <c r="X58" i="9"/>
  <c r="P58" i="9"/>
  <c r="H58" i="9"/>
  <c r="H58" i="11" s="1"/>
  <c r="H58" i="18" s="1"/>
  <c r="X57" i="9"/>
  <c r="P57" i="9"/>
  <c r="H57" i="9"/>
  <c r="H57" i="11" s="1"/>
  <c r="H57" i="18" s="1"/>
  <c r="X56" i="9"/>
  <c r="X56" i="11" s="1"/>
  <c r="X56" i="18" s="1"/>
  <c r="P56" i="9"/>
  <c r="H56" i="9"/>
  <c r="H56" i="11" s="1"/>
  <c r="H56" i="18" s="1"/>
  <c r="X55" i="9"/>
  <c r="X55" i="10" s="1"/>
  <c r="P55" i="9"/>
  <c r="P55" i="11" s="1"/>
  <c r="P55" i="18" s="1"/>
  <c r="H55" i="9"/>
  <c r="X54" i="9"/>
  <c r="P54" i="9"/>
  <c r="H54" i="9"/>
  <c r="H54" i="11" s="1"/>
  <c r="H54" i="18" s="1"/>
  <c r="X53" i="9"/>
  <c r="P53" i="9"/>
  <c r="H53" i="9"/>
  <c r="X52" i="9"/>
  <c r="X52" i="11" s="1"/>
  <c r="X52" i="18" s="1"/>
  <c r="P52" i="9"/>
  <c r="H52" i="9"/>
  <c r="H52" i="11" s="1"/>
  <c r="H52" i="18" s="1"/>
  <c r="X51" i="9"/>
  <c r="P51" i="9"/>
  <c r="P51" i="11" s="1"/>
  <c r="P51" i="18" s="1"/>
  <c r="H51" i="9"/>
  <c r="X50" i="9"/>
  <c r="P50" i="9"/>
  <c r="H50" i="9"/>
  <c r="H50" i="11" s="1"/>
  <c r="H50" i="18" s="1"/>
  <c r="X49" i="9"/>
  <c r="P49" i="9"/>
  <c r="H49" i="9"/>
  <c r="X48" i="9"/>
  <c r="X48" i="11" s="1"/>
  <c r="X48" i="18" s="1"/>
  <c r="P48" i="9"/>
  <c r="H48" i="9"/>
  <c r="X47" i="9"/>
  <c r="P47" i="9"/>
  <c r="P47" i="10" s="1"/>
  <c r="H47" i="9"/>
  <c r="X46" i="9"/>
  <c r="P46" i="9"/>
  <c r="H46" i="9"/>
  <c r="H46" i="11" s="1"/>
  <c r="H46" i="18" s="1"/>
  <c r="X45" i="9"/>
  <c r="P45" i="9"/>
  <c r="P45" i="10" s="1"/>
  <c r="H45" i="9"/>
  <c r="X44" i="9"/>
  <c r="X44" i="11" s="1"/>
  <c r="X44" i="18" s="1"/>
  <c r="P44" i="9"/>
  <c r="H44" i="9"/>
  <c r="H44" i="10" s="1"/>
  <c r="X43" i="9"/>
  <c r="P43" i="9"/>
  <c r="P43" i="10" s="1"/>
  <c r="H43" i="9"/>
  <c r="X42" i="9"/>
  <c r="P42" i="9"/>
  <c r="H42" i="9"/>
  <c r="H42" i="11" s="1"/>
  <c r="H42" i="18" s="1"/>
  <c r="X41" i="9"/>
  <c r="P41" i="9"/>
  <c r="H41" i="9"/>
  <c r="X40" i="9"/>
  <c r="X40" i="10" s="1"/>
  <c r="P40" i="9"/>
  <c r="H40" i="9"/>
  <c r="X39" i="9"/>
  <c r="P39" i="9"/>
  <c r="P39" i="11" s="1"/>
  <c r="P39" i="18" s="1"/>
  <c r="H39" i="9"/>
  <c r="X38" i="9"/>
  <c r="P38" i="9"/>
  <c r="H38" i="9"/>
  <c r="H38" i="10" s="1"/>
  <c r="X37" i="9"/>
  <c r="P37" i="9"/>
  <c r="P37" i="11" s="1"/>
  <c r="P37" i="18" s="1"/>
  <c r="H37" i="9"/>
  <c r="X36" i="9"/>
  <c r="X36" i="10" s="1"/>
  <c r="P36" i="9"/>
  <c r="H36" i="9"/>
  <c r="H36" i="11" s="1"/>
  <c r="H36" i="18" s="1"/>
  <c r="X35" i="9"/>
  <c r="P35" i="9"/>
  <c r="P35" i="11" s="1"/>
  <c r="P35" i="18" s="1"/>
  <c r="H35" i="9"/>
  <c r="X34" i="9"/>
  <c r="P34" i="9"/>
  <c r="H34" i="9"/>
  <c r="H34" i="10" s="1"/>
  <c r="X33" i="9"/>
  <c r="P33" i="9"/>
  <c r="P33" i="11" s="1"/>
  <c r="P33" i="18" s="1"/>
  <c r="H33" i="9"/>
  <c r="X32" i="9"/>
  <c r="X32" i="11" s="1"/>
  <c r="X32" i="18" s="1"/>
  <c r="P32" i="9"/>
  <c r="H32" i="9"/>
  <c r="X31" i="9"/>
  <c r="P31" i="9"/>
  <c r="P31" i="11" s="1"/>
  <c r="P31" i="18" s="1"/>
  <c r="H31" i="9"/>
  <c r="X30" i="9"/>
  <c r="P30" i="9"/>
  <c r="H30" i="9"/>
  <c r="H30" i="11" s="1"/>
  <c r="H30" i="18" s="1"/>
  <c r="X29" i="9"/>
  <c r="P29" i="9"/>
  <c r="P29" i="11" s="1"/>
  <c r="P29" i="18" s="1"/>
  <c r="H29" i="9"/>
  <c r="X28" i="9"/>
  <c r="X28" i="11" s="1"/>
  <c r="X28" i="18" s="1"/>
  <c r="P28" i="9"/>
  <c r="H28" i="9"/>
  <c r="H28" i="10" s="1"/>
  <c r="X27" i="9"/>
  <c r="P27" i="9"/>
  <c r="P27" i="11" s="1"/>
  <c r="P27" i="18" s="1"/>
  <c r="H27" i="9"/>
  <c r="X26" i="9"/>
  <c r="P26" i="9"/>
  <c r="H26" i="9"/>
  <c r="H26" i="11" s="1"/>
  <c r="H26" i="18" s="1"/>
  <c r="X25" i="9"/>
  <c r="P25" i="9"/>
  <c r="H25" i="9"/>
  <c r="X24" i="9"/>
  <c r="X24" i="11" s="1"/>
  <c r="X24" i="18" s="1"/>
  <c r="P24" i="9"/>
  <c r="H24" i="9"/>
  <c r="X23" i="9"/>
  <c r="P23" i="9"/>
  <c r="P23" i="10" s="1"/>
  <c r="H23" i="9"/>
  <c r="X22" i="9"/>
  <c r="P22" i="9"/>
  <c r="H22" i="9"/>
  <c r="H22" i="10" s="1"/>
  <c r="X21" i="9"/>
  <c r="P21" i="9"/>
  <c r="H21" i="9"/>
  <c r="X20" i="9"/>
  <c r="X20" i="11" s="1"/>
  <c r="X20" i="18" s="1"/>
  <c r="P20" i="9"/>
  <c r="H20" i="9"/>
  <c r="H20" i="11" s="1"/>
  <c r="H20" i="18" s="1"/>
  <c r="X19" i="9"/>
  <c r="P19" i="9"/>
  <c r="P19" i="10" s="1"/>
  <c r="H19" i="9"/>
  <c r="X18" i="9"/>
  <c r="X18" i="11" s="1"/>
  <c r="X18" i="18" s="1"/>
  <c r="P18" i="9"/>
  <c r="H18" i="9"/>
  <c r="H18" i="11" s="1"/>
  <c r="H18" i="18" s="1"/>
  <c r="X17" i="9"/>
  <c r="P17" i="9"/>
  <c r="H17" i="9"/>
  <c r="H17" i="10" s="1"/>
  <c r="X16" i="9"/>
  <c r="X16" i="11" s="1"/>
  <c r="X16" i="18" s="1"/>
  <c r="P16" i="9"/>
  <c r="H16" i="9"/>
  <c r="X15" i="9"/>
  <c r="P15" i="9"/>
  <c r="P15" i="11" s="1"/>
  <c r="P15" i="18" s="1"/>
  <c r="H15" i="9"/>
  <c r="X14" i="9"/>
  <c r="P14" i="9"/>
  <c r="H14" i="9"/>
  <c r="H14" i="11" s="1"/>
  <c r="H14" i="18" s="1"/>
  <c r="X13" i="9"/>
  <c r="P13" i="9"/>
  <c r="H13" i="9"/>
  <c r="H13" i="11" s="1"/>
  <c r="H13" i="18" s="1"/>
  <c r="X12" i="9"/>
  <c r="X12" i="10" s="1"/>
  <c r="P12" i="9"/>
  <c r="H12" i="9"/>
  <c r="H12" i="11" s="1"/>
  <c r="H12" i="18" s="1"/>
  <c r="X11" i="9"/>
  <c r="P11" i="9"/>
  <c r="P11" i="11" s="1"/>
  <c r="P11" i="18" s="1"/>
  <c r="H11" i="9"/>
  <c r="X10" i="9"/>
  <c r="X10" i="11" s="1"/>
  <c r="X10" i="18" s="1"/>
  <c r="P10" i="9"/>
  <c r="H10" i="9"/>
  <c r="H10" i="11" s="1"/>
  <c r="H10" i="18" s="1"/>
  <c r="X9" i="9"/>
  <c r="X9" i="11" s="1"/>
  <c r="X9" i="18" s="1"/>
  <c r="P9" i="9"/>
  <c r="H9" i="9"/>
  <c r="X8" i="9"/>
  <c r="X8" i="11" s="1"/>
  <c r="X8" i="18" s="1"/>
  <c r="P8" i="9"/>
  <c r="H8" i="9"/>
  <c r="X7" i="9"/>
  <c r="P7" i="9"/>
  <c r="P7" i="11" s="1"/>
  <c r="P7" i="18" s="1"/>
  <c r="H7" i="9"/>
  <c r="X6" i="9"/>
  <c r="P6" i="9"/>
  <c r="H6" i="9"/>
  <c r="H6" i="11" s="1"/>
  <c r="H6" i="18" s="1"/>
  <c r="X5" i="9"/>
  <c r="P5" i="9"/>
  <c r="H5" i="9"/>
  <c r="X4" i="9"/>
  <c r="X4" i="11" s="1"/>
  <c r="X4" i="18" s="1"/>
  <c r="P4" i="9"/>
  <c r="H4" i="9"/>
  <c r="W64" i="9"/>
  <c r="W64" i="11" s="1"/>
  <c r="W64" i="18" s="1"/>
  <c r="O64" i="9"/>
  <c r="G64" i="9"/>
  <c r="W63" i="9"/>
  <c r="O63" i="9"/>
  <c r="O63" i="10" s="1"/>
  <c r="G63" i="9"/>
  <c r="G63" i="10" s="1"/>
  <c r="W62" i="9"/>
  <c r="W62" i="11" s="1"/>
  <c r="W62" i="18" s="1"/>
  <c r="O62" i="9"/>
  <c r="O62" i="11" s="1"/>
  <c r="O62" i="18" s="1"/>
  <c r="G62" i="9"/>
  <c r="G62" i="10" s="1"/>
  <c r="W61" i="9"/>
  <c r="W61" i="10" s="1"/>
  <c r="O61" i="9"/>
  <c r="G61" i="9"/>
  <c r="G61" i="10" s="1"/>
  <c r="W60" i="9"/>
  <c r="O60" i="9"/>
  <c r="O60" i="11" s="1"/>
  <c r="O60" i="18" s="1"/>
  <c r="G60" i="9"/>
  <c r="W59" i="9"/>
  <c r="W59" i="10" s="1"/>
  <c r="O59" i="9"/>
  <c r="G59" i="9"/>
  <c r="G59" i="11" s="1"/>
  <c r="G59" i="18" s="1"/>
  <c r="W58" i="9"/>
  <c r="O58" i="9"/>
  <c r="O58" i="11" s="1"/>
  <c r="O58" i="18" s="1"/>
  <c r="G58" i="9"/>
  <c r="W57" i="9"/>
  <c r="W57" i="11" s="1"/>
  <c r="W57" i="18" s="1"/>
  <c r="O57" i="9"/>
  <c r="G57" i="9"/>
  <c r="W56" i="9"/>
  <c r="O56" i="9"/>
  <c r="O56" i="11" s="1"/>
  <c r="O56" i="18" s="1"/>
  <c r="G56" i="9"/>
  <c r="W55" i="9"/>
  <c r="O55" i="9"/>
  <c r="G55" i="9"/>
  <c r="G55" i="10" s="1"/>
  <c r="W54" i="9"/>
  <c r="W54" i="10" s="1"/>
  <c r="O54" i="9"/>
  <c r="G54" i="9"/>
  <c r="W53" i="9"/>
  <c r="W53" i="11" s="1"/>
  <c r="W53" i="18" s="1"/>
  <c r="O53" i="9"/>
  <c r="G53" i="9"/>
  <c r="W52" i="9"/>
  <c r="O52" i="9"/>
  <c r="O52" i="10" s="1"/>
  <c r="G52" i="9"/>
  <c r="W51" i="9"/>
  <c r="O51" i="9"/>
  <c r="O51" i="11" s="1"/>
  <c r="O51" i="18" s="1"/>
  <c r="G51" i="9"/>
  <c r="G51" i="11" s="1"/>
  <c r="G51" i="18" s="1"/>
  <c r="W50" i="9"/>
  <c r="W50" i="10" s="1"/>
  <c r="O50" i="9"/>
  <c r="G50" i="9"/>
  <c r="W49" i="9"/>
  <c r="W49" i="11" s="1"/>
  <c r="W49" i="18" s="1"/>
  <c r="O49" i="9"/>
  <c r="G49" i="9"/>
  <c r="G49" i="11" s="1"/>
  <c r="G49" i="18" s="1"/>
  <c r="W48" i="9"/>
  <c r="W48" i="10" s="1"/>
  <c r="O48" i="9"/>
  <c r="O48" i="10" s="1"/>
  <c r="G48" i="9"/>
  <c r="W47" i="9"/>
  <c r="W47" i="11" s="1"/>
  <c r="W47" i="18" s="1"/>
  <c r="O47" i="9"/>
  <c r="G47" i="9"/>
  <c r="G47" i="11" s="1"/>
  <c r="G47" i="18" s="1"/>
  <c r="W46" i="9"/>
  <c r="O46" i="9"/>
  <c r="O46" i="10" s="1"/>
  <c r="G46" i="9"/>
  <c r="W45" i="9"/>
  <c r="W45" i="10" s="1"/>
  <c r="O45" i="9"/>
  <c r="G45" i="9"/>
  <c r="W44" i="9"/>
  <c r="W44" i="10" s="1"/>
  <c r="O44" i="9"/>
  <c r="O44" i="11" s="1"/>
  <c r="O44" i="18" s="1"/>
  <c r="G44" i="9"/>
  <c r="W43" i="9"/>
  <c r="O43" i="9"/>
  <c r="G43" i="9"/>
  <c r="G43" i="11" s="1"/>
  <c r="G43" i="18" s="1"/>
  <c r="W42" i="9"/>
  <c r="O42" i="9"/>
  <c r="G42" i="9"/>
  <c r="G42" i="11" s="1"/>
  <c r="G42" i="18" s="1"/>
  <c r="W41" i="9"/>
  <c r="W41" i="11" s="1"/>
  <c r="W41" i="18" s="1"/>
  <c r="O41" i="9"/>
  <c r="O41" i="10" s="1"/>
  <c r="G41" i="9"/>
  <c r="W40" i="9"/>
  <c r="W40" i="11" s="1"/>
  <c r="W40" i="18" s="1"/>
  <c r="O40" i="9"/>
  <c r="O40" i="10" s="1"/>
  <c r="G40" i="9"/>
  <c r="W39" i="9"/>
  <c r="O39" i="9"/>
  <c r="O39" i="10" s="1"/>
  <c r="G39" i="9"/>
  <c r="G39" i="10" s="1"/>
  <c r="W38" i="9"/>
  <c r="O38" i="9"/>
  <c r="G38" i="9"/>
  <c r="G38" i="11" s="1"/>
  <c r="G38" i="18" s="1"/>
  <c r="W37" i="9"/>
  <c r="W37" i="11" s="1"/>
  <c r="W37" i="18" s="1"/>
  <c r="O37" i="9"/>
  <c r="O37" i="10" s="1"/>
  <c r="G37" i="9"/>
  <c r="W36" i="9"/>
  <c r="O36" i="9"/>
  <c r="O36" i="11" s="1"/>
  <c r="O36" i="18" s="1"/>
  <c r="G36" i="9"/>
  <c r="W35" i="9"/>
  <c r="W35" i="10" s="1"/>
  <c r="O35" i="9"/>
  <c r="G35" i="9"/>
  <c r="G35" i="10" s="1"/>
  <c r="W34" i="9"/>
  <c r="O34" i="9"/>
  <c r="O34" i="11" s="1"/>
  <c r="O34" i="18" s="1"/>
  <c r="G34" i="9"/>
  <c r="W33" i="9"/>
  <c r="W33" i="11" s="1"/>
  <c r="W33" i="18" s="1"/>
  <c r="O33" i="9"/>
  <c r="G33" i="9"/>
  <c r="W32" i="9"/>
  <c r="O32" i="9"/>
  <c r="O32" i="11" s="1"/>
  <c r="O32" i="18" s="1"/>
  <c r="G32" i="9"/>
  <c r="W31" i="9"/>
  <c r="O31" i="9"/>
  <c r="G31" i="9"/>
  <c r="G31" i="10" s="1"/>
  <c r="W30" i="9"/>
  <c r="O30" i="9"/>
  <c r="G30" i="9"/>
  <c r="W29" i="9"/>
  <c r="W29" i="11" s="1"/>
  <c r="W29" i="18" s="1"/>
  <c r="O29" i="9"/>
  <c r="G29" i="9"/>
  <c r="G29" i="10" s="1"/>
  <c r="W28" i="9"/>
  <c r="O28" i="9"/>
  <c r="O28" i="11" s="1"/>
  <c r="O28" i="18" s="1"/>
  <c r="G28" i="9"/>
  <c r="W27" i="9"/>
  <c r="O27" i="9"/>
  <c r="O27" i="11" s="1"/>
  <c r="O27" i="18" s="1"/>
  <c r="G27" i="9"/>
  <c r="G27" i="11" s="1"/>
  <c r="G27" i="18" s="1"/>
  <c r="W26" i="9"/>
  <c r="O26" i="9"/>
  <c r="G26" i="9"/>
  <c r="W25" i="9"/>
  <c r="W25" i="11" s="1"/>
  <c r="W25" i="18" s="1"/>
  <c r="O25" i="9"/>
  <c r="G25" i="9"/>
  <c r="W24" i="9"/>
  <c r="W24" i="11" s="1"/>
  <c r="W24" i="18" s="1"/>
  <c r="O24" i="9"/>
  <c r="O24" i="11" s="1"/>
  <c r="O24" i="18" s="1"/>
  <c r="G24" i="9"/>
  <c r="W23" i="9"/>
  <c r="W23" i="11" s="1"/>
  <c r="W23" i="18" s="1"/>
  <c r="O23" i="9"/>
  <c r="G23" i="9"/>
  <c r="G23" i="11" s="1"/>
  <c r="G23" i="18" s="1"/>
  <c r="W22" i="9"/>
  <c r="O22" i="9"/>
  <c r="O22" i="11" s="1"/>
  <c r="O22" i="18" s="1"/>
  <c r="G22" i="9"/>
  <c r="G22" i="10" s="1"/>
  <c r="W21" i="9"/>
  <c r="W21" i="11" s="1"/>
  <c r="W21" i="18" s="1"/>
  <c r="O21" i="9"/>
  <c r="G21" i="9"/>
  <c r="W20" i="9"/>
  <c r="O20" i="9"/>
  <c r="O20" i="10" s="1"/>
  <c r="G20" i="9"/>
  <c r="W19" i="9"/>
  <c r="W19" i="11" s="1"/>
  <c r="W19" i="18" s="1"/>
  <c r="O19" i="9"/>
  <c r="O19" i="10" s="1"/>
  <c r="G19" i="9"/>
  <c r="G19" i="10" s="1"/>
  <c r="W18" i="9"/>
  <c r="O18" i="9"/>
  <c r="G18" i="9"/>
  <c r="G18" i="11" s="1"/>
  <c r="G18" i="18" s="1"/>
  <c r="W17" i="9"/>
  <c r="W17" i="10" s="1"/>
  <c r="O17" i="9"/>
  <c r="G17" i="9"/>
  <c r="W16" i="9"/>
  <c r="O16" i="9"/>
  <c r="O16" i="10" s="1"/>
  <c r="G16" i="9"/>
  <c r="W15" i="9"/>
  <c r="O15" i="9"/>
  <c r="G15" i="9"/>
  <c r="G15" i="11" s="1"/>
  <c r="G15" i="18" s="1"/>
  <c r="W14" i="9"/>
  <c r="W14" i="11" s="1"/>
  <c r="W14" i="18" s="1"/>
  <c r="O14" i="9"/>
  <c r="G14" i="9"/>
  <c r="W13" i="9"/>
  <c r="W13" i="10" s="1"/>
  <c r="O13" i="9"/>
  <c r="O13" i="10" s="1"/>
  <c r="G13" i="9"/>
  <c r="W12" i="9"/>
  <c r="O12" i="9"/>
  <c r="O12" i="10" s="1"/>
  <c r="G12" i="9"/>
  <c r="W11" i="9"/>
  <c r="O11" i="9"/>
  <c r="O11" i="11" s="1"/>
  <c r="O11" i="18" s="1"/>
  <c r="G11" i="9"/>
  <c r="G11" i="11" s="1"/>
  <c r="G11" i="18" s="1"/>
  <c r="W10" i="9"/>
  <c r="O10" i="9"/>
  <c r="O10" i="10" s="1"/>
  <c r="G10" i="9"/>
  <c r="W9" i="9"/>
  <c r="W9" i="11" s="1"/>
  <c r="W9" i="18" s="1"/>
  <c r="O9" i="9"/>
  <c r="G9" i="9"/>
  <c r="G9" i="11" s="1"/>
  <c r="G9" i="18" s="1"/>
  <c r="W8" i="9"/>
  <c r="O8" i="9"/>
  <c r="O8" i="10" s="1"/>
  <c r="G8" i="9"/>
  <c r="W7" i="9"/>
  <c r="O7" i="9"/>
  <c r="G7" i="9"/>
  <c r="G7" i="10" s="1"/>
  <c r="W6" i="9"/>
  <c r="O6" i="9"/>
  <c r="O6" i="10" s="1"/>
  <c r="G6" i="9"/>
  <c r="W5" i="9"/>
  <c r="W5" i="10" s="1"/>
  <c r="O5" i="9"/>
  <c r="O5" i="11" s="1"/>
  <c r="O5" i="18" s="1"/>
  <c r="G5" i="9"/>
  <c r="G5" i="10" s="1"/>
  <c r="W4" i="9"/>
  <c r="O4" i="9"/>
  <c r="O4" i="11" s="1"/>
  <c r="O4" i="18" s="1"/>
  <c r="G4" i="9"/>
  <c r="G4" i="11" s="1"/>
  <c r="G4" i="18" s="1"/>
  <c r="V64" i="9"/>
  <c r="V64" i="10" s="1"/>
  <c r="N64" i="9"/>
  <c r="F64" i="9"/>
  <c r="F64" i="11" s="1"/>
  <c r="F64" i="18" s="1"/>
  <c r="V63" i="9"/>
  <c r="N63" i="9"/>
  <c r="N63" i="10" s="1"/>
  <c r="F63" i="9"/>
  <c r="V62" i="9"/>
  <c r="V62" i="11" s="1"/>
  <c r="V62" i="18" s="1"/>
  <c r="N62" i="9"/>
  <c r="F62" i="9"/>
  <c r="V61" i="9"/>
  <c r="V61" i="11" s="1"/>
  <c r="V61" i="18" s="1"/>
  <c r="N61" i="9"/>
  <c r="N61" i="10" s="1"/>
  <c r="F61" i="9"/>
  <c r="V60" i="9"/>
  <c r="N60" i="9"/>
  <c r="F60" i="9"/>
  <c r="F60" i="11" s="1"/>
  <c r="F60" i="18" s="1"/>
  <c r="V59" i="9"/>
  <c r="N59" i="9"/>
  <c r="N59" i="11" s="1"/>
  <c r="N59" i="18" s="1"/>
  <c r="F59" i="9"/>
  <c r="F59" i="10" s="1"/>
  <c r="V58" i="9"/>
  <c r="V58" i="11" s="1"/>
  <c r="V58" i="18" s="1"/>
  <c r="N58" i="9"/>
  <c r="N58" i="10" s="1"/>
  <c r="F58" i="9"/>
  <c r="V57" i="9"/>
  <c r="N57" i="9"/>
  <c r="N57" i="11" s="1"/>
  <c r="N57" i="18" s="1"/>
  <c r="F57" i="9"/>
  <c r="V56" i="9"/>
  <c r="N56" i="9"/>
  <c r="F56" i="9"/>
  <c r="F56" i="11" s="1"/>
  <c r="F56" i="18" s="1"/>
  <c r="V55" i="9"/>
  <c r="V55" i="10" s="1"/>
  <c r="N55" i="9"/>
  <c r="N55" i="10" s="1"/>
  <c r="F55" i="9"/>
  <c r="V54" i="9"/>
  <c r="V54" i="11" s="1"/>
  <c r="V54" i="18" s="1"/>
  <c r="N54" i="9"/>
  <c r="F54" i="9"/>
  <c r="V53" i="9"/>
  <c r="V53" i="10" s="1"/>
  <c r="N53" i="9"/>
  <c r="N53" i="11" s="1"/>
  <c r="N53" i="18" s="1"/>
  <c r="F53" i="9"/>
  <c r="V52" i="9"/>
  <c r="V52" i="10" s="1"/>
  <c r="N52" i="9"/>
  <c r="F52" i="9"/>
  <c r="F52" i="11" s="1"/>
  <c r="F52" i="18" s="1"/>
  <c r="V51" i="9"/>
  <c r="N51" i="9"/>
  <c r="F51" i="9"/>
  <c r="V50" i="9"/>
  <c r="V50" i="10" s="1"/>
  <c r="N50" i="9"/>
  <c r="F50" i="9"/>
  <c r="V49" i="9"/>
  <c r="N49" i="9"/>
  <c r="N49" i="10" s="1"/>
  <c r="F49" i="9"/>
  <c r="F49" i="10" s="1"/>
  <c r="V48" i="9"/>
  <c r="N48" i="9"/>
  <c r="F48" i="9"/>
  <c r="F48" i="11" s="1"/>
  <c r="F48" i="18" s="1"/>
  <c r="V47" i="9"/>
  <c r="V47" i="10" s="1"/>
  <c r="N47" i="9"/>
  <c r="F47" i="9"/>
  <c r="V46" i="9"/>
  <c r="V46" i="11" s="1"/>
  <c r="V46" i="18" s="1"/>
  <c r="N46" i="9"/>
  <c r="N46" i="11" s="1"/>
  <c r="N46" i="18" s="1"/>
  <c r="F46" i="9"/>
  <c r="F46" i="11" s="1"/>
  <c r="F46" i="18" s="1"/>
  <c r="V45" i="9"/>
  <c r="V45" i="10" s="1"/>
  <c r="N45" i="9"/>
  <c r="N45" i="11" s="1"/>
  <c r="N45" i="18" s="1"/>
  <c r="F45" i="9"/>
  <c r="F45" i="11" s="1"/>
  <c r="F45" i="18" s="1"/>
  <c r="V44" i="9"/>
  <c r="V44" i="10" s="1"/>
  <c r="N44" i="9"/>
  <c r="F44" i="9"/>
  <c r="F44" i="10" s="1"/>
  <c r="V43" i="9"/>
  <c r="N43" i="9"/>
  <c r="F43" i="9"/>
  <c r="V42" i="9"/>
  <c r="V42" i="11" s="1"/>
  <c r="V42" i="18" s="1"/>
  <c r="N42" i="9"/>
  <c r="F42" i="9"/>
  <c r="F42" i="10" s="1"/>
  <c r="V41" i="9"/>
  <c r="N41" i="9"/>
  <c r="N41" i="11" s="1"/>
  <c r="N41" i="18" s="1"/>
  <c r="F41" i="9"/>
  <c r="V40" i="9"/>
  <c r="V40" i="11" s="1"/>
  <c r="V40" i="18" s="1"/>
  <c r="N40" i="9"/>
  <c r="F40" i="9"/>
  <c r="F40" i="11" s="1"/>
  <c r="F40" i="18" s="1"/>
  <c r="V39" i="9"/>
  <c r="N39" i="9"/>
  <c r="N39" i="11" s="1"/>
  <c r="N39" i="18" s="1"/>
  <c r="F39" i="9"/>
  <c r="V38" i="9"/>
  <c r="V38" i="11" s="1"/>
  <c r="V38" i="18" s="1"/>
  <c r="N38" i="9"/>
  <c r="F38" i="9"/>
  <c r="V37" i="9"/>
  <c r="N37" i="9"/>
  <c r="N37" i="11" s="1"/>
  <c r="N37" i="18" s="1"/>
  <c r="F37" i="9"/>
  <c r="V36" i="9"/>
  <c r="N36" i="9"/>
  <c r="F36" i="9"/>
  <c r="F36" i="10" s="1"/>
  <c r="V35" i="9"/>
  <c r="V35" i="11" s="1"/>
  <c r="V35" i="18" s="1"/>
  <c r="N35" i="9"/>
  <c r="F35" i="9"/>
  <c r="F35" i="11" s="1"/>
  <c r="F35" i="18" s="1"/>
  <c r="V34" i="9"/>
  <c r="V34" i="11" s="1"/>
  <c r="V34" i="18" s="1"/>
  <c r="N34" i="9"/>
  <c r="N34" i="11" s="1"/>
  <c r="N34" i="18" s="1"/>
  <c r="F34" i="9"/>
  <c r="F34" i="10" s="1"/>
  <c r="V33" i="9"/>
  <c r="N33" i="9"/>
  <c r="N33" i="10" s="1"/>
  <c r="F33" i="9"/>
  <c r="F33" i="10" s="1"/>
  <c r="V32" i="9"/>
  <c r="N32" i="9"/>
  <c r="F32" i="9"/>
  <c r="F32" i="10" s="1"/>
  <c r="V31" i="9"/>
  <c r="N31" i="9"/>
  <c r="N31" i="11" s="1"/>
  <c r="N31" i="18" s="1"/>
  <c r="F31" i="9"/>
  <c r="V30" i="9"/>
  <c r="V30" i="10" s="1"/>
  <c r="N30" i="9"/>
  <c r="N30" i="10" s="1"/>
  <c r="F30" i="9"/>
  <c r="V29" i="9"/>
  <c r="V29" i="10" s="1"/>
  <c r="N29" i="9"/>
  <c r="N29" i="10" s="1"/>
  <c r="F29" i="9"/>
  <c r="V28" i="9"/>
  <c r="V28" i="11" s="1"/>
  <c r="V28" i="18" s="1"/>
  <c r="N28" i="9"/>
  <c r="F28" i="9"/>
  <c r="F28" i="11" s="1"/>
  <c r="F28" i="18" s="1"/>
  <c r="V27" i="9"/>
  <c r="V27" i="11" s="1"/>
  <c r="V27" i="18" s="1"/>
  <c r="N27" i="9"/>
  <c r="N27" i="10" s="1"/>
  <c r="F27" i="9"/>
  <c r="V26" i="9"/>
  <c r="V26" i="11" s="1"/>
  <c r="V26" i="18" s="1"/>
  <c r="N26" i="9"/>
  <c r="F26" i="9"/>
  <c r="V25" i="9"/>
  <c r="N25" i="9"/>
  <c r="N25" i="11" s="1"/>
  <c r="N25" i="18" s="1"/>
  <c r="F25" i="9"/>
  <c r="F25" i="10" s="1"/>
  <c r="V24" i="9"/>
  <c r="N24" i="9"/>
  <c r="F24" i="9"/>
  <c r="F24" i="11" s="1"/>
  <c r="F24" i="18" s="1"/>
  <c r="V23" i="9"/>
  <c r="V23" i="11" s="1"/>
  <c r="V23" i="18" s="1"/>
  <c r="N23" i="9"/>
  <c r="N23" i="10" s="1"/>
  <c r="F23" i="9"/>
  <c r="V22" i="9"/>
  <c r="V22" i="11" s="1"/>
  <c r="V22" i="18" s="1"/>
  <c r="N22" i="9"/>
  <c r="F22" i="9"/>
  <c r="F22" i="11" s="1"/>
  <c r="F22" i="18" s="1"/>
  <c r="V21" i="9"/>
  <c r="N21" i="9"/>
  <c r="N21" i="11" s="1"/>
  <c r="N21" i="18" s="1"/>
  <c r="F21" i="9"/>
  <c r="V20" i="9"/>
  <c r="V20" i="11" s="1"/>
  <c r="V20" i="18" s="1"/>
  <c r="N20" i="9"/>
  <c r="F20" i="9"/>
  <c r="F20" i="11" s="1"/>
  <c r="F20" i="18" s="1"/>
  <c r="V19" i="9"/>
  <c r="N19" i="9"/>
  <c r="F19" i="9"/>
  <c r="V18" i="9"/>
  <c r="V18" i="11" s="1"/>
  <c r="V18" i="18" s="1"/>
  <c r="N18" i="9"/>
  <c r="F18" i="9"/>
  <c r="F18" i="11" s="1"/>
  <c r="F18" i="18" s="1"/>
  <c r="V17" i="9"/>
  <c r="N17" i="9"/>
  <c r="N17" i="11" s="1"/>
  <c r="N17" i="18" s="1"/>
  <c r="F17" i="9"/>
  <c r="F17" i="10" s="1"/>
  <c r="V16" i="9"/>
  <c r="V16" i="11" s="1"/>
  <c r="V16" i="18" s="1"/>
  <c r="N16" i="9"/>
  <c r="N16" i="10" s="1"/>
  <c r="F16" i="9"/>
  <c r="F16" i="10" s="1"/>
  <c r="V15" i="9"/>
  <c r="N15" i="9"/>
  <c r="N15" i="10" s="1"/>
  <c r="F15" i="9"/>
  <c r="V14" i="9"/>
  <c r="V14" i="11" s="1"/>
  <c r="V14" i="18" s="1"/>
  <c r="N14" i="9"/>
  <c r="N14" i="11" s="1"/>
  <c r="N14" i="18" s="1"/>
  <c r="F14" i="9"/>
  <c r="V13" i="9"/>
  <c r="N13" i="9"/>
  <c r="N13" i="11" s="1"/>
  <c r="N13" i="18" s="1"/>
  <c r="F13" i="9"/>
  <c r="F13" i="11" s="1"/>
  <c r="F13" i="18" s="1"/>
  <c r="V12" i="9"/>
  <c r="V12" i="10" s="1"/>
  <c r="N12" i="9"/>
  <c r="F12" i="9"/>
  <c r="F12" i="11" s="1"/>
  <c r="F12" i="18" s="1"/>
  <c r="V11" i="9"/>
  <c r="V11" i="10" s="1"/>
  <c r="N11" i="9"/>
  <c r="N11" i="11" s="1"/>
  <c r="N11" i="18" s="1"/>
  <c r="F11" i="9"/>
  <c r="F11" i="10" s="1"/>
  <c r="V10" i="9"/>
  <c r="V10" i="11" s="1"/>
  <c r="V10" i="18" s="1"/>
  <c r="N10" i="9"/>
  <c r="N10" i="11" s="1"/>
  <c r="N10" i="18" s="1"/>
  <c r="F10" i="9"/>
  <c r="F10" i="11" s="1"/>
  <c r="F10" i="18" s="1"/>
  <c r="V9" i="9"/>
  <c r="N9" i="9"/>
  <c r="N9" i="11" s="1"/>
  <c r="N9" i="18" s="1"/>
  <c r="F9" i="9"/>
  <c r="F9" i="11" s="1"/>
  <c r="F9" i="18" s="1"/>
  <c r="V8" i="9"/>
  <c r="N8" i="9"/>
  <c r="F8" i="9"/>
  <c r="F8" i="11" s="1"/>
  <c r="F8" i="18" s="1"/>
  <c r="V7" i="9"/>
  <c r="V7" i="10" s="1"/>
  <c r="N7" i="9"/>
  <c r="N7" i="11" s="1"/>
  <c r="N7" i="18" s="1"/>
  <c r="F7" i="9"/>
  <c r="V6" i="9"/>
  <c r="V6" i="10" s="1"/>
  <c r="N6" i="9"/>
  <c r="N6" i="11" s="1"/>
  <c r="N6" i="18" s="1"/>
  <c r="F6" i="9"/>
  <c r="F6" i="11" s="1"/>
  <c r="F6" i="18" s="1"/>
  <c r="V5" i="9"/>
  <c r="N5" i="9"/>
  <c r="N5" i="10" s="1"/>
  <c r="F5" i="9"/>
  <c r="F5" i="10" s="1"/>
  <c r="V4" i="9"/>
  <c r="V4" i="10" s="1"/>
  <c r="N4" i="9"/>
  <c r="F4" i="9"/>
  <c r="F4" i="11" s="1"/>
  <c r="F4" i="18" s="1"/>
  <c r="U64" i="9"/>
  <c r="M64" i="9"/>
  <c r="M64" i="10" s="1"/>
  <c r="E64" i="9"/>
  <c r="E64" i="10" s="1"/>
  <c r="U63" i="9"/>
  <c r="U63" i="10" s="1"/>
  <c r="M63" i="9"/>
  <c r="E63" i="9"/>
  <c r="U62" i="9"/>
  <c r="M62" i="9"/>
  <c r="M62" i="11" s="1"/>
  <c r="M62" i="18" s="1"/>
  <c r="E62" i="9"/>
  <c r="U61" i="9"/>
  <c r="U61" i="10" s="1"/>
  <c r="M61" i="9"/>
  <c r="E61" i="9"/>
  <c r="U60" i="9"/>
  <c r="M60" i="9"/>
  <c r="E60" i="9"/>
  <c r="U59" i="9"/>
  <c r="U59" i="11" s="1"/>
  <c r="U59" i="18" s="1"/>
  <c r="M59" i="9"/>
  <c r="M59" i="11" s="1"/>
  <c r="M59" i="18" s="1"/>
  <c r="E59" i="9"/>
  <c r="U58" i="9"/>
  <c r="U58" i="10" s="1"/>
  <c r="M58" i="9"/>
  <c r="E58" i="9"/>
  <c r="U57" i="9"/>
  <c r="M57" i="9"/>
  <c r="E57" i="9"/>
  <c r="E57" i="11" s="1"/>
  <c r="E57" i="18" s="1"/>
  <c r="U56" i="9"/>
  <c r="M56" i="9"/>
  <c r="M56" i="11" s="1"/>
  <c r="M56" i="18" s="1"/>
  <c r="E56" i="9"/>
  <c r="U55" i="9"/>
  <c r="M55" i="9"/>
  <c r="E55" i="9"/>
  <c r="U54" i="9"/>
  <c r="M54" i="9"/>
  <c r="M54" i="11" s="1"/>
  <c r="M54" i="18" s="1"/>
  <c r="E54" i="9"/>
  <c r="U53" i="9"/>
  <c r="U53" i="11" s="1"/>
  <c r="U53" i="18" s="1"/>
  <c r="M53" i="9"/>
  <c r="M53" i="10" s="1"/>
  <c r="E53" i="9"/>
  <c r="E53" i="11" s="1"/>
  <c r="E53" i="18" s="1"/>
  <c r="U52" i="9"/>
  <c r="M52" i="9"/>
  <c r="E52" i="9"/>
  <c r="U51" i="9"/>
  <c r="U51" i="11" s="1"/>
  <c r="U51" i="18" s="1"/>
  <c r="M51" i="9"/>
  <c r="E51" i="9"/>
  <c r="E51" i="11" s="1"/>
  <c r="E51" i="18" s="1"/>
  <c r="U50" i="9"/>
  <c r="M50" i="9"/>
  <c r="E50" i="9"/>
  <c r="U49" i="9"/>
  <c r="M49" i="9"/>
  <c r="E49" i="9"/>
  <c r="E49" i="11" s="1"/>
  <c r="E49" i="18" s="1"/>
  <c r="U48" i="9"/>
  <c r="M48" i="9"/>
  <c r="E48" i="9"/>
  <c r="E48" i="10" s="1"/>
  <c r="U47" i="9"/>
  <c r="M47" i="9"/>
  <c r="E47" i="9"/>
  <c r="U46" i="9"/>
  <c r="M46" i="9"/>
  <c r="M46" i="11" s="1"/>
  <c r="M46" i="18" s="1"/>
  <c r="E46" i="9"/>
  <c r="U45" i="9"/>
  <c r="M45" i="9"/>
  <c r="E45" i="9"/>
  <c r="E45" i="10" s="1"/>
  <c r="U44" i="9"/>
  <c r="M44" i="9"/>
  <c r="E44" i="9"/>
  <c r="U43" i="9"/>
  <c r="U43" i="11" s="1"/>
  <c r="U43" i="18" s="1"/>
  <c r="M43" i="9"/>
  <c r="E43" i="9"/>
  <c r="U42" i="9"/>
  <c r="U42" i="10" s="1"/>
  <c r="M42" i="9"/>
  <c r="M42" i="10" s="1"/>
  <c r="E42" i="9"/>
  <c r="U41" i="9"/>
  <c r="M41" i="9"/>
  <c r="E41" i="9"/>
  <c r="E41" i="11" s="1"/>
  <c r="E41" i="18" s="1"/>
  <c r="U40" i="9"/>
  <c r="M40" i="9"/>
  <c r="E40" i="9"/>
  <c r="U39" i="9"/>
  <c r="U39" i="11" s="1"/>
  <c r="U39" i="18" s="1"/>
  <c r="M39" i="9"/>
  <c r="E39" i="9"/>
  <c r="U38" i="9"/>
  <c r="M38" i="9"/>
  <c r="M38" i="11" s="1"/>
  <c r="M38" i="18" s="1"/>
  <c r="E38" i="9"/>
  <c r="U37" i="9"/>
  <c r="M37" i="9"/>
  <c r="M37" i="10" s="1"/>
  <c r="E37" i="9"/>
  <c r="E37" i="11" s="1"/>
  <c r="E37" i="18" s="1"/>
  <c r="U36" i="9"/>
  <c r="U36" i="10" s="1"/>
  <c r="M36" i="9"/>
  <c r="E36" i="9"/>
  <c r="U35" i="9"/>
  <c r="U35" i="11" s="1"/>
  <c r="U35" i="18" s="1"/>
  <c r="M35" i="9"/>
  <c r="E35" i="9"/>
  <c r="U34" i="9"/>
  <c r="M34" i="9"/>
  <c r="E34" i="9"/>
  <c r="U33" i="9"/>
  <c r="M33" i="9"/>
  <c r="E33" i="9"/>
  <c r="E33" i="11" s="1"/>
  <c r="E33" i="18" s="1"/>
  <c r="U32" i="9"/>
  <c r="M32" i="9"/>
  <c r="E32" i="9"/>
  <c r="E32" i="10" s="1"/>
  <c r="U31" i="9"/>
  <c r="M31" i="9"/>
  <c r="E31" i="9"/>
  <c r="U30" i="9"/>
  <c r="M30" i="9"/>
  <c r="M30" i="11" s="1"/>
  <c r="M30" i="18" s="1"/>
  <c r="E30" i="9"/>
  <c r="U29" i="9"/>
  <c r="M29" i="9"/>
  <c r="E29" i="9"/>
  <c r="U28" i="9"/>
  <c r="M28" i="9"/>
  <c r="E28" i="9"/>
  <c r="U27" i="9"/>
  <c r="U27" i="11" s="1"/>
  <c r="U27" i="18" s="1"/>
  <c r="M27" i="9"/>
  <c r="E27" i="9"/>
  <c r="U26" i="9"/>
  <c r="M26" i="9"/>
  <c r="E26" i="9"/>
  <c r="U25" i="9"/>
  <c r="M25" i="9"/>
  <c r="E25" i="9"/>
  <c r="E25" i="11" s="1"/>
  <c r="E25" i="18" s="1"/>
  <c r="U24" i="9"/>
  <c r="M24" i="9"/>
  <c r="E24" i="9"/>
  <c r="U23" i="9"/>
  <c r="M23" i="9"/>
  <c r="E23" i="9"/>
  <c r="U22" i="9"/>
  <c r="M22" i="9"/>
  <c r="M22" i="11" s="1"/>
  <c r="M22" i="18" s="1"/>
  <c r="E22" i="9"/>
  <c r="U21" i="9"/>
  <c r="M21" i="9"/>
  <c r="M21" i="10" s="1"/>
  <c r="E21" i="9"/>
  <c r="U20" i="9"/>
  <c r="M20" i="9"/>
  <c r="E20" i="9"/>
  <c r="U19" i="9"/>
  <c r="U19" i="11" s="1"/>
  <c r="U19" i="18" s="1"/>
  <c r="M19" i="9"/>
  <c r="E19" i="9"/>
  <c r="U18" i="9"/>
  <c r="M18" i="9"/>
  <c r="E18" i="9"/>
  <c r="U17" i="9"/>
  <c r="M17" i="9"/>
  <c r="E17" i="9"/>
  <c r="E17" i="11" s="1"/>
  <c r="E17" i="18" s="1"/>
  <c r="U16" i="9"/>
  <c r="M16" i="9"/>
  <c r="E16" i="9"/>
  <c r="E16" i="10" s="1"/>
  <c r="U15" i="9"/>
  <c r="M15" i="9"/>
  <c r="E15" i="9"/>
  <c r="U14" i="9"/>
  <c r="M14" i="9"/>
  <c r="M14" i="11" s="1"/>
  <c r="M14" i="18" s="1"/>
  <c r="E14" i="9"/>
  <c r="U13" i="9"/>
  <c r="M13" i="9"/>
  <c r="E13" i="9"/>
  <c r="U12" i="9"/>
  <c r="M12" i="9"/>
  <c r="E12" i="9"/>
  <c r="U11" i="9"/>
  <c r="U11" i="11" s="1"/>
  <c r="U11" i="18" s="1"/>
  <c r="M11" i="9"/>
  <c r="E11" i="9"/>
  <c r="U10" i="9"/>
  <c r="U10" i="10" s="1"/>
  <c r="M10" i="9"/>
  <c r="E10" i="9"/>
  <c r="U9" i="9"/>
  <c r="M9" i="9"/>
  <c r="E9" i="9"/>
  <c r="E9" i="11" s="1"/>
  <c r="E9" i="18" s="1"/>
  <c r="U8" i="9"/>
  <c r="M8" i="9"/>
  <c r="E8" i="9"/>
  <c r="U7" i="9"/>
  <c r="M7" i="9"/>
  <c r="E7" i="9"/>
  <c r="U6" i="9"/>
  <c r="M6" i="9"/>
  <c r="M6" i="11" s="1"/>
  <c r="M6" i="18" s="1"/>
  <c r="E6" i="9"/>
  <c r="U5" i="9"/>
  <c r="M5" i="9"/>
  <c r="E5" i="9"/>
  <c r="U4" i="9"/>
  <c r="M4" i="9"/>
  <c r="E4" i="9"/>
  <c r="T64" i="9"/>
  <c r="L64" i="9"/>
  <c r="D64" i="9"/>
  <c r="D64" i="11" s="1"/>
  <c r="D64" i="18" s="1"/>
  <c r="T63" i="9"/>
  <c r="L63" i="9"/>
  <c r="L63" i="10" s="1"/>
  <c r="D63" i="9"/>
  <c r="T62" i="9"/>
  <c r="L62" i="9"/>
  <c r="D62" i="9"/>
  <c r="T61" i="9"/>
  <c r="L61" i="9"/>
  <c r="D61" i="9"/>
  <c r="D61" i="11" s="1"/>
  <c r="D61" i="18" s="1"/>
  <c r="T60" i="9"/>
  <c r="L60" i="9"/>
  <c r="D60" i="9"/>
  <c r="T59" i="9"/>
  <c r="L59" i="9"/>
  <c r="L59" i="10" s="1"/>
  <c r="D59" i="9"/>
  <c r="T58" i="9"/>
  <c r="T58" i="10" s="1"/>
  <c r="L58" i="9"/>
  <c r="L58" i="11" s="1"/>
  <c r="L58" i="18" s="1"/>
  <c r="D58" i="9"/>
  <c r="D58" i="11" s="1"/>
  <c r="D58" i="18" s="1"/>
  <c r="T57" i="9"/>
  <c r="L57" i="9"/>
  <c r="D57" i="9"/>
  <c r="T56" i="9"/>
  <c r="L56" i="9"/>
  <c r="D56" i="9"/>
  <c r="T55" i="9"/>
  <c r="T55" i="10" s="1"/>
  <c r="L55" i="9"/>
  <c r="L55" i="11" s="1"/>
  <c r="L55" i="18" s="1"/>
  <c r="D55" i="9"/>
  <c r="T54" i="9"/>
  <c r="L54" i="9"/>
  <c r="D54" i="9"/>
  <c r="T53" i="9"/>
  <c r="L53" i="9"/>
  <c r="D53" i="9"/>
  <c r="D53" i="11" s="1"/>
  <c r="D53" i="18" s="1"/>
  <c r="T52" i="9"/>
  <c r="T52" i="10" s="1"/>
  <c r="L52" i="9"/>
  <c r="D52" i="9"/>
  <c r="D52" i="10" s="1"/>
  <c r="T51" i="9"/>
  <c r="L51" i="9"/>
  <c r="D51" i="9"/>
  <c r="T50" i="9"/>
  <c r="L50" i="9"/>
  <c r="L50" i="11" s="1"/>
  <c r="L50" i="18" s="1"/>
  <c r="D50" i="9"/>
  <c r="D50" i="11" s="1"/>
  <c r="D50" i="18" s="1"/>
  <c r="T49" i="9"/>
  <c r="L49" i="9"/>
  <c r="D49" i="9"/>
  <c r="T48" i="9"/>
  <c r="L48" i="9"/>
  <c r="D48" i="9"/>
  <c r="D48" i="10" s="1"/>
  <c r="T47" i="9"/>
  <c r="T47" i="11" s="1"/>
  <c r="T47" i="18" s="1"/>
  <c r="L47" i="9"/>
  <c r="L47" i="10" s="1"/>
  <c r="D47" i="9"/>
  <c r="T46" i="9"/>
  <c r="L46" i="9"/>
  <c r="D46" i="9"/>
  <c r="T45" i="9"/>
  <c r="L45" i="9"/>
  <c r="D45" i="9"/>
  <c r="D45" i="10" s="1"/>
  <c r="T44" i="9"/>
  <c r="T44" i="11" s="1"/>
  <c r="T44" i="18" s="1"/>
  <c r="L44" i="9"/>
  <c r="D44" i="9"/>
  <c r="T43" i="9"/>
  <c r="L43" i="9"/>
  <c r="D43" i="9"/>
  <c r="T42" i="9"/>
  <c r="L42" i="9"/>
  <c r="D42" i="9"/>
  <c r="D42" i="11" s="1"/>
  <c r="D42" i="18" s="1"/>
  <c r="T41" i="9"/>
  <c r="L41" i="9"/>
  <c r="D41" i="9"/>
  <c r="T40" i="9"/>
  <c r="L40" i="9"/>
  <c r="D40" i="9"/>
  <c r="D40" i="10" s="1"/>
  <c r="T39" i="9"/>
  <c r="T39" i="11" s="1"/>
  <c r="T39" i="18" s="1"/>
  <c r="L39" i="9"/>
  <c r="L39" i="10" s="1"/>
  <c r="D39" i="9"/>
  <c r="T38" i="9"/>
  <c r="L38" i="9"/>
  <c r="D38" i="9"/>
  <c r="T37" i="9"/>
  <c r="L37" i="9"/>
  <c r="D37" i="9"/>
  <c r="D37" i="11" s="1"/>
  <c r="D37" i="18" s="1"/>
  <c r="T36" i="9"/>
  <c r="T36" i="11" s="1"/>
  <c r="T36" i="18" s="1"/>
  <c r="L36" i="9"/>
  <c r="D36" i="9"/>
  <c r="T35" i="9"/>
  <c r="L35" i="9"/>
  <c r="D35" i="9"/>
  <c r="T34" i="9"/>
  <c r="T34" i="11" s="1"/>
  <c r="T34" i="18" s="1"/>
  <c r="L34" i="9"/>
  <c r="L34" i="10" s="1"/>
  <c r="D34" i="9"/>
  <c r="D34" i="11" s="1"/>
  <c r="D34" i="18" s="1"/>
  <c r="T33" i="9"/>
  <c r="L33" i="9"/>
  <c r="D33" i="9"/>
  <c r="T32" i="9"/>
  <c r="L32" i="9"/>
  <c r="D32" i="9"/>
  <c r="D32" i="11" s="1"/>
  <c r="D32" i="18" s="1"/>
  <c r="T31" i="9"/>
  <c r="L31" i="9"/>
  <c r="D31" i="9"/>
  <c r="T30" i="9"/>
  <c r="L30" i="9"/>
  <c r="D30" i="9"/>
  <c r="T29" i="9"/>
  <c r="L29" i="9"/>
  <c r="L29" i="10" s="1"/>
  <c r="D29" i="9"/>
  <c r="T28" i="9"/>
  <c r="T28" i="10" s="1"/>
  <c r="L28" i="9"/>
  <c r="D28" i="9"/>
  <c r="T27" i="9"/>
  <c r="L27" i="9"/>
  <c r="D27" i="9"/>
  <c r="T26" i="9"/>
  <c r="T26" i="11" s="1"/>
  <c r="T26" i="18" s="1"/>
  <c r="L26" i="9"/>
  <c r="D26" i="9"/>
  <c r="D26" i="10" s="1"/>
  <c r="T25" i="9"/>
  <c r="L25" i="9"/>
  <c r="D25" i="9"/>
  <c r="T24" i="9"/>
  <c r="L24" i="9"/>
  <c r="D24" i="9"/>
  <c r="D24" i="10" s="1"/>
  <c r="T23" i="9"/>
  <c r="T23" i="10" s="1"/>
  <c r="L23" i="9"/>
  <c r="L23" i="10" s="1"/>
  <c r="D23" i="9"/>
  <c r="T22" i="9"/>
  <c r="L22" i="9"/>
  <c r="D22" i="9"/>
  <c r="T21" i="9"/>
  <c r="L21" i="9"/>
  <c r="L21" i="11" s="1"/>
  <c r="L21" i="18" s="1"/>
  <c r="D21" i="9"/>
  <c r="T20" i="9"/>
  <c r="L20" i="9"/>
  <c r="D20" i="9"/>
  <c r="T19" i="9"/>
  <c r="L19" i="9"/>
  <c r="D19" i="9"/>
  <c r="T18" i="9"/>
  <c r="L18" i="9"/>
  <c r="D18" i="9"/>
  <c r="T17" i="9"/>
  <c r="L17" i="9"/>
  <c r="D17" i="9"/>
  <c r="T16" i="9"/>
  <c r="T16" i="10" s="1"/>
  <c r="L16" i="9"/>
  <c r="D16" i="9"/>
  <c r="T15" i="9"/>
  <c r="L15" i="9"/>
  <c r="L15" i="10" s="1"/>
  <c r="D15" i="9"/>
  <c r="T14" i="9"/>
  <c r="L14" i="9"/>
  <c r="D14" i="9"/>
  <c r="T13" i="9"/>
  <c r="L13" i="9"/>
  <c r="L13" i="10" s="1"/>
  <c r="D13" i="9"/>
  <c r="D13" i="10" s="1"/>
  <c r="T12" i="9"/>
  <c r="L12" i="9"/>
  <c r="D12" i="9"/>
  <c r="T11" i="9"/>
  <c r="L11" i="9"/>
  <c r="D11" i="9"/>
  <c r="T10" i="9"/>
  <c r="T10" i="11" s="1"/>
  <c r="T10" i="18" s="1"/>
  <c r="L10" i="9"/>
  <c r="L10" i="11" s="1"/>
  <c r="L10" i="18" s="1"/>
  <c r="D10" i="9"/>
  <c r="D10" i="11" s="1"/>
  <c r="D10" i="18" s="1"/>
  <c r="T9" i="9"/>
  <c r="T9" i="10" s="1"/>
  <c r="L9" i="9"/>
  <c r="D9" i="9"/>
  <c r="T8" i="9"/>
  <c r="L8" i="9"/>
  <c r="D8" i="9"/>
  <c r="T7" i="9"/>
  <c r="L7" i="9"/>
  <c r="D7" i="9"/>
  <c r="T6" i="9"/>
  <c r="L6" i="9"/>
  <c r="D6" i="9"/>
  <c r="T5" i="9"/>
  <c r="L5" i="9"/>
  <c r="D5" i="9"/>
  <c r="T4" i="9"/>
  <c r="T4" i="10" s="1"/>
  <c r="L4" i="9"/>
  <c r="D4" i="9"/>
  <c r="D4" i="10" s="1"/>
  <c r="S64" i="9"/>
  <c r="K64" i="9"/>
  <c r="K64" i="11" s="1"/>
  <c r="K64" i="18" s="1"/>
  <c r="C64" i="9"/>
  <c r="S63" i="9"/>
  <c r="S63" i="11" s="1"/>
  <c r="S63" i="18" s="1"/>
  <c r="K63" i="9"/>
  <c r="K63" i="10" s="1"/>
  <c r="C63" i="9"/>
  <c r="C63" i="10" s="1"/>
  <c r="S62" i="9"/>
  <c r="K62" i="9"/>
  <c r="C62" i="9"/>
  <c r="S61" i="9"/>
  <c r="K61" i="9"/>
  <c r="C61" i="9"/>
  <c r="C61" i="11" s="1"/>
  <c r="C61" i="18" s="1"/>
  <c r="S60" i="9"/>
  <c r="S60" i="10" s="1"/>
  <c r="K60" i="9"/>
  <c r="K60" i="11" s="1"/>
  <c r="K60" i="18" s="1"/>
  <c r="C60" i="9"/>
  <c r="S59" i="9"/>
  <c r="S59" i="10" s="1"/>
  <c r="K59" i="9"/>
  <c r="C59" i="9"/>
  <c r="C59" i="11" s="1"/>
  <c r="C59" i="18" s="1"/>
  <c r="S58" i="9"/>
  <c r="K58" i="9"/>
  <c r="C58" i="9"/>
  <c r="C58" i="10" s="1"/>
  <c r="S57" i="9"/>
  <c r="K57" i="9"/>
  <c r="C57" i="9"/>
  <c r="S56" i="9"/>
  <c r="K56" i="9"/>
  <c r="C56" i="9"/>
  <c r="S55" i="9"/>
  <c r="S55" i="11" s="1"/>
  <c r="S55" i="18" s="1"/>
  <c r="K55" i="9"/>
  <c r="C55" i="9"/>
  <c r="S54" i="9"/>
  <c r="S54" i="10" s="1"/>
  <c r="K54" i="9"/>
  <c r="C54" i="9"/>
  <c r="S53" i="9"/>
  <c r="K53" i="9"/>
  <c r="C53" i="9"/>
  <c r="S52" i="9"/>
  <c r="S52" i="10" s="1"/>
  <c r="K52" i="9"/>
  <c r="C52" i="9"/>
  <c r="S51" i="9"/>
  <c r="K51" i="9"/>
  <c r="C51" i="9"/>
  <c r="C51" i="10" s="1"/>
  <c r="S50" i="9"/>
  <c r="K50" i="9"/>
  <c r="C50" i="9"/>
  <c r="S49" i="9"/>
  <c r="S49" i="11" s="1"/>
  <c r="S49" i="18" s="1"/>
  <c r="K49" i="9"/>
  <c r="C49" i="9"/>
  <c r="S48" i="9"/>
  <c r="K48" i="9"/>
  <c r="C48" i="9"/>
  <c r="S47" i="9"/>
  <c r="S47" i="10" s="1"/>
  <c r="K47" i="9"/>
  <c r="K47" i="10" s="1"/>
  <c r="C47" i="9"/>
  <c r="C47" i="11" s="1"/>
  <c r="C47" i="18" s="1"/>
  <c r="S46" i="9"/>
  <c r="K46" i="9"/>
  <c r="C46" i="9"/>
  <c r="S45" i="9"/>
  <c r="S45" i="10" s="1"/>
  <c r="K45" i="9"/>
  <c r="C45" i="9"/>
  <c r="C45" i="11" s="1"/>
  <c r="C45" i="18" s="1"/>
  <c r="S44" i="9"/>
  <c r="K44" i="9"/>
  <c r="K44" i="11" s="1"/>
  <c r="K44" i="18" s="1"/>
  <c r="C44" i="9"/>
  <c r="S43" i="9"/>
  <c r="K43" i="9"/>
  <c r="C43" i="9"/>
  <c r="C43" i="11" s="1"/>
  <c r="C43" i="18" s="1"/>
  <c r="S42" i="9"/>
  <c r="K42" i="9"/>
  <c r="C42" i="9"/>
  <c r="S41" i="9"/>
  <c r="S41" i="11" s="1"/>
  <c r="S41" i="18" s="1"/>
  <c r="K41" i="9"/>
  <c r="C41" i="9"/>
  <c r="S40" i="9"/>
  <c r="K40" i="9"/>
  <c r="K40" i="11" s="1"/>
  <c r="K40" i="18" s="1"/>
  <c r="C40" i="9"/>
  <c r="S39" i="9"/>
  <c r="K39" i="9"/>
  <c r="K39" i="10" s="1"/>
  <c r="C39" i="9"/>
  <c r="C39" i="10" s="1"/>
  <c r="S38" i="9"/>
  <c r="K38" i="9"/>
  <c r="C38" i="9"/>
  <c r="S37" i="9"/>
  <c r="S37" i="11" s="1"/>
  <c r="S37" i="18" s="1"/>
  <c r="K37" i="9"/>
  <c r="C37" i="9"/>
  <c r="C37" i="10" s="1"/>
  <c r="S36" i="9"/>
  <c r="S36" i="11" s="1"/>
  <c r="S36" i="18" s="1"/>
  <c r="K36" i="9"/>
  <c r="K36" i="10" s="1"/>
  <c r="C36" i="9"/>
  <c r="S35" i="9"/>
  <c r="K35" i="9"/>
  <c r="C35" i="9"/>
  <c r="C35" i="11" s="1"/>
  <c r="C35" i="18" s="1"/>
  <c r="S34" i="9"/>
  <c r="K34" i="9"/>
  <c r="C34" i="9"/>
  <c r="S33" i="9"/>
  <c r="K33" i="9"/>
  <c r="C33" i="9"/>
  <c r="S32" i="9"/>
  <c r="K32" i="9"/>
  <c r="K32" i="10" s="1"/>
  <c r="C32" i="9"/>
  <c r="S31" i="9"/>
  <c r="K31" i="9"/>
  <c r="K31" i="11" s="1"/>
  <c r="K31" i="18" s="1"/>
  <c r="C31" i="9"/>
  <c r="S30" i="9"/>
  <c r="K30" i="9"/>
  <c r="C30" i="9"/>
  <c r="S29" i="9"/>
  <c r="K29" i="9"/>
  <c r="C29" i="9"/>
  <c r="C29" i="10" s="1"/>
  <c r="S28" i="9"/>
  <c r="K28" i="9"/>
  <c r="C28" i="9"/>
  <c r="S27" i="9"/>
  <c r="K27" i="9"/>
  <c r="C27" i="9"/>
  <c r="C27" i="11" s="1"/>
  <c r="C27" i="18" s="1"/>
  <c r="S26" i="9"/>
  <c r="K26" i="9"/>
  <c r="K26" i="10" s="1"/>
  <c r="C26" i="9"/>
  <c r="S25" i="9"/>
  <c r="K25" i="9"/>
  <c r="C25" i="9"/>
  <c r="S24" i="9"/>
  <c r="K24" i="9"/>
  <c r="K24" i="11" s="1"/>
  <c r="K24" i="18" s="1"/>
  <c r="C24" i="9"/>
  <c r="S23" i="9"/>
  <c r="S23" i="10" s="1"/>
  <c r="K23" i="9"/>
  <c r="K23" i="11" s="1"/>
  <c r="K23" i="18" s="1"/>
  <c r="C23" i="9"/>
  <c r="S22" i="9"/>
  <c r="K22" i="9"/>
  <c r="K22" i="11" s="1"/>
  <c r="K22" i="18" s="1"/>
  <c r="C22" i="9"/>
  <c r="S21" i="9"/>
  <c r="S21" i="10" s="1"/>
  <c r="K21" i="9"/>
  <c r="C21" i="9"/>
  <c r="C21" i="10" s="1"/>
  <c r="S20" i="9"/>
  <c r="K20" i="9"/>
  <c r="K20" i="11" s="1"/>
  <c r="K20" i="18" s="1"/>
  <c r="C20" i="9"/>
  <c r="S19" i="9"/>
  <c r="K19" i="9"/>
  <c r="C19" i="9"/>
  <c r="S18" i="9"/>
  <c r="K18" i="9"/>
  <c r="C18" i="9"/>
  <c r="S17" i="9"/>
  <c r="S17" i="11" s="1"/>
  <c r="S17" i="18" s="1"/>
  <c r="K17" i="9"/>
  <c r="C17" i="9"/>
  <c r="S16" i="9"/>
  <c r="K16" i="9"/>
  <c r="K16" i="11" s="1"/>
  <c r="K16" i="18" s="1"/>
  <c r="C16" i="9"/>
  <c r="S15" i="9"/>
  <c r="S15" i="11" s="1"/>
  <c r="S15" i="18" s="1"/>
  <c r="K15" i="9"/>
  <c r="C15" i="9"/>
  <c r="S14" i="9"/>
  <c r="K14" i="9"/>
  <c r="C14" i="9"/>
  <c r="S13" i="9"/>
  <c r="S13" i="11" s="1"/>
  <c r="S13" i="18" s="1"/>
  <c r="K13" i="9"/>
  <c r="C13" i="9"/>
  <c r="C13" i="11" s="1"/>
  <c r="C13" i="18" s="1"/>
  <c r="S12" i="9"/>
  <c r="K12" i="9"/>
  <c r="C12" i="9"/>
  <c r="S11" i="9"/>
  <c r="K11" i="9"/>
  <c r="C11" i="9"/>
  <c r="C11" i="11" s="1"/>
  <c r="C11" i="18" s="1"/>
  <c r="S10" i="9"/>
  <c r="K10" i="9"/>
  <c r="K10" i="11" s="1"/>
  <c r="K10" i="18" s="1"/>
  <c r="C10" i="9"/>
  <c r="C10" i="11" s="1"/>
  <c r="C10" i="18" s="1"/>
  <c r="S9" i="9"/>
  <c r="K9" i="9"/>
  <c r="C9" i="9"/>
  <c r="S8" i="9"/>
  <c r="K8" i="9"/>
  <c r="K8" i="10" s="1"/>
  <c r="C8" i="9"/>
  <c r="S7" i="9"/>
  <c r="K7" i="9"/>
  <c r="K7" i="10" s="1"/>
  <c r="C7" i="9"/>
  <c r="S6" i="9"/>
  <c r="K6" i="9"/>
  <c r="C6" i="9"/>
  <c r="S5" i="9"/>
  <c r="S5" i="11" s="1"/>
  <c r="S5" i="18" s="1"/>
  <c r="K5" i="9"/>
  <c r="C5" i="9"/>
  <c r="C5" i="11" s="1"/>
  <c r="C5" i="18" s="1"/>
  <c r="S4" i="9"/>
  <c r="S4" i="11" s="1"/>
  <c r="S4" i="18" s="1"/>
  <c r="K4" i="9"/>
  <c r="C4" i="9"/>
  <c r="Z64" i="9"/>
  <c r="R64" i="9"/>
  <c r="J64" i="9"/>
  <c r="J64" i="11" s="1"/>
  <c r="J64" i="18" s="1"/>
  <c r="Z63" i="9"/>
  <c r="R63" i="9"/>
  <c r="J63" i="9"/>
  <c r="J63" i="10" s="1"/>
  <c r="Z62" i="9"/>
  <c r="R62" i="9"/>
  <c r="J62" i="9"/>
  <c r="Z61" i="9"/>
  <c r="R61" i="9"/>
  <c r="R61" i="11" s="1"/>
  <c r="R61" i="18" s="1"/>
  <c r="J61" i="9"/>
  <c r="Z60" i="9"/>
  <c r="Z60" i="11" s="1"/>
  <c r="Z60" i="18" s="1"/>
  <c r="R60" i="9"/>
  <c r="J60" i="9"/>
  <c r="J60" i="11" s="1"/>
  <c r="J60" i="18" s="1"/>
  <c r="Z59" i="9"/>
  <c r="Z59" i="11" s="1"/>
  <c r="Z59" i="18" s="1"/>
  <c r="R59" i="9"/>
  <c r="R59" i="11" s="1"/>
  <c r="R59" i="18" s="1"/>
  <c r="J59" i="9"/>
  <c r="Z58" i="9"/>
  <c r="Z58" i="10" s="1"/>
  <c r="R58" i="9"/>
  <c r="J58" i="9"/>
  <c r="Z57" i="9"/>
  <c r="Z57" i="11" s="1"/>
  <c r="Z57" i="18" s="1"/>
  <c r="R57" i="9"/>
  <c r="J57" i="9"/>
  <c r="J57" i="10" s="1"/>
  <c r="Z56" i="9"/>
  <c r="Z56" i="10" s="1"/>
  <c r="R56" i="9"/>
  <c r="J56" i="9"/>
  <c r="J56" i="11" s="1"/>
  <c r="J56" i="18" s="1"/>
  <c r="Z55" i="9"/>
  <c r="R55" i="9"/>
  <c r="J55" i="9"/>
  <c r="J55" i="11" s="1"/>
  <c r="J55" i="18" s="1"/>
  <c r="Z54" i="9"/>
  <c r="R54" i="9"/>
  <c r="R54" i="10" s="1"/>
  <c r="J54" i="9"/>
  <c r="Z53" i="9"/>
  <c r="R53" i="9"/>
  <c r="R53" i="11" s="1"/>
  <c r="R53" i="18" s="1"/>
  <c r="J53" i="9"/>
  <c r="Z52" i="9"/>
  <c r="R52" i="9"/>
  <c r="R52" i="11" s="1"/>
  <c r="R52" i="18" s="1"/>
  <c r="J52" i="9"/>
  <c r="J52" i="11" s="1"/>
  <c r="J52" i="18" s="1"/>
  <c r="Z51" i="9"/>
  <c r="R51" i="9"/>
  <c r="J51" i="9"/>
  <c r="Z50" i="9"/>
  <c r="Z50" i="11" s="1"/>
  <c r="Z50" i="18" s="1"/>
  <c r="R50" i="9"/>
  <c r="J50" i="9"/>
  <c r="Z49" i="9"/>
  <c r="R49" i="9"/>
  <c r="J49" i="9"/>
  <c r="Z48" i="9"/>
  <c r="R48" i="9"/>
  <c r="J48" i="9"/>
  <c r="J48" i="10" s="1"/>
  <c r="Z47" i="9"/>
  <c r="R47" i="9"/>
  <c r="R47" i="11" s="1"/>
  <c r="R47" i="18" s="1"/>
  <c r="J47" i="9"/>
  <c r="J47" i="11" s="1"/>
  <c r="J47" i="18" s="1"/>
  <c r="Z46" i="9"/>
  <c r="Z46" i="10" s="1"/>
  <c r="R46" i="9"/>
  <c r="R46" i="10" s="1"/>
  <c r="J46" i="9"/>
  <c r="Z45" i="9"/>
  <c r="R45" i="9"/>
  <c r="R45" i="11" s="1"/>
  <c r="R45" i="18" s="1"/>
  <c r="J45" i="9"/>
  <c r="Z44" i="9"/>
  <c r="R44" i="9"/>
  <c r="R44" i="10" s="1"/>
  <c r="J44" i="9"/>
  <c r="J44" i="11" s="1"/>
  <c r="J44" i="18" s="1"/>
  <c r="Z43" i="9"/>
  <c r="R43" i="9"/>
  <c r="J43" i="9"/>
  <c r="Z42" i="9"/>
  <c r="Z42" i="11" s="1"/>
  <c r="Z42" i="18" s="1"/>
  <c r="R42" i="9"/>
  <c r="J42" i="9"/>
  <c r="J42" i="11" s="1"/>
  <c r="J42" i="18" s="1"/>
  <c r="Z41" i="9"/>
  <c r="R41" i="9"/>
  <c r="R41" i="11" s="1"/>
  <c r="R41" i="18" s="1"/>
  <c r="J41" i="9"/>
  <c r="J41" i="10" s="1"/>
  <c r="Z40" i="9"/>
  <c r="R40" i="9"/>
  <c r="J40" i="9"/>
  <c r="J40" i="11" s="1"/>
  <c r="J40" i="18" s="1"/>
  <c r="Z39" i="9"/>
  <c r="R39" i="9"/>
  <c r="J39" i="9"/>
  <c r="J39" i="10" s="1"/>
  <c r="Z38" i="9"/>
  <c r="R38" i="9"/>
  <c r="J38" i="9"/>
  <c r="Z37" i="9"/>
  <c r="R37" i="9"/>
  <c r="R37" i="10" s="1"/>
  <c r="J37" i="9"/>
  <c r="Z36" i="9"/>
  <c r="Z36" i="11" s="1"/>
  <c r="Z36" i="18" s="1"/>
  <c r="R36" i="9"/>
  <c r="R36" i="10" s="1"/>
  <c r="J36" i="9"/>
  <c r="J36" i="10" s="1"/>
  <c r="Z35" i="9"/>
  <c r="R35" i="9"/>
  <c r="J35" i="9"/>
  <c r="Z34" i="9"/>
  <c r="Z34" i="11" s="1"/>
  <c r="Z34" i="18" s="1"/>
  <c r="R34" i="9"/>
  <c r="J34" i="9"/>
  <c r="Z33" i="9"/>
  <c r="Z33" i="11" s="1"/>
  <c r="Z33" i="18" s="1"/>
  <c r="R33" i="9"/>
  <c r="R33" i="11" s="1"/>
  <c r="R33" i="18" s="1"/>
  <c r="J33" i="9"/>
  <c r="Z32" i="9"/>
  <c r="R32" i="9"/>
  <c r="J32" i="9"/>
  <c r="J32" i="11" s="1"/>
  <c r="J32" i="18" s="1"/>
  <c r="Z31" i="9"/>
  <c r="R31" i="9"/>
  <c r="J31" i="9"/>
  <c r="Z30" i="9"/>
  <c r="R30" i="9"/>
  <c r="J30" i="9"/>
  <c r="Z29" i="9"/>
  <c r="Z29" i="10" s="1"/>
  <c r="R29" i="9"/>
  <c r="R29" i="11" s="1"/>
  <c r="R29" i="18" s="1"/>
  <c r="J29" i="9"/>
  <c r="Z28" i="9"/>
  <c r="R28" i="9"/>
  <c r="R28" i="11" s="1"/>
  <c r="R28" i="18" s="1"/>
  <c r="J28" i="9"/>
  <c r="Z27" i="9"/>
  <c r="R27" i="9"/>
  <c r="J27" i="9"/>
  <c r="Z26" i="9"/>
  <c r="Z26" i="10" s="1"/>
  <c r="R26" i="9"/>
  <c r="J26" i="9"/>
  <c r="Z25" i="9"/>
  <c r="Z25" i="11" s="1"/>
  <c r="Z25" i="18" s="1"/>
  <c r="R25" i="9"/>
  <c r="J25" i="9"/>
  <c r="Z24" i="9"/>
  <c r="R24" i="9"/>
  <c r="J24" i="9"/>
  <c r="J24" i="11" s="1"/>
  <c r="J24" i="18" s="1"/>
  <c r="Z23" i="9"/>
  <c r="R23" i="9"/>
  <c r="R23" i="11" s="1"/>
  <c r="R23" i="18" s="1"/>
  <c r="J23" i="9"/>
  <c r="Z22" i="9"/>
  <c r="Z22" i="11" s="1"/>
  <c r="Z22" i="18" s="1"/>
  <c r="R22" i="9"/>
  <c r="J22" i="9"/>
  <c r="Z21" i="9"/>
  <c r="R21" i="9"/>
  <c r="R21" i="11" s="1"/>
  <c r="R21" i="18" s="1"/>
  <c r="J21" i="9"/>
  <c r="Z20" i="9"/>
  <c r="R20" i="9"/>
  <c r="J20" i="9"/>
  <c r="Z19" i="9"/>
  <c r="R19" i="9"/>
  <c r="J19" i="9"/>
  <c r="Z18" i="9"/>
  <c r="Z18" i="11" s="1"/>
  <c r="Z18" i="18" s="1"/>
  <c r="R18" i="9"/>
  <c r="J18" i="9"/>
  <c r="J18" i="11" s="1"/>
  <c r="J18" i="18" s="1"/>
  <c r="Z17" i="9"/>
  <c r="R17" i="9"/>
  <c r="R17" i="10" s="1"/>
  <c r="J17" i="9"/>
  <c r="Z16" i="9"/>
  <c r="R16" i="9"/>
  <c r="J16" i="9"/>
  <c r="J16" i="10" s="1"/>
  <c r="Z15" i="9"/>
  <c r="R15" i="9"/>
  <c r="J15" i="9"/>
  <c r="J15" i="11" s="1"/>
  <c r="J15" i="18" s="1"/>
  <c r="Z14" i="9"/>
  <c r="R14" i="9"/>
  <c r="J14" i="9"/>
  <c r="Z13" i="9"/>
  <c r="R13" i="9"/>
  <c r="R13" i="11" s="1"/>
  <c r="R13" i="18" s="1"/>
  <c r="J13" i="9"/>
  <c r="Z12" i="9"/>
  <c r="R12" i="9"/>
  <c r="J12" i="9"/>
  <c r="Z11" i="9"/>
  <c r="R11" i="9"/>
  <c r="J11" i="9"/>
  <c r="Z10" i="9"/>
  <c r="Z10" i="11" s="1"/>
  <c r="Z10" i="18" s="1"/>
  <c r="R10" i="9"/>
  <c r="J10" i="9"/>
  <c r="Z9" i="9"/>
  <c r="Z9" i="11" s="1"/>
  <c r="Z9" i="18" s="1"/>
  <c r="R9" i="9"/>
  <c r="R9" i="11" s="1"/>
  <c r="R9" i="18" s="1"/>
  <c r="J9" i="9"/>
  <c r="Z8" i="9"/>
  <c r="Z8" i="11" s="1"/>
  <c r="Z8" i="18" s="1"/>
  <c r="R8" i="9"/>
  <c r="J8" i="9"/>
  <c r="J8" i="11" s="1"/>
  <c r="J8" i="18" s="1"/>
  <c r="Z7" i="9"/>
  <c r="R7" i="9"/>
  <c r="J7" i="9"/>
  <c r="Z6" i="9"/>
  <c r="R6" i="9"/>
  <c r="J6" i="9"/>
  <c r="Z5" i="9"/>
  <c r="R5" i="9"/>
  <c r="R5" i="10" s="1"/>
  <c r="J5" i="9"/>
  <c r="Z4" i="9"/>
  <c r="Z4" i="11" s="1"/>
  <c r="Z4" i="18" s="1"/>
  <c r="R4" i="9"/>
  <c r="R4" i="11" s="1"/>
  <c r="R4" i="18" s="1"/>
  <c r="J4" i="9"/>
  <c r="AB321" i="6"/>
  <c r="AB320" i="6"/>
  <c r="AB317" i="6"/>
  <c r="AB315" i="6"/>
  <c r="AB314" i="6"/>
  <c r="AB312" i="6"/>
  <c r="AB311" i="6"/>
  <c r="AB310" i="6"/>
  <c r="AB309" i="6"/>
  <c r="AB306" i="6"/>
  <c r="AB305" i="6"/>
  <c r="AB303" i="6"/>
  <c r="AB302" i="6"/>
  <c r="AB301" i="6"/>
  <c r="AB299" i="6"/>
  <c r="AB297" i="6"/>
  <c r="AB296" i="6"/>
  <c r="AB355" i="6"/>
  <c r="AB352" i="6"/>
  <c r="AB323" i="6"/>
  <c r="AB330" i="6"/>
  <c r="AB344" i="6"/>
  <c r="AB329" i="6"/>
  <c r="AB354" i="6"/>
  <c r="AB351" i="6"/>
  <c r="AB364" i="6"/>
  <c r="AB350" i="6"/>
  <c r="AB295" i="6"/>
  <c r="AB293" i="6"/>
  <c r="AB292" i="6"/>
  <c r="AB291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6" i="6"/>
  <c r="AB275" i="6"/>
  <c r="AB274" i="6"/>
  <c r="AB273" i="6"/>
  <c r="AB272" i="6"/>
  <c r="AB271" i="6"/>
  <c r="AB268" i="6"/>
  <c r="AB267" i="6"/>
  <c r="AB266" i="6"/>
  <c r="AB265" i="6"/>
  <c r="AB264" i="6"/>
  <c r="AB263" i="6"/>
  <c r="AB262" i="6"/>
  <c r="AB261" i="6"/>
  <c r="AB260" i="6"/>
  <c r="AB259" i="6"/>
  <c r="AB257" i="6"/>
  <c r="AB256" i="6"/>
  <c r="AB254" i="6"/>
  <c r="AB253" i="6"/>
  <c r="AB252" i="6"/>
  <c r="AB251" i="6"/>
  <c r="AB250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2" i="6"/>
  <c r="AB231" i="6"/>
  <c r="AB230" i="6"/>
  <c r="AB229" i="6"/>
  <c r="AB228" i="6"/>
  <c r="AB227" i="6"/>
  <c r="AB226" i="6"/>
  <c r="AB224" i="6"/>
  <c r="AB223" i="6"/>
  <c r="AB222" i="6"/>
  <c r="AB221" i="6"/>
  <c r="AB220" i="6"/>
  <c r="AB219" i="6"/>
  <c r="AB218" i="6"/>
  <c r="AB216" i="6"/>
  <c r="AB215" i="6"/>
  <c r="AB214" i="6"/>
  <c r="AB213" i="6"/>
  <c r="AB212" i="6"/>
  <c r="AB211" i="6"/>
  <c r="AB210" i="6"/>
  <c r="AB208" i="6"/>
  <c r="AB207" i="6"/>
  <c r="AB206" i="6"/>
  <c r="AB205" i="6"/>
  <c r="AB204" i="6"/>
  <c r="AB203" i="6"/>
  <c r="AB202" i="6"/>
  <c r="AB200" i="6"/>
  <c r="AB199" i="6"/>
  <c r="AB198" i="6"/>
  <c r="AB197" i="6"/>
  <c r="AB196" i="6"/>
  <c r="AB195" i="6"/>
  <c r="AB194" i="6"/>
  <c r="AB192" i="6"/>
  <c r="AB191" i="6"/>
  <c r="AB190" i="6"/>
  <c r="AB189" i="6"/>
  <c r="AB188" i="6"/>
  <c r="AB187" i="6"/>
  <c r="AB186" i="6"/>
  <c r="AB184" i="6"/>
  <c r="AB183" i="6"/>
  <c r="AB182" i="6"/>
  <c r="AB181" i="6"/>
  <c r="AB180" i="6"/>
  <c r="AB179" i="6"/>
  <c r="AB178" i="6"/>
  <c r="AB176" i="6"/>
  <c r="AB175" i="6"/>
  <c r="AB174" i="6"/>
  <c r="AB173" i="6"/>
  <c r="AB172" i="6"/>
  <c r="AB171" i="6"/>
  <c r="AB170" i="6"/>
  <c r="AB168" i="6"/>
  <c r="AB167" i="6"/>
  <c r="AB166" i="6"/>
  <c r="AB165" i="6"/>
  <c r="AB164" i="6"/>
  <c r="AB163" i="6"/>
  <c r="AB162" i="6"/>
  <c r="AB160" i="6"/>
  <c r="AB159" i="6"/>
  <c r="AB158" i="6"/>
  <c r="AB157" i="6"/>
  <c r="AB156" i="6"/>
  <c r="AB155" i="6"/>
  <c r="AB154" i="6"/>
  <c r="AB152" i="6"/>
  <c r="AB151" i="6"/>
  <c r="AB150" i="6"/>
  <c r="AB149" i="6"/>
  <c r="AB148" i="6"/>
  <c r="AB147" i="6"/>
  <c r="AB146" i="6"/>
  <c r="AB144" i="6"/>
  <c r="AB143" i="6"/>
  <c r="AB142" i="6"/>
  <c r="AB141" i="6"/>
  <c r="AB140" i="6"/>
  <c r="AB139" i="6"/>
  <c r="AB138" i="6"/>
  <c r="AB136" i="6"/>
  <c r="AB135" i="6"/>
  <c r="AB134" i="6"/>
  <c r="AB133" i="6"/>
  <c r="AB132" i="6"/>
  <c r="AB131" i="6"/>
  <c r="AB130" i="6"/>
  <c r="AB128" i="6"/>
  <c r="AB127" i="6"/>
  <c r="AB126" i="6"/>
  <c r="AB125" i="6"/>
  <c r="AB124" i="6"/>
  <c r="AB123" i="6"/>
  <c r="AB122" i="6"/>
  <c r="AB120" i="6"/>
  <c r="AB119" i="6"/>
  <c r="AB118" i="6"/>
  <c r="AB117" i="6"/>
  <c r="AB116" i="6"/>
  <c r="AB115" i="6"/>
  <c r="AB114" i="6"/>
  <c r="AB112" i="6"/>
  <c r="AB111" i="6"/>
  <c r="AB110" i="6"/>
  <c r="AB109" i="6"/>
  <c r="AB108" i="6"/>
  <c r="AB107" i="6"/>
  <c r="AB106" i="6"/>
  <c r="AB104" i="6"/>
  <c r="AB103" i="6"/>
  <c r="AB102" i="6"/>
  <c r="AB101" i="6"/>
  <c r="AB100" i="6"/>
  <c r="AB99" i="6"/>
  <c r="AB98" i="6"/>
  <c r="AB96" i="6"/>
  <c r="AB95" i="6"/>
  <c r="AB94" i="6"/>
  <c r="AB93" i="6"/>
  <c r="AB92" i="6"/>
  <c r="AB91" i="6"/>
  <c r="AB90" i="6"/>
  <c r="AB88" i="6"/>
  <c r="AB87" i="6"/>
  <c r="AB86" i="6"/>
  <c r="AB85" i="6"/>
  <c r="AB84" i="6"/>
  <c r="AB83" i="6"/>
  <c r="AB82" i="6"/>
  <c r="AB80" i="6"/>
  <c r="AB79" i="6"/>
  <c r="AB78" i="6"/>
  <c r="AB77" i="6"/>
  <c r="AB76" i="6"/>
  <c r="AB75" i="6"/>
  <c r="AB74" i="6"/>
  <c r="AB72" i="6"/>
  <c r="AB71" i="6"/>
  <c r="AB70" i="6"/>
  <c r="AB69" i="6"/>
  <c r="AB68" i="6"/>
  <c r="AB67" i="6"/>
  <c r="AB66" i="6"/>
  <c r="AB64" i="6"/>
  <c r="AB63" i="6"/>
  <c r="AB62" i="6"/>
  <c r="AB61" i="6"/>
  <c r="AB60" i="6"/>
  <c r="AB59" i="6"/>
  <c r="AB58" i="6"/>
  <c r="AB56" i="6"/>
  <c r="AB55" i="6"/>
  <c r="AB54" i="6"/>
  <c r="AB53" i="6"/>
  <c r="AB52" i="6"/>
  <c r="AB51" i="6"/>
  <c r="AB50" i="6"/>
  <c r="AB48" i="6"/>
  <c r="AB47" i="6"/>
  <c r="AB46" i="6"/>
  <c r="AB45" i="6"/>
  <c r="AB44" i="6"/>
  <c r="AB43" i="6"/>
  <c r="AB42" i="6"/>
  <c r="AB40" i="6"/>
  <c r="AB39" i="6"/>
  <c r="AB38" i="6"/>
  <c r="AB37" i="6"/>
  <c r="AB36" i="6"/>
  <c r="AB35" i="6"/>
  <c r="AB34" i="6"/>
  <c r="AB32" i="6"/>
  <c r="AB31" i="6"/>
  <c r="AB30" i="6"/>
  <c r="AB29" i="6"/>
  <c r="AB28" i="6"/>
  <c r="AB27" i="6"/>
  <c r="AB26" i="6"/>
  <c r="AB24" i="6"/>
  <c r="AB23" i="6"/>
  <c r="AB22" i="6"/>
  <c r="AB21" i="6"/>
  <c r="AB20" i="6"/>
  <c r="AB19" i="6"/>
  <c r="AB18" i="6"/>
  <c r="AB16" i="6"/>
  <c r="AB15" i="6"/>
  <c r="AB14" i="6"/>
  <c r="AB13" i="6"/>
  <c r="AB12" i="6"/>
  <c r="AB11" i="6"/>
  <c r="AB10" i="6"/>
  <c r="AB8" i="6"/>
  <c r="AB7" i="6"/>
  <c r="AB6" i="6"/>
  <c r="AB5" i="6"/>
  <c r="AB4" i="6"/>
  <c r="AB358" i="6"/>
  <c r="AB313" i="6"/>
  <c r="AB362" i="6"/>
  <c r="AB326" i="6"/>
  <c r="AB277" i="6"/>
  <c r="AB255" i="6"/>
  <c r="AB363" i="6"/>
  <c r="AB298" i="6"/>
  <c r="AB269" i="6"/>
  <c r="G358" i="9"/>
  <c r="G358" i="11" s="1"/>
  <c r="G358" i="18" s="1"/>
  <c r="AB358" i="7"/>
  <c r="G318" i="9"/>
  <c r="G318" i="11" s="1"/>
  <c r="G318" i="18" s="1"/>
  <c r="AB318" i="7"/>
  <c r="AB365" i="6"/>
  <c r="AB270" i="6"/>
  <c r="AB316" i="6"/>
  <c r="G342" i="9"/>
  <c r="AB342" i="7"/>
  <c r="G334" i="9"/>
  <c r="G334" i="11" s="1"/>
  <c r="G334" i="18" s="1"/>
  <c r="AB334" i="7"/>
  <c r="AB326" i="7"/>
  <c r="AB331" i="6"/>
  <c r="AB308" i="6"/>
  <c r="AB300" i="6"/>
  <c r="AB294" i="6"/>
  <c r="G366" i="9"/>
  <c r="G366" i="11" s="1"/>
  <c r="G366" i="18" s="1"/>
  <c r="AB366" i="7"/>
  <c r="AB343" i="6"/>
  <c r="AB337" i="6"/>
  <c r="AB327" i="6"/>
  <c r="AB290" i="6"/>
  <c r="AB307" i="6"/>
  <c r="AB258" i="6"/>
  <c r="G350" i="9"/>
  <c r="G350" i="11" s="1"/>
  <c r="G350" i="18" s="1"/>
  <c r="AB350" i="7"/>
  <c r="G310" i="9"/>
  <c r="G310" i="11" s="1"/>
  <c r="G310" i="18" s="1"/>
  <c r="AB310" i="7"/>
  <c r="AE4" i="7"/>
  <c r="AE5" i="7" s="1"/>
  <c r="AB367" i="7"/>
  <c r="AB365" i="7"/>
  <c r="AB364" i="7"/>
  <c r="AB363" i="7"/>
  <c r="AB360" i="7"/>
  <c r="AB357" i="7"/>
  <c r="AB356" i="7"/>
  <c r="AB351" i="7"/>
  <c r="AB349" i="7"/>
  <c r="AB348" i="7"/>
  <c r="AB347" i="7"/>
  <c r="AB346" i="7"/>
  <c r="AB344" i="7"/>
  <c r="AB341" i="7"/>
  <c r="AB340" i="7"/>
  <c r="AB339" i="7"/>
  <c r="AB338" i="7"/>
  <c r="AB335" i="7"/>
  <c r="AB333" i="7"/>
  <c r="AB332" i="7"/>
  <c r="AB330" i="7"/>
  <c r="AB328" i="7"/>
  <c r="AB327" i="7"/>
  <c r="AB325" i="7"/>
  <c r="AB324" i="7"/>
  <c r="AB323" i="7"/>
  <c r="AB319" i="7"/>
  <c r="AB317" i="7"/>
  <c r="AB316" i="7"/>
  <c r="AB314" i="7"/>
  <c r="AB312" i="7"/>
  <c r="AB309" i="7"/>
  <c r="AB307" i="7"/>
  <c r="AB303" i="7"/>
  <c r="AB301" i="7"/>
  <c r="AB300" i="7"/>
  <c r="AB299" i="7"/>
  <c r="AB298" i="7"/>
  <c r="AB296" i="7"/>
  <c r="AB293" i="7"/>
  <c r="AB292" i="7"/>
  <c r="AB291" i="7"/>
  <c r="AB285" i="7"/>
  <c r="AB284" i="7"/>
  <c r="AB283" i="7"/>
  <c r="AB282" i="7"/>
  <c r="AB279" i="7"/>
  <c r="AB277" i="7"/>
  <c r="AB276" i="7"/>
  <c r="AB275" i="7"/>
  <c r="AB269" i="7"/>
  <c r="AB268" i="7"/>
  <c r="AB261" i="7"/>
  <c r="AB260" i="7"/>
  <c r="AB259" i="7"/>
  <c r="AB258" i="7"/>
  <c r="AB255" i="7"/>
  <c r="AB253" i="7"/>
  <c r="AB252" i="7"/>
  <c r="AB251" i="7"/>
  <c r="AB250" i="7"/>
  <c r="AB247" i="7"/>
  <c r="AB245" i="7"/>
  <c r="AB244" i="7"/>
  <c r="AB243" i="7"/>
  <c r="AB361" i="7"/>
  <c r="AB353" i="7"/>
  <c r="AB345" i="7"/>
  <c r="AB337" i="7"/>
  <c r="AB329" i="7"/>
  <c r="AB321" i="7"/>
  <c r="AB313" i="7"/>
  <c r="AB305" i="7"/>
  <c r="AB297" i="7"/>
  <c r="AB289" i="7"/>
  <c r="AB281" i="7"/>
  <c r="AB273" i="7"/>
  <c r="AB265" i="7"/>
  <c r="AB257" i="7"/>
  <c r="AB249" i="7"/>
  <c r="AB302" i="7"/>
  <c r="O366" i="10"/>
  <c r="O363" i="10"/>
  <c r="W360" i="10"/>
  <c r="W357" i="10"/>
  <c r="G355" i="10"/>
  <c r="O352" i="10"/>
  <c r="O349" i="10"/>
  <c r="W346" i="10"/>
  <c r="G344" i="10"/>
  <c r="G341" i="10"/>
  <c r="O338" i="10"/>
  <c r="W335" i="10"/>
  <c r="W332" i="10"/>
  <c r="G330" i="10"/>
  <c r="O327" i="10"/>
  <c r="W324" i="10"/>
  <c r="G322" i="10"/>
  <c r="O319" i="10"/>
  <c r="O316" i="10"/>
  <c r="W313" i="10"/>
  <c r="G311" i="10"/>
  <c r="G308" i="10"/>
  <c r="O305" i="10"/>
  <c r="W302" i="10"/>
  <c r="G300" i="10"/>
  <c r="O297" i="10"/>
  <c r="Y293" i="10"/>
  <c r="V361" i="10"/>
  <c r="F336" i="10"/>
  <c r="F310" i="10"/>
  <c r="C193" i="10"/>
  <c r="E366" i="10"/>
  <c r="M363" i="10"/>
  <c r="U360" i="10"/>
  <c r="M355" i="10"/>
  <c r="U352" i="10"/>
  <c r="E350" i="10"/>
  <c r="U344" i="10"/>
  <c r="E342" i="10"/>
  <c r="M339" i="10"/>
  <c r="E334" i="10"/>
  <c r="M331" i="10"/>
  <c r="U320" i="10"/>
  <c r="E310" i="10"/>
  <c r="M299" i="10"/>
  <c r="X294" i="10"/>
  <c r="I293" i="10"/>
  <c r="H292" i="10"/>
  <c r="L364" i="10"/>
  <c r="D356" i="10"/>
  <c r="T344" i="10"/>
  <c r="L337" i="10"/>
  <c r="L325" i="10"/>
  <c r="L314" i="10"/>
  <c r="T308" i="10"/>
  <c r="D303" i="10"/>
  <c r="T297" i="10"/>
  <c r="D292" i="10"/>
  <c r="I291" i="11"/>
  <c r="I291" i="18" s="1"/>
  <c r="I291" i="10"/>
  <c r="Q290" i="11"/>
  <c r="Q290" i="18" s="1"/>
  <c r="Q290" i="10"/>
  <c r="Y288" i="10"/>
  <c r="Q288" i="11"/>
  <c r="Q288" i="18" s="1"/>
  <c r="Q288" i="10"/>
  <c r="Y287" i="11"/>
  <c r="Y287" i="18" s="1"/>
  <c r="Y287" i="10"/>
  <c r="Y285" i="11"/>
  <c r="Y285" i="18" s="1"/>
  <c r="Y285" i="10"/>
  <c r="I285" i="11"/>
  <c r="I285" i="18" s="1"/>
  <c r="I285" i="10"/>
  <c r="I283" i="11"/>
  <c r="I283" i="18" s="1"/>
  <c r="I283" i="10"/>
  <c r="Q282" i="11"/>
  <c r="Q282" i="18" s="1"/>
  <c r="Q282" i="10"/>
  <c r="Q280" i="11"/>
  <c r="Q280" i="18" s="1"/>
  <c r="Q280" i="10"/>
  <c r="Y279" i="11"/>
  <c r="Y279" i="18" s="1"/>
  <c r="Y279" i="10"/>
  <c r="Y277" i="11"/>
  <c r="Y277" i="18" s="1"/>
  <c r="Y277" i="10"/>
  <c r="I277" i="11"/>
  <c r="I277" i="18" s="1"/>
  <c r="I277" i="10"/>
  <c r="I275" i="11"/>
  <c r="I275" i="18" s="1"/>
  <c r="I275" i="10"/>
  <c r="Q274" i="11"/>
  <c r="Q274" i="18" s="1"/>
  <c r="Q274" i="10"/>
  <c r="Q272" i="11"/>
  <c r="Q272" i="18" s="1"/>
  <c r="Q272" i="10"/>
  <c r="Y271" i="11"/>
  <c r="Y271" i="18" s="1"/>
  <c r="Y271" i="10"/>
  <c r="Y269" i="11"/>
  <c r="Y269" i="18" s="1"/>
  <c r="Y269" i="10"/>
  <c r="I269" i="11"/>
  <c r="I269" i="18" s="1"/>
  <c r="I269" i="10"/>
  <c r="I267" i="11"/>
  <c r="I267" i="18" s="1"/>
  <c r="I267" i="10"/>
  <c r="Q266" i="11"/>
  <c r="Q266" i="18" s="1"/>
  <c r="Q266" i="10"/>
  <c r="Q264" i="11"/>
  <c r="Q264" i="18" s="1"/>
  <c r="Q264" i="10"/>
  <c r="Y263" i="11"/>
  <c r="Y263" i="18" s="1"/>
  <c r="Y263" i="10"/>
  <c r="Y261" i="11"/>
  <c r="Y261" i="18" s="1"/>
  <c r="Y261" i="10"/>
  <c r="I261" i="11"/>
  <c r="I261" i="18" s="1"/>
  <c r="I261" i="10"/>
  <c r="I259" i="11"/>
  <c r="I259" i="18" s="1"/>
  <c r="I259" i="10"/>
  <c r="Q258" i="11"/>
  <c r="Q258" i="18" s="1"/>
  <c r="Q258" i="10"/>
  <c r="Q256" i="11"/>
  <c r="Q256" i="18" s="1"/>
  <c r="Q256" i="10"/>
  <c r="Y255" i="11"/>
  <c r="Y255" i="18" s="1"/>
  <c r="Y255" i="10"/>
  <c r="Y253" i="11"/>
  <c r="Y253" i="18" s="1"/>
  <c r="Y253" i="10"/>
  <c r="I253" i="11"/>
  <c r="I253" i="18" s="1"/>
  <c r="I253" i="10"/>
  <c r="I251" i="11"/>
  <c r="I251" i="18" s="1"/>
  <c r="I251" i="10"/>
  <c r="Q250" i="11"/>
  <c r="Q250" i="18" s="1"/>
  <c r="Q250" i="10"/>
  <c r="Q248" i="11"/>
  <c r="Q248" i="18" s="1"/>
  <c r="Q248" i="10"/>
  <c r="Y247" i="11"/>
  <c r="Y247" i="18" s="1"/>
  <c r="Y247" i="10"/>
  <c r="Y245" i="11"/>
  <c r="Y245" i="18" s="1"/>
  <c r="Y245" i="10"/>
  <c r="I245" i="11"/>
  <c r="I245" i="18" s="1"/>
  <c r="I245" i="10"/>
  <c r="I243" i="11"/>
  <c r="I243" i="18" s="1"/>
  <c r="I243" i="10"/>
  <c r="Q242" i="11"/>
  <c r="Q242" i="18" s="1"/>
  <c r="Q242" i="10"/>
  <c r="Q240" i="11"/>
  <c r="Q240" i="18" s="1"/>
  <c r="Q240" i="10"/>
  <c r="Y239" i="11"/>
  <c r="Y239" i="18" s="1"/>
  <c r="Y239" i="10"/>
  <c r="Y237" i="11"/>
  <c r="Y237" i="18" s="1"/>
  <c r="Y237" i="10"/>
  <c r="I237" i="11"/>
  <c r="I237" i="18" s="1"/>
  <c r="I237" i="10"/>
  <c r="I235" i="11"/>
  <c r="I235" i="18" s="1"/>
  <c r="I235" i="10"/>
  <c r="Q234" i="11"/>
  <c r="Q234" i="18" s="1"/>
  <c r="Q234" i="10"/>
  <c r="Y232" i="10"/>
  <c r="Q232" i="11"/>
  <c r="Q232" i="18" s="1"/>
  <c r="Q232" i="10"/>
  <c r="Y231" i="11"/>
  <c r="Y231" i="18" s="1"/>
  <c r="Y231" i="10"/>
  <c r="Y229" i="11"/>
  <c r="Y229" i="18" s="1"/>
  <c r="Y229" i="10"/>
  <c r="I229" i="11"/>
  <c r="I229" i="18" s="1"/>
  <c r="I229" i="10"/>
  <c r="I227" i="11"/>
  <c r="I227" i="18" s="1"/>
  <c r="I227" i="10"/>
  <c r="Q226" i="11"/>
  <c r="Q226" i="18" s="1"/>
  <c r="Q226" i="10"/>
  <c r="Q224" i="11"/>
  <c r="Q224" i="18" s="1"/>
  <c r="Q224" i="10"/>
  <c r="Y223" i="11"/>
  <c r="Y223" i="18" s="1"/>
  <c r="Y223" i="10"/>
  <c r="Y221" i="11"/>
  <c r="Y221" i="18" s="1"/>
  <c r="Y221" i="10"/>
  <c r="I221" i="11"/>
  <c r="I221" i="18" s="1"/>
  <c r="I221" i="10"/>
  <c r="I219" i="11"/>
  <c r="I219" i="18" s="1"/>
  <c r="I219" i="10"/>
  <c r="Q218" i="11"/>
  <c r="Q218" i="18" s="1"/>
  <c r="Q218" i="10"/>
  <c r="Q216" i="11"/>
  <c r="Q216" i="18" s="1"/>
  <c r="Q216" i="10"/>
  <c r="Y215" i="11"/>
  <c r="Y215" i="18" s="1"/>
  <c r="Y215" i="10"/>
  <c r="Y213" i="11"/>
  <c r="Y213" i="18" s="1"/>
  <c r="Y213" i="10"/>
  <c r="I213" i="11"/>
  <c r="I213" i="18" s="1"/>
  <c r="I213" i="10"/>
  <c r="I211" i="11"/>
  <c r="I211" i="18" s="1"/>
  <c r="I211" i="10"/>
  <c r="Q210" i="11"/>
  <c r="Q210" i="18" s="1"/>
  <c r="Q210" i="10"/>
  <c r="Q208" i="11"/>
  <c r="Q208" i="18" s="1"/>
  <c r="Q208" i="10"/>
  <c r="Y207" i="11"/>
  <c r="Y207" i="18" s="1"/>
  <c r="Y207" i="10"/>
  <c r="Y205" i="11"/>
  <c r="Y205" i="18" s="1"/>
  <c r="Y205" i="10"/>
  <c r="I205" i="11"/>
  <c r="I205" i="18" s="1"/>
  <c r="I205" i="10"/>
  <c r="I203" i="11"/>
  <c r="I203" i="18" s="1"/>
  <c r="I203" i="10"/>
  <c r="Q202" i="11"/>
  <c r="Q202" i="18" s="1"/>
  <c r="Q202" i="10"/>
  <c r="Q200" i="11"/>
  <c r="Q200" i="18" s="1"/>
  <c r="Q200" i="10"/>
  <c r="Y199" i="11"/>
  <c r="Y199" i="18" s="1"/>
  <c r="Y199" i="10"/>
  <c r="Y197" i="11"/>
  <c r="Y197" i="18" s="1"/>
  <c r="Y197" i="10"/>
  <c r="I197" i="11"/>
  <c r="I197" i="18" s="1"/>
  <c r="I197" i="10"/>
  <c r="I195" i="11"/>
  <c r="I195" i="18" s="1"/>
  <c r="I195" i="10"/>
  <c r="Q194" i="11"/>
  <c r="Q194" i="18" s="1"/>
  <c r="Q194" i="10"/>
  <c r="Q192" i="11"/>
  <c r="Q192" i="18" s="1"/>
  <c r="Q192" i="10"/>
  <c r="Y191" i="11"/>
  <c r="Y191" i="18" s="1"/>
  <c r="Y191" i="10"/>
  <c r="Y189" i="11"/>
  <c r="Y189" i="18" s="1"/>
  <c r="Y189" i="10"/>
  <c r="I189" i="11"/>
  <c r="I189" i="18" s="1"/>
  <c r="I189" i="10"/>
  <c r="I187" i="11"/>
  <c r="I187" i="18" s="1"/>
  <c r="I187" i="10"/>
  <c r="Q186" i="11"/>
  <c r="Q186" i="18" s="1"/>
  <c r="Q186" i="10"/>
  <c r="Q184" i="11"/>
  <c r="Q184" i="18" s="1"/>
  <c r="Q184" i="10"/>
  <c r="Y183" i="11"/>
  <c r="Y183" i="18" s="1"/>
  <c r="Y183" i="10"/>
  <c r="Y181" i="11"/>
  <c r="Y181" i="18" s="1"/>
  <c r="Y181" i="10"/>
  <c r="I181" i="11"/>
  <c r="I181" i="18" s="1"/>
  <c r="I181" i="10"/>
  <c r="I179" i="11"/>
  <c r="I179" i="18" s="1"/>
  <c r="I179" i="10"/>
  <c r="Q178" i="11"/>
  <c r="Q178" i="18" s="1"/>
  <c r="Q178" i="10"/>
  <c r="Q176" i="11"/>
  <c r="Q176" i="18" s="1"/>
  <c r="Q176" i="10"/>
  <c r="Y175" i="11"/>
  <c r="Y175" i="18" s="1"/>
  <c r="Y175" i="10"/>
  <c r="Y173" i="11"/>
  <c r="Y173" i="18" s="1"/>
  <c r="Y173" i="10"/>
  <c r="I173" i="11"/>
  <c r="I173" i="18" s="1"/>
  <c r="I173" i="10"/>
  <c r="I171" i="11"/>
  <c r="I171" i="18" s="1"/>
  <c r="I171" i="10"/>
  <c r="Q170" i="11"/>
  <c r="Q170" i="18" s="1"/>
  <c r="Q170" i="10"/>
  <c r="Q168" i="11"/>
  <c r="Q168" i="18" s="1"/>
  <c r="Q168" i="10"/>
  <c r="Y167" i="11"/>
  <c r="Y167" i="18" s="1"/>
  <c r="Y167" i="10"/>
  <c r="Y165" i="10"/>
  <c r="I165" i="11"/>
  <c r="I165" i="18" s="1"/>
  <c r="I165" i="10"/>
  <c r="I163" i="10"/>
  <c r="Q162" i="11"/>
  <c r="Q162" i="18" s="1"/>
  <c r="Q162" i="10"/>
  <c r="Q160" i="10"/>
  <c r="Y159" i="11"/>
  <c r="Y159" i="18" s="1"/>
  <c r="Y159" i="10"/>
  <c r="Y157" i="10"/>
  <c r="I157" i="11"/>
  <c r="I157" i="18" s="1"/>
  <c r="I157" i="10"/>
  <c r="I155" i="10"/>
  <c r="Q154" i="11"/>
  <c r="Q154" i="18" s="1"/>
  <c r="Q154" i="10"/>
  <c r="Q152" i="10"/>
  <c r="Y151" i="11"/>
  <c r="Y151" i="18" s="1"/>
  <c r="Y151" i="10"/>
  <c r="I150" i="10"/>
  <c r="Y149" i="10"/>
  <c r="I149" i="11"/>
  <c r="I149" i="18" s="1"/>
  <c r="I149" i="10"/>
  <c r="I147" i="10"/>
  <c r="Q146" i="11"/>
  <c r="Q146" i="18" s="1"/>
  <c r="Q146" i="10"/>
  <c r="Q144" i="10"/>
  <c r="Y143" i="11"/>
  <c r="Y143" i="18" s="1"/>
  <c r="Y143" i="10"/>
  <c r="Y141" i="10"/>
  <c r="I141" i="11"/>
  <c r="I141" i="18" s="1"/>
  <c r="I141" i="10"/>
  <c r="I139" i="10"/>
  <c r="Q138" i="11"/>
  <c r="Q138" i="18" s="1"/>
  <c r="Q138" i="10"/>
  <c r="Q136" i="10"/>
  <c r="Y135" i="11"/>
  <c r="Y135" i="18" s="1"/>
  <c r="Y135" i="10"/>
  <c r="Y133" i="11"/>
  <c r="Y133" i="18" s="1"/>
  <c r="Y133" i="10"/>
  <c r="I133" i="11"/>
  <c r="I133" i="18" s="1"/>
  <c r="I133" i="10"/>
  <c r="I131" i="11"/>
  <c r="I131" i="18" s="1"/>
  <c r="I131" i="10"/>
  <c r="Q130" i="11"/>
  <c r="Q130" i="18" s="1"/>
  <c r="Q130" i="10"/>
  <c r="Q128" i="11"/>
  <c r="Q128" i="18" s="1"/>
  <c r="Q128" i="10"/>
  <c r="Y127" i="11"/>
  <c r="Y127" i="18" s="1"/>
  <c r="Y127" i="10"/>
  <c r="Y125" i="11"/>
  <c r="Y125" i="18" s="1"/>
  <c r="Y125" i="10"/>
  <c r="I125" i="11"/>
  <c r="I125" i="18" s="1"/>
  <c r="I125" i="10"/>
  <c r="I123" i="11"/>
  <c r="I123" i="18" s="1"/>
  <c r="I123" i="10"/>
  <c r="Q122" i="11"/>
  <c r="Q122" i="18" s="1"/>
  <c r="Q122" i="10"/>
  <c r="Q120" i="11"/>
  <c r="Q120" i="18" s="1"/>
  <c r="Q120" i="10"/>
  <c r="Y119" i="11"/>
  <c r="Y119" i="18" s="1"/>
  <c r="Y119" i="10"/>
  <c r="Y117" i="11"/>
  <c r="Y117" i="18" s="1"/>
  <c r="Y117" i="10"/>
  <c r="I117" i="11"/>
  <c r="I117" i="18" s="1"/>
  <c r="I117" i="10"/>
  <c r="I115" i="11"/>
  <c r="I115" i="18" s="1"/>
  <c r="I115" i="10"/>
  <c r="Q114" i="11"/>
  <c r="Q114" i="18" s="1"/>
  <c r="Q114" i="10"/>
  <c r="Q112" i="11"/>
  <c r="Q112" i="18" s="1"/>
  <c r="Q112" i="10"/>
  <c r="Y111" i="11"/>
  <c r="Y111" i="18" s="1"/>
  <c r="Y111" i="10"/>
  <c r="Y109" i="11"/>
  <c r="Y109" i="18" s="1"/>
  <c r="Y109" i="10"/>
  <c r="I109" i="11"/>
  <c r="I109" i="18" s="1"/>
  <c r="I109" i="10"/>
  <c r="I107" i="11"/>
  <c r="I107" i="18" s="1"/>
  <c r="I107" i="10"/>
  <c r="Q106" i="11"/>
  <c r="Q106" i="18" s="1"/>
  <c r="Q106" i="10"/>
  <c r="Q104" i="11"/>
  <c r="Q104" i="18" s="1"/>
  <c r="Q104" i="10"/>
  <c r="Y103" i="11"/>
  <c r="Y103" i="18" s="1"/>
  <c r="Y103" i="10"/>
  <c r="Y101" i="11"/>
  <c r="Y101" i="18" s="1"/>
  <c r="Y101" i="10"/>
  <c r="I101" i="11"/>
  <c r="I101" i="18" s="1"/>
  <c r="I101" i="10"/>
  <c r="I99" i="11"/>
  <c r="I99" i="18" s="1"/>
  <c r="I99" i="10"/>
  <c r="Q98" i="11"/>
  <c r="Q98" i="18" s="1"/>
  <c r="Q98" i="10"/>
  <c r="Q96" i="11"/>
  <c r="Q96" i="18" s="1"/>
  <c r="Q96" i="10"/>
  <c r="Y95" i="11"/>
  <c r="Y95" i="18" s="1"/>
  <c r="Y95" i="10"/>
  <c r="Y93" i="11"/>
  <c r="Y93" i="18" s="1"/>
  <c r="Y93" i="10"/>
  <c r="I93" i="11"/>
  <c r="I93" i="18" s="1"/>
  <c r="I93" i="10"/>
  <c r="I91" i="11"/>
  <c r="I91" i="18" s="1"/>
  <c r="I91" i="10"/>
  <c r="Q90" i="11"/>
  <c r="Q90" i="18" s="1"/>
  <c r="Q90" i="10"/>
  <c r="Q88" i="11"/>
  <c r="Q88" i="18" s="1"/>
  <c r="Q88" i="10"/>
  <c r="Y87" i="11"/>
  <c r="Y87" i="18" s="1"/>
  <c r="Y87" i="10"/>
  <c r="Y85" i="11"/>
  <c r="Y85" i="18" s="1"/>
  <c r="Y85" i="10"/>
  <c r="I85" i="11"/>
  <c r="I85" i="18" s="1"/>
  <c r="I85" i="10"/>
  <c r="I83" i="11"/>
  <c r="I83" i="18" s="1"/>
  <c r="I83" i="10"/>
  <c r="Q82" i="11"/>
  <c r="Q82" i="18" s="1"/>
  <c r="Q82" i="10"/>
  <c r="Q80" i="11"/>
  <c r="Q80" i="18" s="1"/>
  <c r="Q80" i="10"/>
  <c r="Y79" i="11"/>
  <c r="Y79" i="18" s="1"/>
  <c r="Y79" i="10"/>
  <c r="Y77" i="11"/>
  <c r="Y77" i="18" s="1"/>
  <c r="Y77" i="10"/>
  <c r="I77" i="11"/>
  <c r="I77" i="18" s="1"/>
  <c r="I77" i="10"/>
  <c r="I75" i="11"/>
  <c r="I75" i="18" s="1"/>
  <c r="I75" i="10"/>
  <c r="Q74" i="11"/>
  <c r="Q74" i="18" s="1"/>
  <c r="Q74" i="10"/>
  <c r="Q72" i="11"/>
  <c r="Q72" i="18" s="1"/>
  <c r="Q72" i="10"/>
  <c r="Y71" i="11"/>
  <c r="Y71" i="18" s="1"/>
  <c r="Y71" i="10"/>
  <c r="Y69" i="11"/>
  <c r="Y69" i="18" s="1"/>
  <c r="Y69" i="10"/>
  <c r="I69" i="11"/>
  <c r="I69" i="18" s="1"/>
  <c r="I69" i="10"/>
  <c r="I67" i="11"/>
  <c r="I67" i="18" s="1"/>
  <c r="I67" i="10"/>
  <c r="Q66" i="11"/>
  <c r="Q66" i="18" s="1"/>
  <c r="Q66" i="10"/>
  <c r="K364" i="10"/>
  <c r="C361" i="10"/>
  <c r="K350" i="10"/>
  <c r="C343" i="10"/>
  <c r="K334" i="10"/>
  <c r="S329" i="10"/>
  <c r="C329" i="10"/>
  <c r="K326" i="10"/>
  <c r="K318" i="10"/>
  <c r="S307" i="10"/>
  <c r="K302" i="10"/>
  <c r="S299" i="10"/>
  <c r="H290" i="11"/>
  <c r="H290" i="18" s="1"/>
  <c r="H290" i="10"/>
  <c r="P289" i="11"/>
  <c r="P289" i="18" s="1"/>
  <c r="P289" i="10"/>
  <c r="P287" i="11"/>
  <c r="P287" i="18" s="1"/>
  <c r="P287" i="10"/>
  <c r="X286" i="11"/>
  <c r="X286" i="18" s="1"/>
  <c r="X286" i="10"/>
  <c r="X284" i="11"/>
  <c r="X284" i="18" s="1"/>
  <c r="X284" i="10"/>
  <c r="H284" i="11"/>
  <c r="H284" i="18" s="1"/>
  <c r="H284" i="10"/>
  <c r="H282" i="11"/>
  <c r="H282" i="18" s="1"/>
  <c r="H282" i="10"/>
  <c r="P281" i="11"/>
  <c r="P281" i="18" s="1"/>
  <c r="P281" i="10"/>
  <c r="P279" i="11"/>
  <c r="P279" i="18" s="1"/>
  <c r="P279" i="10"/>
  <c r="X278" i="11"/>
  <c r="X278" i="18" s="1"/>
  <c r="X278" i="10"/>
  <c r="X277" i="10"/>
  <c r="X276" i="11"/>
  <c r="X276" i="18" s="1"/>
  <c r="X276" i="10"/>
  <c r="H276" i="11"/>
  <c r="H276" i="18" s="1"/>
  <c r="H276" i="10"/>
  <c r="H274" i="11"/>
  <c r="H274" i="18" s="1"/>
  <c r="H274" i="10"/>
  <c r="P273" i="11"/>
  <c r="P273" i="18" s="1"/>
  <c r="P273" i="10"/>
  <c r="P271" i="11"/>
  <c r="P271" i="18" s="1"/>
  <c r="P271" i="10"/>
  <c r="X270" i="11"/>
  <c r="X270" i="18" s="1"/>
  <c r="X270" i="10"/>
  <c r="X268" i="11"/>
  <c r="X268" i="18" s="1"/>
  <c r="X268" i="10"/>
  <c r="H268" i="11"/>
  <c r="H268" i="18" s="1"/>
  <c r="H268" i="10"/>
  <c r="H266" i="11"/>
  <c r="H266" i="18" s="1"/>
  <c r="H266" i="10"/>
  <c r="P265" i="11"/>
  <c r="P265" i="18" s="1"/>
  <c r="P265" i="10"/>
  <c r="P263" i="11"/>
  <c r="P263" i="18" s="1"/>
  <c r="P263" i="10"/>
  <c r="X262" i="11"/>
  <c r="X262" i="18" s="1"/>
  <c r="X262" i="10"/>
  <c r="X260" i="11"/>
  <c r="X260" i="18" s="1"/>
  <c r="X260" i="10"/>
  <c r="H260" i="11"/>
  <c r="H260" i="18" s="1"/>
  <c r="H260" i="10"/>
  <c r="H258" i="11"/>
  <c r="H258" i="18" s="1"/>
  <c r="H258" i="10"/>
  <c r="P257" i="11"/>
  <c r="P257" i="18" s="1"/>
  <c r="P257" i="10"/>
  <c r="P255" i="11"/>
  <c r="P255" i="18" s="1"/>
  <c r="P255" i="10"/>
  <c r="X254" i="11"/>
  <c r="X254" i="18" s="1"/>
  <c r="X254" i="10"/>
  <c r="X252" i="11"/>
  <c r="X252" i="18" s="1"/>
  <c r="X252" i="10"/>
  <c r="H252" i="11"/>
  <c r="H252" i="18" s="1"/>
  <c r="H252" i="10"/>
  <c r="H250" i="11"/>
  <c r="H250" i="18" s="1"/>
  <c r="H250" i="10"/>
  <c r="P249" i="11"/>
  <c r="P249" i="18" s="1"/>
  <c r="P249" i="10"/>
  <c r="P247" i="11"/>
  <c r="P247" i="18" s="1"/>
  <c r="P247" i="10"/>
  <c r="X246" i="11"/>
  <c r="X246" i="18" s="1"/>
  <c r="X246" i="10"/>
  <c r="X244" i="11"/>
  <c r="X244" i="18" s="1"/>
  <c r="X244" i="10"/>
  <c r="H244" i="11"/>
  <c r="H244" i="18" s="1"/>
  <c r="H244" i="10"/>
  <c r="H242" i="11"/>
  <c r="H242" i="18" s="1"/>
  <c r="H242" i="10"/>
  <c r="P241" i="11"/>
  <c r="P241" i="18" s="1"/>
  <c r="P241" i="10"/>
  <c r="P239" i="11"/>
  <c r="P239" i="18" s="1"/>
  <c r="P239" i="10"/>
  <c r="X238" i="11"/>
  <c r="X238" i="18" s="1"/>
  <c r="X238" i="10"/>
  <c r="X236" i="11"/>
  <c r="X236" i="18" s="1"/>
  <c r="X236" i="10"/>
  <c r="H236" i="11"/>
  <c r="H236" i="18" s="1"/>
  <c r="H236" i="10"/>
  <c r="H234" i="11"/>
  <c r="H234" i="18" s="1"/>
  <c r="H234" i="10"/>
  <c r="P233" i="11"/>
  <c r="P233" i="18" s="1"/>
  <c r="P233" i="10"/>
  <c r="P231" i="11"/>
  <c r="P231" i="18" s="1"/>
  <c r="P231" i="10"/>
  <c r="X230" i="11"/>
  <c r="X230" i="18" s="1"/>
  <c r="X230" i="10"/>
  <c r="X228" i="11"/>
  <c r="X228" i="18" s="1"/>
  <c r="X228" i="10"/>
  <c r="H228" i="11"/>
  <c r="H228" i="18" s="1"/>
  <c r="H228" i="10"/>
  <c r="H226" i="11"/>
  <c r="H226" i="18" s="1"/>
  <c r="H226" i="10"/>
  <c r="P225" i="11"/>
  <c r="P225" i="18" s="1"/>
  <c r="P225" i="10"/>
  <c r="P223" i="11"/>
  <c r="P223" i="18" s="1"/>
  <c r="P223" i="10"/>
  <c r="X222" i="11"/>
  <c r="X222" i="18" s="1"/>
  <c r="X222" i="10"/>
  <c r="X220" i="11"/>
  <c r="X220" i="18" s="1"/>
  <c r="X220" i="10"/>
  <c r="H220" i="11"/>
  <c r="H220" i="18" s="1"/>
  <c r="H220" i="10"/>
  <c r="H218" i="11"/>
  <c r="H218" i="18" s="1"/>
  <c r="H218" i="10"/>
  <c r="P217" i="11"/>
  <c r="P217" i="18" s="1"/>
  <c r="P217" i="10"/>
  <c r="P215" i="11"/>
  <c r="P215" i="18" s="1"/>
  <c r="P215" i="10"/>
  <c r="X214" i="11"/>
  <c r="X214" i="18" s="1"/>
  <c r="X214" i="10"/>
  <c r="X212" i="11"/>
  <c r="X212" i="18" s="1"/>
  <c r="X212" i="10"/>
  <c r="H212" i="11"/>
  <c r="H212" i="18" s="1"/>
  <c r="H212" i="10"/>
  <c r="H210" i="11"/>
  <c r="H210" i="18" s="1"/>
  <c r="H210" i="10"/>
  <c r="P209" i="11"/>
  <c r="P209" i="18" s="1"/>
  <c r="P209" i="10"/>
  <c r="P207" i="11"/>
  <c r="P207" i="18" s="1"/>
  <c r="P207" i="10"/>
  <c r="X206" i="11"/>
  <c r="X206" i="18" s="1"/>
  <c r="X206" i="10"/>
  <c r="X204" i="11"/>
  <c r="X204" i="18" s="1"/>
  <c r="X204" i="10"/>
  <c r="H204" i="11"/>
  <c r="H204" i="18" s="1"/>
  <c r="H204" i="10"/>
  <c r="H202" i="11"/>
  <c r="H202" i="18" s="1"/>
  <c r="H202" i="10"/>
  <c r="P201" i="11"/>
  <c r="P201" i="18" s="1"/>
  <c r="P201" i="10"/>
  <c r="P199" i="11"/>
  <c r="P199" i="18" s="1"/>
  <c r="P199" i="10"/>
  <c r="X198" i="11"/>
  <c r="X198" i="18" s="1"/>
  <c r="X198" i="10"/>
  <c r="X196" i="11"/>
  <c r="X196" i="18" s="1"/>
  <c r="X196" i="10"/>
  <c r="H196" i="11"/>
  <c r="H196" i="18" s="1"/>
  <c r="H196" i="10"/>
  <c r="H194" i="11"/>
  <c r="H194" i="18" s="1"/>
  <c r="H194" i="10"/>
  <c r="P193" i="11"/>
  <c r="P193" i="18" s="1"/>
  <c r="P193" i="10"/>
  <c r="P191" i="11"/>
  <c r="P191" i="18" s="1"/>
  <c r="P191" i="10"/>
  <c r="X190" i="11"/>
  <c r="X190" i="18" s="1"/>
  <c r="X190" i="10"/>
  <c r="X188" i="11"/>
  <c r="X188" i="18" s="1"/>
  <c r="X188" i="10"/>
  <c r="H188" i="11"/>
  <c r="H188" i="18" s="1"/>
  <c r="H188" i="10"/>
  <c r="H186" i="11"/>
  <c r="H186" i="18" s="1"/>
  <c r="H186" i="10"/>
  <c r="P185" i="11"/>
  <c r="P185" i="18" s="1"/>
  <c r="P185" i="10"/>
  <c r="P183" i="11"/>
  <c r="P183" i="18" s="1"/>
  <c r="P183" i="10"/>
  <c r="X182" i="11"/>
  <c r="X182" i="18" s="1"/>
  <c r="X182" i="10"/>
  <c r="X180" i="11"/>
  <c r="X180" i="18" s="1"/>
  <c r="X180" i="10"/>
  <c r="H180" i="11"/>
  <c r="H180" i="18" s="1"/>
  <c r="H180" i="10"/>
  <c r="H178" i="11"/>
  <c r="H178" i="18" s="1"/>
  <c r="H178" i="10"/>
  <c r="P177" i="11"/>
  <c r="P177" i="18" s="1"/>
  <c r="P177" i="10"/>
  <c r="P175" i="11"/>
  <c r="P175" i="18" s="1"/>
  <c r="P175" i="10"/>
  <c r="X174" i="11"/>
  <c r="X174" i="18" s="1"/>
  <c r="X174" i="10"/>
  <c r="X172" i="11"/>
  <c r="X172" i="18" s="1"/>
  <c r="X172" i="10"/>
  <c r="H172" i="11"/>
  <c r="H172" i="18" s="1"/>
  <c r="H172" i="10"/>
  <c r="H170" i="11"/>
  <c r="H170" i="18" s="1"/>
  <c r="H170" i="10"/>
  <c r="P169" i="11"/>
  <c r="P169" i="18" s="1"/>
  <c r="P169" i="10"/>
  <c r="P167" i="11"/>
  <c r="P167" i="18" s="1"/>
  <c r="P167" i="10"/>
  <c r="X166" i="11"/>
  <c r="X166" i="18" s="1"/>
  <c r="X166" i="10"/>
  <c r="X164" i="11"/>
  <c r="X164" i="18" s="1"/>
  <c r="X164" i="10"/>
  <c r="H164" i="11"/>
  <c r="H164" i="18" s="1"/>
  <c r="H164" i="10"/>
  <c r="H162" i="11"/>
  <c r="H162" i="18" s="1"/>
  <c r="H162" i="10"/>
  <c r="P161" i="11"/>
  <c r="P161" i="18" s="1"/>
  <c r="P161" i="10"/>
  <c r="P159" i="11"/>
  <c r="P159" i="18" s="1"/>
  <c r="P159" i="10"/>
  <c r="X158" i="11"/>
  <c r="X158" i="18" s="1"/>
  <c r="X158" i="10"/>
  <c r="X156" i="11"/>
  <c r="X156" i="18" s="1"/>
  <c r="X156" i="10"/>
  <c r="H156" i="11"/>
  <c r="H156" i="18" s="1"/>
  <c r="H156" i="10"/>
  <c r="H154" i="11"/>
  <c r="H154" i="18" s="1"/>
  <c r="H154" i="10"/>
  <c r="P153" i="11"/>
  <c r="P153" i="18" s="1"/>
  <c r="P153" i="10"/>
  <c r="P151" i="11"/>
  <c r="P151" i="18" s="1"/>
  <c r="P151" i="10"/>
  <c r="X150" i="11"/>
  <c r="X150" i="18" s="1"/>
  <c r="X150" i="10"/>
  <c r="X148" i="11"/>
  <c r="X148" i="18" s="1"/>
  <c r="X148" i="10"/>
  <c r="H148" i="11"/>
  <c r="H148" i="18" s="1"/>
  <c r="H148" i="10"/>
  <c r="H146" i="11"/>
  <c r="H146" i="18" s="1"/>
  <c r="H146" i="10"/>
  <c r="P145" i="11"/>
  <c r="P145" i="18" s="1"/>
  <c r="P145" i="10"/>
  <c r="P143" i="11"/>
  <c r="P143" i="18" s="1"/>
  <c r="P143" i="10"/>
  <c r="X142" i="11"/>
  <c r="X142" i="18" s="1"/>
  <c r="X142" i="10"/>
  <c r="X140" i="11"/>
  <c r="X140" i="18" s="1"/>
  <c r="X140" i="10"/>
  <c r="H140" i="11"/>
  <c r="H140" i="18" s="1"/>
  <c r="H140" i="10"/>
  <c r="H138" i="11"/>
  <c r="H138" i="18" s="1"/>
  <c r="H138" i="10"/>
  <c r="P137" i="11"/>
  <c r="P137" i="18" s="1"/>
  <c r="P137" i="10"/>
  <c r="P135" i="11"/>
  <c r="P135" i="18" s="1"/>
  <c r="P135" i="10"/>
  <c r="X134" i="11"/>
  <c r="X134" i="18" s="1"/>
  <c r="X134" i="10"/>
  <c r="X132" i="11"/>
  <c r="X132" i="18" s="1"/>
  <c r="X132" i="10"/>
  <c r="H132" i="11"/>
  <c r="H132" i="18" s="1"/>
  <c r="H132" i="10"/>
  <c r="H130" i="11"/>
  <c r="H130" i="18" s="1"/>
  <c r="H130" i="10"/>
  <c r="P129" i="11"/>
  <c r="P129" i="18" s="1"/>
  <c r="P129" i="10"/>
  <c r="P128" i="10"/>
  <c r="P127" i="11"/>
  <c r="P127" i="18" s="1"/>
  <c r="P127" i="10"/>
  <c r="X126" i="11"/>
  <c r="X126" i="18" s="1"/>
  <c r="X126" i="10"/>
  <c r="X124" i="11"/>
  <c r="X124" i="18" s="1"/>
  <c r="X124" i="10"/>
  <c r="H124" i="11"/>
  <c r="H124" i="18" s="1"/>
  <c r="H124" i="10"/>
  <c r="H122" i="11"/>
  <c r="H122" i="18" s="1"/>
  <c r="H122" i="10"/>
  <c r="P121" i="11"/>
  <c r="P121" i="18" s="1"/>
  <c r="P121" i="10"/>
  <c r="P119" i="11"/>
  <c r="P119" i="18" s="1"/>
  <c r="P119" i="10"/>
  <c r="X118" i="11"/>
  <c r="X118" i="18" s="1"/>
  <c r="X118" i="10"/>
  <c r="X116" i="11"/>
  <c r="X116" i="18" s="1"/>
  <c r="X116" i="10"/>
  <c r="H116" i="11"/>
  <c r="H116" i="18" s="1"/>
  <c r="H116" i="10"/>
  <c r="H114" i="11"/>
  <c r="H114" i="18" s="1"/>
  <c r="H114" i="10"/>
  <c r="P113" i="11"/>
  <c r="P113" i="18" s="1"/>
  <c r="P113" i="10"/>
  <c r="P111" i="11"/>
  <c r="P111" i="18" s="1"/>
  <c r="P111" i="10"/>
  <c r="X110" i="11"/>
  <c r="X110" i="18" s="1"/>
  <c r="X110" i="10"/>
  <c r="X108" i="11"/>
  <c r="X108" i="18" s="1"/>
  <c r="X108" i="10"/>
  <c r="H108" i="11"/>
  <c r="H108" i="18" s="1"/>
  <c r="H108" i="10"/>
  <c r="H107" i="10"/>
  <c r="H106" i="11"/>
  <c r="H106" i="18" s="1"/>
  <c r="H106" i="10"/>
  <c r="P105" i="11"/>
  <c r="P105" i="18" s="1"/>
  <c r="P105" i="10"/>
  <c r="P103" i="11"/>
  <c r="P103" i="18" s="1"/>
  <c r="P103" i="10"/>
  <c r="X102" i="11"/>
  <c r="X102" i="18" s="1"/>
  <c r="X102" i="10"/>
  <c r="X100" i="11"/>
  <c r="X100" i="18" s="1"/>
  <c r="X100" i="10"/>
  <c r="H100" i="11"/>
  <c r="H100" i="18" s="1"/>
  <c r="H100" i="10"/>
  <c r="H98" i="11"/>
  <c r="H98" i="18" s="1"/>
  <c r="H98" i="10"/>
  <c r="P97" i="11"/>
  <c r="P97" i="18" s="1"/>
  <c r="P97" i="10"/>
  <c r="P95" i="11"/>
  <c r="P95" i="18" s="1"/>
  <c r="P95" i="10"/>
  <c r="X94" i="11"/>
  <c r="X94" i="18" s="1"/>
  <c r="X94" i="10"/>
  <c r="X92" i="11"/>
  <c r="X92" i="18" s="1"/>
  <c r="X92" i="10"/>
  <c r="H92" i="11"/>
  <c r="H92" i="18" s="1"/>
  <c r="H92" i="10"/>
  <c r="H90" i="11"/>
  <c r="H90" i="18" s="1"/>
  <c r="H90" i="10"/>
  <c r="P89" i="11"/>
  <c r="P89" i="18" s="1"/>
  <c r="P89" i="10"/>
  <c r="P87" i="11"/>
  <c r="P87" i="18" s="1"/>
  <c r="P87" i="10"/>
  <c r="X86" i="11"/>
  <c r="X86" i="18" s="1"/>
  <c r="X86" i="10"/>
  <c r="X84" i="11"/>
  <c r="X84" i="18" s="1"/>
  <c r="X84" i="10"/>
  <c r="H84" i="11"/>
  <c r="H84" i="18" s="1"/>
  <c r="H84" i="10"/>
  <c r="H82" i="11"/>
  <c r="H82" i="18" s="1"/>
  <c r="H82" i="10"/>
  <c r="P81" i="11"/>
  <c r="P81" i="18" s="1"/>
  <c r="P81" i="10"/>
  <c r="P79" i="11"/>
  <c r="P79" i="18" s="1"/>
  <c r="P79" i="10"/>
  <c r="X78" i="11"/>
  <c r="X78" i="18" s="1"/>
  <c r="X78" i="10"/>
  <c r="X76" i="11"/>
  <c r="X76" i="18" s="1"/>
  <c r="X76" i="10"/>
  <c r="H76" i="11"/>
  <c r="H76" i="18" s="1"/>
  <c r="H76" i="10"/>
  <c r="H74" i="11"/>
  <c r="H74" i="18" s="1"/>
  <c r="H74" i="10"/>
  <c r="P73" i="11"/>
  <c r="P73" i="18" s="1"/>
  <c r="P73" i="10"/>
  <c r="P71" i="11"/>
  <c r="P71" i="18" s="1"/>
  <c r="P71" i="10"/>
  <c r="X70" i="11"/>
  <c r="X70" i="18" s="1"/>
  <c r="X70" i="10"/>
  <c r="X68" i="11"/>
  <c r="X68" i="18" s="1"/>
  <c r="X68" i="10"/>
  <c r="H68" i="11"/>
  <c r="H68" i="18" s="1"/>
  <c r="H68" i="10"/>
  <c r="H66" i="11"/>
  <c r="H66" i="18" s="1"/>
  <c r="H66" i="10"/>
  <c r="P65" i="11"/>
  <c r="P65" i="18" s="1"/>
  <c r="P65" i="10"/>
  <c r="S3" i="10"/>
  <c r="Z366" i="10"/>
  <c r="J363" i="10"/>
  <c r="J360" i="10"/>
  <c r="Z359" i="10"/>
  <c r="J358" i="10"/>
  <c r="Z357" i="10"/>
  <c r="Z355" i="10"/>
  <c r="J352" i="10"/>
  <c r="J350" i="10"/>
  <c r="R349" i="10"/>
  <c r="J349" i="10"/>
  <c r="Z347" i="10"/>
  <c r="Z344" i="10"/>
  <c r="J342" i="10"/>
  <c r="R341" i="10"/>
  <c r="J340" i="10"/>
  <c r="R338" i="10"/>
  <c r="R335" i="10"/>
  <c r="R333" i="10"/>
  <c r="J332" i="10"/>
  <c r="R331" i="10"/>
  <c r="J330" i="10"/>
  <c r="J327" i="10"/>
  <c r="R325" i="10"/>
  <c r="J324" i="10"/>
  <c r="R323" i="10"/>
  <c r="R322" i="10"/>
  <c r="O295" i="11"/>
  <c r="O295" i="18" s="1"/>
  <c r="O295" i="10"/>
  <c r="W294" i="11"/>
  <c r="W294" i="18" s="1"/>
  <c r="W294" i="10"/>
  <c r="W292" i="11"/>
  <c r="W292" i="18" s="1"/>
  <c r="W292" i="10"/>
  <c r="G292" i="11"/>
  <c r="G292" i="18" s="1"/>
  <c r="G292" i="10"/>
  <c r="G290" i="11"/>
  <c r="G290" i="18" s="1"/>
  <c r="G290" i="10"/>
  <c r="O289" i="11"/>
  <c r="O289" i="18" s="1"/>
  <c r="O289" i="10"/>
  <c r="O287" i="11"/>
  <c r="O287" i="18" s="1"/>
  <c r="O287" i="10"/>
  <c r="W286" i="11"/>
  <c r="W286" i="18" s="1"/>
  <c r="W286" i="10"/>
  <c r="W284" i="11"/>
  <c r="W284" i="18" s="1"/>
  <c r="W284" i="10"/>
  <c r="G284" i="11"/>
  <c r="G284" i="18" s="1"/>
  <c r="G284" i="10"/>
  <c r="G282" i="11"/>
  <c r="G282" i="18" s="1"/>
  <c r="G282" i="10"/>
  <c r="O281" i="11"/>
  <c r="O281" i="18" s="1"/>
  <c r="O281" i="10"/>
  <c r="O279" i="11"/>
  <c r="O279" i="18" s="1"/>
  <c r="O279" i="10"/>
  <c r="W278" i="11"/>
  <c r="W278" i="18" s="1"/>
  <c r="W278" i="10"/>
  <c r="W276" i="11"/>
  <c r="W276" i="18" s="1"/>
  <c r="W276" i="10"/>
  <c r="G276" i="11"/>
  <c r="G276" i="18" s="1"/>
  <c r="G276" i="10"/>
  <c r="G274" i="11"/>
  <c r="G274" i="18" s="1"/>
  <c r="G274" i="10"/>
  <c r="O273" i="11"/>
  <c r="O273" i="18" s="1"/>
  <c r="O273" i="10"/>
  <c r="O271" i="11"/>
  <c r="O271" i="18" s="1"/>
  <c r="O271" i="10"/>
  <c r="W270" i="11"/>
  <c r="W270" i="18" s="1"/>
  <c r="W270" i="10"/>
  <c r="W268" i="11"/>
  <c r="W268" i="18" s="1"/>
  <c r="W268" i="10"/>
  <c r="G268" i="11"/>
  <c r="G268" i="18" s="1"/>
  <c r="G268" i="10"/>
  <c r="G266" i="11"/>
  <c r="G266" i="18" s="1"/>
  <c r="G266" i="10"/>
  <c r="O265" i="11"/>
  <c r="O265" i="18" s="1"/>
  <c r="O265" i="10"/>
  <c r="O263" i="11"/>
  <c r="O263" i="18" s="1"/>
  <c r="O263" i="10"/>
  <c r="W262" i="11"/>
  <c r="W262" i="18" s="1"/>
  <c r="W262" i="10"/>
  <c r="W260" i="11"/>
  <c r="W260" i="18" s="1"/>
  <c r="W260" i="10"/>
  <c r="G260" i="11"/>
  <c r="G260" i="18" s="1"/>
  <c r="G260" i="10"/>
  <c r="G258" i="11"/>
  <c r="G258" i="18" s="1"/>
  <c r="G258" i="10"/>
  <c r="O257" i="11"/>
  <c r="O257" i="18" s="1"/>
  <c r="O257" i="10"/>
  <c r="O255" i="11"/>
  <c r="O255" i="18" s="1"/>
  <c r="O255" i="10"/>
  <c r="W254" i="11"/>
  <c r="W254" i="18" s="1"/>
  <c r="W254" i="10"/>
  <c r="W252" i="11"/>
  <c r="W252" i="18" s="1"/>
  <c r="W252" i="10"/>
  <c r="G252" i="11"/>
  <c r="G252" i="18" s="1"/>
  <c r="G252" i="10"/>
  <c r="G250" i="11"/>
  <c r="G250" i="18" s="1"/>
  <c r="G250" i="10"/>
  <c r="O249" i="11"/>
  <c r="O249" i="18" s="1"/>
  <c r="O249" i="10"/>
  <c r="O247" i="11"/>
  <c r="O247" i="18" s="1"/>
  <c r="O247" i="10"/>
  <c r="W246" i="11"/>
  <c r="W246" i="18" s="1"/>
  <c r="W246" i="10"/>
  <c r="W244" i="11"/>
  <c r="W244" i="18" s="1"/>
  <c r="W244" i="10"/>
  <c r="G244" i="11"/>
  <c r="G244" i="18" s="1"/>
  <c r="G244" i="10"/>
  <c r="G242" i="11"/>
  <c r="G242" i="18" s="1"/>
  <c r="G242" i="10"/>
  <c r="O241" i="11"/>
  <c r="O241" i="18" s="1"/>
  <c r="O241" i="10"/>
  <c r="O239" i="11"/>
  <c r="O239" i="18" s="1"/>
  <c r="O239" i="10"/>
  <c r="W238" i="11"/>
  <c r="W238" i="18" s="1"/>
  <c r="W238" i="10"/>
  <c r="W236" i="11"/>
  <c r="W236" i="18" s="1"/>
  <c r="W236" i="10"/>
  <c r="G236" i="11"/>
  <c r="G236" i="18" s="1"/>
  <c r="G236" i="10"/>
  <c r="G234" i="11"/>
  <c r="G234" i="18" s="1"/>
  <c r="G234" i="10"/>
  <c r="O233" i="11"/>
  <c r="O233" i="18" s="1"/>
  <c r="O233" i="10"/>
  <c r="O231" i="11"/>
  <c r="O231" i="18" s="1"/>
  <c r="O231" i="10"/>
  <c r="W230" i="11"/>
  <c r="W230" i="18" s="1"/>
  <c r="W230" i="10"/>
  <c r="W228" i="11"/>
  <c r="W228" i="18" s="1"/>
  <c r="W228" i="10"/>
  <c r="G228" i="11"/>
  <c r="G228" i="18" s="1"/>
  <c r="G228" i="10"/>
  <c r="G226" i="11"/>
  <c r="G226" i="18" s="1"/>
  <c r="G226" i="10"/>
  <c r="O225" i="11"/>
  <c r="O225" i="18" s="1"/>
  <c r="O225" i="10"/>
  <c r="O223" i="11"/>
  <c r="O223" i="18" s="1"/>
  <c r="O223" i="10"/>
  <c r="W222" i="11"/>
  <c r="W222" i="18" s="1"/>
  <c r="W222" i="10"/>
  <c r="W220" i="11"/>
  <c r="W220" i="18" s="1"/>
  <c r="W220" i="10"/>
  <c r="G220" i="11"/>
  <c r="G220" i="18" s="1"/>
  <c r="G220" i="10"/>
  <c r="G218" i="11"/>
  <c r="G218" i="18" s="1"/>
  <c r="G218" i="10"/>
  <c r="O217" i="11"/>
  <c r="O217" i="18" s="1"/>
  <c r="O217" i="10"/>
  <c r="O215" i="11"/>
  <c r="O215" i="18" s="1"/>
  <c r="O215" i="10"/>
  <c r="W214" i="11"/>
  <c r="W214" i="18" s="1"/>
  <c r="W214" i="10"/>
  <c r="W212" i="11"/>
  <c r="W212" i="18" s="1"/>
  <c r="W212" i="10"/>
  <c r="G212" i="11"/>
  <c r="G212" i="18" s="1"/>
  <c r="G212" i="10"/>
  <c r="G210" i="11"/>
  <c r="G210" i="18" s="1"/>
  <c r="G210" i="10"/>
  <c r="O209" i="11"/>
  <c r="O209" i="18" s="1"/>
  <c r="O209" i="10"/>
  <c r="O207" i="11"/>
  <c r="O207" i="18" s="1"/>
  <c r="O207" i="10"/>
  <c r="W206" i="11"/>
  <c r="W206" i="18" s="1"/>
  <c r="W206" i="10"/>
  <c r="W204" i="11"/>
  <c r="W204" i="18" s="1"/>
  <c r="W204" i="10"/>
  <c r="G204" i="11"/>
  <c r="G204" i="18" s="1"/>
  <c r="G204" i="10"/>
  <c r="G202" i="11"/>
  <c r="G202" i="18" s="1"/>
  <c r="G202" i="10"/>
  <c r="O201" i="11"/>
  <c r="O201" i="18" s="1"/>
  <c r="O201" i="10"/>
  <c r="O199" i="11"/>
  <c r="O199" i="18" s="1"/>
  <c r="O199" i="10"/>
  <c r="W198" i="11"/>
  <c r="W198" i="18" s="1"/>
  <c r="W198" i="10"/>
  <c r="W196" i="11"/>
  <c r="W196" i="18" s="1"/>
  <c r="W196" i="10"/>
  <c r="G196" i="11"/>
  <c r="G196" i="18" s="1"/>
  <c r="G196" i="10"/>
  <c r="G194" i="11"/>
  <c r="G194" i="18" s="1"/>
  <c r="G194" i="10"/>
  <c r="O193" i="11"/>
  <c r="O193" i="18" s="1"/>
  <c r="O193" i="10"/>
  <c r="O191" i="11"/>
  <c r="O191" i="18" s="1"/>
  <c r="O191" i="10"/>
  <c r="W190" i="11"/>
  <c r="W190" i="18" s="1"/>
  <c r="W190" i="10"/>
  <c r="W188" i="11"/>
  <c r="W188" i="18" s="1"/>
  <c r="W188" i="10"/>
  <c r="G188" i="11"/>
  <c r="G188" i="18" s="1"/>
  <c r="G188" i="10"/>
  <c r="G186" i="11"/>
  <c r="G186" i="18" s="1"/>
  <c r="G186" i="10"/>
  <c r="O185" i="11"/>
  <c r="O185" i="18" s="1"/>
  <c r="O185" i="10"/>
  <c r="O183" i="11"/>
  <c r="O183" i="18" s="1"/>
  <c r="O183" i="10"/>
  <c r="W182" i="11"/>
  <c r="W182" i="18" s="1"/>
  <c r="W182" i="10"/>
  <c r="W180" i="11"/>
  <c r="W180" i="18" s="1"/>
  <c r="W180" i="10"/>
  <c r="G180" i="11"/>
  <c r="G180" i="18" s="1"/>
  <c r="G180" i="10"/>
  <c r="G178" i="11"/>
  <c r="G178" i="18" s="1"/>
  <c r="G178" i="10"/>
  <c r="O177" i="11"/>
  <c r="O177" i="18" s="1"/>
  <c r="O177" i="10"/>
  <c r="O175" i="11"/>
  <c r="O175" i="18" s="1"/>
  <c r="O175" i="10"/>
  <c r="W174" i="11"/>
  <c r="W174" i="18" s="1"/>
  <c r="W174" i="10"/>
  <c r="W172" i="11"/>
  <c r="W172" i="18" s="1"/>
  <c r="W172" i="10"/>
  <c r="G172" i="11"/>
  <c r="G172" i="18" s="1"/>
  <c r="G172" i="10"/>
  <c r="G170" i="11"/>
  <c r="G170" i="18" s="1"/>
  <c r="G170" i="10"/>
  <c r="O169" i="11"/>
  <c r="O169" i="18" s="1"/>
  <c r="O169" i="10"/>
  <c r="O167" i="11"/>
  <c r="O167" i="18" s="1"/>
  <c r="O167" i="10"/>
  <c r="W166" i="11"/>
  <c r="W166" i="18" s="1"/>
  <c r="W166" i="10"/>
  <c r="W164" i="11"/>
  <c r="W164" i="18" s="1"/>
  <c r="W164" i="10"/>
  <c r="G164" i="11"/>
  <c r="G164" i="18" s="1"/>
  <c r="G164" i="10"/>
  <c r="G162" i="11"/>
  <c r="G162" i="18" s="1"/>
  <c r="G162" i="10"/>
  <c r="O161" i="11"/>
  <c r="O161" i="18" s="1"/>
  <c r="O161" i="10"/>
  <c r="O159" i="11"/>
  <c r="O159" i="18" s="1"/>
  <c r="O159" i="10"/>
  <c r="W158" i="11"/>
  <c r="W158" i="18" s="1"/>
  <c r="W158" i="10"/>
  <c r="W156" i="11"/>
  <c r="W156" i="18" s="1"/>
  <c r="W156" i="10"/>
  <c r="G156" i="11"/>
  <c r="G156" i="18" s="1"/>
  <c r="G156" i="10"/>
  <c r="G154" i="11"/>
  <c r="G154" i="18" s="1"/>
  <c r="G154" i="10"/>
  <c r="O153" i="11"/>
  <c r="O153" i="18" s="1"/>
  <c r="O153" i="10"/>
  <c r="O151" i="11"/>
  <c r="O151" i="18" s="1"/>
  <c r="O151" i="10"/>
  <c r="W150" i="11"/>
  <c r="W150" i="18" s="1"/>
  <c r="W150" i="10"/>
  <c r="W148" i="11"/>
  <c r="W148" i="18" s="1"/>
  <c r="W148" i="10"/>
  <c r="G148" i="11"/>
  <c r="G148" i="18" s="1"/>
  <c r="G148" i="10"/>
  <c r="G146" i="11"/>
  <c r="G146" i="18" s="1"/>
  <c r="G146" i="10"/>
  <c r="O145" i="11"/>
  <c r="O145" i="18" s="1"/>
  <c r="O145" i="10"/>
  <c r="O143" i="11"/>
  <c r="O143" i="18" s="1"/>
  <c r="O143" i="10"/>
  <c r="W142" i="11"/>
  <c r="W142" i="18" s="1"/>
  <c r="W142" i="10"/>
  <c r="W140" i="11"/>
  <c r="W140" i="18" s="1"/>
  <c r="W140" i="10"/>
  <c r="G140" i="11"/>
  <c r="G140" i="18" s="1"/>
  <c r="G140" i="10"/>
  <c r="G138" i="11"/>
  <c r="G138" i="18" s="1"/>
  <c r="G138" i="10"/>
  <c r="O137" i="11"/>
  <c r="O137" i="18" s="1"/>
  <c r="O137" i="10"/>
  <c r="O135" i="11"/>
  <c r="O135" i="18" s="1"/>
  <c r="O135" i="10"/>
  <c r="W134" i="11"/>
  <c r="W134" i="18" s="1"/>
  <c r="W134" i="10"/>
  <c r="W132" i="11"/>
  <c r="W132" i="18" s="1"/>
  <c r="W132" i="10"/>
  <c r="G132" i="11"/>
  <c r="G132" i="18" s="1"/>
  <c r="G132" i="10"/>
  <c r="G130" i="11"/>
  <c r="G130" i="18" s="1"/>
  <c r="G130" i="10"/>
  <c r="O129" i="11"/>
  <c r="O129" i="18" s="1"/>
  <c r="O129" i="10"/>
  <c r="O127" i="11"/>
  <c r="O127" i="18" s="1"/>
  <c r="O127" i="10"/>
  <c r="W126" i="11"/>
  <c r="W126" i="18" s="1"/>
  <c r="W126" i="10"/>
  <c r="W124" i="11"/>
  <c r="W124" i="18" s="1"/>
  <c r="W124" i="10"/>
  <c r="G124" i="11"/>
  <c r="G124" i="18" s="1"/>
  <c r="G124" i="10"/>
  <c r="G122" i="11"/>
  <c r="G122" i="18" s="1"/>
  <c r="G122" i="10"/>
  <c r="O121" i="11"/>
  <c r="O121" i="18" s="1"/>
  <c r="O121" i="10"/>
  <c r="O119" i="11"/>
  <c r="O119" i="18" s="1"/>
  <c r="O119" i="10"/>
  <c r="W118" i="11"/>
  <c r="W118" i="18" s="1"/>
  <c r="W118" i="10"/>
  <c r="W116" i="11"/>
  <c r="W116" i="18" s="1"/>
  <c r="W116" i="10"/>
  <c r="G116" i="11"/>
  <c r="G116" i="18" s="1"/>
  <c r="G116" i="10"/>
  <c r="G114" i="11"/>
  <c r="G114" i="18" s="1"/>
  <c r="G114" i="10"/>
  <c r="O113" i="11"/>
  <c r="O113" i="18" s="1"/>
  <c r="O113" i="10"/>
  <c r="O111" i="11"/>
  <c r="O111" i="18" s="1"/>
  <c r="O111" i="10"/>
  <c r="W110" i="11"/>
  <c r="W110" i="18" s="1"/>
  <c r="W110" i="10"/>
  <c r="W108" i="11"/>
  <c r="W108" i="18" s="1"/>
  <c r="W108" i="10"/>
  <c r="G108" i="11"/>
  <c r="G108" i="18" s="1"/>
  <c r="G108" i="10"/>
  <c r="G106" i="11"/>
  <c r="G106" i="18" s="1"/>
  <c r="G106" i="10"/>
  <c r="O105" i="11"/>
  <c r="O105" i="18" s="1"/>
  <c r="O105" i="10"/>
  <c r="O103" i="11"/>
  <c r="O103" i="18" s="1"/>
  <c r="O103" i="10"/>
  <c r="W102" i="11"/>
  <c r="W102" i="18" s="1"/>
  <c r="W102" i="10"/>
  <c r="W100" i="11"/>
  <c r="W100" i="18" s="1"/>
  <c r="W100" i="10"/>
  <c r="G100" i="11"/>
  <c r="G100" i="18" s="1"/>
  <c r="G100" i="10"/>
  <c r="G98" i="11"/>
  <c r="G98" i="18" s="1"/>
  <c r="G98" i="10"/>
  <c r="O97" i="11"/>
  <c r="O97" i="18" s="1"/>
  <c r="O97" i="10"/>
  <c r="O95" i="11"/>
  <c r="O95" i="18" s="1"/>
  <c r="O95" i="10"/>
  <c r="W94" i="11"/>
  <c r="W94" i="18" s="1"/>
  <c r="W94" i="10"/>
  <c r="W92" i="11"/>
  <c r="W92" i="18" s="1"/>
  <c r="W92" i="10"/>
  <c r="G92" i="11"/>
  <c r="G92" i="18" s="1"/>
  <c r="G92" i="10"/>
  <c r="G90" i="11"/>
  <c r="G90" i="18" s="1"/>
  <c r="G90" i="10"/>
  <c r="O89" i="11"/>
  <c r="O89" i="18" s="1"/>
  <c r="O89" i="10"/>
  <c r="O87" i="11"/>
  <c r="O87" i="18" s="1"/>
  <c r="O87" i="10"/>
  <c r="W86" i="11"/>
  <c r="W86" i="18" s="1"/>
  <c r="W86" i="10"/>
  <c r="W84" i="11"/>
  <c r="W84" i="18" s="1"/>
  <c r="W84" i="10"/>
  <c r="G84" i="11"/>
  <c r="G84" i="18" s="1"/>
  <c r="G84" i="10"/>
  <c r="G82" i="11"/>
  <c r="G82" i="18" s="1"/>
  <c r="G82" i="10"/>
  <c r="O81" i="11"/>
  <c r="O81" i="18" s="1"/>
  <c r="O81" i="10"/>
  <c r="O79" i="11"/>
  <c r="O79" i="18" s="1"/>
  <c r="O79" i="10"/>
  <c r="W78" i="11"/>
  <c r="W78" i="18" s="1"/>
  <c r="W78" i="10"/>
  <c r="W76" i="11"/>
  <c r="W76" i="18" s="1"/>
  <c r="W76" i="10"/>
  <c r="G76" i="11"/>
  <c r="G76" i="18" s="1"/>
  <c r="G76" i="10"/>
  <c r="G74" i="11"/>
  <c r="G74" i="18" s="1"/>
  <c r="G74" i="10"/>
  <c r="O73" i="11"/>
  <c r="O73" i="18" s="1"/>
  <c r="O73" i="10"/>
  <c r="O71" i="11"/>
  <c r="O71" i="18" s="1"/>
  <c r="O71" i="10"/>
  <c r="W70" i="11"/>
  <c r="W70" i="18" s="1"/>
  <c r="W70" i="10"/>
  <c r="W68" i="11"/>
  <c r="W68" i="18" s="1"/>
  <c r="W68" i="10"/>
  <c r="G68" i="11"/>
  <c r="G68" i="18" s="1"/>
  <c r="G68" i="10"/>
  <c r="G66" i="11"/>
  <c r="G66" i="18" s="1"/>
  <c r="G66" i="10"/>
  <c r="O65" i="11"/>
  <c r="O65" i="18" s="1"/>
  <c r="O65" i="10"/>
  <c r="Z3" i="10"/>
  <c r="R3" i="10"/>
  <c r="Y367" i="10"/>
  <c r="I367" i="10"/>
  <c r="Y365" i="10"/>
  <c r="I365" i="10"/>
  <c r="Q364" i="10"/>
  <c r="Q363" i="10"/>
  <c r="I363" i="10"/>
  <c r="Q362" i="10"/>
  <c r="Q360" i="10"/>
  <c r="Y359" i="10"/>
  <c r="I358" i="10"/>
  <c r="Y357" i="10"/>
  <c r="I357" i="10"/>
  <c r="I355" i="10"/>
  <c r="Q354" i="10"/>
  <c r="Y352" i="10"/>
  <c r="Q352" i="10"/>
  <c r="Y351" i="10"/>
  <c r="Y349" i="10"/>
  <c r="I349" i="10"/>
  <c r="Q347" i="10"/>
  <c r="I347" i="10"/>
  <c r="Q346" i="10"/>
  <c r="Y345" i="10"/>
  <c r="Q344" i="10"/>
  <c r="Y343" i="10"/>
  <c r="I343" i="10"/>
  <c r="I342" i="10"/>
  <c r="Y341" i="10"/>
  <c r="I341" i="10"/>
  <c r="I340" i="10"/>
  <c r="Q339" i="10"/>
  <c r="I339" i="10"/>
  <c r="Q338" i="10"/>
  <c r="Q336" i="10"/>
  <c r="Y335" i="10"/>
  <c r="I334" i="10"/>
  <c r="Y333" i="10"/>
  <c r="I333" i="10"/>
  <c r="I331" i="10"/>
  <c r="Q330" i="10"/>
  <c r="Y328" i="10"/>
  <c r="Q328" i="10"/>
  <c r="Y327" i="10"/>
  <c r="Y325" i="10"/>
  <c r="I325" i="10"/>
  <c r="Q324" i="10"/>
  <c r="Q323" i="10"/>
  <c r="I323" i="10"/>
  <c r="Q322" i="10"/>
  <c r="Y321" i="10"/>
  <c r="Q320" i="10"/>
  <c r="Y319" i="10"/>
  <c r="Y317" i="10"/>
  <c r="I317" i="10"/>
  <c r="I315" i="10"/>
  <c r="Q314" i="10"/>
  <c r="Q312" i="10"/>
  <c r="Y311" i="10"/>
  <c r="Y309" i="10"/>
  <c r="I309" i="10"/>
  <c r="I307" i="10"/>
  <c r="Q306" i="10"/>
  <c r="Q304" i="10"/>
  <c r="Y303" i="10"/>
  <c r="I303" i="10"/>
  <c r="I302" i="10"/>
  <c r="Y301" i="10"/>
  <c r="I301" i="10"/>
  <c r="Q300" i="10"/>
  <c r="Q299" i="10"/>
  <c r="I299" i="10"/>
  <c r="Q298" i="10"/>
  <c r="Q296" i="10"/>
  <c r="Y295" i="10"/>
  <c r="V294" i="11"/>
  <c r="V294" i="18" s="1"/>
  <c r="F294" i="11"/>
  <c r="F294" i="18" s="1"/>
  <c r="F294" i="10"/>
  <c r="N291" i="11"/>
  <c r="N291" i="18" s="1"/>
  <c r="N291" i="10"/>
  <c r="N290" i="11"/>
  <c r="N290" i="18" s="1"/>
  <c r="N290" i="10"/>
  <c r="N288" i="11"/>
  <c r="N288" i="18" s="1"/>
  <c r="V287" i="11"/>
  <c r="V287" i="18" s="1"/>
  <c r="V287" i="10"/>
  <c r="V285" i="11"/>
  <c r="V285" i="18" s="1"/>
  <c r="V285" i="10"/>
  <c r="V284" i="11"/>
  <c r="V284" i="18" s="1"/>
  <c r="V284" i="10"/>
  <c r="V281" i="11"/>
  <c r="V281" i="18" s="1"/>
  <c r="F281" i="11"/>
  <c r="F281" i="18" s="1"/>
  <c r="F281" i="10"/>
  <c r="V278" i="11"/>
  <c r="V278" i="18" s="1"/>
  <c r="V278" i="10"/>
  <c r="F278" i="11"/>
  <c r="F278" i="18" s="1"/>
  <c r="F278" i="10"/>
  <c r="N275" i="11"/>
  <c r="N275" i="18" s="1"/>
  <c r="N274" i="11"/>
  <c r="N274" i="18" s="1"/>
  <c r="N274" i="10"/>
  <c r="N272" i="11"/>
  <c r="N272" i="18" s="1"/>
  <c r="N272" i="10"/>
  <c r="V271" i="11"/>
  <c r="V271" i="18" s="1"/>
  <c r="V271" i="10"/>
  <c r="V269" i="11"/>
  <c r="V269" i="18" s="1"/>
  <c r="V268" i="11"/>
  <c r="V268" i="18" s="1"/>
  <c r="V268" i="10"/>
  <c r="N266" i="11"/>
  <c r="N266" i="18" s="1"/>
  <c r="N266" i="10"/>
  <c r="V265" i="11"/>
  <c r="V265" i="18" s="1"/>
  <c r="V265" i="10"/>
  <c r="V263" i="11"/>
  <c r="V263" i="18" s="1"/>
  <c r="F263" i="11"/>
  <c r="F263" i="18" s="1"/>
  <c r="F263" i="10"/>
  <c r="V260" i="11"/>
  <c r="V260" i="18" s="1"/>
  <c r="V260" i="10"/>
  <c r="V259" i="11"/>
  <c r="V259" i="18" s="1"/>
  <c r="V259" i="10"/>
  <c r="F257" i="11"/>
  <c r="F257" i="18" s="1"/>
  <c r="N256" i="11"/>
  <c r="N256" i="18" s="1"/>
  <c r="N256" i="10"/>
  <c r="F254" i="11"/>
  <c r="F254" i="18" s="1"/>
  <c r="F254" i="10"/>
  <c r="N253" i="11"/>
  <c r="N253" i="18" s="1"/>
  <c r="N253" i="10"/>
  <c r="N250" i="10"/>
  <c r="N249" i="11"/>
  <c r="N249" i="18" s="1"/>
  <c r="N249" i="10"/>
  <c r="N247" i="11"/>
  <c r="N247" i="18" s="1"/>
  <c r="N247" i="10"/>
  <c r="N246" i="11"/>
  <c r="N246" i="18" s="1"/>
  <c r="N246" i="10"/>
  <c r="V243" i="10"/>
  <c r="V242" i="11"/>
  <c r="V242" i="18" s="1"/>
  <c r="V242" i="10"/>
  <c r="V240" i="11"/>
  <c r="V240" i="18" s="1"/>
  <c r="V240" i="10"/>
  <c r="F240" i="11"/>
  <c r="F240" i="18" s="1"/>
  <c r="F240" i="10"/>
  <c r="F238" i="10"/>
  <c r="N237" i="11"/>
  <c r="N237" i="18" s="1"/>
  <c r="N237" i="10"/>
  <c r="N235" i="11"/>
  <c r="N235" i="18" s="1"/>
  <c r="N235" i="10"/>
  <c r="V234" i="11"/>
  <c r="V234" i="18" s="1"/>
  <c r="V234" i="10"/>
  <c r="V232" i="10"/>
  <c r="F232" i="11"/>
  <c r="F232" i="18" s="1"/>
  <c r="F232" i="10"/>
  <c r="F230" i="11"/>
  <c r="F230" i="18" s="1"/>
  <c r="F230" i="10"/>
  <c r="N229" i="11"/>
  <c r="N229" i="18" s="1"/>
  <c r="N229" i="10"/>
  <c r="N227" i="10"/>
  <c r="V226" i="11"/>
  <c r="V226" i="18" s="1"/>
  <c r="V226" i="10"/>
  <c r="V224" i="11"/>
  <c r="V224" i="18" s="1"/>
  <c r="V224" i="10"/>
  <c r="F224" i="11"/>
  <c r="F224" i="18" s="1"/>
  <c r="F224" i="10"/>
  <c r="F222" i="10"/>
  <c r="N221" i="11"/>
  <c r="N221" i="18" s="1"/>
  <c r="N221" i="10"/>
  <c r="N219" i="11"/>
  <c r="N219" i="18" s="1"/>
  <c r="N219" i="10"/>
  <c r="V218" i="11"/>
  <c r="V218" i="18" s="1"/>
  <c r="V218" i="10"/>
  <c r="V216" i="10"/>
  <c r="F216" i="11"/>
  <c r="F216" i="18" s="1"/>
  <c r="F216" i="10"/>
  <c r="F214" i="11"/>
  <c r="F214" i="18" s="1"/>
  <c r="F214" i="10"/>
  <c r="N213" i="11"/>
  <c r="N213" i="18" s="1"/>
  <c r="N213" i="10"/>
  <c r="N211" i="10"/>
  <c r="V210" i="11"/>
  <c r="V210" i="18" s="1"/>
  <c r="V210" i="10"/>
  <c r="V208" i="11"/>
  <c r="V208" i="18" s="1"/>
  <c r="V208" i="10"/>
  <c r="F208" i="11"/>
  <c r="F208" i="18" s="1"/>
  <c r="F208" i="10"/>
  <c r="F206" i="11"/>
  <c r="F206" i="18" s="1"/>
  <c r="F206" i="10"/>
  <c r="N205" i="11"/>
  <c r="N205" i="18" s="1"/>
  <c r="N205" i="10"/>
  <c r="N203" i="11"/>
  <c r="N203" i="18" s="1"/>
  <c r="N203" i="10"/>
  <c r="V202" i="11"/>
  <c r="V202" i="18" s="1"/>
  <c r="V202" i="10"/>
  <c r="V200" i="11"/>
  <c r="V200" i="18" s="1"/>
  <c r="V200" i="10"/>
  <c r="F200" i="11"/>
  <c r="F200" i="18" s="1"/>
  <c r="F200" i="10"/>
  <c r="F198" i="11"/>
  <c r="F198" i="18" s="1"/>
  <c r="F198" i="10"/>
  <c r="N197" i="11"/>
  <c r="N197" i="18" s="1"/>
  <c r="N197" i="10"/>
  <c r="N195" i="11"/>
  <c r="N195" i="18" s="1"/>
  <c r="N195" i="10"/>
  <c r="V194" i="11"/>
  <c r="V194" i="18" s="1"/>
  <c r="V194" i="10"/>
  <c r="V192" i="11"/>
  <c r="V192" i="18" s="1"/>
  <c r="V192" i="10"/>
  <c r="F192" i="11"/>
  <c r="F192" i="18" s="1"/>
  <c r="F192" i="10"/>
  <c r="F190" i="11"/>
  <c r="F190" i="18" s="1"/>
  <c r="F190" i="10"/>
  <c r="N189" i="11"/>
  <c r="N189" i="18" s="1"/>
  <c r="N189" i="10"/>
  <c r="N187" i="11"/>
  <c r="N187" i="18" s="1"/>
  <c r="N187" i="10"/>
  <c r="V186" i="11"/>
  <c r="V186" i="18" s="1"/>
  <c r="V186" i="10"/>
  <c r="V184" i="11"/>
  <c r="V184" i="18" s="1"/>
  <c r="V184" i="10"/>
  <c r="F184" i="11"/>
  <c r="F184" i="18" s="1"/>
  <c r="F184" i="10"/>
  <c r="F182" i="11"/>
  <c r="F182" i="18" s="1"/>
  <c r="F182" i="10"/>
  <c r="N181" i="11"/>
  <c r="N181" i="18" s="1"/>
  <c r="N181" i="10"/>
  <c r="N179" i="11"/>
  <c r="N179" i="18" s="1"/>
  <c r="N179" i="10"/>
  <c r="V178" i="11"/>
  <c r="V178" i="18" s="1"/>
  <c r="V178" i="10"/>
  <c r="V176" i="11"/>
  <c r="V176" i="18" s="1"/>
  <c r="V176" i="10"/>
  <c r="F176" i="11"/>
  <c r="F176" i="18" s="1"/>
  <c r="F176" i="10"/>
  <c r="F174" i="11"/>
  <c r="F174" i="18" s="1"/>
  <c r="F174" i="10"/>
  <c r="N173" i="11"/>
  <c r="N173" i="18" s="1"/>
  <c r="N173" i="10"/>
  <c r="N171" i="11"/>
  <c r="N171" i="18" s="1"/>
  <c r="V170" i="11"/>
  <c r="V170" i="18" s="1"/>
  <c r="V170" i="10"/>
  <c r="V168" i="11"/>
  <c r="V168" i="18" s="1"/>
  <c r="V168" i="10"/>
  <c r="F168" i="11"/>
  <c r="F168" i="18" s="1"/>
  <c r="F168" i="10"/>
  <c r="F166" i="11"/>
  <c r="F166" i="18" s="1"/>
  <c r="N165" i="11"/>
  <c r="N165" i="18" s="1"/>
  <c r="N165" i="10"/>
  <c r="N163" i="11"/>
  <c r="N163" i="18" s="1"/>
  <c r="N163" i="10"/>
  <c r="V162" i="11"/>
  <c r="V162" i="18" s="1"/>
  <c r="V162" i="10"/>
  <c r="V160" i="11"/>
  <c r="V160" i="18" s="1"/>
  <c r="F160" i="11"/>
  <c r="F160" i="18" s="1"/>
  <c r="F160" i="10"/>
  <c r="F158" i="11"/>
  <c r="F158" i="18" s="1"/>
  <c r="F158" i="10"/>
  <c r="N157" i="11"/>
  <c r="N157" i="18" s="1"/>
  <c r="N157" i="10"/>
  <c r="N155" i="11"/>
  <c r="N155" i="18" s="1"/>
  <c r="V154" i="11"/>
  <c r="V154" i="18" s="1"/>
  <c r="V154" i="10"/>
  <c r="V152" i="11"/>
  <c r="V152" i="18" s="1"/>
  <c r="V152" i="10"/>
  <c r="F152" i="11"/>
  <c r="F152" i="18" s="1"/>
  <c r="F152" i="10"/>
  <c r="F150" i="11"/>
  <c r="F150" i="18" s="1"/>
  <c r="N149" i="11"/>
  <c r="N149" i="18" s="1"/>
  <c r="N149" i="10"/>
  <c r="N147" i="11"/>
  <c r="N147" i="18" s="1"/>
  <c r="N147" i="10"/>
  <c r="V146" i="11"/>
  <c r="V146" i="18" s="1"/>
  <c r="V146" i="10"/>
  <c r="V144" i="11"/>
  <c r="V144" i="18" s="1"/>
  <c r="F144" i="11"/>
  <c r="F144" i="18" s="1"/>
  <c r="F144" i="10"/>
  <c r="F142" i="11"/>
  <c r="F142" i="18" s="1"/>
  <c r="F142" i="10"/>
  <c r="N141" i="11"/>
  <c r="N141" i="18" s="1"/>
  <c r="N141" i="10"/>
  <c r="N139" i="11"/>
  <c r="N139" i="18" s="1"/>
  <c r="V138" i="11"/>
  <c r="V138" i="18" s="1"/>
  <c r="V138" i="10"/>
  <c r="V136" i="11"/>
  <c r="V136" i="18" s="1"/>
  <c r="V136" i="10"/>
  <c r="F136" i="11"/>
  <c r="F136" i="18" s="1"/>
  <c r="F136" i="10"/>
  <c r="F134" i="11"/>
  <c r="F134" i="18" s="1"/>
  <c r="N133" i="11"/>
  <c r="N133" i="18" s="1"/>
  <c r="N133" i="10"/>
  <c r="N131" i="11"/>
  <c r="N131" i="18" s="1"/>
  <c r="N131" i="10"/>
  <c r="V130" i="11"/>
  <c r="V130" i="18" s="1"/>
  <c r="V130" i="10"/>
  <c r="V128" i="10"/>
  <c r="F128" i="11"/>
  <c r="F128" i="18" s="1"/>
  <c r="F128" i="10"/>
  <c r="F126" i="11"/>
  <c r="F126" i="18" s="1"/>
  <c r="F126" i="10"/>
  <c r="N125" i="11"/>
  <c r="N125" i="18" s="1"/>
  <c r="N125" i="10"/>
  <c r="N123" i="10"/>
  <c r="V122" i="11"/>
  <c r="V122" i="18" s="1"/>
  <c r="V122" i="10"/>
  <c r="V120" i="11"/>
  <c r="V120" i="18" s="1"/>
  <c r="V120" i="10"/>
  <c r="F120" i="11"/>
  <c r="F120" i="18" s="1"/>
  <c r="F120" i="10"/>
  <c r="F118" i="10"/>
  <c r="N117" i="11"/>
  <c r="N117" i="18" s="1"/>
  <c r="N117" i="10"/>
  <c r="N115" i="11"/>
  <c r="N115" i="18" s="1"/>
  <c r="N115" i="10"/>
  <c r="V114" i="11"/>
  <c r="V114" i="18" s="1"/>
  <c r="V114" i="10"/>
  <c r="V112" i="10"/>
  <c r="F112" i="11"/>
  <c r="F112" i="18" s="1"/>
  <c r="F112" i="10"/>
  <c r="F110" i="11"/>
  <c r="F110" i="18" s="1"/>
  <c r="F110" i="10"/>
  <c r="N109" i="11"/>
  <c r="N109" i="18" s="1"/>
  <c r="N109" i="10"/>
  <c r="N107" i="10"/>
  <c r="V106" i="11"/>
  <c r="V106" i="18" s="1"/>
  <c r="V106" i="10"/>
  <c r="V104" i="11"/>
  <c r="V104" i="18" s="1"/>
  <c r="V104" i="10"/>
  <c r="F104" i="11"/>
  <c r="F104" i="18" s="1"/>
  <c r="F104" i="10"/>
  <c r="F102" i="10"/>
  <c r="N101" i="11"/>
  <c r="N101" i="18" s="1"/>
  <c r="N101" i="10"/>
  <c r="N99" i="11"/>
  <c r="N99" i="18" s="1"/>
  <c r="N99" i="10"/>
  <c r="V98" i="11"/>
  <c r="V98" i="18" s="1"/>
  <c r="V98" i="10"/>
  <c r="V96" i="10"/>
  <c r="F96" i="11"/>
  <c r="F96" i="18" s="1"/>
  <c r="F96" i="10"/>
  <c r="F94" i="11"/>
  <c r="F94" i="18" s="1"/>
  <c r="F94" i="10"/>
  <c r="N93" i="11"/>
  <c r="N93" i="18" s="1"/>
  <c r="N93" i="10"/>
  <c r="N91" i="10"/>
  <c r="V90" i="11"/>
  <c r="V90" i="18" s="1"/>
  <c r="V90" i="10"/>
  <c r="V88" i="11"/>
  <c r="V88" i="18" s="1"/>
  <c r="V88" i="10"/>
  <c r="F88" i="11"/>
  <c r="F88" i="18" s="1"/>
  <c r="F88" i="10"/>
  <c r="F86" i="11"/>
  <c r="F86" i="18" s="1"/>
  <c r="F86" i="10"/>
  <c r="N85" i="11"/>
  <c r="N85" i="18" s="1"/>
  <c r="N85" i="10"/>
  <c r="N83" i="11"/>
  <c r="N83" i="18" s="1"/>
  <c r="N83" i="10"/>
  <c r="V82" i="11"/>
  <c r="V82" i="18" s="1"/>
  <c r="V82" i="10"/>
  <c r="V80" i="11"/>
  <c r="V80" i="18" s="1"/>
  <c r="V80" i="10"/>
  <c r="F80" i="11"/>
  <c r="F80" i="18" s="1"/>
  <c r="F80" i="10"/>
  <c r="F78" i="11"/>
  <c r="F78" i="18" s="1"/>
  <c r="F78" i="10"/>
  <c r="N77" i="11"/>
  <c r="N77" i="18" s="1"/>
  <c r="N77" i="10"/>
  <c r="N75" i="11"/>
  <c r="N75" i="18" s="1"/>
  <c r="N75" i="10"/>
  <c r="V74" i="11"/>
  <c r="V74" i="18" s="1"/>
  <c r="V74" i="10"/>
  <c r="V72" i="11"/>
  <c r="V72" i="18" s="1"/>
  <c r="V72" i="10"/>
  <c r="F72" i="11"/>
  <c r="F72" i="18" s="1"/>
  <c r="F72" i="10"/>
  <c r="F70" i="11"/>
  <c r="F70" i="18" s="1"/>
  <c r="F70" i="10"/>
  <c r="N69" i="11"/>
  <c r="N69" i="18" s="1"/>
  <c r="N69" i="10"/>
  <c r="N67" i="11"/>
  <c r="N67" i="18" s="1"/>
  <c r="N67" i="10"/>
  <c r="V66" i="11"/>
  <c r="V66" i="18" s="1"/>
  <c r="V66" i="10"/>
  <c r="X367" i="10"/>
  <c r="P367" i="10"/>
  <c r="X366" i="10"/>
  <c r="X364" i="10"/>
  <c r="H364" i="10"/>
  <c r="H362" i="10"/>
  <c r="P361" i="10"/>
  <c r="P359" i="10"/>
  <c r="X358" i="10"/>
  <c r="X356" i="10"/>
  <c r="H356" i="10"/>
  <c r="H355" i="10"/>
  <c r="H354" i="10"/>
  <c r="P353" i="10"/>
  <c r="P351" i="10"/>
  <c r="X350" i="10"/>
  <c r="X348" i="10"/>
  <c r="H348" i="10"/>
  <c r="H346" i="10"/>
  <c r="P345" i="10"/>
  <c r="P343" i="10"/>
  <c r="X342" i="10"/>
  <c r="X340" i="10"/>
  <c r="H340" i="10"/>
  <c r="P339" i="10"/>
  <c r="H338" i="10"/>
  <c r="P337" i="10"/>
  <c r="P335" i="10"/>
  <c r="X334" i="10"/>
  <c r="X332" i="10"/>
  <c r="H332" i="10"/>
  <c r="H330" i="10"/>
  <c r="P329" i="10"/>
  <c r="X327" i="10"/>
  <c r="P327" i="10"/>
  <c r="X326" i="10"/>
  <c r="X324" i="10"/>
  <c r="H324" i="10"/>
  <c r="H322" i="10"/>
  <c r="P321" i="10"/>
  <c r="P319" i="10"/>
  <c r="X318" i="10"/>
  <c r="X316" i="10"/>
  <c r="H316" i="10"/>
  <c r="H314" i="10"/>
  <c r="P313" i="10"/>
  <c r="P311" i="10"/>
  <c r="X310" i="10"/>
  <c r="X308" i="10"/>
  <c r="H308" i="10"/>
  <c r="H306" i="10"/>
  <c r="P305" i="10"/>
  <c r="P303" i="10"/>
  <c r="X302" i="10"/>
  <c r="X300" i="10"/>
  <c r="H300" i="10"/>
  <c r="H298" i="10"/>
  <c r="P297" i="10"/>
  <c r="X296" i="10"/>
  <c r="P295" i="10"/>
  <c r="K292" i="10"/>
  <c r="F367" i="9"/>
  <c r="F360" i="9"/>
  <c r="F351" i="9"/>
  <c r="F344" i="9"/>
  <c r="F335" i="9"/>
  <c r="F330" i="9"/>
  <c r="F328" i="9"/>
  <c r="F319" i="9"/>
  <c r="F296" i="9"/>
  <c r="F284" i="9"/>
  <c r="F282" i="9"/>
  <c r="F275" i="9"/>
  <c r="F268" i="9"/>
  <c r="F259" i="9"/>
  <c r="F255" i="9"/>
  <c r="F250" i="9"/>
  <c r="F247" i="9"/>
  <c r="F243" i="9"/>
  <c r="AB7" i="7"/>
  <c r="AB31" i="7"/>
  <c r="AB55" i="7"/>
  <c r="AB79" i="7"/>
  <c r="AB103" i="7"/>
  <c r="AB135" i="7"/>
  <c r="AB159" i="7"/>
  <c r="AB183" i="7"/>
  <c r="AB207" i="7"/>
  <c r="AB239" i="7"/>
  <c r="AB263" i="7"/>
  <c r="AB287" i="7"/>
  <c r="AB311" i="7"/>
  <c r="F365" i="9"/>
  <c r="F346" i="9"/>
  <c r="F314" i="9"/>
  <c r="F307" i="9"/>
  <c r="F300" i="9"/>
  <c r="F298" i="9"/>
  <c r="F291" i="9"/>
  <c r="F277" i="9"/>
  <c r="F261" i="9"/>
  <c r="F252" i="9"/>
  <c r="F244" i="9"/>
  <c r="AB15" i="7"/>
  <c r="AB39" i="7"/>
  <c r="AB63" i="7"/>
  <c r="AB87" i="7"/>
  <c r="AB111" i="7"/>
  <c r="AB127" i="7"/>
  <c r="AB151" i="7"/>
  <c r="AB175" i="7"/>
  <c r="AB199" i="7"/>
  <c r="AB223" i="7"/>
  <c r="AB271" i="7"/>
  <c r="AB295" i="7"/>
  <c r="AB343" i="7"/>
  <c r="AB359" i="7"/>
  <c r="AB16" i="7"/>
  <c r="AB32" i="7"/>
  <c r="AB48" i="7"/>
  <c r="AB64" i="7"/>
  <c r="AB88" i="7"/>
  <c r="AB104" i="7"/>
  <c r="AB120" i="7"/>
  <c r="AB136" i="7"/>
  <c r="AB152" i="7"/>
  <c r="AB168" i="7"/>
  <c r="AB192" i="7"/>
  <c r="AB208" i="7"/>
  <c r="AB224" i="7"/>
  <c r="AB240" i="7"/>
  <c r="AB256" i="7"/>
  <c r="AB272" i="7"/>
  <c r="AB288" i="7"/>
  <c r="AB304" i="7"/>
  <c r="AB320" i="7"/>
  <c r="AB336" i="7"/>
  <c r="AB352" i="7"/>
  <c r="D361" i="9"/>
  <c r="D353" i="9"/>
  <c r="D345" i="9"/>
  <c r="D337" i="9"/>
  <c r="D329" i="9"/>
  <c r="D321" i="9"/>
  <c r="D313" i="9"/>
  <c r="D305" i="9"/>
  <c r="D297" i="9"/>
  <c r="D289" i="9"/>
  <c r="D281" i="9"/>
  <c r="D273" i="9"/>
  <c r="D265" i="9"/>
  <c r="D257" i="9"/>
  <c r="D249" i="9"/>
  <c r="F356" i="9"/>
  <c r="F339" i="9"/>
  <c r="F332" i="9"/>
  <c r="F327" i="9"/>
  <c r="F317" i="9"/>
  <c r="F312" i="9"/>
  <c r="F303" i="9"/>
  <c r="F293" i="9"/>
  <c r="F279" i="9"/>
  <c r="F269" i="9"/>
  <c r="F258" i="9"/>
  <c r="AB23" i="7"/>
  <c r="AB47" i="7"/>
  <c r="AB71" i="7"/>
  <c r="AB95" i="7"/>
  <c r="AB119" i="7"/>
  <c r="AB143" i="7"/>
  <c r="AB167" i="7"/>
  <c r="AB191" i="7"/>
  <c r="AB215" i="7"/>
  <c r="AB231" i="7"/>
  <c r="AB8" i="7"/>
  <c r="AB24" i="7"/>
  <c r="AB40" i="7"/>
  <c r="AB56" i="7"/>
  <c r="AB72" i="7"/>
  <c r="AB80" i="7"/>
  <c r="AB96" i="7"/>
  <c r="AB112" i="7"/>
  <c r="AB128" i="7"/>
  <c r="AB144" i="7"/>
  <c r="AB160" i="7"/>
  <c r="AB176" i="7"/>
  <c r="AB184" i="7"/>
  <c r="AB200" i="7"/>
  <c r="AB216" i="7"/>
  <c r="AB232" i="7"/>
  <c r="AB248" i="7"/>
  <c r="AB264" i="7"/>
  <c r="AB280" i="7"/>
  <c r="AB9" i="7"/>
  <c r="AB17" i="7"/>
  <c r="AB25" i="7"/>
  <c r="AB33" i="7"/>
  <c r="AB41" i="7"/>
  <c r="AB49" i="7"/>
  <c r="AB57" i="7"/>
  <c r="AB65" i="7"/>
  <c r="AB73" i="7"/>
  <c r="AB81" i="7"/>
  <c r="AB89" i="7"/>
  <c r="AB97" i="7"/>
  <c r="AB105" i="7"/>
  <c r="AB113" i="7"/>
  <c r="AB121" i="7"/>
  <c r="AB129" i="7"/>
  <c r="AB137" i="7"/>
  <c r="AB145" i="7"/>
  <c r="AB153" i="7"/>
  <c r="AB161" i="7"/>
  <c r="AB169" i="7"/>
  <c r="AB177" i="7"/>
  <c r="AB185" i="7"/>
  <c r="AB193" i="7"/>
  <c r="AB201" i="7"/>
  <c r="AB209" i="7"/>
  <c r="AB217" i="7"/>
  <c r="AB225" i="7"/>
  <c r="AB233" i="7"/>
  <c r="AB241" i="7"/>
  <c r="F347" i="9"/>
  <c r="F340" i="9"/>
  <c r="F338" i="9"/>
  <c r="F325" i="9"/>
  <c r="F323" i="9"/>
  <c r="F276" i="9"/>
  <c r="F251" i="9"/>
  <c r="AB3" i="7"/>
  <c r="AB10" i="7"/>
  <c r="AB18" i="7"/>
  <c r="AB26" i="7"/>
  <c r="AB34" i="7"/>
  <c r="AB42" i="7"/>
  <c r="AB50" i="7"/>
  <c r="AB58" i="7"/>
  <c r="AB66" i="7"/>
  <c r="AB74" i="7"/>
  <c r="AB82" i="7"/>
  <c r="AB90" i="7"/>
  <c r="AB98" i="7"/>
  <c r="AB106" i="7"/>
  <c r="AB114" i="7"/>
  <c r="AB122" i="7"/>
  <c r="AB130" i="7"/>
  <c r="AB138" i="7"/>
  <c r="AB146" i="7"/>
  <c r="AB154" i="7"/>
  <c r="AB162" i="7"/>
  <c r="AB170" i="7"/>
  <c r="AB178" i="7"/>
  <c r="AB186" i="7"/>
  <c r="AB194" i="7"/>
  <c r="AB202" i="7"/>
  <c r="AB210" i="7"/>
  <c r="AB218" i="7"/>
  <c r="AB226" i="7"/>
  <c r="AB234" i="7"/>
  <c r="AB242" i="7"/>
  <c r="AB266" i="7"/>
  <c r="AB274" i="7"/>
  <c r="AB290" i="7"/>
  <c r="AB306" i="7"/>
  <c r="AB322" i="7"/>
  <c r="AB354" i="7"/>
  <c r="AB362" i="7"/>
  <c r="G3" i="9"/>
  <c r="F363" i="9"/>
  <c r="F349" i="9"/>
  <c r="F333" i="9"/>
  <c r="F316" i="9"/>
  <c r="F309" i="9"/>
  <c r="F299" i="9"/>
  <c r="F292" i="9"/>
  <c r="F283" i="9"/>
  <c r="F260" i="9"/>
  <c r="F253" i="9"/>
  <c r="F245" i="9"/>
  <c r="AB4" i="7"/>
  <c r="AB11" i="7"/>
  <c r="AB19" i="7"/>
  <c r="AB27" i="7"/>
  <c r="AB35" i="7"/>
  <c r="AB43" i="7"/>
  <c r="AB51" i="7"/>
  <c r="AB59" i="7"/>
  <c r="AB67" i="7"/>
  <c r="AB75" i="7"/>
  <c r="AB83" i="7"/>
  <c r="AB91" i="7"/>
  <c r="AB99" i="7"/>
  <c r="AB107" i="7"/>
  <c r="AB115" i="7"/>
  <c r="AB123" i="7"/>
  <c r="AB131" i="7"/>
  <c r="AB139" i="7"/>
  <c r="AB147" i="7"/>
  <c r="AB155" i="7"/>
  <c r="AB163" i="7"/>
  <c r="AB171" i="7"/>
  <c r="AB179" i="7"/>
  <c r="AB187" i="7"/>
  <c r="AB195" i="7"/>
  <c r="AB203" i="7"/>
  <c r="AB211" i="7"/>
  <c r="AB219" i="7"/>
  <c r="AB227" i="7"/>
  <c r="AB235" i="7"/>
  <c r="AB267" i="7"/>
  <c r="AB315" i="7"/>
  <c r="AB331" i="7"/>
  <c r="AB355" i="7"/>
  <c r="F364" i="9"/>
  <c r="F357" i="9"/>
  <c r="F348" i="9"/>
  <c r="F324" i="9"/>
  <c r="F301" i="9"/>
  <c r="AB12" i="7"/>
  <c r="AB20" i="7"/>
  <c r="AB28" i="7"/>
  <c r="AB36" i="7"/>
  <c r="AB44" i="7"/>
  <c r="AB52" i="7"/>
  <c r="AB60" i="7"/>
  <c r="AB68" i="7"/>
  <c r="AB76" i="7"/>
  <c r="AB84" i="7"/>
  <c r="AB92" i="7"/>
  <c r="AB100" i="7"/>
  <c r="AB108" i="7"/>
  <c r="AB116" i="7"/>
  <c r="AB124" i="7"/>
  <c r="AB132" i="7"/>
  <c r="AB140" i="7"/>
  <c r="AB148" i="7"/>
  <c r="AB156" i="7"/>
  <c r="AB164" i="7"/>
  <c r="AB172" i="7"/>
  <c r="AB180" i="7"/>
  <c r="AB188" i="7"/>
  <c r="AB196" i="7"/>
  <c r="AB204" i="7"/>
  <c r="AB212" i="7"/>
  <c r="AB220" i="7"/>
  <c r="AB228" i="7"/>
  <c r="AB236" i="7"/>
  <c r="AB308" i="7"/>
  <c r="F341" i="9"/>
  <c r="F285" i="9"/>
  <c r="AB5" i="7"/>
  <c r="AB13" i="7"/>
  <c r="AB21" i="7"/>
  <c r="AB29" i="7"/>
  <c r="AB37" i="7"/>
  <c r="AB45" i="7"/>
  <c r="AB53" i="7"/>
  <c r="AB61" i="7"/>
  <c r="AB69" i="7"/>
  <c r="AB77" i="7"/>
  <c r="AB85" i="7"/>
  <c r="AB93" i="7"/>
  <c r="AB101" i="7"/>
  <c r="AB109" i="7"/>
  <c r="AB117" i="7"/>
  <c r="AB125" i="7"/>
  <c r="AB133" i="7"/>
  <c r="AB141" i="7"/>
  <c r="AB149" i="7"/>
  <c r="AB157" i="7"/>
  <c r="AB165" i="7"/>
  <c r="AB173" i="7"/>
  <c r="AB181" i="7"/>
  <c r="AB189" i="7"/>
  <c r="AB197" i="7"/>
  <c r="AB205" i="7"/>
  <c r="AB213" i="7"/>
  <c r="AB221" i="7"/>
  <c r="AB229" i="7"/>
  <c r="AB237" i="7"/>
  <c r="AE4" i="6"/>
  <c r="AE5" i="6" s="1"/>
  <c r="AB3" i="6"/>
  <c r="AB367" i="5"/>
  <c r="AB366" i="5"/>
  <c r="AB365" i="5"/>
  <c r="AB364" i="5"/>
  <c r="AB363" i="5"/>
  <c r="AB362" i="5"/>
  <c r="AB361" i="5"/>
  <c r="AB360" i="5"/>
  <c r="AB359" i="5"/>
  <c r="AB358" i="5"/>
  <c r="AB357" i="5"/>
  <c r="AB356" i="5"/>
  <c r="AB355" i="5"/>
  <c r="AB354" i="5"/>
  <c r="AB353" i="5"/>
  <c r="AB352" i="5"/>
  <c r="AB351" i="5"/>
  <c r="AB350" i="5"/>
  <c r="AB349" i="5"/>
  <c r="AB348" i="5"/>
  <c r="AB347" i="5"/>
  <c r="AB346" i="5"/>
  <c r="AB345" i="5"/>
  <c r="AB344" i="5"/>
  <c r="AB343" i="5"/>
  <c r="AB342" i="5"/>
  <c r="AB341" i="5"/>
  <c r="AB340" i="5"/>
  <c r="AB339" i="5"/>
  <c r="AB338" i="5"/>
  <c r="AB337" i="5"/>
  <c r="AB336" i="5"/>
  <c r="AB335" i="5"/>
  <c r="AB334" i="5"/>
  <c r="AB333" i="5"/>
  <c r="AB332" i="5"/>
  <c r="AB331" i="5"/>
  <c r="AB330" i="5"/>
  <c r="AB329" i="5"/>
  <c r="AB328" i="5"/>
  <c r="AB327" i="5"/>
  <c r="AB326" i="5"/>
  <c r="AB325" i="5"/>
  <c r="AB324" i="5"/>
  <c r="AB323" i="5"/>
  <c r="AB322" i="5"/>
  <c r="AB321" i="5"/>
  <c r="AB320" i="5"/>
  <c r="AB319" i="5"/>
  <c r="AB318" i="5"/>
  <c r="AB317" i="5"/>
  <c r="AB316" i="5"/>
  <c r="AB315" i="5"/>
  <c r="AB314" i="5"/>
  <c r="AB313" i="5"/>
  <c r="AB312" i="5"/>
  <c r="AB311" i="5"/>
  <c r="AB310" i="5"/>
  <c r="AB309" i="5"/>
  <c r="AB308" i="5"/>
  <c r="AB307" i="5"/>
  <c r="AB306" i="5"/>
  <c r="AB305" i="5"/>
  <c r="AB304" i="5"/>
  <c r="AB303" i="5"/>
  <c r="AB302" i="5"/>
  <c r="AB301" i="5"/>
  <c r="AB300" i="5"/>
  <c r="AB299" i="5"/>
  <c r="AB298" i="5"/>
  <c r="AB297" i="5"/>
  <c r="AB296" i="5"/>
  <c r="AB295" i="5"/>
  <c r="AB294" i="5"/>
  <c r="AB293" i="5"/>
  <c r="AB292" i="5"/>
  <c r="AB291" i="5"/>
  <c r="AB290" i="5"/>
  <c r="AB289" i="5"/>
  <c r="AB288" i="5"/>
  <c r="AB287" i="5"/>
  <c r="AB286" i="5"/>
  <c r="AB285" i="5"/>
  <c r="AB284" i="5"/>
  <c r="AB283" i="5"/>
  <c r="AB282" i="5"/>
  <c r="AB281" i="5"/>
  <c r="AB280" i="5"/>
  <c r="AB279" i="5"/>
  <c r="AB278" i="5"/>
  <c r="AB277" i="5"/>
  <c r="AB276" i="5"/>
  <c r="AB275" i="5"/>
  <c r="AB274" i="5"/>
  <c r="AB273" i="5"/>
  <c r="AB272" i="5"/>
  <c r="AB271" i="5"/>
  <c r="AB270" i="5"/>
  <c r="AB269" i="5"/>
  <c r="AB268" i="5"/>
  <c r="AB267" i="5"/>
  <c r="AB266" i="5"/>
  <c r="AB265" i="5"/>
  <c r="AB264" i="5"/>
  <c r="AB263" i="5"/>
  <c r="AB262" i="5"/>
  <c r="AB261" i="5"/>
  <c r="AB260" i="5"/>
  <c r="AB259" i="5"/>
  <c r="AB258" i="5"/>
  <c r="AB257" i="5"/>
  <c r="AB256" i="5"/>
  <c r="AB255" i="5"/>
  <c r="AB254" i="5"/>
  <c r="AB253" i="5"/>
  <c r="AB252" i="5"/>
  <c r="AB251" i="5"/>
  <c r="AB250" i="5"/>
  <c r="AB249" i="5"/>
  <c r="AB248" i="5"/>
  <c r="AB247" i="5"/>
  <c r="AB246" i="5"/>
  <c r="AB245" i="5"/>
  <c r="AB244" i="5"/>
  <c r="AB243" i="5"/>
  <c r="AB242" i="5"/>
  <c r="AB241" i="5"/>
  <c r="AB240" i="5"/>
  <c r="AB239" i="5"/>
  <c r="AB238" i="5"/>
  <c r="AB237" i="5"/>
  <c r="AB236" i="5"/>
  <c r="AB235" i="5"/>
  <c r="AB234" i="5"/>
  <c r="AB233" i="5"/>
  <c r="AB232" i="5"/>
  <c r="AB231" i="5"/>
  <c r="AB230" i="5"/>
  <c r="AB229" i="5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8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1" i="5"/>
  <c r="AB180" i="5"/>
  <c r="AB179" i="5"/>
  <c r="AB178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E4" i="5"/>
  <c r="AE5" i="5" s="1"/>
  <c r="AB4" i="5"/>
  <c r="AB3" i="5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E4" i="4"/>
  <c r="AE5" i="4" s="1"/>
  <c r="AB4" i="4"/>
  <c r="AB3" i="4"/>
  <c r="AE8" i="4" s="1"/>
  <c r="AE4" i="3"/>
  <c r="AE5" i="3" s="1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E8" i="3" s="1"/>
  <c r="R290" i="10" l="1"/>
  <c r="N63" i="11"/>
  <c r="N63" i="18" s="1"/>
  <c r="Z351" i="10"/>
  <c r="V52" i="11"/>
  <c r="V52" i="18" s="1"/>
  <c r="J315" i="10"/>
  <c r="R318" i="10"/>
  <c r="F34" i="11"/>
  <c r="F34" i="18" s="1"/>
  <c r="O19" i="11"/>
  <c r="O19" i="18" s="1"/>
  <c r="V45" i="11"/>
  <c r="V45" i="18" s="1"/>
  <c r="F46" i="10"/>
  <c r="N15" i="11"/>
  <c r="N15" i="18" s="1"/>
  <c r="N31" i="10"/>
  <c r="W64" i="10"/>
  <c r="X149" i="10"/>
  <c r="I228" i="11"/>
  <c r="V53" i="11"/>
  <c r="V53" i="18" s="1"/>
  <c r="H171" i="10"/>
  <c r="P312" i="10"/>
  <c r="N209" i="10"/>
  <c r="Q297" i="10"/>
  <c r="X213" i="10"/>
  <c r="H320" i="10"/>
  <c r="P192" i="10"/>
  <c r="H235" i="10"/>
  <c r="O72" i="10"/>
  <c r="X85" i="10"/>
  <c r="P256" i="10"/>
  <c r="G12" i="17"/>
  <c r="C30" i="17" s="1"/>
  <c r="G30" i="17" s="1"/>
  <c r="F11" i="11"/>
  <c r="F11" i="18" s="1"/>
  <c r="F59" i="11"/>
  <c r="F59" i="18" s="1"/>
  <c r="Z86" i="10"/>
  <c r="W48" i="11"/>
  <c r="W48" i="18" s="1"/>
  <c r="V61" i="10"/>
  <c r="O51" i="10"/>
  <c r="Z94" i="10"/>
  <c r="G62" i="11"/>
  <c r="G62" i="18" s="1"/>
  <c r="V254" i="10"/>
  <c r="O189" i="11"/>
  <c r="O189" i="18" s="1"/>
  <c r="R329" i="10"/>
  <c r="Y83" i="11"/>
  <c r="Y83" i="18" s="1"/>
  <c r="W90" i="11"/>
  <c r="W90" i="18" s="1"/>
  <c r="H96" i="11"/>
  <c r="H96" i="18" s="1"/>
  <c r="V86" i="11"/>
  <c r="V86" i="18" s="1"/>
  <c r="Q246" i="10"/>
  <c r="W138" i="11"/>
  <c r="W138" i="18" s="1"/>
  <c r="N129" i="11"/>
  <c r="N129" i="18" s="1"/>
  <c r="X346" i="10"/>
  <c r="F172" i="11"/>
  <c r="F172" i="18" s="1"/>
  <c r="V179" i="10"/>
  <c r="V20" i="10"/>
  <c r="K348" i="10"/>
  <c r="N7" i="10"/>
  <c r="F42" i="11"/>
  <c r="F42" i="18" s="1"/>
  <c r="T317" i="10"/>
  <c r="D365" i="10"/>
  <c r="V4" i="11"/>
  <c r="V4" i="18" s="1"/>
  <c r="N55" i="11"/>
  <c r="N55" i="18" s="1"/>
  <c r="K300" i="10"/>
  <c r="F10" i="10"/>
  <c r="V44" i="11"/>
  <c r="V44" i="18" s="1"/>
  <c r="G61" i="11"/>
  <c r="G61" i="18" s="1"/>
  <c r="C303" i="10"/>
  <c r="C327" i="10"/>
  <c r="C351" i="10"/>
  <c r="M329" i="10"/>
  <c r="C295" i="10"/>
  <c r="K324" i="10"/>
  <c r="N23" i="11"/>
  <c r="N23" i="18" s="1"/>
  <c r="V28" i="10"/>
  <c r="S305" i="10"/>
  <c r="L334" i="10"/>
  <c r="V12" i="11"/>
  <c r="V12" i="18" s="1"/>
  <c r="O10" i="11"/>
  <c r="O10" i="18" s="1"/>
  <c r="Z367" i="10"/>
  <c r="K308" i="10"/>
  <c r="C367" i="10"/>
  <c r="G298" i="10"/>
  <c r="Z293" i="10"/>
  <c r="F18" i="10"/>
  <c r="N39" i="10"/>
  <c r="O34" i="10"/>
  <c r="J321" i="10"/>
  <c r="P61" i="10"/>
  <c r="S321" i="10"/>
  <c r="S345" i="10"/>
  <c r="L362" i="10"/>
  <c r="C255" i="10"/>
  <c r="X10" i="10"/>
  <c r="Y37" i="10"/>
  <c r="Z215" i="11"/>
  <c r="Z215" i="18" s="1"/>
  <c r="Z333" i="10"/>
  <c r="K150" i="10"/>
  <c r="P29" i="10"/>
  <c r="G7" i="11"/>
  <c r="G7" i="18" s="1"/>
  <c r="F12" i="10"/>
  <c r="F20" i="10"/>
  <c r="F36" i="11"/>
  <c r="F36" i="18" s="1"/>
  <c r="G63" i="11"/>
  <c r="G63" i="18" s="1"/>
  <c r="O28" i="10"/>
  <c r="Z299" i="11"/>
  <c r="Z299" i="18" s="1"/>
  <c r="Z299" i="10"/>
  <c r="Z307" i="11"/>
  <c r="Z307" i="18" s="1"/>
  <c r="Z307" i="10"/>
  <c r="Z321" i="11"/>
  <c r="Z321" i="18" s="1"/>
  <c r="Z321" i="10"/>
  <c r="C301" i="11"/>
  <c r="C301" i="18" s="1"/>
  <c r="C301" i="10"/>
  <c r="K322" i="11"/>
  <c r="K322" i="18" s="1"/>
  <c r="K322" i="10"/>
  <c r="S343" i="11"/>
  <c r="S343" i="18" s="1"/>
  <c r="S343" i="10"/>
  <c r="S359" i="11"/>
  <c r="S359" i="18" s="1"/>
  <c r="S359" i="10"/>
  <c r="L83" i="11"/>
  <c r="L83" i="18" s="1"/>
  <c r="L83" i="10"/>
  <c r="L227" i="10"/>
  <c r="L227" i="11"/>
  <c r="L227" i="18" s="1"/>
  <c r="T248" i="10"/>
  <c r="T248" i="11"/>
  <c r="T312" i="11"/>
  <c r="T312" i="18" s="1"/>
  <c r="T312" i="10"/>
  <c r="E346" i="11"/>
  <c r="E346" i="18" s="1"/>
  <c r="E346" i="10"/>
  <c r="Z313" i="11"/>
  <c r="Z313" i="18" s="1"/>
  <c r="Z313" i="10"/>
  <c r="Z363" i="11"/>
  <c r="Z363" i="18" s="1"/>
  <c r="Z363" i="10"/>
  <c r="C309" i="11"/>
  <c r="C309" i="18" s="1"/>
  <c r="C309" i="10"/>
  <c r="S335" i="11"/>
  <c r="S335" i="18" s="1"/>
  <c r="S335" i="10"/>
  <c r="L304" i="11"/>
  <c r="L304" i="18" s="1"/>
  <c r="L304" i="10"/>
  <c r="D324" i="11"/>
  <c r="D324" i="18" s="1"/>
  <c r="D324" i="10"/>
  <c r="D335" i="11"/>
  <c r="D335" i="18" s="1"/>
  <c r="D335" i="10"/>
  <c r="T351" i="11"/>
  <c r="T351" i="18" s="1"/>
  <c r="T351" i="10"/>
  <c r="T365" i="11"/>
  <c r="T365" i="18" s="1"/>
  <c r="T365" i="10"/>
  <c r="U68" i="11"/>
  <c r="U68" i="18" s="1"/>
  <c r="U68" i="10"/>
  <c r="M79" i="11"/>
  <c r="M79" i="18" s="1"/>
  <c r="M79" i="10"/>
  <c r="M95" i="10"/>
  <c r="M95" i="11"/>
  <c r="M95" i="18" s="1"/>
  <c r="M151" i="11"/>
  <c r="M151" i="18" s="1"/>
  <c r="M151" i="10"/>
  <c r="M239" i="10"/>
  <c r="M239" i="11"/>
  <c r="M239" i="18" s="1"/>
  <c r="M255" i="10"/>
  <c r="M255" i="11"/>
  <c r="M255" i="18" s="1"/>
  <c r="M303" i="11"/>
  <c r="M303" i="18" s="1"/>
  <c r="M303" i="10"/>
  <c r="U316" i="11"/>
  <c r="U316" i="18" s="1"/>
  <c r="U316" i="10"/>
  <c r="U332" i="11"/>
  <c r="U332" i="18" s="1"/>
  <c r="U332" i="10"/>
  <c r="U348" i="11"/>
  <c r="U348" i="18" s="1"/>
  <c r="U348" i="10"/>
  <c r="U364" i="11"/>
  <c r="U364" i="18" s="1"/>
  <c r="U364" i="10"/>
  <c r="N89" i="11"/>
  <c r="N89" i="18" s="1"/>
  <c r="N89" i="10"/>
  <c r="V126" i="11"/>
  <c r="V126" i="18" s="1"/>
  <c r="V126" i="10"/>
  <c r="V142" i="11"/>
  <c r="V142" i="18" s="1"/>
  <c r="V142" i="10"/>
  <c r="V174" i="11"/>
  <c r="V174" i="18" s="1"/>
  <c r="V174" i="10"/>
  <c r="V298" i="11"/>
  <c r="V298" i="18" s="1"/>
  <c r="V298" i="10"/>
  <c r="F318" i="11"/>
  <c r="F318" i="18" s="1"/>
  <c r="F318" i="10"/>
  <c r="N337" i="11"/>
  <c r="N337" i="18" s="1"/>
  <c r="N337" i="10"/>
  <c r="G120" i="11"/>
  <c r="G120" i="18" s="1"/>
  <c r="G120" i="10"/>
  <c r="G152" i="11"/>
  <c r="G152" i="18" s="1"/>
  <c r="G152" i="10"/>
  <c r="G168" i="10"/>
  <c r="G168" i="11"/>
  <c r="G168" i="18" s="1"/>
  <c r="G184" i="11"/>
  <c r="G184" i="18" s="1"/>
  <c r="G184" i="10"/>
  <c r="O197" i="10"/>
  <c r="O197" i="11"/>
  <c r="O197" i="18" s="1"/>
  <c r="O229" i="10"/>
  <c r="O229" i="11"/>
  <c r="O229" i="18" s="1"/>
  <c r="W242" i="10"/>
  <c r="W242" i="11"/>
  <c r="W242" i="18" s="1"/>
  <c r="G256" i="11"/>
  <c r="G256" i="18" s="1"/>
  <c r="G256" i="10"/>
  <c r="O269" i="11"/>
  <c r="O269" i="18" s="1"/>
  <c r="O269" i="10"/>
  <c r="W282" i="10"/>
  <c r="W282" i="11"/>
  <c r="W282" i="18" s="1"/>
  <c r="G296" i="11"/>
  <c r="G296" i="18" s="1"/>
  <c r="G296" i="10"/>
  <c r="O309" i="11"/>
  <c r="O309" i="18" s="1"/>
  <c r="O309" i="10"/>
  <c r="W320" i="11"/>
  <c r="W320" i="18" s="1"/>
  <c r="W320" i="10"/>
  <c r="O334" i="11"/>
  <c r="O334" i="18" s="1"/>
  <c r="O334" i="10"/>
  <c r="G351" i="11"/>
  <c r="G351" i="18" s="1"/>
  <c r="G351" i="10"/>
  <c r="W364" i="11"/>
  <c r="W364" i="18" s="1"/>
  <c r="W364" i="10"/>
  <c r="X66" i="11"/>
  <c r="X66" i="18" s="1"/>
  <c r="X66" i="10"/>
  <c r="X82" i="11"/>
  <c r="X82" i="18" s="1"/>
  <c r="X82" i="10"/>
  <c r="P93" i="11"/>
  <c r="P93" i="18" s="1"/>
  <c r="P93" i="10"/>
  <c r="X106" i="10"/>
  <c r="X106" i="11"/>
  <c r="X106" i="18" s="1"/>
  <c r="X114" i="11"/>
  <c r="X114" i="18" s="1"/>
  <c r="X114" i="10"/>
  <c r="P125" i="11"/>
  <c r="P125" i="18" s="1"/>
  <c r="P125" i="10"/>
  <c r="P141" i="10"/>
  <c r="P141" i="11"/>
  <c r="P173" i="10"/>
  <c r="P173" i="11"/>
  <c r="P173" i="18" s="1"/>
  <c r="P181" i="11"/>
  <c r="P181" i="18" s="1"/>
  <c r="P181" i="10"/>
  <c r="H192" i="11"/>
  <c r="H192" i="18" s="1"/>
  <c r="H192" i="10"/>
  <c r="X202" i="11"/>
  <c r="X202" i="18" s="1"/>
  <c r="X202" i="10"/>
  <c r="P213" i="11"/>
  <c r="P213" i="18" s="1"/>
  <c r="P213" i="10"/>
  <c r="H240" i="11"/>
  <c r="H240" i="18" s="1"/>
  <c r="H240" i="10"/>
  <c r="X250" i="11"/>
  <c r="X250" i="18" s="1"/>
  <c r="X250" i="10"/>
  <c r="P261" i="11"/>
  <c r="P261" i="18" s="1"/>
  <c r="P261" i="10"/>
  <c r="H272" i="11"/>
  <c r="H272" i="18" s="1"/>
  <c r="H272" i="10"/>
  <c r="H280" i="11"/>
  <c r="H280" i="18" s="1"/>
  <c r="H280" i="10"/>
  <c r="X290" i="11"/>
  <c r="X290" i="18" s="1"/>
  <c r="X290" i="10"/>
  <c r="H296" i="11"/>
  <c r="H296" i="18" s="1"/>
  <c r="H296" i="10"/>
  <c r="H304" i="11"/>
  <c r="H304" i="18" s="1"/>
  <c r="H304" i="10"/>
  <c r="H312" i="11"/>
  <c r="H312" i="18" s="1"/>
  <c r="H312" i="10"/>
  <c r="P317" i="11"/>
  <c r="P317" i="18" s="1"/>
  <c r="P317" i="10"/>
  <c r="X322" i="11"/>
  <c r="X322" i="18" s="1"/>
  <c r="X322" i="10"/>
  <c r="X330" i="11"/>
  <c r="X330" i="18" s="1"/>
  <c r="X330" i="10"/>
  <c r="H336" i="11"/>
  <c r="H336" i="18" s="1"/>
  <c r="H336" i="10"/>
  <c r="P341" i="11"/>
  <c r="P341" i="18" s="1"/>
  <c r="P341" i="10"/>
  <c r="P349" i="11"/>
  <c r="P349" i="18" s="1"/>
  <c r="P349" i="10"/>
  <c r="P357" i="11"/>
  <c r="P357" i="18" s="1"/>
  <c r="P357" i="10"/>
  <c r="I3" i="11"/>
  <c r="I3" i="18" s="1"/>
  <c r="I3" i="10"/>
  <c r="R351" i="11"/>
  <c r="R351" i="18" s="1"/>
  <c r="R351" i="10"/>
  <c r="Y67" i="10"/>
  <c r="Y67" i="11"/>
  <c r="Y75" i="11"/>
  <c r="Y75" i="18" s="1"/>
  <c r="Y75" i="10"/>
  <c r="Q86" i="11"/>
  <c r="Q86" i="18" s="1"/>
  <c r="Q86" i="10"/>
  <c r="I97" i="11"/>
  <c r="I97" i="18" s="1"/>
  <c r="I97" i="10"/>
  <c r="Y115" i="11"/>
  <c r="Y115" i="18" s="1"/>
  <c r="Y115" i="10"/>
  <c r="Y123" i="10"/>
  <c r="Y123" i="11"/>
  <c r="Y123" i="18" s="1"/>
  <c r="I129" i="11"/>
  <c r="I129" i="18" s="1"/>
  <c r="I129" i="10"/>
  <c r="Y139" i="10"/>
  <c r="Y139" i="11"/>
  <c r="Y139" i="18" s="1"/>
  <c r="Q150" i="11"/>
  <c r="Q150" i="18" s="1"/>
  <c r="Q150" i="10"/>
  <c r="Q158" i="10"/>
  <c r="Q158" i="11"/>
  <c r="Q158" i="18" s="1"/>
  <c r="Y163" i="11"/>
  <c r="Y163" i="18" s="1"/>
  <c r="Y163" i="10"/>
  <c r="Q174" i="11"/>
  <c r="Q174" i="18" s="1"/>
  <c r="Q174" i="10"/>
  <c r="Q182" i="11"/>
  <c r="Q182" i="18" s="1"/>
  <c r="Q182" i="10"/>
  <c r="Q190" i="11"/>
  <c r="Q190" i="18" s="1"/>
  <c r="Q190" i="10"/>
  <c r="Q198" i="11"/>
  <c r="Q198" i="18" s="1"/>
  <c r="Q198" i="10"/>
  <c r="I209" i="11"/>
  <c r="I209" i="18" s="1"/>
  <c r="I209" i="10"/>
  <c r="Y219" i="11"/>
  <c r="Y219" i="18" s="1"/>
  <c r="Y219" i="10"/>
  <c r="I225" i="11"/>
  <c r="I225" i="18" s="1"/>
  <c r="I225" i="10"/>
  <c r="I233" i="11"/>
  <c r="I233" i="18" s="1"/>
  <c r="I233" i="10"/>
  <c r="Q238" i="11"/>
  <c r="Q238" i="18" s="1"/>
  <c r="Q238" i="10"/>
  <c r="I241" i="11"/>
  <c r="I241" i="18" s="1"/>
  <c r="I241" i="10"/>
  <c r="I249" i="11"/>
  <c r="I249" i="18" s="1"/>
  <c r="I249" i="10"/>
  <c r="Q262" i="11"/>
  <c r="Q262" i="18" s="1"/>
  <c r="Q262" i="10"/>
  <c r="Y275" i="11"/>
  <c r="Y275" i="18" s="1"/>
  <c r="Y275" i="10"/>
  <c r="Y299" i="11"/>
  <c r="Y299" i="18" s="1"/>
  <c r="Y299" i="10"/>
  <c r="I305" i="11"/>
  <c r="I305" i="18" s="1"/>
  <c r="I305" i="10"/>
  <c r="Q310" i="11"/>
  <c r="Q310" i="18" s="1"/>
  <c r="Q310" i="10"/>
  <c r="Y315" i="11"/>
  <c r="Y315" i="18" s="1"/>
  <c r="Y315" i="10"/>
  <c r="Q326" i="11"/>
  <c r="Q326" i="18" s="1"/>
  <c r="Q326" i="10"/>
  <c r="Q342" i="11"/>
  <c r="Q342" i="18" s="1"/>
  <c r="Q342" i="10"/>
  <c r="Q350" i="11"/>
  <c r="Q350" i="18" s="1"/>
  <c r="Q350" i="10"/>
  <c r="Y363" i="11"/>
  <c r="Y363" i="18" s="1"/>
  <c r="Y363" i="10"/>
  <c r="R312" i="11"/>
  <c r="R312" i="18" s="1"/>
  <c r="R312" i="10"/>
  <c r="R346" i="11"/>
  <c r="R346" i="18" s="1"/>
  <c r="R346" i="10"/>
  <c r="J354" i="11"/>
  <c r="J354" i="18" s="1"/>
  <c r="J354" i="10"/>
  <c r="F92" i="11"/>
  <c r="F92" i="18" s="1"/>
  <c r="V134" i="11"/>
  <c r="V134" i="18" s="1"/>
  <c r="N177" i="11"/>
  <c r="N177" i="18" s="1"/>
  <c r="V214" i="10"/>
  <c r="V261" i="10"/>
  <c r="G96" i="11"/>
  <c r="G96" i="18" s="1"/>
  <c r="G216" i="11"/>
  <c r="G216" i="18" s="1"/>
  <c r="W266" i="11"/>
  <c r="W266" i="18" s="1"/>
  <c r="Y195" i="10"/>
  <c r="O64" i="10"/>
  <c r="O64" i="11"/>
  <c r="O64" i="18" s="1"/>
  <c r="Z337" i="11"/>
  <c r="Z337" i="18" s="1"/>
  <c r="Z337" i="10"/>
  <c r="C333" i="11"/>
  <c r="C333" i="18" s="1"/>
  <c r="C333" i="10"/>
  <c r="T152" i="10"/>
  <c r="T152" i="11"/>
  <c r="T152" i="18" s="1"/>
  <c r="D271" i="10"/>
  <c r="D271" i="11"/>
  <c r="D271" i="18" s="1"/>
  <c r="D274" i="10"/>
  <c r="D274" i="11"/>
  <c r="D274" i="18" s="1"/>
  <c r="L293" i="11"/>
  <c r="L293" i="18" s="1"/>
  <c r="L293" i="10"/>
  <c r="D310" i="11"/>
  <c r="D310" i="18" s="1"/>
  <c r="D310" i="10"/>
  <c r="T329" i="11"/>
  <c r="T329" i="18" s="1"/>
  <c r="T329" i="10"/>
  <c r="L346" i="11"/>
  <c r="L346" i="10"/>
  <c r="T354" i="11"/>
  <c r="T354" i="18" s="1"/>
  <c r="T354" i="10"/>
  <c r="M3" i="11"/>
  <c r="M3" i="18" s="1"/>
  <c r="M3" i="10"/>
  <c r="U204" i="11"/>
  <c r="U204" i="18" s="1"/>
  <c r="U204" i="10"/>
  <c r="E234" i="10"/>
  <c r="E234" i="11"/>
  <c r="E234" i="18" s="1"/>
  <c r="U244" i="10"/>
  <c r="U244" i="11"/>
  <c r="U244" i="18" s="1"/>
  <c r="E258" i="10"/>
  <c r="E258" i="11"/>
  <c r="E258" i="18" s="1"/>
  <c r="U284" i="10"/>
  <c r="U284" i="11"/>
  <c r="U284" i="18" s="1"/>
  <c r="U300" i="11"/>
  <c r="U300" i="10"/>
  <c r="M319" i="11"/>
  <c r="M319" i="18" s="1"/>
  <c r="M319" i="10"/>
  <c r="M335" i="11"/>
  <c r="M335" i="18" s="1"/>
  <c r="M335" i="10"/>
  <c r="E354" i="11"/>
  <c r="E354" i="18" s="1"/>
  <c r="E354" i="10"/>
  <c r="M367" i="11"/>
  <c r="M367" i="10"/>
  <c r="N73" i="11"/>
  <c r="N73" i="18" s="1"/>
  <c r="N73" i="10"/>
  <c r="V190" i="11"/>
  <c r="V190" i="18" s="1"/>
  <c r="V190" i="10"/>
  <c r="N201" i="11"/>
  <c r="N201" i="18" s="1"/>
  <c r="N201" i="10"/>
  <c r="V257" i="11"/>
  <c r="V257" i="10"/>
  <c r="N264" i="11"/>
  <c r="N264" i="18" s="1"/>
  <c r="N264" i="10"/>
  <c r="N270" i="11"/>
  <c r="N270" i="18" s="1"/>
  <c r="N270" i="10"/>
  <c r="V282" i="11"/>
  <c r="V282" i="18" s="1"/>
  <c r="V282" i="10"/>
  <c r="N302" i="11"/>
  <c r="N302" i="10"/>
  <c r="F321" i="11"/>
  <c r="F321" i="18" s="1"/>
  <c r="F321" i="10"/>
  <c r="N341" i="11"/>
  <c r="N341" i="18" s="1"/>
  <c r="N341" i="10"/>
  <c r="F354" i="11"/>
  <c r="F354" i="18" s="1"/>
  <c r="F354" i="10"/>
  <c r="O77" i="11"/>
  <c r="O77" i="10"/>
  <c r="O93" i="11"/>
  <c r="O93" i="18" s="1"/>
  <c r="O93" i="10"/>
  <c r="O141" i="11"/>
  <c r="O141" i="18" s="1"/>
  <c r="O141" i="10"/>
  <c r="O157" i="10"/>
  <c r="O157" i="11"/>
  <c r="O157" i="18" s="1"/>
  <c r="W170" i="11"/>
  <c r="W170" i="10"/>
  <c r="W186" i="10"/>
  <c r="W186" i="11"/>
  <c r="W186" i="18" s="1"/>
  <c r="W202" i="11"/>
  <c r="W202" i="18" s="1"/>
  <c r="W202" i="10"/>
  <c r="O213" i="11"/>
  <c r="O213" i="18" s="1"/>
  <c r="O213" i="10"/>
  <c r="W250" i="10"/>
  <c r="W250" i="11"/>
  <c r="W250" i="18" s="1"/>
  <c r="W342" i="11"/>
  <c r="W342" i="18" s="1"/>
  <c r="W342" i="10"/>
  <c r="O356" i="11"/>
  <c r="O356" i="18" s="1"/>
  <c r="O356" i="10"/>
  <c r="X74" i="11"/>
  <c r="X74" i="18" s="1"/>
  <c r="X74" i="10"/>
  <c r="H88" i="10"/>
  <c r="H88" i="11"/>
  <c r="H88" i="18" s="1"/>
  <c r="H144" i="10"/>
  <c r="H144" i="11"/>
  <c r="H144" i="18" s="1"/>
  <c r="H152" i="10"/>
  <c r="H152" i="11"/>
  <c r="H152" i="18" s="1"/>
  <c r="H160" i="11"/>
  <c r="H160" i="18" s="1"/>
  <c r="H160" i="10"/>
  <c r="X170" i="11"/>
  <c r="X170" i="10"/>
  <c r="X178" i="10"/>
  <c r="X178" i="11"/>
  <c r="X178" i="18" s="1"/>
  <c r="P189" i="10"/>
  <c r="P189" i="11"/>
  <c r="P189" i="18" s="1"/>
  <c r="X194" i="11"/>
  <c r="X194" i="18" s="1"/>
  <c r="X194" i="10"/>
  <c r="P205" i="11"/>
  <c r="P205" i="10"/>
  <c r="H216" i="11"/>
  <c r="H216" i="18" s="1"/>
  <c r="H216" i="10"/>
  <c r="X226" i="11"/>
  <c r="X226" i="18" s="1"/>
  <c r="X226" i="10"/>
  <c r="X242" i="11"/>
  <c r="X242" i="18" s="1"/>
  <c r="X242" i="10"/>
  <c r="P253" i="11"/>
  <c r="P253" i="10"/>
  <c r="X258" i="10"/>
  <c r="X258" i="11"/>
  <c r="X258" i="18" s="1"/>
  <c r="X266" i="11"/>
  <c r="X266" i="18" s="1"/>
  <c r="X266" i="10"/>
  <c r="P277" i="11"/>
  <c r="P277" i="18" s="1"/>
  <c r="P277" i="10"/>
  <c r="P285" i="11"/>
  <c r="P285" i="18" s="1"/>
  <c r="P285" i="10"/>
  <c r="P293" i="11"/>
  <c r="P293" i="18" s="1"/>
  <c r="P293" i="10"/>
  <c r="P301" i="11"/>
  <c r="P301" i="18" s="1"/>
  <c r="P301" i="10"/>
  <c r="P309" i="11"/>
  <c r="P309" i="18" s="1"/>
  <c r="P309" i="10"/>
  <c r="R326" i="11"/>
  <c r="R326" i="10"/>
  <c r="R359" i="11"/>
  <c r="R359" i="18" s="1"/>
  <c r="R359" i="10"/>
  <c r="I73" i="10"/>
  <c r="I73" i="11"/>
  <c r="I73" i="18" s="1"/>
  <c r="I89" i="10"/>
  <c r="I89" i="11"/>
  <c r="I89" i="18" s="1"/>
  <c r="Y99" i="10"/>
  <c r="Y99" i="11"/>
  <c r="Y99" i="18" s="1"/>
  <c r="I105" i="11"/>
  <c r="I105" i="18" s="1"/>
  <c r="I105" i="10"/>
  <c r="I113" i="10"/>
  <c r="I113" i="11"/>
  <c r="I113" i="18" s="1"/>
  <c r="I121" i="11"/>
  <c r="I121" i="18" s="1"/>
  <c r="I121" i="10"/>
  <c r="Q142" i="11"/>
  <c r="Q142" i="18" s="1"/>
  <c r="Q142" i="10"/>
  <c r="Y147" i="11"/>
  <c r="Y147" i="18" s="1"/>
  <c r="Y147" i="10"/>
  <c r="Y155" i="11"/>
  <c r="Y155" i="18" s="1"/>
  <c r="Y155" i="10"/>
  <c r="Q166" i="11"/>
  <c r="Q166" i="18" s="1"/>
  <c r="Q166" i="10"/>
  <c r="I177" i="11"/>
  <c r="I177" i="10"/>
  <c r="I185" i="11"/>
  <c r="I185" i="18" s="1"/>
  <c r="I185" i="10"/>
  <c r="I193" i="11"/>
  <c r="I193" i="18" s="1"/>
  <c r="I193" i="10"/>
  <c r="I201" i="11"/>
  <c r="I201" i="18" s="1"/>
  <c r="I201" i="10"/>
  <c r="Y211" i="11"/>
  <c r="Y211" i="10"/>
  <c r="I217" i="11"/>
  <c r="I217" i="18" s="1"/>
  <c r="I217" i="10"/>
  <c r="Y227" i="11"/>
  <c r="Y227" i="18" s="1"/>
  <c r="Y227" i="10"/>
  <c r="Y251" i="11"/>
  <c r="Y251" i="18" s="1"/>
  <c r="Y251" i="10"/>
  <c r="I257" i="11"/>
  <c r="I257" i="10"/>
  <c r="Q270" i="11"/>
  <c r="Q270" i="18" s="1"/>
  <c r="Q270" i="10"/>
  <c r="Q278" i="11"/>
  <c r="Q278" i="18" s="1"/>
  <c r="Q278" i="10"/>
  <c r="Y283" i="11"/>
  <c r="Y283" i="18" s="1"/>
  <c r="Y283" i="10"/>
  <c r="I289" i="11"/>
  <c r="I289" i="10"/>
  <c r="I297" i="11"/>
  <c r="I297" i="18" s="1"/>
  <c r="I297" i="10"/>
  <c r="Q302" i="11"/>
  <c r="Q302" i="18" s="1"/>
  <c r="Q302" i="10"/>
  <c r="Y307" i="11"/>
  <c r="Y307" i="18" s="1"/>
  <c r="Y307" i="10"/>
  <c r="Q318" i="11"/>
  <c r="Q318" i="10"/>
  <c r="Y323" i="11"/>
  <c r="Y323" i="18" s="1"/>
  <c r="Y323" i="10"/>
  <c r="I345" i="11"/>
  <c r="I345" i="18" s="1"/>
  <c r="I345" i="10"/>
  <c r="I353" i="11"/>
  <c r="I353" i="18" s="1"/>
  <c r="I353" i="10"/>
  <c r="I361" i="11"/>
  <c r="I361" i="10"/>
  <c r="Q366" i="11"/>
  <c r="Q366" i="18" s="1"/>
  <c r="Q366" i="10"/>
  <c r="J337" i="11"/>
  <c r="J337" i="18" s="1"/>
  <c r="J337" i="10"/>
  <c r="R362" i="11"/>
  <c r="R362" i="18" s="1"/>
  <c r="R362" i="10"/>
  <c r="N97" i="11"/>
  <c r="F140" i="11"/>
  <c r="F140" i="18" s="1"/>
  <c r="F220" i="10"/>
  <c r="F267" i="10"/>
  <c r="Q358" i="10"/>
  <c r="O101" i="11"/>
  <c r="O101" i="18" s="1"/>
  <c r="O125" i="11"/>
  <c r="O125" i="18" s="1"/>
  <c r="P117" i="10"/>
  <c r="X162" i="10"/>
  <c r="X274" i="11"/>
  <c r="X274" i="18" s="1"/>
  <c r="Y131" i="11"/>
  <c r="Y131" i="18" s="1"/>
  <c r="S311" i="11"/>
  <c r="S311" i="18" s="1"/>
  <c r="S311" i="10"/>
  <c r="S327" i="11"/>
  <c r="S327" i="18" s="1"/>
  <c r="S327" i="10"/>
  <c r="S351" i="11"/>
  <c r="S351" i="18" s="1"/>
  <c r="S351" i="10"/>
  <c r="L155" i="10"/>
  <c r="L155" i="11"/>
  <c r="L155" i="18" s="1"/>
  <c r="D299" i="11"/>
  <c r="D299" i="18" s="1"/>
  <c r="D299" i="10"/>
  <c r="L318" i="11"/>
  <c r="L318" i="18" s="1"/>
  <c r="L318" i="10"/>
  <c r="D338" i="11"/>
  <c r="D338" i="18" s="1"/>
  <c r="D338" i="10"/>
  <c r="D360" i="11"/>
  <c r="D360" i="18" s="1"/>
  <c r="D360" i="10"/>
  <c r="E138" i="11"/>
  <c r="E138" i="18" s="1"/>
  <c r="E138" i="10"/>
  <c r="E186" i="11"/>
  <c r="E186" i="18" s="1"/>
  <c r="E186" i="10"/>
  <c r="E202" i="11"/>
  <c r="E202" i="18" s="1"/>
  <c r="E202" i="10"/>
  <c r="M279" i="11"/>
  <c r="M279" i="18" s="1"/>
  <c r="M279" i="10"/>
  <c r="E298" i="11"/>
  <c r="E298" i="18" s="1"/>
  <c r="E298" i="10"/>
  <c r="E314" i="11"/>
  <c r="E314" i="18" s="1"/>
  <c r="E314" i="10"/>
  <c r="E330" i="11"/>
  <c r="E330" i="18" s="1"/>
  <c r="E330" i="10"/>
  <c r="M351" i="11"/>
  <c r="M351" i="18" s="1"/>
  <c r="M351" i="10"/>
  <c r="V78" i="11"/>
  <c r="V78" i="18" s="1"/>
  <c r="V78" i="10"/>
  <c r="N137" i="11"/>
  <c r="N137" i="18" s="1"/>
  <c r="N137" i="10"/>
  <c r="N153" i="11"/>
  <c r="N153" i="18" s="1"/>
  <c r="N153" i="10"/>
  <c r="F180" i="11"/>
  <c r="F180" i="18" s="1"/>
  <c r="F180" i="10"/>
  <c r="N185" i="11"/>
  <c r="N185" i="18" s="1"/>
  <c r="N185" i="10"/>
  <c r="F196" i="11"/>
  <c r="F196" i="18" s="1"/>
  <c r="F196" i="10"/>
  <c r="F228" i="11"/>
  <c r="F228" i="18" s="1"/>
  <c r="F228" i="10"/>
  <c r="V238" i="11"/>
  <c r="V238" i="18" s="1"/>
  <c r="V238" i="10"/>
  <c r="N251" i="11"/>
  <c r="N251" i="18" s="1"/>
  <c r="N251" i="10"/>
  <c r="N305" i="11"/>
  <c r="N305" i="18" s="1"/>
  <c r="N305" i="10"/>
  <c r="N324" i="11"/>
  <c r="N324" i="18" s="1"/>
  <c r="N324" i="10"/>
  <c r="N344" i="11"/>
  <c r="N344" i="18" s="1"/>
  <c r="N344" i="10"/>
  <c r="N360" i="11"/>
  <c r="N360" i="18" s="1"/>
  <c r="N360" i="10"/>
  <c r="O69" i="11"/>
  <c r="O69" i="18" s="1"/>
  <c r="O69" i="10"/>
  <c r="G104" i="11"/>
  <c r="G104" i="18" s="1"/>
  <c r="G104" i="10"/>
  <c r="W162" i="11"/>
  <c r="W162" i="18" s="1"/>
  <c r="W162" i="10"/>
  <c r="W178" i="10"/>
  <c r="W178" i="11"/>
  <c r="W178" i="18" s="1"/>
  <c r="G200" i="10"/>
  <c r="G200" i="11"/>
  <c r="G200" i="18" s="1"/>
  <c r="O237" i="11"/>
  <c r="O237" i="18" s="1"/>
  <c r="O237" i="10"/>
  <c r="O253" i="10"/>
  <c r="O253" i="11"/>
  <c r="O253" i="18" s="1"/>
  <c r="G264" i="10"/>
  <c r="G264" i="11"/>
  <c r="G264" i="18" s="1"/>
  <c r="O277" i="11"/>
  <c r="O277" i="18" s="1"/>
  <c r="O277" i="10"/>
  <c r="O293" i="10"/>
  <c r="O293" i="11"/>
  <c r="O293" i="18" s="1"/>
  <c r="W306" i="11"/>
  <c r="W306" i="18" s="1"/>
  <c r="W306" i="10"/>
  <c r="O323" i="11"/>
  <c r="O323" i="18" s="1"/>
  <c r="O323" i="10"/>
  <c r="W339" i="11"/>
  <c r="W339" i="18" s="1"/>
  <c r="W339" i="10"/>
  <c r="W353" i="11"/>
  <c r="W353" i="18" s="1"/>
  <c r="W353" i="10"/>
  <c r="W367" i="11"/>
  <c r="W367" i="18" s="1"/>
  <c r="W367" i="10"/>
  <c r="P77" i="11"/>
  <c r="P77" i="18" s="1"/>
  <c r="P77" i="10"/>
  <c r="X90" i="11"/>
  <c r="X90" i="18" s="1"/>
  <c r="X90" i="10"/>
  <c r="H104" i="11"/>
  <c r="H104" i="18" s="1"/>
  <c r="H104" i="10"/>
  <c r="H112" i="11"/>
  <c r="H112" i="18" s="1"/>
  <c r="H112" i="10"/>
  <c r="X122" i="11"/>
  <c r="X122" i="18" s="1"/>
  <c r="X122" i="10"/>
  <c r="H136" i="11"/>
  <c r="H136" i="18" s="1"/>
  <c r="H136" i="10"/>
  <c r="X146" i="11"/>
  <c r="X146" i="18" s="1"/>
  <c r="X146" i="10"/>
  <c r="X154" i="11"/>
  <c r="X154" i="18" s="1"/>
  <c r="X154" i="10"/>
  <c r="P165" i="11"/>
  <c r="P165" i="18" s="1"/>
  <c r="P165" i="10"/>
  <c r="H176" i="10"/>
  <c r="H176" i="11"/>
  <c r="H176" i="18" s="1"/>
  <c r="X186" i="10"/>
  <c r="X186" i="11"/>
  <c r="H200" i="11"/>
  <c r="H200" i="18" s="1"/>
  <c r="H200" i="10"/>
  <c r="X210" i="11"/>
  <c r="X210" i="18" s="1"/>
  <c r="X210" i="10"/>
  <c r="P221" i="11"/>
  <c r="P221" i="18" s="1"/>
  <c r="P221" i="10"/>
  <c r="P237" i="11"/>
  <c r="P237" i="18" s="1"/>
  <c r="P237" i="10"/>
  <c r="P245" i="11"/>
  <c r="P245" i="18" s="1"/>
  <c r="P245" i="10"/>
  <c r="H256" i="11"/>
  <c r="H256" i="18" s="1"/>
  <c r="H256" i="10"/>
  <c r="P269" i="10"/>
  <c r="P269" i="11"/>
  <c r="P269" i="18" s="1"/>
  <c r="X282" i="11"/>
  <c r="X282" i="18" s="1"/>
  <c r="X282" i="10"/>
  <c r="X314" i="11"/>
  <c r="X314" i="18" s="1"/>
  <c r="X314" i="10"/>
  <c r="P325" i="11"/>
  <c r="P325" i="18" s="1"/>
  <c r="P325" i="10"/>
  <c r="X354" i="11"/>
  <c r="X354" i="18" s="1"/>
  <c r="X354" i="10"/>
  <c r="P365" i="11"/>
  <c r="P365" i="18" s="1"/>
  <c r="P365" i="10"/>
  <c r="R343" i="11"/>
  <c r="R343" i="18" s="1"/>
  <c r="R343" i="10"/>
  <c r="Q70" i="11"/>
  <c r="Q70" i="18" s="1"/>
  <c r="Q70" i="10"/>
  <c r="I81" i="11"/>
  <c r="I81" i="18" s="1"/>
  <c r="I81" i="10"/>
  <c r="Y91" i="11"/>
  <c r="Y91" i="18" s="1"/>
  <c r="Y91" i="10"/>
  <c r="Q102" i="11"/>
  <c r="Q102" i="18" s="1"/>
  <c r="Q102" i="10"/>
  <c r="Q110" i="11"/>
  <c r="Q110" i="18" s="1"/>
  <c r="Q110" i="10"/>
  <c r="Q118" i="10"/>
  <c r="Q118" i="11"/>
  <c r="Q118" i="18" s="1"/>
  <c r="Q134" i="11"/>
  <c r="Q134" i="18" s="1"/>
  <c r="Q134" i="10"/>
  <c r="Y171" i="11"/>
  <c r="Y171" i="18" s="1"/>
  <c r="Y171" i="10"/>
  <c r="Y203" i="11"/>
  <c r="Y203" i="18" s="1"/>
  <c r="Y203" i="10"/>
  <c r="Q214" i="11"/>
  <c r="Q214" i="18" s="1"/>
  <c r="Q214" i="10"/>
  <c r="Q222" i="11"/>
  <c r="Q222" i="18" s="1"/>
  <c r="Q222" i="10"/>
  <c r="Q230" i="10"/>
  <c r="Q230" i="11"/>
  <c r="Q230" i="18" s="1"/>
  <c r="Y235" i="11"/>
  <c r="Y235" i="18" s="1"/>
  <c r="Y235" i="10"/>
  <c r="Y243" i="11"/>
  <c r="Y243" i="18" s="1"/>
  <c r="Y243" i="10"/>
  <c r="Q254" i="11"/>
  <c r="Q254" i="18" s="1"/>
  <c r="Q254" i="10"/>
  <c r="I265" i="11"/>
  <c r="I265" i="18" s="1"/>
  <c r="I265" i="10"/>
  <c r="I273" i="11"/>
  <c r="I273" i="18" s="1"/>
  <c r="I273" i="10"/>
  <c r="I281" i="11"/>
  <c r="I281" i="18" s="1"/>
  <c r="I281" i="10"/>
  <c r="Q286" i="11"/>
  <c r="Q286" i="18" s="1"/>
  <c r="Q286" i="10"/>
  <c r="Q294" i="11"/>
  <c r="Q294" i="18" s="1"/>
  <c r="Q294" i="10"/>
  <c r="I321" i="11"/>
  <c r="I321" i="18" s="1"/>
  <c r="I321" i="10"/>
  <c r="I329" i="11"/>
  <c r="I329" i="18" s="1"/>
  <c r="I329" i="10"/>
  <c r="Y331" i="11"/>
  <c r="Y331" i="18" s="1"/>
  <c r="Y331" i="10"/>
  <c r="Q334" i="11"/>
  <c r="Q334" i="18" s="1"/>
  <c r="Q334" i="10"/>
  <c r="Y347" i="11"/>
  <c r="Y347" i="18" s="1"/>
  <c r="Y347" i="10"/>
  <c r="V102" i="11"/>
  <c r="V102" i="18" s="1"/>
  <c r="N145" i="11"/>
  <c r="N145" i="18" s="1"/>
  <c r="V182" i="10"/>
  <c r="N225" i="10"/>
  <c r="F273" i="10"/>
  <c r="Y291" i="10"/>
  <c r="Y339" i="10"/>
  <c r="W106" i="11"/>
  <c r="W106" i="18" s="1"/>
  <c r="W130" i="11"/>
  <c r="W130" i="18" s="1"/>
  <c r="O181" i="11"/>
  <c r="O181" i="18" s="1"/>
  <c r="G232" i="11"/>
  <c r="G232" i="18" s="1"/>
  <c r="H224" i="11"/>
  <c r="C317" i="11"/>
  <c r="C317" i="18" s="1"/>
  <c r="C317" i="10"/>
  <c r="K338" i="11"/>
  <c r="K338" i="18" s="1"/>
  <c r="K338" i="10"/>
  <c r="K354" i="11"/>
  <c r="K354" i="18" s="1"/>
  <c r="K354" i="10"/>
  <c r="Z365" i="11"/>
  <c r="Z365" i="18" s="1"/>
  <c r="Z365" i="10"/>
  <c r="D102" i="10"/>
  <c r="D102" i="11"/>
  <c r="D102" i="18" s="1"/>
  <c r="L307" i="11"/>
  <c r="L307" i="18" s="1"/>
  <c r="L307" i="10"/>
  <c r="T326" i="11"/>
  <c r="T326" i="18" s="1"/>
  <c r="T326" i="10"/>
  <c r="D349" i="11"/>
  <c r="D349" i="18" s="1"/>
  <c r="D349" i="10"/>
  <c r="E82" i="10"/>
  <c r="E82" i="11"/>
  <c r="E82" i="18" s="1"/>
  <c r="U92" i="10"/>
  <c r="U92" i="11"/>
  <c r="U92" i="18" s="1"/>
  <c r="E122" i="11"/>
  <c r="E122" i="18" s="1"/>
  <c r="E122" i="10"/>
  <c r="U132" i="10"/>
  <c r="U132" i="11"/>
  <c r="U236" i="10"/>
  <c r="U236" i="11"/>
  <c r="U236" i="18" s="1"/>
  <c r="M247" i="11"/>
  <c r="M247" i="18" s="1"/>
  <c r="M247" i="10"/>
  <c r="E274" i="11"/>
  <c r="E274" i="18" s="1"/>
  <c r="E274" i="10"/>
  <c r="M311" i="11"/>
  <c r="M311" i="18" s="1"/>
  <c r="M311" i="10"/>
  <c r="M327" i="11"/>
  <c r="M327" i="18" s="1"/>
  <c r="M327" i="10"/>
  <c r="M343" i="11"/>
  <c r="M343" i="18" s="1"/>
  <c r="M343" i="10"/>
  <c r="E362" i="11"/>
  <c r="E362" i="18" s="1"/>
  <c r="E362" i="10"/>
  <c r="F84" i="11"/>
  <c r="F84" i="18" s="1"/>
  <c r="F84" i="10"/>
  <c r="F116" i="11"/>
  <c r="F116" i="18" s="1"/>
  <c r="F116" i="10"/>
  <c r="F132" i="11"/>
  <c r="F132" i="18" s="1"/>
  <c r="F132" i="10"/>
  <c r="F148" i="11"/>
  <c r="F148" i="18" s="1"/>
  <c r="F148" i="10"/>
  <c r="F164" i="11"/>
  <c r="F164" i="18" s="1"/>
  <c r="F164" i="10"/>
  <c r="V222" i="11"/>
  <c r="V222" i="18" s="1"/>
  <c r="V222" i="10"/>
  <c r="N233" i="11"/>
  <c r="N233" i="18" s="1"/>
  <c r="N233" i="10"/>
  <c r="N308" i="11"/>
  <c r="N308" i="18" s="1"/>
  <c r="N308" i="10"/>
  <c r="V327" i="11"/>
  <c r="V327" i="18" s="1"/>
  <c r="V327" i="10"/>
  <c r="V347" i="11"/>
  <c r="V347" i="18" s="1"/>
  <c r="V347" i="10"/>
  <c r="N357" i="11"/>
  <c r="N357" i="18" s="1"/>
  <c r="N357" i="10"/>
  <c r="R342" i="11"/>
  <c r="R342" i="18" s="1"/>
  <c r="R342" i="10"/>
  <c r="O109" i="11"/>
  <c r="O109" i="18" s="1"/>
  <c r="O109" i="10"/>
  <c r="W122" i="10"/>
  <c r="W122" i="11"/>
  <c r="W122" i="18" s="1"/>
  <c r="G136" i="10"/>
  <c r="G136" i="11"/>
  <c r="G136" i="18" s="1"/>
  <c r="W154" i="10"/>
  <c r="W154" i="11"/>
  <c r="W154" i="18" s="1"/>
  <c r="O205" i="11"/>
  <c r="O205" i="18" s="1"/>
  <c r="O205" i="10"/>
  <c r="W218" i="10"/>
  <c r="W218" i="11"/>
  <c r="W218" i="18" s="1"/>
  <c r="G240" i="10"/>
  <c r="G240" i="11"/>
  <c r="G240" i="18" s="1"/>
  <c r="O285" i="10"/>
  <c r="O285" i="11"/>
  <c r="O285" i="18" s="1"/>
  <c r="O301" i="11"/>
  <c r="O301" i="18" s="1"/>
  <c r="O301" i="10"/>
  <c r="G315" i="11"/>
  <c r="G315" i="18" s="1"/>
  <c r="G315" i="10"/>
  <c r="O331" i="11"/>
  <c r="O331" i="18" s="1"/>
  <c r="O331" i="10"/>
  <c r="G348" i="11"/>
  <c r="G348" i="18" s="1"/>
  <c r="G348" i="10"/>
  <c r="G362" i="11"/>
  <c r="G362" i="18" s="1"/>
  <c r="G362" i="10"/>
  <c r="H72" i="11"/>
  <c r="H72" i="18" s="1"/>
  <c r="H72" i="10"/>
  <c r="H128" i="10"/>
  <c r="H128" i="11"/>
  <c r="H128" i="18" s="1"/>
  <c r="P229" i="10"/>
  <c r="P229" i="11"/>
  <c r="P229" i="18" s="1"/>
  <c r="X306" i="10"/>
  <c r="P333" i="10"/>
  <c r="H360" i="10"/>
  <c r="N65" i="11"/>
  <c r="N65" i="18" s="1"/>
  <c r="F108" i="11"/>
  <c r="F108" i="18" s="1"/>
  <c r="V150" i="11"/>
  <c r="V150" i="18" s="1"/>
  <c r="F188" i="10"/>
  <c r="V230" i="10"/>
  <c r="V279" i="10"/>
  <c r="G112" i="11"/>
  <c r="W258" i="11"/>
  <c r="W258" i="18" s="1"/>
  <c r="P133" i="11"/>
  <c r="P133" i="18" s="1"/>
  <c r="H184" i="11"/>
  <c r="H184" i="18" s="1"/>
  <c r="R302" i="11"/>
  <c r="R302" i="18" s="1"/>
  <c r="R302" i="10"/>
  <c r="C325" i="11"/>
  <c r="C325" i="18" s="1"/>
  <c r="C325" i="10"/>
  <c r="K346" i="11"/>
  <c r="K346" i="10"/>
  <c r="K362" i="11"/>
  <c r="K362" i="18" s="1"/>
  <c r="K362" i="10"/>
  <c r="D94" i="11"/>
  <c r="D94" i="18" s="1"/>
  <c r="D94" i="10"/>
  <c r="D230" i="10"/>
  <c r="D230" i="11"/>
  <c r="D230" i="18" s="1"/>
  <c r="D363" i="11"/>
  <c r="D363" i="18" s="1"/>
  <c r="D363" i="10"/>
  <c r="M207" i="11"/>
  <c r="M207" i="18" s="1"/>
  <c r="M207" i="10"/>
  <c r="E242" i="11"/>
  <c r="E242" i="18" s="1"/>
  <c r="E242" i="10"/>
  <c r="N105" i="11"/>
  <c r="N105" i="18" s="1"/>
  <c r="N105" i="10"/>
  <c r="N121" i="11"/>
  <c r="N121" i="10"/>
  <c r="N363" i="11"/>
  <c r="N363" i="18" s="1"/>
  <c r="N363" i="10"/>
  <c r="Y267" i="11"/>
  <c r="Y267" i="18" s="1"/>
  <c r="Y267" i="10"/>
  <c r="V70" i="11"/>
  <c r="V70" i="18" s="1"/>
  <c r="N113" i="11"/>
  <c r="N113" i="18" s="1"/>
  <c r="F156" i="11"/>
  <c r="N193" i="10"/>
  <c r="F236" i="10"/>
  <c r="N286" i="10"/>
  <c r="W74" i="11"/>
  <c r="W74" i="18" s="1"/>
  <c r="O117" i="11"/>
  <c r="O117" i="18" s="1"/>
  <c r="W146" i="11"/>
  <c r="W146" i="18" s="1"/>
  <c r="Y107" i="11"/>
  <c r="Y107" i="18" s="1"/>
  <c r="Q126" i="10"/>
  <c r="Z291" i="11"/>
  <c r="Z291" i="18" s="1"/>
  <c r="Z291" i="10"/>
  <c r="K298" i="11"/>
  <c r="K298" i="18" s="1"/>
  <c r="K298" i="10"/>
  <c r="S319" i="11"/>
  <c r="S319" i="18" s="1"/>
  <c r="S319" i="10"/>
  <c r="C341" i="11"/>
  <c r="C341" i="18" s="1"/>
  <c r="C341" i="10"/>
  <c r="C357" i="11"/>
  <c r="C357" i="18" s="1"/>
  <c r="C357" i="10"/>
  <c r="S367" i="11"/>
  <c r="S367" i="18" s="1"/>
  <c r="S367" i="10"/>
  <c r="T72" i="11"/>
  <c r="T72" i="18" s="1"/>
  <c r="T72" i="10"/>
  <c r="T301" i="11"/>
  <c r="T301" i="18" s="1"/>
  <c r="T301" i="10"/>
  <c r="T315" i="11"/>
  <c r="T315" i="18" s="1"/>
  <c r="T315" i="10"/>
  <c r="L332" i="11"/>
  <c r="L332" i="18" s="1"/>
  <c r="L332" i="10"/>
  <c r="L357" i="11"/>
  <c r="L357" i="18" s="1"/>
  <c r="L357" i="10"/>
  <c r="M183" i="11"/>
  <c r="M183" i="18" s="1"/>
  <c r="M183" i="10"/>
  <c r="E194" i="11"/>
  <c r="E194" i="18" s="1"/>
  <c r="E194" i="10"/>
  <c r="M263" i="11"/>
  <c r="M263" i="18" s="1"/>
  <c r="M263" i="10"/>
  <c r="M295" i="11"/>
  <c r="M295" i="18" s="1"/>
  <c r="M295" i="10"/>
  <c r="U308" i="11"/>
  <c r="U308" i="18" s="1"/>
  <c r="U308" i="10"/>
  <c r="U324" i="11"/>
  <c r="U324" i="18" s="1"/>
  <c r="U324" i="10"/>
  <c r="E338" i="11"/>
  <c r="E338" i="18" s="1"/>
  <c r="E338" i="10"/>
  <c r="U356" i="11"/>
  <c r="U356" i="18" s="1"/>
  <c r="U356" i="10"/>
  <c r="V94" i="11"/>
  <c r="V94" i="18" s="1"/>
  <c r="V94" i="10"/>
  <c r="V110" i="11"/>
  <c r="V110" i="18" s="1"/>
  <c r="V110" i="10"/>
  <c r="N169" i="11"/>
  <c r="N169" i="18" s="1"/>
  <c r="N169" i="10"/>
  <c r="V206" i="11"/>
  <c r="V206" i="18" s="1"/>
  <c r="V206" i="10"/>
  <c r="N217" i="11"/>
  <c r="N217" i="18" s="1"/>
  <c r="N217" i="10"/>
  <c r="N276" i="11"/>
  <c r="N276" i="18" s="1"/>
  <c r="N276" i="10"/>
  <c r="N295" i="11"/>
  <c r="N295" i="18" s="1"/>
  <c r="N295" i="10"/>
  <c r="V314" i="11"/>
  <c r="V314" i="18" s="1"/>
  <c r="V314" i="10"/>
  <c r="N334" i="11"/>
  <c r="N334" i="18" s="1"/>
  <c r="N334" i="10"/>
  <c r="W82" i="11"/>
  <c r="W82" i="18" s="1"/>
  <c r="W82" i="10"/>
  <c r="O133" i="10"/>
  <c r="O133" i="11"/>
  <c r="O133" i="18" s="1"/>
  <c r="O149" i="11"/>
  <c r="O149" i="18" s="1"/>
  <c r="O149" i="10"/>
  <c r="O165" i="10"/>
  <c r="O165" i="11"/>
  <c r="O165" i="18" s="1"/>
  <c r="G176" i="10"/>
  <c r="G176" i="11"/>
  <c r="G176" i="18" s="1"/>
  <c r="G192" i="11"/>
  <c r="G192" i="18" s="1"/>
  <c r="G192" i="10"/>
  <c r="G208" i="10"/>
  <c r="G208" i="11"/>
  <c r="G208" i="18" s="1"/>
  <c r="O221" i="10"/>
  <c r="O221" i="11"/>
  <c r="O221" i="18" s="1"/>
  <c r="W234" i="11"/>
  <c r="W234" i="18" s="1"/>
  <c r="W234" i="10"/>
  <c r="G248" i="11"/>
  <c r="G248" i="18" s="1"/>
  <c r="G248" i="10"/>
  <c r="O261" i="10"/>
  <c r="O261" i="11"/>
  <c r="O261" i="18" s="1"/>
  <c r="G272" i="10"/>
  <c r="G272" i="11"/>
  <c r="G272" i="18" s="1"/>
  <c r="G288" i="11"/>
  <c r="G288" i="18" s="1"/>
  <c r="G288" i="10"/>
  <c r="G304" i="11"/>
  <c r="G304" i="18" s="1"/>
  <c r="G304" i="10"/>
  <c r="W317" i="11"/>
  <c r="W317" i="18" s="1"/>
  <c r="W317" i="10"/>
  <c r="G337" i="11"/>
  <c r="G337" i="18" s="1"/>
  <c r="G337" i="10"/>
  <c r="X98" i="10"/>
  <c r="X98" i="11"/>
  <c r="X98" i="18" s="1"/>
  <c r="X130" i="10"/>
  <c r="X130" i="11"/>
  <c r="X130" i="18" s="1"/>
  <c r="H232" i="11"/>
  <c r="H232" i="18" s="1"/>
  <c r="H232" i="10"/>
  <c r="F76" i="11"/>
  <c r="F76" i="18" s="1"/>
  <c r="V118" i="11"/>
  <c r="N161" i="11"/>
  <c r="N161" i="18" s="1"/>
  <c r="V198" i="10"/>
  <c r="N241" i="10"/>
  <c r="N292" i="10"/>
  <c r="Y355" i="10"/>
  <c r="W66" i="10"/>
  <c r="G80" i="11"/>
  <c r="G80" i="18" s="1"/>
  <c r="O173" i="11"/>
  <c r="G224" i="11"/>
  <c r="G224" i="18" s="1"/>
  <c r="W274" i="11"/>
  <c r="W274" i="18" s="1"/>
  <c r="H80" i="10"/>
  <c r="I161" i="10"/>
  <c r="G326" i="10"/>
  <c r="E106" i="11"/>
  <c r="E106" i="18" s="1"/>
  <c r="C293" i="11"/>
  <c r="C293" i="18" s="1"/>
  <c r="C293" i="10"/>
  <c r="K314" i="11"/>
  <c r="K314" i="18" s="1"/>
  <c r="K314" i="10"/>
  <c r="K330" i="11"/>
  <c r="K330" i="18" s="1"/>
  <c r="K330" i="10"/>
  <c r="C349" i="11"/>
  <c r="C349" i="18" s="1"/>
  <c r="C349" i="10"/>
  <c r="C365" i="11"/>
  <c r="C365" i="18" s="1"/>
  <c r="C365" i="10"/>
  <c r="T160" i="10"/>
  <c r="T160" i="11"/>
  <c r="T160" i="18" s="1"/>
  <c r="T251" i="10"/>
  <c r="T251" i="11"/>
  <c r="T251" i="18" s="1"/>
  <c r="D296" i="11"/>
  <c r="D296" i="18" s="1"/>
  <c r="D296" i="10"/>
  <c r="L321" i="11"/>
  <c r="L321" i="18" s="1"/>
  <c r="L321" i="10"/>
  <c r="L343" i="11"/>
  <c r="L343" i="18" s="1"/>
  <c r="L343" i="10"/>
  <c r="M111" i="11"/>
  <c r="M111" i="18" s="1"/>
  <c r="M111" i="10"/>
  <c r="U124" i="10"/>
  <c r="U124" i="11"/>
  <c r="U124" i="18" s="1"/>
  <c r="E146" i="10"/>
  <c r="E146" i="11"/>
  <c r="E146" i="18" s="1"/>
  <c r="U180" i="11"/>
  <c r="U180" i="18" s="1"/>
  <c r="U180" i="10"/>
  <c r="E306" i="11"/>
  <c r="E306" i="18" s="1"/>
  <c r="E306" i="10"/>
  <c r="E322" i="11"/>
  <c r="E322" i="18" s="1"/>
  <c r="E322" i="10"/>
  <c r="U340" i="11"/>
  <c r="U340" i="18" s="1"/>
  <c r="U340" i="10"/>
  <c r="M359" i="11"/>
  <c r="M359" i="18" s="1"/>
  <c r="M359" i="10"/>
  <c r="F68" i="11"/>
  <c r="F68" i="18" s="1"/>
  <c r="F68" i="10"/>
  <c r="F100" i="11"/>
  <c r="F100" i="18" s="1"/>
  <c r="F100" i="10"/>
  <c r="V158" i="11"/>
  <c r="V158" i="18" s="1"/>
  <c r="V158" i="10"/>
  <c r="F212" i="11"/>
  <c r="F212" i="18" s="1"/>
  <c r="F212" i="10"/>
  <c r="V244" i="11"/>
  <c r="V244" i="18" s="1"/>
  <c r="V244" i="10"/>
  <c r="F289" i="11"/>
  <c r="F289" i="18" s="1"/>
  <c r="F289" i="10"/>
  <c r="N311" i="11"/>
  <c r="N311" i="18" s="1"/>
  <c r="N311" i="10"/>
  <c r="F331" i="11"/>
  <c r="F331" i="18" s="1"/>
  <c r="F331" i="10"/>
  <c r="N351" i="11"/>
  <c r="N351" i="18" s="1"/>
  <c r="N351" i="10"/>
  <c r="V366" i="11"/>
  <c r="V366" i="18" s="1"/>
  <c r="V366" i="10"/>
  <c r="G88" i="11"/>
  <c r="G88" i="18" s="1"/>
  <c r="G88" i="10"/>
  <c r="W98" i="11"/>
  <c r="W98" i="18" s="1"/>
  <c r="W98" i="10"/>
  <c r="W114" i="11"/>
  <c r="W114" i="18" s="1"/>
  <c r="W114" i="10"/>
  <c r="G128" i="11"/>
  <c r="G128" i="18" s="1"/>
  <c r="G128" i="10"/>
  <c r="G144" i="10"/>
  <c r="G144" i="11"/>
  <c r="G144" i="18" s="1"/>
  <c r="G160" i="11"/>
  <c r="G160" i="18" s="1"/>
  <c r="G160" i="10"/>
  <c r="W194" i="11"/>
  <c r="W194" i="18" s="1"/>
  <c r="W194" i="10"/>
  <c r="W210" i="10"/>
  <c r="W210" i="11"/>
  <c r="W210" i="18" s="1"/>
  <c r="W226" i="11"/>
  <c r="W226" i="18" s="1"/>
  <c r="W226" i="10"/>
  <c r="O245" i="11"/>
  <c r="O245" i="18" s="1"/>
  <c r="O245" i="10"/>
  <c r="G280" i="11"/>
  <c r="G280" i="18" s="1"/>
  <c r="G280" i="10"/>
  <c r="W298" i="11"/>
  <c r="W298" i="18" s="1"/>
  <c r="W298" i="10"/>
  <c r="O312" i="11"/>
  <c r="O312" i="18" s="1"/>
  <c r="O312" i="10"/>
  <c r="W328" i="11"/>
  <c r="W328" i="18" s="1"/>
  <c r="W328" i="10"/>
  <c r="O345" i="11"/>
  <c r="O345" i="18" s="1"/>
  <c r="O345" i="10"/>
  <c r="O359" i="11"/>
  <c r="O359" i="18" s="1"/>
  <c r="O359" i="10"/>
  <c r="P69" i="11"/>
  <c r="P69" i="18" s="1"/>
  <c r="P69" i="10"/>
  <c r="P85" i="11"/>
  <c r="P85" i="18" s="1"/>
  <c r="P85" i="10"/>
  <c r="P101" i="11"/>
  <c r="P101" i="18" s="1"/>
  <c r="P101" i="10"/>
  <c r="P109" i="11"/>
  <c r="P109" i="18" s="1"/>
  <c r="P109" i="10"/>
  <c r="H120" i="11"/>
  <c r="H120" i="18" s="1"/>
  <c r="H120" i="10"/>
  <c r="X138" i="11"/>
  <c r="X138" i="18" s="1"/>
  <c r="X138" i="10"/>
  <c r="P149" i="11"/>
  <c r="P149" i="18" s="1"/>
  <c r="P149" i="10"/>
  <c r="P157" i="11"/>
  <c r="P157" i="18" s="1"/>
  <c r="P157" i="10"/>
  <c r="H168" i="11"/>
  <c r="H168" i="18" s="1"/>
  <c r="H168" i="10"/>
  <c r="P197" i="11"/>
  <c r="P197" i="18" s="1"/>
  <c r="P197" i="10"/>
  <c r="H208" i="11"/>
  <c r="H208" i="18" s="1"/>
  <c r="H208" i="10"/>
  <c r="X218" i="10"/>
  <c r="X218" i="11"/>
  <c r="X218" i="18" s="1"/>
  <c r="X234" i="10"/>
  <c r="X234" i="11"/>
  <c r="H248" i="11"/>
  <c r="H248" i="18" s="1"/>
  <c r="H248" i="10"/>
  <c r="H264" i="10"/>
  <c r="H264" i="11"/>
  <c r="H264" i="18" s="1"/>
  <c r="H288" i="11"/>
  <c r="H288" i="18" s="1"/>
  <c r="H288" i="10"/>
  <c r="X298" i="11"/>
  <c r="X298" i="18" s="1"/>
  <c r="X298" i="10"/>
  <c r="H328" i="11"/>
  <c r="H328" i="18" s="1"/>
  <c r="H328" i="10"/>
  <c r="X338" i="11"/>
  <c r="X338" i="18" s="1"/>
  <c r="X338" i="10"/>
  <c r="H344" i="11"/>
  <c r="H344" i="18" s="1"/>
  <c r="H344" i="10"/>
  <c r="H352" i="11"/>
  <c r="H352" i="18" s="1"/>
  <c r="H352" i="10"/>
  <c r="X362" i="11"/>
  <c r="X362" i="18" s="1"/>
  <c r="X362" i="10"/>
  <c r="J334" i="11"/>
  <c r="J334" i="18" s="1"/>
  <c r="J334" i="10"/>
  <c r="I65" i="11"/>
  <c r="I65" i="18" s="1"/>
  <c r="I65" i="10"/>
  <c r="Q78" i="10"/>
  <c r="Q78" i="11"/>
  <c r="Q94" i="10"/>
  <c r="Q94" i="11"/>
  <c r="Q94" i="18" s="1"/>
  <c r="I137" i="11"/>
  <c r="I137" i="18" s="1"/>
  <c r="I137" i="10"/>
  <c r="I145" i="11"/>
  <c r="I145" i="18" s="1"/>
  <c r="I145" i="10"/>
  <c r="I153" i="11"/>
  <c r="I153" i="18" s="1"/>
  <c r="I153" i="10"/>
  <c r="I169" i="11"/>
  <c r="I169" i="18" s="1"/>
  <c r="I169" i="10"/>
  <c r="Y179" i="11"/>
  <c r="Y179" i="18" s="1"/>
  <c r="Y179" i="10"/>
  <c r="Y187" i="11"/>
  <c r="Y187" i="18" s="1"/>
  <c r="Y187" i="10"/>
  <c r="Q206" i="11"/>
  <c r="Q206" i="18" s="1"/>
  <c r="Q206" i="10"/>
  <c r="Y259" i="11"/>
  <c r="Y259" i="18" s="1"/>
  <c r="Y259" i="10"/>
  <c r="N81" i="11"/>
  <c r="N81" i="18" s="1"/>
  <c r="F124" i="11"/>
  <c r="F124" i="18" s="1"/>
  <c r="V166" i="11"/>
  <c r="V166" i="18" s="1"/>
  <c r="F204" i="10"/>
  <c r="F248" i="10"/>
  <c r="I313" i="10"/>
  <c r="I337" i="10"/>
  <c r="G72" i="10"/>
  <c r="O85" i="11"/>
  <c r="O85" i="18" s="1"/>
  <c r="W290" i="10"/>
  <c r="T340" i="10"/>
  <c r="P43" i="11"/>
  <c r="P43" i="18" s="1"/>
  <c r="S87" i="11"/>
  <c r="S87" i="18" s="1"/>
  <c r="N49" i="11"/>
  <c r="W49" i="10"/>
  <c r="J237" i="11"/>
  <c r="J237" i="18" s="1"/>
  <c r="V6" i="11"/>
  <c r="V6" i="18" s="1"/>
  <c r="V14" i="10"/>
  <c r="N21" i="10"/>
  <c r="F52" i="10"/>
  <c r="N61" i="11"/>
  <c r="N61" i="18" s="1"/>
  <c r="O12" i="11"/>
  <c r="O52" i="11"/>
  <c r="O52" i="18" s="1"/>
  <c r="R306" i="10"/>
  <c r="Z317" i="10"/>
  <c r="R355" i="10"/>
  <c r="K310" i="10"/>
  <c r="C321" i="10"/>
  <c r="C337" i="10"/>
  <c r="C353" i="10"/>
  <c r="S363" i="10"/>
  <c r="Y7" i="11"/>
  <c r="Y7" i="18" s="1"/>
  <c r="D328" i="10"/>
  <c r="T347" i="10"/>
  <c r="T358" i="10"/>
  <c r="D367" i="10"/>
  <c r="J141" i="11"/>
  <c r="J141" i="18" s="1"/>
  <c r="R266" i="10"/>
  <c r="E302" i="10"/>
  <c r="U312" i="10"/>
  <c r="M323" i="10"/>
  <c r="C181" i="10"/>
  <c r="N33" i="11"/>
  <c r="N33" i="18" s="1"/>
  <c r="W17" i="11"/>
  <c r="W17" i="18" s="1"/>
  <c r="O36" i="10"/>
  <c r="G55" i="11"/>
  <c r="I29" i="11"/>
  <c r="I29" i="18" s="1"/>
  <c r="F16" i="11"/>
  <c r="F16" i="18" s="1"/>
  <c r="F24" i="10"/>
  <c r="G39" i="11"/>
  <c r="G39" i="18" s="1"/>
  <c r="W57" i="10"/>
  <c r="R310" i="10"/>
  <c r="J319" i="10"/>
  <c r="X44" i="10"/>
  <c r="C313" i="10"/>
  <c r="S339" i="10"/>
  <c r="S347" i="10"/>
  <c r="S355" i="10"/>
  <c r="T319" i="10"/>
  <c r="D331" i="10"/>
  <c r="L339" i="10"/>
  <c r="L350" i="10"/>
  <c r="T361" i="10"/>
  <c r="R162" i="11"/>
  <c r="R162" i="18" s="1"/>
  <c r="U304" i="10"/>
  <c r="M315" i="10"/>
  <c r="E326" i="10"/>
  <c r="C197" i="11"/>
  <c r="C197" i="18" s="1"/>
  <c r="M147" i="11"/>
  <c r="M147" i="18" s="1"/>
  <c r="N17" i="10"/>
  <c r="N25" i="10"/>
  <c r="V34" i="10"/>
  <c r="N45" i="10"/>
  <c r="O20" i="11"/>
  <c r="O20" i="18" s="1"/>
  <c r="W41" i="10"/>
  <c r="Z295" i="10"/>
  <c r="Z311" i="10"/>
  <c r="R320" i="10"/>
  <c r="J343" i="10"/>
  <c r="C305" i="10"/>
  <c r="S323" i="10"/>
  <c r="K366" i="10"/>
  <c r="I61" i="10"/>
  <c r="L300" i="10"/>
  <c r="L311" i="10"/>
  <c r="Z191" i="10"/>
  <c r="U336" i="10"/>
  <c r="M347" i="10"/>
  <c r="E358" i="10"/>
  <c r="V3" i="10"/>
  <c r="S219" i="10"/>
  <c r="L151" i="11"/>
  <c r="L151" i="18" s="1"/>
  <c r="U232" i="11"/>
  <c r="U232" i="18" s="1"/>
  <c r="F44" i="11"/>
  <c r="Z159" i="10"/>
  <c r="G23" i="10"/>
  <c r="W45" i="11"/>
  <c r="W45" i="18" s="1"/>
  <c r="J297" i="10"/>
  <c r="C297" i="10"/>
  <c r="S315" i="10"/>
  <c r="S331" i="10"/>
  <c r="K342" i="10"/>
  <c r="K358" i="10"/>
  <c r="T322" i="10"/>
  <c r="T333" i="10"/>
  <c r="D342" i="10"/>
  <c r="L353" i="10"/>
  <c r="J205" i="11"/>
  <c r="J205" i="18" s="1"/>
  <c r="U296" i="10"/>
  <c r="M307" i="10"/>
  <c r="E318" i="10"/>
  <c r="U328" i="10"/>
  <c r="S67" i="10"/>
  <c r="S235" i="10"/>
  <c r="V30" i="11"/>
  <c r="V30" i="18" s="1"/>
  <c r="N57" i="10"/>
  <c r="H10" i="10"/>
  <c r="R98" i="11"/>
  <c r="R98" i="18" s="1"/>
  <c r="G31" i="11"/>
  <c r="G31" i="18" s="1"/>
  <c r="V50" i="11"/>
  <c r="V50" i="18" s="1"/>
  <c r="W33" i="10"/>
  <c r="Z303" i="10"/>
  <c r="R316" i="10"/>
  <c r="J347" i="10"/>
  <c r="C345" i="10"/>
  <c r="T294" i="10"/>
  <c r="D306" i="10"/>
  <c r="D317" i="10"/>
  <c r="L336" i="10"/>
  <c r="R106" i="10"/>
  <c r="R258" i="11"/>
  <c r="R258" i="18" s="1"/>
  <c r="C177" i="10"/>
  <c r="U136" i="11"/>
  <c r="U136" i="18" s="1"/>
  <c r="P322" i="10"/>
  <c r="N9" i="10"/>
  <c r="V26" i="10"/>
  <c r="N37" i="10"/>
  <c r="V42" i="10"/>
  <c r="V46" i="10"/>
  <c r="V62" i="10"/>
  <c r="N222" i="10"/>
  <c r="Y304" i="10"/>
  <c r="I310" i="10"/>
  <c r="Q315" i="10"/>
  <c r="Y320" i="10"/>
  <c r="Y344" i="10"/>
  <c r="O4" i="10"/>
  <c r="G15" i="10"/>
  <c r="P55" i="10"/>
  <c r="Y39" i="11"/>
  <c r="I102" i="11"/>
  <c r="I102" i="18" s="1"/>
  <c r="Y264" i="10"/>
  <c r="I278" i="10"/>
  <c r="Z119" i="11"/>
  <c r="Z119" i="18" s="1"/>
  <c r="J173" i="11"/>
  <c r="J173" i="18" s="1"/>
  <c r="Z223" i="10"/>
  <c r="J269" i="11"/>
  <c r="J269" i="18" s="1"/>
  <c r="S91" i="10"/>
  <c r="F201" i="10"/>
  <c r="H317" i="10"/>
  <c r="F4" i="10"/>
  <c r="N13" i="10"/>
  <c r="V22" i="10"/>
  <c r="F32" i="11"/>
  <c r="F32" i="18" s="1"/>
  <c r="V38" i="10"/>
  <c r="V58" i="10"/>
  <c r="N244" i="10"/>
  <c r="Y296" i="10"/>
  <c r="I350" i="10"/>
  <c r="Q355" i="10"/>
  <c r="Y360" i="10"/>
  <c r="W25" i="10"/>
  <c r="O44" i="10"/>
  <c r="O60" i="10"/>
  <c r="J309" i="10"/>
  <c r="X12" i="11"/>
  <c r="X12" i="18" s="1"/>
  <c r="H58" i="10"/>
  <c r="Q50" i="10"/>
  <c r="I262" i="10"/>
  <c r="Q275" i="10"/>
  <c r="R66" i="11"/>
  <c r="R66" i="18" s="1"/>
  <c r="R130" i="11"/>
  <c r="J181" i="10"/>
  <c r="R226" i="11"/>
  <c r="R226" i="18" s="1"/>
  <c r="Z279" i="11"/>
  <c r="Z279" i="18" s="1"/>
  <c r="C133" i="11"/>
  <c r="C133" i="18" s="1"/>
  <c r="X239" i="10"/>
  <c r="F28" i="10"/>
  <c r="V18" i="10"/>
  <c r="N53" i="10"/>
  <c r="I326" i="10"/>
  <c r="Q331" i="10"/>
  <c r="Y336" i="10"/>
  <c r="I366" i="10"/>
  <c r="G35" i="11"/>
  <c r="G35" i="18" s="1"/>
  <c r="R298" i="10"/>
  <c r="Z325" i="10"/>
  <c r="P23" i="11"/>
  <c r="P186" i="10"/>
  <c r="X199" i="11"/>
  <c r="X199" i="18" s="1"/>
  <c r="I166" i="11"/>
  <c r="I166" i="18" s="1"/>
  <c r="Q235" i="10"/>
  <c r="Q291" i="10"/>
  <c r="R74" i="10"/>
  <c r="R138" i="10"/>
  <c r="Z183" i="11"/>
  <c r="R234" i="10"/>
  <c r="Z287" i="10"/>
  <c r="K134" i="10"/>
  <c r="G69" i="11"/>
  <c r="G69" i="18" s="1"/>
  <c r="N5" i="11"/>
  <c r="N5" i="18" s="1"/>
  <c r="V10" i="10"/>
  <c r="V23" i="10"/>
  <c r="N29" i="11"/>
  <c r="N29" i="18" s="1"/>
  <c r="N41" i="10"/>
  <c r="V54" i="10"/>
  <c r="F60" i="10"/>
  <c r="Q307" i="10"/>
  <c r="Y312" i="10"/>
  <c r="I318" i="10"/>
  <c r="W9" i="10"/>
  <c r="G47" i="10"/>
  <c r="W53" i="10"/>
  <c r="O114" i="10"/>
  <c r="J301" i="10"/>
  <c r="H34" i="11"/>
  <c r="H34" i="18" s="1"/>
  <c r="Q18" i="10"/>
  <c r="Y256" i="10"/>
  <c r="I286" i="10"/>
  <c r="J149" i="10"/>
  <c r="R194" i="11"/>
  <c r="R194" i="18" s="1"/>
  <c r="J245" i="10"/>
  <c r="K154" i="11"/>
  <c r="K154" i="18" s="1"/>
  <c r="G93" i="10"/>
  <c r="W135" i="10"/>
  <c r="X36" i="11"/>
  <c r="X36" i="18" s="1"/>
  <c r="Y216" i="11"/>
  <c r="Y216" i="18" s="1"/>
  <c r="I254" i="10"/>
  <c r="Q283" i="10"/>
  <c r="Z95" i="10"/>
  <c r="Z151" i="11"/>
  <c r="Z151" i="18" s="1"/>
  <c r="R202" i="10"/>
  <c r="Z247" i="11"/>
  <c r="Z247" i="18" s="1"/>
  <c r="O48" i="11"/>
  <c r="O48" i="18" s="1"/>
  <c r="F40" i="10"/>
  <c r="F8" i="10"/>
  <c r="F48" i="10"/>
  <c r="F56" i="10"/>
  <c r="F64" i="10"/>
  <c r="P47" i="11"/>
  <c r="P47" i="18" s="1"/>
  <c r="J77" i="11"/>
  <c r="J77" i="18" s="1"/>
  <c r="J109" i="11"/>
  <c r="J109" i="18" s="1"/>
  <c r="C141" i="11"/>
  <c r="C141" i="18" s="1"/>
  <c r="C229" i="11"/>
  <c r="G43" i="10"/>
  <c r="J85" i="10"/>
  <c r="J117" i="10"/>
  <c r="G19" i="11"/>
  <c r="G19" i="18" s="1"/>
  <c r="R294" i="10"/>
  <c r="J305" i="10"/>
  <c r="Z329" i="10"/>
  <c r="Z87" i="11"/>
  <c r="Z127" i="10"/>
  <c r="R170" i="10"/>
  <c r="J213" i="10"/>
  <c r="W29" i="10"/>
  <c r="I354" i="10"/>
  <c r="X331" i="10"/>
  <c r="P366" i="10"/>
  <c r="W267" i="10"/>
  <c r="O16" i="11"/>
  <c r="O16" i="18" s="1"/>
  <c r="X40" i="11"/>
  <c r="X40" i="18" s="1"/>
  <c r="Z179" i="11"/>
  <c r="Z179" i="18" s="1"/>
  <c r="H22" i="11"/>
  <c r="H22" i="18" s="1"/>
  <c r="Q6" i="10"/>
  <c r="Y35" i="10"/>
  <c r="G11" i="10"/>
  <c r="Z163" i="10"/>
  <c r="W5" i="11"/>
  <c r="W5" i="18" s="1"/>
  <c r="O24" i="10"/>
  <c r="W37" i="10"/>
  <c r="W61" i="11"/>
  <c r="W61" i="18" s="1"/>
  <c r="Y11" i="10"/>
  <c r="G51" i="10"/>
  <c r="O56" i="10"/>
  <c r="O8" i="11"/>
  <c r="W13" i="11"/>
  <c r="W13" i="18" s="1"/>
  <c r="G27" i="10"/>
  <c r="O40" i="11"/>
  <c r="O40" i="18" s="1"/>
  <c r="G59" i="10"/>
  <c r="P19" i="11"/>
  <c r="P19" i="18" s="1"/>
  <c r="H38" i="11"/>
  <c r="H38" i="18" s="1"/>
  <c r="P59" i="10"/>
  <c r="R182" i="10"/>
  <c r="Z219" i="10"/>
  <c r="E151" i="10"/>
  <c r="L80" i="10"/>
  <c r="T213" i="11"/>
  <c r="T213" i="18" s="1"/>
  <c r="H59" i="10"/>
  <c r="H59" i="11"/>
  <c r="H59" i="18" s="1"/>
  <c r="Y40" i="10"/>
  <c r="Y40" i="11"/>
  <c r="J254" i="10"/>
  <c r="J254" i="11"/>
  <c r="J254" i="18" s="1"/>
  <c r="C210" i="11"/>
  <c r="C210" i="18" s="1"/>
  <c r="C210" i="10"/>
  <c r="C306" i="11"/>
  <c r="C306" i="18" s="1"/>
  <c r="C306" i="10"/>
  <c r="C322" i="11"/>
  <c r="C322" i="18" s="1"/>
  <c r="C322" i="10"/>
  <c r="S340" i="11"/>
  <c r="S340" i="18" s="1"/>
  <c r="S340" i="10"/>
  <c r="S364" i="11"/>
  <c r="S364" i="18" s="1"/>
  <c r="S364" i="10"/>
  <c r="T77" i="10"/>
  <c r="T77" i="11"/>
  <c r="T77" i="18" s="1"/>
  <c r="D99" i="11"/>
  <c r="D99" i="18" s="1"/>
  <c r="D99" i="10"/>
  <c r="L120" i="10"/>
  <c r="L120" i="11"/>
  <c r="L120" i="18" s="1"/>
  <c r="T141" i="11"/>
  <c r="T141" i="18" s="1"/>
  <c r="T141" i="10"/>
  <c r="D163" i="10"/>
  <c r="D163" i="11"/>
  <c r="D163" i="18" s="1"/>
  <c r="D179" i="10"/>
  <c r="D179" i="11"/>
  <c r="T197" i="10"/>
  <c r="T197" i="11"/>
  <c r="T197" i="18" s="1"/>
  <c r="D227" i="11"/>
  <c r="D227" i="18" s="1"/>
  <c r="D227" i="10"/>
  <c r="T259" i="11"/>
  <c r="T259" i="10"/>
  <c r="D293" i="11"/>
  <c r="D293" i="18" s="1"/>
  <c r="D293" i="10"/>
  <c r="L312" i="11"/>
  <c r="L312" i="18" s="1"/>
  <c r="L312" i="10"/>
  <c r="L329" i="11"/>
  <c r="L329" i="18" s="1"/>
  <c r="L329" i="10"/>
  <c r="L340" i="11"/>
  <c r="L340" i="10"/>
  <c r="T359" i="11"/>
  <c r="T359" i="18" s="1"/>
  <c r="T359" i="10"/>
  <c r="U73" i="11"/>
  <c r="U73" i="18" s="1"/>
  <c r="U73" i="10"/>
  <c r="E87" i="11"/>
  <c r="E87" i="18" s="1"/>
  <c r="E87" i="10"/>
  <c r="U105" i="11"/>
  <c r="U105" i="18" s="1"/>
  <c r="U105" i="10"/>
  <c r="E119" i="11"/>
  <c r="E119" i="18" s="1"/>
  <c r="E119" i="10"/>
  <c r="U137" i="11"/>
  <c r="U137" i="18" s="1"/>
  <c r="U137" i="10"/>
  <c r="M156" i="11"/>
  <c r="M156" i="18" s="1"/>
  <c r="M156" i="10"/>
  <c r="E175" i="11"/>
  <c r="E175" i="10"/>
  <c r="M188" i="11"/>
  <c r="M188" i="18" s="1"/>
  <c r="M188" i="10"/>
  <c r="E207" i="10"/>
  <c r="E207" i="11"/>
  <c r="E207" i="18" s="1"/>
  <c r="U225" i="11"/>
  <c r="U225" i="18" s="1"/>
  <c r="U225" i="10"/>
  <c r="U257" i="11"/>
  <c r="U257" i="10"/>
  <c r="M324" i="11"/>
  <c r="M324" i="18" s="1"/>
  <c r="M324" i="10"/>
  <c r="M348" i="11"/>
  <c r="M348" i="18" s="1"/>
  <c r="M348" i="10"/>
  <c r="V250" i="11"/>
  <c r="V250" i="18" s="1"/>
  <c r="V250" i="10"/>
  <c r="V275" i="11"/>
  <c r="V275" i="18" s="1"/>
  <c r="V275" i="10"/>
  <c r="F302" i="11"/>
  <c r="F302" i="18" s="1"/>
  <c r="F302" i="10"/>
  <c r="N327" i="11"/>
  <c r="N327" i="18" s="1"/>
  <c r="N327" i="10"/>
  <c r="N347" i="11"/>
  <c r="N347" i="18" s="1"/>
  <c r="N347" i="10"/>
  <c r="N366" i="11"/>
  <c r="N366" i="10"/>
  <c r="O170" i="11"/>
  <c r="O170" i="18" s="1"/>
  <c r="O170" i="10"/>
  <c r="W191" i="11"/>
  <c r="W191" i="18" s="1"/>
  <c r="W191" i="10"/>
  <c r="G205" i="11"/>
  <c r="G205" i="18" s="1"/>
  <c r="G205" i="10"/>
  <c r="G229" i="11"/>
  <c r="G229" i="10"/>
  <c r="G245" i="11"/>
  <c r="G245" i="18" s="1"/>
  <c r="G245" i="10"/>
  <c r="G261" i="11"/>
  <c r="G261" i="18" s="1"/>
  <c r="G261" i="10"/>
  <c r="O282" i="11"/>
  <c r="O282" i="18" s="1"/>
  <c r="O282" i="10"/>
  <c r="W303" i="11"/>
  <c r="W303" i="10"/>
  <c r="G323" i="11"/>
  <c r="G323" i="18" s="1"/>
  <c r="G323" i="10"/>
  <c r="O342" i="11"/>
  <c r="O342" i="18" s="1"/>
  <c r="O342" i="10"/>
  <c r="W361" i="11"/>
  <c r="W361" i="18" s="1"/>
  <c r="W361" i="10"/>
  <c r="P66" i="10"/>
  <c r="P66" i="11"/>
  <c r="P66" i="18" s="1"/>
  <c r="H85" i="10"/>
  <c r="H85" i="11"/>
  <c r="X103" i="11"/>
  <c r="X103" i="18" s="1"/>
  <c r="X103" i="10"/>
  <c r="H117" i="11"/>
  <c r="H117" i="18" s="1"/>
  <c r="H117" i="10"/>
  <c r="X135" i="11"/>
  <c r="X135" i="10"/>
  <c r="X159" i="11"/>
  <c r="X159" i="18" s="1"/>
  <c r="X159" i="10"/>
  <c r="H205" i="10"/>
  <c r="H205" i="11"/>
  <c r="H205" i="18" s="1"/>
  <c r="H221" i="10"/>
  <c r="H221" i="11"/>
  <c r="H221" i="18" s="1"/>
  <c r="P250" i="11"/>
  <c r="P250" i="10"/>
  <c r="H261" i="11"/>
  <c r="H261" i="18" s="1"/>
  <c r="H261" i="10"/>
  <c r="H269" i="11"/>
  <c r="H269" i="18" s="1"/>
  <c r="H269" i="10"/>
  <c r="P274" i="11"/>
  <c r="P274" i="18" s="1"/>
  <c r="P274" i="10"/>
  <c r="P282" i="11"/>
  <c r="P282" i="10"/>
  <c r="P290" i="11"/>
  <c r="P290" i="18" s="1"/>
  <c r="P290" i="10"/>
  <c r="J333" i="11"/>
  <c r="J333" i="18" s="1"/>
  <c r="J333" i="10"/>
  <c r="R350" i="11"/>
  <c r="R350" i="18" s="1"/>
  <c r="R350" i="10"/>
  <c r="R358" i="11"/>
  <c r="R358" i="10"/>
  <c r="Q67" i="11"/>
  <c r="Q67" i="18" s="1"/>
  <c r="Q67" i="10"/>
  <c r="Y72" i="10"/>
  <c r="Y72" i="11"/>
  <c r="Y72" i="18" s="1"/>
  <c r="Q75" i="10"/>
  <c r="Q75" i="11"/>
  <c r="Q75" i="18" s="1"/>
  <c r="I78" i="10"/>
  <c r="I78" i="11"/>
  <c r="I78" i="18" s="1"/>
  <c r="Q83" i="10"/>
  <c r="Q83" i="11"/>
  <c r="W18" i="10"/>
  <c r="W18" i="11"/>
  <c r="W18" i="18" s="1"/>
  <c r="X45" i="11"/>
  <c r="X45" i="18" s="1"/>
  <c r="X45" i="10"/>
  <c r="R107" i="10"/>
  <c r="R107" i="11"/>
  <c r="R107" i="18" s="1"/>
  <c r="R203" i="10"/>
  <c r="R203" i="11"/>
  <c r="S212" i="10"/>
  <c r="S212" i="11"/>
  <c r="S212" i="18" s="1"/>
  <c r="S308" i="11"/>
  <c r="S308" i="18" s="1"/>
  <c r="S308" i="10"/>
  <c r="C330" i="11"/>
  <c r="C330" i="10"/>
  <c r="K351" i="11"/>
  <c r="K351" i="18" s="1"/>
  <c r="K351" i="10"/>
  <c r="D67" i="11"/>
  <c r="D67" i="18" s="1"/>
  <c r="D67" i="10"/>
  <c r="L88" i="11"/>
  <c r="L88" i="18" s="1"/>
  <c r="L88" i="10"/>
  <c r="D107" i="11"/>
  <c r="D107" i="10"/>
  <c r="L128" i="11"/>
  <c r="L128" i="18" s="1"/>
  <c r="L128" i="10"/>
  <c r="L152" i="11"/>
  <c r="L152" i="18" s="1"/>
  <c r="L152" i="10"/>
  <c r="D171" i="11"/>
  <c r="D171" i="18" s="1"/>
  <c r="D171" i="10"/>
  <c r="L208" i="11"/>
  <c r="L208" i="10"/>
  <c r="D243" i="11"/>
  <c r="D243" i="18" s="1"/>
  <c r="D243" i="10"/>
  <c r="L351" i="11"/>
  <c r="L351" i="18" s="1"/>
  <c r="L351" i="10"/>
  <c r="E3" i="11"/>
  <c r="E3" i="18" s="1"/>
  <c r="E3" i="10"/>
  <c r="U81" i="10"/>
  <c r="U81" i="11"/>
  <c r="U81" i="18" s="1"/>
  <c r="M100" i="11"/>
  <c r="M100" i="18" s="1"/>
  <c r="M100" i="10"/>
  <c r="M116" i="11"/>
  <c r="M116" i="18" s="1"/>
  <c r="M116" i="10"/>
  <c r="E135" i="10"/>
  <c r="E135" i="11"/>
  <c r="E135" i="18" s="1"/>
  <c r="U153" i="10"/>
  <c r="U153" i="11"/>
  <c r="U153" i="18" s="1"/>
  <c r="M172" i="11"/>
  <c r="M172" i="18" s="1"/>
  <c r="M172" i="10"/>
  <c r="M204" i="11"/>
  <c r="M204" i="18" s="1"/>
  <c r="M204" i="10"/>
  <c r="E223" i="11"/>
  <c r="E223" i="18" s="1"/>
  <c r="E223" i="10"/>
  <c r="U241" i="10"/>
  <c r="U241" i="11"/>
  <c r="U241" i="18" s="1"/>
  <c r="M276" i="10"/>
  <c r="M276" i="11"/>
  <c r="E295" i="10"/>
  <c r="E295" i="11"/>
  <c r="E295" i="18" s="1"/>
  <c r="U313" i="11"/>
  <c r="U313" i="18" s="1"/>
  <c r="U313" i="10"/>
  <c r="M356" i="11"/>
  <c r="M356" i="10"/>
  <c r="V266" i="11"/>
  <c r="V266" i="18" s="1"/>
  <c r="V266" i="10"/>
  <c r="V291" i="11"/>
  <c r="V291" i="18" s="1"/>
  <c r="V291" i="10"/>
  <c r="V317" i="11"/>
  <c r="V317" i="18" s="1"/>
  <c r="V317" i="10"/>
  <c r="G157" i="11"/>
  <c r="G157" i="10"/>
  <c r="G181" i="11"/>
  <c r="G181" i="18" s="1"/>
  <c r="G181" i="10"/>
  <c r="W279" i="11"/>
  <c r="W279" i="18" s="1"/>
  <c r="W279" i="10"/>
  <c r="H165" i="11"/>
  <c r="H165" i="18" s="1"/>
  <c r="H165" i="10"/>
  <c r="F13" i="10"/>
  <c r="F65" i="10"/>
  <c r="V75" i="10"/>
  <c r="F89" i="10"/>
  <c r="V99" i="10"/>
  <c r="N110" i="10"/>
  <c r="F121" i="10"/>
  <c r="N126" i="10"/>
  <c r="F137" i="10"/>
  <c r="F145" i="10"/>
  <c r="V155" i="10"/>
  <c r="V163" i="10"/>
  <c r="F169" i="10"/>
  <c r="N198" i="10"/>
  <c r="V219" i="10"/>
  <c r="F241" i="10"/>
  <c r="O66" i="11"/>
  <c r="O90" i="10"/>
  <c r="W111" i="10"/>
  <c r="G133" i="10"/>
  <c r="O154" i="10"/>
  <c r="P234" i="11"/>
  <c r="P234" i="18" s="1"/>
  <c r="H237" i="10"/>
  <c r="K343" i="10"/>
  <c r="E335" i="10"/>
  <c r="F311" i="10"/>
  <c r="V356" i="10"/>
  <c r="H27" i="10"/>
  <c r="H27" i="11"/>
  <c r="H27" i="18" s="1"/>
  <c r="Y32" i="11"/>
  <c r="Y32" i="18" s="1"/>
  <c r="Y32" i="10"/>
  <c r="Y56" i="11"/>
  <c r="Y56" i="18" s="1"/>
  <c r="Y56" i="10"/>
  <c r="J346" i="11"/>
  <c r="J346" i="18" s="1"/>
  <c r="J346" i="10"/>
  <c r="S100" i="10"/>
  <c r="S100" i="11"/>
  <c r="S100" i="18" s="1"/>
  <c r="S316" i="11"/>
  <c r="S316" i="18" s="1"/>
  <c r="S316" i="10"/>
  <c r="K335" i="11"/>
  <c r="K335" i="18" s="1"/>
  <c r="K335" i="10"/>
  <c r="K359" i="11"/>
  <c r="K359" i="18" s="1"/>
  <c r="K359" i="10"/>
  <c r="L72" i="11"/>
  <c r="L72" i="10"/>
  <c r="T93" i="10"/>
  <c r="T93" i="11"/>
  <c r="T93" i="18" s="1"/>
  <c r="D115" i="10"/>
  <c r="D115" i="11"/>
  <c r="D155" i="10"/>
  <c r="D155" i="11"/>
  <c r="D155" i="18" s="1"/>
  <c r="L192" i="11"/>
  <c r="L192" i="10"/>
  <c r="M284" i="10"/>
  <c r="M284" i="11"/>
  <c r="M284" i="18" s="1"/>
  <c r="E303" i="11"/>
  <c r="E303" i="18" s="1"/>
  <c r="E303" i="10"/>
  <c r="U321" i="11"/>
  <c r="U321" i="18" s="1"/>
  <c r="U321" i="10"/>
  <c r="E343" i="11"/>
  <c r="E343" i="10"/>
  <c r="U361" i="11"/>
  <c r="U361" i="18" s="1"/>
  <c r="U361" i="10"/>
  <c r="F270" i="11"/>
  <c r="F270" i="18" s="1"/>
  <c r="F270" i="10"/>
  <c r="V340" i="11"/>
  <c r="V340" i="18" s="1"/>
  <c r="V340" i="10"/>
  <c r="G173" i="11"/>
  <c r="G173" i="18" s="1"/>
  <c r="G173" i="10"/>
  <c r="O194" i="11"/>
  <c r="O194" i="18" s="1"/>
  <c r="O194" i="10"/>
  <c r="O210" i="11"/>
  <c r="O210" i="18" s="1"/>
  <c r="O210" i="10"/>
  <c r="W231" i="11"/>
  <c r="W231" i="18" s="1"/>
  <c r="W231" i="10"/>
  <c r="O250" i="11"/>
  <c r="O250" i="10"/>
  <c r="W271" i="11"/>
  <c r="W271" i="18" s="1"/>
  <c r="W271" i="10"/>
  <c r="O290" i="11"/>
  <c r="O290" i="18" s="1"/>
  <c r="O290" i="10"/>
  <c r="G312" i="11"/>
  <c r="G312" i="18" s="1"/>
  <c r="G312" i="10"/>
  <c r="G331" i="11"/>
  <c r="G331" i="10"/>
  <c r="W347" i="11"/>
  <c r="W347" i="18" s="1"/>
  <c r="W347" i="10"/>
  <c r="O367" i="11"/>
  <c r="O367" i="18" s="1"/>
  <c r="O367" i="10"/>
  <c r="X79" i="10"/>
  <c r="X79" i="11"/>
  <c r="X79" i="18" s="1"/>
  <c r="H101" i="11"/>
  <c r="H101" i="10"/>
  <c r="X111" i="11"/>
  <c r="X111" i="18" s="1"/>
  <c r="X111" i="10"/>
  <c r="P130" i="11"/>
  <c r="P130" i="18" s="1"/>
  <c r="P130" i="10"/>
  <c r="X151" i="11"/>
  <c r="X151" i="18" s="1"/>
  <c r="X151" i="10"/>
  <c r="H173" i="11"/>
  <c r="H173" i="10"/>
  <c r="H189" i="11"/>
  <c r="H189" i="18" s="1"/>
  <c r="H189" i="10"/>
  <c r="X207" i="10"/>
  <c r="X207" i="11"/>
  <c r="X207" i="18" s="1"/>
  <c r="H229" i="10"/>
  <c r="H229" i="11"/>
  <c r="H229" i="18" s="1"/>
  <c r="H333" i="10"/>
  <c r="V67" i="10"/>
  <c r="F81" i="10"/>
  <c r="V91" i="10"/>
  <c r="N102" i="10"/>
  <c r="F113" i="10"/>
  <c r="V123" i="10"/>
  <c r="V131" i="10"/>
  <c r="N142" i="10"/>
  <c r="N150" i="10"/>
  <c r="N158" i="10"/>
  <c r="N166" i="10"/>
  <c r="F177" i="10"/>
  <c r="X343" i="10"/>
  <c r="H349" i="10"/>
  <c r="P354" i="10"/>
  <c r="N10" i="10"/>
  <c r="N58" i="11"/>
  <c r="N58" i="18" s="1"/>
  <c r="N70" i="11"/>
  <c r="N70" i="18" s="1"/>
  <c r="F73" i="11"/>
  <c r="F73" i="18" s="1"/>
  <c r="N78" i="11"/>
  <c r="N78" i="18" s="1"/>
  <c r="V83" i="11"/>
  <c r="N86" i="11"/>
  <c r="N86" i="18" s="1"/>
  <c r="N94" i="11"/>
  <c r="N94" i="18" s="1"/>
  <c r="F97" i="11"/>
  <c r="F105" i="11"/>
  <c r="F105" i="18" s="1"/>
  <c r="V107" i="11"/>
  <c r="V107" i="18" s="1"/>
  <c r="V115" i="11"/>
  <c r="V115" i="18" s="1"/>
  <c r="N118" i="11"/>
  <c r="N118" i="18" s="1"/>
  <c r="F129" i="11"/>
  <c r="N134" i="11"/>
  <c r="N134" i="18" s="1"/>
  <c r="V139" i="11"/>
  <c r="V139" i="18" s="1"/>
  <c r="V147" i="11"/>
  <c r="F153" i="11"/>
  <c r="F153" i="18" s="1"/>
  <c r="F161" i="11"/>
  <c r="F161" i="18" s="1"/>
  <c r="V171" i="11"/>
  <c r="V171" i="18" s="1"/>
  <c r="N174" i="11"/>
  <c r="N174" i="18" s="1"/>
  <c r="V195" i="10"/>
  <c r="F217" i="10"/>
  <c r="N238" i="10"/>
  <c r="O5" i="10"/>
  <c r="W87" i="10"/>
  <c r="G109" i="10"/>
  <c r="O130" i="10"/>
  <c r="W151" i="10"/>
  <c r="E127" i="10"/>
  <c r="W42" i="10"/>
  <c r="W42" i="11"/>
  <c r="W42" i="18" s="1"/>
  <c r="J142" i="10"/>
  <c r="J142" i="11"/>
  <c r="J142" i="18" s="1"/>
  <c r="J270" i="11"/>
  <c r="J270" i="18" s="1"/>
  <c r="J270" i="10"/>
  <c r="K327" i="11"/>
  <c r="K327" i="18" s="1"/>
  <c r="K327" i="10"/>
  <c r="S348" i="11"/>
  <c r="S348" i="18" s="1"/>
  <c r="S348" i="10"/>
  <c r="Z341" i="11"/>
  <c r="Z341" i="10"/>
  <c r="T85" i="11"/>
  <c r="T85" i="18" s="1"/>
  <c r="T85" i="10"/>
  <c r="T109" i="11"/>
  <c r="T109" i="18" s="1"/>
  <c r="T109" i="10"/>
  <c r="D131" i="10"/>
  <c r="D131" i="11"/>
  <c r="D131" i="18" s="1"/>
  <c r="T149" i="11"/>
  <c r="T149" i="10"/>
  <c r="T173" i="11"/>
  <c r="T173" i="18" s="1"/>
  <c r="T173" i="10"/>
  <c r="D195" i="11"/>
  <c r="D195" i="18" s="1"/>
  <c r="D195" i="10"/>
  <c r="D219" i="10"/>
  <c r="D219" i="11"/>
  <c r="D219" i="18" s="1"/>
  <c r="T237" i="11"/>
  <c r="T237" i="18" s="1"/>
  <c r="T237" i="10"/>
  <c r="T270" i="11"/>
  <c r="T270" i="18" s="1"/>
  <c r="T270" i="10"/>
  <c r="L287" i="11"/>
  <c r="L287" i="18" s="1"/>
  <c r="L287" i="10"/>
  <c r="L301" i="11"/>
  <c r="L301" i="18" s="1"/>
  <c r="L301" i="10"/>
  <c r="T320" i="11"/>
  <c r="T320" i="10"/>
  <c r="T348" i="11"/>
  <c r="T348" i="18" s="1"/>
  <c r="T348" i="10"/>
  <c r="U65" i="11"/>
  <c r="U65" i="18" s="1"/>
  <c r="U65" i="10"/>
  <c r="U97" i="11"/>
  <c r="U97" i="18" s="1"/>
  <c r="U97" i="10"/>
  <c r="E143" i="11"/>
  <c r="E143" i="10"/>
  <c r="U161" i="11"/>
  <c r="U161" i="18" s="1"/>
  <c r="U161" i="10"/>
  <c r="M180" i="11"/>
  <c r="M180" i="18" s="1"/>
  <c r="M180" i="10"/>
  <c r="M196" i="11"/>
  <c r="M196" i="18" s="1"/>
  <c r="M196" i="10"/>
  <c r="E215" i="11"/>
  <c r="E215" i="18" s="1"/>
  <c r="E215" i="10"/>
  <c r="E231" i="11"/>
  <c r="E231" i="18" s="1"/>
  <c r="E231" i="10"/>
  <c r="E247" i="11"/>
  <c r="E247" i="18" s="1"/>
  <c r="E247" i="10"/>
  <c r="U265" i="10"/>
  <c r="U265" i="11"/>
  <c r="U265" i="18" s="1"/>
  <c r="U281" i="11"/>
  <c r="U281" i="18" s="1"/>
  <c r="U281" i="10"/>
  <c r="M300" i="11"/>
  <c r="M300" i="18" s="1"/>
  <c r="M300" i="10"/>
  <c r="E319" i="11"/>
  <c r="E319" i="18" s="1"/>
  <c r="E319" i="10"/>
  <c r="M340" i="11"/>
  <c r="M340" i="18" s="1"/>
  <c r="M340" i="10"/>
  <c r="M364" i="11"/>
  <c r="M364" i="10"/>
  <c r="N261" i="11"/>
  <c r="N261" i="18" s="1"/>
  <c r="N261" i="10"/>
  <c r="V288" i="11"/>
  <c r="V288" i="18" s="1"/>
  <c r="V288" i="10"/>
  <c r="N314" i="11"/>
  <c r="N314" i="18" s="1"/>
  <c r="N314" i="10"/>
  <c r="V343" i="11"/>
  <c r="V343" i="10"/>
  <c r="W175" i="11"/>
  <c r="W175" i="18" s="1"/>
  <c r="W175" i="10"/>
  <c r="G197" i="11"/>
  <c r="G197" i="18" s="1"/>
  <c r="G197" i="10"/>
  <c r="G213" i="11"/>
  <c r="G213" i="18" s="1"/>
  <c r="G213" i="10"/>
  <c r="O234" i="11"/>
  <c r="O234" i="10"/>
  <c r="G253" i="11"/>
  <c r="G253" i="18" s="1"/>
  <c r="G253" i="10"/>
  <c r="G269" i="11"/>
  <c r="G269" i="18" s="1"/>
  <c r="G269" i="10"/>
  <c r="W287" i="11"/>
  <c r="W287" i="18" s="1"/>
  <c r="W287" i="10"/>
  <c r="O306" i="11"/>
  <c r="O306" i="18" s="1"/>
  <c r="O306" i="10"/>
  <c r="O328" i="11"/>
  <c r="O328" i="18" s="1"/>
  <c r="O328" i="10"/>
  <c r="W350" i="11"/>
  <c r="W350" i="18" s="1"/>
  <c r="W350" i="10"/>
  <c r="P82" i="10"/>
  <c r="P82" i="11"/>
  <c r="P82" i="18" s="1"/>
  <c r="P98" i="11"/>
  <c r="P98" i="10"/>
  <c r="P114" i="11"/>
  <c r="P114" i="18" s="1"/>
  <c r="P114" i="10"/>
  <c r="H133" i="11"/>
  <c r="H133" i="18" s="1"/>
  <c r="H133" i="10"/>
  <c r="H149" i="11"/>
  <c r="H149" i="18" s="1"/>
  <c r="H149" i="10"/>
  <c r="P170" i="10"/>
  <c r="P170" i="11"/>
  <c r="P170" i="18" s="1"/>
  <c r="X183" i="11"/>
  <c r="X183" i="18" s="1"/>
  <c r="X183" i="10"/>
  <c r="P202" i="10"/>
  <c r="P202" i="11"/>
  <c r="P218" i="10"/>
  <c r="P218" i="11"/>
  <c r="P218" i="18" s="1"/>
  <c r="X231" i="10"/>
  <c r="X231" i="11"/>
  <c r="X231" i="18" s="1"/>
  <c r="H245" i="11"/>
  <c r="H245" i="18" s="1"/>
  <c r="H245" i="10"/>
  <c r="H253" i="11"/>
  <c r="H253" i="18" s="1"/>
  <c r="H253" i="10"/>
  <c r="P266" i="11"/>
  <c r="P266" i="18" s="1"/>
  <c r="P266" i="10"/>
  <c r="X279" i="11"/>
  <c r="X279" i="10"/>
  <c r="X287" i="11"/>
  <c r="X287" i="18" s="1"/>
  <c r="X287" i="10"/>
  <c r="J325" i="11"/>
  <c r="J325" i="18" s="1"/>
  <c r="J325" i="10"/>
  <c r="P298" i="10"/>
  <c r="X303" i="10"/>
  <c r="H309" i="10"/>
  <c r="X359" i="10"/>
  <c r="H365" i="10"/>
  <c r="V7" i="11"/>
  <c r="V7" i="18" s="1"/>
  <c r="F193" i="10"/>
  <c r="N214" i="10"/>
  <c r="V235" i="10"/>
  <c r="G85" i="10"/>
  <c r="O106" i="10"/>
  <c r="W127" i="10"/>
  <c r="G149" i="10"/>
  <c r="O218" i="10"/>
  <c r="E263" i="10"/>
  <c r="H19" i="11"/>
  <c r="H19" i="10"/>
  <c r="Z192" i="11"/>
  <c r="Z192" i="18" s="1"/>
  <c r="Z192" i="10"/>
  <c r="R275" i="11"/>
  <c r="R275" i="18" s="1"/>
  <c r="R275" i="10"/>
  <c r="K311" i="11"/>
  <c r="K311" i="18" s="1"/>
  <c r="K311" i="10"/>
  <c r="S332" i="11"/>
  <c r="S332" i="10"/>
  <c r="C354" i="11"/>
  <c r="C354" i="18" s="1"/>
  <c r="C354" i="10"/>
  <c r="L104" i="11"/>
  <c r="L104" i="18" s="1"/>
  <c r="L104" i="10"/>
  <c r="L184" i="11"/>
  <c r="L184" i="18" s="1"/>
  <c r="L184" i="10"/>
  <c r="T221" i="11"/>
  <c r="T221" i="10"/>
  <c r="D254" i="11"/>
  <c r="D254" i="18" s="1"/>
  <c r="D254" i="10"/>
  <c r="T323" i="11"/>
  <c r="T323" i="18" s="1"/>
  <c r="T323" i="10"/>
  <c r="T337" i="11"/>
  <c r="T337" i="18" s="1"/>
  <c r="T337" i="10"/>
  <c r="D357" i="11"/>
  <c r="D357" i="18" s="1"/>
  <c r="D357" i="10"/>
  <c r="E71" i="11"/>
  <c r="E71" i="18" s="1"/>
  <c r="E71" i="10"/>
  <c r="U89" i="11"/>
  <c r="U89" i="18" s="1"/>
  <c r="U89" i="10"/>
  <c r="M108" i="10"/>
  <c r="M108" i="11"/>
  <c r="M108" i="18" s="1"/>
  <c r="M124" i="11"/>
  <c r="M124" i="10"/>
  <c r="M140" i="11"/>
  <c r="M140" i="18" s="1"/>
  <c r="M140" i="10"/>
  <c r="E159" i="10"/>
  <c r="E159" i="11"/>
  <c r="E159" i="18" s="1"/>
  <c r="U177" i="11"/>
  <c r="U177" i="18" s="1"/>
  <c r="U177" i="10"/>
  <c r="E191" i="10"/>
  <c r="E191" i="11"/>
  <c r="E191" i="18" s="1"/>
  <c r="M212" i="10"/>
  <c r="M212" i="11"/>
  <c r="M212" i="18" s="1"/>
  <c r="U233" i="10"/>
  <c r="U233" i="11"/>
  <c r="U233" i="18" s="1"/>
  <c r="U249" i="10"/>
  <c r="U249" i="11"/>
  <c r="U249" i="18" s="1"/>
  <c r="M268" i="11"/>
  <c r="M268" i="10"/>
  <c r="E287" i="11"/>
  <c r="E287" i="18" s="1"/>
  <c r="E287" i="10"/>
  <c r="U305" i="11"/>
  <c r="U305" i="18" s="1"/>
  <c r="U305" i="10"/>
  <c r="E327" i="11"/>
  <c r="E327" i="18" s="1"/>
  <c r="E327" i="10"/>
  <c r="U345" i="11"/>
  <c r="U345" i="10"/>
  <c r="E367" i="11"/>
  <c r="E367" i="18" s="1"/>
  <c r="E367" i="10"/>
  <c r="V247" i="11"/>
  <c r="V247" i="18" s="1"/>
  <c r="V247" i="10"/>
  <c r="V272" i="11"/>
  <c r="V272" i="18" s="1"/>
  <c r="V272" i="10"/>
  <c r="F295" i="11"/>
  <c r="F295" i="10"/>
  <c r="V323" i="11"/>
  <c r="V323" i="18" s="1"/>
  <c r="V323" i="10"/>
  <c r="V353" i="11"/>
  <c r="V353" i="18" s="1"/>
  <c r="V353" i="10"/>
  <c r="W167" i="11"/>
  <c r="W167" i="18" s="1"/>
  <c r="W167" i="10"/>
  <c r="G189" i="11"/>
  <c r="G189" i="10"/>
  <c r="W207" i="11"/>
  <c r="W207" i="18" s="1"/>
  <c r="W207" i="10"/>
  <c r="O226" i="11"/>
  <c r="O226" i="18" s="1"/>
  <c r="O226" i="10"/>
  <c r="W247" i="11"/>
  <c r="W247" i="18" s="1"/>
  <c r="W247" i="10"/>
  <c r="W263" i="11"/>
  <c r="W263" i="10"/>
  <c r="G285" i="11"/>
  <c r="G285" i="18" s="1"/>
  <c r="G285" i="10"/>
  <c r="G301" i="11"/>
  <c r="G301" i="18" s="1"/>
  <c r="G301" i="10"/>
  <c r="O320" i="11"/>
  <c r="O320" i="18" s="1"/>
  <c r="O320" i="10"/>
  <c r="W336" i="11"/>
  <c r="W336" i="10"/>
  <c r="G356" i="11"/>
  <c r="G356" i="18" s="1"/>
  <c r="G356" i="10"/>
  <c r="H93" i="11"/>
  <c r="H93" i="18" s="1"/>
  <c r="H93" i="10"/>
  <c r="H141" i="11"/>
  <c r="H141" i="18" s="1"/>
  <c r="H141" i="10"/>
  <c r="H157" i="11"/>
  <c r="H157" i="10"/>
  <c r="P178" i="11"/>
  <c r="P178" i="18" s="1"/>
  <c r="P178" i="10"/>
  <c r="P210" i="10"/>
  <c r="P210" i="11"/>
  <c r="P210" i="18" s="1"/>
  <c r="P226" i="10"/>
  <c r="P226" i="11"/>
  <c r="P226" i="18" s="1"/>
  <c r="P242" i="11"/>
  <c r="P242" i="10"/>
  <c r="X247" i="11"/>
  <c r="X247" i="18" s="1"/>
  <c r="X247" i="10"/>
  <c r="X263" i="11"/>
  <c r="X263" i="18" s="1"/>
  <c r="X263" i="10"/>
  <c r="X271" i="11"/>
  <c r="X271" i="18" s="1"/>
  <c r="X271" i="10"/>
  <c r="H277" i="11"/>
  <c r="H277" i="10"/>
  <c r="H285" i="11"/>
  <c r="H285" i="18" s="1"/>
  <c r="H285" i="10"/>
  <c r="H293" i="11"/>
  <c r="H293" i="18" s="1"/>
  <c r="H293" i="10"/>
  <c r="J341" i="11"/>
  <c r="J341" i="18" s="1"/>
  <c r="J341" i="10"/>
  <c r="K3" i="11"/>
  <c r="K3" i="10"/>
  <c r="I70" i="11"/>
  <c r="I70" i="18" s="1"/>
  <c r="I70" i="10"/>
  <c r="Y80" i="10"/>
  <c r="Y80" i="11"/>
  <c r="Y80" i="18" s="1"/>
  <c r="P338" i="10"/>
  <c r="P314" i="10"/>
  <c r="X319" i="10"/>
  <c r="H325" i="10"/>
  <c r="P330" i="10"/>
  <c r="F45" i="10"/>
  <c r="V47" i="11"/>
  <c r="V47" i="18" s="1"/>
  <c r="N190" i="10"/>
  <c r="V211" i="10"/>
  <c r="F233" i="10"/>
  <c r="O37" i="11"/>
  <c r="O82" i="10"/>
  <c r="W103" i="10"/>
  <c r="G125" i="10"/>
  <c r="O146" i="10"/>
  <c r="W215" i="10"/>
  <c r="P74" i="11"/>
  <c r="P74" i="18" s="1"/>
  <c r="P122" i="10"/>
  <c r="H35" i="10"/>
  <c r="H35" i="11"/>
  <c r="H35" i="18" s="1"/>
  <c r="C314" i="11"/>
  <c r="C314" i="18" s="1"/>
  <c r="C314" i="10"/>
  <c r="C362" i="11"/>
  <c r="C362" i="18" s="1"/>
  <c r="C362" i="10"/>
  <c r="D75" i="11"/>
  <c r="D75" i="18" s="1"/>
  <c r="D75" i="10"/>
  <c r="L96" i="10"/>
  <c r="L96" i="11"/>
  <c r="L96" i="18" s="1"/>
  <c r="T117" i="11"/>
  <c r="T117" i="18" s="1"/>
  <c r="T117" i="10"/>
  <c r="D139" i="11"/>
  <c r="D139" i="18" s="1"/>
  <c r="D139" i="10"/>
  <c r="T157" i="10"/>
  <c r="T157" i="11"/>
  <c r="T157" i="18" s="1"/>
  <c r="L176" i="10"/>
  <c r="L176" i="11"/>
  <c r="L176" i="18" s="1"/>
  <c r="L200" i="11"/>
  <c r="L200" i="18" s="1"/>
  <c r="L200" i="10"/>
  <c r="L216" i="11"/>
  <c r="L216" i="18" s="1"/>
  <c r="L216" i="10"/>
  <c r="L232" i="11"/>
  <c r="L232" i="18" s="1"/>
  <c r="L232" i="10"/>
  <c r="T295" i="11"/>
  <c r="T295" i="10"/>
  <c r="D307" i="11"/>
  <c r="D307" i="18" s="1"/>
  <c r="D307" i="10"/>
  <c r="L326" i="11"/>
  <c r="L326" i="18" s="1"/>
  <c r="L326" i="10"/>
  <c r="D346" i="11"/>
  <c r="D346" i="18" s="1"/>
  <c r="D346" i="10"/>
  <c r="T362" i="11"/>
  <c r="T362" i="10"/>
  <c r="M76" i="10"/>
  <c r="M76" i="11"/>
  <c r="M76" i="18" s="1"/>
  <c r="M92" i="11"/>
  <c r="M92" i="18" s="1"/>
  <c r="M92" i="10"/>
  <c r="U113" i="11"/>
  <c r="U113" i="18" s="1"/>
  <c r="U113" i="10"/>
  <c r="M132" i="11"/>
  <c r="M132" i="10"/>
  <c r="M148" i="10"/>
  <c r="M148" i="11"/>
  <c r="M148" i="18" s="1"/>
  <c r="E167" i="11"/>
  <c r="E167" i="18" s="1"/>
  <c r="E167" i="10"/>
  <c r="U185" i="10"/>
  <c r="U185" i="11"/>
  <c r="U185" i="18" s="1"/>
  <c r="U201" i="11"/>
  <c r="U201" i="10"/>
  <c r="M220" i="11"/>
  <c r="M220" i="18" s="1"/>
  <c r="M220" i="10"/>
  <c r="E239" i="11"/>
  <c r="E239" i="18" s="1"/>
  <c r="E239" i="10"/>
  <c r="E255" i="11"/>
  <c r="E255" i="18" s="1"/>
  <c r="E255" i="10"/>
  <c r="U273" i="11"/>
  <c r="U273" i="10"/>
  <c r="M292" i="11"/>
  <c r="M292" i="18" s="1"/>
  <c r="M292" i="10"/>
  <c r="E311" i="11"/>
  <c r="E311" i="18" s="1"/>
  <c r="E311" i="10"/>
  <c r="M332" i="11"/>
  <c r="M332" i="18" s="1"/>
  <c r="M332" i="10"/>
  <c r="U353" i="11"/>
  <c r="U353" i="10"/>
  <c r="N254" i="11"/>
  <c r="N254" i="18" s="1"/>
  <c r="N254" i="10"/>
  <c r="N279" i="11"/>
  <c r="N279" i="18" s="1"/>
  <c r="N279" i="10"/>
  <c r="N298" i="11"/>
  <c r="N298" i="18" s="1"/>
  <c r="N298" i="10"/>
  <c r="V320" i="11"/>
  <c r="V320" i="10"/>
  <c r="F337" i="11"/>
  <c r="F337" i="18" s="1"/>
  <c r="F337" i="10"/>
  <c r="V362" i="11"/>
  <c r="V362" i="18" s="1"/>
  <c r="V362" i="10"/>
  <c r="O162" i="11"/>
  <c r="O162" i="18" s="1"/>
  <c r="O162" i="10"/>
  <c r="O178" i="11"/>
  <c r="O178" i="10"/>
  <c r="O202" i="11"/>
  <c r="O202" i="18" s="1"/>
  <c r="O202" i="10"/>
  <c r="W223" i="11"/>
  <c r="W223" i="18" s="1"/>
  <c r="W223" i="10"/>
  <c r="O242" i="11"/>
  <c r="O242" i="18" s="1"/>
  <c r="O242" i="10"/>
  <c r="O258" i="11"/>
  <c r="O258" i="10"/>
  <c r="G277" i="11"/>
  <c r="G277" i="18" s="1"/>
  <c r="G277" i="10"/>
  <c r="G293" i="11"/>
  <c r="G293" i="18" s="1"/>
  <c r="G293" i="10"/>
  <c r="G309" i="11"/>
  <c r="G309" i="18" s="1"/>
  <c r="G309" i="10"/>
  <c r="W325" i="11"/>
  <c r="W325" i="10"/>
  <c r="G345" i="11"/>
  <c r="G345" i="18" s="1"/>
  <c r="G345" i="10"/>
  <c r="O364" i="11"/>
  <c r="O364" i="18" s="1"/>
  <c r="O364" i="10"/>
  <c r="H77" i="10"/>
  <c r="H77" i="11"/>
  <c r="H77" i="18" s="1"/>
  <c r="X95" i="11"/>
  <c r="X95" i="18" s="1"/>
  <c r="X95" i="10"/>
  <c r="X143" i="11"/>
  <c r="X143" i="18" s="1"/>
  <c r="X143" i="10"/>
  <c r="P162" i="11"/>
  <c r="P162" i="18" s="1"/>
  <c r="P162" i="10"/>
  <c r="H181" i="11"/>
  <c r="H181" i="18" s="1"/>
  <c r="H181" i="10"/>
  <c r="H197" i="10"/>
  <c r="H197" i="11"/>
  <c r="H197" i="18" s="1"/>
  <c r="H213" i="10"/>
  <c r="H213" i="11"/>
  <c r="P258" i="11"/>
  <c r="P258" i="18" s="1"/>
  <c r="P258" i="10"/>
  <c r="X335" i="10"/>
  <c r="V55" i="11"/>
  <c r="V55" i="18" s="1"/>
  <c r="V187" i="10"/>
  <c r="F209" i="10"/>
  <c r="N230" i="10"/>
  <c r="W79" i="10"/>
  <c r="G101" i="10"/>
  <c r="O122" i="10"/>
  <c r="W143" i="10"/>
  <c r="X71" i="11"/>
  <c r="X71" i="18" s="1"/>
  <c r="X119" i="10"/>
  <c r="O298" i="10"/>
  <c r="U193" i="10"/>
  <c r="G48" i="11"/>
  <c r="G48" i="18" s="1"/>
  <c r="G48" i="10"/>
  <c r="H51" i="10"/>
  <c r="H51" i="11"/>
  <c r="H51" i="18" s="1"/>
  <c r="I14" i="11"/>
  <c r="I14" i="18" s="1"/>
  <c r="I14" i="10"/>
  <c r="J158" i="11"/>
  <c r="J158" i="18" s="1"/>
  <c r="J158" i="10"/>
  <c r="Z264" i="10"/>
  <c r="Z264" i="11"/>
  <c r="Z264" i="18" s="1"/>
  <c r="K319" i="11"/>
  <c r="K319" i="18" s="1"/>
  <c r="K319" i="10"/>
  <c r="C338" i="11"/>
  <c r="C338" i="18" s="1"/>
  <c r="C338" i="10"/>
  <c r="S356" i="11"/>
  <c r="S356" i="18" s="1"/>
  <c r="S356" i="10"/>
  <c r="T69" i="11"/>
  <c r="T69" i="10"/>
  <c r="D91" i="11"/>
  <c r="D91" i="18" s="1"/>
  <c r="D91" i="10"/>
  <c r="L136" i="11"/>
  <c r="L136" i="18" s="1"/>
  <c r="L136" i="10"/>
  <c r="T205" i="11"/>
  <c r="T205" i="18" s="1"/>
  <c r="T205" i="10"/>
  <c r="D304" i="11"/>
  <c r="D304" i="10"/>
  <c r="D318" i="11"/>
  <c r="D318" i="18" s="1"/>
  <c r="D318" i="10"/>
  <c r="T334" i="11"/>
  <c r="T334" i="18" s="1"/>
  <c r="T334" i="10"/>
  <c r="L354" i="11"/>
  <c r="L354" i="18" s="1"/>
  <c r="L354" i="10"/>
  <c r="M68" i="11"/>
  <c r="M68" i="10"/>
  <c r="M84" i="10"/>
  <c r="M84" i="11"/>
  <c r="M84" i="18" s="1"/>
  <c r="E103" i="10"/>
  <c r="E103" i="11"/>
  <c r="U121" i="10"/>
  <c r="U121" i="11"/>
  <c r="U121" i="18" s="1"/>
  <c r="U169" i="10"/>
  <c r="U169" i="11"/>
  <c r="U169" i="18" s="1"/>
  <c r="U209" i="11"/>
  <c r="U209" i="18" s="1"/>
  <c r="U209" i="10"/>
  <c r="M228" i="10"/>
  <c r="M228" i="11"/>
  <c r="M244" i="11"/>
  <c r="M244" i="18" s="1"/>
  <c r="M244" i="10"/>
  <c r="M260" i="10"/>
  <c r="M260" i="11"/>
  <c r="M260" i="18" s="1"/>
  <c r="E279" i="10"/>
  <c r="E279" i="11"/>
  <c r="E279" i="18" s="1"/>
  <c r="U297" i="11"/>
  <c r="U297" i="18" s="1"/>
  <c r="U297" i="10"/>
  <c r="M316" i="11"/>
  <c r="M316" i="18" s="1"/>
  <c r="M316" i="10"/>
  <c r="U337" i="11"/>
  <c r="U337" i="10"/>
  <c r="E359" i="11"/>
  <c r="E359" i="18" s="1"/>
  <c r="E359" i="10"/>
  <c r="F264" i="11"/>
  <c r="F264" i="18" s="1"/>
  <c r="F264" i="10"/>
  <c r="F286" i="11"/>
  <c r="F286" i="18" s="1"/>
  <c r="F286" i="10"/>
  <c r="F308" i="11"/>
  <c r="F308" i="10"/>
  <c r="F334" i="11"/>
  <c r="F334" i="18" s="1"/>
  <c r="F334" i="10"/>
  <c r="V359" i="11"/>
  <c r="V359" i="18" s="1"/>
  <c r="V359" i="10"/>
  <c r="W159" i="11"/>
  <c r="W159" i="18" s="1"/>
  <c r="W159" i="10"/>
  <c r="O186" i="11"/>
  <c r="O186" i="10"/>
  <c r="G237" i="11"/>
  <c r="G237" i="18" s="1"/>
  <c r="G237" i="10"/>
  <c r="W255" i="11"/>
  <c r="W255" i="18" s="1"/>
  <c r="W255" i="10"/>
  <c r="O274" i="11"/>
  <c r="O274" i="18" s="1"/>
  <c r="O274" i="10"/>
  <c r="W295" i="11"/>
  <c r="W295" i="10"/>
  <c r="O317" i="11"/>
  <c r="O317" i="18" s="1"/>
  <c r="O317" i="10"/>
  <c r="O339" i="11"/>
  <c r="O339" i="18" s="1"/>
  <c r="O339" i="10"/>
  <c r="G359" i="11"/>
  <c r="G359" i="18" s="1"/>
  <c r="G359" i="10"/>
  <c r="H69" i="10"/>
  <c r="H69" i="11"/>
  <c r="H69" i="18" s="1"/>
  <c r="P90" i="11"/>
  <c r="P90" i="18" s="1"/>
  <c r="P90" i="10"/>
  <c r="H109" i="11"/>
  <c r="H109" i="18" s="1"/>
  <c r="H109" i="10"/>
  <c r="X127" i="11"/>
  <c r="X127" i="18" s="1"/>
  <c r="X127" i="10"/>
  <c r="P146" i="11"/>
  <c r="P146" i="10"/>
  <c r="X167" i="10"/>
  <c r="X167" i="11"/>
  <c r="X167" i="18" s="1"/>
  <c r="P194" i="10"/>
  <c r="P194" i="11"/>
  <c r="X223" i="10"/>
  <c r="X223" i="11"/>
  <c r="X223" i="18" s="1"/>
  <c r="F5" i="11"/>
  <c r="F5" i="18" s="1"/>
  <c r="X295" i="10"/>
  <c r="H341" i="10"/>
  <c r="P346" i="10"/>
  <c r="X351" i="10"/>
  <c r="N34" i="10"/>
  <c r="F185" i="10"/>
  <c r="N206" i="10"/>
  <c r="V227" i="10"/>
  <c r="O13" i="11"/>
  <c r="O13" i="18" s="1"/>
  <c r="W50" i="11"/>
  <c r="W50" i="18" s="1"/>
  <c r="G77" i="10"/>
  <c r="O98" i="10"/>
  <c r="W119" i="10"/>
  <c r="G141" i="10"/>
  <c r="X215" i="11"/>
  <c r="X215" i="18" s="1"/>
  <c r="R163" i="10"/>
  <c r="R163" i="11"/>
  <c r="R163" i="18" s="1"/>
  <c r="R299" i="11"/>
  <c r="R299" i="18" s="1"/>
  <c r="R299" i="10"/>
  <c r="R321" i="11"/>
  <c r="R321" i="18" s="1"/>
  <c r="R321" i="10"/>
  <c r="S324" i="11"/>
  <c r="S324" i="18" s="1"/>
  <c r="S324" i="10"/>
  <c r="C346" i="11"/>
  <c r="C346" i="10"/>
  <c r="K367" i="11"/>
  <c r="K367" i="18" s="1"/>
  <c r="K367" i="10"/>
  <c r="D83" i="11"/>
  <c r="D83" i="18" s="1"/>
  <c r="D83" i="10"/>
  <c r="T101" i="11"/>
  <c r="T101" i="18" s="1"/>
  <c r="T101" i="10"/>
  <c r="D123" i="10"/>
  <c r="D123" i="11"/>
  <c r="D123" i="18" s="1"/>
  <c r="L144" i="11"/>
  <c r="L144" i="18" s="1"/>
  <c r="L144" i="10"/>
  <c r="T165" i="11"/>
  <c r="T165" i="18" s="1"/>
  <c r="T165" i="10"/>
  <c r="D187" i="11"/>
  <c r="D187" i="18" s="1"/>
  <c r="D187" i="10"/>
  <c r="L248" i="10"/>
  <c r="L248" i="11"/>
  <c r="L248" i="18" s="1"/>
  <c r="L265" i="10"/>
  <c r="L265" i="11"/>
  <c r="L265" i="18" s="1"/>
  <c r="D282" i="10"/>
  <c r="D282" i="11"/>
  <c r="T298" i="11"/>
  <c r="T298" i="18" s="1"/>
  <c r="T298" i="10"/>
  <c r="L315" i="11"/>
  <c r="L315" i="10"/>
  <c r="D332" i="11"/>
  <c r="D332" i="18" s="1"/>
  <c r="D332" i="10"/>
  <c r="D343" i="11"/>
  <c r="D343" i="18" s="1"/>
  <c r="D343" i="10"/>
  <c r="L365" i="11"/>
  <c r="L365" i="18" s="1"/>
  <c r="L365" i="10"/>
  <c r="E79" i="11"/>
  <c r="E79" i="18" s="1"/>
  <c r="E79" i="10"/>
  <c r="E95" i="11"/>
  <c r="E95" i="18" s="1"/>
  <c r="E95" i="10"/>
  <c r="E111" i="11"/>
  <c r="E111" i="18" s="1"/>
  <c r="E111" i="10"/>
  <c r="U129" i="10"/>
  <c r="U129" i="11"/>
  <c r="U129" i="18" s="1"/>
  <c r="U145" i="10"/>
  <c r="U145" i="11"/>
  <c r="U145" i="18" s="1"/>
  <c r="M164" i="10"/>
  <c r="M164" i="11"/>
  <c r="M164" i="18" s="1"/>
  <c r="E183" i="11"/>
  <c r="E183" i="18" s="1"/>
  <c r="E183" i="10"/>
  <c r="E199" i="11"/>
  <c r="E199" i="18" s="1"/>
  <c r="E199" i="10"/>
  <c r="U217" i="10"/>
  <c r="U217" i="11"/>
  <c r="U217" i="18" s="1"/>
  <c r="M236" i="11"/>
  <c r="M236" i="18" s="1"/>
  <c r="M236" i="10"/>
  <c r="M252" i="10"/>
  <c r="M252" i="11"/>
  <c r="E271" i="11"/>
  <c r="E271" i="18" s="1"/>
  <c r="E271" i="10"/>
  <c r="U289" i="11"/>
  <c r="U289" i="18" s="1"/>
  <c r="U289" i="10"/>
  <c r="M308" i="11"/>
  <c r="M308" i="18" s="1"/>
  <c r="M308" i="10"/>
  <c r="U329" i="11"/>
  <c r="U329" i="18" s="1"/>
  <c r="U329" i="10"/>
  <c r="E351" i="11"/>
  <c r="E351" i="18" s="1"/>
  <c r="E351" i="10"/>
  <c r="N257" i="11"/>
  <c r="N257" i="18" s="1"/>
  <c r="N257" i="10"/>
  <c r="N282" i="11"/>
  <c r="N282" i="18" s="1"/>
  <c r="N282" i="10"/>
  <c r="F305" i="11"/>
  <c r="F305" i="18" s="1"/>
  <c r="F305" i="10"/>
  <c r="V330" i="11"/>
  <c r="V330" i="18" s="1"/>
  <c r="V330" i="10"/>
  <c r="V350" i="11"/>
  <c r="V350" i="18" s="1"/>
  <c r="V350" i="10"/>
  <c r="G165" i="11"/>
  <c r="G165" i="18" s="1"/>
  <c r="G165" i="10"/>
  <c r="W183" i="11"/>
  <c r="W183" i="18" s="1"/>
  <c r="W183" i="10"/>
  <c r="W199" i="11"/>
  <c r="W199" i="18" s="1"/>
  <c r="W199" i="10"/>
  <c r="G221" i="11"/>
  <c r="G221" i="10"/>
  <c r="W239" i="11"/>
  <c r="W239" i="18" s="1"/>
  <c r="W239" i="10"/>
  <c r="O266" i="11"/>
  <c r="O266" i="18" s="1"/>
  <c r="O266" i="10"/>
  <c r="W314" i="11"/>
  <c r="W314" i="18" s="1"/>
  <c r="W314" i="10"/>
  <c r="W333" i="11"/>
  <c r="W333" i="10"/>
  <c r="O353" i="11"/>
  <c r="O353" i="18" s="1"/>
  <c r="O353" i="10"/>
  <c r="X87" i="11"/>
  <c r="X87" i="18" s="1"/>
  <c r="X87" i="10"/>
  <c r="P106" i="11"/>
  <c r="P106" i="18" s="1"/>
  <c r="P106" i="10"/>
  <c r="H125" i="11"/>
  <c r="H125" i="10"/>
  <c r="P138" i="11"/>
  <c r="P138" i="18" s="1"/>
  <c r="P138" i="10"/>
  <c r="P154" i="11"/>
  <c r="P154" i="18" s="1"/>
  <c r="P154" i="10"/>
  <c r="X175" i="11"/>
  <c r="X175" i="18" s="1"/>
  <c r="X175" i="10"/>
  <c r="X191" i="11"/>
  <c r="X191" i="10"/>
  <c r="X255" i="11"/>
  <c r="X255" i="18" s="1"/>
  <c r="X255" i="10"/>
  <c r="H301" i="10"/>
  <c r="P306" i="10"/>
  <c r="X311" i="10"/>
  <c r="H357" i="10"/>
  <c r="P362" i="10"/>
  <c r="N182" i="10"/>
  <c r="V203" i="10"/>
  <c r="F225" i="10"/>
  <c r="W71" i="11"/>
  <c r="W71" i="18" s="1"/>
  <c r="O74" i="10"/>
  <c r="W95" i="10"/>
  <c r="G117" i="10"/>
  <c r="O138" i="10"/>
  <c r="T309" i="10"/>
  <c r="L276" i="10"/>
  <c r="I86" i="10"/>
  <c r="I86" i="11"/>
  <c r="I86" i="18" s="1"/>
  <c r="Y88" i="10"/>
  <c r="Y88" i="11"/>
  <c r="Y88" i="18" s="1"/>
  <c r="Y96" i="10"/>
  <c r="Y96" i="11"/>
  <c r="Q99" i="10"/>
  <c r="Q99" i="11"/>
  <c r="Q99" i="18" s="1"/>
  <c r="Y104" i="10"/>
  <c r="Y104" i="11"/>
  <c r="Y104" i="18" s="1"/>
  <c r="Y112" i="11"/>
  <c r="Y112" i="10"/>
  <c r="Q115" i="11"/>
  <c r="Q115" i="18" s="1"/>
  <c r="Q115" i="10"/>
  <c r="Y120" i="11"/>
  <c r="Y120" i="18" s="1"/>
  <c r="Y120" i="10"/>
  <c r="Q123" i="11"/>
  <c r="Q123" i="18" s="1"/>
  <c r="Q123" i="10"/>
  <c r="I126" i="11"/>
  <c r="I126" i="10"/>
  <c r="Y128" i="11"/>
  <c r="Y128" i="18" s="1"/>
  <c r="Y128" i="10"/>
  <c r="Q131" i="11"/>
  <c r="Q131" i="18" s="1"/>
  <c r="Q131" i="10"/>
  <c r="I134" i="11"/>
  <c r="I134" i="18" s="1"/>
  <c r="I134" i="10"/>
  <c r="Y136" i="11"/>
  <c r="Y136" i="10"/>
  <c r="I142" i="11"/>
  <c r="I142" i="18" s="1"/>
  <c r="I142" i="10"/>
  <c r="Y144" i="10"/>
  <c r="Y144" i="11"/>
  <c r="Y144" i="18" s="1"/>
  <c r="Q147" i="11"/>
  <c r="Q147" i="18" s="1"/>
  <c r="Q147" i="10"/>
  <c r="Y152" i="10"/>
  <c r="Y152" i="11"/>
  <c r="Y152" i="18" s="1"/>
  <c r="Q155" i="11"/>
  <c r="Q155" i="18" s="1"/>
  <c r="Q155" i="10"/>
  <c r="I158" i="11"/>
  <c r="I158" i="18" s="1"/>
  <c r="I158" i="10"/>
  <c r="Y160" i="11"/>
  <c r="Y160" i="18" s="1"/>
  <c r="Y160" i="10"/>
  <c r="Y168" i="10"/>
  <c r="Y168" i="11"/>
  <c r="Y168" i="18" s="1"/>
  <c r="Q171" i="10"/>
  <c r="Q171" i="11"/>
  <c r="Y176" i="10"/>
  <c r="Y176" i="11"/>
  <c r="Y176" i="18" s="1"/>
  <c r="Q179" i="10"/>
  <c r="Q179" i="11"/>
  <c r="Q179" i="18" s="1"/>
  <c r="I182" i="10"/>
  <c r="I182" i="11"/>
  <c r="I182" i="18" s="1"/>
  <c r="I190" i="10"/>
  <c r="I190" i="11"/>
  <c r="I190" i="18" s="1"/>
  <c r="Y192" i="10"/>
  <c r="Y192" i="11"/>
  <c r="Y192" i="18" s="1"/>
  <c r="I198" i="10"/>
  <c r="I198" i="11"/>
  <c r="I198" i="18" s="1"/>
  <c r="Y200" i="10"/>
  <c r="Y200" i="11"/>
  <c r="Y200" i="18" s="1"/>
  <c r="Q203" i="10"/>
  <c r="Q203" i="11"/>
  <c r="Q211" i="10"/>
  <c r="Q211" i="11"/>
  <c r="Q211" i="18" s="1"/>
  <c r="I214" i="10"/>
  <c r="I214" i="11"/>
  <c r="I214" i="18" s="1"/>
  <c r="Q219" i="10"/>
  <c r="Q219" i="11"/>
  <c r="Q219" i="18" s="1"/>
  <c r="I222" i="10"/>
  <c r="I222" i="11"/>
  <c r="Y224" i="10"/>
  <c r="Y224" i="11"/>
  <c r="Y224" i="18" s="1"/>
  <c r="I294" i="11"/>
  <c r="I294" i="18" s="1"/>
  <c r="I294" i="10"/>
  <c r="R328" i="11"/>
  <c r="R328" i="10"/>
  <c r="J336" i="11"/>
  <c r="J336" i="18" s="1"/>
  <c r="J336" i="10"/>
  <c r="Z345" i="11"/>
  <c r="Z345" i="18" s="1"/>
  <c r="Z345" i="10"/>
  <c r="J353" i="11"/>
  <c r="J353" i="18" s="1"/>
  <c r="J353" i="10"/>
  <c r="R361" i="11"/>
  <c r="R361" i="10"/>
  <c r="Q163" i="10"/>
  <c r="Q227" i="11"/>
  <c r="I230" i="10"/>
  <c r="Q251" i="10"/>
  <c r="Y272" i="10"/>
  <c r="I110" i="10"/>
  <c r="Q139" i="10"/>
  <c r="I174" i="11"/>
  <c r="I174" i="18" s="1"/>
  <c r="Q187" i="11"/>
  <c r="Q187" i="18" s="1"/>
  <c r="Y248" i="10"/>
  <c r="I270" i="10"/>
  <c r="Q107" i="10"/>
  <c r="Y184" i="11"/>
  <c r="Y184" i="18" s="1"/>
  <c r="I246" i="10"/>
  <c r="Q267" i="10"/>
  <c r="Q243" i="10"/>
  <c r="I94" i="11"/>
  <c r="I94" i="18" s="1"/>
  <c r="I118" i="10"/>
  <c r="Q195" i="11"/>
  <c r="Q195" i="18" s="1"/>
  <c r="Y208" i="11"/>
  <c r="Y208" i="18" s="1"/>
  <c r="Y240" i="10"/>
  <c r="Q91" i="11"/>
  <c r="Q91" i="18" s="1"/>
  <c r="I206" i="11"/>
  <c r="I238" i="10"/>
  <c r="Q259" i="10"/>
  <c r="Y280" i="10"/>
  <c r="Z59" i="10"/>
  <c r="S54" i="11"/>
  <c r="S54" i="18" s="1"/>
  <c r="P126" i="10"/>
  <c r="P302" i="10"/>
  <c r="I346" i="10"/>
  <c r="X9" i="10"/>
  <c r="H329" i="10"/>
  <c r="V11" i="11"/>
  <c r="N14" i="10"/>
  <c r="Y308" i="10"/>
  <c r="Y364" i="10"/>
  <c r="I162" i="11"/>
  <c r="I162" i="18" s="1"/>
  <c r="Y164" i="10"/>
  <c r="Q175" i="11"/>
  <c r="Q175" i="18" s="1"/>
  <c r="Y292" i="10"/>
  <c r="N6" i="10"/>
  <c r="N106" i="11"/>
  <c r="N106" i="18" s="1"/>
  <c r="Y300" i="10"/>
  <c r="Y356" i="10"/>
  <c r="R311" i="10"/>
  <c r="Q255" i="10"/>
  <c r="X339" i="10"/>
  <c r="V207" i="10"/>
  <c r="I306" i="10"/>
  <c r="Y324" i="10"/>
  <c r="G97" i="10"/>
  <c r="Y124" i="11"/>
  <c r="Y124" i="18" s="1"/>
  <c r="C166" i="11"/>
  <c r="C166" i="18" s="1"/>
  <c r="F149" i="11"/>
  <c r="F149" i="18" s="1"/>
  <c r="Y348" i="10"/>
  <c r="O182" i="10"/>
  <c r="Y100" i="11"/>
  <c r="J21" i="10"/>
  <c r="J21" i="11"/>
  <c r="R42" i="10"/>
  <c r="R42" i="11"/>
  <c r="R42" i="18" s="1"/>
  <c r="Z63" i="11"/>
  <c r="Z63" i="10"/>
  <c r="C24" i="11"/>
  <c r="C24" i="10"/>
  <c r="S42" i="11"/>
  <c r="S42" i="18" s="1"/>
  <c r="S42" i="10"/>
  <c r="K61" i="11"/>
  <c r="K61" i="18" s="1"/>
  <c r="K61" i="10"/>
  <c r="T21" i="11"/>
  <c r="T21" i="10"/>
  <c r="L40" i="10"/>
  <c r="L40" i="11"/>
  <c r="T61" i="10"/>
  <c r="T61" i="11"/>
  <c r="T61" i="18" s="1"/>
  <c r="U24" i="10"/>
  <c r="U24" i="11"/>
  <c r="U24" i="18" s="1"/>
  <c r="G12" i="11"/>
  <c r="G12" i="10"/>
  <c r="H31" i="11"/>
  <c r="H31" i="18" s="1"/>
  <c r="H31" i="10"/>
  <c r="X49" i="11"/>
  <c r="X49" i="18" s="1"/>
  <c r="X49" i="10"/>
  <c r="H63" i="11"/>
  <c r="H63" i="18" s="1"/>
  <c r="H63" i="10"/>
  <c r="I26" i="10"/>
  <c r="I26" i="11"/>
  <c r="I26" i="18" s="1"/>
  <c r="Y44" i="11"/>
  <c r="Y44" i="18" s="1"/>
  <c r="Y44" i="10"/>
  <c r="Y60" i="11"/>
  <c r="Y60" i="18" s="1"/>
  <c r="Y60" i="10"/>
  <c r="R79" i="10"/>
  <c r="R79" i="11"/>
  <c r="R79" i="18" s="1"/>
  <c r="J98" i="11"/>
  <c r="J98" i="10"/>
  <c r="Z116" i="10"/>
  <c r="Z116" i="11"/>
  <c r="J130" i="11"/>
  <c r="J130" i="18" s="1"/>
  <c r="J130" i="10"/>
  <c r="Z148" i="11"/>
  <c r="Z148" i="18" s="1"/>
  <c r="Z148" i="10"/>
  <c r="J170" i="11"/>
  <c r="J170" i="10"/>
  <c r="R191" i="11"/>
  <c r="R191" i="18" s="1"/>
  <c r="R191" i="10"/>
  <c r="J210" i="10"/>
  <c r="J210" i="11"/>
  <c r="J210" i="18" s="1"/>
  <c r="R231" i="11"/>
  <c r="R231" i="18" s="1"/>
  <c r="R231" i="10"/>
  <c r="J250" i="11"/>
  <c r="J250" i="10"/>
  <c r="R271" i="11"/>
  <c r="R271" i="18" s="1"/>
  <c r="R271" i="10"/>
  <c r="C70" i="11"/>
  <c r="C70" i="18" s="1"/>
  <c r="C70" i="10"/>
  <c r="C86" i="10"/>
  <c r="C86" i="11"/>
  <c r="C86" i="18" s="1"/>
  <c r="C102" i="11"/>
  <c r="C102" i="10"/>
  <c r="K123" i="11"/>
  <c r="K123" i="18" s="1"/>
  <c r="K123" i="10"/>
  <c r="C134" i="10"/>
  <c r="C134" i="11"/>
  <c r="C134" i="18" s="1"/>
  <c r="S152" i="11"/>
  <c r="S152" i="18" s="1"/>
  <c r="S152" i="10"/>
  <c r="K171" i="11"/>
  <c r="K171" i="10"/>
  <c r="K195" i="11"/>
  <c r="K195" i="18" s="1"/>
  <c r="K195" i="10"/>
  <c r="K235" i="11"/>
  <c r="K235" i="18" s="1"/>
  <c r="K235" i="10"/>
  <c r="C254" i="11"/>
  <c r="C254" i="18" s="1"/>
  <c r="C254" i="10"/>
  <c r="C270" i="11"/>
  <c r="C270" i="10"/>
  <c r="S288" i="11"/>
  <c r="S288" i="18" s="1"/>
  <c r="S288" i="10"/>
  <c r="K307" i="11"/>
  <c r="K307" i="18" s="1"/>
  <c r="K307" i="10"/>
  <c r="S328" i="11"/>
  <c r="S328" i="18" s="1"/>
  <c r="S328" i="10"/>
  <c r="C342" i="11"/>
  <c r="C342" i="10"/>
  <c r="S360" i="11"/>
  <c r="S360" i="18" s="1"/>
  <c r="S360" i="10"/>
  <c r="D71" i="11"/>
  <c r="D71" i="18" s="1"/>
  <c r="D71" i="10"/>
  <c r="T89" i="11"/>
  <c r="T89" i="18" s="1"/>
  <c r="T89" i="10"/>
  <c r="L108" i="10"/>
  <c r="L108" i="11"/>
  <c r="L108" i="18" s="1"/>
  <c r="D127" i="11"/>
  <c r="D127" i="18" s="1"/>
  <c r="D127" i="10"/>
  <c r="D143" i="11"/>
  <c r="D143" i="18" s="1"/>
  <c r="D143" i="10"/>
  <c r="D159" i="11"/>
  <c r="D159" i="18" s="1"/>
  <c r="D159" i="10"/>
  <c r="D175" i="11"/>
  <c r="D175" i="10"/>
  <c r="T185" i="11"/>
  <c r="T185" i="18" s="1"/>
  <c r="T185" i="10"/>
  <c r="T201" i="11"/>
  <c r="T201" i="18" s="1"/>
  <c r="T201" i="10"/>
  <c r="L220" i="10"/>
  <c r="L220" i="11"/>
  <c r="L220" i="18" s="1"/>
  <c r="D239" i="10"/>
  <c r="D239" i="11"/>
  <c r="D239" i="18" s="1"/>
  <c r="L255" i="11"/>
  <c r="L255" i="18" s="1"/>
  <c r="L255" i="10"/>
  <c r="D272" i="11"/>
  <c r="D272" i="18" s="1"/>
  <c r="D272" i="10"/>
  <c r="D286" i="11"/>
  <c r="D286" i="18" s="1"/>
  <c r="D286" i="10"/>
  <c r="T302" i="11"/>
  <c r="T302" i="18" s="1"/>
  <c r="T302" i="10"/>
  <c r="L319" i="11"/>
  <c r="L319" i="18" s="1"/>
  <c r="L319" i="10"/>
  <c r="L333" i="11"/>
  <c r="L333" i="18" s="1"/>
  <c r="L333" i="10"/>
  <c r="T355" i="11"/>
  <c r="T355" i="18" s="1"/>
  <c r="T355" i="10"/>
  <c r="U69" i="11"/>
  <c r="U69" i="10"/>
  <c r="E83" i="11"/>
  <c r="E83" i="18" s="1"/>
  <c r="E83" i="10"/>
  <c r="E99" i="11"/>
  <c r="E99" i="18" s="1"/>
  <c r="E99" i="10"/>
  <c r="E115" i="10"/>
  <c r="E115" i="11"/>
  <c r="E115" i="18" s="1"/>
  <c r="U133" i="11"/>
  <c r="U133" i="10"/>
  <c r="U149" i="10"/>
  <c r="U149" i="11"/>
  <c r="U149" i="18" s="1"/>
  <c r="U165" i="11"/>
  <c r="U165" i="18" s="1"/>
  <c r="U165" i="10"/>
  <c r="U181" i="10"/>
  <c r="U181" i="11"/>
  <c r="U181" i="18" s="1"/>
  <c r="U197" i="10"/>
  <c r="U197" i="11"/>
  <c r="U197" i="18" s="1"/>
  <c r="U213" i="11"/>
  <c r="U213" i="18" s="1"/>
  <c r="U213" i="10"/>
  <c r="U229" i="11"/>
  <c r="U229" i="18" s="1"/>
  <c r="U229" i="10"/>
  <c r="U245" i="11"/>
  <c r="U245" i="18" s="1"/>
  <c r="U245" i="10"/>
  <c r="E259" i="10"/>
  <c r="E259" i="11"/>
  <c r="E259" i="18" s="1"/>
  <c r="E275" i="10"/>
  <c r="E275" i="11"/>
  <c r="U285" i="11"/>
  <c r="U285" i="18" s="1"/>
  <c r="U285" i="10"/>
  <c r="E299" i="11"/>
  <c r="E299" i="18" s="1"/>
  <c r="E299" i="10"/>
  <c r="E315" i="11"/>
  <c r="E315" i="10"/>
  <c r="E331" i="11"/>
  <c r="E331" i="18" s="1"/>
  <c r="E331" i="10"/>
  <c r="E347" i="11"/>
  <c r="E347" i="18" s="1"/>
  <c r="E347" i="10"/>
  <c r="E363" i="11"/>
  <c r="E363" i="18" s="1"/>
  <c r="E363" i="10"/>
  <c r="V87" i="11"/>
  <c r="V87" i="10"/>
  <c r="F125" i="11"/>
  <c r="F125" i="18" s="1"/>
  <c r="F125" i="10"/>
  <c r="F173" i="11"/>
  <c r="F173" i="18" s="1"/>
  <c r="F173" i="10"/>
  <c r="F189" i="11"/>
  <c r="F189" i="18" s="1"/>
  <c r="F189" i="10"/>
  <c r="N202" i="11"/>
  <c r="N202" i="10"/>
  <c r="N242" i="11"/>
  <c r="N242" i="18" s="1"/>
  <c r="N242" i="10"/>
  <c r="N259" i="11"/>
  <c r="N259" i="18" s="1"/>
  <c r="N259" i="10"/>
  <c r="N271" i="11"/>
  <c r="N271" i="18" s="1"/>
  <c r="N271" i="10"/>
  <c r="N287" i="11"/>
  <c r="N287" i="10"/>
  <c r="N306" i="11"/>
  <c r="N306" i="18" s="1"/>
  <c r="N306" i="10"/>
  <c r="V335" i="11"/>
  <c r="V335" i="18" s="1"/>
  <c r="V335" i="10"/>
  <c r="O94" i="11"/>
  <c r="O94" i="18" s="1"/>
  <c r="O94" i="10"/>
  <c r="O335" i="11"/>
  <c r="O335" i="18" s="1"/>
  <c r="O335" i="10"/>
  <c r="J13" i="11"/>
  <c r="J13" i="18" s="1"/>
  <c r="J13" i="10"/>
  <c r="R34" i="11"/>
  <c r="R34" i="18" s="1"/>
  <c r="R34" i="10"/>
  <c r="Z55" i="11"/>
  <c r="Z55" i="18" s="1"/>
  <c r="Z55" i="10"/>
  <c r="C16" i="10"/>
  <c r="C16" i="11"/>
  <c r="K37" i="10"/>
  <c r="K37" i="11"/>
  <c r="C64" i="10"/>
  <c r="C64" i="11"/>
  <c r="L24" i="11"/>
  <c r="L24" i="18" s="1"/>
  <c r="L24" i="10"/>
  <c r="T45" i="11"/>
  <c r="T45" i="10"/>
  <c r="E6" i="11"/>
  <c r="E6" i="18" s="1"/>
  <c r="E6" i="10"/>
  <c r="M27" i="11"/>
  <c r="M27" i="18" s="1"/>
  <c r="M27" i="10"/>
  <c r="U48" i="11"/>
  <c r="U48" i="18" s="1"/>
  <c r="U48" i="10"/>
  <c r="V51" i="11"/>
  <c r="V51" i="10"/>
  <c r="W6" i="11"/>
  <c r="W6" i="18" s="1"/>
  <c r="W6" i="10"/>
  <c r="W30" i="11"/>
  <c r="W30" i="18" s="1"/>
  <c r="W30" i="10"/>
  <c r="H15" i="10"/>
  <c r="H15" i="11"/>
  <c r="H15" i="18" s="1"/>
  <c r="X33" i="11"/>
  <c r="X33" i="10"/>
  <c r="P52" i="10"/>
  <c r="P52" i="11"/>
  <c r="Q7" i="11"/>
  <c r="Q7" i="18" s="1"/>
  <c r="Q7" i="10"/>
  <c r="Y28" i="11"/>
  <c r="Y28" i="18" s="1"/>
  <c r="Y28" i="10"/>
  <c r="Q47" i="11"/>
  <c r="Q47" i="10"/>
  <c r="J66" i="11"/>
  <c r="J66" i="18" s="1"/>
  <c r="J66" i="10"/>
  <c r="Z84" i="11"/>
  <c r="Z84" i="18" s="1"/>
  <c r="Z84" i="10"/>
  <c r="R103" i="10"/>
  <c r="R103" i="11"/>
  <c r="R103" i="18" s="1"/>
  <c r="J122" i="11"/>
  <c r="J122" i="10"/>
  <c r="Z140" i="11"/>
  <c r="Z140" i="18" s="1"/>
  <c r="Z140" i="10"/>
  <c r="R159" i="11"/>
  <c r="R159" i="18" s="1"/>
  <c r="R159" i="10"/>
  <c r="Z180" i="11"/>
  <c r="Z180" i="18" s="1"/>
  <c r="Z180" i="10"/>
  <c r="R199" i="11"/>
  <c r="R199" i="10"/>
  <c r="J218" i="10"/>
  <c r="J218" i="11"/>
  <c r="J234" i="11"/>
  <c r="J234" i="18" s="1"/>
  <c r="J234" i="10"/>
  <c r="Z252" i="11"/>
  <c r="Z252" i="18" s="1"/>
  <c r="Z252" i="10"/>
  <c r="Z268" i="11"/>
  <c r="Z268" i="10"/>
  <c r="R287" i="11"/>
  <c r="R287" i="18" s="1"/>
  <c r="R287" i="10"/>
  <c r="Z350" i="11"/>
  <c r="Z350" i="18" s="1"/>
  <c r="Z350" i="10"/>
  <c r="C78" i="10"/>
  <c r="C78" i="11"/>
  <c r="C78" i="18" s="1"/>
  <c r="C94" i="10"/>
  <c r="C94" i="11"/>
  <c r="C94" i="18" s="1"/>
  <c r="S112" i="11"/>
  <c r="S112" i="18" s="1"/>
  <c r="S112" i="10"/>
  <c r="C126" i="11"/>
  <c r="C126" i="18" s="1"/>
  <c r="C126" i="10"/>
  <c r="K139" i="11"/>
  <c r="K139" i="18" s="1"/>
  <c r="K139" i="10"/>
  <c r="C158" i="10"/>
  <c r="C158" i="11"/>
  <c r="C158" i="18" s="1"/>
  <c r="C174" i="10"/>
  <c r="C174" i="11"/>
  <c r="C190" i="11"/>
  <c r="C190" i="18" s="1"/>
  <c r="C190" i="10"/>
  <c r="S208" i="11"/>
  <c r="S208" i="18" s="1"/>
  <c r="S208" i="10"/>
  <c r="S224" i="11"/>
  <c r="S224" i="10"/>
  <c r="K243" i="11"/>
  <c r="K243" i="18" s="1"/>
  <c r="K243" i="10"/>
  <c r="C262" i="11"/>
  <c r="C262" i="18" s="1"/>
  <c r="C262" i="10"/>
  <c r="S280" i="11"/>
  <c r="S280" i="18" s="1"/>
  <c r="S280" i="10"/>
  <c r="K299" i="11"/>
  <c r="K299" i="10"/>
  <c r="S320" i="11"/>
  <c r="S320" i="18" s="1"/>
  <c r="S320" i="10"/>
  <c r="K339" i="11"/>
  <c r="K339" i="18" s="1"/>
  <c r="K339" i="10"/>
  <c r="K355" i="11"/>
  <c r="K355" i="18" s="1"/>
  <c r="K355" i="10"/>
  <c r="T65" i="11"/>
  <c r="T65" i="10"/>
  <c r="L84" i="11"/>
  <c r="L84" i="18" s="1"/>
  <c r="L84" i="10"/>
  <c r="D103" i="10"/>
  <c r="D103" i="11"/>
  <c r="D119" i="10"/>
  <c r="D119" i="11"/>
  <c r="D119" i="18" s="1"/>
  <c r="T137" i="11"/>
  <c r="T137" i="10"/>
  <c r="T153" i="11"/>
  <c r="T153" i="18" s="1"/>
  <c r="T153" i="10"/>
  <c r="L172" i="11"/>
  <c r="L172" i="18" s="1"/>
  <c r="L172" i="10"/>
  <c r="L188" i="11"/>
  <c r="L188" i="18" s="1"/>
  <c r="L188" i="10"/>
  <c r="D207" i="10"/>
  <c r="D207" i="11"/>
  <c r="D207" i="18" s="1"/>
  <c r="D223" i="11"/>
  <c r="D223" i="18" s="1"/>
  <c r="D223" i="10"/>
  <c r="T241" i="11"/>
  <c r="T241" i="18" s="1"/>
  <c r="T241" i="10"/>
  <c r="L258" i="11"/>
  <c r="L258" i="18" s="1"/>
  <c r="L258" i="10"/>
  <c r="T277" i="11"/>
  <c r="T277" i="10"/>
  <c r="L294" i="11"/>
  <c r="L294" i="18" s="1"/>
  <c r="L294" i="10"/>
  <c r="D311" i="11"/>
  <c r="D311" i="18" s="1"/>
  <c r="D311" i="10"/>
  <c r="T327" i="11"/>
  <c r="T327" i="18" s="1"/>
  <c r="T327" i="10"/>
  <c r="L344" i="11"/>
  <c r="L344" i="10"/>
  <c r="L358" i="11"/>
  <c r="L358" i="18" s="1"/>
  <c r="L358" i="10"/>
  <c r="E75" i="11"/>
  <c r="E75" i="18" s="1"/>
  <c r="E75" i="10"/>
  <c r="E91" i="10"/>
  <c r="E91" i="11"/>
  <c r="E91" i="18" s="1"/>
  <c r="E107" i="11"/>
  <c r="E107" i="10"/>
  <c r="E123" i="10"/>
  <c r="E123" i="11"/>
  <c r="E123" i="18" s="1"/>
  <c r="E139" i="10"/>
  <c r="E139" i="11"/>
  <c r="E139" i="18" s="1"/>
  <c r="U157" i="11"/>
  <c r="U157" i="18" s="1"/>
  <c r="U157" i="10"/>
  <c r="U173" i="11"/>
  <c r="U173" i="10"/>
  <c r="M192" i="11"/>
  <c r="M192" i="18" s="1"/>
  <c r="M192" i="10"/>
  <c r="U205" i="11"/>
  <c r="U205" i="18" s="1"/>
  <c r="U205" i="10"/>
  <c r="U221" i="11"/>
  <c r="U221" i="18" s="1"/>
  <c r="U221" i="10"/>
  <c r="U237" i="11"/>
  <c r="U237" i="10"/>
  <c r="U253" i="11"/>
  <c r="U253" i="18" s="1"/>
  <c r="U253" i="10"/>
  <c r="U269" i="10"/>
  <c r="U269" i="11"/>
  <c r="U293" i="11"/>
  <c r="U293" i="18" s="1"/>
  <c r="U293" i="10"/>
  <c r="M312" i="11"/>
  <c r="M312" i="10"/>
  <c r="M328" i="11"/>
  <c r="M328" i="18" s="1"/>
  <c r="M328" i="10"/>
  <c r="M344" i="11"/>
  <c r="M344" i="18" s="1"/>
  <c r="M344" i="10"/>
  <c r="U357" i="11"/>
  <c r="U357" i="18" s="1"/>
  <c r="U357" i="10"/>
  <c r="N66" i="11"/>
  <c r="N66" i="10"/>
  <c r="N98" i="11"/>
  <c r="N98" i="18" s="1"/>
  <c r="N98" i="10"/>
  <c r="V151" i="11"/>
  <c r="V151" i="18" s="1"/>
  <c r="V151" i="10"/>
  <c r="V183" i="11"/>
  <c r="V183" i="18" s="1"/>
  <c r="V183" i="10"/>
  <c r="F221" i="11"/>
  <c r="F221" i="10"/>
  <c r="N234" i="11"/>
  <c r="N234" i="18" s="1"/>
  <c r="N234" i="10"/>
  <c r="F249" i="11"/>
  <c r="F249" i="18" s="1"/>
  <c r="F249" i="10"/>
  <c r="N268" i="11"/>
  <c r="N268" i="18" s="1"/>
  <c r="N268" i="10"/>
  <c r="V280" i="11"/>
  <c r="V280" i="10"/>
  <c r="N300" i="11"/>
  <c r="N300" i="18" s="1"/>
  <c r="N300" i="10"/>
  <c r="N319" i="11"/>
  <c r="N319" i="18" s="1"/>
  <c r="N319" i="10"/>
  <c r="N332" i="11"/>
  <c r="N332" i="18" s="1"/>
  <c r="N332" i="10"/>
  <c r="N349" i="11"/>
  <c r="N349" i="10"/>
  <c r="V364" i="11"/>
  <c r="V364" i="18" s="1"/>
  <c r="V364" i="10"/>
  <c r="W67" i="11"/>
  <c r="W67" i="18" s="1"/>
  <c r="W67" i="10"/>
  <c r="G81" i="11"/>
  <c r="G81" i="18" s="1"/>
  <c r="G81" i="10"/>
  <c r="W91" i="11"/>
  <c r="W91" i="10"/>
  <c r="G105" i="11"/>
  <c r="G105" i="18" s="1"/>
  <c r="G105" i="10"/>
  <c r="W115" i="11"/>
  <c r="W115" i="18" s="1"/>
  <c r="W115" i="10"/>
  <c r="W123" i="11"/>
  <c r="W123" i="18" s="1"/>
  <c r="W123" i="10"/>
  <c r="O134" i="11"/>
  <c r="O134" i="10"/>
  <c r="G145" i="11"/>
  <c r="G145" i="18" s="1"/>
  <c r="G145" i="10"/>
  <c r="W155" i="11"/>
  <c r="W155" i="18" s="1"/>
  <c r="W155" i="10"/>
  <c r="W163" i="11"/>
  <c r="W163" i="18" s="1"/>
  <c r="W163" i="10"/>
  <c r="G177" i="11"/>
  <c r="G177" i="18" s="1"/>
  <c r="G177" i="10"/>
  <c r="G185" i="11"/>
  <c r="G185" i="18" s="1"/>
  <c r="G185" i="10"/>
  <c r="W195" i="11"/>
  <c r="W195" i="18" s="1"/>
  <c r="W195" i="10"/>
  <c r="O206" i="11"/>
  <c r="O206" i="18" s="1"/>
  <c r="O206" i="10"/>
  <c r="O238" i="11"/>
  <c r="O238" i="10"/>
  <c r="G265" i="11"/>
  <c r="G265" i="18" s="1"/>
  <c r="G265" i="10"/>
  <c r="O270" i="11"/>
  <c r="O270" i="18" s="1"/>
  <c r="O270" i="10"/>
  <c r="G281" i="11"/>
  <c r="G281" i="18" s="1"/>
  <c r="G281" i="10"/>
  <c r="W291" i="11"/>
  <c r="W291" i="10"/>
  <c r="W307" i="11"/>
  <c r="W307" i="18" s="1"/>
  <c r="W307" i="10"/>
  <c r="W321" i="11"/>
  <c r="W321" i="18" s="1"/>
  <c r="W321" i="10"/>
  <c r="O332" i="11"/>
  <c r="O332" i="18" s="1"/>
  <c r="O332" i="10"/>
  <c r="O346" i="11"/>
  <c r="O346" i="10"/>
  <c r="O357" i="11"/>
  <c r="O357" i="18" s="1"/>
  <c r="O357" i="10"/>
  <c r="H65" i="11"/>
  <c r="H65" i="18" s="1"/>
  <c r="H65" i="10"/>
  <c r="H73" i="11"/>
  <c r="H73" i="18" s="1"/>
  <c r="H73" i="10"/>
  <c r="H81" i="11"/>
  <c r="H81" i="10"/>
  <c r="X91" i="11"/>
  <c r="X91" i="18" s="1"/>
  <c r="X91" i="10"/>
  <c r="X99" i="11"/>
  <c r="X99" i="18" s="1"/>
  <c r="X99" i="10"/>
  <c r="X107" i="11"/>
  <c r="X107" i="18" s="1"/>
  <c r="X107" i="10"/>
  <c r="X115" i="11"/>
  <c r="X115" i="10"/>
  <c r="H121" i="11"/>
  <c r="H121" i="18" s="1"/>
  <c r="H121" i="10"/>
  <c r="H129" i="11"/>
  <c r="H129" i="18" s="1"/>
  <c r="H129" i="10"/>
  <c r="H137" i="11"/>
  <c r="H137" i="18" s="1"/>
  <c r="H137" i="10"/>
  <c r="H145" i="10"/>
  <c r="H145" i="11"/>
  <c r="H145" i="18" s="1"/>
  <c r="P150" i="11"/>
  <c r="P150" i="18" s="1"/>
  <c r="P150" i="10"/>
  <c r="X155" i="11"/>
  <c r="X155" i="18" s="1"/>
  <c r="X155" i="10"/>
  <c r="H161" i="11"/>
  <c r="H161" i="18" s="1"/>
  <c r="H161" i="10"/>
  <c r="P166" i="11"/>
  <c r="P166" i="10"/>
  <c r="X179" i="11"/>
  <c r="X179" i="18" s="1"/>
  <c r="X179" i="10"/>
  <c r="P182" i="11"/>
  <c r="P182" i="18" s="1"/>
  <c r="P182" i="10"/>
  <c r="P190" i="11"/>
  <c r="P190" i="18" s="1"/>
  <c r="P190" i="10"/>
  <c r="X195" i="11"/>
  <c r="X195" i="18" s="1"/>
  <c r="X195" i="10"/>
  <c r="P206" i="11"/>
  <c r="P206" i="18" s="1"/>
  <c r="P206" i="10"/>
  <c r="X211" i="11"/>
  <c r="X211" i="18" s="1"/>
  <c r="X211" i="10"/>
  <c r="P214" i="10"/>
  <c r="P214" i="11"/>
  <c r="P214" i="18" s="1"/>
  <c r="X219" i="11"/>
  <c r="X219" i="10"/>
  <c r="H225" i="10"/>
  <c r="H225" i="11"/>
  <c r="P230" i="11"/>
  <c r="P230" i="18" s="1"/>
  <c r="P230" i="10"/>
  <c r="X235" i="11"/>
  <c r="X235" i="18" s="1"/>
  <c r="X235" i="10"/>
  <c r="H241" i="11"/>
  <c r="H241" i="18" s="1"/>
  <c r="H241" i="10"/>
  <c r="P246" i="11"/>
  <c r="P246" i="18" s="1"/>
  <c r="P246" i="10"/>
  <c r="X251" i="11"/>
  <c r="X251" i="18" s="1"/>
  <c r="X251" i="10"/>
  <c r="X259" i="11"/>
  <c r="X259" i="18" s="1"/>
  <c r="X259" i="10"/>
  <c r="H265" i="10"/>
  <c r="H265" i="11"/>
  <c r="H265" i="18" s="1"/>
  <c r="X267" i="11"/>
  <c r="X267" i="18" s="1"/>
  <c r="X267" i="10"/>
  <c r="H273" i="11"/>
  <c r="H273" i="18" s="1"/>
  <c r="H273" i="10"/>
  <c r="P278" i="11"/>
  <c r="P278" i="18" s="1"/>
  <c r="P278" i="10"/>
  <c r="X283" i="11"/>
  <c r="X283" i="10"/>
  <c r="H289" i="11"/>
  <c r="H289" i="18" s="1"/>
  <c r="H289" i="10"/>
  <c r="H297" i="11"/>
  <c r="H297" i="18" s="1"/>
  <c r="H297" i="10"/>
  <c r="J362" i="11"/>
  <c r="J362" i="18" s="1"/>
  <c r="J362" i="10"/>
  <c r="Y68" i="10"/>
  <c r="Y68" i="11"/>
  <c r="Y68" i="18" s="1"/>
  <c r="F25" i="11"/>
  <c r="F25" i="18" s="1"/>
  <c r="F69" i="10"/>
  <c r="V111" i="10"/>
  <c r="N154" i="10"/>
  <c r="N218" i="10"/>
  <c r="W107" i="10"/>
  <c r="G193" i="10"/>
  <c r="O278" i="10"/>
  <c r="C310" i="10"/>
  <c r="K219" i="11"/>
  <c r="K219" i="18" s="1"/>
  <c r="M59" i="10"/>
  <c r="R18" i="11"/>
  <c r="R18" i="10"/>
  <c r="J37" i="11"/>
  <c r="J37" i="18" s="1"/>
  <c r="J37" i="10"/>
  <c r="R58" i="11"/>
  <c r="R58" i="18" s="1"/>
  <c r="R58" i="10"/>
  <c r="S18" i="11"/>
  <c r="S18" i="10"/>
  <c r="C40" i="11"/>
  <c r="C40" i="10"/>
  <c r="C56" i="11"/>
  <c r="C56" i="10"/>
  <c r="T13" i="11"/>
  <c r="T13" i="18" s="1"/>
  <c r="T13" i="10"/>
  <c r="D35" i="11"/>
  <c r="D35" i="10"/>
  <c r="L56" i="11"/>
  <c r="L56" i="10"/>
  <c r="U16" i="10"/>
  <c r="U16" i="11"/>
  <c r="U40" i="11"/>
  <c r="U40" i="18" s="1"/>
  <c r="U40" i="10"/>
  <c r="N54" i="11"/>
  <c r="N54" i="10"/>
  <c r="O9" i="11"/>
  <c r="O9" i="18" s="1"/>
  <c r="O9" i="10"/>
  <c r="G28" i="11"/>
  <c r="G28" i="18" s="1"/>
  <c r="G28" i="10"/>
  <c r="W46" i="11"/>
  <c r="W46" i="18" s="1"/>
  <c r="W46" i="10"/>
  <c r="P4" i="11"/>
  <c r="P4" i="18" s="1"/>
  <c r="P4" i="10"/>
  <c r="H23" i="11"/>
  <c r="H23" i="18" s="1"/>
  <c r="H23" i="10"/>
  <c r="X41" i="11"/>
  <c r="X41" i="18" s="1"/>
  <c r="X41" i="10"/>
  <c r="P60" i="11"/>
  <c r="P60" i="18" s="1"/>
  <c r="P60" i="10"/>
  <c r="I18" i="10"/>
  <c r="I18" i="11"/>
  <c r="I18" i="18" s="1"/>
  <c r="I58" i="11"/>
  <c r="I58" i="10"/>
  <c r="Z76" i="10"/>
  <c r="Z76" i="11"/>
  <c r="R95" i="10"/>
  <c r="R95" i="11"/>
  <c r="R95" i="18" s="1"/>
  <c r="J114" i="11"/>
  <c r="J114" i="10"/>
  <c r="R135" i="11"/>
  <c r="R135" i="10"/>
  <c r="Z188" i="11"/>
  <c r="Z188" i="18" s="1"/>
  <c r="Z188" i="10"/>
  <c r="R207" i="11"/>
  <c r="R207" i="18" s="1"/>
  <c r="R207" i="10"/>
  <c r="J226" i="10"/>
  <c r="J226" i="11"/>
  <c r="J226" i="18" s="1"/>
  <c r="R247" i="11"/>
  <c r="R247" i="18" s="1"/>
  <c r="R247" i="10"/>
  <c r="J266" i="11"/>
  <c r="J266" i="18" s="1"/>
  <c r="J266" i="10"/>
  <c r="Z284" i="11"/>
  <c r="Z284" i="18" s="1"/>
  <c r="Z284" i="10"/>
  <c r="Z300" i="11"/>
  <c r="Z300" i="18" s="1"/>
  <c r="Z300" i="10"/>
  <c r="Z314" i="11"/>
  <c r="Z314" i="10"/>
  <c r="Z358" i="11"/>
  <c r="Z358" i="18" s="1"/>
  <c r="Z358" i="10"/>
  <c r="S80" i="11"/>
  <c r="S80" i="18" s="1"/>
  <c r="S80" i="10"/>
  <c r="S96" i="11"/>
  <c r="S96" i="10"/>
  <c r="K115" i="11"/>
  <c r="K115" i="18" s="1"/>
  <c r="K115" i="10"/>
  <c r="K131" i="10"/>
  <c r="K131" i="11"/>
  <c r="K163" i="11"/>
  <c r="K163" i="18" s="1"/>
  <c r="K163" i="10"/>
  <c r="C182" i="10"/>
  <c r="C182" i="11"/>
  <c r="C182" i="18" s="1"/>
  <c r="S200" i="11"/>
  <c r="S200" i="18" s="1"/>
  <c r="S200" i="10"/>
  <c r="C214" i="11"/>
  <c r="C214" i="18" s="1"/>
  <c r="C214" i="10"/>
  <c r="S232" i="11"/>
  <c r="S232" i="18" s="1"/>
  <c r="S232" i="10"/>
  <c r="K251" i="10"/>
  <c r="K251" i="11"/>
  <c r="K251" i="18" s="1"/>
  <c r="S272" i="11"/>
  <c r="S272" i="18" s="1"/>
  <c r="S272" i="10"/>
  <c r="C326" i="11"/>
  <c r="C326" i="18" s="1"/>
  <c r="C326" i="10"/>
  <c r="S344" i="11"/>
  <c r="S344" i="18" s="1"/>
  <c r="S344" i="10"/>
  <c r="K363" i="11"/>
  <c r="K363" i="10"/>
  <c r="T73" i="10"/>
  <c r="T73" i="11"/>
  <c r="T73" i="18" s="1"/>
  <c r="L92" i="11"/>
  <c r="L92" i="18" s="1"/>
  <c r="L92" i="10"/>
  <c r="T105" i="11"/>
  <c r="T105" i="18" s="1"/>
  <c r="T105" i="10"/>
  <c r="T121" i="10"/>
  <c r="T121" i="11"/>
  <c r="T121" i="18" s="1"/>
  <c r="L140" i="11"/>
  <c r="L140" i="10"/>
  <c r="L156" i="11"/>
  <c r="L156" i="18" s="1"/>
  <c r="L156" i="10"/>
  <c r="D167" i="10"/>
  <c r="D167" i="11"/>
  <c r="D167" i="18" s="1"/>
  <c r="D183" i="11"/>
  <c r="D183" i="10"/>
  <c r="D199" i="11"/>
  <c r="D199" i="18" s="1"/>
  <c r="D199" i="10"/>
  <c r="D215" i="11"/>
  <c r="D215" i="18" s="1"/>
  <c r="D215" i="10"/>
  <c r="D231" i="11"/>
  <c r="D231" i="18" s="1"/>
  <c r="D231" i="10"/>
  <c r="T252" i="10"/>
  <c r="T252" i="11"/>
  <c r="T252" i="18" s="1"/>
  <c r="L269" i="11"/>
  <c r="L269" i="10"/>
  <c r="T288" i="11"/>
  <c r="T288" i="18" s="1"/>
  <c r="T288" i="10"/>
  <c r="T305" i="11"/>
  <c r="T305" i="18" s="1"/>
  <c r="T305" i="10"/>
  <c r="L322" i="11"/>
  <c r="L322" i="18" s="1"/>
  <c r="L322" i="10"/>
  <c r="D339" i="11"/>
  <c r="D339" i="10"/>
  <c r="L347" i="11"/>
  <c r="L347" i="18" s="1"/>
  <c r="L347" i="10"/>
  <c r="D364" i="11"/>
  <c r="D364" i="18" s="1"/>
  <c r="D364" i="10"/>
  <c r="U85" i="10"/>
  <c r="U85" i="11"/>
  <c r="U85" i="18" s="1"/>
  <c r="U101" i="11"/>
  <c r="U101" i="18" s="1"/>
  <c r="U101" i="10"/>
  <c r="U117" i="11"/>
  <c r="U117" i="18" s="1"/>
  <c r="U117" i="10"/>
  <c r="M136" i="11"/>
  <c r="M136" i="18" s="1"/>
  <c r="M136" i="10"/>
  <c r="M152" i="10"/>
  <c r="M152" i="11"/>
  <c r="M152" i="18" s="1"/>
  <c r="M168" i="11"/>
  <c r="M168" i="10"/>
  <c r="E187" i="10"/>
  <c r="E187" i="11"/>
  <c r="E211" i="10"/>
  <c r="E211" i="11"/>
  <c r="E211" i="18" s="1"/>
  <c r="E227" i="11"/>
  <c r="E227" i="10"/>
  <c r="E243" i="11"/>
  <c r="E243" i="10"/>
  <c r="U261" i="11"/>
  <c r="U261" i="18" s="1"/>
  <c r="U261" i="10"/>
  <c r="U277" i="11"/>
  <c r="U277" i="18" s="1"/>
  <c r="U277" i="10"/>
  <c r="E291" i="11"/>
  <c r="E291" i="18" s="1"/>
  <c r="E291" i="10"/>
  <c r="M304" i="11"/>
  <c r="M304" i="10"/>
  <c r="E323" i="11"/>
  <c r="E323" i="18" s="1"/>
  <c r="E323" i="10"/>
  <c r="E339" i="11"/>
  <c r="E339" i="18" s="1"/>
  <c r="E339" i="10"/>
  <c r="U349" i="11"/>
  <c r="U349" i="18" s="1"/>
  <c r="U349" i="10"/>
  <c r="N3" i="11"/>
  <c r="N3" i="10"/>
  <c r="F77" i="11"/>
  <c r="F77" i="18" s="1"/>
  <c r="F77" i="10"/>
  <c r="F109" i="11"/>
  <c r="F109" i="18" s="1"/>
  <c r="F109" i="10"/>
  <c r="V119" i="11"/>
  <c r="V119" i="10"/>
  <c r="V135" i="11"/>
  <c r="V135" i="10"/>
  <c r="V167" i="11"/>
  <c r="V167" i="18" s="1"/>
  <c r="V167" i="10"/>
  <c r="F181" i="11"/>
  <c r="F181" i="18" s="1"/>
  <c r="F181" i="10"/>
  <c r="N194" i="11"/>
  <c r="N194" i="10"/>
  <c r="N210" i="11"/>
  <c r="N210" i="10"/>
  <c r="V223" i="11"/>
  <c r="V223" i="18" s="1"/>
  <c r="V223" i="10"/>
  <c r="V296" i="11"/>
  <c r="V296" i="18" s="1"/>
  <c r="V296" i="10"/>
  <c r="V315" i="11"/>
  <c r="V315" i="18" s="1"/>
  <c r="V315" i="10"/>
  <c r="N352" i="11"/>
  <c r="N352" i="10"/>
  <c r="G169" i="11"/>
  <c r="G169" i="18" s="1"/>
  <c r="G169" i="10"/>
  <c r="G209" i="11"/>
  <c r="G209" i="18" s="1"/>
  <c r="G209" i="10"/>
  <c r="W227" i="11"/>
  <c r="W227" i="10"/>
  <c r="G249" i="11"/>
  <c r="G249" i="18" s="1"/>
  <c r="G249" i="10"/>
  <c r="G297" i="11"/>
  <c r="G297" i="18" s="1"/>
  <c r="G297" i="10"/>
  <c r="P142" i="11"/>
  <c r="P142" i="18" s="1"/>
  <c r="P142" i="10"/>
  <c r="F49" i="11"/>
  <c r="N74" i="11"/>
  <c r="N74" i="18" s="1"/>
  <c r="F117" i="11"/>
  <c r="V159" i="11"/>
  <c r="V159" i="18" s="1"/>
  <c r="F229" i="10"/>
  <c r="W54" i="11"/>
  <c r="O118" i="10"/>
  <c r="W203" i="10"/>
  <c r="G289" i="10"/>
  <c r="D87" i="10"/>
  <c r="Z23" i="11"/>
  <c r="Z23" i="18" s="1"/>
  <c r="Z23" i="10"/>
  <c r="J45" i="11"/>
  <c r="J45" i="18" s="1"/>
  <c r="J45" i="10"/>
  <c r="C8" i="11"/>
  <c r="C8" i="10"/>
  <c r="K29" i="11"/>
  <c r="K29" i="10"/>
  <c r="S50" i="11"/>
  <c r="S50" i="10"/>
  <c r="D11" i="11"/>
  <c r="D11" i="18" s="1"/>
  <c r="D11" i="10"/>
  <c r="L32" i="11"/>
  <c r="L32" i="18" s="1"/>
  <c r="L32" i="10"/>
  <c r="T53" i="11"/>
  <c r="T53" i="10"/>
  <c r="M11" i="10"/>
  <c r="M11" i="11"/>
  <c r="M11" i="18" s="1"/>
  <c r="U32" i="11"/>
  <c r="U32" i="18" s="1"/>
  <c r="U32" i="10"/>
  <c r="M51" i="11"/>
  <c r="M51" i="18" s="1"/>
  <c r="M51" i="10"/>
  <c r="N22" i="11"/>
  <c r="N22" i="10"/>
  <c r="F41" i="11"/>
  <c r="F41" i="10"/>
  <c r="N62" i="11"/>
  <c r="N62" i="18" s="1"/>
  <c r="N62" i="10"/>
  <c r="O17" i="10"/>
  <c r="O17" i="11"/>
  <c r="O17" i="18" s="1"/>
  <c r="G36" i="11"/>
  <c r="G36" i="10"/>
  <c r="G52" i="11"/>
  <c r="G52" i="10"/>
  <c r="P12" i="11"/>
  <c r="P12" i="18" s="1"/>
  <c r="P12" i="10"/>
  <c r="P36" i="11"/>
  <c r="P36" i="18" s="1"/>
  <c r="P36" i="10"/>
  <c r="H55" i="10"/>
  <c r="H55" i="11"/>
  <c r="H55" i="18" s="1"/>
  <c r="Y12" i="11"/>
  <c r="Y12" i="10"/>
  <c r="Y36" i="11"/>
  <c r="Y36" i="18" s="1"/>
  <c r="Y36" i="10"/>
  <c r="Q55" i="11"/>
  <c r="Q55" i="18" s="1"/>
  <c r="Q55" i="10"/>
  <c r="Z68" i="11"/>
  <c r="Z68" i="10"/>
  <c r="J90" i="11"/>
  <c r="J90" i="18" s="1"/>
  <c r="J90" i="10"/>
  <c r="Z108" i="11"/>
  <c r="Z108" i="18" s="1"/>
  <c r="Z108" i="10"/>
  <c r="R127" i="11"/>
  <c r="R127" i="18" s="1"/>
  <c r="R127" i="10"/>
  <c r="J146" i="11"/>
  <c r="J146" i="10"/>
  <c r="J162" i="11"/>
  <c r="J162" i="18" s="1"/>
  <c r="J162" i="10"/>
  <c r="J178" i="11"/>
  <c r="J178" i="18" s="1"/>
  <c r="J178" i="10"/>
  <c r="J194" i="10"/>
  <c r="J194" i="11"/>
  <c r="J194" i="18" s="1"/>
  <c r="R215" i="11"/>
  <c r="R215" i="18" s="1"/>
  <c r="R215" i="10"/>
  <c r="Z236" i="11"/>
  <c r="Z236" i="10"/>
  <c r="R255" i="11"/>
  <c r="R255" i="18" s="1"/>
  <c r="R255" i="10"/>
  <c r="J274" i="11"/>
  <c r="J274" i="18" s="1"/>
  <c r="J274" i="10"/>
  <c r="Z292" i="11"/>
  <c r="Z292" i="18" s="1"/>
  <c r="Z292" i="10"/>
  <c r="C3" i="11"/>
  <c r="C3" i="10"/>
  <c r="C110" i="10"/>
  <c r="C110" i="11"/>
  <c r="S128" i="10"/>
  <c r="S128" i="11"/>
  <c r="S128" i="18" s="1"/>
  <c r="K147" i="11"/>
  <c r="K147" i="10"/>
  <c r="K187" i="11"/>
  <c r="K187" i="18" s="1"/>
  <c r="K187" i="10"/>
  <c r="C206" i="10"/>
  <c r="C206" i="11"/>
  <c r="C222" i="11"/>
  <c r="C222" i="18" s="1"/>
  <c r="C222" i="10"/>
  <c r="S240" i="11"/>
  <c r="S240" i="10"/>
  <c r="S256" i="11"/>
  <c r="S256" i="18" s="1"/>
  <c r="S256" i="10"/>
  <c r="K275" i="10"/>
  <c r="K275" i="11"/>
  <c r="C294" i="11"/>
  <c r="C294" i="18" s="1"/>
  <c r="C294" i="10"/>
  <c r="K315" i="11"/>
  <c r="K315" i="18" s="1"/>
  <c r="K315" i="10"/>
  <c r="C334" i="11"/>
  <c r="C334" i="10"/>
  <c r="S352" i="11"/>
  <c r="S352" i="18" s="1"/>
  <c r="S352" i="10"/>
  <c r="T3" i="11"/>
  <c r="T3" i="18" s="1"/>
  <c r="T3" i="10"/>
  <c r="D79" i="11"/>
  <c r="D79" i="10"/>
  <c r="D95" i="10"/>
  <c r="D95" i="11"/>
  <c r="D95" i="18" s="1"/>
  <c r="D111" i="11"/>
  <c r="D111" i="18" s="1"/>
  <c r="D111" i="10"/>
  <c r="T129" i="11"/>
  <c r="T129" i="18" s="1"/>
  <c r="T129" i="10"/>
  <c r="T145" i="11"/>
  <c r="T145" i="10"/>
  <c r="L164" i="11"/>
  <c r="L164" i="10"/>
  <c r="L180" i="10"/>
  <c r="L180" i="11"/>
  <c r="L196" i="10"/>
  <c r="L196" i="11"/>
  <c r="L196" i="18" s="1"/>
  <c r="L212" i="11"/>
  <c r="L212" i="10"/>
  <c r="L228" i="10"/>
  <c r="L228" i="11"/>
  <c r="L228" i="18" s="1"/>
  <c r="D250" i="11"/>
  <c r="D250" i="18" s="1"/>
  <c r="D250" i="10"/>
  <c r="T266" i="10"/>
  <c r="T266" i="11"/>
  <c r="T266" i="18" s="1"/>
  <c r="L280" i="10"/>
  <c r="L280" i="11"/>
  <c r="L280" i="18" s="1"/>
  <c r="L297" i="11"/>
  <c r="L297" i="10"/>
  <c r="D314" i="11"/>
  <c r="D314" i="18" s="1"/>
  <c r="D314" i="10"/>
  <c r="T330" i="11"/>
  <c r="T330" i="18" s="1"/>
  <c r="T330" i="10"/>
  <c r="T352" i="11"/>
  <c r="T352" i="10"/>
  <c r="E67" i="11"/>
  <c r="E67" i="10"/>
  <c r="M80" i="11"/>
  <c r="M80" i="18" s="1"/>
  <c r="M80" i="10"/>
  <c r="M96" i="11"/>
  <c r="M96" i="18" s="1"/>
  <c r="M96" i="10"/>
  <c r="M112" i="11"/>
  <c r="M112" i="10"/>
  <c r="M128" i="11"/>
  <c r="M128" i="18" s="1"/>
  <c r="M128" i="10"/>
  <c r="U141" i="11"/>
  <c r="U141" i="18" s="1"/>
  <c r="U141" i="10"/>
  <c r="E155" i="11"/>
  <c r="E155" i="18" s="1"/>
  <c r="E155" i="10"/>
  <c r="E171" i="10"/>
  <c r="E171" i="11"/>
  <c r="E171" i="18" s="1"/>
  <c r="M184" i="11"/>
  <c r="M184" i="10"/>
  <c r="M200" i="10"/>
  <c r="M200" i="11"/>
  <c r="M216" i="10"/>
  <c r="M216" i="11"/>
  <c r="M216" i="18" s="1"/>
  <c r="E235" i="11"/>
  <c r="E235" i="18" s="1"/>
  <c r="E235" i="10"/>
  <c r="E251" i="11"/>
  <c r="E251" i="18" s="1"/>
  <c r="E251" i="10"/>
  <c r="E267" i="11"/>
  <c r="E267" i="18" s="1"/>
  <c r="E267" i="10"/>
  <c r="E283" i="11"/>
  <c r="E283" i="18" s="1"/>
  <c r="E283" i="10"/>
  <c r="U301" i="11"/>
  <c r="U301" i="10"/>
  <c r="U317" i="11"/>
  <c r="U317" i="18" s="1"/>
  <c r="U317" i="10"/>
  <c r="U333" i="11"/>
  <c r="U333" i="18" s="1"/>
  <c r="U333" i="10"/>
  <c r="M360" i="11"/>
  <c r="M360" i="18" s="1"/>
  <c r="M360" i="10"/>
  <c r="F93" i="11"/>
  <c r="F93" i="10"/>
  <c r="F141" i="11"/>
  <c r="F141" i="10"/>
  <c r="F157" i="11"/>
  <c r="F157" i="18" s="1"/>
  <c r="F157" i="10"/>
  <c r="V231" i="11"/>
  <c r="V231" i="18" s="1"/>
  <c r="V231" i="10"/>
  <c r="F246" i="11"/>
  <c r="F246" i="10"/>
  <c r="V262" i="11"/>
  <c r="V262" i="10"/>
  <c r="V303" i="11"/>
  <c r="V303" i="18" s="1"/>
  <c r="V303" i="10"/>
  <c r="F322" i="11"/>
  <c r="F322" i="18" s="1"/>
  <c r="F322" i="10"/>
  <c r="V338" i="11"/>
  <c r="V338" i="18" s="1"/>
  <c r="V338" i="10"/>
  <c r="F355" i="11"/>
  <c r="F355" i="10"/>
  <c r="O78" i="11"/>
  <c r="O78" i="18" s="1"/>
  <c r="O78" i="10"/>
  <c r="O110" i="11"/>
  <c r="O110" i="18" s="1"/>
  <c r="O110" i="10"/>
  <c r="G121" i="11"/>
  <c r="G121" i="18" s="1"/>
  <c r="G121" i="10"/>
  <c r="O174" i="11"/>
  <c r="O174" i="18" s="1"/>
  <c r="O174" i="10"/>
  <c r="W187" i="11"/>
  <c r="W187" i="18" s="1"/>
  <c r="W187" i="10"/>
  <c r="G217" i="11"/>
  <c r="G217" i="18" s="1"/>
  <c r="G217" i="10"/>
  <c r="W243" i="11"/>
  <c r="W243" i="10"/>
  <c r="O254" i="11"/>
  <c r="O254" i="10"/>
  <c r="O262" i="11"/>
  <c r="O262" i="18" s="1"/>
  <c r="O262" i="10"/>
  <c r="G273" i="11"/>
  <c r="G273" i="18" s="1"/>
  <c r="G273" i="10"/>
  <c r="O302" i="11"/>
  <c r="O302" i="10"/>
  <c r="O313" i="11"/>
  <c r="O313" i="10"/>
  <c r="O324" i="11"/>
  <c r="O324" i="18" s="1"/>
  <c r="O324" i="10"/>
  <c r="G338" i="11"/>
  <c r="G338" i="18" s="1"/>
  <c r="G338" i="10"/>
  <c r="G349" i="11"/>
  <c r="G349" i="18" s="1"/>
  <c r="G349" i="10"/>
  <c r="G363" i="11"/>
  <c r="G363" i="10"/>
  <c r="P86" i="10"/>
  <c r="P86" i="11"/>
  <c r="H97" i="11"/>
  <c r="H97" i="18" s="1"/>
  <c r="H97" i="10"/>
  <c r="H113" i="11"/>
  <c r="H113" i="10"/>
  <c r="X131" i="11"/>
  <c r="X131" i="10"/>
  <c r="H201" i="11"/>
  <c r="H201" i="18" s="1"/>
  <c r="H201" i="10"/>
  <c r="F33" i="11"/>
  <c r="F33" i="18" s="1"/>
  <c r="V35" i="10"/>
  <c r="V79" i="10"/>
  <c r="N122" i="10"/>
  <c r="F165" i="10"/>
  <c r="V239" i="10"/>
  <c r="O41" i="11"/>
  <c r="O41" i="18" s="1"/>
  <c r="G129" i="10"/>
  <c r="O214" i="10"/>
  <c r="V312" i="10"/>
  <c r="Z7" i="11"/>
  <c r="Z7" i="18" s="1"/>
  <c r="Z7" i="10"/>
  <c r="J29" i="11"/>
  <c r="J29" i="10"/>
  <c r="R50" i="11"/>
  <c r="R50" i="18" s="1"/>
  <c r="R50" i="10"/>
  <c r="S10" i="11"/>
  <c r="S10" i="18" s="1"/>
  <c r="S10" i="10"/>
  <c r="S34" i="11"/>
  <c r="S34" i="10"/>
  <c r="S58" i="11"/>
  <c r="S58" i="10"/>
  <c r="D19" i="10"/>
  <c r="D19" i="11"/>
  <c r="D43" i="11"/>
  <c r="D43" i="18" s="1"/>
  <c r="D43" i="10"/>
  <c r="L64" i="11"/>
  <c r="L64" i="18" s="1"/>
  <c r="L64" i="10"/>
  <c r="E22" i="11"/>
  <c r="E22" i="10"/>
  <c r="M43" i="11"/>
  <c r="M43" i="18" s="1"/>
  <c r="M43" i="10"/>
  <c r="W22" i="11"/>
  <c r="W22" i="18" s="1"/>
  <c r="W22" i="10"/>
  <c r="G44" i="11"/>
  <c r="G44" i="18" s="1"/>
  <c r="G44" i="10"/>
  <c r="G60" i="11"/>
  <c r="G60" i="10"/>
  <c r="P20" i="10"/>
  <c r="P20" i="11"/>
  <c r="P44" i="11"/>
  <c r="P44" i="18" s="1"/>
  <c r="P44" i="10"/>
  <c r="I10" i="11"/>
  <c r="I10" i="10"/>
  <c r="Q31" i="11"/>
  <c r="Q31" i="10"/>
  <c r="Y52" i="11"/>
  <c r="Y52" i="18" s="1"/>
  <c r="Y52" i="10"/>
  <c r="J74" i="11"/>
  <c r="J74" i="18" s="1"/>
  <c r="J74" i="10"/>
  <c r="Z92" i="10"/>
  <c r="Z92" i="11"/>
  <c r="Z92" i="18" s="1"/>
  <c r="R111" i="11"/>
  <c r="R111" i="10"/>
  <c r="Z132" i="10"/>
  <c r="Z132" i="11"/>
  <c r="Z156" i="11"/>
  <c r="Z156" i="18" s="1"/>
  <c r="Z156" i="10"/>
  <c r="R175" i="11"/>
  <c r="R175" i="10"/>
  <c r="Z196" i="10"/>
  <c r="Z196" i="11"/>
  <c r="Z196" i="18" s="1"/>
  <c r="Z220" i="10"/>
  <c r="Z220" i="11"/>
  <c r="J242" i="11"/>
  <c r="J242" i="18" s="1"/>
  <c r="J242" i="10"/>
  <c r="Z260" i="11"/>
  <c r="Z260" i="10"/>
  <c r="J282" i="10"/>
  <c r="J282" i="11"/>
  <c r="J282" i="18" s="1"/>
  <c r="R303" i="11"/>
  <c r="R303" i="18" s="1"/>
  <c r="R303" i="10"/>
  <c r="J320" i="11"/>
  <c r="J320" i="18" s="1"/>
  <c r="J320" i="10"/>
  <c r="K75" i="11"/>
  <c r="K75" i="10"/>
  <c r="S104" i="11"/>
  <c r="S104" i="10"/>
  <c r="S160" i="11"/>
  <c r="S160" i="18" s="1"/>
  <c r="S160" i="10"/>
  <c r="K179" i="11"/>
  <c r="K179" i="18" s="1"/>
  <c r="K179" i="10"/>
  <c r="C198" i="11"/>
  <c r="C198" i="10"/>
  <c r="S216" i="11"/>
  <c r="S216" i="10"/>
  <c r="C238" i="11"/>
  <c r="C238" i="18" s="1"/>
  <c r="C238" i="10"/>
  <c r="S264" i="10"/>
  <c r="S264" i="11"/>
  <c r="S264" i="18" s="1"/>
  <c r="C286" i="10"/>
  <c r="C286" i="11"/>
  <c r="C286" i="18" s="1"/>
  <c r="S304" i="11"/>
  <c r="S304" i="10"/>
  <c r="K323" i="11"/>
  <c r="K323" i="18" s="1"/>
  <c r="K323" i="10"/>
  <c r="C350" i="11"/>
  <c r="C350" i="18" s="1"/>
  <c r="C350" i="10"/>
  <c r="L76" i="10"/>
  <c r="L76" i="11"/>
  <c r="L76" i="18" s="1"/>
  <c r="L124" i="11"/>
  <c r="L124" i="10"/>
  <c r="L236" i="11"/>
  <c r="L236" i="18" s="1"/>
  <c r="L236" i="10"/>
  <c r="V71" i="11"/>
  <c r="V71" i="18" s="1"/>
  <c r="V71" i="10"/>
  <c r="P294" i="10"/>
  <c r="N30" i="11"/>
  <c r="N30" i="18" s="1"/>
  <c r="N46" i="10"/>
  <c r="F85" i="11"/>
  <c r="F85" i="18" s="1"/>
  <c r="V127" i="11"/>
  <c r="V127" i="18" s="1"/>
  <c r="N170" i="11"/>
  <c r="V252" i="10"/>
  <c r="G65" i="11"/>
  <c r="G65" i="18" s="1"/>
  <c r="W139" i="10"/>
  <c r="G225" i="10"/>
  <c r="J298" i="10"/>
  <c r="P174" i="11"/>
  <c r="P174" i="18" s="1"/>
  <c r="Z15" i="11"/>
  <c r="Z15" i="18" s="1"/>
  <c r="Z15" i="10"/>
  <c r="Z39" i="11"/>
  <c r="Z39" i="18" s="1"/>
  <c r="Z39" i="10"/>
  <c r="J61" i="11"/>
  <c r="J61" i="10"/>
  <c r="K21" i="11"/>
  <c r="K21" i="10"/>
  <c r="K45" i="11"/>
  <c r="K45" i="18" s="1"/>
  <c r="K45" i="10"/>
  <c r="T5" i="11"/>
  <c r="T5" i="18" s="1"/>
  <c r="T5" i="10"/>
  <c r="T29" i="10"/>
  <c r="T29" i="11"/>
  <c r="T29" i="18" s="1"/>
  <c r="L48" i="11"/>
  <c r="L48" i="18" s="1"/>
  <c r="L48" i="10"/>
  <c r="U8" i="11"/>
  <c r="U8" i="18" s="1"/>
  <c r="U8" i="10"/>
  <c r="E30" i="11"/>
  <c r="E30" i="18" s="1"/>
  <c r="E30" i="10"/>
  <c r="E54" i="11"/>
  <c r="E54" i="10"/>
  <c r="O33" i="10"/>
  <c r="O33" i="11"/>
  <c r="O33" i="18" s="1"/>
  <c r="O49" i="11"/>
  <c r="O49" i="18" s="1"/>
  <c r="O49" i="10"/>
  <c r="H7" i="11"/>
  <c r="H7" i="18" s="1"/>
  <c r="H7" i="10"/>
  <c r="P28" i="10"/>
  <c r="P28" i="11"/>
  <c r="P28" i="18" s="1"/>
  <c r="H47" i="10"/>
  <c r="H47" i="11"/>
  <c r="H47" i="18" s="1"/>
  <c r="Y4" i="10"/>
  <c r="Y4" i="11"/>
  <c r="Q23" i="11"/>
  <c r="Q23" i="18" s="1"/>
  <c r="Q23" i="10"/>
  <c r="I42" i="11"/>
  <c r="I42" i="18" s="1"/>
  <c r="I42" i="10"/>
  <c r="Q63" i="11"/>
  <c r="Q63" i="10"/>
  <c r="J82" i="11"/>
  <c r="J82" i="18" s="1"/>
  <c r="J82" i="10"/>
  <c r="Z100" i="11"/>
  <c r="Z100" i="18" s="1"/>
  <c r="Z100" i="10"/>
  <c r="R119" i="10"/>
  <c r="R119" i="11"/>
  <c r="R119" i="18" s="1"/>
  <c r="R143" i="10"/>
  <c r="R143" i="11"/>
  <c r="R143" i="18" s="1"/>
  <c r="Z164" i="11"/>
  <c r="Z164" i="18" s="1"/>
  <c r="Z164" i="10"/>
  <c r="R183" i="11"/>
  <c r="R183" i="18" s="1"/>
  <c r="R183" i="10"/>
  <c r="J202" i="11"/>
  <c r="J202" i="10"/>
  <c r="Z212" i="11"/>
  <c r="Z212" i="10"/>
  <c r="Z228" i="10"/>
  <c r="Z228" i="11"/>
  <c r="Z244" i="11"/>
  <c r="Z244" i="18" s="1"/>
  <c r="Z244" i="10"/>
  <c r="R263" i="10"/>
  <c r="R263" i="11"/>
  <c r="R263" i="18" s="1"/>
  <c r="R279" i="11"/>
  <c r="R279" i="10"/>
  <c r="R295" i="11"/>
  <c r="R295" i="18" s="1"/>
  <c r="R295" i="10"/>
  <c r="Z308" i="11"/>
  <c r="Z308" i="18" s="1"/>
  <c r="Z308" i="10"/>
  <c r="Z332" i="11"/>
  <c r="Z332" i="18" s="1"/>
  <c r="Z332" i="10"/>
  <c r="K67" i="11"/>
  <c r="K67" i="10"/>
  <c r="K83" i="11"/>
  <c r="K83" i="18" s="1"/>
  <c r="K83" i="10"/>
  <c r="K99" i="11"/>
  <c r="K99" i="18" s="1"/>
  <c r="K99" i="10"/>
  <c r="C118" i="10"/>
  <c r="C118" i="11"/>
  <c r="C118" i="18" s="1"/>
  <c r="S136" i="11"/>
  <c r="S136" i="18" s="1"/>
  <c r="S136" i="10"/>
  <c r="K155" i="11"/>
  <c r="K155" i="18" s="1"/>
  <c r="K155" i="10"/>
  <c r="S176" i="11"/>
  <c r="S176" i="18" s="1"/>
  <c r="S176" i="10"/>
  <c r="S192" i="11"/>
  <c r="S192" i="18" s="1"/>
  <c r="S192" i="10"/>
  <c r="K211" i="11"/>
  <c r="K211" i="10"/>
  <c r="K227" i="11"/>
  <c r="K227" i="18" s="1"/>
  <c r="K227" i="10"/>
  <c r="S248" i="10"/>
  <c r="S248" i="11"/>
  <c r="S248" i="18" s="1"/>
  <c r="K267" i="11"/>
  <c r="K267" i="10"/>
  <c r="K283" i="11"/>
  <c r="K283" i="10"/>
  <c r="C302" i="11"/>
  <c r="C302" i="18" s="1"/>
  <c r="C302" i="10"/>
  <c r="C318" i="11"/>
  <c r="C318" i="18" s="1"/>
  <c r="C318" i="10"/>
  <c r="S336" i="11"/>
  <c r="S336" i="10"/>
  <c r="C358" i="11"/>
  <c r="C358" i="18" s="1"/>
  <c r="C358" i="10"/>
  <c r="L68" i="10"/>
  <c r="L68" i="11"/>
  <c r="T81" i="10"/>
  <c r="T81" i="11"/>
  <c r="T81" i="18" s="1"/>
  <c r="T97" i="11"/>
  <c r="T97" i="10"/>
  <c r="T113" i="11"/>
  <c r="T113" i="10"/>
  <c r="D135" i="10"/>
  <c r="D135" i="11"/>
  <c r="D151" i="10"/>
  <c r="D151" i="11"/>
  <c r="D151" i="18" s="1"/>
  <c r="T169" i="11"/>
  <c r="T169" i="10"/>
  <c r="D191" i="11"/>
  <c r="D191" i="10"/>
  <c r="T209" i="10"/>
  <c r="T209" i="11"/>
  <c r="T225" i="11"/>
  <c r="T225" i="18" s="1"/>
  <c r="T225" i="10"/>
  <c r="L244" i="11"/>
  <c r="L244" i="10"/>
  <c r="D261" i="11"/>
  <c r="D261" i="10"/>
  <c r="D275" i="11"/>
  <c r="D275" i="18" s="1"/>
  <c r="D275" i="10"/>
  <c r="T291" i="11"/>
  <c r="T291" i="18" s="1"/>
  <c r="T291" i="10"/>
  <c r="L308" i="11"/>
  <c r="L308" i="10"/>
  <c r="D325" i="11"/>
  <c r="D325" i="18" s="1"/>
  <c r="D325" i="10"/>
  <c r="T341" i="11"/>
  <c r="T341" i="18" s="1"/>
  <c r="T341" i="10"/>
  <c r="L361" i="11"/>
  <c r="L361" i="18" s="1"/>
  <c r="L361" i="10"/>
  <c r="M72" i="11"/>
  <c r="M72" i="10"/>
  <c r="M88" i="11"/>
  <c r="M88" i="10"/>
  <c r="U109" i="11"/>
  <c r="U109" i="18" s="1"/>
  <c r="U109" i="10"/>
  <c r="U125" i="11"/>
  <c r="U125" i="18" s="1"/>
  <c r="U125" i="10"/>
  <c r="M144" i="11"/>
  <c r="M144" i="18" s="1"/>
  <c r="M144" i="10"/>
  <c r="M160" i="10"/>
  <c r="M160" i="11"/>
  <c r="M160" i="18" s="1"/>
  <c r="M176" i="10"/>
  <c r="M176" i="11"/>
  <c r="U189" i="11"/>
  <c r="U189" i="18" s="1"/>
  <c r="U189" i="10"/>
  <c r="M208" i="10"/>
  <c r="M208" i="11"/>
  <c r="M208" i="18" s="1"/>
  <c r="M224" i="11"/>
  <c r="M224" i="18" s="1"/>
  <c r="M224" i="10"/>
  <c r="M240" i="11"/>
  <c r="M240" i="18" s="1"/>
  <c r="M240" i="10"/>
  <c r="M256" i="11"/>
  <c r="M256" i="18" s="1"/>
  <c r="M256" i="10"/>
  <c r="M272" i="11"/>
  <c r="M272" i="10"/>
  <c r="M288" i="11"/>
  <c r="M288" i="18" s="1"/>
  <c r="M288" i="10"/>
  <c r="U309" i="11"/>
  <c r="U309" i="18" s="1"/>
  <c r="U309" i="10"/>
  <c r="U325" i="11"/>
  <c r="U325" i="18" s="1"/>
  <c r="U325" i="10"/>
  <c r="U341" i="11"/>
  <c r="U341" i="10"/>
  <c r="M352" i="11"/>
  <c r="M352" i="10"/>
  <c r="U365" i="11"/>
  <c r="U365" i="18" s="1"/>
  <c r="U365" i="10"/>
  <c r="N82" i="11"/>
  <c r="N82" i="18" s="1"/>
  <c r="N82" i="10"/>
  <c r="N114" i="11"/>
  <c r="N114" i="10"/>
  <c r="N162" i="11"/>
  <c r="N162" i="10"/>
  <c r="V199" i="11"/>
  <c r="V199" i="18" s="1"/>
  <c r="V199" i="10"/>
  <c r="V215" i="11"/>
  <c r="V215" i="18" s="1"/>
  <c r="V215" i="10"/>
  <c r="N284" i="11"/>
  <c r="N284" i="10"/>
  <c r="F329" i="11"/>
  <c r="F329" i="10"/>
  <c r="N345" i="11"/>
  <c r="N345" i="18" s="1"/>
  <c r="N345" i="10"/>
  <c r="N361" i="11"/>
  <c r="N361" i="18" s="1"/>
  <c r="N361" i="10"/>
  <c r="G73" i="11"/>
  <c r="G73" i="10"/>
  <c r="W99" i="11"/>
  <c r="W99" i="18" s="1"/>
  <c r="W99" i="10"/>
  <c r="G113" i="11"/>
  <c r="G113" i="18" s="1"/>
  <c r="G113" i="10"/>
  <c r="O126" i="11"/>
  <c r="O126" i="18" s="1"/>
  <c r="O126" i="10"/>
  <c r="G137" i="11"/>
  <c r="G137" i="10"/>
  <c r="W147" i="11"/>
  <c r="W147" i="10"/>
  <c r="O158" i="11"/>
  <c r="O158" i="18" s="1"/>
  <c r="O158" i="10"/>
  <c r="W179" i="11"/>
  <c r="W179" i="18" s="1"/>
  <c r="W179" i="10"/>
  <c r="O190" i="11"/>
  <c r="O190" i="18" s="1"/>
  <c r="O190" i="10"/>
  <c r="G201" i="11"/>
  <c r="G201" i="10"/>
  <c r="W211" i="11"/>
  <c r="W211" i="18" s="1"/>
  <c r="W211" i="10"/>
  <c r="W219" i="11"/>
  <c r="W219" i="18" s="1"/>
  <c r="W219" i="10"/>
  <c r="G233" i="11"/>
  <c r="G233" i="10"/>
  <c r="W259" i="11"/>
  <c r="W259" i="18" s="1"/>
  <c r="W259" i="10"/>
  <c r="O286" i="11"/>
  <c r="O286" i="18" s="1"/>
  <c r="O286" i="10"/>
  <c r="W299" i="11"/>
  <c r="W299" i="18" s="1"/>
  <c r="W299" i="10"/>
  <c r="W310" i="11"/>
  <c r="W310" i="18" s="1"/>
  <c r="W310" i="10"/>
  <c r="G319" i="11"/>
  <c r="G319" i="10"/>
  <c r="W329" i="11"/>
  <c r="W329" i="18" s="1"/>
  <c r="W329" i="10"/>
  <c r="W343" i="11"/>
  <c r="W343" i="18" s="1"/>
  <c r="W343" i="10"/>
  <c r="W354" i="11"/>
  <c r="W354" i="18" s="1"/>
  <c r="W354" i="10"/>
  <c r="X3" i="11"/>
  <c r="X3" i="10"/>
  <c r="P70" i="11"/>
  <c r="P70" i="18" s="1"/>
  <c r="P70" i="10"/>
  <c r="X83" i="11"/>
  <c r="X83" i="18" s="1"/>
  <c r="X83" i="10"/>
  <c r="P94" i="10"/>
  <c r="P94" i="11"/>
  <c r="P94" i="18" s="1"/>
  <c r="H105" i="10"/>
  <c r="H105" i="11"/>
  <c r="H105" i="18" s="1"/>
  <c r="P110" i="11"/>
  <c r="P110" i="18" s="1"/>
  <c r="P110" i="10"/>
  <c r="P118" i="11"/>
  <c r="P118" i="18" s="1"/>
  <c r="P118" i="10"/>
  <c r="X123" i="11"/>
  <c r="X123" i="10"/>
  <c r="P134" i="10"/>
  <c r="P134" i="11"/>
  <c r="P134" i="18" s="1"/>
  <c r="X139" i="11"/>
  <c r="X139" i="18" s="1"/>
  <c r="X139" i="10"/>
  <c r="X147" i="11"/>
  <c r="X147" i="18" s="1"/>
  <c r="X147" i="10"/>
  <c r="H153" i="11"/>
  <c r="H153" i="10"/>
  <c r="P158" i="11"/>
  <c r="P158" i="10"/>
  <c r="X163" i="11"/>
  <c r="X163" i="18" s="1"/>
  <c r="X163" i="10"/>
  <c r="H169" i="11"/>
  <c r="H169" i="18" s="1"/>
  <c r="H169" i="10"/>
  <c r="X171" i="11"/>
  <c r="X171" i="10"/>
  <c r="H177" i="11"/>
  <c r="H177" i="10"/>
  <c r="H185" i="10"/>
  <c r="H185" i="11"/>
  <c r="H185" i="18" s="1"/>
  <c r="X187" i="11"/>
  <c r="X187" i="18" s="1"/>
  <c r="X187" i="10"/>
  <c r="H193" i="11"/>
  <c r="H193" i="18" s="1"/>
  <c r="H193" i="10"/>
  <c r="X203" i="11"/>
  <c r="X203" i="10"/>
  <c r="H209" i="11"/>
  <c r="H209" i="18" s="1"/>
  <c r="H209" i="10"/>
  <c r="H217" i="11"/>
  <c r="H217" i="18" s="1"/>
  <c r="H217" i="10"/>
  <c r="P222" i="11"/>
  <c r="P222" i="10"/>
  <c r="X227" i="11"/>
  <c r="X227" i="10"/>
  <c r="H233" i="11"/>
  <c r="H233" i="18" s="1"/>
  <c r="H233" i="10"/>
  <c r="P238" i="11"/>
  <c r="P238" i="18" s="1"/>
  <c r="P238" i="10"/>
  <c r="X243" i="11"/>
  <c r="X243" i="10"/>
  <c r="H249" i="11"/>
  <c r="H249" i="10"/>
  <c r="P254" i="11"/>
  <c r="P254" i="18" s="1"/>
  <c r="P254" i="10"/>
  <c r="H257" i="11"/>
  <c r="H257" i="18" s="1"/>
  <c r="H257" i="10"/>
  <c r="P262" i="11"/>
  <c r="P262" i="10"/>
  <c r="P270" i="11"/>
  <c r="P270" i="10"/>
  <c r="X275" i="10"/>
  <c r="X275" i="11"/>
  <c r="X275" i="18" s="1"/>
  <c r="H281" i="11"/>
  <c r="H281" i="18" s="1"/>
  <c r="H281" i="10"/>
  <c r="P286" i="11"/>
  <c r="P286" i="10"/>
  <c r="I66" i="11"/>
  <c r="I66" i="10"/>
  <c r="Q71" i="11"/>
  <c r="Q71" i="18" s="1"/>
  <c r="Q71" i="10"/>
  <c r="N90" i="10"/>
  <c r="F133" i="10"/>
  <c r="V175" i="10"/>
  <c r="N265" i="10"/>
  <c r="S168" i="10"/>
  <c r="O150" i="10"/>
  <c r="W235" i="10"/>
  <c r="X75" i="10"/>
  <c r="R167" i="10"/>
  <c r="R10" i="10"/>
  <c r="R10" i="11"/>
  <c r="Z31" i="10"/>
  <c r="Z31" i="11"/>
  <c r="J53" i="10"/>
  <c r="J53" i="11"/>
  <c r="J53" i="18" s="1"/>
  <c r="K13" i="11"/>
  <c r="K13" i="10"/>
  <c r="C32" i="11"/>
  <c r="C32" i="10"/>
  <c r="K53" i="11"/>
  <c r="K53" i="18" s="1"/>
  <c r="K53" i="10"/>
  <c r="L16" i="11"/>
  <c r="L16" i="18" s="1"/>
  <c r="L16" i="10"/>
  <c r="T37" i="11"/>
  <c r="T37" i="10"/>
  <c r="D59" i="11"/>
  <c r="D59" i="18" s="1"/>
  <c r="D59" i="10"/>
  <c r="M19" i="11"/>
  <c r="M19" i="18" s="1"/>
  <c r="M19" i="10"/>
  <c r="E38" i="10"/>
  <c r="E38" i="11"/>
  <c r="E38" i="18" s="1"/>
  <c r="U56" i="10"/>
  <c r="U56" i="11"/>
  <c r="U56" i="18" s="1"/>
  <c r="U64" i="10"/>
  <c r="U64" i="11"/>
  <c r="V19" i="11"/>
  <c r="V19" i="18" s="1"/>
  <c r="V19" i="10"/>
  <c r="N38" i="11"/>
  <c r="N38" i="18" s="1"/>
  <c r="N38" i="10"/>
  <c r="F57" i="11"/>
  <c r="F57" i="18" s="1"/>
  <c r="F57" i="10"/>
  <c r="O25" i="11"/>
  <c r="O25" i="18" s="1"/>
  <c r="O25" i="10"/>
  <c r="X25" i="11"/>
  <c r="X25" i="18" s="1"/>
  <c r="X25" i="10"/>
  <c r="Y20" i="11"/>
  <c r="Y20" i="18" s="1"/>
  <c r="Y20" i="10"/>
  <c r="R151" i="11"/>
  <c r="R151" i="10"/>
  <c r="K291" i="11"/>
  <c r="K291" i="18" s="1"/>
  <c r="K291" i="10"/>
  <c r="O360" i="11"/>
  <c r="O360" i="18" s="1"/>
  <c r="O360" i="10"/>
  <c r="Q39" i="11"/>
  <c r="Q39" i="18" s="1"/>
  <c r="K91" i="11"/>
  <c r="K91" i="18" s="1"/>
  <c r="J5" i="11"/>
  <c r="J5" i="18" s="1"/>
  <c r="J5" i="10"/>
  <c r="R26" i="11"/>
  <c r="R26" i="18" s="1"/>
  <c r="R26" i="10"/>
  <c r="Z47" i="11"/>
  <c r="Z47" i="18" s="1"/>
  <c r="Z47" i="10"/>
  <c r="K5" i="10"/>
  <c r="K5" i="11"/>
  <c r="K5" i="18" s="1"/>
  <c r="S26" i="10"/>
  <c r="S26" i="11"/>
  <c r="S26" i="18" s="1"/>
  <c r="C48" i="10"/>
  <c r="C48" i="11"/>
  <c r="L8" i="10"/>
  <c r="L8" i="11"/>
  <c r="D27" i="11"/>
  <c r="D27" i="18" s="1"/>
  <c r="D27" i="10"/>
  <c r="D51" i="10"/>
  <c r="D51" i="11"/>
  <c r="D51" i="18" s="1"/>
  <c r="E14" i="10"/>
  <c r="E14" i="11"/>
  <c r="M35" i="11"/>
  <c r="M35" i="18" s="1"/>
  <c r="M35" i="10"/>
  <c r="E46" i="11"/>
  <c r="E46" i="18" s="1"/>
  <c r="E46" i="10"/>
  <c r="E62" i="11"/>
  <c r="E62" i="10"/>
  <c r="V43" i="11"/>
  <c r="V43" i="18" s="1"/>
  <c r="V43" i="10"/>
  <c r="V59" i="11"/>
  <c r="V59" i="18" s="1"/>
  <c r="V59" i="10"/>
  <c r="G20" i="11"/>
  <c r="G20" i="18" s="1"/>
  <c r="G20" i="10"/>
  <c r="W38" i="11"/>
  <c r="W38" i="10"/>
  <c r="O57" i="11"/>
  <c r="O57" i="18" s="1"/>
  <c r="O57" i="10"/>
  <c r="X17" i="11"/>
  <c r="X17" i="18" s="1"/>
  <c r="X17" i="10"/>
  <c r="H39" i="10"/>
  <c r="H39" i="11"/>
  <c r="H39" i="18" s="1"/>
  <c r="X57" i="11"/>
  <c r="X57" i="10"/>
  <c r="Q15" i="11"/>
  <c r="Q15" i="18" s="1"/>
  <c r="Q15" i="10"/>
  <c r="I34" i="11"/>
  <c r="I34" i="18" s="1"/>
  <c r="I34" i="10"/>
  <c r="I50" i="11"/>
  <c r="I50" i="18" s="1"/>
  <c r="I50" i="10"/>
  <c r="R71" i="10"/>
  <c r="R71" i="11"/>
  <c r="R71" i="18" s="1"/>
  <c r="R87" i="10"/>
  <c r="R87" i="11"/>
  <c r="R87" i="18" s="1"/>
  <c r="J106" i="11"/>
  <c r="J106" i="18" s="1"/>
  <c r="J106" i="10"/>
  <c r="Z124" i="10"/>
  <c r="Z124" i="11"/>
  <c r="Z124" i="18" s="1"/>
  <c r="J138" i="11"/>
  <c r="J138" i="10"/>
  <c r="J154" i="11"/>
  <c r="J154" i="18" s="1"/>
  <c r="J154" i="10"/>
  <c r="Z172" i="11"/>
  <c r="Z172" i="18" s="1"/>
  <c r="Z172" i="10"/>
  <c r="J186" i="10"/>
  <c r="J186" i="11"/>
  <c r="J186" i="18" s="1"/>
  <c r="Z204" i="10"/>
  <c r="Z204" i="11"/>
  <c r="Z204" i="18" s="1"/>
  <c r="R223" i="11"/>
  <c r="R223" i="18" s="1"/>
  <c r="R223" i="10"/>
  <c r="R239" i="11"/>
  <c r="R239" i="18" s="1"/>
  <c r="R239" i="10"/>
  <c r="J258" i="11"/>
  <c r="J258" i="18" s="1"/>
  <c r="J258" i="10"/>
  <c r="Z276" i="11"/>
  <c r="Z276" i="10"/>
  <c r="J290" i="11"/>
  <c r="J290" i="18" s="1"/>
  <c r="J290" i="10"/>
  <c r="J306" i="11"/>
  <c r="J306" i="18" s="1"/>
  <c r="J306" i="10"/>
  <c r="Z324" i="11"/>
  <c r="Z324" i="18" s="1"/>
  <c r="Z324" i="10"/>
  <c r="S72" i="11"/>
  <c r="S72" i="18" s="1"/>
  <c r="S72" i="10"/>
  <c r="S88" i="10"/>
  <c r="S88" i="11"/>
  <c r="S88" i="18" s="1"/>
  <c r="K107" i="10"/>
  <c r="K107" i="11"/>
  <c r="S120" i="10"/>
  <c r="S120" i="11"/>
  <c r="S120" i="18" s="1"/>
  <c r="C142" i="11"/>
  <c r="C142" i="10"/>
  <c r="S184" i="11"/>
  <c r="S184" i="18" s="1"/>
  <c r="S184" i="10"/>
  <c r="K203" i="11"/>
  <c r="K203" i="18" s="1"/>
  <c r="K203" i="10"/>
  <c r="C246" i="11"/>
  <c r="C246" i="18" s="1"/>
  <c r="C246" i="10"/>
  <c r="K259" i="11"/>
  <c r="K259" i="18" s="1"/>
  <c r="K259" i="10"/>
  <c r="C278" i="11"/>
  <c r="C278" i="18" s="1"/>
  <c r="C278" i="10"/>
  <c r="S296" i="11"/>
  <c r="S296" i="18" s="1"/>
  <c r="S296" i="10"/>
  <c r="S312" i="11"/>
  <c r="S312" i="18" s="1"/>
  <c r="S312" i="10"/>
  <c r="K331" i="11"/>
  <c r="K331" i="10"/>
  <c r="K347" i="11"/>
  <c r="K347" i="18" s="1"/>
  <c r="K347" i="10"/>
  <c r="C366" i="11"/>
  <c r="C366" i="18" s="1"/>
  <c r="C366" i="10"/>
  <c r="L100" i="10"/>
  <c r="L100" i="11"/>
  <c r="L100" i="18" s="1"/>
  <c r="L116" i="11"/>
  <c r="L116" i="10"/>
  <c r="L132" i="11"/>
  <c r="L132" i="18" s="1"/>
  <c r="L132" i="10"/>
  <c r="L148" i="11"/>
  <c r="L148" i="18" s="1"/>
  <c r="L148" i="10"/>
  <c r="T161" i="10"/>
  <c r="T161" i="11"/>
  <c r="T161" i="18" s="1"/>
  <c r="T177" i="11"/>
  <c r="T177" i="10"/>
  <c r="T193" i="10"/>
  <c r="T193" i="11"/>
  <c r="L204" i="11"/>
  <c r="L204" i="18" s="1"/>
  <c r="L204" i="10"/>
  <c r="T217" i="11"/>
  <c r="T217" i="18" s="1"/>
  <c r="T217" i="10"/>
  <c r="T233" i="11"/>
  <c r="T233" i="10"/>
  <c r="D247" i="10"/>
  <c r="D247" i="11"/>
  <c r="T263" i="11"/>
  <c r="T263" i="18" s="1"/>
  <c r="T263" i="10"/>
  <c r="L283" i="10"/>
  <c r="L283" i="11"/>
  <c r="L283" i="18" s="1"/>
  <c r="D300" i="11"/>
  <c r="D300" i="10"/>
  <c r="T316" i="11"/>
  <c r="T316" i="18" s="1"/>
  <c r="T316" i="10"/>
  <c r="D336" i="11"/>
  <c r="D336" i="18" s="1"/>
  <c r="D336" i="10"/>
  <c r="D350" i="11"/>
  <c r="D350" i="18" s="1"/>
  <c r="D350" i="10"/>
  <c r="T366" i="11"/>
  <c r="T366" i="10"/>
  <c r="U77" i="11"/>
  <c r="U77" i="18" s="1"/>
  <c r="U77" i="10"/>
  <c r="U93" i="10"/>
  <c r="U93" i="11"/>
  <c r="M104" i="11"/>
  <c r="M104" i="18" s="1"/>
  <c r="M104" i="10"/>
  <c r="M120" i="10"/>
  <c r="M120" i="11"/>
  <c r="M120" i="18" s="1"/>
  <c r="E131" i="11"/>
  <c r="E131" i="18" s="1"/>
  <c r="E131" i="10"/>
  <c r="E147" i="11"/>
  <c r="E147" i="18" s="1"/>
  <c r="E147" i="10"/>
  <c r="E163" i="11"/>
  <c r="E163" i="18" s="1"/>
  <c r="E163" i="10"/>
  <c r="E179" i="10"/>
  <c r="E179" i="11"/>
  <c r="E179" i="18" s="1"/>
  <c r="E195" i="11"/>
  <c r="E195" i="18" s="1"/>
  <c r="E195" i="10"/>
  <c r="E203" i="10"/>
  <c r="E203" i="11"/>
  <c r="E203" i="18" s="1"/>
  <c r="E219" i="11"/>
  <c r="E219" i="18" s="1"/>
  <c r="E219" i="10"/>
  <c r="M232" i="10"/>
  <c r="M232" i="11"/>
  <c r="M232" i="18" s="1"/>
  <c r="M248" i="10"/>
  <c r="M248" i="11"/>
  <c r="M248" i="18" s="1"/>
  <c r="M264" i="11"/>
  <c r="M264" i="18" s="1"/>
  <c r="M264" i="10"/>
  <c r="M280" i="10"/>
  <c r="M280" i="11"/>
  <c r="M280" i="18" s="1"/>
  <c r="M296" i="11"/>
  <c r="M296" i="10"/>
  <c r="E307" i="11"/>
  <c r="E307" i="18" s="1"/>
  <c r="E307" i="10"/>
  <c r="M320" i="11"/>
  <c r="M320" i="18" s="1"/>
  <c r="M320" i="10"/>
  <c r="M336" i="11"/>
  <c r="M336" i="18" s="1"/>
  <c r="M336" i="10"/>
  <c r="E355" i="11"/>
  <c r="E355" i="10"/>
  <c r="V103" i="11"/>
  <c r="V103" i="18" s="1"/>
  <c r="V103" i="10"/>
  <c r="N130" i="11"/>
  <c r="N130" i="18" s="1"/>
  <c r="N130" i="10"/>
  <c r="N146" i="11"/>
  <c r="N146" i="18" s="1"/>
  <c r="N146" i="10"/>
  <c r="N178" i="11"/>
  <c r="N178" i="10"/>
  <c r="V191" i="11"/>
  <c r="V191" i="18" s="1"/>
  <c r="V191" i="10"/>
  <c r="F205" i="11"/>
  <c r="F205" i="18" s="1"/>
  <c r="F205" i="10"/>
  <c r="F213" i="11"/>
  <c r="F213" i="18" s="1"/>
  <c r="F213" i="10"/>
  <c r="N226" i="11"/>
  <c r="N226" i="18" s="1"/>
  <c r="N226" i="10"/>
  <c r="F237" i="11"/>
  <c r="F237" i="18" s="1"/>
  <c r="F237" i="10"/>
  <c r="F256" i="11"/>
  <c r="F256" i="18" s="1"/>
  <c r="F256" i="10"/>
  <c r="F274" i="11"/>
  <c r="F274" i="18" s="1"/>
  <c r="F274" i="10"/>
  <c r="V293" i="11"/>
  <c r="V293" i="10"/>
  <c r="V309" i="11"/>
  <c r="V309" i="18" s="1"/>
  <c r="V309" i="10"/>
  <c r="V325" i="11"/>
  <c r="V325" i="18" s="1"/>
  <c r="V325" i="10"/>
  <c r="N342" i="11"/>
  <c r="N342" i="18" s="1"/>
  <c r="N342" i="10"/>
  <c r="N358" i="11"/>
  <c r="N358" i="18" s="1"/>
  <c r="N358" i="10"/>
  <c r="O3" i="11"/>
  <c r="O3" i="18" s="1"/>
  <c r="O3" i="10"/>
  <c r="O70" i="11"/>
  <c r="O70" i="18" s="1"/>
  <c r="O70" i="10"/>
  <c r="W83" i="11"/>
  <c r="W83" i="18" s="1"/>
  <c r="W83" i="10"/>
  <c r="G89" i="11"/>
  <c r="G89" i="10"/>
  <c r="O102" i="11"/>
  <c r="O102" i="18" s="1"/>
  <c r="O102" i="10"/>
  <c r="W131" i="11"/>
  <c r="W131" i="18" s="1"/>
  <c r="W131" i="10"/>
  <c r="O142" i="11"/>
  <c r="O142" i="18" s="1"/>
  <c r="O142" i="10"/>
  <c r="G153" i="11"/>
  <c r="G153" i="10"/>
  <c r="O166" i="11"/>
  <c r="O166" i="18" s="1"/>
  <c r="O166" i="10"/>
  <c r="O198" i="11"/>
  <c r="O198" i="18" s="1"/>
  <c r="O198" i="10"/>
  <c r="O222" i="11"/>
  <c r="O222" i="18" s="1"/>
  <c r="O222" i="10"/>
  <c r="O230" i="11"/>
  <c r="O230" i="10"/>
  <c r="G241" i="11"/>
  <c r="G241" i="18" s="1"/>
  <c r="G241" i="10"/>
  <c r="W251" i="11"/>
  <c r="W251" i="18" s="1"/>
  <c r="W251" i="10"/>
  <c r="W275" i="11"/>
  <c r="W275" i="18" s="1"/>
  <c r="W275" i="10"/>
  <c r="W283" i="11"/>
  <c r="W283" i="10"/>
  <c r="O294" i="11"/>
  <c r="O294" i="18" s="1"/>
  <c r="O294" i="10"/>
  <c r="G305" i="11"/>
  <c r="G305" i="18" s="1"/>
  <c r="G305" i="10"/>
  <c r="G316" i="11"/>
  <c r="G316" i="18" s="1"/>
  <c r="G316" i="10"/>
  <c r="G327" i="11"/>
  <c r="G327" i="10"/>
  <c r="W340" i="11"/>
  <c r="W340" i="18" s="1"/>
  <c r="W340" i="10"/>
  <c r="G352" i="11"/>
  <c r="G352" i="18" s="1"/>
  <c r="G352" i="10"/>
  <c r="W365" i="11"/>
  <c r="W365" i="18" s="1"/>
  <c r="W365" i="10"/>
  <c r="X67" i="11"/>
  <c r="X67" i="10"/>
  <c r="P78" i="11"/>
  <c r="P78" i="18" s="1"/>
  <c r="P78" i="10"/>
  <c r="H89" i="11"/>
  <c r="H89" i="18" s="1"/>
  <c r="H89" i="10"/>
  <c r="P102" i="11"/>
  <c r="P102" i="18" s="1"/>
  <c r="P102" i="10"/>
  <c r="P198" i="11"/>
  <c r="P198" i="10"/>
  <c r="C230" i="10"/>
  <c r="X299" i="10"/>
  <c r="F17" i="11"/>
  <c r="F17" i="18" s="1"/>
  <c r="V27" i="10"/>
  <c r="V95" i="11"/>
  <c r="V95" i="18" s="1"/>
  <c r="N138" i="11"/>
  <c r="N138" i="18" s="1"/>
  <c r="N186" i="10"/>
  <c r="V277" i="10"/>
  <c r="G4" i="10"/>
  <c r="W62" i="10"/>
  <c r="W75" i="10"/>
  <c r="G161" i="10"/>
  <c r="O246" i="10"/>
  <c r="R317" i="10"/>
  <c r="Z340" i="10"/>
  <c r="X291" i="10"/>
  <c r="S144" i="10"/>
  <c r="F9" i="10"/>
  <c r="F101" i="10"/>
  <c r="V143" i="10"/>
  <c r="F197" i="10"/>
  <c r="F290" i="10"/>
  <c r="W14" i="10"/>
  <c r="O86" i="10"/>
  <c r="W171" i="10"/>
  <c r="G257" i="10"/>
  <c r="C150" i="10"/>
  <c r="I74" i="11"/>
  <c r="I74" i="10"/>
  <c r="Y76" i="11"/>
  <c r="Y76" i="18" s="1"/>
  <c r="Y76" i="10"/>
  <c r="I82" i="11"/>
  <c r="I82" i="18" s="1"/>
  <c r="I82" i="10"/>
  <c r="Y84" i="11"/>
  <c r="Y84" i="10"/>
  <c r="Q87" i="11"/>
  <c r="Q87" i="10"/>
  <c r="Y92" i="11"/>
  <c r="Y92" i="18" s="1"/>
  <c r="Y92" i="10"/>
  <c r="Q95" i="11"/>
  <c r="Q95" i="18" s="1"/>
  <c r="Q95" i="10"/>
  <c r="I98" i="11"/>
  <c r="I98" i="10"/>
  <c r="Q103" i="11"/>
  <c r="Q103" i="18" s="1"/>
  <c r="Q103" i="10"/>
  <c r="I106" i="11"/>
  <c r="I106" i="18" s="1"/>
  <c r="I106" i="10"/>
  <c r="Y108" i="11"/>
  <c r="Y108" i="18" s="1"/>
  <c r="Y108" i="10"/>
  <c r="Q111" i="11"/>
  <c r="Q111" i="10"/>
  <c r="Y116" i="11"/>
  <c r="Y116" i="18" s="1"/>
  <c r="Y116" i="10"/>
  <c r="Q119" i="11"/>
  <c r="Q119" i="18" s="1"/>
  <c r="Q119" i="10"/>
  <c r="I122" i="11"/>
  <c r="I122" i="18" s="1"/>
  <c r="I122" i="10"/>
  <c r="I130" i="11"/>
  <c r="I130" i="10"/>
  <c r="Y132" i="11"/>
  <c r="Y132" i="10"/>
  <c r="Q135" i="11"/>
  <c r="Q135" i="18" s="1"/>
  <c r="Q135" i="10"/>
  <c r="I138" i="11"/>
  <c r="I138" i="18" s="1"/>
  <c r="I138" i="10"/>
  <c r="I146" i="11"/>
  <c r="I146" i="10"/>
  <c r="Y148" i="11"/>
  <c r="Y148" i="18" s="1"/>
  <c r="Y148" i="10"/>
  <c r="Q151" i="11"/>
  <c r="Q151" i="18" s="1"/>
  <c r="Q151" i="10"/>
  <c r="I154" i="11"/>
  <c r="I154" i="18" s="1"/>
  <c r="I154" i="10"/>
  <c r="Y156" i="11"/>
  <c r="Y156" i="18" s="1"/>
  <c r="Y156" i="10"/>
  <c r="Q159" i="11"/>
  <c r="Q159" i="18" s="1"/>
  <c r="Q159" i="10"/>
  <c r="Q167" i="11"/>
  <c r="Q167" i="18" s="1"/>
  <c r="Q167" i="10"/>
  <c r="I170" i="11"/>
  <c r="I170" i="18" s="1"/>
  <c r="I170" i="10"/>
  <c r="Y172" i="11"/>
  <c r="Y172" i="18" s="1"/>
  <c r="Y172" i="10"/>
  <c r="I178" i="11"/>
  <c r="I178" i="10"/>
  <c r="Y180" i="11"/>
  <c r="Y180" i="18" s="1"/>
  <c r="Y180" i="10"/>
  <c r="Q183" i="11"/>
  <c r="Q183" i="18" s="1"/>
  <c r="Q183" i="10"/>
  <c r="Y188" i="11"/>
  <c r="Y188" i="10"/>
  <c r="Q191" i="11"/>
  <c r="Q191" i="18" s="1"/>
  <c r="Q191" i="10"/>
  <c r="I194" i="11"/>
  <c r="I194" i="18" s="1"/>
  <c r="I194" i="10"/>
  <c r="Q199" i="11"/>
  <c r="Q199" i="18" s="1"/>
  <c r="Q199" i="10"/>
  <c r="I202" i="11"/>
  <c r="I202" i="10"/>
  <c r="Y204" i="11"/>
  <c r="Y204" i="10"/>
  <c r="I210" i="11"/>
  <c r="I210" i="18" s="1"/>
  <c r="I210" i="10"/>
  <c r="Y212" i="11"/>
  <c r="Y212" i="18" s="1"/>
  <c r="Y212" i="10"/>
  <c r="Q215" i="11"/>
  <c r="Q215" i="18" s="1"/>
  <c r="Q215" i="10"/>
  <c r="Y220" i="11"/>
  <c r="Y220" i="10"/>
  <c r="Q223" i="11"/>
  <c r="Q223" i="18" s="1"/>
  <c r="Q223" i="10"/>
  <c r="I226" i="11"/>
  <c r="I226" i="18" s="1"/>
  <c r="I226" i="10"/>
  <c r="Q231" i="11"/>
  <c r="Q231" i="10"/>
  <c r="I234" i="11"/>
  <c r="I234" i="18" s="1"/>
  <c r="I234" i="10"/>
  <c r="Y236" i="11"/>
  <c r="Y236" i="18" s="1"/>
  <c r="Y236" i="10"/>
  <c r="I242" i="11"/>
  <c r="I242" i="18" s="1"/>
  <c r="I242" i="10"/>
  <c r="Y244" i="11"/>
  <c r="Y244" i="10"/>
  <c r="Q247" i="10"/>
  <c r="Q247" i="11"/>
  <c r="Q247" i="18" s="1"/>
  <c r="I250" i="11"/>
  <c r="I250" i="18" s="1"/>
  <c r="I250" i="10"/>
  <c r="Y252" i="11"/>
  <c r="Y252" i="18" s="1"/>
  <c r="Y252" i="10"/>
  <c r="I258" i="10"/>
  <c r="I258" i="11"/>
  <c r="I258" i="18" s="1"/>
  <c r="Y260" i="11"/>
  <c r="Y260" i="10"/>
  <c r="Q263" i="11"/>
  <c r="Q263" i="18" s="1"/>
  <c r="Q263" i="10"/>
  <c r="I266" i="11"/>
  <c r="I266" i="18" s="1"/>
  <c r="I266" i="10"/>
  <c r="Y268" i="10"/>
  <c r="Y268" i="11"/>
  <c r="Y268" i="18" s="1"/>
  <c r="Q271" i="11"/>
  <c r="Q271" i="10"/>
  <c r="I274" i="11"/>
  <c r="I274" i="18" s="1"/>
  <c r="I274" i="10"/>
  <c r="Y276" i="11"/>
  <c r="Y276" i="18" s="1"/>
  <c r="Y276" i="10"/>
  <c r="I282" i="11"/>
  <c r="I282" i="10"/>
  <c r="Y284" i="11"/>
  <c r="Y284" i="10"/>
  <c r="Q287" i="11"/>
  <c r="Q287" i="18" s="1"/>
  <c r="Q287" i="10"/>
  <c r="I290" i="10"/>
  <c r="I290" i="11"/>
  <c r="I290" i="18" s="1"/>
  <c r="H321" i="10"/>
  <c r="P350" i="10"/>
  <c r="P358" i="10"/>
  <c r="Q295" i="10"/>
  <c r="Q319" i="10"/>
  <c r="Q335" i="10"/>
  <c r="Q359" i="10"/>
  <c r="I186" i="11"/>
  <c r="I186" i="18" s="1"/>
  <c r="Q279" i="11"/>
  <c r="Q279" i="18" s="1"/>
  <c r="H305" i="10"/>
  <c r="H313" i="10"/>
  <c r="P334" i="10"/>
  <c r="P342" i="10"/>
  <c r="Q311" i="10"/>
  <c r="Q327" i="10"/>
  <c r="Q343" i="10"/>
  <c r="Q351" i="10"/>
  <c r="Q367" i="10"/>
  <c r="R332" i="10"/>
  <c r="Z354" i="10"/>
  <c r="Y196" i="11"/>
  <c r="Y196" i="18" s="1"/>
  <c r="P326" i="10"/>
  <c r="X363" i="10"/>
  <c r="Q303" i="10"/>
  <c r="Z312" i="10"/>
  <c r="R337" i="10"/>
  <c r="R366" i="10"/>
  <c r="Q207" i="11"/>
  <c r="Q207" i="18" s="1"/>
  <c r="P310" i="10"/>
  <c r="P318" i="10"/>
  <c r="X347" i="10"/>
  <c r="X355" i="10"/>
  <c r="Y316" i="10"/>
  <c r="Y332" i="10"/>
  <c r="Y340" i="10"/>
  <c r="R324" i="10"/>
  <c r="J329" i="10"/>
  <c r="Z346" i="10"/>
  <c r="I218" i="11"/>
  <c r="I218" i="18" s="1"/>
  <c r="J357" i="10"/>
  <c r="X323" i="10"/>
  <c r="H353" i="10"/>
  <c r="H361" i="10"/>
  <c r="I338" i="10"/>
  <c r="I362" i="10"/>
  <c r="Q79" i="11"/>
  <c r="Q79" i="18" s="1"/>
  <c r="Y140" i="11"/>
  <c r="Y140" i="18" s="1"/>
  <c r="Q143" i="10"/>
  <c r="Y228" i="10"/>
  <c r="X307" i="10"/>
  <c r="X315" i="10"/>
  <c r="H337" i="10"/>
  <c r="H345" i="10"/>
  <c r="I298" i="10"/>
  <c r="I314" i="10"/>
  <c r="I322" i="10"/>
  <c r="I330" i="10"/>
  <c r="R340" i="10"/>
  <c r="I90" i="11"/>
  <c r="I90" i="18" s="1"/>
  <c r="I114" i="11"/>
  <c r="I114" i="18" s="1"/>
  <c r="Q127" i="11"/>
  <c r="Q127" i="18" s="1"/>
  <c r="Q239" i="10"/>
  <c r="R46" i="11"/>
  <c r="R46" i="18" s="1"/>
  <c r="J57" i="11"/>
  <c r="J57" i="18" s="1"/>
  <c r="G334" i="10"/>
  <c r="T9" i="11"/>
  <c r="T9" i="18" s="1"/>
  <c r="Z34" i="10"/>
  <c r="E53" i="10"/>
  <c r="J24" i="10"/>
  <c r="E192" i="10"/>
  <c r="E240" i="11"/>
  <c r="E240" i="18" s="1"/>
  <c r="M293" i="11"/>
  <c r="M293" i="18" s="1"/>
  <c r="W59" i="11"/>
  <c r="W59" i="18" s="1"/>
  <c r="S357" i="10"/>
  <c r="R292" i="10"/>
  <c r="N11" i="10"/>
  <c r="G49" i="10"/>
  <c r="O62" i="10"/>
  <c r="W19" i="10"/>
  <c r="K16" i="10"/>
  <c r="R37" i="11"/>
  <c r="O46" i="11"/>
  <c r="O46" i="18" s="1"/>
  <c r="P33" i="10"/>
  <c r="N59" i="10"/>
  <c r="V64" i="11"/>
  <c r="V64" i="18" s="1"/>
  <c r="K168" i="10"/>
  <c r="AE9" i="8"/>
  <c r="Z17" i="11"/>
  <c r="Z17" i="18" s="1"/>
  <c r="Z17" i="10"/>
  <c r="S20" i="10"/>
  <c r="S20" i="11"/>
  <c r="S20" i="18" s="1"/>
  <c r="C50" i="10"/>
  <c r="C50" i="11"/>
  <c r="C50" i="18" s="1"/>
  <c r="V13" i="11"/>
  <c r="V13" i="10"/>
  <c r="F27" i="11"/>
  <c r="F27" i="18" s="1"/>
  <c r="F27" i="10"/>
  <c r="N40" i="11"/>
  <c r="N40" i="18" s="1"/>
  <c r="N40" i="10"/>
  <c r="N64" i="11"/>
  <c r="N64" i="18" s="1"/>
  <c r="N64" i="10"/>
  <c r="O35" i="11"/>
  <c r="O35" i="10"/>
  <c r="O59" i="11"/>
  <c r="O59" i="18" s="1"/>
  <c r="O59" i="10"/>
  <c r="P30" i="11"/>
  <c r="P30" i="18" s="1"/>
  <c r="P30" i="10"/>
  <c r="H49" i="11"/>
  <c r="H49" i="18" s="1"/>
  <c r="H49" i="10"/>
  <c r="P62" i="11"/>
  <c r="P62" i="10"/>
  <c r="Y14" i="11"/>
  <c r="Y14" i="18" s="1"/>
  <c r="Y14" i="10"/>
  <c r="I28" i="11"/>
  <c r="I28" i="18" s="1"/>
  <c r="I28" i="10"/>
  <c r="Y38" i="11"/>
  <c r="Y38" i="18" s="1"/>
  <c r="Y38" i="10"/>
  <c r="I52" i="11"/>
  <c r="I52" i="10"/>
  <c r="Z78" i="10"/>
  <c r="Z78" i="11"/>
  <c r="R89" i="10"/>
  <c r="R89" i="11"/>
  <c r="Z102" i="11"/>
  <c r="Z102" i="18" s="1"/>
  <c r="Z102" i="10"/>
  <c r="R129" i="10"/>
  <c r="R129" i="11"/>
  <c r="Z142" i="11"/>
  <c r="Z142" i="18" s="1"/>
  <c r="Z142" i="10"/>
  <c r="Z150" i="11"/>
  <c r="Z150" i="18" s="1"/>
  <c r="Z150" i="10"/>
  <c r="J164" i="10"/>
  <c r="J164" i="11"/>
  <c r="J164" i="18" s="1"/>
  <c r="R177" i="11"/>
  <c r="R177" i="10"/>
  <c r="Z190" i="10"/>
  <c r="Z190" i="11"/>
  <c r="Z190" i="18" s="1"/>
  <c r="R201" i="11"/>
  <c r="R201" i="18" s="1"/>
  <c r="R201" i="10"/>
  <c r="Z214" i="11"/>
  <c r="Z214" i="18" s="1"/>
  <c r="Z214" i="10"/>
  <c r="R233" i="10"/>
  <c r="R233" i="11"/>
  <c r="R233" i="18" s="1"/>
  <c r="R365" i="11"/>
  <c r="R365" i="18" s="1"/>
  <c r="R365" i="10"/>
  <c r="S74" i="11"/>
  <c r="S74" i="18" s="1"/>
  <c r="S74" i="10"/>
  <c r="C88" i="10"/>
  <c r="C88" i="11"/>
  <c r="K101" i="11"/>
  <c r="K101" i="10"/>
  <c r="S114" i="11"/>
  <c r="S114" i="18" s="1"/>
  <c r="S114" i="10"/>
  <c r="C128" i="11"/>
  <c r="C128" i="10"/>
  <c r="K141" i="10"/>
  <c r="K141" i="11"/>
  <c r="K141" i="18" s="1"/>
  <c r="S154" i="11"/>
  <c r="S154" i="10"/>
  <c r="K173" i="11"/>
  <c r="K173" i="18" s="1"/>
  <c r="K173" i="10"/>
  <c r="S186" i="10"/>
  <c r="S186" i="11"/>
  <c r="C200" i="11"/>
  <c r="C200" i="10"/>
  <c r="K213" i="10"/>
  <c r="K213" i="11"/>
  <c r="S226" i="10"/>
  <c r="S226" i="11"/>
  <c r="C240" i="11"/>
  <c r="C240" i="10"/>
  <c r="K253" i="11"/>
  <c r="K253" i="18" s="1"/>
  <c r="K253" i="10"/>
  <c r="S266" i="10"/>
  <c r="S266" i="11"/>
  <c r="C280" i="10"/>
  <c r="C280" i="11"/>
  <c r="C296" i="11"/>
  <c r="C296" i="18" s="1"/>
  <c r="C296" i="10"/>
  <c r="C312" i="11"/>
  <c r="C312" i="18" s="1"/>
  <c r="C312" i="10"/>
  <c r="K325" i="11"/>
  <c r="K325" i="10"/>
  <c r="C360" i="11"/>
  <c r="C360" i="18" s="1"/>
  <c r="C360" i="10"/>
  <c r="L70" i="10"/>
  <c r="L70" i="11"/>
  <c r="L70" i="18" s="1"/>
  <c r="T83" i="10"/>
  <c r="T83" i="11"/>
  <c r="T83" i="18" s="1"/>
  <c r="D97" i="11"/>
  <c r="D97" i="10"/>
  <c r="D113" i="11"/>
  <c r="D113" i="18" s="1"/>
  <c r="D113" i="10"/>
  <c r="L126" i="10"/>
  <c r="L126" i="11"/>
  <c r="L142" i="11"/>
  <c r="L142" i="18" s="1"/>
  <c r="L142" i="10"/>
  <c r="L158" i="10"/>
  <c r="L158" i="11"/>
  <c r="T171" i="10"/>
  <c r="T171" i="11"/>
  <c r="D185" i="11"/>
  <c r="D185" i="18" s="1"/>
  <c r="D185" i="10"/>
  <c r="L198" i="11"/>
  <c r="L198" i="18" s="1"/>
  <c r="L198" i="10"/>
  <c r="T211" i="11"/>
  <c r="T211" i="10"/>
  <c r="D225" i="11"/>
  <c r="D225" i="18" s="1"/>
  <c r="D225" i="10"/>
  <c r="L238" i="11"/>
  <c r="L238" i="18" s="1"/>
  <c r="L238" i="10"/>
  <c r="D252" i="11"/>
  <c r="D252" i="18" s="1"/>
  <c r="D252" i="10"/>
  <c r="D266" i="10"/>
  <c r="D266" i="11"/>
  <c r="T282" i="11"/>
  <c r="T282" i="18" s="1"/>
  <c r="T282" i="10"/>
  <c r="L296" i="11"/>
  <c r="L296" i="18" s="1"/>
  <c r="L296" i="10"/>
  <c r="L313" i="11"/>
  <c r="L313" i="18" s="1"/>
  <c r="L313" i="10"/>
  <c r="D327" i="11"/>
  <c r="D327" i="10"/>
  <c r="D341" i="11"/>
  <c r="D341" i="18" s="1"/>
  <c r="D341" i="10"/>
  <c r="D355" i="11"/>
  <c r="D355" i="18" s="1"/>
  <c r="D355" i="10"/>
  <c r="D366" i="11"/>
  <c r="D366" i="18" s="1"/>
  <c r="D366" i="10"/>
  <c r="M74" i="10"/>
  <c r="M74" i="11"/>
  <c r="M90" i="10"/>
  <c r="M90" i="11"/>
  <c r="M106" i="10"/>
  <c r="M106" i="11"/>
  <c r="E117" i="11"/>
  <c r="E117" i="18" s="1"/>
  <c r="E117" i="10"/>
  <c r="M130" i="11"/>
  <c r="M130" i="18" s="1"/>
  <c r="M130" i="10"/>
  <c r="U143" i="10"/>
  <c r="U143" i="11"/>
  <c r="E157" i="11"/>
  <c r="E157" i="18" s="1"/>
  <c r="E157" i="10"/>
  <c r="M170" i="11"/>
  <c r="M170" i="18" s="1"/>
  <c r="M170" i="10"/>
  <c r="U183" i="11"/>
  <c r="U183" i="10"/>
  <c r="E197" i="10"/>
  <c r="E197" i="11"/>
  <c r="M210" i="10"/>
  <c r="M210" i="11"/>
  <c r="U223" i="11"/>
  <c r="U223" i="18" s="1"/>
  <c r="U223" i="10"/>
  <c r="E237" i="11"/>
  <c r="E237" i="10"/>
  <c r="U255" i="10"/>
  <c r="U255" i="11"/>
  <c r="E269" i="10"/>
  <c r="E269" i="11"/>
  <c r="M282" i="10"/>
  <c r="M282" i="11"/>
  <c r="M282" i="18" s="1"/>
  <c r="U295" i="11"/>
  <c r="U295" i="10"/>
  <c r="E309" i="11"/>
  <c r="E309" i="18" s="1"/>
  <c r="E309" i="10"/>
  <c r="M322" i="11"/>
  <c r="M322" i="18" s="1"/>
  <c r="M322" i="10"/>
  <c r="U335" i="11"/>
  <c r="U335" i="18" s="1"/>
  <c r="U335" i="10"/>
  <c r="E349" i="11"/>
  <c r="E349" i="10"/>
  <c r="E365" i="11"/>
  <c r="E365" i="18" s="1"/>
  <c r="E365" i="10"/>
  <c r="N68" i="11"/>
  <c r="N68" i="18" s="1"/>
  <c r="N68" i="10"/>
  <c r="F79" i="11"/>
  <c r="F79" i="18" s="1"/>
  <c r="F79" i="10"/>
  <c r="V89" i="11"/>
  <c r="V89" i="10"/>
  <c r="V97" i="11"/>
  <c r="V97" i="18" s="1"/>
  <c r="V97" i="10"/>
  <c r="N108" i="11"/>
  <c r="N108" i="18" s="1"/>
  <c r="N108" i="10"/>
  <c r="V121" i="11"/>
  <c r="V121" i="18" s="1"/>
  <c r="V121" i="10"/>
  <c r="F151" i="11"/>
  <c r="F151" i="18" s="1"/>
  <c r="F151" i="10"/>
  <c r="N196" i="11"/>
  <c r="N196" i="18" s="1"/>
  <c r="N196" i="10"/>
  <c r="F207" i="11"/>
  <c r="F207" i="18" s="1"/>
  <c r="F207" i="10"/>
  <c r="N236" i="11"/>
  <c r="N236" i="18" s="1"/>
  <c r="N236" i="10"/>
  <c r="V286" i="11"/>
  <c r="V286" i="10"/>
  <c r="V302" i="11"/>
  <c r="V302" i="18" s="1"/>
  <c r="V302" i="10"/>
  <c r="N318" i="11"/>
  <c r="N318" i="18" s="1"/>
  <c r="N318" i="10"/>
  <c r="V337" i="11"/>
  <c r="V337" i="18" s="1"/>
  <c r="V337" i="10"/>
  <c r="V357" i="11"/>
  <c r="V357" i="10"/>
  <c r="W85" i="11"/>
  <c r="W85" i="18" s="1"/>
  <c r="W85" i="10"/>
  <c r="W101" i="11"/>
  <c r="W101" i="18" s="1"/>
  <c r="W101" i="10"/>
  <c r="G115" i="10"/>
  <c r="G115" i="11"/>
  <c r="G115" i="18" s="1"/>
  <c r="O128" i="11"/>
  <c r="O128" i="10"/>
  <c r="W141" i="10"/>
  <c r="W141" i="11"/>
  <c r="G155" i="11"/>
  <c r="G155" i="18" s="1"/>
  <c r="G155" i="10"/>
  <c r="O168" i="10"/>
  <c r="O168" i="11"/>
  <c r="O168" i="18" s="1"/>
  <c r="W181" i="11"/>
  <c r="W181" i="10"/>
  <c r="G195" i="10"/>
  <c r="G195" i="11"/>
  <c r="G195" i="18" s="1"/>
  <c r="O208" i="11"/>
  <c r="O208" i="18" s="1"/>
  <c r="O208" i="10"/>
  <c r="W221" i="10"/>
  <c r="W221" i="11"/>
  <c r="W221" i="18" s="1"/>
  <c r="W237" i="10"/>
  <c r="W237" i="11"/>
  <c r="G251" i="11"/>
  <c r="G251" i="18" s="1"/>
  <c r="G251" i="10"/>
  <c r="O264" i="10"/>
  <c r="O264" i="11"/>
  <c r="W277" i="11"/>
  <c r="W277" i="18" s="1"/>
  <c r="W277" i="10"/>
  <c r="G291" i="10"/>
  <c r="G291" i="11"/>
  <c r="O304" i="11"/>
  <c r="O304" i="18" s="1"/>
  <c r="O304" i="10"/>
  <c r="O318" i="11"/>
  <c r="O318" i="18" s="1"/>
  <c r="O318" i="10"/>
  <c r="W331" i="11"/>
  <c r="W331" i="18" s="1"/>
  <c r="W331" i="10"/>
  <c r="W345" i="11"/>
  <c r="W345" i="10"/>
  <c r="O362" i="11"/>
  <c r="O362" i="18" s="1"/>
  <c r="O362" i="10"/>
  <c r="H99" i="11"/>
  <c r="H99" i="18" s="1"/>
  <c r="H99" i="10"/>
  <c r="X125" i="11"/>
  <c r="X125" i="18" s="1"/>
  <c r="X125" i="10"/>
  <c r="P136" i="11"/>
  <c r="P136" i="10"/>
  <c r="H195" i="11"/>
  <c r="H195" i="18" s="1"/>
  <c r="H195" i="10"/>
  <c r="X221" i="11"/>
  <c r="X221" i="18" s="1"/>
  <c r="X221" i="10"/>
  <c r="P248" i="11"/>
  <c r="P248" i="18" s="1"/>
  <c r="P248" i="10"/>
  <c r="H275" i="11"/>
  <c r="H275" i="10"/>
  <c r="X301" i="11"/>
  <c r="X301" i="18" s="1"/>
  <c r="X301" i="10"/>
  <c r="X309" i="11"/>
  <c r="X309" i="18" s="1"/>
  <c r="X309" i="10"/>
  <c r="H323" i="11"/>
  <c r="H323" i="18" s="1"/>
  <c r="H323" i="10"/>
  <c r="P328" i="11"/>
  <c r="P328" i="10"/>
  <c r="X341" i="11"/>
  <c r="X341" i="18" s="1"/>
  <c r="X341" i="10"/>
  <c r="X349" i="11"/>
  <c r="X349" i="18" s="1"/>
  <c r="X349" i="10"/>
  <c r="H363" i="11"/>
  <c r="H363" i="18" s="1"/>
  <c r="H363" i="10"/>
  <c r="R344" i="11"/>
  <c r="R344" i="10"/>
  <c r="Q73" i="11"/>
  <c r="Q73" i="18" s="1"/>
  <c r="Q73" i="10"/>
  <c r="I108" i="10"/>
  <c r="I108" i="11"/>
  <c r="Y134" i="11"/>
  <c r="Y134" i="18" s="1"/>
  <c r="Y134" i="10"/>
  <c r="Q145" i="10"/>
  <c r="Q145" i="11"/>
  <c r="I156" i="11"/>
  <c r="I156" i="18" s="1"/>
  <c r="I156" i="10"/>
  <c r="I164" i="11"/>
  <c r="I164" i="18" s="1"/>
  <c r="I164" i="10"/>
  <c r="Y174" i="11"/>
  <c r="Y174" i="18" s="1"/>
  <c r="Y174" i="10"/>
  <c r="Q185" i="11"/>
  <c r="Q185" i="10"/>
  <c r="Y198" i="11"/>
  <c r="Y198" i="18" s="1"/>
  <c r="Y198" i="10"/>
  <c r="Y206" i="11"/>
  <c r="Y206" i="18" s="1"/>
  <c r="Y206" i="10"/>
  <c r="Q217" i="11"/>
  <c r="Q217" i="18" s="1"/>
  <c r="Q217" i="10"/>
  <c r="Q225" i="10"/>
  <c r="Q225" i="11"/>
  <c r="I236" i="11"/>
  <c r="I236" i="18" s="1"/>
  <c r="I236" i="10"/>
  <c r="Y246" i="11"/>
  <c r="Y246" i="18" s="1"/>
  <c r="Y246" i="10"/>
  <c r="Q257" i="10"/>
  <c r="Q257" i="11"/>
  <c r="Q257" i="18" s="1"/>
  <c r="I268" i="10"/>
  <c r="I268" i="11"/>
  <c r="Q281" i="11"/>
  <c r="Q281" i="18" s="1"/>
  <c r="Q281" i="10"/>
  <c r="I308" i="11"/>
  <c r="I308" i="18" s="1"/>
  <c r="I308" i="10"/>
  <c r="I332" i="11"/>
  <c r="I332" i="18" s="1"/>
  <c r="I332" i="10"/>
  <c r="Q337" i="11"/>
  <c r="Q337" i="10"/>
  <c r="Q345" i="11"/>
  <c r="Q345" i="18" s="1"/>
  <c r="Q345" i="10"/>
  <c r="Q353" i="11"/>
  <c r="Q353" i="18" s="1"/>
  <c r="Q353" i="10"/>
  <c r="R330" i="11"/>
  <c r="R330" i="18" s="1"/>
  <c r="R330" i="10"/>
  <c r="R347" i="11"/>
  <c r="R347" i="10"/>
  <c r="R15" i="11"/>
  <c r="R15" i="18" s="1"/>
  <c r="R15" i="10"/>
  <c r="R31" i="11"/>
  <c r="R31" i="18" s="1"/>
  <c r="R31" i="10"/>
  <c r="Z44" i="11"/>
  <c r="Z44" i="18" s="1"/>
  <c r="Z44" i="10"/>
  <c r="K42" i="10"/>
  <c r="K42" i="11"/>
  <c r="D56" i="10"/>
  <c r="D56" i="11"/>
  <c r="D56" i="18" s="1"/>
  <c r="U13" i="11"/>
  <c r="U13" i="18" s="1"/>
  <c r="U13" i="10"/>
  <c r="U29" i="11"/>
  <c r="U29" i="18" s="1"/>
  <c r="U29" i="10"/>
  <c r="E43" i="10"/>
  <c r="E43" i="11"/>
  <c r="N19" i="11"/>
  <c r="N19" i="18" s="1"/>
  <c r="N19" i="10"/>
  <c r="W11" i="11"/>
  <c r="W11" i="18" s="1"/>
  <c r="W11" i="10"/>
  <c r="G25" i="11"/>
  <c r="G25" i="18" s="1"/>
  <c r="G25" i="10"/>
  <c r="O38" i="11"/>
  <c r="O38" i="10"/>
  <c r="W51" i="11"/>
  <c r="W51" i="18" s="1"/>
  <c r="W51" i="10"/>
  <c r="X6" i="11"/>
  <c r="X6" i="18" s="1"/>
  <c r="X6" i="10"/>
  <c r="X22" i="11"/>
  <c r="X22" i="18" s="1"/>
  <c r="X22" i="10"/>
  <c r="X38" i="11"/>
  <c r="X38" i="10"/>
  <c r="P57" i="11"/>
  <c r="P57" i="18" s="1"/>
  <c r="P57" i="10"/>
  <c r="Y9" i="11"/>
  <c r="Y9" i="18" s="1"/>
  <c r="Y9" i="10"/>
  <c r="Y25" i="11"/>
  <c r="Y25" i="18" s="1"/>
  <c r="Y25" i="10"/>
  <c r="I39" i="11"/>
  <c r="I39" i="10"/>
  <c r="I55" i="11"/>
  <c r="I55" i="18" s="1"/>
  <c r="I55" i="10"/>
  <c r="Z73" i="10"/>
  <c r="Z73" i="11"/>
  <c r="R92" i="11"/>
  <c r="R92" i="18" s="1"/>
  <c r="R92" i="10"/>
  <c r="J111" i="10"/>
  <c r="J111" i="11"/>
  <c r="Z129" i="11"/>
  <c r="Z129" i="18" s="1"/>
  <c r="Z129" i="10"/>
  <c r="Z145" i="10"/>
  <c r="Z145" i="11"/>
  <c r="R164" i="11"/>
  <c r="R164" i="18" s="1"/>
  <c r="R164" i="10"/>
  <c r="Z209" i="11"/>
  <c r="Z209" i="10"/>
  <c r="Z225" i="11"/>
  <c r="Z225" i="18" s="1"/>
  <c r="Z225" i="10"/>
  <c r="J247" i="10"/>
  <c r="J247" i="11"/>
  <c r="R260" i="11"/>
  <c r="R260" i="18" s="1"/>
  <c r="R260" i="10"/>
  <c r="R276" i="10"/>
  <c r="R276" i="11"/>
  <c r="Z289" i="11"/>
  <c r="Z289" i="18" s="1"/>
  <c r="Z289" i="10"/>
  <c r="J303" i="11"/>
  <c r="J303" i="18" s="1"/>
  <c r="J303" i="10"/>
  <c r="J317" i="11"/>
  <c r="J317" i="18" s="1"/>
  <c r="J317" i="10"/>
  <c r="S69" i="11"/>
  <c r="S69" i="10"/>
  <c r="K88" i="11"/>
  <c r="K88" i="18" s="1"/>
  <c r="K88" i="10"/>
  <c r="K104" i="10"/>
  <c r="K104" i="11"/>
  <c r="C123" i="10"/>
  <c r="C123" i="11"/>
  <c r="C123" i="18" s="1"/>
  <c r="C139" i="10"/>
  <c r="C139" i="11"/>
  <c r="K160" i="10"/>
  <c r="K160" i="11"/>
  <c r="C179" i="10"/>
  <c r="C179" i="11"/>
  <c r="C195" i="11"/>
  <c r="C195" i="18" s="1"/>
  <c r="C195" i="10"/>
  <c r="C211" i="11"/>
  <c r="C211" i="10"/>
  <c r="C227" i="11"/>
  <c r="C227" i="18" s="1"/>
  <c r="C227" i="10"/>
  <c r="C243" i="10"/>
  <c r="C243" i="11"/>
  <c r="K256" i="11"/>
  <c r="K256" i="18" s="1"/>
  <c r="K256" i="10"/>
  <c r="C275" i="11"/>
  <c r="C275" i="10"/>
  <c r="S293" i="11"/>
  <c r="S293" i="18" s="1"/>
  <c r="S293" i="10"/>
  <c r="S309" i="11"/>
  <c r="S309" i="18" s="1"/>
  <c r="S309" i="10"/>
  <c r="C331" i="11"/>
  <c r="C331" i="18" s="1"/>
  <c r="C331" i="10"/>
  <c r="T70" i="10"/>
  <c r="T70" i="11"/>
  <c r="T70" i="18" s="1"/>
  <c r="L89" i="10"/>
  <c r="L89" i="11"/>
  <c r="D108" i="10"/>
  <c r="D108" i="11"/>
  <c r="D108" i="18" s="1"/>
  <c r="D124" i="11"/>
  <c r="D124" i="18" s="1"/>
  <c r="D124" i="10"/>
  <c r="D140" i="10"/>
  <c r="D140" i="11"/>
  <c r="D156" i="10"/>
  <c r="D156" i="11"/>
  <c r="D156" i="18" s="1"/>
  <c r="D172" i="11"/>
  <c r="D172" i="18" s="1"/>
  <c r="D172" i="10"/>
  <c r="T190" i="11"/>
  <c r="T190" i="18" s="1"/>
  <c r="T190" i="10"/>
  <c r="T206" i="11"/>
  <c r="T206" i="10"/>
  <c r="T222" i="11"/>
  <c r="T222" i="18" s="1"/>
  <c r="T222" i="10"/>
  <c r="T238" i="11"/>
  <c r="T238" i="18" s="1"/>
  <c r="T238" i="10"/>
  <c r="D258" i="11"/>
  <c r="D258" i="18" s="1"/>
  <c r="D258" i="10"/>
  <c r="D280" i="11"/>
  <c r="D280" i="10"/>
  <c r="T299" i="11"/>
  <c r="T299" i="18" s="1"/>
  <c r="T299" i="10"/>
  <c r="L316" i="11"/>
  <c r="L316" i="18" s="1"/>
  <c r="L316" i="10"/>
  <c r="D333" i="11"/>
  <c r="D333" i="18" s="1"/>
  <c r="D333" i="10"/>
  <c r="L352" i="11"/>
  <c r="L352" i="10"/>
  <c r="M85" i="11"/>
  <c r="M85" i="18" s="1"/>
  <c r="M85" i="10"/>
  <c r="M101" i="11"/>
  <c r="M101" i="18" s="1"/>
  <c r="M101" i="10"/>
  <c r="E120" i="11"/>
  <c r="E120" i="18" s="1"/>
  <c r="E120" i="10"/>
  <c r="E136" i="11"/>
  <c r="E136" i="10"/>
  <c r="U154" i="11"/>
  <c r="U154" i="18" s="1"/>
  <c r="U154" i="10"/>
  <c r="M173" i="11"/>
  <c r="M173" i="18" s="1"/>
  <c r="M173" i="10"/>
  <c r="M189" i="11"/>
  <c r="M189" i="18" s="1"/>
  <c r="M189" i="10"/>
  <c r="U210" i="11"/>
  <c r="U210" i="18" s="1"/>
  <c r="U210" i="10"/>
  <c r="U226" i="10"/>
  <c r="U226" i="11"/>
  <c r="E248" i="11"/>
  <c r="E248" i="18" s="1"/>
  <c r="E248" i="10"/>
  <c r="U266" i="11"/>
  <c r="U266" i="18" s="1"/>
  <c r="U266" i="10"/>
  <c r="M285" i="11"/>
  <c r="M285" i="10"/>
  <c r="M301" i="11"/>
  <c r="M301" i="18" s="1"/>
  <c r="M301" i="10"/>
  <c r="M317" i="11"/>
  <c r="M317" i="18" s="1"/>
  <c r="M317" i="10"/>
  <c r="U330" i="11"/>
  <c r="U330" i="18" s="1"/>
  <c r="U330" i="10"/>
  <c r="U354" i="11"/>
  <c r="U354" i="10"/>
  <c r="N103" i="11"/>
  <c r="N103" i="18" s="1"/>
  <c r="N103" i="10"/>
  <c r="F178" i="11"/>
  <c r="F178" i="18" s="1"/>
  <c r="F178" i="10"/>
  <c r="N207" i="11"/>
  <c r="N207" i="18" s="1"/>
  <c r="N207" i="10"/>
  <c r="F218" i="11"/>
  <c r="F218" i="10"/>
  <c r="N231" i="11"/>
  <c r="N231" i="18" s="1"/>
  <c r="N231" i="10"/>
  <c r="N252" i="11"/>
  <c r="N252" i="18" s="1"/>
  <c r="N252" i="10"/>
  <c r="N293" i="11"/>
  <c r="N293" i="18" s="1"/>
  <c r="N293" i="10"/>
  <c r="N312" i="11"/>
  <c r="N312" i="10"/>
  <c r="V331" i="11"/>
  <c r="V331" i="18" s="1"/>
  <c r="V331" i="10"/>
  <c r="W96" i="10"/>
  <c r="W96" i="11"/>
  <c r="W96" i="18" s="1"/>
  <c r="G118" i="10"/>
  <c r="G118" i="11"/>
  <c r="G118" i="18" s="1"/>
  <c r="W136" i="11"/>
  <c r="W136" i="10"/>
  <c r="O155" i="10"/>
  <c r="O155" i="11"/>
  <c r="O171" i="10"/>
  <c r="O171" i="11"/>
  <c r="G190" i="11"/>
  <c r="G190" i="18" s="1"/>
  <c r="G190" i="10"/>
  <c r="W208" i="10"/>
  <c r="W208" i="11"/>
  <c r="W224" i="10"/>
  <c r="W224" i="11"/>
  <c r="G246" i="10"/>
  <c r="G246" i="11"/>
  <c r="W264" i="11"/>
  <c r="W264" i="18" s="1"/>
  <c r="W264" i="10"/>
  <c r="W280" i="11"/>
  <c r="W280" i="10"/>
  <c r="O299" i="11"/>
  <c r="O299" i="18" s="1"/>
  <c r="O299" i="10"/>
  <c r="W315" i="11"/>
  <c r="W315" i="18" s="1"/>
  <c r="W315" i="10"/>
  <c r="G332" i="11"/>
  <c r="G332" i="18" s="1"/>
  <c r="G332" i="10"/>
  <c r="W348" i="11"/>
  <c r="W348" i="10"/>
  <c r="O365" i="11"/>
  <c r="O365" i="18" s="1"/>
  <c r="O365" i="10"/>
  <c r="P75" i="11"/>
  <c r="P75" i="18" s="1"/>
  <c r="P75" i="10"/>
  <c r="H94" i="11"/>
  <c r="H94" i="18" s="1"/>
  <c r="H94" i="10"/>
  <c r="X112" i="11"/>
  <c r="X112" i="10"/>
  <c r="P131" i="11"/>
  <c r="P131" i="18" s="1"/>
  <c r="P131" i="10"/>
  <c r="H150" i="11"/>
  <c r="H150" i="18" s="1"/>
  <c r="H150" i="10"/>
  <c r="H166" i="11"/>
  <c r="H166" i="18" s="1"/>
  <c r="H166" i="10"/>
  <c r="X184" i="11"/>
  <c r="X184" i="10"/>
  <c r="X200" i="11"/>
  <c r="X200" i="18" s="1"/>
  <c r="X200" i="10"/>
  <c r="P219" i="11"/>
  <c r="P219" i="18" s="1"/>
  <c r="P219" i="10"/>
  <c r="X240" i="11"/>
  <c r="X240" i="18" s="1"/>
  <c r="X240" i="10"/>
  <c r="P259" i="11"/>
  <c r="P259" i="10"/>
  <c r="P275" i="11"/>
  <c r="P275" i="18" s="1"/>
  <c r="P275" i="10"/>
  <c r="X288" i="11"/>
  <c r="X288" i="18" s="1"/>
  <c r="X288" i="10"/>
  <c r="P299" i="11"/>
  <c r="P299" i="18" s="1"/>
  <c r="P299" i="10"/>
  <c r="X312" i="11"/>
  <c r="X312" i="10"/>
  <c r="H326" i="11"/>
  <c r="H326" i="18" s="1"/>
  <c r="H326" i="10"/>
  <c r="H334" i="11"/>
  <c r="H334" i="18" s="1"/>
  <c r="H334" i="10"/>
  <c r="H350" i="11"/>
  <c r="H350" i="18" s="1"/>
  <c r="H350" i="10"/>
  <c r="P363" i="11"/>
  <c r="P363" i="10"/>
  <c r="R345" i="11"/>
  <c r="R345" i="18" s="1"/>
  <c r="R345" i="10"/>
  <c r="Q68" i="11"/>
  <c r="Q68" i="18" s="1"/>
  <c r="Q68" i="10"/>
  <c r="Q76" i="11"/>
  <c r="Q76" i="18" s="1"/>
  <c r="Q76" i="10"/>
  <c r="I87" i="11"/>
  <c r="I87" i="10"/>
  <c r="Q92" i="10"/>
  <c r="Q92" i="11"/>
  <c r="Y97" i="11"/>
  <c r="Y97" i="18" s="1"/>
  <c r="Y97" i="10"/>
  <c r="I103" i="11"/>
  <c r="I103" i="18" s="1"/>
  <c r="I103" i="10"/>
  <c r="Q108" i="11"/>
  <c r="Q108" i="10"/>
  <c r="Y113" i="11"/>
  <c r="Y113" i="18" s="1"/>
  <c r="Y113" i="10"/>
  <c r="Q124" i="10"/>
  <c r="Q124" i="11"/>
  <c r="Y129" i="11"/>
  <c r="Y129" i="18" s="1"/>
  <c r="Y129" i="10"/>
  <c r="Q132" i="11"/>
  <c r="Q132" i="10"/>
  <c r="Y137" i="11"/>
  <c r="Y137" i="18" s="1"/>
  <c r="Y137" i="10"/>
  <c r="Q140" i="10"/>
  <c r="Q140" i="11"/>
  <c r="I143" i="10"/>
  <c r="I143" i="11"/>
  <c r="I143" i="18" s="1"/>
  <c r="Y145" i="11"/>
  <c r="Y145" i="10"/>
  <c r="I151" i="10"/>
  <c r="I151" i="11"/>
  <c r="I151" i="18" s="1"/>
  <c r="Y153" i="11"/>
  <c r="Y153" i="18" s="1"/>
  <c r="Y153" i="10"/>
  <c r="P336" i="10"/>
  <c r="N16" i="11"/>
  <c r="N16" i="18" s="1"/>
  <c r="V76" i="11"/>
  <c r="N84" i="11"/>
  <c r="F98" i="11"/>
  <c r="F98" i="18" s="1"/>
  <c r="V105" i="11"/>
  <c r="N119" i="11"/>
  <c r="N119" i="18" s="1"/>
  <c r="F127" i="11"/>
  <c r="V140" i="11"/>
  <c r="V140" i="18" s="1"/>
  <c r="N148" i="11"/>
  <c r="N148" i="18" s="1"/>
  <c r="F162" i="11"/>
  <c r="V169" i="11"/>
  <c r="N183" i="11"/>
  <c r="N183" i="18" s="1"/>
  <c r="F191" i="11"/>
  <c r="F191" i="18" s="1"/>
  <c r="V204" i="11"/>
  <c r="V204" i="18" s="1"/>
  <c r="N212" i="11"/>
  <c r="N212" i="18" s="1"/>
  <c r="F226" i="11"/>
  <c r="F226" i="18" s="1"/>
  <c r="V233" i="11"/>
  <c r="V233" i="18" s="1"/>
  <c r="V248" i="11"/>
  <c r="N258" i="11"/>
  <c r="V273" i="11"/>
  <c r="V273" i="18" s="1"/>
  <c r="N283" i="11"/>
  <c r="N283" i="18" s="1"/>
  <c r="Q321" i="10"/>
  <c r="I364" i="10"/>
  <c r="Z305" i="10"/>
  <c r="H17" i="11"/>
  <c r="H17" i="18" s="1"/>
  <c r="H28" i="11"/>
  <c r="H44" i="11"/>
  <c r="P80" i="10"/>
  <c r="X101" i="10"/>
  <c r="H123" i="10"/>
  <c r="P144" i="10"/>
  <c r="X165" i="10"/>
  <c r="H187" i="10"/>
  <c r="P208" i="10"/>
  <c r="X229" i="10"/>
  <c r="H251" i="10"/>
  <c r="P272" i="10"/>
  <c r="Q17" i="10"/>
  <c r="Q36" i="11"/>
  <c r="Q81" i="11"/>
  <c r="Q81" i="18" s="1"/>
  <c r="I111" i="11"/>
  <c r="I111" i="18" s="1"/>
  <c r="J34" i="10"/>
  <c r="J34" i="11"/>
  <c r="Z52" i="10"/>
  <c r="Z52" i="11"/>
  <c r="C53" i="11"/>
  <c r="C53" i="18" s="1"/>
  <c r="C53" i="10"/>
  <c r="L45" i="10"/>
  <c r="L45" i="11"/>
  <c r="L45" i="18" s="1"/>
  <c r="E11" i="11"/>
  <c r="E11" i="18" s="1"/>
  <c r="E11" i="10"/>
  <c r="E27" i="10"/>
  <c r="E27" i="11"/>
  <c r="E27" i="18" s="1"/>
  <c r="M40" i="10"/>
  <c r="M40" i="11"/>
  <c r="M40" i="18" s="1"/>
  <c r="V8" i="11"/>
  <c r="V8" i="18" s="1"/>
  <c r="V8" i="10"/>
  <c r="N35" i="11"/>
  <c r="N35" i="10"/>
  <c r="N51" i="11"/>
  <c r="N51" i="18" s="1"/>
  <c r="N51" i="10"/>
  <c r="G17" i="11"/>
  <c r="G17" i="18" s="1"/>
  <c r="G17" i="10"/>
  <c r="W27" i="11"/>
  <c r="W27" i="18" s="1"/>
  <c r="W27" i="10"/>
  <c r="G41" i="11"/>
  <c r="G41" i="10"/>
  <c r="O54" i="11"/>
  <c r="O54" i="18" s="1"/>
  <c r="O54" i="10"/>
  <c r="P9" i="11"/>
  <c r="P9" i="18" s="1"/>
  <c r="P9" i="10"/>
  <c r="X46" i="10"/>
  <c r="X46" i="11"/>
  <c r="X46" i="18" s="1"/>
  <c r="I23" i="11"/>
  <c r="I23" i="10"/>
  <c r="Y33" i="11"/>
  <c r="Y33" i="18" s="1"/>
  <c r="Y33" i="10"/>
  <c r="I47" i="11"/>
  <c r="I47" i="18" s="1"/>
  <c r="I47" i="10"/>
  <c r="I63" i="10"/>
  <c r="I63" i="11"/>
  <c r="I63" i="18" s="1"/>
  <c r="J79" i="11"/>
  <c r="J79" i="10"/>
  <c r="Z97" i="11"/>
  <c r="Z97" i="18" s="1"/>
  <c r="Z97" i="10"/>
  <c r="Z113" i="11"/>
  <c r="Z113" i="18" s="1"/>
  <c r="Z113" i="10"/>
  <c r="J127" i="11"/>
  <c r="J127" i="18" s="1"/>
  <c r="J127" i="10"/>
  <c r="R140" i="10"/>
  <c r="R140" i="11"/>
  <c r="R156" i="11"/>
  <c r="R156" i="18" s="1"/>
  <c r="R156" i="10"/>
  <c r="Z169" i="11"/>
  <c r="Z169" i="18" s="1"/>
  <c r="Z169" i="10"/>
  <c r="J183" i="11"/>
  <c r="J183" i="18" s="1"/>
  <c r="J183" i="10"/>
  <c r="J199" i="11"/>
  <c r="J199" i="10"/>
  <c r="J215" i="10"/>
  <c r="J215" i="11"/>
  <c r="J231" i="10"/>
  <c r="J231" i="11"/>
  <c r="R244" i="11"/>
  <c r="R244" i="18" s="1"/>
  <c r="R244" i="10"/>
  <c r="Z257" i="11"/>
  <c r="Z257" i="10"/>
  <c r="Z273" i="10"/>
  <c r="Z273" i="11"/>
  <c r="R284" i="10"/>
  <c r="R284" i="11"/>
  <c r="R300" i="11"/>
  <c r="R300" i="18" s="1"/>
  <c r="R300" i="10"/>
  <c r="C67" i="11"/>
  <c r="C67" i="18" s="1"/>
  <c r="C67" i="10"/>
  <c r="K80" i="11"/>
  <c r="K80" i="18" s="1"/>
  <c r="K80" i="10"/>
  <c r="K96" i="10"/>
  <c r="K96" i="11"/>
  <c r="K112" i="10"/>
  <c r="K112" i="11"/>
  <c r="K112" i="18" s="1"/>
  <c r="K128" i="10"/>
  <c r="K128" i="11"/>
  <c r="S141" i="11"/>
  <c r="S141" i="18" s="1"/>
  <c r="S141" i="10"/>
  <c r="S157" i="11"/>
  <c r="S157" i="18" s="1"/>
  <c r="S157" i="10"/>
  <c r="S173" i="11"/>
  <c r="S173" i="18" s="1"/>
  <c r="S173" i="10"/>
  <c r="C187" i="10"/>
  <c r="C187" i="11"/>
  <c r="C187" i="18" s="1"/>
  <c r="S197" i="11"/>
  <c r="S197" i="18" s="1"/>
  <c r="S197" i="10"/>
  <c r="S213" i="10"/>
  <c r="S213" i="11"/>
  <c r="S213" i="18" s="1"/>
  <c r="S229" i="10"/>
  <c r="S229" i="11"/>
  <c r="S229" i="18" s="1"/>
  <c r="S245" i="10"/>
  <c r="S245" i="11"/>
  <c r="S261" i="10"/>
  <c r="S261" i="11"/>
  <c r="S261" i="18" s="1"/>
  <c r="K272" i="10"/>
  <c r="K272" i="11"/>
  <c r="S285" i="11"/>
  <c r="S285" i="18" s="1"/>
  <c r="S285" i="10"/>
  <c r="C299" i="11"/>
  <c r="C299" i="10"/>
  <c r="K312" i="11"/>
  <c r="K312" i="18" s="1"/>
  <c r="K312" i="10"/>
  <c r="C323" i="11"/>
  <c r="C323" i="18" s="1"/>
  <c r="C323" i="10"/>
  <c r="K336" i="11"/>
  <c r="K336" i="18" s="1"/>
  <c r="K336" i="10"/>
  <c r="K344" i="11"/>
  <c r="K344" i="10"/>
  <c r="K360" i="11"/>
  <c r="K360" i="18" s="1"/>
  <c r="K360" i="10"/>
  <c r="D68" i="10"/>
  <c r="D68" i="11"/>
  <c r="D68" i="18" s="1"/>
  <c r="L81" i="11"/>
  <c r="L81" i="18" s="1"/>
  <c r="L81" i="10"/>
  <c r="D100" i="11"/>
  <c r="D100" i="10"/>
  <c r="D116" i="11"/>
  <c r="D116" i="18" s="1"/>
  <c r="D116" i="10"/>
  <c r="L129" i="11"/>
  <c r="L129" i="18" s="1"/>
  <c r="L129" i="10"/>
  <c r="L145" i="10"/>
  <c r="L145" i="11"/>
  <c r="L145" i="18" s="1"/>
  <c r="L161" i="11"/>
  <c r="L161" i="10"/>
  <c r="L177" i="10"/>
  <c r="L177" i="11"/>
  <c r="D188" i="11"/>
  <c r="D188" i="18" s="1"/>
  <c r="D188" i="10"/>
  <c r="D204" i="10"/>
  <c r="D204" i="11"/>
  <c r="D204" i="18" s="1"/>
  <c r="L217" i="10"/>
  <c r="L217" i="11"/>
  <c r="T230" i="11"/>
  <c r="T230" i="18" s="1"/>
  <c r="T230" i="10"/>
  <c r="T246" i="11"/>
  <c r="T246" i="18" s="1"/>
  <c r="T246" i="10"/>
  <c r="T260" i="11"/>
  <c r="T260" i="18" s="1"/>
  <c r="T260" i="10"/>
  <c r="T274" i="11"/>
  <c r="T274" i="18" s="1"/>
  <c r="T274" i="10"/>
  <c r="L291" i="10"/>
  <c r="L291" i="11"/>
  <c r="L305" i="11"/>
  <c r="L305" i="18" s="1"/>
  <c r="L305" i="10"/>
  <c r="D319" i="11"/>
  <c r="D319" i="18" s="1"/>
  <c r="D319" i="10"/>
  <c r="T335" i="11"/>
  <c r="T335" i="10"/>
  <c r="D347" i="11"/>
  <c r="D347" i="18" s="1"/>
  <c r="D347" i="10"/>
  <c r="T363" i="11"/>
  <c r="T363" i="18" s="1"/>
  <c r="T363" i="10"/>
  <c r="U74" i="11"/>
  <c r="U74" i="18" s="1"/>
  <c r="U74" i="10"/>
  <c r="U90" i="11"/>
  <c r="U90" i="10"/>
  <c r="E104" i="11"/>
  <c r="E104" i="18" s="1"/>
  <c r="E104" i="10"/>
  <c r="M117" i="11"/>
  <c r="M117" i="18" s="1"/>
  <c r="M117" i="10"/>
  <c r="M133" i="11"/>
  <c r="M133" i="18" s="1"/>
  <c r="M133" i="10"/>
  <c r="M149" i="10"/>
  <c r="M149" i="11"/>
  <c r="M165" i="11"/>
  <c r="M165" i="18" s="1"/>
  <c r="M165" i="10"/>
  <c r="U178" i="11"/>
  <c r="U178" i="18" s="1"/>
  <c r="U178" i="10"/>
  <c r="U194" i="11"/>
  <c r="U194" i="18" s="1"/>
  <c r="U194" i="10"/>
  <c r="M205" i="11"/>
  <c r="M205" i="10"/>
  <c r="M221" i="11"/>
  <c r="M221" i="18" s="1"/>
  <c r="M221" i="10"/>
  <c r="E256" i="11"/>
  <c r="E256" i="18" s="1"/>
  <c r="E256" i="10"/>
  <c r="E272" i="11"/>
  <c r="E272" i="18" s="1"/>
  <c r="E272" i="10"/>
  <c r="E288" i="11"/>
  <c r="E288" i="10"/>
  <c r="U298" i="11"/>
  <c r="U298" i="18" s="1"/>
  <c r="U298" i="10"/>
  <c r="U314" i="11"/>
  <c r="U314" i="18" s="1"/>
  <c r="U314" i="10"/>
  <c r="E328" i="11"/>
  <c r="E328" i="18" s="1"/>
  <c r="E328" i="10"/>
  <c r="E344" i="11"/>
  <c r="E344" i="10"/>
  <c r="E360" i="11"/>
  <c r="E360" i="10"/>
  <c r="V164" i="11"/>
  <c r="V164" i="18" s="1"/>
  <c r="V164" i="10"/>
  <c r="V228" i="11"/>
  <c r="V228" i="18" s="1"/>
  <c r="V228" i="10"/>
  <c r="N239" i="11"/>
  <c r="N239" i="10"/>
  <c r="V255" i="11"/>
  <c r="V255" i="18" s="1"/>
  <c r="V255" i="10"/>
  <c r="V267" i="11"/>
  <c r="V267" i="18" s="1"/>
  <c r="V267" i="10"/>
  <c r="N280" i="11"/>
  <c r="N280" i="18" s="1"/>
  <c r="N280" i="10"/>
  <c r="V299" i="11"/>
  <c r="V299" i="10"/>
  <c r="V318" i="11"/>
  <c r="V318" i="18" s="1"/>
  <c r="V318" i="10"/>
  <c r="F345" i="11"/>
  <c r="F345" i="18" s="1"/>
  <c r="F345" i="10"/>
  <c r="F352" i="11"/>
  <c r="F352" i="18" s="1"/>
  <c r="F352" i="10"/>
  <c r="W72" i="11"/>
  <c r="W72" i="10"/>
  <c r="W88" i="11"/>
  <c r="W88" i="18" s="1"/>
  <c r="W88" i="10"/>
  <c r="W104" i="11"/>
  <c r="W104" i="18" s="1"/>
  <c r="W104" i="10"/>
  <c r="O123" i="10"/>
  <c r="O123" i="11"/>
  <c r="O123" i="18" s="1"/>
  <c r="O139" i="10"/>
  <c r="O139" i="11"/>
  <c r="G150" i="10"/>
  <c r="G150" i="11"/>
  <c r="G166" i="10"/>
  <c r="G166" i="11"/>
  <c r="O179" i="11"/>
  <c r="O179" i="18" s="1"/>
  <c r="O179" i="10"/>
  <c r="O195" i="11"/>
  <c r="O195" i="10"/>
  <c r="O211" i="11"/>
  <c r="O211" i="18" s="1"/>
  <c r="O211" i="10"/>
  <c r="O227" i="11"/>
  <c r="O227" i="18" s="1"/>
  <c r="O227" i="10"/>
  <c r="O243" i="11"/>
  <c r="O243" i="18" s="1"/>
  <c r="O243" i="10"/>
  <c r="W256" i="10"/>
  <c r="W256" i="11"/>
  <c r="W272" i="10"/>
  <c r="W272" i="11"/>
  <c r="W272" i="18" s="1"/>
  <c r="W288" i="10"/>
  <c r="W288" i="11"/>
  <c r="G302" i="11"/>
  <c r="G302" i="18" s="1"/>
  <c r="G302" i="10"/>
  <c r="W318" i="11"/>
  <c r="W318" i="10"/>
  <c r="G335" i="11"/>
  <c r="G335" i="18" s="1"/>
  <c r="G335" i="10"/>
  <c r="W351" i="11"/>
  <c r="W351" i="18" s="1"/>
  <c r="W351" i="10"/>
  <c r="P3" i="11"/>
  <c r="P3" i="18" s="1"/>
  <c r="P3" i="10"/>
  <c r="X80" i="11"/>
  <c r="X80" i="10"/>
  <c r="X96" i="11"/>
  <c r="X96" i="18" s="1"/>
  <c r="X96" i="10"/>
  <c r="H110" i="11"/>
  <c r="H110" i="18" s="1"/>
  <c r="H110" i="10"/>
  <c r="H126" i="11"/>
  <c r="H126" i="18" s="1"/>
  <c r="H126" i="10"/>
  <c r="X144" i="11"/>
  <c r="X144" i="10"/>
  <c r="H158" i="11"/>
  <c r="H158" i="18" s="1"/>
  <c r="H158" i="10"/>
  <c r="P171" i="11"/>
  <c r="P171" i="18" s="1"/>
  <c r="P171" i="10"/>
  <c r="P187" i="11"/>
  <c r="P187" i="18" s="1"/>
  <c r="P187" i="10"/>
  <c r="P203" i="11"/>
  <c r="P203" i="10"/>
  <c r="X216" i="11"/>
  <c r="X216" i="18" s="1"/>
  <c r="X216" i="10"/>
  <c r="X232" i="11"/>
  <c r="X232" i="10"/>
  <c r="H246" i="11"/>
  <c r="H246" i="18" s="1"/>
  <c r="H246" i="10"/>
  <c r="H262" i="11"/>
  <c r="H262" i="10"/>
  <c r="H278" i="11"/>
  <c r="H278" i="18" s="1"/>
  <c r="H278" i="10"/>
  <c r="P291" i="11"/>
  <c r="P291" i="18" s="1"/>
  <c r="P291" i="10"/>
  <c r="X328" i="11"/>
  <c r="X328" i="18" s="1"/>
  <c r="X328" i="10"/>
  <c r="H342" i="11"/>
  <c r="H342" i="10"/>
  <c r="R336" i="11"/>
  <c r="R336" i="18" s="1"/>
  <c r="R336" i="10"/>
  <c r="Q84" i="10"/>
  <c r="Q84" i="11"/>
  <c r="Y89" i="11"/>
  <c r="Y89" i="18" s="1"/>
  <c r="Y89" i="10"/>
  <c r="I95" i="11"/>
  <c r="I95" i="18" s="1"/>
  <c r="I95" i="10"/>
  <c r="Q100" i="10"/>
  <c r="Q100" i="11"/>
  <c r="Q116" i="11"/>
  <c r="Q116" i="18" s="1"/>
  <c r="Q116" i="10"/>
  <c r="I127" i="11"/>
  <c r="I127" i="18" s="1"/>
  <c r="I127" i="10"/>
  <c r="I135" i="11"/>
  <c r="I135" i="10"/>
  <c r="Q148" i="10"/>
  <c r="Q148" i="11"/>
  <c r="X336" i="10"/>
  <c r="V16" i="10"/>
  <c r="F22" i="10"/>
  <c r="F71" i="10"/>
  <c r="V84" i="10"/>
  <c r="N92" i="10"/>
  <c r="F106" i="10"/>
  <c r="V113" i="10"/>
  <c r="N127" i="10"/>
  <c r="F135" i="10"/>
  <c r="V148" i="10"/>
  <c r="N156" i="10"/>
  <c r="F170" i="10"/>
  <c r="V177" i="10"/>
  <c r="N191" i="10"/>
  <c r="F199" i="10"/>
  <c r="V212" i="10"/>
  <c r="N220" i="10"/>
  <c r="F234" i="10"/>
  <c r="V241" i="10"/>
  <c r="V258" i="10"/>
  <c r="N267" i="10"/>
  <c r="V283" i="10"/>
  <c r="V292" i="10"/>
  <c r="O67" i="11"/>
  <c r="O67" i="18" s="1"/>
  <c r="G75" i="11"/>
  <c r="J300" i="10"/>
  <c r="H12" i="10"/>
  <c r="H57" i="10"/>
  <c r="S349" i="10"/>
  <c r="Q12" i="10"/>
  <c r="Y73" i="10"/>
  <c r="M333" i="10"/>
  <c r="J7" i="11"/>
  <c r="J7" i="10"/>
  <c r="S12" i="10"/>
  <c r="S12" i="11"/>
  <c r="C26" i="10"/>
  <c r="C26" i="11"/>
  <c r="C26" i="18" s="1"/>
  <c r="N8" i="10"/>
  <c r="N8" i="11"/>
  <c r="N8" i="18" s="1"/>
  <c r="V21" i="11"/>
  <c r="V21" i="10"/>
  <c r="N32" i="11"/>
  <c r="N32" i="18" s="1"/>
  <c r="N32" i="10"/>
  <c r="W8" i="11"/>
  <c r="W8" i="10"/>
  <c r="W32" i="11"/>
  <c r="W32" i="18" s="1"/>
  <c r="W32" i="10"/>
  <c r="W56" i="11"/>
  <c r="W56" i="10"/>
  <c r="P6" i="11"/>
  <c r="P6" i="18" s="1"/>
  <c r="P6" i="10"/>
  <c r="X19" i="10"/>
  <c r="X19" i="11"/>
  <c r="X19" i="18" s="1"/>
  <c r="X35" i="10"/>
  <c r="X35" i="11"/>
  <c r="X35" i="18" s="1"/>
  <c r="P46" i="11"/>
  <c r="P46" i="10"/>
  <c r="X51" i="10"/>
  <c r="X51" i="11"/>
  <c r="Y6" i="10"/>
  <c r="Y6" i="11"/>
  <c r="Y6" i="18" s="1"/>
  <c r="I20" i="11"/>
  <c r="I20" i="10"/>
  <c r="Q33" i="11"/>
  <c r="Q33" i="10"/>
  <c r="Y46" i="11"/>
  <c r="Y46" i="18" s="1"/>
  <c r="Y46" i="10"/>
  <c r="I60" i="10"/>
  <c r="I60" i="11"/>
  <c r="I60" i="18" s="1"/>
  <c r="J84" i="10"/>
  <c r="J84" i="11"/>
  <c r="J84" i="18" s="1"/>
  <c r="J92" i="11"/>
  <c r="J92" i="18" s="1"/>
  <c r="J92" i="10"/>
  <c r="J108" i="11"/>
  <c r="J108" i="18" s="1"/>
  <c r="J108" i="10"/>
  <c r="Z134" i="11"/>
  <c r="Z134" i="10"/>
  <c r="J148" i="11"/>
  <c r="J148" i="10"/>
  <c r="Z174" i="10"/>
  <c r="Z174" i="11"/>
  <c r="Z174" i="18" s="1"/>
  <c r="R185" i="10"/>
  <c r="R185" i="11"/>
  <c r="J196" i="11"/>
  <c r="J196" i="10"/>
  <c r="R209" i="10"/>
  <c r="R209" i="11"/>
  <c r="J220" i="10"/>
  <c r="J220" i="11"/>
  <c r="J220" i="18" s="1"/>
  <c r="J228" i="10"/>
  <c r="J228" i="11"/>
  <c r="R241" i="11"/>
  <c r="R241" i="10"/>
  <c r="R249" i="10"/>
  <c r="R249" i="11"/>
  <c r="R249" i="18" s="1"/>
  <c r="R297" i="11"/>
  <c r="R297" i="10"/>
  <c r="J308" i="11"/>
  <c r="J308" i="18" s="1"/>
  <c r="J308" i="10"/>
  <c r="R319" i="11"/>
  <c r="R319" i="10"/>
  <c r="Z348" i="11"/>
  <c r="Z348" i="10"/>
  <c r="C72" i="10"/>
  <c r="C72" i="11"/>
  <c r="K85" i="11"/>
  <c r="K85" i="18" s="1"/>
  <c r="K85" i="10"/>
  <c r="S98" i="11"/>
  <c r="S98" i="10"/>
  <c r="K109" i="10"/>
  <c r="K109" i="11"/>
  <c r="K109" i="18" s="1"/>
  <c r="S122" i="11"/>
  <c r="S122" i="10"/>
  <c r="C136" i="10"/>
  <c r="C136" i="11"/>
  <c r="K149" i="10"/>
  <c r="K149" i="11"/>
  <c r="K149" i="18" s="1"/>
  <c r="S162" i="11"/>
  <c r="S162" i="10"/>
  <c r="S170" i="11"/>
  <c r="S170" i="10"/>
  <c r="C184" i="11"/>
  <c r="C184" i="10"/>
  <c r="C192" i="10"/>
  <c r="C192" i="11"/>
  <c r="K205" i="11"/>
  <c r="K205" i="18" s="1"/>
  <c r="K205" i="10"/>
  <c r="C216" i="11"/>
  <c r="C216" i="10"/>
  <c r="K229" i="10"/>
  <c r="K229" i="11"/>
  <c r="K245" i="10"/>
  <c r="K245" i="11"/>
  <c r="K245" i="18" s="1"/>
  <c r="S258" i="10"/>
  <c r="S258" i="11"/>
  <c r="S258" i="18" s="1"/>
  <c r="C272" i="11"/>
  <c r="C272" i="10"/>
  <c r="S282" i="11"/>
  <c r="S282" i="18" s="1"/>
  <c r="S282" i="10"/>
  <c r="K293" i="11"/>
  <c r="K293" i="10"/>
  <c r="C304" i="11"/>
  <c r="C304" i="10"/>
  <c r="S314" i="11"/>
  <c r="S314" i="10"/>
  <c r="C328" i="11"/>
  <c r="C328" i="18" s="1"/>
  <c r="C328" i="10"/>
  <c r="C336" i="11"/>
  <c r="C336" i="18" s="1"/>
  <c r="C336" i="10"/>
  <c r="K349" i="11"/>
  <c r="K349" i="10"/>
  <c r="S362" i="11"/>
  <c r="S362" i="10"/>
  <c r="T67" i="11"/>
  <c r="T67" i="18" s="1"/>
  <c r="T67" i="10"/>
  <c r="D81" i="11"/>
  <c r="D81" i="10"/>
  <c r="T91" i="10"/>
  <c r="T91" i="11"/>
  <c r="T91" i="18" s="1"/>
  <c r="D105" i="11"/>
  <c r="D105" i="10"/>
  <c r="T115" i="11"/>
  <c r="T115" i="18" s="1"/>
  <c r="T115" i="10"/>
  <c r="D129" i="11"/>
  <c r="D129" i="10"/>
  <c r="T139" i="10"/>
  <c r="T139" i="11"/>
  <c r="T139" i="18" s="1"/>
  <c r="D153" i="10"/>
  <c r="D153" i="11"/>
  <c r="D153" i="18" s="1"/>
  <c r="L166" i="11"/>
  <c r="L166" i="18" s="1"/>
  <c r="L166" i="10"/>
  <c r="T179" i="11"/>
  <c r="T179" i="10"/>
  <c r="D193" i="11"/>
  <c r="D193" i="10"/>
  <c r="L206" i="11"/>
  <c r="L206" i="10"/>
  <c r="D217" i="10"/>
  <c r="D217" i="11"/>
  <c r="T227" i="11"/>
  <c r="T227" i="10"/>
  <c r="T243" i="11"/>
  <c r="T243" i="10"/>
  <c r="T257" i="10"/>
  <c r="T257" i="11"/>
  <c r="T257" i="18" s="1"/>
  <c r="L271" i="10"/>
  <c r="L271" i="11"/>
  <c r="L285" i="11"/>
  <c r="L285" i="10"/>
  <c r="L299" i="11"/>
  <c r="L299" i="10"/>
  <c r="L310" i="11"/>
  <c r="L310" i="10"/>
  <c r="T321" i="11"/>
  <c r="T321" i="18" s="1"/>
  <c r="T321" i="10"/>
  <c r="L335" i="11"/>
  <c r="L335" i="10"/>
  <c r="T346" i="11"/>
  <c r="T346" i="10"/>
  <c r="L360" i="11"/>
  <c r="L360" i="10"/>
  <c r="E69" i="10"/>
  <c r="E69" i="11"/>
  <c r="M82" i="11"/>
  <c r="M82" i="10"/>
  <c r="E93" i="11"/>
  <c r="E93" i="10"/>
  <c r="U103" i="11"/>
  <c r="U103" i="10"/>
  <c r="M114" i="11"/>
  <c r="M114" i="18" s="1"/>
  <c r="M114" i="10"/>
  <c r="E125" i="10"/>
  <c r="E125" i="11"/>
  <c r="E125" i="18" s="1"/>
  <c r="M138" i="11"/>
  <c r="M138" i="10"/>
  <c r="U151" i="11"/>
  <c r="U151" i="10"/>
  <c r="M162" i="11"/>
  <c r="M162" i="18" s="1"/>
  <c r="M162" i="10"/>
  <c r="U175" i="11"/>
  <c r="U175" i="10"/>
  <c r="E189" i="11"/>
  <c r="E189" i="18" s="1"/>
  <c r="E189" i="10"/>
  <c r="U199" i="10"/>
  <c r="U199" i="11"/>
  <c r="U199" i="18" s="1"/>
  <c r="U215" i="10"/>
  <c r="U215" i="11"/>
  <c r="E229" i="11"/>
  <c r="E229" i="10"/>
  <c r="U239" i="11"/>
  <c r="U239" i="18" s="1"/>
  <c r="U239" i="10"/>
  <c r="E253" i="11"/>
  <c r="E253" i="10"/>
  <c r="M266" i="11"/>
  <c r="M266" i="18" s="1"/>
  <c r="M266" i="10"/>
  <c r="U279" i="11"/>
  <c r="U279" i="10"/>
  <c r="E293" i="11"/>
  <c r="E293" i="10"/>
  <c r="M306" i="11"/>
  <c r="M306" i="10"/>
  <c r="U319" i="11"/>
  <c r="U319" i="18" s="1"/>
  <c r="U319" i="10"/>
  <c r="E333" i="11"/>
  <c r="E333" i="10"/>
  <c r="E341" i="11"/>
  <c r="E341" i="10"/>
  <c r="U351" i="11"/>
  <c r="U351" i="10"/>
  <c r="M362" i="11"/>
  <c r="M362" i="18" s="1"/>
  <c r="M362" i="10"/>
  <c r="V65" i="11"/>
  <c r="V65" i="10"/>
  <c r="N76" i="11"/>
  <c r="N76" i="10"/>
  <c r="F87" i="11"/>
  <c r="F87" i="18" s="1"/>
  <c r="F87" i="10"/>
  <c r="F111" i="11"/>
  <c r="F111" i="18" s="1"/>
  <c r="F111" i="10"/>
  <c r="F119" i="11"/>
  <c r="F119" i="18" s="1"/>
  <c r="F119" i="10"/>
  <c r="V129" i="11"/>
  <c r="V129" i="10"/>
  <c r="V153" i="11"/>
  <c r="V153" i="10"/>
  <c r="N204" i="11"/>
  <c r="N204" i="18" s="1"/>
  <c r="N204" i="10"/>
  <c r="F215" i="11"/>
  <c r="F215" i="18" s="1"/>
  <c r="F215" i="10"/>
  <c r="V276" i="11"/>
  <c r="V276" i="10"/>
  <c r="V308" i="11"/>
  <c r="V308" i="10"/>
  <c r="V324" i="11"/>
  <c r="V324" i="18" s="1"/>
  <c r="V324" i="10"/>
  <c r="V341" i="11"/>
  <c r="V341" i="10"/>
  <c r="N354" i="11"/>
  <c r="N354" i="10"/>
  <c r="O88" i="10"/>
  <c r="O88" i="11"/>
  <c r="O88" i="18" s="1"/>
  <c r="G99" i="10"/>
  <c r="G99" i="11"/>
  <c r="W109" i="10"/>
  <c r="W109" i="11"/>
  <c r="W109" i="18" s="1"/>
  <c r="O120" i="10"/>
  <c r="O120" i="11"/>
  <c r="O120" i="18" s="1"/>
  <c r="W133" i="11"/>
  <c r="W133" i="10"/>
  <c r="O144" i="11"/>
  <c r="O144" i="18" s="1"/>
  <c r="O144" i="10"/>
  <c r="W157" i="10"/>
  <c r="W157" i="11"/>
  <c r="W157" i="18" s="1"/>
  <c r="G171" i="11"/>
  <c r="G171" i="10"/>
  <c r="O184" i="10"/>
  <c r="O184" i="11"/>
  <c r="O184" i="18" s="1"/>
  <c r="W197" i="11"/>
  <c r="W197" i="18" s="1"/>
  <c r="W197" i="10"/>
  <c r="W213" i="11"/>
  <c r="W213" i="10"/>
  <c r="O224" i="11"/>
  <c r="O224" i="10"/>
  <c r="O232" i="10"/>
  <c r="O232" i="11"/>
  <c r="O232" i="18" s="1"/>
  <c r="G243" i="10"/>
  <c r="G243" i="11"/>
  <c r="O256" i="11"/>
  <c r="O256" i="10"/>
  <c r="W269" i="10"/>
  <c r="W269" i="11"/>
  <c r="G283" i="11"/>
  <c r="G283" i="10"/>
  <c r="O296" i="11"/>
  <c r="O296" i="18" s="1"/>
  <c r="O296" i="10"/>
  <c r="W312" i="11"/>
  <c r="W312" i="10"/>
  <c r="O326" i="11"/>
  <c r="O326" i="10"/>
  <c r="G340" i="11"/>
  <c r="G340" i="10"/>
  <c r="G354" i="11"/>
  <c r="G354" i="18" s="1"/>
  <c r="G354" i="10"/>
  <c r="G365" i="11"/>
  <c r="G365" i="10"/>
  <c r="P72" i="11"/>
  <c r="P72" i="10"/>
  <c r="H83" i="11"/>
  <c r="H83" i="18" s="1"/>
  <c r="H83" i="10"/>
  <c r="P120" i="11"/>
  <c r="P120" i="18" s="1"/>
  <c r="P120" i="10"/>
  <c r="P168" i="11"/>
  <c r="P168" i="10"/>
  <c r="H179" i="11"/>
  <c r="H179" i="10"/>
  <c r="X189" i="11"/>
  <c r="X189" i="10"/>
  <c r="P232" i="11"/>
  <c r="P232" i="18" s="1"/>
  <c r="P232" i="10"/>
  <c r="X253" i="11"/>
  <c r="X253" i="10"/>
  <c r="P264" i="11"/>
  <c r="P264" i="18" s="1"/>
  <c r="P264" i="10"/>
  <c r="P280" i="11"/>
  <c r="P280" i="10"/>
  <c r="H291" i="11"/>
  <c r="H291" i="18" s="1"/>
  <c r="H291" i="10"/>
  <c r="P304" i="11"/>
  <c r="P304" i="10"/>
  <c r="X317" i="11"/>
  <c r="X317" i="18" s="1"/>
  <c r="X317" i="10"/>
  <c r="Q65" i="10"/>
  <c r="Q65" i="11"/>
  <c r="Q65" i="18" s="1"/>
  <c r="I76" i="11"/>
  <c r="I76" i="18" s="1"/>
  <c r="I76" i="10"/>
  <c r="Y86" i="11"/>
  <c r="Y86" i="10"/>
  <c r="Y118" i="11"/>
  <c r="Y118" i="18" s="1"/>
  <c r="Y118" i="10"/>
  <c r="I188" i="11"/>
  <c r="I188" i="10"/>
  <c r="Y110" i="11"/>
  <c r="Y110" i="18" s="1"/>
  <c r="I220" i="11"/>
  <c r="C224" i="11"/>
  <c r="Z12" i="11"/>
  <c r="Z12" i="18" s="1"/>
  <c r="Z12" i="10"/>
  <c r="Z28" i="10"/>
  <c r="Z28" i="11"/>
  <c r="R39" i="11"/>
  <c r="R39" i="18" s="1"/>
  <c r="R39" i="10"/>
  <c r="R55" i="11"/>
  <c r="R55" i="10"/>
  <c r="K18" i="10"/>
  <c r="K18" i="11"/>
  <c r="K50" i="11"/>
  <c r="K50" i="18" s="1"/>
  <c r="K50" i="10"/>
  <c r="L37" i="10"/>
  <c r="L37" i="11"/>
  <c r="L37" i="18" s="1"/>
  <c r="L53" i="11"/>
  <c r="L53" i="10"/>
  <c r="M8" i="10"/>
  <c r="M8" i="11"/>
  <c r="M8" i="18" s="1"/>
  <c r="U21" i="10"/>
  <c r="U21" i="11"/>
  <c r="U21" i="18" s="1"/>
  <c r="U37" i="11"/>
  <c r="U37" i="18" s="1"/>
  <c r="U37" i="10"/>
  <c r="M48" i="11"/>
  <c r="M48" i="10"/>
  <c r="E59" i="10"/>
  <c r="E59" i="11"/>
  <c r="E59" i="18" s="1"/>
  <c r="V32" i="11"/>
  <c r="V32" i="18" s="1"/>
  <c r="V32" i="10"/>
  <c r="V48" i="11"/>
  <c r="V48" i="18" s="1"/>
  <c r="V48" i="10"/>
  <c r="F62" i="11"/>
  <c r="F62" i="10"/>
  <c r="X14" i="10"/>
  <c r="X14" i="11"/>
  <c r="P25" i="11"/>
  <c r="P25" i="18" s="1"/>
  <c r="P25" i="10"/>
  <c r="P41" i="11"/>
  <c r="P41" i="18" s="1"/>
  <c r="P41" i="10"/>
  <c r="X54" i="10"/>
  <c r="X54" i="11"/>
  <c r="Q4" i="11"/>
  <c r="Q4" i="18" s="1"/>
  <c r="Q4" i="10"/>
  <c r="Q20" i="11"/>
  <c r="Q20" i="18" s="1"/>
  <c r="Q20" i="10"/>
  <c r="Q60" i="11"/>
  <c r="Q60" i="18" s="1"/>
  <c r="Q60" i="10"/>
  <c r="R76" i="11"/>
  <c r="R76" i="10"/>
  <c r="Z89" i="10"/>
  <c r="Z89" i="11"/>
  <c r="Z89" i="18" s="1"/>
  <c r="Z105" i="11"/>
  <c r="Z105" i="18" s="1"/>
  <c r="Z105" i="10"/>
  <c r="J119" i="11"/>
  <c r="J119" i="18" s="1"/>
  <c r="J119" i="10"/>
  <c r="J135" i="11"/>
  <c r="J135" i="10"/>
  <c r="J151" i="10"/>
  <c r="J151" i="11"/>
  <c r="Z161" i="11"/>
  <c r="Z161" i="18" s="1"/>
  <c r="Z161" i="10"/>
  <c r="J175" i="11"/>
  <c r="J175" i="18" s="1"/>
  <c r="J175" i="10"/>
  <c r="R188" i="10"/>
  <c r="R188" i="11"/>
  <c r="R188" i="18" s="1"/>
  <c r="R204" i="11"/>
  <c r="R204" i="18" s="1"/>
  <c r="R204" i="10"/>
  <c r="Z217" i="11"/>
  <c r="Z217" i="18" s="1"/>
  <c r="Z217" i="10"/>
  <c r="R236" i="10"/>
  <c r="R236" i="11"/>
  <c r="R236" i="18" s="1"/>
  <c r="R252" i="10"/>
  <c r="R252" i="11"/>
  <c r="R268" i="11"/>
  <c r="R268" i="18" s="1"/>
  <c r="R268" i="10"/>
  <c r="J279" i="10"/>
  <c r="J279" i="11"/>
  <c r="Z297" i="11"/>
  <c r="Z297" i="18" s="1"/>
  <c r="Z297" i="10"/>
  <c r="Z349" i="11"/>
  <c r="Z349" i="10"/>
  <c r="C75" i="11"/>
  <c r="C75" i="18" s="1"/>
  <c r="C75" i="10"/>
  <c r="C91" i="11"/>
  <c r="C91" i="18" s="1"/>
  <c r="C91" i="10"/>
  <c r="C107" i="10"/>
  <c r="C107" i="11"/>
  <c r="C107" i="18" s="1"/>
  <c r="K120" i="11"/>
  <c r="K120" i="10"/>
  <c r="S133" i="10"/>
  <c r="S133" i="11"/>
  <c r="S149" i="10"/>
  <c r="S149" i="11"/>
  <c r="C163" i="11"/>
  <c r="C163" i="18" s="1"/>
  <c r="C163" i="10"/>
  <c r="K176" i="10"/>
  <c r="K176" i="11"/>
  <c r="S189" i="10"/>
  <c r="S189" i="11"/>
  <c r="S205" i="10"/>
  <c r="S205" i="11"/>
  <c r="S205" i="18" s="1"/>
  <c r="C219" i="11"/>
  <c r="C219" i="18" s="1"/>
  <c r="C219" i="10"/>
  <c r="C235" i="11"/>
  <c r="C235" i="10"/>
  <c r="C251" i="11"/>
  <c r="C251" i="18" s="1"/>
  <c r="C251" i="10"/>
  <c r="S269" i="10"/>
  <c r="S269" i="11"/>
  <c r="K288" i="10"/>
  <c r="K288" i="11"/>
  <c r="K288" i="18" s="1"/>
  <c r="K328" i="11"/>
  <c r="K328" i="10"/>
  <c r="S365" i="11"/>
  <c r="S365" i="18" s="1"/>
  <c r="S365" i="10"/>
  <c r="T78" i="11"/>
  <c r="T78" i="18" s="1"/>
  <c r="T78" i="10"/>
  <c r="D92" i="10"/>
  <c r="D92" i="11"/>
  <c r="D92" i="18" s="1"/>
  <c r="L105" i="10"/>
  <c r="L105" i="11"/>
  <c r="T118" i="10"/>
  <c r="T118" i="11"/>
  <c r="T118" i="18" s="1"/>
  <c r="T134" i="10"/>
  <c r="T134" i="11"/>
  <c r="T134" i="18" s="1"/>
  <c r="D148" i="11"/>
  <c r="D148" i="18" s="1"/>
  <c r="D148" i="10"/>
  <c r="D164" i="11"/>
  <c r="D164" i="10"/>
  <c r="D180" i="10"/>
  <c r="D180" i="11"/>
  <c r="D196" i="10"/>
  <c r="D196" i="11"/>
  <c r="D196" i="18" s="1"/>
  <c r="D212" i="11"/>
  <c r="D212" i="18" s="1"/>
  <c r="D212" i="10"/>
  <c r="L233" i="11"/>
  <c r="L233" i="10"/>
  <c r="T249" i="10"/>
  <c r="T249" i="11"/>
  <c r="T249" i="18" s="1"/>
  <c r="L263" i="11"/>
  <c r="L263" i="18" s="1"/>
  <c r="L263" i="10"/>
  <c r="L277" i="10"/>
  <c r="L277" i="11"/>
  <c r="L277" i="18" s="1"/>
  <c r="D294" i="11"/>
  <c r="D294" i="18" s="1"/>
  <c r="D294" i="10"/>
  <c r="T313" i="11"/>
  <c r="T313" i="18" s="1"/>
  <c r="T313" i="10"/>
  <c r="L327" i="11"/>
  <c r="L327" i="18" s="1"/>
  <c r="L327" i="10"/>
  <c r="L341" i="11"/>
  <c r="L341" i="18" s="1"/>
  <c r="L341" i="10"/>
  <c r="L355" i="11"/>
  <c r="L355" i="10"/>
  <c r="U66" i="11"/>
  <c r="U66" i="18" s="1"/>
  <c r="U66" i="10"/>
  <c r="U82" i="11"/>
  <c r="U82" i="18" s="1"/>
  <c r="U82" i="10"/>
  <c r="U98" i="11"/>
  <c r="U98" i="18" s="1"/>
  <c r="U98" i="10"/>
  <c r="U114" i="10"/>
  <c r="U114" i="11"/>
  <c r="U114" i="18" s="1"/>
  <c r="U130" i="11"/>
  <c r="U130" i="18" s="1"/>
  <c r="U130" i="10"/>
  <c r="E144" i="11"/>
  <c r="E144" i="18" s="1"/>
  <c r="E144" i="10"/>
  <c r="E160" i="10"/>
  <c r="E160" i="11"/>
  <c r="E160" i="18" s="1"/>
  <c r="E176" i="11"/>
  <c r="E176" i="18" s="1"/>
  <c r="E176" i="10"/>
  <c r="U186" i="11"/>
  <c r="U186" i="18" s="1"/>
  <c r="U186" i="10"/>
  <c r="E200" i="11"/>
  <c r="E200" i="18" s="1"/>
  <c r="E200" i="10"/>
  <c r="E216" i="11"/>
  <c r="E216" i="18" s="1"/>
  <c r="E216" i="10"/>
  <c r="E232" i="11"/>
  <c r="E232" i="18" s="1"/>
  <c r="E232" i="10"/>
  <c r="M245" i="10"/>
  <c r="M245" i="11"/>
  <c r="M245" i="18" s="1"/>
  <c r="U258" i="11"/>
  <c r="U258" i="18" s="1"/>
  <c r="U258" i="10"/>
  <c r="U274" i="11"/>
  <c r="U274" i="18" s="1"/>
  <c r="U274" i="10"/>
  <c r="E312" i="11"/>
  <c r="E312" i="10"/>
  <c r="M325" i="11"/>
  <c r="M325" i="18" s="1"/>
  <c r="M325" i="10"/>
  <c r="M341" i="11"/>
  <c r="M341" i="18" s="1"/>
  <c r="M341" i="10"/>
  <c r="E352" i="11"/>
  <c r="E352" i="10"/>
  <c r="F3" i="11"/>
  <c r="F3" i="10"/>
  <c r="F90" i="11"/>
  <c r="F90" i="18" s="1"/>
  <c r="F90" i="10"/>
  <c r="V100" i="11"/>
  <c r="V100" i="18" s="1"/>
  <c r="V100" i="10"/>
  <c r="N111" i="11"/>
  <c r="N111" i="18" s="1"/>
  <c r="N111" i="10"/>
  <c r="F122" i="11"/>
  <c r="F122" i="10"/>
  <c r="N135" i="11"/>
  <c r="N135" i="18" s="1"/>
  <c r="N135" i="10"/>
  <c r="N167" i="11"/>
  <c r="N167" i="18" s="1"/>
  <c r="N167" i="10"/>
  <c r="N175" i="11"/>
  <c r="N175" i="18" s="1"/>
  <c r="N175" i="10"/>
  <c r="N277" i="11"/>
  <c r="N277" i="10"/>
  <c r="V289" i="11"/>
  <c r="V289" i="18" s="1"/>
  <c r="V289" i="10"/>
  <c r="F306" i="11"/>
  <c r="F306" i="18" s="1"/>
  <c r="F306" i="10"/>
  <c r="N325" i="11"/>
  <c r="N325" i="18" s="1"/>
  <c r="N325" i="10"/>
  <c r="F342" i="11"/>
  <c r="F342" i="10"/>
  <c r="V348" i="11"/>
  <c r="V348" i="18" s="1"/>
  <c r="V348" i="10"/>
  <c r="V367" i="11"/>
  <c r="V367" i="18" s="1"/>
  <c r="V367" i="10"/>
  <c r="G70" i="11"/>
  <c r="G70" i="18" s="1"/>
  <c r="G70" i="10"/>
  <c r="G86" i="10"/>
  <c r="G86" i="11"/>
  <c r="G102" i="10"/>
  <c r="G102" i="11"/>
  <c r="O115" i="11"/>
  <c r="O115" i="18" s="1"/>
  <c r="O115" i="10"/>
  <c r="W128" i="10"/>
  <c r="W128" i="11"/>
  <c r="W128" i="18" s="1"/>
  <c r="W144" i="10"/>
  <c r="W144" i="11"/>
  <c r="W160" i="10"/>
  <c r="W160" i="11"/>
  <c r="W176" i="10"/>
  <c r="W176" i="11"/>
  <c r="W192" i="10"/>
  <c r="W192" i="11"/>
  <c r="W192" i="18" s="1"/>
  <c r="G206" i="11"/>
  <c r="G206" i="10"/>
  <c r="O219" i="10"/>
  <c r="O219" i="11"/>
  <c r="W232" i="11"/>
  <c r="W232" i="18" s="1"/>
  <c r="W232" i="10"/>
  <c r="W248" i="11"/>
  <c r="W248" i="18" s="1"/>
  <c r="W248" i="10"/>
  <c r="G262" i="10"/>
  <c r="G262" i="11"/>
  <c r="G262" i="18" s="1"/>
  <c r="G278" i="10"/>
  <c r="G278" i="11"/>
  <c r="W296" i="11"/>
  <c r="W296" i="18" s="1"/>
  <c r="W296" i="10"/>
  <c r="G313" i="11"/>
  <c r="G313" i="18" s="1"/>
  <c r="G313" i="10"/>
  <c r="O329" i="11"/>
  <c r="O329" i="10"/>
  <c r="G346" i="11"/>
  <c r="G346" i="18" s="1"/>
  <c r="G346" i="10"/>
  <c r="G360" i="11"/>
  <c r="G360" i="18" s="1"/>
  <c r="G360" i="10"/>
  <c r="H70" i="11"/>
  <c r="H70" i="18" s="1"/>
  <c r="H70" i="10"/>
  <c r="H86" i="11"/>
  <c r="H86" i="10"/>
  <c r="H102" i="11"/>
  <c r="H102" i="18" s="1"/>
  <c r="H102" i="10"/>
  <c r="H118" i="11"/>
  <c r="H118" i="18" s="1"/>
  <c r="H118" i="10"/>
  <c r="H134" i="11"/>
  <c r="H134" i="18" s="1"/>
  <c r="H134" i="10"/>
  <c r="P147" i="11"/>
  <c r="P147" i="10"/>
  <c r="P163" i="11"/>
  <c r="P163" i="18" s="1"/>
  <c r="P163" i="10"/>
  <c r="X176" i="11"/>
  <c r="X176" i="18" s="1"/>
  <c r="X176" i="10"/>
  <c r="X192" i="11"/>
  <c r="X192" i="18" s="1"/>
  <c r="X192" i="10"/>
  <c r="X208" i="11"/>
  <c r="X208" i="10"/>
  <c r="H222" i="11"/>
  <c r="H222" i="18" s="1"/>
  <c r="H222" i="10"/>
  <c r="H238" i="11"/>
  <c r="H238" i="18" s="1"/>
  <c r="H238" i="10"/>
  <c r="X256" i="11"/>
  <c r="X256" i="18" s="1"/>
  <c r="X256" i="10"/>
  <c r="H270" i="11"/>
  <c r="H270" i="10"/>
  <c r="P283" i="11"/>
  <c r="P283" i="18" s="1"/>
  <c r="P283" i="10"/>
  <c r="H294" i="11"/>
  <c r="H294" i="18" s="1"/>
  <c r="H294" i="10"/>
  <c r="P307" i="11"/>
  <c r="P307" i="18" s="1"/>
  <c r="P307" i="10"/>
  <c r="P323" i="11"/>
  <c r="P323" i="10"/>
  <c r="P347" i="11"/>
  <c r="P347" i="18" s="1"/>
  <c r="P347" i="10"/>
  <c r="P355" i="11"/>
  <c r="P355" i="18" s="1"/>
  <c r="P355" i="10"/>
  <c r="Y3" i="11"/>
  <c r="Y3" i="18" s="1"/>
  <c r="Y3" i="10"/>
  <c r="J361" i="11"/>
  <c r="J361" i="10"/>
  <c r="Y81" i="11"/>
  <c r="Y81" i="18" s="1"/>
  <c r="Y81" i="10"/>
  <c r="I119" i="10"/>
  <c r="I119" i="11"/>
  <c r="X333" i="10"/>
  <c r="N27" i="11"/>
  <c r="N27" i="18" s="1"/>
  <c r="Y318" i="10"/>
  <c r="Q361" i="10"/>
  <c r="G9" i="10"/>
  <c r="O27" i="10"/>
  <c r="W40" i="10"/>
  <c r="O75" i="10"/>
  <c r="G83" i="11"/>
  <c r="G83" i="18" s="1"/>
  <c r="J338" i="10"/>
  <c r="X59" i="11"/>
  <c r="H75" i="10"/>
  <c r="P96" i="10"/>
  <c r="X117" i="10"/>
  <c r="H139" i="10"/>
  <c r="P160" i="10"/>
  <c r="X181" i="10"/>
  <c r="H203" i="10"/>
  <c r="P224" i="10"/>
  <c r="X245" i="10"/>
  <c r="H267" i="10"/>
  <c r="P288" i="10"/>
  <c r="Q105" i="11"/>
  <c r="Q105" i="18" s="1"/>
  <c r="I204" i="10"/>
  <c r="R20" i="10"/>
  <c r="R20" i="11"/>
  <c r="R20" i="18" s="1"/>
  <c r="C18" i="10"/>
  <c r="C18" i="11"/>
  <c r="S28" i="11"/>
  <c r="S28" i="18" s="1"/>
  <c r="S28" i="10"/>
  <c r="C42" i="10"/>
  <c r="C42" i="11"/>
  <c r="V5" i="11"/>
  <c r="V5" i="18" s="1"/>
  <c r="V5" i="10"/>
  <c r="F19" i="11"/>
  <c r="F19" i="10"/>
  <c r="F43" i="10"/>
  <c r="F43" i="11"/>
  <c r="N56" i="11"/>
  <c r="N56" i="18" s="1"/>
  <c r="N56" i="10"/>
  <c r="G6" i="11"/>
  <c r="G6" i="18" s="1"/>
  <c r="G6" i="10"/>
  <c r="G54" i="11"/>
  <c r="G54" i="10"/>
  <c r="H9" i="11"/>
  <c r="H9" i="18" s="1"/>
  <c r="H9" i="10"/>
  <c r="H25" i="11"/>
  <c r="H25" i="18" s="1"/>
  <c r="H25" i="10"/>
  <c r="P38" i="10"/>
  <c r="P38" i="11"/>
  <c r="P38" i="18" s="1"/>
  <c r="I12" i="11"/>
  <c r="I12" i="10"/>
  <c r="Q25" i="11"/>
  <c r="Q25" i="18" s="1"/>
  <c r="Q25" i="10"/>
  <c r="I36" i="11"/>
  <c r="I36" i="10"/>
  <c r="Q49" i="11"/>
  <c r="Q49" i="18" s="1"/>
  <c r="Q49" i="10"/>
  <c r="Y62" i="10"/>
  <c r="Y62" i="11"/>
  <c r="R65" i="11"/>
  <c r="R65" i="18" s="1"/>
  <c r="R65" i="10"/>
  <c r="R81" i="10"/>
  <c r="R81" i="11"/>
  <c r="J100" i="10"/>
  <c r="J100" i="11"/>
  <c r="J100" i="18" s="1"/>
  <c r="Z126" i="10"/>
  <c r="Z126" i="11"/>
  <c r="Z126" i="18" s="1"/>
  <c r="J140" i="11"/>
  <c r="J140" i="18" s="1"/>
  <c r="J140" i="10"/>
  <c r="Z166" i="10"/>
  <c r="Z166" i="11"/>
  <c r="Z182" i="11"/>
  <c r="Z182" i="18" s="1"/>
  <c r="Z182" i="10"/>
  <c r="Z198" i="11"/>
  <c r="Z198" i="10"/>
  <c r="J212" i="11"/>
  <c r="J212" i="18" s="1"/>
  <c r="J212" i="10"/>
  <c r="R225" i="11"/>
  <c r="R225" i="18" s="1"/>
  <c r="R225" i="10"/>
  <c r="Z238" i="11"/>
  <c r="Z238" i="18" s="1"/>
  <c r="Z238" i="10"/>
  <c r="R265" i="10"/>
  <c r="R265" i="11"/>
  <c r="R265" i="18" s="1"/>
  <c r="R289" i="11"/>
  <c r="R289" i="18" s="1"/>
  <c r="R289" i="10"/>
  <c r="Z330" i="11"/>
  <c r="Z330" i="18" s="1"/>
  <c r="Z330" i="10"/>
  <c r="S66" i="10"/>
  <c r="S66" i="11"/>
  <c r="S66" i="18" s="1"/>
  <c r="S82" i="10"/>
  <c r="S82" i="11"/>
  <c r="C96" i="10"/>
  <c r="C96" i="11"/>
  <c r="C112" i="11"/>
  <c r="C112" i="10"/>
  <c r="K125" i="11"/>
  <c r="K125" i="18" s="1"/>
  <c r="K125" i="10"/>
  <c r="S138" i="10"/>
  <c r="S138" i="11"/>
  <c r="C152" i="10"/>
  <c r="C152" i="11"/>
  <c r="K165" i="11"/>
  <c r="K165" i="18" s="1"/>
  <c r="K165" i="10"/>
  <c r="K181" i="10"/>
  <c r="K181" i="11"/>
  <c r="K181" i="18" s="1"/>
  <c r="K197" i="11"/>
  <c r="K197" i="10"/>
  <c r="S210" i="11"/>
  <c r="S210" i="18" s="1"/>
  <c r="S210" i="10"/>
  <c r="K221" i="10"/>
  <c r="K221" i="11"/>
  <c r="S234" i="10"/>
  <c r="S234" i="11"/>
  <c r="S234" i="18" s="1"/>
  <c r="C248" i="10"/>
  <c r="C248" i="11"/>
  <c r="C264" i="10"/>
  <c r="C264" i="11"/>
  <c r="K277" i="10"/>
  <c r="K277" i="11"/>
  <c r="S290" i="11"/>
  <c r="S290" i="18" s="1"/>
  <c r="S290" i="10"/>
  <c r="S306" i="11"/>
  <c r="S306" i="10"/>
  <c r="C320" i="11"/>
  <c r="C320" i="18" s="1"/>
  <c r="C320" i="10"/>
  <c r="K333" i="11"/>
  <c r="K333" i="18" s="1"/>
  <c r="K333" i="10"/>
  <c r="C344" i="11"/>
  <c r="C344" i="18" s="1"/>
  <c r="C344" i="10"/>
  <c r="K357" i="11"/>
  <c r="K357" i="10"/>
  <c r="D65" i="11"/>
  <c r="D65" i="18" s="1"/>
  <c r="D65" i="10"/>
  <c r="L78" i="11"/>
  <c r="L78" i="18" s="1"/>
  <c r="L78" i="10"/>
  <c r="T99" i="11"/>
  <c r="T99" i="18" s="1"/>
  <c r="T99" i="10"/>
  <c r="L134" i="10"/>
  <c r="L134" i="11"/>
  <c r="T147" i="11"/>
  <c r="T147" i="18" s="1"/>
  <c r="T147" i="10"/>
  <c r="D161" i="11"/>
  <c r="D161" i="18" s="1"/>
  <c r="D161" i="10"/>
  <c r="L174" i="10"/>
  <c r="L174" i="11"/>
  <c r="L174" i="18" s="1"/>
  <c r="L190" i="11"/>
  <c r="L190" i="10"/>
  <c r="T203" i="11"/>
  <c r="T203" i="18" s="1"/>
  <c r="T203" i="10"/>
  <c r="T219" i="11"/>
  <c r="T219" i="18" s="1"/>
  <c r="T219" i="10"/>
  <c r="D233" i="11"/>
  <c r="D233" i="18" s="1"/>
  <c r="D233" i="10"/>
  <c r="L246" i="11"/>
  <c r="L246" i="10"/>
  <c r="L260" i="10"/>
  <c r="L260" i="11"/>
  <c r="L274" i="11"/>
  <c r="L274" i="18" s="1"/>
  <c r="L274" i="10"/>
  <c r="D288" i="11"/>
  <c r="D288" i="18" s="1"/>
  <c r="D288" i="10"/>
  <c r="D302" i="11"/>
  <c r="D302" i="10"/>
  <c r="T318" i="11"/>
  <c r="T318" i="18" s="1"/>
  <c r="T318" i="10"/>
  <c r="T332" i="11"/>
  <c r="T332" i="18" s="1"/>
  <c r="T332" i="10"/>
  <c r="L349" i="11"/>
  <c r="L349" i="18" s="1"/>
  <c r="L349" i="10"/>
  <c r="L363" i="11"/>
  <c r="L363" i="10"/>
  <c r="U71" i="11"/>
  <c r="U71" i="18" s="1"/>
  <c r="U71" i="10"/>
  <c r="E85" i="10"/>
  <c r="E85" i="11"/>
  <c r="E101" i="11"/>
  <c r="E101" i="18" s="1"/>
  <c r="E101" i="10"/>
  <c r="U119" i="11"/>
  <c r="U119" i="10"/>
  <c r="E133" i="11"/>
  <c r="E133" i="18" s="1"/>
  <c r="E133" i="10"/>
  <c r="M146" i="11"/>
  <c r="M146" i="18" s="1"/>
  <c r="M146" i="10"/>
  <c r="U159" i="11"/>
  <c r="U159" i="18" s="1"/>
  <c r="U159" i="10"/>
  <c r="E173" i="11"/>
  <c r="E173" i="10"/>
  <c r="M186" i="11"/>
  <c r="M186" i="18" s="1"/>
  <c r="M186" i="10"/>
  <c r="E205" i="11"/>
  <c r="E205" i="18" s="1"/>
  <c r="E205" i="10"/>
  <c r="E221" i="11"/>
  <c r="E221" i="18" s="1"/>
  <c r="E221" i="10"/>
  <c r="M234" i="10"/>
  <c r="M234" i="11"/>
  <c r="U247" i="10"/>
  <c r="U247" i="11"/>
  <c r="E261" i="11"/>
  <c r="E261" i="18" s="1"/>
  <c r="E261" i="10"/>
  <c r="M274" i="10"/>
  <c r="M274" i="11"/>
  <c r="M274" i="18" s="1"/>
  <c r="U287" i="10"/>
  <c r="U287" i="11"/>
  <c r="E301" i="11"/>
  <c r="E301" i="18" s="1"/>
  <c r="E301" i="10"/>
  <c r="M314" i="11"/>
  <c r="M314" i="18" s="1"/>
  <c r="M314" i="10"/>
  <c r="M330" i="11"/>
  <c r="M330" i="18" s="1"/>
  <c r="M330" i="10"/>
  <c r="M346" i="11"/>
  <c r="M346" i="10"/>
  <c r="U359" i="11"/>
  <c r="U359" i="18" s="1"/>
  <c r="U359" i="10"/>
  <c r="N140" i="11"/>
  <c r="N140" i="18" s="1"/>
  <c r="N140" i="10"/>
  <c r="V225" i="11"/>
  <c r="V225" i="18" s="1"/>
  <c r="V225" i="10"/>
  <c r="N273" i="11"/>
  <c r="N273" i="10"/>
  <c r="N289" i="11"/>
  <c r="N289" i="18" s="1"/>
  <c r="N289" i="10"/>
  <c r="V305" i="11"/>
  <c r="V305" i="18" s="1"/>
  <c r="V305" i="10"/>
  <c r="N321" i="11"/>
  <c r="N321" i="18" s="1"/>
  <c r="N321" i="10"/>
  <c r="V334" i="11"/>
  <c r="V334" i="10"/>
  <c r="V351" i="11"/>
  <c r="V351" i="18" s="1"/>
  <c r="V351" i="10"/>
  <c r="N367" i="11"/>
  <c r="N367" i="18" s="1"/>
  <c r="N367" i="10"/>
  <c r="W69" i="11"/>
  <c r="W69" i="18" s="1"/>
  <c r="W69" i="10"/>
  <c r="O80" i="11"/>
  <c r="O80" i="10"/>
  <c r="O96" i="11"/>
  <c r="O96" i="18" s="1"/>
  <c r="O96" i="10"/>
  <c r="O112" i="11"/>
  <c r="O112" i="10"/>
  <c r="W125" i="10"/>
  <c r="W125" i="11"/>
  <c r="W125" i="18" s="1"/>
  <c r="G139" i="11"/>
  <c r="G139" i="10"/>
  <c r="O152" i="10"/>
  <c r="O152" i="11"/>
  <c r="W165" i="11"/>
  <c r="W165" i="10"/>
  <c r="G179" i="10"/>
  <c r="G179" i="11"/>
  <c r="G179" i="18" s="1"/>
  <c r="O192" i="11"/>
  <c r="O192" i="10"/>
  <c r="W205" i="10"/>
  <c r="W205" i="11"/>
  <c r="G227" i="10"/>
  <c r="G227" i="11"/>
  <c r="O240" i="11"/>
  <c r="O240" i="18" s="1"/>
  <c r="O240" i="10"/>
  <c r="W253" i="10"/>
  <c r="W253" i="11"/>
  <c r="W253" i="18" s="1"/>
  <c r="G267" i="11"/>
  <c r="G267" i="18" s="1"/>
  <c r="G267" i="10"/>
  <c r="O280" i="10"/>
  <c r="O280" i="11"/>
  <c r="W293" i="11"/>
  <c r="W293" i="18" s="1"/>
  <c r="W293" i="10"/>
  <c r="G307" i="11"/>
  <c r="G307" i="10"/>
  <c r="G321" i="11"/>
  <c r="G321" i="18" s="1"/>
  <c r="G321" i="10"/>
  <c r="W334" i="11"/>
  <c r="W334" i="18" s="1"/>
  <c r="W334" i="10"/>
  <c r="O351" i="11"/>
  <c r="O351" i="18" s="1"/>
  <c r="O351" i="10"/>
  <c r="H3" i="11"/>
  <c r="H3" i="10"/>
  <c r="P88" i="11"/>
  <c r="P88" i="18" s="1"/>
  <c r="P88" i="10"/>
  <c r="H115" i="11"/>
  <c r="H115" i="18" s="1"/>
  <c r="H115" i="10"/>
  <c r="H147" i="11"/>
  <c r="H147" i="18" s="1"/>
  <c r="H147" i="10"/>
  <c r="X173" i="11"/>
  <c r="X173" i="10"/>
  <c r="P200" i="11"/>
  <c r="P200" i="18" s="1"/>
  <c r="P200" i="10"/>
  <c r="H227" i="11"/>
  <c r="H227" i="18" s="1"/>
  <c r="H227" i="10"/>
  <c r="H243" i="11"/>
  <c r="H243" i="18" s="1"/>
  <c r="H243" i="10"/>
  <c r="H259" i="11"/>
  <c r="H259" i="10"/>
  <c r="H299" i="11"/>
  <c r="H299" i="18" s="1"/>
  <c r="H299" i="10"/>
  <c r="H347" i="11"/>
  <c r="H347" i="18" s="1"/>
  <c r="H347" i="10"/>
  <c r="P360" i="11"/>
  <c r="P360" i="18" s="1"/>
  <c r="P360" i="10"/>
  <c r="R327" i="11"/>
  <c r="R327" i="10"/>
  <c r="I68" i="11"/>
  <c r="I68" i="18" s="1"/>
  <c r="I68" i="10"/>
  <c r="Y78" i="11"/>
  <c r="Y78" i="10"/>
  <c r="Q89" i="11"/>
  <c r="Q89" i="18" s="1"/>
  <c r="Q89" i="10"/>
  <c r="I100" i="11"/>
  <c r="I100" i="10"/>
  <c r="I116" i="11"/>
  <c r="I116" i="18" s="1"/>
  <c r="I116" i="10"/>
  <c r="Q129" i="10"/>
  <c r="Q129" i="11"/>
  <c r="I140" i="11"/>
  <c r="I140" i="18" s="1"/>
  <c r="I140" i="10"/>
  <c r="I148" i="11"/>
  <c r="I148" i="10"/>
  <c r="Y158" i="11"/>
  <c r="Y158" i="18" s="1"/>
  <c r="Y158" i="10"/>
  <c r="Q169" i="11"/>
  <c r="Q169" i="18" s="1"/>
  <c r="Q169" i="10"/>
  <c r="I180" i="11"/>
  <c r="I180" i="18" s="1"/>
  <c r="I180" i="10"/>
  <c r="Q193" i="11"/>
  <c r="Q193" i="10"/>
  <c r="Y214" i="11"/>
  <c r="Y214" i="18" s="1"/>
  <c r="Y214" i="10"/>
  <c r="Y222" i="11"/>
  <c r="Y222" i="18" s="1"/>
  <c r="Y222" i="10"/>
  <c r="Q233" i="11"/>
  <c r="Q233" i="18" s="1"/>
  <c r="Q233" i="10"/>
  <c r="I244" i="11"/>
  <c r="I244" i="10"/>
  <c r="Y254" i="11"/>
  <c r="Y254" i="18" s="1"/>
  <c r="Y254" i="10"/>
  <c r="Q265" i="11"/>
  <c r="Q265" i="18" s="1"/>
  <c r="Q265" i="10"/>
  <c r="I276" i="11"/>
  <c r="I276" i="18" s="1"/>
  <c r="I276" i="10"/>
  <c r="Q289" i="11"/>
  <c r="Q289" i="10"/>
  <c r="Y310" i="11"/>
  <c r="Y310" i="18" s="1"/>
  <c r="Y310" i="10"/>
  <c r="I316" i="11"/>
  <c r="I316" i="18" s="1"/>
  <c r="I316" i="10"/>
  <c r="I324" i="11"/>
  <c r="I324" i="18" s="1"/>
  <c r="I324" i="10"/>
  <c r="Y334" i="11"/>
  <c r="Y334" i="10"/>
  <c r="I348" i="11"/>
  <c r="I348" i="18" s="1"/>
  <c r="I348" i="10"/>
  <c r="R363" i="11"/>
  <c r="R363" i="18" s="1"/>
  <c r="R363" i="10"/>
  <c r="J50" i="11"/>
  <c r="J50" i="18" s="1"/>
  <c r="J50" i="10"/>
  <c r="R63" i="11"/>
  <c r="R63" i="10"/>
  <c r="S39" i="11"/>
  <c r="S39" i="18" s="1"/>
  <c r="S39" i="10"/>
  <c r="D16" i="10"/>
  <c r="D16" i="11"/>
  <c r="T42" i="11"/>
  <c r="T42" i="18" s="1"/>
  <c r="T42" i="10"/>
  <c r="L61" i="11"/>
  <c r="L61" i="10"/>
  <c r="M24" i="10"/>
  <c r="M24" i="11"/>
  <c r="V24" i="10"/>
  <c r="V24" i="11"/>
  <c r="F38" i="11"/>
  <c r="F38" i="18" s="1"/>
  <c r="F38" i="10"/>
  <c r="F54" i="10"/>
  <c r="F54" i="11"/>
  <c r="F54" i="18" s="1"/>
  <c r="H60" i="11"/>
  <c r="H60" i="18" s="1"/>
  <c r="H60" i="10"/>
  <c r="I15" i="11"/>
  <c r="I15" i="10"/>
  <c r="I31" i="11"/>
  <c r="I31" i="18" s="1"/>
  <c r="I31" i="10"/>
  <c r="Q52" i="11"/>
  <c r="Q52" i="10"/>
  <c r="R68" i="10"/>
  <c r="R68" i="11"/>
  <c r="R84" i="10"/>
  <c r="R84" i="11"/>
  <c r="J103" i="10"/>
  <c r="J103" i="11"/>
  <c r="J103" i="18" s="1"/>
  <c r="Z121" i="11"/>
  <c r="Z121" i="10"/>
  <c r="J143" i="11"/>
  <c r="J143" i="18" s="1"/>
  <c r="J143" i="10"/>
  <c r="Z185" i="11"/>
  <c r="Z185" i="18" s="1"/>
  <c r="Z185" i="10"/>
  <c r="Z201" i="10"/>
  <c r="Z201" i="11"/>
  <c r="Z201" i="18" s="1"/>
  <c r="R220" i="11"/>
  <c r="R220" i="10"/>
  <c r="J239" i="11"/>
  <c r="J239" i="18" s="1"/>
  <c r="J239" i="10"/>
  <c r="Z265" i="10"/>
  <c r="Z265" i="11"/>
  <c r="J367" i="11"/>
  <c r="J367" i="18" s="1"/>
  <c r="J367" i="10"/>
  <c r="C83" i="11"/>
  <c r="C83" i="10"/>
  <c r="C99" i="10"/>
  <c r="C99" i="11"/>
  <c r="S117" i="10"/>
  <c r="S117" i="11"/>
  <c r="S117" i="18" s="1"/>
  <c r="K136" i="11"/>
  <c r="K136" i="18" s="1"/>
  <c r="K136" i="10"/>
  <c r="K152" i="11"/>
  <c r="K152" i="18" s="1"/>
  <c r="K152" i="10"/>
  <c r="C171" i="10"/>
  <c r="C171" i="11"/>
  <c r="C171" i="18" s="1"/>
  <c r="K192" i="10"/>
  <c r="K192" i="11"/>
  <c r="K192" i="18" s="1"/>
  <c r="K208" i="11"/>
  <c r="K208" i="18" s="1"/>
  <c r="K208" i="10"/>
  <c r="K224" i="10"/>
  <c r="K224" i="11"/>
  <c r="K240" i="10"/>
  <c r="K240" i="11"/>
  <c r="C259" i="10"/>
  <c r="C259" i="11"/>
  <c r="C283" i="10"/>
  <c r="C283" i="11"/>
  <c r="C283" i="18" s="1"/>
  <c r="S325" i="11"/>
  <c r="S325" i="10"/>
  <c r="S341" i="11"/>
  <c r="S341" i="18" s="1"/>
  <c r="S341" i="10"/>
  <c r="C355" i="11"/>
  <c r="C355" i="18" s="1"/>
  <c r="C355" i="10"/>
  <c r="L65" i="10"/>
  <c r="L65" i="11"/>
  <c r="L65" i="18" s="1"/>
  <c r="D84" i="10"/>
  <c r="D84" i="11"/>
  <c r="D84" i="18" s="1"/>
  <c r="T102" i="10"/>
  <c r="T102" i="11"/>
  <c r="L121" i="11"/>
  <c r="L121" i="18" s="1"/>
  <c r="L121" i="10"/>
  <c r="L137" i="10"/>
  <c r="L137" i="11"/>
  <c r="L137" i="18" s="1"/>
  <c r="L153" i="10"/>
  <c r="L153" i="11"/>
  <c r="T174" i="11"/>
  <c r="T174" i="18" s="1"/>
  <c r="T174" i="10"/>
  <c r="L193" i="11"/>
  <c r="L193" i="18" s="1"/>
  <c r="L193" i="10"/>
  <c r="L209" i="10"/>
  <c r="L209" i="11"/>
  <c r="L209" i="18" s="1"/>
  <c r="L225" i="11"/>
  <c r="L225" i="18" s="1"/>
  <c r="L225" i="10"/>
  <c r="D244" i="11"/>
  <c r="D244" i="18" s="1"/>
  <c r="D244" i="10"/>
  <c r="L266" i="11"/>
  <c r="L266" i="18" s="1"/>
  <c r="L266" i="10"/>
  <c r="T285" i="11"/>
  <c r="T285" i="18" s="1"/>
  <c r="T285" i="10"/>
  <c r="L302" i="11"/>
  <c r="L302" i="10"/>
  <c r="L330" i="11"/>
  <c r="L330" i="18" s="1"/>
  <c r="L330" i="10"/>
  <c r="E72" i="11"/>
  <c r="E72" i="18" s="1"/>
  <c r="E72" i="10"/>
  <c r="E88" i="11"/>
  <c r="E88" i="18" s="1"/>
  <c r="E88" i="10"/>
  <c r="U106" i="10"/>
  <c r="U106" i="11"/>
  <c r="U106" i="18" s="1"/>
  <c r="E128" i="11"/>
  <c r="E128" i="18" s="1"/>
  <c r="E128" i="10"/>
  <c r="U146" i="10"/>
  <c r="U146" i="11"/>
  <c r="U162" i="11"/>
  <c r="U162" i="18" s="1"/>
  <c r="U162" i="10"/>
  <c r="E208" i="11"/>
  <c r="E208" i="10"/>
  <c r="E224" i="11"/>
  <c r="E224" i="18" s="1"/>
  <c r="E224" i="10"/>
  <c r="U242" i="10"/>
  <c r="U242" i="11"/>
  <c r="E264" i="11"/>
  <c r="E264" i="18" s="1"/>
  <c r="E264" i="10"/>
  <c r="U282" i="10"/>
  <c r="U282" i="11"/>
  <c r="E304" i="11"/>
  <c r="E304" i="18" s="1"/>
  <c r="E304" i="10"/>
  <c r="M357" i="11"/>
  <c r="M357" i="18" s="1"/>
  <c r="M357" i="10"/>
  <c r="F154" i="11"/>
  <c r="F154" i="18" s="1"/>
  <c r="F154" i="10"/>
  <c r="V188" i="11"/>
  <c r="V188" i="10"/>
  <c r="N199" i="11"/>
  <c r="N199" i="18" s="1"/>
  <c r="N199" i="10"/>
  <c r="V220" i="11"/>
  <c r="V220" i="18" s="1"/>
  <c r="V220" i="10"/>
  <c r="N296" i="11"/>
  <c r="N296" i="18" s="1"/>
  <c r="N296" i="10"/>
  <c r="N315" i="11"/>
  <c r="N315" i="18" s="1"/>
  <c r="N315" i="10"/>
  <c r="N338" i="11"/>
  <c r="N338" i="18" s="1"/>
  <c r="N338" i="10"/>
  <c r="F361" i="11"/>
  <c r="F361" i="18" s="1"/>
  <c r="F361" i="10"/>
  <c r="G94" i="11"/>
  <c r="G94" i="18" s="1"/>
  <c r="G94" i="10"/>
  <c r="G110" i="11"/>
  <c r="G110" i="10"/>
  <c r="O131" i="11"/>
  <c r="O131" i="18" s="1"/>
  <c r="O131" i="10"/>
  <c r="O147" i="11"/>
  <c r="O147" i="18" s="1"/>
  <c r="O147" i="10"/>
  <c r="O163" i="11"/>
  <c r="O163" i="18" s="1"/>
  <c r="O163" i="10"/>
  <c r="W184" i="11"/>
  <c r="W184" i="10"/>
  <c r="O203" i="10"/>
  <c r="O203" i="11"/>
  <c r="G222" i="11"/>
  <c r="G222" i="18" s="1"/>
  <c r="G222" i="10"/>
  <c r="G238" i="11"/>
  <c r="G238" i="18" s="1"/>
  <c r="G238" i="10"/>
  <c r="G254" i="11"/>
  <c r="G254" i="10"/>
  <c r="G270" i="11"/>
  <c r="G270" i="18" s="1"/>
  <c r="G270" i="10"/>
  <c r="G286" i="11"/>
  <c r="G286" i="18" s="1"/>
  <c r="G286" i="10"/>
  <c r="W304" i="11"/>
  <c r="W304" i="18" s="1"/>
  <c r="W304" i="10"/>
  <c r="G324" i="11"/>
  <c r="G324" i="10"/>
  <c r="O343" i="11"/>
  <c r="O343" i="18" s="1"/>
  <c r="O343" i="10"/>
  <c r="W362" i="11"/>
  <c r="W362" i="18" s="1"/>
  <c r="W362" i="10"/>
  <c r="X72" i="11"/>
  <c r="X72" i="18" s="1"/>
  <c r="X72" i="10"/>
  <c r="P91" i="11"/>
  <c r="P91" i="10"/>
  <c r="P107" i="11"/>
  <c r="P107" i="18" s="1"/>
  <c r="P107" i="10"/>
  <c r="P123" i="11"/>
  <c r="P123" i="18" s="1"/>
  <c r="P123" i="10"/>
  <c r="P139" i="11"/>
  <c r="P139" i="18" s="1"/>
  <c r="P139" i="10"/>
  <c r="X160" i="11"/>
  <c r="X160" i="10"/>
  <c r="P179" i="11"/>
  <c r="P179" i="18" s="1"/>
  <c r="P179" i="10"/>
  <c r="P195" i="11"/>
  <c r="P195" i="18" s="1"/>
  <c r="P195" i="10"/>
  <c r="H214" i="11"/>
  <c r="H214" i="18" s="1"/>
  <c r="H214" i="10"/>
  <c r="H230" i="11"/>
  <c r="H230" i="10"/>
  <c r="X248" i="11"/>
  <c r="X248" i="18" s="1"/>
  <c r="X248" i="10"/>
  <c r="X272" i="11"/>
  <c r="X272" i="18" s="1"/>
  <c r="X272" i="10"/>
  <c r="H310" i="11"/>
  <c r="H310" i="18" s="1"/>
  <c r="H310" i="10"/>
  <c r="X320" i="11"/>
  <c r="X320" i="10"/>
  <c r="P331" i="11"/>
  <c r="P331" i="18" s="1"/>
  <c r="P331" i="10"/>
  <c r="X344" i="11"/>
  <c r="X344" i="18" s="1"/>
  <c r="X344" i="10"/>
  <c r="X352" i="11"/>
  <c r="X352" i="18" s="1"/>
  <c r="X352" i="10"/>
  <c r="H366" i="11"/>
  <c r="H366" i="10"/>
  <c r="Y65" i="11"/>
  <c r="Y65" i="18" s="1"/>
  <c r="Y65" i="10"/>
  <c r="Y105" i="11"/>
  <c r="Y105" i="18" s="1"/>
  <c r="Y105" i="10"/>
  <c r="H318" i="10"/>
  <c r="X360" i="10"/>
  <c r="F6" i="10"/>
  <c r="V29" i="11"/>
  <c r="V29" i="18" s="1"/>
  <c r="V40" i="10"/>
  <c r="O11" i="10"/>
  <c r="W24" i="10"/>
  <c r="W35" i="11"/>
  <c r="G38" i="10"/>
  <c r="H52" i="10"/>
  <c r="C315" i="10"/>
  <c r="S346" i="10"/>
  <c r="Q44" i="10"/>
  <c r="Y94" i="10"/>
  <c r="Y126" i="10"/>
  <c r="T360" i="10"/>
  <c r="M66" i="11"/>
  <c r="M66" i="18" s="1"/>
  <c r="R12" i="11"/>
  <c r="R12" i="18" s="1"/>
  <c r="R12" i="10"/>
  <c r="J23" i="11"/>
  <c r="J23" i="10"/>
  <c r="J31" i="11"/>
  <c r="J31" i="10"/>
  <c r="Z49" i="11"/>
  <c r="Z49" i="10"/>
  <c r="C34" i="11"/>
  <c r="C34" i="18" s="1"/>
  <c r="C34" i="10"/>
  <c r="N48" i="10"/>
  <c r="N48" i="11"/>
  <c r="N48" i="18" s="1"/>
  <c r="G14" i="11"/>
  <c r="G14" i="10"/>
  <c r="G46" i="11"/>
  <c r="G46" i="10"/>
  <c r="X11" i="11"/>
  <c r="X11" i="18" s="1"/>
  <c r="X11" i="10"/>
  <c r="P22" i="11"/>
  <c r="P22" i="10"/>
  <c r="H33" i="11"/>
  <c r="H33" i="10"/>
  <c r="X43" i="11"/>
  <c r="X43" i="10"/>
  <c r="P54" i="11"/>
  <c r="P54" i="18" s="1"/>
  <c r="P54" i="10"/>
  <c r="I4" i="11"/>
  <c r="I4" i="10"/>
  <c r="Y30" i="11"/>
  <c r="Y30" i="18" s="1"/>
  <c r="Y30" i="10"/>
  <c r="I44" i="10"/>
  <c r="I44" i="11"/>
  <c r="I44" i="18" s="1"/>
  <c r="Y54" i="11"/>
  <c r="Y54" i="18" s="1"/>
  <c r="Y54" i="10"/>
  <c r="R97" i="11"/>
  <c r="R97" i="10"/>
  <c r="R105" i="11"/>
  <c r="R105" i="18" s="1"/>
  <c r="R105" i="10"/>
  <c r="J132" i="11"/>
  <c r="J132" i="10"/>
  <c r="R145" i="11"/>
  <c r="R145" i="18" s="1"/>
  <c r="R145" i="10"/>
  <c r="R169" i="10"/>
  <c r="R169" i="11"/>
  <c r="R169" i="18" s="1"/>
  <c r="J180" i="11"/>
  <c r="J180" i="10"/>
  <c r="R193" i="11"/>
  <c r="R193" i="10"/>
  <c r="Z206" i="10"/>
  <c r="Z206" i="11"/>
  <c r="Z222" i="10"/>
  <c r="Z222" i="11"/>
  <c r="Z222" i="18" s="1"/>
  <c r="J236" i="10"/>
  <c r="J236" i="11"/>
  <c r="R305" i="11"/>
  <c r="R305" i="10"/>
  <c r="J314" i="11"/>
  <c r="J314" i="18" s="1"/>
  <c r="J314" i="10"/>
  <c r="Z338" i="11"/>
  <c r="Z338" i="10"/>
  <c r="K69" i="11"/>
  <c r="K69" i="10"/>
  <c r="C80" i="10"/>
  <c r="C80" i="11"/>
  <c r="K93" i="10"/>
  <c r="K93" i="11"/>
  <c r="C104" i="11"/>
  <c r="C104" i="10"/>
  <c r="K117" i="11"/>
  <c r="K117" i="18" s="1"/>
  <c r="K117" i="10"/>
  <c r="S130" i="11"/>
  <c r="S130" i="10"/>
  <c r="K157" i="11"/>
  <c r="K157" i="18" s="1"/>
  <c r="K157" i="10"/>
  <c r="C168" i="10"/>
  <c r="C168" i="11"/>
  <c r="S178" i="11"/>
  <c r="S178" i="18" s="1"/>
  <c r="S178" i="10"/>
  <c r="S194" i="11"/>
  <c r="S194" i="18" s="1"/>
  <c r="S194" i="10"/>
  <c r="C208" i="11"/>
  <c r="C208" i="10"/>
  <c r="S218" i="11"/>
  <c r="S218" i="10"/>
  <c r="C232" i="10"/>
  <c r="C232" i="11"/>
  <c r="S242" i="10"/>
  <c r="S242" i="11"/>
  <c r="S242" i="18" s="1"/>
  <c r="C256" i="10"/>
  <c r="C256" i="11"/>
  <c r="K269" i="10"/>
  <c r="K269" i="11"/>
  <c r="K269" i="18" s="1"/>
  <c r="K285" i="11"/>
  <c r="K285" i="10"/>
  <c r="S298" i="11"/>
  <c r="S298" i="10"/>
  <c r="K309" i="11"/>
  <c r="K309" i="18" s="1"/>
  <c r="K309" i="10"/>
  <c r="S322" i="11"/>
  <c r="S322" i="10"/>
  <c r="C352" i="11"/>
  <c r="C352" i="18" s="1"/>
  <c r="C352" i="10"/>
  <c r="K365" i="11"/>
  <c r="K365" i="10"/>
  <c r="D73" i="11"/>
  <c r="D73" i="18" s="1"/>
  <c r="D73" i="10"/>
  <c r="L86" i="10"/>
  <c r="L86" i="11"/>
  <c r="L86" i="18" s="1"/>
  <c r="L94" i="11"/>
  <c r="L94" i="10"/>
  <c r="T107" i="11"/>
  <c r="T107" i="10"/>
  <c r="D121" i="11"/>
  <c r="D121" i="18" s="1"/>
  <c r="D121" i="10"/>
  <c r="T131" i="11"/>
  <c r="T131" i="10"/>
  <c r="D145" i="11"/>
  <c r="D145" i="10"/>
  <c r="T155" i="10"/>
  <c r="T155" i="11"/>
  <c r="T155" i="18" s="1"/>
  <c r="D169" i="11"/>
  <c r="D169" i="18" s="1"/>
  <c r="D169" i="10"/>
  <c r="D177" i="11"/>
  <c r="D177" i="10"/>
  <c r="T187" i="11"/>
  <c r="T187" i="18" s="1"/>
  <c r="T187" i="10"/>
  <c r="D201" i="11"/>
  <c r="D201" i="18" s="1"/>
  <c r="D201" i="10"/>
  <c r="L214" i="11"/>
  <c r="L214" i="18" s="1"/>
  <c r="L214" i="10"/>
  <c r="L230" i="11"/>
  <c r="L230" i="10"/>
  <c r="D241" i="11"/>
  <c r="D241" i="10"/>
  <c r="T254" i="11"/>
  <c r="T254" i="10"/>
  <c r="T268" i="11"/>
  <c r="T268" i="18" s="1"/>
  <c r="T268" i="10"/>
  <c r="T279" i="11"/>
  <c r="T279" i="10"/>
  <c r="T293" i="11"/>
  <c r="T293" i="10"/>
  <c r="T304" i="11"/>
  <c r="T304" i="10"/>
  <c r="D316" i="11"/>
  <c r="D316" i="18" s="1"/>
  <c r="D316" i="10"/>
  <c r="D330" i="11"/>
  <c r="D330" i="10"/>
  <c r="T343" i="11"/>
  <c r="T343" i="18" s="1"/>
  <c r="T343" i="10"/>
  <c r="T357" i="11"/>
  <c r="T357" i="10"/>
  <c r="U79" i="11"/>
  <c r="U79" i="18" s="1"/>
  <c r="U79" i="10"/>
  <c r="U87" i="10"/>
  <c r="U87" i="11"/>
  <c r="U87" i="18" s="1"/>
  <c r="M98" i="11"/>
  <c r="M98" i="10"/>
  <c r="U111" i="11"/>
  <c r="U111" i="10"/>
  <c r="U127" i="11"/>
  <c r="U127" i="18" s="1"/>
  <c r="U127" i="10"/>
  <c r="E141" i="11"/>
  <c r="E141" i="18" s="1"/>
  <c r="E141" i="10"/>
  <c r="M154" i="11"/>
  <c r="M154" i="10"/>
  <c r="U167" i="11"/>
  <c r="U167" i="10"/>
  <c r="E181" i="11"/>
  <c r="E181" i="18" s="1"/>
  <c r="E181" i="10"/>
  <c r="U191" i="10"/>
  <c r="U191" i="11"/>
  <c r="U191" i="18" s="1"/>
  <c r="M202" i="11"/>
  <c r="M202" i="10"/>
  <c r="E213" i="10"/>
  <c r="E213" i="11"/>
  <c r="E213" i="18" s="1"/>
  <c r="M226" i="10"/>
  <c r="M226" i="11"/>
  <c r="M242" i="11"/>
  <c r="M242" i="10"/>
  <c r="M250" i="10"/>
  <c r="M250" i="11"/>
  <c r="M250" i="18" s="1"/>
  <c r="U263" i="11"/>
  <c r="U263" i="10"/>
  <c r="E277" i="10"/>
  <c r="E277" i="11"/>
  <c r="M290" i="11"/>
  <c r="M290" i="10"/>
  <c r="U303" i="11"/>
  <c r="U303" i="10"/>
  <c r="E317" i="11"/>
  <c r="E317" i="10"/>
  <c r="U327" i="11"/>
  <c r="U327" i="18" s="1"/>
  <c r="U327" i="10"/>
  <c r="U343" i="11"/>
  <c r="U343" i="10"/>
  <c r="M354" i="11"/>
  <c r="M354" i="10"/>
  <c r="U367" i="11"/>
  <c r="U367" i="10"/>
  <c r="N132" i="11"/>
  <c r="N132" i="18" s="1"/>
  <c r="N132" i="10"/>
  <c r="F143" i="11"/>
  <c r="F143" i="10"/>
  <c r="N164" i="11"/>
  <c r="N164" i="18" s="1"/>
  <c r="N164" i="10"/>
  <c r="F175" i="11"/>
  <c r="F175" i="10"/>
  <c r="V185" i="11"/>
  <c r="V185" i="18" s="1"/>
  <c r="V185" i="10"/>
  <c r="V193" i="11"/>
  <c r="V193" i="10"/>
  <c r="V217" i="11"/>
  <c r="V217" i="18" s="1"/>
  <c r="V217" i="10"/>
  <c r="N228" i="11"/>
  <c r="N228" i="10"/>
  <c r="F239" i="11"/>
  <c r="F239" i="18" s="1"/>
  <c r="F239" i="10"/>
  <c r="V251" i="11"/>
  <c r="V251" i="10"/>
  <c r="F262" i="11"/>
  <c r="F262" i="18" s="1"/>
  <c r="F262" i="10"/>
  <c r="V295" i="11"/>
  <c r="V295" i="10"/>
  <c r="V311" i="11"/>
  <c r="V311" i="18" s="1"/>
  <c r="V311" i="10"/>
  <c r="N328" i="11"/>
  <c r="N328" i="18" s="1"/>
  <c r="N328" i="10"/>
  <c r="V344" i="11"/>
  <c r="V344" i="10"/>
  <c r="V360" i="11"/>
  <c r="V360" i="10"/>
  <c r="R364" i="11"/>
  <c r="R364" i="18" s="1"/>
  <c r="R364" i="10"/>
  <c r="W93" i="10"/>
  <c r="W93" i="11"/>
  <c r="W93" i="18" s="1"/>
  <c r="O104" i="10"/>
  <c r="O104" i="11"/>
  <c r="W117" i="11"/>
  <c r="W117" i="10"/>
  <c r="G131" i="10"/>
  <c r="G131" i="11"/>
  <c r="G147" i="10"/>
  <c r="G147" i="11"/>
  <c r="G147" i="18" s="1"/>
  <c r="O160" i="11"/>
  <c r="O160" i="18" s="1"/>
  <c r="O160" i="10"/>
  <c r="W173" i="10"/>
  <c r="W173" i="11"/>
  <c r="W173" i="18" s="1"/>
  <c r="G187" i="11"/>
  <c r="G187" i="18" s="1"/>
  <c r="G187" i="10"/>
  <c r="O200" i="10"/>
  <c r="O200" i="11"/>
  <c r="O200" i="18" s="1"/>
  <c r="G211" i="10"/>
  <c r="G211" i="11"/>
  <c r="G219" i="11"/>
  <c r="G219" i="18" s="1"/>
  <c r="G219" i="10"/>
  <c r="G235" i="11"/>
  <c r="G235" i="18" s="1"/>
  <c r="G235" i="10"/>
  <c r="W245" i="11"/>
  <c r="W245" i="10"/>
  <c r="G259" i="10"/>
  <c r="G259" i="11"/>
  <c r="O272" i="11"/>
  <c r="O272" i="10"/>
  <c r="W285" i="10"/>
  <c r="W285" i="11"/>
  <c r="G299" i="11"/>
  <c r="G299" i="10"/>
  <c r="W309" i="11"/>
  <c r="W309" i="10"/>
  <c r="W323" i="11"/>
  <c r="W323" i="10"/>
  <c r="O337" i="11"/>
  <c r="O337" i="18" s="1"/>
  <c r="O337" i="10"/>
  <c r="O348" i="11"/>
  <c r="O348" i="18" s="1"/>
  <c r="O348" i="10"/>
  <c r="W359" i="11"/>
  <c r="W359" i="10"/>
  <c r="H67" i="11"/>
  <c r="H67" i="10"/>
  <c r="P104" i="11"/>
  <c r="P104" i="18" s="1"/>
  <c r="P104" i="10"/>
  <c r="H131" i="11"/>
  <c r="H131" i="10"/>
  <c r="P152" i="11"/>
  <c r="P152" i="10"/>
  <c r="H163" i="11"/>
  <c r="H163" i="10"/>
  <c r="X205" i="11"/>
  <c r="X205" i="18" s="1"/>
  <c r="X205" i="10"/>
  <c r="P216" i="11"/>
  <c r="P216" i="10"/>
  <c r="X293" i="11"/>
  <c r="X293" i="10"/>
  <c r="X325" i="11"/>
  <c r="X325" i="10"/>
  <c r="H339" i="11"/>
  <c r="H339" i="18" s="1"/>
  <c r="H339" i="10"/>
  <c r="Q3" i="11"/>
  <c r="Q3" i="10"/>
  <c r="Z352" i="11"/>
  <c r="Z352" i="10"/>
  <c r="Y70" i="11"/>
  <c r="Y70" i="10"/>
  <c r="I84" i="11"/>
  <c r="I84" i="18" s="1"/>
  <c r="I84" i="10"/>
  <c r="Q97" i="11"/>
  <c r="Q97" i="10"/>
  <c r="Q121" i="11"/>
  <c r="Q121" i="18" s="1"/>
  <c r="Q121" i="10"/>
  <c r="Q137" i="11"/>
  <c r="Q137" i="10"/>
  <c r="Y150" i="11"/>
  <c r="Y150" i="18" s="1"/>
  <c r="Y150" i="10"/>
  <c r="Q161" i="11"/>
  <c r="Q161" i="10"/>
  <c r="I172" i="11"/>
  <c r="I172" i="10"/>
  <c r="Y182" i="10"/>
  <c r="Y182" i="11"/>
  <c r="Y182" i="18" s="1"/>
  <c r="I196" i="11"/>
  <c r="I196" i="18" s="1"/>
  <c r="I196" i="10"/>
  <c r="Q209" i="11"/>
  <c r="Q209" i="10"/>
  <c r="Y230" i="11"/>
  <c r="Y230" i="10"/>
  <c r="Q241" i="11"/>
  <c r="Q241" i="18" s="1"/>
  <c r="Q241" i="10"/>
  <c r="I252" i="11"/>
  <c r="I252" i="18" s="1"/>
  <c r="I252" i="10"/>
  <c r="Y262" i="11"/>
  <c r="Y262" i="10"/>
  <c r="Q273" i="11"/>
  <c r="Q273" i="10"/>
  <c r="I284" i="11"/>
  <c r="I284" i="10"/>
  <c r="Y294" i="11"/>
  <c r="Y294" i="18" s="1"/>
  <c r="Y294" i="10"/>
  <c r="Y302" i="11"/>
  <c r="Y302" i="10"/>
  <c r="Q313" i="11"/>
  <c r="Q313" i="10"/>
  <c r="Y326" i="11"/>
  <c r="Y326" i="10"/>
  <c r="Y350" i="11"/>
  <c r="Y350" i="18" s="1"/>
  <c r="Y350" i="10"/>
  <c r="Y358" i="11"/>
  <c r="Y358" i="10"/>
  <c r="Y366" i="11"/>
  <c r="Y366" i="10"/>
  <c r="J355" i="11"/>
  <c r="J355" i="10"/>
  <c r="Z310" i="10"/>
  <c r="R7" i="11"/>
  <c r="R7" i="10"/>
  <c r="Z20" i="11"/>
  <c r="Z20" i="18" s="1"/>
  <c r="Z20" i="10"/>
  <c r="S31" i="10"/>
  <c r="S31" i="11"/>
  <c r="S31" i="18" s="1"/>
  <c r="K58" i="10"/>
  <c r="K58" i="11"/>
  <c r="K58" i="18" s="1"/>
  <c r="L5" i="11"/>
  <c r="L5" i="10"/>
  <c r="T18" i="10"/>
  <c r="T18" i="11"/>
  <c r="T50" i="10"/>
  <c r="T50" i="11"/>
  <c r="U5" i="11"/>
  <c r="U5" i="18" s="1"/>
  <c r="U5" i="10"/>
  <c r="E19" i="10"/>
  <c r="E19" i="11"/>
  <c r="E35" i="11"/>
  <c r="E35" i="18" s="1"/>
  <c r="E35" i="10"/>
  <c r="O14" i="11"/>
  <c r="O14" i="18" s="1"/>
  <c r="O14" i="10"/>
  <c r="O30" i="11"/>
  <c r="O30" i="18" s="1"/>
  <c r="O30" i="10"/>
  <c r="H4" i="11"/>
  <c r="H4" i="10"/>
  <c r="P17" i="11"/>
  <c r="P17" i="18" s="1"/>
  <c r="P17" i="10"/>
  <c r="X30" i="11"/>
  <c r="X30" i="18" s="1"/>
  <c r="X30" i="10"/>
  <c r="I7" i="11"/>
  <c r="I7" i="18" s="1"/>
  <c r="I7" i="10"/>
  <c r="Y41" i="10"/>
  <c r="Y41" i="11"/>
  <c r="Y57" i="10"/>
  <c r="Y57" i="11"/>
  <c r="Y57" i="18" s="1"/>
  <c r="J71" i="11"/>
  <c r="J71" i="18" s="1"/>
  <c r="J71" i="10"/>
  <c r="J87" i="11"/>
  <c r="J87" i="18" s="1"/>
  <c r="J87" i="10"/>
  <c r="R100" i="10"/>
  <c r="R100" i="11"/>
  <c r="R100" i="18" s="1"/>
  <c r="R116" i="10"/>
  <c r="R116" i="11"/>
  <c r="R132" i="11"/>
  <c r="R132" i="18" s="1"/>
  <c r="R132" i="10"/>
  <c r="R148" i="10"/>
  <c r="R148" i="11"/>
  <c r="R148" i="18" s="1"/>
  <c r="J159" i="10"/>
  <c r="J159" i="11"/>
  <c r="Z177" i="10"/>
  <c r="Z177" i="11"/>
  <c r="J191" i="11"/>
  <c r="J191" i="18" s="1"/>
  <c r="J191" i="10"/>
  <c r="J207" i="11"/>
  <c r="J207" i="18" s="1"/>
  <c r="J207" i="10"/>
  <c r="J223" i="10"/>
  <c r="J223" i="11"/>
  <c r="Z233" i="11"/>
  <c r="Z233" i="18" s="1"/>
  <c r="Z233" i="10"/>
  <c r="Z249" i="11"/>
  <c r="Z249" i="18" s="1"/>
  <c r="Z249" i="10"/>
  <c r="J263" i="11"/>
  <c r="J263" i="18" s="1"/>
  <c r="J263" i="10"/>
  <c r="Z281" i="11"/>
  <c r="Z281" i="10"/>
  <c r="J311" i="11"/>
  <c r="J311" i="18" s="1"/>
  <c r="J311" i="10"/>
  <c r="Z339" i="11"/>
  <c r="Z339" i="18" s="1"/>
  <c r="Z339" i="10"/>
  <c r="K72" i="11"/>
  <c r="K72" i="18" s="1"/>
  <c r="K72" i="10"/>
  <c r="S85" i="11"/>
  <c r="S85" i="10"/>
  <c r="S101" i="10"/>
  <c r="S101" i="11"/>
  <c r="S101" i="18" s="1"/>
  <c r="C115" i="11"/>
  <c r="C115" i="18" s="1"/>
  <c r="C115" i="10"/>
  <c r="S125" i="10"/>
  <c r="S125" i="11"/>
  <c r="S125" i="18" s="1"/>
  <c r="K144" i="10"/>
  <c r="K144" i="11"/>
  <c r="C155" i="11"/>
  <c r="C155" i="18" s="1"/>
  <c r="C155" i="10"/>
  <c r="S165" i="11"/>
  <c r="S165" i="18" s="1"/>
  <c r="S165" i="10"/>
  <c r="S181" i="11"/>
  <c r="S181" i="18" s="1"/>
  <c r="S181" i="10"/>
  <c r="C203" i="10"/>
  <c r="C203" i="11"/>
  <c r="S221" i="10"/>
  <c r="S221" i="11"/>
  <c r="S237" i="11"/>
  <c r="S237" i="18" s="1"/>
  <c r="S237" i="10"/>
  <c r="S253" i="10"/>
  <c r="S253" i="11"/>
  <c r="S253" i="18" s="1"/>
  <c r="C267" i="11"/>
  <c r="C267" i="10"/>
  <c r="K280" i="10"/>
  <c r="K280" i="11"/>
  <c r="K296" i="11"/>
  <c r="K296" i="18" s="1"/>
  <c r="K296" i="10"/>
  <c r="K304" i="11"/>
  <c r="K304" i="18" s="1"/>
  <c r="K304" i="10"/>
  <c r="K320" i="11"/>
  <c r="K320" i="10"/>
  <c r="C339" i="11"/>
  <c r="C339" i="18" s="1"/>
  <c r="C339" i="10"/>
  <c r="K352" i="11"/>
  <c r="K352" i="18" s="1"/>
  <c r="K352" i="10"/>
  <c r="L3" i="11"/>
  <c r="L3" i="18" s="1"/>
  <c r="L3" i="10"/>
  <c r="D76" i="11"/>
  <c r="D76" i="10"/>
  <c r="T94" i="10"/>
  <c r="T94" i="11"/>
  <c r="T94" i="18" s="1"/>
  <c r="D132" i="11"/>
  <c r="D132" i="18" s="1"/>
  <c r="D132" i="10"/>
  <c r="T150" i="11"/>
  <c r="T150" i="18" s="1"/>
  <c r="T150" i="10"/>
  <c r="T166" i="11"/>
  <c r="T166" i="10"/>
  <c r="T182" i="10"/>
  <c r="T182" i="11"/>
  <c r="T198" i="11"/>
  <c r="T198" i="18" s="1"/>
  <c r="T198" i="10"/>
  <c r="D220" i="11"/>
  <c r="D220" i="18" s="1"/>
  <c r="D220" i="10"/>
  <c r="D236" i="11"/>
  <c r="D236" i="10"/>
  <c r="L252" i="11"/>
  <c r="L252" i="18" s="1"/>
  <c r="L252" i="10"/>
  <c r="D269" i="10"/>
  <c r="D269" i="11"/>
  <c r="D283" i="11"/>
  <c r="D283" i="18" s="1"/>
  <c r="D283" i="10"/>
  <c r="T296" i="11"/>
  <c r="T296" i="10"/>
  <c r="T310" i="11"/>
  <c r="T310" i="18" s="1"/>
  <c r="T310" i="10"/>
  <c r="T324" i="11"/>
  <c r="T324" i="18" s="1"/>
  <c r="T324" i="10"/>
  <c r="D344" i="11"/>
  <c r="D344" i="18" s="1"/>
  <c r="D344" i="10"/>
  <c r="D358" i="11"/>
  <c r="D358" i="10"/>
  <c r="M69" i="11"/>
  <c r="M69" i="18" s="1"/>
  <c r="M69" i="10"/>
  <c r="E80" i="11"/>
  <c r="E80" i="18" s="1"/>
  <c r="E80" i="10"/>
  <c r="E96" i="11"/>
  <c r="E96" i="18" s="1"/>
  <c r="E96" i="10"/>
  <c r="M109" i="10"/>
  <c r="M109" i="11"/>
  <c r="M125" i="11"/>
  <c r="M125" i="18" s="1"/>
  <c r="M125" i="10"/>
  <c r="M141" i="10"/>
  <c r="M141" i="11"/>
  <c r="M157" i="10"/>
  <c r="M157" i="11"/>
  <c r="M157" i="18" s="1"/>
  <c r="U170" i="11"/>
  <c r="U170" i="10"/>
  <c r="E184" i="11"/>
  <c r="E184" i="18" s="1"/>
  <c r="E184" i="10"/>
  <c r="U202" i="11"/>
  <c r="U202" i="18" s="1"/>
  <c r="U202" i="10"/>
  <c r="U218" i="10"/>
  <c r="U218" i="11"/>
  <c r="U218" i="18" s="1"/>
  <c r="U234" i="10"/>
  <c r="U234" i="11"/>
  <c r="U250" i="11"/>
  <c r="U250" i="18" s="1"/>
  <c r="U250" i="10"/>
  <c r="M261" i="11"/>
  <c r="M261" i="18" s="1"/>
  <c r="M261" i="10"/>
  <c r="M277" i="11"/>
  <c r="M277" i="18" s="1"/>
  <c r="M277" i="10"/>
  <c r="E296" i="11"/>
  <c r="E296" i="10"/>
  <c r="M309" i="11"/>
  <c r="M309" i="18" s="1"/>
  <c r="M309" i="10"/>
  <c r="U322" i="11"/>
  <c r="U322" i="18" s="1"/>
  <c r="U322" i="10"/>
  <c r="U338" i="11"/>
  <c r="U338" i="18" s="1"/>
  <c r="U338" i="10"/>
  <c r="U346" i="11"/>
  <c r="U346" i="10"/>
  <c r="U362" i="11"/>
  <c r="U362" i="18" s="1"/>
  <c r="U362" i="10"/>
  <c r="V68" i="11"/>
  <c r="V68" i="10"/>
  <c r="N79" i="11"/>
  <c r="N79" i="18" s="1"/>
  <c r="N79" i="10"/>
  <c r="V92" i="11"/>
  <c r="V92" i="10"/>
  <c r="V124" i="11"/>
  <c r="V124" i="18" s="1"/>
  <c r="V124" i="10"/>
  <c r="V132" i="11"/>
  <c r="V132" i="18" s="1"/>
  <c r="V132" i="10"/>
  <c r="F146" i="11"/>
  <c r="F146" i="18" s="1"/>
  <c r="F146" i="10"/>
  <c r="V156" i="11"/>
  <c r="V156" i="10"/>
  <c r="F186" i="11"/>
  <c r="F186" i="18" s="1"/>
  <c r="F186" i="10"/>
  <c r="V196" i="11"/>
  <c r="V196" i="18" s="1"/>
  <c r="V196" i="10"/>
  <c r="F210" i="11"/>
  <c r="F210" i="18" s="1"/>
  <c r="F210" i="10"/>
  <c r="F242" i="11"/>
  <c r="F242" i="10"/>
  <c r="N303" i="11"/>
  <c r="N303" i="18" s="1"/>
  <c r="N303" i="10"/>
  <c r="V321" i="11"/>
  <c r="V321" i="18" s="1"/>
  <c r="V321" i="10"/>
  <c r="N335" i="11"/>
  <c r="N335" i="18" s="1"/>
  <c r="N335" i="10"/>
  <c r="V354" i="11"/>
  <c r="V354" i="10"/>
  <c r="O83" i="11"/>
  <c r="O83" i="18" s="1"/>
  <c r="O83" i="10"/>
  <c r="O99" i="11"/>
  <c r="O99" i="18" s="1"/>
  <c r="O99" i="10"/>
  <c r="W112" i="10"/>
  <c r="W112" i="11"/>
  <c r="W112" i="18" s="1"/>
  <c r="G126" i="11"/>
  <c r="G126" i="10"/>
  <c r="G142" i="11"/>
  <c r="G142" i="18" s="1"/>
  <c r="G142" i="10"/>
  <c r="G158" i="11"/>
  <c r="G158" i="10"/>
  <c r="G174" i="11"/>
  <c r="G174" i="18" s="1"/>
  <c r="G174" i="10"/>
  <c r="O187" i="10"/>
  <c r="O187" i="11"/>
  <c r="W200" i="11"/>
  <c r="W200" i="18" s="1"/>
  <c r="W200" i="10"/>
  <c r="W216" i="11"/>
  <c r="W216" i="18" s="1"/>
  <c r="W216" i="10"/>
  <c r="O235" i="10"/>
  <c r="O235" i="11"/>
  <c r="O235" i="18" s="1"/>
  <c r="O251" i="10"/>
  <c r="O251" i="11"/>
  <c r="O267" i="10"/>
  <c r="O267" i="11"/>
  <c r="O267" i="18" s="1"/>
  <c r="O283" i="10"/>
  <c r="O283" i="11"/>
  <c r="G294" i="10"/>
  <c r="G294" i="11"/>
  <c r="G294" i="18" s="1"/>
  <c r="O310" i="11"/>
  <c r="O310" i="18" s="1"/>
  <c r="O310" i="10"/>
  <c r="W326" i="11"/>
  <c r="W326" i="18" s="1"/>
  <c r="W326" i="10"/>
  <c r="O340" i="11"/>
  <c r="O340" i="18" s="1"/>
  <c r="O340" i="10"/>
  <c r="G357" i="11"/>
  <c r="G357" i="18" s="1"/>
  <c r="G357" i="10"/>
  <c r="P67" i="11"/>
  <c r="P67" i="10"/>
  <c r="P83" i="11"/>
  <c r="P83" i="18" s="1"/>
  <c r="P83" i="10"/>
  <c r="P99" i="11"/>
  <c r="P99" i="18" s="1"/>
  <c r="P99" i="10"/>
  <c r="P115" i="11"/>
  <c r="P115" i="18" s="1"/>
  <c r="P115" i="10"/>
  <c r="X128" i="11"/>
  <c r="X128" i="10"/>
  <c r="H142" i="11"/>
  <c r="H142" i="18" s="1"/>
  <c r="H142" i="10"/>
  <c r="P155" i="11"/>
  <c r="P155" i="18" s="1"/>
  <c r="P155" i="10"/>
  <c r="H174" i="11"/>
  <c r="H174" i="18" s="1"/>
  <c r="H174" i="10"/>
  <c r="H190" i="11"/>
  <c r="H190" i="10"/>
  <c r="H206" i="11"/>
  <c r="H206" i="18" s="1"/>
  <c r="H206" i="10"/>
  <c r="P227" i="11"/>
  <c r="P227" i="10"/>
  <c r="P243" i="11"/>
  <c r="P243" i="18" s="1"/>
  <c r="P243" i="10"/>
  <c r="H254" i="11"/>
  <c r="H254" i="10"/>
  <c r="P267" i="11"/>
  <c r="P267" i="18" s="1"/>
  <c r="P267" i="10"/>
  <c r="H286" i="11"/>
  <c r="H286" i="10"/>
  <c r="H302" i="11"/>
  <c r="H302" i="18" s="1"/>
  <c r="H302" i="10"/>
  <c r="J328" i="11"/>
  <c r="J328" i="10"/>
  <c r="Z353" i="11"/>
  <c r="Z353" i="18" s="1"/>
  <c r="Z353" i="10"/>
  <c r="I79" i="10"/>
  <c r="I79" i="11"/>
  <c r="Y121" i="10"/>
  <c r="Y121" i="11"/>
  <c r="Y121" i="18" s="1"/>
  <c r="F66" i="11"/>
  <c r="V73" i="11"/>
  <c r="N87" i="11"/>
  <c r="N87" i="18" s="1"/>
  <c r="F95" i="11"/>
  <c r="F95" i="18" s="1"/>
  <c r="V108" i="11"/>
  <c r="V108" i="18" s="1"/>
  <c r="N116" i="11"/>
  <c r="N116" i="18" s="1"/>
  <c r="F130" i="11"/>
  <c r="F130" i="18" s="1"/>
  <c r="V137" i="11"/>
  <c r="V137" i="18" s="1"/>
  <c r="N151" i="11"/>
  <c r="N151" i="18" s="1"/>
  <c r="F159" i="11"/>
  <c r="V172" i="11"/>
  <c r="V172" i="18" s="1"/>
  <c r="N180" i="11"/>
  <c r="V201" i="11"/>
  <c r="V201" i="18" s="1"/>
  <c r="N215" i="11"/>
  <c r="F223" i="11"/>
  <c r="F223" i="18" s="1"/>
  <c r="V236" i="11"/>
  <c r="V236" i="18" s="1"/>
  <c r="N245" i="11"/>
  <c r="N262" i="11"/>
  <c r="V270" i="11"/>
  <c r="V270" i="18" s="1"/>
  <c r="F287" i="11"/>
  <c r="I300" i="10"/>
  <c r="Y342" i="10"/>
  <c r="O6" i="11"/>
  <c r="O6" i="18" s="1"/>
  <c r="G22" i="11"/>
  <c r="G22" i="18" s="1"/>
  <c r="Z322" i="10"/>
  <c r="Z331" i="10"/>
  <c r="J335" i="10"/>
  <c r="X69" i="10"/>
  <c r="H91" i="10"/>
  <c r="P112" i="10"/>
  <c r="X133" i="10"/>
  <c r="H155" i="10"/>
  <c r="P176" i="10"/>
  <c r="X197" i="10"/>
  <c r="H219" i="10"/>
  <c r="P240" i="10"/>
  <c r="X261" i="10"/>
  <c r="H283" i="10"/>
  <c r="S338" i="10"/>
  <c r="Q28" i="10"/>
  <c r="F358" i="10"/>
  <c r="N364" i="10"/>
  <c r="L113" i="11"/>
  <c r="L113" i="18" s="1"/>
  <c r="L118" i="11"/>
  <c r="Z41" i="11"/>
  <c r="Z41" i="18" s="1"/>
  <c r="Z41" i="10"/>
  <c r="R60" i="11"/>
  <c r="R60" i="18" s="1"/>
  <c r="R60" i="10"/>
  <c r="K15" i="11"/>
  <c r="K15" i="10"/>
  <c r="N24" i="11"/>
  <c r="N24" i="18" s="1"/>
  <c r="N24" i="10"/>
  <c r="V37" i="11"/>
  <c r="V37" i="18" s="1"/>
  <c r="V37" i="10"/>
  <c r="F51" i="11"/>
  <c r="F51" i="18" s="1"/>
  <c r="F51" i="10"/>
  <c r="W16" i="11"/>
  <c r="W16" i="10"/>
  <c r="G30" i="11"/>
  <c r="G30" i="18" s="1"/>
  <c r="G30" i="10"/>
  <c r="O43" i="11"/>
  <c r="O43" i="18" s="1"/>
  <c r="O43" i="10"/>
  <c r="P14" i="11"/>
  <c r="P14" i="18" s="1"/>
  <c r="P14" i="10"/>
  <c r="X27" i="11"/>
  <c r="X27" i="10"/>
  <c r="H41" i="11"/>
  <c r="H41" i="18" s="1"/>
  <c r="H41" i="10"/>
  <c r="Q9" i="10"/>
  <c r="Q9" i="11"/>
  <c r="Y22" i="11"/>
  <c r="Y22" i="18" s="1"/>
  <c r="Y22" i="10"/>
  <c r="Q41" i="11"/>
  <c r="Q41" i="10"/>
  <c r="Q57" i="11"/>
  <c r="Q57" i="10"/>
  <c r="R121" i="10"/>
  <c r="R121" i="11"/>
  <c r="R137" i="10"/>
  <c r="R137" i="11"/>
  <c r="R137" i="18" s="1"/>
  <c r="J172" i="11"/>
  <c r="J172" i="10"/>
  <c r="J188" i="10"/>
  <c r="J188" i="11"/>
  <c r="R217" i="11"/>
  <c r="R217" i="18" s="1"/>
  <c r="R217" i="10"/>
  <c r="Z230" i="11"/>
  <c r="Z230" i="18" s="1"/>
  <c r="Z230" i="10"/>
  <c r="J244" i="11"/>
  <c r="J244" i="10"/>
  <c r="Z302" i="11"/>
  <c r="Z302" i="18" s="1"/>
  <c r="Z302" i="10"/>
  <c r="Z316" i="11"/>
  <c r="Z316" i="18" s="1"/>
  <c r="Z316" i="10"/>
  <c r="R356" i="11"/>
  <c r="R356" i="18" s="1"/>
  <c r="R356" i="10"/>
  <c r="K77" i="10"/>
  <c r="K77" i="11"/>
  <c r="S90" i="10"/>
  <c r="S90" i="11"/>
  <c r="S90" i="18" s="1"/>
  <c r="S106" i="11"/>
  <c r="S106" i="18" s="1"/>
  <c r="S106" i="10"/>
  <c r="C120" i="11"/>
  <c r="C120" i="10"/>
  <c r="K133" i="11"/>
  <c r="K133" i="10"/>
  <c r="C144" i="11"/>
  <c r="C144" i="10"/>
  <c r="C160" i="11"/>
  <c r="C160" i="10"/>
  <c r="C176" i="11"/>
  <c r="C176" i="10"/>
  <c r="K189" i="11"/>
  <c r="K189" i="10"/>
  <c r="S202" i="11"/>
  <c r="S202" i="18" s="1"/>
  <c r="S202" i="10"/>
  <c r="K237" i="10"/>
  <c r="K237" i="11"/>
  <c r="S250" i="10"/>
  <c r="S250" i="11"/>
  <c r="S250" i="18" s="1"/>
  <c r="K261" i="11"/>
  <c r="K261" i="10"/>
  <c r="S274" i="11"/>
  <c r="S274" i="18" s="1"/>
  <c r="S274" i="10"/>
  <c r="C288" i="11"/>
  <c r="C288" i="10"/>
  <c r="K301" i="11"/>
  <c r="K301" i="18" s="1"/>
  <c r="K301" i="10"/>
  <c r="K317" i="11"/>
  <c r="K317" i="10"/>
  <c r="S330" i="11"/>
  <c r="S330" i="18" s="1"/>
  <c r="S330" i="10"/>
  <c r="K341" i="11"/>
  <c r="K341" i="18" s="1"/>
  <c r="K341" i="10"/>
  <c r="S354" i="11"/>
  <c r="S354" i="18" s="1"/>
  <c r="S354" i="10"/>
  <c r="D3" i="11"/>
  <c r="D3" i="10"/>
  <c r="T75" i="11"/>
  <c r="T75" i="18" s="1"/>
  <c r="T75" i="10"/>
  <c r="D89" i="10"/>
  <c r="D89" i="11"/>
  <c r="L102" i="11"/>
  <c r="L102" i="18" s="1"/>
  <c r="L102" i="10"/>
  <c r="L110" i="11"/>
  <c r="L110" i="10"/>
  <c r="T123" i="11"/>
  <c r="T123" i="18" s="1"/>
  <c r="T123" i="10"/>
  <c r="D137" i="10"/>
  <c r="D137" i="11"/>
  <c r="L150" i="11"/>
  <c r="L150" i="18" s="1"/>
  <c r="L150" i="10"/>
  <c r="T163" i="11"/>
  <c r="T163" i="10"/>
  <c r="L182" i="11"/>
  <c r="L182" i="18" s="1"/>
  <c r="L182" i="10"/>
  <c r="T195" i="11"/>
  <c r="T195" i="18" s="1"/>
  <c r="T195" i="10"/>
  <c r="D209" i="11"/>
  <c r="D209" i="18" s="1"/>
  <c r="D209" i="10"/>
  <c r="L222" i="11"/>
  <c r="L222" i="10"/>
  <c r="T235" i="10"/>
  <c r="T235" i="11"/>
  <c r="L249" i="10"/>
  <c r="L249" i="11"/>
  <c r="D263" i="11"/>
  <c r="D263" i="18" s="1"/>
  <c r="D263" i="10"/>
  <c r="D277" i="11"/>
  <c r="D277" i="10"/>
  <c r="D291" i="11"/>
  <c r="D291" i="18" s="1"/>
  <c r="D291" i="10"/>
  <c r="T307" i="11"/>
  <c r="T307" i="18" s="1"/>
  <c r="T307" i="10"/>
  <c r="L324" i="11"/>
  <c r="L324" i="18" s="1"/>
  <c r="L324" i="10"/>
  <c r="L338" i="11"/>
  <c r="L338" i="10"/>
  <c r="D352" i="11"/>
  <c r="D352" i="18" s="1"/>
  <c r="D352" i="10"/>
  <c r="U3" i="11"/>
  <c r="U3" i="18" s="1"/>
  <c r="U3" i="10"/>
  <c r="E77" i="10"/>
  <c r="E77" i="11"/>
  <c r="E77" i="18" s="1"/>
  <c r="U95" i="11"/>
  <c r="U95" i="10"/>
  <c r="E109" i="10"/>
  <c r="E109" i="11"/>
  <c r="M122" i="10"/>
  <c r="M122" i="11"/>
  <c r="U135" i="11"/>
  <c r="U135" i="18" s="1"/>
  <c r="U135" i="10"/>
  <c r="E149" i="11"/>
  <c r="E149" i="10"/>
  <c r="E165" i="10"/>
  <c r="E165" i="11"/>
  <c r="E165" i="18" s="1"/>
  <c r="M178" i="10"/>
  <c r="M178" i="11"/>
  <c r="M194" i="11"/>
  <c r="M194" i="18" s="1"/>
  <c r="M194" i="10"/>
  <c r="U207" i="11"/>
  <c r="U207" i="10"/>
  <c r="M218" i="10"/>
  <c r="M218" i="11"/>
  <c r="U231" i="11"/>
  <c r="U231" i="18" s="1"/>
  <c r="U231" i="10"/>
  <c r="E245" i="10"/>
  <c r="E245" i="11"/>
  <c r="E245" i="18" s="1"/>
  <c r="M258" i="10"/>
  <c r="M258" i="11"/>
  <c r="U271" i="10"/>
  <c r="U271" i="11"/>
  <c r="U271" i="18" s="1"/>
  <c r="E285" i="10"/>
  <c r="E285" i="11"/>
  <c r="M298" i="11"/>
  <c r="M298" i="18" s="1"/>
  <c r="M298" i="10"/>
  <c r="U311" i="11"/>
  <c r="U311" i="10"/>
  <c r="E325" i="11"/>
  <c r="E325" i="18" s="1"/>
  <c r="E325" i="10"/>
  <c r="M338" i="11"/>
  <c r="M338" i="18" s="1"/>
  <c r="M338" i="10"/>
  <c r="E357" i="11"/>
  <c r="E357" i="18" s="1"/>
  <c r="E357" i="10"/>
  <c r="N100" i="11"/>
  <c r="N100" i="10"/>
  <c r="V161" i="11"/>
  <c r="V161" i="18" s="1"/>
  <c r="V161" i="10"/>
  <c r="N172" i="11"/>
  <c r="N172" i="18" s="1"/>
  <c r="N172" i="10"/>
  <c r="F183" i="11"/>
  <c r="F183" i="18" s="1"/>
  <c r="F183" i="10"/>
  <c r="N248" i="11"/>
  <c r="N248" i="10"/>
  <c r="V264" i="11"/>
  <c r="V264" i="18" s="1"/>
  <c r="V264" i="10"/>
  <c r="N299" i="11"/>
  <c r="N299" i="18" s="1"/>
  <c r="N299" i="10"/>
  <c r="F315" i="11"/>
  <c r="F315" i="18" s="1"/>
  <c r="F315" i="10"/>
  <c r="N331" i="11"/>
  <c r="N331" i="10"/>
  <c r="N348" i="11"/>
  <c r="N348" i="18" s="1"/>
  <c r="N348" i="10"/>
  <c r="V363" i="11"/>
  <c r="V363" i="18" s="1"/>
  <c r="V363" i="10"/>
  <c r="G67" i="11"/>
  <c r="G67" i="18" s="1"/>
  <c r="G67" i="10"/>
  <c r="W77" i="11"/>
  <c r="W77" i="10"/>
  <c r="G91" i="11"/>
  <c r="G91" i="18" s="1"/>
  <c r="G91" i="10"/>
  <c r="G107" i="11"/>
  <c r="G107" i="10"/>
  <c r="G123" i="11"/>
  <c r="G123" i="18" s="1"/>
  <c r="G123" i="10"/>
  <c r="O136" i="10"/>
  <c r="O136" i="11"/>
  <c r="W149" i="11"/>
  <c r="W149" i="18" s="1"/>
  <c r="W149" i="10"/>
  <c r="G163" i="10"/>
  <c r="G163" i="11"/>
  <c r="O176" i="11"/>
  <c r="O176" i="18" s="1"/>
  <c r="O176" i="10"/>
  <c r="W189" i="10"/>
  <c r="W189" i="11"/>
  <c r="G203" i="11"/>
  <c r="G203" i="18" s="1"/>
  <c r="G203" i="10"/>
  <c r="O216" i="10"/>
  <c r="O216" i="11"/>
  <c r="W229" i="11"/>
  <c r="W229" i="18" s="1"/>
  <c r="W229" i="10"/>
  <c r="O248" i="10"/>
  <c r="O248" i="11"/>
  <c r="W261" i="11"/>
  <c r="W261" i="18" s="1"/>
  <c r="W261" i="10"/>
  <c r="G275" i="10"/>
  <c r="G275" i="11"/>
  <c r="G275" i="18" s="1"/>
  <c r="O288" i="11"/>
  <c r="O288" i="18" s="1"/>
  <c r="O288" i="10"/>
  <c r="W301" i="11"/>
  <c r="W301" i="18" s="1"/>
  <c r="W301" i="10"/>
  <c r="O315" i="11"/>
  <c r="O315" i="18" s="1"/>
  <c r="O315" i="10"/>
  <c r="G329" i="11"/>
  <c r="G329" i="18" s="1"/>
  <c r="G329" i="10"/>
  <c r="G343" i="11"/>
  <c r="G343" i="18" s="1"/>
  <c r="G343" i="10"/>
  <c r="W356" i="11"/>
  <c r="W356" i="10"/>
  <c r="Z342" i="11"/>
  <c r="Z342" i="18" s="1"/>
  <c r="Z342" i="10"/>
  <c r="X77" i="11"/>
  <c r="X77" i="18" s="1"/>
  <c r="X77" i="10"/>
  <c r="X93" i="11"/>
  <c r="X93" i="18" s="1"/>
  <c r="X93" i="10"/>
  <c r="X109" i="11"/>
  <c r="X109" i="10"/>
  <c r="X141" i="11"/>
  <c r="X141" i="18" s="1"/>
  <c r="X141" i="10"/>
  <c r="X157" i="11"/>
  <c r="X157" i="18" s="1"/>
  <c r="X157" i="10"/>
  <c r="P184" i="11"/>
  <c r="P184" i="18" s="1"/>
  <c r="P184" i="10"/>
  <c r="H211" i="11"/>
  <c r="H211" i="10"/>
  <c r="X237" i="11"/>
  <c r="X237" i="18" s="1"/>
  <c r="X237" i="10"/>
  <c r="X269" i="11"/>
  <c r="X269" i="18" s="1"/>
  <c r="X269" i="10"/>
  <c r="X285" i="11"/>
  <c r="X285" i="18" s="1"/>
  <c r="X285" i="10"/>
  <c r="P296" i="11"/>
  <c r="P296" i="10"/>
  <c r="H307" i="11"/>
  <c r="H307" i="18" s="1"/>
  <c r="H307" i="10"/>
  <c r="P320" i="11"/>
  <c r="P320" i="18" s="1"/>
  <c r="P320" i="10"/>
  <c r="H331" i="11"/>
  <c r="H331" i="18" s="1"/>
  <c r="H331" i="10"/>
  <c r="P344" i="11"/>
  <c r="P344" i="10"/>
  <c r="P352" i="11"/>
  <c r="P352" i="18" s="1"/>
  <c r="P352" i="10"/>
  <c r="X365" i="11"/>
  <c r="X365" i="18" s="1"/>
  <c r="X365" i="10"/>
  <c r="R360" i="11"/>
  <c r="R360" i="18" s="1"/>
  <c r="R360" i="10"/>
  <c r="I92" i="11"/>
  <c r="I92" i="10"/>
  <c r="Y102" i="11"/>
  <c r="Y102" i="18" s="1"/>
  <c r="Y102" i="10"/>
  <c r="Q113" i="11"/>
  <c r="Q113" i="18" s="1"/>
  <c r="Q113" i="10"/>
  <c r="I124" i="11"/>
  <c r="I124" i="18" s="1"/>
  <c r="I124" i="10"/>
  <c r="I132" i="11"/>
  <c r="I132" i="10"/>
  <c r="Y142" i="10"/>
  <c r="Y142" i="11"/>
  <c r="Q153" i="10"/>
  <c r="Q153" i="11"/>
  <c r="Y166" i="11"/>
  <c r="Y166" i="18" s="1"/>
  <c r="Y166" i="10"/>
  <c r="Q177" i="11"/>
  <c r="Q177" i="10"/>
  <c r="Y190" i="11"/>
  <c r="Y190" i="18" s="1"/>
  <c r="Y190" i="10"/>
  <c r="Q201" i="11"/>
  <c r="Q201" i="10"/>
  <c r="I212" i="11"/>
  <c r="I212" i="18" s="1"/>
  <c r="I212" i="10"/>
  <c r="Y238" i="10"/>
  <c r="Y238" i="11"/>
  <c r="Y238" i="18" s="1"/>
  <c r="Q249" i="11"/>
  <c r="Q249" i="18" s="1"/>
  <c r="Q249" i="10"/>
  <c r="I260" i="11"/>
  <c r="I260" i="18" s="1"/>
  <c r="I260" i="10"/>
  <c r="Y270" i="11"/>
  <c r="Y270" i="18" s="1"/>
  <c r="Y270" i="10"/>
  <c r="Y278" i="11"/>
  <c r="Y278" i="10"/>
  <c r="Y286" i="11"/>
  <c r="Y286" i="18" s="1"/>
  <c r="Y286" i="10"/>
  <c r="I292" i="11"/>
  <c r="I292" i="18" s="1"/>
  <c r="I292" i="10"/>
  <c r="Q305" i="11"/>
  <c r="Q305" i="18" s="1"/>
  <c r="Q305" i="10"/>
  <c r="Q329" i="11"/>
  <c r="Q329" i="10"/>
  <c r="I356" i="11"/>
  <c r="I356" i="18" s="1"/>
  <c r="I356" i="10"/>
  <c r="J322" i="11"/>
  <c r="J322" i="18" s="1"/>
  <c r="J322" i="10"/>
  <c r="J10" i="10"/>
  <c r="J10" i="11"/>
  <c r="J10" i="18" s="1"/>
  <c r="J26" i="10"/>
  <c r="J26" i="11"/>
  <c r="J58" i="10"/>
  <c r="J58" i="11"/>
  <c r="S7" i="10"/>
  <c r="S7" i="11"/>
  <c r="K34" i="10"/>
  <c r="K34" i="11"/>
  <c r="K34" i="18" s="1"/>
  <c r="D8" i="11"/>
  <c r="D8" i="10"/>
  <c r="M16" i="10"/>
  <c r="M16" i="11"/>
  <c r="M16" i="18" s="1"/>
  <c r="M32" i="11"/>
  <c r="M32" i="18" s="1"/>
  <c r="M32" i="10"/>
  <c r="U45" i="10"/>
  <c r="U45" i="11"/>
  <c r="U45" i="18" s="1"/>
  <c r="F14" i="11"/>
  <c r="F14" i="10"/>
  <c r="F30" i="10"/>
  <c r="F30" i="11"/>
  <c r="F30" i="18" s="1"/>
  <c r="N43" i="11"/>
  <c r="N43" i="18" s="1"/>
  <c r="N43" i="10"/>
  <c r="V56" i="11"/>
  <c r="V56" i="18" s="1"/>
  <c r="V56" i="10"/>
  <c r="G33" i="11"/>
  <c r="G33" i="10"/>
  <c r="W43" i="11"/>
  <c r="W43" i="18" s="1"/>
  <c r="W43" i="10"/>
  <c r="G57" i="11"/>
  <c r="G57" i="18" s="1"/>
  <c r="G57" i="10"/>
  <c r="P49" i="11"/>
  <c r="P49" i="18" s="1"/>
  <c r="P49" i="10"/>
  <c r="X62" i="11"/>
  <c r="X62" i="10"/>
  <c r="Y17" i="11"/>
  <c r="Y17" i="18" s="1"/>
  <c r="Y17" i="10"/>
  <c r="Y49" i="11"/>
  <c r="Y49" i="10"/>
  <c r="Z65" i="11"/>
  <c r="Z65" i="18" s="1"/>
  <c r="Z65" i="10"/>
  <c r="Z81" i="10"/>
  <c r="Z81" i="11"/>
  <c r="J95" i="11"/>
  <c r="J95" i="18" s="1"/>
  <c r="J95" i="10"/>
  <c r="R108" i="10"/>
  <c r="R108" i="11"/>
  <c r="R124" i="11"/>
  <c r="R124" i="18" s="1"/>
  <c r="R124" i="10"/>
  <c r="Z137" i="11"/>
  <c r="Z137" i="10"/>
  <c r="Z153" i="10"/>
  <c r="Z153" i="11"/>
  <c r="J167" i="11"/>
  <c r="J167" i="18" s="1"/>
  <c r="J167" i="10"/>
  <c r="R180" i="11"/>
  <c r="R180" i="18" s="1"/>
  <c r="R180" i="10"/>
  <c r="R196" i="11"/>
  <c r="R196" i="10"/>
  <c r="R212" i="11"/>
  <c r="R212" i="18" s="1"/>
  <c r="R212" i="10"/>
  <c r="R228" i="10"/>
  <c r="R228" i="11"/>
  <c r="Z241" i="10"/>
  <c r="Z241" i="11"/>
  <c r="Z241" i="18" s="1"/>
  <c r="J255" i="10"/>
  <c r="J255" i="11"/>
  <c r="J271" i="10"/>
  <c r="J271" i="11"/>
  <c r="J287" i="11"/>
  <c r="J287" i="10"/>
  <c r="J295" i="11"/>
  <c r="J295" i="18" s="1"/>
  <c r="J295" i="10"/>
  <c r="R308" i="11"/>
  <c r="R308" i="10"/>
  <c r="Z323" i="11"/>
  <c r="Z323" i="18" s="1"/>
  <c r="Z323" i="10"/>
  <c r="R357" i="11"/>
  <c r="R357" i="18" s="1"/>
  <c r="R357" i="10"/>
  <c r="S77" i="11"/>
  <c r="S77" i="18" s="1"/>
  <c r="S77" i="10"/>
  <c r="S93" i="10"/>
  <c r="S93" i="11"/>
  <c r="S109" i="10"/>
  <c r="S109" i="11"/>
  <c r="C131" i="11"/>
  <c r="C131" i="18" s="1"/>
  <c r="C131" i="10"/>
  <c r="C147" i="10"/>
  <c r="C147" i="11"/>
  <c r="C147" i="18" s="1"/>
  <c r="K184" i="10"/>
  <c r="K184" i="11"/>
  <c r="K184" i="18" s="1"/>
  <c r="K200" i="10"/>
  <c r="K200" i="11"/>
  <c r="K200" i="18" s="1"/>
  <c r="K216" i="11"/>
  <c r="K216" i="18" s="1"/>
  <c r="K216" i="10"/>
  <c r="K232" i="11"/>
  <c r="K232" i="18" s="1"/>
  <c r="K232" i="10"/>
  <c r="K248" i="10"/>
  <c r="K248" i="11"/>
  <c r="K264" i="11"/>
  <c r="K264" i="18" s="1"/>
  <c r="K264" i="10"/>
  <c r="S277" i="10"/>
  <c r="S277" i="11"/>
  <c r="C291" i="11"/>
  <c r="C291" i="18" s="1"/>
  <c r="C291" i="10"/>
  <c r="S301" i="11"/>
  <c r="S301" i="10"/>
  <c r="S317" i="11"/>
  <c r="S317" i="18" s="1"/>
  <c r="S317" i="10"/>
  <c r="S333" i="11"/>
  <c r="S333" i="18" s="1"/>
  <c r="S333" i="10"/>
  <c r="C347" i="11"/>
  <c r="C347" i="18" s="1"/>
  <c r="C347" i="10"/>
  <c r="C363" i="11"/>
  <c r="C363" i="10"/>
  <c r="L73" i="11"/>
  <c r="L73" i="18" s="1"/>
  <c r="L73" i="10"/>
  <c r="T86" i="10"/>
  <c r="T86" i="11"/>
  <c r="L97" i="11"/>
  <c r="L97" i="18" s="1"/>
  <c r="L97" i="10"/>
  <c r="T110" i="10"/>
  <c r="T110" i="11"/>
  <c r="T126" i="11"/>
  <c r="T126" i="18" s="1"/>
  <c r="T126" i="10"/>
  <c r="T142" i="11"/>
  <c r="T142" i="18" s="1"/>
  <c r="T142" i="10"/>
  <c r="T158" i="10"/>
  <c r="T158" i="11"/>
  <c r="T158" i="18" s="1"/>
  <c r="L169" i="11"/>
  <c r="L169" i="10"/>
  <c r="L185" i="11"/>
  <c r="L185" i="18" s="1"/>
  <c r="L185" i="10"/>
  <c r="L201" i="11"/>
  <c r="L201" i="18" s="1"/>
  <c r="L201" i="10"/>
  <c r="T214" i="11"/>
  <c r="T214" i="18" s="1"/>
  <c r="T214" i="10"/>
  <c r="D228" i="10"/>
  <c r="D228" i="11"/>
  <c r="L241" i="11"/>
  <c r="L241" i="18" s="1"/>
  <c r="L241" i="10"/>
  <c r="D255" i="11"/>
  <c r="D255" i="18" s="1"/>
  <c r="D255" i="10"/>
  <c r="T271" i="10"/>
  <c r="T271" i="11"/>
  <c r="T271" i="18" s="1"/>
  <c r="L288" i="11"/>
  <c r="L288" i="10"/>
  <c r="D308" i="11"/>
  <c r="D308" i="18" s="1"/>
  <c r="D308" i="10"/>
  <c r="D322" i="11"/>
  <c r="D322" i="18" s="1"/>
  <c r="D322" i="10"/>
  <c r="T338" i="11"/>
  <c r="T338" i="18" s="1"/>
  <c r="T338" i="10"/>
  <c r="T349" i="11"/>
  <c r="T349" i="10"/>
  <c r="L366" i="11"/>
  <c r="L366" i="18" s="1"/>
  <c r="L366" i="10"/>
  <c r="M77" i="11"/>
  <c r="M77" i="18" s="1"/>
  <c r="M77" i="10"/>
  <c r="M93" i="10"/>
  <c r="M93" i="11"/>
  <c r="M93" i="18" s="1"/>
  <c r="E112" i="10"/>
  <c r="E112" i="11"/>
  <c r="E112" i="18" s="1"/>
  <c r="U122" i="11"/>
  <c r="U122" i="18" s="1"/>
  <c r="U122" i="10"/>
  <c r="U138" i="10"/>
  <c r="U138" i="11"/>
  <c r="E152" i="11"/>
  <c r="E152" i="18" s="1"/>
  <c r="E152" i="10"/>
  <c r="E168" i="11"/>
  <c r="E168" i="10"/>
  <c r="M181" i="11"/>
  <c r="M181" i="18" s="1"/>
  <c r="M181" i="10"/>
  <c r="M197" i="11"/>
  <c r="M197" i="18" s="1"/>
  <c r="M197" i="10"/>
  <c r="M213" i="11"/>
  <c r="M213" i="18" s="1"/>
  <c r="M213" i="10"/>
  <c r="M229" i="11"/>
  <c r="M229" i="10"/>
  <c r="M237" i="10"/>
  <c r="M237" i="11"/>
  <c r="M253" i="11"/>
  <c r="M253" i="18" s="1"/>
  <c r="M253" i="10"/>
  <c r="M269" i="11"/>
  <c r="M269" i="18" s="1"/>
  <c r="M269" i="10"/>
  <c r="E280" i="11"/>
  <c r="E280" i="10"/>
  <c r="U290" i="11"/>
  <c r="U290" i="18" s="1"/>
  <c r="U290" i="10"/>
  <c r="U306" i="11"/>
  <c r="U306" i="18" s="1"/>
  <c r="U306" i="10"/>
  <c r="E320" i="11"/>
  <c r="E320" i="18" s="1"/>
  <c r="E320" i="10"/>
  <c r="E336" i="11"/>
  <c r="E336" i="10"/>
  <c r="M349" i="11"/>
  <c r="M349" i="18" s="1"/>
  <c r="M349" i="10"/>
  <c r="M365" i="11"/>
  <c r="M365" i="18" s="1"/>
  <c r="M365" i="10"/>
  <c r="N71" i="11"/>
  <c r="N71" i="18" s="1"/>
  <c r="N71" i="10"/>
  <c r="F82" i="11"/>
  <c r="F82" i="10"/>
  <c r="F114" i="11"/>
  <c r="F114" i="18" s="1"/>
  <c r="F114" i="10"/>
  <c r="N143" i="11"/>
  <c r="N143" i="18" s="1"/>
  <c r="N143" i="10"/>
  <c r="F265" i="11"/>
  <c r="F265" i="18" s="1"/>
  <c r="F265" i="10"/>
  <c r="N309" i="11"/>
  <c r="N309" i="10"/>
  <c r="V328" i="11"/>
  <c r="V328" i="18" s="1"/>
  <c r="V328" i="10"/>
  <c r="R367" i="11"/>
  <c r="R367" i="18" s="1"/>
  <c r="R367" i="10"/>
  <c r="W80" i="11"/>
  <c r="W80" i="18" s="1"/>
  <c r="W80" i="10"/>
  <c r="O91" i="10"/>
  <c r="O91" i="11"/>
  <c r="O91" i="18" s="1"/>
  <c r="O107" i="10"/>
  <c r="O107" i="11"/>
  <c r="O107" i="18" s="1"/>
  <c r="W120" i="11"/>
  <c r="W120" i="18" s="1"/>
  <c r="W120" i="10"/>
  <c r="G134" i="10"/>
  <c r="G134" i="11"/>
  <c r="G134" i="18" s="1"/>
  <c r="W152" i="11"/>
  <c r="W152" i="10"/>
  <c r="W168" i="11"/>
  <c r="W168" i="18" s="1"/>
  <c r="W168" i="10"/>
  <c r="G182" i="10"/>
  <c r="G182" i="11"/>
  <c r="G198" i="10"/>
  <c r="G198" i="11"/>
  <c r="G198" i="18" s="1"/>
  <c r="G214" i="10"/>
  <c r="G214" i="11"/>
  <c r="G214" i="18" s="1"/>
  <c r="G230" i="10"/>
  <c r="G230" i="11"/>
  <c r="G230" i="18" s="1"/>
  <c r="W240" i="10"/>
  <c r="W240" i="11"/>
  <c r="O259" i="11"/>
  <c r="O259" i="18" s="1"/>
  <c r="O259" i="10"/>
  <c r="O275" i="11"/>
  <c r="O275" i="10"/>
  <c r="O291" i="11"/>
  <c r="O291" i="18" s="1"/>
  <c r="O291" i="10"/>
  <c r="O307" i="11"/>
  <c r="O307" i="18" s="1"/>
  <c r="O307" i="10"/>
  <c r="O321" i="11"/>
  <c r="O321" i="18" s="1"/>
  <c r="O321" i="10"/>
  <c r="W337" i="11"/>
  <c r="W337" i="10"/>
  <c r="O354" i="11"/>
  <c r="O354" i="18" s="1"/>
  <c r="O354" i="10"/>
  <c r="J366" i="11"/>
  <c r="J366" i="18" s="1"/>
  <c r="J366" i="10"/>
  <c r="H78" i="11"/>
  <c r="H78" i="18" s="1"/>
  <c r="H78" i="10"/>
  <c r="X88" i="11"/>
  <c r="X88" i="10"/>
  <c r="X104" i="11"/>
  <c r="X104" i="18" s="1"/>
  <c r="X104" i="10"/>
  <c r="X120" i="11"/>
  <c r="X120" i="10"/>
  <c r="X136" i="11"/>
  <c r="X136" i="18" s="1"/>
  <c r="X136" i="10"/>
  <c r="X152" i="11"/>
  <c r="X152" i="10"/>
  <c r="X168" i="11"/>
  <c r="X168" i="18" s="1"/>
  <c r="X168" i="10"/>
  <c r="H182" i="11"/>
  <c r="H182" i="18" s="1"/>
  <c r="H182" i="10"/>
  <c r="H198" i="11"/>
  <c r="H198" i="18" s="1"/>
  <c r="H198" i="10"/>
  <c r="P211" i="11"/>
  <c r="P211" i="10"/>
  <c r="X224" i="11"/>
  <c r="X224" i="18" s="1"/>
  <c r="X224" i="10"/>
  <c r="P235" i="11"/>
  <c r="P235" i="18" s="1"/>
  <c r="P235" i="10"/>
  <c r="P251" i="11"/>
  <c r="P251" i="18" s="1"/>
  <c r="P251" i="10"/>
  <c r="X264" i="11"/>
  <c r="X264" i="10"/>
  <c r="X280" i="11"/>
  <c r="X280" i="18" s="1"/>
  <c r="X280" i="10"/>
  <c r="X304" i="11"/>
  <c r="X304" i="18" s="1"/>
  <c r="X304" i="10"/>
  <c r="I71" i="11"/>
  <c r="I71" i="18" s="1"/>
  <c r="I71" i="10"/>
  <c r="H315" i="10"/>
  <c r="X357" i="10"/>
  <c r="F194" i="11"/>
  <c r="F194" i="18" s="1"/>
  <c r="P315" i="10"/>
  <c r="H358" i="10"/>
  <c r="F35" i="10"/>
  <c r="F74" i="10"/>
  <c r="V81" i="10"/>
  <c r="N95" i="10"/>
  <c r="F103" i="10"/>
  <c r="V116" i="10"/>
  <c r="N124" i="10"/>
  <c r="F138" i="10"/>
  <c r="V145" i="10"/>
  <c r="N159" i="10"/>
  <c r="F167" i="10"/>
  <c r="V180" i="10"/>
  <c r="N188" i="10"/>
  <c r="F202" i="10"/>
  <c r="V209" i="10"/>
  <c r="N223" i="10"/>
  <c r="F231" i="10"/>
  <c r="V245" i="10"/>
  <c r="N255" i="10"/>
  <c r="F271" i="10"/>
  <c r="F280" i="10"/>
  <c r="O22" i="10"/>
  <c r="G78" i="11"/>
  <c r="R314" i="10"/>
  <c r="Z319" i="10"/>
  <c r="H20" i="10"/>
  <c r="H36" i="10"/>
  <c r="C307" i="10"/>
  <c r="R172" i="10"/>
  <c r="Z193" i="10"/>
  <c r="Q156" i="11"/>
  <c r="Q156" i="10"/>
  <c r="Y169" i="11"/>
  <c r="Y169" i="10"/>
  <c r="I183" i="11"/>
  <c r="I183" i="18" s="1"/>
  <c r="I183" i="10"/>
  <c r="Y193" i="11"/>
  <c r="Y193" i="10"/>
  <c r="I207" i="10"/>
  <c r="I207" i="11"/>
  <c r="I207" i="18" s="1"/>
  <c r="Q220" i="11"/>
  <c r="Q220" i="10"/>
  <c r="Y289" i="11"/>
  <c r="Y289" i="18" s="1"/>
  <c r="Y289" i="10"/>
  <c r="J365" i="11"/>
  <c r="J365" i="10"/>
  <c r="Y297" i="10"/>
  <c r="I319" i="10"/>
  <c r="Q340" i="10"/>
  <c r="Y361" i="10"/>
  <c r="Q316" i="10"/>
  <c r="Y337" i="10"/>
  <c r="I359" i="10"/>
  <c r="I239" i="10"/>
  <c r="Q276" i="11"/>
  <c r="Q276" i="18" s="1"/>
  <c r="I159" i="10"/>
  <c r="I159" i="11"/>
  <c r="Q172" i="11"/>
  <c r="Q172" i="18" s="1"/>
  <c r="Q172" i="10"/>
  <c r="Y185" i="11"/>
  <c r="Y185" i="10"/>
  <c r="I199" i="11"/>
  <c r="I199" i="18" s="1"/>
  <c r="I199" i="10"/>
  <c r="Y209" i="11"/>
  <c r="Y209" i="18" s="1"/>
  <c r="Y209" i="10"/>
  <c r="I223" i="11"/>
  <c r="I223" i="18" s="1"/>
  <c r="I223" i="10"/>
  <c r="I231" i="11"/>
  <c r="I231" i="10"/>
  <c r="I247" i="11"/>
  <c r="I247" i="18" s="1"/>
  <c r="I247" i="10"/>
  <c r="Y257" i="11"/>
  <c r="Y257" i="18" s="1"/>
  <c r="Y257" i="10"/>
  <c r="I271" i="11"/>
  <c r="I271" i="18" s="1"/>
  <c r="I271" i="10"/>
  <c r="I287" i="10"/>
  <c r="I287" i="11"/>
  <c r="R348" i="11"/>
  <c r="R348" i="18" s="1"/>
  <c r="R348" i="10"/>
  <c r="AE8" i="8"/>
  <c r="Y313" i="10"/>
  <c r="I335" i="10"/>
  <c r="Q356" i="10"/>
  <c r="I175" i="10"/>
  <c r="I175" i="11"/>
  <c r="Q188" i="11"/>
  <c r="Q188" i="18" s="1"/>
  <c r="Q188" i="10"/>
  <c r="Y201" i="10"/>
  <c r="Y201" i="11"/>
  <c r="I215" i="11"/>
  <c r="I215" i="18" s="1"/>
  <c r="I215" i="10"/>
  <c r="Q228" i="11"/>
  <c r="Q228" i="10"/>
  <c r="Y233" i="10"/>
  <c r="Y233" i="11"/>
  <c r="Q244" i="10"/>
  <c r="Q244" i="11"/>
  <c r="I255" i="11"/>
  <c r="I255" i="18" s="1"/>
  <c r="I255" i="10"/>
  <c r="Q268" i="11"/>
  <c r="Q268" i="10"/>
  <c r="Q284" i="11"/>
  <c r="Q284" i="18" s="1"/>
  <c r="Q284" i="10"/>
  <c r="R339" i="11"/>
  <c r="R339" i="18" s="1"/>
  <c r="R339" i="10"/>
  <c r="I311" i="10"/>
  <c r="Q332" i="10"/>
  <c r="Y353" i="10"/>
  <c r="Y161" i="10"/>
  <c r="Q180" i="11"/>
  <c r="Q180" i="18" s="1"/>
  <c r="Q180" i="10"/>
  <c r="Q196" i="10"/>
  <c r="Q196" i="11"/>
  <c r="Y217" i="11"/>
  <c r="Y217" i="18" s="1"/>
  <c r="Y217" i="10"/>
  <c r="Q252" i="11"/>
  <c r="Q252" i="10"/>
  <c r="Y265" i="11"/>
  <c r="Y265" i="18" s="1"/>
  <c r="Y265" i="10"/>
  <c r="I279" i="11"/>
  <c r="I279" i="18" s="1"/>
  <c r="I279" i="10"/>
  <c r="Q292" i="11"/>
  <c r="Q292" i="18" s="1"/>
  <c r="Q292" i="10"/>
  <c r="AE8" i="6"/>
  <c r="Q308" i="10"/>
  <c r="Y329" i="10"/>
  <c r="I351" i="10"/>
  <c r="I295" i="10"/>
  <c r="Y241" i="11"/>
  <c r="Q260" i="10"/>
  <c r="I167" i="11"/>
  <c r="I167" i="18" s="1"/>
  <c r="I167" i="10"/>
  <c r="Y177" i="11"/>
  <c r="Y177" i="10"/>
  <c r="I191" i="11"/>
  <c r="I191" i="10"/>
  <c r="Q204" i="11"/>
  <c r="Q204" i="10"/>
  <c r="Q212" i="11"/>
  <c r="Q212" i="18" s="1"/>
  <c r="Q212" i="10"/>
  <c r="Y225" i="11"/>
  <c r="Y225" i="10"/>
  <c r="Q236" i="11"/>
  <c r="Q236" i="10"/>
  <c r="Y249" i="11"/>
  <c r="Y249" i="10"/>
  <c r="I263" i="11"/>
  <c r="I263" i="18" s="1"/>
  <c r="I263" i="10"/>
  <c r="Y273" i="11"/>
  <c r="Y273" i="10"/>
  <c r="Y281" i="11"/>
  <c r="Y281" i="10"/>
  <c r="J356" i="11"/>
  <c r="J356" i="10"/>
  <c r="Y305" i="10"/>
  <c r="I327" i="10"/>
  <c r="Q348" i="10"/>
  <c r="Q164" i="11"/>
  <c r="Q164" i="18" s="1"/>
  <c r="I43" i="11"/>
  <c r="I43" i="10"/>
  <c r="Z125" i="11"/>
  <c r="R120" i="10"/>
  <c r="R120" i="11"/>
  <c r="R120" i="18" s="1"/>
  <c r="R144" i="11"/>
  <c r="R144" i="10"/>
  <c r="Z245" i="10"/>
  <c r="Z245" i="11"/>
  <c r="R280" i="10"/>
  <c r="R280" i="11"/>
  <c r="C239" i="11"/>
  <c r="C239" i="18" s="1"/>
  <c r="C239" i="10"/>
  <c r="Z205" i="10"/>
  <c r="C103" i="10"/>
  <c r="L101" i="10"/>
  <c r="K252" i="10"/>
  <c r="K252" i="11"/>
  <c r="K284" i="10"/>
  <c r="K284" i="11"/>
  <c r="K284" i="18" s="1"/>
  <c r="L320" i="11"/>
  <c r="L320" i="18" s="1"/>
  <c r="L320" i="10"/>
  <c r="M65" i="11"/>
  <c r="M65" i="10"/>
  <c r="U126" i="10"/>
  <c r="E316" i="10"/>
  <c r="M257" i="11"/>
  <c r="M257" i="10"/>
  <c r="E356" i="11"/>
  <c r="E356" i="18" s="1"/>
  <c r="E356" i="10"/>
  <c r="V313" i="11"/>
  <c r="V313" i="10"/>
  <c r="S135" i="10"/>
  <c r="S135" i="11"/>
  <c r="S135" i="18" s="1"/>
  <c r="S159" i="11"/>
  <c r="C173" i="10"/>
  <c r="C189" i="11"/>
  <c r="C189" i="18" s="1"/>
  <c r="C221" i="10"/>
  <c r="U36" i="11"/>
  <c r="U36" i="18" s="1"/>
  <c r="J4" i="11"/>
  <c r="J4" i="18" s="1"/>
  <c r="J4" i="10"/>
  <c r="Z6" i="11"/>
  <c r="Z6" i="18" s="1"/>
  <c r="Z6" i="10"/>
  <c r="J12" i="10"/>
  <c r="J12" i="11"/>
  <c r="J12" i="18" s="1"/>
  <c r="Z14" i="11"/>
  <c r="Z14" i="10"/>
  <c r="J20" i="11"/>
  <c r="J20" i="18" s="1"/>
  <c r="J20" i="10"/>
  <c r="R25" i="11"/>
  <c r="R25" i="18" s="1"/>
  <c r="R25" i="10"/>
  <c r="J28" i="10"/>
  <c r="J28" i="11"/>
  <c r="J28" i="18" s="1"/>
  <c r="Z30" i="11"/>
  <c r="Z30" i="10"/>
  <c r="Z38" i="11"/>
  <c r="Z38" i="18" s="1"/>
  <c r="Z38" i="10"/>
  <c r="R49" i="10"/>
  <c r="R49" i="11"/>
  <c r="Z54" i="11"/>
  <c r="Z54" i="18" s="1"/>
  <c r="Z54" i="10"/>
  <c r="R57" i="11"/>
  <c r="R57" i="10"/>
  <c r="Z62" i="10"/>
  <c r="Z62" i="11"/>
  <c r="Z62" i="18" s="1"/>
  <c r="K4" i="10"/>
  <c r="K4" i="11"/>
  <c r="C7" i="10"/>
  <c r="C7" i="11"/>
  <c r="C7" i="18" s="1"/>
  <c r="S9" i="11"/>
  <c r="S9" i="10"/>
  <c r="K12" i="11"/>
  <c r="K12" i="18" s="1"/>
  <c r="K12" i="10"/>
  <c r="C15" i="11"/>
  <c r="C15" i="18" s="1"/>
  <c r="C15" i="10"/>
  <c r="C23" i="10"/>
  <c r="C23" i="11"/>
  <c r="C23" i="18" s="1"/>
  <c r="S25" i="10"/>
  <c r="S25" i="11"/>
  <c r="K28" i="11"/>
  <c r="K28" i="18" s="1"/>
  <c r="K28" i="10"/>
  <c r="C31" i="10"/>
  <c r="C31" i="11"/>
  <c r="S33" i="11"/>
  <c r="S33" i="18" s="1"/>
  <c r="S33" i="10"/>
  <c r="K52" i="11"/>
  <c r="K52" i="10"/>
  <c r="C55" i="11"/>
  <c r="C55" i="18" s="1"/>
  <c r="C55" i="10"/>
  <c r="S57" i="11"/>
  <c r="S57" i="10"/>
  <c r="T20" i="10"/>
  <c r="T20" i="11"/>
  <c r="T20" i="18" s="1"/>
  <c r="Q14" i="11"/>
  <c r="Q14" i="10"/>
  <c r="I17" i="11"/>
  <c r="I17" i="18" s="1"/>
  <c r="I17" i="10"/>
  <c r="Y19" i="11"/>
  <c r="Y19" i="18" s="1"/>
  <c r="Y19" i="10"/>
  <c r="Q22" i="11"/>
  <c r="Q22" i="18" s="1"/>
  <c r="Q22" i="10"/>
  <c r="I25" i="11"/>
  <c r="I25" i="10"/>
  <c r="Y27" i="11"/>
  <c r="Y27" i="18" s="1"/>
  <c r="Y27" i="10"/>
  <c r="Q30" i="11"/>
  <c r="Q30" i="18" s="1"/>
  <c r="Q30" i="10"/>
  <c r="Q38" i="11"/>
  <c r="Q38" i="18" s="1"/>
  <c r="Q38" i="10"/>
  <c r="I41" i="11"/>
  <c r="I41" i="10"/>
  <c r="Y43" i="11"/>
  <c r="Y43" i="18" s="1"/>
  <c r="Y43" i="10"/>
  <c r="Q46" i="11"/>
  <c r="Q46" i="18" s="1"/>
  <c r="Q46" i="10"/>
  <c r="I49" i="11"/>
  <c r="I49" i="18" s="1"/>
  <c r="I49" i="10"/>
  <c r="Q62" i="11"/>
  <c r="Q62" i="10"/>
  <c r="R70" i="11"/>
  <c r="R70" i="10"/>
  <c r="J73" i="11"/>
  <c r="J73" i="10"/>
  <c r="Z75" i="11"/>
  <c r="Z75" i="18" s="1"/>
  <c r="Z75" i="10"/>
  <c r="R78" i="11"/>
  <c r="R78" i="10"/>
  <c r="J81" i="11"/>
  <c r="J81" i="10"/>
  <c r="J89" i="11"/>
  <c r="J89" i="18" s="1"/>
  <c r="J89" i="10"/>
  <c r="Z91" i="11"/>
  <c r="Z91" i="18" s="1"/>
  <c r="Z91" i="10"/>
  <c r="R94" i="11"/>
  <c r="R94" i="10"/>
  <c r="J97" i="11"/>
  <c r="J97" i="18" s="1"/>
  <c r="J97" i="10"/>
  <c r="Z99" i="10"/>
  <c r="Z99" i="11"/>
  <c r="R102" i="11"/>
  <c r="R102" i="18" s="1"/>
  <c r="R102" i="10"/>
  <c r="J105" i="10"/>
  <c r="J105" i="11"/>
  <c r="Z107" i="11"/>
  <c r="Z107" i="18" s="1"/>
  <c r="Z107" i="10"/>
  <c r="R110" i="11"/>
  <c r="R110" i="18" s="1"/>
  <c r="R110" i="10"/>
  <c r="J113" i="11"/>
  <c r="J113" i="18" s="1"/>
  <c r="J113" i="10"/>
  <c r="R118" i="11"/>
  <c r="R118" i="10"/>
  <c r="J121" i="11"/>
  <c r="J121" i="18" s="1"/>
  <c r="J121" i="10"/>
  <c r="Z123" i="10"/>
  <c r="Z123" i="11"/>
  <c r="R126" i="11"/>
  <c r="R126" i="18" s="1"/>
  <c r="R126" i="10"/>
  <c r="J129" i="11"/>
  <c r="J129" i="10"/>
  <c r="Z131" i="11"/>
  <c r="Z131" i="18" s="1"/>
  <c r="Z131" i="10"/>
  <c r="R134" i="11"/>
  <c r="R134" i="10"/>
  <c r="J137" i="11"/>
  <c r="J137" i="18" s="1"/>
  <c r="J137" i="10"/>
  <c r="Z139" i="11"/>
  <c r="Z139" i="10"/>
  <c r="R142" i="10"/>
  <c r="R142" i="11"/>
  <c r="R142" i="18" s="1"/>
  <c r="J145" i="11"/>
  <c r="J145" i="10"/>
  <c r="Z147" i="10"/>
  <c r="Z147" i="11"/>
  <c r="Z147" i="18" s="1"/>
  <c r="R150" i="11"/>
  <c r="R150" i="10"/>
  <c r="J153" i="11"/>
  <c r="J153" i="18" s="1"/>
  <c r="J153" i="10"/>
  <c r="Z155" i="11"/>
  <c r="Z155" i="10"/>
  <c r="R158" i="11"/>
  <c r="R158" i="18" s="1"/>
  <c r="R158" i="10"/>
  <c r="J161" i="11"/>
  <c r="J161" i="10"/>
  <c r="J169" i="11"/>
  <c r="J169" i="18" s="1"/>
  <c r="J169" i="10"/>
  <c r="Z171" i="11"/>
  <c r="Z171" i="10"/>
  <c r="J185" i="10"/>
  <c r="J185" i="11"/>
  <c r="J185" i="18" s="1"/>
  <c r="J193" i="11"/>
  <c r="J193" i="18" s="1"/>
  <c r="J193" i="10"/>
  <c r="Z195" i="11"/>
  <c r="Z195" i="18" s="1"/>
  <c r="Z195" i="10"/>
  <c r="R198" i="11"/>
  <c r="R198" i="10"/>
  <c r="Z203" i="11"/>
  <c r="Z203" i="18" s="1"/>
  <c r="Z203" i="10"/>
  <c r="Z211" i="11"/>
  <c r="Z211" i="10"/>
  <c r="J225" i="11"/>
  <c r="J225" i="18" s="1"/>
  <c r="J225" i="10"/>
  <c r="Z227" i="10"/>
  <c r="Z227" i="11"/>
  <c r="R230" i="11"/>
  <c r="R230" i="18" s="1"/>
  <c r="R230" i="10"/>
  <c r="J233" i="10"/>
  <c r="J233" i="11"/>
  <c r="Z235" i="11"/>
  <c r="Z235" i="18" s="1"/>
  <c r="Z235" i="10"/>
  <c r="R238" i="11"/>
  <c r="R238" i="18" s="1"/>
  <c r="R238" i="10"/>
  <c r="J241" i="11"/>
  <c r="J241" i="18" s="1"/>
  <c r="J241" i="10"/>
  <c r="R246" i="11"/>
  <c r="R246" i="10"/>
  <c r="Z251" i="10"/>
  <c r="Z251" i="11"/>
  <c r="Z251" i="18" s="1"/>
  <c r="R254" i="11"/>
  <c r="R254" i="10"/>
  <c r="R262" i="11"/>
  <c r="R262" i="18" s="1"/>
  <c r="R262" i="10"/>
  <c r="J265" i="10"/>
  <c r="J265" i="11"/>
  <c r="Z267" i="11"/>
  <c r="Z267" i="18" s="1"/>
  <c r="Z267" i="10"/>
  <c r="R270" i="10"/>
  <c r="R270" i="11"/>
  <c r="J273" i="11"/>
  <c r="J273" i="18" s="1"/>
  <c r="J273" i="10"/>
  <c r="Z275" i="11"/>
  <c r="Z275" i="10"/>
  <c r="R278" i="11"/>
  <c r="R278" i="18" s="1"/>
  <c r="R278" i="10"/>
  <c r="J281" i="11"/>
  <c r="J281" i="10"/>
  <c r="R286" i="11"/>
  <c r="R286" i="18" s="1"/>
  <c r="R286" i="10"/>
  <c r="K66" i="11"/>
  <c r="K66" i="10"/>
  <c r="C69" i="11"/>
  <c r="C69" i="18" s="1"/>
  <c r="C69" i="10"/>
  <c r="S71" i="10"/>
  <c r="S71" i="11"/>
  <c r="K74" i="11"/>
  <c r="K74" i="18" s="1"/>
  <c r="K74" i="10"/>
  <c r="S79" i="11"/>
  <c r="S79" i="10"/>
  <c r="K82" i="10"/>
  <c r="K82" i="11"/>
  <c r="K82" i="18" s="1"/>
  <c r="C85" i="11"/>
  <c r="C85" i="18" s="1"/>
  <c r="C85" i="10"/>
  <c r="K90" i="11"/>
  <c r="K90" i="18" s="1"/>
  <c r="K90" i="10"/>
  <c r="C93" i="11"/>
  <c r="C93" i="10"/>
  <c r="S95" i="10"/>
  <c r="S95" i="11"/>
  <c r="S95" i="18" s="1"/>
  <c r="K98" i="11"/>
  <c r="K98" i="18" s="1"/>
  <c r="K98" i="10"/>
  <c r="C101" i="11"/>
  <c r="C101" i="18" s="1"/>
  <c r="C101" i="10"/>
  <c r="S103" i="11"/>
  <c r="S103" i="10"/>
  <c r="K106" i="10"/>
  <c r="K106" i="11"/>
  <c r="C109" i="11"/>
  <c r="C109" i="18" s="1"/>
  <c r="C109" i="10"/>
  <c r="S111" i="11"/>
  <c r="S111" i="18" s="1"/>
  <c r="S111" i="10"/>
  <c r="K114" i="11"/>
  <c r="K114" i="10"/>
  <c r="C117" i="10"/>
  <c r="C117" i="11"/>
  <c r="C117" i="18" s="1"/>
  <c r="S119" i="11"/>
  <c r="S119" i="18" s="1"/>
  <c r="S119" i="10"/>
  <c r="K122" i="11"/>
  <c r="K122" i="18" s="1"/>
  <c r="K122" i="10"/>
  <c r="C125" i="11"/>
  <c r="C125" i="10"/>
  <c r="S127" i="10"/>
  <c r="S127" i="11"/>
  <c r="K130" i="11"/>
  <c r="K130" i="18" s="1"/>
  <c r="K130" i="10"/>
  <c r="W21" i="10"/>
  <c r="O32" i="10"/>
  <c r="X24" i="10"/>
  <c r="H46" i="10"/>
  <c r="H62" i="10"/>
  <c r="X64" i="11"/>
  <c r="X64" i="18" s="1"/>
  <c r="I9" i="10"/>
  <c r="I33" i="10"/>
  <c r="R86" i="10"/>
  <c r="J177" i="11"/>
  <c r="J177" i="18" s="1"/>
  <c r="R214" i="11"/>
  <c r="J217" i="10"/>
  <c r="P27" i="10"/>
  <c r="X48" i="10"/>
  <c r="Y59" i="10"/>
  <c r="R17" i="11"/>
  <c r="J52" i="10"/>
  <c r="Z83" i="10"/>
  <c r="R174" i="11"/>
  <c r="Z243" i="10"/>
  <c r="Z259" i="11"/>
  <c r="Z259" i="18" s="1"/>
  <c r="H6" i="10"/>
  <c r="X8" i="10"/>
  <c r="H30" i="10"/>
  <c r="X32" i="10"/>
  <c r="P51" i="10"/>
  <c r="H54" i="10"/>
  <c r="Q54" i="11"/>
  <c r="I57" i="10"/>
  <c r="R41" i="10"/>
  <c r="Z46" i="11"/>
  <c r="Z46" i="18" s="1"/>
  <c r="X56" i="10"/>
  <c r="Y51" i="11"/>
  <c r="Y51" i="18" s="1"/>
  <c r="J36" i="11"/>
  <c r="J36" i="18" s="1"/>
  <c r="J209" i="11"/>
  <c r="J257" i="10"/>
  <c r="Z283" i="11"/>
  <c r="P11" i="10"/>
  <c r="J65" i="11"/>
  <c r="J65" i="18" s="1"/>
  <c r="Z67" i="10"/>
  <c r="Z115" i="11"/>
  <c r="Z115" i="18" s="1"/>
  <c r="R190" i="11"/>
  <c r="R190" i="18" s="1"/>
  <c r="R206" i="10"/>
  <c r="C77" i="11"/>
  <c r="H14" i="10"/>
  <c r="X16" i="10"/>
  <c r="P35" i="10"/>
  <c r="Z187" i="10"/>
  <c r="J289" i="10"/>
  <c r="R166" i="11"/>
  <c r="R166" i="18" s="1"/>
  <c r="J201" i="10"/>
  <c r="R222" i="10"/>
  <c r="J249" i="11"/>
  <c r="J249" i="18" s="1"/>
  <c r="K146" i="10"/>
  <c r="K202" i="10"/>
  <c r="K210" i="10"/>
  <c r="K218" i="10"/>
  <c r="K242" i="10"/>
  <c r="C245" i="10"/>
  <c r="S247" i="10"/>
  <c r="K250" i="10"/>
  <c r="T104" i="10"/>
  <c r="D158" i="11"/>
  <c r="D158" i="18" s="1"/>
  <c r="L163" i="11"/>
  <c r="T168" i="11"/>
  <c r="T168" i="18" s="1"/>
  <c r="T232" i="10"/>
  <c r="L235" i="10"/>
  <c r="L254" i="10"/>
  <c r="L257" i="10"/>
  <c r="T276" i="10"/>
  <c r="L279" i="10"/>
  <c r="U84" i="10"/>
  <c r="E98" i="11"/>
  <c r="E98" i="18" s="1"/>
  <c r="E154" i="10"/>
  <c r="U156" i="10"/>
  <c r="U196" i="10"/>
  <c r="M199" i="10"/>
  <c r="U260" i="11"/>
  <c r="U260" i="18" s="1"/>
  <c r="E282" i="11"/>
  <c r="S151" i="10"/>
  <c r="C165" i="10"/>
  <c r="K194" i="10"/>
  <c r="C253" i="10"/>
  <c r="L75" i="10"/>
  <c r="D86" i="10"/>
  <c r="T96" i="10"/>
  <c r="D166" i="11"/>
  <c r="L171" i="11"/>
  <c r="D174" i="11"/>
  <c r="D174" i="18" s="1"/>
  <c r="T176" i="11"/>
  <c r="T176" i="18" s="1"/>
  <c r="D182" i="11"/>
  <c r="D182" i="18" s="1"/>
  <c r="M71" i="11"/>
  <c r="M71" i="18" s="1"/>
  <c r="U100" i="10"/>
  <c r="E114" i="11"/>
  <c r="E114" i="18" s="1"/>
  <c r="M127" i="10"/>
  <c r="U140" i="10"/>
  <c r="M159" i="10"/>
  <c r="E162" i="10"/>
  <c r="U164" i="10"/>
  <c r="S295" i="10"/>
  <c r="K306" i="10"/>
  <c r="K170" i="10"/>
  <c r="K178" i="10"/>
  <c r="K186" i="11"/>
  <c r="S207" i="11"/>
  <c r="S207" i="18" s="1"/>
  <c r="K226" i="11"/>
  <c r="K226" i="18" s="1"/>
  <c r="S255" i="10"/>
  <c r="K258" i="10"/>
  <c r="C261" i="10"/>
  <c r="S263" i="10"/>
  <c r="K266" i="10"/>
  <c r="C269" i="10"/>
  <c r="S271" i="10"/>
  <c r="K274" i="10"/>
  <c r="C277" i="10"/>
  <c r="S279" i="10"/>
  <c r="K282" i="10"/>
  <c r="L107" i="10"/>
  <c r="T112" i="10"/>
  <c r="L179" i="11"/>
  <c r="T184" i="11"/>
  <c r="T184" i="18" s="1"/>
  <c r="D190" i="11"/>
  <c r="D190" i="18" s="1"/>
  <c r="D238" i="10"/>
  <c r="T240" i="10"/>
  <c r="D260" i="10"/>
  <c r="T262" i="10"/>
  <c r="L282" i="10"/>
  <c r="D285" i="10"/>
  <c r="E74" i="10"/>
  <c r="M87" i="11"/>
  <c r="M87" i="18" s="1"/>
  <c r="U116" i="10"/>
  <c r="M143" i="10"/>
  <c r="M167" i="10"/>
  <c r="E170" i="10"/>
  <c r="E210" i="10"/>
  <c r="U212" i="10"/>
  <c r="E266" i="11"/>
  <c r="E266" i="18" s="1"/>
  <c r="M287" i="11"/>
  <c r="M287" i="18" s="1"/>
  <c r="E290" i="10"/>
  <c r="S303" i="10"/>
  <c r="K138" i="10"/>
  <c r="S143" i="10"/>
  <c r="C157" i="10"/>
  <c r="K162" i="10"/>
  <c r="S215" i="10"/>
  <c r="S239" i="10"/>
  <c r="C285" i="10"/>
  <c r="S287" i="10"/>
  <c r="K290" i="10"/>
  <c r="L67" i="10"/>
  <c r="D78" i="10"/>
  <c r="T88" i="10"/>
  <c r="L99" i="10"/>
  <c r="D110" i="10"/>
  <c r="L115" i="10"/>
  <c r="D118" i="10"/>
  <c r="T120" i="10"/>
  <c r="D126" i="10"/>
  <c r="L187" i="11"/>
  <c r="T192" i="11"/>
  <c r="L195" i="11"/>
  <c r="L195" i="18" s="1"/>
  <c r="D198" i="11"/>
  <c r="D198" i="18" s="1"/>
  <c r="L203" i="11"/>
  <c r="E90" i="10"/>
  <c r="M103" i="11"/>
  <c r="M103" i="18" s="1"/>
  <c r="E130" i="11"/>
  <c r="E130" i="18" s="1"/>
  <c r="U172" i="10"/>
  <c r="M215" i="10"/>
  <c r="E250" i="11"/>
  <c r="E250" i="18" s="1"/>
  <c r="U252" i="10"/>
  <c r="U268" i="10"/>
  <c r="C149" i="10"/>
  <c r="S175" i="10"/>
  <c r="S183" i="10"/>
  <c r="S191" i="10"/>
  <c r="S199" i="11"/>
  <c r="S223" i="10"/>
  <c r="S231" i="10"/>
  <c r="L123" i="10"/>
  <c r="T128" i="10"/>
  <c r="D134" i="10"/>
  <c r="T200" i="11"/>
  <c r="D206" i="11"/>
  <c r="L211" i="11"/>
  <c r="L243" i="10"/>
  <c r="D246" i="10"/>
  <c r="T265" i="10"/>
  <c r="L268" i="10"/>
  <c r="T287" i="10"/>
  <c r="T290" i="10"/>
  <c r="U76" i="11"/>
  <c r="M119" i="11"/>
  <c r="M175" i="10"/>
  <c r="E178" i="10"/>
  <c r="E218" i="10"/>
  <c r="U220" i="10"/>
  <c r="E226" i="11"/>
  <c r="E226" i="18" s="1"/>
  <c r="M231" i="11"/>
  <c r="M271" i="11"/>
  <c r="U292" i="11"/>
  <c r="S167" i="11"/>
  <c r="S167" i="18" s="1"/>
  <c r="C237" i="10"/>
  <c r="D70" i="10"/>
  <c r="T80" i="10"/>
  <c r="L91" i="10"/>
  <c r="L131" i="10"/>
  <c r="T136" i="10"/>
  <c r="L139" i="10"/>
  <c r="L147" i="10"/>
  <c r="T208" i="11"/>
  <c r="T208" i="18" s="1"/>
  <c r="D214" i="11"/>
  <c r="D214" i="18" s="1"/>
  <c r="T216" i="11"/>
  <c r="L219" i="11"/>
  <c r="L219" i="18" s="1"/>
  <c r="T224" i="11"/>
  <c r="C205" i="10"/>
  <c r="C213" i="10"/>
  <c r="D142" i="11"/>
  <c r="D142" i="18" s="1"/>
  <c r="T144" i="10"/>
  <c r="D150" i="10"/>
  <c r="D222" i="11"/>
  <c r="D222" i="18" s="1"/>
  <c r="E66" i="11"/>
  <c r="E66" i="18" s="1"/>
  <c r="U108" i="11"/>
  <c r="U108" i="18" s="1"/>
  <c r="M135" i="11"/>
  <c r="U148" i="10"/>
  <c r="U188" i="10"/>
  <c r="M191" i="10"/>
  <c r="U276" i="11"/>
  <c r="AB35" i="9"/>
  <c r="AB54" i="9"/>
  <c r="AB63" i="9"/>
  <c r="AB90" i="9"/>
  <c r="AB106" i="9"/>
  <c r="AB125" i="9"/>
  <c r="AB160" i="9"/>
  <c r="AB205" i="9"/>
  <c r="AB216" i="9"/>
  <c r="AB224" i="9"/>
  <c r="AB226" i="9"/>
  <c r="AB240" i="9"/>
  <c r="AB242" i="9"/>
  <c r="AB248" i="9"/>
  <c r="AB256" i="9"/>
  <c r="AB264" i="9"/>
  <c r="AB306" i="9"/>
  <c r="AB81" i="9"/>
  <c r="AB196" i="9"/>
  <c r="AB220" i="9"/>
  <c r="AB228" i="9"/>
  <c r="AB123" i="9"/>
  <c r="AB272" i="9"/>
  <c r="AB343" i="9"/>
  <c r="AB230" i="9"/>
  <c r="AB286" i="9"/>
  <c r="AB219" i="9"/>
  <c r="AB139" i="9"/>
  <c r="AB359" i="9"/>
  <c r="AB211" i="9"/>
  <c r="V189" i="11"/>
  <c r="V189" i="18" s="1"/>
  <c r="W23" i="10"/>
  <c r="W47" i="10"/>
  <c r="X18" i="10"/>
  <c r="Z25" i="10"/>
  <c r="J67" i="10"/>
  <c r="J267" i="10"/>
  <c r="Z285" i="11"/>
  <c r="Z285" i="18" s="1"/>
  <c r="S59" i="11"/>
  <c r="S59" i="18" s="1"/>
  <c r="S281" i="10"/>
  <c r="L295" i="10"/>
  <c r="D4" i="11"/>
  <c r="D4" i="18" s="1"/>
  <c r="T90" i="10"/>
  <c r="L109" i="11"/>
  <c r="L109" i="18" s="1"/>
  <c r="E292" i="10"/>
  <c r="AB178" i="9"/>
  <c r="AB134" i="9"/>
  <c r="AB227" i="9"/>
  <c r="V213" i="11"/>
  <c r="H56" i="10"/>
  <c r="Q24" i="10"/>
  <c r="J39" i="11"/>
  <c r="J39" i="18" s="1"/>
  <c r="R44" i="11"/>
  <c r="R256" i="10"/>
  <c r="R272" i="10"/>
  <c r="S60" i="11"/>
  <c r="C79" i="11"/>
  <c r="K228" i="11"/>
  <c r="K228" i="18" s="1"/>
  <c r="K236" i="11"/>
  <c r="K236" i="18" s="1"/>
  <c r="M233" i="10"/>
  <c r="AB169" i="9"/>
  <c r="AB322" i="9"/>
  <c r="AB355" i="9"/>
  <c r="N281" i="11"/>
  <c r="I240" i="11"/>
  <c r="Q173" i="11"/>
  <c r="Q173" i="18" s="1"/>
  <c r="J63" i="11"/>
  <c r="J63" i="18" s="1"/>
  <c r="J68" i="10"/>
  <c r="Z70" i="10"/>
  <c r="R73" i="10"/>
  <c r="Z110" i="10"/>
  <c r="R113" i="10"/>
  <c r="J116" i="10"/>
  <c r="Z118" i="10"/>
  <c r="R153" i="10"/>
  <c r="J156" i="10"/>
  <c r="J204" i="10"/>
  <c r="J211" i="11"/>
  <c r="J211" i="18" s="1"/>
  <c r="Z262" i="11"/>
  <c r="Z262" i="18" s="1"/>
  <c r="J284" i="11"/>
  <c r="Z286" i="11"/>
  <c r="C287" i="10"/>
  <c r="D13" i="11"/>
  <c r="T74" i="10"/>
  <c r="N152" i="11"/>
  <c r="O58" i="10"/>
  <c r="P45" i="11"/>
  <c r="P45" i="18" s="1"/>
  <c r="Q8" i="10"/>
  <c r="R36" i="11"/>
  <c r="J55" i="10"/>
  <c r="J76" i="10"/>
  <c r="Z85" i="10"/>
  <c r="J124" i="10"/>
  <c r="Z158" i="10"/>
  <c r="R161" i="10"/>
  <c r="Z246" i="10"/>
  <c r="J252" i="10"/>
  <c r="Z254" i="10"/>
  <c r="R257" i="10"/>
  <c r="J260" i="11"/>
  <c r="J268" i="10"/>
  <c r="Z270" i="10"/>
  <c r="R273" i="10"/>
  <c r="J276" i="10"/>
  <c r="Z278" i="10"/>
  <c r="K63" i="11"/>
  <c r="K63" i="18" s="1"/>
  <c r="S146" i="11"/>
  <c r="S146" i="18" s="1"/>
  <c r="T138" i="11"/>
  <c r="T138" i="18" s="1"/>
  <c r="D208" i="11"/>
  <c r="D240" i="10"/>
  <c r="U166" i="11"/>
  <c r="U166" i="18" s="1"/>
  <c r="AB45" i="9"/>
  <c r="AB163" i="9"/>
  <c r="G5" i="11"/>
  <c r="G5" i="18" s="1"/>
  <c r="G29" i="11"/>
  <c r="I51" i="10"/>
  <c r="R281" i="11"/>
  <c r="K7" i="11"/>
  <c r="K7" i="18" s="1"/>
  <c r="E76" i="10"/>
  <c r="P34" i="10"/>
  <c r="P34" i="11"/>
  <c r="O212" i="11"/>
  <c r="O212" i="18" s="1"/>
  <c r="O212" i="10"/>
  <c r="Z343" i="11"/>
  <c r="Z343" i="18" s="1"/>
  <c r="Z343" i="10"/>
  <c r="Y170" i="11"/>
  <c r="Y170" i="18" s="1"/>
  <c r="Z16" i="11"/>
  <c r="Z16" i="10"/>
  <c r="R19" i="11"/>
  <c r="R19" i="10"/>
  <c r="Z24" i="11"/>
  <c r="Z24" i="18" s="1"/>
  <c r="Z24" i="10"/>
  <c r="Z32" i="11"/>
  <c r="Z32" i="10"/>
  <c r="J38" i="11"/>
  <c r="J38" i="18" s="1"/>
  <c r="J38" i="10"/>
  <c r="J46" i="11"/>
  <c r="J46" i="10"/>
  <c r="X297" i="10"/>
  <c r="X305" i="10"/>
  <c r="H311" i="10"/>
  <c r="H319" i="10"/>
  <c r="H327" i="10"/>
  <c r="P332" i="10"/>
  <c r="P340" i="10"/>
  <c r="X345" i="10"/>
  <c r="H351" i="10"/>
  <c r="H359" i="10"/>
  <c r="P364" i="10"/>
  <c r="F235" i="11"/>
  <c r="F235" i="18" s="1"/>
  <c r="Z8" i="10"/>
  <c r="R6" i="11"/>
  <c r="R6" i="10"/>
  <c r="J9" i="11"/>
  <c r="J9" i="10"/>
  <c r="Z11" i="11"/>
  <c r="Z11" i="10"/>
  <c r="R14" i="11"/>
  <c r="R14" i="18" s="1"/>
  <c r="R14" i="10"/>
  <c r="J17" i="10"/>
  <c r="J17" i="11"/>
  <c r="Z19" i="10"/>
  <c r="Z19" i="11"/>
  <c r="R22" i="10"/>
  <c r="R22" i="11"/>
  <c r="J25" i="11"/>
  <c r="J25" i="18" s="1"/>
  <c r="J25" i="10"/>
  <c r="Z27" i="11"/>
  <c r="Z27" i="10"/>
  <c r="R30" i="11"/>
  <c r="R30" i="10"/>
  <c r="J33" i="11"/>
  <c r="J33" i="10"/>
  <c r="Z35" i="11"/>
  <c r="Z35" i="18" s="1"/>
  <c r="Z35" i="10"/>
  <c r="R38" i="11"/>
  <c r="R38" i="10"/>
  <c r="Z43" i="10"/>
  <c r="Z43" i="11"/>
  <c r="Z43" i="18" s="1"/>
  <c r="J49" i="11"/>
  <c r="J49" i="18" s="1"/>
  <c r="J49" i="10"/>
  <c r="Z51" i="10"/>
  <c r="Z51" i="11"/>
  <c r="R62" i="10"/>
  <c r="R62" i="11"/>
  <c r="C4" i="10"/>
  <c r="C4" i="11"/>
  <c r="S6" i="11"/>
  <c r="S6" i="10"/>
  <c r="K9" i="10"/>
  <c r="K9" i="11"/>
  <c r="K9" i="18" s="1"/>
  <c r="C12" i="11"/>
  <c r="C12" i="10"/>
  <c r="S14" i="10"/>
  <c r="S14" i="11"/>
  <c r="S14" i="18" s="1"/>
  <c r="K17" i="11"/>
  <c r="K17" i="10"/>
  <c r="C20" i="11"/>
  <c r="C20" i="18" s="1"/>
  <c r="C20" i="10"/>
  <c r="S22" i="10"/>
  <c r="S22" i="11"/>
  <c r="K25" i="11"/>
  <c r="K25" i="18" s="1"/>
  <c r="K25" i="10"/>
  <c r="C28" i="10"/>
  <c r="C28" i="11"/>
  <c r="S30" i="10"/>
  <c r="S30" i="11"/>
  <c r="K33" i="10"/>
  <c r="K33" i="11"/>
  <c r="C36" i="11"/>
  <c r="C36" i="18" s="1"/>
  <c r="C36" i="10"/>
  <c r="S38" i="11"/>
  <c r="S38" i="18" s="1"/>
  <c r="S38" i="10"/>
  <c r="K41" i="11"/>
  <c r="K41" i="18" s="1"/>
  <c r="K41" i="10"/>
  <c r="C44" i="11"/>
  <c r="C44" i="10"/>
  <c r="S46" i="10"/>
  <c r="S46" i="11"/>
  <c r="K49" i="10"/>
  <c r="K49" i="11"/>
  <c r="C52" i="11"/>
  <c r="C52" i="18" s="1"/>
  <c r="C52" i="10"/>
  <c r="K57" i="11"/>
  <c r="K57" i="10"/>
  <c r="C60" i="11"/>
  <c r="C60" i="18" s="1"/>
  <c r="C60" i="10"/>
  <c r="S62" i="11"/>
  <c r="S62" i="10"/>
  <c r="L4" i="11"/>
  <c r="L4" i="18" s="1"/>
  <c r="L4" i="10"/>
  <c r="D7" i="11"/>
  <c r="D7" i="10"/>
  <c r="L12" i="10"/>
  <c r="L12" i="11"/>
  <c r="L12" i="18" s="1"/>
  <c r="D15" i="11"/>
  <c r="D15" i="18" s="1"/>
  <c r="D15" i="10"/>
  <c r="T17" i="11"/>
  <c r="T17" i="18" s="1"/>
  <c r="T17" i="10"/>
  <c r="L20" i="11"/>
  <c r="L20" i="10"/>
  <c r="D23" i="11"/>
  <c r="D23" i="10"/>
  <c r="T25" i="10"/>
  <c r="T25" i="11"/>
  <c r="L28" i="11"/>
  <c r="L28" i="18" s="1"/>
  <c r="L28" i="10"/>
  <c r="D31" i="11"/>
  <c r="D31" i="10"/>
  <c r="T33" i="10"/>
  <c r="T33" i="11"/>
  <c r="T33" i="18" s="1"/>
  <c r="L36" i="11"/>
  <c r="L36" i="10"/>
  <c r="D39" i="11"/>
  <c r="D39" i="18" s="1"/>
  <c r="D39" i="10"/>
  <c r="T41" i="10"/>
  <c r="T41" i="11"/>
  <c r="L44" i="10"/>
  <c r="L44" i="11"/>
  <c r="D47" i="10"/>
  <c r="D47" i="11"/>
  <c r="T49" i="11"/>
  <c r="T49" i="18" s="1"/>
  <c r="T49" i="10"/>
  <c r="L52" i="11"/>
  <c r="L52" i="10"/>
  <c r="D55" i="10"/>
  <c r="D55" i="11"/>
  <c r="D55" i="18" s="1"/>
  <c r="T57" i="11"/>
  <c r="T57" i="10"/>
  <c r="L60" i="11"/>
  <c r="L60" i="18" s="1"/>
  <c r="L60" i="10"/>
  <c r="D63" i="11"/>
  <c r="D63" i="10"/>
  <c r="U4" i="11"/>
  <c r="U4" i="18" s="1"/>
  <c r="U4" i="10"/>
  <c r="M7" i="11"/>
  <c r="M7" i="10"/>
  <c r="E10" i="11"/>
  <c r="E10" i="18" s="1"/>
  <c r="E10" i="10"/>
  <c r="U12" i="10"/>
  <c r="U12" i="11"/>
  <c r="M15" i="11"/>
  <c r="M15" i="18" s="1"/>
  <c r="M15" i="10"/>
  <c r="E18" i="11"/>
  <c r="E18" i="10"/>
  <c r="U20" i="11"/>
  <c r="U20" i="18" s="1"/>
  <c r="U20" i="10"/>
  <c r="M23" i="10"/>
  <c r="M23" i="11"/>
  <c r="E26" i="10"/>
  <c r="E26" i="11"/>
  <c r="E26" i="18" s="1"/>
  <c r="U28" i="10"/>
  <c r="U28" i="11"/>
  <c r="M31" i="11"/>
  <c r="M31" i="18" s="1"/>
  <c r="M31" i="10"/>
  <c r="E34" i="11"/>
  <c r="E34" i="10"/>
  <c r="M39" i="11"/>
  <c r="M39" i="18" s="1"/>
  <c r="M39" i="10"/>
  <c r="E42" i="10"/>
  <c r="E42" i="11"/>
  <c r="U44" i="11"/>
  <c r="U44" i="18" s="1"/>
  <c r="U44" i="10"/>
  <c r="M47" i="11"/>
  <c r="M47" i="10"/>
  <c r="E50" i="11"/>
  <c r="E50" i="18" s="1"/>
  <c r="E50" i="10"/>
  <c r="U52" i="11"/>
  <c r="U52" i="10"/>
  <c r="M55" i="11"/>
  <c r="M55" i="18" s="1"/>
  <c r="M55" i="10"/>
  <c r="E58" i="11"/>
  <c r="E58" i="10"/>
  <c r="U60" i="11"/>
  <c r="U60" i="18" s="1"/>
  <c r="U60" i="10"/>
  <c r="M63" i="10"/>
  <c r="M63" i="11"/>
  <c r="V15" i="10"/>
  <c r="V15" i="11"/>
  <c r="V15" i="18" s="1"/>
  <c r="N18" i="11"/>
  <c r="N18" i="10"/>
  <c r="F21" i="11"/>
  <c r="F21" i="18" s="1"/>
  <c r="F21" i="10"/>
  <c r="N26" i="10"/>
  <c r="N26" i="11"/>
  <c r="F29" i="11"/>
  <c r="F29" i="18" s="1"/>
  <c r="F29" i="10"/>
  <c r="V31" i="11"/>
  <c r="V31" i="10"/>
  <c r="F37" i="10"/>
  <c r="F37" i="11"/>
  <c r="F37" i="18" s="1"/>
  <c r="V39" i="11"/>
  <c r="V39" i="10"/>
  <c r="N42" i="11"/>
  <c r="N42" i="18" s="1"/>
  <c r="N42" i="10"/>
  <c r="N50" i="11"/>
  <c r="N50" i="10"/>
  <c r="F53" i="11"/>
  <c r="F53" i="18" s="1"/>
  <c r="F53" i="10"/>
  <c r="F61" i="11"/>
  <c r="F61" i="10"/>
  <c r="V63" i="10"/>
  <c r="V63" i="11"/>
  <c r="G8" i="10"/>
  <c r="G8" i="11"/>
  <c r="W10" i="11"/>
  <c r="W10" i="18" s="1"/>
  <c r="W10" i="10"/>
  <c r="G16" i="11"/>
  <c r="G16" i="18" s="1"/>
  <c r="G16" i="10"/>
  <c r="O21" i="11"/>
  <c r="O21" i="18" s="1"/>
  <c r="O21" i="10"/>
  <c r="G24" i="11"/>
  <c r="G24" i="10"/>
  <c r="W26" i="11"/>
  <c r="W26" i="18" s="1"/>
  <c r="W26" i="10"/>
  <c r="O29" i="11"/>
  <c r="O29" i="18" s="1"/>
  <c r="O29" i="10"/>
  <c r="G32" i="10"/>
  <c r="G32" i="11"/>
  <c r="G32" i="18" s="1"/>
  <c r="W34" i="11"/>
  <c r="W34" i="10"/>
  <c r="G40" i="11"/>
  <c r="G40" i="18" s="1"/>
  <c r="G40" i="10"/>
  <c r="O45" i="11"/>
  <c r="O45" i="18" s="1"/>
  <c r="O45" i="10"/>
  <c r="O53" i="10"/>
  <c r="O53" i="11"/>
  <c r="O53" i="18" s="1"/>
  <c r="G56" i="11"/>
  <c r="G56" i="10"/>
  <c r="W58" i="11"/>
  <c r="W58" i="18" s="1"/>
  <c r="W58" i="10"/>
  <c r="O61" i="11"/>
  <c r="O61" i="18" s="1"/>
  <c r="O61" i="10"/>
  <c r="G64" i="10"/>
  <c r="G64" i="11"/>
  <c r="G64" i="18" s="1"/>
  <c r="X5" i="11"/>
  <c r="X5" i="10"/>
  <c r="P8" i="10"/>
  <c r="P8" i="11"/>
  <c r="H11" i="11"/>
  <c r="H11" i="18" s="1"/>
  <c r="H11" i="10"/>
  <c r="X13" i="11"/>
  <c r="X13" i="18" s="1"/>
  <c r="X13" i="10"/>
  <c r="P16" i="11"/>
  <c r="P16" i="10"/>
  <c r="X21" i="11"/>
  <c r="X21" i="18" s="1"/>
  <c r="X21" i="10"/>
  <c r="P24" i="11"/>
  <c r="P24" i="18" s="1"/>
  <c r="P24" i="10"/>
  <c r="X29" i="11"/>
  <c r="X29" i="18" s="1"/>
  <c r="X29" i="10"/>
  <c r="P32" i="11"/>
  <c r="P32" i="10"/>
  <c r="X37" i="11"/>
  <c r="X37" i="18" s="1"/>
  <c r="X37" i="10"/>
  <c r="P40" i="11"/>
  <c r="P40" i="18" s="1"/>
  <c r="P40" i="10"/>
  <c r="H43" i="11"/>
  <c r="H43" i="18" s="1"/>
  <c r="H43" i="10"/>
  <c r="P48" i="11"/>
  <c r="P48" i="10"/>
  <c r="X53" i="11"/>
  <c r="X53" i="18" s="1"/>
  <c r="X53" i="10"/>
  <c r="P56" i="11"/>
  <c r="P56" i="18" s="1"/>
  <c r="P56" i="10"/>
  <c r="X61" i="11"/>
  <c r="X61" i="18" s="1"/>
  <c r="X61" i="10"/>
  <c r="P64" i="11"/>
  <c r="P64" i="10"/>
  <c r="I6" i="11"/>
  <c r="I6" i="18" s="1"/>
  <c r="I6" i="10"/>
  <c r="Y8" i="11"/>
  <c r="Y8" i="18" s="1"/>
  <c r="Y8" i="10"/>
  <c r="Q11" i="11"/>
  <c r="Q11" i="18" s="1"/>
  <c r="Q11" i="10"/>
  <c r="Y16" i="11"/>
  <c r="Y16" i="10"/>
  <c r="Q19" i="11"/>
  <c r="Q19" i="18" s="1"/>
  <c r="Q19" i="10"/>
  <c r="I22" i="11"/>
  <c r="I22" i="18" s="1"/>
  <c r="I22" i="10"/>
  <c r="Y24" i="11"/>
  <c r="Y24" i="18" s="1"/>
  <c r="Y24" i="10"/>
  <c r="Q27" i="11"/>
  <c r="Q27" i="10"/>
  <c r="I30" i="11"/>
  <c r="I30" i="18" s="1"/>
  <c r="I30" i="10"/>
  <c r="Q35" i="11"/>
  <c r="Q35" i="18" s="1"/>
  <c r="Q35" i="10"/>
  <c r="I38" i="11"/>
  <c r="I38" i="18" s="1"/>
  <c r="I38" i="10"/>
  <c r="Q43" i="11"/>
  <c r="Q43" i="10"/>
  <c r="I46" i="11"/>
  <c r="I46" i="18" s="1"/>
  <c r="I46" i="10"/>
  <c r="Y48" i="11"/>
  <c r="Y48" i="10"/>
  <c r="Q51" i="11"/>
  <c r="Q51" i="18" s="1"/>
  <c r="Q51" i="10"/>
  <c r="AB131" i="9"/>
  <c r="V149" i="11"/>
  <c r="F211" i="11"/>
  <c r="F211" i="18" s="1"/>
  <c r="V237" i="11"/>
  <c r="V237" i="18" s="1"/>
  <c r="Y226" i="11"/>
  <c r="Y226" i="18" s="1"/>
  <c r="Z40" i="11"/>
  <c r="Z40" i="18" s="1"/>
  <c r="Z40" i="10"/>
  <c r="P300" i="10"/>
  <c r="X313" i="10"/>
  <c r="P324" i="10"/>
  <c r="X337" i="10"/>
  <c r="X353" i="10"/>
  <c r="V85" i="11"/>
  <c r="V85" i="18" s="1"/>
  <c r="V173" i="11"/>
  <c r="J351" i="10"/>
  <c r="Q109" i="11"/>
  <c r="Q109" i="18" s="1"/>
  <c r="I280" i="11"/>
  <c r="AB141" i="9"/>
  <c r="AB237" i="9"/>
  <c r="J364" i="11"/>
  <c r="J364" i="18" s="1"/>
  <c r="J364" i="10"/>
  <c r="N72" i="10"/>
  <c r="N72" i="11"/>
  <c r="N72" i="18" s="1"/>
  <c r="F99" i="10"/>
  <c r="F99" i="11"/>
  <c r="V117" i="10"/>
  <c r="V117" i="11"/>
  <c r="V117" i="18" s="1"/>
  <c r="V125" i="10"/>
  <c r="V125" i="11"/>
  <c r="V125" i="18" s="1"/>
  <c r="V133" i="10"/>
  <c r="V133" i="11"/>
  <c r="V133" i="18" s="1"/>
  <c r="V141" i="10"/>
  <c r="V141" i="11"/>
  <c r="V165" i="10"/>
  <c r="V165" i="11"/>
  <c r="V165" i="18" s="1"/>
  <c r="N176" i="10"/>
  <c r="N176" i="11"/>
  <c r="N176" i="18" s="1"/>
  <c r="N200" i="10"/>
  <c r="N200" i="11"/>
  <c r="N200" i="18" s="1"/>
  <c r="V221" i="10"/>
  <c r="V221" i="11"/>
  <c r="V246" i="10"/>
  <c r="V246" i="11"/>
  <c r="V246" i="18" s="1"/>
  <c r="F272" i="10"/>
  <c r="F272" i="11"/>
  <c r="F272" i="18" s="1"/>
  <c r="N294" i="10"/>
  <c r="N294" i="11"/>
  <c r="N294" i="18" s="1"/>
  <c r="W65" i="11"/>
  <c r="W65" i="10"/>
  <c r="W73" i="11"/>
  <c r="W73" i="10"/>
  <c r="O84" i="11"/>
  <c r="O84" i="18" s="1"/>
  <c r="O84" i="10"/>
  <c r="G95" i="11"/>
  <c r="G95" i="10"/>
  <c r="W105" i="11"/>
  <c r="W105" i="10"/>
  <c r="W113" i="11"/>
  <c r="W113" i="10"/>
  <c r="W121" i="11"/>
  <c r="W121" i="18" s="1"/>
  <c r="W121" i="10"/>
  <c r="W129" i="11"/>
  <c r="W129" i="10"/>
  <c r="W137" i="11"/>
  <c r="W137" i="10"/>
  <c r="O148" i="11"/>
  <c r="O148" i="10"/>
  <c r="O156" i="11"/>
  <c r="O156" i="10"/>
  <c r="W161" i="11"/>
  <c r="W161" i="10"/>
  <c r="G167" i="11"/>
  <c r="G167" i="10"/>
  <c r="G175" i="11"/>
  <c r="G175" i="10"/>
  <c r="O180" i="11"/>
  <c r="O180" i="18" s="1"/>
  <c r="O180" i="10"/>
  <c r="W185" i="11"/>
  <c r="W185" i="18" s="1"/>
  <c r="W185" i="10"/>
  <c r="G191" i="11"/>
  <c r="G191" i="10"/>
  <c r="O196" i="11"/>
  <c r="O196" i="10"/>
  <c r="W201" i="11"/>
  <c r="W201" i="10"/>
  <c r="G207" i="11"/>
  <c r="G207" i="10"/>
  <c r="G215" i="11"/>
  <c r="G215" i="10"/>
  <c r="AB215" i="9"/>
  <c r="O220" i="11"/>
  <c r="O220" i="18" s="1"/>
  <c r="O220" i="10"/>
  <c r="W225" i="11"/>
  <c r="W225" i="10"/>
  <c r="G231" i="11"/>
  <c r="G231" i="18" s="1"/>
  <c r="G231" i="10"/>
  <c r="O236" i="11"/>
  <c r="O236" i="10"/>
  <c r="W241" i="11"/>
  <c r="W241" i="18" s="1"/>
  <c r="W241" i="10"/>
  <c r="W249" i="11"/>
  <c r="W249" i="10"/>
  <c r="G255" i="11"/>
  <c r="G255" i="18" s="1"/>
  <c r="G255" i="10"/>
  <c r="O260" i="11"/>
  <c r="O260" i="10"/>
  <c r="O268" i="11"/>
  <c r="O268" i="18" s="1"/>
  <c r="O268" i="10"/>
  <c r="W273" i="11"/>
  <c r="W273" i="18" s="1"/>
  <c r="W273" i="10"/>
  <c r="G279" i="11"/>
  <c r="G279" i="18" s="1"/>
  <c r="G279" i="10"/>
  <c r="G287" i="11"/>
  <c r="G287" i="10"/>
  <c r="O292" i="11"/>
  <c r="O292" i="18" s="1"/>
  <c r="O292" i="10"/>
  <c r="AB336" i="9"/>
  <c r="P68" i="11"/>
  <c r="P68" i="10"/>
  <c r="X73" i="11"/>
  <c r="X73" i="18" s="1"/>
  <c r="X73" i="10"/>
  <c r="H79" i="11"/>
  <c r="H79" i="10"/>
  <c r="P84" i="11"/>
  <c r="P84" i="18" s="1"/>
  <c r="P84" i="10"/>
  <c r="X89" i="11"/>
  <c r="X89" i="10"/>
  <c r="H95" i="11"/>
  <c r="H95" i="18" s="1"/>
  <c r="H95" i="10"/>
  <c r="P100" i="11"/>
  <c r="P100" i="10"/>
  <c r="X105" i="11"/>
  <c r="X105" i="18" s="1"/>
  <c r="X105" i="10"/>
  <c r="H111" i="11"/>
  <c r="H111" i="10"/>
  <c r="P116" i="11"/>
  <c r="P116" i="18" s="1"/>
  <c r="P116" i="10"/>
  <c r="H119" i="11"/>
  <c r="H119" i="10"/>
  <c r="P124" i="11"/>
  <c r="P124" i="18" s="1"/>
  <c r="P124" i="10"/>
  <c r="X129" i="11"/>
  <c r="X129" i="10"/>
  <c r="H135" i="11"/>
  <c r="H135" i="18" s="1"/>
  <c r="H135" i="10"/>
  <c r="P140" i="11"/>
  <c r="P140" i="10"/>
  <c r="X145" i="11"/>
  <c r="X145" i="18" s="1"/>
  <c r="X145" i="10"/>
  <c r="H151" i="11"/>
  <c r="H151" i="18" s="1"/>
  <c r="H151" i="10"/>
  <c r="P156" i="11"/>
  <c r="P156" i="18" s="1"/>
  <c r="P156" i="10"/>
  <c r="X161" i="11"/>
  <c r="X161" i="10"/>
  <c r="H167" i="11"/>
  <c r="H167" i="18" s="1"/>
  <c r="H167" i="10"/>
  <c r="P172" i="11"/>
  <c r="P172" i="10"/>
  <c r="X177" i="11"/>
  <c r="X177" i="18" s="1"/>
  <c r="X177" i="10"/>
  <c r="H183" i="11"/>
  <c r="H183" i="10"/>
  <c r="P188" i="11"/>
  <c r="P188" i="10"/>
  <c r="X193" i="11"/>
  <c r="X193" i="10"/>
  <c r="H199" i="11"/>
  <c r="H199" i="18" s="1"/>
  <c r="H199" i="10"/>
  <c r="P204" i="11"/>
  <c r="P204" i="18" s="1"/>
  <c r="P204" i="10"/>
  <c r="X209" i="11"/>
  <c r="X209" i="10"/>
  <c r="H215" i="11"/>
  <c r="H215" i="10"/>
  <c r="P220" i="11"/>
  <c r="P220" i="18" s="1"/>
  <c r="P220" i="10"/>
  <c r="X225" i="11"/>
  <c r="X225" i="10"/>
  <c r="H231" i="11"/>
  <c r="H231" i="10"/>
  <c r="X233" i="11"/>
  <c r="X233" i="10"/>
  <c r="H239" i="11"/>
  <c r="H239" i="10"/>
  <c r="P244" i="11"/>
  <c r="P244" i="18" s="1"/>
  <c r="P244" i="10"/>
  <c r="X249" i="11"/>
  <c r="X249" i="10"/>
  <c r="H255" i="11"/>
  <c r="H255" i="10"/>
  <c r="P260" i="11"/>
  <c r="P260" i="10"/>
  <c r="P268" i="11"/>
  <c r="P268" i="10"/>
  <c r="X273" i="11"/>
  <c r="X273" i="18" s="1"/>
  <c r="X273" i="10"/>
  <c r="H279" i="11"/>
  <c r="H279" i="10"/>
  <c r="P284" i="11"/>
  <c r="P284" i="18" s="1"/>
  <c r="P284" i="10"/>
  <c r="X289" i="11"/>
  <c r="X289" i="10"/>
  <c r="J331" i="11"/>
  <c r="J331" i="18" s="1"/>
  <c r="J331" i="10"/>
  <c r="J348" i="11"/>
  <c r="J348" i="10"/>
  <c r="Z364" i="11"/>
  <c r="Z364" i="18" s="1"/>
  <c r="Z364" i="10"/>
  <c r="Q69" i="11"/>
  <c r="Q69" i="10"/>
  <c r="I72" i="11"/>
  <c r="I72" i="18" s="1"/>
  <c r="I72" i="10"/>
  <c r="Q77" i="11"/>
  <c r="Q77" i="10"/>
  <c r="Y82" i="11"/>
  <c r="Y82" i="10"/>
  <c r="I88" i="11"/>
  <c r="I88" i="10"/>
  <c r="Q93" i="11"/>
  <c r="Q93" i="18" s="1"/>
  <c r="Q93" i="10"/>
  <c r="Y98" i="11"/>
  <c r="Y98" i="10"/>
  <c r="Y114" i="10"/>
  <c r="Y114" i="11"/>
  <c r="I120" i="10"/>
  <c r="I120" i="11"/>
  <c r="I120" i="18" s="1"/>
  <c r="Q125" i="10"/>
  <c r="Q125" i="11"/>
  <c r="Q125" i="18" s="1"/>
  <c r="Y130" i="11"/>
  <c r="Y130" i="10"/>
  <c r="I136" i="11"/>
  <c r="I136" i="10"/>
  <c r="Q141" i="11"/>
  <c r="Q141" i="10"/>
  <c r="Y146" i="11"/>
  <c r="Y146" i="10"/>
  <c r="I152" i="11"/>
  <c r="I152" i="10"/>
  <c r="Q157" i="11"/>
  <c r="Q157" i="10"/>
  <c r="I160" i="10"/>
  <c r="I160" i="11"/>
  <c r="I160" i="18" s="1"/>
  <c r="Q165" i="11"/>
  <c r="Q165" i="18" s="1"/>
  <c r="Q165" i="10"/>
  <c r="I168" i="10"/>
  <c r="I168" i="11"/>
  <c r="I168" i="18" s="1"/>
  <c r="I176" i="10"/>
  <c r="I176" i="11"/>
  <c r="Q181" i="10"/>
  <c r="Q181" i="11"/>
  <c r="Q181" i="18" s="1"/>
  <c r="Y186" i="10"/>
  <c r="Y186" i="11"/>
  <c r="Y186" i="18" s="1"/>
  <c r="I192" i="10"/>
  <c r="I192" i="11"/>
  <c r="I192" i="18" s="1"/>
  <c r="Q197" i="10"/>
  <c r="Q197" i="11"/>
  <c r="Y202" i="10"/>
  <c r="Y202" i="11"/>
  <c r="Y202" i="18" s="1"/>
  <c r="I208" i="10"/>
  <c r="I208" i="11"/>
  <c r="I208" i="18" s="1"/>
  <c r="Q213" i="10"/>
  <c r="Q213" i="11"/>
  <c r="Q213" i="18" s="1"/>
  <c r="I216" i="10"/>
  <c r="I216" i="11"/>
  <c r="I216" i="18" s="1"/>
  <c r="Y218" i="10"/>
  <c r="Y218" i="11"/>
  <c r="Y218" i="18" s="1"/>
  <c r="Q221" i="10"/>
  <c r="Q221" i="11"/>
  <c r="Q221" i="18" s="1"/>
  <c r="Q229" i="10"/>
  <c r="Q229" i="11"/>
  <c r="Q229" i="18" s="1"/>
  <c r="I232" i="10"/>
  <c r="I232" i="11"/>
  <c r="Y234" i="10"/>
  <c r="Y234" i="11"/>
  <c r="Y234" i="18" s="1"/>
  <c r="Q237" i="10"/>
  <c r="Q237" i="11"/>
  <c r="Q237" i="18" s="1"/>
  <c r="Y242" i="10"/>
  <c r="Y242" i="11"/>
  <c r="Y242" i="18" s="1"/>
  <c r="Q245" i="10"/>
  <c r="Q245" i="11"/>
  <c r="I248" i="10"/>
  <c r="I248" i="11"/>
  <c r="I248" i="18" s="1"/>
  <c r="Y250" i="10"/>
  <c r="Y250" i="11"/>
  <c r="Y250" i="18" s="1"/>
  <c r="Q253" i="10"/>
  <c r="Q253" i="11"/>
  <c r="Q253" i="18" s="1"/>
  <c r="I256" i="10"/>
  <c r="I256" i="11"/>
  <c r="Y258" i="10"/>
  <c r="Y258" i="11"/>
  <c r="Y258" i="18" s="1"/>
  <c r="Q261" i="10"/>
  <c r="Q261" i="11"/>
  <c r="Q261" i="18" s="1"/>
  <c r="I264" i="10"/>
  <c r="I264" i="11"/>
  <c r="I264" i="18" s="1"/>
  <c r="Y266" i="10"/>
  <c r="Y266" i="11"/>
  <c r="Q269" i="10"/>
  <c r="Q269" i="11"/>
  <c r="Q269" i="18" s="1"/>
  <c r="I272" i="10"/>
  <c r="I272" i="11"/>
  <c r="I272" i="18" s="1"/>
  <c r="Y274" i="10"/>
  <c r="Y274" i="11"/>
  <c r="Y274" i="18" s="1"/>
  <c r="J326" i="11"/>
  <c r="J326" i="10"/>
  <c r="I112" i="11"/>
  <c r="AB331" i="9"/>
  <c r="AB314" i="9"/>
  <c r="AB171" i="9"/>
  <c r="V109" i="11"/>
  <c r="V109" i="18" s="1"/>
  <c r="F171" i="11"/>
  <c r="F171" i="18" s="1"/>
  <c r="Y106" i="11"/>
  <c r="R54" i="11"/>
  <c r="W20" i="10"/>
  <c r="W20" i="11"/>
  <c r="W20" i="18" s="1"/>
  <c r="D362" i="11"/>
  <c r="D362" i="18" s="1"/>
  <c r="AB362" i="9"/>
  <c r="F75" i="10"/>
  <c r="F75" i="11"/>
  <c r="F75" i="18" s="1"/>
  <c r="N80" i="10"/>
  <c r="N80" i="11"/>
  <c r="N88" i="10"/>
  <c r="N88" i="11"/>
  <c r="N88" i="18" s="1"/>
  <c r="V93" i="10"/>
  <c r="V93" i="11"/>
  <c r="V93" i="18" s="1"/>
  <c r="V101" i="10"/>
  <c r="V101" i="11"/>
  <c r="V101" i="18" s="1"/>
  <c r="F107" i="10"/>
  <c r="AB107" i="9"/>
  <c r="F115" i="10"/>
  <c r="F115" i="11"/>
  <c r="F115" i="18" s="1"/>
  <c r="AB115" i="9"/>
  <c r="F123" i="10"/>
  <c r="F123" i="11"/>
  <c r="F123" i="18" s="1"/>
  <c r="N128" i="10"/>
  <c r="N128" i="11"/>
  <c r="N128" i="18" s="1"/>
  <c r="N136" i="10"/>
  <c r="N136" i="11"/>
  <c r="N144" i="10"/>
  <c r="N144" i="11"/>
  <c r="N144" i="18" s="1"/>
  <c r="F147" i="10"/>
  <c r="AB147" i="9"/>
  <c r="F155" i="10"/>
  <c r="F155" i="11"/>
  <c r="F155" i="18" s="1"/>
  <c r="AB155" i="9"/>
  <c r="F163" i="10"/>
  <c r="F163" i="11"/>
  <c r="F163" i="18" s="1"/>
  <c r="V181" i="10"/>
  <c r="V181" i="11"/>
  <c r="V181" i="18" s="1"/>
  <c r="N184" i="10"/>
  <c r="N184" i="11"/>
  <c r="N184" i="18" s="1"/>
  <c r="N192" i="10"/>
  <c r="N192" i="11"/>
  <c r="V197" i="10"/>
  <c r="V197" i="11"/>
  <c r="V197" i="18" s="1"/>
  <c r="V205" i="10"/>
  <c r="V205" i="11"/>
  <c r="V205" i="18" s="1"/>
  <c r="F219" i="10"/>
  <c r="F219" i="11"/>
  <c r="F219" i="18" s="1"/>
  <c r="V229" i="10"/>
  <c r="V229" i="11"/>
  <c r="N243" i="10"/>
  <c r="N243" i="11"/>
  <c r="N243" i="18" s="1"/>
  <c r="F266" i="10"/>
  <c r="F266" i="11"/>
  <c r="F266" i="18" s="1"/>
  <c r="N278" i="10"/>
  <c r="N278" i="11"/>
  <c r="N278" i="18" s="1"/>
  <c r="G71" i="11"/>
  <c r="G71" i="10"/>
  <c r="G79" i="11"/>
  <c r="G79" i="10"/>
  <c r="G87" i="11"/>
  <c r="G87" i="18" s="1"/>
  <c r="G87" i="10"/>
  <c r="O92" i="11"/>
  <c r="O92" i="10"/>
  <c r="O100" i="11"/>
  <c r="O100" i="10"/>
  <c r="O108" i="11"/>
  <c r="O108" i="10"/>
  <c r="O116" i="11"/>
  <c r="O116" i="18" s="1"/>
  <c r="O116" i="10"/>
  <c r="O124" i="11"/>
  <c r="O124" i="10"/>
  <c r="O132" i="11"/>
  <c r="O132" i="10"/>
  <c r="O140" i="11"/>
  <c r="O140" i="10"/>
  <c r="W145" i="11"/>
  <c r="W145" i="18" s="1"/>
  <c r="W145" i="10"/>
  <c r="W153" i="11"/>
  <c r="W153" i="10"/>
  <c r="O172" i="11"/>
  <c r="O172" i="18" s="1"/>
  <c r="O172" i="10"/>
  <c r="G263" i="11"/>
  <c r="G263" i="18" s="1"/>
  <c r="G263" i="10"/>
  <c r="AB263" i="9"/>
  <c r="R334" i="11"/>
  <c r="R334" i="10"/>
  <c r="J6" i="11"/>
  <c r="J6" i="18" s="1"/>
  <c r="J6" i="10"/>
  <c r="R11" i="11"/>
  <c r="R11" i="10"/>
  <c r="J14" i="11"/>
  <c r="J14" i="18" s="1"/>
  <c r="J14" i="10"/>
  <c r="J22" i="11"/>
  <c r="J22" i="18" s="1"/>
  <c r="J22" i="10"/>
  <c r="R27" i="11"/>
  <c r="R27" i="18" s="1"/>
  <c r="R27" i="10"/>
  <c r="J30" i="11"/>
  <c r="J30" i="10"/>
  <c r="R35" i="11"/>
  <c r="R35" i="18" s="1"/>
  <c r="R35" i="10"/>
  <c r="R43" i="11"/>
  <c r="R43" i="18" s="1"/>
  <c r="R43" i="10"/>
  <c r="AB287" i="9"/>
  <c r="H303" i="10"/>
  <c r="P308" i="10"/>
  <c r="P316" i="10"/>
  <c r="X321" i="10"/>
  <c r="X329" i="10"/>
  <c r="H335" i="10"/>
  <c r="H343" i="10"/>
  <c r="P348" i="10"/>
  <c r="P356" i="10"/>
  <c r="X361" i="10"/>
  <c r="H367" i="10"/>
  <c r="AB67" i="9"/>
  <c r="F107" i="11"/>
  <c r="F107" i="18" s="1"/>
  <c r="F131" i="11"/>
  <c r="F131" i="18" s="1"/>
  <c r="N168" i="11"/>
  <c r="N260" i="11"/>
  <c r="N260" i="18" s="1"/>
  <c r="J41" i="11"/>
  <c r="O23" i="10"/>
  <c r="O23" i="11"/>
  <c r="L106" i="10"/>
  <c r="L106" i="11"/>
  <c r="V69" i="10"/>
  <c r="V69" i="11"/>
  <c r="V77" i="10"/>
  <c r="V77" i="11"/>
  <c r="V77" i="18" s="1"/>
  <c r="F83" i="10"/>
  <c r="AB83" i="9"/>
  <c r="F91" i="10"/>
  <c r="F91" i="11"/>
  <c r="F91" i="18" s="1"/>
  <c r="AB91" i="9"/>
  <c r="N96" i="10"/>
  <c r="N96" i="11"/>
  <c r="N96" i="18" s="1"/>
  <c r="N112" i="10"/>
  <c r="N112" i="11"/>
  <c r="N120" i="10"/>
  <c r="N120" i="11"/>
  <c r="N120" i="18" s="1"/>
  <c r="F139" i="10"/>
  <c r="F139" i="11"/>
  <c r="F139" i="18" s="1"/>
  <c r="V157" i="10"/>
  <c r="V157" i="11"/>
  <c r="V157" i="18" s="1"/>
  <c r="N160" i="10"/>
  <c r="N160" i="11"/>
  <c r="F179" i="10"/>
  <c r="F179" i="11"/>
  <c r="F179" i="18" s="1"/>
  <c r="AB179" i="9"/>
  <c r="F187" i="10"/>
  <c r="AB187" i="9"/>
  <c r="F187" i="11"/>
  <c r="F187" i="18" s="1"/>
  <c r="F195" i="10"/>
  <c r="F195" i="11"/>
  <c r="F203" i="10"/>
  <c r="F203" i="11"/>
  <c r="F203" i="18" s="1"/>
  <c r="N208" i="10"/>
  <c r="N208" i="11"/>
  <c r="N208" i="18" s="1"/>
  <c r="N224" i="10"/>
  <c r="N224" i="11"/>
  <c r="N224" i="18" s="1"/>
  <c r="F227" i="10"/>
  <c r="F227" i="11"/>
  <c r="N232" i="10"/>
  <c r="N232" i="11"/>
  <c r="N232" i="18" s="1"/>
  <c r="N240" i="10"/>
  <c r="N240" i="11"/>
  <c r="N240" i="18" s="1"/>
  <c r="V249" i="10"/>
  <c r="V249" i="11"/>
  <c r="V249" i="18" s="1"/>
  <c r="V253" i="10"/>
  <c r="V253" i="11"/>
  <c r="N263" i="10"/>
  <c r="N263" i="11"/>
  <c r="N263" i="18" s="1"/>
  <c r="N269" i="10"/>
  <c r="N269" i="11"/>
  <c r="N269" i="18" s="1"/>
  <c r="V274" i="10"/>
  <c r="V274" i="11"/>
  <c r="V274" i="18" s="1"/>
  <c r="V290" i="10"/>
  <c r="V290" i="11"/>
  <c r="O68" i="11"/>
  <c r="O68" i="10"/>
  <c r="O76" i="11"/>
  <c r="O76" i="18" s="1"/>
  <c r="O76" i="10"/>
  <c r="W81" i="11"/>
  <c r="W81" i="10"/>
  <c r="W89" i="11"/>
  <c r="W89" i="10"/>
  <c r="W97" i="11"/>
  <c r="W97" i="10"/>
  <c r="G103" i="11"/>
  <c r="G103" i="18" s="1"/>
  <c r="G103" i="10"/>
  <c r="G111" i="11"/>
  <c r="G111" i="10"/>
  <c r="G119" i="11"/>
  <c r="G119" i="10"/>
  <c r="G127" i="11"/>
  <c r="G127" i="18" s="1"/>
  <c r="G127" i="10"/>
  <c r="G135" i="11"/>
  <c r="G135" i="18" s="1"/>
  <c r="G135" i="10"/>
  <c r="G143" i="11"/>
  <c r="G143" i="10"/>
  <c r="G151" i="11"/>
  <c r="G151" i="10"/>
  <c r="AB151" i="9"/>
  <c r="G159" i="11"/>
  <c r="G159" i="18" s="1"/>
  <c r="G159" i="10"/>
  <c r="O164" i="11"/>
  <c r="O164" i="10"/>
  <c r="W169" i="11"/>
  <c r="W169" i="18" s="1"/>
  <c r="W169" i="10"/>
  <c r="W177" i="11"/>
  <c r="W177" i="10"/>
  <c r="G183" i="11"/>
  <c r="G183" i="18" s="1"/>
  <c r="G183" i="10"/>
  <c r="O188" i="11"/>
  <c r="O188" i="10"/>
  <c r="W193" i="11"/>
  <c r="W193" i="18" s="1"/>
  <c r="W193" i="10"/>
  <c r="G199" i="11"/>
  <c r="G199" i="10"/>
  <c r="O204" i="11"/>
  <c r="O204" i="18" s="1"/>
  <c r="O204" i="10"/>
  <c r="W209" i="11"/>
  <c r="W209" i="10"/>
  <c r="W217" i="11"/>
  <c r="W217" i="18" s="1"/>
  <c r="W217" i="10"/>
  <c r="G223" i="11"/>
  <c r="G223" i="10"/>
  <c r="O228" i="11"/>
  <c r="O228" i="18" s="1"/>
  <c r="O228" i="10"/>
  <c r="W233" i="11"/>
  <c r="W233" i="10"/>
  <c r="G239" i="11"/>
  <c r="G239" i="18" s="1"/>
  <c r="G239" i="10"/>
  <c r="O244" i="11"/>
  <c r="O244" i="10"/>
  <c r="G247" i="11"/>
  <c r="G247" i="18" s="1"/>
  <c r="G247" i="10"/>
  <c r="O252" i="11"/>
  <c r="O252" i="10"/>
  <c r="W257" i="11"/>
  <c r="W257" i="18" s="1"/>
  <c r="W257" i="10"/>
  <c r="W265" i="11"/>
  <c r="W265" i="10"/>
  <c r="G271" i="11"/>
  <c r="G271" i="18" s="1"/>
  <c r="G271" i="10"/>
  <c r="AB271" i="9"/>
  <c r="O276" i="11"/>
  <c r="O276" i="10"/>
  <c r="W281" i="11"/>
  <c r="W281" i="10"/>
  <c r="O284" i="11"/>
  <c r="O284" i="10"/>
  <c r="W289" i="11"/>
  <c r="W289" i="18" s="1"/>
  <c r="W289" i="10"/>
  <c r="G295" i="11"/>
  <c r="G295" i="18" s="1"/>
  <c r="G295" i="10"/>
  <c r="X65" i="11"/>
  <c r="X65" i="18" s="1"/>
  <c r="X65" i="10"/>
  <c r="H71" i="11"/>
  <c r="H71" i="10"/>
  <c r="P76" i="11"/>
  <c r="P76" i="18" s="1"/>
  <c r="P76" i="10"/>
  <c r="X81" i="11"/>
  <c r="X81" i="10"/>
  <c r="H87" i="11"/>
  <c r="H87" i="18" s="1"/>
  <c r="H87" i="10"/>
  <c r="P92" i="11"/>
  <c r="P92" i="10"/>
  <c r="X97" i="11"/>
  <c r="X97" i="18" s="1"/>
  <c r="X97" i="10"/>
  <c r="H103" i="11"/>
  <c r="H103" i="10"/>
  <c r="P108" i="11"/>
  <c r="P108" i="18" s="1"/>
  <c r="P108" i="10"/>
  <c r="X113" i="11"/>
  <c r="X113" i="10"/>
  <c r="X121" i="11"/>
  <c r="X121" i="18" s="1"/>
  <c r="X121" i="10"/>
  <c r="H127" i="11"/>
  <c r="H127" i="10"/>
  <c r="P132" i="11"/>
  <c r="P132" i="10"/>
  <c r="X137" i="11"/>
  <c r="X137" i="10"/>
  <c r="H143" i="11"/>
  <c r="H143" i="10"/>
  <c r="P148" i="11"/>
  <c r="P148" i="10"/>
  <c r="X153" i="11"/>
  <c r="X153" i="10"/>
  <c r="H159" i="11"/>
  <c r="H159" i="10"/>
  <c r="P164" i="11"/>
  <c r="P164" i="18" s="1"/>
  <c r="P164" i="10"/>
  <c r="X169" i="11"/>
  <c r="X169" i="10"/>
  <c r="H175" i="11"/>
  <c r="H175" i="10"/>
  <c r="P180" i="11"/>
  <c r="P180" i="10"/>
  <c r="X185" i="11"/>
  <c r="X185" i="18" s="1"/>
  <c r="X185" i="10"/>
  <c r="H191" i="11"/>
  <c r="H191" i="10"/>
  <c r="P196" i="11"/>
  <c r="P196" i="10"/>
  <c r="X201" i="11"/>
  <c r="X201" i="10"/>
  <c r="H207" i="11"/>
  <c r="H207" i="18" s="1"/>
  <c r="H207" i="10"/>
  <c r="P212" i="11"/>
  <c r="P212" i="10"/>
  <c r="X217" i="11"/>
  <c r="X217" i="10"/>
  <c r="H223" i="11"/>
  <c r="H223" i="10"/>
  <c r="P228" i="11"/>
  <c r="P228" i="18" s="1"/>
  <c r="P228" i="10"/>
  <c r="P236" i="11"/>
  <c r="P236" i="10"/>
  <c r="X241" i="11"/>
  <c r="X241" i="18" s="1"/>
  <c r="X241" i="10"/>
  <c r="H247" i="11"/>
  <c r="H247" i="10"/>
  <c r="P252" i="11"/>
  <c r="P252" i="10"/>
  <c r="X257" i="11"/>
  <c r="X257" i="10"/>
  <c r="H263" i="11"/>
  <c r="H263" i="18" s="1"/>
  <c r="H263" i="10"/>
  <c r="X265" i="11"/>
  <c r="X265" i="10"/>
  <c r="H271" i="11"/>
  <c r="H271" i="10"/>
  <c r="P276" i="11"/>
  <c r="P276" i="10"/>
  <c r="X281" i="11"/>
  <c r="X281" i="10"/>
  <c r="H287" i="11"/>
  <c r="H287" i="10"/>
  <c r="P292" i="11"/>
  <c r="P292" i="18" s="1"/>
  <c r="P292" i="10"/>
  <c r="H295" i="11"/>
  <c r="H295" i="10"/>
  <c r="J323" i="11"/>
  <c r="J323" i="10"/>
  <c r="J339" i="11"/>
  <c r="J339" i="10"/>
  <c r="Z356" i="11"/>
  <c r="Z356" i="18" s="1"/>
  <c r="Z356" i="10"/>
  <c r="Y66" i="11"/>
  <c r="Y66" i="10"/>
  <c r="Y74" i="11"/>
  <c r="Y74" i="10"/>
  <c r="I80" i="11"/>
  <c r="I80" i="10"/>
  <c r="Q85" i="11"/>
  <c r="Q85" i="18" s="1"/>
  <c r="Q85" i="10"/>
  <c r="Y90" i="11"/>
  <c r="Y90" i="10"/>
  <c r="I96" i="11"/>
  <c r="I96" i="10"/>
  <c r="Q101" i="11"/>
  <c r="Q101" i="10"/>
  <c r="I104" i="11"/>
  <c r="I104" i="18" s="1"/>
  <c r="I104" i="10"/>
  <c r="Q117" i="10"/>
  <c r="Q117" i="11"/>
  <c r="Q117" i="18" s="1"/>
  <c r="Y122" i="10"/>
  <c r="Y122" i="11"/>
  <c r="I128" i="11"/>
  <c r="I128" i="18" s="1"/>
  <c r="I128" i="10"/>
  <c r="Q133" i="11"/>
  <c r="Q133" i="18" s="1"/>
  <c r="Q133" i="10"/>
  <c r="Y138" i="10"/>
  <c r="Y138" i="11"/>
  <c r="Y138" i="18" s="1"/>
  <c r="I144" i="11"/>
  <c r="I144" i="10"/>
  <c r="Q149" i="11"/>
  <c r="Q149" i="10"/>
  <c r="Y154" i="11"/>
  <c r="Y154" i="18" s="1"/>
  <c r="Y154" i="10"/>
  <c r="Y162" i="11"/>
  <c r="Y162" i="10"/>
  <c r="Y178" i="10"/>
  <c r="Y178" i="11"/>
  <c r="I184" i="10"/>
  <c r="I184" i="11"/>
  <c r="I184" i="18" s="1"/>
  <c r="Q189" i="10"/>
  <c r="Q189" i="11"/>
  <c r="Q189" i="18" s="1"/>
  <c r="Y194" i="10"/>
  <c r="Y194" i="11"/>
  <c r="Y194" i="18" s="1"/>
  <c r="I200" i="10"/>
  <c r="I200" i="11"/>
  <c r="Q205" i="10"/>
  <c r="Q205" i="11"/>
  <c r="Q205" i="18" s="1"/>
  <c r="Y210" i="10"/>
  <c r="Y210" i="11"/>
  <c r="Y210" i="18" s="1"/>
  <c r="I224" i="10"/>
  <c r="I224" i="11"/>
  <c r="I224" i="18" s="1"/>
  <c r="Q277" i="10"/>
  <c r="Q277" i="11"/>
  <c r="Y282" i="10"/>
  <c r="Y282" i="11"/>
  <c r="Y282" i="18" s="1"/>
  <c r="Q285" i="10"/>
  <c r="Q285" i="11"/>
  <c r="Q285" i="18" s="1"/>
  <c r="I288" i="10"/>
  <c r="I288" i="11"/>
  <c r="I288" i="18" s="1"/>
  <c r="Y290" i="10"/>
  <c r="Y290" i="11"/>
  <c r="Q293" i="11"/>
  <c r="Q293" i="10"/>
  <c r="I296" i="11"/>
  <c r="I296" i="18" s="1"/>
  <c r="I296" i="10"/>
  <c r="Y298" i="11"/>
  <c r="Y298" i="10"/>
  <c r="Q301" i="11"/>
  <c r="Q301" i="10"/>
  <c r="I304" i="11"/>
  <c r="I304" i="10"/>
  <c r="Y306" i="11"/>
  <c r="Y306" i="18" s="1"/>
  <c r="Y306" i="10"/>
  <c r="Q309" i="11"/>
  <c r="Q309" i="10"/>
  <c r="I312" i="11"/>
  <c r="I312" i="10"/>
  <c r="Y314" i="11"/>
  <c r="Y314" i="10"/>
  <c r="Q317" i="11"/>
  <c r="Q317" i="18" s="1"/>
  <c r="Q317" i="10"/>
  <c r="I320" i="11"/>
  <c r="I320" i="10"/>
  <c r="Y322" i="11"/>
  <c r="Y322" i="10"/>
  <c r="Q325" i="11"/>
  <c r="Q325" i="10"/>
  <c r="I328" i="11"/>
  <c r="I328" i="18" s="1"/>
  <c r="I328" i="10"/>
  <c r="Y330" i="11"/>
  <c r="Y330" i="10"/>
  <c r="Q333" i="11"/>
  <c r="Q333" i="10"/>
  <c r="I336" i="11"/>
  <c r="I336" i="10"/>
  <c r="Y338" i="11"/>
  <c r="Y338" i="18" s="1"/>
  <c r="Y338" i="10"/>
  <c r="Q341" i="11"/>
  <c r="Q341" i="10"/>
  <c r="I344" i="11"/>
  <c r="I344" i="10"/>
  <c r="Y346" i="11"/>
  <c r="Y346" i="10"/>
  <c r="Q349" i="11"/>
  <c r="Q349" i="18" s="1"/>
  <c r="Q349" i="10"/>
  <c r="I352" i="11"/>
  <c r="I352" i="10"/>
  <c r="Y354" i="11"/>
  <c r="Y354" i="18" s="1"/>
  <c r="Y354" i="10"/>
  <c r="Q357" i="11"/>
  <c r="Q357" i="10"/>
  <c r="I360" i="11"/>
  <c r="I360" i="18" s="1"/>
  <c r="I360" i="10"/>
  <c r="Y362" i="11"/>
  <c r="Y362" i="10"/>
  <c r="Q365" i="11"/>
  <c r="Q365" i="10"/>
  <c r="J3" i="11"/>
  <c r="J3" i="10"/>
  <c r="J359" i="11"/>
  <c r="J359" i="18" s="1"/>
  <c r="J359" i="10"/>
  <c r="AB338" i="9"/>
  <c r="AB231" i="9"/>
  <c r="AB311" i="9"/>
  <c r="AB195" i="9"/>
  <c r="AB75" i="9"/>
  <c r="N104" i="11"/>
  <c r="N104" i="18" s="1"/>
  <c r="V256" i="11"/>
  <c r="F288" i="11"/>
  <c r="F288" i="18" s="1"/>
  <c r="AB235" i="9"/>
  <c r="AB203" i="9"/>
  <c r="AB99" i="9"/>
  <c r="F67" i="11"/>
  <c r="N216" i="11"/>
  <c r="N285" i="11"/>
  <c r="N285" i="18" s="1"/>
  <c r="Z48" i="11"/>
  <c r="Z48" i="18" s="1"/>
  <c r="Z48" i="10"/>
  <c r="R51" i="11"/>
  <c r="R51" i="10"/>
  <c r="J54" i="11"/>
  <c r="J54" i="18" s="1"/>
  <c r="J54" i="10"/>
  <c r="J62" i="10"/>
  <c r="J62" i="11"/>
  <c r="J62" i="18" s="1"/>
  <c r="Z64" i="10"/>
  <c r="Z64" i="11"/>
  <c r="Z64" i="18" s="1"/>
  <c r="K6" i="10"/>
  <c r="K6" i="11"/>
  <c r="K6" i="18" s="1"/>
  <c r="C9" i="11"/>
  <c r="C9" i="18" s="1"/>
  <c r="C9" i="10"/>
  <c r="S11" i="11"/>
  <c r="S11" i="10"/>
  <c r="K14" i="11"/>
  <c r="K14" i="18" s="1"/>
  <c r="K14" i="10"/>
  <c r="C17" i="11"/>
  <c r="C17" i="10"/>
  <c r="S19" i="11"/>
  <c r="S19" i="18" s="1"/>
  <c r="S19" i="10"/>
  <c r="C25" i="11"/>
  <c r="C25" i="18" s="1"/>
  <c r="C25" i="10"/>
  <c r="S27" i="11"/>
  <c r="S27" i="18" s="1"/>
  <c r="S27" i="10"/>
  <c r="K30" i="11"/>
  <c r="K30" i="10"/>
  <c r="C33" i="11"/>
  <c r="C33" i="18" s="1"/>
  <c r="C33" i="10"/>
  <c r="S35" i="11"/>
  <c r="S35" i="18" s="1"/>
  <c r="S35" i="10"/>
  <c r="K38" i="10"/>
  <c r="K38" i="11"/>
  <c r="K38" i="18" s="1"/>
  <c r="C41" i="11"/>
  <c r="C41" i="10"/>
  <c r="S43" i="11"/>
  <c r="S43" i="18" s="1"/>
  <c r="S43" i="10"/>
  <c r="K46" i="11"/>
  <c r="K46" i="10"/>
  <c r="C49" i="10"/>
  <c r="C49" i="11"/>
  <c r="C49" i="18" s="1"/>
  <c r="S51" i="10"/>
  <c r="S51" i="11"/>
  <c r="S51" i="18" s="1"/>
  <c r="K54" i="11"/>
  <c r="K54" i="18" s="1"/>
  <c r="K54" i="10"/>
  <c r="C57" i="10"/>
  <c r="C57" i="11"/>
  <c r="C57" i="18" s="1"/>
  <c r="K62" i="11"/>
  <c r="K62" i="18" s="1"/>
  <c r="K62" i="10"/>
  <c r="T6" i="11"/>
  <c r="T6" i="10"/>
  <c r="L9" i="11"/>
  <c r="L9" i="18" s="1"/>
  <c r="L9" i="10"/>
  <c r="D12" i="11"/>
  <c r="D12" i="10"/>
  <c r="T14" i="10"/>
  <c r="T14" i="11"/>
  <c r="T14" i="18" s="1"/>
  <c r="L17" i="10"/>
  <c r="L17" i="11"/>
  <c r="L17" i="18" s="1"/>
  <c r="D20" i="10"/>
  <c r="D20" i="11"/>
  <c r="T22" i="11"/>
  <c r="T22" i="10"/>
  <c r="L25" i="10"/>
  <c r="L25" i="11"/>
  <c r="L25" i="18" s="1"/>
  <c r="D28" i="10"/>
  <c r="D28" i="11"/>
  <c r="D28" i="18" s="1"/>
  <c r="T30" i="10"/>
  <c r="T30" i="11"/>
  <c r="L33" i="11"/>
  <c r="L33" i="10"/>
  <c r="D36" i="11"/>
  <c r="D36" i="10"/>
  <c r="T38" i="10"/>
  <c r="T38" i="11"/>
  <c r="T38" i="18" s="1"/>
  <c r="L41" i="10"/>
  <c r="L41" i="11"/>
  <c r="D44" i="10"/>
  <c r="D44" i="11"/>
  <c r="D44" i="18" s="1"/>
  <c r="T46" i="10"/>
  <c r="T46" i="11"/>
  <c r="T46" i="18" s="1"/>
  <c r="L49" i="11"/>
  <c r="L49" i="10"/>
  <c r="T54" i="11"/>
  <c r="T54" i="10"/>
  <c r="L57" i="11"/>
  <c r="L57" i="10"/>
  <c r="D60" i="10"/>
  <c r="D60" i="11"/>
  <c r="D60" i="18" s="1"/>
  <c r="T62" i="11"/>
  <c r="T62" i="10"/>
  <c r="M4" i="10"/>
  <c r="M4" i="11"/>
  <c r="E7" i="11"/>
  <c r="E7" i="10"/>
  <c r="U9" i="11"/>
  <c r="U9" i="18" s="1"/>
  <c r="U9" i="10"/>
  <c r="M12" i="11"/>
  <c r="M12" i="10"/>
  <c r="E15" i="11"/>
  <c r="E15" i="10"/>
  <c r="U17" i="10"/>
  <c r="U17" i="11"/>
  <c r="U17" i="18" s="1"/>
  <c r="M20" i="10"/>
  <c r="M20" i="11"/>
  <c r="M20" i="18" s="1"/>
  <c r="E23" i="10"/>
  <c r="E23" i="11"/>
  <c r="E23" i="18" s="1"/>
  <c r="U25" i="11"/>
  <c r="U25" i="10"/>
  <c r="M28" i="11"/>
  <c r="M28" i="10"/>
  <c r="E31" i="11"/>
  <c r="E31" i="18" s="1"/>
  <c r="E31" i="10"/>
  <c r="U33" i="11"/>
  <c r="U33" i="10"/>
  <c r="M36" i="11"/>
  <c r="M36" i="10"/>
  <c r="E39" i="10"/>
  <c r="E39" i="11"/>
  <c r="E39" i="18" s="1"/>
  <c r="U41" i="10"/>
  <c r="U41" i="11"/>
  <c r="U41" i="18" s="1"/>
  <c r="M44" i="11"/>
  <c r="M44" i="10"/>
  <c r="E47" i="10"/>
  <c r="E47" i="11"/>
  <c r="U49" i="11"/>
  <c r="U49" i="10"/>
  <c r="M52" i="11"/>
  <c r="M52" i="10"/>
  <c r="E55" i="11"/>
  <c r="E55" i="10"/>
  <c r="U57" i="11"/>
  <c r="U57" i="18" s="1"/>
  <c r="U57" i="10"/>
  <c r="M60" i="10"/>
  <c r="M60" i="11"/>
  <c r="M60" i="18" s="1"/>
  <c r="E63" i="11"/>
  <c r="E63" i="18" s="1"/>
  <c r="E63" i="10"/>
  <c r="F26" i="11"/>
  <c r="F26" i="18" s="1"/>
  <c r="F26" i="10"/>
  <c r="V36" i="11"/>
  <c r="V36" i="10"/>
  <c r="N47" i="11"/>
  <c r="N47" i="10"/>
  <c r="F50" i="11"/>
  <c r="F50" i="18" s="1"/>
  <c r="F50" i="10"/>
  <c r="F58" i="11"/>
  <c r="F58" i="10"/>
  <c r="V60" i="11"/>
  <c r="V60" i="10"/>
  <c r="W7" i="11"/>
  <c r="W7" i="18" s="1"/>
  <c r="W7" i="10"/>
  <c r="G13" i="11"/>
  <c r="G13" i="10"/>
  <c r="W15" i="10"/>
  <c r="W15" i="11"/>
  <c r="W15" i="18" s="1"/>
  <c r="O18" i="11"/>
  <c r="O18" i="18" s="1"/>
  <c r="O18" i="10"/>
  <c r="G21" i="11"/>
  <c r="G21" i="10"/>
  <c r="O26" i="11"/>
  <c r="O26" i="18" s="1"/>
  <c r="O26" i="10"/>
  <c r="W31" i="11"/>
  <c r="W31" i="10"/>
  <c r="G37" i="11"/>
  <c r="G37" i="18" s="1"/>
  <c r="G37" i="10"/>
  <c r="W39" i="10"/>
  <c r="W39" i="11"/>
  <c r="W39" i="18" s="1"/>
  <c r="O42" i="11"/>
  <c r="O42" i="18" s="1"/>
  <c r="O42" i="10"/>
  <c r="G45" i="11"/>
  <c r="G45" i="18" s="1"/>
  <c r="G45" i="10"/>
  <c r="O50" i="10"/>
  <c r="O50" i="11"/>
  <c r="G53" i="11"/>
  <c r="G53" i="18" s="1"/>
  <c r="G53" i="10"/>
  <c r="W55" i="11"/>
  <c r="W55" i="10"/>
  <c r="W63" i="11"/>
  <c r="W63" i="10"/>
  <c r="P5" i="11"/>
  <c r="P5" i="18" s="1"/>
  <c r="P5" i="10"/>
  <c r="H8" i="11"/>
  <c r="H8" i="10"/>
  <c r="P13" i="11"/>
  <c r="P13" i="10"/>
  <c r="H16" i="11"/>
  <c r="H16" i="10"/>
  <c r="P21" i="11"/>
  <c r="P21" i="18" s="1"/>
  <c r="P21" i="10"/>
  <c r="H24" i="11"/>
  <c r="H24" i="10"/>
  <c r="X26" i="11"/>
  <c r="X26" i="18" s="1"/>
  <c r="X26" i="10"/>
  <c r="H32" i="11"/>
  <c r="H32" i="10"/>
  <c r="X34" i="11"/>
  <c r="X34" i="18" s="1"/>
  <c r="X34" i="10"/>
  <c r="H40" i="11"/>
  <c r="H40" i="10"/>
  <c r="X42" i="11"/>
  <c r="X42" i="10"/>
  <c r="H48" i="11"/>
  <c r="H48" i="10"/>
  <c r="X50" i="11"/>
  <c r="X50" i="10"/>
  <c r="P53" i="11"/>
  <c r="P53" i="10"/>
  <c r="X58" i="10"/>
  <c r="X58" i="11"/>
  <c r="X58" i="18" s="1"/>
  <c r="H64" i="10"/>
  <c r="H64" i="11"/>
  <c r="H64" i="18" s="1"/>
  <c r="Y5" i="11"/>
  <c r="Y5" i="10"/>
  <c r="I11" i="11"/>
  <c r="I11" i="10"/>
  <c r="Y13" i="11"/>
  <c r="Y13" i="18" s="1"/>
  <c r="Y13" i="10"/>
  <c r="Q16" i="11"/>
  <c r="Q16" i="10"/>
  <c r="I19" i="11"/>
  <c r="I19" i="10"/>
  <c r="Y21" i="11"/>
  <c r="Y21" i="10"/>
  <c r="I27" i="11"/>
  <c r="I27" i="10"/>
  <c r="Y29" i="11"/>
  <c r="Y29" i="10"/>
  <c r="Q32" i="11"/>
  <c r="Q32" i="10"/>
  <c r="I35" i="11"/>
  <c r="I35" i="10"/>
  <c r="Q40" i="11"/>
  <c r="Q40" i="18" s="1"/>
  <c r="Q40" i="10"/>
  <c r="Y45" i="11"/>
  <c r="Y45" i="10"/>
  <c r="Q48" i="11"/>
  <c r="Q48" i="10"/>
  <c r="Y53" i="11"/>
  <c r="Y53" i="10"/>
  <c r="Q56" i="11"/>
  <c r="Q56" i="18" s="1"/>
  <c r="Q56" i="10"/>
  <c r="I59" i="11"/>
  <c r="I59" i="10"/>
  <c r="Y61" i="11"/>
  <c r="Y61" i="10"/>
  <c r="Q64" i="11"/>
  <c r="Q64" i="10"/>
  <c r="R72" i="11"/>
  <c r="R72" i="18" s="1"/>
  <c r="R72" i="10"/>
  <c r="J75" i="11"/>
  <c r="J75" i="10"/>
  <c r="Z77" i="11"/>
  <c r="Z77" i="18" s="1"/>
  <c r="Z77" i="10"/>
  <c r="R80" i="11"/>
  <c r="R80" i="10"/>
  <c r="J83" i="10"/>
  <c r="J83" i="11"/>
  <c r="R88" i="11"/>
  <c r="R88" i="10"/>
  <c r="J91" i="11"/>
  <c r="J91" i="18" s="1"/>
  <c r="J91" i="10"/>
  <c r="Z93" i="10"/>
  <c r="Z93" i="11"/>
  <c r="Z93" i="18" s="1"/>
  <c r="R96" i="11"/>
  <c r="R96" i="10"/>
  <c r="J99" i="11"/>
  <c r="J99" i="10"/>
  <c r="Z101" i="11"/>
  <c r="Z101" i="18" s="1"/>
  <c r="Z101" i="10"/>
  <c r="R104" i="11"/>
  <c r="R104" i="10"/>
  <c r="J107" i="11"/>
  <c r="J107" i="18" s="1"/>
  <c r="J107" i="10"/>
  <c r="Z109" i="11"/>
  <c r="Z109" i="10"/>
  <c r="R112" i="10"/>
  <c r="R112" i="11"/>
  <c r="J115" i="11"/>
  <c r="J115" i="10"/>
  <c r="Z117" i="11"/>
  <c r="Z117" i="10"/>
  <c r="J123" i="11"/>
  <c r="J123" i="10"/>
  <c r="R128" i="11"/>
  <c r="R128" i="10"/>
  <c r="J131" i="11"/>
  <c r="J131" i="10"/>
  <c r="Z133" i="11"/>
  <c r="Z133" i="10"/>
  <c r="R136" i="11"/>
  <c r="R136" i="10"/>
  <c r="J139" i="11"/>
  <c r="J139" i="10"/>
  <c r="Z141" i="10"/>
  <c r="Z141" i="11"/>
  <c r="Z141" i="18" s="1"/>
  <c r="J147" i="11"/>
  <c r="J147" i="18" s="1"/>
  <c r="J147" i="10"/>
  <c r="Z149" i="11"/>
  <c r="Z149" i="10"/>
  <c r="R152" i="10"/>
  <c r="R152" i="11"/>
  <c r="J155" i="11"/>
  <c r="J155" i="10"/>
  <c r="Z157" i="10"/>
  <c r="Z157" i="11"/>
  <c r="R160" i="11"/>
  <c r="R160" i="10"/>
  <c r="J163" i="10"/>
  <c r="J163" i="11"/>
  <c r="Z165" i="11"/>
  <c r="Z165" i="10"/>
  <c r="R168" i="10"/>
  <c r="R168" i="11"/>
  <c r="J171" i="11"/>
  <c r="J171" i="18" s="1"/>
  <c r="J171" i="10"/>
  <c r="Z173" i="11"/>
  <c r="Z173" i="18" s="1"/>
  <c r="Z173" i="10"/>
  <c r="R176" i="11"/>
  <c r="R176" i="10"/>
  <c r="J179" i="10"/>
  <c r="J179" i="11"/>
  <c r="Z181" i="11"/>
  <c r="Z181" i="10"/>
  <c r="R184" i="11"/>
  <c r="R184" i="18" s="1"/>
  <c r="R184" i="10"/>
  <c r="J187" i="11"/>
  <c r="J187" i="10"/>
  <c r="Z189" i="11"/>
  <c r="Z189" i="18" s="1"/>
  <c r="Z189" i="10"/>
  <c r="R192" i="11"/>
  <c r="R192" i="10"/>
  <c r="J195" i="11"/>
  <c r="J195" i="18" s="1"/>
  <c r="J195" i="10"/>
  <c r="Z197" i="10"/>
  <c r="Z197" i="11"/>
  <c r="Z197" i="18" s="1"/>
  <c r="R200" i="11"/>
  <c r="R200" i="10"/>
  <c r="J203" i="11"/>
  <c r="J203" i="10"/>
  <c r="R208" i="11"/>
  <c r="R208" i="18" s="1"/>
  <c r="R208" i="10"/>
  <c r="Z213" i="11"/>
  <c r="Z213" i="10"/>
  <c r="R216" i="11"/>
  <c r="R216" i="10"/>
  <c r="Z221" i="11"/>
  <c r="Z221" i="10"/>
  <c r="R224" i="11"/>
  <c r="R224" i="10"/>
  <c r="J227" i="10"/>
  <c r="J227" i="11"/>
  <c r="J227" i="18" s="1"/>
  <c r="Z229" i="10"/>
  <c r="Z229" i="11"/>
  <c r="Z229" i="18" s="1"/>
  <c r="R232" i="11"/>
  <c r="R232" i="10"/>
  <c r="J235" i="10"/>
  <c r="J235" i="11"/>
  <c r="Z237" i="11"/>
  <c r="Z237" i="10"/>
  <c r="R240" i="10"/>
  <c r="R240" i="11"/>
  <c r="R240" i="18" s="1"/>
  <c r="J243" i="11"/>
  <c r="J243" i="10"/>
  <c r="R248" i="11"/>
  <c r="R248" i="18" s="1"/>
  <c r="R248" i="10"/>
  <c r="J251" i="10"/>
  <c r="J251" i="11"/>
  <c r="J251" i="18" s="1"/>
  <c r="Z253" i="11"/>
  <c r="Z253" i="10"/>
  <c r="J259" i="11"/>
  <c r="J259" i="10"/>
  <c r="Z261" i="11"/>
  <c r="Z261" i="18" s="1"/>
  <c r="Z261" i="10"/>
  <c r="R264" i="10"/>
  <c r="R264" i="11"/>
  <c r="R264" i="18" s="1"/>
  <c r="AB267" i="9"/>
  <c r="Z269" i="11"/>
  <c r="Z269" i="18" s="1"/>
  <c r="Z269" i="10"/>
  <c r="J275" i="11"/>
  <c r="J275" i="18" s="1"/>
  <c r="J275" i="10"/>
  <c r="Z277" i="11"/>
  <c r="Z277" i="10"/>
  <c r="J283" i="11"/>
  <c r="J283" i="18" s="1"/>
  <c r="J283" i="10"/>
  <c r="R288" i="11"/>
  <c r="R288" i="10"/>
  <c r="J291" i="11"/>
  <c r="J291" i="18" s="1"/>
  <c r="J291" i="10"/>
  <c r="R296" i="11"/>
  <c r="R296" i="10"/>
  <c r="J299" i="11"/>
  <c r="J299" i="18" s="1"/>
  <c r="J299" i="10"/>
  <c r="Z301" i="11"/>
  <c r="Z301" i="10"/>
  <c r="R304" i="11"/>
  <c r="R304" i="18" s="1"/>
  <c r="R304" i="10"/>
  <c r="J307" i="11"/>
  <c r="J307" i="10"/>
  <c r="Z309" i="11"/>
  <c r="Z309" i="18" s="1"/>
  <c r="Z309" i="10"/>
  <c r="J313" i="11"/>
  <c r="J313" i="10"/>
  <c r="Z315" i="11"/>
  <c r="Z315" i="18" s="1"/>
  <c r="Z315" i="10"/>
  <c r="Z327" i="11"/>
  <c r="Z327" i="10"/>
  <c r="Z335" i="11"/>
  <c r="Z335" i="18" s="1"/>
  <c r="Z335" i="10"/>
  <c r="J345" i="11"/>
  <c r="J345" i="10"/>
  <c r="R353" i="11"/>
  <c r="R353" i="18" s="1"/>
  <c r="R353" i="10"/>
  <c r="Z361" i="11"/>
  <c r="Z361" i="10"/>
  <c r="S65" i="11"/>
  <c r="S65" i="18" s="1"/>
  <c r="S65" i="10"/>
  <c r="K68" i="11"/>
  <c r="K68" i="10"/>
  <c r="C71" i="10"/>
  <c r="C71" i="11"/>
  <c r="C71" i="18" s="1"/>
  <c r="S73" i="11"/>
  <c r="S73" i="10"/>
  <c r="K76" i="10"/>
  <c r="K76" i="11"/>
  <c r="S81" i="11"/>
  <c r="S81" i="10"/>
  <c r="K84" i="11"/>
  <c r="K84" i="18" s="1"/>
  <c r="K84" i="10"/>
  <c r="C87" i="10"/>
  <c r="C87" i="11"/>
  <c r="S89" i="11"/>
  <c r="S89" i="18" s="1"/>
  <c r="S89" i="10"/>
  <c r="K92" i="10"/>
  <c r="K92" i="11"/>
  <c r="C95" i="10"/>
  <c r="C95" i="11"/>
  <c r="C95" i="18" s="1"/>
  <c r="S97" i="11"/>
  <c r="S97" i="10"/>
  <c r="K100" i="10"/>
  <c r="K100" i="11"/>
  <c r="S105" i="11"/>
  <c r="S105" i="10"/>
  <c r="K108" i="10"/>
  <c r="K108" i="11"/>
  <c r="C111" i="11"/>
  <c r="C111" i="18" s="1"/>
  <c r="C111" i="10"/>
  <c r="S113" i="10"/>
  <c r="S113" i="11"/>
  <c r="K116" i="11"/>
  <c r="K116" i="10"/>
  <c r="C119" i="10"/>
  <c r="C119" i="11"/>
  <c r="S121" i="11"/>
  <c r="S121" i="10"/>
  <c r="K124" i="10"/>
  <c r="K124" i="11"/>
  <c r="C127" i="11"/>
  <c r="C127" i="10"/>
  <c r="S129" i="11"/>
  <c r="S129" i="18" s="1"/>
  <c r="S129" i="10"/>
  <c r="K132" i="11"/>
  <c r="K132" i="10"/>
  <c r="C135" i="11"/>
  <c r="C135" i="18" s="1"/>
  <c r="C135" i="10"/>
  <c r="S137" i="11"/>
  <c r="S137" i="10"/>
  <c r="K140" i="11"/>
  <c r="K140" i="18" s="1"/>
  <c r="K140" i="10"/>
  <c r="C143" i="11"/>
  <c r="C143" i="10"/>
  <c r="S145" i="11"/>
  <c r="S145" i="18" s="1"/>
  <c r="S145" i="10"/>
  <c r="K148" i="10"/>
  <c r="K148" i="11"/>
  <c r="C151" i="11"/>
  <c r="C151" i="18" s="1"/>
  <c r="C151" i="10"/>
  <c r="S153" i="10"/>
  <c r="S153" i="11"/>
  <c r="K156" i="11"/>
  <c r="K156" i="18" s="1"/>
  <c r="K156" i="10"/>
  <c r="C159" i="11"/>
  <c r="C159" i="10"/>
  <c r="S161" i="11"/>
  <c r="S161" i="18" s="1"/>
  <c r="S161" i="10"/>
  <c r="K164" i="11"/>
  <c r="K164" i="10"/>
  <c r="C167" i="11"/>
  <c r="C167" i="18" s="1"/>
  <c r="C167" i="10"/>
  <c r="S169" i="11"/>
  <c r="S169" i="10"/>
  <c r="K172" i="11"/>
  <c r="K172" i="18" s="1"/>
  <c r="K172" i="10"/>
  <c r="C175" i="10"/>
  <c r="C175" i="11"/>
  <c r="S177" i="10"/>
  <c r="S177" i="11"/>
  <c r="S177" i="18" s="1"/>
  <c r="K180" i="10"/>
  <c r="K180" i="11"/>
  <c r="C183" i="11"/>
  <c r="C183" i="18" s="1"/>
  <c r="C183" i="10"/>
  <c r="S185" i="11"/>
  <c r="S185" i="10"/>
  <c r="I54" i="11"/>
  <c r="I54" i="18" s="1"/>
  <c r="I54" i="10"/>
  <c r="Q59" i="11"/>
  <c r="Q59" i="10"/>
  <c r="I62" i="11"/>
  <c r="I62" i="18" s="1"/>
  <c r="I62" i="10"/>
  <c r="Y64" i="11"/>
  <c r="Y64" i="10"/>
  <c r="R67" i="11"/>
  <c r="R67" i="18" s="1"/>
  <c r="R67" i="10"/>
  <c r="J70" i="11"/>
  <c r="J70" i="18" s="1"/>
  <c r="J70" i="10"/>
  <c r="Z72" i="11"/>
  <c r="Z72" i="18" s="1"/>
  <c r="Z72" i="10"/>
  <c r="R75" i="11"/>
  <c r="R75" i="10"/>
  <c r="J78" i="10"/>
  <c r="J78" i="11"/>
  <c r="R83" i="11"/>
  <c r="R83" i="18" s="1"/>
  <c r="R83" i="10"/>
  <c r="J86" i="11"/>
  <c r="J86" i="18" s="1"/>
  <c r="J86" i="10"/>
  <c r="Z88" i="11"/>
  <c r="Z88" i="10"/>
  <c r="R91" i="10"/>
  <c r="R91" i="11"/>
  <c r="J94" i="11"/>
  <c r="J94" i="18" s="1"/>
  <c r="J94" i="10"/>
  <c r="Z96" i="11"/>
  <c r="Z96" i="18" s="1"/>
  <c r="Z96" i="10"/>
  <c r="R99" i="11"/>
  <c r="R99" i="10"/>
  <c r="J102" i="11"/>
  <c r="J102" i="18" s="1"/>
  <c r="J102" i="10"/>
  <c r="Z104" i="10"/>
  <c r="Z104" i="11"/>
  <c r="J110" i="11"/>
  <c r="J110" i="18" s="1"/>
  <c r="J110" i="10"/>
  <c r="Z112" i="11"/>
  <c r="Z112" i="10"/>
  <c r="R115" i="11"/>
  <c r="R115" i="18" s="1"/>
  <c r="R115" i="10"/>
  <c r="J118" i="11"/>
  <c r="J118" i="18" s="1"/>
  <c r="J118" i="10"/>
  <c r="Z120" i="11"/>
  <c r="Z120" i="18" s="1"/>
  <c r="Z120" i="10"/>
  <c r="R123" i="11"/>
  <c r="R123" i="10"/>
  <c r="J126" i="11"/>
  <c r="J126" i="18" s="1"/>
  <c r="J126" i="10"/>
  <c r="Z128" i="11"/>
  <c r="Z128" i="18" s="1"/>
  <c r="Z128" i="10"/>
  <c r="R131" i="10"/>
  <c r="R131" i="11"/>
  <c r="R131" i="18" s="1"/>
  <c r="J134" i="11"/>
  <c r="J134" i="10"/>
  <c r="Z136" i="10"/>
  <c r="Z136" i="11"/>
  <c r="Z136" i="18" s="1"/>
  <c r="R139" i="11"/>
  <c r="R139" i="18" s="1"/>
  <c r="R139" i="10"/>
  <c r="Z144" i="11"/>
  <c r="Z144" i="18" s="1"/>
  <c r="Z144" i="10"/>
  <c r="R147" i="11"/>
  <c r="R147" i="10"/>
  <c r="J150" i="11"/>
  <c r="J150" i="18" s="1"/>
  <c r="J150" i="10"/>
  <c r="Z152" i="11"/>
  <c r="Z152" i="18" s="1"/>
  <c r="Z152" i="10"/>
  <c r="R155" i="11"/>
  <c r="R155" i="18" s="1"/>
  <c r="R155" i="10"/>
  <c r="Z160" i="11"/>
  <c r="Z160" i="10"/>
  <c r="J166" i="11"/>
  <c r="J166" i="18" s="1"/>
  <c r="J166" i="10"/>
  <c r="Z168" i="11"/>
  <c r="Z168" i="18" s="1"/>
  <c r="Z168" i="10"/>
  <c r="R171" i="11"/>
  <c r="R171" i="18" s="1"/>
  <c r="R171" i="10"/>
  <c r="J174" i="11"/>
  <c r="J174" i="10"/>
  <c r="Z176" i="10"/>
  <c r="Z176" i="11"/>
  <c r="Z176" i="18" s="1"/>
  <c r="J182" i="11"/>
  <c r="J182" i="18" s="1"/>
  <c r="J182" i="10"/>
  <c r="AB182" i="9"/>
  <c r="Z184" i="11"/>
  <c r="Z184" i="18" s="1"/>
  <c r="Z184" i="10"/>
  <c r="R187" i="11"/>
  <c r="R187" i="10"/>
  <c r="J190" i="10"/>
  <c r="J190" i="11"/>
  <c r="J190" i="18" s="1"/>
  <c r="R195" i="11"/>
  <c r="R195" i="18" s="1"/>
  <c r="R195" i="10"/>
  <c r="J198" i="11"/>
  <c r="J198" i="10"/>
  <c r="Z200" i="11"/>
  <c r="Z200" i="10"/>
  <c r="J206" i="11"/>
  <c r="J206" i="18" s="1"/>
  <c r="J206" i="10"/>
  <c r="Z208" i="11"/>
  <c r="Z208" i="10"/>
  <c r="R211" i="11"/>
  <c r="R211" i="10"/>
  <c r="J214" i="11"/>
  <c r="J214" i="10"/>
  <c r="Z216" i="10"/>
  <c r="Z216" i="11"/>
  <c r="Z216" i="18" s="1"/>
  <c r="R219" i="11"/>
  <c r="R219" i="10"/>
  <c r="J222" i="10"/>
  <c r="J222" i="11"/>
  <c r="Z224" i="11"/>
  <c r="Z224" i="10"/>
  <c r="R227" i="10"/>
  <c r="R227" i="11"/>
  <c r="R227" i="18" s="1"/>
  <c r="J230" i="11"/>
  <c r="J230" i="10"/>
  <c r="Z232" i="10"/>
  <c r="Z232" i="11"/>
  <c r="R235" i="11"/>
  <c r="R235" i="10"/>
  <c r="J238" i="11"/>
  <c r="J238" i="18" s="1"/>
  <c r="J238" i="10"/>
  <c r="Z240" i="11"/>
  <c r="Z240" i="10"/>
  <c r="R243" i="11"/>
  <c r="R243" i="10"/>
  <c r="J246" i="11"/>
  <c r="J246" i="18" s="1"/>
  <c r="J246" i="10"/>
  <c r="Z248" i="10"/>
  <c r="Z248" i="11"/>
  <c r="Z248" i="18" s="1"/>
  <c r="R251" i="11"/>
  <c r="R251" i="10"/>
  <c r="Z256" i="10"/>
  <c r="Z256" i="11"/>
  <c r="R259" i="11"/>
  <c r="R259" i="10"/>
  <c r="J262" i="11"/>
  <c r="J262" i="18" s="1"/>
  <c r="J262" i="10"/>
  <c r="R267" i="11"/>
  <c r="R267" i="10"/>
  <c r="Z272" i="11"/>
  <c r="Z272" i="10"/>
  <c r="J278" i="11"/>
  <c r="J278" i="18" s="1"/>
  <c r="AB278" i="9"/>
  <c r="Z280" i="11"/>
  <c r="Z280" i="18" s="1"/>
  <c r="Z280" i="10"/>
  <c r="R283" i="10"/>
  <c r="R283" i="11"/>
  <c r="R283" i="18" s="1"/>
  <c r="J286" i="11"/>
  <c r="J286" i="10"/>
  <c r="Z288" i="11"/>
  <c r="Z288" i="10"/>
  <c r="R291" i="11"/>
  <c r="R291" i="18" s="1"/>
  <c r="R291" i="10"/>
  <c r="J294" i="11"/>
  <c r="J294" i="10"/>
  <c r="Z296" i="11"/>
  <c r="Z296" i="10"/>
  <c r="J302" i="11"/>
  <c r="J302" i="10"/>
  <c r="Z304" i="11"/>
  <c r="Z304" i="18" s="1"/>
  <c r="Z304" i="10"/>
  <c r="R307" i="11"/>
  <c r="R307" i="10"/>
  <c r="J310" i="11"/>
  <c r="J310" i="10"/>
  <c r="R313" i="11"/>
  <c r="R313" i="10"/>
  <c r="J316" i="11"/>
  <c r="J316" i="18" s="1"/>
  <c r="J316" i="10"/>
  <c r="Z318" i="11"/>
  <c r="Z318" i="10"/>
  <c r="Z328" i="11"/>
  <c r="Z328" i="10"/>
  <c r="Z336" i="11"/>
  <c r="Z336" i="10"/>
  <c r="R354" i="11"/>
  <c r="AB354" i="9"/>
  <c r="Z362" i="11"/>
  <c r="Z362" i="10"/>
  <c r="C66" i="10"/>
  <c r="C66" i="11"/>
  <c r="C66" i="18" s="1"/>
  <c r="S68" i="10"/>
  <c r="S68" i="11"/>
  <c r="S68" i="18" s="1"/>
  <c r="K71" i="11"/>
  <c r="K71" i="18" s="1"/>
  <c r="K71" i="10"/>
  <c r="C74" i="10"/>
  <c r="C74" i="11"/>
  <c r="C74" i="18" s="1"/>
  <c r="S76" i="11"/>
  <c r="S76" i="18" s="1"/>
  <c r="S76" i="10"/>
  <c r="K79" i="11"/>
  <c r="K79" i="10"/>
  <c r="C82" i="11"/>
  <c r="C82" i="10"/>
  <c r="S84" i="10"/>
  <c r="S84" i="11"/>
  <c r="S84" i="18" s="1"/>
  <c r="K87" i="11"/>
  <c r="K87" i="18" s="1"/>
  <c r="K87" i="10"/>
  <c r="C90" i="10"/>
  <c r="C90" i="11"/>
  <c r="C90" i="18" s="1"/>
  <c r="S92" i="11"/>
  <c r="S92" i="10"/>
  <c r="K95" i="11"/>
  <c r="K95" i="10"/>
  <c r="C98" i="10"/>
  <c r="C98" i="11"/>
  <c r="K103" i="10"/>
  <c r="K103" i="11"/>
  <c r="K103" i="18" s="1"/>
  <c r="C106" i="10"/>
  <c r="C106" i="11"/>
  <c r="C106" i="18" s="1"/>
  <c r="S108" i="11"/>
  <c r="S108" i="10"/>
  <c r="K111" i="11"/>
  <c r="K111" i="18" s="1"/>
  <c r="K111" i="10"/>
  <c r="C114" i="11"/>
  <c r="C114" i="10"/>
  <c r="S116" i="10"/>
  <c r="S116" i="11"/>
  <c r="S116" i="18" s="1"/>
  <c r="K119" i="11"/>
  <c r="K119" i="10"/>
  <c r="C122" i="11"/>
  <c r="C122" i="18" s="1"/>
  <c r="C122" i="10"/>
  <c r="S124" i="11"/>
  <c r="S124" i="10"/>
  <c r="K127" i="11"/>
  <c r="K127" i="10"/>
  <c r="C130" i="11"/>
  <c r="C130" i="10"/>
  <c r="S132" i="11"/>
  <c r="S132" i="18" s="1"/>
  <c r="S132" i="10"/>
  <c r="K135" i="11"/>
  <c r="K135" i="10"/>
  <c r="C138" i="10"/>
  <c r="C138" i="11"/>
  <c r="S140" i="10"/>
  <c r="S140" i="11"/>
  <c r="S140" i="18" s="1"/>
  <c r="K143" i="10"/>
  <c r="K143" i="11"/>
  <c r="K143" i="18" s="1"/>
  <c r="C146" i="11"/>
  <c r="C146" i="18" s="1"/>
  <c r="C146" i="10"/>
  <c r="S148" i="10"/>
  <c r="S148" i="11"/>
  <c r="K151" i="11"/>
  <c r="K151" i="10"/>
  <c r="C154" i="11"/>
  <c r="C154" i="18" s="1"/>
  <c r="C154" i="10"/>
  <c r="S156" i="11"/>
  <c r="S156" i="10"/>
  <c r="K159" i="11"/>
  <c r="K159" i="18" s="1"/>
  <c r="K159" i="10"/>
  <c r="C162" i="11"/>
  <c r="C162" i="10"/>
  <c r="S164" i="11"/>
  <c r="S164" i="18" s="1"/>
  <c r="S164" i="10"/>
  <c r="K167" i="11"/>
  <c r="K167" i="10"/>
  <c r="C170" i="10"/>
  <c r="C170" i="11"/>
  <c r="C170" i="18" s="1"/>
  <c r="S172" i="11"/>
  <c r="S172" i="10"/>
  <c r="K175" i="10"/>
  <c r="K175" i="11"/>
  <c r="C178" i="10"/>
  <c r="C178" i="11"/>
  <c r="C178" i="18" s="1"/>
  <c r="S180" i="10"/>
  <c r="S180" i="11"/>
  <c r="K183" i="11"/>
  <c r="K183" i="10"/>
  <c r="C186" i="10"/>
  <c r="C186" i="11"/>
  <c r="S188" i="10"/>
  <c r="S188" i="11"/>
  <c r="S188" i="18" s="1"/>
  <c r="K191" i="10"/>
  <c r="K191" i="11"/>
  <c r="K191" i="18" s="1"/>
  <c r="C194" i="10"/>
  <c r="C194" i="11"/>
  <c r="C194" i="18" s="1"/>
  <c r="S196" i="10"/>
  <c r="S196" i="11"/>
  <c r="K199" i="11"/>
  <c r="K199" i="10"/>
  <c r="C202" i="11"/>
  <c r="C202" i="18" s="1"/>
  <c r="C202" i="10"/>
  <c r="S204" i="10"/>
  <c r="S204" i="11"/>
  <c r="S204" i="18" s="1"/>
  <c r="K207" i="10"/>
  <c r="K207" i="11"/>
  <c r="K215" i="10"/>
  <c r="K215" i="11"/>
  <c r="K215" i="18" s="1"/>
  <c r="C218" i="10"/>
  <c r="C218" i="11"/>
  <c r="C218" i="18" s="1"/>
  <c r="AB218" i="9"/>
  <c r="S220" i="11"/>
  <c r="S220" i="18" s="1"/>
  <c r="S220" i="10"/>
  <c r="K223" i="10"/>
  <c r="K223" i="11"/>
  <c r="C226" i="10"/>
  <c r="C226" i="11"/>
  <c r="C226" i="18" s="1"/>
  <c r="S228" i="10"/>
  <c r="S228" i="11"/>
  <c r="K231" i="11"/>
  <c r="K231" i="18" s="1"/>
  <c r="K231" i="10"/>
  <c r="C234" i="11"/>
  <c r="C234" i="10"/>
  <c r="S236" i="11"/>
  <c r="S236" i="18" s="1"/>
  <c r="S236" i="10"/>
  <c r="K239" i="11"/>
  <c r="K239" i="18" s="1"/>
  <c r="K239" i="10"/>
  <c r="C242" i="11"/>
  <c r="C242" i="18" s="1"/>
  <c r="C242" i="10"/>
  <c r="S244" i="11"/>
  <c r="S244" i="10"/>
  <c r="K247" i="11"/>
  <c r="K247" i="18" s="1"/>
  <c r="K247" i="10"/>
  <c r="C250" i="10"/>
  <c r="C250" i="11"/>
  <c r="S252" i="11"/>
  <c r="S252" i="18" s="1"/>
  <c r="S252" i="10"/>
  <c r="K255" i="11"/>
  <c r="K255" i="10"/>
  <c r="C258" i="11"/>
  <c r="C258" i="18" s="1"/>
  <c r="C258" i="10"/>
  <c r="S260" i="11"/>
  <c r="S260" i="18" s="1"/>
  <c r="S260" i="10"/>
  <c r="K263" i="11"/>
  <c r="K263" i="18" s="1"/>
  <c r="K263" i="10"/>
  <c r="C266" i="10"/>
  <c r="C266" i="11"/>
  <c r="S268" i="11"/>
  <c r="S268" i="18" s="1"/>
  <c r="S268" i="10"/>
  <c r="K271" i="11"/>
  <c r="K271" i="18" s="1"/>
  <c r="K271" i="10"/>
  <c r="C274" i="11"/>
  <c r="C274" i="18" s="1"/>
  <c r="C274" i="10"/>
  <c r="S276" i="11"/>
  <c r="S276" i="10"/>
  <c r="K279" i="11"/>
  <c r="K279" i="18" s="1"/>
  <c r="K279" i="10"/>
  <c r="C282" i="11"/>
  <c r="C282" i="18" s="1"/>
  <c r="C282" i="10"/>
  <c r="S284" i="11"/>
  <c r="S284" i="18" s="1"/>
  <c r="S284" i="10"/>
  <c r="K287" i="11"/>
  <c r="K287" i="10"/>
  <c r="C290" i="11"/>
  <c r="C290" i="18" s="1"/>
  <c r="C290" i="10"/>
  <c r="S292" i="11"/>
  <c r="S292" i="10"/>
  <c r="K295" i="11"/>
  <c r="K295" i="18" s="1"/>
  <c r="K295" i="10"/>
  <c r="C298" i="11"/>
  <c r="C298" i="10"/>
  <c r="S300" i="11"/>
  <c r="S300" i="18" s="1"/>
  <c r="S300" i="10"/>
  <c r="K303" i="11"/>
  <c r="K303" i="10"/>
  <c r="Z69" i="11"/>
  <c r="Z69" i="18" s="1"/>
  <c r="R179" i="10"/>
  <c r="D52" i="11"/>
  <c r="P37" i="10"/>
  <c r="Z56" i="11"/>
  <c r="Z56" i="18" s="1"/>
  <c r="R59" i="10"/>
  <c r="J219" i="11"/>
  <c r="K22" i="10"/>
  <c r="Z80" i="10"/>
  <c r="AB316" i="9"/>
  <c r="AB340" i="9"/>
  <c r="AB293" i="9"/>
  <c r="AB249" i="9"/>
  <c r="AB313" i="9"/>
  <c r="AB300" i="9"/>
  <c r="AB275" i="9"/>
  <c r="AB344" i="9"/>
  <c r="AB333" i="9"/>
  <c r="AB347" i="9"/>
  <c r="AB307" i="9"/>
  <c r="K188" i="11"/>
  <c r="K188" i="18" s="1"/>
  <c r="K188" i="10"/>
  <c r="C191" i="10"/>
  <c r="C191" i="11"/>
  <c r="S193" i="11"/>
  <c r="S193" i="18" s="1"/>
  <c r="S193" i="10"/>
  <c r="K196" i="10"/>
  <c r="K196" i="11"/>
  <c r="C199" i="10"/>
  <c r="C199" i="11"/>
  <c r="S201" i="11"/>
  <c r="S201" i="10"/>
  <c r="K204" i="11"/>
  <c r="K204" i="18" s="1"/>
  <c r="K204" i="10"/>
  <c r="C207" i="11"/>
  <c r="C207" i="10"/>
  <c r="S209" i="11"/>
  <c r="S209" i="18" s="1"/>
  <c r="S209" i="10"/>
  <c r="K212" i="10"/>
  <c r="K212" i="11"/>
  <c r="C215" i="11"/>
  <c r="C215" i="18" s="1"/>
  <c r="C215" i="10"/>
  <c r="S217" i="10"/>
  <c r="S217" i="11"/>
  <c r="K220" i="11"/>
  <c r="K220" i="18" s="1"/>
  <c r="K220" i="10"/>
  <c r="C223" i="11"/>
  <c r="C223" i="18" s="1"/>
  <c r="C223" i="10"/>
  <c r="S225" i="10"/>
  <c r="S225" i="11"/>
  <c r="S225" i="18" s="1"/>
  <c r="C231" i="10"/>
  <c r="C231" i="11"/>
  <c r="C231" i="18" s="1"/>
  <c r="S233" i="10"/>
  <c r="S233" i="11"/>
  <c r="S233" i="18" s="1"/>
  <c r="K244" i="11"/>
  <c r="K244" i="10"/>
  <c r="C247" i="11"/>
  <c r="C247" i="18" s="1"/>
  <c r="C247" i="10"/>
  <c r="S249" i="11"/>
  <c r="S249" i="10"/>
  <c r="S257" i="10"/>
  <c r="S257" i="11"/>
  <c r="K260" i="11"/>
  <c r="K260" i="18" s="1"/>
  <c r="K260" i="10"/>
  <c r="S265" i="11"/>
  <c r="S265" i="18" s="1"/>
  <c r="S265" i="10"/>
  <c r="K268" i="11"/>
  <c r="K268" i="10"/>
  <c r="S273" i="11"/>
  <c r="S273" i="18" s="1"/>
  <c r="S273" i="10"/>
  <c r="K276" i="11"/>
  <c r="K276" i="10"/>
  <c r="C279" i="11"/>
  <c r="C279" i="18" s="1"/>
  <c r="C279" i="10"/>
  <c r="S289" i="11"/>
  <c r="S289" i="10"/>
  <c r="T66" i="11"/>
  <c r="T66" i="18" s="1"/>
  <c r="T66" i="10"/>
  <c r="L69" i="11"/>
  <c r="L69" i="18" s="1"/>
  <c r="L69" i="10"/>
  <c r="D72" i="11"/>
  <c r="D72" i="18" s="1"/>
  <c r="D72" i="10"/>
  <c r="L77" i="11"/>
  <c r="L77" i="10"/>
  <c r="D80" i="11"/>
  <c r="D80" i="18" s="1"/>
  <c r="D80" i="10"/>
  <c r="T82" i="11"/>
  <c r="T82" i="18" s="1"/>
  <c r="T82" i="10"/>
  <c r="L85" i="11"/>
  <c r="L85" i="18" s="1"/>
  <c r="L85" i="10"/>
  <c r="D88" i="11"/>
  <c r="D88" i="10"/>
  <c r="L93" i="11"/>
  <c r="L93" i="18" s="1"/>
  <c r="L93" i="10"/>
  <c r="D96" i="11"/>
  <c r="D96" i="18" s="1"/>
  <c r="D96" i="10"/>
  <c r="T98" i="11"/>
  <c r="T98" i="18" s="1"/>
  <c r="T98" i="10"/>
  <c r="D104" i="11"/>
  <c r="D104" i="10"/>
  <c r="T106" i="11"/>
  <c r="T106" i="18" s="1"/>
  <c r="T106" i="10"/>
  <c r="D112" i="11"/>
  <c r="D112" i="18" s="1"/>
  <c r="D112" i="10"/>
  <c r="T114" i="10"/>
  <c r="T114" i="11"/>
  <c r="D120" i="11"/>
  <c r="D120" i="10"/>
  <c r="T122" i="11"/>
  <c r="T122" i="18" s="1"/>
  <c r="T122" i="10"/>
  <c r="L125" i="11"/>
  <c r="L125" i="18" s="1"/>
  <c r="L125" i="10"/>
  <c r="D128" i="11"/>
  <c r="D128" i="18" s="1"/>
  <c r="D128" i="10"/>
  <c r="T130" i="10"/>
  <c r="T130" i="11"/>
  <c r="L133" i="11"/>
  <c r="L133" i="18" s="1"/>
  <c r="L133" i="10"/>
  <c r="D136" i="10"/>
  <c r="D136" i="11"/>
  <c r="L141" i="11"/>
  <c r="L141" i="18" s="1"/>
  <c r="L141" i="10"/>
  <c r="D144" i="11"/>
  <c r="D144" i="18" s="1"/>
  <c r="D144" i="10"/>
  <c r="T146" i="10"/>
  <c r="T146" i="11"/>
  <c r="L149" i="11"/>
  <c r="L149" i="18" s="1"/>
  <c r="L149" i="10"/>
  <c r="D152" i="11"/>
  <c r="D152" i="18" s="1"/>
  <c r="D152" i="10"/>
  <c r="T154" i="11"/>
  <c r="T154" i="10"/>
  <c r="L157" i="11"/>
  <c r="L157" i="18" s="1"/>
  <c r="L157" i="10"/>
  <c r="D160" i="10"/>
  <c r="D160" i="11"/>
  <c r="T162" i="11"/>
  <c r="T162" i="18" s="1"/>
  <c r="T162" i="10"/>
  <c r="D168" i="11"/>
  <c r="D168" i="10"/>
  <c r="T170" i="10"/>
  <c r="T170" i="11"/>
  <c r="L173" i="11"/>
  <c r="L173" i="18" s="1"/>
  <c r="L173" i="10"/>
  <c r="D176" i="11"/>
  <c r="D176" i="18" s="1"/>
  <c r="D176" i="10"/>
  <c r="T178" i="10"/>
  <c r="T178" i="11"/>
  <c r="L181" i="11"/>
  <c r="L181" i="18" s="1"/>
  <c r="L181" i="10"/>
  <c r="D184" i="11"/>
  <c r="D184" i="18" s="1"/>
  <c r="D184" i="10"/>
  <c r="T186" i="11"/>
  <c r="T186" i="18" s="1"/>
  <c r="T186" i="10"/>
  <c r="L189" i="11"/>
  <c r="L189" i="10"/>
  <c r="D192" i="10"/>
  <c r="D192" i="11"/>
  <c r="T194" i="11"/>
  <c r="T194" i="18" s="1"/>
  <c r="T194" i="10"/>
  <c r="L197" i="11"/>
  <c r="L197" i="18" s="1"/>
  <c r="L197" i="10"/>
  <c r="D200" i="11"/>
  <c r="D200" i="10"/>
  <c r="T202" i="10"/>
  <c r="T202" i="11"/>
  <c r="L205" i="11"/>
  <c r="L205" i="18" s="1"/>
  <c r="L205" i="10"/>
  <c r="T210" i="11"/>
  <c r="T210" i="18" s="1"/>
  <c r="T210" i="10"/>
  <c r="L213" i="10"/>
  <c r="L213" i="11"/>
  <c r="D216" i="11"/>
  <c r="D216" i="18" s="1"/>
  <c r="D216" i="10"/>
  <c r="T218" i="11"/>
  <c r="T218" i="18" s="1"/>
  <c r="T218" i="10"/>
  <c r="D224" i="11"/>
  <c r="D224" i="18" s="1"/>
  <c r="D224" i="10"/>
  <c r="T226" i="10"/>
  <c r="T226" i="11"/>
  <c r="L229" i="10"/>
  <c r="L229" i="11"/>
  <c r="D232" i="10"/>
  <c r="D232" i="11"/>
  <c r="T234" i="11"/>
  <c r="T234" i="18" s="1"/>
  <c r="T234" i="10"/>
  <c r="L237" i="11"/>
  <c r="L237" i="10"/>
  <c r="T242" i="11"/>
  <c r="T242" i="18" s="1"/>
  <c r="T242" i="10"/>
  <c r="L245" i="11"/>
  <c r="L245" i="18" s="1"/>
  <c r="L245" i="10"/>
  <c r="D251" i="11"/>
  <c r="D251" i="18" s="1"/>
  <c r="D251" i="10"/>
  <c r="T253" i="11"/>
  <c r="T253" i="10"/>
  <c r="L256" i="11"/>
  <c r="L256" i="18" s="1"/>
  <c r="L256" i="10"/>
  <c r="L259" i="10"/>
  <c r="L259" i="11"/>
  <c r="D262" i="11"/>
  <c r="D262" i="18" s="1"/>
  <c r="D262" i="10"/>
  <c r="T264" i="10"/>
  <c r="T264" i="11"/>
  <c r="L270" i="11"/>
  <c r="L270" i="18" s="1"/>
  <c r="L270" i="10"/>
  <c r="L273" i="11"/>
  <c r="L273" i="18" s="1"/>
  <c r="L273" i="10"/>
  <c r="D276" i="11"/>
  <c r="D276" i="18" s="1"/>
  <c r="D276" i="10"/>
  <c r="T278" i="11"/>
  <c r="T278" i="10"/>
  <c r="T281" i="11"/>
  <c r="T281" i="18" s="1"/>
  <c r="T281" i="10"/>
  <c r="D287" i="11"/>
  <c r="D287" i="18" s="1"/>
  <c r="D287" i="10"/>
  <c r="D290" i="11"/>
  <c r="D290" i="18" s="1"/>
  <c r="D290" i="10"/>
  <c r="D301" i="11"/>
  <c r="D301" i="10"/>
  <c r="T303" i="11"/>
  <c r="T303" i="18" s="1"/>
  <c r="T303" i="10"/>
  <c r="T306" i="11"/>
  <c r="T306" i="10"/>
  <c r="L309" i="11"/>
  <c r="L309" i="10"/>
  <c r="L323" i="11"/>
  <c r="L323" i="10"/>
  <c r="D326" i="11"/>
  <c r="D326" i="18" s="1"/>
  <c r="D326" i="10"/>
  <c r="T328" i="11"/>
  <c r="T328" i="18" s="1"/>
  <c r="T328" i="10"/>
  <c r="T331" i="11"/>
  <c r="T331" i="18" s="1"/>
  <c r="T331" i="10"/>
  <c r="T345" i="11"/>
  <c r="T345" i="10"/>
  <c r="L348" i="11"/>
  <c r="L348" i="18" s="1"/>
  <c r="L348" i="10"/>
  <c r="D351" i="11"/>
  <c r="D351" i="10"/>
  <c r="D354" i="11"/>
  <c r="D354" i="10"/>
  <c r="T367" i="11"/>
  <c r="T367" i="10"/>
  <c r="E68" i="11"/>
  <c r="E68" i="18" s="1"/>
  <c r="E68" i="10"/>
  <c r="U70" i="11"/>
  <c r="U70" i="18" s="1"/>
  <c r="U70" i="10"/>
  <c r="M73" i="11"/>
  <c r="M73" i="10"/>
  <c r="U78" i="11"/>
  <c r="U78" i="10"/>
  <c r="M81" i="11"/>
  <c r="M81" i="18" s="1"/>
  <c r="M81" i="10"/>
  <c r="E84" i="11"/>
  <c r="E84" i="10"/>
  <c r="U86" i="10"/>
  <c r="U86" i="11"/>
  <c r="U86" i="18" s="1"/>
  <c r="M89" i="11"/>
  <c r="M89" i="10"/>
  <c r="E92" i="11"/>
  <c r="E92" i="18" s="1"/>
  <c r="E92" i="10"/>
  <c r="U94" i="11"/>
  <c r="U94" i="10"/>
  <c r="M97" i="11"/>
  <c r="M97" i="10"/>
  <c r="E100" i="11"/>
  <c r="E100" i="10"/>
  <c r="U102" i="11"/>
  <c r="U102" i="18" s="1"/>
  <c r="U102" i="10"/>
  <c r="M105" i="10"/>
  <c r="M105" i="11"/>
  <c r="E108" i="11"/>
  <c r="E108" i="18" s="1"/>
  <c r="E108" i="10"/>
  <c r="U110" i="11"/>
  <c r="U110" i="10"/>
  <c r="M113" i="11"/>
  <c r="M113" i="18" s="1"/>
  <c r="M113" i="10"/>
  <c r="E116" i="11"/>
  <c r="E116" i="10"/>
  <c r="U118" i="11"/>
  <c r="U118" i="18" s="1"/>
  <c r="U118" i="10"/>
  <c r="M121" i="11"/>
  <c r="M121" i="10"/>
  <c r="M129" i="10"/>
  <c r="M129" i="11"/>
  <c r="E132" i="11"/>
  <c r="E132" i="18" s="1"/>
  <c r="E132" i="10"/>
  <c r="U134" i="11"/>
  <c r="U134" i="18" s="1"/>
  <c r="U134" i="10"/>
  <c r="M137" i="11"/>
  <c r="M137" i="10"/>
  <c r="E140" i="11"/>
  <c r="E140" i="18" s="1"/>
  <c r="E140" i="10"/>
  <c r="U142" i="11"/>
  <c r="U142" i="18" s="1"/>
  <c r="U142" i="10"/>
  <c r="M145" i="11"/>
  <c r="M145" i="18" s="1"/>
  <c r="M145" i="10"/>
  <c r="U150" i="11"/>
  <c r="U150" i="10"/>
  <c r="M153" i="11"/>
  <c r="M153" i="18" s="1"/>
  <c r="M153" i="10"/>
  <c r="E156" i="11"/>
  <c r="E156" i="18" s="1"/>
  <c r="E156" i="10"/>
  <c r="U158" i="10"/>
  <c r="U158" i="11"/>
  <c r="M161" i="11"/>
  <c r="M161" i="10"/>
  <c r="E164" i="11"/>
  <c r="E164" i="18" s="1"/>
  <c r="E164" i="10"/>
  <c r="M169" i="11"/>
  <c r="M169" i="18" s="1"/>
  <c r="M169" i="10"/>
  <c r="E172" i="11"/>
  <c r="E172" i="10"/>
  <c r="U174" i="10"/>
  <c r="U174" i="11"/>
  <c r="M177" i="11"/>
  <c r="M177" i="18" s="1"/>
  <c r="M177" i="10"/>
  <c r="E180" i="10"/>
  <c r="E180" i="11"/>
  <c r="U182" i="11"/>
  <c r="U182" i="18" s="1"/>
  <c r="U182" i="10"/>
  <c r="M185" i="11"/>
  <c r="M185" i="10"/>
  <c r="E188" i="11"/>
  <c r="E188" i="18" s="1"/>
  <c r="E188" i="10"/>
  <c r="U190" i="11"/>
  <c r="U190" i="18" s="1"/>
  <c r="U190" i="10"/>
  <c r="M193" i="11"/>
  <c r="M193" i="10"/>
  <c r="E196" i="11"/>
  <c r="E196" i="10"/>
  <c r="U198" i="11"/>
  <c r="U198" i="18" s="1"/>
  <c r="U198" i="10"/>
  <c r="M201" i="10"/>
  <c r="M201" i="11"/>
  <c r="E204" i="11"/>
  <c r="E204" i="18" s="1"/>
  <c r="E204" i="10"/>
  <c r="U206" i="11"/>
  <c r="U206" i="10"/>
  <c r="E212" i="11"/>
  <c r="E212" i="18" s="1"/>
  <c r="E212" i="10"/>
  <c r="U214" i="11"/>
  <c r="U214" i="18" s="1"/>
  <c r="U214" i="10"/>
  <c r="M217" i="10"/>
  <c r="M217" i="11"/>
  <c r="M217" i="18" s="1"/>
  <c r="E220" i="11"/>
  <c r="E220" i="10"/>
  <c r="U222" i="11"/>
  <c r="U222" i="18" s="1"/>
  <c r="U222" i="10"/>
  <c r="M225" i="11"/>
  <c r="M225" i="18" s="1"/>
  <c r="M225" i="10"/>
  <c r="E228" i="11"/>
  <c r="E228" i="10"/>
  <c r="U230" i="10"/>
  <c r="U230" i="11"/>
  <c r="E236" i="11"/>
  <c r="E236" i="18" s="1"/>
  <c r="E236" i="10"/>
  <c r="U238" i="11"/>
  <c r="U238" i="10"/>
  <c r="M241" i="11"/>
  <c r="M241" i="18" s="1"/>
  <c r="M241" i="10"/>
  <c r="E244" i="11"/>
  <c r="E244" i="10"/>
  <c r="U246" i="11"/>
  <c r="U246" i="18" s="1"/>
  <c r="U246" i="10"/>
  <c r="M249" i="11"/>
  <c r="M249" i="10"/>
  <c r="E252" i="11"/>
  <c r="E252" i="18" s="1"/>
  <c r="E252" i="10"/>
  <c r="U254" i="10"/>
  <c r="U254" i="11"/>
  <c r="U254" i="18" s="1"/>
  <c r="E260" i="11"/>
  <c r="E260" i="18" s="1"/>
  <c r="E260" i="10"/>
  <c r="U262" i="11"/>
  <c r="U262" i="18" s="1"/>
  <c r="U262" i="10"/>
  <c r="M265" i="11"/>
  <c r="M265" i="18" s="1"/>
  <c r="M265" i="10"/>
  <c r="E268" i="11"/>
  <c r="E268" i="10"/>
  <c r="U270" i="11"/>
  <c r="U270" i="18" s="1"/>
  <c r="U270" i="10"/>
  <c r="M273" i="10"/>
  <c r="M273" i="11"/>
  <c r="E276" i="11"/>
  <c r="E276" i="10"/>
  <c r="U278" i="11"/>
  <c r="U278" i="10"/>
  <c r="M281" i="11"/>
  <c r="M281" i="18" s="1"/>
  <c r="M281" i="10"/>
  <c r="E284" i="11"/>
  <c r="E284" i="18" s="1"/>
  <c r="E284" i="10"/>
  <c r="U286" i="11"/>
  <c r="U286" i="10"/>
  <c r="M289" i="11"/>
  <c r="M289" i="10"/>
  <c r="U294" i="11"/>
  <c r="U294" i="18" s="1"/>
  <c r="U294" i="10"/>
  <c r="E300" i="11"/>
  <c r="E300" i="18" s="1"/>
  <c r="E300" i="10"/>
  <c r="U302" i="11"/>
  <c r="U302" i="10"/>
  <c r="M305" i="11"/>
  <c r="M305" i="10"/>
  <c r="U318" i="11"/>
  <c r="U318" i="18" s="1"/>
  <c r="U318" i="10"/>
  <c r="M321" i="11"/>
  <c r="M321" i="10"/>
  <c r="E324" i="11"/>
  <c r="E324" i="10"/>
  <c r="E332" i="11"/>
  <c r="E332" i="10"/>
  <c r="U334" i="11"/>
  <c r="U334" i="18" s="1"/>
  <c r="U334" i="10"/>
  <c r="M337" i="11"/>
  <c r="M337" i="10"/>
  <c r="U342" i="11"/>
  <c r="U342" i="18" s="1"/>
  <c r="U342" i="10"/>
  <c r="M345" i="11"/>
  <c r="M345" i="10"/>
  <c r="E348" i="11"/>
  <c r="E348" i="18" s="1"/>
  <c r="E348" i="10"/>
  <c r="U350" i="11"/>
  <c r="U350" i="10"/>
  <c r="M353" i="11"/>
  <c r="M353" i="10"/>
  <c r="U358" i="11"/>
  <c r="U358" i="10"/>
  <c r="M361" i="11"/>
  <c r="M361" i="18" s="1"/>
  <c r="M361" i="10"/>
  <c r="E364" i="11"/>
  <c r="E364" i="18" s="1"/>
  <c r="E364" i="10"/>
  <c r="U366" i="11"/>
  <c r="U366" i="18" s="1"/>
  <c r="U366" i="10"/>
  <c r="V297" i="11"/>
  <c r="V297" i="10"/>
  <c r="V301" i="11"/>
  <c r="V301" i="18" s="1"/>
  <c r="V301" i="10"/>
  <c r="V307" i="11"/>
  <c r="V307" i="10"/>
  <c r="V310" i="11"/>
  <c r="V310" i="10"/>
  <c r="N317" i="11"/>
  <c r="N317" i="10"/>
  <c r="N320" i="11"/>
  <c r="N320" i="18" s="1"/>
  <c r="N320" i="10"/>
  <c r="N323" i="11"/>
  <c r="N323" i="10"/>
  <c r="N330" i="11"/>
  <c r="N330" i="18" s="1"/>
  <c r="N330" i="10"/>
  <c r="V333" i="11"/>
  <c r="V333" i="10"/>
  <c r="V336" i="11"/>
  <c r="V336" i="18" s="1"/>
  <c r="V336" i="10"/>
  <c r="N340" i="11"/>
  <c r="N340" i="10"/>
  <c r="N343" i="11"/>
  <c r="N343" i="18" s="1"/>
  <c r="N343" i="10"/>
  <c r="V346" i="11"/>
  <c r="V346" i="10"/>
  <c r="N350" i="11"/>
  <c r="N350" i="18" s="1"/>
  <c r="N350" i="10"/>
  <c r="N353" i="11"/>
  <c r="N353" i="18" s="1"/>
  <c r="N353" i="10"/>
  <c r="N356" i="11"/>
  <c r="N356" i="10"/>
  <c r="N359" i="11"/>
  <c r="N359" i="10"/>
  <c r="N362" i="11"/>
  <c r="N362" i="18" s="1"/>
  <c r="N362" i="10"/>
  <c r="F366" i="11"/>
  <c r="F366" i="10"/>
  <c r="W300" i="11"/>
  <c r="W300" i="10"/>
  <c r="O303" i="11"/>
  <c r="O303" i="10"/>
  <c r="G306" i="11"/>
  <c r="G306" i="18" s="1"/>
  <c r="G306" i="10"/>
  <c r="W308" i="11"/>
  <c r="W308" i="18" s="1"/>
  <c r="W308" i="10"/>
  <c r="W311" i="11"/>
  <c r="W311" i="10"/>
  <c r="O314" i="11"/>
  <c r="O314" i="10"/>
  <c r="G317" i="11"/>
  <c r="G317" i="18" s="1"/>
  <c r="G317" i="10"/>
  <c r="G320" i="11"/>
  <c r="G320" i="10"/>
  <c r="W322" i="11"/>
  <c r="W322" i="10"/>
  <c r="O325" i="11"/>
  <c r="O325" i="10"/>
  <c r="G328" i="11"/>
  <c r="G328" i="18" s="1"/>
  <c r="G328" i="10"/>
  <c r="W330" i="11"/>
  <c r="W330" i="10"/>
  <c r="O333" i="11"/>
  <c r="O333" i="18" s="1"/>
  <c r="O333" i="10"/>
  <c r="O336" i="11"/>
  <c r="O336" i="10"/>
  <c r="G339" i="11"/>
  <c r="G339" i="18" s="1"/>
  <c r="G339" i="10"/>
  <c r="W341" i="11"/>
  <c r="W341" i="10"/>
  <c r="W344" i="11"/>
  <c r="W344" i="18" s="1"/>
  <c r="W344" i="10"/>
  <c r="O347" i="11"/>
  <c r="O347" i="10"/>
  <c r="O350" i="11"/>
  <c r="O350" i="18" s="1"/>
  <c r="O350" i="10"/>
  <c r="W355" i="11"/>
  <c r="W355" i="10"/>
  <c r="W358" i="11"/>
  <c r="W358" i="10"/>
  <c r="O361" i="11"/>
  <c r="O361" i="10"/>
  <c r="G364" i="11"/>
  <c r="G364" i="18" s="1"/>
  <c r="G364" i="10"/>
  <c r="G367" i="11"/>
  <c r="G367" i="10"/>
  <c r="X292" i="11"/>
  <c r="X292" i="18" s="1"/>
  <c r="X292" i="10"/>
  <c r="S297" i="10"/>
  <c r="C319" i="10"/>
  <c r="K340" i="10"/>
  <c r="S361" i="10"/>
  <c r="D315" i="10"/>
  <c r="L359" i="10"/>
  <c r="C263" i="11"/>
  <c r="L117" i="10"/>
  <c r="L165" i="10"/>
  <c r="L221" i="10"/>
  <c r="M209" i="10"/>
  <c r="K316" i="10"/>
  <c r="S337" i="10"/>
  <c r="C359" i="10"/>
  <c r="D312" i="10"/>
  <c r="T356" i="10"/>
  <c r="M313" i="10"/>
  <c r="U326" i="10"/>
  <c r="E340" i="10"/>
  <c r="V326" i="10"/>
  <c r="G353" i="10"/>
  <c r="S313" i="10"/>
  <c r="C335" i="10"/>
  <c r="K356" i="10"/>
  <c r="L298" i="10"/>
  <c r="T342" i="10"/>
  <c r="M297" i="10"/>
  <c r="U310" i="10"/>
  <c r="C271" i="10"/>
  <c r="T292" i="10"/>
  <c r="D248" i="11"/>
  <c r="D248" i="18" s="1"/>
  <c r="L284" i="10"/>
  <c r="E124" i="11"/>
  <c r="C311" i="10"/>
  <c r="K332" i="10"/>
  <c r="S353" i="10"/>
  <c r="D340" i="10"/>
  <c r="E308" i="10"/>
  <c r="S241" i="10"/>
  <c r="V304" i="10"/>
  <c r="T267" i="10"/>
  <c r="E148" i="10"/>
  <c r="L112" i="11"/>
  <c r="L112" i="10"/>
  <c r="T125" i="11"/>
  <c r="T125" i="18" s="1"/>
  <c r="T125" i="10"/>
  <c r="T133" i="11"/>
  <c r="T133" i="18" s="1"/>
  <c r="T133" i="10"/>
  <c r="D147" i="11"/>
  <c r="D147" i="10"/>
  <c r="L160" i="11"/>
  <c r="L160" i="10"/>
  <c r="L168" i="11"/>
  <c r="L168" i="10"/>
  <c r="T181" i="11"/>
  <c r="T181" i="10"/>
  <c r="T189" i="11"/>
  <c r="T189" i="10"/>
  <c r="D203" i="11"/>
  <c r="D203" i="10"/>
  <c r="D211" i="11"/>
  <c r="D211" i="18" s="1"/>
  <c r="D211" i="10"/>
  <c r="L224" i="11"/>
  <c r="L224" i="10"/>
  <c r="T229" i="11"/>
  <c r="T229" i="10"/>
  <c r="D235" i="11"/>
  <c r="D235" i="10"/>
  <c r="L240" i="11"/>
  <c r="L240" i="10"/>
  <c r="T245" i="11"/>
  <c r="T245" i="10"/>
  <c r="L251" i="11"/>
  <c r="L251" i="10"/>
  <c r="T256" i="11"/>
  <c r="T256" i="10"/>
  <c r="L262" i="11"/>
  <c r="L262" i="10"/>
  <c r="D268" i="11"/>
  <c r="D268" i="10"/>
  <c r="T273" i="11"/>
  <c r="T273" i="10"/>
  <c r="D279" i="11"/>
  <c r="D279" i="10"/>
  <c r="T140" i="10"/>
  <c r="T140" i="11"/>
  <c r="D226" i="10"/>
  <c r="D226" i="11"/>
  <c r="T236" i="10"/>
  <c r="T236" i="11"/>
  <c r="T284" i="10"/>
  <c r="L290" i="10"/>
  <c r="E222" i="11"/>
  <c r="E222" i="18" s="1"/>
  <c r="W44" i="11"/>
  <c r="R293" i="10"/>
  <c r="K60" i="10"/>
  <c r="C63" i="11"/>
  <c r="L15" i="11"/>
  <c r="L63" i="11"/>
  <c r="L63" i="18" s="1"/>
  <c r="T60" i="10"/>
  <c r="T60" i="11"/>
  <c r="T60" i="18" s="1"/>
  <c r="E5" i="10"/>
  <c r="E5" i="11"/>
  <c r="E5" i="18" s="1"/>
  <c r="U7" i="11"/>
  <c r="U7" i="10"/>
  <c r="M10" i="11"/>
  <c r="M10" i="10"/>
  <c r="E13" i="11"/>
  <c r="E13" i="18" s="1"/>
  <c r="E13" i="10"/>
  <c r="U15" i="11"/>
  <c r="U15" i="10"/>
  <c r="M18" i="10"/>
  <c r="M18" i="11"/>
  <c r="E21" i="11"/>
  <c r="E21" i="10"/>
  <c r="U23" i="10"/>
  <c r="U23" i="11"/>
  <c r="M26" i="10"/>
  <c r="M26" i="11"/>
  <c r="E29" i="11"/>
  <c r="E29" i="10"/>
  <c r="U31" i="11"/>
  <c r="U31" i="10"/>
  <c r="M34" i="11"/>
  <c r="M34" i="10"/>
  <c r="U47" i="10"/>
  <c r="U47" i="11"/>
  <c r="M50" i="11"/>
  <c r="M50" i="18" s="1"/>
  <c r="M50" i="10"/>
  <c r="U55" i="11"/>
  <c r="U55" i="10"/>
  <c r="M58" i="11"/>
  <c r="M58" i="18" s="1"/>
  <c r="M58" i="10"/>
  <c r="E61" i="10"/>
  <c r="E61" i="11"/>
  <c r="E61" i="18" s="1"/>
  <c r="O39" i="11"/>
  <c r="J44" i="10"/>
  <c r="C39" i="11"/>
  <c r="S41" i="10"/>
  <c r="D10" i="10"/>
  <c r="T28" i="11"/>
  <c r="T28" i="18" s="1"/>
  <c r="L55" i="10"/>
  <c r="D58" i="10"/>
  <c r="Z334" i="10"/>
  <c r="L7" i="11"/>
  <c r="L7" i="10"/>
  <c r="T12" i="11"/>
  <c r="T12" i="18" s="1"/>
  <c r="T12" i="10"/>
  <c r="D18" i="10"/>
  <c r="D18" i="11"/>
  <c r="L31" i="10"/>
  <c r="L31" i="11"/>
  <c r="AB326" i="9"/>
  <c r="AB26" i="9"/>
  <c r="O63" i="11"/>
  <c r="O63" i="18" s="1"/>
  <c r="X55" i="11"/>
  <c r="X55" i="18" s="1"/>
  <c r="R9" i="10"/>
  <c r="Z22" i="10"/>
  <c r="R33" i="10"/>
  <c r="J60" i="10"/>
  <c r="S17" i="10"/>
  <c r="K36" i="11"/>
  <c r="T4" i="11"/>
  <c r="T4" i="18" s="1"/>
  <c r="D26" i="11"/>
  <c r="D26" i="18" s="1"/>
  <c r="D42" i="10"/>
  <c r="D50" i="10"/>
  <c r="T52" i="11"/>
  <c r="M42" i="11"/>
  <c r="E45" i="11"/>
  <c r="Z326" i="10"/>
  <c r="K20" i="10"/>
  <c r="K44" i="10"/>
  <c r="C47" i="10"/>
  <c r="S49" i="10"/>
  <c r="T36" i="10"/>
  <c r="L39" i="11"/>
  <c r="L39" i="18" s="1"/>
  <c r="L47" i="11"/>
  <c r="E37" i="10"/>
  <c r="U39" i="10"/>
  <c r="L23" i="11"/>
  <c r="L23" i="18" s="1"/>
  <c r="D34" i="10"/>
  <c r="T44" i="10"/>
  <c r="U63" i="11"/>
  <c r="U63" i="18" s="1"/>
  <c r="M223" i="10"/>
  <c r="U228" i="10"/>
  <c r="K234" i="10"/>
  <c r="E16" i="11"/>
  <c r="E16" i="18" s="1"/>
  <c r="R4" i="10"/>
  <c r="J16" i="11"/>
  <c r="Z36" i="10"/>
  <c r="J47" i="10"/>
  <c r="Z58" i="11"/>
  <c r="C21" i="11"/>
  <c r="S36" i="10"/>
  <c r="C45" i="10"/>
  <c r="S63" i="10"/>
  <c r="L21" i="10"/>
  <c r="T58" i="11"/>
  <c r="Z9" i="10"/>
  <c r="J18" i="10"/>
  <c r="R23" i="10"/>
  <c r="R28" i="10"/>
  <c r="Z33" i="10"/>
  <c r="J42" i="10"/>
  <c r="R45" i="10"/>
  <c r="R52" i="10"/>
  <c r="Z60" i="10"/>
  <c r="S4" i="10"/>
  <c r="C10" i="10"/>
  <c r="S15" i="10"/>
  <c r="K23" i="10"/>
  <c r="C29" i="11"/>
  <c r="C29" i="18" s="1"/>
  <c r="S55" i="10"/>
  <c r="T23" i="11"/>
  <c r="T26" i="10"/>
  <c r="L34" i="11"/>
  <c r="D64" i="10"/>
  <c r="Z4" i="10"/>
  <c r="J15" i="10"/>
  <c r="Z26" i="11"/>
  <c r="Z26" i="18" s="1"/>
  <c r="R47" i="10"/>
  <c r="Z57" i="10"/>
  <c r="C5" i="10"/>
  <c r="K8" i="11"/>
  <c r="K8" i="18" s="1"/>
  <c r="K31" i="10"/>
  <c r="C37" i="11"/>
  <c r="K47" i="11"/>
  <c r="K47" i="18" s="1"/>
  <c r="D24" i="11"/>
  <c r="D24" i="18" s="1"/>
  <c r="D32" i="10"/>
  <c r="T34" i="10"/>
  <c r="M56" i="10"/>
  <c r="R13" i="10"/>
  <c r="J56" i="10"/>
  <c r="K10" i="10"/>
  <c r="S23" i="11"/>
  <c r="S23" i="18" s="1"/>
  <c r="K39" i="11"/>
  <c r="S47" i="11"/>
  <c r="S47" i="18" s="1"/>
  <c r="C58" i="11"/>
  <c r="L29" i="11"/>
  <c r="D40" i="11"/>
  <c r="M37" i="11"/>
  <c r="E48" i="11"/>
  <c r="E51" i="10"/>
  <c r="U53" i="10"/>
  <c r="U58" i="11"/>
  <c r="U61" i="11"/>
  <c r="M64" i="11"/>
  <c r="M64" i="18" s="1"/>
  <c r="S44" i="10"/>
  <c r="S44" i="11"/>
  <c r="K55" i="10"/>
  <c r="K55" i="11"/>
  <c r="K55" i="18" s="1"/>
  <c r="D21" i="11"/>
  <c r="D21" i="10"/>
  <c r="T31" i="11"/>
  <c r="T31" i="10"/>
  <c r="L42" i="11"/>
  <c r="L42" i="10"/>
  <c r="T63" i="11"/>
  <c r="T63" i="10"/>
  <c r="M5" i="10"/>
  <c r="M5" i="11"/>
  <c r="U26" i="10"/>
  <c r="U26" i="11"/>
  <c r="Z294" i="11"/>
  <c r="Z294" i="10"/>
  <c r="R5" i="11"/>
  <c r="J48" i="11"/>
  <c r="J48" i="18" s="1"/>
  <c r="S5" i="10"/>
  <c r="C13" i="10"/>
  <c r="K26" i="11"/>
  <c r="S52" i="11"/>
  <c r="S52" i="18" s="1"/>
  <c r="C61" i="10"/>
  <c r="T10" i="10"/>
  <c r="L13" i="11"/>
  <c r="L13" i="18" s="1"/>
  <c r="D45" i="11"/>
  <c r="D45" i="18" s="1"/>
  <c r="D48" i="11"/>
  <c r="D53" i="10"/>
  <c r="T55" i="11"/>
  <c r="Z255" i="11"/>
  <c r="Z255" i="10"/>
  <c r="J277" i="11"/>
  <c r="J277" i="10"/>
  <c r="K110" i="11"/>
  <c r="K110" i="18" s="1"/>
  <c r="K110" i="10"/>
  <c r="X20" i="10"/>
  <c r="P31" i="10"/>
  <c r="I5" i="10"/>
  <c r="Y15" i="10"/>
  <c r="Q26" i="10"/>
  <c r="I37" i="10"/>
  <c r="Y47" i="10"/>
  <c r="Q58" i="10"/>
  <c r="S21" i="11"/>
  <c r="C35" i="10"/>
  <c r="C51" i="11"/>
  <c r="C51" i="18" s="1"/>
  <c r="K78" i="10"/>
  <c r="C121" i="10"/>
  <c r="C161" i="10"/>
  <c r="S203" i="10"/>
  <c r="C249" i="10"/>
  <c r="D162" i="11"/>
  <c r="D162" i="18" s="1"/>
  <c r="L247" i="11"/>
  <c r="U72" i="11"/>
  <c r="E158" i="11"/>
  <c r="E158" i="18" s="1"/>
  <c r="M243" i="11"/>
  <c r="P7" i="10"/>
  <c r="H42" i="10"/>
  <c r="X52" i="10"/>
  <c r="Z10" i="10"/>
  <c r="R21" i="10"/>
  <c r="J32" i="10"/>
  <c r="Z42" i="10"/>
  <c r="R53" i="10"/>
  <c r="J64" i="10"/>
  <c r="Z71" i="10"/>
  <c r="R82" i="10"/>
  <c r="J93" i="10"/>
  <c r="Z103" i="10"/>
  <c r="R114" i="10"/>
  <c r="J125" i="10"/>
  <c r="Z135" i="10"/>
  <c r="R146" i="10"/>
  <c r="J157" i="10"/>
  <c r="Z167" i="10"/>
  <c r="R178" i="10"/>
  <c r="J189" i="10"/>
  <c r="Z199" i="10"/>
  <c r="R210" i="10"/>
  <c r="J221" i="10"/>
  <c r="Z231" i="10"/>
  <c r="R242" i="10"/>
  <c r="J253" i="10"/>
  <c r="Z263" i="10"/>
  <c r="R274" i="10"/>
  <c r="J285" i="10"/>
  <c r="S13" i="10"/>
  <c r="K40" i="10"/>
  <c r="S45" i="11"/>
  <c r="K64" i="10"/>
  <c r="K102" i="10"/>
  <c r="C145" i="10"/>
  <c r="S187" i="10"/>
  <c r="K230" i="10"/>
  <c r="S259" i="10"/>
  <c r="T16" i="11"/>
  <c r="T172" i="11"/>
  <c r="T258" i="11"/>
  <c r="T258" i="18" s="1"/>
  <c r="M83" i="11"/>
  <c r="M83" i="18" s="1"/>
  <c r="U168" i="11"/>
  <c r="E254" i="11"/>
  <c r="E254" i="18" s="1"/>
  <c r="H18" i="10"/>
  <c r="X28" i="10"/>
  <c r="P63" i="10"/>
  <c r="I13" i="10"/>
  <c r="Y23" i="10"/>
  <c r="Q34" i="10"/>
  <c r="I45" i="10"/>
  <c r="Y55" i="10"/>
  <c r="C27" i="10"/>
  <c r="C59" i="10"/>
  <c r="C89" i="10"/>
  <c r="S131" i="10"/>
  <c r="S171" i="10"/>
  <c r="K214" i="10"/>
  <c r="K270" i="10"/>
  <c r="L59" i="11"/>
  <c r="D74" i="10"/>
  <c r="L183" i="11"/>
  <c r="L183" i="18" s="1"/>
  <c r="T269" i="11"/>
  <c r="E94" i="11"/>
  <c r="M179" i="11"/>
  <c r="M179" i="18" s="1"/>
  <c r="U264" i="11"/>
  <c r="U264" i="18" s="1"/>
  <c r="X4" i="10"/>
  <c r="P39" i="10"/>
  <c r="H50" i="10"/>
  <c r="J8" i="10"/>
  <c r="Z18" i="10"/>
  <c r="R29" i="10"/>
  <c r="J40" i="10"/>
  <c r="Z50" i="10"/>
  <c r="R61" i="10"/>
  <c r="J69" i="10"/>
  <c r="Z79" i="10"/>
  <c r="R90" i="10"/>
  <c r="J101" i="10"/>
  <c r="Z111" i="10"/>
  <c r="R122" i="10"/>
  <c r="J133" i="10"/>
  <c r="Z143" i="10"/>
  <c r="R154" i="10"/>
  <c r="J165" i="10"/>
  <c r="Z175" i="10"/>
  <c r="R186" i="10"/>
  <c r="J197" i="10"/>
  <c r="Z207" i="10"/>
  <c r="R218" i="10"/>
  <c r="J229" i="10"/>
  <c r="Z239" i="10"/>
  <c r="R250" i="10"/>
  <c r="J261" i="10"/>
  <c r="Z271" i="10"/>
  <c r="R282" i="10"/>
  <c r="C11" i="10"/>
  <c r="K32" i="11"/>
  <c r="K32" i="18" s="1"/>
  <c r="K70" i="10"/>
  <c r="C113" i="10"/>
  <c r="S155" i="10"/>
  <c r="K198" i="10"/>
  <c r="C241" i="10"/>
  <c r="C281" i="10"/>
  <c r="T84" i="10"/>
  <c r="T108" i="11"/>
  <c r="T108" i="18" s="1"/>
  <c r="D194" i="11"/>
  <c r="T280" i="11"/>
  <c r="U104" i="11"/>
  <c r="E190" i="11"/>
  <c r="M275" i="11"/>
  <c r="P15" i="10"/>
  <c r="H26" i="10"/>
  <c r="X60" i="10"/>
  <c r="Q10" i="10"/>
  <c r="I21" i="10"/>
  <c r="Y31" i="10"/>
  <c r="Q42" i="10"/>
  <c r="I53" i="10"/>
  <c r="Y63" i="10"/>
  <c r="S99" i="10"/>
  <c r="S139" i="10"/>
  <c r="K182" i="10"/>
  <c r="C225" i="10"/>
  <c r="L95" i="10"/>
  <c r="L119" i="11"/>
  <c r="T204" i="11"/>
  <c r="M115" i="11"/>
  <c r="U200" i="11"/>
  <c r="U200" i="18" s="1"/>
  <c r="E286" i="11"/>
  <c r="E286" i="18" s="1"/>
  <c r="K24" i="10"/>
  <c r="S37" i="10"/>
  <c r="C43" i="10"/>
  <c r="C81" i="10"/>
  <c r="S123" i="10"/>
  <c r="K166" i="10"/>
  <c r="C209" i="10"/>
  <c r="D106" i="10"/>
  <c r="D130" i="11"/>
  <c r="L215" i="11"/>
  <c r="E126" i="11"/>
  <c r="M211" i="11"/>
  <c r="C19" i="11"/>
  <c r="C19" i="18" s="1"/>
  <c r="C19" i="10"/>
  <c r="S29" i="11"/>
  <c r="S29" i="18" s="1"/>
  <c r="S29" i="10"/>
  <c r="K48" i="11"/>
  <c r="K48" i="10"/>
  <c r="S53" i="11"/>
  <c r="S53" i="10"/>
  <c r="K56" i="11"/>
  <c r="K56" i="10"/>
  <c r="S61" i="11"/>
  <c r="S61" i="18" s="1"/>
  <c r="S61" i="10"/>
  <c r="D6" i="10"/>
  <c r="D6" i="11"/>
  <c r="T8" i="10"/>
  <c r="T8" i="11"/>
  <c r="L11" i="10"/>
  <c r="L11" i="11"/>
  <c r="D14" i="10"/>
  <c r="D14" i="11"/>
  <c r="D14" i="18" s="1"/>
  <c r="L19" i="10"/>
  <c r="L19" i="11"/>
  <c r="D22" i="10"/>
  <c r="D22" i="11"/>
  <c r="T24" i="10"/>
  <c r="T24" i="11"/>
  <c r="L27" i="10"/>
  <c r="L27" i="11"/>
  <c r="L27" i="18" s="1"/>
  <c r="D30" i="10"/>
  <c r="D30" i="11"/>
  <c r="T32" i="10"/>
  <c r="T32" i="11"/>
  <c r="L35" i="10"/>
  <c r="L35" i="11"/>
  <c r="D38" i="10"/>
  <c r="D38" i="11"/>
  <c r="D38" i="18" s="1"/>
  <c r="T40" i="10"/>
  <c r="T40" i="11"/>
  <c r="L43" i="10"/>
  <c r="L43" i="11"/>
  <c r="D46" i="10"/>
  <c r="D46" i="11"/>
  <c r="T48" i="10"/>
  <c r="T48" i="11"/>
  <c r="T48" i="18" s="1"/>
  <c r="L51" i="10"/>
  <c r="L51" i="11"/>
  <c r="D54" i="10"/>
  <c r="D54" i="11"/>
  <c r="T56" i="10"/>
  <c r="T56" i="11"/>
  <c r="D62" i="10"/>
  <c r="D62" i="11"/>
  <c r="T64" i="10"/>
  <c r="T64" i="11"/>
  <c r="J293" i="11"/>
  <c r="J293" i="18" s="1"/>
  <c r="J293" i="10"/>
  <c r="C65" i="11"/>
  <c r="C65" i="10"/>
  <c r="C73" i="11"/>
  <c r="C73" i="18" s="1"/>
  <c r="C73" i="10"/>
  <c r="S75" i="11"/>
  <c r="S75" i="18" s="1"/>
  <c r="S75" i="10"/>
  <c r="S83" i="11"/>
  <c r="S83" i="18" s="1"/>
  <c r="S83" i="10"/>
  <c r="K86" i="11"/>
  <c r="K86" i="10"/>
  <c r="K94" i="11"/>
  <c r="K94" i="18" s="1"/>
  <c r="K94" i="10"/>
  <c r="C97" i="11"/>
  <c r="C97" i="18" s="1"/>
  <c r="C97" i="10"/>
  <c r="C105" i="11"/>
  <c r="C105" i="18" s="1"/>
  <c r="C105" i="10"/>
  <c r="S107" i="11"/>
  <c r="S107" i="10"/>
  <c r="S115" i="11"/>
  <c r="S115" i="18" s="1"/>
  <c r="S115" i="10"/>
  <c r="K118" i="11"/>
  <c r="K118" i="18" s="1"/>
  <c r="K118" i="10"/>
  <c r="K126" i="11"/>
  <c r="K126" i="18" s="1"/>
  <c r="K126" i="10"/>
  <c r="C129" i="11"/>
  <c r="C129" i="18" s="1"/>
  <c r="C129" i="10"/>
  <c r="C137" i="11"/>
  <c r="C137" i="18" s="1"/>
  <c r="C137" i="10"/>
  <c r="K142" i="11"/>
  <c r="K142" i="10"/>
  <c r="S147" i="11"/>
  <c r="S147" i="18" s="1"/>
  <c r="S147" i="10"/>
  <c r="C153" i="11"/>
  <c r="C153" i="10"/>
  <c r="K158" i="11"/>
  <c r="K158" i="18" s="1"/>
  <c r="K158" i="10"/>
  <c r="S163" i="11"/>
  <c r="S163" i="10"/>
  <c r="C169" i="11"/>
  <c r="C169" i="18" s="1"/>
  <c r="C169" i="10"/>
  <c r="K174" i="11"/>
  <c r="K174" i="10"/>
  <c r="S179" i="11"/>
  <c r="S179" i="18" s="1"/>
  <c r="S179" i="10"/>
  <c r="C185" i="11"/>
  <c r="C185" i="10"/>
  <c r="K190" i="11"/>
  <c r="K190" i="10"/>
  <c r="S195" i="11"/>
  <c r="S195" i="10"/>
  <c r="C201" i="11"/>
  <c r="C201" i="18" s="1"/>
  <c r="C201" i="10"/>
  <c r="K206" i="11"/>
  <c r="K206" i="18" s="1"/>
  <c r="K206" i="10"/>
  <c r="S211" i="11"/>
  <c r="S211" i="18" s="1"/>
  <c r="S211" i="10"/>
  <c r="C217" i="11"/>
  <c r="C217" i="10"/>
  <c r="K222" i="11"/>
  <c r="K222" i="18" s="1"/>
  <c r="K222" i="10"/>
  <c r="S227" i="11"/>
  <c r="S227" i="10"/>
  <c r="C233" i="11"/>
  <c r="C233" i="10"/>
  <c r="K238" i="11"/>
  <c r="K238" i="10"/>
  <c r="S243" i="11"/>
  <c r="S243" i="18" s="1"/>
  <c r="S243" i="10"/>
  <c r="K246" i="11"/>
  <c r="K246" i="18" s="1"/>
  <c r="K246" i="10"/>
  <c r="S251" i="11"/>
  <c r="S251" i="18" s="1"/>
  <c r="S251" i="10"/>
  <c r="K254" i="11"/>
  <c r="K254" i="18" s="1"/>
  <c r="K254" i="10"/>
  <c r="C257" i="11"/>
  <c r="C257" i="18" s="1"/>
  <c r="C257" i="10"/>
  <c r="K262" i="11"/>
  <c r="K262" i="10"/>
  <c r="C265" i="11"/>
  <c r="C265" i="18" s="1"/>
  <c r="C265" i="10"/>
  <c r="S267" i="11"/>
  <c r="S267" i="10"/>
  <c r="C273" i="11"/>
  <c r="C273" i="18" s="1"/>
  <c r="C273" i="10"/>
  <c r="S275" i="11"/>
  <c r="S275" i="10"/>
  <c r="K278" i="11"/>
  <c r="K278" i="18" s="1"/>
  <c r="K278" i="10"/>
  <c r="S283" i="11"/>
  <c r="S283" i="10"/>
  <c r="K286" i="11"/>
  <c r="K286" i="18" s="1"/>
  <c r="K286" i="10"/>
  <c r="C289" i="11"/>
  <c r="C289" i="18" s="1"/>
  <c r="C289" i="10"/>
  <c r="S291" i="11"/>
  <c r="S291" i="18" s="1"/>
  <c r="S291" i="10"/>
  <c r="K294" i="11"/>
  <c r="K294" i="10"/>
  <c r="D66" i="11"/>
  <c r="D66" i="18" s="1"/>
  <c r="D66" i="10"/>
  <c r="T68" i="11"/>
  <c r="T68" i="10"/>
  <c r="L71" i="11"/>
  <c r="L71" i="10"/>
  <c r="T76" i="11"/>
  <c r="T76" i="10"/>
  <c r="L79" i="11"/>
  <c r="L79" i="18" s="1"/>
  <c r="L79" i="10"/>
  <c r="D82" i="11"/>
  <c r="D82" i="18" s="1"/>
  <c r="D82" i="10"/>
  <c r="L87" i="11"/>
  <c r="L87" i="10"/>
  <c r="D90" i="11"/>
  <c r="D90" i="10"/>
  <c r="T92" i="11"/>
  <c r="T92" i="18" s="1"/>
  <c r="T92" i="10"/>
  <c r="D98" i="11"/>
  <c r="D98" i="10"/>
  <c r="T100" i="11"/>
  <c r="T100" i="10"/>
  <c r="L103" i="11"/>
  <c r="L103" i="18" s="1"/>
  <c r="L103" i="10"/>
  <c r="L111" i="11"/>
  <c r="L111" i="18" s="1"/>
  <c r="L111" i="10"/>
  <c r="D114" i="11"/>
  <c r="D114" i="18" s="1"/>
  <c r="D114" i="10"/>
  <c r="T116" i="11"/>
  <c r="T116" i="10"/>
  <c r="D122" i="11"/>
  <c r="D122" i="10"/>
  <c r="T124" i="11"/>
  <c r="T124" i="18" s="1"/>
  <c r="T124" i="10"/>
  <c r="L127" i="11"/>
  <c r="L127" i="10"/>
  <c r="T132" i="11"/>
  <c r="T132" i="10"/>
  <c r="L135" i="11"/>
  <c r="L135" i="10"/>
  <c r="D138" i="11"/>
  <c r="D138" i="18" s="1"/>
  <c r="D138" i="10"/>
  <c r="L143" i="11"/>
  <c r="L143" i="18" s="1"/>
  <c r="L143" i="10"/>
  <c r="D146" i="11"/>
  <c r="D146" i="10"/>
  <c r="T148" i="11"/>
  <c r="T148" i="10"/>
  <c r="D154" i="11"/>
  <c r="D154" i="18" s="1"/>
  <c r="D154" i="10"/>
  <c r="T156" i="11"/>
  <c r="T156" i="10"/>
  <c r="L159" i="11"/>
  <c r="L159" i="10"/>
  <c r="T164" i="11"/>
  <c r="T164" i="10"/>
  <c r="L167" i="11"/>
  <c r="L167" i="18" s="1"/>
  <c r="L167" i="10"/>
  <c r="D170" i="11"/>
  <c r="D170" i="10"/>
  <c r="L175" i="11"/>
  <c r="L175" i="10"/>
  <c r="D178" i="11"/>
  <c r="D178" i="10"/>
  <c r="T180" i="11"/>
  <c r="T180" i="18" s="1"/>
  <c r="T180" i="10"/>
  <c r="D186" i="11"/>
  <c r="D186" i="10"/>
  <c r="T188" i="11"/>
  <c r="T188" i="10"/>
  <c r="L191" i="11"/>
  <c r="L191" i="10"/>
  <c r="T196" i="11"/>
  <c r="T196" i="18" s="1"/>
  <c r="T196" i="10"/>
  <c r="L199" i="11"/>
  <c r="L199" i="10"/>
  <c r="D202" i="11"/>
  <c r="D202" i="18" s="1"/>
  <c r="D202" i="10"/>
  <c r="L207" i="11"/>
  <c r="L207" i="10"/>
  <c r="D210" i="11"/>
  <c r="D210" i="18" s="1"/>
  <c r="D210" i="10"/>
  <c r="T212" i="11"/>
  <c r="T212" i="10"/>
  <c r="D218" i="11"/>
  <c r="D218" i="10"/>
  <c r="T220" i="11"/>
  <c r="T220" i="10"/>
  <c r="L223" i="11"/>
  <c r="L223" i="18" s="1"/>
  <c r="L223" i="10"/>
  <c r="T228" i="11"/>
  <c r="T228" i="10"/>
  <c r="L231" i="11"/>
  <c r="L231" i="10"/>
  <c r="D234" i="11"/>
  <c r="D234" i="10"/>
  <c r="L239" i="11"/>
  <c r="L239" i="18" s="1"/>
  <c r="L239" i="10"/>
  <c r="D242" i="11"/>
  <c r="D242" i="10"/>
  <c r="T244" i="11"/>
  <c r="T244" i="10"/>
  <c r="L250" i="11"/>
  <c r="L250" i="10"/>
  <c r="D253" i="11"/>
  <c r="D253" i="18" s="1"/>
  <c r="D253" i="10"/>
  <c r="T255" i="11"/>
  <c r="T255" i="10"/>
  <c r="L261" i="11"/>
  <c r="L261" i="10"/>
  <c r="D264" i="11"/>
  <c r="D264" i="10"/>
  <c r="D267" i="11"/>
  <c r="D267" i="18" s="1"/>
  <c r="D267" i="10"/>
  <c r="L272" i="11"/>
  <c r="L272" i="10"/>
  <c r="L275" i="11"/>
  <c r="L275" i="10"/>
  <c r="D278" i="11"/>
  <c r="D278" i="10"/>
  <c r="T283" i="11"/>
  <c r="T283" i="18" s="1"/>
  <c r="T283" i="10"/>
  <c r="L286" i="11"/>
  <c r="L286" i="10"/>
  <c r="L289" i="11"/>
  <c r="L289" i="10"/>
  <c r="M67" i="11"/>
  <c r="M67" i="10"/>
  <c r="E70" i="11"/>
  <c r="E70" i="18" s="1"/>
  <c r="E70" i="10"/>
  <c r="M75" i="11"/>
  <c r="M75" i="10"/>
  <c r="E78" i="11"/>
  <c r="E78" i="18" s="1"/>
  <c r="E78" i="10"/>
  <c r="U80" i="11"/>
  <c r="U80" i="10"/>
  <c r="E86" i="11"/>
  <c r="E86" i="18" s="1"/>
  <c r="E86" i="10"/>
  <c r="U88" i="11"/>
  <c r="U88" i="10"/>
  <c r="M91" i="11"/>
  <c r="M91" i="18" s="1"/>
  <c r="M91" i="10"/>
  <c r="U96" i="11"/>
  <c r="U96" i="10"/>
  <c r="M99" i="11"/>
  <c r="M99" i="18" s="1"/>
  <c r="M99" i="10"/>
  <c r="E102" i="11"/>
  <c r="E102" i="10"/>
  <c r="M107" i="11"/>
  <c r="M107" i="10"/>
  <c r="E110" i="11"/>
  <c r="E110" i="18" s="1"/>
  <c r="E110" i="10"/>
  <c r="U112" i="11"/>
  <c r="U112" i="18" s="1"/>
  <c r="U112" i="10"/>
  <c r="E118" i="11"/>
  <c r="E118" i="10"/>
  <c r="U120" i="11"/>
  <c r="U120" i="18" s="1"/>
  <c r="U120" i="10"/>
  <c r="M123" i="11"/>
  <c r="M123" i="10"/>
  <c r="U128" i="11"/>
  <c r="U128" i="18" s="1"/>
  <c r="U128" i="10"/>
  <c r="M131" i="11"/>
  <c r="M131" i="18" s="1"/>
  <c r="M131" i="10"/>
  <c r="E134" i="11"/>
  <c r="E134" i="18" s="1"/>
  <c r="E134" i="10"/>
  <c r="M139" i="11"/>
  <c r="M139" i="10"/>
  <c r="E142" i="11"/>
  <c r="E142" i="18" s="1"/>
  <c r="E142" i="10"/>
  <c r="U144" i="11"/>
  <c r="U144" i="10"/>
  <c r="E150" i="11"/>
  <c r="E150" i="10"/>
  <c r="U152" i="11"/>
  <c r="U152" i="10"/>
  <c r="M155" i="11"/>
  <c r="M155" i="18" s="1"/>
  <c r="M155" i="10"/>
  <c r="U160" i="11"/>
  <c r="U160" i="10"/>
  <c r="M163" i="11"/>
  <c r="M163" i="10"/>
  <c r="E166" i="11"/>
  <c r="E166" i="10"/>
  <c r="M171" i="11"/>
  <c r="M171" i="18" s="1"/>
  <c r="M171" i="10"/>
  <c r="E174" i="11"/>
  <c r="E174" i="10"/>
  <c r="U176" i="11"/>
  <c r="U176" i="18" s="1"/>
  <c r="U176" i="10"/>
  <c r="E182" i="11"/>
  <c r="E182" i="10"/>
  <c r="U184" i="11"/>
  <c r="U184" i="18" s="1"/>
  <c r="U184" i="10"/>
  <c r="M187" i="11"/>
  <c r="M187" i="10"/>
  <c r="U192" i="11"/>
  <c r="U192" i="10"/>
  <c r="M195" i="11"/>
  <c r="M195" i="10"/>
  <c r="E198" i="11"/>
  <c r="E198" i="18" s="1"/>
  <c r="E198" i="10"/>
  <c r="M203" i="11"/>
  <c r="M203" i="10"/>
  <c r="E206" i="11"/>
  <c r="E206" i="10"/>
  <c r="U208" i="11"/>
  <c r="U208" i="10"/>
  <c r="E214" i="11"/>
  <c r="E214" i="10"/>
  <c r="U216" i="11"/>
  <c r="U216" i="10"/>
  <c r="M219" i="11"/>
  <c r="M219" i="10"/>
  <c r="U224" i="11"/>
  <c r="U224" i="10"/>
  <c r="M227" i="11"/>
  <c r="M227" i="10"/>
  <c r="E230" i="11"/>
  <c r="E230" i="10"/>
  <c r="M235" i="11"/>
  <c r="M235" i="18" s="1"/>
  <c r="M235" i="10"/>
  <c r="E238" i="11"/>
  <c r="E238" i="10"/>
  <c r="U240" i="11"/>
  <c r="U240" i="18" s="1"/>
  <c r="U240" i="10"/>
  <c r="E246" i="11"/>
  <c r="E246" i="10"/>
  <c r="U248" i="11"/>
  <c r="U248" i="10"/>
  <c r="M251" i="11"/>
  <c r="M251" i="10"/>
  <c r="U256" i="11"/>
  <c r="U256" i="10"/>
  <c r="M259" i="11"/>
  <c r="M259" i="10"/>
  <c r="E262" i="11"/>
  <c r="E262" i="10"/>
  <c r="M267" i="11"/>
  <c r="M267" i="10"/>
  <c r="E270" i="11"/>
  <c r="E270" i="10"/>
  <c r="U272" i="11"/>
  <c r="U272" i="10"/>
  <c r="E278" i="11"/>
  <c r="E278" i="10"/>
  <c r="U280" i="11"/>
  <c r="U280" i="10"/>
  <c r="M283" i="11"/>
  <c r="M283" i="18" s="1"/>
  <c r="M283" i="10"/>
  <c r="U288" i="11"/>
  <c r="U288" i="18" s="1"/>
  <c r="U288" i="10"/>
  <c r="M291" i="11"/>
  <c r="M291" i="10"/>
  <c r="E294" i="11"/>
  <c r="E294" i="10"/>
  <c r="F297" i="11"/>
  <c r="F297" i="18" s="1"/>
  <c r="F297" i="10"/>
  <c r="V300" i="11"/>
  <c r="V300" i="10"/>
  <c r="F304" i="11"/>
  <c r="F304" i="18" s="1"/>
  <c r="F304" i="10"/>
  <c r="V306" i="11"/>
  <c r="V306" i="10"/>
  <c r="F313" i="11"/>
  <c r="F313" i="18" s="1"/>
  <c r="F313" i="10"/>
  <c r="N316" i="11"/>
  <c r="N316" i="10"/>
  <c r="V319" i="11"/>
  <c r="V319" i="18" s="1"/>
  <c r="V319" i="10"/>
  <c r="N322" i="11"/>
  <c r="N322" i="10"/>
  <c r="F326" i="11"/>
  <c r="F326" i="18" s="1"/>
  <c r="F326" i="10"/>
  <c r="N329" i="11"/>
  <c r="N329" i="10"/>
  <c r="V332" i="11"/>
  <c r="V332" i="18" s="1"/>
  <c r="V332" i="10"/>
  <c r="N339" i="11"/>
  <c r="N339" i="10"/>
  <c r="V342" i="11"/>
  <c r="V342" i="18" s="1"/>
  <c r="V342" i="10"/>
  <c r="V345" i="11"/>
  <c r="V345" i="10"/>
  <c r="V349" i="11"/>
  <c r="V349" i="18" s="1"/>
  <c r="V349" i="10"/>
  <c r="V352" i="11"/>
  <c r="V352" i="10"/>
  <c r="N355" i="11"/>
  <c r="N355" i="18" s="1"/>
  <c r="N355" i="10"/>
  <c r="V358" i="11"/>
  <c r="V358" i="18" s="1"/>
  <c r="V358" i="10"/>
  <c r="N365" i="11"/>
  <c r="N365" i="18" s="1"/>
  <c r="N365" i="10"/>
  <c r="W3" i="11"/>
  <c r="W3" i="10"/>
  <c r="G342" i="11"/>
  <c r="G342" i="18" s="1"/>
  <c r="G342" i="10"/>
  <c r="AB342" i="9"/>
  <c r="Z5" i="10"/>
  <c r="Z5" i="11"/>
  <c r="R8" i="10"/>
  <c r="R8" i="11"/>
  <c r="J11" i="10"/>
  <c r="J11" i="11"/>
  <c r="J11" i="18" s="1"/>
  <c r="AB11" i="9"/>
  <c r="Z13" i="10"/>
  <c r="Z13" i="11"/>
  <c r="R16" i="10"/>
  <c r="R16" i="11"/>
  <c r="J19" i="10"/>
  <c r="J19" i="11"/>
  <c r="AB19" i="9"/>
  <c r="Z21" i="10"/>
  <c r="Z21" i="11"/>
  <c r="R24" i="10"/>
  <c r="R24" i="11"/>
  <c r="R24" i="18" s="1"/>
  <c r="J27" i="10"/>
  <c r="J27" i="11"/>
  <c r="AB27" i="9"/>
  <c r="R32" i="10"/>
  <c r="R32" i="11"/>
  <c r="R32" i="18" s="1"/>
  <c r="J35" i="10"/>
  <c r="J35" i="11"/>
  <c r="J35" i="18" s="1"/>
  <c r="Z37" i="10"/>
  <c r="Z37" i="11"/>
  <c r="R40" i="10"/>
  <c r="R40" i="11"/>
  <c r="J43" i="10"/>
  <c r="AB43" i="9"/>
  <c r="J43" i="11"/>
  <c r="Z45" i="10"/>
  <c r="Z45" i="11"/>
  <c r="Z45" i="18" s="1"/>
  <c r="R48" i="10"/>
  <c r="R48" i="11"/>
  <c r="J51" i="10"/>
  <c r="AB51" i="9"/>
  <c r="J51" i="11"/>
  <c r="Z53" i="10"/>
  <c r="Z53" i="11"/>
  <c r="R56" i="10"/>
  <c r="R56" i="11"/>
  <c r="J59" i="10"/>
  <c r="J59" i="11"/>
  <c r="J59" i="18" s="1"/>
  <c r="AB59" i="9"/>
  <c r="Z61" i="10"/>
  <c r="Z61" i="11"/>
  <c r="R64" i="10"/>
  <c r="R64" i="11"/>
  <c r="C6" i="11"/>
  <c r="C6" i="18" s="1"/>
  <c r="C6" i="10"/>
  <c r="AB6" i="9"/>
  <c r="S8" i="11"/>
  <c r="S8" i="18" s="1"/>
  <c r="S8" i="10"/>
  <c r="K11" i="11"/>
  <c r="K11" i="10"/>
  <c r="C14" i="11"/>
  <c r="C14" i="18" s="1"/>
  <c r="C14" i="10"/>
  <c r="AB14" i="9"/>
  <c r="S16" i="11"/>
  <c r="S16" i="10"/>
  <c r="K19" i="11"/>
  <c r="K19" i="18" s="1"/>
  <c r="K19" i="10"/>
  <c r="C22" i="11"/>
  <c r="C22" i="10"/>
  <c r="AB22" i="9"/>
  <c r="S24" i="11"/>
  <c r="S24" i="10"/>
  <c r="K27" i="11"/>
  <c r="K27" i="18" s="1"/>
  <c r="K27" i="10"/>
  <c r="C30" i="11"/>
  <c r="C30" i="10"/>
  <c r="AB30" i="9"/>
  <c r="S32" i="11"/>
  <c r="S32" i="10"/>
  <c r="K35" i="11"/>
  <c r="K35" i="10"/>
  <c r="C38" i="11"/>
  <c r="C38" i="10"/>
  <c r="AB38" i="9"/>
  <c r="S40" i="10"/>
  <c r="S40" i="11"/>
  <c r="S40" i="18" s="1"/>
  <c r="K43" i="10"/>
  <c r="K43" i="11"/>
  <c r="C46" i="10"/>
  <c r="C46" i="11"/>
  <c r="C46" i="18" s="1"/>
  <c r="AB46" i="9"/>
  <c r="S48" i="10"/>
  <c r="S48" i="11"/>
  <c r="K51" i="10"/>
  <c r="K51" i="11"/>
  <c r="K51" i="18" s="1"/>
  <c r="C54" i="10"/>
  <c r="C54" i="11"/>
  <c r="C54" i="18" s="1"/>
  <c r="S56" i="10"/>
  <c r="S56" i="11"/>
  <c r="K59" i="10"/>
  <c r="K59" i="11"/>
  <c r="K59" i="18" s="1"/>
  <c r="C62" i="10"/>
  <c r="C62" i="11"/>
  <c r="AB62" i="9"/>
  <c r="S64" i="10"/>
  <c r="S64" i="11"/>
  <c r="L6" i="11"/>
  <c r="L6" i="18" s="1"/>
  <c r="L6" i="10"/>
  <c r="D9" i="11"/>
  <c r="D9" i="10"/>
  <c r="AB9" i="9"/>
  <c r="T11" i="10"/>
  <c r="T11" i="11"/>
  <c r="T11" i="18" s="1"/>
  <c r="L14" i="11"/>
  <c r="L14" i="10"/>
  <c r="D17" i="11"/>
  <c r="D17" i="10"/>
  <c r="AB17" i="9"/>
  <c r="T19" i="11"/>
  <c r="T19" i="10"/>
  <c r="L22" i="10"/>
  <c r="L22" i="11"/>
  <c r="D25" i="11"/>
  <c r="D25" i="10"/>
  <c r="AB25" i="9"/>
  <c r="T27" i="11"/>
  <c r="T27" i="10"/>
  <c r="L30" i="11"/>
  <c r="L30" i="10"/>
  <c r="D33" i="10"/>
  <c r="D33" i="11"/>
  <c r="D33" i="18" s="1"/>
  <c r="AB33" i="9"/>
  <c r="T35" i="11"/>
  <c r="T35" i="18" s="1"/>
  <c r="T35" i="10"/>
  <c r="L38" i="11"/>
  <c r="L38" i="10"/>
  <c r="D41" i="11"/>
  <c r="D41" i="18" s="1"/>
  <c r="D41" i="10"/>
  <c r="AB41" i="9"/>
  <c r="T43" i="10"/>
  <c r="T43" i="11"/>
  <c r="L46" i="11"/>
  <c r="L46" i="18" s="1"/>
  <c r="L46" i="10"/>
  <c r="D49" i="11"/>
  <c r="D49" i="18" s="1"/>
  <c r="D49" i="10"/>
  <c r="AB49" i="9"/>
  <c r="T51" i="11"/>
  <c r="T51" i="10"/>
  <c r="L54" i="10"/>
  <c r="L54" i="11"/>
  <c r="D57" i="11"/>
  <c r="D57" i="10"/>
  <c r="AB57" i="9"/>
  <c r="T59" i="11"/>
  <c r="T59" i="18" s="1"/>
  <c r="T59" i="10"/>
  <c r="L62" i="11"/>
  <c r="L62" i="10"/>
  <c r="E4" i="10"/>
  <c r="E4" i="11"/>
  <c r="U6" i="11"/>
  <c r="U6" i="10"/>
  <c r="M9" i="10"/>
  <c r="M9" i="11"/>
  <c r="M9" i="18" s="1"/>
  <c r="E12" i="11"/>
  <c r="E12" i="10"/>
  <c r="U14" i="10"/>
  <c r="U14" i="11"/>
  <c r="M17" i="11"/>
  <c r="M17" i="10"/>
  <c r="E20" i="10"/>
  <c r="E20" i="11"/>
  <c r="U22" i="11"/>
  <c r="U22" i="10"/>
  <c r="M25" i="10"/>
  <c r="M25" i="11"/>
  <c r="E28" i="11"/>
  <c r="E28" i="10"/>
  <c r="U30" i="10"/>
  <c r="U30" i="11"/>
  <c r="M33" i="11"/>
  <c r="M33" i="10"/>
  <c r="E36" i="10"/>
  <c r="E36" i="11"/>
  <c r="U38" i="11"/>
  <c r="U38" i="10"/>
  <c r="M41" i="10"/>
  <c r="M41" i="11"/>
  <c r="M41" i="18" s="1"/>
  <c r="E44" i="11"/>
  <c r="E44" i="10"/>
  <c r="U46" i="10"/>
  <c r="U46" i="11"/>
  <c r="M49" i="11"/>
  <c r="M49" i="10"/>
  <c r="E52" i="10"/>
  <c r="E52" i="11"/>
  <c r="U54" i="11"/>
  <c r="U54" i="10"/>
  <c r="M57" i="10"/>
  <c r="M57" i="11"/>
  <c r="E60" i="11"/>
  <c r="E60" i="18" s="1"/>
  <c r="E60" i="10"/>
  <c r="U62" i="10"/>
  <c r="U62" i="11"/>
  <c r="N4" i="11"/>
  <c r="N4" i="10"/>
  <c r="AB7" i="9"/>
  <c r="F7" i="11"/>
  <c r="F7" i="10"/>
  <c r="V9" i="11"/>
  <c r="V9" i="18" s="1"/>
  <c r="V9" i="10"/>
  <c r="N12" i="11"/>
  <c r="N12" i="10"/>
  <c r="AB15" i="9"/>
  <c r="F15" i="11"/>
  <c r="F15" i="18" s="1"/>
  <c r="F15" i="10"/>
  <c r="V17" i="11"/>
  <c r="V17" i="18" s="1"/>
  <c r="V17" i="10"/>
  <c r="N20" i="11"/>
  <c r="N20" i="18" s="1"/>
  <c r="N20" i="10"/>
  <c r="AB23" i="9"/>
  <c r="F23" i="11"/>
  <c r="F23" i="18" s="1"/>
  <c r="F23" i="10"/>
  <c r="V25" i="11"/>
  <c r="V25" i="10"/>
  <c r="N28" i="11"/>
  <c r="N28" i="18" s="1"/>
  <c r="N28" i="10"/>
  <c r="F31" i="11"/>
  <c r="AB31" i="9"/>
  <c r="F31" i="10"/>
  <c r="V33" i="11"/>
  <c r="V33" i="18" s="1"/>
  <c r="V33" i="10"/>
  <c r="N36" i="11"/>
  <c r="N36" i="10"/>
  <c r="F39" i="11"/>
  <c r="F39" i="10"/>
  <c r="AB39" i="9"/>
  <c r="V41" i="11"/>
  <c r="V41" i="10"/>
  <c r="N44" i="11"/>
  <c r="N44" i="10"/>
  <c r="F47" i="11"/>
  <c r="F47" i="18" s="1"/>
  <c r="F47" i="10"/>
  <c r="AB47" i="9"/>
  <c r="V49" i="11"/>
  <c r="V49" i="10"/>
  <c r="N52" i="11"/>
  <c r="N52" i="18" s="1"/>
  <c r="N52" i="10"/>
  <c r="F55" i="11"/>
  <c r="F55" i="10"/>
  <c r="AB55" i="9"/>
  <c r="V57" i="11"/>
  <c r="V57" i="10"/>
  <c r="N60" i="11"/>
  <c r="N60" i="18" s="1"/>
  <c r="N60" i="10"/>
  <c r="F63" i="11"/>
  <c r="F63" i="10"/>
  <c r="W4" i="10"/>
  <c r="W4" i="11"/>
  <c r="W4" i="18" s="1"/>
  <c r="O7" i="10"/>
  <c r="O7" i="11"/>
  <c r="G10" i="10"/>
  <c r="AB10" i="9"/>
  <c r="G10" i="11"/>
  <c r="G10" i="18" s="1"/>
  <c r="W12" i="10"/>
  <c r="W12" i="11"/>
  <c r="W12" i="18" s="1"/>
  <c r="O15" i="10"/>
  <c r="O15" i="11"/>
  <c r="O15" i="18" s="1"/>
  <c r="G18" i="10"/>
  <c r="AB18" i="9"/>
  <c r="G26" i="10"/>
  <c r="G26" i="11"/>
  <c r="W28" i="10"/>
  <c r="W28" i="11"/>
  <c r="W28" i="18" s="1"/>
  <c r="O31" i="10"/>
  <c r="O31" i="11"/>
  <c r="G34" i="10"/>
  <c r="AB34" i="9"/>
  <c r="G34" i="11"/>
  <c r="G34" i="18" s="1"/>
  <c r="W36" i="10"/>
  <c r="W36" i="11"/>
  <c r="G42" i="10"/>
  <c r="AB42" i="9"/>
  <c r="O47" i="10"/>
  <c r="O47" i="11"/>
  <c r="G50" i="10"/>
  <c r="AB50" i="9"/>
  <c r="G50" i="11"/>
  <c r="W52" i="10"/>
  <c r="W52" i="11"/>
  <c r="W52" i="18" s="1"/>
  <c r="O55" i="10"/>
  <c r="O55" i="11"/>
  <c r="G58" i="10"/>
  <c r="AB58" i="9"/>
  <c r="G58" i="11"/>
  <c r="W60" i="10"/>
  <c r="W60" i="11"/>
  <c r="H5" i="10"/>
  <c r="AB5" i="9"/>
  <c r="H5" i="11"/>
  <c r="X7" i="10"/>
  <c r="X7" i="11"/>
  <c r="P10" i="10"/>
  <c r="P10" i="11"/>
  <c r="H13" i="10"/>
  <c r="AB13" i="9"/>
  <c r="X15" i="10"/>
  <c r="X15" i="11"/>
  <c r="P18" i="10"/>
  <c r="P18" i="11"/>
  <c r="H21" i="10"/>
  <c r="AB21" i="9"/>
  <c r="H21" i="11"/>
  <c r="X23" i="10"/>
  <c r="X23" i="11"/>
  <c r="X23" i="18" s="1"/>
  <c r="P26" i="10"/>
  <c r="P26" i="11"/>
  <c r="H29" i="10"/>
  <c r="AB29" i="9"/>
  <c r="H29" i="11"/>
  <c r="X31" i="10"/>
  <c r="X31" i="11"/>
  <c r="X31" i="18" s="1"/>
  <c r="H37" i="10"/>
  <c r="AB37" i="9"/>
  <c r="H37" i="11"/>
  <c r="X39" i="10"/>
  <c r="X39" i="11"/>
  <c r="X39" i="18" s="1"/>
  <c r="P42" i="10"/>
  <c r="P42" i="11"/>
  <c r="H45" i="10"/>
  <c r="H45" i="11"/>
  <c r="H45" i="18" s="1"/>
  <c r="X47" i="10"/>
  <c r="X47" i="11"/>
  <c r="P50" i="10"/>
  <c r="P50" i="11"/>
  <c r="P50" i="18" s="1"/>
  <c r="H53" i="10"/>
  <c r="AB53" i="9"/>
  <c r="H53" i="11"/>
  <c r="H53" i="18" s="1"/>
  <c r="P58" i="10"/>
  <c r="P58" i="11"/>
  <c r="H61" i="10"/>
  <c r="AB61" i="9"/>
  <c r="H61" i="11"/>
  <c r="X63" i="10"/>
  <c r="X63" i="11"/>
  <c r="Q5" i="11"/>
  <c r="Q5" i="10"/>
  <c r="I8" i="11"/>
  <c r="I8" i="10"/>
  <c r="AB8" i="9"/>
  <c r="Y10" i="11"/>
  <c r="Y10" i="10"/>
  <c r="Q13" i="11"/>
  <c r="Q13" i="10"/>
  <c r="AB16" i="9"/>
  <c r="I16" i="11"/>
  <c r="I16" i="10"/>
  <c r="Y18" i="11"/>
  <c r="Y18" i="10"/>
  <c r="Q21" i="11"/>
  <c r="Q21" i="10"/>
  <c r="AB24" i="9"/>
  <c r="I24" i="11"/>
  <c r="I24" i="10"/>
  <c r="Y26" i="11"/>
  <c r="Y26" i="10"/>
  <c r="Q29" i="11"/>
  <c r="Q29" i="10"/>
  <c r="I32" i="11"/>
  <c r="AB32" i="9"/>
  <c r="I32" i="10"/>
  <c r="Y34" i="11"/>
  <c r="Y34" i="10"/>
  <c r="Q37" i="11"/>
  <c r="Q37" i="10"/>
  <c r="I40" i="11"/>
  <c r="AB40" i="9"/>
  <c r="I40" i="10"/>
  <c r="Y42" i="11"/>
  <c r="Y42" i="10"/>
  <c r="Q45" i="11"/>
  <c r="Q45" i="10"/>
  <c r="I48" i="11"/>
  <c r="I48" i="18" s="1"/>
  <c r="I48" i="10"/>
  <c r="AB48" i="9"/>
  <c r="Y50" i="11"/>
  <c r="Y50" i="10"/>
  <c r="Q53" i="11"/>
  <c r="Q53" i="10"/>
  <c r="I56" i="11"/>
  <c r="I56" i="10"/>
  <c r="AB56" i="9"/>
  <c r="Y58" i="11"/>
  <c r="Y58" i="10"/>
  <c r="Z29" i="11"/>
  <c r="Z29" i="18" s="1"/>
  <c r="Q61" i="11"/>
  <c r="Q61" i="10"/>
  <c r="I64" i="11"/>
  <c r="I64" i="10"/>
  <c r="AB64" i="9"/>
  <c r="Z66" i="11"/>
  <c r="Z66" i="10"/>
  <c r="R69" i="11"/>
  <c r="R69" i="18" s="1"/>
  <c r="R69" i="10"/>
  <c r="J72" i="11"/>
  <c r="J72" i="10"/>
  <c r="Z74" i="11"/>
  <c r="Z74" i="10"/>
  <c r="R77" i="11"/>
  <c r="R77" i="10"/>
  <c r="J80" i="11"/>
  <c r="J80" i="18" s="1"/>
  <c r="J80" i="10"/>
  <c r="AB80" i="9"/>
  <c r="Z82" i="11"/>
  <c r="Z82" i="10"/>
  <c r="R85" i="11"/>
  <c r="R85" i="10"/>
  <c r="J88" i="11"/>
  <c r="J88" i="18" s="1"/>
  <c r="J88" i="10"/>
  <c r="AB88" i="9"/>
  <c r="Z90" i="11"/>
  <c r="Z90" i="10"/>
  <c r="R93" i="11"/>
  <c r="R93" i="10"/>
  <c r="J96" i="11"/>
  <c r="J96" i="10"/>
  <c r="AB96" i="9"/>
  <c r="Z98" i="11"/>
  <c r="Z98" i="10"/>
  <c r="R101" i="11"/>
  <c r="R101" i="18" s="1"/>
  <c r="R101" i="10"/>
  <c r="J104" i="11"/>
  <c r="J104" i="10"/>
  <c r="AB104" i="9"/>
  <c r="Z106" i="11"/>
  <c r="Z106" i="18" s="1"/>
  <c r="Z106" i="10"/>
  <c r="R109" i="11"/>
  <c r="R109" i="10"/>
  <c r="J112" i="11"/>
  <c r="J112" i="10"/>
  <c r="AB112" i="9"/>
  <c r="Z114" i="11"/>
  <c r="Z114" i="18" s="1"/>
  <c r="Z114" i="10"/>
  <c r="R117" i="11"/>
  <c r="R117" i="10"/>
  <c r="J120" i="11"/>
  <c r="J120" i="10"/>
  <c r="AB120" i="9"/>
  <c r="Z122" i="11"/>
  <c r="Z122" i="10"/>
  <c r="R125" i="11"/>
  <c r="R125" i="18" s="1"/>
  <c r="R125" i="10"/>
  <c r="J128" i="11"/>
  <c r="J128" i="10"/>
  <c r="AB128" i="9"/>
  <c r="Z130" i="11"/>
  <c r="Z130" i="10"/>
  <c r="R133" i="11"/>
  <c r="R133" i="18" s="1"/>
  <c r="R133" i="10"/>
  <c r="J136" i="11"/>
  <c r="J136" i="10"/>
  <c r="AB136" i="9"/>
  <c r="Z138" i="11"/>
  <c r="Z138" i="18" s="1"/>
  <c r="Z138" i="10"/>
  <c r="R141" i="11"/>
  <c r="R141" i="10"/>
  <c r="J144" i="11"/>
  <c r="J144" i="18" s="1"/>
  <c r="J144" i="10"/>
  <c r="AB144" i="9"/>
  <c r="Z146" i="11"/>
  <c r="Z146" i="18" s="1"/>
  <c r="Z146" i="10"/>
  <c r="R149" i="11"/>
  <c r="R149" i="10"/>
  <c r="J152" i="11"/>
  <c r="J152" i="18" s="1"/>
  <c r="J152" i="10"/>
  <c r="AB152" i="9"/>
  <c r="Z154" i="11"/>
  <c r="Z154" i="10"/>
  <c r="R157" i="11"/>
  <c r="R157" i="10"/>
  <c r="J160" i="11"/>
  <c r="J160" i="10"/>
  <c r="Z162" i="11"/>
  <c r="Z162" i="18" s="1"/>
  <c r="Z162" i="10"/>
  <c r="R165" i="11"/>
  <c r="R165" i="10"/>
  <c r="J168" i="11"/>
  <c r="J168" i="18" s="1"/>
  <c r="J168" i="10"/>
  <c r="AB168" i="9"/>
  <c r="Z170" i="11"/>
  <c r="Z170" i="10"/>
  <c r="R173" i="11"/>
  <c r="R173" i="10"/>
  <c r="J176" i="11"/>
  <c r="J176" i="10"/>
  <c r="AB176" i="9"/>
  <c r="Z178" i="11"/>
  <c r="Z178" i="10"/>
  <c r="R181" i="11"/>
  <c r="R181" i="18" s="1"/>
  <c r="R181" i="10"/>
  <c r="J184" i="11"/>
  <c r="J184" i="10"/>
  <c r="AB184" i="9"/>
  <c r="Z186" i="11"/>
  <c r="Z186" i="10"/>
  <c r="R189" i="11"/>
  <c r="R189" i="18" s="1"/>
  <c r="R189" i="10"/>
  <c r="J192" i="11"/>
  <c r="J192" i="10"/>
  <c r="AB192" i="9"/>
  <c r="Z194" i="11"/>
  <c r="Z194" i="10"/>
  <c r="R197" i="11"/>
  <c r="R197" i="10"/>
  <c r="J200" i="11"/>
  <c r="J200" i="18" s="1"/>
  <c r="J200" i="10"/>
  <c r="AB200" i="9"/>
  <c r="Z202" i="11"/>
  <c r="Z202" i="18" s="1"/>
  <c r="Z202" i="10"/>
  <c r="R205" i="11"/>
  <c r="R205" i="10"/>
  <c r="J208" i="11"/>
  <c r="J208" i="18" s="1"/>
  <c r="J208" i="10"/>
  <c r="AB208" i="9"/>
  <c r="Z210" i="11"/>
  <c r="Z210" i="10"/>
  <c r="R213" i="11"/>
  <c r="R213" i="10"/>
  <c r="J216" i="11"/>
  <c r="J216" i="10"/>
  <c r="Z218" i="11"/>
  <c r="Z218" i="18" s="1"/>
  <c r="Z218" i="10"/>
  <c r="R221" i="11"/>
  <c r="R221" i="10"/>
  <c r="J224" i="11"/>
  <c r="J224" i="10"/>
  <c r="Z226" i="11"/>
  <c r="Z226" i="10"/>
  <c r="R229" i="11"/>
  <c r="R229" i="18" s="1"/>
  <c r="R229" i="10"/>
  <c r="J232" i="11"/>
  <c r="J232" i="10"/>
  <c r="AB232" i="9"/>
  <c r="Z234" i="11"/>
  <c r="Z234" i="10"/>
  <c r="R237" i="11"/>
  <c r="R237" i="18" s="1"/>
  <c r="R237" i="10"/>
  <c r="J240" i="11"/>
  <c r="J240" i="18" s="1"/>
  <c r="J240" i="10"/>
  <c r="Z242" i="11"/>
  <c r="Z242" i="10"/>
  <c r="R245" i="11"/>
  <c r="R245" i="10"/>
  <c r="J248" i="11"/>
  <c r="J248" i="18" s="1"/>
  <c r="J248" i="10"/>
  <c r="Z250" i="11"/>
  <c r="Z250" i="10"/>
  <c r="R253" i="11"/>
  <c r="R253" i="10"/>
  <c r="J256" i="11"/>
  <c r="J256" i="10"/>
  <c r="Z258" i="11"/>
  <c r="Z258" i="18" s="1"/>
  <c r="Z258" i="10"/>
  <c r="R261" i="11"/>
  <c r="R261" i="10"/>
  <c r="J264" i="11"/>
  <c r="J264" i="10"/>
  <c r="Z266" i="11"/>
  <c r="Z266" i="10"/>
  <c r="AB266" i="9"/>
  <c r="R269" i="11"/>
  <c r="R269" i="18" s="1"/>
  <c r="R269" i="10"/>
  <c r="J272" i="11"/>
  <c r="J272" i="10"/>
  <c r="Z274" i="11"/>
  <c r="Z274" i="10"/>
  <c r="AB274" i="9"/>
  <c r="R277" i="11"/>
  <c r="R277" i="18" s="1"/>
  <c r="R277" i="10"/>
  <c r="J280" i="11"/>
  <c r="J280" i="10"/>
  <c r="AB280" i="9"/>
  <c r="Z282" i="11"/>
  <c r="Z282" i="10"/>
  <c r="R285" i="11"/>
  <c r="R285" i="10"/>
  <c r="J288" i="11"/>
  <c r="J288" i="18" s="1"/>
  <c r="J288" i="10"/>
  <c r="AB288" i="9"/>
  <c r="Z290" i="11"/>
  <c r="Z290" i="10"/>
  <c r="AB290" i="9"/>
  <c r="J296" i="11"/>
  <c r="J296" i="10"/>
  <c r="Z298" i="11"/>
  <c r="Z298" i="18" s="1"/>
  <c r="Z298" i="10"/>
  <c r="R301" i="11"/>
  <c r="R301" i="10"/>
  <c r="J304" i="11"/>
  <c r="AB304" i="9"/>
  <c r="J304" i="10"/>
  <c r="Z306" i="11"/>
  <c r="Z306" i="18" s="1"/>
  <c r="Z306" i="10"/>
  <c r="R309" i="11"/>
  <c r="R309" i="10"/>
  <c r="J312" i="11"/>
  <c r="J312" i="10"/>
  <c r="R315" i="11"/>
  <c r="R315" i="10"/>
  <c r="AB315" i="9"/>
  <c r="J318" i="11"/>
  <c r="J318" i="18" s="1"/>
  <c r="J318" i="10"/>
  <c r="AB318" i="9"/>
  <c r="Z320" i="11"/>
  <c r="Z320" i="10"/>
  <c r="AB320" i="9"/>
  <c r="J344" i="11"/>
  <c r="J344" i="10"/>
  <c r="R352" i="11"/>
  <c r="R352" i="18" s="1"/>
  <c r="AB352" i="9"/>
  <c r="R352" i="10"/>
  <c r="Z360" i="11"/>
  <c r="Z360" i="10"/>
  <c r="K65" i="11"/>
  <c r="K65" i="10"/>
  <c r="AB65" i="9"/>
  <c r="AB68" i="9"/>
  <c r="C68" i="11"/>
  <c r="C68" i="10"/>
  <c r="S70" i="10"/>
  <c r="S70" i="11"/>
  <c r="AB70" i="9"/>
  <c r="K73" i="10"/>
  <c r="K73" i="11"/>
  <c r="AB73" i="9"/>
  <c r="AB76" i="9"/>
  <c r="C76" i="10"/>
  <c r="C76" i="11"/>
  <c r="S78" i="10"/>
  <c r="S78" i="11"/>
  <c r="AB78" i="9"/>
  <c r="K81" i="10"/>
  <c r="K81" i="11"/>
  <c r="K81" i="18" s="1"/>
  <c r="AB84" i="9"/>
  <c r="C84" i="10"/>
  <c r="C84" i="11"/>
  <c r="S86" i="10"/>
  <c r="S86" i="11"/>
  <c r="AB86" i="9"/>
  <c r="K89" i="10"/>
  <c r="K89" i="11"/>
  <c r="K89" i="18" s="1"/>
  <c r="AB89" i="9"/>
  <c r="AB92" i="9"/>
  <c r="C92" i="10"/>
  <c r="C92" i="11"/>
  <c r="S94" i="10"/>
  <c r="S94" i="11"/>
  <c r="AB94" i="9"/>
  <c r="K97" i="10"/>
  <c r="K97" i="11"/>
  <c r="AB97" i="9"/>
  <c r="AB100" i="9"/>
  <c r="C100" i="10"/>
  <c r="C100" i="11"/>
  <c r="S102" i="10"/>
  <c r="AB102" i="9"/>
  <c r="S102" i="11"/>
  <c r="S102" i="18" s="1"/>
  <c r="K105" i="10"/>
  <c r="K105" i="11"/>
  <c r="AB105" i="9"/>
  <c r="AB108" i="9"/>
  <c r="C108" i="10"/>
  <c r="C108" i="11"/>
  <c r="S110" i="10"/>
  <c r="S110" i="11"/>
  <c r="S110" i="18" s="1"/>
  <c r="AB110" i="9"/>
  <c r="K113" i="10"/>
  <c r="K113" i="11"/>
  <c r="AB113" i="9"/>
  <c r="AB116" i="9"/>
  <c r="C116" i="10"/>
  <c r="C116" i="11"/>
  <c r="S118" i="10"/>
  <c r="S118" i="11"/>
  <c r="AB118" i="9"/>
  <c r="K121" i="10"/>
  <c r="K121" i="11"/>
  <c r="AB121" i="9"/>
  <c r="AB124" i="9"/>
  <c r="C124" i="10"/>
  <c r="C124" i="11"/>
  <c r="C124" i="18" s="1"/>
  <c r="S126" i="10"/>
  <c r="S126" i="11"/>
  <c r="AB126" i="9"/>
  <c r="K129" i="10"/>
  <c r="K129" i="11"/>
  <c r="AB129" i="9"/>
  <c r="AB132" i="9"/>
  <c r="C132" i="10"/>
  <c r="C132" i="11"/>
  <c r="S134" i="10"/>
  <c r="S134" i="11"/>
  <c r="K137" i="10"/>
  <c r="K137" i="11"/>
  <c r="AB137" i="9"/>
  <c r="C140" i="10"/>
  <c r="C140" i="11"/>
  <c r="C140" i="18" s="1"/>
  <c r="AB140" i="9"/>
  <c r="S142" i="10"/>
  <c r="S142" i="11"/>
  <c r="AB142" i="9"/>
  <c r="K145" i="10"/>
  <c r="K145" i="11"/>
  <c r="AB145" i="9"/>
  <c r="C148" i="10"/>
  <c r="C148" i="11"/>
  <c r="C148" i="18" s="1"/>
  <c r="AB148" i="9"/>
  <c r="S150" i="10"/>
  <c r="S150" i="11"/>
  <c r="S150" i="18" s="1"/>
  <c r="AB150" i="9"/>
  <c r="K153" i="10"/>
  <c r="K153" i="11"/>
  <c r="AB153" i="9"/>
  <c r="C156" i="10"/>
  <c r="C156" i="11"/>
  <c r="AB156" i="9"/>
  <c r="S158" i="10"/>
  <c r="S158" i="11"/>
  <c r="AB158" i="9"/>
  <c r="K161" i="10"/>
  <c r="K161" i="11"/>
  <c r="K161" i="18" s="1"/>
  <c r="AB161" i="9"/>
  <c r="C164" i="10"/>
  <c r="C164" i="11"/>
  <c r="AB164" i="9"/>
  <c r="S166" i="10"/>
  <c r="S166" i="11"/>
  <c r="AB166" i="9"/>
  <c r="K169" i="10"/>
  <c r="K169" i="11"/>
  <c r="K169" i="18" s="1"/>
  <c r="C172" i="10"/>
  <c r="C172" i="11"/>
  <c r="C172" i="18" s="1"/>
  <c r="AB172" i="9"/>
  <c r="S174" i="10"/>
  <c r="S174" i="11"/>
  <c r="AB174" i="9"/>
  <c r="K177" i="10"/>
  <c r="K177" i="11"/>
  <c r="AB177" i="9"/>
  <c r="C180" i="10"/>
  <c r="C180" i="11"/>
  <c r="C180" i="18" s="1"/>
  <c r="AB180" i="9"/>
  <c r="S182" i="10"/>
  <c r="S182" i="11"/>
  <c r="K185" i="10"/>
  <c r="K185" i="11"/>
  <c r="AB185" i="9"/>
  <c r="C188" i="10"/>
  <c r="C188" i="11"/>
  <c r="AB188" i="9"/>
  <c r="S190" i="10"/>
  <c r="S190" i="11"/>
  <c r="S190" i="18" s="1"/>
  <c r="AB190" i="9"/>
  <c r="K193" i="10"/>
  <c r="K193" i="11"/>
  <c r="AB193" i="9"/>
  <c r="C196" i="10"/>
  <c r="C196" i="11"/>
  <c r="S198" i="10"/>
  <c r="S198" i="11"/>
  <c r="S198" i="18" s="1"/>
  <c r="AB198" i="9"/>
  <c r="K201" i="11"/>
  <c r="K201" i="18" s="1"/>
  <c r="K201" i="10"/>
  <c r="AB201" i="9"/>
  <c r="C204" i="10"/>
  <c r="C204" i="11"/>
  <c r="C204" i="18" s="1"/>
  <c r="AB204" i="9"/>
  <c r="S206" i="10"/>
  <c r="S206" i="11"/>
  <c r="S206" i="18" s="1"/>
  <c r="AB206" i="9"/>
  <c r="K209" i="10"/>
  <c r="K209" i="11"/>
  <c r="AB209" i="9"/>
  <c r="C212" i="11"/>
  <c r="C212" i="10"/>
  <c r="AB212" i="9"/>
  <c r="S214" i="10"/>
  <c r="AB214" i="9"/>
  <c r="K217" i="10"/>
  <c r="K217" i="11"/>
  <c r="AB217" i="9"/>
  <c r="C220" i="10"/>
  <c r="C220" i="11"/>
  <c r="S222" i="11"/>
  <c r="S222" i="18" s="1"/>
  <c r="S222" i="10"/>
  <c r="AB222" i="9"/>
  <c r="K225" i="10"/>
  <c r="K225" i="11"/>
  <c r="K225" i="18" s="1"/>
  <c r="AB225" i="9"/>
  <c r="C228" i="10"/>
  <c r="C228" i="11"/>
  <c r="S230" i="10"/>
  <c r="S230" i="11"/>
  <c r="S230" i="18" s="1"/>
  <c r="K233" i="11"/>
  <c r="K233" i="10"/>
  <c r="AB233" i="9"/>
  <c r="C236" i="10"/>
  <c r="C236" i="11"/>
  <c r="AB236" i="9"/>
  <c r="S238" i="10"/>
  <c r="S238" i="11"/>
  <c r="S238" i="18" s="1"/>
  <c r="AB238" i="9"/>
  <c r="K241" i="10"/>
  <c r="AB241" i="9"/>
  <c r="K241" i="11"/>
  <c r="C244" i="10"/>
  <c r="C244" i="11"/>
  <c r="S246" i="10"/>
  <c r="S246" i="11"/>
  <c r="S246" i="18" s="1"/>
  <c r="AB246" i="9"/>
  <c r="K249" i="10"/>
  <c r="K249" i="11"/>
  <c r="C252" i="10"/>
  <c r="C252" i="11"/>
  <c r="S254" i="10"/>
  <c r="S254" i="11"/>
  <c r="AB254" i="9"/>
  <c r="K257" i="10"/>
  <c r="K257" i="11"/>
  <c r="C260" i="10"/>
  <c r="C260" i="11"/>
  <c r="S262" i="10"/>
  <c r="S262" i="11"/>
  <c r="AB262" i="9"/>
  <c r="K265" i="10"/>
  <c r="K265" i="11"/>
  <c r="C268" i="10"/>
  <c r="C268" i="11"/>
  <c r="C268" i="18" s="1"/>
  <c r="S270" i="10"/>
  <c r="S270" i="11"/>
  <c r="K273" i="10"/>
  <c r="K273" i="11"/>
  <c r="C276" i="10"/>
  <c r="C276" i="11"/>
  <c r="S278" i="10"/>
  <c r="S278" i="11"/>
  <c r="K281" i="10"/>
  <c r="K281" i="11"/>
  <c r="C284" i="10"/>
  <c r="C284" i="11"/>
  <c r="S286" i="10"/>
  <c r="S286" i="11"/>
  <c r="S286" i="18" s="1"/>
  <c r="K289" i="10"/>
  <c r="K289" i="11"/>
  <c r="C292" i="11"/>
  <c r="C292" i="10"/>
  <c r="S294" i="11"/>
  <c r="AB294" i="9"/>
  <c r="S294" i="10"/>
  <c r="K297" i="11"/>
  <c r="K297" i="10"/>
  <c r="C300" i="11"/>
  <c r="C300" i="10"/>
  <c r="S302" i="11"/>
  <c r="AB302" i="9"/>
  <c r="S302" i="10"/>
  <c r="K305" i="11"/>
  <c r="K305" i="18" s="1"/>
  <c r="K305" i="10"/>
  <c r="C308" i="11"/>
  <c r="C308" i="10"/>
  <c r="AB308" i="9"/>
  <c r="S310" i="11"/>
  <c r="AB310" i="9"/>
  <c r="S310" i="10"/>
  <c r="K313" i="11"/>
  <c r="K313" i="10"/>
  <c r="C316" i="11"/>
  <c r="C316" i="10"/>
  <c r="S318" i="11"/>
  <c r="S318" i="10"/>
  <c r="K321" i="11"/>
  <c r="K321" i="10"/>
  <c r="C324" i="11"/>
  <c r="C324" i="18" s="1"/>
  <c r="C324" i="10"/>
  <c r="S326" i="11"/>
  <c r="S326" i="10"/>
  <c r="K329" i="11"/>
  <c r="K329" i="10"/>
  <c r="C332" i="11"/>
  <c r="C332" i="10"/>
  <c r="S334" i="11"/>
  <c r="AB334" i="9"/>
  <c r="S334" i="10"/>
  <c r="K337" i="11"/>
  <c r="K337" i="10"/>
  <c r="C340" i="11"/>
  <c r="C340" i="10"/>
  <c r="S342" i="11"/>
  <c r="S342" i="10"/>
  <c r="K345" i="11"/>
  <c r="K345" i="10"/>
  <c r="C348" i="11"/>
  <c r="C348" i="10"/>
  <c r="S350" i="11"/>
  <c r="AB350" i="9"/>
  <c r="S350" i="10"/>
  <c r="K353" i="11"/>
  <c r="K353" i="10"/>
  <c r="C356" i="11"/>
  <c r="C356" i="10"/>
  <c r="S358" i="11"/>
  <c r="S358" i="10"/>
  <c r="AB358" i="9"/>
  <c r="K361" i="11"/>
  <c r="K361" i="10"/>
  <c r="C364" i="11"/>
  <c r="C364" i="10"/>
  <c r="S366" i="11"/>
  <c r="AB366" i="9"/>
  <c r="S366" i="10"/>
  <c r="L66" i="10"/>
  <c r="L66" i="11"/>
  <c r="AB66" i="9"/>
  <c r="D69" i="10"/>
  <c r="D69" i="11"/>
  <c r="AB69" i="9"/>
  <c r="T71" i="10"/>
  <c r="T71" i="11"/>
  <c r="AB71" i="9"/>
  <c r="L74" i="10"/>
  <c r="L74" i="11"/>
  <c r="L74" i="18" s="1"/>
  <c r="AB74" i="9"/>
  <c r="D77" i="10"/>
  <c r="D77" i="11"/>
  <c r="AB77" i="9"/>
  <c r="T79" i="10"/>
  <c r="T79" i="11"/>
  <c r="AB79" i="9"/>
  <c r="L82" i="10"/>
  <c r="L82" i="11"/>
  <c r="AB82" i="9"/>
  <c r="D85" i="10"/>
  <c r="D85" i="11"/>
  <c r="D85" i="18" s="1"/>
  <c r="AB85" i="9"/>
  <c r="T87" i="10"/>
  <c r="T87" i="11"/>
  <c r="AB87" i="9"/>
  <c r="L90" i="10"/>
  <c r="L90" i="11"/>
  <c r="D93" i="10"/>
  <c r="D93" i="11"/>
  <c r="D93" i="18" s="1"/>
  <c r="AB93" i="9"/>
  <c r="T95" i="10"/>
  <c r="T95" i="11"/>
  <c r="T95" i="18" s="1"/>
  <c r="AB95" i="9"/>
  <c r="L98" i="10"/>
  <c r="L98" i="11"/>
  <c r="AB98" i="9"/>
  <c r="D101" i="10"/>
  <c r="D101" i="11"/>
  <c r="AB101" i="9"/>
  <c r="T103" i="10"/>
  <c r="T103" i="11"/>
  <c r="T103" i="18" s="1"/>
  <c r="AB103" i="9"/>
  <c r="D109" i="10"/>
  <c r="D109" i="11"/>
  <c r="AB109" i="9"/>
  <c r="T111" i="10"/>
  <c r="T111" i="11"/>
  <c r="AB111" i="9"/>
  <c r="L114" i="10"/>
  <c r="L114" i="11"/>
  <c r="AB114" i="9"/>
  <c r="D117" i="10"/>
  <c r="D117" i="11"/>
  <c r="D117" i="18" s="1"/>
  <c r="AB117" i="9"/>
  <c r="T119" i="10"/>
  <c r="T119" i="11"/>
  <c r="T119" i="18" s="1"/>
  <c r="AB119" i="9"/>
  <c r="L122" i="10"/>
  <c r="L122" i="11"/>
  <c r="AB122" i="9"/>
  <c r="D125" i="10"/>
  <c r="D125" i="11"/>
  <c r="T127" i="11"/>
  <c r="T127" i="10"/>
  <c r="AB127" i="9"/>
  <c r="L130" i="11"/>
  <c r="L130" i="10"/>
  <c r="AB130" i="9"/>
  <c r="D133" i="11"/>
  <c r="D133" i="18" s="1"/>
  <c r="D133" i="10"/>
  <c r="AB133" i="9"/>
  <c r="T135" i="11"/>
  <c r="T135" i="10"/>
  <c r="AB135" i="9"/>
  <c r="L138" i="11"/>
  <c r="L138" i="10"/>
  <c r="AB138" i="9"/>
  <c r="D141" i="11"/>
  <c r="D141" i="18" s="1"/>
  <c r="D141" i="10"/>
  <c r="T143" i="11"/>
  <c r="T143" i="10"/>
  <c r="AB143" i="9"/>
  <c r="L146" i="11"/>
  <c r="L146" i="10"/>
  <c r="AB146" i="9"/>
  <c r="D149" i="11"/>
  <c r="D149" i="18" s="1"/>
  <c r="D149" i="10"/>
  <c r="AB149" i="9"/>
  <c r="T151" i="11"/>
  <c r="T151" i="18" s="1"/>
  <c r="T151" i="10"/>
  <c r="L154" i="11"/>
  <c r="L154" i="18" s="1"/>
  <c r="L154" i="10"/>
  <c r="AB154" i="9"/>
  <c r="D157" i="11"/>
  <c r="D157" i="10"/>
  <c r="AB157" i="9"/>
  <c r="T159" i="11"/>
  <c r="T159" i="18" s="1"/>
  <c r="T159" i="10"/>
  <c r="AB159" i="9"/>
  <c r="L162" i="11"/>
  <c r="L162" i="10"/>
  <c r="AB162" i="9"/>
  <c r="D165" i="11"/>
  <c r="D165" i="10"/>
  <c r="AB165" i="9"/>
  <c r="T167" i="11"/>
  <c r="T167" i="10"/>
  <c r="AB167" i="9"/>
  <c r="L170" i="11"/>
  <c r="L170" i="10"/>
  <c r="AB170" i="9"/>
  <c r="T275" i="11"/>
  <c r="T275" i="10"/>
  <c r="AB72" i="9"/>
  <c r="S214" i="11"/>
  <c r="D173" i="11"/>
  <c r="D173" i="10"/>
  <c r="T175" i="11"/>
  <c r="T175" i="10"/>
  <c r="L178" i="11"/>
  <c r="L178" i="10"/>
  <c r="D181" i="11"/>
  <c r="D181" i="10"/>
  <c r="T183" i="11"/>
  <c r="T183" i="18" s="1"/>
  <c r="T183" i="10"/>
  <c r="L186" i="11"/>
  <c r="L186" i="10"/>
  <c r="D189" i="11"/>
  <c r="D189" i="10"/>
  <c r="T191" i="11"/>
  <c r="T191" i="10"/>
  <c r="L194" i="11"/>
  <c r="L194" i="10"/>
  <c r="D197" i="11"/>
  <c r="D197" i="18" s="1"/>
  <c r="D197" i="10"/>
  <c r="T199" i="11"/>
  <c r="T199" i="18" s="1"/>
  <c r="T199" i="10"/>
  <c r="L202" i="11"/>
  <c r="L202" i="18" s="1"/>
  <c r="L202" i="10"/>
  <c r="D205" i="11"/>
  <c r="D205" i="10"/>
  <c r="T207" i="11"/>
  <c r="T207" i="10"/>
  <c r="L210" i="11"/>
  <c r="L210" i="10"/>
  <c r="D213" i="11"/>
  <c r="D213" i="18" s="1"/>
  <c r="D213" i="10"/>
  <c r="T215" i="11"/>
  <c r="T215" i="18" s="1"/>
  <c r="T215" i="10"/>
  <c r="L218" i="11"/>
  <c r="L218" i="10"/>
  <c r="D221" i="11"/>
  <c r="D221" i="18" s="1"/>
  <c r="D221" i="10"/>
  <c r="T223" i="11"/>
  <c r="T223" i="18" s="1"/>
  <c r="T223" i="10"/>
  <c r="L226" i="11"/>
  <c r="L226" i="10"/>
  <c r="D229" i="11"/>
  <c r="D229" i="10"/>
  <c r="T231" i="11"/>
  <c r="T231" i="18" s="1"/>
  <c r="T231" i="10"/>
  <c r="L234" i="11"/>
  <c r="L234" i="10"/>
  <c r="D237" i="11"/>
  <c r="D237" i="18" s="1"/>
  <c r="D237" i="10"/>
  <c r="T239" i="11"/>
  <c r="T239" i="10"/>
  <c r="L242" i="11"/>
  <c r="L242" i="18" s="1"/>
  <c r="L242" i="10"/>
  <c r="D245" i="11"/>
  <c r="D245" i="10"/>
  <c r="T247" i="11"/>
  <c r="T247" i="10"/>
  <c r="T250" i="11"/>
  <c r="T250" i="10"/>
  <c r="L253" i="11"/>
  <c r="L253" i="10"/>
  <c r="D256" i="11"/>
  <c r="D256" i="10"/>
  <c r="D259" i="11"/>
  <c r="D259" i="18" s="1"/>
  <c r="D259" i="10"/>
  <c r="T261" i="11"/>
  <c r="T261" i="10"/>
  <c r="L264" i="11"/>
  <c r="L264" i="10"/>
  <c r="L267" i="11"/>
  <c r="L267" i="18" s="1"/>
  <c r="L267" i="10"/>
  <c r="D270" i="11"/>
  <c r="D270" i="10"/>
  <c r="T272" i="11"/>
  <c r="T272" i="10"/>
  <c r="L278" i="11"/>
  <c r="L278" i="10"/>
  <c r="L281" i="11"/>
  <c r="L281" i="10"/>
  <c r="D284" i="11"/>
  <c r="D284" i="10"/>
  <c r="T286" i="11"/>
  <c r="T286" i="10"/>
  <c r="T289" i="11"/>
  <c r="T289" i="10"/>
  <c r="E65" i="11"/>
  <c r="E65" i="10"/>
  <c r="U67" i="11"/>
  <c r="U67" i="10"/>
  <c r="M70" i="11"/>
  <c r="M70" i="10"/>
  <c r="E73" i="11"/>
  <c r="E73" i="18" s="1"/>
  <c r="E73" i="10"/>
  <c r="U75" i="11"/>
  <c r="U75" i="10"/>
  <c r="M78" i="10"/>
  <c r="M78" i="11"/>
  <c r="E81" i="10"/>
  <c r="E81" i="11"/>
  <c r="U83" i="10"/>
  <c r="U83" i="11"/>
  <c r="U83" i="18" s="1"/>
  <c r="M86" i="10"/>
  <c r="M86" i="11"/>
  <c r="E89" i="10"/>
  <c r="E89" i="11"/>
  <c r="U91" i="10"/>
  <c r="U91" i="11"/>
  <c r="M94" i="10"/>
  <c r="M94" i="11"/>
  <c r="M94" i="18" s="1"/>
  <c r="E97" i="10"/>
  <c r="E97" i="11"/>
  <c r="U99" i="10"/>
  <c r="U99" i="11"/>
  <c r="M102" i="10"/>
  <c r="M102" i="11"/>
  <c r="E105" i="10"/>
  <c r="E105" i="11"/>
  <c r="E105" i="18" s="1"/>
  <c r="U107" i="10"/>
  <c r="U107" i="11"/>
  <c r="M110" i="10"/>
  <c r="M110" i="11"/>
  <c r="E113" i="10"/>
  <c r="E113" i="11"/>
  <c r="U115" i="10"/>
  <c r="U115" i="11"/>
  <c r="U115" i="18" s="1"/>
  <c r="M118" i="10"/>
  <c r="M118" i="11"/>
  <c r="E121" i="10"/>
  <c r="E121" i="11"/>
  <c r="E121" i="18" s="1"/>
  <c r="U123" i="10"/>
  <c r="U123" i="11"/>
  <c r="M126" i="10"/>
  <c r="M126" i="11"/>
  <c r="M126" i="18" s="1"/>
  <c r="E129" i="10"/>
  <c r="E129" i="11"/>
  <c r="U131" i="10"/>
  <c r="U131" i="11"/>
  <c r="M134" i="10"/>
  <c r="M134" i="11"/>
  <c r="E137" i="10"/>
  <c r="E137" i="11"/>
  <c r="E137" i="18" s="1"/>
  <c r="U139" i="10"/>
  <c r="U139" i="11"/>
  <c r="M142" i="10"/>
  <c r="M142" i="11"/>
  <c r="E145" i="10"/>
  <c r="E145" i="11"/>
  <c r="U147" i="10"/>
  <c r="U147" i="11"/>
  <c r="U147" i="18" s="1"/>
  <c r="M150" i="10"/>
  <c r="M150" i="11"/>
  <c r="E153" i="10"/>
  <c r="E153" i="11"/>
  <c r="U155" i="10"/>
  <c r="U155" i="11"/>
  <c r="M158" i="10"/>
  <c r="M158" i="11"/>
  <c r="M158" i="18" s="1"/>
  <c r="E161" i="10"/>
  <c r="E161" i="11"/>
  <c r="U163" i="10"/>
  <c r="U163" i="11"/>
  <c r="M166" i="10"/>
  <c r="M166" i="11"/>
  <c r="E169" i="10"/>
  <c r="E169" i="11"/>
  <c r="E169" i="18" s="1"/>
  <c r="U171" i="10"/>
  <c r="U171" i="11"/>
  <c r="M174" i="10"/>
  <c r="M174" i="11"/>
  <c r="E177" i="10"/>
  <c r="E177" i="11"/>
  <c r="U179" i="10"/>
  <c r="U179" i="11"/>
  <c r="U179" i="18" s="1"/>
  <c r="M182" i="10"/>
  <c r="M182" i="11"/>
  <c r="E185" i="10"/>
  <c r="E185" i="11"/>
  <c r="U187" i="10"/>
  <c r="U187" i="11"/>
  <c r="M190" i="10"/>
  <c r="M190" i="11"/>
  <c r="M190" i="18" s="1"/>
  <c r="E193" i="10"/>
  <c r="E193" i="11"/>
  <c r="U195" i="10"/>
  <c r="U195" i="11"/>
  <c r="M198" i="10"/>
  <c r="M198" i="11"/>
  <c r="M198" i="18" s="1"/>
  <c r="E201" i="10"/>
  <c r="E201" i="11"/>
  <c r="E201" i="18" s="1"/>
  <c r="U203" i="10"/>
  <c r="U203" i="11"/>
  <c r="M206" i="10"/>
  <c r="M206" i="11"/>
  <c r="M206" i="18" s="1"/>
  <c r="E209" i="10"/>
  <c r="E209" i="11"/>
  <c r="U211" i="10"/>
  <c r="U211" i="11"/>
  <c r="U211" i="18" s="1"/>
  <c r="M214" i="10"/>
  <c r="M214" i="11"/>
  <c r="E217" i="10"/>
  <c r="E217" i="11"/>
  <c r="E217" i="18" s="1"/>
  <c r="M222" i="10"/>
  <c r="M222" i="11"/>
  <c r="E225" i="10"/>
  <c r="E225" i="11"/>
  <c r="E225" i="18" s="1"/>
  <c r="U227" i="10"/>
  <c r="U227" i="11"/>
  <c r="M230" i="10"/>
  <c r="M230" i="11"/>
  <c r="E233" i="10"/>
  <c r="E233" i="11"/>
  <c r="U235" i="10"/>
  <c r="U235" i="11"/>
  <c r="U235" i="18" s="1"/>
  <c r="M238" i="10"/>
  <c r="M238" i="11"/>
  <c r="E241" i="10"/>
  <c r="E241" i="11"/>
  <c r="U243" i="10"/>
  <c r="U243" i="11"/>
  <c r="U243" i="18" s="1"/>
  <c r="M246" i="10"/>
  <c r="M246" i="11"/>
  <c r="M246" i="18" s="1"/>
  <c r="E249" i="10"/>
  <c r="E249" i="11"/>
  <c r="U251" i="10"/>
  <c r="U251" i="11"/>
  <c r="M254" i="10"/>
  <c r="M254" i="11"/>
  <c r="E257" i="10"/>
  <c r="E257" i="11"/>
  <c r="E257" i="18" s="1"/>
  <c r="U259" i="10"/>
  <c r="U259" i="11"/>
  <c r="M262" i="11"/>
  <c r="M262" i="10"/>
  <c r="E265" i="11"/>
  <c r="E265" i="10"/>
  <c r="U267" i="11"/>
  <c r="U267" i="18" s="1"/>
  <c r="U267" i="10"/>
  <c r="M270" i="11"/>
  <c r="M270" i="10"/>
  <c r="E273" i="11"/>
  <c r="E273" i="10"/>
  <c r="U275" i="11"/>
  <c r="U275" i="10"/>
  <c r="M278" i="11"/>
  <c r="M278" i="18" s="1"/>
  <c r="M278" i="10"/>
  <c r="E281" i="11"/>
  <c r="E281" i="10"/>
  <c r="U283" i="11"/>
  <c r="U283" i="18" s="1"/>
  <c r="U283" i="10"/>
  <c r="M286" i="11"/>
  <c r="M286" i="10"/>
  <c r="E289" i="11"/>
  <c r="E289" i="10"/>
  <c r="U291" i="11"/>
  <c r="U291" i="10"/>
  <c r="M294" i="11"/>
  <c r="M294" i="10"/>
  <c r="E297" i="11"/>
  <c r="E297" i="10"/>
  <c r="U299" i="11"/>
  <c r="U299" i="10"/>
  <c r="M302" i="11"/>
  <c r="M302" i="10"/>
  <c r="E305" i="11"/>
  <c r="E305" i="10"/>
  <c r="U307" i="11"/>
  <c r="U307" i="10"/>
  <c r="M310" i="11"/>
  <c r="M310" i="10"/>
  <c r="E313" i="11"/>
  <c r="E313" i="10"/>
  <c r="U315" i="11"/>
  <c r="U315" i="10"/>
  <c r="M318" i="11"/>
  <c r="M318" i="10"/>
  <c r="E321" i="11"/>
  <c r="E321" i="10"/>
  <c r="U323" i="11"/>
  <c r="U323" i="10"/>
  <c r="M326" i="11"/>
  <c r="M326" i="10"/>
  <c r="E329" i="11"/>
  <c r="E329" i="10"/>
  <c r="U331" i="11"/>
  <c r="U331" i="18" s="1"/>
  <c r="U331" i="10"/>
  <c r="M334" i="11"/>
  <c r="M334" i="10"/>
  <c r="E337" i="11"/>
  <c r="E337" i="10"/>
  <c r="U339" i="11"/>
  <c r="U339" i="10"/>
  <c r="M342" i="11"/>
  <c r="M342" i="10"/>
  <c r="E345" i="11"/>
  <c r="E345" i="10"/>
  <c r="U347" i="11"/>
  <c r="U347" i="10"/>
  <c r="M350" i="11"/>
  <c r="M350" i="18" s="1"/>
  <c r="M350" i="10"/>
  <c r="E353" i="11"/>
  <c r="E353" i="10"/>
  <c r="U355" i="11"/>
  <c r="U355" i="10"/>
  <c r="M358" i="11"/>
  <c r="M358" i="10"/>
  <c r="E361" i="11"/>
  <c r="E361" i="10"/>
  <c r="U363" i="11"/>
  <c r="U363" i="18" s="1"/>
  <c r="U363" i="10"/>
  <c r="M366" i="11"/>
  <c r="M366" i="10"/>
  <c r="N297" i="11"/>
  <c r="N297" i="10"/>
  <c r="N301" i="11"/>
  <c r="N301" i="10"/>
  <c r="N304" i="11"/>
  <c r="N304" i="10"/>
  <c r="N307" i="11"/>
  <c r="N307" i="10"/>
  <c r="N310" i="11"/>
  <c r="N310" i="10"/>
  <c r="N313" i="11"/>
  <c r="N313" i="10"/>
  <c r="V316" i="11"/>
  <c r="V316" i="10"/>
  <c r="F320" i="11"/>
  <c r="F320" i="18" s="1"/>
  <c r="F320" i="10"/>
  <c r="V322" i="11"/>
  <c r="V322" i="10"/>
  <c r="N326" i="11"/>
  <c r="N326" i="10"/>
  <c r="V329" i="11"/>
  <c r="V329" i="10"/>
  <c r="N333" i="11"/>
  <c r="N333" i="10"/>
  <c r="N336" i="11"/>
  <c r="N336" i="10"/>
  <c r="V339" i="11"/>
  <c r="V339" i="10"/>
  <c r="F343" i="11"/>
  <c r="F343" i="18" s="1"/>
  <c r="F343" i="10"/>
  <c r="N346" i="11"/>
  <c r="N346" i="10"/>
  <c r="F350" i="11"/>
  <c r="F350" i="10"/>
  <c r="F353" i="11"/>
  <c r="F353" i="10"/>
  <c r="V355" i="11"/>
  <c r="V355" i="10"/>
  <c r="F359" i="11"/>
  <c r="F359" i="10"/>
  <c r="F362" i="11"/>
  <c r="F362" i="10"/>
  <c r="V365" i="11"/>
  <c r="V365" i="10"/>
  <c r="W297" i="11"/>
  <c r="W297" i="10"/>
  <c r="O300" i="11"/>
  <c r="O300" i="10"/>
  <c r="G303" i="11"/>
  <c r="G303" i="10"/>
  <c r="W305" i="11"/>
  <c r="W305" i="10"/>
  <c r="O308" i="11"/>
  <c r="O308" i="10"/>
  <c r="O311" i="11"/>
  <c r="O311" i="18" s="1"/>
  <c r="O311" i="10"/>
  <c r="G314" i="11"/>
  <c r="G314" i="10"/>
  <c r="W316" i="11"/>
  <c r="W316" i="10"/>
  <c r="W319" i="11"/>
  <c r="W319" i="10"/>
  <c r="O322" i="11"/>
  <c r="O322" i="10"/>
  <c r="G325" i="11"/>
  <c r="G325" i="10"/>
  <c r="W327" i="11"/>
  <c r="W327" i="10"/>
  <c r="O330" i="11"/>
  <c r="O330" i="10"/>
  <c r="G333" i="11"/>
  <c r="G333" i="10"/>
  <c r="G336" i="11"/>
  <c r="G336" i="10"/>
  <c r="W338" i="11"/>
  <c r="W338" i="10"/>
  <c r="O341" i="11"/>
  <c r="O341" i="10"/>
  <c r="O344" i="11"/>
  <c r="O344" i="10"/>
  <c r="G347" i="11"/>
  <c r="G347" i="10"/>
  <c r="W349" i="11"/>
  <c r="W349" i="10"/>
  <c r="W352" i="11"/>
  <c r="W352" i="18" s="1"/>
  <c r="W352" i="10"/>
  <c r="O355" i="11"/>
  <c r="O355" i="10"/>
  <c r="O358" i="11"/>
  <c r="O358" i="10"/>
  <c r="G361" i="11"/>
  <c r="G361" i="10"/>
  <c r="W363" i="11"/>
  <c r="W363" i="10"/>
  <c r="W366" i="11"/>
  <c r="W366" i="10"/>
  <c r="AB229" i="9"/>
  <c r="AB245" i="9"/>
  <c r="AB257" i="9"/>
  <c r="AB321" i="9"/>
  <c r="AB282" i="9"/>
  <c r="AB197" i="9"/>
  <c r="AB207" i="9"/>
  <c r="AB223" i="9"/>
  <c r="U219" i="11"/>
  <c r="U219" i="18" s="1"/>
  <c r="AB265" i="9"/>
  <c r="AB189" i="9"/>
  <c r="AB312" i="9"/>
  <c r="AB360" i="9"/>
  <c r="AB199" i="9"/>
  <c r="AB221" i="9"/>
  <c r="AB181" i="9"/>
  <c r="AB191" i="9"/>
  <c r="AB239" i="9"/>
  <c r="D295" i="10"/>
  <c r="AB250" i="9"/>
  <c r="AB183" i="9"/>
  <c r="AB173" i="9"/>
  <c r="AB210" i="9"/>
  <c r="AB234" i="9"/>
  <c r="AB270" i="9"/>
  <c r="AB258" i="9"/>
  <c r="AB277" i="9"/>
  <c r="AB328" i="9"/>
  <c r="AB175" i="9"/>
  <c r="AB202" i="9"/>
  <c r="AB194" i="9"/>
  <c r="L292" i="10"/>
  <c r="D298" i="10"/>
  <c r="T300" i="10"/>
  <c r="L303" i="10"/>
  <c r="L306" i="10"/>
  <c r="D309" i="10"/>
  <c r="T311" i="10"/>
  <c r="T314" i="10"/>
  <c r="L317" i="10"/>
  <c r="D320" i="10"/>
  <c r="D323" i="10"/>
  <c r="T325" i="10"/>
  <c r="L328" i="10"/>
  <c r="L331" i="10"/>
  <c r="D334" i="10"/>
  <c r="T336" i="10"/>
  <c r="T339" i="10"/>
  <c r="L342" i="10"/>
  <c r="L345" i="10"/>
  <c r="D348" i="10"/>
  <c r="T350" i="10"/>
  <c r="T353" i="10"/>
  <c r="L356" i="10"/>
  <c r="D359" i="10"/>
  <c r="D362" i="10"/>
  <c r="T364" i="10"/>
  <c r="L367" i="10"/>
  <c r="AB309" i="9"/>
  <c r="AB356" i="9"/>
  <c r="AB298" i="9"/>
  <c r="AB268" i="9"/>
  <c r="AB186" i="9"/>
  <c r="AB213" i="9"/>
  <c r="AB295" i="9"/>
  <c r="L10" i="10"/>
  <c r="D5" i="11"/>
  <c r="D5" i="10"/>
  <c r="T7" i="11"/>
  <c r="T7" i="18" s="1"/>
  <c r="T7" i="10"/>
  <c r="T15" i="11"/>
  <c r="T15" i="10"/>
  <c r="L18" i="11"/>
  <c r="L18" i="10"/>
  <c r="L26" i="11"/>
  <c r="L26" i="10"/>
  <c r="D29" i="11"/>
  <c r="D29" i="10"/>
  <c r="L50" i="10"/>
  <c r="T47" i="10"/>
  <c r="U10" i="11"/>
  <c r="E32" i="11"/>
  <c r="M53" i="11"/>
  <c r="E8" i="11"/>
  <c r="E8" i="10"/>
  <c r="M13" i="11"/>
  <c r="M13" i="18" s="1"/>
  <c r="M13" i="10"/>
  <c r="U18" i="11"/>
  <c r="U18" i="10"/>
  <c r="E24" i="11"/>
  <c r="E24" i="18" s="1"/>
  <c r="E24" i="10"/>
  <c r="M29" i="11"/>
  <c r="M29" i="10"/>
  <c r="U34" i="11"/>
  <c r="U34" i="18" s="1"/>
  <c r="U34" i="10"/>
  <c r="E40" i="11"/>
  <c r="E40" i="10"/>
  <c r="M45" i="11"/>
  <c r="M45" i="10"/>
  <c r="U50" i="11"/>
  <c r="U50" i="10"/>
  <c r="E56" i="11"/>
  <c r="E56" i="10"/>
  <c r="M61" i="11"/>
  <c r="M61" i="10"/>
  <c r="T39" i="10"/>
  <c r="D61" i="10"/>
  <c r="D37" i="10"/>
  <c r="L58" i="10"/>
  <c r="M21" i="11"/>
  <c r="U42" i="11"/>
  <c r="U42" i="18" s="1"/>
  <c r="E64" i="11"/>
  <c r="J292" i="10"/>
  <c r="AB28" i="9"/>
  <c r="G350" i="10"/>
  <c r="G358" i="10"/>
  <c r="G366" i="10"/>
  <c r="AB4" i="9"/>
  <c r="AB20" i="9"/>
  <c r="AB36" i="9"/>
  <c r="AB44" i="9"/>
  <c r="AB52" i="9"/>
  <c r="AB60" i="9"/>
  <c r="M6" i="10"/>
  <c r="E9" i="10"/>
  <c r="U11" i="10"/>
  <c r="M14" i="10"/>
  <c r="E17" i="10"/>
  <c r="U19" i="10"/>
  <c r="M22" i="10"/>
  <c r="E25" i="10"/>
  <c r="U27" i="10"/>
  <c r="M30" i="10"/>
  <c r="E33" i="10"/>
  <c r="U35" i="10"/>
  <c r="M38" i="10"/>
  <c r="E41" i="10"/>
  <c r="U43" i="10"/>
  <c r="M46" i="10"/>
  <c r="E49" i="10"/>
  <c r="U51" i="10"/>
  <c r="M54" i="10"/>
  <c r="E57" i="10"/>
  <c r="U59" i="10"/>
  <c r="M62" i="10"/>
  <c r="Y14" i="14"/>
  <c r="Y14" i="15" s="1"/>
  <c r="Q17" i="14"/>
  <c r="Q17" i="15" s="1"/>
  <c r="I28" i="14"/>
  <c r="I28" i="15" s="1"/>
  <c r="Q65" i="14"/>
  <c r="Q65" i="15" s="1"/>
  <c r="Y94" i="14"/>
  <c r="Y94" i="15" s="1"/>
  <c r="I107" i="14"/>
  <c r="I107" i="15" s="1"/>
  <c r="Y109" i="14"/>
  <c r="Y109" i="15" s="1"/>
  <c r="I111" i="14"/>
  <c r="I111" i="15" s="1"/>
  <c r="Q112" i="14"/>
  <c r="Q112" i="15" s="1"/>
  <c r="I115" i="14"/>
  <c r="I115" i="15" s="1"/>
  <c r="Y117" i="14"/>
  <c r="Y117" i="15" s="1"/>
  <c r="Q120" i="14"/>
  <c r="Q120" i="15" s="1"/>
  <c r="I123" i="14"/>
  <c r="I123" i="15" s="1"/>
  <c r="Y125" i="14"/>
  <c r="Y125" i="15" s="1"/>
  <c r="Q131" i="14"/>
  <c r="Q131" i="15" s="1"/>
  <c r="I134" i="14"/>
  <c r="I134" i="15" s="1"/>
  <c r="Q139" i="14"/>
  <c r="Q139" i="15" s="1"/>
  <c r="I142" i="14"/>
  <c r="I142" i="15" s="1"/>
  <c r="Q143" i="14"/>
  <c r="Q143" i="15" s="1"/>
  <c r="Q147" i="14"/>
  <c r="Q147" i="15" s="1"/>
  <c r="I150" i="14"/>
  <c r="I150" i="15" s="1"/>
  <c r="Q151" i="14"/>
  <c r="Q151" i="15" s="1"/>
  <c r="Y152" i="14"/>
  <c r="Y152" i="15" s="1"/>
  <c r="Q155" i="14"/>
  <c r="Q155" i="15" s="1"/>
  <c r="I158" i="14"/>
  <c r="I158" i="15" s="1"/>
  <c r="Y160" i="14"/>
  <c r="Y160" i="15" s="1"/>
  <c r="Q163" i="14"/>
  <c r="Q163" i="15" s="1"/>
  <c r="Y164" i="14"/>
  <c r="Y164" i="15" s="1"/>
  <c r="I166" i="14"/>
  <c r="I166" i="15" s="1"/>
  <c r="Y168" i="14"/>
  <c r="Y168" i="15" s="1"/>
  <c r="I174" i="14"/>
  <c r="I174" i="15" s="1"/>
  <c r="Q175" i="14"/>
  <c r="Q175" i="15" s="1"/>
  <c r="I182" i="14"/>
  <c r="I182" i="15" s="1"/>
  <c r="Q183" i="14"/>
  <c r="Q183" i="15" s="1"/>
  <c r="Y184" i="14"/>
  <c r="Y184" i="15" s="1"/>
  <c r="Q187" i="14"/>
  <c r="Q187" i="15" s="1"/>
  <c r="Q195" i="14"/>
  <c r="Q195" i="15" s="1"/>
  <c r="Q199" i="14"/>
  <c r="Q199" i="15" s="1"/>
  <c r="Y200" i="14"/>
  <c r="Y200" i="15" s="1"/>
  <c r="Q207" i="14"/>
  <c r="Q207" i="15" s="1"/>
  <c r="Y208" i="14"/>
  <c r="Y208" i="15" s="1"/>
  <c r="Q215" i="14"/>
  <c r="Q215" i="15" s="1"/>
  <c r="Y216" i="14"/>
  <c r="Y216" i="15" s="1"/>
  <c r="Q219" i="14"/>
  <c r="Q219" i="15" s="1"/>
  <c r="Y228" i="14"/>
  <c r="Y228" i="15" s="1"/>
  <c r="I230" i="14"/>
  <c r="I230" i="15" s="1"/>
  <c r="Y232" i="14"/>
  <c r="Y232" i="15" s="1"/>
  <c r="Q235" i="14"/>
  <c r="Q235" i="15" s="1"/>
  <c r="I238" i="14"/>
  <c r="I238" i="15" s="1"/>
  <c r="Q239" i="14"/>
  <c r="Q239" i="15" s="1"/>
  <c r="Y240" i="14"/>
  <c r="Y240" i="15" s="1"/>
  <c r="Q243" i="14"/>
  <c r="Q243" i="15" s="1"/>
  <c r="I246" i="14"/>
  <c r="I246" i="15" s="1"/>
  <c r="Y248" i="14"/>
  <c r="Y248" i="15" s="1"/>
  <c r="Q251" i="14"/>
  <c r="Q251" i="15" s="1"/>
  <c r="I254" i="14"/>
  <c r="I254" i="15" s="1"/>
  <c r="Q255" i="14"/>
  <c r="Q255" i="15" s="1"/>
  <c r="Y256" i="14"/>
  <c r="Y256" i="15" s="1"/>
  <c r="I258" i="14"/>
  <c r="I258" i="15" s="1"/>
  <c r="Q259" i="14"/>
  <c r="Q259" i="15" s="1"/>
  <c r="I262" i="14"/>
  <c r="I262" i="15" s="1"/>
  <c r="Y264" i="14"/>
  <c r="Y264" i="15" s="1"/>
  <c r="Q267" i="14"/>
  <c r="Q267" i="15" s="1"/>
  <c r="Y268" i="14"/>
  <c r="Y268" i="15" s="1"/>
  <c r="I270" i="14"/>
  <c r="I270" i="15" s="1"/>
  <c r="Y272" i="14"/>
  <c r="Y272" i="15" s="1"/>
  <c r="Q275" i="14"/>
  <c r="Q275" i="15" s="1"/>
  <c r="Y276" i="14"/>
  <c r="Y276" i="15" s="1"/>
  <c r="I278" i="14"/>
  <c r="I278" i="15" s="1"/>
  <c r="Y280" i="14"/>
  <c r="Y280" i="15" s="1"/>
  <c r="Q283" i="14"/>
  <c r="Q283" i="15" s="1"/>
  <c r="I286" i="14"/>
  <c r="I286" i="15" s="1"/>
  <c r="Y288" i="14"/>
  <c r="Y288" i="15" s="1"/>
  <c r="Q291" i="14"/>
  <c r="Q291" i="15" s="1"/>
  <c r="Z15" i="14"/>
  <c r="Z15" i="15" s="1"/>
  <c r="R34" i="14"/>
  <c r="R34" i="15" s="1"/>
  <c r="J45" i="14"/>
  <c r="J45" i="15" s="1"/>
  <c r="Z47" i="14"/>
  <c r="Z47" i="15" s="1"/>
  <c r="Z55" i="14"/>
  <c r="Z55" i="15" s="1"/>
  <c r="R58" i="14"/>
  <c r="R58" i="15" s="1"/>
  <c r="Z59" i="14"/>
  <c r="Z59" i="15" s="1"/>
  <c r="Z67" i="14"/>
  <c r="Z67" i="15" s="1"/>
  <c r="J69" i="14"/>
  <c r="J69" i="15" s="1"/>
  <c r="Z71" i="14"/>
  <c r="Z71" i="15" s="1"/>
  <c r="R74" i="14"/>
  <c r="R74" i="15" s="1"/>
  <c r="Z79" i="14"/>
  <c r="Z79" i="15" s="1"/>
  <c r="R82" i="14"/>
  <c r="R82" i="15" s="1"/>
  <c r="Z83" i="14"/>
  <c r="Z83" i="15" s="1"/>
  <c r="J85" i="14"/>
  <c r="J85" i="15" s="1"/>
  <c r="R86" i="14"/>
  <c r="R86" i="15" s="1"/>
  <c r="R90" i="14"/>
  <c r="R90" i="15" s="1"/>
  <c r="J93" i="14"/>
  <c r="J93" i="15" s="1"/>
  <c r="Z95" i="14"/>
  <c r="Z95" i="15" s="1"/>
  <c r="J101" i="14"/>
  <c r="J101" i="15" s="1"/>
  <c r="Z103" i="14"/>
  <c r="Z103" i="15" s="1"/>
  <c r="R106" i="14"/>
  <c r="R106" i="15" s="1"/>
  <c r="J109" i="14"/>
  <c r="J109" i="15" s="1"/>
  <c r="Z111" i="14"/>
  <c r="Z111" i="15" s="1"/>
  <c r="R114" i="14"/>
  <c r="R114" i="15" s="1"/>
  <c r="J117" i="14"/>
  <c r="J117" i="15" s="1"/>
  <c r="Z119" i="14"/>
  <c r="Z119" i="15" s="1"/>
  <c r="R122" i="14"/>
  <c r="R122" i="15" s="1"/>
  <c r="J125" i="14"/>
  <c r="J125" i="15" s="1"/>
  <c r="Z127" i="14"/>
  <c r="Z127" i="15" s="1"/>
  <c r="J133" i="14"/>
  <c r="J133" i="15" s="1"/>
  <c r="Z135" i="14"/>
  <c r="Z135" i="15" s="1"/>
  <c r="R138" i="14"/>
  <c r="R138" i="15" s="1"/>
  <c r="Z143" i="14"/>
  <c r="Z143" i="15" s="1"/>
  <c r="R146" i="14"/>
  <c r="R146" i="15" s="1"/>
  <c r="J149" i="14"/>
  <c r="J149" i="15" s="1"/>
  <c r="Z151" i="14"/>
  <c r="Z151" i="15" s="1"/>
  <c r="R154" i="14"/>
  <c r="R154" i="15" s="1"/>
  <c r="J157" i="14"/>
  <c r="J157" i="15" s="1"/>
  <c r="Z159" i="14"/>
  <c r="Z159" i="15" s="1"/>
  <c r="R162" i="14"/>
  <c r="R162" i="15" s="1"/>
  <c r="Z163" i="14"/>
  <c r="Z163" i="15" s="1"/>
  <c r="J165" i="14"/>
  <c r="J165" i="15" s="1"/>
  <c r="Z167" i="14"/>
  <c r="Z167" i="15" s="1"/>
  <c r="R170" i="14"/>
  <c r="R170" i="15" s="1"/>
  <c r="Z175" i="14"/>
  <c r="Z175" i="15" s="1"/>
  <c r="R178" i="14"/>
  <c r="R178" i="15" s="1"/>
  <c r="Z179" i="14"/>
  <c r="Z179" i="15" s="1"/>
  <c r="J181" i="14"/>
  <c r="J181" i="15" s="1"/>
  <c r="R182" i="14"/>
  <c r="R182" i="15" s="1"/>
  <c r="R186" i="14"/>
  <c r="R186" i="15" s="1"/>
  <c r="Z187" i="14"/>
  <c r="Z187" i="15" s="1"/>
  <c r="J189" i="14"/>
  <c r="J189" i="15" s="1"/>
  <c r="Z191" i="14"/>
  <c r="Z191" i="15" s="1"/>
  <c r="R194" i="14"/>
  <c r="R194" i="15" s="1"/>
  <c r="J197" i="14"/>
  <c r="J197" i="15" s="1"/>
  <c r="Z199" i="14"/>
  <c r="Z199" i="15" s="1"/>
  <c r="J201" i="14"/>
  <c r="J201" i="15" s="1"/>
  <c r="R202" i="14"/>
  <c r="R202" i="15" s="1"/>
  <c r="J205" i="14"/>
  <c r="J205" i="15" s="1"/>
  <c r="R206" i="14"/>
  <c r="R206" i="15" s="1"/>
  <c r="Z207" i="14"/>
  <c r="Z207" i="15" s="1"/>
  <c r="R210" i="14"/>
  <c r="R210" i="15" s="1"/>
  <c r="J213" i="14"/>
  <c r="J213" i="15" s="1"/>
  <c r="Z215" i="14"/>
  <c r="Z215" i="15" s="1"/>
  <c r="J217" i="14"/>
  <c r="J217" i="15" s="1"/>
  <c r="R218" i="14"/>
  <c r="R218" i="15" s="1"/>
  <c r="Z219" i="14"/>
  <c r="Z219" i="15" s="1"/>
  <c r="J221" i="14"/>
  <c r="J221" i="15" s="1"/>
  <c r="R222" i="14"/>
  <c r="R222" i="15" s="1"/>
  <c r="Z223" i="14"/>
  <c r="Z223" i="15" s="1"/>
  <c r="J229" i="14"/>
  <c r="J229" i="15" s="1"/>
  <c r="Z231" i="14"/>
  <c r="Z231" i="15" s="1"/>
  <c r="R234" i="14"/>
  <c r="R234" i="15" s="1"/>
  <c r="Z239" i="14"/>
  <c r="Z239" i="15" s="1"/>
  <c r="R242" i="14"/>
  <c r="R242" i="15" s="1"/>
  <c r="Z243" i="14"/>
  <c r="Z243" i="15" s="1"/>
  <c r="J245" i="14"/>
  <c r="J245" i="15" s="1"/>
  <c r="R250" i="14"/>
  <c r="R250" i="15" s="1"/>
  <c r="J253" i="14"/>
  <c r="J253" i="15" s="1"/>
  <c r="J257" i="14"/>
  <c r="J257" i="15" s="1"/>
  <c r="J261" i="14"/>
  <c r="J261" i="15" s="1"/>
  <c r="Z263" i="14"/>
  <c r="Z263" i="15" s="1"/>
  <c r="R266" i="14"/>
  <c r="R266" i="15" s="1"/>
  <c r="J269" i="14"/>
  <c r="J269" i="15" s="1"/>
  <c r="Z271" i="14"/>
  <c r="Z271" i="15" s="1"/>
  <c r="R274" i="14"/>
  <c r="R274" i="15" s="1"/>
  <c r="Z279" i="14"/>
  <c r="Z279" i="15" s="1"/>
  <c r="R282" i="14"/>
  <c r="R282" i="15" s="1"/>
  <c r="J285" i="14"/>
  <c r="J285" i="15" s="1"/>
  <c r="Z287" i="14"/>
  <c r="Z287" i="15" s="1"/>
  <c r="C182" i="14"/>
  <c r="C182" i="15" s="1"/>
  <c r="T5" i="14"/>
  <c r="T5" i="15" s="1"/>
  <c r="T9" i="14"/>
  <c r="T9" i="15" s="1"/>
  <c r="T13" i="14"/>
  <c r="T13" i="15" s="1"/>
  <c r="L16" i="14"/>
  <c r="L16" i="15" s="1"/>
  <c r="L24" i="14"/>
  <c r="L24" i="15" s="1"/>
  <c r="D27" i="14"/>
  <c r="D27" i="15" s="1"/>
  <c r="T29" i="14"/>
  <c r="T29" i="15" s="1"/>
  <c r="L32" i="14"/>
  <c r="L32" i="15" s="1"/>
  <c r="L64" i="14"/>
  <c r="L64" i="15" s="1"/>
  <c r="D67" i="14"/>
  <c r="D67" i="15" s="1"/>
  <c r="D71" i="14"/>
  <c r="D71" i="15" s="1"/>
  <c r="T73" i="14"/>
  <c r="T73" i="15" s="1"/>
  <c r="D75" i="14"/>
  <c r="D75" i="15" s="1"/>
  <c r="L76" i="14"/>
  <c r="L76" i="15" s="1"/>
  <c r="T77" i="14"/>
  <c r="T77" i="15" s="1"/>
  <c r="L80" i="14"/>
  <c r="L80" i="15" s="1"/>
  <c r="D83" i="14"/>
  <c r="D83" i="15" s="1"/>
  <c r="D87" i="14"/>
  <c r="D87" i="15" s="1"/>
  <c r="L88" i="14"/>
  <c r="L88" i="15" s="1"/>
  <c r="T89" i="14"/>
  <c r="T89" i="15" s="1"/>
  <c r="T93" i="14"/>
  <c r="T93" i="15" s="1"/>
  <c r="D95" i="14"/>
  <c r="D95" i="15" s="1"/>
  <c r="L96" i="14"/>
  <c r="L96" i="15" s="1"/>
  <c r="D99" i="14"/>
  <c r="D99" i="15" s="1"/>
  <c r="T101" i="14"/>
  <c r="T101" i="15" s="1"/>
  <c r="L104" i="14"/>
  <c r="L104" i="15" s="1"/>
  <c r="T105" i="14"/>
  <c r="T105" i="15" s="1"/>
  <c r="L108" i="14"/>
  <c r="L108" i="15" s="1"/>
  <c r="T109" i="14"/>
  <c r="T109" i="15" s="1"/>
  <c r="T117" i="14"/>
  <c r="T117" i="15" s="1"/>
  <c r="T121" i="14"/>
  <c r="T121" i="15" s="1"/>
  <c r="D123" i="14"/>
  <c r="D123" i="15" s="1"/>
  <c r="T129" i="14"/>
  <c r="T129" i="15" s="1"/>
  <c r="D131" i="14"/>
  <c r="D131" i="15" s="1"/>
  <c r="D139" i="14"/>
  <c r="D139" i="15" s="1"/>
  <c r="T141" i="14"/>
  <c r="T141" i="15" s="1"/>
  <c r="D143" i="14"/>
  <c r="D143" i="15" s="1"/>
  <c r="L148" i="14"/>
  <c r="L148" i="15" s="1"/>
  <c r="L152" i="14"/>
  <c r="L152" i="15" s="1"/>
  <c r="D155" i="14"/>
  <c r="D155" i="15" s="1"/>
  <c r="T157" i="14"/>
  <c r="T157" i="15" s="1"/>
  <c r="D159" i="14"/>
  <c r="D159" i="15" s="1"/>
  <c r="D163" i="14"/>
  <c r="D163" i="15" s="1"/>
  <c r="D171" i="14"/>
  <c r="D171" i="15" s="1"/>
  <c r="L172" i="14"/>
  <c r="L172" i="15" s="1"/>
  <c r="L176" i="14"/>
  <c r="L176" i="15" s="1"/>
  <c r="L184" i="14"/>
  <c r="L184" i="15" s="1"/>
  <c r="D187" i="14"/>
  <c r="D187" i="15" s="1"/>
  <c r="L188" i="14"/>
  <c r="L188" i="15" s="1"/>
  <c r="D199" i="14"/>
  <c r="D199" i="15" s="1"/>
  <c r="L200" i="14"/>
  <c r="L200" i="15" s="1"/>
  <c r="T201" i="14"/>
  <c r="T201" i="15" s="1"/>
  <c r="L204" i="14"/>
  <c r="L204" i="15" s="1"/>
  <c r="T205" i="14"/>
  <c r="T205" i="15" s="1"/>
  <c r="D207" i="14"/>
  <c r="D207" i="15" s="1"/>
  <c r="L216" i="14"/>
  <c r="L216" i="15" s="1"/>
  <c r="D227" i="14"/>
  <c r="D227" i="15" s="1"/>
  <c r="L228" i="14"/>
  <c r="L228" i="15" s="1"/>
  <c r="D231" i="14"/>
  <c r="D231" i="15" s="1"/>
  <c r="L232" i="14"/>
  <c r="L232" i="15" s="1"/>
  <c r="D239" i="14"/>
  <c r="D239" i="15" s="1"/>
  <c r="T241" i="14"/>
  <c r="T241" i="15" s="1"/>
  <c r="D243" i="14"/>
  <c r="D243" i="15" s="1"/>
  <c r="L248" i="14"/>
  <c r="L248" i="15" s="1"/>
  <c r="T252" i="14"/>
  <c r="T252" i="15" s="1"/>
  <c r="L258" i="14"/>
  <c r="L258" i="15" s="1"/>
  <c r="T263" i="14"/>
  <c r="T263" i="15" s="1"/>
  <c r="L265" i="14"/>
  <c r="L265" i="15" s="1"/>
  <c r="D272" i="14"/>
  <c r="D272" i="15" s="1"/>
  <c r="L276" i="14"/>
  <c r="L276" i="15" s="1"/>
  <c r="L280" i="14"/>
  <c r="L280" i="15" s="1"/>
  <c r="T284" i="14"/>
  <c r="T284" i="15" s="1"/>
  <c r="D286" i="14"/>
  <c r="D286" i="15" s="1"/>
  <c r="L290" i="14"/>
  <c r="L290" i="15" s="1"/>
  <c r="R293" i="14"/>
  <c r="R293" i="15" s="1"/>
  <c r="Z326" i="14"/>
  <c r="Z326" i="15" s="1"/>
  <c r="Z334" i="14"/>
  <c r="Z334" i="15" s="1"/>
  <c r="L292" i="14"/>
  <c r="L292" i="15" s="1"/>
  <c r="D295" i="14"/>
  <c r="D295" i="15" s="1"/>
  <c r="D298" i="14"/>
  <c r="D298" i="15" s="1"/>
  <c r="T300" i="14"/>
  <c r="T300" i="15" s="1"/>
  <c r="L303" i="14"/>
  <c r="L303" i="15" s="1"/>
  <c r="L306" i="14"/>
  <c r="L306" i="15" s="1"/>
  <c r="D309" i="14"/>
  <c r="D309" i="15" s="1"/>
  <c r="T311" i="14"/>
  <c r="T311" i="15" s="1"/>
  <c r="T314" i="14"/>
  <c r="T314" i="15" s="1"/>
  <c r="L317" i="14"/>
  <c r="L317" i="15" s="1"/>
  <c r="D320" i="14"/>
  <c r="D320" i="15" s="1"/>
  <c r="D323" i="14"/>
  <c r="D323" i="15" s="1"/>
  <c r="T325" i="14"/>
  <c r="T325" i="15" s="1"/>
  <c r="L328" i="14"/>
  <c r="L328" i="15" s="1"/>
  <c r="L331" i="14"/>
  <c r="L331" i="15" s="1"/>
  <c r="D334" i="14"/>
  <c r="D334" i="15" s="1"/>
  <c r="T336" i="14"/>
  <c r="T336" i="15" s="1"/>
  <c r="T339" i="14"/>
  <c r="T339" i="15" s="1"/>
  <c r="L342" i="14"/>
  <c r="L342" i="15" s="1"/>
  <c r="L345" i="14"/>
  <c r="L345" i="15" s="1"/>
  <c r="D348" i="14"/>
  <c r="D348" i="15" s="1"/>
  <c r="T350" i="14"/>
  <c r="T350" i="15" s="1"/>
  <c r="T353" i="14"/>
  <c r="T353" i="15" s="1"/>
  <c r="L356" i="14"/>
  <c r="L356" i="15" s="1"/>
  <c r="D359" i="14"/>
  <c r="D359" i="15" s="1"/>
  <c r="T364" i="14"/>
  <c r="T364" i="15" s="1"/>
  <c r="L367" i="14"/>
  <c r="L367" i="15" s="1"/>
  <c r="X297" i="14"/>
  <c r="X297" i="15" s="1"/>
  <c r="P300" i="14"/>
  <c r="P300" i="15" s="1"/>
  <c r="H303" i="14"/>
  <c r="H303" i="15" s="1"/>
  <c r="X305" i="14"/>
  <c r="X305" i="15" s="1"/>
  <c r="P308" i="14"/>
  <c r="P308" i="15" s="1"/>
  <c r="H311" i="14"/>
  <c r="H311" i="15" s="1"/>
  <c r="X313" i="14"/>
  <c r="X313" i="15" s="1"/>
  <c r="P316" i="14"/>
  <c r="P316" i="15" s="1"/>
  <c r="H319" i="14"/>
  <c r="H319" i="15" s="1"/>
  <c r="X321" i="14"/>
  <c r="X321" i="15" s="1"/>
  <c r="P324" i="14"/>
  <c r="P324" i="15" s="1"/>
  <c r="H327" i="14"/>
  <c r="H327" i="15" s="1"/>
  <c r="X329" i="14"/>
  <c r="X329" i="15" s="1"/>
  <c r="P332" i="14"/>
  <c r="P332" i="15" s="1"/>
  <c r="H335" i="14"/>
  <c r="H335" i="15" s="1"/>
  <c r="X337" i="14"/>
  <c r="X337" i="15" s="1"/>
  <c r="P340" i="14"/>
  <c r="P340" i="15" s="1"/>
  <c r="H343" i="14"/>
  <c r="H343" i="15" s="1"/>
  <c r="X345" i="14"/>
  <c r="X345" i="15" s="1"/>
  <c r="P348" i="14"/>
  <c r="P348" i="15" s="1"/>
  <c r="H351" i="14"/>
  <c r="H351" i="15" s="1"/>
  <c r="X353" i="14"/>
  <c r="X353" i="15" s="1"/>
  <c r="P356" i="14"/>
  <c r="P356" i="15" s="1"/>
  <c r="H359" i="14"/>
  <c r="H359" i="15" s="1"/>
  <c r="X361" i="14"/>
  <c r="X361" i="15" s="1"/>
  <c r="P364" i="14"/>
  <c r="P364" i="15" s="1"/>
  <c r="H367" i="14"/>
  <c r="H367" i="15" s="1"/>
  <c r="J351" i="14"/>
  <c r="J351" i="15" s="1"/>
  <c r="S208" i="14"/>
  <c r="S208" i="15" s="1"/>
  <c r="V4" i="14"/>
  <c r="V4" i="15" s="1"/>
  <c r="F6" i="14"/>
  <c r="F6" i="15" s="1"/>
  <c r="N7" i="14"/>
  <c r="N7" i="15" s="1"/>
  <c r="V8" i="14"/>
  <c r="V8" i="15" s="1"/>
  <c r="F10" i="14"/>
  <c r="F10" i="15" s="1"/>
  <c r="N11" i="14"/>
  <c r="N11" i="15" s="1"/>
  <c r="V12" i="14"/>
  <c r="V12" i="15" s="1"/>
  <c r="N15" i="14"/>
  <c r="N15" i="15" s="1"/>
  <c r="V16" i="14"/>
  <c r="V16" i="15" s="1"/>
  <c r="F18" i="14"/>
  <c r="F18" i="15" s="1"/>
  <c r="V20" i="14"/>
  <c r="V20" i="15" s="1"/>
  <c r="F22" i="14"/>
  <c r="F22" i="15" s="1"/>
  <c r="N27" i="14"/>
  <c r="N27" i="15" s="1"/>
  <c r="V28" i="14"/>
  <c r="V28" i="15" s="1"/>
  <c r="N31" i="14"/>
  <c r="N31" i="15" s="1"/>
  <c r="F34" i="14"/>
  <c r="F34" i="15" s="1"/>
  <c r="N39" i="14"/>
  <c r="N39" i="15" s="1"/>
  <c r="V40" i="14"/>
  <c r="V40" i="15" s="1"/>
  <c r="F42" i="14"/>
  <c r="F42" i="15" s="1"/>
  <c r="F46" i="14"/>
  <c r="F46" i="15" s="1"/>
  <c r="V48" i="14"/>
  <c r="V48" i="15" s="1"/>
  <c r="V52" i="14"/>
  <c r="V52" i="15" s="1"/>
  <c r="N55" i="14"/>
  <c r="N55" i="15" s="1"/>
  <c r="N59" i="14"/>
  <c r="N59" i="15" s="1"/>
  <c r="N63" i="14"/>
  <c r="N63" i="15" s="1"/>
  <c r="V64" i="14"/>
  <c r="V64" i="15" s="1"/>
  <c r="N67" i="14"/>
  <c r="N67" i="15" s="1"/>
  <c r="F70" i="14"/>
  <c r="F70" i="15" s="1"/>
  <c r="V72" i="14"/>
  <c r="V72" i="15" s="1"/>
  <c r="F74" i="14"/>
  <c r="F74" i="15" s="1"/>
  <c r="N75" i="14"/>
  <c r="N75" i="15" s="1"/>
  <c r="F78" i="14"/>
  <c r="F78" i="15" s="1"/>
  <c r="N79" i="14"/>
  <c r="N79" i="15" s="1"/>
  <c r="V80" i="14"/>
  <c r="V80" i="15" s="1"/>
  <c r="N83" i="14"/>
  <c r="N83" i="15" s="1"/>
  <c r="V84" i="14"/>
  <c r="V84" i="15" s="1"/>
  <c r="F86" i="14"/>
  <c r="F86" i="15" s="1"/>
  <c r="V88" i="14"/>
  <c r="V88" i="15" s="1"/>
  <c r="N91" i="14"/>
  <c r="N91" i="15" s="1"/>
  <c r="F94" i="14"/>
  <c r="F94" i="15" s="1"/>
  <c r="N95" i="14"/>
  <c r="N95" i="15" s="1"/>
  <c r="V96" i="14"/>
  <c r="V96" i="15" s="1"/>
  <c r="N99" i="14"/>
  <c r="N99" i="15" s="1"/>
  <c r="F102" i="14"/>
  <c r="F102" i="15" s="1"/>
  <c r="V104" i="14"/>
  <c r="V104" i="15" s="1"/>
  <c r="F106" i="14"/>
  <c r="F106" i="15" s="1"/>
  <c r="N107" i="14"/>
  <c r="N107" i="15" s="1"/>
  <c r="F110" i="14"/>
  <c r="F110" i="15" s="1"/>
  <c r="V112" i="14"/>
  <c r="V112" i="15" s="1"/>
  <c r="N115" i="14"/>
  <c r="N115" i="15" s="1"/>
  <c r="V116" i="14"/>
  <c r="V116" i="15" s="1"/>
  <c r="F118" i="14"/>
  <c r="F118" i="15" s="1"/>
  <c r="N119" i="14"/>
  <c r="N119" i="15" s="1"/>
  <c r="V120" i="14"/>
  <c r="V120" i="15" s="1"/>
  <c r="N123" i="14"/>
  <c r="N123" i="15" s="1"/>
  <c r="F126" i="14"/>
  <c r="F126" i="15" s="1"/>
  <c r="N127" i="14"/>
  <c r="N127" i="15" s="1"/>
  <c r="V128" i="14"/>
  <c r="V128" i="15" s="1"/>
  <c r="N131" i="14"/>
  <c r="N131" i="15" s="1"/>
  <c r="F134" i="14"/>
  <c r="F134" i="15" s="1"/>
  <c r="V136" i="14"/>
  <c r="V136" i="15" s="1"/>
  <c r="F138" i="14"/>
  <c r="F138" i="15" s="1"/>
  <c r="N139" i="14"/>
  <c r="N139" i="15" s="1"/>
  <c r="F142" i="14"/>
  <c r="F142" i="15" s="1"/>
  <c r="V144" i="14"/>
  <c r="V144" i="15" s="1"/>
  <c r="N147" i="14"/>
  <c r="N147" i="15" s="1"/>
  <c r="V148" i="14"/>
  <c r="V148" i="15" s="1"/>
  <c r="F150" i="14"/>
  <c r="F150" i="15" s="1"/>
  <c r="V152" i="14"/>
  <c r="V152" i="15" s="1"/>
  <c r="F154" i="14"/>
  <c r="F154" i="15" s="1"/>
  <c r="N155" i="14"/>
  <c r="N155" i="15" s="1"/>
  <c r="F158" i="14"/>
  <c r="F158" i="15" s="1"/>
  <c r="N159" i="14"/>
  <c r="N159" i="15" s="1"/>
  <c r="V160" i="14"/>
  <c r="V160" i="15" s="1"/>
  <c r="N163" i="14"/>
  <c r="N163" i="15" s="1"/>
  <c r="V164" i="14"/>
  <c r="V164" i="15" s="1"/>
  <c r="F166" i="14"/>
  <c r="F166" i="15" s="1"/>
  <c r="V168" i="14"/>
  <c r="V168" i="15" s="1"/>
  <c r="F170" i="14"/>
  <c r="F170" i="15" s="1"/>
  <c r="N171" i="14"/>
  <c r="N171" i="15" s="1"/>
  <c r="F174" i="14"/>
  <c r="F174" i="15" s="1"/>
  <c r="V176" i="14"/>
  <c r="V176" i="15" s="1"/>
  <c r="F178" i="14"/>
  <c r="F178" i="15" s="1"/>
  <c r="N179" i="14"/>
  <c r="N179" i="15" s="1"/>
  <c r="V180" i="14"/>
  <c r="V180" i="15" s="1"/>
  <c r="F182" i="14"/>
  <c r="F182" i="15" s="1"/>
  <c r="V184" i="14"/>
  <c r="V184" i="15" s="1"/>
  <c r="N187" i="14"/>
  <c r="N187" i="15" s="1"/>
  <c r="F190" i="14"/>
  <c r="F190" i="15" s="1"/>
  <c r="N191" i="14"/>
  <c r="N191" i="15" s="1"/>
  <c r="V192" i="14"/>
  <c r="V192" i="15" s="1"/>
  <c r="N195" i="14"/>
  <c r="N195" i="15" s="1"/>
  <c r="F198" i="14"/>
  <c r="F198" i="15" s="1"/>
  <c r="V200" i="14"/>
  <c r="V200" i="15" s="1"/>
  <c r="F202" i="14"/>
  <c r="F202" i="15" s="1"/>
  <c r="N203" i="14"/>
  <c r="N203" i="15" s="1"/>
  <c r="V204" i="14"/>
  <c r="V204" i="15" s="1"/>
  <c r="F206" i="14"/>
  <c r="F206" i="15" s="1"/>
  <c r="N207" i="14"/>
  <c r="N207" i="15" s="1"/>
  <c r="V208" i="14"/>
  <c r="V208" i="15" s="1"/>
  <c r="N211" i="14"/>
  <c r="N211" i="15" s="1"/>
  <c r="V212" i="14"/>
  <c r="V212" i="15" s="1"/>
  <c r="F214" i="14"/>
  <c r="F214" i="15" s="1"/>
  <c r="V216" i="14"/>
  <c r="V216" i="15" s="1"/>
  <c r="N219" i="14"/>
  <c r="N219" i="15" s="1"/>
  <c r="F222" i="14"/>
  <c r="F222" i="15" s="1"/>
  <c r="N223" i="14"/>
  <c r="N223" i="15" s="1"/>
  <c r="V224" i="14"/>
  <c r="V224" i="15" s="1"/>
  <c r="F226" i="14"/>
  <c r="F226" i="15" s="1"/>
  <c r="N227" i="14"/>
  <c r="N227" i="15" s="1"/>
  <c r="F230" i="14"/>
  <c r="F230" i="15" s="1"/>
  <c r="V232" i="14"/>
  <c r="V232" i="15" s="1"/>
  <c r="F234" i="14"/>
  <c r="F234" i="15" s="1"/>
  <c r="N235" i="14"/>
  <c r="N235" i="15" s="1"/>
  <c r="F238" i="14"/>
  <c r="F238" i="15" s="1"/>
  <c r="V240" i="14"/>
  <c r="V240" i="15" s="1"/>
  <c r="V243" i="14"/>
  <c r="V243" i="15" s="1"/>
  <c r="V245" i="14"/>
  <c r="V245" i="15" s="1"/>
  <c r="N247" i="14"/>
  <c r="N247" i="15" s="1"/>
  <c r="N250" i="14"/>
  <c r="N250" i="15" s="1"/>
  <c r="N252" i="14"/>
  <c r="N252" i="15" s="1"/>
  <c r="F254" i="14"/>
  <c r="F254" i="15" s="1"/>
  <c r="F257" i="14"/>
  <c r="F257" i="15" s="1"/>
  <c r="V258" i="14"/>
  <c r="V258" i="15" s="1"/>
  <c r="V260" i="14"/>
  <c r="V260" i="15" s="1"/>
  <c r="V263" i="14"/>
  <c r="V263" i="15" s="1"/>
  <c r="N266" i="14"/>
  <c r="N266" i="15" s="1"/>
  <c r="V267" i="14"/>
  <c r="V267" i="15" s="1"/>
  <c r="V269" i="14"/>
  <c r="V269" i="15" s="1"/>
  <c r="F271" i="14"/>
  <c r="F271" i="15" s="1"/>
  <c r="N272" i="14"/>
  <c r="N272" i="15" s="1"/>
  <c r="N275" i="14"/>
  <c r="N275" i="15" s="1"/>
  <c r="V278" i="14"/>
  <c r="V278" i="15" s="1"/>
  <c r="N280" i="14"/>
  <c r="N280" i="15" s="1"/>
  <c r="V281" i="14"/>
  <c r="V281" i="15" s="1"/>
  <c r="V283" i="14"/>
  <c r="V283" i="15" s="1"/>
  <c r="V285" i="14"/>
  <c r="V285" i="15" s="1"/>
  <c r="N288" i="14"/>
  <c r="N288" i="15" s="1"/>
  <c r="N291" i="14"/>
  <c r="N291" i="15" s="1"/>
  <c r="N293" i="14"/>
  <c r="N293" i="15" s="1"/>
  <c r="V294" i="14"/>
  <c r="V294" i="15" s="1"/>
  <c r="C190" i="14"/>
  <c r="C190" i="15" s="1"/>
  <c r="O4" i="14"/>
  <c r="O4" i="15" s="1"/>
  <c r="W5" i="14"/>
  <c r="W5" i="15" s="1"/>
  <c r="G7" i="14"/>
  <c r="G7" i="15" s="1"/>
  <c r="W9" i="14"/>
  <c r="W9" i="15" s="1"/>
  <c r="G11" i="14"/>
  <c r="G11" i="15" s="1"/>
  <c r="W13" i="14"/>
  <c r="W13" i="15" s="1"/>
  <c r="G15" i="14"/>
  <c r="G15" i="15" s="1"/>
  <c r="O16" i="14"/>
  <c r="O16" i="15" s="1"/>
  <c r="W17" i="14"/>
  <c r="W17" i="15" s="1"/>
  <c r="W21" i="14"/>
  <c r="W21" i="15" s="1"/>
  <c r="G23" i="14"/>
  <c r="G23" i="15" s="1"/>
  <c r="O24" i="14"/>
  <c r="O24" i="15" s="1"/>
  <c r="W25" i="14"/>
  <c r="W25" i="15" s="1"/>
  <c r="G27" i="14"/>
  <c r="G27" i="15" s="1"/>
  <c r="O28" i="14"/>
  <c r="O28" i="15" s="1"/>
  <c r="W29" i="14"/>
  <c r="W29" i="15" s="1"/>
  <c r="G31" i="14"/>
  <c r="G31" i="15" s="1"/>
  <c r="O32" i="14"/>
  <c r="O32" i="15" s="1"/>
  <c r="W33" i="14"/>
  <c r="W33" i="15" s="1"/>
  <c r="O36" i="14"/>
  <c r="O36" i="15" s="1"/>
  <c r="W37" i="14"/>
  <c r="W37" i="15" s="1"/>
  <c r="O40" i="14"/>
  <c r="O40" i="15" s="1"/>
  <c r="W41" i="14"/>
  <c r="W41" i="15" s="1"/>
  <c r="G43" i="14"/>
  <c r="G43" i="15" s="1"/>
  <c r="O44" i="14"/>
  <c r="O44" i="15" s="1"/>
  <c r="W45" i="14"/>
  <c r="W45" i="15" s="1"/>
  <c r="G47" i="14"/>
  <c r="G47" i="15" s="1"/>
  <c r="O48" i="14"/>
  <c r="O48" i="15" s="1"/>
  <c r="W49" i="14"/>
  <c r="W49" i="15" s="1"/>
  <c r="G51" i="14"/>
  <c r="G51" i="15" s="1"/>
  <c r="O52" i="14"/>
  <c r="O52" i="15" s="1"/>
  <c r="W53" i="14"/>
  <c r="W53" i="15" s="1"/>
  <c r="O56" i="14"/>
  <c r="O56" i="15" s="1"/>
  <c r="W57" i="14"/>
  <c r="W57" i="15" s="1"/>
  <c r="G59" i="14"/>
  <c r="G59" i="15" s="1"/>
  <c r="O60" i="14"/>
  <c r="O60" i="15" s="1"/>
  <c r="G63" i="14"/>
  <c r="G63" i="15" s="1"/>
  <c r="O64" i="14"/>
  <c r="O64" i="15" s="1"/>
  <c r="O72" i="14"/>
  <c r="O72" i="15" s="1"/>
  <c r="O88" i="14"/>
  <c r="O88" i="15" s="1"/>
  <c r="W101" i="14"/>
  <c r="W101" i="15" s="1"/>
  <c r="O120" i="14"/>
  <c r="O120" i="15" s="1"/>
  <c r="G155" i="14"/>
  <c r="G155" i="15" s="1"/>
  <c r="W173" i="14"/>
  <c r="W173" i="15" s="1"/>
  <c r="O184" i="14"/>
  <c r="O184" i="15" s="1"/>
  <c r="W197" i="14"/>
  <c r="W197" i="15" s="1"/>
  <c r="O208" i="14"/>
  <c r="O208" i="15" s="1"/>
  <c r="G235" i="14"/>
  <c r="G235" i="15" s="1"/>
  <c r="O240" i="14"/>
  <c r="O240" i="15" s="1"/>
  <c r="W253" i="14"/>
  <c r="W253" i="15" s="1"/>
  <c r="W277" i="14"/>
  <c r="W277" i="15" s="1"/>
  <c r="X4" i="14"/>
  <c r="X4" i="15" s="1"/>
  <c r="H6" i="14"/>
  <c r="H6" i="15" s="1"/>
  <c r="P7" i="14"/>
  <c r="P7" i="15" s="1"/>
  <c r="X8" i="14"/>
  <c r="X8" i="15" s="1"/>
  <c r="H10" i="14"/>
  <c r="H10" i="15" s="1"/>
  <c r="P11" i="14"/>
  <c r="P11" i="15" s="1"/>
  <c r="X12" i="14"/>
  <c r="X12" i="15" s="1"/>
  <c r="H14" i="14"/>
  <c r="H14" i="15" s="1"/>
  <c r="P15" i="14"/>
  <c r="P15" i="15" s="1"/>
  <c r="X16" i="14"/>
  <c r="X16" i="15" s="1"/>
  <c r="H18" i="14"/>
  <c r="H18" i="15" s="1"/>
  <c r="X20" i="14"/>
  <c r="X20" i="15" s="1"/>
  <c r="X24" i="14"/>
  <c r="X24" i="15" s="1"/>
  <c r="H26" i="14"/>
  <c r="H26" i="15" s="1"/>
  <c r="P27" i="14"/>
  <c r="P27" i="15" s="1"/>
  <c r="X28" i="14"/>
  <c r="X28" i="15" s="1"/>
  <c r="H30" i="14"/>
  <c r="H30" i="15" s="1"/>
  <c r="P31" i="14"/>
  <c r="P31" i="15" s="1"/>
  <c r="X32" i="14"/>
  <c r="X32" i="15" s="1"/>
  <c r="P35" i="14"/>
  <c r="P35" i="15" s="1"/>
  <c r="X36" i="14"/>
  <c r="X36" i="15" s="1"/>
  <c r="H38" i="14"/>
  <c r="H38" i="15" s="1"/>
  <c r="P39" i="14"/>
  <c r="P39" i="15" s="1"/>
  <c r="H42" i="14"/>
  <c r="H42" i="15" s="1"/>
  <c r="P43" i="14"/>
  <c r="P43" i="15" s="1"/>
  <c r="X44" i="14"/>
  <c r="X44" i="15" s="1"/>
  <c r="H46" i="14"/>
  <c r="H46" i="15" s="1"/>
  <c r="X48" i="14"/>
  <c r="X48" i="15" s="1"/>
  <c r="H50" i="14"/>
  <c r="H50" i="15" s="1"/>
  <c r="P51" i="14"/>
  <c r="P51" i="15" s="1"/>
  <c r="X52" i="14"/>
  <c r="X52" i="15" s="1"/>
  <c r="H54" i="14"/>
  <c r="H54" i="15" s="1"/>
  <c r="P55" i="14"/>
  <c r="P55" i="15" s="1"/>
  <c r="X56" i="14"/>
  <c r="X56" i="15" s="1"/>
  <c r="H58" i="14"/>
  <c r="H58" i="15" s="1"/>
  <c r="P59" i="14"/>
  <c r="P59" i="15" s="1"/>
  <c r="X60" i="14"/>
  <c r="X60" i="15" s="1"/>
  <c r="H62" i="14"/>
  <c r="H62" i="15" s="1"/>
  <c r="P63" i="14"/>
  <c r="P63" i="15" s="1"/>
  <c r="H66" i="14"/>
  <c r="H66" i="15" s="1"/>
  <c r="X68" i="14"/>
  <c r="X68" i="15" s="1"/>
  <c r="H70" i="14"/>
  <c r="H70" i="15" s="1"/>
  <c r="P71" i="14"/>
  <c r="P71" i="15" s="1"/>
  <c r="X72" i="14"/>
  <c r="X72" i="15" s="1"/>
  <c r="H74" i="14"/>
  <c r="H74" i="15" s="1"/>
  <c r="P75" i="14"/>
  <c r="P75" i="15" s="1"/>
  <c r="X76" i="14"/>
  <c r="X76" i="15" s="1"/>
  <c r="P79" i="14"/>
  <c r="P79" i="15" s="1"/>
  <c r="H82" i="14"/>
  <c r="H82" i="15" s="1"/>
  <c r="X84" i="14"/>
  <c r="X84" i="15" s="1"/>
  <c r="P87" i="14"/>
  <c r="P87" i="15" s="1"/>
  <c r="H90" i="14"/>
  <c r="H90" i="15" s="1"/>
  <c r="X92" i="14"/>
  <c r="X92" i="15" s="1"/>
  <c r="P95" i="14"/>
  <c r="P95" i="15" s="1"/>
  <c r="H98" i="14"/>
  <c r="H98" i="15" s="1"/>
  <c r="X100" i="14"/>
  <c r="X100" i="15" s="1"/>
  <c r="P103" i="14"/>
  <c r="P103" i="15" s="1"/>
  <c r="H106" i="14"/>
  <c r="H106" i="15" s="1"/>
  <c r="X108" i="14"/>
  <c r="X108" i="15" s="1"/>
  <c r="H110" i="14"/>
  <c r="H110" i="15" s="1"/>
  <c r="P111" i="14"/>
  <c r="P111" i="15" s="1"/>
  <c r="H114" i="14"/>
  <c r="H114" i="15" s="1"/>
  <c r="P115" i="14"/>
  <c r="P115" i="15" s="1"/>
  <c r="X116" i="14"/>
  <c r="X116" i="15" s="1"/>
  <c r="H118" i="14"/>
  <c r="H118" i="15" s="1"/>
  <c r="P119" i="14"/>
  <c r="P119" i="15" s="1"/>
  <c r="H122" i="14"/>
  <c r="H122" i="15" s="1"/>
  <c r="X124" i="14"/>
  <c r="X124" i="15" s="1"/>
  <c r="H126" i="14"/>
  <c r="H126" i="15" s="1"/>
  <c r="P127" i="14"/>
  <c r="P127" i="15" s="1"/>
  <c r="H130" i="14"/>
  <c r="H130" i="15" s="1"/>
  <c r="X132" i="14"/>
  <c r="X132" i="15" s="1"/>
  <c r="P135" i="14"/>
  <c r="P135" i="15" s="1"/>
  <c r="H138" i="14"/>
  <c r="H138" i="15" s="1"/>
  <c r="X140" i="14"/>
  <c r="X140" i="15" s="1"/>
  <c r="P143" i="14"/>
  <c r="P143" i="15" s="1"/>
  <c r="H146" i="14"/>
  <c r="H146" i="15" s="1"/>
  <c r="X148" i="14"/>
  <c r="X148" i="15" s="1"/>
  <c r="H150" i="14"/>
  <c r="H150" i="15" s="1"/>
  <c r="P151" i="14"/>
  <c r="P151" i="15" s="1"/>
  <c r="H154" i="14"/>
  <c r="H154" i="15" s="1"/>
  <c r="X156" i="14"/>
  <c r="X156" i="15" s="1"/>
  <c r="P159" i="14"/>
  <c r="P159" i="15" s="1"/>
  <c r="H162" i="14"/>
  <c r="H162" i="15" s="1"/>
  <c r="X164" i="14"/>
  <c r="X164" i="15" s="1"/>
  <c r="H166" i="14"/>
  <c r="H166" i="15" s="1"/>
  <c r="P167" i="14"/>
  <c r="P167" i="15" s="1"/>
  <c r="H170" i="14"/>
  <c r="H170" i="15" s="1"/>
  <c r="P171" i="14"/>
  <c r="P171" i="15" s="1"/>
  <c r="X172" i="14"/>
  <c r="X172" i="15" s="1"/>
  <c r="P175" i="14"/>
  <c r="P175" i="15" s="1"/>
  <c r="H178" i="14"/>
  <c r="H178" i="15" s="1"/>
  <c r="X180" i="14"/>
  <c r="X180" i="15" s="1"/>
  <c r="P183" i="14"/>
  <c r="P183" i="15" s="1"/>
  <c r="H186" i="14"/>
  <c r="H186" i="15" s="1"/>
  <c r="P187" i="14"/>
  <c r="P187" i="15" s="1"/>
  <c r="X188" i="14"/>
  <c r="X188" i="15" s="1"/>
  <c r="P191" i="14"/>
  <c r="P191" i="15" s="1"/>
  <c r="X192" i="14"/>
  <c r="X192" i="15" s="1"/>
  <c r="H194" i="14"/>
  <c r="H194" i="15" s="1"/>
  <c r="X196" i="14"/>
  <c r="X196" i="15" s="1"/>
  <c r="P199" i="14"/>
  <c r="P199" i="15" s="1"/>
  <c r="H202" i="14"/>
  <c r="H202" i="15" s="1"/>
  <c r="X204" i="14"/>
  <c r="X204" i="15" s="1"/>
  <c r="P207" i="14"/>
  <c r="P207" i="15" s="1"/>
  <c r="H210" i="14"/>
  <c r="H210" i="15" s="1"/>
  <c r="X212" i="14"/>
  <c r="X212" i="15" s="1"/>
  <c r="P215" i="14"/>
  <c r="P215" i="15" s="1"/>
  <c r="H218" i="14"/>
  <c r="H218" i="15" s="1"/>
  <c r="P219" i="14"/>
  <c r="P219" i="15" s="1"/>
  <c r="X220" i="14"/>
  <c r="X220" i="15" s="1"/>
  <c r="P223" i="14"/>
  <c r="P223" i="15" s="1"/>
  <c r="H226" i="14"/>
  <c r="H226" i="15" s="1"/>
  <c r="X228" i="14"/>
  <c r="X228" i="15" s="1"/>
  <c r="P231" i="14"/>
  <c r="P231" i="15" s="1"/>
  <c r="H234" i="14"/>
  <c r="H234" i="15" s="1"/>
  <c r="X236" i="14"/>
  <c r="X236" i="15" s="1"/>
  <c r="H238" i="14"/>
  <c r="H238" i="15" s="1"/>
  <c r="P239" i="14"/>
  <c r="P239" i="15" s="1"/>
  <c r="X240" i="14"/>
  <c r="X240" i="15" s="1"/>
  <c r="H242" i="14"/>
  <c r="H242" i="15" s="1"/>
  <c r="X244" i="14"/>
  <c r="X244" i="15" s="1"/>
  <c r="H246" i="14"/>
  <c r="H246" i="15" s="1"/>
  <c r="P247" i="14"/>
  <c r="P247" i="15" s="1"/>
  <c r="H250" i="14"/>
  <c r="H250" i="15" s="1"/>
  <c r="X252" i="14"/>
  <c r="X252" i="15" s="1"/>
  <c r="P255" i="14"/>
  <c r="P255" i="15" s="1"/>
  <c r="X256" i="14"/>
  <c r="X256" i="15" s="1"/>
  <c r="H258" i="14"/>
  <c r="H258" i="15" s="1"/>
  <c r="X260" i="14"/>
  <c r="X260" i="15" s="1"/>
  <c r="P263" i="14"/>
  <c r="P263" i="15" s="1"/>
  <c r="H266" i="14"/>
  <c r="H266" i="15" s="1"/>
  <c r="X268" i="14"/>
  <c r="X268" i="15" s="1"/>
  <c r="P271" i="14"/>
  <c r="P271" i="15" s="1"/>
  <c r="H274" i="14"/>
  <c r="H274" i="15" s="1"/>
  <c r="X276" i="14"/>
  <c r="X276" i="15" s="1"/>
  <c r="P279" i="14"/>
  <c r="P279" i="15" s="1"/>
  <c r="H282" i="14"/>
  <c r="H282" i="15" s="1"/>
  <c r="X284" i="14"/>
  <c r="X284" i="15" s="1"/>
  <c r="P287" i="14"/>
  <c r="P287" i="15" s="1"/>
  <c r="X288" i="14"/>
  <c r="X288" i="15" s="1"/>
  <c r="H290" i="14"/>
  <c r="H290" i="15" s="1"/>
  <c r="C158" i="14"/>
  <c r="C158" i="15" s="1"/>
  <c r="S10" i="14"/>
  <c r="S10" i="15" s="1"/>
  <c r="S42" i="14"/>
  <c r="S42" i="15" s="1"/>
  <c r="K53" i="14"/>
  <c r="K53" i="15" s="1"/>
  <c r="S54" i="14"/>
  <c r="S54" i="15" s="1"/>
  <c r="K61" i="14"/>
  <c r="K61" i="15" s="1"/>
  <c r="S66" i="14"/>
  <c r="S66" i="15" s="1"/>
  <c r="S74" i="14"/>
  <c r="S74" i="15" s="1"/>
  <c r="K109" i="14"/>
  <c r="K109" i="15" s="1"/>
  <c r="K125" i="14"/>
  <c r="K125" i="15" s="1"/>
  <c r="S143" i="14"/>
  <c r="S143" i="15" s="1"/>
  <c r="K154" i="14"/>
  <c r="K154" i="15" s="1"/>
  <c r="C165" i="14"/>
  <c r="C165" i="15" s="1"/>
  <c r="S175" i="14"/>
  <c r="S175" i="15" s="1"/>
  <c r="S181" i="14"/>
  <c r="S181" i="15" s="1"/>
  <c r="C197" i="14"/>
  <c r="C197" i="15" s="1"/>
  <c r="K218" i="14"/>
  <c r="K218" i="15" s="1"/>
  <c r="S239" i="14"/>
  <c r="S239" i="15" s="1"/>
  <c r="K253" i="14"/>
  <c r="K253" i="15" s="1"/>
  <c r="S258" i="14"/>
  <c r="S258" i="15" s="1"/>
  <c r="S290" i="14"/>
  <c r="S290" i="15" s="1"/>
  <c r="M11" i="14"/>
  <c r="M11" i="15" s="1"/>
  <c r="M19" i="14"/>
  <c r="M19" i="15" s="1"/>
  <c r="M27" i="14"/>
  <c r="M27" i="15" s="1"/>
  <c r="E30" i="14"/>
  <c r="E30" i="15" s="1"/>
  <c r="M35" i="14"/>
  <c r="M35" i="15" s="1"/>
  <c r="E38" i="14"/>
  <c r="E38" i="15" s="1"/>
  <c r="U40" i="14"/>
  <c r="U40" i="15" s="1"/>
  <c r="E46" i="14"/>
  <c r="E46" i="15" s="1"/>
  <c r="U48" i="14"/>
  <c r="U48" i="15" s="1"/>
  <c r="M51" i="14"/>
  <c r="M51" i="15" s="1"/>
  <c r="M59" i="14"/>
  <c r="M59" i="15" s="1"/>
  <c r="U68" i="14"/>
  <c r="U68" i="15" s="1"/>
  <c r="E74" i="14"/>
  <c r="E74" i="15" s="1"/>
  <c r="M79" i="14"/>
  <c r="M79" i="15" s="1"/>
  <c r="U84" i="14"/>
  <c r="U84" i="15" s="1"/>
  <c r="E90" i="14"/>
  <c r="E90" i="15" s="1"/>
  <c r="U92" i="14"/>
  <c r="U92" i="15" s="1"/>
  <c r="U100" i="14"/>
  <c r="U100" i="15" s="1"/>
  <c r="E106" i="14"/>
  <c r="E106" i="15" s="1"/>
  <c r="M111" i="14"/>
  <c r="M111" i="15" s="1"/>
  <c r="U116" i="14"/>
  <c r="U116" i="15" s="1"/>
  <c r="U124" i="14"/>
  <c r="U124" i="15" s="1"/>
  <c r="M127" i="14"/>
  <c r="M127" i="15" s="1"/>
  <c r="E138" i="14"/>
  <c r="E138" i="15" s="1"/>
  <c r="U140" i="14"/>
  <c r="U140" i="15" s="1"/>
  <c r="M143" i="14"/>
  <c r="M143" i="15" s="1"/>
  <c r="E146" i="14"/>
  <c r="E146" i="15" s="1"/>
  <c r="M147" i="14"/>
  <c r="M147" i="15" s="1"/>
  <c r="U148" i="14"/>
  <c r="U148" i="15" s="1"/>
  <c r="E154" i="14"/>
  <c r="E154" i="15" s="1"/>
  <c r="U156" i="14"/>
  <c r="U156" i="15" s="1"/>
  <c r="M159" i="14"/>
  <c r="M159" i="15" s="1"/>
  <c r="E162" i="14"/>
  <c r="E162" i="15" s="1"/>
  <c r="U164" i="14"/>
  <c r="U164" i="15" s="1"/>
  <c r="M167" i="14"/>
  <c r="M167" i="15" s="1"/>
  <c r="E170" i="14"/>
  <c r="E170" i="15" s="1"/>
  <c r="U172" i="14"/>
  <c r="U172" i="15" s="1"/>
  <c r="M175" i="14"/>
  <c r="M175" i="15" s="1"/>
  <c r="E178" i="14"/>
  <c r="E178" i="15" s="1"/>
  <c r="U180" i="14"/>
  <c r="U180" i="15" s="1"/>
  <c r="M183" i="14"/>
  <c r="M183" i="15" s="1"/>
  <c r="U188" i="14"/>
  <c r="U188" i="15" s="1"/>
  <c r="M191" i="14"/>
  <c r="M191" i="15" s="1"/>
  <c r="E194" i="14"/>
  <c r="E194" i="15" s="1"/>
  <c r="U196" i="14"/>
  <c r="U196" i="15" s="1"/>
  <c r="M199" i="14"/>
  <c r="M199" i="15" s="1"/>
  <c r="E202" i="14"/>
  <c r="E202" i="15" s="1"/>
  <c r="U204" i="14"/>
  <c r="U204" i="15" s="1"/>
  <c r="E210" i="14"/>
  <c r="E210" i="15" s="1"/>
  <c r="U212" i="14"/>
  <c r="U212" i="15" s="1"/>
  <c r="M215" i="14"/>
  <c r="M215" i="15" s="1"/>
  <c r="E218" i="14"/>
  <c r="E218" i="15" s="1"/>
  <c r="U220" i="14"/>
  <c r="U220" i="15" s="1"/>
  <c r="M223" i="14"/>
  <c r="M223" i="15" s="1"/>
  <c r="U228" i="14"/>
  <c r="U228" i="15" s="1"/>
  <c r="U232" i="14"/>
  <c r="U232" i="15" s="1"/>
  <c r="E234" i="14"/>
  <c r="E234" i="15" s="1"/>
  <c r="U244" i="14"/>
  <c r="U244" i="15" s="1"/>
  <c r="M247" i="14"/>
  <c r="M247" i="15" s="1"/>
  <c r="U252" i="14"/>
  <c r="U252" i="15" s="1"/>
  <c r="M255" i="14"/>
  <c r="M255" i="15" s="1"/>
  <c r="M263" i="14"/>
  <c r="M263" i="15" s="1"/>
  <c r="U268" i="14"/>
  <c r="U268" i="15" s="1"/>
  <c r="M279" i="14"/>
  <c r="M279" i="15" s="1"/>
  <c r="U284" i="14"/>
  <c r="U284" i="15" s="1"/>
  <c r="E290" i="14"/>
  <c r="E290" i="15" s="1"/>
  <c r="Z293" i="14"/>
  <c r="Z293" i="15" s="1"/>
  <c r="R318" i="14"/>
  <c r="R318" i="15" s="1"/>
  <c r="J321" i="14"/>
  <c r="J321" i="15" s="1"/>
  <c r="K292" i="14"/>
  <c r="K292" i="15" s="1"/>
  <c r="C295" i="14"/>
  <c r="C295" i="15" s="1"/>
  <c r="S297" i="14"/>
  <c r="S297" i="15" s="1"/>
  <c r="K300" i="14"/>
  <c r="K300" i="15" s="1"/>
  <c r="C303" i="14"/>
  <c r="C303" i="15" s="1"/>
  <c r="S305" i="14"/>
  <c r="S305" i="15" s="1"/>
  <c r="K308" i="14"/>
  <c r="K308" i="15" s="1"/>
  <c r="C311" i="14"/>
  <c r="C311" i="15" s="1"/>
  <c r="S313" i="14"/>
  <c r="S313" i="15" s="1"/>
  <c r="K316" i="14"/>
  <c r="K316" i="15" s="1"/>
  <c r="C319" i="14"/>
  <c r="C319" i="15" s="1"/>
  <c r="S321" i="14"/>
  <c r="S321" i="15" s="1"/>
  <c r="K324" i="14"/>
  <c r="K324" i="15" s="1"/>
  <c r="C327" i="14"/>
  <c r="C327" i="15" s="1"/>
  <c r="S329" i="14"/>
  <c r="S329" i="15" s="1"/>
  <c r="K332" i="14"/>
  <c r="K332" i="15" s="1"/>
  <c r="C335" i="14"/>
  <c r="C335" i="15" s="1"/>
  <c r="S337" i="14"/>
  <c r="S337" i="15" s="1"/>
  <c r="K340" i="14"/>
  <c r="K340" i="15" s="1"/>
  <c r="C343" i="14"/>
  <c r="C343" i="15" s="1"/>
  <c r="S345" i="14"/>
  <c r="S345" i="15" s="1"/>
  <c r="K348" i="14"/>
  <c r="K348" i="15" s="1"/>
  <c r="C351" i="14"/>
  <c r="C351" i="15" s="1"/>
  <c r="S353" i="14"/>
  <c r="S353" i="15" s="1"/>
  <c r="K356" i="14"/>
  <c r="K356" i="15" s="1"/>
  <c r="C359" i="14"/>
  <c r="S361" i="14"/>
  <c r="S361" i="15" s="1"/>
  <c r="K364" i="14"/>
  <c r="K364" i="15" s="1"/>
  <c r="C367" i="14"/>
  <c r="C367" i="15" s="1"/>
  <c r="T292" i="14"/>
  <c r="T292" i="15" s="1"/>
  <c r="L295" i="14"/>
  <c r="L295" i="15" s="1"/>
  <c r="L298" i="14"/>
  <c r="L298" i="15" s="1"/>
  <c r="D312" i="14"/>
  <c r="D312" i="15" s="1"/>
  <c r="D315" i="14"/>
  <c r="D315" i="15" s="1"/>
  <c r="T317" i="14"/>
  <c r="T317" i="15" s="1"/>
  <c r="L334" i="14"/>
  <c r="L334" i="15" s="1"/>
  <c r="L337" i="14"/>
  <c r="L337" i="15" s="1"/>
  <c r="D340" i="14"/>
  <c r="D340" i="15" s="1"/>
  <c r="T342" i="14"/>
  <c r="T342" i="15" s="1"/>
  <c r="T356" i="14"/>
  <c r="T356" i="15" s="1"/>
  <c r="L359" i="14"/>
  <c r="L359" i="15" s="1"/>
  <c r="L362" i="14"/>
  <c r="L362" i="15" s="1"/>
  <c r="D365" i="14"/>
  <c r="D365" i="15" s="1"/>
  <c r="M297" i="14"/>
  <c r="M297" i="15" s="1"/>
  <c r="E308" i="14"/>
  <c r="E308" i="15" s="1"/>
  <c r="U310" i="14"/>
  <c r="U310" i="15" s="1"/>
  <c r="M313" i="14"/>
  <c r="M313" i="15" s="1"/>
  <c r="E316" i="14"/>
  <c r="E316" i="15" s="1"/>
  <c r="U326" i="14"/>
  <c r="U326" i="15" s="1"/>
  <c r="M329" i="14"/>
  <c r="M329" i="15" s="1"/>
  <c r="E340" i="14"/>
  <c r="E340" i="15" s="1"/>
  <c r="Z367" i="14"/>
  <c r="Z367" i="15" s="1"/>
  <c r="V304" i="14"/>
  <c r="V304" i="15" s="1"/>
  <c r="V326" i="14"/>
  <c r="V326" i="15" s="1"/>
  <c r="G298" i="14"/>
  <c r="G298" i="15" s="1"/>
  <c r="G353" i="14"/>
  <c r="G353" i="15" s="1"/>
  <c r="P295" i="14"/>
  <c r="P295" i="15" s="1"/>
  <c r="H298" i="14"/>
  <c r="H298" i="15" s="1"/>
  <c r="X300" i="14"/>
  <c r="X300" i="15" s="1"/>
  <c r="P303" i="14"/>
  <c r="P303" i="15" s="1"/>
  <c r="H306" i="14"/>
  <c r="H306" i="15" s="1"/>
  <c r="X308" i="14"/>
  <c r="X308" i="15" s="1"/>
  <c r="P311" i="14"/>
  <c r="P311" i="15" s="1"/>
  <c r="H314" i="14"/>
  <c r="H314" i="15" s="1"/>
  <c r="X316" i="14"/>
  <c r="X316" i="15" s="1"/>
  <c r="P319" i="14"/>
  <c r="P319" i="15" s="1"/>
  <c r="H322" i="14"/>
  <c r="H322" i="15" s="1"/>
  <c r="X324" i="14"/>
  <c r="X324" i="15" s="1"/>
  <c r="P327" i="14"/>
  <c r="P327" i="15" s="1"/>
  <c r="H330" i="14"/>
  <c r="H330" i="15" s="1"/>
  <c r="X332" i="14"/>
  <c r="X332" i="15" s="1"/>
  <c r="P335" i="14"/>
  <c r="P335" i="15" s="1"/>
  <c r="H338" i="14"/>
  <c r="H338" i="15" s="1"/>
  <c r="X340" i="14"/>
  <c r="X340" i="15" s="1"/>
  <c r="P343" i="14"/>
  <c r="P343" i="15" s="1"/>
  <c r="H346" i="14"/>
  <c r="H346" i="15" s="1"/>
  <c r="X348" i="14"/>
  <c r="X348" i="15" s="1"/>
  <c r="P351" i="14"/>
  <c r="P351" i="15" s="1"/>
  <c r="H354" i="14"/>
  <c r="H354" i="15" s="1"/>
  <c r="X356" i="14"/>
  <c r="X356" i="15" s="1"/>
  <c r="P359" i="14"/>
  <c r="P359" i="15" s="1"/>
  <c r="H362" i="14"/>
  <c r="H362" i="15" s="1"/>
  <c r="X364" i="14"/>
  <c r="X364" i="15" s="1"/>
  <c r="P367" i="14"/>
  <c r="P367" i="15" s="1"/>
  <c r="J324" i="14"/>
  <c r="J324" i="15" s="1"/>
  <c r="J332" i="14"/>
  <c r="J332" i="15" s="1"/>
  <c r="J340" i="14"/>
  <c r="J340" i="15" s="1"/>
  <c r="J349" i="14"/>
  <c r="J349" i="15" s="1"/>
  <c r="Z357" i="14"/>
  <c r="Z357" i="15" s="1"/>
  <c r="Z366" i="14"/>
  <c r="Z366" i="15" s="1"/>
  <c r="Y293" i="14"/>
  <c r="Y293" i="15" s="1"/>
  <c r="Q296" i="14"/>
  <c r="Q296" i="15" s="1"/>
  <c r="I299" i="14"/>
  <c r="I299" i="15" s="1"/>
  <c r="Y301" i="14"/>
  <c r="Y301" i="15" s="1"/>
  <c r="Q304" i="14"/>
  <c r="Q304" i="15" s="1"/>
  <c r="I307" i="14"/>
  <c r="I307" i="15" s="1"/>
  <c r="Y309" i="14"/>
  <c r="Y309" i="15" s="1"/>
  <c r="Q312" i="14"/>
  <c r="Q312" i="15" s="1"/>
  <c r="I315" i="14"/>
  <c r="I315" i="15" s="1"/>
  <c r="Y317" i="14"/>
  <c r="Y317" i="15" s="1"/>
  <c r="Q320" i="14"/>
  <c r="Q320" i="15" s="1"/>
  <c r="I323" i="14"/>
  <c r="I323" i="15" s="1"/>
  <c r="Y325" i="14"/>
  <c r="Y325" i="15" s="1"/>
  <c r="Q328" i="14"/>
  <c r="Q328" i="15" s="1"/>
  <c r="I331" i="14"/>
  <c r="I331" i="15" s="1"/>
  <c r="Y333" i="14"/>
  <c r="Y333" i="15" s="1"/>
  <c r="Q336" i="14"/>
  <c r="Q336" i="15" s="1"/>
  <c r="I339" i="14"/>
  <c r="I339" i="15" s="1"/>
  <c r="Y341" i="14"/>
  <c r="Y341" i="15" s="1"/>
  <c r="Q344" i="14"/>
  <c r="Q344" i="15" s="1"/>
  <c r="I347" i="14"/>
  <c r="I347" i="15" s="1"/>
  <c r="Y349" i="14"/>
  <c r="Y349" i="15" s="1"/>
  <c r="Q352" i="14"/>
  <c r="Q352" i="15" s="1"/>
  <c r="I355" i="14"/>
  <c r="I355" i="15" s="1"/>
  <c r="Y357" i="14"/>
  <c r="Y357" i="15" s="1"/>
  <c r="Q360" i="14"/>
  <c r="Q360" i="15" s="1"/>
  <c r="I363" i="14"/>
  <c r="I363" i="15" s="1"/>
  <c r="Y365" i="14"/>
  <c r="Y365" i="15" s="1"/>
  <c r="R3" i="14"/>
  <c r="R3" i="15" s="1"/>
  <c r="J327" i="14"/>
  <c r="J327" i="15" s="1"/>
  <c r="R335" i="14"/>
  <c r="R335" i="15" s="1"/>
  <c r="Z344" i="14"/>
  <c r="Z344" i="15" s="1"/>
  <c r="J352" i="14"/>
  <c r="J352" i="15" s="1"/>
  <c r="J360" i="14"/>
  <c r="J360" i="15" s="1"/>
  <c r="K195" i="14"/>
  <c r="K195" i="15" s="1"/>
  <c r="I7" i="14"/>
  <c r="I7" i="15" s="1"/>
  <c r="Q8" i="14"/>
  <c r="Q8" i="15" s="1"/>
  <c r="Y9" i="14"/>
  <c r="Y9" i="15" s="1"/>
  <c r="Q12" i="14"/>
  <c r="Q12" i="15" s="1"/>
  <c r="Q20" i="14"/>
  <c r="Q20" i="15" s="1"/>
  <c r="Q24" i="14"/>
  <c r="Q24" i="15" s="1"/>
  <c r="Y25" i="14"/>
  <c r="Y25" i="15" s="1"/>
  <c r="Q28" i="14"/>
  <c r="Q28" i="15" s="1"/>
  <c r="I31" i="14"/>
  <c r="I31" i="15" s="1"/>
  <c r="Y37" i="14"/>
  <c r="Y37" i="15" s="1"/>
  <c r="Q44" i="14"/>
  <c r="Q44" i="15" s="1"/>
  <c r="I47" i="14"/>
  <c r="I47" i="15" s="1"/>
  <c r="I51" i="14"/>
  <c r="I51" i="15" s="1"/>
  <c r="I63" i="14"/>
  <c r="I63" i="15" s="1"/>
  <c r="I67" i="14"/>
  <c r="I67" i="15" s="1"/>
  <c r="Q68" i="14"/>
  <c r="Q68" i="15" s="1"/>
  <c r="Y69" i="14"/>
  <c r="Y69" i="15" s="1"/>
  <c r="I71" i="14"/>
  <c r="I71" i="15" s="1"/>
  <c r="Q72" i="14"/>
  <c r="Q72" i="15" s="1"/>
  <c r="Y73" i="14"/>
  <c r="Y73" i="15" s="1"/>
  <c r="I75" i="14"/>
  <c r="I75" i="15" s="1"/>
  <c r="Q76" i="14"/>
  <c r="Q76" i="15" s="1"/>
  <c r="Y77" i="14"/>
  <c r="Y77" i="15" s="1"/>
  <c r="Q80" i="14"/>
  <c r="Q80" i="15" s="1"/>
  <c r="Y81" i="14"/>
  <c r="Y81" i="15" s="1"/>
  <c r="I83" i="14"/>
  <c r="I83" i="15" s="1"/>
  <c r="Y85" i="14"/>
  <c r="Y85" i="15" s="1"/>
  <c r="Q88" i="14"/>
  <c r="Q88" i="15" s="1"/>
  <c r="Y89" i="14"/>
  <c r="Y89" i="15" s="1"/>
  <c r="I91" i="14"/>
  <c r="I91" i="15" s="1"/>
  <c r="Y93" i="14"/>
  <c r="Y93" i="15" s="1"/>
  <c r="Q96" i="14"/>
  <c r="Q96" i="15" s="1"/>
  <c r="Y97" i="14"/>
  <c r="Y97" i="15" s="1"/>
  <c r="I99" i="14"/>
  <c r="I99" i="15" s="1"/>
  <c r="Y101" i="14"/>
  <c r="Y101" i="15" s="1"/>
  <c r="I103" i="14"/>
  <c r="I103" i="15" s="1"/>
  <c r="Q104" i="14"/>
  <c r="Q104" i="15" s="1"/>
  <c r="Q107" i="14"/>
  <c r="Q107" i="15" s="1"/>
  <c r="Y108" i="14"/>
  <c r="Y108" i="15" s="1"/>
  <c r="I110" i="14"/>
  <c r="I110" i="15" s="1"/>
  <c r="I114" i="14"/>
  <c r="I114" i="15" s="1"/>
  <c r="Q115" i="14"/>
  <c r="Q115" i="15" s="1"/>
  <c r="I118" i="14"/>
  <c r="I118" i="15" s="1"/>
  <c r="Y120" i="14"/>
  <c r="Y120" i="15" s="1"/>
  <c r="I122" i="14"/>
  <c r="I122" i="15" s="1"/>
  <c r="Q123" i="14"/>
  <c r="Q123" i="15" s="1"/>
  <c r="Y124" i="14"/>
  <c r="Y124" i="15" s="1"/>
  <c r="Y127" i="14"/>
  <c r="Y127" i="15" s="1"/>
  <c r="I129" i="14"/>
  <c r="I129" i="15" s="1"/>
  <c r="Q130" i="14"/>
  <c r="Q130" i="15" s="1"/>
  <c r="I133" i="14"/>
  <c r="I133" i="15" s="1"/>
  <c r="Q134" i="14"/>
  <c r="Q134" i="15" s="1"/>
  <c r="Y135" i="14"/>
  <c r="Y135" i="15" s="1"/>
  <c r="I137" i="14"/>
  <c r="I137" i="15" s="1"/>
  <c r="Q138" i="14"/>
  <c r="Q138" i="15" s="1"/>
  <c r="Y139" i="14"/>
  <c r="Y139" i="15" s="1"/>
  <c r="I141" i="14"/>
  <c r="I141" i="15" s="1"/>
  <c r="Y143" i="14"/>
  <c r="Y143" i="15" s="1"/>
  <c r="Q146" i="14"/>
  <c r="Q146" i="15" s="1"/>
  <c r="Y147" i="14"/>
  <c r="Y147" i="15" s="1"/>
  <c r="I149" i="14"/>
  <c r="I149" i="15" s="1"/>
  <c r="Q150" i="14"/>
  <c r="Q150" i="15" s="1"/>
  <c r="Y151" i="14"/>
  <c r="Y151" i="15" s="1"/>
  <c r="I153" i="14"/>
  <c r="I153" i="15" s="1"/>
  <c r="Q154" i="14"/>
  <c r="Q154" i="15" s="1"/>
  <c r="I157" i="14"/>
  <c r="I157" i="15" s="1"/>
  <c r="Q158" i="14"/>
  <c r="Q158" i="15" s="1"/>
  <c r="Y159" i="14"/>
  <c r="Y159" i="15" s="1"/>
  <c r="I161" i="14"/>
  <c r="I161" i="15" s="1"/>
  <c r="Q162" i="14"/>
  <c r="Q162" i="15" s="1"/>
  <c r="Y163" i="14"/>
  <c r="Y163" i="15" s="1"/>
  <c r="I165" i="14"/>
  <c r="I165" i="15" s="1"/>
  <c r="Q166" i="14"/>
  <c r="Q166" i="15" s="1"/>
  <c r="Y167" i="14"/>
  <c r="Y167" i="15" s="1"/>
  <c r="I169" i="14"/>
  <c r="I169" i="15" s="1"/>
  <c r="Q170" i="14"/>
  <c r="Q170" i="15" s="1"/>
  <c r="Y171" i="14"/>
  <c r="Y171" i="15" s="1"/>
  <c r="I173" i="14"/>
  <c r="I173" i="15" s="1"/>
  <c r="Y175" i="14"/>
  <c r="Y175" i="15" s="1"/>
  <c r="Q178" i="14"/>
  <c r="Q178" i="15" s="1"/>
  <c r="Y179" i="14"/>
  <c r="Y179" i="15" s="1"/>
  <c r="I181" i="14"/>
  <c r="I181" i="15" s="1"/>
  <c r="Q182" i="14"/>
  <c r="Q182" i="15" s="1"/>
  <c r="Y183" i="14"/>
  <c r="Y183" i="15" s="1"/>
  <c r="I185" i="14"/>
  <c r="I185" i="15" s="1"/>
  <c r="Q186" i="14"/>
  <c r="Q186" i="15" s="1"/>
  <c r="I189" i="14"/>
  <c r="I189" i="15" s="1"/>
  <c r="Q190" i="14"/>
  <c r="Q190" i="15" s="1"/>
  <c r="Y191" i="14"/>
  <c r="Y191" i="15" s="1"/>
  <c r="Q194" i="14"/>
  <c r="Q194" i="15" s="1"/>
  <c r="Y195" i="14"/>
  <c r="Y195" i="15" s="1"/>
  <c r="I197" i="14"/>
  <c r="I197" i="15" s="1"/>
  <c r="Q198" i="14"/>
  <c r="Q198" i="15" s="1"/>
  <c r="Y199" i="14"/>
  <c r="Y199" i="15" s="1"/>
  <c r="I201" i="14"/>
  <c r="I201" i="15" s="1"/>
  <c r="Q202" i="14"/>
  <c r="Q202" i="15" s="1"/>
  <c r="Y203" i="14"/>
  <c r="Y203" i="15" s="1"/>
  <c r="I205" i="14"/>
  <c r="I205" i="15" s="1"/>
  <c r="Q206" i="14"/>
  <c r="Q206" i="15" s="1"/>
  <c r="Y207" i="14"/>
  <c r="Y207" i="15" s="1"/>
  <c r="Q210" i="14"/>
  <c r="Q210" i="15" s="1"/>
  <c r="I213" i="14"/>
  <c r="I213" i="15" s="1"/>
  <c r="Y215" i="14"/>
  <c r="Y215" i="15" s="1"/>
  <c r="I217" i="14"/>
  <c r="I217" i="15" s="1"/>
  <c r="Q218" i="14"/>
  <c r="Q218" i="15" s="1"/>
  <c r="Y219" i="14"/>
  <c r="Y219" i="15" s="1"/>
  <c r="I221" i="14"/>
  <c r="I221" i="15" s="1"/>
  <c r="Q222" i="14"/>
  <c r="Q222" i="15" s="1"/>
  <c r="Y223" i="14"/>
  <c r="Y223" i="15" s="1"/>
  <c r="I225" i="14"/>
  <c r="I225" i="15" s="1"/>
  <c r="Q226" i="14"/>
  <c r="Q226" i="15" s="1"/>
  <c r="I229" i="14"/>
  <c r="I229" i="15" s="1"/>
  <c r="Y231" i="14"/>
  <c r="Y231" i="15" s="1"/>
  <c r="I233" i="14"/>
  <c r="I233" i="15" s="1"/>
  <c r="Q234" i="14"/>
  <c r="Q234" i="15" s="1"/>
  <c r="Y235" i="14"/>
  <c r="Y235" i="15" s="1"/>
  <c r="I237" i="14"/>
  <c r="I237" i="15" s="1"/>
  <c r="Y239" i="14"/>
  <c r="Y239" i="15" s="1"/>
  <c r="I241" i="14"/>
  <c r="I241" i="15" s="1"/>
  <c r="Q242" i="14"/>
  <c r="Q242" i="15" s="1"/>
  <c r="I245" i="14"/>
  <c r="I245" i="15" s="1"/>
  <c r="Q246" i="14"/>
  <c r="Q246" i="15" s="1"/>
  <c r="Y247" i="14"/>
  <c r="Y247" i="15" s="1"/>
  <c r="I249" i="14"/>
  <c r="I249" i="15" s="1"/>
  <c r="Q250" i="14"/>
  <c r="Q250" i="15" s="1"/>
  <c r="Y251" i="14"/>
  <c r="Y251" i="15" s="1"/>
  <c r="I253" i="14"/>
  <c r="I253" i="15" s="1"/>
  <c r="Q254" i="14"/>
  <c r="Q254" i="15" s="1"/>
  <c r="Y255" i="14"/>
  <c r="Y255" i="15" s="1"/>
  <c r="Q258" i="14"/>
  <c r="Q258" i="15" s="1"/>
  <c r="Y259" i="14"/>
  <c r="Y259" i="15" s="1"/>
  <c r="I261" i="14"/>
  <c r="I261" i="15" s="1"/>
  <c r="Q262" i="14"/>
  <c r="Q262" i="15" s="1"/>
  <c r="Y263" i="14"/>
  <c r="Y263" i="15" s="1"/>
  <c r="I265" i="14"/>
  <c r="I265" i="15" s="1"/>
  <c r="Q266" i="14"/>
  <c r="Q266" i="15" s="1"/>
  <c r="Y267" i="14"/>
  <c r="Y267" i="15" s="1"/>
  <c r="I269" i="14"/>
  <c r="I269" i="15" s="1"/>
  <c r="Q270" i="14"/>
  <c r="Q270" i="15" s="1"/>
  <c r="Y271" i="14"/>
  <c r="Y271" i="15" s="1"/>
  <c r="I273" i="14"/>
  <c r="I273" i="15" s="1"/>
  <c r="Q274" i="14"/>
  <c r="Q274" i="15" s="1"/>
  <c r="I277" i="14"/>
  <c r="I277" i="15" s="1"/>
  <c r="Q278" i="14"/>
  <c r="Q278" i="15" s="1"/>
  <c r="Y279" i="14"/>
  <c r="Y279" i="15" s="1"/>
  <c r="Q282" i="14"/>
  <c r="Q282" i="15" s="1"/>
  <c r="Y283" i="14"/>
  <c r="Y283" i="15" s="1"/>
  <c r="I285" i="14"/>
  <c r="I285" i="15" s="1"/>
  <c r="Q286" i="14"/>
  <c r="Q286" i="15" s="1"/>
  <c r="Y287" i="14"/>
  <c r="Y287" i="15" s="1"/>
  <c r="Q290" i="14"/>
  <c r="Q290" i="15" s="1"/>
  <c r="S176" i="14"/>
  <c r="S176" i="15" s="1"/>
  <c r="J8" i="14"/>
  <c r="J8" i="15" s="1"/>
  <c r="R9" i="14"/>
  <c r="R9" i="15" s="1"/>
  <c r="Z10" i="14"/>
  <c r="Z10" i="15" s="1"/>
  <c r="R13" i="14"/>
  <c r="R13" i="15" s="1"/>
  <c r="Z18" i="14"/>
  <c r="Z18" i="15" s="1"/>
  <c r="R21" i="14"/>
  <c r="R21" i="15" s="1"/>
  <c r="Z22" i="14"/>
  <c r="Z22" i="15" s="1"/>
  <c r="J24" i="14"/>
  <c r="J24" i="15" s="1"/>
  <c r="R29" i="14"/>
  <c r="R29" i="15" s="1"/>
  <c r="J32" i="14"/>
  <c r="J32" i="15" s="1"/>
  <c r="R33" i="14"/>
  <c r="R33" i="15" s="1"/>
  <c r="Z34" i="14"/>
  <c r="Z34" i="15" s="1"/>
  <c r="J36" i="14"/>
  <c r="J36" i="15" s="1"/>
  <c r="J40" i="14"/>
  <c r="J40" i="15" s="1"/>
  <c r="R41" i="14"/>
  <c r="R41" i="15" s="1"/>
  <c r="Z42" i="14"/>
  <c r="Z42" i="15" s="1"/>
  <c r="J44" i="14"/>
  <c r="J44" i="15" s="1"/>
  <c r="R45" i="14"/>
  <c r="R45" i="15" s="1"/>
  <c r="Z50" i="14"/>
  <c r="Z50" i="15" s="1"/>
  <c r="J52" i="14"/>
  <c r="J52" i="15" s="1"/>
  <c r="R53" i="14"/>
  <c r="R53" i="15" s="1"/>
  <c r="J56" i="14"/>
  <c r="J56" i="15" s="1"/>
  <c r="J60" i="14"/>
  <c r="J60" i="15" s="1"/>
  <c r="R61" i="14"/>
  <c r="R61" i="15" s="1"/>
  <c r="J64" i="14"/>
  <c r="J64" i="15" s="1"/>
  <c r="J68" i="14"/>
  <c r="J68" i="15" s="1"/>
  <c r="Z70" i="14"/>
  <c r="Z70" i="15" s="1"/>
  <c r="R73" i="14"/>
  <c r="R73" i="15" s="1"/>
  <c r="J76" i="14"/>
  <c r="J76" i="15" s="1"/>
  <c r="J84" i="14"/>
  <c r="J84" i="15" s="1"/>
  <c r="Z86" i="14"/>
  <c r="Z86" i="15" s="1"/>
  <c r="Z94" i="14"/>
  <c r="Z94" i="15" s="1"/>
  <c r="J100" i="14"/>
  <c r="J100" i="15" s="1"/>
  <c r="Z102" i="14"/>
  <c r="Z102" i="15" s="1"/>
  <c r="Z110" i="14"/>
  <c r="Z110" i="15" s="1"/>
  <c r="R113" i="14"/>
  <c r="R113" i="15" s="1"/>
  <c r="J116" i="14"/>
  <c r="J116" i="15" s="1"/>
  <c r="Z118" i="14"/>
  <c r="Z118" i="15" s="1"/>
  <c r="J124" i="14"/>
  <c r="J124" i="15" s="1"/>
  <c r="Z150" i="14"/>
  <c r="Z150" i="15" s="1"/>
  <c r="R153" i="14"/>
  <c r="R153" i="15" s="1"/>
  <c r="J156" i="14"/>
  <c r="J156" i="15" s="1"/>
  <c r="Z158" i="14"/>
  <c r="Z158" i="15" s="1"/>
  <c r="R161" i="14"/>
  <c r="R161" i="15" s="1"/>
  <c r="Z174" i="14"/>
  <c r="Z174" i="15" s="1"/>
  <c r="Z182" i="14"/>
  <c r="Z182" i="15" s="1"/>
  <c r="Z190" i="14"/>
  <c r="Z190" i="15" s="1"/>
  <c r="R201" i="14"/>
  <c r="R201" i="15" s="1"/>
  <c r="J204" i="14"/>
  <c r="J204" i="15" s="1"/>
  <c r="Z214" i="14"/>
  <c r="Z214" i="15" s="1"/>
  <c r="J220" i="14"/>
  <c r="J220" i="15" s="1"/>
  <c r="Z246" i="14"/>
  <c r="Z246" i="15" s="1"/>
  <c r="R249" i="14"/>
  <c r="R249" i="15" s="1"/>
  <c r="J252" i="14"/>
  <c r="J252" i="15" s="1"/>
  <c r="Z254" i="14"/>
  <c r="Z254" i="15" s="1"/>
  <c r="R257" i="14"/>
  <c r="R257" i="15" s="1"/>
  <c r="R265" i="14"/>
  <c r="R265" i="15" s="1"/>
  <c r="J268" i="14"/>
  <c r="J268" i="15" s="1"/>
  <c r="Z270" i="14"/>
  <c r="Z270" i="15" s="1"/>
  <c r="R273" i="14"/>
  <c r="R273" i="15" s="1"/>
  <c r="J276" i="14"/>
  <c r="J276" i="15" s="1"/>
  <c r="Z278" i="14"/>
  <c r="Z278" i="15" s="1"/>
  <c r="K203" i="14"/>
  <c r="K203" i="15" s="1"/>
  <c r="D10" i="14"/>
  <c r="D10" i="15" s="1"/>
  <c r="D34" i="14"/>
  <c r="D34" i="15" s="1"/>
  <c r="T36" i="14"/>
  <c r="T36" i="15" s="1"/>
  <c r="D42" i="14"/>
  <c r="D42" i="15" s="1"/>
  <c r="T44" i="14"/>
  <c r="T44" i="15" s="1"/>
  <c r="D50" i="14"/>
  <c r="D50" i="15" s="1"/>
  <c r="L55" i="14"/>
  <c r="L55" i="15" s="1"/>
  <c r="D58" i="14"/>
  <c r="D58" i="15" s="1"/>
  <c r="L67" i="14"/>
  <c r="L67" i="15" s="1"/>
  <c r="D70" i="14"/>
  <c r="D70" i="15" s="1"/>
  <c r="D74" i="14"/>
  <c r="D74" i="15" s="1"/>
  <c r="L75" i="14"/>
  <c r="L75" i="15" s="1"/>
  <c r="D78" i="14"/>
  <c r="D78" i="15" s="1"/>
  <c r="T80" i="14"/>
  <c r="T80" i="15" s="1"/>
  <c r="L83" i="14"/>
  <c r="L83" i="15" s="1"/>
  <c r="T84" i="14"/>
  <c r="T84" i="15" s="1"/>
  <c r="D86" i="14"/>
  <c r="D86" i="15" s="1"/>
  <c r="T88" i="14"/>
  <c r="T88" i="15" s="1"/>
  <c r="L91" i="14"/>
  <c r="L91" i="15" s="1"/>
  <c r="L95" i="14"/>
  <c r="L95" i="15" s="1"/>
  <c r="T96" i="14"/>
  <c r="T96" i="15" s="1"/>
  <c r="L99" i="14"/>
  <c r="L99" i="15" s="1"/>
  <c r="T104" i="14"/>
  <c r="T104" i="15" s="1"/>
  <c r="D106" i="14"/>
  <c r="D106" i="15" s="1"/>
  <c r="L107" i="14"/>
  <c r="L107" i="15" s="1"/>
  <c r="D110" i="14"/>
  <c r="D110" i="15" s="1"/>
  <c r="T112" i="14"/>
  <c r="T112" i="15" s="1"/>
  <c r="L115" i="14"/>
  <c r="L115" i="15" s="1"/>
  <c r="D118" i="14"/>
  <c r="D118" i="15" s="1"/>
  <c r="T120" i="14"/>
  <c r="T120" i="15" s="1"/>
  <c r="L123" i="14"/>
  <c r="L123" i="15" s="1"/>
  <c r="D126" i="14"/>
  <c r="D126" i="15" s="1"/>
  <c r="T128" i="14"/>
  <c r="T128" i="15" s="1"/>
  <c r="L131" i="14"/>
  <c r="L131" i="15" s="1"/>
  <c r="D134" i="14"/>
  <c r="D134" i="15" s="1"/>
  <c r="T136" i="14"/>
  <c r="T136" i="15" s="1"/>
  <c r="L139" i="14"/>
  <c r="L139" i="15" s="1"/>
  <c r="D142" i="14"/>
  <c r="D142" i="15" s="1"/>
  <c r="T144" i="14"/>
  <c r="T144" i="15" s="1"/>
  <c r="L147" i="14"/>
  <c r="L147" i="15" s="1"/>
  <c r="D150" i="14"/>
  <c r="D150" i="15" s="1"/>
  <c r="L151" i="14"/>
  <c r="L151" i="15" s="1"/>
  <c r="T160" i="14"/>
  <c r="T160" i="15" s="1"/>
  <c r="D174" i="14"/>
  <c r="D174" i="15" s="1"/>
  <c r="T208" i="14"/>
  <c r="T208" i="15" s="1"/>
  <c r="D222" i="14"/>
  <c r="D222" i="15" s="1"/>
  <c r="L227" i="14"/>
  <c r="L227" i="15" s="1"/>
  <c r="D230" i="14"/>
  <c r="D230" i="15" s="1"/>
  <c r="T232" i="14"/>
  <c r="T232" i="15" s="1"/>
  <c r="L235" i="14"/>
  <c r="L235" i="15" s="1"/>
  <c r="D238" i="14"/>
  <c r="T240" i="14"/>
  <c r="T240" i="15" s="1"/>
  <c r="L243" i="14"/>
  <c r="L243" i="15" s="1"/>
  <c r="D246" i="14"/>
  <c r="D246" i="15" s="1"/>
  <c r="L254" i="14"/>
  <c r="L254" i="15" s="1"/>
  <c r="L257" i="14"/>
  <c r="L257" i="15" s="1"/>
  <c r="D260" i="14"/>
  <c r="D260" i="15" s="1"/>
  <c r="T262" i="14"/>
  <c r="T262" i="15" s="1"/>
  <c r="T265" i="14"/>
  <c r="T265" i="15" s="1"/>
  <c r="L268" i="14"/>
  <c r="L268" i="15" s="1"/>
  <c r="D271" i="14"/>
  <c r="D271" i="15" s="1"/>
  <c r="D274" i="14"/>
  <c r="D274" i="15" s="1"/>
  <c r="T276" i="14"/>
  <c r="T276" i="15" s="1"/>
  <c r="L279" i="14"/>
  <c r="L279" i="15" s="1"/>
  <c r="L282" i="14"/>
  <c r="L282" i="15" s="1"/>
  <c r="D285" i="14"/>
  <c r="D285" i="15" s="1"/>
  <c r="T287" i="14"/>
  <c r="T287" i="15" s="1"/>
  <c r="T290" i="14"/>
  <c r="T290" i="15" s="1"/>
  <c r="AB12" i="9"/>
  <c r="J346" i="14"/>
  <c r="J346" i="15" s="1"/>
  <c r="S308" i="14"/>
  <c r="S308" i="15" s="1"/>
  <c r="K311" i="14"/>
  <c r="K311" i="15" s="1"/>
  <c r="C322" i="14"/>
  <c r="C322" i="15" s="1"/>
  <c r="S324" i="14"/>
  <c r="S324" i="15" s="1"/>
  <c r="C338" i="14"/>
  <c r="C338" i="15" s="1"/>
  <c r="S340" i="14"/>
  <c r="S340" i="15" s="1"/>
  <c r="K343" i="14"/>
  <c r="K343" i="15" s="1"/>
  <c r="S348" i="14"/>
  <c r="S348" i="15" s="1"/>
  <c r="K351" i="14"/>
  <c r="K351" i="15" s="1"/>
  <c r="C354" i="14"/>
  <c r="C354" i="15" s="1"/>
  <c r="S356" i="14"/>
  <c r="S356" i="15" s="1"/>
  <c r="K359" i="14"/>
  <c r="K359" i="15" s="1"/>
  <c r="C362" i="14"/>
  <c r="S364" i="14"/>
  <c r="S364" i="15" s="1"/>
  <c r="D293" i="14"/>
  <c r="D293" i="15" s="1"/>
  <c r="T298" i="14"/>
  <c r="T298" i="15" s="1"/>
  <c r="L301" i="14"/>
  <c r="L301" i="15" s="1"/>
  <c r="D307" i="14"/>
  <c r="D307" i="15" s="1"/>
  <c r="T309" i="14"/>
  <c r="T309" i="15" s="1"/>
  <c r="L312" i="14"/>
  <c r="L312" i="15" s="1"/>
  <c r="T323" i="14"/>
  <c r="T323" i="15" s="1"/>
  <c r="L326" i="14"/>
  <c r="L326" i="15" s="1"/>
  <c r="L329" i="14"/>
  <c r="L329" i="15" s="1"/>
  <c r="T334" i="14"/>
  <c r="T334" i="15" s="1"/>
  <c r="T337" i="14"/>
  <c r="T337" i="15" s="1"/>
  <c r="D346" i="14"/>
  <c r="D346" i="15" s="1"/>
  <c r="T348" i="14"/>
  <c r="T348" i="15" s="1"/>
  <c r="L351" i="14"/>
  <c r="L351" i="15" s="1"/>
  <c r="L354" i="14"/>
  <c r="L354" i="15" s="1"/>
  <c r="T359" i="14"/>
  <c r="T359" i="15" s="1"/>
  <c r="L365" i="14"/>
  <c r="L365" i="15" s="1"/>
  <c r="E3" i="14"/>
  <c r="E3" i="15" s="1"/>
  <c r="M300" i="14"/>
  <c r="M300" i="15" s="1"/>
  <c r="U305" i="14"/>
  <c r="U305" i="15" s="1"/>
  <c r="E311" i="14"/>
  <c r="E311" i="15" s="1"/>
  <c r="U313" i="14"/>
  <c r="U313" i="15" s="1"/>
  <c r="M316" i="14"/>
  <c r="M316" i="15" s="1"/>
  <c r="E319" i="14"/>
  <c r="E319" i="15" s="1"/>
  <c r="U321" i="14"/>
  <c r="U321" i="15" s="1"/>
  <c r="M324" i="14"/>
  <c r="M324" i="15" s="1"/>
  <c r="E327" i="14"/>
  <c r="E327" i="15" s="1"/>
  <c r="M332" i="14"/>
  <c r="M332" i="15" s="1"/>
  <c r="E335" i="14"/>
  <c r="E335" i="15" s="1"/>
  <c r="M340" i="14"/>
  <c r="M340" i="15" s="1"/>
  <c r="M348" i="14"/>
  <c r="M348" i="15" s="1"/>
  <c r="E351" i="14"/>
  <c r="E351" i="15" s="1"/>
  <c r="U361" i="14"/>
  <c r="U361" i="15" s="1"/>
  <c r="E367" i="14"/>
  <c r="E367" i="15" s="1"/>
  <c r="N298" i="14"/>
  <c r="N298" i="15" s="1"/>
  <c r="F302" i="14"/>
  <c r="F302" i="15" s="1"/>
  <c r="F311" i="14"/>
  <c r="F311" i="15" s="1"/>
  <c r="N314" i="14"/>
  <c r="N314" i="15" s="1"/>
  <c r="V317" i="14"/>
  <c r="V317" i="15" s="1"/>
  <c r="V323" i="14"/>
  <c r="V323" i="15" s="1"/>
  <c r="N327" i="14"/>
  <c r="N327" i="15" s="1"/>
  <c r="V330" i="14"/>
  <c r="V330" i="15" s="1"/>
  <c r="V340" i="14"/>
  <c r="V340" i="15" s="1"/>
  <c r="N347" i="14"/>
  <c r="N347" i="15" s="1"/>
  <c r="V353" i="14"/>
  <c r="V353" i="15" s="1"/>
  <c r="V356" i="14"/>
  <c r="V356" i="15" s="1"/>
  <c r="V359" i="14"/>
  <c r="V359" i="15" s="1"/>
  <c r="V362" i="14"/>
  <c r="V362" i="15" s="1"/>
  <c r="O298" i="14"/>
  <c r="O298" i="15" s="1"/>
  <c r="G301" i="14"/>
  <c r="G301" i="15" s="1"/>
  <c r="O306" i="14"/>
  <c r="O306" i="15" s="1"/>
  <c r="G309" i="14"/>
  <c r="G309" i="15" s="1"/>
  <c r="G312" i="14"/>
  <c r="G312" i="15" s="1"/>
  <c r="W314" i="14"/>
  <c r="W314" i="15" s="1"/>
  <c r="O320" i="14"/>
  <c r="O320" i="15" s="1"/>
  <c r="G323" i="14"/>
  <c r="G323" i="15" s="1"/>
  <c r="O342" i="14"/>
  <c r="O342" i="15" s="1"/>
  <c r="G345" i="14"/>
  <c r="G345" i="15" s="1"/>
  <c r="W350" i="14"/>
  <c r="W350" i="15" s="1"/>
  <c r="G356" i="14"/>
  <c r="G356" i="15" s="1"/>
  <c r="G359" i="14"/>
  <c r="G359" i="15" s="1"/>
  <c r="W361" i="14"/>
  <c r="W361" i="15" s="1"/>
  <c r="O364" i="14"/>
  <c r="O364" i="15" s="1"/>
  <c r="H293" i="14"/>
  <c r="H293" i="15" s="1"/>
  <c r="X295" i="14"/>
  <c r="X295" i="15" s="1"/>
  <c r="P298" i="14"/>
  <c r="P298" i="15" s="1"/>
  <c r="H301" i="14"/>
  <c r="H301" i="15" s="1"/>
  <c r="X303" i="14"/>
  <c r="X303" i="15" s="1"/>
  <c r="P306" i="14"/>
  <c r="P306" i="15" s="1"/>
  <c r="H309" i="14"/>
  <c r="H309" i="15" s="1"/>
  <c r="X311" i="14"/>
  <c r="X311" i="15" s="1"/>
  <c r="P314" i="14"/>
  <c r="P314" i="15" s="1"/>
  <c r="H317" i="14"/>
  <c r="H317" i="15" s="1"/>
  <c r="X319" i="14"/>
  <c r="X319" i="15" s="1"/>
  <c r="P322" i="14"/>
  <c r="P322" i="15" s="1"/>
  <c r="H325" i="14"/>
  <c r="H325" i="15" s="1"/>
  <c r="X327" i="14"/>
  <c r="X327" i="15" s="1"/>
  <c r="P330" i="14"/>
  <c r="P330" i="15" s="1"/>
  <c r="H333" i="14"/>
  <c r="H333" i="15" s="1"/>
  <c r="X335" i="14"/>
  <c r="X335" i="15" s="1"/>
  <c r="P338" i="14"/>
  <c r="P338" i="15" s="1"/>
  <c r="H341" i="14"/>
  <c r="H341" i="15" s="1"/>
  <c r="X343" i="14"/>
  <c r="X343" i="15" s="1"/>
  <c r="P346" i="14"/>
  <c r="P346" i="15" s="1"/>
  <c r="H349" i="14"/>
  <c r="H349" i="15" s="1"/>
  <c r="X351" i="14"/>
  <c r="X351" i="15" s="1"/>
  <c r="P354" i="14"/>
  <c r="P354" i="15" s="1"/>
  <c r="H357" i="14"/>
  <c r="H357" i="15" s="1"/>
  <c r="X359" i="14"/>
  <c r="X359" i="15" s="1"/>
  <c r="P362" i="14"/>
  <c r="P362" i="15" s="1"/>
  <c r="H365" i="14"/>
  <c r="H365" i="15" s="1"/>
  <c r="X367" i="14"/>
  <c r="X367" i="15" s="1"/>
  <c r="J333" i="14"/>
  <c r="J333" i="15" s="1"/>
  <c r="J341" i="14"/>
  <c r="J341" i="15" s="1"/>
  <c r="R350" i="14"/>
  <c r="R350" i="15" s="1"/>
  <c r="I294" i="14"/>
  <c r="I294" i="15" s="1"/>
  <c r="Y296" i="14"/>
  <c r="Y296" i="15" s="1"/>
  <c r="Q299" i="14"/>
  <c r="Q299" i="15" s="1"/>
  <c r="I302" i="14"/>
  <c r="I302" i="15" s="1"/>
  <c r="Y304" i="14"/>
  <c r="Y304" i="15" s="1"/>
  <c r="Q307" i="14"/>
  <c r="Q307" i="15" s="1"/>
  <c r="I310" i="14"/>
  <c r="I310" i="15" s="1"/>
  <c r="Y312" i="14"/>
  <c r="Y312" i="15" s="1"/>
  <c r="Q315" i="14"/>
  <c r="Q315" i="15" s="1"/>
  <c r="I318" i="14"/>
  <c r="I318" i="15" s="1"/>
  <c r="Y320" i="14"/>
  <c r="Y320" i="15" s="1"/>
  <c r="Q323" i="14"/>
  <c r="Q323" i="15" s="1"/>
  <c r="I326" i="14"/>
  <c r="I326" i="15" s="1"/>
  <c r="Y328" i="14"/>
  <c r="Y328" i="15" s="1"/>
  <c r="Q331" i="14"/>
  <c r="Q331" i="15" s="1"/>
  <c r="I334" i="14"/>
  <c r="I334" i="15" s="1"/>
  <c r="Y336" i="14"/>
  <c r="Y336" i="15" s="1"/>
  <c r="Q339" i="14"/>
  <c r="Q339" i="15" s="1"/>
  <c r="I342" i="14"/>
  <c r="I342" i="15" s="1"/>
  <c r="Y344" i="14"/>
  <c r="Y344" i="15" s="1"/>
  <c r="Q347" i="14"/>
  <c r="Q347" i="15" s="1"/>
  <c r="I350" i="14"/>
  <c r="I350" i="15" s="1"/>
  <c r="Y352" i="14"/>
  <c r="Y352" i="15" s="1"/>
  <c r="Q355" i="14"/>
  <c r="Q355" i="15" s="1"/>
  <c r="I358" i="14"/>
  <c r="I358" i="15" s="1"/>
  <c r="Y360" i="14"/>
  <c r="Y360" i="15" s="1"/>
  <c r="Q363" i="14"/>
  <c r="Q363" i="15" s="1"/>
  <c r="I366" i="14"/>
  <c r="I366" i="15" s="1"/>
  <c r="Z3" i="14"/>
  <c r="Z3" i="15" s="1"/>
  <c r="Z345" i="14"/>
  <c r="Z345" i="15" s="1"/>
  <c r="J353" i="14"/>
  <c r="J353" i="15" s="1"/>
  <c r="S144" i="14"/>
  <c r="S144" i="15" s="1"/>
  <c r="C230" i="14"/>
  <c r="C230" i="15" s="1"/>
  <c r="N6" i="14"/>
  <c r="N6" i="15" s="1"/>
  <c r="V7" i="14"/>
  <c r="V7" i="15" s="1"/>
  <c r="F9" i="14"/>
  <c r="F9" i="15" s="1"/>
  <c r="N10" i="14"/>
  <c r="N10" i="15" s="1"/>
  <c r="F13" i="14"/>
  <c r="F13" i="15" s="1"/>
  <c r="N14" i="14"/>
  <c r="N14" i="15" s="1"/>
  <c r="F17" i="14"/>
  <c r="F17" i="15" s="1"/>
  <c r="V19" i="14"/>
  <c r="V19" i="15" s="1"/>
  <c r="V23" i="14"/>
  <c r="V23" i="15" s="1"/>
  <c r="V27" i="14"/>
  <c r="V27" i="15" s="1"/>
  <c r="N30" i="14"/>
  <c r="N30" i="15" s="1"/>
  <c r="F33" i="14"/>
  <c r="F33" i="15" s="1"/>
  <c r="N34" i="14"/>
  <c r="N34" i="15" s="1"/>
  <c r="V35" i="14"/>
  <c r="V35" i="15" s="1"/>
  <c r="N38" i="14"/>
  <c r="N38" i="15" s="1"/>
  <c r="F45" i="14"/>
  <c r="F45" i="15" s="1"/>
  <c r="N46" i="14"/>
  <c r="N46" i="15" s="1"/>
  <c r="V47" i="14"/>
  <c r="V47" i="15" s="1"/>
  <c r="N58" i="14"/>
  <c r="N58" i="15" s="1"/>
  <c r="V59" i="14"/>
  <c r="V59" i="15" s="1"/>
  <c r="F65" i="14"/>
  <c r="F65" i="15" s="1"/>
  <c r="V67" i="14"/>
  <c r="V67" i="15" s="1"/>
  <c r="F69" i="14"/>
  <c r="F69" i="15" s="1"/>
  <c r="V71" i="14"/>
  <c r="V71" i="15" s="1"/>
  <c r="F73" i="14"/>
  <c r="F73" i="15" s="1"/>
  <c r="N74" i="14"/>
  <c r="N74" i="15" s="1"/>
  <c r="V75" i="14"/>
  <c r="V75" i="15" s="1"/>
  <c r="V79" i="14"/>
  <c r="V79" i="15" s="1"/>
  <c r="F81" i="14"/>
  <c r="F81" i="15" s="1"/>
  <c r="N82" i="14"/>
  <c r="N82" i="15" s="1"/>
  <c r="F85" i="14"/>
  <c r="F85" i="15" s="1"/>
  <c r="N86" i="14"/>
  <c r="N86" i="15" s="1"/>
  <c r="F89" i="14"/>
  <c r="F89" i="15" s="1"/>
  <c r="N90" i="14"/>
  <c r="N90" i="15" s="1"/>
  <c r="V91" i="14"/>
  <c r="V91" i="15" s="1"/>
  <c r="N94" i="14"/>
  <c r="N94" i="15" s="1"/>
  <c r="V95" i="14"/>
  <c r="V95" i="15" s="1"/>
  <c r="V99" i="14"/>
  <c r="V99" i="15" s="1"/>
  <c r="F101" i="14"/>
  <c r="F101" i="15" s="1"/>
  <c r="N102" i="14"/>
  <c r="N102" i="15" s="1"/>
  <c r="F105" i="14"/>
  <c r="F105" i="15" s="1"/>
  <c r="N106" i="14"/>
  <c r="N106" i="15" s="1"/>
  <c r="F109" i="14"/>
  <c r="F109" i="15" s="1"/>
  <c r="N110" i="14"/>
  <c r="N110" i="15" s="1"/>
  <c r="V111" i="14"/>
  <c r="V111" i="15" s="1"/>
  <c r="F113" i="14"/>
  <c r="F113" i="15" s="1"/>
  <c r="V115" i="14"/>
  <c r="V115" i="15" s="1"/>
  <c r="N118" i="14"/>
  <c r="N118" i="15" s="1"/>
  <c r="F121" i="14"/>
  <c r="F121" i="15" s="1"/>
  <c r="N122" i="14"/>
  <c r="N122" i="15" s="1"/>
  <c r="V123" i="14"/>
  <c r="V123" i="15" s="1"/>
  <c r="N126" i="14"/>
  <c r="N126" i="15" s="1"/>
  <c r="V127" i="14"/>
  <c r="V127" i="15" s="1"/>
  <c r="N130" i="14"/>
  <c r="N130" i="15" s="1"/>
  <c r="V131" i="14"/>
  <c r="V131" i="15" s="1"/>
  <c r="F133" i="14"/>
  <c r="F133" i="15" s="1"/>
  <c r="N134" i="14"/>
  <c r="N134" i="15" s="1"/>
  <c r="F137" i="14"/>
  <c r="F137" i="15" s="1"/>
  <c r="V139" i="14"/>
  <c r="V139" i="15" s="1"/>
  <c r="N142" i="14"/>
  <c r="N142" i="15" s="1"/>
  <c r="V143" i="14"/>
  <c r="V143" i="15" s="1"/>
  <c r="F145" i="14"/>
  <c r="F145" i="15" s="1"/>
  <c r="N146" i="14"/>
  <c r="N146" i="15" s="1"/>
  <c r="N150" i="14"/>
  <c r="N150" i="15" s="1"/>
  <c r="V151" i="14"/>
  <c r="V151" i="15" s="1"/>
  <c r="F153" i="14"/>
  <c r="F153" i="15" s="1"/>
  <c r="N154" i="14"/>
  <c r="N154" i="15" s="1"/>
  <c r="V155" i="14"/>
  <c r="V155" i="15" s="1"/>
  <c r="N158" i="14"/>
  <c r="N158" i="15" s="1"/>
  <c r="V159" i="14"/>
  <c r="V159" i="15" s="1"/>
  <c r="V163" i="14"/>
  <c r="V163" i="15" s="1"/>
  <c r="F165" i="14"/>
  <c r="F165" i="15" s="1"/>
  <c r="N166" i="14"/>
  <c r="N166" i="15" s="1"/>
  <c r="V167" i="14"/>
  <c r="V167" i="15" s="1"/>
  <c r="F169" i="14"/>
  <c r="F169" i="15" s="1"/>
  <c r="V171" i="14"/>
  <c r="V171" i="15" s="1"/>
  <c r="F173" i="14"/>
  <c r="F173" i="15" s="1"/>
  <c r="V175" i="14"/>
  <c r="V175" i="15" s="1"/>
  <c r="F177" i="14"/>
  <c r="F177" i="15" s="1"/>
  <c r="V179" i="14"/>
  <c r="V179" i="15" s="1"/>
  <c r="F181" i="14"/>
  <c r="F181" i="15" s="1"/>
  <c r="N182" i="14"/>
  <c r="N182" i="15" s="1"/>
  <c r="V183" i="14"/>
  <c r="V183" i="15" s="1"/>
  <c r="F185" i="14"/>
  <c r="F185" i="15" s="1"/>
  <c r="N186" i="14"/>
  <c r="N186" i="15" s="1"/>
  <c r="V187" i="14"/>
  <c r="V187" i="15" s="1"/>
  <c r="F189" i="14"/>
  <c r="F189" i="15" s="1"/>
  <c r="N190" i="14"/>
  <c r="N190" i="15" s="1"/>
  <c r="V191" i="14"/>
  <c r="V191" i="15" s="1"/>
  <c r="F193" i="14"/>
  <c r="F193" i="15" s="1"/>
  <c r="V195" i="14"/>
  <c r="V195" i="15" s="1"/>
  <c r="F197" i="14"/>
  <c r="F197" i="15" s="1"/>
  <c r="N198" i="14"/>
  <c r="N198" i="15" s="1"/>
  <c r="F201" i="14"/>
  <c r="F201" i="15" s="1"/>
  <c r="V203" i="14"/>
  <c r="V203" i="15" s="1"/>
  <c r="F205" i="14"/>
  <c r="F205" i="15" s="1"/>
  <c r="N206" i="14"/>
  <c r="N206" i="15" s="1"/>
  <c r="V207" i="14"/>
  <c r="V207" i="15" s="1"/>
  <c r="F209" i="14"/>
  <c r="F209" i="15" s="1"/>
  <c r="V211" i="14"/>
  <c r="V211" i="15" s="1"/>
  <c r="F213" i="14"/>
  <c r="F213" i="15" s="1"/>
  <c r="N214" i="14"/>
  <c r="N214" i="15" s="1"/>
  <c r="V215" i="14"/>
  <c r="V215" i="15" s="1"/>
  <c r="F217" i="14"/>
  <c r="F217" i="15" s="1"/>
  <c r="N218" i="14"/>
  <c r="N218" i="15" s="1"/>
  <c r="V219" i="14"/>
  <c r="V219" i="15" s="1"/>
  <c r="N222" i="14"/>
  <c r="N222" i="15" s="1"/>
  <c r="F225" i="14"/>
  <c r="F225" i="15" s="1"/>
  <c r="V227" i="14"/>
  <c r="V227" i="15" s="1"/>
  <c r="F229" i="14"/>
  <c r="F229" i="15" s="1"/>
  <c r="N230" i="14"/>
  <c r="N230" i="15" s="1"/>
  <c r="V231" i="14"/>
  <c r="V231" i="15" s="1"/>
  <c r="F233" i="14"/>
  <c r="F233" i="15" s="1"/>
  <c r="N234" i="14"/>
  <c r="N234" i="15" s="1"/>
  <c r="V235" i="14"/>
  <c r="V235" i="15" s="1"/>
  <c r="N238" i="14"/>
  <c r="N238" i="15" s="1"/>
  <c r="V239" i="14"/>
  <c r="V239" i="15" s="1"/>
  <c r="F241" i="14"/>
  <c r="F241" i="15" s="1"/>
  <c r="N244" i="14"/>
  <c r="N244" i="15" s="1"/>
  <c r="V247" i="14"/>
  <c r="V247" i="15" s="1"/>
  <c r="F249" i="14"/>
  <c r="F249" i="15" s="1"/>
  <c r="V250" i="14"/>
  <c r="V250" i="15" s="1"/>
  <c r="V252" i="14"/>
  <c r="V252" i="15" s="1"/>
  <c r="N254" i="14"/>
  <c r="N254" i="15" s="1"/>
  <c r="F256" i="14"/>
  <c r="F256" i="15" s="1"/>
  <c r="N259" i="14"/>
  <c r="N259" i="15" s="1"/>
  <c r="N265" i="14"/>
  <c r="N265" i="15" s="1"/>
  <c r="V266" i="14"/>
  <c r="V266" i="15" s="1"/>
  <c r="N268" i="14"/>
  <c r="N268" i="15" s="1"/>
  <c r="F270" i="14"/>
  <c r="F270" i="15" s="1"/>
  <c r="N271" i="14"/>
  <c r="N271" i="15" s="1"/>
  <c r="V272" i="14"/>
  <c r="V272" i="15" s="1"/>
  <c r="F274" i="14"/>
  <c r="F274" i="15" s="1"/>
  <c r="V277" i="14"/>
  <c r="V277" i="15" s="1"/>
  <c r="N279" i="14"/>
  <c r="N279" i="15" s="1"/>
  <c r="N282" i="14"/>
  <c r="N282" i="15" s="1"/>
  <c r="F286" i="14"/>
  <c r="F286" i="15" s="1"/>
  <c r="F290" i="14"/>
  <c r="F290" i="15" s="1"/>
  <c r="V291" i="14"/>
  <c r="V291" i="15" s="1"/>
  <c r="G6" i="14"/>
  <c r="G6" i="15" s="1"/>
  <c r="O11" i="14"/>
  <c r="O11" i="15" s="1"/>
  <c r="G18" i="14"/>
  <c r="G18" i="15" s="1"/>
  <c r="O19" i="14"/>
  <c r="O19" i="15" s="1"/>
  <c r="W24" i="14"/>
  <c r="W24" i="15" s="1"/>
  <c r="O27" i="14"/>
  <c r="O27" i="15" s="1"/>
  <c r="G38" i="14"/>
  <c r="G38" i="15" s="1"/>
  <c r="W40" i="14"/>
  <c r="W40" i="15" s="1"/>
  <c r="G42" i="14"/>
  <c r="G42" i="15" s="1"/>
  <c r="W48" i="14"/>
  <c r="W48" i="15" s="1"/>
  <c r="O51" i="14"/>
  <c r="O51" i="15" s="1"/>
  <c r="W64" i="14"/>
  <c r="W64" i="15" s="1"/>
  <c r="G66" i="14"/>
  <c r="G66" i="15" s="1"/>
  <c r="O67" i="14"/>
  <c r="O67" i="15" s="1"/>
  <c r="W68" i="14"/>
  <c r="W68" i="15" s="1"/>
  <c r="G70" i="14"/>
  <c r="G70" i="15" s="1"/>
  <c r="O71" i="14"/>
  <c r="O71" i="15" s="1"/>
  <c r="G74" i="14"/>
  <c r="G74" i="15" s="1"/>
  <c r="O75" i="14"/>
  <c r="O75" i="15" s="1"/>
  <c r="W76" i="14"/>
  <c r="W76" i="15" s="1"/>
  <c r="O79" i="14"/>
  <c r="O79" i="15" s="1"/>
  <c r="G82" i="14"/>
  <c r="G82" i="15" s="1"/>
  <c r="W84" i="14"/>
  <c r="W84" i="15" s="1"/>
  <c r="O87" i="14"/>
  <c r="O87" i="15" s="1"/>
  <c r="G90" i="14"/>
  <c r="G90" i="15" s="1"/>
  <c r="W92" i="14"/>
  <c r="W92" i="15" s="1"/>
  <c r="G94" i="14"/>
  <c r="G94" i="15" s="1"/>
  <c r="O95" i="14"/>
  <c r="O95" i="15" s="1"/>
  <c r="W96" i="14"/>
  <c r="W96" i="15" s="1"/>
  <c r="G98" i="14"/>
  <c r="G98" i="15" s="1"/>
  <c r="W100" i="14"/>
  <c r="W100" i="15" s="1"/>
  <c r="O103" i="14"/>
  <c r="O103" i="15" s="1"/>
  <c r="W104" i="14"/>
  <c r="W104" i="15" s="1"/>
  <c r="G106" i="14"/>
  <c r="G106" i="15" s="1"/>
  <c r="W108" i="14"/>
  <c r="W108" i="15" s="1"/>
  <c r="O111" i="14"/>
  <c r="O111" i="15" s="1"/>
  <c r="G114" i="14"/>
  <c r="G114" i="15" s="1"/>
  <c r="O115" i="14"/>
  <c r="O115" i="15" s="1"/>
  <c r="W116" i="14"/>
  <c r="W116" i="15" s="1"/>
  <c r="G118" i="14"/>
  <c r="G118" i="15" s="1"/>
  <c r="O119" i="14"/>
  <c r="O119" i="15" s="1"/>
  <c r="G122" i="14"/>
  <c r="G122" i="15" s="1"/>
  <c r="W124" i="14"/>
  <c r="W124" i="15" s="1"/>
  <c r="O127" i="14"/>
  <c r="O127" i="15" s="1"/>
  <c r="G130" i="14"/>
  <c r="G130" i="15" s="1"/>
  <c r="W132" i="14"/>
  <c r="W132" i="15" s="1"/>
  <c r="O135" i="14"/>
  <c r="O135" i="15" s="1"/>
  <c r="G138" i="14"/>
  <c r="G138" i="15" s="1"/>
  <c r="W140" i="14"/>
  <c r="W140" i="15" s="1"/>
  <c r="O143" i="14"/>
  <c r="O143" i="15" s="1"/>
  <c r="G146" i="14"/>
  <c r="G146" i="15" s="1"/>
  <c r="W148" i="14"/>
  <c r="W148" i="15" s="1"/>
  <c r="O151" i="14"/>
  <c r="O151" i="15" s="1"/>
  <c r="G154" i="14"/>
  <c r="G154" i="15" s="1"/>
  <c r="W156" i="14"/>
  <c r="W156" i="15" s="1"/>
  <c r="O159" i="14"/>
  <c r="O159" i="15" s="1"/>
  <c r="G162" i="14"/>
  <c r="G162" i="15" s="1"/>
  <c r="O163" i="14"/>
  <c r="O163" i="15" s="1"/>
  <c r="W164" i="14"/>
  <c r="W164" i="15" s="1"/>
  <c r="O167" i="14"/>
  <c r="O167" i="15" s="1"/>
  <c r="G170" i="14"/>
  <c r="G170" i="15" s="1"/>
  <c r="W172" i="14"/>
  <c r="W172" i="15" s="1"/>
  <c r="G174" i="14"/>
  <c r="G174" i="15" s="1"/>
  <c r="O175" i="14"/>
  <c r="O175" i="15" s="1"/>
  <c r="G178" i="14"/>
  <c r="G178" i="15" s="1"/>
  <c r="O179" i="14"/>
  <c r="O179" i="15" s="1"/>
  <c r="W180" i="14"/>
  <c r="W180" i="15" s="1"/>
  <c r="O183" i="14"/>
  <c r="O183" i="15" s="1"/>
  <c r="G186" i="14"/>
  <c r="G186" i="15" s="1"/>
  <c r="W188" i="14"/>
  <c r="W188" i="15" s="1"/>
  <c r="G190" i="14"/>
  <c r="G190" i="15" s="1"/>
  <c r="O191" i="14"/>
  <c r="O191" i="15" s="1"/>
  <c r="G194" i="14"/>
  <c r="G194" i="15" s="1"/>
  <c r="W196" i="14"/>
  <c r="W196" i="15" s="1"/>
  <c r="O199" i="14"/>
  <c r="O199" i="15" s="1"/>
  <c r="G202" i="14"/>
  <c r="G202" i="15" s="1"/>
  <c r="W204" i="14"/>
  <c r="W204" i="15" s="1"/>
  <c r="O207" i="14"/>
  <c r="O207" i="15" s="1"/>
  <c r="G210" i="14"/>
  <c r="G210" i="15" s="1"/>
  <c r="W212" i="14"/>
  <c r="W212" i="15" s="1"/>
  <c r="O215" i="14"/>
  <c r="O215" i="15" s="1"/>
  <c r="W216" i="14"/>
  <c r="W216" i="15" s="1"/>
  <c r="G218" i="14"/>
  <c r="G218" i="15" s="1"/>
  <c r="W220" i="14"/>
  <c r="W220" i="15" s="1"/>
  <c r="O223" i="14"/>
  <c r="O223" i="15" s="1"/>
  <c r="G226" i="14"/>
  <c r="G226" i="15" s="1"/>
  <c r="O227" i="14"/>
  <c r="O227" i="15" s="1"/>
  <c r="W228" i="14"/>
  <c r="W228" i="15" s="1"/>
  <c r="O231" i="14"/>
  <c r="O231" i="15" s="1"/>
  <c r="W232" i="14"/>
  <c r="W232" i="15" s="1"/>
  <c r="G234" i="14"/>
  <c r="G234" i="15" s="1"/>
  <c r="W236" i="14"/>
  <c r="W236" i="15" s="1"/>
  <c r="G238" i="14"/>
  <c r="G238" i="15" s="1"/>
  <c r="O239" i="14"/>
  <c r="O239" i="15" s="1"/>
  <c r="G242" i="14"/>
  <c r="G242" i="15" s="1"/>
  <c r="O243" i="14"/>
  <c r="O243" i="15" s="1"/>
  <c r="W244" i="14"/>
  <c r="W244" i="15" s="1"/>
  <c r="O247" i="14"/>
  <c r="O247" i="15" s="1"/>
  <c r="W248" i="14"/>
  <c r="W248" i="15" s="1"/>
  <c r="G250" i="14"/>
  <c r="G250" i="15" s="1"/>
  <c r="W252" i="14"/>
  <c r="W252" i="15" s="1"/>
  <c r="O255" i="14"/>
  <c r="O255" i="15" s="1"/>
  <c r="G258" i="14"/>
  <c r="G258" i="15" s="1"/>
  <c r="W260" i="14"/>
  <c r="W260" i="15" s="1"/>
  <c r="O263" i="14"/>
  <c r="O263" i="15" s="1"/>
  <c r="W264" i="14"/>
  <c r="W264" i="15" s="1"/>
  <c r="G266" i="14"/>
  <c r="G266" i="15" s="1"/>
  <c r="W268" i="14"/>
  <c r="W268" i="15" s="1"/>
  <c r="O271" i="14"/>
  <c r="O271" i="15" s="1"/>
  <c r="G274" i="14"/>
  <c r="G274" i="15" s="1"/>
  <c r="W276" i="14"/>
  <c r="W276" i="15" s="1"/>
  <c r="O279" i="14"/>
  <c r="O279" i="15" s="1"/>
  <c r="G282" i="14"/>
  <c r="G282" i="15" s="1"/>
  <c r="W284" i="14"/>
  <c r="W284" i="15" s="1"/>
  <c r="O287" i="14"/>
  <c r="O287" i="15" s="1"/>
  <c r="G290" i="14"/>
  <c r="G290" i="15" s="1"/>
  <c r="W292" i="14"/>
  <c r="W292" i="15" s="1"/>
  <c r="O295" i="14"/>
  <c r="O295" i="15" s="1"/>
  <c r="C150" i="14"/>
  <c r="C150" i="15" s="1"/>
  <c r="K235" i="14"/>
  <c r="K235" i="15" s="1"/>
  <c r="P6" i="14"/>
  <c r="P6" i="15" s="1"/>
  <c r="H13" i="14"/>
  <c r="H13" i="15" s="1"/>
  <c r="H25" i="14"/>
  <c r="H25" i="15" s="1"/>
  <c r="P30" i="14"/>
  <c r="P30" i="15" s="1"/>
  <c r="X35" i="14"/>
  <c r="X35" i="15" s="1"/>
  <c r="H49" i="14"/>
  <c r="H49" i="15" s="1"/>
  <c r="H57" i="14"/>
  <c r="H57" i="15" s="1"/>
  <c r="H65" i="14"/>
  <c r="H65" i="15" s="1"/>
  <c r="P66" i="14"/>
  <c r="P66" i="15" s="1"/>
  <c r="H69" i="14"/>
  <c r="H69" i="15" s="1"/>
  <c r="H73" i="14"/>
  <c r="H73" i="15" s="1"/>
  <c r="P74" i="14"/>
  <c r="P74" i="15" s="1"/>
  <c r="X75" i="14"/>
  <c r="X75" i="15" s="1"/>
  <c r="X79" i="14"/>
  <c r="X79" i="15" s="1"/>
  <c r="P82" i="14"/>
  <c r="P82" i="15" s="1"/>
  <c r="X83" i="14"/>
  <c r="X83" i="15" s="1"/>
  <c r="H89" i="14"/>
  <c r="H89" i="15" s="1"/>
  <c r="H93" i="14"/>
  <c r="H93" i="15" s="1"/>
  <c r="P94" i="14"/>
  <c r="P94" i="15" s="1"/>
  <c r="H97" i="14"/>
  <c r="H97" i="15" s="1"/>
  <c r="X99" i="14"/>
  <c r="X99" i="15" s="1"/>
  <c r="P102" i="14"/>
  <c r="P102" i="15" s="1"/>
  <c r="X103" i="14"/>
  <c r="X103" i="15" s="1"/>
  <c r="H105" i="14"/>
  <c r="H105" i="15" s="1"/>
  <c r="P106" i="14"/>
  <c r="P106" i="15" s="1"/>
  <c r="X107" i="14"/>
  <c r="X107" i="15" s="1"/>
  <c r="P114" i="14"/>
  <c r="P114" i="15" s="1"/>
  <c r="H117" i="14"/>
  <c r="H117" i="15" s="1"/>
  <c r="X119" i="14"/>
  <c r="X119" i="15" s="1"/>
  <c r="H121" i="14"/>
  <c r="H121" i="15" s="1"/>
  <c r="P122" i="14"/>
  <c r="P122" i="15" s="1"/>
  <c r="P126" i="14"/>
  <c r="P126" i="15" s="1"/>
  <c r="X127" i="14"/>
  <c r="X127" i="15" s="1"/>
  <c r="H129" i="14"/>
  <c r="H129" i="15" s="1"/>
  <c r="P130" i="14"/>
  <c r="P130" i="15" s="1"/>
  <c r="P134" i="14"/>
  <c r="P134" i="15" s="1"/>
  <c r="H137" i="14"/>
  <c r="H137" i="15" s="1"/>
  <c r="H141" i="14"/>
  <c r="H141" i="15" s="1"/>
  <c r="P142" i="14"/>
  <c r="P142" i="15" s="1"/>
  <c r="X143" i="14"/>
  <c r="X143" i="15" s="1"/>
  <c r="H145" i="14"/>
  <c r="H145" i="15" s="1"/>
  <c r="X147" i="14"/>
  <c r="X147" i="15" s="1"/>
  <c r="H149" i="14"/>
  <c r="H149" i="15" s="1"/>
  <c r="X151" i="14"/>
  <c r="X151" i="15" s="1"/>
  <c r="P154" i="14"/>
  <c r="P154" i="15" s="1"/>
  <c r="X155" i="14"/>
  <c r="X155" i="15" s="1"/>
  <c r="X159" i="14"/>
  <c r="X159" i="15" s="1"/>
  <c r="H161" i="14"/>
  <c r="H161" i="15" s="1"/>
  <c r="P162" i="14"/>
  <c r="P162" i="15" s="1"/>
  <c r="H165" i="14"/>
  <c r="H165" i="15" s="1"/>
  <c r="X167" i="14"/>
  <c r="X167" i="15" s="1"/>
  <c r="H169" i="14"/>
  <c r="H169" i="15" s="1"/>
  <c r="P170" i="14"/>
  <c r="P170" i="15" s="1"/>
  <c r="P174" i="14"/>
  <c r="P174" i="15" s="1"/>
  <c r="X175" i="14"/>
  <c r="X175" i="15" s="1"/>
  <c r="P178" i="14"/>
  <c r="P178" i="15" s="1"/>
  <c r="H181" i="14"/>
  <c r="H181" i="15" s="1"/>
  <c r="P182" i="14"/>
  <c r="P182" i="15" s="1"/>
  <c r="X183" i="14"/>
  <c r="X183" i="15" s="1"/>
  <c r="P186" i="14"/>
  <c r="P186" i="15" s="1"/>
  <c r="X187" i="14"/>
  <c r="X187" i="15" s="1"/>
  <c r="H189" i="14"/>
  <c r="H189" i="15" s="1"/>
  <c r="P190" i="14"/>
  <c r="P190" i="15" s="1"/>
  <c r="H197" i="14"/>
  <c r="H197" i="15" s="1"/>
  <c r="X199" i="14"/>
  <c r="X199" i="15" s="1"/>
  <c r="H205" i="14"/>
  <c r="H205" i="15" s="1"/>
  <c r="P206" i="14"/>
  <c r="P206" i="15" s="1"/>
  <c r="P210" i="14"/>
  <c r="P210" i="15" s="1"/>
  <c r="X211" i="14"/>
  <c r="X211" i="15" s="1"/>
  <c r="X215" i="14"/>
  <c r="X215" i="15" s="1"/>
  <c r="H217" i="14"/>
  <c r="H217" i="15" s="1"/>
  <c r="P218" i="14"/>
  <c r="P218" i="15" s="1"/>
  <c r="X223" i="14"/>
  <c r="X223" i="15" s="1"/>
  <c r="H229" i="14"/>
  <c r="H229" i="15" s="1"/>
  <c r="P230" i="14"/>
  <c r="P230" i="15" s="1"/>
  <c r="X231" i="14"/>
  <c r="X231" i="15" s="1"/>
  <c r="P234" i="14"/>
  <c r="P234" i="15" s="1"/>
  <c r="X235" i="14"/>
  <c r="X235" i="15" s="1"/>
  <c r="H237" i="14"/>
  <c r="H237" i="15" s="1"/>
  <c r="P238" i="14"/>
  <c r="P238" i="15" s="1"/>
  <c r="X239" i="14"/>
  <c r="X239" i="15" s="1"/>
  <c r="X247" i="14"/>
  <c r="X247" i="15" s="1"/>
  <c r="X251" i="14"/>
  <c r="X251" i="15" s="1"/>
  <c r="H253" i="14"/>
  <c r="H253" i="15" s="1"/>
  <c r="P258" i="14"/>
  <c r="P258" i="15" s="1"/>
  <c r="X259" i="14"/>
  <c r="X259" i="15" s="1"/>
  <c r="H261" i="14"/>
  <c r="H261" i="15" s="1"/>
  <c r="X263" i="14"/>
  <c r="X263" i="15" s="1"/>
  <c r="H265" i="14"/>
  <c r="H265" i="15" s="1"/>
  <c r="P266" i="14"/>
  <c r="P266" i="15" s="1"/>
  <c r="H269" i="14"/>
  <c r="H269" i="15" s="1"/>
  <c r="X271" i="14"/>
  <c r="X271" i="15" s="1"/>
  <c r="H273" i="14"/>
  <c r="H273" i="15" s="1"/>
  <c r="P274" i="14"/>
  <c r="P274" i="15" s="1"/>
  <c r="P278" i="14"/>
  <c r="P278" i="15" s="1"/>
  <c r="H281" i="14"/>
  <c r="H281" i="15" s="1"/>
  <c r="H285" i="14"/>
  <c r="H285" i="15" s="1"/>
  <c r="H289" i="14"/>
  <c r="H289" i="15" s="1"/>
  <c r="P290" i="14"/>
  <c r="P290" i="15" s="1"/>
  <c r="S5" i="14"/>
  <c r="S5" i="15" s="1"/>
  <c r="C7" i="14"/>
  <c r="C7" i="15" s="1"/>
  <c r="C11" i="14"/>
  <c r="C11" i="15" s="1"/>
  <c r="S13" i="14"/>
  <c r="S13" i="15" s="1"/>
  <c r="K16" i="14"/>
  <c r="K16" i="15" s="1"/>
  <c r="S17" i="14"/>
  <c r="S17" i="15" s="1"/>
  <c r="K20" i="14"/>
  <c r="K20" i="15" s="1"/>
  <c r="C23" i="14"/>
  <c r="C23" i="15" s="1"/>
  <c r="K24" i="14"/>
  <c r="K24" i="15" s="1"/>
  <c r="C27" i="14"/>
  <c r="C27" i="15" s="1"/>
  <c r="C35" i="14"/>
  <c r="C35" i="15" s="1"/>
  <c r="S37" i="14"/>
  <c r="S37" i="15" s="1"/>
  <c r="K40" i="14"/>
  <c r="K40" i="15" s="1"/>
  <c r="S41" i="14"/>
  <c r="S41" i="15" s="1"/>
  <c r="C43" i="14"/>
  <c r="C43" i="15" s="1"/>
  <c r="K44" i="14"/>
  <c r="K44" i="15" s="1"/>
  <c r="C47" i="14"/>
  <c r="C47" i="15" s="1"/>
  <c r="S49" i="14"/>
  <c r="S49" i="15" s="1"/>
  <c r="C59" i="14"/>
  <c r="C59" i="15" s="1"/>
  <c r="K60" i="14"/>
  <c r="K60" i="15" s="1"/>
  <c r="K64" i="14"/>
  <c r="K64" i="15" s="1"/>
  <c r="K72" i="14"/>
  <c r="K72" i="15" s="1"/>
  <c r="S77" i="14"/>
  <c r="S77" i="15" s="1"/>
  <c r="K80" i="14"/>
  <c r="K80" i="15" s="1"/>
  <c r="C91" i="14"/>
  <c r="C91" i="15" s="1"/>
  <c r="C103" i="14"/>
  <c r="C103" i="15" s="1"/>
  <c r="C123" i="14"/>
  <c r="C123" i="15" s="1"/>
  <c r="K136" i="14"/>
  <c r="K136" i="15" s="1"/>
  <c r="S139" i="14"/>
  <c r="S139" i="15" s="1"/>
  <c r="C141" i="14"/>
  <c r="C141" i="15" s="1"/>
  <c r="K150" i="14"/>
  <c r="K150" i="15" s="1"/>
  <c r="S151" i="14"/>
  <c r="S151" i="15" s="1"/>
  <c r="S157" i="14"/>
  <c r="S157" i="15" s="1"/>
  <c r="C161" i="14"/>
  <c r="C161" i="15" s="1"/>
  <c r="K162" i="14"/>
  <c r="K162" i="15" s="1"/>
  <c r="K168" i="14"/>
  <c r="K168" i="15" s="1"/>
  <c r="S171" i="14"/>
  <c r="S171" i="15" s="1"/>
  <c r="C173" i="14"/>
  <c r="C173" i="15" s="1"/>
  <c r="K182" i="14"/>
  <c r="K182" i="15" s="1"/>
  <c r="S183" i="14"/>
  <c r="S183" i="15" s="1"/>
  <c r="C193" i="14"/>
  <c r="C193" i="15" s="1"/>
  <c r="K194" i="14"/>
  <c r="K194" i="15" s="1"/>
  <c r="S203" i="14"/>
  <c r="S203" i="15" s="1"/>
  <c r="C205" i="14"/>
  <c r="C205" i="15" s="1"/>
  <c r="S212" i="14"/>
  <c r="S212" i="15" s="1"/>
  <c r="K214" i="14"/>
  <c r="K214" i="15" s="1"/>
  <c r="S215" i="14"/>
  <c r="S215" i="15" s="1"/>
  <c r="C225" i="14"/>
  <c r="C225" i="15" s="1"/>
  <c r="K226" i="14"/>
  <c r="K226" i="15" s="1"/>
  <c r="K232" i="14"/>
  <c r="K232" i="15" s="1"/>
  <c r="S235" i="14"/>
  <c r="S235" i="15" s="1"/>
  <c r="C237" i="14"/>
  <c r="C237" i="15" s="1"/>
  <c r="S241" i="14"/>
  <c r="S241" i="15" s="1"/>
  <c r="C255" i="14"/>
  <c r="C255" i="15" s="1"/>
  <c r="K256" i="14"/>
  <c r="K256" i="15" s="1"/>
  <c r="C271" i="14"/>
  <c r="C271" i="15" s="1"/>
  <c r="S281" i="14"/>
  <c r="S281" i="15" s="1"/>
  <c r="C283" i="14"/>
  <c r="C283" i="15" s="1"/>
  <c r="K284" i="14"/>
  <c r="K284" i="15" s="1"/>
  <c r="S285" i="14"/>
  <c r="S285" i="15" s="1"/>
  <c r="C287" i="14"/>
  <c r="C287" i="15" s="1"/>
  <c r="M6" i="14"/>
  <c r="M6" i="15" s="1"/>
  <c r="E9" i="14"/>
  <c r="E9" i="15" s="1"/>
  <c r="U11" i="14"/>
  <c r="U11" i="15" s="1"/>
  <c r="M14" i="14"/>
  <c r="M14" i="15" s="1"/>
  <c r="E17" i="14"/>
  <c r="E17" i="15" s="1"/>
  <c r="U19" i="14"/>
  <c r="U19" i="15" s="1"/>
  <c r="M22" i="14"/>
  <c r="M22" i="15" s="1"/>
  <c r="E25" i="14"/>
  <c r="E25" i="15" s="1"/>
  <c r="U27" i="14"/>
  <c r="U27" i="15" s="1"/>
  <c r="M30" i="14"/>
  <c r="M30" i="15" s="1"/>
  <c r="E33" i="14"/>
  <c r="E33" i="15" s="1"/>
  <c r="U35" i="14"/>
  <c r="U35" i="15" s="1"/>
  <c r="E37" i="14"/>
  <c r="E37" i="15" s="1"/>
  <c r="M38" i="14"/>
  <c r="M38" i="15" s="1"/>
  <c r="U39" i="14"/>
  <c r="U39" i="15" s="1"/>
  <c r="E41" i="14"/>
  <c r="E41" i="15" s="1"/>
  <c r="U43" i="14"/>
  <c r="U43" i="15" s="1"/>
  <c r="M46" i="14"/>
  <c r="M46" i="15" s="1"/>
  <c r="E49" i="14"/>
  <c r="E49" i="15" s="1"/>
  <c r="U51" i="14"/>
  <c r="U51" i="15" s="1"/>
  <c r="E53" i="14"/>
  <c r="E53" i="15" s="1"/>
  <c r="M54" i="14"/>
  <c r="M54" i="15" s="1"/>
  <c r="E57" i="14"/>
  <c r="E57" i="15" s="1"/>
  <c r="U59" i="14"/>
  <c r="U59" i="15" s="1"/>
  <c r="M62" i="14"/>
  <c r="M62" i="15" s="1"/>
  <c r="M66" i="14"/>
  <c r="M66" i="15" s="1"/>
  <c r="E101" i="14"/>
  <c r="E101" i="15" s="1"/>
  <c r="E117" i="14"/>
  <c r="E117" i="15" s="1"/>
  <c r="E157" i="14"/>
  <c r="E157" i="15" s="1"/>
  <c r="U159" i="14"/>
  <c r="U159" i="15" s="1"/>
  <c r="M162" i="14"/>
  <c r="M162" i="15" s="1"/>
  <c r="M170" i="14"/>
  <c r="M170" i="15" s="1"/>
  <c r="U199" i="14"/>
  <c r="U199" i="15" s="1"/>
  <c r="E213" i="14"/>
  <c r="E213" i="15" s="1"/>
  <c r="E221" i="14"/>
  <c r="E221" i="15" s="1"/>
  <c r="U223" i="14"/>
  <c r="U223" i="15" s="1"/>
  <c r="U239" i="14"/>
  <c r="U239" i="15" s="1"/>
  <c r="M282" i="14"/>
  <c r="M282" i="15" s="1"/>
  <c r="J289" i="14"/>
  <c r="J289" i="15" s="1"/>
  <c r="Z291" i="14"/>
  <c r="Z291" i="15" s="1"/>
  <c r="R294" i="14"/>
  <c r="R294" i="15" s="1"/>
  <c r="J297" i="14"/>
  <c r="J297" i="15" s="1"/>
  <c r="J305" i="14"/>
  <c r="J305" i="15" s="1"/>
  <c r="Z307" i="14"/>
  <c r="Z307" i="15" s="1"/>
  <c r="R310" i="14"/>
  <c r="R310" i="15" s="1"/>
  <c r="R316" i="14"/>
  <c r="R316" i="15" s="1"/>
  <c r="J319" i="14"/>
  <c r="J319" i="15" s="1"/>
  <c r="Z321" i="14"/>
  <c r="Z321" i="15" s="1"/>
  <c r="Z329" i="14"/>
  <c r="Z329" i="15" s="1"/>
  <c r="J347" i="14"/>
  <c r="J347" i="15" s="1"/>
  <c r="R355" i="14"/>
  <c r="R355" i="15" s="1"/>
  <c r="Z363" i="14"/>
  <c r="Z363" i="15" s="1"/>
  <c r="C293" i="14"/>
  <c r="C293" i="15" s="1"/>
  <c r="S295" i="14"/>
  <c r="S295" i="15" s="1"/>
  <c r="K298" i="14"/>
  <c r="K298" i="15" s="1"/>
  <c r="C301" i="14"/>
  <c r="C301" i="15" s="1"/>
  <c r="S303" i="14"/>
  <c r="S303" i="15" s="1"/>
  <c r="K306" i="14"/>
  <c r="K306" i="15" s="1"/>
  <c r="C309" i="14"/>
  <c r="C309" i="15" s="1"/>
  <c r="S311" i="14"/>
  <c r="S311" i="15" s="1"/>
  <c r="K314" i="14"/>
  <c r="K314" i="15" s="1"/>
  <c r="C317" i="14"/>
  <c r="C317" i="15" s="1"/>
  <c r="C325" i="14"/>
  <c r="C325" i="15" s="1"/>
  <c r="K330" i="14"/>
  <c r="K330" i="15" s="1"/>
  <c r="C333" i="14"/>
  <c r="C333" i="15" s="1"/>
  <c r="S335" i="14"/>
  <c r="S335" i="15" s="1"/>
  <c r="K338" i="14"/>
  <c r="K338" i="15" s="1"/>
  <c r="C341" i="14"/>
  <c r="C341" i="15" s="1"/>
  <c r="S343" i="14"/>
  <c r="S343" i="15" s="1"/>
  <c r="S351" i="14"/>
  <c r="S351" i="15" s="1"/>
  <c r="C357" i="14"/>
  <c r="C357" i="15" s="1"/>
  <c r="S359" i="14"/>
  <c r="S359" i="15" s="1"/>
  <c r="C365" i="14"/>
  <c r="C365" i="15" s="1"/>
  <c r="S367" i="14"/>
  <c r="S367" i="15" s="1"/>
  <c r="Z365" i="14"/>
  <c r="Z365" i="15" s="1"/>
  <c r="L293" i="14"/>
  <c r="L293" i="15" s="1"/>
  <c r="D299" i="14"/>
  <c r="D299" i="15" s="1"/>
  <c r="T301" i="14"/>
  <c r="T301" i="15" s="1"/>
  <c r="L307" i="14"/>
  <c r="L307" i="15" s="1"/>
  <c r="D310" i="14"/>
  <c r="D310" i="15" s="1"/>
  <c r="T312" i="14"/>
  <c r="T312" i="15" s="1"/>
  <c r="T315" i="14"/>
  <c r="T315" i="15" s="1"/>
  <c r="L321" i="14"/>
  <c r="L321" i="15" s="1"/>
  <c r="D324" i="14"/>
  <c r="D324" i="15" s="1"/>
  <c r="T329" i="14"/>
  <c r="T329" i="15" s="1"/>
  <c r="L332" i="14"/>
  <c r="L332" i="15" s="1"/>
  <c r="D335" i="14"/>
  <c r="D335" i="15" s="1"/>
  <c r="D338" i="14"/>
  <c r="D338" i="15" s="1"/>
  <c r="T340" i="14"/>
  <c r="T340" i="15" s="1"/>
  <c r="L343" i="14"/>
  <c r="L343" i="15" s="1"/>
  <c r="D349" i="14"/>
  <c r="D349" i="15" s="1"/>
  <c r="T351" i="14"/>
  <c r="T351" i="15" s="1"/>
  <c r="T354" i="14"/>
  <c r="T354" i="15" s="1"/>
  <c r="D360" i="14"/>
  <c r="D360" i="15" s="1"/>
  <c r="M3" i="14"/>
  <c r="M3" i="15" s="1"/>
  <c r="E298" i="14"/>
  <c r="E298" i="15" s="1"/>
  <c r="M303" i="14"/>
  <c r="M303" i="15" s="1"/>
  <c r="E306" i="14"/>
  <c r="E306" i="15" s="1"/>
  <c r="U308" i="14"/>
  <c r="U308" i="15" s="1"/>
  <c r="M311" i="14"/>
  <c r="M311" i="15" s="1"/>
  <c r="M319" i="14"/>
  <c r="M319" i="15" s="1"/>
  <c r="U324" i="14"/>
  <c r="U324" i="15" s="1"/>
  <c r="M327" i="14"/>
  <c r="M327" i="15" s="1"/>
  <c r="E330" i="14"/>
  <c r="E330" i="15" s="1"/>
  <c r="U332" i="14"/>
  <c r="U332" i="15" s="1"/>
  <c r="E338" i="14"/>
  <c r="E338" i="15" s="1"/>
  <c r="U340" i="14"/>
  <c r="U340" i="15" s="1"/>
  <c r="M343" i="14"/>
  <c r="M343" i="15" s="1"/>
  <c r="E346" i="14"/>
  <c r="E346" i="15" s="1"/>
  <c r="U348" i="14"/>
  <c r="U348" i="15" s="1"/>
  <c r="M351" i="14"/>
  <c r="M351" i="15" s="1"/>
  <c r="E354" i="14"/>
  <c r="E354" i="15" s="1"/>
  <c r="M359" i="14"/>
  <c r="M359" i="15" s="1"/>
  <c r="U364" i="14"/>
  <c r="U364" i="15" s="1"/>
  <c r="N311" i="14"/>
  <c r="N311" i="15" s="1"/>
  <c r="F318" i="14"/>
  <c r="F318" i="15" s="1"/>
  <c r="F321" i="14"/>
  <c r="F321" i="15" s="1"/>
  <c r="N324" i="14"/>
  <c r="N324" i="15" s="1"/>
  <c r="V327" i="14"/>
  <c r="V327" i="15" s="1"/>
  <c r="F331" i="14"/>
  <c r="F331" i="15" s="1"/>
  <c r="N334" i="14"/>
  <c r="N334" i="15" s="1"/>
  <c r="N337" i="14"/>
  <c r="N337" i="15" s="1"/>
  <c r="N341" i="14"/>
  <c r="N341" i="15" s="1"/>
  <c r="N344" i="14"/>
  <c r="N344" i="15" s="1"/>
  <c r="V347" i="14"/>
  <c r="V347" i="15" s="1"/>
  <c r="N351" i="14"/>
  <c r="N351" i="15" s="1"/>
  <c r="F354" i="14"/>
  <c r="F354" i="15" s="1"/>
  <c r="N357" i="14"/>
  <c r="N357" i="15" s="1"/>
  <c r="N360" i="14"/>
  <c r="N360" i="15" s="1"/>
  <c r="G296" i="14"/>
  <c r="G296" i="15" s="1"/>
  <c r="O301" i="14"/>
  <c r="O301" i="15" s="1"/>
  <c r="G304" i="14"/>
  <c r="G304" i="15" s="1"/>
  <c r="W306" i="14"/>
  <c r="W306" i="15" s="1"/>
  <c r="O309" i="14"/>
  <c r="O309" i="15" s="1"/>
  <c r="O312" i="14"/>
  <c r="O312" i="15" s="1"/>
  <c r="G315" i="14"/>
  <c r="G315" i="15" s="1"/>
  <c r="W320" i="14"/>
  <c r="W320" i="15" s="1"/>
  <c r="O323" i="14"/>
  <c r="O323" i="15" s="1"/>
  <c r="G326" i="14"/>
  <c r="G326" i="15" s="1"/>
  <c r="W328" i="14"/>
  <c r="W328" i="15" s="1"/>
  <c r="O331" i="14"/>
  <c r="O331" i="15" s="1"/>
  <c r="G337" i="14"/>
  <c r="G337" i="15" s="1"/>
  <c r="W342" i="14"/>
  <c r="W342" i="15" s="1"/>
  <c r="O345" i="14"/>
  <c r="O345" i="15" s="1"/>
  <c r="G351" i="14"/>
  <c r="G351" i="15" s="1"/>
  <c r="W353" i="14"/>
  <c r="W353" i="15" s="1"/>
  <c r="G362" i="14"/>
  <c r="G362" i="15" s="1"/>
  <c r="W364" i="14"/>
  <c r="W364" i="15" s="1"/>
  <c r="W367" i="14"/>
  <c r="W367" i="15" s="1"/>
  <c r="P293" i="14"/>
  <c r="P293" i="15" s="1"/>
  <c r="H296" i="14"/>
  <c r="H296" i="15" s="1"/>
  <c r="X298" i="14"/>
  <c r="X298" i="15" s="1"/>
  <c r="P301" i="14"/>
  <c r="P301" i="15" s="1"/>
  <c r="H304" i="14"/>
  <c r="H304" i="15" s="1"/>
  <c r="X306" i="14"/>
  <c r="X306" i="15" s="1"/>
  <c r="P309" i="14"/>
  <c r="P309" i="15" s="1"/>
  <c r="H312" i="14"/>
  <c r="H312" i="15" s="1"/>
  <c r="X314" i="14"/>
  <c r="X314" i="15" s="1"/>
  <c r="H320" i="14"/>
  <c r="H320" i="15" s="1"/>
  <c r="X322" i="14"/>
  <c r="X322" i="15" s="1"/>
  <c r="P325" i="14"/>
  <c r="P325" i="15" s="1"/>
  <c r="H328" i="14"/>
  <c r="H328" i="15" s="1"/>
  <c r="X330" i="14"/>
  <c r="X330" i="15" s="1"/>
  <c r="P333" i="14"/>
  <c r="P333" i="15" s="1"/>
  <c r="H336" i="14"/>
  <c r="H336" i="15" s="1"/>
  <c r="X338" i="14"/>
  <c r="X338" i="15" s="1"/>
  <c r="X346" i="14"/>
  <c r="X346" i="15" s="1"/>
  <c r="P349" i="14"/>
  <c r="P349" i="15" s="1"/>
  <c r="H352" i="14"/>
  <c r="H352" i="15" s="1"/>
  <c r="P357" i="14"/>
  <c r="P357" i="15" s="1"/>
  <c r="H360" i="14"/>
  <c r="H360" i="15" s="1"/>
  <c r="X362" i="14"/>
  <c r="X362" i="15" s="1"/>
  <c r="P365" i="14"/>
  <c r="P365" i="15" s="1"/>
  <c r="I3" i="14"/>
  <c r="I3" i="15" s="1"/>
  <c r="J334" i="14"/>
  <c r="J334" i="15" s="1"/>
  <c r="R343" i="14"/>
  <c r="R343" i="15" s="1"/>
  <c r="R359" i="14"/>
  <c r="R359" i="15" s="1"/>
  <c r="Y291" i="14"/>
  <c r="Y291" i="15" s="1"/>
  <c r="Q294" i="14"/>
  <c r="Q294" i="15" s="1"/>
  <c r="I297" i="14"/>
  <c r="I297" i="15" s="1"/>
  <c r="Y299" i="14"/>
  <c r="Y299" i="15" s="1"/>
  <c r="Q302" i="14"/>
  <c r="Q302" i="15" s="1"/>
  <c r="I305" i="14"/>
  <c r="I305" i="15" s="1"/>
  <c r="Y307" i="14"/>
  <c r="Y307" i="15" s="1"/>
  <c r="Q310" i="14"/>
  <c r="Q310" i="15" s="1"/>
  <c r="I313" i="14"/>
  <c r="I313" i="15" s="1"/>
  <c r="I321" i="14"/>
  <c r="I321" i="15" s="1"/>
  <c r="Y323" i="14"/>
  <c r="Y323" i="15" s="1"/>
  <c r="Q326" i="14"/>
  <c r="Q326" i="15" s="1"/>
  <c r="I329" i="14"/>
  <c r="I329" i="15" s="1"/>
  <c r="Y331" i="14"/>
  <c r="Y331" i="15" s="1"/>
  <c r="Q334" i="14"/>
  <c r="Q334" i="15" s="1"/>
  <c r="I337" i="14"/>
  <c r="I337" i="15" s="1"/>
  <c r="Y339" i="14"/>
  <c r="Y339" i="15" s="1"/>
  <c r="Q342" i="14"/>
  <c r="Q342" i="15" s="1"/>
  <c r="I345" i="14"/>
  <c r="I345" i="15" s="1"/>
  <c r="Y347" i="14"/>
  <c r="Y347" i="15" s="1"/>
  <c r="Q350" i="14"/>
  <c r="Q350" i="15" s="1"/>
  <c r="I353" i="14"/>
  <c r="I353" i="15" s="1"/>
  <c r="Y355" i="14"/>
  <c r="Y355" i="15" s="1"/>
  <c r="Q358" i="14"/>
  <c r="Q358" i="15" s="1"/>
  <c r="Q366" i="14"/>
  <c r="Q366" i="15" s="1"/>
  <c r="R312" i="14"/>
  <c r="R312" i="15" s="1"/>
  <c r="R329" i="14"/>
  <c r="R329" i="15" s="1"/>
  <c r="J337" i="14"/>
  <c r="J337" i="15" s="1"/>
  <c r="R346" i="14"/>
  <c r="R346" i="15" s="1"/>
  <c r="J354" i="14"/>
  <c r="J354" i="15" s="1"/>
  <c r="R362" i="14"/>
  <c r="R362" i="15" s="1"/>
  <c r="I105" i="14"/>
  <c r="I105" i="15" s="1"/>
  <c r="Q7" i="14"/>
  <c r="Q7" i="15" s="1"/>
  <c r="Q15" i="14"/>
  <c r="Q15" i="15" s="1"/>
  <c r="I18" i="14"/>
  <c r="I18" i="15" s="1"/>
  <c r="Y20" i="14"/>
  <c r="Y20" i="15" s="1"/>
  <c r="Q23" i="14"/>
  <c r="Q23" i="15" s="1"/>
  <c r="Y24" i="14"/>
  <c r="Y24" i="15" s="1"/>
  <c r="I26" i="14"/>
  <c r="I26" i="15" s="1"/>
  <c r="Y28" i="14"/>
  <c r="Y28" i="15" s="1"/>
  <c r="Y32" i="14"/>
  <c r="Y32" i="15" s="1"/>
  <c r="I34" i="14"/>
  <c r="I34" i="15" s="1"/>
  <c r="Q39" i="14"/>
  <c r="Q39" i="15" s="1"/>
  <c r="Y44" i="14"/>
  <c r="Y44" i="15" s="1"/>
  <c r="I50" i="14"/>
  <c r="I50" i="15" s="1"/>
  <c r="Q51" i="14"/>
  <c r="Q51" i="15" s="1"/>
  <c r="Q55" i="14"/>
  <c r="Q55" i="15" s="1"/>
  <c r="Y56" i="14"/>
  <c r="Y56" i="15" s="1"/>
  <c r="Y60" i="14"/>
  <c r="Y60" i="15" s="1"/>
  <c r="Q67" i="14"/>
  <c r="Q67" i="15" s="1"/>
  <c r="Y68" i="14"/>
  <c r="Y68" i="15" s="1"/>
  <c r="I70" i="14"/>
  <c r="I70" i="15" s="1"/>
  <c r="I78" i="14"/>
  <c r="I78" i="15" s="1"/>
  <c r="I82" i="14"/>
  <c r="I82" i="15" s="1"/>
  <c r="Y88" i="14"/>
  <c r="Y88" i="15" s="1"/>
  <c r="I94" i="14"/>
  <c r="I94" i="15" s="1"/>
  <c r="Q95" i="14"/>
  <c r="Q95" i="15" s="1"/>
  <c r="I102" i="14"/>
  <c r="I102" i="15" s="1"/>
  <c r="Q106" i="14"/>
  <c r="Q106" i="15" s="1"/>
  <c r="Y107" i="14"/>
  <c r="Y107" i="15" s="1"/>
  <c r="I109" i="14"/>
  <c r="I109" i="15" s="1"/>
  <c r="Q110" i="14"/>
  <c r="Q110" i="15" s="1"/>
  <c r="Y111" i="14"/>
  <c r="Y111" i="15" s="1"/>
  <c r="Q114" i="14"/>
  <c r="Q114" i="15" s="1"/>
  <c r="Y115" i="14"/>
  <c r="Y115" i="15" s="1"/>
  <c r="I117" i="14"/>
  <c r="I117" i="15" s="1"/>
  <c r="Q118" i="14"/>
  <c r="Q118" i="15" s="1"/>
  <c r="Y119" i="14"/>
  <c r="Y119" i="15" s="1"/>
  <c r="I121" i="14"/>
  <c r="I121" i="15" s="1"/>
  <c r="Q122" i="14"/>
  <c r="Q122" i="15" s="1"/>
  <c r="Y123" i="14"/>
  <c r="Y123" i="15" s="1"/>
  <c r="I125" i="14"/>
  <c r="I125" i="15" s="1"/>
  <c r="Y126" i="14"/>
  <c r="Y126" i="15" s="1"/>
  <c r="Y134" i="14"/>
  <c r="Y134" i="15" s="1"/>
  <c r="I140" i="14"/>
  <c r="I140" i="15" s="1"/>
  <c r="I164" i="14"/>
  <c r="I164" i="15" s="1"/>
  <c r="Y166" i="14"/>
  <c r="Y166" i="15" s="1"/>
  <c r="Y174" i="14"/>
  <c r="Y174" i="15" s="1"/>
  <c r="I180" i="14"/>
  <c r="I180" i="15" s="1"/>
  <c r="Y182" i="14"/>
  <c r="Y182" i="15" s="1"/>
  <c r="I196" i="14"/>
  <c r="I196" i="15" s="1"/>
  <c r="I204" i="14"/>
  <c r="I204" i="15" s="1"/>
  <c r="Y206" i="14"/>
  <c r="Y206" i="15" s="1"/>
  <c r="I212" i="14"/>
  <c r="I212" i="15" s="1"/>
  <c r="Q217" i="14"/>
  <c r="Q217" i="15" s="1"/>
  <c r="Q233" i="14"/>
  <c r="Q233" i="15" s="1"/>
  <c r="Y246" i="14"/>
  <c r="Y246" i="15" s="1"/>
  <c r="Y270" i="14"/>
  <c r="Y270" i="15" s="1"/>
  <c r="I276" i="14"/>
  <c r="I276" i="15" s="1"/>
  <c r="R4" i="14"/>
  <c r="R4" i="15" s="1"/>
  <c r="Z9" i="14"/>
  <c r="Z9" i="15" s="1"/>
  <c r="R12" i="14"/>
  <c r="R12" i="15" s="1"/>
  <c r="J15" i="14"/>
  <c r="J15" i="15" s="1"/>
  <c r="Z25" i="14"/>
  <c r="Z25" i="15" s="1"/>
  <c r="R28" i="14"/>
  <c r="R28" i="15" s="1"/>
  <c r="Z33" i="14"/>
  <c r="Z33" i="15" s="1"/>
  <c r="J47" i="14"/>
  <c r="J47" i="15" s="1"/>
  <c r="R52" i="14"/>
  <c r="R52" i="15" s="1"/>
  <c r="J55" i="14"/>
  <c r="J55" i="15" s="1"/>
  <c r="Z57" i="14"/>
  <c r="Z57" i="15" s="1"/>
  <c r="R60" i="14"/>
  <c r="R60" i="15" s="1"/>
  <c r="Z65" i="14"/>
  <c r="Z65" i="15" s="1"/>
  <c r="J67" i="14"/>
  <c r="J67" i="15" s="1"/>
  <c r="Z85" i="14"/>
  <c r="Z85" i="15" s="1"/>
  <c r="J87" i="14"/>
  <c r="J87" i="15" s="1"/>
  <c r="R92" i="14"/>
  <c r="R92" i="15" s="1"/>
  <c r="Z105" i="14"/>
  <c r="Z105" i="15" s="1"/>
  <c r="Z113" i="14"/>
  <c r="Z113" i="15" s="1"/>
  <c r="J119" i="14"/>
  <c r="J119" i="15" s="1"/>
  <c r="R120" i="14"/>
  <c r="R120" i="15" s="1"/>
  <c r="R124" i="14"/>
  <c r="R124" i="15" s="1"/>
  <c r="J127" i="14"/>
  <c r="J127" i="15" s="1"/>
  <c r="J143" i="14"/>
  <c r="J143" i="15" s="1"/>
  <c r="R148" i="14"/>
  <c r="R148" i="15" s="1"/>
  <c r="Z161" i="14"/>
  <c r="Z161" i="15" s="1"/>
  <c r="R164" i="14"/>
  <c r="R164" i="15" s="1"/>
  <c r="Z169" i="14"/>
  <c r="Z169" i="15" s="1"/>
  <c r="R172" i="14"/>
  <c r="R172" i="15" s="1"/>
  <c r="Z173" i="14"/>
  <c r="Z173" i="15" s="1"/>
  <c r="J175" i="14"/>
  <c r="J175" i="15" s="1"/>
  <c r="J183" i="14"/>
  <c r="J183" i="15" s="1"/>
  <c r="J191" i="14"/>
  <c r="J191" i="15" s="1"/>
  <c r="Z193" i="14"/>
  <c r="Z193" i="15" s="1"/>
  <c r="J195" i="14"/>
  <c r="J195" i="15" s="1"/>
  <c r="Z205" i="14"/>
  <c r="Z205" i="15" s="1"/>
  <c r="J207" i="14"/>
  <c r="J207" i="15" s="1"/>
  <c r="R208" i="14"/>
  <c r="R208" i="15" s="1"/>
  <c r="J211" i="14"/>
  <c r="J211" i="15" s="1"/>
  <c r="Z217" i="14"/>
  <c r="Z217" i="15" s="1"/>
  <c r="R236" i="14"/>
  <c r="R236" i="15" s="1"/>
  <c r="R244" i="14"/>
  <c r="R244" i="15" s="1"/>
  <c r="R256" i="14"/>
  <c r="R256" i="15" s="1"/>
  <c r="R260" i="14"/>
  <c r="R260" i="15" s="1"/>
  <c r="Z261" i="14"/>
  <c r="Z261" i="15" s="1"/>
  <c r="J263" i="14"/>
  <c r="J263" i="15" s="1"/>
  <c r="J267" i="14"/>
  <c r="J267" i="15" s="1"/>
  <c r="R272" i="14"/>
  <c r="R272" i="15" s="1"/>
  <c r="Z285" i="14"/>
  <c r="Z285" i="15" s="1"/>
  <c r="K139" i="14"/>
  <c r="K139" i="15" s="1"/>
  <c r="L10" i="14"/>
  <c r="L10" i="15" s="1"/>
  <c r="D37" i="14"/>
  <c r="D37" i="15" s="1"/>
  <c r="T39" i="14"/>
  <c r="T39" i="15" s="1"/>
  <c r="T47" i="14"/>
  <c r="T47" i="15" s="1"/>
  <c r="L50" i="14"/>
  <c r="L50" i="15" s="1"/>
  <c r="D53" i="14"/>
  <c r="D53" i="15" s="1"/>
  <c r="L58" i="14"/>
  <c r="L58" i="15" s="1"/>
  <c r="D61" i="14"/>
  <c r="D61" i="15" s="1"/>
  <c r="T67" i="14"/>
  <c r="T67" i="15" s="1"/>
  <c r="D73" i="14"/>
  <c r="D73" i="15" s="1"/>
  <c r="L78" i="14"/>
  <c r="L78" i="15" s="1"/>
  <c r="T91" i="14"/>
  <c r="T91" i="15" s="1"/>
  <c r="T99" i="14"/>
  <c r="T99" i="15" s="1"/>
  <c r="L102" i="14"/>
  <c r="L102" i="15" s="1"/>
  <c r="D133" i="14"/>
  <c r="D133" i="15" s="1"/>
  <c r="T139" i="14"/>
  <c r="T139" i="15" s="1"/>
  <c r="L142" i="14"/>
  <c r="L142" i="15" s="1"/>
  <c r="L150" i="14"/>
  <c r="L150" i="15" s="1"/>
  <c r="D153" i="14"/>
  <c r="D153" i="15" s="1"/>
  <c r="T155" i="14"/>
  <c r="T155" i="15" s="1"/>
  <c r="D185" i="14"/>
  <c r="D185" i="15" s="1"/>
  <c r="L198" i="14"/>
  <c r="L198" i="15" s="1"/>
  <c r="T203" i="14"/>
  <c r="T203" i="15" s="1"/>
  <c r="D209" i="14"/>
  <c r="D209" i="15" s="1"/>
  <c r="T219" i="14"/>
  <c r="T219" i="15" s="1"/>
  <c r="D233" i="14"/>
  <c r="D233" i="15" s="1"/>
  <c r="L238" i="14"/>
  <c r="L238" i="15" s="1"/>
  <c r="D252" i="14"/>
  <c r="D252" i="15" s="1"/>
  <c r="T257" i="14"/>
  <c r="T257" i="15" s="1"/>
  <c r="D263" i="14"/>
  <c r="D263" i="15" s="1"/>
  <c r="D288" i="14"/>
  <c r="D288" i="15" s="1"/>
  <c r="J292" i="14"/>
  <c r="J292" i="15" s="1"/>
  <c r="J300" i="14"/>
  <c r="J300" i="15" s="1"/>
  <c r="Z310" i="14"/>
  <c r="Z310" i="15" s="1"/>
  <c r="Z322" i="14"/>
  <c r="Z322" i="15" s="1"/>
  <c r="R356" i="14"/>
  <c r="R356" i="15" s="1"/>
  <c r="R365" i="14"/>
  <c r="R365" i="15" s="1"/>
  <c r="C296" i="14"/>
  <c r="C296" i="15" s="1"/>
  <c r="K301" i="14"/>
  <c r="K301" i="15" s="1"/>
  <c r="C312" i="14"/>
  <c r="C312" i="15" s="1"/>
  <c r="K333" i="14"/>
  <c r="K333" i="15" s="1"/>
  <c r="S338" i="14"/>
  <c r="S338" i="15" s="1"/>
  <c r="C344" i="14"/>
  <c r="C344" i="15" s="1"/>
  <c r="S346" i="14"/>
  <c r="S346" i="15" s="1"/>
  <c r="S354" i="14"/>
  <c r="S354" i="15" s="1"/>
  <c r="L296" i="14"/>
  <c r="L296" i="15" s="1"/>
  <c r="L313" i="14"/>
  <c r="L313" i="15" s="1"/>
  <c r="L324" i="14"/>
  <c r="L324" i="15" s="1"/>
  <c r="T332" i="14"/>
  <c r="T332" i="15" s="1"/>
  <c r="L349" i="14"/>
  <c r="L349" i="15" s="1"/>
  <c r="D355" i="14"/>
  <c r="D355" i="15" s="1"/>
  <c r="D366" i="14"/>
  <c r="D366" i="15" s="1"/>
  <c r="M298" i="14"/>
  <c r="M298" i="15" s="1"/>
  <c r="E309" i="14"/>
  <c r="E309" i="15" s="1"/>
  <c r="M322" i="14"/>
  <c r="M322" i="15" s="1"/>
  <c r="M330" i="14"/>
  <c r="M330" i="15" s="1"/>
  <c r="U335" i="14"/>
  <c r="U335" i="15" s="1"/>
  <c r="M338" i="14"/>
  <c r="M338" i="15" s="1"/>
  <c r="E357" i="14"/>
  <c r="E357" i="15" s="1"/>
  <c r="U359" i="14"/>
  <c r="U359" i="15" s="1"/>
  <c r="V305" i="14"/>
  <c r="V305" i="15" s="1"/>
  <c r="F315" i="14"/>
  <c r="F315" i="15" s="1"/>
  <c r="N318" i="14"/>
  <c r="N318" i="15" s="1"/>
  <c r="N321" i="14"/>
  <c r="N321" i="15" s="1"/>
  <c r="V324" i="14"/>
  <c r="V324" i="15" s="1"/>
  <c r="V337" i="14"/>
  <c r="V337" i="15" s="1"/>
  <c r="R364" i="14"/>
  <c r="R364" i="15" s="1"/>
  <c r="O296" i="14"/>
  <c r="O296" i="15" s="1"/>
  <c r="O304" i="14"/>
  <c r="O304" i="15" s="1"/>
  <c r="O318" i="14"/>
  <c r="O318" i="15" s="1"/>
  <c r="W331" i="14"/>
  <c r="W331" i="15" s="1"/>
  <c r="W334" i="14"/>
  <c r="W334" i="15" s="1"/>
  <c r="G343" i="14"/>
  <c r="G343" i="15" s="1"/>
  <c r="O351" i="14"/>
  <c r="O351" i="15" s="1"/>
  <c r="X301" i="14"/>
  <c r="X301" i="15" s="1"/>
  <c r="X309" i="14"/>
  <c r="X309" i="15" s="1"/>
  <c r="P312" i="14"/>
  <c r="P312" i="15" s="1"/>
  <c r="H315" i="14"/>
  <c r="H315" i="15" s="1"/>
  <c r="X317" i="14"/>
  <c r="X317" i="15" s="1"/>
  <c r="H323" i="14"/>
  <c r="H323" i="15" s="1"/>
  <c r="H331" i="14"/>
  <c r="H331" i="15" s="1"/>
  <c r="X333" i="14"/>
  <c r="X333" i="15" s="1"/>
  <c r="P336" i="14"/>
  <c r="P336" i="15" s="1"/>
  <c r="H339" i="14"/>
  <c r="H339" i="15" s="1"/>
  <c r="X349" i="14"/>
  <c r="X349" i="15" s="1"/>
  <c r="H355" i="14"/>
  <c r="H355" i="15" s="1"/>
  <c r="X357" i="14"/>
  <c r="X357" i="15" s="1"/>
  <c r="P360" i="14"/>
  <c r="P360" i="15" s="1"/>
  <c r="H363" i="14"/>
  <c r="H363" i="15" s="1"/>
  <c r="J335" i="14"/>
  <c r="J335" i="15" s="1"/>
  <c r="R360" i="14"/>
  <c r="R360" i="15" s="1"/>
  <c r="Q297" i="14"/>
  <c r="Q297" i="15" s="1"/>
  <c r="I300" i="14"/>
  <c r="I300" i="15" s="1"/>
  <c r="Q305" i="14"/>
  <c r="Q305" i="15" s="1"/>
  <c r="I308" i="14"/>
  <c r="I308" i="15" s="1"/>
  <c r="Y318" i="14"/>
  <c r="Y318" i="15" s="1"/>
  <c r="Q321" i="14"/>
  <c r="Q321" i="15" s="1"/>
  <c r="I324" i="14"/>
  <c r="I324" i="15" s="1"/>
  <c r="I332" i="14"/>
  <c r="I332" i="15" s="1"/>
  <c r="I340" i="14"/>
  <c r="I340" i="15" s="1"/>
  <c r="Y342" i="14"/>
  <c r="Y342" i="15" s="1"/>
  <c r="Q353" i="14"/>
  <c r="Q353" i="15" s="1"/>
  <c r="Q361" i="14"/>
  <c r="Q361" i="15" s="1"/>
  <c r="I364" i="14"/>
  <c r="I364" i="15" s="1"/>
  <c r="R330" i="14"/>
  <c r="R330" i="15" s="1"/>
  <c r="J338" i="14"/>
  <c r="J338" i="15" s="1"/>
  <c r="F4" i="14"/>
  <c r="F4" i="15" s="1"/>
  <c r="V6" i="14"/>
  <c r="V6" i="15" s="1"/>
  <c r="F8" i="14"/>
  <c r="F8" i="15" s="1"/>
  <c r="N9" i="14"/>
  <c r="N9" i="15" s="1"/>
  <c r="V10" i="14"/>
  <c r="V10" i="15" s="1"/>
  <c r="F12" i="14"/>
  <c r="F12" i="15" s="1"/>
  <c r="N13" i="14"/>
  <c r="N13" i="15" s="1"/>
  <c r="V14" i="14"/>
  <c r="V14" i="15" s="1"/>
  <c r="N17" i="14"/>
  <c r="N17" i="15" s="1"/>
  <c r="V18" i="14"/>
  <c r="V18" i="15" s="1"/>
  <c r="F20" i="14"/>
  <c r="F20" i="15" s="1"/>
  <c r="N21" i="14"/>
  <c r="V22" i="14"/>
  <c r="V22" i="15" s="1"/>
  <c r="F24" i="14"/>
  <c r="F24" i="15" s="1"/>
  <c r="N25" i="14"/>
  <c r="N25" i="15" s="1"/>
  <c r="V26" i="14"/>
  <c r="V26" i="15" s="1"/>
  <c r="F28" i="14"/>
  <c r="F28" i="15" s="1"/>
  <c r="F32" i="14"/>
  <c r="F32" i="15" s="1"/>
  <c r="V34" i="14"/>
  <c r="V34" i="15" s="1"/>
  <c r="F36" i="14"/>
  <c r="F36" i="15" s="1"/>
  <c r="N37" i="14"/>
  <c r="N37" i="15" s="1"/>
  <c r="V38" i="14"/>
  <c r="V38" i="15" s="1"/>
  <c r="F40" i="14"/>
  <c r="F40" i="15" s="1"/>
  <c r="N41" i="14"/>
  <c r="N41" i="15" s="1"/>
  <c r="V42" i="14"/>
  <c r="V42" i="15" s="1"/>
  <c r="N45" i="14"/>
  <c r="N45" i="15" s="1"/>
  <c r="V46" i="14"/>
  <c r="V46" i="15" s="1"/>
  <c r="F48" i="14"/>
  <c r="F48" i="15" s="1"/>
  <c r="V50" i="14"/>
  <c r="V50" i="15" s="1"/>
  <c r="F52" i="14"/>
  <c r="F52" i="15" s="1"/>
  <c r="N53" i="14"/>
  <c r="N53" i="15" s="1"/>
  <c r="V54" i="14"/>
  <c r="V54" i="15" s="1"/>
  <c r="F56" i="14"/>
  <c r="F56" i="15" s="1"/>
  <c r="N57" i="14"/>
  <c r="N57" i="15" s="1"/>
  <c r="V58" i="14"/>
  <c r="V58" i="15" s="1"/>
  <c r="F60" i="14"/>
  <c r="F60" i="15" s="1"/>
  <c r="N61" i="14"/>
  <c r="N61" i="15" s="1"/>
  <c r="V62" i="14"/>
  <c r="V62" i="15" s="1"/>
  <c r="F64" i="14"/>
  <c r="F64" i="15" s="1"/>
  <c r="N65" i="14"/>
  <c r="N65" i="15" s="1"/>
  <c r="V66" i="14"/>
  <c r="V66" i="15" s="1"/>
  <c r="F68" i="14"/>
  <c r="F68" i="15" s="1"/>
  <c r="N69" i="14"/>
  <c r="N69" i="15" s="1"/>
  <c r="V70" i="14"/>
  <c r="V70" i="15" s="1"/>
  <c r="F72" i="14"/>
  <c r="F72" i="15" s="1"/>
  <c r="N73" i="14"/>
  <c r="N73" i="15" s="1"/>
  <c r="V74" i="14"/>
  <c r="F76" i="14"/>
  <c r="F76" i="15" s="1"/>
  <c r="N77" i="14"/>
  <c r="N77" i="15" s="1"/>
  <c r="V78" i="14"/>
  <c r="V78" i="15" s="1"/>
  <c r="F80" i="14"/>
  <c r="F80" i="15" s="1"/>
  <c r="N81" i="14"/>
  <c r="N81" i="15" s="1"/>
  <c r="V82" i="14"/>
  <c r="V82" i="15" s="1"/>
  <c r="F84" i="14"/>
  <c r="F84" i="15" s="1"/>
  <c r="N85" i="14"/>
  <c r="N85" i="15" s="1"/>
  <c r="V86" i="14"/>
  <c r="V86" i="15" s="1"/>
  <c r="F88" i="14"/>
  <c r="F88" i="15" s="1"/>
  <c r="V90" i="14"/>
  <c r="N93" i="14"/>
  <c r="N93" i="15" s="1"/>
  <c r="V94" i="14"/>
  <c r="V94" i="15" s="1"/>
  <c r="F96" i="14"/>
  <c r="F96" i="15" s="1"/>
  <c r="V98" i="14"/>
  <c r="V98" i="15" s="1"/>
  <c r="N101" i="14"/>
  <c r="N101" i="15" s="1"/>
  <c r="F104" i="14"/>
  <c r="F104" i="15" s="1"/>
  <c r="N105" i="14"/>
  <c r="N105" i="15" s="1"/>
  <c r="V106" i="14"/>
  <c r="V106" i="15" s="1"/>
  <c r="F108" i="14"/>
  <c r="F108" i="15" s="1"/>
  <c r="N109" i="14"/>
  <c r="N109" i="15" s="1"/>
  <c r="V110" i="14"/>
  <c r="V110" i="15" s="1"/>
  <c r="F112" i="14"/>
  <c r="F112" i="15" s="1"/>
  <c r="N113" i="14"/>
  <c r="N113" i="15" s="1"/>
  <c r="V114" i="14"/>
  <c r="V114" i="15" s="1"/>
  <c r="F116" i="14"/>
  <c r="F116" i="15" s="1"/>
  <c r="N117" i="14"/>
  <c r="N117" i="15" s="1"/>
  <c r="F120" i="14"/>
  <c r="F120" i="15" s="1"/>
  <c r="V122" i="14"/>
  <c r="V122" i="15" s="1"/>
  <c r="F124" i="14"/>
  <c r="F124" i="15" s="1"/>
  <c r="N125" i="14"/>
  <c r="N125" i="15" s="1"/>
  <c r="V126" i="14"/>
  <c r="V126" i="15" s="1"/>
  <c r="F128" i="14"/>
  <c r="F128" i="15" s="1"/>
  <c r="N129" i="14"/>
  <c r="N129" i="15" s="1"/>
  <c r="V130" i="14"/>
  <c r="V130" i="15" s="1"/>
  <c r="F132" i="14"/>
  <c r="F132" i="15" s="1"/>
  <c r="N133" i="14"/>
  <c r="N133" i="15" s="1"/>
  <c r="V134" i="14"/>
  <c r="V134" i="15" s="1"/>
  <c r="F136" i="14"/>
  <c r="F136" i="15" s="1"/>
  <c r="V138" i="14"/>
  <c r="V138" i="15" s="1"/>
  <c r="F140" i="14"/>
  <c r="F140" i="15" s="1"/>
  <c r="N141" i="14"/>
  <c r="N141" i="15" s="1"/>
  <c r="V142" i="14"/>
  <c r="V142" i="15" s="1"/>
  <c r="F144" i="14"/>
  <c r="F144" i="15" s="1"/>
  <c r="N145" i="14"/>
  <c r="N145" i="15" s="1"/>
  <c r="V146" i="14"/>
  <c r="V146" i="15" s="1"/>
  <c r="N149" i="14"/>
  <c r="N149" i="15" s="1"/>
  <c r="F152" i="14"/>
  <c r="F152" i="15" s="1"/>
  <c r="N153" i="14"/>
  <c r="N153" i="15" s="1"/>
  <c r="V154" i="14"/>
  <c r="V154" i="15" s="1"/>
  <c r="N157" i="14"/>
  <c r="N157" i="15" s="1"/>
  <c r="V158" i="14"/>
  <c r="V158" i="15" s="1"/>
  <c r="F160" i="14"/>
  <c r="F160" i="15" s="1"/>
  <c r="N161" i="14"/>
  <c r="N161" i="15" s="1"/>
  <c r="V162" i="14"/>
  <c r="V162" i="15" s="1"/>
  <c r="F164" i="14"/>
  <c r="F164" i="15" s="1"/>
  <c r="N165" i="14"/>
  <c r="N165" i="15" s="1"/>
  <c r="F168" i="14"/>
  <c r="F168" i="15" s="1"/>
  <c r="N169" i="14"/>
  <c r="N169" i="15" s="1"/>
  <c r="V170" i="14"/>
  <c r="F172" i="14"/>
  <c r="F172" i="15" s="1"/>
  <c r="N173" i="14"/>
  <c r="N173" i="15" s="1"/>
  <c r="V174" i="14"/>
  <c r="V174" i="15" s="1"/>
  <c r="F176" i="14"/>
  <c r="F176" i="15" s="1"/>
  <c r="N177" i="14"/>
  <c r="N177" i="15" s="1"/>
  <c r="V178" i="14"/>
  <c r="V178" i="15" s="1"/>
  <c r="F180" i="14"/>
  <c r="F180" i="15" s="1"/>
  <c r="N181" i="14"/>
  <c r="N181" i="15" s="1"/>
  <c r="V182" i="14"/>
  <c r="V182" i="15" s="1"/>
  <c r="F184" i="14"/>
  <c r="F184" i="15" s="1"/>
  <c r="N185" i="14"/>
  <c r="N185" i="15" s="1"/>
  <c r="V186" i="14"/>
  <c r="V186" i="15" s="1"/>
  <c r="F188" i="14"/>
  <c r="F188" i="15" s="1"/>
  <c r="N189" i="14"/>
  <c r="N189" i="15" s="1"/>
  <c r="V190" i="14"/>
  <c r="V190" i="15" s="1"/>
  <c r="F192" i="14"/>
  <c r="F192" i="15" s="1"/>
  <c r="N193" i="14"/>
  <c r="N193" i="15" s="1"/>
  <c r="V194" i="14"/>
  <c r="V194" i="15" s="1"/>
  <c r="N197" i="14"/>
  <c r="N197" i="15" s="1"/>
  <c r="V198" i="14"/>
  <c r="V198" i="15" s="1"/>
  <c r="F200" i="14"/>
  <c r="F200" i="15" s="1"/>
  <c r="N201" i="14"/>
  <c r="N201" i="15" s="1"/>
  <c r="V202" i="14"/>
  <c r="V202" i="15" s="1"/>
  <c r="F204" i="14"/>
  <c r="F204" i="15" s="1"/>
  <c r="N205" i="14"/>
  <c r="N205" i="15" s="1"/>
  <c r="F208" i="14"/>
  <c r="F208" i="15" s="1"/>
  <c r="N209" i="14"/>
  <c r="N209" i="15" s="1"/>
  <c r="V210" i="14"/>
  <c r="V210" i="15" s="1"/>
  <c r="F212" i="14"/>
  <c r="F212" i="15" s="1"/>
  <c r="N213" i="14"/>
  <c r="N213" i="15" s="1"/>
  <c r="V214" i="14"/>
  <c r="V214" i="15" s="1"/>
  <c r="F216" i="14"/>
  <c r="F216" i="15" s="1"/>
  <c r="N217" i="14"/>
  <c r="N217" i="15" s="1"/>
  <c r="V218" i="14"/>
  <c r="V218" i="15" s="1"/>
  <c r="F220" i="14"/>
  <c r="F220" i="15" s="1"/>
  <c r="N221" i="14"/>
  <c r="N221" i="15" s="1"/>
  <c r="V222" i="14"/>
  <c r="V222" i="15" s="1"/>
  <c r="F224" i="14"/>
  <c r="F224" i="15" s="1"/>
  <c r="N225" i="14"/>
  <c r="N225" i="15" s="1"/>
  <c r="V226" i="14"/>
  <c r="V226" i="15" s="1"/>
  <c r="F228" i="14"/>
  <c r="F228" i="15" s="1"/>
  <c r="N229" i="14"/>
  <c r="N229" i="15" s="1"/>
  <c r="V230" i="14"/>
  <c r="V230" i="15" s="1"/>
  <c r="F232" i="14"/>
  <c r="F232" i="15" s="1"/>
  <c r="N233" i="14"/>
  <c r="N233" i="15" s="1"/>
  <c r="V234" i="14"/>
  <c r="V234" i="15" s="1"/>
  <c r="F236" i="14"/>
  <c r="F236" i="15" s="1"/>
  <c r="N237" i="14"/>
  <c r="N237" i="15" s="1"/>
  <c r="V238" i="14"/>
  <c r="V238" i="15" s="1"/>
  <c r="F240" i="14"/>
  <c r="F240" i="15" s="1"/>
  <c r="N241" i="14"/>
  <c r="N241" i="15" s="1"/>
  <c r="V242" i="14"/>
  <c r="V242" i="15" s="1"/>
  <c r="V244" i="14"/>
  <c r="V244" i="15" s="1"/>
  <c r="N246" i="14"/>
  <c r="N246" i="15" s="1"/>
  <c r="F248" i="14"/>
  <c r="F248" i="15" s="1"/>
  <c r="N249" i="14"/>
  <c r="N249" i="15" s="1"/>
  <c r="N251" i="14"/>
  <c r="N251" i="15" s="1"/>
  <c r="N253" i="14"/>
  <c r="N253" i="15" s="1"/>
  <c r="V254" i="14"/>
  <c r="V254" i="15" s="1"/>
  <c r="N256" i="14"/>
  <c r="N256" i="15" s="1"/>
  <c r="V259" i="14"/>
  <c r="V259" i="15" s="1"/>
  <c r="V261" i="14"/>
  <c r="V261" i="15" s="1"/>
  <c r="F263" i="14"/>
  <c r="F263" i="15" s="1"/>
  <c r="N264" i="14"/>
  <c r="N264" i="15" s="1"/>
  <c r="V265" i="14"/>
  <c r="V265" i="15" s="1"/>
  <c r="F267" i="14"/>
  <c r="F267" i="15" s="1"/>
  <c r="V268" i="14"/>
  <c r="V268" i="15" s="1"/>
  <c r="V271" i="14"/>
  <c r="V271" i="15" s="1"/>
  <c r="F273" i="14"/>
  <c r="F273" i="15" s="1"/>
  <c r="N274" i="14"/>
  <c r="N274" i="15" s="1"/>
  <c r="N276" i="14"/>
  <c r="N276" i="15" s="1"/>
  <c r="F278" i="14"/>
  <c r="F278" i="15" s="1"/>
  <c r="V279" i="14"/>
  <c r="V279" i="15" s="1"/>
  <c r="F281" i="14"/>
  <c r="F281" i="15" s="1"/>
  <c r="V282" i="14"/>
  <c r="V282" i="15" s="1"/>
  <c r="V284" i="14"/>
  <c r="V284" i="15" s="1"/>
  <c r="N286" i="14"/>
  <c r="N286" i="15" s="1"/>
  <c r="V287" i="14"/>
  <c r="V287" i="15" s="1"/>
  <c r="N290" i="14"/>
  <c r="N290" i="15" s="1"/>
  <c r="N292" i="14"/>
  <c r="N292" i="15" s="1"/>
  <c r="F294" i="14"/>
  <c r="F294" i="15" s="1"/>
  <c r="N295" i="14"/>
  <c r="N295" i="15" s="1"/>
  <c r="S232" i="14"/>
  <c r="S232" i="15" s="1"/>
  <c r="O6" i="14"/>
  <c r="O6" i="15" s="1"/>
  <c r="W7" i="14"/>
  <c r="W7" i="15" s="1"/>
  <c r="G9" i="14"/>
  <c r="G9" i="15" s="1"/>
  <c r="O10" i="14"/>
  <c r="O10" i="15" s="1"/>
  <c r="W11" i="14"/>
  <c r="W11" i="15" s="1"/>
  <c r="W15" i="14"/>
  <c r="W15" i="15" s="1"/>
  <c r="G17" i="14"/>
  <c r="G17" i="15" s="1"/>
  <c r="O18" i="14"/>
  <c r="O18" i="15" s="1"/>
  <c r="W19" i="14"/>
  <c r="W19" i="15" s="1"/>
  <c r="O22" i="14"/>
  <c r="O22" i="15" s="1"/>
  <c r="W23" i="14"/>
  <c r="W23" i="15" s="1"/>
  <c r="G25" i="14"/>
  <c r="G25" i="15" s="1"/>
  <c r="W27" i="14"/>
  <c r="W27" i="15" s="1"/>
  <c r="O30" i="14"/>
  <c r="O30" i="15" s="1"/>
  <c r="O34" i="14"/>
  <c r="O34" i="15" s="1"/>
  <c r="G37" i="14"/>
  <c r="G37" i="15" s="1"/>
  <c r="O46" i="14"/>
  <c r="O46" i="15" s="1"/>
  <c r="W47" i="14"/>
  <c r="W47" i="15" s="1"/>
  <c r="G49" i="14"/>
  <c r="G49" i="15" s="1"/>
  <c r="W51" i="14"/>
  <c r="W51" i="15" s="1"/>
  <c r="G53" i="14"/>
  <c r="G53" i="15" s="1"/>
  <c r="O58" i="14"/>
  <c r="O58" i="15" s="1"/>
  <c r="G61" i="14"/>
  <c r="G61" i="15" s="1"/>
  <c r="O62" i="14"/>
  <c r="O62" i="15" s="1"/>
  <c r="G65" i="14"/>
  <c r="G65" i="15" s="1"/>
  <c r="W67" i="14"/>
  <c r="W67" i="15" s="1"/>
  <c r="O70" i="14"/>
  <c r="O70" i="15" s="1"/>
  <c r="O74" i="14"/>
  <c r="O74" i="15" s="1"/>
  <c r="W75" i="14"/>
  <c r="W75" i="15" s="1"/>
  <c r="G77" i="14"/>
  <c r="G77" i="15" s="1"/>
  <c r="O78" i="14"/>
  <c r="O78" i="15" s="1"/>
  <c r="W79" i="14"/>
  <c r="W79" i="15" s="1"/>
  <c r="G81" i="14"/>
  <c r="G81" i="15" s="1"/>
  <c r="O82" i="14"/>
  <c r="O82" i="15" s="1"/>
  <c r="W83" i="14"/>
  <c r="W83" i="15" s="1"/>
  <c r="G85" i="14"/>
  <c r="G85" i="15" s="1"/>
  <c r="O86" i="14"/>
  <c r="O86" i="15" s="1"/>
  <c r="W87" i="14"/>
  <c r="W87" i="15" s="1"/>
  <c r="O90" i="14"/>
  <c r="O90" i="15" s="1"/>
  <c r="G93" i="14"/>
  <c r="G93" i="15" s="1"/>
  <c r="O94" i="14"/>
  <c r="O94" i="15" s="1"/>
  <c r="W95" i="14"/>
  <c r="W95" i="15" s="1"/>
  <c r="G97" i="14"/>
  <c r="G97" i="15" s="1"/>
  <c r="O98" i="14"/>
  <c r="O98" i="15" s="1"/>
  <c r="W99" i="14"/>
  <c r="W99" i="15" s="1"/>
  <c r="G101" i="14"/>
  <c r="G101" i="15" s="1"/>
  <c r="O102" i="14"/>
  <c r="O102" i="15" s="1"/>
  <c r="W103" i="14"/>
  <c r="W103" i="15" s="1"/>
  <c r="G105" i="14"/>
  <c r="G105" i="15" s="1"/>
  <c r="O106" i="14"/>
  <c r="O106" i="15" s="1"/>
  <c r="W107" i="14"/>
  <c r="W107" i="15" s="1"/>
  <c r="G109" i="14"/>
  <c r="G109" i="15" s="1"/>
  <c r="O110" i="14"/>
  <c r="O110" i="15" s="1"/>
  <c r="W111" i="14"/>
  <c r="W111" i="15" s="1"/>
  <c r="G113" i="14"/>
  <c r="G113" i="15" s="1"/>
  <c r="O114" i="14"/>
  <c r="O114" i="15" s="1"/>
  <c r="W115" i="14"/>
  <c r="W115" i="15" s="1"/>
  <c r="G117" i="14"/>
  <c r="G117" i="15" s="1"/>
  <c r="O118" i="14"/>
  <c r="O118" i="15" s="1"/>
  <c r="W119" i="14"/>
  <c r="W119" i="15" s="1"/>
  <c r="G121" i="14"/>
  <c r="G121" i="15" s="1"/>
  <c r="O122" i="14"/>
  <c r="O122" i="15" s="1"/>
  <c r="W123" i="14"/>
  <c r="W123" i="15" s="1"/>
  <c r="G125" i="14"/>
  <c r="G125" i="15" s="1"/>
  <c r="O126" i="14"/>
  <c r="O126" i="15" s="1"/>
  <c r="W127" i="14"/>
  <c r="W127" i="15" s="1"/>
  <c r="G129" i="14"/>
  <c r="G129" i="15" s="1"/>
  <c r="O130" i="14"/>
  <c r="O130" i="15" s="1"/>
  <c r="W131" i="14"/>
  <c r="W131" i="15" s="1"/>
  <c r="G133" i="14"/>
  <c r="G133" i="15" s="1"/>
  <c r="W135" i="14"/>
  <c r="W135" i="15" s="1"/>
  <c r="O138" i="14"/>
  <c r="O138" i="15" s="1"/>
  <c r="W139" i="14"/>
  <c r="W139" i="15" s="1"/>
  <c r="G141" i="14"/>
  <c r="G141" i="15" s="1"/>
  <c r="O142" i="14"/>
  <c r="O142" i="15" s="1"/>
  <c r="W143" i="14"/>
  <c r="W143" i="15" s="1"/>
  <c r="G145" i="14"/>
  <c r="G145" i="15" s="1"/>
  <c r="O146" i="14"/>
  <c r="O146" i="15" s="1"/>
  <c r="G149" i="14"/>
  <c r="G149" i="15" s="1"/>
  <c r="O150" i="14"/>
  <c r="O150" i="15" s="1"/>
  <c r="W151" i="14"/>
  <c r="W151" i="15" s="1"/>
  <c r="O154" i="14"/>
  <c r="O154" i="15" s="1"/>
  <c r="W155" i="14"/>
  <c r="W155" i="15" s="1"/>
  <c r="W159" i="14"/>
  <c r="W159" i="15" s="1"/>
  <c r="G161" i="14"/>
  <c r="G161" i="15" s="1"/>
  <c r="O162" i="14"/>
  <c r="O162" i="15" s="1"/>
  <c r="W163" i="14"/>
  <c r="W163" i="15" s="1"/>
  <c r="O166" i="14"/>
  <c r="O166" i="15" s="1"/>
  <c r="W167" i="14"/>
  <c r="W167" i="15" s="1"/>
  <c r="O170" i="14"/>
  <c r="O170" i="15" s="1"/>
  <c r="W171" i="14"/>
  <c r="W171" i="15" s="1"/>
  <c r="G173" i="14"/>
  <c r="G173" i="15" s="1"/>
  <c r="O174" i="14"/>
  <c r="O174" i="15" s="1"/>
  <c r="W179" i="14"/>
  <c r="W179" i="15" s="1"/>
  <c r="G181" i="14"/>
  <c r="G181" i="15" s="1"/>
  <c r="O182" i="14"/>
  <c r="O182" i="15" s="1"/>
  <c r="G185" i="14"/>
  <c r="G185" i="15" s="1"/>
  <c r="W187" i="14"/>
  <c r="W187" i="15" s="1"/>
  <c r="W191" i="14"/>
  <c r="W191" i="15" s="1"/>
  <c r="G193" i="14"/>
  <c r="G193" i="15" s="1"/>
  <c r="O194" i="14"/>
  <c r="O194" i="15" s="1"/>
  <c r="W195" i="14"/>
  <c r="W195" i="15" s="1"/>
  <c r="G197" i="14"/>
  <c r="G197" i="15" s="1"/>
  <c r="O198" i="14"/>
  <c r="O198" i="15" s="1"/>
  <c r="W199" i="14"/>
  <c r="W199" i="15" s="1"/>
  <c r="O202" i="14"/>
  <c r="O202" i="15" s="1"/>
  <c r="W203" i="14"/>
  <c r="W203" i="15" s="1"/>
  <c r="G205" i="14"/>
  <c r="G205" i="15" s="1"/>
  <c r="O206" i="14"/>
  <c r="O206" i="15" s="1"/>
  <c r="W207" i="14"/>
  <c r="W207" i="15" s="1"/>
  <c r="G209" i="14"/>
  <c r="G209" i="15" s="1"/>
  <c r="O210" i="14"/>
  <c r="O210" i="15" s="1"/>
  <c r="W211" i="14"/>
  <c r="W211" i="15" s="1"/>
  <c r="G213" i="14"/>
  <c r="G213" i="15" s="1"/>
  <c r="O214" i="14"/>
  <c r="O214" i="15" s="1"/>
  <c r="W215" i="14"/>
  <c r="W215" i="15" s="1"/>
  <c r="G217" i="14"/>
  <c r="G217" i="15" s="1"/>
  <c r="O218" i="14"/>
  <c r="O218" i="15" s="1"/>
  <c r="W219" i="14"/>
  <c r="W219" i="15" s="1"/>
  <c r="O222" i="14"/>
  <c r="O222" i="15" s="1"/>
  <c r="W223" i="14"/>
  <c r="W223" i="15" s="1"/>
  <c r="G225" i="14"/>
  <c r="G225" i="15" s="1"/>
  <c r="O226" i="14"/>
  <c r="O226" i="15" s="1"/>
  <c r="W231" i="14"/>
  <c r="W231" i="15" s="1"/>
  <c r="W235" i="14"/>
  <c r="W235" i="15" s="1"/>
  <c r="G241" i="14"/>
  <c r="G241" i="15" s="1"/>
  <c r="O242" i="14"/>
  <c r="O242" i="15" s="1"/>
  <c r="G245" i="14"/>
  <c r="G245" i="15" s="1"/>
  <c r="O246" i="14"/>
  <c r="O246" i="15" s="1"/>
  <c r="W247" i="14"/>
  <c r="W247" i="15" s="1"/>
  <c r="W251" i="14"/>
  <c r="W251" i="15" s="1"/>
  <c r="G253" i="14"/>
  <c r="G253" i="15" s="1"/>
  <c r="G257" i="14"/>
  <c r="G257" i="15" s="1"/>
  <c r="W259" i="14"/>
  <c r="W259" i="15" s="1"/>
  <c r="G261" i="14"/>
  <c r="G261" i="15" s="1"/>
  <c r="G265" i="14"/>
  <c r="G265" i="15" s="1"/>
  <c r="O266" i="14"/>
  <c r="O266" i="15" s="1"/>
  <c r="W267" i="14"/>
  <c r="W267" i="15" s="1"/>
  <c r="O270" i="14"/>
  <c r="O270" i="15" s="1"/>
  <c r="W271" i="14"/>
  <c r="W271" i="15" s="1"/>
  <c r="G273" i="14"/>
  <c r="G273" i="15" s="1"/>
  <c r="O274" i="14"/>
  <c r="O274" i="15" s="1"/>
  <c r="W275" i="14"/>
  <c r="W275" i="15" s="1"/>
  <c r="G277" i="14"/>
  <c r="G277" i="15" s="1"/>
  <c r="O278" i="14"/>
  <c r="O278" i="15" s="1"/>
  <c r="W279" i="14"/>
  <c r="W279" i="15" s="1"/>
  <c r="G281" i="14"/>
  <c r="G281" i="15" s="1"/>
  <c r="O282" i="14"/>
  <c r="O282" i="15" s="1"/>
  <c r="G285" i="14"/>
  <c r="G285" i="15" s="1"/>
  <c r="W287" i="14"/>
  <c r="W287" i="15" s="1"/>
  <c r="G289" i="14"/>
  <c r="G289" i="15" s="1"/>
  <c r="G293" i="14"/>
  <c r="G293" i="15" s="1"/>
  <c r="O294" i="14"/>
  <c r="O294" i="15" s="1"/>
  <c r="X6" i="14"/>
  <c r="X6" i="15" s="1"/>
  <c r="P9" i="14"/>
  <c r="P9" i="15" s="1"/>
  <c r="X10" i="14"/>
  <c r="X10" i="15" s="1"/>
  <c r="H12" i="14"/>
  <c r="H12" i="15" s="1"/>
  <c r="X18" i="14"/>
  <c r="X18" i="15" s="1"/>
  <c r="H20" i="14"/>
  <c r="H20" i="15" s="1"/>
  <c r="X22" i="14"/>
  <c r="X22" i="15" s="1"/>
  <c r="P25" i="14"/>
  <c r="P25" i="15" s="1"/>
  <c r="P29" i="14"/>
  <c r="P29" i="15" s="1"/>
  <c r="P33" i="14"/>
  <c r="P33" i="15" s="1"/>
  <c r="H36" i="14"/>
  <c r="H36" i="15" s="1"/>
  <c r="P37" i="14"/>
  <c r="P37" i="15" s="1"/>
  <c r="P41" i="14"/>
  <c r="P41" i="15" s="1"/>
  <c r="P45" i="14"/>
  <c r="P45" i="15" s="1"/>
  <c r="P49" i="14"/>
  <c r="P49" i="15" s="1"/>
  <c r="H52" i="14"/>
  <c r="H52" i="15" s="1"/>
  <c r="H56" i="14"/>
  <c r="H56" i="15" s="1"/>
  <c r="P61" i="14"/>
  <c r="P61" i="15" s="1"/>
  <c r="P65" i="14"/>
  <c r="P65" i="15" s="1"/>
  <c r="X66" i="14"/>
  <c r="X66" i="15" s="1"/>
  <c r="H68" i="14"/>
  <c r="H68" i="15" s="1"/>
  <c r="P69" i="14"/>
  <c r="P69" i="15" s="1"/>
  <c r="X70" i="14"/>
  <c r="X70" i="15" s="1"/>
  <c r="H72" i="14"/>
  <c r="P73" i="14"/>
  <c r="P73" i="15" s="1"/>
  <c r="X74" i="14"/>
  <c r="X74" i="15" s="1"/>
  <c r="H76" i="14"/>
  <c r="H76" i="15" s="1"/>
  <c r="P77" i="14"/>
  <c r="P77" i="15" s="1"/>
  <c r="X78" i="14"/>
  <c r="X78" i="15" s="1"/>
  <c r="H80" i="14"/>
  <c r="H80" i="15" s="1"/>
  <c r="P81" i="14"/>
  <c r="P81" i="15" s="1"/>
  <c r="H84" i="14"/>
  <c r="H84" i="15" s="1"/>
  <c r="P85" i="14"/>
  <c r="P85" i="15" s="1"/>
  <c r="X86" i="14"/>
  <c r="X86" i="15" s="1"/>
  <c r="H88" i="14"/>
  <c r="H88" i="15" s="1"/>
  <c r="P89" i="14"/>
  <c r="P89" i="15" s="1"/>
  <c r="H92" i="14"/>
  <c r="H92" i="15" s="1"/>
  <c r="P93" i="14"/>
  <c r="P93" i="15" s="1"/>
  <c r="X94" i="14"/>
  <c r="X94" i="15" s="1"/>
  <c r="H96" i="14"/>
  <c r="H96" i="15" s="1"/>
  <c r="P97" i="14"/>
  <c r="P97" i="15" s="1"/>
  <c r="X98" i="14"/>
  <c r="X98" i="15" s="1"/>
  <c r="H100" i="14"/>
  <c r="H100" i="15" s="1"/>
  <c r="P101" i="14"/>
  <c r="P101" i="15" s="1"/>
  <c r="X102" i="14"/>
  <c r="X102" i="15" s="1"/>
  <c r="H104" i="14"/>
  <c r="P105" i="14"/>
  <c r="P105" i="15" s="1"/>
  <c r="X106" i="14"/>
  <c r="X106" i="15" s="1"/>
  <c r="H108" i="14"/>
  <c r="H108" i="15" s="1"/>
  <c r="X110" i="14"/>
  <c r="X110" i="15" s="1"/>
  <c r="H112" i="14"/>
  <c r="H112" i="15" s="1"/>
  <c r="P113" i="14"/>
  <c r="P113" i="15" s="1"/>
  <c r="X114" i="14"/>
  <c r="X114" i="15" s="1"/>
  <c r="H116" i="14"/>
  <c r="H116" i="15" s="1"/>
  <c r="P117" i="14"/>
  <c r="P117" i="15" s="1"/>
  <c r="X118" i="14"/>
  <c r="X118" i="15" s="1"/>
  <c r="H120" i="14"/>
  <c r="H120" i="15" s="1"/>
  <c r="P121" i="14"/>
  <c r="P121" i="15" s="1"/>
  <c r="X122" i="14"/>
  <c r="X122" i="15" s="1"/>
  <c r="H124" i="14"/>
  <c r="H124" i="15" s="1"/>
  <c r="X126" i="14"/>
  <c r="X126" i="15" s="1"/>
  <c r="P129" i="14"/>
  <c r="P129" i="15" s="1"/>
  <c r="H132" i="14"/>
  <c r="H132" i="15" s="1"/>
  <c r="P133" i="14"/>
  <c r="P133" i="15" s="1"/>
  <c r="X134" i="14"/>
  <c r="X134" i="15" s="1"/>
  <c r="P137" i="14"/>
  <c r="P137" i="15" s="1"/>
  <c r="X138" i="14"/>
  <c r="X138" i="15" s="1"/>
  <c r="H140" i="14"/>
  <c r="H140" i="15" s="1"/>
  <c r="X142" i="14"/>
  <c r="X142" i="15" s="1"/>
  <c r="H144" i="14"/>
  <c r="H144" i="15" s="1"/>
  <c r="P145" i="14"/>
  <c r="P145" i="15" s="1"/>
  <c r="X146" i="14"/>
  <c r="X146" i="15" s="1"/>
  <c r="H148" i="14"/>
  <c r="H148" i="15" s="1"/>
  <c r="P149" i="14"/>
  <c r="P149" i="15" s="1"/>
  <c r="X150" i="14"/>
  <c r="X150" i="15" s="1"/>
  <c r="P153" i="14"/>
  <c r="P153" i="15" s="1"/>
  <c r="X154" i="14"/>
  <c r="X154" i="15" s="1"/>
  <c r="H156" i="14"/>
  <c r="H156" i="15" s="1"/>
  <c r="X158" i="14"/>
  <c r="X158" i="15" s="1"/>
  <c r="H160" i="14"/>
  <c r="H160" i="15" s="1"/>
  <c r="P161" i="14"/>
  <c r="P161" i="15" s="1"/>
  <c r="X162" i="14"/>
  <c r="X162" i="15" s="1"/>
  <c r="H164" i="14"/>
  <c r="H164" i="15" s="1"/>
  <c r="P165" i="14"/>
  <c r="P165" i="15" s="1"/>
  <c r="X166" i="14"/>
  <c r="X166" i="15" s="1"/>
  <c r="H168" i="14"/>
  <c r="H168" i="15" s="1"/>
  <c r="P169" i="14"/>
  <c r="P169" i="15" s="1"/>
  <c r="H172" i="14"/>
  <c r="H172" i="15" s="1"/>
  <c r="P173" i="14"/>
  <c r="P173" i="15" s="1"/>
  <c r="X174" i="14"/>
  <c r="X174" i="15" s="1"/>
  <c r="H176" i="14"/>
  <c r="H176" i="15" s="1"/>
  <c r="P177" i="14"/>
  <c r="P177" i="15" s="1"/>
  <c r="X178" i="14"/>
  <c r="X178" i="15" s="1"/>
  <c r="H180" i="14"/>
  <c r="H180" i="15" s="1"/>
  <c r="P181" i="14"/>
  <c r="P181" i="15" s="1"/>
  <c r="X182" i="14"/>
  <c r="X182" i="15" s="1"/>
  <c r="H184" i="14"/>
  <c r="H184" i="15" s="1"/>
  <c r="P185" i="14"/>
  <c r="P185" i="15" s="1"/>
  <c r="H188" i="14"/>
  <c r="H188" i="15" s="1"/>
  <c r="X190" i="14"/>
  <c r="X190" i="15" s="1"/>
  <c r="P193" i="14"/>
  <c r="P193" i="15" s="1"/>
  <c r="X194" i="14"/>
  <c r="X194" i="15" s="1"/>
  <c r="H196" i="14"/>
  <c r="H196" i="15" s="1"/>
  <c r="P197" i="14"/>
  <c r="P197" i="15" s="1"/>
  <c r="X198" i="14"/>
  <c r="X198" i="15" s="1"/>
  <c r="H200" i="14"/>
  <c r="H200" i="15" s="1"/>
  <c r="P201" i="14"/>
  <c r="P201" i="15" s="1"/>
  <c r="X202" i="14"/>
  <c r="X202" i="15" s="1"/>
  <c r="H204" i="14"/>
  <c r="H204" i="15" s="1"/>
  <c r="X206" i="14"/>
  <c r="X206" i="15" s="1"/>
  <c r="H208" i="14"/>
  <c r="H208" i="15" s="1"/>
  <c r="P209" i="14"/>
  <c r="P209" i="15" s="1"/>
  <c r="X210" i="14"/>
  <c r="X210" i="15" s="1"/>
  <c r="H212" i="14"/>
  <c r="H212" i="15" s="1"/>
  <c r="P213" i="14"/>
  <c r="P213" i="15" s="1"/>
  <c r="X214" i="14"/>
  <c r="X214" i="15" s="1"/>
  <c r="H216" i="14"/>
  <c r="H216" i="15" s="1"/>
  <c r="P217" i="14"/>
  <c r="P217" i="15" s="1"/>
  <c r="X218" i="14"/>
  <c r="X218" i="15" s="1"/>
  <c r="H220" i="14"/>
  <c r="H220" i="15" s="1"/>
  <c r="X222" i="14"/>
  <c r="X222" i="15" s="1"/>
  <c r="P225" i="14"/>
  <c r="P225" i="15" s="1"/>
  <c r="X226" i="14"/>
  <c r="X226" i="15" s="1"/>
  <c r="H228" i="14"/>
  <c r="H228" i="15" s="1"/>
  <c r="P229" i="14"/>
  <c r="P229" i="15" s="1"/>
  <c r="X230" i="14"/>
  <c r="X230" i="15" s="1"/>
  <c r="P233" i="14"/>
  <c r="P233" i="15" s="1"/>
  <c r="H236" i="14"/>
  <c r="H236" i="15" s="1"/>
  <c r="P237" i="14"/>
  <c r="P237" i="15" s="1"/>
  <c r="X238" i="14"/>
  <c r="X238" i="15" s="1"/>
  <c r="H240" i="14"/>
  <c r="H240" i="15" s="1"/>
  <c r="P241" i="14"/>
  <c r="P241" i="15" s="1"/>
  <c r="X242" i="14"/>
  <c r="X242" i="15" s="1"/>
  <c r="H244" i="14"/>
  <c r="H244" i="15" s="1"/>
  <c r="P245" i="14"/>
  <c r="P245" i="15" s="1"/>
  <c r="X246" i="14"/>
  <c r="X246" i="15" s="1"/>
  <c r="H248" i="14"/>
  <c r="P249" i="14"/>
  <c r="P249" i="15" s="1"/>
  <c r="H252" i="14"/>
  <c r="H252" i="15" s="1"/>
  <c r="X254" i="14"/>
  <c r="X254" i="15" s="1"/>
  <c r="H256" i="14"/>
  <c r="H256" i="15" s="1"/>
  <c r="P257" i="14"/>
  <c r="P257" i="15" s="1"/>
  <c r="X258" i="14"/>
  <c r="X258" i="15" s="1"/>
  <c r="H260" i="14"/>
  <c r="H260" i="15" s="1"/>
  <c r="P261" i="14"/>
  <c r="P261" i="15" s="1"/>
  <c r="X262" i="14"/>
  <c r="X262" i="15" s="1"/>
  <c r="P265" i="14"/>
  <c r="P265" i="15" s="1"/>
  <c r="H268" i="14"/>
  <c r="H268" i="15" s="1"/>
  <c r="P269" i="14"/>
  <c r="P269" i="15" s="1"/>
  <c r="X270" i="14"/>
  <c r="X270" i="15" s="1"/>
  <c r="H272" i="14"/>
  <c r="H272" i="15" s="1"/>
  <c r="P273" i="14"/>
  <c r="P273" i="15" s="1"/>
  <c r="X274" i="14"/>
  <c r="X274" i="15" s="1"/>
  <c r="H276" i="14"/>
  <c r="H276" i="15" s="1"/>
  <c r="P277" i="14"/>
  <c r="P277" i="15" s="1"/>
  <c r="X278" i="14"/>
  <c r="X278" i="15" s="1"/>
  <c r="H280" i="14"/>
  <c r="P281" i="14"/>
  <c r="P281" i="15" s="1"/>
  <c r="X282" i="14"/>
  <c r="X282" i="15" s="1"/>
  <c r="H284" i="14"/>
  <c r="H284" i="15" s="1"/>
  <c r="P285" i="14"/>
  <c r="P285" i="15" s="1"/>
  <c r="X286" i="14"/>
  <c r="X286" i="15" s="1"/>
  <c r="P289" i="14"/>
  <c r="P289" i="15" s="1"/>
  <c r="S200" i="14"/>
  <c r="S200" i="15" s="1"/>
  <c r="S4" i="14"/>
  <c r="S4" i="15" s="1"/>
  <c r="K7" i="14"/>
  <c r="K7" i="15" s="1"/>
  <c r="C10" i="14"/>
  <c r="C10" i="15" s="1"/>
  <c r="S20" i="14"/>
  <c r="S20" i="15" s="1"/>
  <c r="K23" i="14"/>
  <c r="K31" i="14"/>
  <c r="K31" i="15" s="1"/>
  <c r="C34" i="14"/>
  <c r="S36" i="14"/>
  <c r="S36" i="15" s="1"/>
  <c r="S52" i="14"/>
  <c r="S52" i="15" s="1"/>
  <c r="C70" i="14"/>
  <c r="C70" i="15" s="1"/>
  <c r="S80" i="14"/>
  <c r="S80" i="15" s="1"/>
  <c r="K83" i="14"/>
  <c r="K83" i="15" s="1"/>
  <c r="S84" i="14"/>
  <c r="S84" i="15" s="1"/>
  <c r="C94" i="14"/>
  <c r="C94" i="15" s="1"/>
  <c r="K99" i="14"/>
  <c r="K99" i="15" s="1"/>
  <c r="S100" i="14"/>
  <c r="S100" i="15" s="1"/>
  <c r="S112" i="14"/>
  <c r="S112" i="15" s="1"/>
  <c r="K115" i="14"/>
  <c r="K115" i="15" s="1"/>
  <c r="C118" i="14"/>
  <c r="C118" i="15" s="1"/>
  <c r="K123" i="14"/>
  <c r="K123" i="15" s="1"/>
  <c r="C126" i="14"/>
  <c r="C126" i="15" s="1"/>
  <c r="S128" i="14"/>
  <c r="S128" i="15" s="1"/>
  <c r="C134" i="14"/>
  <c r="C134" i="15" s="1"/>
  <c r="K138" i="14"/>
  <c r="K138" i="15" s="1"/>
  <c r="C149" i="14"/>
  <c r="C149" i="15" s="1"/>
  <c r="K161" i="14"/>
  <c r="K161" i="15" s="1"/>
  <c r="K170" i="14"/>
  <c r="K170" i="15" s="1"/>
  <c r="K173" i="14"/>
  <c r="K173" i="15" s="1"/>
  <c r="C181" i="14"/>
  <c r="C181" i="15" s="1"/>
  <c r="C187" i="14"/>
  <c r="C187" i="15" s="1"/>
  <c r="S191" i="14"/>
  <c r="S191" i="15" s="1"/>
  <c r="K202" i="14"/>
  <c r="K202" i="15" s="1"/>
  <c r="K208" i="14"/>
  <c r="K208" i="15" s="1"/>
  <c r="C210" i="14"/>
  <c r="C210" i="15" s="1"/>
  <c r="C213" i="14"/>
  <c r="C213" i="15" s="1"/>
  <c r="C219" i="14"/>
  <c r="C219" i="15" s="1"/>
  <c r="S223" i="14"/>
  <c r="S223" i="15" s="1"/>
  <c r="K234" i="14"/>
  <c r="K234" i="15" s="1"/>
  <c r="C239" i="14"/>
  <c r="C239" i="15" s="1"/>
  <c r="K243" i="14"/>
  <c r="K243" i="15" s="1"/>
  <c r="C246" i="14"/>
  <c r="C246" i="15" s="1"/>
  <c r="S248" i="14"/>
  <c r="S248" i="15" s="1"/>
  <c r="K251" i="14"/>
  <c r="K251" i="15" s="1"/>
  <c r="C254" i="14"/>
  <c r="C254" i="15" s="1"/>
  <c r="C262" i="14"/>
  <c r="C262" i="15" s="1"/>
  <c r="K263" i="14"/>
  <c r="K263" i="15" s="1"/>
  <c r="S264" i="14"/>
  <c r="S264" i="15" s="1"/>
  <c r="C274" i="14"/>
  <c r="C274" i="15" s="1"/>
  <c r="C278" i="14"/>
  <c r="C278" i="15" s="1"/>
  <c r="S280" i="14"/>
  <c r="S280" i="15" s="1"/>
  <c r="S284" i="14"/>
  <c r="S284" i="15" s="1"/>
  <c r="C286" i="14"/>
  <c r="C286" i="15" s="1"/>
  <c r="S288" i="14"/>
  <c r="S288" i="15" s="1"/>
  <c r="K291" i="14"/>
  <c r="K291" i="15" s="1"/>
  <c r="K163" i="14"/>
  <c r="K163" i="15" s="1"/>
  <c r="U66" i="14"/>
  <c r="U66" i="15" s="1"/>
  <c r="E72" i="14"/>
  <c r="E72" i="15" s="1"/>
  <c r="U74" i="14"/>
  <c r="U74" i="15" s="1"/>
  <c r="E76" i="14"/>
  <c r="E76" i="15" s="1"/>
  <c r="U82" i="14"/>
  <c r="U82" i="15" s="1"/>
  <c r="M85" i="14"/>
  <c r="M85" i="15" s="1"/>
  <c r="E88" i="14"/>
  <c r="E88" i="15" s="1"/>
  <c r="E96" i="14"/>
  <c r="E96" i="15" s="1"/>
  <c r="U98" i="14"/>
  <c r="U98" i="15" s="1"/>
  <c r="M101" i="14"/>
  <c r="M101" i="15" s="1"/>
  <c r="E108" i="14"/>
  <c r="E108" i="15" s="1"/>
  <c r="U114" i="14"/>
  <c r="U114" i="15" s="1"/>
  <c r="M117" i="14"/>
  <c r="M117" i="15" s="1"/>
  <c r="E120" i="14"/>
  <c r="E120" i="15" s="1"/>
  <c r="U126" i="14"/>
  <c r="U126" i="15" s="1"/>
  <c r="U130" i="14"/>
  <c r="U130" i="15" s="1"/>
  <c r="M133" i="14"/>
  <c r="M133" i="15" s="1"/>
  <c r="U134" i="14"/>
  <c r="U134" i="15" s="1"/>
  <c r="E144" i="14"/>
  <c r="E144" i="15" s="1"/>
  <c r="M145" i="14"/>
  <c r="M145" i="15" s="1"/>
  <c r="E148" i="14"/>
  <c r="E148" i="15" s="1"/>
  <c r="E152" i="14"/>
  <c r="E152" i="15" s="1"/>
  <c r="U154" i="14"/>
  <c r="U154" i="15" s="1"/>
  <c r="U162" i="14"/>
  <c r="U162" i="15" s="1"/>
  <c r="M165" i="14"/>
  <c r="M165" i="15" s="1"/>
  <c r="M173" i="14"/>
  <c r="M173" i="15" s="1"/>
  <c r="U178" i="14"/>
  <c r="U178" i="15" s="1"/>
  <c r="U182" i="14"/>
  <c r="U182" i="15" s="1"/>
  <c r="U186" i="14"/>
  <c r="U186" i="15" s="1"/>
  <c r="M189" i="14"/>
  <c r="M189" i="15" s="1"/>
  <c r="E192" i="14"/>
  <c r="E192" i="15" s="1"/>
  <c r="U194" i="14"/>
  <c r="U194" i="15" s="1"/>
  <c r="E200" i="14"/>
  <c r="E200" i="15" s="1"/>
  <c r="U202" i="14"/>
  <c r="U202" i="15" s="1"/>
  <c r="E204" i="14"/>
  <c r="M209" i="14"/>
  <c r="M209" i="15" s="1"/>
  <c r="M213" i="14"/>
  <c r="M213" i="15" s="1"/>
  <c r="E216" i="14"/>
  <c r="E216" i="15" s="1"/>
  <c r="M233" i="14"/>
  <c r="M233" i="15" s="1"/>
  <c r="E240" i="14"/>
  <c r="E240" i="15" s="1"/>
  <c r="E248" i="14"/>
  <c r="E248" i="15" s="1"/>
  <c r="M253" i="14"/>
  <c r="M253" i="15" s="1"/>
  <c r="U254" i="14"/>
  <c r="U254" i="15" s="1"/>
  <c r="E256" i="14"/>
  <c r="E256" i="15" s="1"/>
  <c r="U258" i="14"/>
  <c r="U258" i="15" s="1"/>
  <c r="E264" i="14"/>
  <c r="E264" i="15" s="1"/>
  <c r="M265" i="14"/>
  <c r="M265" i="15" s="1"/>
  <c r="U266" i="14"/>
  <c r="U266" i="15" s="1"/>
  <c r="M269" i="14"/>
  <c r="M269" i="15" s="1"/>
  <c r="E272" i="14"/>
  <c r="E272" i="15" s="1"/>
  <c r="U274" i="14"/>
  <c r="U274" i="15" s="1"/>
  <c r="M277" i="14"/>
  <c r="M277" i="15" s="1"/>
  <c r="E292" i="14"/>
  <c r="E292" i="15" s="1"/>
  <c r="M293" i="14"/>
  <c r="M293" i="15" s="1"/>
  <c r="G310" i="14"/>
  <c r="G310" i="15" s="1"/>
  <c r="G318" i="14"/>
  <c r="G318" i="15" s="1"/>
  <c r="Z289" i="14"/>
  <c r="Z289" i="15" s="1"/>
  <c r="R292" i="14"/>
  <c r="R292" i="15" s="1"/>
  <c r="J295" i="14"/>
  <c r="J295" i="15" s="1"/>
  <c r="Z297" i="14"/>
  <c r="Z297" i="15" s="1"/>
  <c r="R300" i="14"/>
  <c r="R300" i="15" s="1"/>
  <c r="J303" i="14"/>
  <c r="J303" i="15" s="1"/>
  <c r="Z305" i="14"/>
  <c r="Z305" i="15" s="1"/>
  <c r="R314" i="14"/>
  <c r="R314" i="15" s="1"/>
  <c r="J317" i="14"/>
  <c r="J317" i="15" s="1"/>
  <c r="Z319" i="14"/>
  <c r="Z319" i="15" s="1"/>
  <c r="Z331" i="14"/>
  <c r="Z331" i="15" s="1"/>
  <c r="J367" i="14"/>
  <c r="J367" i="15" s="1"/>
  <c r="K304" i="14"/>
  <c r="K304" i="15" s="1"/>
  <c r="C307" i="14"/>
  <c r="C307" i="15" s="1"/>
  <c r="S309" i="14"/>
  <c r="S309" i="15" s="1"/>
  <c r="K312" i="14"/>
  <c r="K312" i="15" s="1"/>
  <c r="C315" i="14"/>
  <c r="C315" i="15" s="1"/>
  <c r="C323" i="14"/>
  <c r="C323" i="15" s="1"/>
  <c r="C331" i="14"/>
  <c r="C331" i="15" s="1"/>
  <c r="K336" i="14"/>
  <c r="K336" i="15" s="1"/>
  <c r="C347" i="14"/>
  <c r="C347" i="15" s="1"/>
  <c r="S349" i="14"/>
  <c r="S349" i="15" s="1"/>
  <c r="S357" i="14"/>
  <c r="S357" i="15" s="1"/>
  <c r="L3" i="14"/>
  <c r="L3" i="15" s="1"/>
  <c r="T299" i="14"/>
  <c r="T299" i="15" s="1"/>
  <c r="L305" i="14"/>
  <c r="L305" i="15" s="1"/>
  <c r="L316" i="14"/>
  <c r="L316" i="15" s="1"/>
  <c r="D319" i="14"/>
  <c r="D319" i="15" s="1"/>
  <c r="L327" i="14"/>
  <c r="L327" i="15" s="1"/>
  <c r="L330" i="14"/>
  <c r="L330" i="15" s="1"/>
  <c r="D333" i="14"/>
  <c r="D333" i="15" s="1"/>
  <c r="T338" i="14"/>
  <c r="T338" i="15" s="1"/>
  <c r="L341" i="14"/>
  <c r="L341" i="15" s="1"/>
  <c r="D344" i="14"/>
  <c r="D344" i="15" s="1"/>
  <c r="T360" i="14"/>
  <c r="T360" i="15" s="1"/>
  <c r="T363" i="14"/>
  <c r="T363" i="15" s="1"/>
  <c r="U298" i="14"/>
  <c r="U298" i="15" s="1"/>
  <c r="M301" i="14"/>
  <c r="M301" i="15" s="1"/>
  <c r="U314" i="14"/>
  <c r="U314" i="15" s="1"/>
  <c r="M317" i="14"/>
  <c r="M317" i="15" s="1"/>
  <c r="E320" i="14"/>
  <c r="E320" i="15" s="1"/>
  <c r="M325" i="14"/>
  <c r="M325" i="15" s="1"/>
  <c r="E328" i="14"/>
  <c r="E328" i="15" s="1"/>
  <c r="U330" i="14"/>
  <c r="U330" i="15" s="1"/>
  <c r="M333" i="14"/>
  <c r="M333" i="15" s="1"/>
  <c r="U338" i="14"/>
  <c r="U338" i="15" s="1"/>
  <c r="M341" i="14"/>
  <c r="M341" i="15" s="1"/>
  <c r="N296" i="14"/>
  <c r="N296" i="15" s="1"/>
  <c r="F306" i="14"/>
  <c r="F306" i="15" s="1"/>
  <c r="N325" i="14"/>
  <c r="N325" i="15" s="1"/>
  <c r="N335" i="14"/>
  <c r="N335" i="15" s="1"/>
  <c r="F345" i="14"/>
  <c r="F345" i="15" s="1"/>
  <c r="F352" i="14"/>
  <c r="F352" i="15" s="1"/>
  <c r="F358" i="14"/>
  <c r="F358" i="15" s="1"/>
  <c r="N364" i="14"/>
  <c r="N364" i="15" s="1"/>
  <c r="V367" i="14"/>
  <c r="V367" i="15" s="1"/>
  <c r="R367" i="14"/>
  <c r="R367" i="15" s="1"/>
  <c r="W296" i="14"/>
  <c r="W296" i="15" s="1"/>
  <c r="O299" i="14"/>
  <c r="O299" i="15" s="1"/>
  <c r="G302" i="14"/>
  <c r="G302" i="15" s="1"/>
  <c r="W304" i="14"/>
  <c r="W304" i="15" s="1"/>
  <c r="G313" i="14"/>
  <c r="G313" i="15" s="1"/>
  <c r="W315" i="14"/>
  <c r="W315" i="15" s="1"/>
  <c r="O321" i="14"/>
  <c r="O321" i="15" s="1"/>
  <c r="G332" i="14"/>
  <c r="G332" i="15" s="1"/>
  <c r="G335" i="14"/>
  <c r="G335" i="15" s="1"/>
  <c r="O343" i="14"/>
  <c r="O343" i="15" s="1"/>
  <c r="W351" i="14"/>
  <c r="W351" i="15" s="1"/>
  <c r="G357" i="14"/>
  <c r="G357" i="15" s="1"/>
  <c r="G360" i="14"/>
  <c r="G360" i="15" s="1"/>
  <c r="O365" i="14"/>
  <c r="O365" i="15" s="1"/>
  <c r="P3" i="14"/>
  <c r="P3" i="15" s="1"/>
  <c r="P291" i="14"/>
  <c r="P291" i="15" s="1"/>
  <c r="H294" i="14"/>
  <c r="H294" i="15" s="1"/>
  <c r="X296" i="14"/>
  <c r="X296" i="15" s="1"/>
  <c r="P299" i="14"/>
  <c r="P299" i="15" s="1"/>
  <c r="H302" i="14"/>
  <c r="H302" i="15" s="1"/>
  <c r="P307" i="14"/>
  <c r="P307" i="15" s="1"/>
  <c r="H310" i="14"/>
  <c r="H310" i="15" s="1"/>
  <c r="P315" i="14"/>
  <c r="P315" i="15" s="1"/>
  <c r="H318" i="14"/>
  <c r="H318" i="15" s="1"/>
  <c r="X328" i="14"/>
  <c r="X328" i="15" s="1"/>
  <c r="H334" i="14"/>
  <c r="H334" i="15" s="1"/>
  <c r="X336" i="14"/>
  <c r="X336" i="15" s="1"/>
  <c r="P339" i="14"/>
  <c r="P339" i="15" s="1"/>
  <c r="P347" i="14"/>
  <c r="P347" i="15" s="1"/>
  <c r="H350" i="14"/>
  <c r="H350" i="15" s="1"/>
  <c r="X352" i="14"/>
  <c r="X352" i="15" s="1"/>
  <c r="P355" i="14"/>
  <c r="P355" i="15" s="1"/>
  <c r="H358" i="14"/>
  <c r="H358" i="15" s="1"/>
  <c r="X360" i="14"/>
  <c r="X360" i="15" s="1"/>
  <c r="Y3" i="14"/>
  <c r="Y3" i="15" s="1"/>
  <c r="R336" i="14"/>
  <c r="R336" i="15" s="1"/>
  <c r="R345" i="14"/>
  <c r="R345" i="15" s="1"/>
  <c r="Q292" i="14"/>
  <c r="Q292" i="15" s="1"/>
  <c r="I295" i="14"/>
  <c r="I295" i="15" s="1"/>
  <c r="Y297" i="14"/>
  <c r="Y297" i="15" s="1"/>
  <c r="Q300" i="14"/>
  <c r="Q300" i="15" s="1"/>
  <c r="I303" i="14"/>
  <c r="I303" i="15" s="1"/>
  <c r="Y305" i="14"/>
  <c r="Y305" i="15" s="1"/>
  <c r="Q308" i="14"/>
  <c r="Q308" i="15" s="1"/>
  <c r="I311" i="14"/>
  <c r="I311" i="15" s="1"/>
  <c r="Y313" i="14"/>
  <c r="Y313" i="15" s="1"/>
  <c r="Q316" i="14"/>
  <c r="Q316" i="15" s="1"/>
  <c r="I319" i="14"/>
  <c r="I319" i="15" s="1"/>
  <c r="Y321" i="14"/>
  <c r="Y321" i="15" s="1"/>
  <c r="Q324" i="14"/>
  <c r="Q324" i="15" s="1"/>
  <c r="I327" i="14"/>
  <c r="I327" i="15" s="1"/>
  <c r="Y329" i="14"/>
  <c r="Y329" i="15" s="1"/>
  <c r="Q332" i="14"/>
  <c r="Q332" i="15" s="1"/>
  <c r="I335" i="14"/>
  <c r="I335" i="15" s="1"/>
  <c r="Y337" i="14"/>
  <c r="Y337" i="15" s="1"/>
  <c r="Q340" i="14"/>
  <c r="Q340" i="15" s="1"/>
  <c r="I343" i="14"/>
  <c r="I343" i="15" s="1"/>
  <c r="Y345" i="14"/>
  <c r="Y345" i="15" s="1"/>
  <c r="Q348" i="14"/>
  <c r="Q348" i="15" s="1"/>
  <c r="I351" i="14"/>
  <c r="I351" i="15" s="1"/>
  <c r="Y353" i="14"/>
  <c r="Y353" i="15" s="1"/>
  <c r="Q356" i="14"/>
  <c r="Q356" i="15" s="1"/>
  <c r="I359" i="14"/>
  <c r="I359" i="15" s="1"/>
  <c r="Y361" i="14"/>
  <c r="Y361" i="15" s="1"/>
  <c r="Q364" i="14"/>
  <c r="Q364" i="15" s="1"/>
  <c r="I367" i="14"/>
  <c r="I367" i="15" s="1"/>
  <c r="R323" i="14"/>
  <c r="R323" i="15" s="1"/>
  <c r="R331" i="14"/>
  <c r="R331" i="15" s="1"/>
  <c r="S152" i="14"/>
  <c r="S152" i="15" s="1"/>
  <c r="I5" i="14"/>
  <c r="I5" i="15" s="1"/>
  <c r="Q6" i="14"/>
  <c r="Q6" i="15" s="1"/>
  <c r="Y7" i="14"/>
  <c r="Y7" i="15" s="1"/>
  <c r="I9" i="14"/>
  <c r="I9" i="15" s="1"/>
  <c r="Q10" i="14"/>
  <c r="Q10" i="15" s="1"/>
  <c r="Y11" i="14"/>
  <c r="Y11" i="15" s="1"/>
  <c r="I13" i="14"/>
  <c r="I13" i="15" s="1"/>
  <c r="Y15" i="14"/>
  <c r="Y15" i="15" s="1"/>
  <c r="Q18" i="14"/>
  <c r="Q18" i="15" s="1"/>
  <c r="I21" i="14"/>
  <c r="I21" i="15" s="1"/>
  <c r="Q22" i="14"/>
  <c r="Q22" i="15" s="1"/>
  <c r="Y23" i="14"/>
  <c r="Y23" i="15" s="1"/>
  <c r="Q26" i="14"/>
  <c r="Q26" i="15" s="1"/>
  <c r="I29" i="14"/>
  <c r="I29" i="15" s="1"/>
  <c r="Y31" i="14"/>
  <c r="Y31" i="15" s="1"/>
  <c r="I33" i="14"/>
  <c r="I33" i="15" s="1"/>
  <c r="Q34" i="14"/>
  <c r="Q34" i="15" s="1"/>
  <c r="Y35" i="14"/>
  <c r="Y35" i="15" s="1"/>
  <c r="I37" i="14"/>
  <c r="I37" i="15" s="1"/>
  <c r="Q38" i="14"/>
  <c r="Q38" i="15" s="1"/>
  <c r="Q42" i="14"/>
  <c r="Q42" i="15" s="1"/>
  <c r="I45" i="14"/>
  <c r="I45" i="15" s="1"/>
  <c r="Y47" i="14"/>
  <c r="Y47" i="15" s="1"/>
  <c r="I49" i="14"/>
  <c r="I49" i="15" s="1"/>
  <c r="Q50" i="14"/>
  <c r="Q50" i="15" s="1"/>
  <c r="Y51" i="14"/>
  <c r="Y51" i="15" s="1"/>
  <c r="I53" i="14"/>
  <c r="I53" i="15" s="1"/>
  <c r="Y55" i="14"/>
  <c r="Y55" i="15" s="1"/>
  <c r="I57" i="14"/>
  <c r="I57" i="15" s="1"/>
  <c r="Q58" i="14"/>
  <c r="Q58" i="15" s="1"/>
  <c r="Y59" i="14"/>
  <c r="Y59" i="15" s="1"/>
  <c r="I61" i="14"/>
  <c r="I61" i="15" s="1"/>
  <c r="Y63" i="14"/>
  <c r="Y63" i="15" s="1"/>
  <c r="Q66" i="14"/>
  <c r="Q66" i="15" s="1"/>
  <c r="I69" i="14"/>
  <c r="I69" i="15" s="1"/>
  <c r="Q70" i="14"/>
  <c r="Q70" i="15" s="1"/>
  <c r="Y71" i="14"/>
  <c r="Y71" i="15" s="1"/>
  <c r="I73" i="14"/>
  <c r="I73" i="15" s="1"/>
  <c r="Q74" i="14"/>
  <c r="Q74" i="15" s="1"/>
  <c r="Y75" i="14"/>
  <c r="Y75" i="15" s="1"/>
  <c r="I77" i="14"/>
  <c r="I77" i="15" s="1"/>
  <c r="Y79" i="14"/>
  <c r="Y79" i="15" s="1"/>
  <c r="Q82" i="14"/>
  <c r="Q82" i="15" s="1"/>
  <c r="Y83" i="14"/>
  <c r="Y83" i="15" s="1"/>
  <c r="I85" i="14"/>
  <c r="I85" i="15" s="1"/>
  <c r="Q86" i="14"/>
  <c r="Q86" i="15" s="1"/>
  <c r="Y87" i="14"/>
  <c r="Y87" i="15" s="1"/>
  <c r="I89" i="14"/>
  <c r="I89" i="15" s="1"/>
  <c r="Q90" i="14"/>
  <c r="Q90" i="15" s="1"/>
  <c r="Y91" i="14"/>
  <c r="Y91" i="15" s="1"/>
  <c r="I93" i="14"/>
  <c r="I93" i="15" s="1"/>
  <c r="Q94" i="14"/>
  <c r="Q94" i="15" s="1"/>
  <c r="Y95" i="14"/>
  <c r="Y95" i="15" s="1"/>
  <c r="Q98" i="14"/>
  <c r="Q98" i="15" s="1"/>
  <c r="Y99" i="14"/>
  <c r="Y99" i="15" s="1"/>
  <c r="I101" i="14"/>
  <c r="I101" i="15" s="1"/>
  <c r="Q102" i="14"/>
  <c r="Q102" i="15" s="1"/>
  <c r="Y103" i="14"/>
  <c r="Y103" i="15" s="1"/>
  <c r="Q105" i="14"/>
  <c r="Q105" i="15" s="1"/>
  <c r="Q109" i="14"/>
  <c r="Q109" i="15" s="1"/>
  <c r="Y110" i="14"/>
  <c r="Y110" i="15" s="1"/>
  <c r="I124" i="14"/>
  <c r="I124" i="15" s="1"/>
  <c r="I127" i="14"/>
  <c r="I127" i="15" s="1"/>
  <c r="Q128" i="14"/>
  <c r="Q128" i="15" s="1"/>
  <c r="Y129" i="14"/>
  <c r="Y129" i="15" s="1"/>
  <c r="I131" i="14"/>
  <c r="I131" i="15" s="1"/>
  <c r="Y133" i="14"/>
  <c r="Y133" i="15" s="1"/>
  <c r="Q136" i="14"/>
  <c r="Q136" i="15" s="1"/>
  <c r="Y137" i="14"/>
  <c r="Y137" i="15" s="1"/>
  <c r="I139" i="14"/>
  <c r="I139" i="15" s="1"/>
  <c r="Y141" i="14"/>
  <c r="Y141" i="15" s="1"/>
  <c r="I143" i="14"/>
  <c r="I143" i="15" s="1"/>
  <c r="Q144" i="14"/>
  <c r="Q144" i="15" s="1"/>
  <c r="I147" i="14"/>
  <c r="I147" i="15" s="1"/>
  <c r="Y149" i="14"/>
  <c r="Y149" i="15" s="1"/>
  <c r="Q152" i="14"/>
  <c r="Q152" i="15" s="1"/>
  <c r="Y153" i="14"/>
  <c r="Y153" i="15" s="1"/>
  <c r="I155" i="14"/>
  <c r="I155" i="15" s="1"/>
  <c r="Y157" i="14"/>
  <c r="Y157" i="15" s="1"/>
  <c r="Q160" i="14"/>
  <c r="Q160" i="15" s="1"/>
  <c r="Y161" i="14"/>
  <c r="Y161" i="15" s="1"/>
  <c r="I163" i="14"/>
  <c r="I163" i="15" s="1"/>
  <c r="Y165" i="14"/>
  <c r="Y165" i="15" s="1"/>
  <c r="I167" i="14"/>
  <c r="I167" i="15" s="1"/>
  <c r="Q168" i="14"/>
  <c r="Q168" i="15" s="1"/>
  <c r="I171" i="14"/>
  <c r="I171" i="15" s="1"/>
  <c r="Q172" i="14"/>
  <c r="Q172" i="15" s="1"/>
  <c r="Y173" i="14"/>
  <c r="Y173" i="15" s="1"/>
  <c r="Q176" i="14"/>
  <c r="Q176" i="15" s="1"/>
  <c r="I179" i="14"/>
  <c r="I179" i="15" s="1"/>
  <c r="Y181" i="14"/>
  <c r="Y181" i="15" s="1"/>
  <c r="Q184" i="14"/>
  <c r="Q184" i="15" s="1"/>
  <c r="I187" i="14"/>
  <c r="I187" i="15" s="1"/>
  <c r="Y189" i="14"/>
  <c r="Y189" i="15" s="1"/>
  <c r="Q192" i="14"/>
  <c r="Q192" i="15" s="1"/>
  <c r="I195" i="14"/>
  <c r="I195" i="15" s="1"/>
  <c r="Y197" i="14"/>
  <c r="Y197" i="15" s="1"/>
  <c r="Q200" i="14"/>
  <c r="Q200" i="15" s="1"/>
  <c r="I203" i="14"/>
  <c r="I203" i="15" s="1"/>
  <c r="Y205" i="14"/>
  <c r="Y205" i="15" s="1"/>
  <c r="Q208" i="14"/>
  <c r="Q208" i="15" s="1"/>
  <c r="I211" i="14"/>
  <c r="I211" i="15" s="1"/>
  <c r="Y213" i="14"/>
  <c r="Y213" i="15" s="1"/>
  <c r="I215" i="14"/>
  <c r="I215" i="15" s="1"/>
  <c r="Q216" i="14"/>
  <c r="Q216" i="15" s="1"/>
  <c r="Y217" i="14"/>
  <c r="Y217" i="15" s="1"/>
  <c r="I219" i="14"/>
  <c r="I219" i="15" s="1"/>
  <c r="Y221" i="14"/>
  <c r="Y221" i="15" s="1"/>
  <c r="I223" i="14"/>
  <c r="I223" i="15" s="1"/>
  <c r="Q224" i="14"/>
  <c r="Q224" i="15" s="1"/>
  <c r="I227" i="14"/>
  <c r="I227" i="15" s="1"/>
  <c r="Y229" i="14"/>
  <c r="Y229" i="15" s="1"/>
  <c r="Q232" i="14"/>
  <c r="Q232" i="15" s="1"/>
  <c r="I235" i="14"/>
  <c r="I235" i="15" s="1"/>
  <c r="Y237" i="14"/>
  <c r="Y237" i="15" s="1"/>
  <c r="I239" i="14"/>
  <c r="I239" i="15" s="1"/>
  <c r="Q240" i="14"/>
  <c r="Q240" i="15" s="1"/>
  <c r="I243" i="14"/>
  <c r="I243" i="15" s="1"/>
  <c r="Y245" i="14"/>
  <c r="Y245" i="15" s="1"/>
  <c r="Q248" i="14"/>
  <c r="Q248" i="15" s="1"/>
  <c r="I251" i="14"/>
  <c r="I251" i="15" s="1"/>
  <c r="Y253" i="14"/>
  <c r="Y253" i="15" s="1"/>
  <c r="I255" i="14"/>
  <c r="I255" i="15" s="1"/>
  <c r="Q256" i="14"/>
  <c r="Q256" i="15" s="1"/>
  <c r="I259" i="14"/>
  <c r="I259" i="15" s="1"/>
  <c r="Q260" i="14"/>
  <c r="Q260" i="15" s="1"/>
  <c r="Y261" i="14"/>
  <c r="Y261" i="15" s="1"/>
  <c r="Q264" i="14"/>
  <c r="Q264" i="15" s="1"/>
  <c r="Y265" i="14"/>
  <c r="Y265" i="15" s="1"/>
  <c r="I267" i="14"/>
  <c r="I267" i="15" s="1"/>
  <c r="Y269" i="14"/>
  <c r="Y269" i="15" s="1"/>
  <c r="I271" i="14"/>
  <c r="I271" i="15" s="1"/>
  <c r="Q272" i="14"/>
  <c r="Q272" i="15" s="1"/>
  <c r="I275" i="14"/>
  <c r="I275" i="15" s="1"/>
  <c r="Y277" i="14"/>
  <c r="Y277" i="15" s="1"/>
  <c r="Q280" i="14"/>
  <c r="Q280" i="15" s="1"/>
  <c r="I283" i="14"/>
  <c r="I283" i="15" s="1"/>
  <c r="Y285" i="14"/>
  <c r="Y285" i="15" s="1"/>
  <c r="Q288" i="14"/>
  <c r="Q288" i="15" s="1"/>
  <c r="Y289" i="14"/>
  <c r="Y289" i="15" s="1"/>
  <c r="I291" i="14"/>
  <c r="I291" i="15" s="1"/>
  <c r="Q126" i="14"/>
  <c r="Q126" i="15" s="1"/>
  <c r="K219" i="14"/>
  <c r="K219" i="15" s="1"/>
  <c r="Z4" i="14"/>
  <c r="Z4" i="15" s="1"/>
  <c r="J6" i="14"/>
  <c r="J6" i="15" s="1"/>
  <c r="Z8" i="14"/>
  <c r="Z8" i="15" s="1"/>
  <c r="R15" i="14"/>
  <c r="R15" i="15" s="1"/>
  <c r="J18" i="14"/>
  <c r="J18" i="15" s="1"/>
  <c r="Z20" i="14"/>
  <c r="Z20" i="15" s="1"/>
  <c r="R23" i="14"/>
  <c r="R23" i="15" s="1"/>
  <c r="Z24" i="14"/>
  <c r="Z24" i="15" s="1"/>
  <c r="R27" i="14"/>
  <c r="R27" i="15" s="1"/>
  <c r="R31" i="14"/>
  <c r="R31" i="15" s="1"/>
  <c r="Z36" i="14"/>
  <c r="Z36" i="15" s="1"/>
  <c r="R39" i="14"/>
  <c r="R39" i="15" s="1"/>
  <c r="J42" i="14"/>
  <c r="J42" i="15" s="1"/>
  <c r="Z44" i="14"/>
  <c r="Z44" i="15" s="1"/>
  <c r="R47" i="14"/>
  <c r="R47" i="15" s="1"/>
  <c r="Z48" i="14"/>
  <c r="Z48" i="15" s="1"/>
  <c r="J50" i="14"/>
  <c r="J50" i="15" s="1"/>
  <c r="R59" i="14"/>
  <c r="R59" i="15" s="1"/>
  <c r="Z60" i="14"/>
  <c r="Z60" i="15" s="1"/>
  <c r="J66" i="14"/>
  <c r="J66" i="15" s="1"/>
  <c r="R71" i="14"/>
  <c r="R71" i="15" s="1"/>
  <c r="Z72" i="14"/>
  <c r="Z72" i="15" s="1"/>
  <c r="J74" i="14"/>
  <c r="J74" i="15" s="1"/>
  <c r="R79" i="14"/>
  <c r="R79" i="15" s="1"/>
  <c r="Z80" i="14"/>
  <c r="Z80" i="15" s="1"/>
  <c r="J82" i="14"/>
  <c r="J82" i="15" s="1"/>
  <c r="Z84" i="14"/>
  <c r="Z84" i="15" s="1"/>
  <c r="Z92" i="14"/>
  <c r="Z92" i="15" s="1"/>
  <c r="J94" i="14"/>
  <c r="J94" i="15" s="1"/>
  <c r="R95" i="14"/>
  <c r="R95" i="15" s="1"/>
  <c r="Z96" i="14"/>
  <c r="Z96" i="15" s="1"/>
  <c r="Z100" i="14"/>
  <c r="Z100" i="15" s="1"/>
  <c r="J106" i="14"/>
  <c r="J106" i="15" s="1"/>
  <c r="R107" i="14"/>
  <c r="R107" i="15" s="1"/>
  <c r="J110" i="14"/>
  <c r="J110" i="15" s="1"/>
  <c r="R119" i="14"/>
  <c r="R119" i="15" s="1"/>
  <c r="Z120" i="14"/>
  <c r="Z120" i="15" s="1"/>
  <c r="R127" i="14"/>
  <c r="R127" i="15" s="1"/>
  <c r="J130" i="14"/>
  <c r="J130" i="15" s="1"/>
  <c r="Z136" i="14"/>
  <c r="Z136" i="15" s="1"/>
  <c r="Z140" i="14"/>
  <c r="Z140" i="15" s="1"/>
  <c r="J142" i="14"/>
  <c r="J142" i="15" s="1"/>
  <c r="R143" i="14"/>
  <c r="R143" i="15" s="1"/>
  <c r="Z148" i="14"/>
  <c r="Z148" i="15" s="1"/>
  <c r="J154" i="14"/>
  <c r="J154" i="15" s="1"/>
  <c r="R155" i="14"/>
  <c r="R155" i="15" s="1"/>
  <c r="Z156" i="14"/>
  <c r="Z156" i="15" s="1"/>
  <c r="J158" i="14"/>
  <c r="J158" i="15" s="1"/>
  <c r="R159" i="14"/>
  <c r="R159" i="15" s="1"/>
  <c r="R163" i="14"/>
  <c r="R163" i="15" s="1"/>
  <c r="R167" i="14"/>
  <c r="R167" i="15" s="1"/>
  <c r="R171" i="14"/>
  <c r="R171" i="15" s="1"/>
  <c r="Z172" i="14"/>
  <c r="Z172" i="15" s="1"/>
  <c r="R179" i="14"/>
  <c r="R179" i="15" s="1"/>
  <c r="Z180" i="14"/>
  <c r="Z180" i="15" s="1"/>
  <c r="R183" i="14"/>
  <c r="R183" i="15" s="1"/>
  <c r="Z184" i="14"/>
  <c r="Z184" i="15" s="1"/>
  <c r="J186" i="14"/>
  <c r="J186" i="15" s="1"/>
  <c r="R191" i="14"/>
  <c r="R191" i="15" s="1"/>
  <c r="Z192" i="14"/>
  <c r="Z192" i="15" s="1"/>
  <c r="J194" i="14"/>
  <c r="J194" i="15" s="1"/>
  <c r="Z196" i="14"/>
  <c r="Z196" i="15" s="1"/>
  <c r="Z204" i="14"/>
  <c r="Z204" i="15" s="1"/>
  <c r="R207" i="14"/>
  <c r="R207" i="15" s="1"/>
  <c r="J210" i="14"/>
  <c r="J210" i="15" s="1"/>
  <c r="R223" i="14"/>
  <c r="R223" i="15" s="1"/>
  <c r="J226" i="14"/>
  <c r="J226" i="15" s="1"/>
  <c r="R231" i="14"/>
  <c r="R231" i="15" s="1"/>
  <c r="J234" i="14"/>
  <c r="J234" i="15" s="1"/>
  <c r="R239" i="14"/>
  <c r="R239" i="15" s="1"/>
  <c r="J242" i="14"/>
  <c r="J242" i="15" s="1"/>
  <c r="Z244" i="14"/>
  <c r="Z244" i="15" s="1"/>
  <c r="Z252" i="14"/>
  <c r="Z252" i="15" s="1"/>
  <c r="J254" i="14"/>
  <c r="J254" i="15" s="1"/>
  <c r="J258" i="14"/>
  <c r="J258" i="15" s="1"/>
  <c r="J262" i="14"/>
  <c r="J262" i="15" s="1"/>
  <c r="R263" i="14"/>
  <c r="R263" i="15" s="1"/>
  <c r="Z264" i="14"/>
  <c r="Z264" i="15" s="1"/>
  <c r="J266" i="14"/>
  <c r="J266" i="15" s="1"/>
  <c r="J270" i="14"/>
  <c r="J270" i="15" s="1"/>
  <c r="R271" i="14"/>
  <c r="R271" i="15" s="1"/>
  <c r="J274" i="14"/>
  <c r="J274" i="15" s="1"/>
  <c r="R275" i="14"/>
  <c r="R275" i="15" s="1"/>
  <c r="Z280" i="14"/>
  <c r="Z280" i="15" s="1"/>
  <c r="J282" i="14"/>
  <c r="J282" i="15" s="1"/>
  <c r="Z284" i="14"/>
  <c r="Z284" i="15" s="1"/>
  <c r="R287" i="14"/>
  <c r="R287" i="15" s="1"/>
  <c r="T10" i="14"/>
  <c r="T10" i="15" s="1"/>
  <c r="L17" i="14"/>
  <c r="L17" i="15" s="1"/>
  <c r="L21" i="14"/>
  <c r="L21" i="15" s="1"/>
  <c r="T26" i="14"/>
  <c r="T26" i="15" s="1"/>
  <c r="D28" i="14"/>
  <c r="D28" i="15" s="1"/>
  <c r="D32" i="14"/>
  <c r="D32" i="15" s="1"/>
  <c r="T34" i="14"/>
  <c r="T34" i="15" s="1"/>
  <c r="L37" i="14"/>
  <c r="L37" i="15" s="1"/>
  <c r="T38" i="14"/>
  <c r="T38" i="15" s="1"/>
  <c r="T42" i="14"/>
  <c r="T42" i="15" s="1"/>
  <c r="D44" i="14"/>
  <c r="D44" i="15" s="1"/>
  <c r="D56" i="14"/>
  <c r="D56" i="15" s="1"/>
  <c r="D64" i="14"/>
  <c r="D64" i="15" s="1"/>
  <c r="T70" i="14"/>
  <c r="T70" i="15" s="1"/>
  <c r="D72" i="14"/>
  <c r="D72" i="15" s="1"/>
  <c r="L73" i="14"/>
  <c r="L73" i="15" s="1"/>
  <c r="T74" i="14"/>
  <c r="T74" i="15" s="1"/>
  <c r="T78" i="14"/>
  <c r="T78" i="15" s="1"/>
  <c r="L81" i="14"/>
  <c r="L81" i="15" s="1"/>
  <c r="D84" i="14"/>
  <c r="D84" i="15" s="1"/>
  <c r="L85" i="14"/>
  <c r="L85" i="15" s="1"/>
  <c r="T90" i="14"/>
  <c r="T90" i="15" s="1"/>
  <c r="D92" i="14"/>
  <c r="D92" i="15" s="1"/>
  <c r="L97" i="14"/>
  <c r="L97" i="15" s="1"/>
  <c r="T98" i="14"/>
  <c r="T98" i="15" s="1"/>
  <c r="L101" i="14"/>
  <c r="L101" i="15" s="1"/>
  <c r="L113" i="14"/>
  <c r="L113" i="15" s="1"/>
  <c r="D116" i="14"/>
  <c r="D116" i="15" s="1"/>
  <c r="L117" i="14"/>
  <c r="L117" i="15" s="1"/>
  <c r="D124" i="14"/>
  <c r="D124" i="15" s="1"/>
  <c r="L129" i="14"/>
  <c r="L129" i="15" s="1"/>
  <c r="D132" i="14"/>
  <c r="D132" i="15" s="1"/>
  <c r="D148" i="14"/>
  <c r="D148" i="15" s="1"/>
  <c r="T150" i="14"/>
  <c r="T150" i="15" s="1"/>
  <c r="D152" i="14"/>
  <c r="D152" i="15" s="1"/>
  <c r="L165" i="14"/>
  <c r="L165" i="15" s="1"/>
  <c r="D172" i="14"/>
  <c r="D172" i="15" s="1"/>
  <c r="T186" i="14"/>
  <c r="T186" i="15" s="1"/>
  <c r="D188" i="14"/>
  <c r="D188" i="15" s="1"/>
  <c r="T190" i="14"/>
  <c r="T190" i="15" s="1"/>
  <c r="L193" i="14"/>
  <c r="L193" i="15" s="1"/>
  <c r="T198" i="14"/>
  <c r="T198" i="15" s="1"/>
  <c r="D204" i="14"/>
  <c r="D204" i="15" s="1"/>
  <c r="L209" i="14"/>
  <c r="L209" i="15" s="1"/>
  <c r="T210" i="14"/>
  <c r="T210" i="15" s="1"/>
  <c r="D212" i="14"/>
  <c r="D212" i="15" s="1"/>
  <c r="T214" i="14"/>
  <c r="T214" i="15" s="1"/>
  <c r="D220" i="14"/>
  <c r="D220" i="15" s="1"/>
  <c r="L221" i="14"/>
  <c r="L221" i="15" s="1"/>
  <c r="D224" i="14"/>
  <c r="D224" i="15" s="1"/>
  <c r="T230" i="14"/>
  <c r="T230" i="15" s="1"/>
  <c r="T238" i="14"/>
  <c r="T238" i="15" s="1"/>
  <c r="D240" i="14"/>
  <c r="D240" i="15" s="1"/>
  <c r="T246" i="14"/>
  <c r="T246" i="15" s="1"/>
  <c r="D258" i="14"/>
  <c r="D258" i="15" s="1"/>
  <c r="T260" i="14"/>
  <c r="T260" i="15" s="1"/>
  <c r="D262" i="14"/>
  <c r="D262" i="15" s="1"/>
  <c r="L263" i="14"/>
  <c r="L263" i="15" s="1"/>
  <c r="L266" i="14"/>
  <c r="L266" i="15" s="1"/>
  <c r="T267" i="14"/>
  <c r="T267" i="15" s="1"/>
  <c r="D276" i="14"/>
  <c r="D276" i="15" s="1"/>
  <c r="D283" i="14"/>
  <c r="D283" i="15" s="1"/>
  <c r="L284" i="14"/>
  <c r="L284" i="15" s="1"/>
  <c r="T285" i="14"/>
  <c r="T285" i="15" s="1"/>
  <c r="G334" i="14"/>
  <c r="G334" i="15" s="1"/>
  <c r="J290" i="14"/>
  <c r="J290" i="15" s="1"/>
  <c r="J298" i="14"/>
  <c r="J298" i="15" s="1"/>
  <c r="R303" i="14"/>
  <c r="R303" i="15" s="1"/>
  <c r="J306" i="14"/>
  <c r="J306" i="15" s="1"/>
  <c r="Z308" i="14"/>
  <c r="Z308" i="15" s="1"/>
  <c r="R311" i="14"/>
  <c r="R311" i="15" s="1"/>
  <c r="R317" i="14"/>
  <c r="R317" i="15" s="1"/>
  <c r="J320" i="14"/>
  <c r="J320" i="15" s="1"/>
  <c r="Z324" i="14"/>
  <c r="Z324" i="15" s="1"/>
  <c r="Z340" i="14"/>
  <c r="Z340" i="15" s="1"/>
  <c r="Z350" i="14"/>
  <c r="Z350" i="15" s="1"/>
  <c r="C294" i="14"/>
  <c r="C294" i="15" s="1"/>
  <c r="S296" i="14"/>
  <c r="S296" i="15" s="1"/>
  <c r="K307" i="14"/>
  <c r="K307" i="15" s="1"/>
  <c r="C310" i="14"/>
  <c r="C310" i="15" s="1"/>
  <c r="S312" i="14"/>
  <c r="S312" i="15" s="1"/>
  <c r="C318" i="14"/>
  <c r="C318" i="15" s="1"/>
  <c r="S320" i="14"/>
  <c r="S320" i="15" s="1"/>
  <c r="S328" i="14"/>
  <c r="S328" i="15" s="1"/>
  <c r="K339" i="14"/>
  <c r="K339" i="15" s="1"/>
  <c r="S344" i="14"/>
  <c r="S344" i="15" s="1"/>
  <c r="K347" i="14"/>
  <c r="K347" i="15" s="1"/>
  <c r="C350" i="14"/>
  <c r="C350" i="15" s="1"/>
  <c r="K355" i="14"/>
  <c r="K355" i="15" s="1"/>
  <c r="S360" i="14"/>
  <c r="S360" i="15" s="1"/>
  <c r="C366" i="14"/>
  <c r="C366" i="15" s="1"/>
  <c r="T3" i="14"/>
  <c r="T3" i="15" s="1"/>
  <c r="T291" i="14"/>
  <c r="T291" i="15" s="1"/>
  <c r="L294" i="14"/>
  <c r="L294" i="15" s="1"/>
  <c r="T305" i="14"/>
  <c r="T305" i="15" s="1"/>
  <c r="D311" i="14"/>
  <c r="D311" i="15" s="1"/>
  <c r="T316" i="14"/>
  <c r="T316" i="15" s="1"/>
  <c r="L319" i="14"/>
  <c r="L319" i="15" s="1"/>
  <c r="T327" i="14"/>
  <c r="T327" i="15" s="1"/>
  <c r="T330" i="14"/>
  <c r="T330" i="15" s="1"/>
  <c r="L333" i="14"/>
  <c r="L333" i="15" s="1"/>
  <c r="D336" i="14"/>
  <c r="D336" i="15" s="1"/>
  <c r="L347" i="14"/>
  <c r="L347" i="15" s="1"/>
  <c r="D350" i="14"/>
  <c r="D350" i="15" s="1"/>
  <c r="T355" i="14"/>
  <c r="T355" i="15" s="1"/>
  <c r="L358" i="14"/>
  <c r="L358" i="15" s="1"/>
  <c r="L361" i="14"/>
  <c r="L361" i="15" s="1"/>
  <c r="D364" i="14"/>
  <c r="D364" i="15" s="1"/>
  <c r="E299" i="14"/>
  <c r="E299" i="15" s="1"/>
  <c r="E307" i="14"/>
  <c r="E307" i="15" s="1"/>
  <c r="M320" i="14"/>
  <c r="M320" i="15" s="1"/>
  <c r="U325" i="14"/>
  <c r="U325" i="15" s="1"/>
  <c r="M328" i="14"/>
  <c r="M328" i="15" s="1"/>
  <c r="E331" i="14"/>
  <c r="E331" i="15" s="1"/>
  <c r="U333" i="14"/>
  <c r="U333" i="15" s="1"/>
  <c r="M336" i="14"/>
  <c r="M336" i="15" s="1"/>
  <c r="E339" i="14"/>
  <c r="E339" i="15" s="1"/>
  <c r="M344" i="14"/>
  <c r="M344" i="15" s="1"/>
  <c r="E347" i="14"/>
  <c r="E347" i="15" s="1"/>
  <c r="U357" i="14"/>
  <c r="U357" i="15" s="1"/>
  <c r="M360" i="14"/>
  <c r="M360" i="15" s="1"/>
  <c r="E363" i="14"/>
  <c r="E363" i="15" s="1"/>
  <c r="V296" i="14"/>
  <c r="V296" i="15" s="1"/>
  <c r="N300" i="14"/>
  <c r="N300" i="15" s="1"/>
  <c r="N306" i="14"/>
  <c r="N306" i="15" s="1"/>
  <c r="V309" i="14"/>
  <c r="V309" i="15" s="1"/>
  <c r="V312" i="14"/>
  <c r="V312" i="15" s="1"/>
  <c r="N319" i="14"/>
  <c r="N319" i="15" s="1"/>
  <c r="F322" i="14"/>
  <c r="F322" i="15" s="1"/>
  <c r="V325" i="14"/>
  <c r="V325" i="15" s="1"/>
  <c r="N332" i="14"/>
  <c r="N332" i="15" s="1"/>
  <c r="V335" i="14"/>
  <c r="V335" i="15" s="1"/>
  <c r="N342" i="14"/>
  <c r="N342" i="15" s="1"/>
  <c r="N345" i="14"/>
  <c r="N345" i="15" s="1"/>
  <c r="N361" i="14"/>
  <c r="N361" i="15" s="1"/>
  <c r="V364" i="14"/>
  <c r="V364" i="15" s="1"/>
  <c r="O3" i="14"/>
  <c r="O3" i="15" s="1"/>
  <c r="W299" i="14"/>
  <c r="W299" i="15" s="1"/>
  <c r="G305" i="14"/>
  <c r="G305" i="15" s="1"/>
  <c r="W307" i="14"/>
  <c r="W307" i="15" s="1"/>
  <c r="G316" i="14"/>
  <c r="G316" i="15" s="1"/>
  <c r="W321" i="14"/>
  <c r="W321" i="15" s="1"/>
  <c r="O332" i="14"/>
  <c r="O332" i="15" s="1"/>
  <c r="G338" i="14"/>
  <c r="G338" i="15" s="1"/>
  <c r="W340" i="14"/>
  <c r="W340" i="15" s="1"/>
  <c r="W343" i="14"/>
  <c r="W343" i="15" s="1"/>
  <c r="G352" i="14"/>
  <c r="G352" i="15" s="1"/>
  <c r="O357" i="14"/>
  <c r="O357" i="15" s="1"/>
  <c r="O360" i="14"/>
  <c r="O360" i="15" s="1"/>
  <c r="W365" i="14"/>
  <c r="W365" i="15" s="1"/>
  <c r="X291" i="14"/>
  <c r="X291" i="15" s="1"/>
  <c r="P294" i="14"/>
  <c r="P294" i="15" s="1"/>
  <c r="H297" i="14"/>
  <c r="H297" i="15" s="1"/>
  <c r="X299" i="14"/>
  <c r="X299" i="15" s="1"/>
  <c r="P302" i="14"/>
  <c r="P302" i="15" s="1"/>
  <c r="H305" i="14"/>
  <c r="H305" i="15" s="1"/>
  <c r="X307" i="14"/>
  <c r="X307" i="15" s="1"/>
  <c r="P310" i="14"/>
  <c r="P310" i="15" s="1"/>
  <c r="H313" i="14"/>
  <c r="H313" i="15" s="1"/>
  <c r="X315" i="14"/>
  <c r="X315" i="15" s="1"/>
  <c r="P318" i="14"/>
  <c r="P318" i="15" s="1"/>
  <c r="H321" i="14"/>
  <c r="H321" i="15" s="1"/>
  <c r="X323" i="14"/>
  <c r="X323" i="15" s="1"/>
  <c r="P326" i="14"/>
  <c r="P326" i="15" s="1"/>
  <c r="H329" i="14"/>
  <c r="H329" i="15" s="1"/>
  <c r="X331" i="14"/>
  <c r="X331" i="15" s="1"/>
  <c r="P334" i="14"/>
  <c r="P334" i="15" s="1"/>
  <c r="H337" i="14"/>
  <c r="H337" i="15" s="1"/>
  <c r="X339" i="14"/>
  <c r="X339" i="15" s="1"/>
  <c r="P342" i="14"/>
  <c r="P342" i="15" s="1"/>
  <c r="H345" i="14"/>
  <c r="H345" i="15" s="1"/>
  <c r="X347" i="14"/>
  <c r="X347" i="15" s="1"/>
  <c r="P350" i="14"/>
  <c r="P350" i="15" s="1"/>
  <c r="H353" i="14"/>
  <c r="H353" i="15" s="1"/>
  <c r="X355" i="14"/>
  <c r="X355" i="15" s="1"/>
  <c r="P358" i="14"/>
  <c r="P358" i="15" s="1"/>
  <c r="H361" i="14"/>
  <c r="H361" i="15" s="1"/>
  <c r="X363" i="14"/>
  <c r="X363" i="15" s="1"/>
  <c r="P366" i="14"/>
  <c r="P366" i="15" s="1"/>
  <c r="Z312" i="14"/>
  <c r="Z312" i="15" s="1"/>
  <c r="J329" i="14"/>
  <c r="J329" i="15" s="1"/>
  <c r="R337" i="14"/>
  <c r="R337" i="15" s="1"/>
  <c r="Z346" i="14"/>
  <c r="Z346" i="15" s="1"/>
  <c r="Z354" i="14"/>
  <c r="Z354" i="15" s="1"/>
  <c r="J362" i="14"/>
  <c r="J362" i="15" s="1"/>
  <c r="Y292" i="14"/>
  <c r="Y292" i="15" s="1"/>
  <c r="Q295" i="14"/>
  <c r="Q295" i="15" s="1"/>
  <c r="I298" i="14"/>
  <c r="I298" i="15" s="1"/>
  <c r="Y300" i="14"/>
  <c r="Y300" i="15" s="1"/>
  <c r="Q303" i="14"/>
  <c r="Q303" i="15" s="1"/>
  <c r="I306" i="14"/>
  <c r="I306" i="15" s="1"/>
  <c r="Y308" i="14"/>
  <c r="Y308" i="15" s="1"/>
  <c r="Q311" i="14"/>
  <c r="Q311" i="15" s="1"/>
  <c r="I314" i="14"/>
  <c r="I314" i="15" s="1"/>
  <c r="Y316" i="14"/>
  <c r="Y316" i="15" s="1"/>
  <c r="Q319" i="14"/>
  <c r="Q319" i="15" s="1"/>
  <c r="I322" i="14"/>
  <c r="I322" i="15" s="1"/>
  <c r="Y324" i="14"/>
  <c r="Y324" i="15" s="1"/>
  <c r="Q327" i="14"/>
  <c r="Q327" i="15" s="1"/>
  <c r="I330" i="14"/>
  <c r="I330" i="15" s="1"/>
  <c r="Y332" i="14"/>
  <c r="Y332" i="15" s="1"/>
  <c r="Q335" i="14"/>
  <c r="Q335" i="15" s="1"/>
  <c r="I338" i="14"/>
  <c r="I338" i="15" s="1"/>
  <c r="Y340" i="14"/>
  <c r="Y340" i="15" s="1"/>
  <c r="Q343" i="14"/>
  <c r="Q343" i="15" s="1"/>
  <c r="I346" i="14"/>
  <c r="I346" i="15" s="1"/>
  <c r="Y348" i="14"/>
  <c r="Y348" i="15" s="1"/>
  <c r="Q351" i="14"/>
  <c r="Q351" i="15" s="1"/>
  <c r="I354" i="14"/>
  <c r="I354" i="15" s="1"/>
  <c r="Y356" i="14"/>
  <c r="Y356" i="15" s="1"/>
  <c r="Q359" i="14"/>
  <c r="Q359" i="15" s="1"/>
  <c r="I362" i="14"/>
  <c r="I362" i="15" s="1"/>
  <c r="Y364" i="14"/>
  <c r="Y364" i="15" s="1"/>
  <c r="Q367" i="14"/>
  <c r="Q367" i="15" s="1"/>
  <c r="R324" i="14"/>
  <c r="R324" i="15" s="1"/>
  <c r="R332" i="14"/>
  <c r="R332" i="15" s="1"/>
  <c r="R340" i="14"/>
  <c r="R340" i="15" s="1"/>
  <c r="R349" i="14"/>
  <c r="R349" i="15" s="1"/>
  <c r="J357" i="14"/>
  <c r="J357" i="15" s="1"/>
  <c r="R366" i="14"/>
  <c r="R366" i="15" s="1"/>
  <c r="V5" i="14"/>
  <c r="V5" i="15" s="1"/>
  <c r="N8" i="14"/>
  <c r="N8" i="15" s="1"/>
  <c r="F11" i="14"/>
  <c r="F11" i="15" s="1"/>
  <c r="F23" i="14"/>
  <c r="F23" i="15" s="1"/>
  <c r="F27" i="14"/>
  <c r="F27" i="15" s="1"/>
  <c r="V29" i="14"/>
  <c r="V29" i="15" s="1"/>
  <c r="F35" i="14"/>
  <c r="F35" i="15" s="1"/>
  <c r="N40" i="14"/>
  <c r="N40" i="15" s="1"/>
  <c r="V45" i="14"/>
  <c r="V45" i="15" s="1"/>
  <c r="F51" i="14"/>
  <c r="F51" i="15" s="1"/>
  <c r="V53" i="14"/>
  <c r="V53" i="15" s="1"/>
  <c r="N56" i="14"/>
  <c r="N56" i="15" s="1"/>
  <c r="F59" i="14"/>
  <c r="F59" i="15" s="1"/>
  <c r="N60" i="14"/>
  <c r="N60" i="15" s="1"/>
  <c r="V61" i="14"/>
  <c r="V61" i="15" s="1"/>
  <c r="N64" i="14"/>
  <c r="N64" i="15" s="1"/>
  <c r="N68" i="14"/>
  <c r="N68" i="15" s="1"/>
  <c r="F71" i="14"/>
  <c r="F71" i="15" s="1"/>
  <c r="N72" i="14"/>
  <c r="N72" i="15" s="1"/>
  <c r="F75" i="14"/>
  <c r="F75" i="15" s="1"/>
  <c r="F79" i="14"/>
  <c r="F79" i="15" s="1"/>
  <c r="V81" i="14"/>
  <c r="V81" i="15" s="1"/>
  <c r="F83" i="14"/>
  <c r="F83" i="15" s="1"/>
  <c r="F91" i="14"/>
  <c r="F91" i="15" s="1"/>
  <c r="N92" i="14"/>
  <c r="N92" i="15" s="1"/>
  <c r="N96" i="14"/>
  <c r="N96" i="15" s="1"/>
  <c r="V97" i="14"/>
  <c r="V97" i="15" s="1"/>
  <c r="V101" i="14"/>
  <c r="V101" i="15" s="1"/>
  <c r="F103" i="14"/>
  <c r="F103" i="15" s="1"/>
  <c r="N108" i="14"/>
  <c r="N108" i="15" s="1"/>
  <c r="V113" i="14"/>
  <c r="V113" i="15" s="1"/>
  <c r="V121" i="14"/>
  <c r="V121" i="15" s="1"/>
  <c r="N124" i="14"/>
  <c r="N124" i="15" s="1"/>
  <c r="N132" i="14"/>
  <c r="N132" i="15" s="1"/>
  <c r="V133" i="14"/>
  <c r="V133" i="15" s="1"/>
  <c r="F135" i="14"/>
  <c r="F135" i="15" s="1"/>
  <c r="N140" i="14"/>
  <c r="N140" i="15" s="1"/>
  <c r="N144" i="14"/>
  <c r="N144" i="15" s="1"/>
  <c r="V145" i="14"/>
  <c r="V145" i="15" s="1"/>
  <c r="F147" i="14"/>
  <c r="F147" i="15" s="1"/>
  <c r="N148" i="14"/>
  <c r="N148" i="15" s="1"/>
  <c r="N156" i="14"/>
  <c r="N156" i="15" s="1"/>
  <c r="V157" i="14"/>
  <c r="V157" i="15" s="1"/>
  <c r="F167" i="14"/>
  <c r="F167" i="15" s="1"/>
  <c r="F171" i="14"/>
  <c r="F171" i="15" s="1"/>
  <c r="N172" i="14"/>
  <c r="N172" i="15" s="1"/>
  <c r="V177" i="14"/>
  <c r="V177" i="15" s="1"/>
  <c r="V181" i="14"/>
  <c r="V181" i="15" s="1"/>
  <c r="F183" i="14"/>
  <c r="F183" i="15" s="1"/>
  <c r="N184" i="14"/>
  <c r="N184" i="15" s="1"/>
  <c r="F187" i="14"/>
  <c r="F187" i="15" s="1"/>
  <c r="N188" i="14"/>
  <c r="N188" i="15" s="1"/>
  <c r="F191" i="14"/>
  <c r="F191" i="15" s="1"/>
  <c r="N196" i="14"/>
  <c r="N196" i="15" s="1"/>
  <c r="F199" i="14"/>
  <c r="F199" i="15" s="1"/>
  <c r="N200" i="14"/>
  <c r="N200" i="15" s="1"/>
  <c r="F207" i="14"/>
  <c r="F207" i="15" s="1"/>
  <c r="V209" i="14"/>
  <c r="V209" i="15" s="1"/>
  <c r="F219" i="14"/>
  <c r="F219" i="15" s="1"/>
  <c r="N220" i="14"/>
  <c r="N220" i="15" s="1"/>
  <c r="F223" i="14"/>
  <c r="F223" i="15" s="1"/>
  <c r="N224" i="14"/>
  <c r="N224" i="15" s="1"/>
  <c r="V225" i="14"/>
  <c r="V225" i="15" s="1"/>
  <c r="F231" i="14"/>
  <c r="F231" i="15" s="1"/>
  <c r="F235" i="14"/>
  <c r="F235" i="15" s="1"/>
  <c r="N236" i="14"/>
  <c r="N236" i="15" s="1"/>
  <c r="F239" i="14"/>
  <c r="F239" i="15" s="1"/>
  <c r="V241" i="14"/>
  <c r="V241" i="15" s="1"/>
  <c r="V249" i="14"/>
  <c r="V249" i="15" s="1"/>
  <c r="N255" i="14"/>
  <c r="N255" i="15" s="1"/>
  <c r="N260" i="14"/>
  <c r="N260" i="15" s="1"/>
  <c r="V264" i="14"/>
  <c r="V264" i="15" s="1"/>
  <c r="F266" i="14"/>
  <c r="F266" i="15" s="1"/>
  <c r="N267" i="14"/>
  <c r="N267" i="15" s="1"/>
  <c r="V274" i="14"/>
  <c r="V274" i="15" s="1"/>
  <c r="N278" i="14"/>
  <c r="N278" i="15" s="1"/>
  <c r="F280" i="14"/>
  <c r="F280" i="15" s="1"/>
  <c r="N289" i="14"/>
  <c r="N289" i="15" s="1"/>
  <c r="V292" i="14"/>
  <c r="V292" i="15" s="1"/>
  <c r="N294" i="14"/>
  <c r="N294" i="15" s="1"/>
  <c r="S168" i="14"/>
  <c r="S168" i="15" s="1"/>
  <c r="G4" i="14"/>
  <c r="G4" i="15" s="1"/>
  <c r="O5" i="14"/>
  <c r="O5" i="15" s="1"/>
  <c r="W6" i="14"/>
  <c r="W6" i="15" s="1"/>
  <c r="O9" i="14"/>
  <c r="O9" i="15" s="1"/>
  <c r="W10" i="14"/>
  <c r="W10" i="15" s="1"/>
  <c r="O13" i="14"/>
  <c r="O13" i="15" s="1"/>
  <c r="W14" i="14"/>
  <c r="W14" i="15" s="1"/>
  <c r="O17" i="14"/>
  <c r="O17" i="15" s="1"/>
  <c r="W18" i="14"/>
  <c r="W18" i="15" s="1"/>
  <c r="G20" i="14"/>
  <c r="G20" i="15" s="1"/>
  <c r="O21" i="14"/>
  <c r="O21" i="15" s="1"/>
  <c r="W22" i="14"/>
  <c r="W22" i="15" s="1"/>
  <c r="O25" i="14"/>
  <c r="O25" i="15" s="1"/>
  <c r="W30" i="14"/>
  <c r="W30" i="15" s="1"/>
  <c r="O33" i="14"/>
  <c r="O33" i="15" s="1"/>
  <c r="O41" i="14"/>
  <c r="O41" i="15" s="1"/>
  <c r="W42" i="14"/>
  <c r="W42" i="15" s="1"/>
  <c r="W46" i="14"/>
  <c r="W46" i="15" s="1"/>
  <c r="W50" i="14"/>
  <c r="W50" i="15" s="1"/>
  <c r="O53" i="14"/>
  <c r="O53" i="15" s="1"/>
  <c r="O57" i="14"/>
  <c r="O57" i="15" s="1"/>
  <c r="W62" i="14"/>
  <c r="W62" i="15" s="1"/>
  <c r="O65" i="14"/>
  <c r="O65" i="15" s="1"/>
  <c r="W66" i="14"/>
  <c r="W66" i="15" s="1"/>
  <c r="G68" i="14"/>
  <c r="G68" i="15" s="1"/>
  <c r="W70" i="14"/>
  <c r="W70" i="15" s="1"/>
  <c r="G72" i="14"/>
  <c r="G72" i="15" s="1"/>
  <c r="O73" i="14"/>
  <c r="O73" i="15" s="1"/>
  <c r="G76" i="14"/>
  <c r="G76" i="15" s="1"/>
  <c r="W78" i="14"/>
  <c r="W78" i="15" s="1"/>
  <c r="G80" i="14"/>
  <c r="G80" i="15" s="1"/>
  <c r="O81" i="14"/>
  <c r="O81" i="15" s="1"/>
  <c r="W82" i="14"/>
  <c r="W82" i="15" s="1"/>
  <c r="G84" i="14"/>
  <c r="G84" i="15" s="1"/>
  <c r="O85" i="14"/>
  <c r="O85" i="15" s="1"/>
  <c r="W86" i="14"/>
  <c r="W86" i="15" s="1"/>
  <c r="G88" i="14"/>
  <c r="G88" i="15" s="1"/>
  <c r="O89" i="14"/>
  <c r="O89" i="15" s="1"/>
  <c r="W90" i="14"/>
  <c r="W90" i="15" s="1"/>
  <c r="G92" i="14"/>
  <c r="G92" i="15" s="1"/>
  <c r="O93" i="14"/>
  <c r="O93" i="15" s="1"/>
  <c r="W94" i="14"/>
  <c r="W94" i="15" s="1"/>
  <c r="G96" i="14"/>
  <c r="G96" i="15" s="1"/>
  <c r="O97" i="14"/>
  <c r="O97" i="15" s="1"/>
  <c r="W98" i="14"/>
  <c r="W98" i="15" s="1"/>
  <c r="G100" i="14"/>
  <c r="G100" i="15" s="1"/>
  <c r="W102" i="14"/>
  <c r="W102" i="15" s="1"/>
  <c r="G104" i="14"/>
  <c r="G104" i="15" s="1"/>
  <c r="O105" i="14"/>
  <c r="O105" i="15" s="1"/>
  <c r="G108" i="14"/>
  <c r="G108" i="15" s="1"/>
  <c r="O109" i="14"/>
  <c r="O109" i="15" s="1"/>
  <c r="W110" i="14"/>
  <c r="W110" i="15" s="1"/>
  <c r="O113" i="14"/>
  <c r="O113" i="15" s="1"/>
  <c r="W114" i="14"/>
  <c r="W114" i="15" s="1"/>
  <c r="G116" i="14"/>
  <c r="G116" i="15" s="1"/>
  <c r="W118" i="14"/>
  <c r="W118" i="15" s="1"/>
  <c r="G120" i="14"/>
  <c r="G120" i="15" s="1"/>
  <c r="O121" i="14"/>
  <c r="O121" i="15" s="1"/>
  <c r="W122" i="14"/>
  <c r="W122" i="15" s="1"/>
  <c r="G124" i="14"/>
  <c r="G124" i="15" s="1"/>
  <c r="O125" i="14"/>
  <c r="O125" i="15" s="1"/>
  <c r="W126" i="14"/>
  <c r="W126" i="15" s="1"/>
  <c r="O129" i="14"/>
  <c r="O129" i="15" s="1"/>
  <c r="G132" i="14"/>
  <c r="G132" i="15" s="1"/>
  <c r="O133" i="14"/>
  <c r="O133" i="15" s="1"/>
  <c r="W134" i="14"/>
  <c r="W134" i="15" s="1"/>
  <c r="G136" i="14"/>
  <c r="G136" i="15" s="1"/>
  <c r="O137" i="14"/>
  <c r="O137" i="15" s="1"/>
  <c r="W138" i="14"/>
  <c r="W138" i="15" s="1"/>
  <c r="G140" i="14"/>
  <c r="G140" i="15" s="1"/>
  <c r="O141" i="14"/>
  <c r="O141" i="15" s="1"/>
  <c r="W142" i="14"/>
  <c r="W142" i="15" s="1"/>
  <c r="O145" i="14"/>
  <c r="O145" i="15" s="1"/>
  <c r="W146" i="14"/>
  <c r="W146" i="15" s="1"/>
  <c r="G148" i="14"/>
  <c r="G148" i="15" s="1"/>
  <c r="W150" i="14"/>
  <c r="W150" i="15" s="1"/>
  <c r="O153" i="14"/>
  <c r="O153" i="15" s="1"/>
  <c r="W154" i="14"/>
  <c r="W154" i="15" s="1"/>
  <c r="G156" i="14"/>
  <c r="G156" i="15" s="1"/>
  <c r="O157" i="14"/>
  <c r="O157" i="15" s="1"/>
  <c r="W158" i="14"/>
  <c r="W158" i="15" s="1"/>
  <c r="G160" i="14"/>
  <c r="G160" i="15" s="1"/>
  <c r="O161" i="14"/>
  <c r="O161" i="15" s="1"/>
  <c r="W162" i="14"/>
  <c r="W162" i="15" s="1"/>
  <c r="G164" i="14"/>
  <c r="G164" i="15" s="1"/>
  <c r="O165" i="14"/>
  <c r="O165" i="15" s="1"/>
  <c r="W166" i="14"/>
  <c r="W166" i="15" s="1"/>
  <c r="O169" i="14"/>
  <c r="O169" i="15" s="1"/>
  <c r="G172" i="14"/>
  <c r="G172" i="15" s="1"/>
  <c r="W174" i="14"/>
  <c r="W174" i="15" s="1"/>
  <c r="G176" i="14"/>
  <c r="G176" i="15" s="1"/>
  <c r="O177" i="14"/>
  <c r="O177" i="15" s="1"/>
  <c r="W178" i="14"/>
  <c r="W178" i="15" s="1"/>
  <c r="G180" i="14"/>
  <c r="G180" i="15" s="1"/>
  <c r="O181" i="14"/>
  <c r="O181" i="15" s="1"/>
  <c r="W182" i="14"/>
  <c r="W182" i="15" s="1"/>
  <c r="G184" i="14"/>
  <c r="G184" i="15" s="1"/>
  <c r="O185" i="14"/>
  <c r="O185" i="15" s="1"/>
  <c r="W186" i="14"/>
  <c r="W186" i="15" s="1"/>
  <c r="G188" i="14"/>
  <c r="G188" i="15" s="1"/>
  <c r="O189" i="14"/>
  <c r="O189" i="15" s="1"/>
  <c r="W190" i="14"/>
  <c r="W190" i="15" s="1"/>
  <c r="G192" i="14"/>
  <c r="G192" i="15" s="1"/>
  <c r="O193" i="14"/>
  <c r="O193" i="15" s="1"/>
  <c r="W194" i="14"/>
  <c r="W194" i="15" s="1"/>
  <c r="G196" i="14"/>
  <c r="G196" i="15" s="1"/>
  <c r="O197" i="14"/>
  <c r="O197" i="15" s="1"/>
  <c r="W198" i="14"/>
  <c r="W198" i="15" s="1"/>
  <c r="G200" i="14"/>
  <c r="G200" i="15" s="1"/>
  <c r="O201" i="14"/>
  <c r="O201" i="15" s="1"/>
  <c r="W202" i="14"/>
  <c r="W202" i="15" s="1"/>
  <c r="G204" i="14"/>
  <c r="G204" i="15" s="1"/>
  <c r="O205" i="14"/>
  <c r="O205" i="15" s="1"/>
  <c r="W206" i="14"/>
  <c r="W206" i="15" s="1"/>
  <c r="G208" i="14"/>
  <c r="G208" i="15" s="1"/>
  <c r="O209" i="14"/>
  <c r="O209" i="15" s="1"/>
  <c r="W210" i="14"/>
  <c r="W210" i="15" s="1"/>
  <c r="G212" i="14"/>
  <c r="G212" i="15" s="1"/>
  <c r="O213" i="14"/>
  <c r="O213" i="15" s="1"/>
  <c r="W214" i="14"/>
  <c r="W214" i="15" s="1"/>
  <c r="G216" i="14"/>
  <c r="G216" i="15" s="1"/>
  <c r="O217" i="14"/>
  <c r="O217" i="15" s="1"/>
  <c r="W218" i="14"/>
  <c r="W218" i="15" s="1"/>
  <c r="G220" i="14"/>
  <c r="G220" i="15" s="1"/>
  <c r="O221" i="14"/>
  <c r="O221" i="15" s="1"/>
  <c r="W222" i="14"/>
  <c r="W222" i="15" s="1"/>
  <c r="G224" i="14"/>
  <c r="G224" i="15" s="1"/>
  <c r="O225" i="14"/>
  <c r="O225" i="15" s="1"/>
  <c r="W226" i="14"/>
  <c r="W226" i="15" s="1"/>
  <c r="G228" i="14"/>
  <c r="G228" i="15" s="1"/>
  <c r="O229" i="14"/>
  <c r="O229" i="15" s="1"/>
  <c r="W230" i="14"/>
  <c r="W230" i="15" s="1"/>
  <c r="G232" i="14"/>
  <c r="G232" i="15" s="1"/>
  <c r="O233" i="14"/>
  <c r="O233" i="15" s="1"/>
  <c r="W234" i="14"/>
  <c r="W234" i="15" s="1"/>
  <c r="G236" i="14"/>
  <c r="G236" i="15" s="1"/>
  <c r="O237" i="14"/>
  <c r="O237" i="15" s="1"/>
  <c r="W238" i="14"/>
  <c r="W238" i="15" s="1"/>
  <c r="G240" i="14"/>
  <c r="G240" i="15" s="1"/>
  <c r="O241" i="14"/>
  <c r="O241" i="15" s="1"/>
  <c r="W242" i="14"/>
  <c r="W242" i="15" s="1"/>
  <c r="G244" i="14"/>
  <c r="G244" i="15" s="1"/>
  <c r="O245" i="14"/>
  <c r="O245" i="15" s="1"/>
  <c r="W246" i="14"/>
  <c r="W246" i="15" s="1"/>
  <c r="G248" i="14"/>
  <c r="G248" i="15" s="1"/>
  <c r="O249" i="14"/>
  <c r="O249" i="15" s="1"/>
  <c r="W250" i="14"/>
  <c r="W250" i="15" s="1"/>
  <c r="G252" i="14"/>
  <c r="G252" i="15" s="1"/>
  <c r="O253" i="14"/>
  <c r="O253" i="15" s="1"/>
  <c r="W254" i="14"/>
  <c r="W254" i="15" s="1"/>
  <c r="G256" i="14"/>
  <c r="G256" i="15" s="1"/>
  <c r="O257" i="14"/>
  <c r="O257" i="15" s="1"/>
  <c r="W258" i="14"/>
  <c r="W258" i="15" s="1"/>
  <c r="G260" i="14"/>
  <c r="G260" i="15" s="1"/>
  <c r="O261" i="14"/>
  <c r="O261" i="15" s="1"/>
  <c r="W262" i="14"/>
  <c r="W262" i="15" s="1"/>
  <c r="G264" i="14"/>
  <c r="G264" i="15" s="1"/>
  <c r="O265" i="14"/>
  <c r="O265" i="15" s="1"/>
  <c r="W266" i="14"/>
  <c r="W266" i="15" s="1"/>
  <c r="G268" i="14"/>
  <c r="G268" i="15" s="1"/>
  <c r="O269" i="14"/>
  <c r="O269" i="15" s="1"/>
  <c r="W270" i="14"/>
  <c r="W270" i="15" s="1"/>
  <c r="O273" i="14"/>
  <c r="O273" i="15" s="1"/>
  <c r="W274" i="14"/>
  <c r="W274" i="15" s="1"/>
  <c r="G276" i="14"/>
  <c r="G276" i="15" s="1"/>
  <c r="W278" i="14"/>
  <c r="W278" i="15" s="1"/>
  <c r="G280" i="14"/>
  <c r="G280" i="15" s="1"/>
  <c r="O281" i="14"/>
  <c r="O281" i="15" s="1"/>
  <c r="W282" i="14"/>
  <c r="W282" i="15" s="1"/>
  <c r="G284" i="14"/>
  <c r="G284" i="15" s="1"/>
  <c r="O285" i="14"/>
  <c r="O285" i="15" s="1"/>
  <c r="W286" i="14"/>
  <c r="W286" i="15" s="1"/>
  <c r="G288" i="14"/>
  <c r="G288" i="15" s="1"/>
  <c r="O289" i="14"/>
  <c r="O289" i="15" s="1"/>
  <c r="W290" i="14"/>
  <c r="W290" i="15" s="1"/>
  <c r="G292" i="14"/>
  <c r="G292" i="15" s="1"/>
  <c r="W294" i="14"/>
  <c r="W294" i="15" s="1"/>
  <c r="S192" i="14"/>
  <c r="S192" i="15" s="1"/>
  <c r="P4" i="14"/>
  <c r="P4" i="15" s="1"/>
  <c r="H7" i="14"/>
  <c r="H7" i="15" s="1"/>
  <c r="X9" i="14"/>
  <c r="X9" i="15" s="1"/>
  <c r="X13" i="14"/>
  <c r="X13" i="15" s="1"/>
  <c r="X17" i="14"/>
  <c r="X17" i="15" s="1"/>
  <c r="H23" i="14"/>
  <c r="H23" i="15" s="1"/>
  <c r="X25" i="14"/>
  <c r="X25" i="15" s="1"/>
  <c r="H27" i="14"/>
  <c r="H27" i="15" s="1"/>
  <c r="P28" i="14"/>
  <c r="P28" i="15" s="1"/>
  <c r="X29" i="14"/>
  <c r="X29" i="15" s="1"/>
  <c r="H31" i="14"/>
  <c r="H31" i="15" s="1"/>
  <c r="H35" i="14"/>
  <c r="H35" i="15" s="1"/>
  <c r="P36" i="14"/>
  <c r="P36" i="15" s="1"/>
  <c r="H43" i="14"/>
  <c r="H43" i="15" s="1"/>
  <c r="P44" i="14"/>
  <c r="P44" i="15" s="1"/>
  <c r="X45" i="14"/>
  <c r="X45" i="15" s="1"/>
  <c r="H47" i="14"/>
  <c r="H47" i="15" s="1"/>
  <c r="X49" i="14"/>
  <c r="X49" i="15" s="1"/>
  <c r="H51" i="14"/>
  <c r="H51" i="15" s="1"/>
  <c r="H55" i="14"/>
  <c r="H55" i="15" s="1"/>
  <c r="H59" i="14"/>
  <c r="H59" i="15" s="1"/>
  <c r="P60" i="14"/>
  <c r="P60" i="15" s="1"/>
  <c r="X61" i="14"/>
  <c r="X61" i="15" s="1"/>
  <c r="H63" i="14"/>
  <c r="H63" i="15" s="1"/>
  <c r="X69" i="14"/>
  <c r="X69" i="15" s="1"/>
  <c r="H75" i="14"/>
  <c r="H75" i="15" s="1"/>
  <c r="X77" i="14"/>
  <c r="X77" i="15" s="1"/>
  <c r="P80" i="14"/>
  <c r="P80" i="15" s="1"/>
  <c r="X85" i="14"/>
  <c r="X85" i="15" s="1"/>
  <c r="H91" i="14"/>
  <c r="H91" i="15" s="1"/>
  <c r="X93" i="14"/>
  <c r="X93" i="15" s="1"/>
  <c r="P96" i="14"/>
  <c r="P96" i="15" s="1"/>
  <c r="H99" i="14"/>
  <c r="H99" i="15" s="1"/>
  <c r="X101" i="14"/>
  <c r="X101" i="15" s="1"/>
  <c r="H107" i="14"/>
  <c r="H107" i="15" s="1"/>
  <c r="P112" i="14"/>
  <c r="P112" i="15" s="1"/>
  <c r="H115" i="14"/>
  <c r="H115" i="15" s="1"/>
  <c r="X117" i="14"/>
  <c r="X117" i="15" s="1"/>
  <c r="H123" i="14"/>
  <c r="H123" i="15" s="1"/>
  <c r="X125" i="14"/>
  <c r="X125" i="15" s="1"/>
  <c r="P128" i="14"/>
  <c r="P128" i="15" s="1"/>
  <c r="X133" i="14"/>
  <c r="X133" i="15" s="1"/>
  <c r="H139" i="14"/>
  <c r="H139" i="15" s="1"/>
  <c r="P144" i="14"/>
  <c r="P144" i="15" s="1"/>
  <c r="H147" i="14"/>
  <c r="H147" i="15" s="1"/>
  <c r="X149" i="14"/>
  <c r="X149" i="15" s="1"/>
  <c r="H155" i="14"/>
  <c r="H155" i="15" s="1"/>
  <c r="P156" i="14"/>
  <c r="P156" i="15" s="1"/>
  <c r="X157" i="14"/>
  <c r="X157" i="15" s="1"/>
  <c r="P160" i="14"/>
  <c r="P160" i="15" s="1"/>
  <c r="X165" i="14"/>
  <c r="X165" i="15" s="1"/>
  <c r="H171" i="14"/>
  <c r="H171" i="15" s="1"/>
  <c r="P176" i="14"/>
  <c r="P176" i="15" s="1"/>
  <c r="X177" i="14"/>
  <c r="X177" i="15" s="1"/>
  <c r="X181" i="14"/>
  <c r="X181" i="15" s="1"/>
  <c r="P184" i="14"/>
  <c r="P184" i="15" s="1"/>
  <c r="H187" i="14"/>
  <c r="H187" i="15" s="1"/>
  <c r="P192" i="14"/>
  <c r="P192" i="15" s="1"/>
  <c r="H195" i="14"/>
  <c r="H195" i="15" s="1"/>
  <c r="X197" i="14"/>
  <c r="X197" i="15" s="1"/>
  <c r="P200" i="14"/>
  <c r="P200" i="15" s="1"/>
  <c r="H203" i="14"/>
  <c r="H203" i="15" s="1"/>
  <c r="P204" i="14"/>
  <c r="P204" i="15" s="1"/>
  <c r="P208" i="14"/>
  <c r="P208" i="15" s="1"/>
  <c r="X213" i="14"/>
  <c r="X213" i="15" s="1"/>
  <c r="H219" i="14"/>
  <c r="H219" i="15" s="1"/>
  <c r="X221" i="14"/>
  <c r="X221" i="15" s="1"/>
  <c r="P224" i="14"/>
  <c r="P224" i="15" s="1"/>
  <c r="H227" i="14"/>
  <c r="H227" i="15" s="1"/>
  <c r="P228" i="14"/>
  <c r="P228" i="15" s="1"/>
  <c r="X229" i="14"/>
  <c r="X229" i="15" s="1"/>
  <c r="H235" i="14"/>
  <c r="H235" i="15" s="1"/>
  <c r="P240" i="14"/>
  <c r="P240" i="15" s="1"/>
  <c r="H243" i="14"/>
  <c r="H243" i="15" s="1"/>
  <c r="P244" i="14"/>
  <c r="P244" i="15" s="1"/>
  <c r="X245" i="14"/>
  <c r="X245" i="15" s="1"/>
  <c r="P248" i="14"/>
  <c r="P248" i="15" s="1"/>
  <c r="H251" i="14"/>
  <c r="H251" i="15" s="1"/>
  <c r="P256" i="14"/>
  <c r="P256" i="15" s="1"/>
  <c r="X261" i="14"/>
  <c r="X261" i="15" s="1"/>
  <c r="H263" i="14"/>
  <c r="H263" i="15" s="1"/>
  <c r="H267" i="14"/>
  <c r="H267" i="15" s="1"/>
  <c r="X269" i="14"/>
  <c r="X269" i="15" s="1"/>
  <c r="P272" i="14"/>
  <c r="P272" i="15" s="1"/>
  <c r="X273" i="14"/>
  <c r="X273" i="15" s="1"/>
  <c r="X277" i="14"/>
  <c r="X277" i="15" s="1"/>
  <c r="H283" i="14"/>
  <c r="H283" i="15" s="1"/>
  <c r="X285" i="14"/>
  <c r="X285" i="15" s="1"/>
  <c r="P288" i="14"/>
  <c r="P288" i="15" s="1"/>
  <c r="S136" i="14"/>
  <c r="S136" i="15" s="1"/>
  <c r="C222" i="14"/>
  <c r="C222" i="15" s="1"/>
  <c r="C5" i="14"/>
  <c r="C5" i="15" s="1"/>
  <c r="K6" i="14"/>
  <c r="K6" i="15" s="1"/>
  <c r="C9" i="14"/>
  <c r="C9" i="15" s="1"/>
  <c r="K10" i="14"/>
  <c r="K10" i="15" s="1"/>
  <c r="C13" i="14"/>
  <c r="C13" i="15" s="1"/>
  <c r="S15" i="14"/>
  <c r="S15" i="15" s="1"/>
  <c r="K22" i="14"/>
  <c r="K22" i="15" s="1"/>
  <c r="C25" i="14"/>
  <c r="C25" i="15" s="1"/>
  <c r="S27" i="14"/>
  <c r="S27" i="15" s="1"/>
  <c r="S35" i="14"/>
  <c r="S35" i="15" s="1"/>
  <c r="S43" i="14"/>
  <c r="S43" i="15" s="1"/>
  <c r="C45" i="14"/>
  <c r="C45" i="15" s="1"/>
  <c r="K50" i="14"/>
  <c r="K50" i="15" s="1"/>
  <c r="S51" i="14"/>
  <c r="S51" i="15" s="1"/>
  <c r="C53" i="14"/>
  <c r="C53" i="15" s="1"/>
  <c r="K54" i="14"/>
  <c r="K54" i="15" s="1"/>
  <c r="S55" i="14"/>
  <c r="S55" i="15" s="1"/>
  <c r="C61" i="14"/>
  <c r="C61" i="15" s="1"/>
  <c r="S63" i="14"/>
  <c r="S63" i="15" s="1"/>
  <c r="S67" i="14"/>
  <c r="S67" i="15" s="1"/>
  <c r="K70" i="14"/>
  <c r="K70" i="15" s="1"/>
  <c r="K74" i="14"/>
  <c r="K74" i="15" s="1"/>
  <c r="K78" i="14"/>
  <c r="K78" i="15" s="1"/>
  <c r="C81" i="14"/>
  <c r="C81" i="15" s="1"/>
  <c r="S83" i="14"/>
  <c r="S83" i="15" s="1"/>
  <c r="S87" i="14"/>
  <c r="S87" i="15" s="1"/>
  <c r="C89" i="14"/>
  <c r="C89" i="15" s="1"/>
  <c r="K90" i="14"/>
  <c r="K90" i="15" s="1"/>
  <c r="S91" i="14"/>
  <c r="S91" i="15" s="1"/>
  <c r="S95" i="14"/>
  <c r="S95" i="15" s="1"/>
  <c r="S99" i="14"/>
  <c r="S99" i="15" s="1"/>
  <c r="C101" i="14"/>
  <c r="C101" i="15" s="1"/>
  <c r="K102" i="14"/>
  <c r="K102" i="15" s="1"/>
  <c r="C105" i="14"/>
  <c r="C105" i="15" s="1"/>
  <c r="S111" i="14"/>
  <c r="C113" i="14"/>
  <c r="C113" i="15" s="1"/>
  <c r="C117" i="14"/>
  <c r="C117" i="15" s="1"/>
  <c r="S119" i="14"/>
  <c r="S119" i="15" s="1"/>
  <c r="C121" i="14"/>
  <c r="K122" i="14"/>
  <c r="K122" i="15" s="1"/>
  <c r="S123" i="14"/>
  <c r="S123" i="15" s="1"/>
  <c r="K126" i="14"/>
  <c r="K126" i="15" s="1"/>
  <c r="S131" i="14"/>
  <c r="S131" i="15" s="1"/>
  <c r="C133" i="14"/>
  <c r="C133" i="15" s="1"/>
  <c r="K134" i="14"/>
  <c r="K134" i="15" s="1"/>
  <c r="K140" i="14"/>
  <c r="K140" i="15" s="1"/>
  <c r="S141" i="14"/>
  <c r="C145" i="14"/>
  <c r="C145" i="15" s="1"/>
  <c r="K146" i="14"/>
  <c r="K146" i="15" s="1"/>
  <c r="C151" i="14"/>
  <c r="C151" i="15" s="1"/>
  <c r="S155" i="14"/>
  <c r="S155" i="15" s="1"/>
  <c r="C157" i="14"/>
  <c r="C157" i="15" s="1"/>
  <c r="S161" i="14"/>
  <c r="S161" i="15" s="1"/>
  <c r="C163" i="14"/>
  <c r="C163" i="15" s="1"/>
  <c r="K166" i="14"/>
  <c r="K166" i="15" s="1"/>
  <c r="S167" i="14"/>
  <c r="S167" i="15" s="1"/>
  <c r="K172" i="14"/>
  <c r="K172" i="15" s="1"/>
  <c r="S173" i="14"/>
  <c r="S173" i="15" s="1"/>
  <c r="C177" i="14"/>
  <c r="C177" i="15" s="1"/>
  <c r="K178" i="14"/>
  <c r="K178" i="15" s="1"/>
  <c r="C180" i="14"/>
  <c r="C183" i="14"/>
  <c r="C183" i="15" s="1"/>
  <c r="S187" i="14"/>
  <c r="S187" i="15" s="1"/>
  <c r="S193" i="14"/>
  <c r="S193" i="15" s="1"/>
  <c r="C195" i="14"/>
  <c r="C195" i="15" s="1"/>
  <c r="K198" i="14"/>
  <c r="K198" i="15" s="1"/>
  <c r="K204" i="14"/>
  <c r="K204" i="15" s="1"/>
  <c r="C209" i="14"/>
  <c r="K210" i="14"/>
  <c r="K210" i="15" s="1"/>
  <c r="C215" i="14"/>
  <c r="C215" i="15" s="1"/>
  <c r="S219" i="14"/>
  <c r="S219" i="15" s="1"/>
  <c r="C221" i="14"/>
  <c r="C221" i="15" s="1"/>
  <c r="C227" i="14"/>
  <c r="C227" i="15" s="1"/>
  <c r="K230" i="14"/>
  <c r="K230" i="15" s="1"/>
  <c r="S231" i="14"/>
  <c r="S231" i="15" s="1"/>
  <c r="S237" i="14"/>
  <c r="S237" i="15" s="1"/>
  <c r="K239" i="14"/>
  <c r="K239" i="15" s="1"/>
  <c r="C241" i="14"/>
  <c r="C241" i="15" s="1"/>
  <c r="K242" i="14"/>
  <c r="K242" i="15" s="1"/>
  <c r="C245" i="14"/>
  <c r="C245" i="15" s="1"/>
  <c r="S247" i="14"/>
  <c r="S247" i="15" s="1"/>
  <c r="C249" i="14"/>
  <c r="C249" i="15" s="1"/>
  <c r="K250" i="14"/>
  <c r="K250" i="15" s="1"/>
  <c r="S251" i="14"/>
  <c r="S251" i="15" s="1"/>
  <c r="C253" i="14"/>
  <c r="C253" i="15" s="1"/>
  <c r="S255" i="14"/>
  <c r="S255" i="15" s="1"/>
  <c r="K258" i="14"/>
  <c r="K258" i="15" s="1"/>
  <c r="S259" i="14"/>
  <c r="S259" i="15" s="1"/>
  <c r="C261" i="14"/>
  <c r="C261" i="15" s="1"/>
  <c r="S263" i="14"/>
  <c r="S263" i="15" s="1"/>
  <c r="C265" i="14"/>
  <c r="C265" i="15" s="1"/>
  <c r="K266" i="14"/>
  <c r="K266" i="15" s="1"/>
  <c r="C269" i="14"/>
  <c r="C269" i="15" s="1"/>
  <c r="K270" i="14"/>
  <c r="K270" i="15" s="1"/>
  <c r="S271" i="14"/>
  <c r="S271" i="15" s="1"/>
  <c r="K274" i="14"/>
  <c r="K274" i="15" s="1"/>
  <c r="C277" i="14"/>
  <c r="C277" i="15" s="1"/>
  <c r="K278" i="14"/>
  <c r="K278" i="15" s="1"/>
  <c r="S279" i="14"/>
  <c r="S279" i="15" s="1"/>
  <c r="C281" i="14"/>
  <c r="C281" i="15" s="1"/>
  <c r="K282" i="14"/>
  <c r="K282" i="15" s="1"/>
  <c r="C285" i="14"/>
  <c r="C285" i="15" s="1"/>
  <c r="S287" i="14"/>
  <c r="S287" i="15" s="1"/>
  <c r="K290" i="14"/>
  <c r="K290" i="15" s="1"/>
  <c r="S184" i="14"/>
  <c r="S184" i="15" s="1"/>
  <c r="U5" i="14"/>
  <c r="U5" i="15" s="1"/>
  <c r="U9" i="14"/>
  <c r="U9" i="15" s="1"/>
  <c r="U13" i="14"/>
  <c r="U13" i="15" s="1"/>
  <c r="U21" i="14"/>
  <c r="U21" i="15" s="1"/>
  <c r="E23" i="14"/>
  <c r="E23" i="15" s="1"/>
  <c r="U29" i="14"/>
  <c r="U29" i="15" s="1"/>
  <c r="E35" i="14"/>
  <c r="E35" i="15" s="1"/>
  <c r="U37" i="14"/>
  <c r="U37" i="15" s="1"/>
  <c r="M40" i="14"/>
  <c r="M40" i="15" s="1"/>
  <c r="E51" i="14"/>
  <c r="E51" i="15" s="1"/>
  <c r="U53" i="14"/>
  <c r="U53" i="15" s="1"/>
  <c r="M56" i="14"/>
  <c r="M56" i="15" s="1"/>
  <c r="M64" i="14"/>
  <c r="M64" i="15" s="1"/>
  <c r="E71" i="14"/>
  <c r="E71" i="15" s="1"/>
  <c r="U73" i="14"/>
  <c r="U73" i="15" s="1"/>
  <c r="E75" i="14"/>
  <c r="E75" i="15" s="1"/>
  <c r="U77" i="14"/>
  <c r="U77" i="15" s="1"/>
  <c r="U81" i="14"/>
  <c r="U81" i="15" s="1"/>
  <c r="E83" i="14"/>
  <c r="M84" i="14"/>
  <c r="M84" i="15" s="1"/>
  <c r="U85" i="14"/>
  <c r="U85" i="15" s="1"/>
  <c r="E87" i="14"/>
  <c r="E87" i="15" s="1"/>
  <c r="U89" i="14"/>
  <c r="U89" i="15" s="1"/>
  <c r="M92" i="14"/>
  <c r="M92" i="15" s="1"/>
  <c r="E95" i="14"/>
  <c r="E95" i="15" s="1"/>
  <c r="M96" i="14"/>
  <c r="M96" i="15" s="1"/>
  <c r="U97" i="14"/>
  <c r="U97" i="15" s="1"/>
  <c r="E99" i="14"/>
  <c r="M100" i="14"/>
  <c r="M100" i="15" s="1"/>
  <c r="U101" i="14"/>
  <c r="U101" i="15" s="1"/>
  <c r="M104" i="14"/>
  <c r="M104" i="15" s="1"/>
  <c r="M108" i="14"/>
  <c r="M108" i="15" s="1"/>
  <c r="U109" i="14"/>
  <c r="U109" i="15" s="1"/>
  <c r="E111" i="14"/>
  <c r="E111" i="15" s="1"/>
  <c r="U113" i="14"/>
  <c r="U113" i="15" s="1"/>
  <c r="M116" i="14"/>
  <c r="M116" i="15" s="1"/>
  <c r="E119" i="14"/>
  <c r="E119" i="15" s="1"/>
  <c r="M120" i="14"/>
  <c r="M120" i="15" s="1"/>
  <c r="U121" i="14"/>
  <c r="U121" i="15" s="1"/>
  <c r="U125" i="14"/>
  <c r="U125" i="15" s="1"/>
  <c r="E127" i="14"/>
  <c r="M128" i="14"/>
  <c r="M128" i="15" s="1"/>
  <c r="U129" i="14"/>
  <c r="U129" i="15" s="1"/>
  <c r="E131" i="14"/>
  <c r="E135" i="14"/>
  <c r="E135" i="15" s="1"/>
  <c r="M136" i="14"/>
  <c r="M136" i="15" s="1"/>
  <c r="U137" i="14"/>
  <c r="U137" i="15" s="1"/>
  <c r="E139" i="14"/>
  <c r="E139" i="15" s="1"/>
  <c r="M140" i="14"/>
  <c r="M140" i="15" s="1"/>
  <c r="M144" i="14"/>
  <c r="M144" i="15" s="1"/>
  <c r="U145" i="14"/>
  <c r="U145" i="15" s="1"/>
  <c r="E147" i="14"/>
  <c r="E151" i="14"/>
  <c r="E151" i="15" s="1"/>
  <c r="M152" i="14"/>
  <c r="M152" i="15" s="1"/>
  <c r="U153" i="14"/>
  <c r="U153" i="15" s="1"/>
  <c r="E155" i="14"/>
  <c r="E155" i="15" s="1"/>
  <c r="M156" i="14"/>
  <c r="M156" i="15" s="1"/>
  <c r="U157" i="14"/>
  <c r="U157" i="15" s="1"/>
  <c r="E159" i="14"/>
  <c r="E159" i="15" s="1"/>
  <c r="M160" i="14"/>
  <c r="M160" i="15" s="1"/>
  <c r="U161" i="14"/>
  <c r="U161" i="15" s="1"/>
  <c r="E163" i="14"/>
  <c r="M164" i="14"/>
  <c r="M164" i="15" s="1"/>
  <c r="U165" i="14"/>
  <c r="U165" i="15" s="1"/>
  <c r="E167" i="14"/>
  <c r="E167" i="15" s="1"/>
  <c r="U169" i="14"/>
  <c r="U169" i="15" s="1"/>
  <c r="E171" i="14"/>
  <c r="E171" i="15" s="1"/>
  <c r="M172" i="14"/>
  <c r="M172" i="15" s="1"/>
  <c r="U177" i="14"/>
  <c r="U177" i="15" s="1"/>
  <c r="E179" i="14"/>
  <c r="U181" i="14"/>
  <c r="U181" i="15" s="1"/>
  <c r="E183" i="14"/>
  <c r="U185" i="14"/>
  <c r="U185" i="15" s="1"/>
  <c r="M188" i="14"/>
  <c r="M188" i="15" s="1"/>
  <c r="U189" i="14"/>
  <c r="E191" i="14"/>
  <c r="E191" i="15" s="1"/>
  <c r="M192" i="14"/>
  <c r="M192" i="15" s="1"/>
  <c r="U193" i="14"/>
  <c r="U193" i="15" s="1"/>
  <c r="E195" i="14"/>
  <c r="M196" i="14"/>
  <c r="M196" i="15" s="1"/>
  <c r="U197" i="14"/>
  <c r="U197" i="15" s="1"/>
  <c r="E199" i="14"/>
  <c r="E203" i="14"/>
  <c r="E203" i="15" s="1"/>
  <c r="M204" i="14"/>
  <c r="M204" i="15" s="1"/>
  <c r="U205" i="14"/>
  <c r="U205" i="15" s="1"/>
  <c r="E207" i="14"/>
  <c r="E207" i="15" s="1"/>
  <c r="M208" i="14"/>
  <c r="M208" i="15" s="1"/>
  <c r="U209" i="14"/>
  <c r="U209" i="15" s="1"/>
  <c r="E211" i="14"/>
  <c r="E211" i="15" s="1"/>
  <c r="U213" i="14"/>
  <c r="U213" i="15" s="1"/>
  <c r="M216" i="14"/>
  <c r="M216" i="15" s="1"/>
  <c r="U217" i="14"/>
  <c r="U217" i="15" s="1"/>
  <c r="E219" i="14"/>
  <c r="E219" i="15" s="1"/>
  <c r="M220" i="14"/>
  <c r="M220" i="15" s="1"/>
  <c r="U221" i="14"/>
  <c r="U221" i="15" s="1"/>
  <c r="E223" i="14"/>
  <c r="E223" i="15" s="1"/>
  <c r="M224" i="14"/>
  <c r="M224" i="15" s="1"/>
  <c r="U225" i="14"/>
  <c r="U225" i="15" s="1"/>
  <c r="U229" i="14"/>
  <c r="U229" i="15" s="1"/>
  <c r="E231" i="14"/>
  <c r="E231" i="15" s="1"/>
  <c r="M232" i="14"/>
  <c r="M232" i="15" s="1"/>
  <c r="U233" i="14"/>
  <c r="U233" i="15" s="1"/>
  <c r="E235" i="14"/>
  <c r="E235" i="15" s="1"/>
  <c r="M236" i="14"/>
  <c r="M236" i="15" s="1"/>
  <c r="E239" i="14"/>
  <c r="E239" i="15" s="1"/>
  <c r="U241" i="14"/>
  <c r="U241" i="15" s="1"/>
  <c r="M244" i="14"/>
  <c r="M244" i="15" s="1"/>
  <c r="U245" i="14"/>
  <c r="U245" i="15" s="1"/>
  <c r="E247" i="14"/>
  <c r="E247" i="15" s="1"/>
  <c r="M248" i="14"/>
  <c r="M248" i="15" s="1"/>
  <c r="U249" i="14"/>
  <c r="U249" i="15" s="1"/>
  <c r="E251" i="14"/>
  <c r="E251" i="15" s="1"/>
  <c r="U253" i="14"/>
  <c r="U253" i="15" s="1"/>
  <c r="E255" i="14"/>
  <c r="E255" i="15" s="1"/>
  <c r="M256" i="14"/>
  <c r="M256" i="15" s="1"/>
  <c r="E259" i="14"/>
  <c r="E259" i="15" s="1"/>
  <c r="M260" i="14"/>
  <c r="M260" i="15" s="1"/>
  <c r="E263" i="14"/>
  <c r="E263" i="15" s="1"/>
  <c r="M264" i="14"/>
  <c r="M264" i="15" s="1"/>
  <c r="U265" i="14"/>
  <c r="U265" i="15" s="1"/>
  <c r="E271" i="14"/>
  <c r="E271" i="15" s="1"/>
  <c r="U277" i="14"/>
  <c r="U277" i="15" s="1"/>
  <c r="E279" i="14"/>
  <c r="E279" i="15" s="1"/>
  <c r="E283" i="14"/>
  <c r="E283" i="15" s="1"/>
  <c r="M284" i="14"/>
  <c r="M284" i="15" s="1"/>
  <c r="U285" i="14"/>
  <c r="U285" i="15" s="1"/>
  <c r="E287" i="14"/>
  <c r="E287" i="15" s="1"/>
  <c r="M288" i="14"/>
  <c r="M288" i="15" s="1"/>
  <c r="M292" i="14"/>
  <c r="M292" i="15" s="1"/>
  <c r="U293" i="14"/>
  <c r="U293" i="15" s="1"/>
  <c r="E295" i="14"/>
  <c r="E295" i="15" s="1"/>
  <c r="G350" i="14"/>
  <c r="G366" i="14"/>
  <c r="G366" i="15" s="1"/>
  <c r="G358" i="14"/>
  <c r="G358" i="15" s="1"/>
  <c r="R290" i="14"/>
  <c r="R290" i="15" s="1"/>
  <c r="J293" i="14"/>
  <c r="J293" i="15" s="1"/>
  <c r="Z295" i="14"/>
  <c r="Z295" i="15" s="1"/>
  <c r="R298" i="14"/>
  <c r="R298" i="15" s="1"/>
  <c r="J301" i="14"/>
  <c r="J301" i="15" s="1"/>
  <c r="Z303" i="14"/>
  <c r="Z303" i="15" s="1"/>
  <c r="R306" i="14"/>
  <c r="R306" i="15" s="1"/>
  <c r="J309" i="14"/>
  <c r="J309" i="15" s="1"/>
  <c r="Z311" i="14"/>
  <c r="Z311" i="15" s="1"/>
  <c r="J315" i="14"/>
  <c r="J315" i="15" s="1"/>
  <c r="Z317" i="14"/>
  <c r="Z317" i="15" s="1"/>
  <c r="R320" i="14"/>
  <c r="R320" i="15" s="1"/>
  <c r="Z325" i="14"/>
  <c r="Z325" i="15" s="1"/>
  <c r="Z333" i="14"/>
  <c r="Z333" i="15" s="1"/>
  <c r="J343" i="14"/>
  <c r="J343" i="15" s="1"/>
  <c r="Z351" i="14"/>
  <c r="Z351" i="15" s="1"/>
  <c r="Z359" i="14"/>
  <c r="Z359" i="15" s="1"/>
  <c r="S291" i="14"/>
  <c r="S291" i="15" s="1"/>
  <c r="C297" i="14"/>
  <c r="C297" i="15" s="1"/>
  <c r="S299" i="14"/>
  <c r="S299" i="15" s="1"/>
  <c r="K302" i="14"/>
  <c r="K302" i="15" s="1"/>
  <c r="C305" i="14"/>
  <c r="C305" i="15" s="1"/>
  <c r="S307" i="14"/>
  <c r="S307" i="15" s="1"/>
  <c r="K310" i="14"/>
  <c r="C313" i="14"/>
  <c r="C313" i="15" s="1"/>
  <c r="S315" i="14"/>
  <c r="S315" i="15" s="1"/>
  <c r="K318" i="14"/>
  <c r="K318" i="15" s="1"/>
  <c r="C321" i="14"/>
  <c r="C321" i="15" s="1"/>
  <c r="S323" i="14"/>
  <c r="S323" i="15" s="1"/>
  <c r="K326" i="14"/>
  <c r="K326" i="15" s="1"/>
  <c r="C329" i="14"/>
  <c r="C329" i="15" s="1"/>
  <c r="S331" i="14"/>
  <c r="S331" i="15" s="1"/>
  <c r="K334" i="14"/>
  <c r="K334" i="15" s="1"/>
  <c r="C337" i="14"/>
  <c r="C337" i="15" s="1"/>
  <c r="S339" i="14"/>
  <c r="S339" i="15" s="1"/>
  <c r="K342" i="14"/>
  <c r="K342" i="15" s="1"/>
  <c r="C345" i="14"/>
  <c r="C345" i="15" s="1"/>
  <c r="S347" i="14"/>
  <c r="S347" i="15" s="1"/>
  <c r="K350" i="14"/>
  <c r="K350" i="15" s="1"/>
  <c r="C353" i="14"/>
  <c r="C353" i="15" s="1"/>
  <c r="S355" i="14"/>
  <c r="S355" i="15" s="1"/>
  <c r="K358" i="14"/>
  <c r="K358" i="15" s="1"/>
  <c r="C361" i="14"/>
  <c r="C361" i="15" s="1"/>
  <c r="S363" i="14"/>
  <c r="S363" i="15" s="1"/>
  <c r="K366" i="14"/>
  <c r="K366" i="15" s="1"/>
  <c r="D292" i="14"/>
  <c r="D292" i="15" s="1"/>
  <c r="T294" i="14"/>
  <c r="T294" i="15" s="1"/>
  <c r="T297" i="14"/>
  <c r="T297" i="15" s="1"/>
  <c r="L300" i="14"/>
  <c r="L300" i="15" s="1"/>
  <c r="D303" i="14"/>
  <c r="D303" i="15" s="1"/>
  <c r="D306" i="14"/>
  <c r="D306" i="15" s="1"/>
  <c r="T308" i="14"/>
  <c r="T308" i="15" s="1"/>
  <c r="L311" i="14"/>
  <c r="L311" i="15" s="1"/>
  <c r="L314" i="14"/>
  <c r="L314" i="15" s="1"/>
  <c r="D317" i="14"/>
  <c r="D317" i="15" s="1"/>
  <c r="T319" i="14"/>
  <c r="T319" i="15" s="1"/>
  <c r="T322" i="14"/>
  <c r="T322" i="15" s="1"/>
  <c r="L325" i="14"/>
  <c r="L325" i="15" s="1"/>
  <c r="D328" i="14"/>
  <c r="D328" i="15" s="1"/>
  <c r="D331" i="14"/>
  <c r="D331" i="15" s="1"/>
  <c r="T333" i="14"/>
  <c r="T333" i="15" s="1"/>
  <c r="L336" i="14"/>
  <c r="L336" i="15" s="1"/>
  <c r="L339" i="14"/>
  <c r="L339" i="15" s="1"/>
  <c r="D342" i="14"/>
  <c r="D342" i="15" s="1"/>
  <c r="T344" i="14"/>
  <c r="T344" i="15" s="1"/>
  <c r="T347" i="14"/>
  <c r="T347" i="15" s="1"/>
  <c r="L350" i="14"/>
  <c r="L350" i="15" s="1"/>
  <c r="L353" i="14"/>
  <c r="L353" i="15" s="1"/>
  <c r="D356" i="14"/>
  <c r="D356" i="15" s="1"/>
  <c r="T358" i="14"/>
  <c r="T358" i="15" s="1"/>
  <c r="T361" i="14"/>
  <c r="T361" i="15" s="1"/>
  <c r="L364" i="14"/>
  <c r="L364" i="15" s="1"/>
  <c r="D367" i="14"/>
  <c r="D367" i="15" s="1"/>
  <c r="U296" i="14"/>
  <c r="U296" i="15" s="1"/>
  <c r="M299" i="14"/>
  <c r="M299" i="15" s="1"/>
  <c r="E302" i="14"/>
  <c r="E302" i="15" s="1"/>
  <c r="U304" i="14"/>
  <c r="U304" i="15" s="1"/>
  <c r="M307" i="14"/>
  <c r="M307" i="15" s="1"/>
  <c r="E310" i="14"/>
  <c r="E310" i="15" s="1"/>
  <c r="U312" i="14"/>
  <c r="U312" i="15" s="1"/>
  <c r="M315" i="14"/>
  <c r="M315" i="15" s="1"/>
  <c r="E318" i="14"/>
  <c r="E318" i="15" s="1"/>
  <c r="U320" i="14"/>
  <c r="U320" i="15" s="1"/>
  <c r="M323" i="14"/>
  <c r="M323" i="15" s="1"/>
  <c r="E326" i="14"/>
  <c r="E326" i="15" s="1"/>
  <c r="U328" i="14"/>
  <c r="U328" i="15" s="1"/>
  <c r="M331" i="14"/>
  <c r="M331" i="15" s="1"/>
  <c r="E334" i="14"/>
  <c r="E334" i="15" s="1"/>
  <c r="U336" i="14"/>
  <c r="U336" i="15" s="1"/>
  <c r="M339" i="14"/>
  <c r="M339" i="15" s="1"/>
  <c r="E342" i="14"/>
  <c r="E342" i="15" s="1"/>
  <c r="U344" i="14"/>
  <c r="U344" i="15" s="1"/>
  <c r="M347" i="14"/>
  <c r="M347" i="15" s="1"/>
  <c r="E350" i="14"/>
  <c r="E350" i="15" s="1"/>
  <c r="U352" i="14"/>
  <c r="U352" i="15" s="1"/>
  <c r="M355" i="14"/>
  <c r="M355" i="15" s="1"/>
  <c r="E358" i="14"/>
  <c r="U360" i="14"/>
  <c r="U360" i="15" s="1"/>
  <c r="M363" i="14"/>
  <c r="M363" i="15" s="1"/>
  <c r="E366" i="14"/>
  <c r="E366" i="15" s="1"/>
  <c r="V3" i="14"/>
  <c r="V3" i="15" s="1"/>
  <c r="J342" i="14"/>
  <c r="J342" i="15" s="1"/>
  <c r="F304" i="14"/>
  <c r="F304" i="15" s="1"/>
  <c r="F310" i="14"/>
  <c r="F310" i="15" s="1"/>
  <c r="V319" i="14"/>
  <c r="V319" i="15" s="1"/>
  <c r="V332" i="14"/>
  <c r="V332" i="15" s="1"/>
  <c r="F336" i="14"/>
  <c r="F336" i="15" s="1"/>
  <c r="V349" i="14"/>
  <c r="V349" i="15" s="1"/>
  <c r="V361" i="14"/>
  <c r="V361" i="15" s="1"/>
  <c r="N365" i="14"/>
  <c r="N365" i="15" s="1"/>
  <c r="O297" i="14"/>
  <c r="O297" i="15" s="1"/>
  <c r="G300" i="14"/>
  <c r="G300" i="15" s="1"/>
  <c r="W302" i="14"/>
  <c r="W302" i="15" s="1"/>
  <c r="O305" i="14"/>
  <c r="O305" i="15" s="1"/>
  <c r="G308" i="14"/>
  <c r="G308" i="15" s="1"/>
  <c r="G311" i="14"/>
  <c r="G311" i="15" s="1"/>
  <c r="W313" i="14"/>
  <c r="W313" i="15" s="1"/>
  <c r="O316" i="14"/>
  <c r="O316" i="15" s="1"/>
  <c r="O319" i="14"/>
  <c r="O319" i="15" s="1"/>
  <c r="G322" i="14"/>
  <c r="G322" i="15" s="1"/>
  <c r="W324" i="14"/>
  <c r="W324" i="15" s="1"/>
  <c r="O327" i="14"/>
  <c r="O327" i="15" s="1"/>
  <c r="G330" i="14"/>
  <c r="G330" i="15" s="1"/>
  <c r="W332" i="14"/>
  <c r="W332" i="15" s="1"/>
  <c r="W335" i="14"/>
  <c r="W335" i="15" s="1"/>
  <c r="O338" i="14"/>
  <c r="O338" i="15" s="1"/>
  <c r="G341" i="14"/>
  <c r="G341" i="15" s="1"/>
  <c r="G344" i="14"/>
  <c r="G344" i="15" s="1"/>
  <c r="W346" i="14"/>
  <c r="W346" i="15" s="1"/>
  <c r="O349" i="14"/>
  <c r="O349" i="15" s="1"/>
  <c r="O352" i="14"/>
  <c r="O352" i="15" s="1"/>
  <c r="G355" i="14"/>
  <c r="G355" i="15" s="1"/>
  <c r="W357" i="14"/>
  <c r="W357" i="15" s="1"/>
  <c r="W360" i="14"/>
  <c r="W360" i="15" s="1"/>
  <c r="O363" i="14"/>
  <c r="O363" i="15" s="1"/>
  <c r="O366" i="14"/>
  <c r="O366" i="15" s="1"/>
  <c r="H292" i="14"/>
  <c r="H292" i="15" s="1"/>
  <c r="X294" i="14"/>
  <c r="X294" i="15" s="1"/>
  <c r="P297" i="14"/>
  <c r="P297" i="15" s="1"/>
  <c r="H300" i="14"/>
  <c r="H300" i="15" s="1"/>
  <c r="X302" i="14"/>
  <c r="X302" i="15" s="1"/>
  <c r="P305" i="14"/>
  <c r="P305" i="15" s="1"/>
  <c r="H308" i="14"/>
  <c r="H308" i="15" s="1"/>
  <c r="X310" i="14"/>
  <c r="X310" i="15" s="1"/>
  <c r="P313" i="14"/>
  <c r="P313" i="15" s="1"/>
  <c r="H316" i="14"/>
  <c r="H316" i="15" s="1"/>
  <c r="X318" i="14"/>
  <c r="P321" i="14"/>
  <c r="P321" i="15" s="1"/>
  <c r="H324" i="14"/>
  <c r="H324" i="15" s="1"/>
  <c r="X326" i="14"/>
  <c r="X326" i="15" s="1"/>
  <c r="P329" i="14"/>
  <c r="P329" i="15" s="1"/>
  <c r="H332" i="14"/>
  <c r="H332" i="15" s="1"/>
  <c r="X334" i="14"/>
  <c r="X334" i="15" s="1"/>
  <c r="P337" i="14"/>
  <c r="P337" i="15" s="1"/>
  <c r="H340" i="14"/>
  <c r="H340" i="15" s="1"/>
  <c r="X342" i="14"/>
  <c r="X342" i="15" s="1"/>
  <c r="P345" i="14"/>
  <c r="P345" i="15" s="1"/>
  <c r="H348" i="14"/>
  <c r="H348" i="15" s="1"/>
  <c r="X350" i="14"/>
  <c r="X350" i="15" s="1"/>
  <c r="P353" i="14"/>
  <c r="P353" i="15" s="1"/>
  <c r="H356" i="14"/>
  <c r="H356" i="15" s="1"/>
  <c r="X358" i="14"/>
  <c r="X358" i="15" s="1"/>
  <c r="P361" i="14"/>
  <c r="P361" i="15" s="1"/>
  <c r="H364" i="14"/>
  <c r="H364" i="15" s="1"/>
  <c r="X366" i="14"/>
  <c r="X366" i="15" s="1"/>
  <c r="R322" i="14"/>
  <c r="R322" i="15" s="1"/>
  <c r="J330" i="14"/>
  <c r="J330" i="15" s="1"/>
  <c r="R338" i="14"/>
  <c r="R338" i="15" s="1"/>
  <c r="Z347" i="14"/>
  <c r="Z347" i="15" s="1"/>
  <c r="Z355" i="14"/>
  <c r="Z355" i="15" s="1"/>
  <c r="J363" i="14"/>
  <c r="J363" i="15" s="1"/>
  <c r="I293" i="14"/>
  <c r="I293" i="15" s="1"/>
  <c r="Y295" i="14"/>
  <c r="Y295" i="15" s="1"/>
  <c r="Q298" i="14"/>
  <c r="Q298" i="15" s="1"/>
  <c r="I301" i="14"/>
  <c r="I301" i="15" s="1"/>
  <c r="Y303" i="14"/>
  <c r="Y303" i="15" s="1"/>
  <c r="Q306" i="14"/>
  <c r="Q306" i="15" s="1"/>
  <c r="I309" i="14"/>
  <c r="I309" i="15" s="1"/>
  <c r="Y311" i="14"/>
  <c r="Y311" i="15" s="1"/>
  <c r="Q314" i="14"/>
  <c r="Q314" i="15" s="1"/>
  <c r="I317" i="14"/>
  <c r="I317" i="15" s="1"/>
  <c r="Y319" i="14"/>
  <c r="Y319" i="15" s="1"/>
  <c r="Q322" i="14"/>
  <c r="Q322" i="15" s="1"/>
  <c r="I325" i="14"/>
  <c r="I325" i="15" s="1"/>
  <c r="Y327" i="14"/>
  <c r="Y327" i="15" s="1"/>
  <c r="Q330" i="14"/>
  <c r="Q330" i="15" s="1"/>
  <c r="I333" i="14"/>
  <c r="I333" i="15" s="1"/>
  <c r="Y335" i="14"/>
  <c r="Y335" i="15" s="1"/>
  <c r="Q338" i="14"/>
  <c r="Q338" i="15" s="1"/>
  <c r="I341" i="14"/>
  <c r="I341" i="15" s="1"/>
  <c r="Y343" i="14"/>
  <c r="Y343" i="15" s="1"/>
  <c r="Q346" i="14"/>
  <c r="Q346" i="15" s="1"/>
  <c r="I349" i="14"/>
  <c r="I349" i="15" s="1"/>
  <c r="Y351" i="14"/>
  <c r="Y351" i="15" s="1"/>
  <c r="Q354" i="14"/>
  <c r="Q354" i="15" s="1"/>
  <c r="I357" i="14"/>
  <c r="I357" i="15" s="1"/>
  <c r="Y359" i="14"/>
  <c r="Y359" i="15" s="1"/>
  <c r="Q362" i="14"/>
  <c r="Q362" i="15" s="1"/>
  <c r="I365" i="14"/>
  <c r="I365" i="15" s="1"/>
  <c r="Y367" i="14"/>
  <c r="Y367" i="15" s="1"/>
  <c r="R325" i="14"/>
  <c r="R325" i="15" s="1"/>
  <c r="R333" i="14"/>
  <c r="R333" i="15" s="1"/>
  <c r="R341" i="14"/>
  <c r="R341" i="15" s="1"/>
  <c r="J350" i="14"/>
  <c r="J350" i="15" s="1"/>
  <c r="J358" i="14"/>
  <c r="J358" i="15" s="1"/>
  <c r="S3" i="14"/>
  <c r="S3" i="15" s="1"/>
  <c r="G310" i="10"/>
  <c r="G318" i="10"/>
  <c r="AE9" i="7"/>
  <c r="F245" i="11"/>
  <c r="F245" i="10"/>
  <c r="F333" i="11"/>
  <c r="F333" i="10"/>
  <c r="F347" i="11"/>
  <c r="F347" i="10"/>
  <c r="AB303" i="9"/>
  <c r="F303" i="11"/>
  <c r="F303" i="10"/>
  <c r="D257" i="11"/>
  <c r="D257" i="10"/>
  <c r="D321" i="11"/>
  <c r="D321" i="10"/>
  <c r="F307" i="11"/>
  <c r="F307" i="10"/>
  <c r="F282" i="11"/>
  <c r="F282" i="18" s="1"/>
  <c r="F282" i="10"/>
  <c r="F351" i="11"/>
  <c r="F351" i="10"/>
  <c r="AB285" i="9"/>
  <c r="F285" i="11"/>
  <c r="F285" i="18" s="1"/>
  <c r="F285" i="10"/>
  <c r="AB301" i="9"/>
  <c r="F301" i="11"/>
  <c r="F301" i="10"/>
  <c r="AB253" i="9"/>
  <c r="F253" i="11"/>
  <c r="F253" i="10"/>
  <c r="AB349" i="9"/>
  <c r="F349" i="11"/>
  <c r="F349" i="10"/>
  <c r="F312" i="11"/>
  <c r="F312" i="10"/>
  <c r="D265" i="11"/>
  <c r="D265" i="18" s="1"/>
  <c r="D265" i="10"/>
  <c r="AB329" i="9"/>
  <c r="D329" i="11"/>
  <c r="D329" i="10"/>
  <c r="F244" i="11"/>
  <c r="F244" i="10"/>
  <c r="F314" i="11"/>
  <c r="F314" i="10"/>
  <c r="F243" i="11"/>
  <c r="F243" i="10"/>
  <c r="F284" i="11"/>
  <c r="F284" i="18" s="1"/>
  <c r="F284" i="10"/>
  <c r="F360" i="11"/>
  <c r="F360" i="10"/>
  <c r="AB341" i="9"/>
  <c r="F341" i="11"/>
  <c r="F341" i="10"/>
  <c r="AB324" i="9"/>
  <c r="F324" i="11"/>
  <c r="F324" i="10"/>
  <c r="AB260" i="9"/>
  <c r="F260" i="11"/>
  <c r="F260" i="18" s="1"/>
  <c r="F260" i="10"/>
  <c r="AB363" i="9"/>
  <c r="F363" i="11"/>
  <c r="F363" i="10"/>
  <c r="AB251" i="9"/>
  <c r="F251" i="11"/>
  <c r="F251" i="10"/>
  <c r="AB317" i="9"/>
  <c r="F317" i="11"/>
  <c r="F317" i="10"/>
  <c r="AB273" i="9"/>
  <c r="D273" i="11"/>
  <c r="D273" i="18" s="1"/>
  <c r="D273" i="10"/>
  <c r="AB337" i="9"/>
  <c r="D337" i="11"/>
  <c r="D337" i="10"/>
  <c r="AB252" i="9"/>
  <c r="F252" i="11"/>
  <c r="F252" i="18" s="1"/>
  <c r="F252" i="10"/>
  <c r="AB346" i="9"/>
  <c r="F346" i="11"/>
  <c r="F346" i="10"/>
  <c r="AB247" i="9"/>
  <c r="F247" i="11"/>
  <c r="F247" i="10"/>
  <c r="AB296" i="9"/>
  <c r="F296" i="11"/>
  <c r="F296" i="10"/>
  <c r="AB367" i="9"/>
  <c r="F367" i="11"/>
  <c r="F367" i="10"/>
  <c r="AB243" i="9"/>
  <c r="AB348" i="9"/>
  <c r="F348" i="11"/>
  <c r="F348" i="10"/>
  <c r="AB283" i="9"/>
  <c r="F283" i="11"/>
  <c r="F283" i="10"/>
  <c r="AB3" i="9"/>
  <c r="G3" i="11"/>
  <c r="G3" i="10"/>
  <c r="AB276" i="9"/>
  <c r="F276" i="11"/>
  <c r="F276" i="18" s="1"/>
  <c r="F276" i="10"/>
  <c r="AB327" i="9"/>
  <c r="F327" i="11"/>
  <c r="F327" i="10"/>
  <c r="D281" i="11"/>
  <c r="D281" i="10"/>
  <c r="AB345" i="9"/>
  <c r="D345" i="11"/>
  <c r="D345" i="10"/>
  <c r="F261" i="11"/>
  <c r="F261" i="18" s="1"/>
  <c r="F261" i="10"/>
  <c r="AB365" i="9"/>
  <c r="F365" i="11"/>
  <c r="F365" i="10"/>
  <c r="F250" i="11"/>
  <c r="F250" i="10"/>
  <c r="AB319" i="9"/>
  <c r="F319" i="11"/>
  <c r="F319" i="10"/>
  <c r="AB244" i="9"/>
  <c r="AB281" i="9"/>
  <c r="AB357" i="9"/>
  <c r="F357" i="11"/>
  <c r="F357" i="10"/>
  <c r="AB292" i="9"/>
  <c r="F292" i="11"/>
  <c r="F292" i="10"/>
  <c r="AB323" i="9"/>
  <c r="F323" i="11"/>
  <c r="F323" i="10"/>
  <c r="F258" i="11"/>
  <c r="F258" i="10"/>
  <c r="AB332" i="9"/>
  <c r="F332" i="11"/>
  <c r="F332" i="10"/>
  <c r="AB289" i="9"/>
  <c r="D289" i="11"/>
  <c r="D289" i="10"/>
  <c r="AB353" i="9"/>
  <c r="D353" i="11"/>
  <c r="D353" i="10"/>
  <c r="F277" i="11"/>
  <c r="F277" i="10"/>
  <c r="AB255" i="9"/>
  <c r="F255" i="11"/>
  <c r="F255" i="10"/>
  <c r="F328" i="11"/>
  <c r="F328" i="10"/>
  <c r="AB351" i="9"/>
  <c r="AB364" i="9"/>
  <c r="F364" i="11"/>
  <c r="F364" i="10"/>
  <c r="AB299" i="9"/>
  <c r="F299" i="11"/>
  <c r="F299" i="10"/>
  <c r="AB325" i="9"/>
  <c r="F325" i="11"/>
  <c r="F325" i="10"/>
  <c r="AB269" i="9"/>
  <c r="F269" i="11"/>
  <c r="F269" i="10"/>
  <c r="AB339" i="9"/>
  <c r="F339" i="11"/>
  <c r="F339" i="10"/>
  <c r="AB297" i="9"/>
  <c r="D297" i="11"/>
  <c r="D297" i="10"/>
  <c r="AB361" i="9"/>
  <c r="D361" i="11"/>
  <c r="D361" i="10"/>
  <c r="AB291" i="9"/>
  <c r="F291" i="11"/>
  <c r="F291" i="10"/>
  <c r="AB259" i="9"/>
  <c r="F259" i="11"/>
  <c r="F259" i="10"/>
  <c r="AB330" i="9"/>
  <c r="F330" i="11"/>
  <c r="F330" i="10"/>
  <c r="AB261" i="9"/>
  <c r="AB284" i="9"/>
  <c r="F309" i="11"/>
  <c r="F309" i="10"/>
  <c r="F338" i="11"/>
  <c r="F338" i="10"/>
  <c r="AB279" i="9"/>
  <c r="F279" i="11"/>
  <c r="F279" i="10"/>
  <c r="F356" i="11"/>
  <c r="F356" i="10"/>
  <c r="AB305" i="9"/>
  <c r="D305" i="11"/>
  <c r="D305" i="10"/>
  <c r="F298" i="11"/>
  <c r="F298" i="10"/>
  <c r="F268" i="11"/>
  <c r="F268" i="10"/>
  <c r="AB335" i="9"/>
  <c r="F335" i="11"/>
  <c r="F335" i="10"/>
  <c r="F316" i="11"/>
  <c r="F316" i="10"/>
  <c r="F340" i="11"/>
  <c r="F340" i="10"/>
  <c r="F293" i="11"/>
  <c r="F293" i="10"/>
  <c r="D249" i="11"/>
  <c r="D249" i="10"/>
  <c r="D313" i="11"/>
  <c r="D313" i="10"/>
  <c r="F300" i="11"/>
  <c r="F300" i="10"/>
  <c r="F275" i="11"/>
  <c r="F275" i="10"/>
  <c r="F344" i="11"/>
  <c r="F344" i="10"/>
  <c r="AE4" i="9"/>
  <c r="AE5" i="9" s="1"/>
  <c r="AE8" i="7"/>
  <c r="AE9" i="6"/>
  <c r="AE8" i="5"/>
  <c r="AE9" i="5"/>
  <c r="AE9" i="4"/>
  <c r="AE9" i="3"/>
  <c r="I192" i="14" l="1"/>
  <c r="I192" i="15" s="1"/>
  <c r="M129" i="18"/>
  <c r="M129" i="14"/>
  <c r="M129" i="15" s="1"/>
  <c r="T170" i="18"/>
  <c r="T170" i="14"/>
  <c r="T170" i="15" s="1"/>
  <c r="C82" i="18"/>
  <c r="C82" i="14"/>
  <c r="C82" i="15" s="1"/>
  <c r="K100" i="18"/>
  <c r="K100" i="14"/>
  <c r="K100" i="15" s="1"/>
  <c r="R96" i="18"/>
  <c r="R96" i="14"/>
  <c r="R96" i="15" s="1"/>
  <c r="X42" i="18"/>
  <c r="X42" i="14"/>
  <c r="X42" i="15" s="1"/>
  <c r="G13" i="18"/>
  <c r="G13" i="14"/>
  <c r="G13" i="15" s="1"/>
  <c r="M52" i="18"/>
  <c r="M52" i="14"/>
  <c r="M52" i="15" s="1"/>
  <c r="W201" i="18"/>
  <c r="W201" i="14"/>
  <c r="W201" i="15" s="1"/>
  <c r="O156" i="18"/>
  <c r="O156" i="14"/>
  <c r="O156" i="15" s="1"/>
  <c r="K106" i="18"/>
  <c r="K106" i="14"/>
  <c r="K106" i="15" s="1"/>
  <c r="Y281" i="18"/>
  <c r="Y281" i="14"/>
  <c r="Y281" i="15" s="1"/>
  <c r="G78" i="18"/>
  <c r="G78" i="14"/>
  <c r="G78" i="15" s="1"/>
  <c r="J188" i="18"/>
  <c r="J188" i="14"/>
  <c r="J188" i="15" s="1"/>
  <c r="K280" i="18"/>
  <c r="K280" i="14"/>
  <c r="K280" i="15" s="1"/>
  <c r="Y230" i="18"/>
  <c r="Y230" i="14"/>
  <c r="Y230" i="15" s="1"/>
  <c r="W359" i="18"/>
  <c r="W359" i="14"/>
  <c r="W359" i="15" s="1"/>
  <c r="U303" i="18"/>
  <c r="U303" i="14"/>
  <c r="U303" i="15" s="1"/>
  <c r="M98" i="18"/>
  <c r="M98" i="14"/>
  <c r="M98" i="15" s="1"/>
  <c r="L94" i="18"/>
  <c r="L94" i="14"/>
  <c r="L94" i="15" s="1"/>
  <c r="K240" i="18"/>
  <c r="K240" i="14"/>
  <c r="K240" i="15" s="1"/>
  <c r="U247" i="18"/>
  <c r="U247" i="14"/>
  <c r="U247" i="15" s="1"/>
  <c r="G102" i="18"/>
  <c r="G102" i="14"/>
  <c r="G102" i="15" s="1"/>
  <c r="D180" i="18"/>
  <c r="D180" i="14"/>
  <c r="D180" i="15" s="1"/>
  <c r="S133" i="18"/>
  <c r="S133" i="14"/>
  <c r="S133" i="15" s="1"/>
  <c r="X14" i="18"/>
  <c r="X14" i="14"/>
  <c r="X14" i="15" s="1"/>
  <c r="N76" i="18"/>
  <c r="N76" i="14"/>
  <c r="N76" i="15" s="1"/>
  <c r="M138" i="18"/>
  <c r="M138" i="14"/>
  <c r="M138" i="15" s="1"/>
  <c r="J148" i="18"/>
  <c r="J148" i="14"/>
  <c r="J148" i="15" s="1"/>
  <c r="Q148" i="18"/>
  <c r="Q148" i="14"/>
  <c r="Q148" i="15" s="1"/>
  <c r="K160" i="18"/>
  <c r="K160" i="14"/>
  <c r="K160" i="15" s="1"/>
  <c r="W141" i="18"/>
  <c r="W141" i="14"/>
  <c r="W141" i="15" s="1"/>
  <c r="T171" i="18"/>
  <c r="T171" i="14"/>
  <c r="T171" i="15" s="1"/>
  <c r="Y84" i="18"/>
  <c r="Y84" i="14"/>
  <c r="Y84" i="15" s="1"/>
  <c r="X243" i="18"/>
  <c r="X243" i="14"/>
  <c r="X243" i="15" s="1"/>
  <c r="H153" i="18"/>
  <c r="H153" i="14"/>
  <c r="H153" i="15" s="1"/>
  <c r="X123" i="18"/>
  <c r="X123" i="14"/>
  <c r="X123" i="15" s="1"/>
  <c r="G233" i="18"/>
  <c r="G233" i="14"/>
  <c r="G233" i="15" s="1"/>
  <c r="E54" i="18"/>
  <c r="E54" i="14"/>
  <c r="E54" i="15" s="1"/>
  <c r="Z260" i="18"/>
  <c r="Z260" i="14"/>
  <c r="Z260" i="15" s="1"/>
  <c r="F93" i="18"/>
  <c r="F93" i="14"/>
  <c r="F93" i="15" s="1"/>
  <c r="T352" i="18"/>
  <c r="T352" i="14"/>
  <c r="T352" i="15" s="1"/>
  <c r="D79" i="18"/>
  <c r="D79" i="14"/>
  <c r="D79" i="15" s="1"/>
  <c r="S240" i="18"/>
  <c r="S240" i="14"/>
  <c r="S240" i="15" s="1"/>
  <c r="Z68" i="18"/>
  <c r="Z68" i="14"/>
  <c r="Z68" i="15" s="1"/>
  <c r="T53" i="18"/>
  <c r="T53" i="14"/>
  <c r="T53" i="15" s="1"/>
  <c r="W227" i="18"/>
  <c r="W227" i="14"/>
  <c r="W227" i="15" s="1"/>
  <c r="J114" i="18"/>
  <c r="J114" i="14"/>
  <c r="J114" i="15" s="1"/>
  <c r="D35" i="18"/>
  <c r="D35" i="14"/>
  <c r="D35" i="15" s="1"/>
  <c r="J218" i="18"/>
  <c r="J218" i="14"/>
  <c r="J218" i="15" s="1"/>
  <c r="K37" i="18"/>
  <c r="K37" i="14"/>
  <c r="K37" i="15" s="1"/>
  <c r="E275" i="18"/>
  <c r="E275" i="14"/>
  <c r="E275" i="15" s="1"/>
  <c r="Z116" i="18"/>
  <c r="Z116" i="14"/>
  <c r="Z116" i="15" s="1"/>
  <c r="Q227" i="18"/>
  <c r="Q227" i="14"/>
  <c r="Q227" i="15" s="1"/>
  <c r="Q171" i="18"/>
  <c r="Q171" i="14"/>
  <c r="Q171" i="15" s="1"/>
  <c r="X191" i="18"/>
  <c r="X191" i="14"/>
  <c r="X191" i="15" s="1"/>
  <c r="L315" i="18"/>
  <c r="L315" i="14"/>
  <c r="L315" i="15" s="1"/>
  <c r="P146" i="18"/>
  <c r="P146" i="14"/>
  <c r="P146" i="15" s="1"/>
  <c r="F308" i="18"/>
  <c r="F308" i="14"/>
  <c r="F308" i="15" s="1"/>
  <c r="T69" i="18"/>
  <c r="T69" i="14"/>
  <c r="T69" i="15" s="1"/>
  <c r="P98" i="18"/>
  <c r="P98" i="14"/>
  <c r="P98" i="15" s="1"/>
  <c r="Z341" i="18"/>
  <c r="Z341" i="14"/>
  <c r="Z341" i="15" s="1"/>
  <c r="H173" i="18"/>
  <c r="H173" i="14"/>
  <c r="H173" i="15" s="1"/>
  <c r="G331" i="18"/>
  <c r="G331" i="14"/>
  <c r="G331" i="15" s="1"/>
  <c r="L72" i="18"/>
  <c r="L72" i="14"/>
  <c r="L72" i="15" s="1"/>
  <c r="Q83" i="18"/>
  <c r="Q83" i="14"/>
  <c r="Q83" i="15" s="1"/>
  <c r="H85" i="18"/>
  <c r="H85" i="14"/>
  <c r="H85" i="15" s="1"/>
  <c r="Y40" i="18"/>
  <c r="Y40" i="14"/>
  <c r="Y40" i="15" s="1"/>
  <c r="C229" i="18"/>
  <c r="C229" i="14"/>
  <c r="C229" i="15" s="1"/>
  <c r="R130" i="18"/>
  <c r="R130" i="14"/>
  <c r="R130" i="15" s="1"/>
  <c r="Q78" i="18"/>
  <c r="Q78" i="14"/>
  <c r="Q78" i="15" s="1"/>
  <c r="V118" i="18"/>
  <c r="V118" i="14"/>
  <c r="V118" i="15" s="1"/>
  <c r="G112" i="18"/>
  <c r="G112" i="14"/>
  <c r="G112" i="15" s="1"/>
  <c r="N97" i="18"/>
  <c r="N97" i="14"/>
  <c r="N97" i="15" s="1"/>
  <c r="I289" i="18"/>
  <c r="I289" i="14"/>
  <c r="I289" i="15" s="1"/>
  <c r="Y211" i="18"/>
  <c r="Y211" i="14"/>
  <c r="Y211" i="15" s="1"/>
  <c r="P141" i="18"/>
  <c r="P141" i="14"/>
  <c r="P141" i="15" s="1"/>
  <c r="I228" i="18"/>
  <c r="I228" i="14"/>
  <c r="I228" i="15" s="1"/>
  <c r="O190" i="14"/>
  <c r="O190" i="15" s="1"/>
  <c r="M239" i="14"/>
  <c r="M239" i="15" s="1"/>
  <c r="S90" i="14"/>
  <c r="S90" i="15" s="1"/>
  <c r="S64" i="18"/>
  <c r="S64" i="14"/>
  <c r="S64" i="15" s="1"/>
  <c r="D21" i="18"/>
  <c r="D21" i="14"/>
  <c r="D21" i="15" s="1"/>
  <c r="K39" i="18"/>
  <c r="K39" i="14"/>
  <c r="K39" i="15" s="1"/>
  <c r="T202" i="18"/>
  <c r="T202" i="14"/>
  <c r="T202" i="15" s="1"/>
  <c r="T146" i="18"/>
  <c r="T146" i="14"/>
  <c r="T146" i="15" s="1"/>
  <c r="K127" i="18"/>
  <c r="K127" i="14"/>
  <c r="K127" i="15" s="1"/>
  <c r="S113" i="18"/>
  <c r="S113" i="14"/>
  <c r="S113" i="15" s="1"/>
  <c r="Z117" i="18"/>
  <c r="Z117" i="14"/>
  <c r="Z117" i="15" s="1"/>
  <c r="P252" i="18"/>
  <c r="P252" i="14"/>
  <c r="P252" i="15" s="1"/>
  <c r="Y146" i="18"/>
  <c r="Y146" i="14"/>
  <c r="Y146" i="15" s="1"/>
  <c r="X249" i="18"/>
  <c r="X249" i="14"/>
  <c r="X249" i="15" s="1"/>
  <c r="T200" i="18"/>
  <c r="T200" i="14"/>
  <c r="T200" i="15" s="1"/>
  <c r="Z245" i="18"/>
  <c r="Z245" i="14"/>
  <c r="Z245" i="15" s="1"/>
  <c r="I191" i="18"/>
  <c r="I191" i="14"/>
  <c r="I191" i="15" s="1"/>
  <c r="Y233" i="18"/>
  <c r="Y233" i="14"/>
  <c r="Y233" i="15" s="1"/>
  <c r="T182" i="18"/>
  <c r="T182" i="14"/>
  <c r="T182" i="15" s="1"/>
  <c r="Y366" i="18"/>
  <c r="Y366" i="14"/>
  <c r="Y366" i="15" s="1"/>
  <c r="I172" i="18"/>
  <c r="I172" i="14"/>
  <c r="I172" i="15" s="1"/>
  <c r="X293" i="18"/>
  <c r="X293" i="14"/>
  <c r="X293" i="15" s="1"/>
  <c r="M354" i="18"/>
  <c r="M354" i="14"/>
  <c r="M354" i="15" s="1"/>
  <c r="M154" i="18"/>
  <c r="M154" i="14"/>
  <c r="M154" i="15" s="1"/>
  <c r="D241" i="18"/>
  <c r="D241" i="14"/>
  <c r="D241" i="15" s="1"/>
  <c r="G14" i="18"/>
  <c r="G14" i="14"/>
  <c r="G14" i="15" s="1"/>
  <c r="O203" i="18"/>
  <c r="O203" i="14"/>
  <c r="O203" i="15" s="1"/>
  <c r="T102" i="18"/>
  <c r="T102" i="14"/>
  <c r="T102" i="15" s="1"/>
  <c r="W205" i="18"/>
  <c r="W205" i="14"/>
  <c r="W205" i="15" s="1"/>
  <c r="O219" i="18"/>
  <c r="O219" i="14"/>
  <c r="O219" i="15" s="1"/>
  <c r="J151" i="18"/>
  <c r="J151" i="14"/>
  <c r="J151" i="15" s="1"/>
  <c r="G171" i="18"/>
  <c r="G171" i="14"/>
  <c r="G171" i="15" s="1"/>
  <c r="T243" i="18"/>
  <c r="T243" i="14"/>
  <c r="T243" i="15" s="1"/>
  <c r="C304" i="18"/>
  <c r="C304" i="14"/>
  <c r="C304" i="15" s="1"/>
  <c r="Z348" i="18"/>
  <c r="Z348" i="14"/>
  <c r="Z348" i="15" s="1"/>
  <c r="L177" i="18"/>
  <c r="L177" i="14"/>
  <c r="L177" i="15" s="1"/>
  <c r="Z273" i="18"/>
  <c r="Z273" i="14"/>
  <c r="Z273" i="15" s="1"/>
  <c r="Q92" i="18"/>
  <c r="Q92" i="14"/>
  <c r="Q92" i="15" s="1"/>
  <c r="E197" i="18"/>
  <c r="E197" i="14"/>
  <c r="E197" i="15" s="1"/>
  <c r="S226" i="18"/>
  <c r="S226" i="14"/>
  <c r="S226" i="15" s="1"/>
  <c r="R37" i="18"/>
  <c r="R37" i="14"/>
  <c r="R37" i="15" s="1"/>
  <c r="Q231" i="18"/>
  <c r="Q231" i="14"/>
  <c r="Q231" i="15" s="1"/>
  <c r="I146" i="18"/>
  <c r="I146" i="14"/>
  <c r="I146" i="15" s="1"/>
  <c r="D247" i="18"/>
  <c r="D247" i="14"/>
  <c r="D247" i="15" s="1"/>
  <c r="P286" i="18"/>
  <c r="P286" i="14"/>
  <c r="P286" i="15" s="1"/>
  <c r="G73" i="18"/>
  <c r="G73" i="14"/>
  <c r="G73" i="15" s="1"/>
  <c r="M72" i="18"/>
  <c r="M72" i="14"/>
  <c r="M72" i="15" s="1"/>
  <c r="R175" i="18"/>
  <c r="R175" i="14"/>
  <c r="R175" i="15" s="1"/>
  <c r="I10" i="18"/>
  <c r="I10" i="14"/>
  <c r="I10" i="15" s="1"/>
  <c r="J146" i="18"/>
  <c r="J146" i="14"/>
  <c r="J146" i="15" s="1"/>
  <c r="N22" i="18"/>
  <c r="N22" i="14"/>
  <c r="N22" i="15" s="1"/>
  <c r="F49" i="18"/>
  <c r="F49" i="14"/>
  <c r="F49" i="15" s="1"/>
  <c r="V119" i="18"/>
  <c r="V119" i="14"/>
  <c r="V119" i="15" s="1"/>
  <c r="S96" i="18"/>
  <c r="S96" i="14"/>
  <c r="S96" i="15" s="1"/>
  <c r="P52" i="18"/>
  <c r="P52" i="14"/>
  <c r="P52" i="15" s="1"/>
  <c r="V11" i="18"/>
  <c r="V11" i="14"/>
  <c r="V11" i="15" s="1"/>
  <c r="W295" i="18"/>
  <c r="W295" i="14"/>
  <c r="W295" i="15" s="1"/>
  <c r="D304" i="18"/>
  <c r="D304" i="14"/>
  <c r="D304" i="15" s="1"/>
  <c r="X279" i="18"/>
  <c r="X279" i="14"/>
  <c r="X279" i="15" s="1"/>
  <c r="T149" i="18"/>
  <c r="T149" i="14"/>
  <c r="T149" i="15" s="1"/>
  <c r="E343" i="18"/>
  <c r="E343" i="14"/>
  <c r="E343" i="15" s="1"/>
  <c r="Y39" i="18"/>
  <c r="Y39" i="14"/>
  <c r="Y39" i="15" s="1"/>
  <c r="G55" i="18"/>
  <c r="G55" i="14"/>
  <c r="G55" i="15" s="1"/>
  <c r="F156" i="18"/>
  <c r="F156" i="14"/>
  <c r="F156" i="15" s="1"/>
  <c r="X186" i="18"/>
  <c r="X186" i="14"/>
  <c r="X186" i="15" s="1"/>
  <c r="W170" i="18"/>
  <c r="W170" i="14"/>
  <c r="W170" i="15" s="1"/>
  <c r="M367" i="18"/>
  <c r="M367" i="14"/>
  <c r="M367" i="15" s="1"/>
  <c r="X105" i="14"/>
  <c r="X105" i="15" s="1"/>
  <c r="P84" i="14"/>
  <c r="P84" i="15" s="1"/>
  <c r="O293" i="14"/>
  <c r="O293" i="15" s="1"/>
  <c r="V217" i="14"/>
  <c r="V217" i="15" s="1"/>
  <c r="N164" i="14"/>
  <c r="N164" i="15" s="1"/>
  <c r="W354" i="14"/>
  <c r="W354" i="15" s="1"/>
  <c r="V315" i="14"/>
  <c r="V315" i="15" s="1"/>
  <c r="T249" i="14"/>
  <c r="T249" i="15" s="1"/>
  <c r="K200" i="14"/>
  <c r="K200" i="15" s="1"/>
  <c r="H193" i="14"/>
  <c r="H193" i="15" s="1"/>
  <c r="W121" i="14"/>
  <c r="W121" i="15" s="1"/>
  <c r="R98" i="14"/>
  <c r="R98" i="15" s="1"/>
  <c r="M21" i="18"/>
  <c r="M21" i="14"/>
  <c r="M21" i="15" s="1"/>
  <c r="D62" i="18"/>
  <c r="D62" i="14"/>
  <c r="D62" i="15" s="1"/>
  <c r="L229" i="18"/>
  <c r="L229" i="14"/>
  <c r="L229" i="15" s="1"/>
  <c r="S257" i="18"/>
  <c r="S257" i="14"/>
  <c r="S257" i="15" s="1"/>
  <c r="S92" i="18"/>
  <c r="S92" i="14"/>
  <c r="S92" i="15" s="1"/>
  <c r="R354" i="18"/>
  <c r="R354" i="14"/>
  <c r="R354" i="15" s="1"/>
  <c r="K124" i="18"/>
  <c r="K124" i="14"/>
  <c r="K124" i="15" s="1"/>
  <c r="K76" i="18"/>
  <c r="K76" i="14"/>
  <c r="K76" i="15" s="1"/>
  <c r="Z253" i="18"/>
  <c r="Z253" i="14"/>
  <c r="Z253" i="15" s="1"/>
  <c r="R216" i="18"/>
  <c r="R216" i="14"/>
  <c r="R216" i="15" s="1"/>
  <c r="P13" i="18"/>
  <c r="P13" i="14"/>
  <c r="P13" i="15" s="1"/>
  <c r="D36" i="18"/>
  <c r="D36" i="14"/>
  <c r="D36" i="15" s="1"/>
  <c r="V256" i="18"/>
  <c r="V256" i="14"/>
  <c r="V256" i="15" s="1"/>
  <c r="H271" i="18"/>
  <c r="H271" i="14"/>
  <c r="H271" i="15" s="1"/>
  <c r="X209" i="18"/>
  <c r="X209" i="14"/>
  <c r="X209" i="15" s="1"/>
  <c r="P188" i="18"/>
  <c r="P188" i="14"/>
  <c r="P188" i="15" s="1"/>
  <c r="P8" i="18"/>
  <c r="P8" i="14"/>
  <c r="P8" i="15" s="1"/>
  <c r="C4" i="18"/>
  <c r="C4" i="14"/>
  <c r="C4" i="15" s="1"/>
  <c r="D13" i="18"/>
  <c r="D13" i="14"/>
  <c r="D13" i="15" s="1"/>
  <c r="M231" i="18"/>
  <c r="M231" i="14"/>
  <c r="M231" i="15" s="1"/>
  <c r="M237" i="18"/>
  <c r="M237" i="14"/>
  <c r="M237" i="15" s="1"/>
  <c r="S109" i="18"/>
  <c r="S109" i="14"/>
  <c r="S109" i="15" s="1"/>
  <c r="Z153" i="18"/>
  <c r="Z153" i="14"/>
  <c r="Z153" i="15" s="1"/>
  <c r="Y142" i="18"/>
  <c r="Y142" i="14"/>
  <c r="Y142" i="15" s="1"/>
  <c r="T235" i="18"/>
  <c r="T235" i="14"/>
  <c r="T235" i="15" s="1"/>
  <c r="L118" i="18"/>
  <c r="L118" i="14"/>
  <c r="L118" i="15" s="1"/>
  <c r="F287" i="18"/>
  <c r="F287" i="14"/>
  <c r="F287" i="15" s="1"/>
  <c r="S221" i="18"/>
  <c r="S221" i="14"/>
  <c r="S221" i="15" s="1"/>
  <c r="Q273" i="18"/>
  <c r="Q273" i="14"/>
  <c r="Q273" i="15" s="1"/>
  <c r="P152" i="18"/>
  <c r="P152" i="14"/>
  <c r="P152" i="15" s="1"/>
  <c r="T293" i="18"/>
  <c r="T293" i="14"/>
  <c r="T293" i="15" s="1"/>
  <c r="J31" i="18"/>
  <c r="J31" i="14"/>
  <c r="J31" i="15" s="1"/>
  <c r="O152" i="18"/>
  <c r="O152" i="14"/>
  <c r="O152" i="15" s="1"/>
  <c r="L260" i="18"/>
  <c r="L260" i="14"/>
  <c r="L260" i="15" s="1"/>
  <c r="H179" i="18"/>
  <c r="H179" i="14"/>
  <c r="H179" i="15" s="1"/>
  <c r="N354" i="18"/>
  <c r="N354" i="14"/>
  <c r="N354" i="15" s="1"/>
  <c r="E341" i="18"/>
  <c r="E341" i="14"/>
  <c r="E341" i="15" s="1"/>
  <c r="E93" i="18"/>
  <c r="E93" i="14"/>
  <c r="E93" i="15" s="1"/>
  <c r="D193" i="18"/>
  <c r="D193" i="14"/>
  <c r="D193" i="15" s="1"/>
  <c r="G150" i="18"/>
  <c r="G150" i="14"/>
  <c r="G150" i="15" s="1"/>
  <c r="L291" i="18"/>
  <c r="L291" i="14"/>
  <c r="L291" i="15" s="1"/>
  <c r="I282" i="18"/>
  <c r="I282" i="14"/>
  <c r="I282" i="15" s="1"/>
  <c r="Y244" i="18"/>
  <c r="Y244" i="14"/>
  <c r="Y244" i="15" s="1"/>
  <c r="I202" i="18"/>
  <c r="I202" i="14"/>
  <c r="I202" i="15" s="1"/>
  <c r="Q111" i="18"/>
  <c r="Q111" i="14"/>
  <c r="Q111" i="15" s="1"/>
  <c r="T193" i="18"/>
  <c r="T193" i="14"/>
  <c r="T193" i="15" s="1"/>
  <c r="U64" i="18"/>
  <c r="U64" i="14"/>
  <c r="U64" i="15" s="1"/>
  <c r="R10" i="18"/>
  <c r="R10" i="14"/>
  <c r="R10" i="15" s="1"/>
  <c r="P222" i="18"/>
  <c r="P222" i="14"/>
  <c r="P222" i="15" s="1"/>
  <c r="N284" i="18"/>
  <c r="N284" i="14"/>
  <c r="N284" i="15" s="1"/>
  <c r="M272" i="18"/>
  <c r="M272" i="14"/>
  <c r="M272" i="15" s="1"/>
  <c r="T169" i="18"/>
  <c r="T169" i="14"/>
  <c r="T169" i="15" s="1"/>
  <c r="S336" i="18"/>
  <c r="S336" i="14"/>
  <c r="S336" i="15" s="1"/>
  <c r="O302" i="18"/>
  <c r="O302" i="14"/>
  <c r="O302" i="15" s="1"/>
  <c r="F246" i="18"/>
  <c r="F246" i="14"/>
  <c r="F246" i="15" s="1"/>
  <c r="T145" i="18"/>
  <c r="T145" i="14"/>
  <c r="T145" i="15" s="1"/>
  <c r="G36" i="18"/>
  <c r="G36" i="14"/>
  <c r="G36" i="15" s="1"/>
  <c r="E227" i="18"/>
  <c r="E227" i="14"/>
  <c r="E227" i="15" s="1"/>
  <c r="D183" i="18"/>
  <c r="D183" i="14"/>
  <c r="D183" i="15" s="1"/>
  <c r="K363" i="18"/>
  <c r="K363" i="14"/>
  <c r="K363" i="15" s="1"/>
  <c r="S18" i="18"/>
  <c r="S18" i="14"/>
  <c r="S18" i="15" s="1"/>
  <c r="H225" i="18"/>
  <c r="H225" i="14"/>
  <c r="H225" i="15" s="1"/>
  <c r="L40" i="18"/>
  <c r="L40" i="14"/>
  <c r="L40" i="15" s="1"/>
  <c r="Y96" i="18"/>
  <c r="Y96" i="14"/>
  <c r="Y96" i="15" s="1"/>
  <c r="W333" i="18"/>
  <c r="W333" i="14"/>
  <c r="W333" i="15" s="1"/>
  <c r="U337" i="18"/>
  <c r="U337" i="14"/>
  <c r="U337" i="15" s="1"/>
  <c r="H213" i="18"/>
  <c r="H213" i="14"/>
  <c r="H213" i="15" s="1"/>
  <c r="O234" i="18"/>
  <c r="O234" i="14"/>
  <c r="O234" i="15" s="1"/>
  <c r="M364" i="18"/>
  <c r="M364" i="14"/>
  <c r="M364" i="15" s="1"/>
  <c r="T320" i="18"/>
  <c r="T320" i="14"/>
  <c r="T320" i="15" s="1"/>
  <c r="F97" i="18"/>
  <c r="F97" i="14"/>
  <c r="F97" i="15" s="1"/>
  <c r="M276" i="18"/>
  <c r="M276" i="14"/>
  <c r="M276" i="15" s="1"/>
  <c r="R203" i="18"/>
  <c r="R203" i="14"/>
  <c r="R203" i="15" s="1"/>
  <c r="D179" i="18"/>
  <c r="D179" i="14"/>
  <c r="D179" i="15" s="1"/>
  <c r="O8" i="18"/>
  <c r="O8" i="14"/>
  <c r="O8" i="15" s="1"/>
  <c r="X234" i="18"/>
  <c r="X234" i="14"/>
  <c r="X234" i="15" s="1"/>
  <c r="I361" i="18"/>
  <c r="I361" i="14"/>
  <c r="I361" i="15" s="1"/>
  <c r="I257" i="18"/>
  <c r="I257" i="14"/>
  <c r="I257" i="15" s="1"/>
  <c r="R326" i="18"/>
  <c r="R326" i="14"/>
  <c r="R326" i="15" s="1"/>
  <c r="X170" i="18"/>
  <c r="X170" i="14"/>
  <c r="X170" i="15" s="1"/>
  <c r="N302" i="18"/>
  <c r="N302" i="14"/>
  <c r="N302" i="15" s="1"/>
  <c r="L346" i="18"/>
  <c r="L346" i="14"/>
  <c r="L346" i="15" s="1"/>
  <c r="Y67" i="18"/>
  <c r="Y67" i="14"/>
  <c r="Y67" i="15" s="1"/>
  <c r="G272" i="14"/>
  <c r="G272" i="15" s="1"/>
  <c r="Z176" i="14"/>
  <c r="Z176" i="15" s="1"/>
  <c r="M245" i="14"/>
  <c r="M245" i="15" s="1"/>
  <c r="K205" i="14"/>
  <c r="K205" i="15" s="1"/>
  <c r="X26" i="14"/>
  <c r="X26" i="15" s="1"/>
  <c r="E291" i="14"/>
  <c r="E291" i="15" s="1"/>
  <c r="E123" i="14"/>
  <c r="E123" i="15" s="1"/>
  <c r="E27" i="14"/>
  <c r="E27" i="15" s="1"/>
  <c r="K14" i="14"/>
  <c r="K14" i="15" s="1"/>
  <c r="P264" i="14"/>
  <c r="P264" i="15" s="1"/>
  <c r="P124" i="14"/>
  <c r="P124" i="15" s="1"/>
  <c r="F262" i="14"/>
  <c r="F262" i="15" s="1"/>
  <c r="W310" i="14"/>
  <c r="W310" i="15" s="1"/>
  <c r="U349" i="14"/>
  <c r="U349" i="15" s="1"/>
  <c r="K315" i="14"/>
  <c r="K315" i="15" s="1"/>
  <c r="Z332" i="14"/>
  <c r="Z332" i="15" s="1"/>
  <c r="Z300" i="14"/>
  <c r="Z300" i="15" s="1"/>
  <c r="R215" i="14"/>
  <c r="R215" i="15" s="1"/>
  <c r="C46" i="14"/>
  <c r="C46" i="15" s="1"/>
  <c r="N29" i="14"/>
  <c r="N29" i="15" s="1"/>
  <c r="Z337" i="14"/>
  <c r="Z337" i="15" s="1"/>
  <c r="N257" i="14"/>
  <c r="N257" i="15" s="1"/>
  <c r="F39" i="18"/>
  <c r="F39" i="14"/>
  <c r="F39" i="15" s="1"/>
  <c r="L14" i="18"/>
  <c r="L14" i="14"/>
  <c r="L14" i="15" s="1"/>
  <c r="M34" i="18"/>
  <c r="M34" i="14"/>
  <c r="M34" i="15" s="1"/>
  <c r="R91" i="18"/>
  <c r="R91" i="14"/>
  <c r="R91" i="15" s="1"/>
  <c r="R200" i="18"/>
  <c r="R200" i="14"/>
  <c r="R200" i="15" s="1"/>
  <c r="Z133" i="18"/>
  <c r="Z133" i="14"/>
  <c r="Z133" i="15" s="1"/>
  <c r="I27" i="18"/>
  <c r="I27" i="14"/>
  <c r="I27" i="15" s="1"/>
  <c r="W55" i="18"/>
  <c r="W55" i="14"/>
  <c r="W55" i="15" s="1"/>
  <c r="L106" i="18"/>
  <c r="L106" i="14"/>
  <c r="L106" i="15" s="1"/>
  <c r="S46" i="18"/>
  <c r="S46" i="14"/>
  <c r="S46" i="15" s="1"/>
  <c r="Z19" i="18"/>
  <c r="Z19" i="14"/>
  <c r="Z19" i="15" s="1"/>
  <c r="G29" i="18"/>
  <c r="G29" i="14"/>
  <c r="G29" i="15" s="1"/>
  <c r="T224" i="18"/>
  <c r="T224" i="14"/>
  <c r="T224" i="15" s="1"/>
  <c r="J271" i="18"/>
  <c r="J271" i="14"/>
  <c r="J271" i="15" s="1"/>
  <c r="E109" i="18"/>
  <c r="E109" i="14"/>
  <c r="E109" i="15" s="1"/>
  <c r="T18" i="18"/>
  <c r="T18" i="14"/>
  <c r="T18" i="15" s="1"/>
  <c r="M24" i="18"/>
  <c r="M24" i="14"/>
  <c r="M24" i="15" s="1"/>
  <c r="G278" i="18"/>
  <c r="G278" i="14"/>
  <c r="G278" i="15" s="1"/>
  <c r="P72" i="18"/>
  <c r="P72" i="14"/>
  <c r="P72" i="15" s="1"/>
  <c r="S162" i="18"/>
  <c r="S162" i="14"/>
  <c r="S162" i="15" s="1"/>
  <c r="I20" i="18"/>
  <c r="I20" i="14"/>
  <c r="I20" i="15" s="1"/>
  <c r="J215" i="18"/>
  <c r="J215" i="14"/>
  <c r="J215" i="15" s="1"/>
  <c r="Z52" i="18"/>
  <c r="Z52" i="14"/>
  <c r="Z52" i="15" s="1"/>
  <c r="V105" i="18"/>
  <c r="V105" i="14"/>
  <c r="V105" i="15" s="1"/>
  <c r="L89" i="18"/>
  <c r="L89" i="14"/>
  <c r="L89" i="15" s="1"/>
  <c r="M90" i="18"/>
  <c r="M90" i="14"/>
  <c r="M90" i="15" s="1"/>
  <c r="I130" i="18"/>
  <c r="I130" i="14"/>
  <c r="I130" i="15" s="1"/>
  <c r="E14" i="18"/>
  <c r="E14" i="14"/>
  <c r="E14" i="15" s="1"/>
  <c r="P262" i="18"/>
  <c r="P262" i="14"/>
  <c r="P262" i="15" s="1"/>
  <c r="X171" i="18"/>
  <c r="X171" i="14"/>
  <c r="X171" i="15" s="1"/>
  <c r="G137" i="18"/>
  <c r="G137" i="14"/>
  <c r="G137" i="15" s="1"/>
  <c r="U341" i="18"/>
  <c r="U341" i="14"/>
  <c r="U341" i="15" s="1"/>
  <c r="L308" i="18"/>
  <c r="L308" i="14"/>
  <c r="L308" i="15" s="1"/>
  <c r="K267" i="18"/>
  <c r="K267" i="14"/>
  <c r="K267" i="15" s="1"/>
  <c r="J202" i="18"/>
  <c r="J202" i="14"/>
  <c r="J202" i="15" s="1"/>
  <c r="J61" i="18"/>
  <c r="J61" i="14"/>
  <c r="J61" i="15" s="1"/>
  <c r="K75" i="18"/>
  <c r="K75" i="14"/>
  <c r="K75" i="15" s="1"/>
  <c r="S34" i="18"/>
  <c r="S34" i="14"/>
  <c r="S34" i="15" s="1"/>
  <c r="U301" i="18"/>
  <c r="U301" i="14"/>
  <c r="U301" i="15" s="1"/>
  <c r="L212" i="18"/>
  <c r="L212" i="14"/>
  <c r="L212" i="15" s="1"/>
  <c r="K147" i="18"/>
  <c r="K147" i="14"/>
  <c r="K147" i="15" s="1"/>
  <c r="K29" i="18"/>
  <c r="K29" i="14"/>
  <c r="K29" i="15" s="1"/>
  <c r="N194" i="18"/>
  <c r="N194" i="14"/>
  <c r="N194" i="15" s="1"/>
  <c r="C174" i="18"/>
  <c r="C174" i="14"/>
  <c r="C174" i="15" s="1"/>
  <c r="Y100" i="18"/>
  <c r="Y100" i="14"/>
  <c r="Y100" i="15" s="1"/>
  <c r="Q203" i="18"/>
  <c r="Q203" i="14"/>
  <c r="Q203" i="15" s="1"/>
  <c r="M68" i="18"/>
  <c r="M68" i="14"/>
  <c r="V343" i="18"/>
  <c r="V343" i="14"/>
  <c r="V343" i="15" s="1"/>
  <c r="E143" i="18"/>
  <c r="E143" i="14"/>
  <c r="E143" i="15" s="1"/>
  <c r="V147" i="18"/>
  <c r="V147" i="14"/>
  <c r="V147" i="15" s="1"/>
  <c r="H101" i="18"/>
  <c r="H101" i="14"/>
  <c r="H101" i="15" s="1"/>
  <c r="L192" i="18"/>
  <c r="L192" i="14"/>
  <c r="L192" i="15" s="1"/>
  <c r="Z87" i="18"/>
  <c r="Z87" i="14"/>
  <c r="Z87" i="15" s="1"/>
  <c r="Z183" i="18"/>
  <c r="Z183" i="14"/>
  <c r="Z183" i="15" s="1"/>
  <c r="F44" i="18"/>
  <c r="F44" i="14"/>
  <c r="F44" i="15" s="1"/>
  <c r="N49" i="18"/>
  <c r="N49" i="14"/>
  <c r="N49" i="15" s="1"/>
  <c r="O173" i="18"/>
  <c r="O173" i="14"/>
  <c r="O173" i="15" s="1"/>
  <c r="N121" i="18"/>
  <c r="N121" i="14"/>
  <c r="N121" i="15" s="1"/>
  <c r="U132" i="18"/>
  <c r="U132" i="14"/>
  <c r="U132" i="15" s="1"/>
  <c r="Q318" i="18"/>
  <c r="Q318" i="14"/>
  <c r="Q318" i="15" s="1"/>
  <c r="I177" i="18"/>
  <c r="I177" i="14"/>
  <c r="I177" i="15" s="1"/>
  <c r="P205" i="18"/>
  <c r="P205" i="14"/>
  <c r="P205" i="15" s="1"/>
  <c r="O77" i="18"/>
  <c r="O77" i="14"/>
  <c r="O77" i="15" s="1"/>
  <c r="U300" i="18"/>
  <c r="U300" i="14"/>
  <c r="U300" i="15" s="1"/>
  <c r="E31" i="14"/>
  <c r="E31" i="15" s="1"/>
  <c r="Q276" i="14"/>
  <c r="Q276" i="15" s="1"/>
  <c r="E79" i="14"/>
  <c r="E79" i="15" s="1"/>
  <c r="U289" i="14"/>
  <c r="U289" i="15" s="1"/>
  <c r="E215" i="14"/>
  <c r="E215" i="15" s="1"/>
  <c r="U149" i="14"/>
  <c r="U149" i="15" s="1"/>
  <c r="M76" i="14"/>
  <c r="M76" i="15" s="1"/>
  <c r="K62" i="14"/>
  <c r="K62" i="15" s="1"/>
  <c r="H167" i="14"/>
  <c r="H167" i="15" s="1"/>
  <c r="G48" i="14"/>
  <c r="G48" i="15" s="1"/>
  <c r="N283" i="14"/>
  <c r="N283" i="15" s="1"/>
  <c r="G349" i="14"/>
  <c r="G349" i="15" s="1"/>
  <c r="V338" i="14"/>
  <c r="V338" i="15" s="1"/>
  <c r="T94" i="14"/>
  <c r="T94" i="15" s="1"/>
  <c r="R87" i="14"/>
  <c r="R87" i="15" s="1"/>
  <c r="Q121" i="14"/>
  <c r="Q121" i="15" s="1"/>
  <c r="C352" i="14"/>
  <c r="C352" i="15" s="1"/>
  <c r="T187" i="14"/>
  <c r="T187" i="15" s="1"/>
  <c r="Z189" i="14"/>
  <c r="Z189" i="15" s="1"/>
  <c r="S261" i="14"/>
  <c r="S261" i="15" s="1"/>
  <c r="S101" i="14"/>
  <c r="S101" i="15" s="1"/>
  <c r="W4" i="14"/>
  <c r="W4" i="15" s="1"/>
  <c r="R105" i="14"/>
  <c r="R105" i="15" s="1"/>
  <c r="T237" i="14"/>
  <c r="T237" i="15" s="1"/>
  <c r="Q279" i="14"/>
  <c r="Q279" i="15" s="1"/>
  <c r="Y156" i="14"/>
  <c r="Y156" i="15" s="1"/>
  <c r="E56" i="18"/>
  <c r="E56" i="14"/>
  <c r="E56" i="15" s="1"/>
  <c r="L22" i="18"/>
  <c r="L22" i="14"/>
  <c r="L22" i="15" s="1"/>
  <c r="J78" i="18"/>
  <c r="J78" i="14"/>
  <c r="J78" i="15" s="1"/>
  <c r="I43" i="18"/>
  <c r="I43" i="14"/>
  <c r="I43" i="15" s="1"/>
  <c r="Q156" i="18"/>
  <c r="Q156" i="14"/>
  <c r="Q156" i="15" s="1"/>
  <c r="M218" i="18"/>
  <c r="M218" i="14"/>
  <c r="M218" i="15" s="1"/>
  <c r="Z177" i="18"/>
  <c r="Z177" i="14"/>
  <c r="Z177" i="15" s="1"/>
  <c r="W309" i="18"/>
  <c r="W309" i="14"/>
  <c r="W309" i="15" s="1"/>
  <c r="V344" i="18"/>
  <c r="V344" i="14"/>
  <c r="V344" i="15" s="1"/>
  <c r="M202" i="18"/>
  <c r="M202" i="14"/>
  <c r="M202" i="15" s="1"/>
  <c r="J180" i="18"/>
  <c r="J180" i="14"/>
  <c r="J180" i="15" s="1"/>
  <c r="C99" i="18"/>
  <c r="C99" i="14"/>
  <c r="C99" i="15" s="1"/>
  <c r="S189" i="18"/>
  <c r="S189" i="14"/>
  <c r="S189" i="15" s="1"/>
  <c r="K18" i="18"/>
  <c r="K18" i="14"/>
  <c r="K18" i="15" s="1"/>
  <c r="O326" i="18"/>
  <c r="O326" i="14"/>
  <c r="O326" i="15" s="1"/>
  <c r="V129" i="18"/>
  <c r="V129" i="14"/>
  <c r="V129" i="15" s="1"/>
  <c r="L299" i="18"/>
  <c r="L299" i="14"/>
  <c r="L299" i="15" s="1"/>
  <c r="W224" i="18"/>
  <c r="W224" i="14"/>
  <c r="W224" i="15" s="1"/>
  <c r="U255" i="18"/>
  <c r="U255" i="14"/>
  <c r="U255" i="15" s="1"/>
  <c r="Z78" i="18"/>
  <c r="Z78" i="14"/>
  <c r="Z78" i="15" s="1"/>
  <c r="Y188" i="18"/>
  <c r="Y188" i="14"/>
  <c r="Y188" i="15" s="1"/>
  <c r="I98" i="18"/>
  <c r="I98" i="14"/>
  <c r="I98" i="15" s="1"/>
  <c r="N114" i="18"/>
  <c r="N114" i="14"/>
  <c r="N114" i="15" s="1"/>
  <c r="L244" i="18"/>
  <c r="L244" i="14"/>
  <c r="L244" i="15" s="1"/>
  <c r="T97" i="18"/>
  <c r="T97" i="14"/>
  <c r="T97" i="15" s="1"/>
  <c r="C198" i="18"/>
  <c r="C198" i="14"/>
  <c r="C198" i="15" s="1"/>
  <c r="H113" i="18"/>
  <c r="H113" i="14"/>
  <c r="H113" i="15" s="1"/>
  <c r="W243" i="18"/>
  <c r="W243" i="14"/>
  <c r="W243" i="15" s="1"/>
  <c r="M112" i="18"/>
  <c r="M112" i="14"/>
  <c r="M112" i="15" s="1"/>
  <c r="N54" i="18"/>
  <c r="N54" i="14"/>
  <c r="N54" i="15" s="1"/>
  <c r="I222" i="18"/>
  <c r="I222" i="14"/>
  <c r="I222" i="15" s="1"/>
  <c r="H125" i="18"/>
  <c r="H125" i="14"/>
  <c r="H125" i="15" s="1"/>
  <c r="G221" i="18"/>
  <c r="G221" i="14"/>
  <c r="G221" i="15" s="1"/>
  <c r="C346" i="18"/>
  <c r="C346" i="14"/>
  <c r="C346" i="15" s="1"/>
  <c r="O186" i="18"/>
  <c r="O186" i="14"/>
  <c r="O186" i="15" s="1"/>
  <c r="O250" i="18"/>
  <c r="O250" i="14"/>
  <c r="O250" i="15" s="1"/>
  <c r="P23" i="18"/>
  <c r="P23" i="14"/>
  <c r="P23" i="15" s="1"/>
  <c r="O12" i="18"/>
  <c r="O12" i="14"/>
  <c r="O12" i="15" s="1"/>
  <c r="K346" i="18"/>
  <c r="K346" i="14"/>
  <c r="K346" i="15" s="1"/>
  <c r="H224" i="18"/>
  <c r="H224" i="14"/>
  <c r="H224" i="15" s="1"/>
  <c r="P253" i="18"/>
  <c r="P253" i="14"/>
  <c r="P253" i="15" s="1"/>
  <c r="V257" i="18"/>
  <c r="V257" i="14"/>
  <c r="V257" i="15" s="1"/>
  <c r="T248" i="18"/>
  <c r="T248" i="14"/>
  <c r="T248" i="15" s="1"/>
  <c r="M8" i="14"/>
  <c r="M8" i="15" s="1"/>
  <c r="K236" i="14"/>
  <c r="K236" i="15" s="1"/>
  <c r="V237" i="14"/>
  <c r="V237" i="15" s="1"/>
  <c r="F107" i="14"/>
  <c r="F107" i="15" s="1"/>
  <c r="L322" i="14"/>
  <c r="L322" i="15" s="1"/>
  <c r="D24" i="14"/>
  <c r="D24" i="15" s="1"/>
  <c r="K19" i="14"/>
  <c r="K19" i="15" s="1"/>
  <c r="F5" i="14"/>
  <c r="F5" i="15" s="1"/>
  <c r="U281" i="14"/>
  <c r="U281" i="15" s="1"/>
  <c r="E59" i="14"/>
  <c r="E59" i="15" s="1"/>
  <c r="M148" i="14"/>
  <c r="M148" i="15" s="1"/>
  <c r="K82" i="14"/>
  <c r="K82" i="15" s="1"/>
  <c r="X145" i="14"/>
  <c r="X145" i="15" s="1"/>
  <c r="X121" i="14"/>
  <c r="X121" i="15" s="1"/>
  <c r="X97" i="14"/>
  <c r="X97" i="15" s="1"/>
  <c r="P76" i="14"/>
  <c r="P76" i="15" s="1"/>
  <c r="G168" i="14"/>
  <c r="G168" i="15" s="1"/>
  <c r="G144" i="14"/>
  <c r="G144" i="15" s="1"/>
  <c r="N20" i="14"/>
  <c r="N20" i="15" s="1"/>
  <c r="Z292" i="14"/>
  <c r="Z292" i="15" s="1"/>
  <c r="T118" i="14"/>
  <c r="T118" i="15" s="1"/>
  <c r="I151" i="14"/>
  <c r="I151" i="15" s="1"/>
  <c r="Y118" i="14"/>
  <c r="Y118" i="15" s="1"/>
  <c r="S88" i="14"/>
  <c r="S88" i="15" s="1"/>
  <c r="O42" i="14"/>
  <c r="O42" i="15" s="1"/>
  <c r="Z89" i="14"/>
  <c r="Z89" i="15" s="1"/>
  <c r="Y154" i="14"/>
  <c r="Y154" i="15" s="1"/>
  <c r="D363" i="14"/>
  <c r="D363" i="15" s="1"/>
  <c r="E189" i="14"/>
  <c r="E189" i="15" s="1"/>
  <c r="W272" i="14"/>
  <c r="W272" i="15" s="1"/>
  <c r="W32" i="14"/>
  <c r="W32" i="15" s="1"/>
  <c r="Y172" i="14"/>
  <c r="Y172" i="15" s="1"/>
  <c r="C38" i="18"/>
  <c r="C38" i="14"/>
  <c r="C38" i="15" s="1"/>
  <c r="J51" i="18"/>
  <c r="J51" i="14"/>
  <c r="J51" i="15" s="1"/>
  <c r="D48" i="18"/>
  <c r="D48" i="14"/>
  <c r="D48" i="15" s="1"/>
  <c r="D192" i="18"/>
  <c r="D192" i="14"/>
  <c r="D192" i="15" s="1"/>
  <c r="C199" i="18"/>
  <c r="C199" i="14"/>
  <c r="C199" i="15" s="1"/>
  <c r="H143" i="18"/>
  <c r="H143" i="14"/>
  <c r="H143" i="15" s="1"/>
  <c r="H231" i="18"/>
  <c r="H231" i="14"/>
  <c r="H231" i="15" s="1"/>
  <c r="L44" i="18"/>
  <c r="L44" i="14"/>
  <c r="L44" i="15" s="1"/>
  <c r="S127" i="18"/>
  <c r="S127" i="14"/>
  <c r="S127" i="15" s="1"/>
  <c r="Q236" i="18"/>
  <c r="Q236" i="14"/>
  <c r="Q236" i="15" s="1"/>
  <c r="J58" i="18"/>
  <c r="J58" i="14"/>
  <c r="J58" i="15" s="1"/>
  <c r="N180" i="18"/>
  <c r="N180" i="14"/>
  <c r="N180" i="15" s="1"/>
  <c r="R116" i="18"/>
  <c r="R116" i="14"/>
  <c r="R116" i="15" s="1"/>
  <c r="Q313" i="18"/>
  <c r="Q313" i="14"/>
  <c r="Q313" i="15" s="1"/>
  <c r="Z352" i="18"/>
  <c r="Z352" i="14"/>
  <c r="Z352" i="15" s="1"/>
  <c r="D145" i="18"/>
  <c r="D145" i="14"/>
  <c r="D145" i="15" s="1"/>
  <c r="K285" i="18"/>
  <c r="K285" i="14"/>
  <c r="K285" i="15" s="1"/>
  <c r="K69" i="18"/>
  <c r="K69" i="14"/>
  <c r="K69" i="15" s="1"/>
  <c r="H33" i="18"/>
  <c r="H33" i="14"/>
  <c r="H33" i="15" s="1"/>
  <c r="R68" i="18"/>
  <c r="R68" i="14"/>
  <c r="R68" i="15" s="1"/>
  <c r="F43" i="18"/>
  <c r="F43" i="14"/>
  <c r="F43" i="15" s="1"/>
  <c r="W160" i="18"/>
  <c r="W160" i="14"/>
  <c r="W160" i="15" s="1"/>
  <c r="O224" i="18"/>
  <c r="O224" i="14"/>
  <c r="O224" i="15" s="1"/>
  <c r="V276" i="18"/>
  <c r="V276" i="14"/>
  <c r="V276" i="15" s="1"/>
  <c r="E293" i="18"/>
  <c r="E293" i="14"/>
  <c r="E293" i="15" s="1"/>
  <c r="T346" i="18"/>
  <c r="T346" i="14"/>
  <c r="T346" i="15" s="1"/>
  <c r="K349" i="18"/>
  <c r="K349" i="14"/>
  <c r="K349" i="15" s="1"/>
  <c r="Q100" i="18"/>
  <c r="Q100" i="14"/>
  <c r="Q100" i="15" s="1"/>
  <c r="O155" i="18"/>
  <c r="O155" i="14"/>
  <c r="O155" i="15" s="1"/>
  <c r="U226" i="18"/>
  <c r="U226" i="14"/>
  <c r="U226" i="15" s="1"/>
  <c r="U143" i="18"/>
  <c r="U143" i="14"/>
  <c r="U143" i="15" s="1"/>
  <c r="E63" i="14"/>
  <c r="E63" i="15" s="1"/>
  <c r="M212" i="14"/>
  <c r="M212" i="15" s="1"/>
  <c r="M16" i="14"/>
  <c r="M16" i="15" s="1"/>
  <c r="C29" i="14"/>
  <c r="C29" i="15" s="1"/>
  <c r="H207" i="14"/>
  <c r="H207" i="15" s="1"/>
  <c r="X185" i="14"/>
  <c r="X185" i="15" s="1"/>
  <c r="P164" i="14"/>
  <c r="P164" i="15" s="1"/>
  <c r="G44" i="14"/>
  <c r="G44" i="15" s="1"/>
  <c r="F95" i="14"/>
  <c r="F95" i="15" s="1"/>
  <c r="D156" i="14"/>
  <c r="D156" i="15" s="1"/>
  <c r="J206" i="14"/>
  <c r="J206" i="15" s="1"/>
  <c r="W59" i="14"/>
  <c r="W59" i="15" s="1"/>
  <c r="T343" i="14"/>
  <c r="T343" i="15" s="1"/>
  <c r="I42" i="14"/>
  <c r="I42" i="15" s="1"/>
  <c r="V350" i="14"/>
  <c r="V350" i="15" s="1"/>
  <c r="Q142" i="14"/>
  <c r="Q142" i="15" s="1"/>
  <c r="G195" i="14"/>
  <c r="G195" i="15" s="1"/>
  <c r="Z7" i="14"/>
  <c r="Z7" i="15" s="1"/>
  <c r="I190" i="14"/>
  <c r="I190" i="15" s="1"/>
  <c r="E114" i="14"/>
  <c r="E114" i="15" s="1"/>
  <c r="V17" i="14"/>
  <c r="V17" i="15" s="1"/>
  <c r="M71" i="14"/>
  <c r="M71" i="15" s="1"/>
  <c r="J278" i="14"/>
  <c r="J278" i="15" s="1"/>
  <c r="C336" i="14"/>
  <c r="C336" i="15" s="1"/>
  <c r="T59" i="14"/>
  <c r="T59" i="15" s="1"/>
  <c r="H257" i="14"/>
  <c r="H257" i="15" s="1"/>
  <c r="R233" i="14"/>
  <c r="R233" i="15" s="1"/>
  <c r="Z126" i="14"/>
  <c r="Z126" i="15" s="1"/>
  <c r="T225" i="14"/>
  <c r="T225" i="15" s="1"/>
  <c r="D43" i="14"/>
  <c r="D43" i="15" s="1"/>
  <c r="I266" i="14"/>
  <c r="I266" i="15" s="1"/>
  <c r="Y252" i="14"/>
  <c r="Y252" i="15" s="1"/>
  <c r="I226" i="14"/>
  <c r="I226" i="15" s="1"/>
  <c r="I170" i="14"/>
  <c r="I170" i="15" s="1"/>
  <c r="O348" i="14"/>
  <c r="O348" i="15" s="1"/>
  <c r="F54" i="14"/>
  <c r="F54" i="15" s="1"/>
  <c r="R46" i="14"/>
  <c r="R46" i="15" s="1"/>
  <c r="I154" i="14"/>
  <c r="I154" i="15" s="1"/>
  <c r="Y140" i="14"/>
  <c r="Y140" i="15" s="1"/>
  <c r="U36" i="14"/>
  <c r="U36" i="15" s="1"/>
  <c r="E60" i="14"/>
  <c r="E60" i="15" s="1"/>
  <c r="R100" i="14"/>
  <c r="R100" i="15" s="1"/>
  <c r="G214" i="14"/>
  <c r="G214" i="15" s="1"/>
  <c r="U56" i="14"/>
  <c r="U56" i="15" s="1"/>
  <c r="Z39" i="14"/>
  <c r="Z39" i="15" s="1"/>
  <c r="I218" i="14"/>
  <c r="I218" i="15" s="1"/>
  <c r="I138" i="14"/>
  <c r="I138" i="15" s="1"/>
  <c r="K179" i="14"/>
  <c r="K179" i="15" s="1"/>
  <c r="P118" i="14"/>
  <c r="P118" i="15" s="1"/>
  <c r="S26" i="14"/>
  <c r="S26" i="15" s="1"/>
  <c r="N328" i="14"/>
  <c r="N328" i="15" s="1"/>
  <c r="U243" i="14"/>
  <c r="U243" i="15" s="1"/>
  <c r="E141" i="14"/>
  <c r="E141" i="15" s="1"/>
  <c r="D51" i="14"/>
  <c r="D51" i="15" s="1"/>
  <c r="I242" i="14"/>
  <c r="I242" i="15" s="1"/>
  <c r="Y212" i="14"/>
  <c r="Y212" i="15" s="1"/>
  <c r="N338" i="14"/>
  <c r="N338" i="15" s="1"/>
  <c r="R268" i="14"/>
  <c r="R268" i="15" s="1"/>
  <c r="Y158" i="14"/>
  <c r="Y158" i="15" s="1"/>
  <c r="K88" i="14"/>
  <c r="K88" i="15" s="1"/>
  <c r="P150" i="14"/>
  <c r="P150" i="15" s="1"/>
  <c r="P78" i="14"/>
  <c r="P78" i="15" s="1"/>
  <c r="F125" i="14"/>
  <c r="F125" i="15" s="1"/>
  <c r="J336" i="14"/>
  <c r="J336" i="15" s="1"/>
  <c r="F337" i="14"/>
  <c r="F337" i="15" s="1"/>
  <c r="C314" i="14"/>
  <c r="C314" i="15" s="1"/>
  <c r="Q4" i="14"/>
  <c r="Q4" i="15" s="1"/>
  <c r="P275" i="14"/>
  <c r="P275" i="15" s="1"/>
  <c r="H158" i="14"/>
  <c r="H158" i="15" s="1"/>
  <c r="D219" i="14"/>
  <c r="D219" i="15" s="1"/>
  <c r="T153" i="14"/>
  <c r="T153" i="15" s="1"/>
  <c r="Y128" i="14"/>
  <c r="Y128" i="15" s="1"/>
  <c r="W85" i="14"/>
  <c r="W85" i="15" s="1"/>
  <c r="N232" i="14"/>
  <c r="N232" i="15" s="1"/>
  <c r="F211" i="14"/>
  <c r="F211" i="15" s="1"/>
  <c r="T281" i="14"/>
  <c r="T281" i="15" s="1"/>
  <c r="L252" i="14"/>
  <c r="L252" i="15" s="1"/>
  <c r="R115" i="14"/>
  <c r="R115" i="15" s="1"/>
  <c r="S341" i="14"/>
  <c r="S341" i="15" s="1"/>
  <c r="H299" i="14"/>
  <c r="H299" i="15" s="1"/>
  <c r="R289" i="14"/>
  <c r="R289" i="15" s="1"/>
  <c r="L86" i="14"/>
  <c r="L86" i="15" s="1"/>
  <c r="X91" i="14"/>
  <c r="X91" i="15" s="1"/>
  <c r="N242" i="14"/>
  <c r="N242" i="15" s="1"/>
  <c r="D254" i="14"/>
  <c r="D254" i="15" s="1"/>
  <c r="D151" i="14"/>
  <c r="D151" i="15" s="1"/>
  <c r="R66" i="14"/>
  <c r="R66" i="15" s="1"/>
  <c r="C69" i="14"/>
  <c r="C69" i="15" s="1"/>
  <c r="R348" i="14"/>
  <c r="R348" i="15" s="1"/>
  <c r="Z353" i="14"/>
  <c r="Z353" i="15" s="1"/>
  <c r="D308" i="14"/>
  <c r="D308" i="15" s="1"/>
  <c r="C339" i="14"/>
  <c r="C339" i="15" s="1"/>
  <c r="K158" i="14"/>
  <c r="K158" i="15" s="1"/>
  <c r="Q19" i="14"/>
  <c r="Q19" i="15" s="1"/>
  <c r="O59" i="14"/>
  <c r="O59" i="15" s="1"/>
  <c r="R65" i="14"/>
  <c r="R65" i="15" s="1"/>
  <c r="X200" i="14"/>
  <c r="X200" i="15" s="1"/>
  <c r="L128" i="14"/>
  <c r="L128" i="15" s="1"/>
  <c r="I290" i="14"/>
  <c r="I290" i="15" s="1"/>
  <c r="E39" i="14"/>
  <c r="E39" i="15" s="1"/>
  <c r="Y27" i="14"/>
  <c r="Y27" i="15" s="1"/>
  <c r="N303" i="14"/>
  <c r="N303" i="15" s="1"/>
  <c r="U290" i="14"/>
  <c r="U290" i="15" s="1"/>
  <c r="C155" i="14"/>
  <c r="C155" i="15" s="1"/>
  <c r="Y214" i="14"/>
  <c r="Y214" i="15" s="1"/>
  <c r="W200" i="14"/>
  <c r="W200" i="15" s="1"/>
  <c r="W88" i="14"/>
  <c r="W88" i="15" s="1"/>
  <c r="X216" i="14"/>
  <c r="X216" i="15" s="1"/>
  <c r="V172" i="14"/>
  <c r="V172" i="15" s="1"/>
  <c r="D127" i="14"/>
  <c r="D127" i="15" s="1"/>
  <c r="J141" i="14"/>
  <c r="J141" i="15" s="1"/>
  <c r="R26" i="14"/>
  <c r="R26" i="15" s="1"/>
  <c r="V348" i="14"/>
  <c r="V348" i="15" s="1"/>
  <c r="Q249" i="14"/>
  <c r="Q249" i="15" s="1"/>
  <c r="H9" i="14"/>
  <c r="H9" i="15" s="1"/>
  <c r="O211" i="14"/>
  <c r="O211" i="15" s="1"/>
  <c r="U136" i="14"/>
  <c r="U136" i="15" s="1"/>
  <c r="E6" i="14"/>
  <c r="E6" i="15" s="1"/>
  <c r="H278" i="14"/>
  <c r="H278" i="15" s="1"/>
  <c r="N199" i="14"/>
  <c r="N199" i="15" s="1"/>
  <c r="T81" i="14"/>
  <c r="T81" i="15" s="1"/>
  <c r="S265" i="14"/>
  <c r="S265" i="15" s="1"/>
  <c r="Z230" i="14"/>
  <c r="Z230" i="15" s="1"/>
  <c r="P139" i="14"/>
  <c r="P139" i="15" s="1"/>
  <c r="S242" i="14"/>
  <c r="S242" i="15" s="1"/>
  <c r="C169" i="14"/>
  <c r="C169" i="15" s="1"/>
  <c r="Y242" i="14"/>
  <c r="Y242" i="15" s="1"/>
  <c r="Q81" i="14"/>
  <c r="Q81" i="15" s="1"/>
  <c r="M281" i="14"/>
  <c r="M281" i="15" s="1"/>
  <c r="F313" i="14"/>
  <c r="F313" i="15" s="1"/>
  <c r="N243" i="14"/>
  <c r="N243" i="15" s="1"/>
  <c r="Q188" i="14"/>
  <c r="Q188" i="15" s="1"/>
  <c r="S68" i="14"/>
  <c r="S68" i="15" s="1"/>
  <c r="Y282" i="14"/>
  <c r="Y282" i="15" s="1"/>
  <c r="I30" i="14"/>
  <c r="I30" i="15" s="1"/>
  <c r="V246" i="14"/>
  <c r="V246" i="15" s="1"/>
  <c r="K286" i="14"/>
  <c r="K286" i="15" s="1"/>
  <c r="L270" i="14"/>
  <c r="L270" i="15" s="1"/>
  <c r="C178" i="14"/>
  <c r="C178" i="15" s="1"/>
  <c r="S202" i="14"/>
  <c r="S202" i="15" s="1"/>
  <c r="X237" i="14"/>
  <c r="X237" i="15" s="1"/>
  <c r="G40" i="14"/>
  <c r="G40" i="15" s="1"/>
  <c r="N263" i="14"/>
  <c r="N263" i="15" s="1"/>
  <c r="F203" i="14"/>
  <c r="F203" i="15" s="1"/>
  <c r="V9" i="14"/>
  <c r="V9" i="15" s="1"/>
  <c r="T222" i="14"/>
  <c r="T222" i="15" s="1"/>
  <c r="L157" i="14"/>
  <c r="L157" i="15" s="1"/>
  <c r="R35" i="14"/>
  <c r="R35" i="15" s="1"/>
  <c r="J14" i="14"/>
  <c r="J14" i="15" s="1"/>
  <c r="I247" i="14"/>
  <c r="I247" i="15" s="1"/>
  <c r="I116" i="14"/>
  <c r="I116" i="15" s="1"/>
  <c r="W326" i="14"/>
  <c r="W326" i="15" s="1"/>
  <c r="U362" i="14"/>
  <c r="U362" i="15" s="1"/>
  <c r="J311" i="14"/>
  <c r="J311" i="15" s="1"/>
  <c r="E236" i="14"/>
  <c r="E236" i="15" s="1"/>
  <c r="E184" i="14"/>
  <c r="E184" i="15" s="1"/>
  <c r="K228" i="14"/>
  <c r="K228" i="15" s="1"/>
  <c r="P352" i="14"/>
  <c r="P352" i="15" s="1"/>
  <c r="Z342" i="14"/>
  <c r="Z342" i="15" s="1"/>
  <c r="E301" i="14"/>
  <c r="E301" i="15" s="1"/>
  <c r="D341" i="14"/>
  <c r="D341" i="15" s="1"/>
  <c r="C360" i="14"/>
  <c r="C360" i="15" s="1"/>
  <c r="D291" i="14"/>
  <c r="D291" i="15" s="1"/>
  <c r="D113" i="14"/>
  <c r="D113" i="15" s="1"/>
  <c r="T75" i="14"/>
  <c r="T75" i="15" s="1"/>
  <c r="R264" i="14"/>
  <c r="R264" i="15" s="1"/>
  <c r="J239" i="14"/>
  <c r="J239" i="15" s="1"/>
  <c r="Z141" i="14"/>
  <c r="Z141" i="15" s="1"/>
  <c r="Z17" i="14"/>
  <c r="Z17" i="15" s="1"/>
  <c r="Q281" i="14"/>
  <c r="Q281" i="15" s="1"/>
  <c r="I156" i="14"/>
  <c r="I156" i="15" s="1"/>
  <c r="I46" i="14"/>
  <c r="I46" i="15" s="1"/>
  <c r="M186" i="14"/>
  <c r="M186" i="15" s="1"/>
  <c r="S145" i="14"/>
  <c r="S145" i="15" s="1"/>
  <c r="K28" i="14"/>
  <c r="K28" i="15" s="1"/>
  <c r="K12" i="14"/>
  <c r="K12" i="15" s="1"/>
  <c r="X267" i="14"/>
  <c r="X267" i="15" s="1"/>
  <c r="O131" i="14"/>
  <c r="O131" i="15" s="1"/>
  <c r="N98" i="14"/>
  <c r="N98" i="15" s="1"/>
  <c r="Z222" i="14"/>
  <c r="Z222" i="15" s="1"/>
  <c r="K269" i="14"/>
  <c r="K269" i="15" s="1"/>
  <c r="S210" i="14"/>
  <c r="S210" i="15" s="1"/>
  <c r="K25" i="14"/>
  <c r="K25" i="15" s="1"/>
  <c r="P179" i="14"/>
  <c r="P179" i="15" s="1"/>
  <c r="P107" i="14"/>
  <c r="P107" i="15" s="1"/>
  <c r="G267" i="14"/>
  <c r="G267" i="15" s="1"/>
  <c r="W157" i="14"/>
  <c r="W157" i="15" s="1"/>
  <c r="W109" i="14"/>
  <c r="W109" i="15" s="1"/>
  <c r="T185" i="14"/>
  <c r="T185" i="15" s="1"/>
  <c r="D167" i="14"/>
  <c r="D167" i="15" s="1"/>
  <c r="J13" i="14"/>
  <c r="J13" i="15" s="1"/>
  <c r="Q73" i="14"/>
  <c r="Q73" i="15" s="1"/>
  <c r="M60" i="14"/>
  <c r="M60" i="15" s="1"/>
  <c r="I120" i="14"/>
  <c r="I120" i="15" s="1"/>
  <c r="L366" i="14"/>
  <c r="L366" i="15" s="1"/>
  <c r="R212" i="14"/>
  <c r="R212" i="15" s="1"/>
  <c r="F53" i="14"/>
  <c r="F53" i="15" s="1"/>
  <c r="N355" i="14"/>
  <c r="N355" i="15" s="1"/>
  <c r="C257" i="14"/>
  <c r="C257" i="15" s="1"/>
  <c r="S222" i="14"/>
  <c r="S222" i="15" s="1"/>
  <c r="S115" i="14"/>
  <c r="S115" i="15" s="1"/>
  <c r="X141" i="14"/>
  <c r="X141" i="15" s="1"/>
  <c r="V165" i="14"/>
  <c r="V165" i="15" s="1"/>
  <c r="N104" i="14"/>
  <c r="N104" i="15" s="1"/>
  <c r="N88" i="14"/>
  <c r="N88" i="15" s="1"/>
  <c r="N48" i="14"/>
  <c r="N48" i="15" s="1"/>
  <c r="N28" i="14"/>
  <c r="N28" i="15" s="1"/>
  <c r="D244" i="14"/>
  <c r="D244" i="15" s="1"/>
  <c r="L181" i="14"/>
  <c r="L181" i="15" s="1"/>
  <c r="T126" i="14"/>
  <c r="T126" i="15" s="1"/>
  <c r="T66" i="14"/>
  <c r="T66" i="15" s="1"/>
  <c r="J150" i="14"/>
  <c r="J150" i="15" s="1"/>
  <c r="Z12" i="14"/>
  <c r="Z12" i="15" s="1"/>
  <c r="I199" i="14"/>
  <c r="I199" i="15" s="1"/>
  <c r="V331" i="14"/>
  <c r="V331" i="15" s="1"/>
  <c r="M349" i="14"/>
  <c r="M349" i="15" s="1"/>
  <c r="S365" i="14"/>
  <c r="S365" i="15" s="1"/>
  <c r="S293" i="14"/>
  <c r="S293" i="15" s="1"/>
  <c r="E128" i="14"/>
  <c r="E128" i="15" s="1"/>
  <c r="E104" i="14"/>
  <c r="E104" i="15" s="1"/>
  <c r="E16" i="14"/>
  <c r="E16" i="15" s="1"/>
  <c r="K103" i="14"/>
  <c r="K103" i="15" s="1"/>
  <c r="K63" i="14"/>
  <c r="K63" i="15" s="1"/>
  <c r="S28" i="14"/>
  <c r="S28" i="15" s="1"/>
  <c r="W43" i="14"/>
  <c r="W43" i="15" s="1"/>
  <c r="I356" i="14"/>
  <c r="I356" i="15" s="1"/>
  <c r="O362" i="14"/>
  <c r="O362" i="15" s="1"/>
  <c r="G321" i="14"/>
  <c r="G321" i="15" s="1"/>
  <c r="V351" i="14"/>
  <c r="V351" i="15" s="1"/>
  <c r="S330" i="14"/>
  <c r="S330" i="15" s="1"/>
  <c r="T147" i="14"/>
  <c r="T147" i="15" s="1"/>
  <c r="I236" i="14"/>
  <c r="I236" i="15" s="1"/>
  <c r="E133" i="14"/>
  <c r="E133" i="15" s="1"/>
  <c r="U87" i="14"/>
  <c r="U87" i="15" s="1"/>
  <c r="S114" i="14"/>
  <c r="S114" i="15" s="1"/>
  <c r="P283" i="14"/>
  <c r="P283" i="15" s="1"/>
  <c r="H222" i="14"/>
  <c r="H222" i="15" s="1"/>
  <c r="D223" i="14"/>
  <c r="D223" i="15" s="1"/>
  <c r="D59" i="14"/>
  <c r="D59" i="15" s="1"/>
  <c r="Y113" i="14"/>
  <c r="Y113" i="15" s="1"/>
  <c r="I68" i="14"/>
  <c r="I68" i="15" s="1"/>
  <c r="U17" i="14"/>
  <c r="U17" i="15" s="1"/>
  <c r="L133" i="14"/>
  <c r="L133" i="15" s="1"/>
  <c r="L185" i="14"/>
  <c r="L185" i="15" s="1"/>
  <c r="C90" i="14"/>
  <c r="C90" i="15" s="1"/>
  <c r="C55" i="14"/>
  <c r="C55" i="15" s="1"/>
  <c r="F297" i="14"/>
  <c r="F297" i="15" s="1"/>
  <c r="K149" i="14"/>
  <c r="K149" i="15" s="1"/>
  <c r="K94" i="14"/>
  <c r="K94" i="15" s="1"/>
  <c r="X53" i="14"/>
  <c r="X53" i="15" s="1"/>
  <c r="X37" i="14"/>
  <c r="X37" i="15" s="1"/>
  <c r="N120" i="14"/>
  <c r="N120" i="15" s="1"/>
  <c r="F47" i="14"/>
  <c r="F47" i="15" s="1"/>
  <c r="L241" i="14"/>
  <c r="L241" i="15" s="1"/>
  <c r="J166" i="14"/>
  <c r="J166" i="15" s="1"/>
  <c r="R67" i="14"/>
  <c r="R67" i="15" s="1"/>
  <c r="P331" i="14"/>
  <c r="P331" i="15" s="1"/>
  <c r="O354" i="14"/>
  <c r="O354" i="15" s="1"/>
  <c r="V328" i="14"/>
  <c r="V328" i="15" s="1"/>
  <c r="D347" i="14"/>
  <c r="D347" i="15" s="1"/>
  <c r="K360" i="14"/>
  <c r="K360" i="15" s="1"/>
  <c r="U294" i="14"/>
  <c r="U294" i="15" s="1"/>
  <c r="U270" i="14"/>
  <c r="U270" i="15" s="1"/>
  <c r="M181" i="14"/>
  <c r="M181" i="15" s="1"/>
  <c r="U102" i="14"/>
  <c r="U102" i="15" s="1"/>
  <c r="K247" i="14"/>
  <c r="K247" i="15" s="1"/>
  <c r="S197" i="14"/>
  <c r="S197" i="15" s="1"/>
  <c r="C26" i="14"/>
  <c r="C26" i="15" s="1"/>
  <c r="X341" i="14"/>
  <c r="X341" i="15" s="1"/>
  <c r="N348" i="14"/>
  <c r="N348" i="15" s="1"/>
  <c r="C320" i="14"/>
  <c r="C320" i="15" s="1"/>
  <c r="T282" i="14"/>
  <c r="T282" i="15" s="1"/>
  <c r="Z233" i="14"/>
  <c r="Z233" i="15" s="1"/>
  <c r="Z129" i="14"/>
  <c r="Z129" i="15" s="1"/>
  <c r="Y234" i="14"/>
  <c r="Y234" i="15" s="1"/>
  <c r="Q173" i="14"/>
  <c r="Q173" i="15" s="1"/>
  <c r="I6" i="14"/>
  <c r="I6" i="15" s="1"/>
  <c r="E125" i="14"/>
  <c r="E125" i="15" s="1"/>
  <c r="U71" i="14"/>
  <c r="U71" i="15" s="1"/>
  <c r="C167" i="14"/>
  <c r="C167" i="15" s="1"/>
  <c r="C75" i="14"/>
  <c r="C75" i="15" s="1"/>
  <c r="O83" i="14"/>
  <c r="O83" i="15" s="1"/>
  <c r="L219" i="14"/>
  <c r="L219" i="15" s="1"/>
  <c r="Z142" i="14"/>
  <c r="Z142" i="15" s="1"/>
  <c r="Y65" i="14"/>
  <c r="Y65" i="15" s="1"/>
  <c r="Y33" i="14"/>
  <c r="Y33" i="15" s="1"/>
  <c r="H206" i="14"/>
  <c r="H206" i="15" s="1"/>
  <c r="P163" i="14"/>
  <c r="P163" i="15" s="1"/>
  <c r="P131" i="14"/>
  <c r="P131" i="15" s="1"/>
  <c r="G251" i="14"/>
  <c r="G251" i="15" s="1"/>
  <c r="O200" i="14"/>
  <c r="O200" i="15" s="1"/>
  <c r="W93" i="14"/>
  <c r="W93" i="15" s="1"/>
  <c r="N231" i="14"/>
  <c r="N231" i="15" s="1"/>
  <c r="N135" i="14"/>
  <c r="N135" i="15" s="1"/>
  <c r="N19" i="14"/>
  <c r="N19" i="15" s="1"/>
  <c r="L255" i="14"/>
  <c r="L255" i="15" s="1"/>
  <c r="C273" i="14"/>
  <c r="C273" i="15" s="1"/>
  <c r="V342" i="14"/>
  <c r="V342" i="15" s="1"/>
  <c r="C57" i="14"/>
  <c r="C57" i="15" s="1"/>
  <c r="S39" i="14"/>
  <c r="S39" i="15" s="1"/>
  <c r="X21" i="14"/>
  <c r="X21" i="15" s="1"/>
  <c r="V197" i="14"/>
  <c r="V197" i="15" s="1"/>
  <c r="F163" i="14"/>
  <c r="F163" i="15" s="1"/>
  <c r="V117" i="14"/>
  <c r="V117" i="15" s="1"/>
  <c r="N24" i="14"/>
  <c r="N24" i="15" s="1"/>
  <c r="D80" i="14"/>
  <c r="D80" i="15" s="1"/>
  <c r="D4" i="14"/>
  <c r="D4" i="15" s="1"/>
  <c r="Q284" i="14"/>
  <c r="Q284" i="15" s="1"/>
  <c r="Q180" i="14"/>
  <c r="Q180" i="15" s="1"/>
  <c r="Y43" i="14"/>
  <c r="Y43" i="15" s="1"/>
  <c r="I17" i="14"/>
  <c r="I17" i="15" s="1"/>
  <c r="M309" i="14"/>
  <c r="M309" i="15" s="1"/>
  <c r="T313" i="14"/>
  <c r="T313" i="15" s="1"/>
  <c r="S317" i="14"/>
  <c r="S317" i="15" s="1"/>
  <c r="U250" i="14"/>
  <c r="U250" i="15" s="1"/>
  <c r="E224" i="14"/>
  <c r="E224" i="15" s="1"/>
  <c r="U198" i="14"/>
  <c r="U198" i="15" s="1"/>
  <c r="M125" i="14"/>
  <c r="M125" i="15" s="1"/>
  <c r="K222" i="14"/>
  <c r="K222" i="15" s="1"/>
  <c r="H60" i="14"/>
  <c r="H60" i="15" s="1"/>
  <c r="O54" i="14"/>
  <c r="O54" i="15" s="1"/>
  <c r="I348" i="14"/>
  <c r="I348" i="15" s="1"/>
  <c r="O315" i="14"/>
  <c r="O315" i="15" s="1"/>
  <c r="V302" i="14"/>
  <c r="V302" i="15" s="1"/>
  <c r="T318" i="14"/>
  <c r="T318" i="15" s="1"/>
  <c r="D65" i="14"/>
  <c r="D65" i="15" s="1"/>
  <c r="Z225" i="14"/>
  <c r="Z225" i="15" s="1"/>
  <c r="R156" i="14"/>
  <c r="R156" i="15" s="1"/>
  <c r="Y198" i="14"/>
  <c r="Y198" i="15" s="1"/>
  <c r="C251" i="14"/>
  <c r="C251" i="15" s="1"/>
  <c r="X19" i="14"/>
  <c r="X19" i="15" s="1"/>
  <c r="O291" i="14"/>
  <c r="O291" i="15" s="1"/>
  <c r="G142" i="14"/>
  <c r="G142" i="15" s="1"/>
  <c r="F237" i="14"/>
  <c r="F237" i="15" s="1"/>
  <c r="F25" i="14"/>
  <c r="F25" i="15" s="1"/>
  <c r="J212" i="14"/>
  <c r="J212" i="15" s="1"/>
  <c r="R169" i="14"/>
  <c r="R169" i="15" s="1"/>
  <c r="J140" i="14"/>
  <c r="J140" i="15" s="1"/>
  <c r="K245" i="14"/>
  <c r="K245" i="15" s="1"/>
  <c r="X280" i="14"/>
  <c r="X280" i="15" s="1"/>
  <c r="P267" i="14"/>
  <c r="P267" i="15" s="1"/>
  <c r="H102" i="14"/>
  <c r="H102" i="15" s="1"/>
  <c r="G91" i="14"/>
  <c r="G91" i="15" s="1"/>
  <c r="N103" i="14"/>
  <c r="N103" i="15" s="1"/>
  <c r="F90" i="14"/>
  <c r="F90" i="15" s="1"/>
  <c r="L196" i="14"/>
  <c r="L196" i="15" s="1"/>
  <c r="L84" i="14"/>
  <c r="L84" i="15" s="1"/>
  <c r="W58" i="14"/>
  <c r="W58" i="15" s="1"/>
  <c r="Z56" i="14"/>
  <c r="Z56" i="15" s="1"/>
  <c r="C73" i="14"/>
  <c r="C73" i="15" s="1"/>
  <c r="P88" i="14"/>
  <c r="P88" i="15" s="1"/>
  <c r="W26" i="14"/>
  <c r="W26" i="15" s="1"/>
  <c r="V270" i="14"/>
  <c r="V270" i="15" s="1"/>
  <c r="F179" i="14"/>
  <c r="F179" i="15" s="1"/>
  <c r="V161" i="14"/>
  <c r="V161" i="15" s="1"/>
  <c r="F115" i="14"/>
  <c r="F115" i="15" s="1"/>
  <c r="T174" i="14"/>
  <c r="T174" i="15" s="1"/>
  <c r="L93" i="14"/>
  <c r="L93" i="15" s="1"/>
  <c r="Q164" i="14"/>
  <c r="Q164" i="15" s="1"/>
  <c r="H326" i="14"/>
  <c r="H326" i="15" s="1"/>
  <c r="G346" i="14"/>
  <c r="G346" i="15" s="1"/>
  <c r="V318" i="14"/>
  <c r="V318" i="15" s="1"/>
  <c r="E304" i="14"/>
  <c r="E304" i="15" s="1"/>
  <c r="T310" i="14"/>
  <c r="T310" i="15" s="1"/>
  <c r="Z323" i="14"/>
  <c r="Z323" i="15" s="1"/>
  <c r="M221" i="14"/>
  <c r="M221" i="15" s="1"/>
  <c r="E140" i="14"/>
  <c r="E140" i="15" s="1"/>
  <c r="U122" i="14"/>
  <c r="U122" i="15" s="1"/>
  <c r="M69" i="14"/>
  <c r="M69" i="15" s="1"/>
  <c r="C290" i="14"/>
  <c r="C290" i="15" s="1"/>
  <c r="S188" i="14"/>
  <c r="S188" i="15" s="1"/>
  <c r="P57" i="14"/>
  <c r="P57" i="15" s="1"/>
  <c r="P17" i="14"/>
  <c r="P17" i="15" s="1"/>
  <c r="Q345" i="14"/>
  <c r="Q345" i="15" s="1"/>
  <c r="Y310" i="14"/>
  <c r="Y310" i="15" s="1"/>
  <c r="H307" i="14"/>
  <c r="H307" i="15" s="1"/>
  <c r="E365" i="14"/>
  <c r="E365" i="15" s="1"/>
  <c r="E325" i="14"/>
  <c r="E325" i="15" s="1"/>
  <c r="D352" i="14"/>
  <c r="D352" i="15" s="1"/>
  <c r="Z302" i="14"/>
  <c r="Z302" i="15" s="1"/>
  <c r="D225" i="14"/>
  <c r="D225" i="15" s="1"/>
  <c r="L182" i="14"/>
  <c r="L182" i="15" s="1"/>
  <c r="R204" i="14"/>
  <c r="R204" i="15" s="1"/>
  <c r="Z97" i="14"/>
  <c r="Z97" i="15" s="1"/>
  <c r="Y254" i="14"/>
  <c r="Y254" i="15" s="1"/>
  <c r="S273" i="14"/>
  <c r="S273" i="15" s="1"/>
  <c r="P246" i="14"/>
  <c r="P246" i="15" s="1"/>
  <c r="X179" i="14"/>
  <c r="X179" i="15" s="1"/>
  <c r="V103" i="14"/>
  <c r="V103" i="15" s="1"/>
  <c r="V43" i="14"/>
  <c r="V43" i="15" s="1"/>
  <c r="I55" i="14"/>
  <c r="I55" i="15" s="1"/>
  <c r="E226" i="14"/>
  <c r="E226" i="15" s="1"/>
  <c r="M103" i="14"/>
  <c r="M103" i="15" s="1"/>
  <c r="P83" i="14"/>
  <c r="P83" i="15" s="1"/>
  <c r="W149" i="14"/>
  <c r="W149" i="15" s="1"/>
  <c r="V273" i="14"/>
  <c r="V273" i="15" s="1"/>
  <c r="F186" i="14"/>
  <c r="F186" i="15" s="1"/>
  <c r="I186" i="14"/>
  <c r="I186" i="15" s="1"/>
  <c r="Q25" i="14"/>
  <c r="Q25" i="15" s="1"/>
  <c r="N285" i="14"/>
  <c r="N285" i="15" s="1"/>
  <c r="T123" i="14"/>
  <c r="Z197" i="14"/>
  <c r="Z197" i="15" s="1"/>
  <c r="Z93" i="14"/>
  <c r="Z93" i="15" s="1"/>
  <c r="Y286" i="14"/>
  <c r="Y286" i="15" s="1"/>
  <c r="I248" i="14"/>
  <c r="I248" i="15" s="1"/>
  <c r="Y190" i="14"/>
  <c r="Y190" i="15" s="1"/>
  <c r="I160" i="14"/>
  <c r="I160" i="15" s="1"/>
  <c r="U191" i="14"/>
  <c r="U191" i="15" s="1"/>
  <c r="H41" i="14"/>
  <c r="H41" i="15" s="1"/>
  <c r="G270" i="14"/>
  <c r="G270" i="15" s="1"/>
  <c r="G30" i="14"/>
  <c r="G30" i="15" s="1"/>
  <c r="X168" i="14"/>
  <c r="X168" i="15" s="1"/>
  <c r="X96" i="14"/>
  <c r="X96" i="15" s="1"/>
  <c r="O212" i="14"/>
  <c r="O212" i="15" s="1"/>
  <c r="V255" i="14"/>
  <c r="V255" i="15" s="1"/>
  <c r="N183" i="14"/>
  <c r="N183" i="15" s="1"/>
  <c r="F98" i="14"/>
  <c r="F98" i="15" s="1"/>
  <c r="N51" i="14"/>
  <c r="N51" i="15" s="1"/>
  <c r="T266" i="14"/>
  <c r="T266" i="15" s="1"/>
  <c r="L132" i="14"/>
  <c r="L132" i="15" s="1"/>
  <c r="J57" i="14"/>
  <c r="J57" i="15" s="1"/>
  <c r="C289" i="14"/>
  <c r="C289" i="15" s="1"/>
  <c r="K216" i="14"/>
  <c r="K216" i="15" s="1"/>
  <c r="K130" i="14"/>
  <c r="K130" i="15" s="1"/>
  <c r="O29" i="14"/>
  <c r="O29" i="15" s="1"/>
  <c r="G16" i="14"/>
  <c r="G16" i="15" s="1"/>
  <c r="N208" i="14"/>
  <c r="N208" i="15" s="1"/>
  <c r="E80" i="14"/>
  <c r="E80" i="15" s="1"/>
  <c r="C97" i="14"/>
  <c r="C97" i="15" s="1"/>
  <c r="P24" i="14"/>
  <c r="P24" i="15" s="1"/>
  <c r="V205" i="14"/>
  <c r="V205" i="15" s="1"/>
  <c r="N176" i="14"/>
  <c r="N176" i="15" s="1"/>
  <c r="L121" i="14"/>
  <c r="L121" i="15" s="1"/>
  <c r="T46" i="14"/>
  <c r="T46" i="15" s="1"/>
  <c r="Q30" i="14"/>
  <c r="Q30" i="15" s="1"/>
  <c r="X304" i="14"/>
  <c r="X304" i="15" s="1"/>
  <c r="O340" i="14"/>
  <c r="O340" i="15" s="1"/>
  <c r="M357" i="14"/>
  <c r="M357" i="15" s="1"/>
  <c r="U322" i="14"/>
  <c r="U322" i="15" s="1"/>
  <c r="K352" i="14"/>
  <c r="K352" i="15" s="1"/>
  <c r="M261" i="14"/>
  <c r="M261" i="15" s="1"/>
  <c r="U214" i="14"/>
  <c r="U214" i="15" s="1"/>
  <c r="U142" i="14"/>
  <c r="U142" i="15" s="1"/>
  <c r="S116" i="14"/>
  <c r="S116" i="15" s="1"/>
  <c r="X30" i="14"/>
  <c r="X30" i="15" s="1"/>
  <c r="G329" i="14"/>
  <c r="G329" i="15" s="1"/>
  <c r="Z330" i="14"/>
  <c r="Z330" i="15" s="1"/>
  <c r="D161" i="14"/>
  <c r="D161" i="15" s="1"/>
  <c r="J71" i="14"/>
  <c r="J71" i="15" s="1"/>
  <c r="Z46" i="14"/>
  <c r="Z46" i="15" s="1"/>
  <c r="V108" i="14"/>
  <c r="V108" i="15" s="1"/>
  <c r="F272" i="14"/>
  <c r="F272" i="15" s="1"/>
  <c r="V85" i="14"/>
  <c r="V85" i="15" s="1"/>
  <c r="T142" i="14"/>
  <c r="T142" i="15" s="1"/>
  <c r="W362" i="14"/>
  <c r="W362" i="15" s="1"/>
  <c r="V321" i="14"/>
  <c r="V321" i="15" s="1"/>
  <c r="R363" i="14"/>
  <c r="R363" i="15" s="1"/>
  <c r="I316" i="14"/>
  <c r="I316" i="15" s="1"/>
  <c r="H347" i="14"/>
  <c r="H347" i="15" s="1"/>
  <c r="N367" i="14"/>
  <c r="N367" i="15" s="1"/>
  <c r="M314" i="14"/>
  <c r="M314" i="15" s="1"/>
  <c r="K165" i="14"/>
  <c r="K165" i="15" s="1"/>
  <c r="P235" i="14"/>
  <c r="P235" i="15" s="1"/>
  <c r="C109" i="14"/>
  <c r="C109" i="15" s="1"/>
  <c r="S135" i="14"/>
  <c r="S135" i="15" s="1"/>
  <c r="C49" i="14"/>
  <c r="C49" i="15" s="1"/>
  <c r="F288" i="14"/>
  <c r="F288" i="15" s="1"/>
  <c r="T82" i="14"/>
  <c r="T82" i="15" s="1"/>
  <c r="T324" i="14"/>
  <c r="T324" i="15" s="1"/>
  <c r="R357" i="14"/>
  <c r="R357" i="15" s="1"/>
  <c r="Z316" i="14"/>
  <c r="Z316" i="15" s="1"/>
  <c r="T195" i="14"/>
  <c r="T195" i="15" s="1"/>
  <c r="Q265" i="14"/>
  <c r="Q265" i="15" s="1"/>
  <c r="U231" i="14"/>
  <c r="U231" i="15" s="1"/>
  <c r="O147" i="14"/>
  <c r="O147" i="15" s="1"/>
  <c r="R225" i="14"/>
  <c r="R225" i="15" s="1"/>
  <c r="V201" i="14"/>
  <c r="V201" i="15" s="1"/>
  <c r="T138" i="14"/>
  <c r="T138" i="15" s="1"/>
  <c r="D96" i="14"/>
  <c r="D96" i="15" s="1"/>
  <c r="L69" i="14"/>
  <c r="L69" i="15" s="1"/>
  <c r="S47" i="14"/>
  <c r="S47" i="15" s="1"/>
  <c r="F131" i="14"/>
  <c r="F131" i="15" s="1"/>
  <c r="L201" i="14"/>
  <c r="L201" i="15" s="1"/>
  <c r="Z64" i="14"/>
  <c r="Z64" i="15" s="1"/>
  <c r="Q113" i="14"/>
  <c r="Q113" i="15" s="1"/>
  <c r="R339" i="14"/>
  <c r="R339" i="15" s="1"/>
  <c r="D322" i="14"/>
  <c r="D322" i="15" s="1"/>
  <c r="Z339" i="14"/>
  <c r="Z339" i="15" s="1"/>
  <c r="S165" i="14"/>
  <c r="S165" i="15" s="1"/>
  <c r="O14" i="14"/>
  <c r="O14" i="15" s="1"/>
  <c r="K341" i="14"/>
  <c r="K341" i="15" s="1"/>
  <c r="L274" i="14"/>
  <c r="L274" i="15" s="1"/>
  <c r="Q261" i="14"/>
  <c r="Q261" i="15" s="1"/>
  <c r="M146" i="14"/>
  <c r="M146" i="15" s="1"/>
  <c r="C218" i="14"/>
  <c r="C218" i="15" s="1"/>
  <c r="P56" i="14"/>
  <c r="P56" i="15" s="1"/>
  <c r="H11" i="14"/>
  <c r="H11" i="15" s="1"/>
  <c r="V125" i="14"/>
  <c r="V125" i="15" s="1"/>
  <c r="V93" i="14"/>
  <c r="V93" i="15" s="1"/>
  <c r="L109" i="14"/>
  <c r="L109" i="15" s="1"/>
  <c r="D60" i="14"/>
  <c r="D60" i="15" s="1"/>
  <c r="Q46" i="14"/>
  <c r="Q46" i="15" s="1"/>
  <c r="X344" i="14"/>
  <c r="X344" i="15" s="1"/>
  <c r="G57" i="14"/>
  <c r="G57" i="15" s="1"/>
  <c r="Q169" i="14"/>
  <c r="Q169" i="15" s="1"/>
  <c r="E261" i="14"/>
  <c r="E261" i="15" s="1"/>
  <c r="T14" i="14"/>
  <c r="T14" i="15" s="1"/>
  <c r="J366" i="14"/>
  <c r="J366" i="15" s="1"/>
  <c r="M365" i="14"/>
  <c r="M365" i="15" s="1"/>
  <c r="N299" i="14"/>
  <c r="N299" i="15" s="1"/>
  <c r="U3" i="14"/>
  <c r="U3" i="15" s="1"/>
  <c r="Z185" i="14"/>
  <c r="Z185" i="15" s="1"/>
  <c r="R132" i="14"/>
  <c r="R132" i="15" s="1"/>
  <c r="Y222" i="14"/>
  <c r="Y222" i="15" s="1"/>
  <c r="C115" i="14"/>
  <c r="C115" i="15" s="1"/>
  <c r="G286" i="14"/>
  <c r="G286" i="15" s="1"/>
  <c r="P195" i="14"/>
  <c r="P195" i="15" s="1"/>
  <c r="H182" i="14"/>
  <c r="H182" i="15" s="1"/>
  <c r="O45" i="14"/>
  <c r="O45" i="15" s="1"/>
  <c r="J190" i="14"/>
  <c r="J190" i="15" s="1"/>
  <c r="S333" i="14"/>
  <c r="S333" i="15" s="1"/>
  <c r="V358" i="14"/>
  <c r="V358" i="15" s="1"/>
  <c r="M32" i="14"/>
  <c r="M32" i="15" s="1"/>
  <c r="K98" i="14"/>
  <c r="K98" i="15" s="1"/>
  <c r="C85" i="14"/>
  <c r="C85" i="15" s="1"/>
  <c r="K38" i="14"/>
  <c r="K38" i="15" s="1"/>
  <c r="P40" i="14"/>
  <c r="P40" i="15" s="1"/>
  <c r="O61" i="14"/>
  <c r="O61" i="15" s="1"/>
  <c r="N240" i="14"/>
  <c r="N240" i="15" s="1"/>
  <c r="F139" i="14"/>
  <c r="F139" i="15" s="1"/>
  <c r="V37" i="14"/>
  <c r="V37" i="15" s="1"/>
  <c r="D255" i="14"/>
  <c r="D255" i="15" s="1"/>
  <c r="R227" i="14"/>
  <c r="R227" i="15" s="1"/>
  <c r="I279" i="14"/>
  <c r="I279" i="15" s="1"/>
  <c r="I207" i="14"/>
  <c r="I207" i="15" s="1"/>
  <c r="O307" i="14"/>
  <c r="O307" i="15" s="1"/>
  <c r="F361" i="14"/>
  <c r="F361" i="15" s="1"/>
  <c r="C355" i="14"/>
  <c r="C355" i="15" s="1"/>
  <c r="K296" i="14"/>
  <c r="K296" i="15" s="1"/>
  <c r="M197" i="14"/>
  <c r="M197" i="15" s="1"/>
  <c r="M77" i="14"/>
  <c r="M77" i="15" s="1"/>
  <c r="C282" i="14"/>
  <c r="C282" i="15" s="1"/>
  <c r="E205" i="14"/>
  <c r="E205" i="15" s="1"/>
  <c r="S106" i="14"/>
  <c r="S106" i="15" s="1"/>
  <c r="AB94" i="11"/>
  <c r="V44" i="14"/>
  <c r="V44" i="15" s="1"/>
  <c r="S234" i="14"/>
  <c r="S234" i="15" s="1"/>
  <c r="T341" i="14"/>
  <c r="T341" i="15" s="1"/>
  <c r="R131" i="14"/>
  <c r="R131" i="15" s="1"/>
  <c r="E160" i="14"/>
  <c r="E160" i="15" s="1"/>
  <c r="E24" i="14"/>
  <c r="E24" i="15" s="1"/>
  <c r="K91" i="14"/>
  <c r="K91" i="15" s="1"/>
  <c r="C6" i="14"/>
  <c r="C6" i="15" s="1"/>
  <c r="O286" i="14"/>
  <c r="O286" i="15" s="1"/>
  <c r="O262" i="14"/>
  <c r="O262" i="15" s="1"/>
  <c r="G354" i="14"/>
  <c r="G354" i="15" s="1"/>
  <c r="M362" i="14"/>
  <c r="M362" i="15" s="1"/>
  <c r="U327" i="14"/>
  <c r="U327" i="15" s="1"/>
  <c r="K309" i="14"/>
  <c r="K309" i="15" s="1"/>
  <c r="D121" i="14"/>
  <c r="D121" i="15" s="1"/>
  <c r="Y92" i="14"/>
  <c r="Y92" i="15" s="1"/>
  <c r="Y76" i="14"/>
  <c r="Y76" i="15" s="1"/>
  <c r="G348" i="14"/>
  <c r="G348" i="15" s="1"/>
  <c r="M274" i="14"/>
  <c r="M274" i="15" s="1"/>
  <c r="U127" i="14"/>
  <c r="U127" i="15" s="1"/>
  <c r="S253" i="14"/>
  <c r="S253" i="15" s="1"/>
  <c r="C95" i="14"/>
  <c r="C95" i="15" s="1"/>
  <c r="H77" i="14"/>
  <c r="H77" i="15" s="1"/>
  <c r="W128" i="14"/>
  <c r="W128" i="15" s="1"/>
  <c r="G62" i="14"/>
  <c r="G62" i="15" s="1"/>
  <c r="N78" i="14"/>
  <c r="N78" i="15" s="1"/>
  <c r="K335" i="14"/>
  <c r="K335" i="15" s="1"/>
  <c r="D190" i="14"/>
  <c r="D190" i="15" s="1"/>
  <c r="E186" i="14"/>
  <c r="E186" i="15" s="1"/>
  <c r="M87" i="14"/>
  <c r="M87" i="15" s="1"/>
  <c r="G115" i="14"/>
  <c r="G115" i="15" s="1"/>
  <c r="O20" i="14"/>
  <c r="O20" i="15" s="1"/>
  <c r="D275" i="14"/>
  <c r="D275" i="15" s="1"/>
  <c r="L220" i="14"/>
  <c r="L220" i="15" s="1"/>
  <c r="L156" i="14"/>
  <c r="L156" i="15" s="1"/>
  <c r="D11" i="14"/>
  <c r="D11" i="15" s="1"/>
  <c r="R42" i="14"/>
  <c r="R42" i="15" s="1"/>
  <c r="Q287" i="14"/>
  <c r="Q287" i="15" s="1"/>
  <c r="Q263" i="14"/>
  <c r="Q263" i="15" s="1"/>
  <c r="I214" i="14"/>
  <c r="I214" i="15" s="1"/>
  <c r="I162" i="14"/>
  <c r="I162" i="15" s="1"/>
  <c r="Q135" i="14"/>
  <c r="Q135" i="15" s="1"/>
  <c r="Y121" i="14"/>
  <c r="Y121" i="15" s="1"/>
  <c r="Y54" i="14"/>
  <c r="Y54" i="15" s="1"/>
  <c r="N52" i="14"/>
  <c r="N52" i="15" s="1"/>
  <c r="O158" i="14"/>
  <c r="O158" i="15" s="1"/>
  <c r="E267" i="14"/>
  <c r="E267" i="15" s="1"/>
  <c r="M180" i="14"/>
  <c r="M180" i="15" s="1"/>
  <c r="U117" i="14"/>
  <c r="U117" i="15" s="1"/>
  <c r="E91" i="14"/>
  <c r="E91" i="15" s="1"/>
  <c r="U65" i="14"/>
  <c r="U65" i="15" s="1"/>
  <c r="X205" i="14"/>
  <c r="X205" i="15" s="1"/>
  <c r="H135" i="14"/>
  <c r="H135" i="15" s="1"/>
  <c r="H87" i="14"/>
  <c r="H87" i="15" s="1"/>
  <c r="H15" i="14"/>
  <c r="H15" i="15" s="1"/>
  <c r="W106" i="14"/>
  <c r="W106" i="15" s="1"/>
  <c r="W74" i="14"/>
  <c r="W74" i="15" s="1"/>
  <c r="G64" i="14"/>
  <c r="G64" i="15" s="1"/>
  <c r="N204" i="14"/>
  <c r="N204" i="15" s="1"/>
  <c r="V189" i="14"/>
  <c r="V189" i="15" s="1"/>
  <c r="W329" i="14"/>
  <c r="W329" i="15" s="1"/>
  <c r="T158" i="14"/>
  <c r="T158" i="15" s="1"/>
  <c r="M157" i="14"/>
  <c r="M157" i="15" s="1"/>
  <c r="K111" i="14"/>
  <c r="K111" i="15" s="1"/>
  <c r="C78" i="14"/>
  <c r="C78" i="15" s="1"/>
  <c r="C50" i="14"/>
  <c r="C50" i="15" s="1"/>
  <c r="X130" i="14"/>
  <c r="X130" i="15" s="1"/>
  <c r="P21" i="14"/>
  <c r="P21" i="15" s="1"/>
  <c r="W183" i="14"/>
  <c r="W183" i="15" s="1"/>
  <c r="G169" i="14"/>
  <c r="G169" i="15" s="1"/>
  <c r="L214" i="14"/>
  <c r="L214" i="15" s="1"/>
  <c r="Y104" i="14"/>
  <c r="Y104" i="15" s="1"/>
  <c r="Q91" i="14"/>
  <c r="Q91" i="15" s="1"/>
  <c r="Q75" i="14"/>
  <c r="Q75" i="15" s="1"/>
  <c r="Y52" i="14"/>
  <c r="Y52" i="15" s="1"/>
  <c r="Y36" i="14"/>
  <c r="Y36" i="15" s="1"/>
  <c r="R302" i="14"/>
  <c r="R302" i="15" s="1"/>
  <c r="M266" i="14"/>
  <c r="M266" i="15" s="1"/>
  <c r="K227" i="14"/>
  <c r="K227" i="15" s="1"/>
  <c r="K112" i="14"/>
  <c r="K112" i="15" s="1"/>
  <c r="H233" i="14"/>
  <c r="H233" i="15" s="1"/>
  <c r="H221" i="14"/>
  <c r="H221" i="15" s="1"/>
  <c r="H209" i="14"/>
  <c r="H209" i="15" s="1"/>
  <c r="V199" i="14"/>
  <c r="V199" i="15" s="1"/>
  <c r="N138" i="14"/>
  <c r="N138" i="15" s="1"/>
  <c r="F77" i="14"/>
  <c r="F77" i="15" s="1"/>
  <c r="N62" i="14"/>
  <c r="N62" i="15" s="1"/>
  <c r="O367" i="14"/>
  <c r="O367" i="15" s="1"/>
  <c r="O339" i="14"/>
  <c r="O339" i="15" s="1"/>
  <c r="K327" i="14"/>
  <c r="K327" i="15" s="1"/>
  <c r="R321" i="14"/>
  <c r="R321" i="15" s="1"/>
  <c r="T251" i="14"/>
  <c r="T251" i="15" s="1"/>
  <c r="R145" i="14"/>
  <c r="R145" i="15" s="1"/>
  <c r="J12" i="14"/>
  <c r="J12" i="15" s="1"/>
  <c r="U8" i="14"/>
  <c r="U8" i="15" s="1"/>
  <c r="P47" i="14"/>
  <c r="P47" i="15" s="1"/>
  <c r="C214" i="14"/>
  <c r="C214" i="15" s="1"/>
  <c r="W221" i="14"/>
  <c r="W221" i="15" s="1"/>
  <c r="G19" i="14"/>
  <c r="G19" i="15" s="1"/>
  <c r="T288" i="14"/>
  <c r="T288" i="15" s="1"/>
  <c r="D250" i="14"/>
  <c r="D250" i="15" s="1"/>
  <c r="L236" i="14"/>
  <c r="L236" i="15" s="1"/>
  <c r="L92" i="14"/>
  <c r="L92" i="15" s="1"/>
  <c r="I274" i="14"/>
  <c r="I274" i="15" s="1"/>
  <c r="I250" i="14"/>
  <c r="I250" i="15" s="1"/>
  <c r="I198" i="14"/>
  <c r="I198" i="15" s="1"/>
  <c r="Y46" i="14"/>
  <c r="Y46" i="15" s="1"/>
  <c r="M80" i="14"/>
  <c r="M80" i="15" s="1"/>
  <c r="S19" i="14"/>
  <c r="S19" i="15" s="1"/>
  <c r="X241" i="14"/>
  <c r="X241" i="15" s="1"/>
  <c r="P120" i="14"/>
  <c r="P120" i="15" s="1"/>
  <c r="X73" i="14"/>
  <c r="X73" i="15" s="1"/>
  <c r="O49" i="14"/>
  <c r="O49" i="15" s="1"/>
  <c r="L145" i="14"/>
  <c r="L145" i="15" s="1"/>
  <c r="M280" i="14"/>
  <c r="M280" i="15" s="1"/>
  <c r="M240" i="14"/>
  <c r="M240" i="15" s="1"/>
  <c r="U141" i="14"/>
  <c r="U141" i="15" s="1"/>
  <c r="U45" i="14"/>
  <c r="U45" i="15" s="1"/>
  <c r="C189" i="14"/>
  <c r="C189" i="15" s="1"/>
  <c r="C154" i="14"/>
  <c r="K34" i="14"/>
  <c r="K34" i="15" s="1"/>
  <c r="P116" i="14"/>
  <c r="P116" i="15" s="1"/>
  <c r="X41" i="14"/>
  <c r="X41" i="15" s="1"/>
  <c r="G32" i="14"/>
  <c r="G32" i="15" s="1"/>
  <c r="N128" i="14"/>
  <c r="N128" i="15" s="1"/>
  <c r="F111" i="14"/>
  <c r="F111" i="15" s="1"/>
  <c r="V33" i="14"/>
  <c r="V33" i="15" s="1"/>
  <c r="O324" i="14"/>
  <c r="O324" i="15" s="1"/>
  <c r="G297" i="14"/>
  <c r="G297" i="15" s="1"/>
  <c r="V303" i="14"/>
  <c r="V303" i="15" s="1"/>
  <c r="C326" i="14"/>
  <c r="C326" i="15" s="1"/>
  <c r="C302" i="14"/>
  <c r="C302" i="15" s="1"/>
  <c r="R295" i="14"/>
  <c r="R295" i="15" s="1"/>
  <c r="Z164" i="14"/>
  <c r="Z164" i="15" s="1"/>
  <c r="Z108" i="14"/>
  <c r="Z108" i="15" s="1"/>
  <c r="U218" i="14"/>
  <c r="U218" i="15" s="1"/>
  <c r="M93" i="14"/>
  <c r="M93" i="15" s="1"/>
  <c r="S229" i="14"/>
  <c r="S229" i="15" s="1"/>
  <c r="S76" i="14"/>
  <c r="S76" i="15" s="1"/>
  <c r="N270" i="14"/>
  <c r="N270" i="15" s="1"/>
  <c r="C166" i="14"/>
  <c r="C166" i="15" s="1"/>
  <c r="J314" i="14"/>
  <c r="J314" i="15" s="1"/>
  <c r="L174" i="14"/>
  <c r="L174" i="15" s="1"/>
  <c r="T115" i="14"/>
  <c r="T115" i="15" s="1"/>
  <c r="D85" i="14"/>
  <c r="D85" i="15" s="1"/>
  <c r="Q71" i="14"/>
  <c r="Q71" i="15" s="1"/>
  <c r="M335" i="14"/>
  <c r="M335" i="15" s="1"/>
  <c r="E121" i="14"/>
  <c r="E121" i="15" s="1"/>
  <c r="K288" i="14"/>
  <c r="K288" i="15" s="1"/>
  <c r="X163" i="14"/>
  <c r="X163" i="15" s="1"/>
  <c r="X139" i="14"/>
  <c r="X139" i="15" s="1"/>
  <c r="X87" i="14"/>
  <c r="X87" i="15" s="1"/>
  <c r="P54" i="14"/>
  <c r="P54" i="15" s="1"/>
  <c r="O235" i="14"/>
  <c r="O235" i="15" s="1"/>
  <c r="G198" i="14"/>
  <c r="G198" i="15" s="1"/>
  <c r="W112" i="14"/>
  <c r="W112" i="15" s="1"/>
  <c r="V275" i="14"/>
  <c r="V275" i="15" s="1"/>
  <c r="F264" i="14"/>
  <c r="F264" i="15" s="1"/>
  <c r="V223" i="14"/>
  <c r="V223" i="15" s="1"/>
  <c r="U329" i="14"/>
  <c r="U329" i="15" s="1"/>
  <c r="D94" i="14"/>
  <c r="D94" i="15" s="1"/>
  <c r="J164" i="14"/>
  <c r="J164" i="15" s="1"/>
  <c r="Y227" i="14"/>
  <c r="Y227" i="15" s="1"/>
  <c r="I193" i="14"/>
  <c r="I193" i="15" s="1"/>
  <c r="U32" i="14"/>
  <c r="U32" i="15" s="1"/>
  <c r="H34" i="14"/>
  <c r="H34" i="15" s="1"/>
  <c r="G179" i="14"/>
  <c r="G179" i="15" s="1"/>
  <c r="W61" i="14"/>
  <c r="W61" i="15" s="1"/>
  <c r="L287" i="14"/>
  <c r="L287" i="15" s="1"/>
  <c r="J37" i="14"/>
  <c r="J37" i="15" s="1"/>
  <c r="J5" i="14"/>
  <c r="J5" i="15" s="1"/>
  <c r="Y236" i="14"/>
  <c r="Y236" i="15" s="1"/>
  <c r="Q223" i="14"/>
  <c r="Q223" i="15" s="1"/>
  <c r="I210" i="14"/>
  <c r="I210" i="15" s="1"/>
  <c r="Y196" i="14"/>
  <c r="Y196" i="15" s="1"/>
  <c r="I84" i="14"/>
  <c r="I84" i="15" s="1"/>
  <c r="P104" i="14"/>
  <c r="P104" i="15" s="1"/>
  <c r="D314" i="14"/>
  <c r="D314" i="15" s="1"/>
  <c r="J10" i="14"/>
  <c r="J10" i="15" s="1"/>
  <c r="I263" i="14"/>
  <c r="I263" i="15" s="1"/>
  <c r="E115" i="14"/>
  <c r="E115" i="15" s="1"/>
  <c r="S59" i="14"/>
  <c r="S59" i="15" s="1"/>
  <c r="C33" i="14"/>
  <c r="C33" i="15" s="1"/>
  <c r="P220" i="14"/>
  <c r="P220" i="15" s="1"/>
  <c r="X65" i="14"/>
  <c r="X65" i="15" s="1"/>
  <c r="P12" i="14"/>
  <c r="P12" i="15" s="1"/>
  <c r="V233" i="14"/>
  <c r="V233" i="15" s="1"/>
  <c r="N32" i="14"/>
  <c r="N32" i="15" s="1"/>
  <c r="N16" i="14"/>
  <c r="N16" i="15" s="1"/>
  <c r="E323" i="14"/>
  <c r="E323" i="15" s="1"/>
  <c r="S352" i="14"/>
  <c r="S352" i="15" s="1"/>
  <c r="K323" i="14"/>
  <c r="K323" i="15" s="1"/>
  <c r="L277" i="14"/>
  <c r="L277" i="15" s="1"/>
  <c r="L137" i="14"/>
  <c r="L137" i="15" s="1"/>
  <c r="L45" i="14"/>
  <c r="L45" i="15" s="1"/>
  <c r="L9" i="14"/>
  <c r="L9" i="15" s="1"/>
  <c r="J178" i="14"/>
  <c r="J178" i="15" s="1"/>
  <c r="Z124" i="14"/>
  <c r="Z124" i="15" s="1"/>
  <c r="C238" i="14"/>
  <c r="C238" i="15" s="1"/>
  <c r="C122" i="14"/>
  <c r="C122" i="15" s="1"/>
  <c r="K87" i="14"/>
  <c r="K87" i="15" s="1"/>
  <c r="S40" i="14"/>
  <c r="S40" i="15" s="1"/>
  <c r="X266" i="14"/>
  <c r="X266" i="15" s="1"/>
  <c r="H128" i="14"/>
  <c r="H128" i="15" s="1"/>
  <c r="W71" i="14"/>
  <c r="W71" i="15" s="1"/>
  <c r="Y350" i="14"/>
  <c r="Y350" i="15" s="1"/>
  <c r="Y294" i="14"/>
  <c r="Y294" i="15" s="1"/>
  <c r="V311" i="14"/>
  <c r="V311" i="15" s="1"/>
  <c r="U319" i="14"/>
  <c r="U319" i="15" s="1"/>
  <c r="T321" i="14"/>
  <c r="T321" i="15" s="1"/>
  <c r="T83" i="14"/>
  <c r="T83" i="15" s="1"/>
  <c r="Z201" i="14"/>
  <c r="Z201" i="15" s="1"/>
  <c r="R184" i="14"/>
  <c r="R184" i="15" s="1"/>
  <c r="Q257" i="14"/>
  <c r="Q257" i="15" s="1"/>
  <c r="I86" i="14"/>
  <c r="I86" i="15" s="1"/>
  <c r="U79" i="14"/>
  <c r="U79" i="15" s="1"/>
  <c r="C107" i="14"/>
  <c r="C107" i="15" s="1"/>
  <c r="H241" i="14"/>
  <c r="H241" i="15" s="1"/>
  <c r="P110" i="14"/>
  <c r="P110" i="15" s="1"/>
  <c r="H17" i="14"/>
  <c r="H17" i="15" s="1"/>
  <c r="O123" i="14"/>
  <c r="O123" i="15" s="1"/>
  <c r="G22" i="14"/>
  <c r="G22" i="15" s="1"/>
  <c r="N174" i="14"/>
  <c r="N174" i="15" s="1"/>
  <c r="J325" i="14"/>
  <c r="J325" i="15" s="1"/>
  <c r="E303" i="14"/>
  <c r="E303" i="15" s="1"/>
  <c r="J108" i="14"/>
  <c r="J108" i="15" s="1"/>
  <c r="J28" i="14"/>
  <c r="J28" i="15" s="1"/>
  <c r="Q238" i="14"/>
  <c r="Q238" i="15" s="1"/>
  <c r="H22" i="14"/>
  <c r="H22" i="15" s="1"/>
  <c r="O144" i="14"/>
  <c r="O144" i="15" s="1"/>
  <c r="G39" i="14"/>
  <c r="G39" i="15" s="1"/>
  <c r="D215" i="14"/>
  <c r="D215" i="15" s="1"/>
  <c r="T165" i="14"/>
  <c r="T165" i="15" s="1"/>
  <c r="L136" i="14"/>
  <c r="L136" i="15" s="1"/>
  <c r="D119" i="14"/>
  <c r="D119" i="15" s="1"/>
  <c r="L100" i="14"/>
  <c r="L100" i="15" s="1"/>
  <c r="J53" i="14"/>
  <c r="J53" i="15" s="1"/>
  <c r="N23" i="14"/>
  <c r="N23" i="15" s="1"/>
  <c r="V185" i="14"/>
  <c r="V185" i="15" s="1"/>
  <c r="V137" i="14"/>
  <c r="V137" i="15" s="1"/>
  <c r="F15" i="14"/>
  <c r="F15" i="15" s="1"/>
  <c r="U86" i="14"/>
  <c r="U86" i="15" s="1"/>
  <c r="K141" i="14"/>
  <c r="K141" i="15" s="1"/>
  <c r="S120" i="14"/>
  <c r="S120" i="15" s="1"/>
  <c r="C86" i="14"/>
  <c r="C86" i="15" s="1"/>
  <c r="G269" i="14"/>
  <c r="G269" i="15" s="1"/>
  <c r="W255" i="14"/>
  <c r="W255" i="15" s="1"/>
  <c r="H291" i="14"/>
  <c r="H291" i="15" s="1"/>
  <c r="O337" i="14"/>
  <c r="O337" i="15" s="1"/>
  <c r="J308" i="14"/>
  <c r="J308" i="15" s="1"/>
  <c r="D169" i="14"/>
  <c r="D169" i="15" s="1"/>
  <c r="R20" i="14"/>
  <c r="R20" i="15" s="1"/>
  <c r="D296" i="14"/>
  <c r="D296" i="15" s="1"/>
  <c r="M114" i="14"/>
  <c r="M114" i="15" s="1"/>
  <c r="M50" i="14"/>
  <c r="M50" i="15" s="1"/>
  <c r="S125" i="14"/>
  <c r="S125" i="15" s="1"/>
  <c r="H201" i="14"/>
  <c r="H201" i="15" s="1"/>
  <c r="H109" i="14"/>
  <c r="H109" i="15" s="1"/>
  <c r="X71" i="14"/>
  <c r="X71" i="15" s="1"/>
  <c r="V288" i="14"/>
  <c r="V288" i="15" s="1"/>
  <c r="V55" i="14"/>
  <c r="V55" i="15" s="1"/>
  <c r="R137" i="14"/>
  <c r="R137" i="15" s="1"/>
  <c r="Y155" i="14"/>
  <c r="Y155" i="15" s="1"/>
  <c r="Q119" i="14"/>
  <c r="Q119" i="15" s="1"/>
  <c r="I106" i="14"/>
  <c r="I106" i="15" s="1"/>
  <c r="L320" i="14"/>
  <c r="L320" i="15" s="1"/>
  <c r="E242" i="14"/>
  <c r="E242" i="15" s="1"/>
  <c r="K157" i="14"/>
  <c r="K157" i="15" s="1"/>
  <c r="K85" i="14"/>
  <c r="K85" i="15" s="1"/>
  <c r="K45" i="14"/>
  <c r="K45" i="15" s="1"/>
  <c r="T213" i="14"/>
  <c r="T213" i="15" s="1"/>
  <c r="R50" i="14"/>
  <c r="R50" i="15" s="1"/>
  <c r="K155" i="14"/>
  <c r="K155" i="15" s="1"/>
  <c r="I194" i="14"/>
  <c r="I194" i="15" s="1"/>
  <c r="Y180" i="14"/>
  <c r="Y180" i="15" s="1"/>
  <c r="Q167" i="14"/>
  <c r="Q167" i="15" s="1"/>
  <c r="I76" i="14"/>
  <c r="I76" i="15" s="1"/>
  <c r="K254" i="14"/>
  <c r="K254" i="15" s="1"/>
  <c r="S225" i="14"/>
  <c r="S225" i="15" s="1"/>
  <c r="K58" i="14"/>
  <c r="K58" i="15" s="1"/>
  <c r="P232" i="14"/>
  <c r="P232" i="15" s="1"/>
  <c r="H39" i="14"/>
  <c r="H39" i="15" s="1"/>
  <c r="V77" i="14"/>
  <c r="V77" i="15" s="1"/>
  <c r="U261" i="14"/>
  <c r="U261" i="15" s="1"/>
  <c r="K181" i="14"/>
  <c r="K181" i="15" s="1"/>
  <c r="S164" i="14"/>
  <c r="S164" i="15" s="1"/>
  <c r="P284" i="14"/>
  <c r="P284" i="15" s="1"/>
  <c r="H199" i="14"/>
  <c r="H199" i="15" s="1"/>
  <c r="P108" i="14"/>
  <c r="P108" i="15" s="1"/>
  <c r="H95" i="14"/>
  <c r="H95" i="15" s="1"/>
  <c r="O101" i="14"/>
  <c r="O101" i="15" s="1"/>
  <c r="O69" i="14"/>
  <c r="O69" i="15" s="1"/>
  <c r="G28" i="14"/>
  <c r="G28" i="15" s="1"/>
  <c r="F151" i="14"/>
  <c r="F151" i="15" s="1"/>
  <c r="U365" i="14"/>
  <c r="U365" i="15" s="1"/>
  <c r="U309" i="14"/>
  <c r="U309" i="15" s="1"/>
  <c r="Z358" i="14"/>
  <c r="Z358" i="15" s="1"/>
  <c r="T271" i="14"/>
  <c r="T271" i="15" s="1"/>
  <c r="L65" i="14"/>
  <c r="L65" i="15" s="1"/>
  <c r="S160" i="14"/>
  <c r="S160" i="15" s="1"/>
  <c r="R255" i="14"/>
  <c r="R255" i="15" s="1"/>
  <c r="Z188" i="14"/>
  <c r="Z188" i="15" s="1"/>
  <c r="R103" i="14"/>
  <c r="R103" i="15" s="1"/>
  <c r="J54" i="14"/>
  <c r="J54" i="15" s="1"/>
  <c r="Q212" i="14"/>
  <c r="Q212" i="15" s="1"/>
  <c r="I183" i="14"/>
  <c r="I183" i="15" s="1"/>
  <c r="U166" i="14"/>
  <c r="U166" i="15" s="1"/>
  <c r="H264" i="14"/>
  <c r="H264" i="15" s="1"/>
  <c r="X46" i="14"/>
  <c r="X46" i="15" s="1"/>
  <c r="O290" i="14"/>
  <c r="O290" i="15" s="1"/>
  <c r="G69" i="14"/>
  <c r="G69" i="15" s="1"/>
  <c r="V150" i="14"/>
  <c r="V150" i="15" s="1"/>
  <c r="D316" i="14"/>
  <c r="D316" i="15" s="1"/>
  <c r="C328" i="14"/>
  <c r="C328" i="15" s="1"/>
  <c r="T268" i="14"/>
  <c r="T268" i="15" s="1"/>
  <c r="L166" i="14"/>
  <c r="L166" i="15" s="1"/>
  <c r="Z241" i="14"/>
  <c r="Z241" i="15" s="1"/>
  <c r="J103" i="14"/>
  <c r="J103" i="15" s="1"/>
  <c r="I252" i="14"/>
  <c r="I252" i="15" s="1"/>
  <c r="Y150" i="14"/>
  <c r="Y150" i="15" s="1"/>
  <c r="I14" i="14"/>
  <c r="I14" i="15" s="1"/>
  <c r="R351" i="14"/>
  <c r="R351" i="15" s="1"/>
  <c r="O356" i="14"/>
  <c r="O356" i="15" s="1"/>
  <c r="L318" i="14"/>
  <c r="L318" i="15" s="1"/>
  <c r="E245" i="14"/>
  <c r="E245" i="15" s="1"/>
  <c r="M206" i="14"/>
  <c r="M206" i="15" s="1"/>
  <c r="E181" i="14"/>
  <c r="E181" i="15" s="1"/>
  <c r="P254" i="14"/>
  <c r="P254" i="15" s="1"/>
  <c r="P226" i="14"/>
  <c r="P226" i="15" s="1"/>
  <c r="P214" i="14"/>
  <c r="P214" i="15" s="1"/>
  <c r="H133" i="14"/>
  <c r="H133" i="15" s="1"/>
  <c r="P70" i="14"/>
  <c r="P70" i="15" s="1"/>
  <c r="P38" i="14"/>
  <c r="P38" i="15" s="1"/>
  <c r="X11" i="14"/>
  <c r="X11" i="15" s="1"/>
  <c r="W192" i="14"/>
  <c r="W192" i="15" s="1"/>
  <c r="F157" i="14"/>
  <c r="F157" i="15" s="1"/>
  <c r="F305" i="14"/>
  <c r="F305" i="15" s="1"/>
  <c r="U297" i="14"/>
  <c r="U297" i="15" s="1"/>
  <c r="D343" i="14"/>
  <c r="D343" i="15" s="1"/>
  <c r="I281" i="14"/>
  <c r="I281" i="15" s="1"/>
  <c r="M95" i="14"/>
  <c r="M95" i="15" s="1"/>
  <c r="M43" i="14"/>
  <c r="M43" i="15" s="1"/>
  <c r="U24" i="14"/>
  <c r="U24" i="15" s="1"/>
  <c r="S282" i="14"/>
  <c r="S282" i="15" s="1"/>
  <c r="K5" i="14"/>
  <c r="K5" i="15" s="1"/>
  <c r="P19" i="14"/>
  <c r="P19" i="15" s="1"/>
  <c r="O168" i="14"/>
  <c r="O168" i="15" s="1"/>
  <c r="W125" i="14"/>
  <c r="W125" i="15" s="1"/>
  <c r="L283" i="14"/>
  <c r="L283" i="15" s="1"/>
  <c r="D195" i="14"/>
  <c r="D195" i="15" s="1"/>
  <c r="T161" i="14"/>
  <c r="T161" i="15" s="1"/>
  <c r="D111" i="14"/>
  <c r="D111" i="15" s="1"/>
  <c r="Q179" i="14"/>
  <c r="Q179" i="15" s="1"/>
  <c r="Q127" i="14"/>
  <c r="Q127" i="15" s="1"/>
  <c r="S207" i="14"/>
  <c r="S207" i="15" s="1"/>
  <c r="AE15" i="11"/>
  <c r="AE4" i="11"/>
  <c r="F37" i="17" s="1"/>
  <c r="G37" i="17" s="1"/>
  <c r="D12" i="19" s="1"/>
  <c r="M31" i="14"/>
  <c r="M31" i="15" s="1"/>
  <c r="J238" i="14"/>
  <c r="J238" i="15" s="1"/>
  <c r="T159" i="14"/>
  <c r="T159" i="15" s="1"/>
  <c r="J107" i="14"/>
  <c r="J107" i="15" s="1"/>
  <c r="J63" i="14"/>
  <c r="J63" i="15" s="1"/>
  <c r="Q165" i="14"/>
  <c r="Q165" i="15" s="1"/>
  <c r="G230" i="14"/>
  <c r="G230" i="15" s="1"/>
  <c r="O107" i="14"/>
  <c r="O107" i="15" s="1"/>
  <c r="R291" i="14"/>
  <c r="R291" i="15" s="1"/>
  <c r="S146" i="14"/>
  <c r="S146" i="15" s="1"/>
  <c r="O84" i="14"/>
  <c r="O84" i="15" s="1"/>
  <c r="J359" i="14"/>
  <c r="J359" i="15" s="1"/>
  <c r="L12" i="14"/>
  <c r="L12" i="15" s="1"/>
  <c r="Z29" i="14"/>
  <c r="Z29" i="15" s="1"/>
  <c r="S206" i="14"/>
  <c r="S206" i="15" s="1"/>
  <c r="X55" i="14"/>
  <c r="X55" i="15" s="1"/>
  <c r="F37" i="14"/>
  <c r="F37" i="15" s="1"/>
  <c r="Z62" i="14"/>
  <c r="Z62" i="15" s="1"/>
  <c r="Y57" i="14"/>
  <c r="Y57" i="15" s="1"/>
  <c r="E130" i="14"/>
  <c r="E130" i="15" s="1"/>
  <c r="S178" i="14"/>
  <c r="S178" i="15" s="1"/>
  <c r="X64" i="14"/>
  <c r="X64" i="15" s="1"/>
  <c r="T33" i="14"/>
  <c r="T33" i="15" s="1"/>
  <c r="E169" i="14"/>
  <c r="E169" i="15" s="1"/>
  <c r="X23" i="14"/>
  <c r="X23" i="15" s="1"/>
  <c r="S233" i="14"/>
  <c r="S233" i="15" s="1"/>
  <c r="G103" i="14"/>
  <c r="G103" i="15" s="1"/>
  <c r="Z356" i="14"/>
  <c r="Z356" i="15" s="1"/>
  <c r="D362" i="14"/>
  <c r="D362" i="15" s="1"/>
  <c r="C140" i="14"/>
  <c r="C140" i="15" s="1"/>
  <c r="K71" i="14"/>
  <c r="K71" i="15" s="1"/>
  <c r="O26" i="14"/>
  <c r="O26" i="15" s="1"/>
  <c r="J147" i="14"/>
  <c r="J147" i="15" s="1"/>
  <c r="R72" i="14"/>
  <c r="R72" i="15" s="1"/>
  <c r="Q133" i="14"/>
  <c r="Q133" i="15" s="1"/>
  <c r="U271" i="14"/>
  <c r="U271" i="15" s="1"/>
  <c r="E165" i="14"/>
  <c r="E165" i="15" s="1"/>
  <c r="S177" i="14"/>
  <c r="S177" i="15" s="1"/>
  <c r="O267" i="14"/>
  <c r="O267" i="15" s="1"/>
  <c r="D38" i="14"/>
  <c r="D38" i="15" s="1"/>
  <c r="U260" i="14"/>
  <c r="U260" i="15" s="1"/>
  <c r="C171" i="14"/>
  <c r="C171" i="15" s="1"/>
  <c r="K117" i="14"/>
  <c r="K117" i="15" s="1"/>
  <c r="O160" i="14"/>
  <c r="O160" i="15" s="1"/>
  <c r="G135" i="14"/>
  <c r="G135" i="15" s="1"/>
  <c r="J331" i="14"/>
  <c r="J331" i="15" s="1"/>
  <c r="Y30" i="14"/>
  <c r="Y30" i="15" s="1"/>
  <c r="T103" i="14"/>
  <c r="T103" i="15" s="1"/>
  <c r="Z304" i="14"/>
  <c r="Z304" i="15" s="1"/>
  <c r="Q40" i="14"/>
  <c r="Q40" i="15" s="1"/>
  <c r="O116" i="14"/>
  <c r="O116" i="15" s="1"/>
  <c r="J364" i="14"/>
  <c r="J364" i="15" s="1"/>
  <c r="AB111" i="10"/>
  <c r="S65" i="14"/>
  <c r="S65" i="15" s="1"/>
  <c r="J4" i="14"/>
  <c r="J4" i="15" s="1"/>
  <c r="V124" i="14"/>
  <c r="V124" i="15" s="1"/>
  <c r="Y6" i="14"/>
  <c r="Y6" i="15" s="1"/>
  <c r="S89" i="14"/>
  <c r="S89" i="15" s="1"/>
  <c r="X224" i="14"/>
  <c r="X224" i="15" s="1"/>
  <c r="H142" i="14"/>
  <c r="H142" i="15" s="1"/>
  <c r="K156" i="14"/>
  <c r="K156" i="15" s="1"/>
  <c r="Y17" i="14"/>
  <c r="Y17" i="15" s="1"/>
  <c r="M15" i="14"/>
  <c r="M15" i="15" s="1"/>
  <c r="S274" i="14"/>
  <c r="S274" i="15" s="1"/>
  <c r="X248" i="14"/>
  <c r="X248" i="15" s="1"/>
  <c r="O96" i="14"/>
  <c r="O96" i="15" s="1"/>
  <c r="V289" i="14"/>
  <c r="V289" i="15" s="1"/>
  <c r="Z195" i="14"/>
  <c r="Z195" i="15" s="1"/>
  <c r="J121" i="14"/>
  <c r="J121" i="15" s="1"/>
  <c r="E50" i="14"/>
  <c r="E50" i="15" s="1"/>
  <c r="K27" i="14"/>
  <c r="K27" i="15" s="1"/>
  <c r="K188" i="14"/>
  <c r="K188" i="15" s="1"/>
  <c r="E66" i="14"/>
  <c r="E66" i="15" s="1"/>
  <c r="X104" i="14"/>
  <c r="X104" i="15" s="1"/>
  <c r="W241" i="14"/>
  <c r="W241" i="15" s="1"/>
  <c r="G203" i="14"/>
  <c r="G203" i="15" s="1"/>
  <c r="G147" i="14"/>
  <c r="G147" i="15" s="1"/>
  <c r="N87" i="14"/>
  <c r="N87" i="15" s="1"/>
  <c r="Y102" i="14"/>
  <c r="Y102" i="15" s="1"/>
  <c r="I60" i="14"/>
  <c r="I60" i="15" s="1"/>
  <c r="AB271" i="11"/>
  <c r="T302" i="14"/>
  <c r="T302" i="15" s="1"/>
  <c r="S72" i="14"/>
  <c r="S72" i="15" s="1"/>
  <c r="X250" i="14"/>
  <c r="X250" i="15" s="1"/>
  <c r="X90" i="14"/>
  <c r="X90" i="15" s="1"/>
  <c r="N33" i="14"/>
  <c r="N33" i="15" s="1"/>
  <c r="X354" i="14"/>
  <c r="X354" i="15" s="1"/>
  <c r="V298" i="14"/>
  <c r="V298" i="15" s="1"/>
  <c r="C349" i="14"/>
  <c r="C349" i="15" s="1"/>
  <c r="S327" i="14"/>
  <c r="S327" i="15" s="1"/>
  <c r="T152" i="14"/>
  <c r="T152" i="15" s="1"/>
  <c r="Q214" i="14"/>
  <c r="Q214" i="15" s="1"/>
  <c r="E122" i="14"/>
  <c r="E122" i="15" s="1"/>
  <c r="W298" i="14"/>
  <c r="W298" i="15" s="1"/>
  <c r="L357" i="14"/>
  <c r="L357" i="15" s="1"/>
  <c r="F149" i="14"/>
  <c r="F149" i="15" s="1"/>
  <c r="C306" i="14"/>
  <c r="C306" i="15" s="1"/>
  <c r="G35" i="14"/>
  <c r="G35" i="15" s="1"/>
  <c r="Z247" i="14"/>
  <c r="Z247" i="15" s="1"/>
  <c r="N358" i="14"/>
  <c r="N358" i="15" s="1"/>
  <c r="K143" i="14"/>
  <c r="K143" i="15" s="1"/>
  <c r="O335" i="14"/>
  <c r="O335" i="15" s="1"/>
  <c r="X290" i="14"/>
  <c r="X290" i="15" s="1"/>
  <c r="H152" i="14"/>
  <c r="H152" i="15" s="1"/>
  <c r="P109" i="14"/>
  <c r="P109" i="15" s="1"/>
  <c r="G177" i="14"/>
  <c r="G177" i="15" s="1"/>
  <c r="F148" i="14"/>
  <c r="F148" i="15" s="1"/>
  <c r="N137" i="14"/>
  <c r="N137" i="15" s="1"/>
  <c r="V30" i="14"/>
  <c r="V30" i="15" s="1"/>
  <c r="W301" i="14"/>
  <c r="W301" i="15" s="1"/>
  <c r="I113" i="14"/>
  <c r="I113" i="15" s="1"/>
  <c r="Y363" i="14"/>
  <c r="Y363" i="15" s="1"/>
  <c r="W339" i="14"/>
  <c r="W339" i="15" s="1"/>
  <c r="W317" i="14"/>
  <c r="W317" i="15" s="1"/>
  <c r="E322" i="14"/>
  <c r="E322" i="15" s="1"/>
  <c r="K322" i="14"/>
  <c r="K322" i="15" s="1"/>
  <c r="D357" i="14"/>
  <c r="D357" i="15" s="1"/>
  <c r="T72" i="14"/>
  <c r="T72" i="15" s="1"/>
  <c r="E274" i="14"/>
  <c r="E274" i="15" s="1"/>
  <c r="G152" i="14"/>
  <c r="G152" i="15" s="1"/>
  <c r="U105" i="14"/>
  <c r="U105" i="15" s="1"/>
  <c r="O277" i="14"/>
  <c r="O277" i="15" s="1"/>
  <c r="O117" i="14"/>
  <c r="O117" i="15" s="1"/>
  <c r="K259" i="14"/>
  <c r="K259" i="15" s="1"/>
  <c r="O359" i="14"/>
  <c r="O359" i="15" s="1"/>
  <c r="R342" i="14"/>
  <c r="R342" i="15" s="1"/>
  <c r="V314" i="14"/>
  <c r="V314" i="15" s="1"/>
  <c r="E362" i="14"/>
  <c r="E362" i="15" s="1"/>
  <c r="S319" i="14"/>
  <c r="S319" i="15" s="1"/>
  <c r="Z299" i="14"/>
  <c r="Z299" i="15" s="1"/>
  <c r="X275" i="14"/>
  <c r="X275" i="15" s="1"/>
  <c r="H185" i="14"/>
  <c r="H185" i="15" s="1"/>
  <c r="F57" i="14"/>
  <c r="F57" i="15" s="1"/>
  <c r="Y275" i="14"/>
  <c r="Y275" i="15" s="1"/>
  <c r="Y243" i="14"/>
  <c r="Y243" i="15" s="1"/>
  <c r="W130" i="14"/>
  <c r="W130" i="15" s="1"/>
  <c r="O149" i="14"/>
  <c r="O149" i="15" s="1"/>
  <c r="G128" i="14"/>
  <c r="G128" i="15" s="1"/>
  <c r="H288" i="14"/>
  <c r="H288" i="15" s="1"/>
  <c r="H192" i="14"/>
  <c r="H192" i="15" s="1"/>
  <c r="V166" i="14"/>
  <c r="V166" i="15" s="1"/>
  <c r="V102" i="14"/>
  <c r="V102" i="15" s="1"/>
  <c r="F92" i="14"/>
  <c r="F92" i="15" s="1"/>
  <c r="N5" i="14"/>
  <c r="N5" i="15" s="1"/>
  <c r="Y315" i="14"/>
  <c r="Y315" i="15" s="1"/>
  <c r="H344" i="14"/>
  <c r="H344" i="15" s="1"/>
  <c r="O334" i="14"/>
  <c r="O334" i="15" s="1"/>
  <c r="V366" i="14"/>
  <c r="V366" i="15" s="1"/>
  <c r="U316" i="14"/>
  <c r="U316" i="15" s="1"/>
  <c r="M295" i="14"/>
  <c r="M295" i="15" s="1"/>
  <c r="T326" i="14"/>
  <c r="T326" i="15" s="1"/>
  <c r="L304" i="14"/>
  <c r="L304" i="15" s="1"/>
  <c r="X195" i="14"/>
  <c r="X195" i="15" s="1"/>
  <c r="I209" i="14"/>
  <c r="I209" i="15" s="1"/>
  <c r="Y187" i="14"/>
  <c r="Y187" i="15" s="1"/>
  <c r="I145" i="14"/>
  <c r="I145" i="15" s="1"/>
  <c r="M151" i="14"/>
  <c r="M151" i="15" s="1"/>
  <c r="N151" i="14"/>
  <c r="N151" i="15" s="1"/>
  <c r="I97" i="14"/>
  <c r="I97" i="15" s="1"/>
  <c r="I65" i="14"/>
  <c r="I65" i="15" s="1"/>
  <c r="P341" i="14"/>
  <c r="P341" i="15" s="1"/>
  <c r="N308" i="14"/>
  <c r="N308" i="15" s="1"/>
  <c r="U356" i="14"/>
  <c r="U356" i="15" s="1"/>
  <c r="E314" i="14"/>
  <c r="E314" i="15" s="1"/>
  <c r="X95" i="14"/>
  <c r="X95" i="15" s="1"/>
  <c r="R258" i="14"/>
  <c r="R258" i="15" s="1"/>
  <c r="J173" i="14"/>
  <c r="J173" i="15" s="1"/>
  <c r="J77" i="14"/>
  <c r="J77" i="15" s="1"/>
  <c r="I81" i="14"/>
  <c r="I81" i="15" s="1"/>
  <c r="D144" i="14"/>
  <c r="D144" i="15" s="1"/>
  <c r="H232" i="14"/>
  <c r="H232" i="15" s="1"/>
  <c r="P221" i="14"/>
  <c r="P221" i="15" s="1"/>
  <c r="P189" i="14"/>
  <c r="P189" i="15" s="1"/>
  <c r="P157" i="14"/>
  <c r="P157" i="15" s="1"/>
  <c r="H136" i="14"/>
  <c r="P125" i="14"/>
  <c r="P125" i="15" s="1"/>
  <c r="X82" i="14"/>
  <c r="X82" i="15" s="1"/>
  <c r="F289" i="14"/>
  <c r="F289" i="15" s="1"/>
  <c r="V206" i="14"/>
  <c r="V206" i="15" s="1"/>
  <c r="F196" i="14"/>
  <c r="F196" i="15" s="1"/>
  <c r="F100" i="14"/>
  <c r="F100" i="15" s="1"/>
  <c r="N89" i="14"/>
  <c r="N89" i="15" s="1"/>
  <c r="Q79" i="14"/>
  <c r="Q79" i="15" s="1"/>
  <c r="P317" i="14"/>
  <c r="P317" i="15" s="1"/>
  <c r="N305" i="14"/>
  <c r="N305" i="15" s="1"/>
  <c r="T365" i="14"/>
  <c r="T365" i="15" s="1"/>
  <c r="K354" i="14"/>
  <c r="K354" i="15" s="1"/>
  <c r="Z313" i="14"/>
  <c r="Z313" i="15" s="1"/>
  <c r="X207" i="14"/>
  <c r="X207" i="15" s="1"/>
  <c r="N226" i="14"/>
  <c r="N226" i="15" s="1"/>
  <c r="Q174" i="14"/>
  <c r="Q174" i="15" s="1"/>
  <c r="E258" i="14"/>
  <c r="E258" i="15" s="1"/>
  <c r="S211" i="14"/>
  <c r="S211" i="15" s="1"/>
  <c r="N42" i="14"/>
  <c r="N42" i="15" s="1"/>
  <c r="P243" i="14"/>
  <c r="P243" i="15" s="1"/>
  <c r="F146" i="14"/>
  <c r="F146" i="15" s="1"/>
  <c r="Q89" i="14"/>
  <c r="Q89" i="15" s="1"/>
  <c r="Y22" i="14"/>
  <c r="Y22" i="15" s="1"/>
  <c r="J275" i="14"/>
  <c r="J275" i="15" s="1"/>
  <c r="Y274" i="14"/>
  <c r="Y274" i="15" s="1"/>
  <c r="Q253" i="14"/>
  <c r="Q253" i="15" s="1"/>
  <c r="Q213" i="14"/>
  <c r="Q213" i="15" s="1"/>
  <c r="I168" i="14"/>
  <c r="I168" i="15" s="1"/>
  <c r="I38" i="14"/>
  <c r="I38" i="15" s="1"/>
  <c r="F265" i="14"/>
  <c r="F265" i="15" s="1"/>
  <c r="Q49" i="14"/>
  <c r="Q49" i="15" s="1"/>
  <c r="M241" i="14"/>
  <c r="M241" i="15" s="1"/>
  <c r="U118" i="14"/>
  <c r="U118" i="15" s="1"/>
  <c r="C242" i="14"/>
  <c r="C242" i="15" s="1"/>
  <c r="Q229" i="14"/>
  <c r="Q229" i="15" s="1"/>
  <c r="S129" i="14"/>
  <c r="S129" i="15" s="1"/>
  <c r="O259" i="14"/>
  <c r="O259" i="15" s="1"/>
  <c r="L195" i="14"/>
  <c r="L195" i="15" s="1"/>
  <c r="H214" i="14"/>
  <c r="H214" i="15" s="1"/>
  <c r="H174" i="14"/>
  <c r="H174" i="15" s="1"/>
  <c r="H134" i="14"/>
  <c r="H134" i="15" s="1"/>
  <c r="W293" i="14"/>
  <c r="W293" i="15" s="1"/>
  <c r="V140" i="14"/>
  <c r="V140" i="15" s="1"/>
  <c r="Z203" i="14"/>
  <c r="Z203" i="15" s="1"/>
  <c r="I44" i="14"/>
  <c r="I44" i="15" s="1"/>
  <c r="D290" i="14"/>
  <c r="D290" i="15" s="1"/>
  <c r="L197" i="14"/>
  <c r="L197" i="15" s="1"/>
  <c r="T162" i="14"/>
  <c r="T162" i="15" s="1"/>
  <c r="C172" i="14"/>
  <c r="C172" i="15" s="1"/>
  <c r="I288" i="14"/>
  <c r="I288" i="15" s="1"/>
  <c r="C291" i="14"/>
  <c r="C291" i="15" s="1"/>
  <c r="K84" i="14"/>
  <c r="K84" i="15" s="1"/>
  <c r="Z238" i="14"/>
  <c r="Z238" i="15" s="1"/>
  <c r="Q60" i="14"/>
  <c r="Q60" i="15" s="1"/>
  <c r="E98" i="14"/>
  <c r="E98" i="15" s="1"/>
  <c r="H198" i="14"/>
  <c r="H198" i="15" s="1"/>
  <c r="H94" i="14"/>
  <c r="H94" i="15" s="1"/>
  <c r="H78" i="14"/>
  <c r="H78" i="15" s="1"/>
  <c r="O288" i="14"/>
  <c r="O288" i="15" s="1"/>
  <c r="O232" i="14"/>
  <c r="O232" i="15" s="1"/>
  <c r="V228" i="14"/>
  <c r="V228" i="15" s="1"/>
  <c r="V56" i="14"/>
  <c r="V56" i="15" s="1"/>
  <c r="T217" i="14"/>
  <c r="T217" i="15" s="1"/>
  <c r="Y38" i="14"/>
  <c r="Y38" i="15" s="1"/>
  <c r="D251" i="14"/>
  <c r="D251" i="15" s="1"/>
  <c r="T234" i="14"/>
  <c r="T234" i="15" s="1"/>
  <c r="D128" i="14"/>
  <c r="D128" i="15" s="1"/>
  <c r="Z144" i="14"/>
  <c r="Z144" i="15" s="1"/>
  <c r="S252" i="14"/>
  <c r="S252" i="15" s="1"/>
  <c r="S220" i="14"/>
  <c r="S220" i="15" s="1"/>
  <c r="S147" i="14"/>
  <c r="S147" i="15" s="1"/>
  <c r="C14" i="14"/>
  <c r="C14" i="15" s="1"/>
  <c r="H64" i="14"/>
  <c r="H64" i="15" s="1"/>
  <c r="Z69" i="14"/>
  <c r="Z69" i="15" s="1"/>
  <c r="I264" i="14"/>
  <c r="I264" i="15" s="1"/>
  <c r="I224" i="14"/>
  <c r="I224" i="15" s="1"/>
  <c r="Y138" i="14"/>
  <c r="Y138" i="15" s="1"/>
  <c r="W80" i="14"/>
  <c r="W80" i="15" s="1"/>
  <c r="T184" i="14"/>
  <c r="T184" i="15" s="1"/>
  <c r="E250" i="14"/>
  <c r="E250" i="15" s="1"/>
  <c r="W229" i="14"/>
  <c r="W229" i="15" s="1"/>
  <c r="G83" i="14"/>
  <c r="G83" i="15" s="1"/>
  <c r="N175" i="14"/>
  <c r="N175" i="15" s="1"/>
  <c r="N111" i="14"/>
  <c r="N111" i="15" s="1"/>
  <c r="D248" i="14"/>
  <c r="D248" i="15" s="1"/>
  <c r="D176" i="14"/>
  <c r="D176" i="15" s="1"/>
  <c r="L141" i="14"/>
  <c r="L141" i="15" s="1"/>
  <c r="R283" i="14"/>
  <c r="R283" i="15" s="1"/>
  <c r="J86" i="14"/>
  <c r="J86" i="15" s="1"/>
  <c r="Q117" i="14"/>
  <c r="Q117" i="15" s="1"/>
  <c r="E252" i="14"/>
  <c r="E252" i="15" s="1"/>
  <c r="K231" i="14"/>
  <c r="K231" i="15" s="1"/>
  <c r="C74" i="14"/>
  <c r="C74" i="15" s="1"/>
  <c r="R180" i="14"/>
  <c r="R180" i="15" s="1"/>
  <c r="Y194" i="14"/>
  <c r="Y194" i="15" s="1"/>
  <c r="Y170" i="14"/>
  <c r="Y170" i="15" s="1"/>
  <c r="Q11" i="14"/>
  <c r="Q11" i="15" s="1"/>
  <c r="M194" i="14"/>
  <c r="M194" i="15" s="1"/>
  <c r="U135" i="14"/>
  <c r="U135" i="15" s="1"/>
  <c r="U63" i="14"/>
  <c r="U63" i="15" s="1"/>
  <c r="S33" i="14"/>
  <c r="S33" i="15" s="1"/>
  <c r="P14" i="14"/>
  <c r="P14" i="15" s="1"/>
  <c r="F29" i="14"/>
  <c r="F29" i="15" s="1"/>
  <c r="T168" i="14"/>
  <c r="T168" i="15" s="1"/>
  <c r="Z54" i="14"/>
  <c r="Z54" i="15" s="1"/>
  <c r="U44" i="14"/>
  <c r="U44" i="15" s="1"/>
  <c r="C20" i="14"/>
  <c r="C20" i="15" s="1"/>
  <c r="W69" i="14"/>
  <c r="W69" i="15" s="1"/>
  <c r="F38" i="14"/>
  <c r="F38" i="15" s="1"/>
  <c r="Q247" i="14"/>
  <c r="Q247" i="15" s="1"/>
  <c r="M126" i="14"/>
  <c r="M126" i="15" s="1"/>
  <c r="M94" i="14"/>
  <c r="M94" i="15" s="1"/>
  <c r="Y306" i="14"/>
  <c r="Y306" i="15" s="1"/>
  <c r="F326" i="14"/>
  <c r="F326" i="15" s="1"/>
  <c r="D216" i="14"/>
  <c r="D216" i="15" s="1"/>
  <c r="J102" i="14"/>
  <c r="J102" i="15" s="1"/>
  <c r="E164" i="14"/>
  <c r="E164" i="15" s="1"/>
  <c r="M113" i="14"/>
  <c r="M113" i="15" s="1"/>
  <c r="E92" i="14"/>
  <c r="E92" i="15" s="1"/>
  <c r="U34" i="14"/>
  <c r="U34" i="15" s="1"/>
  <c r="S268" i="14"/>
  <c r="S268" i="15" s="1"/>
  <c r="C201" i="14"/>
  <c r="C201" i="15" s="1"/>
  <c r="K47" i="14"/>
  <c r="K47" i="15" s="1"/>
  <c r="S8" i="14"/>
  <c r="S8" i="15" s="1"/>
  <c r="W39" i="14"/>
  <c r="W39" i="15" s="1"/>
  <c r="J283" i="14"/>
  <c r="J283" i="15" s="1"/>
  <c r="J95" i="14"/>
  <c r="J95" i="15" s="1"/>
  <c r="Q269" i="14"/>
  <c r="Q269" i="15" s="1"/>
  <c r="Q35" i="14"/>
  <c r="Q35" i="15" s="1"/>
  <c r="I22" i="14"/>
  <c r="I22" i="15" s="1"/>
  <c r="Y8" i="14"/>
  <c r="Y8" i="15" s="1"/>
  <c r="E257" i="14"/>
  <c r="E257" i="15" s="1"/>
  <c r="E225" i="14"/>
  <c r="E225" i="15" s="1"/>
  <c r="U147" i="14"/>
  <c r="U147" i="15" s="1"/>
  <c r="E105" i="14"/>
  <c r="E105" i="15" s="1"/>
  <c r="S209" i="14"/>
  <c r="S209" i="15" s="1"/>
  <c r="W168" i="14"/>
  <c r="W168" i="15" s="1"/>
  <c r="Z38" i="14"/>
  <c r="Z38" i="15" s="1"/>
  <c r="Z26" i="14"/>
  <c r="Z26" i="15" s="1"/>
  <c r="Q56" i="14"/>
  <c r="Q56" i="15" s="1"/>
  <c r="Y13" i="14"/>
  <c r="Y13" i="15" s="1"/>
  <c r="M39" i="14"/>
  <c r="M39" i="15" s="1"/>
  <c r="E26" i="14"/>
  <c r="E26" i="15" s="1"/>
  <c r="U4" i="14"/>
  <c r="U4" i="15" s="1"/>
  <c r="W289" i="14"/>
  <c r="W289" i="15" s="1"/>
  <c r="O180" i="14"/>
  <c r="O180" i="15" s="1"/>
  <c r="O76" i="14"/>
  <c r="O76" i="15" s="1"/>
  <c r="F114" i="14"/>
  <c r="F114" i="15" s="1"/>
  <c r="F30" i="14"/>
  <c r="F30" i="15" s="1"/>
  <c r="I296" i="14"/>
  <c r="I296" i="15" s="1"/>
  <c r="R142" i="14"/>
  <c r="R142" i="15" s="1"/>
  <c r="S243" i="14"/>
  <c r="S243" i="15" s="1"/>
  <c r="S190" i="14"/>
  <c r="S190" i="15" s="1"/>
  <c r="K110" i="14"/>
  <c r="K110" i="15" s="1"/>
  <c r="S23" i="14"/>
  <c r="S23" i="15" s="1"/>
  <c r="T106" i="14"/>
  <c r="T106" i="15" s="1"/>
  <c r="J126" i="14"/>
  <c r="J126" i="15" s="1"/>
  <c r="E212" i="14"/>
  <c r="E212" i="15" s="1"/>
  <c r="M177" i="14"/>
  <c r="M177" i="15" s="1"/>
  <c r="E68" i="14"/>
  <c r="E68" i="15" s="1"/>
  <c r="M13" i="14"/>
  <c r="M13" i="15" s="1"/>
  <c r="K55" i="14"/>
  <c r="K55" i="15" s="1"/>
  <c r="L74" i="14"/>
  <c r="L74" i="15" s="1"/>
  <c r="J227" i="14"/>
  <c r="J227" i="15" s="1"/>
  <c r="R32" i="14"/>
  <c r="R32" i="15" s="1"/>
  <c r="Y258" i="14"/>
  <c r="Y258" i="15" s="1"/>
  <c r="Q205" i="14"/>
  <c r="Q205" i="15" s="1"/>
  <c r="I184" i="14"/>
  <c r="I184" i="15" s="1"/>
  <c r="M190" i="14"/>
  <c r="M190" i="15" s="1"/>
  <c r="E13" i="14"/>
  <c r="E13" i="15" s="1"/>
  <c r="K264" i="14"/>
  <c r="K264" i="15" s="1"/>
  <c r="K220" i="14"/>
  <c r="K220" i="15" s="1"/>
  <c r="C202" i="14"/>
  <c r="C202" i="15" s="1"/>
  <c r="H45" i="14"/>
  <c r="H45" i="15" s="1"/>
  <c r="F21" i="14"/>
  <c r="F21" i="15" s="1"/>
  <c r="D26" i="14"/>
  <c r="D26" i="15" s="1"/>
  <c r="J20" i="14"/>
  <c r="J20" i="15" s="1"/>
  <c r="S14" i="14"/>
  <c r="S14" i="15" s="1"/>
  <c r="W261" i="14"/>
  <c r="W261" i="15" s="1"/>
  <c r="W145" i="14"/>
  <c r="W145" i="15" s="1"/>
  <c r="G87" i="14"/>
  <c r="G87" i="15" s="1"/>
  <c r="F194" i="14"/>
  <c r="F194" i="15" s="1"/>
  <c r="Q349" i="14"/>
  <c r="Q349" i="15" s="1"/>
  <c r="D55" i="14"/>
  <c r="D55" i="15" s="1"/>
  <c r="Z251" i="14"/>
  <c r="Z251" i="15" s="1"/>
  <c r="Z43" i="14"/>
  <c r="Z43" i="15" s="1"/>
  <c r="L256" i="14"/>
  <c r="L256" i="15" s="1"/>
  <c r="T242" i="14"/>
  <c r="T242" i="15" s="1"/>
  <c r="T122" i="14"/>
  <c r="T122" i="15" s="1"/>
  <c r="J62" i="14"/>
  <c r="J62" i="15" s="1"/>
  <c r="E260" i="14"/>
  <c r="E260" i="15" s="1"/>
  <c r="U246" i="14"/>
  <c r="U246" i="15" s="1"/>
  <c r="M153" i="14"/>
  <c r="M153" i="15" s="1"/>
  <c r="M81" i="14"/>
  <c r="M81" i="15" s="1"/>
  <c r="K279" i="14"/>
  <c r="K279" i="15" s="1"/>
  <c r="C54" i="14"/>
  <c r="C54" i="15" s="1"/>
  <c r="G5" i="14"/>
  <c r="G5" i="15" s="1"/>
  <c r="T151" i="14"/>
  <c r="T151" i="15" s="1"/>
  <c r="J251" i="14"/>
  <c r="J251" i="15" s="1"/>
  <c r="Q237" i="14"/>
  <c r="Q237" i="15" s="1"/>
  <c r="I54" i="14"/>
  <c r="I54" i="15" s="1"/>
  <c r="M158" i="14"/>
  <c r="M158" i="15" s="1"/>
  <c r="E137" i="14"/>
  <c r="E137" i="15" s="1"/>
  <c r="U115" i="14"/>
  <c r="U115" i="15" s="1"/>
  <c r="M58" i="14"/>
  <c r="M58" i="15" s="1"/>
  <c r="S238" i="14"/>
  <c r="S238" i="15" s="1"/>
  <c r="K159" i="14"/>
  <c r="K159" i="15" s="1"/>
  <c r="K32" i="14"/>
  <c r="K32" i="15" s="1"/>
  <c r="W20" i="14"/>
  <c r="W20" i="15" s="1"/>
  <c r="J316" i="14"/>
  <c r="J316" i="15" s="1"/>
  <c r="L23" i="14"/>
  <c r="L23" i="15" s="1"/>
  <c r="U108" i="14"/>
  <c r="U108" i="15" s="1"/>
  <c r="U60" i="14"/>
  <c r="U60" i="15" s="1"/>
  <c r="C36" i="14"/>
  <c r="C36" i="15" s="1"/>
  <c r="Y338" i="14"/>
  <c r="Y338" i="15" s="1"/>
  <c r="U222" i="14"/>
  <c r="U222" i="15" s="1"/>
  <c r="E188" i="14"/>
  <c r="C258" i="14"/>
  <c r="C258" i="15" s="1"/>
  <c r="S179" i="14"/>
  <c r="S179" i="15" s="1"/>
  <c r="C137" i="14"/>
  <c r="C137" i="15" s="1"/>
  <c r="D45" i="14"/>
  <c r="D45" i="15" s="1"/>
  <c r="Y218" i="14"/>
  <c r="Y218" i="15" s="1"/>
  <c r="Y202" i="14"/>
  <c r="Y202" i="15" s="1"/>
  <c r="Q181" i="14"/>
  <c r="Q181" i="15" s="1"/>
  <c r="U235" i="14"/>
  <c r="U235" i="15" s="1"/>
  <c r="K260" i="14"/>
  <c r="K260" i="15" s="1"/>
  <c r="C135" i="14"/>
  <c r="C135" i="15" s="1"/>
  <c r="T108" i="14"/>
  <c r="T108" i="15" s="1"/>
  <c r="T48" i="14"/>
  <c r="T48" i="15" s="1"/>
  <c r="C60" i="14"/>
  <c r="C60" i="15" s="1"/>
  <c r="O220" i="14"/>
  <c r="O220" i="15" s="1"/>
  <c r="F50" i="14"/>
  <c r="F50" i="15" s="1"/>
  <c r="Q317" i="14"/>
  <c r="Q317" i="15" s="1"/>
  <c r="P292" i="14"/>
  <c r="P292" i="15" s="1"/>
  <c r="R230" i="14"/>
  <c r="R230" i="15" s="1"/>
  <c r="R69" i="14"/>
  <c r="R69" i="15" s="1"/>
  <c r="Z75" i="14"/>
  <c r="Z75" i="15" s="1"/>
  <c r="R262" i="14"/>
  <c r="R262" i="15" s="1"/>
  <c r="U211" i="14"/>
  <c r="U211" i="15" s="1"/>
  <c r="C279" i="14"/>
  <c r="C279" i="15" s="1"/>
  <c r="D14" i="14"/>
  <c r="D14" i="15" s="1"/>
  <c r="E266" i="14"/>
  <c r="E266" i="15" s="1"/>
  <c r="E158" i="14"/>
  <c r="E158" i="15" s="1"/>
  <c r="U20" i="14"/>
  <c r="U20" i="15" s="1"/>
  <c r="C52" i="14"/>
  <c r="C52" i="15" s="1"/>
  <c r="P251" i="14"/>
  <c r="P251" i="15" s="1"/>
  <c r="X136" i="14"/>
  <c r="X136" i="15" s="1"/>
  <c r="G67" i="14"/>
  <c r="G67" i="15" s="1"/>
  <c r="F210" i="14"/>
  <c r="F210" i="15" s="1"/>
  <c r="I328" i="14"/>
  <c r="I328" i="15" s="1"/>
  <c r="J137" i="14"/>
  <c r="J137" i="15" s="1"/>
  <c r="Q93" i="14"/>
  <c r="Q93" i="15" s="1"/>
  <c r="K59" i="14"/>
  <c r="K59" i="15" s="1"/>
  <c r="Z45" i="14"/>
  <c r="Z45" i="15" s="1"/>
  <c r="I62" i="14"/>
  <c r="I62" i="15" s="1"/>
  <c r="E201" i="14"/>
  <c r="E201" i="15" s="1"/>
  <c r="C247" i="14"/>
  <c r="C247" i="15" s="1"/>
  <c r="K41" i="14"/>
  <c r="K41" i="15" s="1"/>
  <c r="N71" i="14"/>
  <c r="N71" i="15" s="1"/>
  <c r="K225" i="14"/>
  <c r="K225" i="15" s="1"/>
  <c r="U179" i="14"/>
  <c r="U179" i="15" s="1"/>
  <c r="U83" i="14"/>
  <c r="U83" i="15" s="1"/>
  <c r="L27" i="14"/>
  <c r="L27" i="15" s="1"/>
  <c r="O176" i="14"/>
  <c r="O176" i="15" s="1"/>
  <c r="G123" i="14"/>
  <c r="G123" i="15" s="1"/>
  <c r="F130" i="14"/>
  <c r="F130" i="15" s="1"/>
  <c r="I360" i="14"/>
  <c r="I360" i="15" s="1"/>
  <c r="M20" i="14"/>
  <c r="L205" i="14"/>
  <c r="L205" i="15" s="1"/>
  <c r="Z152" i="14"/>
  <c r="Z152" i="15" s="1"/>
  <c r="R139" i="14"/>
  <c r="R139" i="15" s="1"/>
  <c r="Y257" i="14"/>
  <c r="Y257" i="15" s="1"/>
  <c r="U262" i="14"/>
  <c r="K271" i="14"/>
  <c r="K271" i="15" s="1"/>
  <c r="X365" i="14"/>
  <c r="X365" i="15" s="1"/>
  <c r="I260" i="14"/>
  <c r="I260" i="15" s="1"/>
  <c r="O99" i="14"/>
  <c r="O99" i="15" s="1"/>
  <c r="Z6" i="14"/>
  <c r="Z6" i="15" s="1"/>
  <c r="S38" i="14"/>
  <c r="S38" i="15" s="1"/>
  <c r="R286" i="14"/>
  <c r="R286" i="15" s="1"/>
  <c r="T218" i="14"/>
  <c r="T218" i="15" s="1"/>
  <c r="Z248" i="14"/>
  <c r="Z248" i="15" s="1"/>
  <c r="J118" i="14"/>
  <c r="J118" i="15" s="1"/>
  <c r="U190" i="14"/>
  <c r="U190" i="15" s="1"/>
  <c r="E156" i="14"/>
  <c r="E156" i="15" s="1"/>
  <c r="Z269" i="14"/>
  <c r="Z269" i="15" s="1"/>
  <c r="I272" i="14"/>
  <c r="I272" i="15" s="1"/>
  <c r="Y226" i="14"/>
  <c r="Y226" i="15" s="1"/>
  <c r="Y210" i="14"/>
  <c r="Y210" i="15" s="1"/>
  <c r="X272" i="14"/>
  <c r="X272" i="15" s="1"/>
  <c r="J89" i="14"/>
  <c r="J89" i="15" s="1"/>
  <c r="K191" i="14"/>
  <c r="K191" i="15" s="1"/>
  <c r="C170" i="14"/>
  <c r="C170" i="15" s="1"/>
  <c r="U41" i="14"/>
  <c r="U41" i="15" s="1"/>
  <c r="K201" i="14"/>
  <c r="K201" i="15" s="1"/>
  <c r="K118" i="14"/>
  <c r="K118" i="15" s="1"/>
  <c r="N269" i="14"/>
  <c r="N269" i="15" s="1"/>
  <c r="L173" i="14"/>
  <c r="L173" i="15" s="1"/>
  <c r="L125" i="14"/>
  <c r="L125" i="15" s="1"/>
  <c r="D112" i="14"/>
  <c r="D112" i="15" s="1"/>
  <c r="Z128" i="14"/>
  <c r="Z128" i="15" s="1"/>
  <c r="Y209" i="14"/>
  <c r="Y209" i="15" s="1"/>
  <c r="Y19" i="14"/>
  <c r="Y19" i="15" s="1"/>
  <c r="U306" i="14"/>
  <c r="U306" i="15" s="1"/>
  <c r="I292" i="14"/>
  <c r="I292" i="15" s="1"/>
  <c r="T307" i="14"/>
  <c r="T307" i="15" s="1"/>
  <c r="T35" i="14"/>
  <c r="T35" i="15" s="1"/>
  <c r="Z249" i="14"/>
  <c r="Z249" i="15" s="1"/>
  <c r="Z41" i="14"/>
  <c r="Z41" i="15" s="1"/>
  <c r="Q189" i="14"/>
  <c r="Q189" i="15" s="1"/>
  <c r="C131" i="14"/>
  <c r="C131" i="15" s="1"/>
  <c r="O43" i="14"/>
  <c r="O43" i="15" s="1"/>
  <c r="D158" i="14"/>
  <c r="D158" i="15" s="1"/>
  <c r="R217" i="14"/>
  <c r="R217" i="15" s="1"/>
  <c r="Z309" i="14"/>
  <c r="Z309" i="15" s="1"/>
  <c r="K246" i="14"/>
  <c r="K246" i="15" s="1"/>
  <c r="S75" i="14"/>
  <c r="S75" i="15" s="1"/>
  <c r="L273" i="14"/>
  <c r="L273" i="15" s="1"/>
  <c r="L245" i="14"/>
  <c r="L245" i="15" s="1"/>
  <c r="D184" i="14"/>
  <c r="D184" i="15" s="1"/>
  <c r="L25" i="14"/>
  <c r="L25" i="15" s="1"/>
  <c r="Z216" i="14"/>
  <c r="Z216" i="15" s="1"/>
  <c r="R83" i="14"/>
  <c r="R83" i="15" s="1"/>
  <c r="J70" i="14"/>
  <c r="J70" i="15" s="1"/>
  <c r="R43" i="14"/>
  <c r="R43" i="15" s="1"/>
  <c r="E132" i="14"/>
  <c r="E132" i="15" s="1"/>
  <c r="C106" i="14"/>
  <c r="C106" i="15" s="1"/>
  <c r="J322" i="14"/>
  <c r="J322" i="15" s="1"/>
  <c r="V363" i="14"/>
  <c r="V363" i="15" s="1"/>
  <c r="D33" i="14"/>
  <c r="D33" i="15" s="1"/>
  <c r="J39" i="14"/>
  <c r="J39" i="15" s="1"/>
  <c r="Y186" i="14"/>
  <c r="Y186" i="15" s="1"/>
  <c r="M250" i="14"/>
  <c r="M250" i="15" s="1"/>
  <c r="Y105" i="14"/>
  <c r="Y105" i="15" s="1"/>
  <c r="D287" i="14"/>
  <c r="D287" i="15" s="1"/>
  <c r="T194" i="14"/>
  <c r="T194" i="15" s="1"/>
  <c r="L149" i="14"/>
  <c r="L149" i="15" s="1"/>
  <c r="J182" i="14"/>
  <c r="J182" i="15" s="1"/>
  <c r="Z168" i="14"/>
  <c r="Z168" i="15" s="1"/>
  <c r="J22" i="14"/>
  <c r="J22" i="15" s="1"/>
  <c r="Q125" i="14"/>
  <c r="Q125" i="15" s="1"/>
  <c r="X58" i="14"/>
  <c r="X58" i="15" s="1"/>
  <c r="P320" i="14"/>
  <c r="P320" i="15" s="1"/>
  <c r="J167" i="14"/>
  <c r="J167" i="15" s="1"/>
  <c r="Y250" i="14"/>
  <c r="Y250" i="15" s="1"/>
  <c r="G222" i="14"/>
  <c r="G222" i="15" s="1"/>
  <c r="M246" i="14"/>
  <c r="M246" i="15" s="1"/>
  <c r="W273" i="14"/>
  <c r="W273" i="15" s="1"/>
  <c r="J113" i="14"/>
  <c r="J113" i="15" s="1"/>
  <c r="J97" i="14"/>
  <c r="J97" i="15" s="1"/>
  <c r="I72" i="14"/>
  <c r="I72" i="15" s="1"/>
  <c r="M55" i="14"/>
  <c r="M55" i="15" s="1"/>
  <c r="E10" i="14"/>
  <c r="E10" i="15" s="1"/>
  <c r="C226" i="14"/>
  <c r="C226" i="15" s="1"/>
  <c r="Z235" i="14"/>
  <c r="Z235" i="15" s="1"/>
  <c r="Z107" i="14"/>
  <c r="Z107" i="15" s="1"/>
  <c r="G231" i="14"/>
  <c r="G231" i="15" s="1"/>
  <c r="L242" i="14"/>
  <c r="L242" i="15" s="1"/>
  <c r="L63" i="14"/>
  <c r="L63" i="15" s="1"/>
  <c r="R278" i="14"/>
  <c r="R278" i="15" s="1"/>
  <c r="J225" i="14"/>
  <c r="J225" i="15" s="1"/>
  <c r="J169" i="14"/>
  <c r="J169" i="15" s="1"/>
  <c r="J153" i="14"/>
  <c r="J153" i="15" s="1"/>
  <c r="AB74" i="10"/>
  <c r="C51" i="14"/>
  <c r="C51" i="15" s="1"/>
  <c r="O268" i="14"/>
  <c r="O268" i="15" s="1"/>
  <c r="J249" i="14"/>
  <c r="J249" i="15" s="1"/>
  <c r="J65" i="14"/>
  <c r="J65" i="15" s="1"/>
  <c r="J49" i="14"/>
  <c r="J49" i="15" s="1"/>
  <c r="W52" i="14"/>
  <c r="W52" i="15" s="1"/>
  <c r="Y116" i="14"/>
  <c r="Y116" i="15" s="1"/>
  <c r="Z91" i="14"/>
  <c r="Z91" i="15" s="1"/>
  <c r="Z35" i="14"/>
  <c r="Z35" i="15" s="1"/>
  <c r="J185" i="14"/>
  <c r="J185" i="15" s="1"/>
  <c r="Q99" i="14"/>
  <c r="Q99" i="15" s="1"/>
  <c r="P138" i="14"/>
  <c r="P138" i="15" s="1"/>
  <c r="D318" i="14"/>
  <c r="D318" i="15" s="1"/>
  <c r="M207" i="14"/>
  <c r="M207" i="15" s="1"/>
  <c r="E82" i="14"/>
  <c r="E82" i="15" s="1"/>
  <c r="K192" i="14"/>
  <c r="K192" i="15" s="1"/>
  <c r="T197" i="14"/>
  <c r="T197" i="15" s="1"/>
  <c r="S31" i="14"/>
  <c r="S31" i="15" s="1"/>
  <c r="N116" i="14"/>
  <c r="N116" i="15" s="1"/>
  <c r="Y72" i="14"/>
  <c r="Y72" i="15" s="1"/>
  <c r="X287" i="14"/>
  <c r="X287" i="15" s="1"/>
  <c r="X111" i="14"/>
  <c r="X111" i="15" s="1"/>
  <c r="P90" i="14"/>
  <c r="P90" i="15" s="1"/>
  <c r="V107" i="14"/>
  <c r="V107" i="15" s="1"/>
  <c r="O353" i="14"/>
  <c r="O353" i="15" s="1"/>
  <c r="O328" i="14"/>
  <c r="O328" i="15" s="1"/>
  <c r="X40" i="14"/>
  <c r="X40" i="15" s="1"/>
  <c r="R226" i="14"/>
  <c r="R226" i="15" s="1"/>
  <c r="Y192" i="14"/>
  <c r="Y192" i="15" s="1"/>
  <c r="Q159" i="14"/>
  <c r="Q159" i="15" s="1"/>
  <c r="Y148" i="14"/>
  <c r="Y148" i="15" s="1"/>
  <c r="Z40" i="14"/>
  <c r="Z40" i="15" s="1"/>
  <c r="K367" i="14"/>
  <c r="K367" i="15" s="1"/>
  <c r="K319" i="14"/>
  <c r="K319" i="15" s="1"/>
  <c r="G275" i="14"/>
  <c r="G275" i="15" s="1"/>
  <c r="L120" i="14"/>
  <c r="L120" i="15" s="1"/>
  <c r="D91" i="14"/>
  <c r="D91" i="15" s="1"/>
  <c r="L48" i="14"/>
  <c r="L48" i="15" s="1"/>
  <c r="Q191" i="14"/>
  <c r="Q191" i="15" s="1"/>
  <c r="D196" i="14"/>
  <c r="D196" i="15" s="1"/>
  <c r="S205" i="14"/>
  <c r="S205" i="15" s="1"/>
  <c r="H83" i="14"/>
  <c r="H83" i="15" s="1"/>
  <c r="N212" i="14"/>
  <c r="N212" i="15" s="1"/>
  <c r="U317" i="14"/>
  <c r="U317" i="15" s="1"/>
  <c r="C358" i="14"/>
  <c r="C358" i="15" s="1"/>
  <c r="D68" i="14"/>
  <c r="D68" i="15" s="1"/>
  <c r="R247" i="14"/>
  <c r="R247" i="15" s="1"/>
  <c r="W239" i="14"/>
  <c r="W239" i="15" s="1"/>
  <c r="F16" i="14"/>
  <c r="F16" i="15" s="1"/>
  <c r="H245" i="14"/>
  <c r="H245" i="15" s="1"/>
  <c r="N261" i="14"/>
  <c r="N261" i="15" s="1"/>
  <c r="N70" i="14"/>
  <c r="N70" i="15" s="1"/>
  <c r="W347" i="14"/>
  <c r="W347" i="15" s="1"/>
  <c r="E359" i="14"/>
  <c r="E359" i="15" s="1"/>
  <c r="M308" i="14"/>
  <c r="M308" i="15" s="1"/>
  <c r="D332" i="14"/>
  <c r="D332" i="15" s="1"/>
  <c r="S316" i="14"/>
  <c r="S316" i="15" s="1"/>
  <c r="D102" i="14"/>
  <c r="D102" i="15" s="1"/>
  <c r="Z258" i="14"/>
  <c r="Z258" i="15" s="1"/>
  <c r="Q230" i="14"/>
  <c r="Q230" i="15" s="1"/>
  <c r="J237" i="14"/>
  <c r="J237" i="15" s="1"/>
  <c r="K187" i="14"/>
  <c r="K187" i="15" s="1"/>
  <c r="D325" i="14"/>
  <c r="D325" i="15" s="1"/>
  <c r="T134" i="14"/>
  <c r="T134" i="15" s="1"/>
  <c r="D108" i="14"/>
  <c r="D108" i="15" s="1"/>
  <c r="J162" i="14"/>
  <c r="J162" i="15" s="1"/>
  <c r="J90" i="14"/>
  <c r="J90" i="15" s="1"/>
  <c r="S272" i="14"/>
  <c r="S272" i="15" s="1"/>
  <c r="G249" i="14"/>
  <c r="G249" i="15" s="1"/>
  <c r="G237" i="14"/>
  <c r="Y80" i="14"/>
  <c r="Y80" i="15" s="1"/>
  <c r="N363" i="14"/>
  <c r="N363" i="15" s="1"/>
  <c r="K362" i="14"/>
  <c r="K362" i="15" s="1"/>
  <c r="O317" i="14"/>
  <c r="O317" i="15" s="1"/>
  <c r="L155" i="14"/>
  <c r="L155" i="15" s="1"/>
  <c r="U236" i="14"/>
  <c r="U236" i="15" s="1"/>
  <c r="S213" i="14"/>
  <c r="S213" i="15" s="1"/>
  <c r="T270" i="14"/>
  <c r="T270" i="15" s="1"/>
  <c r="T173" i="14"/>
  <c r="T173" i="15" s="1"/>
  <c r="Z23" i="14"/>
  <c r="Z23" i="15" s="1"/>
  <c r="Y224" i="14"/>
  <c r="Y224" i="15" s="1"/>
  <c r="Y176" i="14"/>
  <c r="Y176" i="15" s="1"/>
  <c r="Y144" i="14"/>
  <c r="Y144" i="15" s="1"/>
  <c r="F123" i="14"/>
  <c r="F123" i="15" s="1"/>
  <c r="V109" i="14"/>
  <c r="V109" i="15" s="1"/>
  <c r="S256" i="14"/>
  <c r="S256" i="15" s="1"/>
  <c r="W175" i="14"/>
  <c r="W175" i="15" s="1"/>
  <c r="G165" i="14"/>
  <c r="G165" i="15" s="1"/>
  <c r="Q103" i="14"/>
  <c r="Q103" i="15" s="1"/>
  <c r="X255" i="14"/>
  <c r="X255" i="15" s="1"/>
  <c r="F161" i="14"/>
  <c r="F161" i="15" s="1"/>
  <c r="F334" i="14"/>
  <c r="F334" i="15" s="1"/>
  <c r="R299" i="14"/>
  <c r="R299" i="15" s="1"/>
  <c r="Y131" i="14"/>
  <c r="Y131" i="15" s="1"/>
  <c r="T61" i="14"/>
  <c r="T61" i="15" s="1"/>
  <c r="I234" i="14"/>
  <c r="I234" i="15" s="1"/>
  <c r="Q211" i="14"/>
  <c r="Q211" i="15" s="1"/>
  <c r="L70" i="14"/>
  <c r="L70" i="15" s="1"/>
  <c r="S117" i="14"/>
  <c r="S117" i="15" s="1"/>
  <c r="L144" i="14"/>
  <c r="L144" i="15" s="1"/>
  <c r="T85" i="14"/>
  <c r="T85" i="15" s="1"/>
  <c r="T11" i="14"/>
  <c r="T11" i="15" s="1"/>
  <c r="J11" i="14"/>
  <c r="J11" i="15" s="1"/>
  <c r="E5" i="14"/>
  <c r="E5" i="15" s="1"/>
  <c r="S61" i="14"/>
  <c r="S61" i="15" s="1"/>
  <c r="T124" i="14"/>
  <c r="T124" i="15" s="1"/>
  <c r="J273" i="14"/>
  <c r="J273" i="15" s="1"/>
  <c r="Z259" i="14"/>
  <c r="Z259" i="15" s="1"/>
  <c r="Z131" i="14"/>
  <c r="Z131" i="15" s="1"/>
  <c r="R24" i="14"/>
  <c r="R24" i="15" s="1"/>
  <c r="D253" i="14"/>
  <c r="D253" i="15" s="1"/>
  <c r="T12" i="14"/>
  <c r="T12" i="15" s="1"/>
  <c r="R269" i="14"/>
  <c r="R269" i="15" s="1"/>
  <c r="O292" i="14"/>
  <c r="O292" i="15" s="1"/>
  <c r="Z267" i="14"/>
  <c r="Z267" i="15" s="1"/>
  <c r="J241" i="14"/>
  <c r="J241" i="15" s="1"/>
  <c r="R126" i="14"/>
  <c r="R126" i="15" s="1"/>
  <c r="D41" i="14"/>
  <c r="D41" i="15" s="1"/>
  <c r="L223" i="14"/>
  <c r="L223" i="15" s="1"/>
  <c r="R277" i="14"/>
  <c r="R277" i="15" s="1"/>
  <c r="Z106" i="14"/>
  <c r="Z106" i="15" s="1"/>
  <c r="G159" i="14"/>
  <c r="G159" i="15" s="1"/>
  <c r="U334" i="14"/>
  <c r="U334" i="15" s="1"/>
  <c r="D326" i="14"/>
  <c r="D326" i="15" s="1"/>
  <c r="M217" i="14"/>
  <c r="M217" i="15" s="1"/>
  <c r="D117" i="14"/>
  <c r="D117" i="15" s="1"/>
  <c r="Z101" i="14"/>
  <c r="Z101" i="15" s="1"/>
  <c r="G294" i="14"/>
  <c r="G294" i="15" s="1"/>
  <c r="G134" i="14"/>
  <c r="G134" i="15" s="1"/>
  <c r="D210" i="14"/>
  <c r="D210" i="15" s="1"/>
  <c r="Z262" i="14"/>
  <c r="Z262" i="15" s="1"/>
  <c r="S250" i="14"/>
  <c r="S250" i="15" s="1"/>
  <c r="G187" i="14"/>
  <c r="G187" i="15" s="1"/>
  <c r="V236" i="14"/>
  <c r="V236" i="15" s="1"/>
  <c r="Z77" i="14"/>
  <c r="Z77" i="15" s="1"/>
  <c r="K8" i="14"/>
  <c r="K8" i="15" s="1"/>
  <c r="V15" i="14"/>
  <c r="V15" i="15" s="1"/>
  <c r="D198" i="14"/>
  <c r="D198" i="15" s="1"/>
  <c r="T20" i="14"/>
  <c r="T20" i="15" s="1"/>
  <c r="E356" i="14"/>
  <c r="E356" i="15" s="1"/>
  <c r="K9" i="14"/>
  <c r="K9" i="15" s="1"/>
  <c r="Z364" i="14"/>
  <c r="Z364" i="15" s="1"/>
  <c r="R190" i="14"/>
  <c r="R190" i="15" s="1"/>
  <c r="R166" i="14"/>
  <c r="R166" i="15" s="1"/>
  <c r="S132" i="14"/>
  <c r="S132" i="15" s="1"/>
  <c r="X34" i="14"/>
  <c r="X34" i="15" s="1"/>
  <c r="R248" i="14"/>
  <c r="R248" i="15" s="1"/>
  <c r="J91" i="14"/>
  <c r="J91" i="15" s="1"/>
  <c r="E77" i="14"/>
  <c r="E77" i="15" s="1"/>
  <c r="C147" i="14"/>
  <c r="C147" i="15" s="1"/>
  <c r="C71" i="14"/>
  <c r="C71" i="15" s="1"/>
  <c r="T176" i="14"/>
  <c r="T176" i="15" s="1"/>
  <c r="M287" i="14"/>
  <c r="M287" i="15" s="1"/>
  <c r="J177" i="14"/>
  <c r="J177" i="15" s="1"/>
  <c r="Z147" i="14"/>
  <c r="Z147" i="15" s="1"/>
  <c r="D259" i="14"/>
  <c r="D259" i="15" s="1"/>
  <c r="T303" i="14"/>
  <c r="T303" i="15" s="1"/>
  <c r="C324" i="14"/>
  <c r="C324" i="15" s="1"/>
  <c r="L60" i="14"/>
  <c r="L60" i="15" s="1"/>
  <c r="R102" i="14"/>
  <c r="R102" i="15" s="1"/>
  <c r="R237" i="14"/>
  <c r="R237" i="15" s="1"/>
  <c r="E61" i="14"/>
  <c r="E61" i="15" s="1"/>
  <c r="S300" i="14"/>
  <c r="S300" i="15" s="1"/>
  <c r="Z162" i="14"/>
  <c r="Z162" i="15" s="1"/>
  <c r="N343" i="14"/>
  <c r="N343" i="15" s="1"/>
  <c r="S140" i="14"/>
  <c r="S140" i="15" s="1"/>
  <c r="G255" i="14"/>
  <c r="G255" i="15" s="1"/>
  <c r="T199" i="14"/>
  <c r="T199" i="15" s="1"/>
  <c r="T95" i="14"/>
  <c r="T95" i="15" s="1"/>
  <c r="G271" i="14"/>
  <c r="G271" i="15" s="1"/>
  <c r="W193" i="14"/>
  <c r="W193" i="15" s="1"/>
  <c r="W169" i="14"/>
  <c r="W169" i="15" s="1"/>
  <c r="Z146" i="14"/>
  <c r="Z146" i="15" s="1"/>
  <c r="U240" i="14"/>
  <c r="U240" i="15" s="1"/>
  <c r="J288" i="14"/>
  <c r="J288" i="15" s="1"/>
  <c r="U283" i="14"/>
  <c r="U283" i="15" s="1"/>
  <c r="Z218" i="14"/>
  <c r="Z218" i="15" s="1"/>
  <c r="R189" i="14"/>
  <c r="R189" i="15" s="1"/>
  <c r="G328" i="14"/>
  <c r="G328" i="15" s="1"/>
  <c r="U342" i="14"/>
  <c r="U342" i="15" s="1"/>
  <c r="Z335" i="14"/>
  <c r="Z335" i="15" s="1"/>
  <c r="U176" i="14"/>
  <c r="U176" i="15" s="1"/>
  <c r="E142" i="14"/>
  <c r="E142" i="15" s="1"/>
  <c r="U267" i="14"/>
  <c r="U267" i="15" s="1"/>
  <c r="U219" i="14"/>
  <c r="U219" i="15" s="1"/>
  <c r="K295" i="14"/>
  <c r="K295" i="15" s="1"/>
  <c r="R125" i="14"/>
  <c r="R125" i="15" s="1"/>
  <c r="N320" i="14"/>
  <c r="N320" i="15" s="1"/>
  <c r="R304" i="14"/>
  <c r="R304" i="15" s="1"/>
  <c r="D221" i="14"/>
  <c r="D221" i="15" s="1"/>
  <c r="Z202" i="14"/>
  <c r="Z202" i="15" s="1"/>
  <c r="E86" i="14"/>
  <c r="E86" i="15" s="1"/>
  <c r="T231" i="14"/>
  <c r="T231" i="15" s="1"/>
  <c r="T119" i="14"/>
  <c r="T119" i="15" s="1"/>
  <c r="S29" i="14"/>
  <c r="S29" i="15" s="1"/>
  <c r="O63" i="14"/>
  <c r="O63" i="15" s="1"/>
  <c r="D267" i="14"/>
  <c r="D267" i="15" s="1"/>
  <c r="L79" i="14"/>
  <c r="L79" i="15" s="1"/>
  <c r="J200" i="14"/>
  <c r="J200" i="15" s="1"/>
  <c r="N350" i="14"/>
  <c r="N350" i="15" s="1"/>
  <c r="M83" i="14"/>
  <c r="M83" i="15" s="1"/>
  <c r="K89" i="14"/>
  <c r="K89" i="15" s="1"/>
  <c r="W217" i="14"/>
  <c r="W217" i="15" s="1"/>
  <c r="D39" i="14"/>
  <c r="D39" i="15" s="1"/>
  <c r="T17" i="14"/>
  <c r="T17" i="15" s="1"/>
  <c r="T258" i="14"/>
  <c r="T258" i="15" s="1"/>
  <c r="D154" i="14"/>
  <c r="D154" i="15" s="1"/>
  <c r="D138" i="14"/>
  <c r="D138" i="15" s="1"/>
  <c r="G339" i="14"/>
  <c r="G339" i="15" s="1"/>
  <c r="J299" i="14"/>
  <c r="J299" i="15" s="1"/>
  <c r="S236" i="14"/>
  <c r="S236" i="15" s="1"/>
  <c r="O228" i="14"/>
  <c r="O228" i="15" s="1"/>
  <c r="O204" i="14"/>
  <c r="O204" i="15" s="1"/>
  <c r="I104" i="14"/>
  <c r="I104" i="15" s="1"/>
  <c r="D237" i="14"/>
  <c r="D237" i="15" s="1"/>
  <c r="T183" i="14"/>
  <c r="T183" i="15" s="1"/>
  <c r="H53" i="14"/>
  <c r="H53" i="15" s="1"/>
  <c r="T180" i="14"/>
  <c r="T180" i="15" s="1"/>
  <c r="R229" i="14"/>
  <c r="R229" i="15" s="1"/>
  <c r="R181" i="14"/>
  <c r="R181" i="15" s="1"/>
  <c r="J80" i="14"/>
  <c r="J80" i="15" s="1"/>
  <c r="O333" i="14"/>
  <c r="O333" i="15" s="1"/>
  <c r="U264" i="14"/>
  <c r="U264" i="15" s="1"/>
  <c r="E70" i="14"/>
  <c r="E70" i="15" s="1"/>
  <c r="C268" i="14"/>
  <c r="C268" i="15" s="1"/>
  <c r="C194" i="14"/>
  <c r="C194" i="15" s="1"/>
  <c r="G247" i="14"/>
  <c r="G247" i="15" s="1"/>
  <c r="G183" i="14"/>
  <c r="G183" i="15" s="1"/>
  <c r="L28" i="14"/>
  <c r="L28" i="15" s="1"/>
  <c r="M225" i="14"/>
  <c r="M225" i="15" s="1"/>
  <c r="Z229" i="14"/>
  <c r="Z229" i="15" s="1"/>
  <c r="Q285" i="14"/>
  <c r="Q285" i="15" s="1"/>
  <c r="I208" i="14"/>
  <c r="I208" i="15" s="1"/>
  <c r="W120" i="14"/>
  <c r="W120" i="15" s="1"/>
  <c r="R353" i="14"/>
  <c r="R353" i="15" s="1"/>
  <c r="J291" i="14"/>
  <c r="J291" i="15" s="1"/>
  <c r="U120" i="14"/>
  <c r="U120" i="15" s="1"/>
  <c r="M99" i="14"/>
  <c r="M99" i="15" s="1"/>
  <c r="S204" i="14"/>
  <c r="S204" i="15" s="1"/>
  <c r="P155" i="14"/>
  <c r="P155" i="15" s="1"/>
  <c r="V100" i="14"/>
  <c r="V100" i="15" s="1"/>
  <c r="V32" i="14"/>
  <c r="V32" i="15" s="1"/>
  <c r="T49" i="14"/>
  <c r="T49" i="15" s="1"/>
  <c r="R110" i="14"/>
  <c r="R110" i="15" s="1"/>
  <c r="Q116" i="14"/>
  <c r="Q116" i="15" s="1"/>
  <c r="S260" i="14"/>
  <c r="S260" i="15" s="1"/>
  <c r="T215" i="14"/>
  <c r="T215" i="15" s="1"/>
  <c r="Q221" i="14"/>
  <c r="Q221" i="15" s="1"/>
  <c r="E73" i="14"/>
  <c r="E73" i="15" s="1"/>
  <c r="X31" i="14"/>
  <c r="X31" i="15" s="1"/>
  <c r="T196" i="14"/>
  <c r="T196" i="15" s="1"/>
  <c r="L167" i="14"/>
  <c r="L167" i="15" s="1"/>
  <c r="L111" i="14"/>
  <c r="L111" i="15" s="1"/>
  <c r="Z114" i="14"/>
  <c r="Z114" i="15" s="1"/>
  <c r="N362" i="14"/>
  <c r="N362" i="15" s="1"/>
  <c r="U366" i="14"/>
  <c r="U366" i="15" s="1"/>
  <c r="T328" i="14"/>
  <c r="T328" i="15" s="1"/>
  <c r="X176" i="14"/>
  <c r="X176" i="15" s="1"/>
  <c r="N167" i="14"/>
  <c r="N167" i="15" s="1"/>
  <c r="N143" i="14"/>
  <c r="N143" i="15" s="1"/>
  <c r="V132" i="14"/>
  <c r="V132" i="15" s="1"/>
  <c r="R14" i="14"/>
  <c r="R14" i="15" s="1"/>
  <c r="E364" i="14"/>
  <c r="E364" i="15" s="1"/>
  <c r="E134" i="14"/>
  <c r="E134" i="15" s="1"/>
  <c r="C223" i="14"/>
  <c r="C223" i="15" s="1"/>
  <c r="N43" i="14"/>
  <c r="N43" i="15" s="1"/>
  <c r="R238" i="14"/>
  <c r="R238" i="15" s="1"/>
  <c r="E284" i="14"/>
  <c r="E284" i="15" s="1"/>
  <c r="M169" i="14"/>
  <c r="M169" i="15" s="1"/>
  <c r="U70" i="14"/>
  <c r="U70" i="15" s="1"/>
  <c r="R240" i="14"/>
  <c r="R240" i="15" s="1"/>
  <c r="C15" i="14"/>
  <c r="C15" i="15" s="1"/>
  <c r="T92" i="14"/>
  <c r="T92" i="15" s="1"/>
  <c r="T4" i="14"/>
  <c r="T4" i="15" s="1"/>
  <c r="J248" i="14"/>
  <c r="J248" i="15" s="1"/>
  <c r="J152" i="14"/>
  <c r="J152" i="15" s="1"/>
  <c r="R25" i="14"/>
  <c r="R25" i="15" s="1"/>
  <c r="O350" i="14"/>
  <c r="O350" i="15" s="1"/>
  <c r="V336" i="14"/>
  <c r="V336" i="15" s="1"/>
  <c r="E348" i="14"/>
  <c r="E348" i="15" s="1"/>
  <c r="L348" i="14"/>
  <c r="L348" i="15" s="1"/>
  <c r="M283" i="14"/>
  <c r="M283" i="15" s="1"/>
  <c r="E222" i="14"/>
  <c r="E222" i="15" s="1"/>
  <c r="M91" i="14"/>
  <c r="M91" i="15" s="1"/>
  <c r="E78" i="14"/>
  <c r="E78" i="15" s="1"/>
  <c r="K215" i="14"/>
  <c r="K215" i="15" s="1"/>
  <c r="P123" i="14"/>
  <c r="P123" i="15" s="1"/>
  <c r="P99" i="14"/>
  <c r="P99" i="15" s="1"/>
  <c r="G279" i="14"/>
  <c r="G279" i="15" s="1"/>
  <c r="W257" i="14"/>
  <c r="W257" i="15" s="1"/>
  <c r="V220" i="14"/>
  <c r="V220" i="15" s="1"/>
  <c r="V196" i="14"/>
  <c r="V196" i="15" s="1"/>
  <c r="L4" i="14"/>
  <c r="L4" i="15" s="1"/>
  <c r="R158" i="14"/>
  <c r="R158" i="15" s="1"/>
  <c r="Z115" i="14"/>
  <c r="Z115" i="15" s="1"/>
  <c r="E300" i="14"/>
  <c r="E300" i="15" s="1"/>
  <c r="Z343" i="14"/>
  <c r="Z343" i="15" s="1"/>
  <c r="M278" i="14"/>
  <c r="M278" i="15" s="1"/>
  <c r="W28" i="14"/>
  <c r="W28" i="15" s="1"/>
  <c r="W12" i="14"/>
  <c r="W12" i="15" s="1"/>
  <c r="T283" i="14"/>
  <c r="T283" i="15" s="1"/>
  <c r="D202" i="14"/>
  <c r="D202" i="15" s="1"/>
  <c r="X292" i="14"/>
  <c r="X292" i="15" s="1"/>
  <c r="G317" i="14"/>
  <c r="G317" i="15" s="1"/>
  <c r="N330" i="14"/>
  <c r="N330" i="15" s="1"/>
  <c r="M361" i="14"/>
  <c r="M361" i="15" s="1"/>
  <c r="U318" i="14"/>
  <c r="U318" i="15" s="1"/>
  <c r="T331" i="14"/>
  <c r="T331" i="15" s="1"/>
  <c r="E198" i="14"/>
  <c r="E198" i="15" s="1"/>
  <c r="M179" i="14"/>
  <c r="M179" i="15" s="1"/>
  <c r="U112" i="14"/>
  <c r="U112" i="15" s="1"/>
  <c r="S198" i="14"/>
  <c r="S198" i="15" s="1"/>
  <c r="C124" i="14"/>
  <c r="C124" i="15" s="1"/>
  <c r="U363" i="14"/>
  <c r="U363" i="15" s="1"/>
  <c r="Z298" i="14"/>
  <c r="Z298" i="15" s="1"/>
  <c r="T7" i="14"/>
  <c r="T7" i="15" s="1"/>
  <c r="J48" i="14"/>
  <c r="J48" i="15" s="1"/>
  <c r="G364" i="14"/>
  <c r="G364" i="15" s="1"/>
  <c r="G306" i="14"/>
  <c r="G306" i="15" s="1"/>
  <c r="U128" i="14"/>
  <c r="U128" i="15" s="1"/>
  <c r="S246" i="14"/>
  <c r="S246" i="15" s="1"/>
  <c r="L239" i="14"/>
  <c r="L239" i="15" s="1"/>
  <c r="D66" i="14"/>
  <c r="D66" i="15" s="1"/>
  <c r="J144" i="14"/>
  <c r="J144" i="15" s="1"/>
  <c r="W344" i="14"/>
  <c r="W344" i="15" s="1"/>
  <c r="N353" i="14"/>
  <c r="N353" i="15" s="1"/>
  <c r="V301" i="14"/>
  <c r="V301" i="15" s="1"/>
  <c r="Z315" i="14"/>
  <c r="Z315" i="15" s="1"/>
  <c r="E286" i="14"/>
  <c r="E286" i="15" s="1"/>
  <c r="G239" i="14"/>
  <c r="G239" i="15" s="1"/>
  <c r="T133" i="14"/>
  <c r="T133" i="15" s="1"/>
  <c r="D15" i="14"/>
  <c r="D15" i="15" s="1"/>
  <c r="J25" i="14"/>
  <c r="J25" i="15" s="1"/>
  <c r="Q85" i="14"/>
  <c r="Q85" i="15" s="1"/>
  <c r="F275" i="14"/>
  <c r="F275" i="18"/>
  <c r="F325" i="14"/>
  <c r="F325" i="18"/>
  <c r="F253" i="14"/>
  <c r="F253" i="18"/>
  <c r="D305" i="14"/>
  <c r="D305" i="18"/>
  <c r="F269" i="14"/>
  <c r="F269" i="18"/>
  <c r="F344" i="14"/>
  <c r="F344" i="18"/>
  <c r="D249" i="14"/>
  <c r="D249" i="18"/>
  <c r="F335" i="14"/>
  <c r="F335" i="18"/>
  <c r="F259" i="14"/>
  <c r="F259" i="18"/>
  <c r="F364" i="14"/>
  <c r="F364" i="18"/>
  <c r="F247" i="14"/>
  <c r="F247" i="18"/>
  <c r="F314" i="14"/>
  <c r="F314" i="18"/>
  <c r="F351" i="14"/>
  <c r="F351" i="18"/>
  <c r="D257" i="14"/>
  <c r="D257" i="18"/>
  <c r="P50" i="14"/>
  <c r="P50" i="15" s="1"/>
  <c r="G34" i="14"/>
  <c r="G34" i="15" s="1"/>
  <c r="J208" i="14"/>
  <c r="J208" i="15" s="1"/>
  <c r="W308" i="14"/>
  <c r="W308" i="15" s="1"/>
  <c r="M235" i="14"/>
  <c r="M235" i="15" s="1"/>
  <c r="U200" i="14"/>
  <c r="U200" i="15" s="1"/>
  <c r="U184" i="14"/>
  <c r="U184" i="15" s="1"/>
  <c r="M171" i="14"/>
  <c r="M171" i="15" s="1"/>
  <c r="M155" i="14"/>
  <c r="M155" i="15" s="1"/>
  <c r="K81" i="14"/>
  <c r="K81" i="15" s="1"/>
  <c r="F343" i="14"/>
  <c r="F343" i="15" s="1"/>
  <c r="K305" i="14"/>
  <c r="K305" i="15" s="1"/>
  <c r="G342" i="14"/>
  <c r="G342" i="15" s="1"/>
  <c r="U50" i="14"/>
  <c r="U50" i="15" s="1"/>
  <c r="U50" i="18"/>
  <c r="M29" i="14"/>
  <c r="M29" i="15" s="1"/>
  <c r="M29" i="18"/>
  <c r="E8" i="14"/>
  <c r="E8" i="15" s="1"/>
  <c r="E8" i="18"/>
  <c r="M254" i="14"/>
  <c r="M254" i="15" s="1"/>
  <c r="M254" i="18"/>
  <c r="E233" i="14"/>
  <c r="E233" i="15" s="1"/>
  <c r="E233" i="18"/>
  <c r="M222" i="14"/>
  <c r="M222" i="15" s="1"/>
  <c r="M222" i="18"/>
  <c r="E209" i="14"/>
  <c r="E209" i="15" s="1"/>
  <c r="E209" i="18"/>
  <c r="U187" i="14"/>
  <c r="U187" i="15" s="1"/>
  <c r="U187" i="18"/>
  <c r="E177" i="14"/>
  <c r="E177" i="15" s="1"/>
  <c r="E177" i="18"/>
  <c r="M166" i="14"/>
  <c r="M166" i="15" s="1"/>
  <c r="M166" i="18"/>
  <c r="U155" i="14"/>
  <c r="U155" i="15" s="1"/>
  <c r="U155" i="18"/>
  <c r="E145" i="14"/>
  <c r="E145" i="15" s="1"/>
  <c r="E145" i="18"/>
  <c r="M134" i="14"/>
  <c r="M134" i="15" s="1"/>
  <c r="M134" i="18"/>
  <c r="U123" i="14"/>
  <c r="U123" i="15" s="1"/>
  <c r="U123" i="18"/>
  <c r="E113" i="14"/>
  <c r="E113" i="15" s="1"/>
  <c r="E113" i="18"/>
  <c r="M102" i="14"/>
  <c r="M102" i="15" s="1"/>
  <c r="M102" i="18"/>
  <c r="U91" i="14"/>
  <c r="U91" i="15" s="1"/>
  <c r="U91" i="18"/>
  <c r="E81" i="14"/>
  <c r="E81" i="15" s="1"/>
  <c r="E81" i="18"/>
  <c r="D165" i="14"/>
  <c r="D165" i="15" s="1"/>
  <c r="D165" i="18"/>
  <c r="T127" i="14"/>
  <c r="T127" i="15" s="1"/>
  <c r="T127" i="18"/>
  <c r="T111" i="14"/>
  <c r="T111" i="15" s="1"/>
  <c r="T111" i="18"/>
  <c r="T79" i="14"/>
  <c r="T79" i="15" s="1"/>
  <c r="T79" i="18"/>
  <c r="C332" i="14"/>
  <c r="C332" i="15" s="1"/>
  <c r="C332" i="18"/>
  <c r="K321" i="14"/>
  <c r="K321" i="15" s="1"/>
  <c r="K321" i="18"/>
  <c r="S294" i="14"/>
  <c r="S294" i="15" s="1"/>
  <c r="S294" i="18"/>
  <c r="S262" i="14"/>
  <c r="S262" i="15" s="1"/>
  <c r="S262" i="18"/>
  <c r="C244" i="14"/>
  <c r="C244" i="15" s="1"/>
  <c r="C244" i="18"/>
  <c r="C228" i="14"/>
  <c r="C228" i="15" s="1"/>
  <c r="C228" i="18"/>
  <c r="C220" i="14"/>
  <c r="C220" i="15" s="1"/>
  <c r="C220" i="18"/>
  <c r="S174" i="14"/>
  <c r="S174" i="15" s="1"/>
  <c r="S174" i="18"/>
  <c r="S166" i="14"/>
  <c r="S166" i="15" s="1"/>
  <c r="S166" i="18"/>
  <c r="K145" i="14"/>
  <c r="K145" i="15" s="1"/>
  <c r="K145" i="18"/>
  <c r="C108" i="14"/>
  <c r="C108" i="15" s="1"/>
  <c r="C108" i="18"/>
  <c r="S94" i="14"/>
  <c r="S94" i="15" s="1"/>
  <c r="S94" i="18"/>
  <c r="J344" i="14"/>
  <c r="J344" i="15" s="1"/>
  <c r="J344" i="18"/>
  <c r="J296" i="14"/>
  <c r="J296" i="15" s="1"/>
  <c r="J296" i="18"/>
  <c r="R285" i="14"/>
  <c r="R285" i="15" s="1"/>
  <c r="R285" i="18"/>
  <c r="Z226" i="14"/>
  <c r="Z226" i="15" s="1"/>
  <c r="Z226" i="18"/>
  <c r="J216" i="14"/>
  <c r="J216" i="15" s="1"/>
  <c r="J216" i="18"/>
  <c r="R197" i="14"/>
  <c r="R197" i="15" s="1"/>
  <c r="R197" i="18"/>
  <c r="Z178" i="14"/>
  <c r="Z178" i="15" s="1"/>
  <c r="Z178" i="18"/>
  <c r="J160" i="14"/>
  <c r="J160" i="15" s="1"/>
  <c r="J160" i="18"/>
  <c r="R141" i="14"/>
  <c r="R141" i="15" s="1"/>
  <c r="R141" i="18"/>
  <c r="Z122" i="14"/>
  <c r="Z122" i="15" s="1"/>
  <c r="Z122" i="18"/>
  <c r="J96" i="14"/>
  <c r="J96" i="15" s="1"/>
  <c r="J96" i="18"/>
  <c r="R77" i="14"/>
  <c r="R77" i="15" s="1"/>
  <c r="R77" i="18"/>
  <c r="Z66" i="14"/>
  <c r="Z66" i="15" s="1"/>
  <c r="Z66" i="18"/>
  <c r="Y58" i="14"/>
  <c r="Y58" i="15" s="1"/>
  <c r="Y58" i="18"/>
  <c r="I32" i="14"/>
  <c r="I32" i="15" s="1"/>
  <c r="I32" i="18"/>
  <c r="Q13" i="14"/>
  <c r="Q13" i="15" s="1"/>
  <c r="Q13" i="18"/>
  <c r="X63" i="14"/>
  <c r="X63" i="15" s="1"/>
  <c r="X63" i="18"/>
  <c r="P42" i="14"/>
  <c r="P42" i="15" s="1"/>
  <c r="P42" i="18"/>
  <c r="H21" i="14"/>
  <c r="H21" i="15" s="1"/>
  <c r="H21" i="18"/>
  <c r="W60" i="14"/>
  <c r="W60" i="15" s="1"/>
  <c r="W60" i="18"/>
  <c r="W36" i="14"/>
  <c r="W36" i="15" s="1"/>
  <c r="W36" i="18"/>
  <c r="F55" i="14"/>
  <c r="F55" i="15" s="1"/>
  <c r="F55" i="18"/>
  <c r="N36" i="14"/>
  <c r="N36" i="15" s="1"/>
  <c r="N36" i="18"/>
  <c r="M49" i="14"/>
  <c r="M49" i="15" s="1"/>
  <c r="M49" i="18"/>
  <c r="U38" i="14"/>
  <c r="U38" i="15" s="1"/>
  <c r="U38" i="18"/>
  <c r="E28" i="14"/>
  <c r="E28" i="15" s="1"/>
  <c r="E28" i="18"/>
  <c r="M17" i="14"/>
  <c r="M17" i="15" s="1"/>
  <c r="M17" i="18"/>
  <c r="U6" i="14"/>
  <c r="U6" i="15" s="1"/>
  <c r="U6" i="18"/>
  <c r="L30" i="14"/>
  <c r="L30" i="15" s="1"/>
  <c r="L30" i="18"/>
  <c r="K43" i="14"/>
  <c r="K43" i="15" s="1"/>
  <c r="K43" i="18"/>
  <c r="K35" i="14"/>
  <c r="K35" i="15" s="1"/>
  <c r="K35" i="18"/>
  <c r="S16" i="14"/>
  <c r="S16" i="15" s="1"/>
  <c r="S16" i="18"/>
  <c r="R40" i="14"/>
  <c r="R40" i="15" s="1"/>
  <c r="R40" i="18"/>
  <c r="J19" i="14"/>
  <c r="J19" i="15" s="1"/>
  <c r="J19" i="18"/>
  <c r="T56" i="14"/>
  <c r="T56" i="15" s="1"/>
  <c r="T56" i="18"/>
  <c r="D46" i="14"/>
  <c r="D46" i="15" s="1"/>
  <c r="D46" i="18"/>
  <c r="L35" i="14"/>
  <c r="L35" i="15" s="1"/>
  <c r="L35" i="18"/>
  <c r="T24" i="14"/>
  <c r="T24" i="15" s="1"/>
  <c r="T24" i="18"/>
  <c r="L11" i="14"/>
  <c r="L11" i="15" s="1"/>
  <c r="L11" i="18"/>
  <c r="M115" i="14"/>
  <c r="M115" i="15" s="1"/>
  <c r="M115" i="18"/>
  <c r="E94" i="14"/>
  <c r="E94" i="15" s="1"/>
  <c r="E94" i="18"/>
  <c r="T172" i="14"/>
  <c r="T172" i="15" s="1"/>
  <c r="T172" i="18"/>
  <c r="S45" i="14"/>
  <c r="S45" i="15" s="1"/>
  <c r="S45" i="18"/>
  <c r="R5" i="14"/>
  <c r="R5" i="15" s="1"/>
  <c r="R5" i="18"/>
  <c r="T63" i="14"/>
  <c r="T63" i="15" s="1"/>
  <c r="T63" i="18"/>
  <c r="E48" i="14"/>
  <c r="E48" i="15" s="1"/>
  <c r="E48" i="18"/>
  <c r="C37" i="14"/>
  <c r="C37" i="15" s="1"/>
  <c r="C37" i="18"/>
  <c r="K36" i="14"/>
  <c r="K36" i="15" s="1"/>
  <c r="K36" i="18"/>
  <c r="C39" i="14"/>
  <c r="C39" i="15" s="1"/>
  <c r="C39" i="18"/>
  <c r="U55" i="14"/>
  <c r="U55" i="15" s="1"/>
  <c r="U55" i="18"/>
  <c r="U31" i="14"/>
  <c r="U31" i="15" s="1"/>
  <c r="U31" i="18"/>
  <c r="E21" i="14"/>
  <c r="E21" i="15" s="1"/>
  <c r="E21" i="18"/>
  <c r="M10" i="14"/>
  <c r="M10" i="15" s="1"/>
  <c r="M10" i="18"/>
  <c r="L15" i="14"/>
  <c r="L15" i="15" s="1"/>
  <c r="L15" i="18"/>
  <c r="T236" i="14"/>
  <c r="T236" i="15" s="1"/>
  <c r="T236" i="18"/>
  <c r="U230" i="14"/>
  <c r="U230" i="15" s="1"/>
  <c r="U230" i="18"/>
  <c r="U174" i="14"/>
  <c r="U174" i="15" s="1"/>
  <c r="U174" i="18"/>
  <c r="T264" i="14"/>
  <c r="T264" i="15" s="1"/>
  <c r="T264" i="18"/>
  <c r="T226" i="14"/>
  <c r="T226" i="15" s="1"/>
  <c r="T226" i="18"/>
  <c r="L213" i="14"/>
  <c r="L213" i="15" s="1"/>
  <c r="L213" i="18"/>
  <c r="T178" i="14"/>
  <c r="T178" i="15" s="1"/>
  <c r="T178" i="18"/>
  <c r="T130" i="14"/>
  <c r="T130" i="15" s="1"/>
  <c r="T130" i="18"/>
  <c r="S217" i="14"/>
  <c r="S217" i="15" s="1"/>
  <c r="S217" i="18"/>
  <c r="K196" i="14"/>
  <c r="K196" i="15" s="1"/>
  <c r="K196" i="18"/>
  <c r="C266" i="14"/>
  <c r="C266" i="15" s="1"/>
  <c r="C266" i="18"/>
  <c r="K223" i="14"/>
  <c r="K223" i="15" s="1"/>
  <c r="K223" i="18"/>
  <c r="K199" i="14"/>
  <c r="K199" i="15" s="1"/>
  <c r="K199" i="18"/>
  <c r="K167" i="14"/>
  <c r="K167" i="15" s="1"/>
  <c r="K167" i="18"/>
  <c r="S156" i="14"/>
  <c r="S156" i="15" s="1"/>
  <c r="S156" i="18"/>
  <c r="K135" i="14"/>
  <c r="K135" i="15" s="1"/>
  <c r="K135" i="18"/>
  <c r="S124" i="14"/>
  <c r="S124" i="15" s="1"/>
  <c r="S124" i="18"/>
  <c r="C114" i="14"/>
  <c r="C114" i="15" s="1"/>
  <c r="C114" i="18"/>
  <c r="K79" i="14"/>
  <c r="K79" i="15" s="1"/>
  <c r="K79" i="18"/>
  <c r="Z336" i="14"/>
  <c r="Z336" i="15" s="1"/>
  <c r="Z336" i="18"/>
  <c r="R313" i="14"/>
  <c r="R313" i="15" s="1"/>
  <c r="R313" i="18"/>
  <c r="J302" i="14"/>
  <c r="J302" i="15" s="1"/>
  <c r="J302" i="18"/>
  <c r="Z288" i="14"/>
  <c r="Z288" i="15" s="1"/>
  <c r="Z288" i="18"/>
  <c r="R259" i="14"/>
  <c r="R259" i="15" s="1"/>
  <c r="R259" i="18"/>
  <c r="R235" i="14"/>
  <c r="R235" i="15" s="1"/>
  <c r="R235" i="18"/>
  <c r="Z224" i="14"/>
  <c r="Z224" i="15" s="1"/>
  <c r="Z224" i="18"/>
  <c r="J214" i="14"/>
  <c r="J214" i="15" s="1"/>
  <c r="J214" i="18"/>
  <c r="Z200" i="14"/>
  <c r="Z200" i="15" s="1"/>
  <c r="Z200" i="18"/>
  <c r="R187" i="14"/>
  <c r="R187" i="15" s="1"/>
  <c r="R187" i="18"/>
  <c r="C175" i="14"/>
  <c r="C175" i="15" s="1"/>
  <c r="C175" i="18"/>
  <c r="S153" i="14"/>
  <c r="S153" i="15" s="1"/>
  <c r="S153" i="18"/>
  <c r="C87" i="14"/>
  <c r="C87" i="15" s="1"/>
  <c r="C87" i="18"/>
  <c r="Z237" i="14"/>
  <c r="Z237" i="15" s="1"/>
  <c r="Z237" i="18"/>
  <c r="Z213" i="14"/>
  <c r="Z213" i="15" s="1"/>
  <c r="Z213" i="18"/>
  <c r="J187" i="14"/>
  <c r="J187" i="15" s="1"/>
  <c r="J187" i="18"/>
  <c r="R176" i="14"/>
  <c r="R176" i="15" s="1"/>
  <c r="R176" i="18"/>
  <c r="Z165" i="14"/>
  <c r="Z165" i="15" s="1"/>
  <c r="Z165" i="18"/>
  <c r="J155" i="14"/>
  <c r="J155" i="15" s="1"/>
  <c r="J155" i="18"/>
  <c r="J131" i="14"/>
  <c r="J131" i="15" s="1"/>
  <c r="J131" i="18"/>
  <c r="J115" i="14"/>
  <c r="J115" i="15" s="1"/>
  <c r="J115" i="18"/>
  <c r="R104" i="14"/>
  <c r="R104" i="15" s="1"/>
  <c r="R104" i="18"/>
  <c r="R80" i="14"/>
  <c r="R80" i="15" s="1"/>
  <c r="R80" i="18"/>
  <c r="Q64" i="14"/>
  <c r="Q64" i="15" s="1"/>
  <c r="Q64" i="18"/>
  <c r="Y53" i="14"/>
  <c r="Y53" i="15" s="1"/>
  <c r="Y53" i="18"/>
  <c r="I35" i="14"/>
  <c r="I35" i="15" s="1"/>
  <c r="I35" i="18"/>
  <c r="Y21" i="14"/>
  <c r="Y21" i="15" s="1"/>
  <c r="Y21" i="18"/>
  <c r="I11" i="14"/>
  <c r="I11" i="15" s="1"/>
  <c r="I11" i="18"/>
  <c r="P53" i="14"/>
  <c r="P53" i="15" s="1"/>
  <c r="P53" i="18"/>
  <c r="H40" i="14"/>
  <c r="H40" i="18"/>
  <c r="H24" i="14"/>
  <c r="H24" i="15" s="1"/>
  <c r="H24" i="18"/>
  <c r="H8" i="14"/>
  <c r="H8" i="18"/>
  <c r="G21" i="14"/>
  <c r="G21" i="15" s="1"/>
  <c r="G21" i="18"/>
  <c r="N47" i="14"/>
  <c r="N47" i="15" s="1"/>
  <c r="N47" i="18"/>
  <c r="U49" i="14"/>
  <c r="U49" i="15" s="1"/>
  <c r="U49" i="18"/>
  <c r="M28" i="14"/>
  <c r="M28" i="15" s="1"/>
  <c r="M28" i="18"/>
  <c r="E7" i="14"/>
  <c r="E7" i="15" s="1"/>
  <c r="E7" i="18"/>
  <c r="L57" i="14"/>
  <c r="L57" i="15" s="1"/>
  <c r="L57" i="18"/>
  <c r="L33" i="14"/>
  <c r="L33" i="15" s="1"/>
  <c r="L33" i="18"/>
  <c r="T22" i="14"/>
  <c r="T22" i="15" s="1"/>
  <c r="T22" i="18"/>
  <c r="D12" i="14"/>
  <c r="D12" i="15" s="1"/>
  <c r="D12" i="18"/>
  <c r="K46" i="14"/>
  <c r="K46" i="15" s="1"/>
  <c r="K46" i="18"/>
  <c r="S11" i="14"/>
  <c r="S11" i="15" s="1"/>
  <c r="S11" i="18"/>
  <c r="N216" i="14"/>
  <c r="N216" i="15" s="1"/>
  <c r="N216" i="18"/>
  <c r="J3" i="14"/>
  <c r="J3" i="15" s="1"/>
  <c r="J3" i="18"/>
  <c r="Q357" i="14"/>
  <c r="Q357" i="15" s="1"/>
  <c r="Q357" i="18"/>
  <c r="Y346" i="14"/>
  <c r="Y346" i="15" s="1"/>
  <c r="Y346" i="18"/>
  <c r="I336" i="14"/>
  <c r="I336" i="15" s="1"/>
  <c r="I336" i="18"/>
  <c r="Q325" i="14"/>
  <c r="Q325" i="15" s="1"/>
  <c r="Q325" i="18"/>
  <c r="Y314" i="14"/>
  <c r="Y314" i="15" s="1"/>
  <c r="Y314" i="18"/>
  <c r="I304" i="14"/>
  <c r="I304" i="15" s="1"/>
  <c r="I304" i="18"/>
  <c r="Q293" i="14"/>
  <c r="Q293" i="15" s="1"/>
  <c r="Q293" i="18"/>
  <c r="Q149" i="14"/>
  <c r="Q149" i="15" s="1"/>
  <c r="Q149" i="18"/>
  <c r="Q101" i="14"/>
  <c r="Q101" i="15" s="1"/>
  <c r="Q101" i="18"/>
  <c r="I80" i="14"/>
  <c r="I80" i="15" s="1"/>
  <c r="I80" i="18"/>
  <c r="J339" i="14"/>
  <c r="J339" i="15" s="1"/>
  <c r="J339" i="18"/>
  <c r="H287" i="14"/>
  <c r="H287" i="15" s="1"/>
  <c r="H287" i="18"/>
  <c r="X265" i="14"/>
  <c r="X265" i="15" s="1"/>
  <c r="X265" i="18"/>
  <c r="H247" i="14"/>
  <c r="H247" i="15" s="1"/>
  <c r="H247" i="18"/>
  <c r="H223" i="14"/>
  <c r="H223" i="15" s="1"/>
  <c r="H223" i="18"/>
  <c r="X201" i="14"/>
  <c r="X201" i="15" s="1"/>
  <c r="X201" i="18"/>
  <c r="P180" i="14"/>
  <c r="P180" i="15" s="1"/>
  <c r="P180" i="18"/>
  <c r="H159" i="14"/>
  <c r="H159" i="15" s="1"/>
  <c r="H159" i="18"/>
  <c r="X137" i="14"/>
  <c r="X137" i="15" s="1"/>
  <c r="X137" i="18"/>
  <c r="X113" i="14"/>
  <c r="X113" i="15" s="1"/>
  <c r="X113" i="18"/>
  <c r="P92" i="14"/>
  <c r="P92" i="15" s="1"/>
  <c r="P92" i="18"/>
  <c r="H71" i="14"/>
  <c r="H71" i="15" s="1"/>
  <c r="H71" i="18"/>
  <c r="O284" i="14"/>
  <c r="O284" i="15" s="1"/>
  <c r="O284" i="18"/>
  <c r="W97" i="14"/>
  <c r="W97" i="15" s="1"/>
  <c r="W97" i="18"/>
  <c r="O68" i="14"/>
  <c r="O68" i="15" s="1"/>
  <c r="O68" i="18"/>
  <c r="O23" i="14"/>
  <c r="O23" i="15" s="1"/>
  <c r="O23" i="18"/>
  <c r="O140" i="14"/>
  <c r="O140" i="15" s="1"/>
  <c r="O140" i="18"/>
  <c r="O108" i="14"/>
  <c r="O108" i="15" s="1"/>
  <c r="O108" i="18"/>
  <c r="G79" i="14"/>
  <c r="G79" i="15" s="1"/>
  <c r="G79" i="18"/>
  <c r="N136" i="14"/>
  <c r="N136" i="15" s="1"/>
  <c r="N136" i="18"/>
  <c r="I112" i="14"/>
  <c r="I112" i="15" s="1"/>
  <c r="I112" i="18"/>
  <c r="Q141" i="14"/>
  <c r="Q141" i="15" s="1"/>
  <c r="Q141" i="18"/>
  <c r="I88" i="14"/>
  <c r="I88" i="15" s="1"/>
  <c r="I88" i="18"/>
  <c r="Q69" i="14"/>
  <c r="Q69" i="15" s="1"/>
  <c r="Q69" i="18"/>
  <c r="X289" i="14"/>
  <c r="X289" i="15" s="1"/>
  <c r="X289" i="18"/>
  <c r="P268" i="14"/>
  <c r="P268" i="15" s="1"/>
  <c r="P268" i="18"/>
  <c r="X225" i="14"/>
  <c r="X225" i="15" s="1"/>
  <c r="X225" i="18"/>
  <c r="H183" i="14"/>
  <c r="H183" i="15" s="1"/>
  <c r="H183" i="18"/>
  <c r="X161" i="14"/>
  <c r="X161" i="15" s="1"/>
  <c r="X161" i="18"/>
  <c r="P140" i="14"/>
  <c r="P140" i="15" s="1"/>
  <c r="P140" i="18"/>
  <c r="H119" i="14"/>
  <c r="H119" i="15" s="1"/>
  <c r="H119" i="18"/>
  <c r="P100" i="14"/>
  <c r="P100" i="15" s="1"/>
  <c r="P100" i="18"/>
  <c r="H79" i="14"/>
  <c r="H79" i="15" s="1"/>
  <c r="H79" i="18"/>
  <c r="O196" i="14"/>
  <c r="O196" i="15" s="1"/>
  <c r="O196" i="18"/>
  <c r="G175" i="14"/>
  <c r="G175" i="15" s="1"/>
  <c r="G175" i="18"/>
  <c r="O148" i="14"/>
  <c r="O148" i="15" s="1"/>
  <c r="O148" i="18"/>
  <c r="W113" i="14"/>
  <c r="W113" i="15" s="1"/>
  <c r="W113" i="18"/>
  <c r="W73" i="14"/>
  <c r="W73" i="15" s="1"/>
  <c r="W73" i="18"/>
  <c r="V149" i="14"/>
  <c r="V149" i="15" s="1"/>
  <c r="V149" i="18"/>
  <c r="G8" i="14"/>
  <c r="G8" i="15" s="1"/>
  <c r="G8" i="18"/>
  <c r="M23" i="14"/>
  <c r="M23" i="15" s="1"/>
  <c r="M23" i="18"/>
  <c r="U12" i="14"/>
  <c r="U12" i="15" s="1"/>
  <c r="U12" i="18"/>
  <c r="T41" i="14"/>
  <c r="T41" i="15" s="1"/>
  <c r="T41" i="18"/>
  <c r="K33" i="14"/>
  <c r="K33" i="15" s="1"/>
  <c r="K33" i="18"/>
  <c r="S22" i="14"/>
  <c r="S22" i="15" s="1"/>
  <c r="S22" i="18"/>
  <c r="R62" i="14"/>
  <c r="R62" i="15" s="1"/>
  <c r="R62" i="18"/>
  <c r="J17" i="14"/>
  <c r="J17" i="15" s="1"/>
  <c r="J17" i="18"/>
  <c r="J46" i="14"/>
  <c r="J46" i="15" s="1"/>
  <c r="J46" i="18"/>
  <c r="R19" i="14"/>
  <c r="R19" i="15" s="1"/>
  <c r="R19" i="18"/>
  <c r="P34" i="14"/>
  <c r="P34" i="15" s="1"/>
  <c r="P34" i="18"/>
  <c r="R36" i="14"/>
  <c r="R36" i="15" s="1"/>
  <c r="R36" i="18"/>
  <c r="Z286" i="14"/>
  <c r="Z286" i="15" s="1"/>
  <c r="Z286" i="18"/>
  <c r="I240" i="14"/>
  <c r="I240" i="15" s="1"/>
  <c r="I240" i="18"/>
  <c r="C79" i="14"/>
  <c r="C79" i="15" s="1"/>
  <c r="C79" i="18"/>
  <c r="V213" i="14"/>
  <c r="V213" i="15" s="1"/>
  <c r="V213" i="18"/>
  <c r="T216" i="14"/>
  <c r="T216" i="15" s="1"/>
  <c r="T216" i="18"/>
  <c r="C77" i="14"/>
  <c r="C77" i="15" s="1"/>
  <c r="C77" i="18"/>
  <c r="Q54" i="14"/>
  <c r="Q54" i="15" s="1"/>
  <c r="Q54" i="18"/>
  <c r="J265" i="14"/>
  <c r="J265" i="15" s="1"/>
  <c r="J265" i="18"/>
  <c r="J233" i="14"/>
  <c r="J233" i="15" s="1"/>
  <c r="J233" i="18"/>
  <c r="J105" i="14"/>
  <c r="J105" i="15" s="1"/>
  <c r="J105" i="18"/>
  <c r="S25" i="14"/>
  <c r="S25" i="15" s="1"/>
  <c r="S25" i="18"/>
  <c r="V313" i="14"/>
  <c r="V313" i="15" s="1"/>
  <c r="V313" i="18"/>
  <c r="M65" i="14"/>
  <c r="M65" i="15" s="1"/>
  <c r="M65" i="18"/>
  <c r="Y273" i="14"/>
  <c r="Y273" i="15" s="1"/>
  <c r="Y273" i="18"/>
  <c r="Y225" i="14"/>
  <c r="Y225" i="15" s="1"/>
  <c r="Y225" i="18"/>
  <c r="Y177" i="14"/>
  <c r="Y177" i="15" s="1"/>
  <c r="Y177" i="18"/>
  <c r="I175" i="14"/>
  <c r="I175" i="15" s="1"/>
  <c r="I175" i="18"/>
  <c r="I287" i="14"/>
  <c r="I287" i="15" s="1"/>
  <c r="I287" i="18"/>
  <c r="J365" i="14"/>
  <c r="J365" i="15" s="1"/>
  <c r="J365" i="18"/>
  <c r="Y193" i="14"/>
  <c r="Y193" i="15" s="1"/>
  <c r="Y193" i="18"/>
  <c r="D228" i="14"/>
  <c r="D228" i="15" s="1"/>
  <c r="D228" i="18"/>
  <c r="T110" i="14"/>
  <c r="T110" i="15" s="1"/>
  <c r="T110" i="18"/>
  <c r="K248" i="14"/>
  <c r="K248" i="15" s="1"/>
  <c r="K248" i="18"/>
  <c r="S93" i="14"/>
  <c r="S93" i="15" s="1"/>
  <c r="S93" i="18"/>
  <c r="J255" i="14"/>
  <c r="J255" i="15" s="1"/>
  <c r="J255" i="18"/>
  <c r="Z81" i="14"/>
  <c r="Z81" i="15" s="1"/>
  <c r="Z81" i="18"/>
  <c r="J26" i="14"/>
  <c r="J26" i="15" s="1"/>
  <c r="J26" i="18"/>
  <c r="O248" i="14"/>
  <c r="O248" i="15" s="1"/>
  <c r="O248" i="18"/>
  <c r="W189" i="14"/>
  <c r="W189" i="15" s="1"/>
  <c r="W189" i="18"/>
  <c r="O136" i="14"/>
  <c r="O136" i="15" s="1"/>
  <c r="O136" i="18"/>
  <c r="M258" i="14"/>
  <c r="M258" i="15" s="1"/>
  <c r="M258" i="18"/>
  <c r="K77" i="14"/>
  <c r="K77" i="15" s="1"/>
  <c r="K77" i="18"/>
  <c r="N262" i="14"/>
  <c r="N262" i="15" s="1"/>
  <c r="N262" i="18"/>
  <c r="F159" i="14"/>
  <c r="F159" i="15" s="1"/>
  <c r="F159" i="18"/>
  <c r="V73" i="14"/>
  <c r="V73" i="15" s="1"/>
  <c r="V73" i="18"/>
  <c r="O251" i="14"/>
  <c r="O251" i="15" s="1"/>
  <c r="O251" i="18"/>
  <c r="O187" i="14"/>
  <c r="O187" i="15" s="1"/>
  <c r="O187" i="18"/>
  <c r="U234" i="14"/>
  <c r="U234" i="15" s="1"/>
  <c r="U234" i="18"/>
  <c r="M109" i="14"/>
  <c r="M109" i="15" s="1"/>
  <c r="M109" i="18"/>
  <c r="C203" i="14"/>
  <c r="C203" i="15" s="1"/>
  <c r="C203" i="18"/>
  <c r="K144" i="14"/>
  <c r="K144" i="15" s="1"/>
  <c r="K144" i="18"/>
  <c r="J223" i="14"/>
  <c r="J223" i="15" s="1"/>
  <c r="J223" i="18"/>
  <c r="J159" i="14"/>
  <c r="J159" i="15" s="1"/>
  <c r="J159" i="18"/>
  <c r="Y41" i="14"/>
  <c r="Y41" i="15" s="1"/>
  <c r="Y41" i="18"/>
  <c r="E19" i="14"/>
  <c r="E19" i="15" s="1"/>
  <c r="E19" i="18"/>
  <c r="Y358" i="14"/>
  <c r="Y358" i="15" s="1"/>
  <c r="Y358" i="18"/>
  <c r="Y302" i="14"/>
  <c r="Y302" i="15" s="1"/>
  <c r="Y302" i="18"/>
  <c r="Y262" i="14"/>
  <c r="Y262" i="15" s="1"/>
  <c r="Y262" i="18"/>
  <c r="Q209" i="14"/>
  <c r="Q209" i="15" s="1"/>
  <c r="Q209" i="18"/>
  <c r="Q161" i="14"/>
  <c r="Q161" i="15" s="1"/>
  <c r="Q161" i="18"/>
  <c r="Q97" i="14"/>
  <c r="Q97" i="15" s="1"/>
  <c r="Q97" i="18"/>
  <c r="Q3" i="14"/>
  <c r="Q3" i="15" s="1"/>
  <c r="Q3" i="18"/>
  <c r="P216" i="14"/>
  <c r="P216" i="15" s="1"/>
  <c r="P216" i="18"/>
  <c r="H131" i="14"/>
  <c r="H131" i="15" s="1"/>
  <c r="H131" i="18"/>
  <c r="G299" i="14"/>
  <c r="G299" i="15" s="1"/>
  <c r="G299" i="18"/>
  <c r="W245" i="14"/>
  <c r="W245" i="15" s="1"/>
  <c r="W245" i="18"/>
  <c r="V251" i="14"/>
  <c r="V251" i="15" s="1"/>
  <c r="V251" i="18"/>
  <c r="V193" i="14"/>
  <c r="V193" i="15" s="1"/>
  <c r="V193" i="18"/>
  <c r="F143" i="14"/>
  <c r="F143" i="15" s="1"/>
  <c r="F143" i="18"/>
  <c r="U343" i="14"/>
  <c r="U343" i="15" s="1"/>
  <c r="U343" i="18"/>
  <c r="AB343" i="18" s="1"/>
  <c r="M290" i="14"/>
  <c r="M290" i="15" s="1"/>
  <c r="M290" i="18"/>
  <c r="M242" i="14"/>
  <c r="M242" i="15" s="1"/>
  <c r="M242" i="18"/>
  <c r="D330" i="14"/>
  <c r="D330" i="15" s="1"/>
  <c r="D330" i="18"/>
  <c r="T279" i="14"/>
  <c r="T279" i="15" s="1"/>
  <c r="T279" i="18"/>
  <c r="L230" i="14"/>
  <c r="L230" i="15" s="1"/>
  <c r="L230" i="18"/>
  <c r="D177" i="14"/>
  <c r="D177" i="15" s="1"/>
  <c r="D177" i="18"/>
  <c r="T131" i="14"/>
  <c r="T131" i="15" s="1"/>
  <c r="T131" i="18"/>
  <c r="S322" i="14"/>
  <c r="S322" i="15" s="1"/>
  <c r="S322" i="18"/>
  <c r="S218" i="14"/>
  <c r="S218" i="15" s="1"/>
  <c r="S218" i="18"/>
  <c r="C104" i="14"/>
  <c r="C104" i="15" s="1"/>
  <c r="C104" i="18"/>
  <c r="Z338" i="14"/>
  <c r="Z338" i="15" s="1"/>
  <c r="Z338" i="18"/>
  <c r="R97" i="14"/>
  <c r="R97" i="15" s="1"/>
  <c r="R97" i="18"/>
  <c r="I4" i="14"/>
  <c r="I4" i="15" s="1"/>
  <c r="I4" i="18"/>
  <c r="P22" i="14"/>
  <c r="P22" i="15" s="1"/>
  <c r="P22" i="18"/>
  <c r="J23" i="14"/>
  <c r="J23" i="15" s="1"/>
  <c r="J23" i="18"/>
  <c r="U282" i="14"/>
  <c r="U282" i="15" s="1"/>
  <c r="U282" i="18"/>
  <c r="L153" i="14"/>
  <c r="L153" i="15" s="1"/>
  <c r="L153" i="18"/>
  <c r="K224" i="14"/>
  <c r="K224" i="15" s="1"/>
  <c r="K224" i="18"/>
  <c r="U287" i="14"/>
  <c r="U287" i="15" s="1"/>
  <c r="U287" i="18"/>
  <c r="M234" i="14"/>
  <c r="M234" i="15" s="1"/>
  <c r="M234" i="18"/>
  <c r="L134" i="14"/>
  <c r="L134" i="15" s="1"/>
  <c r="L134" i="18"/>
  <c r="C248" i="14"/>
  <c r="C248" i="15" s="1"/>
  <c r="C248" i="18"/>
  <c r="S138" i="14"/>
  <c r="S138" i="15" s="1"/>
  <c r="S138" i="18"/>
  <c r="S82" i="14"/>
  <c r="S82" i="15" s="1"/>
  <c r="S82" i="18"/>
  <c r="Y62" i="14"/>
  <c r="Y62" i="15" s="1"/>
  <c r="Y62" i="18"/>
  <c r="C18" i="14"/>
  <c r="C18" i="15" s="1"/>
  <c r="C18" i="18"/>
  <c r="W144" i="14"/>
  <c r="W144" i="15" s="1"/>
  <c r="W144" i="18"/>
  <c r="G86" i="14"/>
  <c r="G86" i="15" s="1"/>
  <c r="G86" i="18"/>
  <c r="L105" i="14"/>
  <c r="L105" i="15" s="1"/>
  <c r="L105" i="18"/>
  <c r="K176" i="14"/>
  <c r="K176" i="15" s="1"/>
  <c r="K176" i="18"/>
  <c r="R252" i="14"/>
  <c r="R252" i="15" s="1"/>
  <c r="R252" i="18"/>
  <c r="X54" i="14"/>
  <c r="X54" i="15" s="1"/>
  <c r="X54" i="18"/>
  <c r="C224" i="14"/>
  <c r="C224" i="15" s="1"/>
  <c r="C224" i="18"/>
  <c r="Y86" i="14"/>
  <c r="Y86" i="15" s="1"/>
  <c r="Y86" i="18"/>
  <c r="P304" i="14"/>
  <c r="P304" i="15" s="1"/>
  <c r="P304" i="18"/>
  <c r="X253" i="14"/>
  <c r="X253" i="15" s="1"/>
  <c r="X253" i="18"/>
  <c r="P168" i="14"/>
  <c r="P168" i="15" s="1"/>
  <c r="P168" i="18"/>
  <c r="G365" i="14"/>
  <c r="G365" i="15" s="1"/>
  <c r="G365" i="18"/>
  <c r="W312" i="14"/>
  <c r="W312" i="15" s="1"/>
  <c r="W312" i="18"/>
  <c r="O256" i="14"/>
  <c r="O256" i="15" s="1"/>
  <c r="O256" i="18"/>
  <c r="W213" i="14"/>
  <c r="W213" i="15" s="1"/>
  <c r="W213" i="18"/>
  <c r="V341" i="14"/>
  <c r="V341" i="15" s="1"/>
  <c r="V341" i="18"/>
  <c r="V65" i="14"/>
  <c r="V65" i="15" s="1"/>
  <c r="V65" i="18"/>
  <c r="E333" i="14"/>
  <c r="E333" i="15" s="1"/>
  <c r="E333" i="18"/>
  <c r="U279" i="14"/>
  <c r="U279" i="15" s="1"/>
  <c r="U279" i="18"/>
  <c r="E229" i="14"/>
  <c r="E229" i="15" s="1"/>
  <c r="E229" i="18"/>
  <c r="U175" i="14"/>
  <c r="U175" i="15" s="1"/>
  <c r="U175" i="18"/>
  <c r="M82" i="14"/>
  <c r="M82" i="15" s="1"/>
  <c r="M82" i="18"/>
  <c r="L335" i="14"/>
  <c r="L335" i="15" s="1"/>
  <c r="L335" i="18"/>
  <c r="L285" i="14"/>
  <c r="L285" i="15" s="1"/>
  <c r="L285" i="18"/>
  <c r="T227" i="14"/>
  <c r="T227" i="15" s="1"/>
  <c r="T227" i="18"/>
  <c r="T179" i="14"/>
  <c r="T179" i="15" s="1"/>
  <c r="T179" i="18"/>
  <c r="D129" i="14"/>
  <c r="D129" i="15" s="1"/>
  <c r="D129" i="18"/>
  <c r="D81" i="14"/>
  <c r="D81" i="15" s="1"/>
  <c r="D81" i="18"/>
  <c r="K293" i="14"/>
  <c r="K293" i="15" s="1"/>
  <c r="K293" i="18"/>
  <c r="S98" i="14"/>
  <c r="S98" i="15" s="1"/>
  <c r="S98" i="18"/>
  <c r="R319" i="14"/>
  <c r="R319" i="15" s="1"/>
  <c r="R319" i="18"/>
  <c r="R241" i="14"/>
  <c r="R241" i="15" s="1"/>
  <c r="R241" i="18"/>
  <c r="J196" i="14"/>
  <c r="J196" i="15" s="1"/>
  <c r="J196" i="18"/>
  <c r="Z134" i="14"/>
  <c r="Z134" i="15" s="1"/>
  <c r="Z134" i="18"/>
  <c r="W8" i="14"/>
  <c r="W8" i="15" s="1"/>
  <c r="W8" i="18"/>
  <c r="W256" i="14"/>
  <c r="W256" i="15" s="1"/>
  <c r="W256" i="18"/>
  <c r="O139" i="14"/>
  <c r="O139" i="15" s="1"/>
  <c r="O139" i="18"/>
  <c r="M149" i="14"/>
  <c r="M149" i="15" s="1"/>
  <c r="M149" i="18"/>
  <c r="L217" i="14"/>
  <c r="L217" i="15" s="1"/>
  <c r="L217" i="18"/>
  <c r="S245" i="14"/>
  <c r="S245" i="15" s="1"/>
  <c r="S245" i="18"/>
  <c r="K128" i="14"/>
  <c r="K128" i="15" s="1"/>
  <c r="K128" i="18"/>
  <c r="R140" i="14"/>
  <c r="R140" i="15" s="1"/>
  <c r="R140" i="18"/>
  <c r="J34" i="14"/>
  <c r="J34" i="15" s="1"/>
  <c r="J34" i="18"/>
  <c r="H44" i="14"/>
  <c r="H44" i="15" s="1"/>
  <c r="H44" i="18"/>
  <c r="N258" i="14"/>
  <c r="N258" i="15" s="1"/>
  <c r="N258" i="18"/>
  <c r="V169" i="14"/>
  <c r="V169" i="15" s="1"/>
  <c r="V169" i="18"/>
  <c r="N84" i="14"/>
  <c r="N84" i="15" s="1"/>
  <c r="N84" i="18"/>
  <c r="W208" i="14"/>
  <c r="W208" i="15" s="1"/>
  <c r="W208" i="18"/>
  <c r="D140" i="14"/>
  <c r="D140" i="15" s="1"/>
  <c r="D140" i="18"/>
  <c r="C139" i="14"/>
  <c r="C139" i="15" s="1"/>
  <c r="C139" i="18"/>
  <c r="R276" i="14"/>
  <c r="R276" i="15" s="1"/>
  <c r="R276" i="18"/>
  <c r="J111" i="14"/>
  <c r="J111" i="15" s="1"/>
  <c r="J111" i="18"/>
  <c r="E43" i="14"/>
  <c r="E43" i="15" s="1"/>
  <c r="E43" i="18"/>
  <c r="K42" i="14"/>
  <c r="K42" i="15" s="1"/>
  <c r="K42" i="18"/>
  <c r="I268" i="14"/>
  <c r="I268" i="15" s="1"/>
  <c r="I268" i="18"/>
  <c r="Q225" i="14"/>
  <c r="Q225" i="15" s="1"/>
  <c r="Q225" i="18"/>
  <c r="Q145" i="14"/>
  <c r="Q145" i="15" s="1"/>
  <c r="Q145" i="18"/>
  <c r="G291" i="14"/>
  <c r="G291" i="15" s="1"/>
  <c r="G291" i="18"/>
  <c r="W237" i="14"/>
  <c r="W237" i="15" s="1"/>
  <c r="W237" i="18"/>
  <c r="M74" i="14"/>
  <c r="M74" i="15" s="1"/>
  <c r="M74" i="18"/>
  <c r="D266" i="14"/>
  <c r="D266" i="15" s="1"/>
  <c r="D266" i="18"/>
  <c r="L158" i="14"/>
  <c r="L158" i="15" s="1"/>
  <c r="L158" i="18"/>
  <c r="S266" i="14"/>
  <c r="S266" i="15" s="1"/>
  <c r="S266" i="18"/>
  <c r="K213" i="14"/>
  <c r="K213" i="15" s="1"/>
  <c r="K213" i="18"/>
  <c r="R129" i="14"/>
  <c r="R129" i="15" s="1"/>
  <c r="R129" i="18"/>
  <c r="C8" i="14"/>
  <c r="C8" i="15" s="1"/>
  <c r="C8" i="18"/>
  <c r="C16" i="14"/>
  <c r="C16" i="15" s="1"/>
  <c r="C16" i="18"/>
  <c r="F293" i="14"/>
  <c r="F293" i="18"/>
  <c r="D313" i="14"/>
  <c r="D313" i="18"/>
  <c r="D289" i="14"/>
  <c r="D289" i="18"/>
  <c r="F243" i="14"/>
  <c r="F243" i="18"/>
  <c r="F338" i="14"/>
  <c r="F338" i="18"/>
  <c r="F365" i="14"/>
  <c r="F365" i="18"/>
  <c r="G3" i="14"/>
  <c r="G3" i="15" s="1"/>
  <c r="G3" i="18"/>
  <c r="F317" i="14"/>
  <c r="F317" i="18"/>
  <c r="F333" i="14"/>
  <c r="F333" i="18"/>
  <c r="F309" i="14"/>
  <c r="F309" i="18"/>
  <c r="D297" i="14"/>
  <c r="D297" i="18"/>
  <c r="F277" i="14"/>
  <c r="F277" i="18"/>
  <c r="F332" i="14"/>
  <c r="F332" i="18"/>
  <c r="F292" i="14"/>
  <c r="F292" i="18"/>
  <c r="F327" i="14"/>
  <c r="F327" i="18"/>
  <c r="D337" i="14"/>
  <c r="D337" i="18"/>
  <c r="F312" i="14"/>
  <c r="F312" i="18"/>
  <c r="F301" i="14"/>
  <c r="F301" i="18"/>
  <c r="F245" i="14"/>
  <c r="F245" i="18"/>
  <c r="R101" i="14"/>
  <c r="R101" i="15" s="1"/>
  <c r="S110" i="14"/>
  <c r="S110" i="15" s="1"/>
  <c r="R352" i="14"/>
  <c r="R352" i="15" s="1"/>
  <c r="D211" i="14"/>
  <c r="D211" i="15" s="1"/>
  <c r="T125" i="14"/>
  <c r="T125" i="15" s="1"/>
  <c r="M53" i="14"/>
  <c r="M53" i="15" s="1"/>
  <c r="M53" i="18"/>
  <c r="L26" i="14"/>
  <c r="L26" i="15" s="1"/>
  <c r="L26" i="18"/>
  <c r="D5" i="14"/>
  <c r="D5" i="15" s="1"/>
  <c r="D5" i="18"/>
  <c r="G361" i="14"/>
  <c r="G361" i="15" s="1"/>
  <c r="G361" i="18"/>
  <c r="W349" i="14"/>
  <c r="W349" i="15" s="1"/>
  <c r="W349" i="18"/>
  <c r="W338" i="14"/>
  <c r="W338" i="15" s="1"/>
  <c r="W338" i="18"/>
  <c r="W327" i="14"/>
  <c r="W327" i="15" s="1"/>
  <c r="W327" i="18"/>
  <c r="W316" i="14"/>
  <c r="W316" i="15" s="1"/>
  <c r="W316" i="18"/>
  <c r="W305" i="14"/>
  <c r="W305" i="15" s="1"/>
  <c r="W305" i="18"/>
  <c r="V365" i="14"/>
  <c r="V365" i="15" s="1"/>
  <c r="V365" i="18"/>
  <c r="F353" i="14"/>
  <c r="F353" i="15" s="1"/>
  <c r="F353" i="18"/>
  <c r="V339" i="14"/>
  <c r="V339" i="15" s="1"/>
  <c r="V339" i="18"/>
  <c r="N326" i="14"/>
  <c r="N326" i="15" s="1"/>
  <c r="N326" i="18"/>
  <c r="N313" i="14"/>
  <c r="N313" i="15" s="1"/>
  <c r="N313" i="18"/>
  <c r="N301" i="14"/>
  <c r="N301" i="15" s="1"/>
  <c r="N301" i="18"/>
  <c r="E361" i="14"/>
  <c r="E361" i="15" s="1"/>
  <c r="E361" i="18"/>
  <c r="U339" i="14"/>
  <c r="U339" i="15" s="1"/>
  <c r="U339" i="18"/>
  <c r="E329" i="14"/>
  <c r="E329" i="15" s="1"/>
  <c r="E329" i="18"/>
  <c r="M318" i="14"/>
  <c r="M318" i="15" s="1"/>
  <c r="M318" i="18"/>
  <c r="U307" i="14"/>
  <c r="U307" i="15" s="1"/>
  <c r="U307" i="18"/>
  <c r="E297" i="14"/>
  <c r="E297" i="15" s="1"/>
  <c r="E297" i="18"/>
  <c r="M286" i="14"/>
  <c r="M286" i="15" s="1"/>
  <c r="M286" i="18"/>
  <c r="U275" i="14"/>
  <c r="U275" i="15" s="1"/>
  <c r="U275" i="18"/>
  <c r="E265" i="14"/>
  <c r="E265" i="15" s="1"/>
  <c r="E265" i="18"/>
  <c r="AB177" i="10"/>
  <c r="M70" i="14"/>
  <c r="M70" i="15" s="1"/>
  <c r="M70" i="18"/>
  <c r="T286" i="14"/>
  <c r="T286" i="15" s="1"/>
  <c r="T286" i="18"/>
  <c r="T272" i="14"/>
  <c r="T272" i="15" s="1"/>
  <c r="T272" i="18"/>
  <c r="T261" i="14"/>
  <c r="T261" i="15" s="1"/>
  <c r="T261" i="18"/>
  <c r="T250" i="14"/>
  <c r="T250" i="15" s="1"/>
  <c r="T250" i="18"/>
  <c r="T239" i="14"/>
  <c r="T239" i="15" s="1"/>
  <c r="T239" i="18"/>
  <c r="D229" i="14"/>
  <c r="D229" i="15" s="1"/>
  <c r="D229" i="18"/>
  <c r="L218" i="14"/>
  <c r="L218" i="15" s="1"/>
  <c r="L218" i="18"/>
  <c r="T207" i="14"/>
  <c r="T207" i="15" s="1"/>
  <c r="T207" i="18"/>
  <c r="L186" i="14"/>
  <c r="L186" i="15" s="1"/>
  <c r="L186" i="18"/>
  <c r="T175" i="14"/>
  <c r="T175" i="15" s="1"/>
  <c r="T175" i="18"/>
  <c r="D157" i="14"/>
  <c r="D157" i="15" s="1"/>
  <c r="D157" i="18"/>
  <c r="D125" i="14"/>
  <c r="D125" i="15" s="1"/>
  <c r="D125" i="18"/>
  <c r="D101" i="14"/>
  <c r="D101" i="15" s="1"/>
  <c r="D101" i="18"/>
  <c r="T71" i="14"/>
  <c r="T71" i="15" s="1"/>
  <c r="T71" i="18"/>
  <c r="S350" i="14"/>
  <c r="S350" i="15" s="1"/>
  <c r="S350" i="18"/>
  <c r="C340" i="14"/>
  <c r="C340" i="15" s="1"/>
  <c r="C340" i="18"/>
  <c r="S310" i="14"/>
  <c r="S310" i="15" s="1"/>
  <c r="S310" i="18"/>
  <c r="S302" i="14"/>
  <c r="S302" i="15" s="1"/>
  <c r="S302" i="18"/>
  <c r="K281" i="14"/>
  <c r="K281" i="15" s="1"/>
  <c r="K281" i="18"/>
  <c r="S270" i="14"/>
  <c r="S270" i="15" s="1"/>
  <c r="S270" i="18"/>
  <c r="C252" i="14"/>
  <c r="C252" i="15" s="1"/>
  <c r="C252" i="18"/>
  <c r="C236" i="14"/>
  <c r="C236" i="15" s="1"/>
  <c r="C236" i="18"/>
  <c r="C212" i="14"/>
  <c r="C212" i="15" s="1"/>
  <c r="C212" i="18"/>
  <c r="C196" i="14"/>
  <c r="C196" i="15" s="1"/>
  <c r="C196" i="18"/>
  <c r="S158" i="14"/>
  <c r="S158" i="15" s="1"/>
  <c r="S158" i="18"/>
  <c r="K137" i="14"/>
  <c r="K137" i="15" s="1"/>
  <c r="K137" i="18"/>
  <c r="K129" i="14"/>
  <c r="K129" i="15" s="1"/>
  <c r="K129" i="18"/>
  <c r="C100" i="14"/>
  <c r="C100" i="15" s="1"/>
  <c r="C100" i="18"/>
  <c r="S86" i="14"/>
  <c r="S86" i="15" s="1"/>
  <c r="S86" i="18"/>
  <c r="S78" i="14"/>
  <c r="S78" i="15" s="1"/>
  <c r="S78" i="18"/>
  <c r="K65" i="14"/>
  <c r="K65" i="15" s="1"/>
  <c r="K65" i="18"/>
  <c r="R315" i="14"/>
  <c r="R315" i="15" s="1"/>
  <c r="R315" i="18"/>
  <c r="Z266" i="14"/>
  <c r="Z266" i="15" s="1"/>
  <c r="Z266" i="18"/>
  <c r="J256" i="14"/>
  <c r="J256" i="15" s="1"/>
  <c r="J256" i="18"/>
  <c r="R245" i="14"/>
  <c r="R245" i="15" s="1"/>
  <c r="R245" i="18"/>
  <c r="Z234" i="14"/>
  <c r="Z234" i="15" s="1"/>
  <c r="Z234" i="18"/>
  <c r="R205" i="14"/>
  <c r="R205" i="15" s="1"/>
  <c r="R205" i="18"/>
  <c r="Z186" i="14"/>
  <c r="Z186" i="15" s="1"/>
  <c r="Z186" i="18"/>
  <c r="R149" i="14"/>
  <c r="R149" i="15" s="1"/>
  <c r="R149" i="18"/>
  <c r="Z130" i="14"/>
  <c r="Z130" i="15" s="1"/>
  <c r="Z130" i="18"/>
  <c r="J104" i="14"/>
  <c r="J104" i="15" s="1"/>
  <c r="J104" i="18"/>
  <c r="R85" i="14"/>
  <c r="R85" i="15" s="1"/>
  <c r="R85" i="18"/>
  <c r="I40" i="14"/>
  <c r="I40" i="15" s="1"/>
  <c r="I40" i="18"/>
  <c r="Q21" i="14"/>
  <c r="Q21" i="15" s="1"/>
  <c r="Q21" i="18"/>
  <c r="H29" i="14"/>
  <c r="H29" i="15" s="1"/>
  <c r="H29" i="18"/>
  <c r="P10" i="14"/>
  <c r="P10" i="15" s="1"/>
  <c r="P10" i="18"/>
  <c r="G50" i="14"/>
  <c r="G50" i="15" s="1"/>
  <c r="G50" i="18"/>
  <c r="G26" i="14"/>
  <c r="G26" i="15" s="1"/>
  <c r="G26" i="18"/>
  <c r="F63" i="14"/>
  <c r="F63" i="15" s="1"/>
  <c r="F63" i="18"/>
  <c r="N44" i="14"/>
  <c r="N44" i="15" s="1"/>
  <c r="N44" i="18"/>
  <c r="V25" i="14"/>
  <c r="V25" i="15" s="1"/>
  <c r="V25" i="18"/>
  <c r="F7" i="14"/>
  <c r="F7" i="15" s="1"/>
  <c r="F7" i="18"/>
  <c r="M57" i="14"/>
  <c r="M57" i="15" s="1"/>
  <c r="M57" i="18"/>
  <c r="U46" i="14"/>
  <c r="U46" i="15" s="1"/>
  <c r="U46" i="18"/>
  <c r="E36" i="14"/>
  <c r="E36" i="15" s="1"/>
  <c r="E36" i="18"/>
  <c r="M25" i="14"/>
  <c r="M25" i="15" s="1"/>
  <c r="M25" i="18"/>
  <c r="U14" i="14"/>
  <c r="U14" i="15" s="1"/>
  <c r="U14" i="18"/>
  <c r="E4" i="14"/>
  <c r="E4" i="15" s="1"/>
  <c r="E4" i="18"/>
  <c r="D57" i="14"/>
  <c r="D57" i="15" s="1"/>
  <c r="D57" i="18"/>
  <c r="L38" i="14"/>
  <c r="L38" i="15" s="1"/>
  <c r="L38" i="18"/>
  <c r="T19" i="14"/>
  <c r="T19" i="15" s="1"/>
  <c r="T19" i="18"/>
  <c r="C62" i="14"/>
  <c r="C62" i="15" s="1"/>
  <c r="C62" i="18"/>
  <c r="S24" i="14"/>
  <c r="S24" i="15" s="1"/>
  <c r="S24" i="18"/>
  <c r="R48" i="14"/>
  <c r="R48" i="15" s="1"/>
  <c r="R48" i="18"/>
  <c r="AB27" i="11"/>
  <c r="J27" i="18"/>
  <c r="R8" i="14"/>
  <c r="R8" i="15" s="1"/>
  <c r="R8" i="18"/>
  <c r="W3" i="14"/>
  <c r="W3" i="15" s="1"/>
  <c r="W3" i="18"/>
  <c r="V352" i="14"/>
  <c r="V352" i="15" s="1"/>
  <c r="V352" i="18"/>
  <c r="N339" i="14"/>
  <c r="N339" i="15" s="1"/>
  <c r="N339" i="18"/>
  <c r="N322" i="14"/>
  <c r="N322" i="15" s="1"/>
  <c r="N322" i="18"/>
  <c r="V306" i="14"/>
  <c r="V306" i="15" s="1"/>
  <c r="V306" i="18"/>
  <c r="E294" i="14"/>
  <c r="E294" i="15" s="1"/>
  <c r="E294" i="18"/>
  <c r="U280" i="14"/>
  <c r="U280" i="15" s="1"/>
  <c r="U280" i="18"/>
  <c r="M267" i="14"/>
  <c r="M267" i="15" s="1"/>
  <c r="M267" i="18"/>
  <c r="M251" i="14"/>
  <c r="M251" i="15" s="1"/>
  <c r="M251" i="18"/>
  <c r="E238" i="14"/>
  <c r="E238" i="15" s="1"/>
  <c r="E238" i="18"/>
  <c r="U224" i="14"/>
  <c r="U224" i="15" s="1"/>
  <c r="U224" i="18"/>
  <c r="U208" i="14"/>
  <c r="U208" i="15" s="1"/>
  <c r="U208" i="18"/>
  <c r="M195" i="14"/>
  <c r="M195" i="15" s="1"/>
  <c r="M195" i="18"/>
  <c r="E182" i="14"/>
  <c r="E182" i="15" s="1"/>
  <c r="E182" i="18"/>
  <c r="E166" i="14"/>
  <c r="E166" i="15" s="1"/>
  <c r="E166" i="18"/>
  <c r="U152" i="14"/>
  <c r="U152" i="15" s="1"/>
  <c r="U152" i="18"/>
  <c r="M139" i="14"/>
  <c r="M139" i="15" s="1"/>
  <c r="M139" i="18"/>
  <c r="M123" i="14"/>
  <c r="M123" i="15" s="1"/>
  <c r="M123" i="18"/>
  <c r="U96" i="14"/>
  <c r="U96" i="15" s="1"/>
  <c r="U96" i="18"/>
  <c r="U80" i="14"/>
  <c r="U80" i="15" s="1"/>
  <c r="U80" i="18"/>
  <c r="M67" i="14"/>
  <c r="M67" i="15" s="1"/>
  <c r="M67" i="18"/>
  <c r="D278" i="14"/>
  <c r="D278" i="15" s="1"/>
  <c r="D278" i="18"/>
  <c r="D264" i="14"/>
  <c r="D264" i="15" s="1"/>
  <c r="D264" i="18"/>
  <c r="L250" i="14"/>
  <c r="L250" i="15" s="1"/>
  <c r="L250" i="18"/>
  <c r="D234" i="14"/>
  <c r="D234" i="15" s="1"/>
  <c r="D234" i="18"/>
  <c r="T220" i="14"/>
  <c r="T220" i="15" s="1"/>
  <c r="T220" i="18"/>
  <c r="L207" i="14"/>
  <c r="L207" i="15" s="1"/>
  <c r="L207" i="18"/>
  <c r="L191" i="14"/>
  <c r="L191" i="15" s="1"/>
  <c r="L191" i="18"/>
  <c r="D178" i="14"/>
  <c r="D178" i="15" s="1"/>
  <c r="D178" i="18"/>
  <c r="T164" i="14"/>
  <c r="T164" i="15" s="1"/>
  <c r="T164" i="18"/>
  <c r="T148" i="14"/>
  <c r="T148" i="15" s="1"/>
  <c r="T148" i="18"/>
  <c r="L135" i="14"/>
  <c r="L135" i="15" s="1"/>
  <c r="L135" i="18"/>
  <c r="D122" i="14"/>
  <c r="D122" i="15" s="1"/>
  <c r="D122" i="18"/>
  <c r="D90" i="14"/>
  <c r="D90" i="15" s="1"/>
  <c r="D90" i="18"/>
  <c r="T76" i="14"/>
  <c r="T76" i="15" s="1"/>
  <c r="T76" i="18"/>
  <c r="K294" i="14"/>
  <c r="K294" i="15" s="1"/>
  <c r="K294" i="18"/>
  <c r="S283" i="14"/>
  <c r="S283" i="15" s="1"/>
  <c r="S283" i="18"/>
  <c r="S267" i="14"/>
  <c r="S267" i="15" s="1"/>
  <c r="S267" i="18"/>
  <c r="K238" i="14"/>
  <c r="K238" i="15" s="1"/>
  <c r="K238" i="18"/>
  <c r="C217" i="14"/>
  <c r="C217" i="15" s="1"/>
  <c r="C217" i="18"/>
  <c r="S195" i="14"/>
  <c r="S195" i="15" s="1"/>
  <c r="S195" i="18"/>
  <c r="K174" i="14"/>
  <c r="K174" i="15" s="1"/>
  <c r="K174" i="18"/>
  <c r="C153" i="14"/>
  <c r="C153" i="15" s="1"/>
  <c r="C153" i="18"/>
  <c r="S107" i="14"/>
  <c r="S107" i="15" s="1"/>
  <c r="S107" i="18"/>
  <c r="K86" i="14"/>
  <c r="K86" i="15" s="1"/>
  <c r="K86" i="18"/>
  <c r="C65" i="14"/>
  <c r="C65" i="15" s="1"/>
  <c r="C65" i="18"/>
  <c r="K56" i="14"/>
  <c r="K56" i="15" s="1"/>
  <c r="K56" i="18"/>
  <c r="T204" i="14"/>
  <c r="T204" i="15" s="1"/>
  <c r="T204" i="18"/>
  <c r="M275" i="14"/>
  <c r="M275" i="15" s="1"/>
  <c r="M275" i="18"/>
  <c r="T269" i="14"/>
  <c r="T269" i="15" s="1"/>
  <c r="T269" i="18"/>
  <c r="T16" i="14"/>
  <c r="T16" i="15" s="1"/>
  <c r="T16" i="18"/>
  <c r="M243" i="14"/>
  <c r="M243" i="15" s="1"/>
  <c r="M243" i="18"/>
  <c r="J277" i="14"/>
  <c r="J277" i="15" s="1"/>
  <c r="J277" i="18"/>
  <c r="S44" i="14"/>
  <c r="S44" i="15" s="1"/>
  <c r="S44" i="18"/>
  <c r="M37" i="14"/>
  <c r="M37" i="15" s="1"/>
  <c r="M37" i="18"/>
  <c r="C21" i="14"/>
  <c r="C21" i="15" s="1"/>
  <c r="C21" i="18"/>
  <c r="L47" i="14"/>
  <c r="L47" i="15" s="1"/>
  <c r="L47" i="18"/>
  <c r="E45" i="14"/>
  <c r="E45" i="15" s="1"/>
  <c r="E45" i="18"/>
  <c r="L7" i="14"/>
  <c r="L7" i="15" s="1"/>
  <c r="L7" i="18"/>
  <c r="M18" i="14"/>
  <c r="M18" i="15" s="1"/>
  <c r="M18" i="18"/>
  <c r="C63" i="14"/>
  <c r="C63" i="15" s="1"/>
  <c r="C63" i="18"/>
  <c r="T273" i="14"/>
  <c r="T273" i="15" s="1"/>
  <c r="T273" i="18"/>
  <c r="L251" i="14"/>
  <c r="L251" i="15" s="1"/>
  <c r="L251" i="18"/>
  <c r="T229" i="14"/>
  <c r="T229" i="15" s="1"/>
  <c r="T229" i="18"/>
  <c r="T189" i="14"/>
  <c r="T189" i="15" s="1"/>
  <c r="T189" i="18"/>
  <c r="D147" i="14"/>
  <c r="D147" i="15" s="1"/>
  <c r="D147" i="18"/>
  <c r="E124" i="14"/>
  <c r="E124" i="15" s="1"/>
  <c r="E124" i="18"/>
  <c r="O361" i="14"/>
  <c r="O361" i="15" s="1"/>
  <c r="O361" i="18"/>
  <c r="O347" i="14"/>
  <c r="O347" i="15" s="1"/>
  <c r="O347" i="18"/>
  <c r="O336" i="14"/>
  <c r="O336" i="15" s="1"/>
  <c r="O336" i="18"/>
  <c r="O325" i="14"/>
  <c r="O325" i="15" s="1"/>
  <c r="O325" i="18"/>
  <c r="O314" i="14"/>
  <c r="O314" i="15" s="1"/>
  <c r="O314" i="18"/>
  <c r="O303" i="14"/>
  <c r="O303" i="15" s="1"/>
  <c r="O303" i="18"/>
  <c r="N359" i="14"/>
  <c r="N359" i="15" s="1"/>
  <c r="N359" i="18"/>
  <c r="V346" i="14"/>
  <c r="V346" i="15" s="1"/>
  <c r="V346" i="18"/>
  <c r="V333" i="14"/>
  <c r="V333" i="15" s="1"/>
  <c r="V333" i="18"/>
  <c r="N317" i="14"/>
  <c r="N317" i="15" s="1"/>
  <c r="N317" i="18"/>
  <c r="V297" i="14"/>
  <c r="V297" i="15" s="1"/>
  <c r="V297" i="18"/>
  <c r="U358" i="14"/>
  <c r="U358" i="15" s="1"/>
  <c r="U358" i="18"/>
  <c r="M345" i="14"/>
  <c r="M345" i="15" s="1"/>
  <c r="M345" i="18"/>
  <c r="E332" i="14"/>
  <c r="E332" i="15" s="1"/>
  <c r="E332" i="18"/>
  <c r="M305" i="14"/>
  <c r="M305" i="15" s="1"/>
  <c r="M305" i="18"/>
  <c r="M289" i="14"/>
  <c r="M289" i="15" s="1"/>
  <c r="M289" i="18"/>
  <c r="U278" i="14"/>
  <c r="U278" i="15" s="1"/>
  <c r="U278" i="18"/>
  <c r="E268" i="14"/>
  <c r="E268" i="15" s="1"/>
  <c r="E268" i="18"/>
  <c r="E244" i="14"/>
  <c r="E244" i="15" s="1"/>
  <c r="E244" i="18"/>
  <c r="E220" i="14"/>
  <c r="E220" i="15" s="1"/>
  <c r="E220" i="18"/>
  <c r="U206" i="14"/>
  <c r="U206" i="15" s="1"/>
  <c r="U206" i="18"/>
  <c r="E196" i="14"/>
  <c r="E196" i="15" s="1"/>
  <c r="E196" i="18"/>
  <c r="M185" i="14"/>
  <c r="M185" i="15" s="1"/>
  <c r="M185" i="18"/>
  <c r="M161" i="14"/>
  <c r="M161" i="15" s="1"/>
  <c r="M161" i="18"/>
  <c r="U150" i="14"/>
  <c r="U150" i="15" s="1"/>
  <c r="U150" i="18"/>
  <c r="M137" i="14"/>
  <c r="M137" i="15" s="1"/>
  <c r="M137" i="18"/>
  <c r="M121" i="14"/>
  <c r="M121" i="15" s="1"/>
  <c r="M121" i="18"/>
  <c r="U110" i="14"/>
  <c r="U110" i="15" s="1"/>
  <c r="U110" i="18"/>
  <c r="E100" i="14"/>
  <c r="E100" i="15" s="1"/>
  <c r="E100" i="18"/>
  <c r="M89" i="14"/>
  <c r="M89" i="15" s="1"/>
  <c r="M89" i="18"/>
  <c r="U78" i="14"/>
  <c r="U78" i="15" s="1"/>
  <c r="U78" i="18"/>
  <c r="T367" i="14"/>
  <c r="T367" i="15" s="1"/>
  <c r="T367" i="18"/>
  <c r="T345" i="14"/>
  <c r="T345" i="15" s="1"/>
  <c r="T345" i="18"/>
  <c r="L323" i="14"/>
  <c r="L323" i="15" s="1"/>
  <c r="L323" i="18"/>
  <c r="D301" i="14"/>
  <c r="D301" i="15" s="1"/>
  <c r="D301" i="18"/>
  <c r="T278" i="14"/>
  <c r="T278" i="15" s="1"/>
  <c r="T278" i="18"/>
  <c r="T253" i="14"/>
  <c r="T253" i="15" s="1"/>
  <c r="T253" i="18"/>
  <c r="L237" i="14"/>
  <c r="L237" i="15" s="1"/>
  <c r="L237" i="18"/>
  <c r="D200" i="14"/>
  <c r="D200" i="15" s="1"/>
  <c r="D200" i="18"/>
  <c r="L189" i="14"/>
  <c r="L189" i="15" s="1"/>
  <c r="L189" i="18"/>
  <c r="D168" i="14"/>
  <c r="D168" i="15" s="1"/>
  <c r="D168" i="18"/>
  <c r="T154" i="14"/>
  <c r="T154" i="15" s="1"/>
  <c r="T154" i="18"/>
  <c r="D120" i="14"/>
  <c r="D120" i="15" s="1"/>
  <c r="D120" i="18"/>
  <c r="D104" i="14"/>
  <c r="D104" i="15" s="1"/>
  <c r="D104" i="18"/>
  <c r="D88" i="14"/>
  <c r="D88" i="15" s="1"/>
  <c r="D88" i="18"/>
  <c r="L77" i="14"/>
  <c r="L77" i="15" s="1"/>
  <c r="L77" i="18"/>
  <c r="S289" i="14"/>
  <c r="S289" i="15" s="1"/>
  <c r="S289" i="18"/>
  <c r="K268" i="14"/>
  <c r="K268" i="15" s="1"/>
  <c r="K268" i="18"/>
  <c r="S249" i="14"/>
  <c r="S249" i="15" s="1"/>
  <c r="S249" i="18"/>
  <c r="C207" i="14"/>
  <c r="C207" i="15" s="1"/>
  <c r="C207" i="18"/>
  <c r="D52" i="14"/>
  <c r="D52" i="15" s="1"/>
  <c r="D52" i="18"/>
  <c r="C298" i="14"/>
  <c r="C298" i="15" s="1"/>
  <c r="C298" i="18"/>
  <c r="K287" i="14"/>
  <c r="K287" i="15" s="1"/>
  <c r="K287" i="18"/>
  <c r="S276" i="14"/>
  <c r="S276" i="15" s="1"/>
  <c r="S276" i="18"/>
  <c r="K255" i="14"/>
  <c r="K255" i="15" s="1"/>
  <c r="K255" i="18"/>
  <c r="S244" i="14"/>
  <c r="S244" i="15" s="1"/>
  <c r="S244" i="18"/>
  <c r="C234" i="14"/>
  <c r="C234" i="15" s="1"/>
  <c r="C234" i="18"/>
  <c r="K207" i="14"/>
  <c r="K207" i="15" s="1"/>
  <c r="K207" i="18"/>
  <c r="S196" i="14"/>
  <c r="S196" i="15" s="1"/>
  <c r="S196" i="18"/>
  <c r="C186" i="14"/>
  <c r="C186" i="15" s="1"/>
  <c r="C186" i="18"/>
  <c r="K175" i="14"/>
  <c r="K175" i="15" s="1"/>
  <c r="K175" i="18"/>
  <c r="AB164" i="10"/>
  <c r="C98" i="14"/>
  <c r="C98" i="15" s="1"/>
  <c r="C98" i="18"/>
  <c r="Z256" i="14"/>
  <c r="Z256" i="15" s="1"/>
  <c r="Z256" i="18"/>
  <c r="Z232" i="14"/>
  <c r="Z232" i="15" s="1"/>
  <c r="Z232" i="18"/>
  <c r="J222" i="14"/>
  <c r="J222" i="15" s="1"/>
  <c r="J222" i="18"/>
  <c r="J174" i="14"/>
  <c r="J174" i="15" s="1"/>
  <c r="J174" i="18"/>
  <c r="Z160" i="14"/>
  <c r="Z160" i="15" s="1"/>
  <c r="Z160" i="18"/>
  <c r="R147" i="14"/>
  <c r="R147" i="15" s="1"/>
  <c r="R147" i="18"/>
  <c r="J134" i="14"/>
  <c r="J134" i="15" s="1"/>
  <c r="J134" i="18"/>
  <c r="R123" i="14"/>
  <c r="R123" i="15" s="1"/>
  <c r="R123" i="18"/>
  <c r="Z112" i="14"/>
  <c r="Z112" i="15" s="1"/>
  <c r="Z112" i="18"/>
  <c r="R99" i="14"/>
  <c r="R99" i="15" s="1"/>
  <c r="R99" i="18"/>
  <c r="Z88" i="14"/>
  <c r="Z88" i="15" s="1"/>
  <c r="Z88" i="18"/>
  <c r="R75" i="14"/>
  <c r="R75" i="15" s="1"/>
  <c r="R75" i="18"/>
  <c r="Y64" i="14"/>
  <c r="Y64" i="15" s="1"/>
  <c r="Y64" i="18"/>
  <c r="S185" i="14"/>
  <c r="S185" i="15" s="1"/>
  <c r="S185" i="18"/>
  <c r="K164" i="14"/>
  <c r="K164" i="15" s="1"/>
  <c r="K164" i="18"/>
  <c r="C143" i="14"/>
  <c r="C143" i="15" s="1"/>
  <c r="C143" i="18"/>
  <c r="K132" i="14"/>
  <c r="K132" i="15" s="1"/>
  <c r="K132" i="18"/>
  <c r="S121" i="14"/>
  <c r="S121" i="15" s="1"/>
  <c r="S121" i="18"/>
  <c r="S97" i="14"/>
  <c r="S97" i="15" s="1"/>
  <c r="S97" i="18"/>
  <c r="S73" i="14"/>
  <c r="S73" i="15" s="1"/>
  <c r="S73" i="18"/>
  <c r="Z361" i="14"/>
  <c r="Z361" i="15" s="1"/>
  <c r="Z361" i="18"/>
  <c r="Z327" i="14"/>
  <c r="Z327" i="15" s="1"/>
  <c r="Z327" i="18"/>
  <c r="J307" i="14"/>
  <c r="J307" i="15" s="1"/>
  <c r="J307" i="18"/>
  <c r="R296" i="14"/>
  <c r="R296" i="15" s="1"/>
  <c r="R296" i="18"/>
  <c r="Z277" i="14"/>
  <c r="Z277" i="15" s="1"/>
  <c r="Z277" i="18"/>
  <c r="J235" i="14"/>
  <c r="J235" i="15" s="1"/>
  <c r="J235" i="18"/>
  <c r="J163" i="14"/>
  <c r="J163" i="15" s="1"/>
  <c r="J163" i="18"/>
  <c r="R152" i="14"/>
  <c r="R152" i="15" s="1"/>
  <c r="R152" i="18"/>
  <c r="R112" i="14"/>
  <c r="R112" i="15" s="1"/>
  <c r="R112" i="18"/>
  <c r="O50" i="14"/>
  <c r="O50" i="15" s="1"/>
  <c r="O50" i="18"/>
  <c r="E47" i="14"/>
  <c r="E47" i="15" s="1"/>
  <c r="E47" i="18"/>
  <c r="M4" i="14"/>
  <c r="M4" i="15" s="1"/>
  <c r="M4" i="18"/>
  <c r="L41" i="14"/>
  <c r="L41" i="15" s="1"/>
  <c r="L41" i="18"/>
  <c r="T30" i="14"/>
  <c r="T30" i="15" s="1"/>
  <c r="T30" i="18"/>
  <c r="D20" i="14"/>
  <c r="D20" i="15" s="1"/>
  <c r="D20" i="18"/>
  <c r="F67" i="14"/>
  <c r="F67" i="15" s="1"/>
  <c r="F67" i="18"/>
  <c r="Y290" i="14"/>
  <c r="Y290" i="15" s="1"/>
  <c r="Y290" i="18"/>
  <c r="Q277" i="14"/>
  <c r="Q277" i="15" s="1"/>
  <c r="Q277" i="18"/>
  <c r="I200" i="14"/>
  <c r="I200" i="15" s="1"/>
  <c r="I200" i="18"/>
  <c r="Y178" i="14"/>
  <c r="Y178" i="15" s="1"/>
  <c r="Y178" i="18"/>
  <c r="Y122" i="14"/>
  <c r="Y122" i="15" s="1"/>
  <c r="Y122" i="18"/>
  <c r="W265" i="14"/>
  <c r="W265" i="15" s="1"/>
  <c r="W265" i="18"/>
  <c r="O244" i="14"/>
  <c r="O244" i="15" s="1"/>
  <c r="O244" i="18"/>
  <c r="G223" i="14"/>
  <c r="G223" i="15" s="1"/>
  <c r="G223" i="18"/>
  <c r="G199" i="14"/>
  <c r="G199" i="15" s="1"/>
  <c r="G199" i="18"/>
  <c r="W177" i="14"/>
  <c r="W177" i="15" s="1"/>
  <c r="W177" i="18"/>
  <c r="V290" i="14"/>
  <c r="V290" i="15" s="1"/>
  <c r="V290" i="18"/>
  <c r="V253" i="14"/>
  <c r="V253" i="15" s="1"/>
  <c r="V253" i="18"/>
  <c r="F227" i="14"/>
  <c r="F227" i="15" s="1"/>
  <c r="F227" i="18"/>
  <c r="F195" i="14"/>
  <c r="F195" i="15" s="1"/>
  <c r="F195" i="18"/>
  <c r="N160" i="14"/>
  <c r="N160" i="15" s="1"/>
  <c r="N160" i="18"/>
  <c r="N112" i="14"/>
  <c r="N112" i="15" s="1"/>
  <c r="N112" i="18"/>
  <c r="J30" i="14"/>
  <c r="J30" i="15" s="1"/>
  <c r="J30" i="18"/>
  <c r="R11" i="14"/>
  <c r="R11" i="15" s="1"/>
  <c r="R11" i="18"/>
  <c r="V229" i="14"/>
  <c r="V229" i="15" s="1"/>
  <c r="V229" i="18"/>
  <c r="N192" i="14"/>
  <c r="N192" i="15" s="1"/>
  <c r="N192" i="18"/>
  <c r="N80" i="14"/>
  <c r="N80" i="15" s="1"/>
  <c r="N80" i="18"/>
  <c r="R54" i="14"/>
  <c r="R54" i="15" s="1"/>
  <c r="R54" i="18"/>
  <c r="Y266" i="14"/>
  <c r="Y266" i="15" s="1"/>
  <c r="Y266" i="18"/>
  <c r="I256" i="14"/>
  <c r="I256" i="15" s="1"/>
  <c r="I256" i="18"/>
  <c r="Q245" i="14"/>
  <c r="Q245" i="15" s="1"/>
  <c r="Q245" i="18"/>
  <c r="I232" i="14"/>
  <c r="I232" i="15" s="1"/>
  <c r="I232" i="18"/>
  <c r="Q197" i="14"/>
  <c r="Q197" i="15" s="1"/>
  <c r="Q197" i="18"/>
  <c r="I176" i="14"/>
  <c r="I176" i="15" s="1"/>
  <c r="I176" i="18"/>
  <c r="Y114" i="14"/>
  <c r="Y114" i="15" s="1"/>
  <c r="Y114" i="18"/>
  <c r="G287" i="14"/>
  <c r="G287" i="15" s="1"/>
  <c r="G287" i="18"/>
  <c r="O260" i="14"/>
  <c r="O260" i="15" s="1"/>
  <c r="O260" i="18"/>
  <c r="O236" i="14"/>
  <c r="O236" i="15" s="1"/>
  <c r="O236" i="18"/>
  <c r="V221" i="14"/>
  <c r="V221" i="15" s="1"/>
  <c r="V221" i="18"/>
  <c r="V141" i="14"/>
  <c r="V141" i="15" s="1"/>
  <c r="V141" i="18"/>
  <c r="F99" i="14"/>
  <c r="F99" i="15" s="1"/>
  <c r="F99" i="18"/>
  <c r="I280" i="14"/>
  <c r="I280" i="15" s="1"/>
  <c r="I280" i="18"/>
  <c r="Q43" i="14"/>
  <c r="Q43" i="15" s="1"/>
  <c r="Q43" i="18"/>
  <c r="Q27" i="14"/>
  <c r="Q27" i="15" s="1"/>
  <c r="Q27" i="18"/>
  <c r="Y16" i="14"/>
  <c r="Y16" i="15" s="1"/>
  <c r="Y16" i="18"/>
  <c r="P64" i="14"/>
  <c r="P64" i="15" s="1"/>
  <c r="P64" i="18"/>
  <c r="P48" i="14"/>
  <c r="P48" i="15" s="1"/>
  <c r="P48" i="18"/>
  <c r="P32" i="14"/>
  <c r="P32" i="15" s="1"/>
  <c r="P32" i="18"/>
  <c r="P16" i="14"/>
  <c r="P16" i="15" s="1"/>
  <c r="P16" i="18"/>
  <c r="X5" i="14"/>
  <c r="X5" i="15" s="1"/>
  <c r="X5" i="18"/>
  <c r="G56" i="14"/>
  <c r="G56" i="15" s="1"/>
  <c r="G56" i="18"/>
  <c r="W34" i="14"/>
  <c r="W34" i="15" s="1"/>
  <c r="W34" i="18"/>
  <c r="G24" i="14"/>
  <c r="G24" i="15" s="1"/>
  <c r="G24" i="18"/>
  <c r="N50" i="14"/>
  <c r="N50" i="15" s="1"/>
  <c r="N50" i="18"/>
  <c r="V31" i="14"/>
  <c r="V31" i="15" s="1"/>
  <c r="V31" i="18"/>
  <c r="N18" i="14"/>
  <c r="N18" i="15" s="1"/>
  <c r="N18" i="18"/>
  <c r="E58" i="14"/>
  <c r="E58" i="15" s="1"/>
  <c r="E58" i="18"/>
  <c r="M47" i="14"/>
  <c r="M47" i="15" s="1"/>
  <c r="M47" i="18"/>
  <c r="E34" i="14"/>
  <c r="E34" i="15" s="1"/>
  <c r="E34" i="18"/>
  <c r="D63" i="14"/>
  <c r="D63" i="15" s="1"/>
  <c r="D63" i="18"/>
  <c r="L52" i="14"/>
  <c r="L52" i="15" s="1"/>
  <c r="L52" i="18"/>
  <c r="D31" i="14"/>
  <c r="D31" i="15" s="1"/>
  <c r="D31" i="18"/>
  <c r="L20" i="14"/>
  <c r="L20" i="15" s="1"/>
  <c r="L20" i="18"/>
  <c r="D7" i="14"/>
  <c r="D7" i="15" s="1"/>
  <c r="D7" i="18"/>
  <c r="K57" i="14"/>
  <c r="K57" i="15" s="1"/>
  <c r="K57" i="18"/>
  <c r="C44" i="14"/>
  <c r="C44" i="15" s="1"/>
  <c r="C44" i="18"/>
  <c r="C12" i="14"/>
  <c r="C12" i="15" s="1"/>
  <c r="C12" i="18"/>
  <c r="R38" i="14"/>
  <c r="R38" i="15" s="1"/>
  <c r="R38" i="18"/>
  <c r="Z27" i="14"/>
  <c r="Z27" i="15" s="1"/>
  <c r="Z27" i="18"/>
  <c r="R6" i="14"/>
  <c r="R6" i="15" s="1"/>
  <c r="R6" i="18"/>
  <c r="J284" i="14"/>
  <c r="J284" i="15" s="1"/>
  <c r="J284" i="18"/>
  <c r="N281" i="14"/>
  <c r="N281" i="15" s="1"/>
  <c r="N281" i="18"/>
  <c r="S60" i="14"/>
  <c r="S60" i="15" s="1"/>
  <c r="S60" i="18"/>
  <c r="U276" i="14"/>
  <c r="U276" i="15" s="1"/>
  <c r="U276" i="18"/>
  <c r="L203" i="14"/>
  <c r="L203" i="15" s="1"/>
  <c r="L203" i="18"/>
  <c r="J209" i="14"/>
  <c r="J209" i="15" s="1"/>
  <c r="J209" i="18"/>
  <c r="R174" i="14"/>
  <c r="R174" i="15" s="1"/>
  <c r="R174" i="18"/>
  <c r="R214" i="14"/>
  <c r="R214" i="15" s="1"/>
  <c r="R214" i="18"/>
  <c r="C125" i="14"/>
  <c r="C125" i="15" s="1"/>
  <c r="C125" i="18"/>
  <c r="K114" i="14"/>
  <c r="K114" i="15" s="1"/>
  <c r="K114" i="18"/>
  <c r="S103" i="14"/>
  <c r="S103" i="15" s="1"/>
  <c r="S103" i="18"/>
  <c r="C93" i="14"/>
  <c r="C93" i="15" s="1"/>
  <c r="C93" i="18"/>
  <c r="S79" i="14"/>
  <c r="S79" i="15" s="1"/>
  <c r="S79" i="18"/>
  <c r="K66" i="14"/>
  <c r="K66" i="15" s="1"/>
  <c r="K66" i="18"/>
  <c r="Z275" i="14"/>
  <c r="Z275" i="15" s="1"/>
  <c r="Z275" i="18"/>
  <c r="R246" i="14"/>
  <c r="R246" i="15" s="1"/>
  <c r="R246" i="18"/>
  <c r="Z211" i="14"/>
  <c r="Z211" i="15" s="1"/>
  <c r="Z211" i="18"/>
  <c r="J161" i="14"/>
  <c r="J161" i="15" s="1"/>
  <c r="J161" i="18"/>
  <c r="R150" i="14"/>
  <c r="R150" i="15" s="1"/>
  <c r="R150" i="18"/>
  <c r="Z139" i="14"/>
  <c r="Z139" i="15" s="1"/>
  <c r="Z139" i="18"/>
  <c r="J129" i="14"/>
  <c r="J129" i="15" s="1"/>
  <c r="J129" i="18"/>
  <c r="R118" i="14"/>
  <c r="R118" i="15" s="1"/>
  <c r="R118" i="18"/>
  <c r="R94" i="14"/>
  <c r="R94" i="15" s="1"/>
  <c r="R94" i="18"/>
  <c r="R78" i="14"/>
  <c r="R78" i="15" s="1"/>
  <c r="R78" i="18"/>
  <c r="Q62" i="14"/>
  <c r="Q62" i="15" s="1"/>
  <c r="Q62" i="18"/>
  <c r="I41" i="14"/>
  <c r="I41" i="15" s="1"/>
  <c r="I41" i="18"/>
  <c r="I25" i="14"/>
  <c r="I25" i="15" s="1"/>
  <c r="I25" i="18"/>
  <c r="Q14" i="14"/>
  <c r="Q14" i="15" s="1"/>
  <c r="Q14" i="18"/>
  <c r="K52" i="14"/>
  <c r="K52" i="15" s="1"/>
  <c r="K52" i="18"/>
  <c r="S9" i="14"/>
  <c r="S9" i="15" s="1"/>
  <c r="S9" i="18"/>
  <c r="R57" i="14"/>
  <c r="R57" i="15" s="1"/>
  <c r="R57" i="18"/>
  <c r="Z30" i="14"/>
  <c r="Z30" i="15" s="1"/>
  <c r="Z30" i="18"/>
  <c r="Z14" i="14"/>
  <c r="Z14" i="15" s="1"/>
  <c r="Z14" i="18"/>
  <c r="R144" i="14"/>
  <c r="R144" i="15" s="1"/>
  <c r="R144" i="18"/>
  <c r="Q252" i="14"/>
  <c r="Q252" i="15" s="1"/>
  <c r="Q252" i="18"/>
  <c r="Q268" i="14"/>
  <c r="Q268" i="15" s="1"/>
  <c r="Q268" i="18"/>
  <c r="Q228" i="14"/>
  <c r="Q228" i="15" s="1"/>
  <c r="Q228" i="18"/>
  <c r="I231" i="14"/>
  <c r="I231" i="15" s="1"/>
  <c r="I231" i="18"/>
  <c r="Y185" i="14"/>
  <c r="Y185" i="15" s="1"/>
  <c r="Y185" i="18"/>
  <c r="X264" i="14"/>
  <c r="X264" i="15" s="1"/>
  <c r="X264" i="18"/>
  <c r="P211" i="14"/>
  <c r="P211" i="15" s="1"/>
  <c r="P211" i="18"/>
  <c r="X152" i="14"/>
  <c r="X152" i="15" s="1"/>
  <c r="X152" i="18"/>
  <c r="X88" i="14"/>
  <c r="X88" i="15" s="1"/>
  <c r="X88" i="18"/>
  <c r="W337" i="14"/>
  <c r="W337" i="15" s="1"/>
  <c r="W337" i="18"/>
  <c r="O275" i="14"/>
  <c r="O275" i="15" s="1"/>
  <c r="O275" i="18"/>
  <c r="W152" i="14"/>
  <c r="W152" i="15" s="1"/>
  <c r="W152" i="18"/>
  <c r="N309" i="14"/>
  <c r="N309" i="15" s="1"/>
  <c r="N309" i="18"/>
  <c r="F82" i="14"/>
  <c r="F82" i="15" s="1"/>
  <c r="F82" i="18"/>
  <c r="E336" i="14"/>
  <c r="E336" i="15" s="1"/>
  <c r="E336" i="18"/>
  <c r="E280" i="14"/>
  <c r="E280" i="15" s="1"/>
  <c r="E280" i="18"/>
  <c r="M229" i="14"/>
  <c r="M229" i="15" s="1"/>
  <c r="M229" i="18"/>
  <c r="E168" i="14"/>
  <c r="E168" i="15" s="1"/>
  <c r="E168" i="18"/>
  <c r="T349" i="14"/>
  <c r="T349" i="15" s="1"/>
  <c r="T349" i="18"/>
  <c r="L288" i="14"/>
  <c r="L288" i="15" s="1"/>
  <c r="L288" i="18"/>
  <c r="L169" i="14"/>
  <c r="L169" i="15" s="1"/>
  <c r="L169" i="18"/>
  <c r="C363" i="14"/>
  <c r="C363" i="15" s="1"/>
  <c r="C363" i="18"/>
  <c r="S301" i="14"/>
  <c r="S301" i="15" s="1"/>
  <c r="S301" i="18"/>
  <c r="R308" i="14"/>
  <c r="R308" i="15" s="1"/>
  <c r="R308" i="18"/>
  <c r="R196" i="14"/>
  <c r="R196" i="15" s="1"/>
  <c r="R196" i="18"/>
  <c r="Z137" i="14"/>
  <c r="Z137" i="15" s="1"/>
  <c r="Z137" i="18"/>
  <c r="X62" i="14"/>
  <c r="X62" i="15" s="1"/>
  <c r="X62" i="18"/>
  <c r="G33" i="14"/>
  <c r="G33" i="15" s="1"/>
  <c r="G33" i="18"/>
  <c r="F14" i="14"/>
  <c r="F14" i="15" s="1"/>
  <c r="F14" i="18"/>
  <c r="D8" i="14"/>
  <c r="D8" i="15" s="1"/>
  <c r="D8" i="18"/>
  <c r="Q329" i="14"/>
  <c r="Q329" i="15" s="1"/>
  <c r="Q329" i="18"/>
  <c r="Y278" i="14"/>
  <c r="Y278" i="15" s="1"/>
  <c r="Y278" i="18"/>
  <c r="Q177" i="14"/>
  <c r="Q177" i="15" s="1"/>
  <c r="Q177" i="18"/>
  <c r="I132" i="14"/>
  <c r="I132" i="15" s="1"/>
  <c r="I132" i="18"/>
  <c r="I92" i="14"/>
  <c r="I92" i="15" s="1"/>
  <c r="I92" i="18"/>
  <c r="P344" i="14"/>
  <c r="P344" i="15" s="1"/>
  <c r="P344" i="18"/>
  <c r="P296" i="14"/>
  <c r="P296" i="15" s="1"/>
  <c r="P296" i="18"/>
  <c r="H211" i="14"/>
  <c r="H211" i="15" s="1"/>
  <c r="H211" i="18"/>
  <c r="X109" i="14"/>
  <c r="X109" i="15" s="1"/>
  <c r="X109" i="18"/>
  <c r="W356" i="14"/>
  <c r="W356" i="15" s="1"/>
  <c r="W356" i="18"/>
  <c r="W77" i="14"/>
  <c r="W77" i="15" s="1"/>
  <c r="W77" i="18"/>
  <c r="N331" i="14"/>
  <c r="N331" i="15" s="1"/>
  <c r="N331" i="18"/>
  <c r="N248" i="14"/>
  <c r="N248" i="15" s="1"/>
  <c r="N248" i="18"/>
  <c r="N100" i="14"/>
  <c r="N100" i="15" s="1"/>
  <c r="N100" i="18"/>
  <c r="U311" i="14"/>
  <c r="U311" i="15" s="1"/>
  <c r="U311" i="18"/>
  <c r="U207" i="14"/>
  <c r="U207" i="15" s="1"/>
  <c r="U207" i="18"/>
  <c r="E149" i="14"/>
  <c r="E149" i="15" s="1"/>
  <c r="E149" i="18"/>
  <c r="U95" i="14"/>
  <c r="U95" i="15" s="1"/>
  <c r="U95" i="18"/>
  <c r="L338" i="14"/>
  <c r="L338" i="15" s="1"/>
  <c r="L338" i="18"/>
  <c r="D277" i="14"/>
  <c r="D277" i="15" s="1"/>
  <c r="D277" i="18"/>
  <c r="L222" i="14"/>
  <c r="L222" i="15" s="1"/>
  <c r="L222" i="18"/>
  <c r="T163" i="14"/>
  <c r="T163" i="15" s="1"/>
  <c r="T163" i="18"/>
  <c r="L110" i="14"/>
  <c r="L110" i="15" s="1"/>
  <c r="L110" i="18"/>
  <c r="D3" i="14"/>
  <c r="D3" i="15" s="1"/>
  <c r="D3" i="18"/>
  <c r="K317" i="14"/>
  <c r="K317" i="15" s="1"/>
  <c r="K317" i="18"/>
  <c r="K261" i="14"/>
  <c r="K261" i="15" s="1"/>
  <c r="K261" i="18"/>
  <c r="K189" i="14"/>
  <c r="K189" i="15" s="1"/>
  <c r="K189" i="18"/>
  <c r="K133" i="14"/>
  <c r="K133" i="15" s="1"/>
  <c r="K133" i="18"/>
  <c r="J244" i="14"/>
  <c r="J244" i="15" s="1"/>
  <c r="J244" i="18"/>
  <c r="J172" i="14"/>
  <c r="J172" i="15" s="1"/>
  <c r="J172" i="18"/>
  <c r="Q41" i="14"/>
  <c r="Q41" i="15" s="1"/>
  <c r="Q41" i="18"/>
  <c r="X27" i="14"/>
  <c r="X27" i="15" s="1"/>
  <c r="X27" i="18"/>
  <c r="W16" i="14"/>
  <c r="W16" i="15" s="1"/>
  <c r="W16" i="18"/>
  <c r="K15" i="14"/>
  <c r="K15" i="15" s="1"/>
  <c r="K15" i="18"/>
  <c r="N245" i="14"/>
  <c r="N245" i="15" s="1"/>
  <c r="N245" i="18"/>
  <c r="F66" i="14"/>
  <c r="F66" i="15" s="1"/>
  <c r="F66" i="18"/>
  <c r="J328" i="14"/>
  <c r="J328" i="15" s="1"/>
  <c r="J328" i="18"/>
  <c r="H254" i="14"/>
  <c r="H254" i="15" s="1"/>
  <c r="H254" i="18"/>
  <c r="H190" i="14"/>
  <c r="H190" i="15" s="1"/>
  <c r="H190" i="18"/>
  <c r="X128" i="14"/>
  <c r="X128" i="15" s="1"/>
  <c r="X128" i="18"/>
  <c r="P67" i="14"/>
  <c r="P67" i="15" s="1"/>
  <c r="P67" i="18"/>
  <c r="G126" i="14"/>
  <c r="G126" i="15" s="1"/>
  <c r="G126" i="18"/>
  <c r="V354" i="14"/>
  <c r="V354" i="15" s="1"/>
  <c r="V354" i="18"/>
  <c r="F242" i="14"/>
  <c r="F242" i="15" s="1"/>
  <c r="F242" i="18"/>
  <c r="V156" i="14"/>
  <c r="V156" i="15" s="1"/>
  <c r="V156" i="18"/>
  <c r="V92" i="14"/>
  <c r="V92" i="15" s="1"/>
  <c r="V92" i="18"/>
  <c r="U346" i="14"/>
  <c r="U346" i="15" s="1"/>
  <c r="U346" i="18"/>
  <c r="E296" i="14"/>
  <c r="E296" i="15" s="1"/>
  <c r="E296" i="18"/>
  <c r="U170" i="14"/>
  <c r="U170" i="15" s="1"/>
  <c r="U170" i="18"/>
  <c r="D358" i="14"/>
  <c r="D358" i="15" s="1"/>
  <c r="D358" i="18"/>
  <c r="T296" i="14"/>
  <c r="T296" i="15" s="1"/>
  <c r="T296" i="18"/>
  <c r="D236" i="14"/>
  <c r="D236" i="15" s="1"/>
  <c r="D236" i="18"/>
  <c r="T166" i="14"/>
  <c r="T166" i="15" s="1"/>
  <c r="T166" i="18"/>
  <c r="D76" i="14"/>
  <c r="D76" i="15" s="1"/>
  <c r="D76" i="18"/>
  <c r="K320" i="14"/>
  <c r="K320" i="15" s="1"/>
  <c r="K320" i="18"/>
  <c r="C267" i="14"/>
  <c r="C267" i="15" s="1"/>
  <c r="C267" i="18"/>
  <c r="S85" i="14"/>
  <c r="S85" i="15" s="1"/>
  <c r="S85" i="18"/>
  <c r="Z281" i="14"/>
  <c r="Z281" i="15" s="1"/>
  <c r="Z281" i="18"/>
  <c r="H4" i="14"/>
  <c r="H4" i="15" s="1"/>
  <c r="H4" i="18"/>
  <c r="L5" i="14"/>
  <c r="L5" i="15" s="1"/>
  <c r="L5" i="18"/>
  <c r="R7" i="14"/>
  <c r="R7" i="15" s="1"/>
  <c r="R7" i="18"/>
  <c r="W285" i="14"/>
  <c r="W285" i="15" s="1"/>
  <c r="W285" i="18"/>
  <c r="G131" i="14"/>
  <c r="G131" i="15" s="1"/>
  <c r="G131" i="18"/>
  <c r="E277" i="14"/>
  <c r="E277" i="15" s="1"/>
  <c r="E277" i="18"/>
  <c r="M226" i="14"/>
  <c r="M226" i="15" s="1"/>
  <c r="M226" i="18"/>
  <c r="C256" i="14"/>
  <c r="C256" i="15" s="1"/>
  <c r="C256" i="18"/>
  <c r="K93" i="14"/>
  <c r="K93" i="15" s="1"/>
  <c r="K93" i="18"/>
  <c r="Z206" i="14"/>
  <c r="Z206" i="15" s="1"/>
  <c r="Z206" i="18"/>
  <c r="H366" i="14"/>
  <c r="H366" i="15" s="1"/>
  <c r="H366" i="18"/>
  <c r="X320" i="14"/>
  <c r="X320" i="15" s="1"/>
  <c r="X320" i="18"/>
  <c r="H230" i="14"/>
  <c r="H230" i="15" s="1"/>
  <c r="H230" i="18"/>
  <c r="X160" i="14"/>
  <c r="X160" i="15" s="1"/>
  <c r="X160" i="18"/>
  <c r="P91" i="14"/>
  <c r="P91" i="15" s="1"/>
  <c r="P91" i="18"/>
  <c r="G324" i="14"/>
  <c r="G324" i="15" s="1"/>
  <c r="G324" i="18"/>
  <c r="G254" i="14"/>
  <c r="G254" i="15" s="1"/>
  <c r="G254" i="18"/>
  <c r="W184" i="14"/>
  <c r="W184" i="15" s="1"/>
  <c r="W184" i="18"/>
  <c r="G110" i="14"/>
  <c r="G110" i="15" s="1"/>
  <c r="G110" i="18"/>
  <c r="V188" i="14"/>
  <c r="V188" i="15" s="1"/>
  <c r="V188" i="18"/>
  <c r="E208" i="14"/>
  <c r="E208" i="15" s="1"/>
  <c r="E208" i="18"/>
  <c r="L302" i="14"/>
  <c r="L302" i="15" s="1"/>
  <c r="L302" i="18"/>
  <c r="S325" i="14"/>
  <c r="S325" i="15" s="1"/>
  <c r="S325" i="18"/>
  <c r="C83" i="14"/>
  <c r="C83" i="15" s="1"/>
  <c r="C83" i="18"/>
  <c r="R220" i="14"/>
  <c r="R220" i="15" s="1"/>
  <c r="R220" i="18"/>
  <c r="Z121" i="14"/>
  <c r="Z121" i="15" s="1"/>
  <c r="Z121" i="18"/>
  <c r="Q52" i="14"/>
  <c r="Q52" i="15" s="1"/>
  <c r="Q52" i="18"/>
  <c r="L61" i="14"/>
  <c r="L61" i="15" s="1"/>
  <c r="L61" i="18"/>
  <c r="R63" i="14"/>
  <c r="R63" i="15" s="1"/>
  <c r="R63" i="18"/>
  <c r="Y334" i="14"/>
  <c r="Y334" i="15" s="1"/>
  <c r="Y334" i="18"/>
  <c r="Q289" i="14"/>
  <c r="Q289" i="15" s="1"/>
  <c r="Q289" i="18"/>
  <c r="I244" i="14"/>
  <c r="I244" i="15" s="1"/>
  <c r="I244" i="18"/>
  <c r="Q193" i="14"/>
  <c r="Q193" i="15" s="1"/>
  <c r="Q193" i="18"/>
  <c r="I148" i="14"/>
  <c r="I148" i="15" s="1"/>
  <c r="I148" i="18"/>
  <c r="I100" i="14"/>
  <c r="I100" i="15" s="1"/>
  <c r="I100" i="18"/>
  <c r="R327" i="14"/>
  <c r="R327" i="15" s="1"/>
  <c r="R327" i="18"/>
  <c r="H259" i="14"/>
  <c r="H259" i="15" s="1"/>
  <c r="H259" i="18"/>
  <c r="X173" i="14"/>
  <c r="X173" i="15" s="1"/>
  <c r="X173" i="18"/>
  <c r="H3" i="14"/>
  <c r="H3" i="15" s="1"/>
  <c r="H3" i="18"/>
  <c r="G307" i="14"/>
  <c r="G307" i="15" s="1"/>
  <c r="G307" i="18"/>
  <c r="O192" i="14"/>
  <c r="O192" i="15" s="1"/>
  <c r="O192" i="18"/>
  <c r="G139" i="14"/>
  <c r="G139" i="15" s="1"/>
  <c r="G139" i="18"/>
  <c r="O80" i="14"/>
  <c r="O80" i="15" s="1"/>
  <c r="O80" i="18"/>
  <c r="V334" i="14"/>
  <c r="V334" i="15" s="1"/>
  <c r="V334" i="18"/>
  <c r="N273" i="14"/>
  <c r="N273" i="15" s="1"/>
  <c r="N273" i="18"/>
  <c r="M346" i="14"/>
  <c r="M346" i="15" s="1"/>
  <c r="M346" i="18"/>
  <c r="E173" i="14"/>
  <c r="E173" i="15" s="1"/>
  <c r="E173" i="18"/>
  <c r="U119" i="14"/>
  <c r="U119" i="15" s="1"/>
  <c r="U119" i="18"/>
  <c r="L363" i="14"/>
  <c r="L363" i="15" s="1"/>
  <c r="L363" i="18"/>
  <c r="D302" i="14"/>
  <c r="D302" i="15" s="1"/>
  <c r="D302" i="18"/>
  <c r="L246" i="14"/>
  <c r="L246" i="15" s="1"/>
  <c r="L246" i="18"/>
  <c r="L190" i="14"/>
  <c r="L190" i="15" s="1"/>
  <c r="L190" i="18"/>
  <c r="K357" i="14"/>
  <c r="K357" i="15" s="1"/>
  <c r="K357" i="18"/>
  <c r="S306" i="14"/>
  <c r="S306" i="15" s="1"/>
  <c r="S306" i="18"/>
  <c r="K197" i="14"/>
  <c r="K197" i="15" s="1"/>
  <c r="K197" i="18"/>
  <c r="Z198" i="14"/>
  <c r="Z198" i="15" s="1"/>
  <c r="Z198" i="18"/>
  <c r="I12" i="14"/>
  <c r="I12" i="15" s="1"/>
  <c r="I12" i="18"/>
  <c r="G54" i="14"/>
  <c r="G54" i="15" s="1"/>
  <c r="G54" i="18"/>
  <c r="F19" i="14"/>
  <c r="F19" i="15" s="1"/>
  <c r="F19" i="18"/>
  <c r="X59" i="14"/>
  <c r="X59" i="15" s="1"/>
  <c r="X59" i="18"/>
  <c r="J361" i="14"/>
  <c r="J361" i="15" s="1"/>
  <c r="J361" i="18"/>
  <c r="P323" i="14"/>
  <c r="P323" i="15" s="1"/>
  <c r="P323" i="18"/>
  <c r="H270" i="14"/>
  <c r="H270" i="15" s="1"/>
  <c r="H270" i="18"/>
  <c r="X208" i="14"/>
  <c r="X208" i="15" s="1"/>
  <c r="X208" i="18"/>
  <c r="P147" i="14"/>
  <c r="P147" i="15" s="1"/>
  <c r="P147" i="18"/>
  <c r="H86" i="14"/>
  <c r="H86" i="15" s="1"/>
  <c r="H86" i="18"/>
  <c r="O329" i="14"/>
  <c r="O329" i="15" s="1"/>
  <c r="O329" i="18"/>
  <c r="G206" i="14"/>
  <c r="G206" i="15" s="1"/>
  <c r="G206" i="18"/>
  <c r="F342" i="14"/>
  <c r="F342" i="15" s="1"/>
  <c r="F342" i="18"/>
  <c r="N277" i="14"/>
  <c r="N277" i="15" s="1"/>
  <c r="N277" i="18"/>
  <c r="F122" i="14"/>
  <c r="F122" i="15" s="1"/>
  <c r="F122" i="18"/>
  <c r="F3" i="14"/>
  <c r="F3" i="15" s="1"/>
  <c r="F3" i="18"/>
  <c r="E312" i="14"/>
  <c r="E312" i="15" s="1"/>
  <c r="E312" i="18"/>
  <c r="L355" i="14"/>
  <c r="L355" i="15" s="1"/>
  <c r="L355" i="18"/>
  <c r="L233" i="14"/>
  <c r="L233" i="15" s="1"/>
  <c r="L233" i="18"/>
  <c r="D164" i="14"/>
  <c r="D164" i="15" s="1"/>
  <c r="D164" i="18"/>
  <c r="K328" i="14"/>
  <c r="K328" i="15" s="1"/>
  <c r="K328" i="18"/>
  <c r="C235" i="14"/>
  <c r="C235" i="15" s="1"/>
  <c r="C235" i="18"/>
  <c r="K120" i="14"/>
  <c r="K120" i="15" s="1"/>
  <c r="K120" i="18"/>
  <c r="Z349" i="14"/>
  <c r="Z349" i="15" s="1"/>
  <c r="Z349" i="18"/>
  <c r="J135" i="14"/>
  <c r="J135" i="15" s="1"/>
  <c r="J135" i="18"/>
  <c r="R76" i="14"/>
  <c r="R76" i="15" s="1"/>
  <c r="R76" i="18"/>
  <c r="F62" i="14"/>
  <c r="F62" i="15" s="1"/>
  <c r="F62" i="18"/>
  <c r="M48" i="14"/>
  <c r="M48" i="15" s="1"/>
  <c r="M48" i="18"/>
  <c r="L53" i="14"/>
  <c r="L53" i="15" s="1"/>
  <c r="L53" i="18"/>
  <c r="R55" i="14"/>
  <c r="R55" i="15" s="1"/>
  <c r="R55" i="18"/>
  <c r="I220" i="14"/>
  <c r="I220" i="15" s="1"/>
  <c r="I220" i="18"/>
  <c r="G243" i="14"/>
  <c r="G243" i="15" s="1"/>
  <c r="G243" i="18"/>
  <c r="G99" i="14"/>
  <c r="G99" i="15" s="1"/>
  <c r="G99" i="18"/>
  <c r="U215" i="14"/>
  <c r="U215" i="15" s="1"/>
  <c r="U215" i="18"/>
  <c r="E69" i="14"/>
  <c r="E69" i="15" s="1"/>
  <c r="E69" i="18"/>
  <c r="L271" i="14"/>
  <c r="L271" i="15" s="1"/>
  <c r="L271" i="18"/>
  <c r="D217" i="14"/>
  <c r="D217" i="15" s="1"/>
  <c r="D217" i="18"/>
  <c r="K229" i="14"/>
  <c r="K229" i="15" s="1"/>
  <c r="K229" i="18"/>
  <c r="C136" i="14"/>
  <c r="C136" i="15" s="1"/>
  <c r="C136" i="18"/>
  <c r="J228" i="14"/>
  <c r="J228" i="15" s="1"/>
  <c r="J228" i="18"/>
  <c r="R185" i="14"/>
  <c r="R185" i="15" s="1"/>
  <c r="R185" i="18"/>
  <c r="X51" i="14"/>
  <c r="X51" i="15" s="1"/>
  <c r="X51" i="18"/>
  <c r="S12" i="14"/>
  <c r="S12" i="15" s="1"/>
  <c r="S12" i="18"/>
  <c r="I135" i="14"/>
  <c r="I135" i="15" s="1"/>
  <c r="I135" i="18"/>
  <c r="H342" i="14"/>
  <c r="H342" i="15" s="1"/>
  <c r="H342" i="18"/>
  <c r="H262" i="14"/>
  <c r="H262" i="15" s="1"/>
  <c r="H262" i="18"/>
  <c r="P203" i="14"/>
  <c r="P203" i="15" s="1"/>
  <c r="P203" i="18"/>
  <c r="X144" i="14"/>
  <c r="X144" i="15" s="1"/>
  <c r="X144" i="18"/>
  <c r="X80" i="14"/>
  <c r="X80" i="15" s="1"/>
  <c r="X80" i="18"/>
  <c r="W318" i="14"/>
  <c r="W318" i="15" s="1"/>
  <c r="W318" i="18"/>
  <c r="O195" i="14"/>
  <c r="O195" i="15" s="1"/>
  <c r="O195" i="18"/>
  <c r="W72" i="14"/>
  <c r="W72" i="15" s="1"/>
  <c r="W72" i="18"/>
  <c r="V299" i="14"/>
  <c r="V299" i="15" s="1"/>
  <c r="V299" i="18"/>
  <c r="N239" i="14"/>
  <c r="N239" i="15" s="1"/>
  <c r="N239" i="18"/>
  <c r="E344" i="14"/>
  <c r="E344" i="15" s="1"/>
  <c r="E344" i="18"/>
  <c r="E288" i="14"/>
  <c r="E288" i="15" s="1"/>
  <c r="E288" i="18"/>
  <c r="M205" i="14"/>
  <c r="M205" i="15" s="1"/>
  <c r="M205" i="18"/>
  <c r="U90" i="14"/>
  <c r="U90" i="15" s="1"/>
  <c r="U90" i="18"/>
  <c r="T335" i="14"/>
  <c r="T335" i="15" s="1"/>
  <c r="T335" i="18"/>
  <c r="L161" i="14"/>
  <c r="L161" i="15" s="1"/>
  <c r="L161" i="18"/>
  <c r="D100" i="14"/>
  <c r="D100" i="15" s="1"/>
  <c r="D100" i="18"/>
  <c r="K344" i="14"/>
  <c r="K344" i="15" s="1"/>
  <c r="K344" i="18"/>
  <c r="C299" i="14"/>
  <c r="C299" i="15" s="1"/>
  <c r="C299" i="18"/>
  <c r="Z257" i="14"/>
  <c r="Z257" i="15" s="1"/>
  <c r="Z257" i="18"/>
  <c r="J199" i="14"/>
  <c r="J199" i="15" s="1"/>
  <c r="J199" i="18"/>
  <c r="J79" i="14"/>
  <c r="J79" i="15" s="1"/>
  <c r="J79" i="18"/>
  <c r="I23" i="14"/>
  <c r="I23" i="15" s="1"/>
  <c r="I23" i="18"/>
  <c r="G41" i="14"/>
  <c r="G41" i="15" s="1"/>
  <c r="G41" i="18"/>
  <c r="N35" i="14"/>
  <c r="N35" i="15" s="1"/>
  <c r="N35" i="18"/>
  <c r="H28" i="14"/>
  <c r="H28" i="15" s="1"/>
  <c r="H28" i="18"/>
  <c r="V248" i="14"/>
  <c r="V248" i="15" s="1"/>
  <c r="V248" i="18"/>
  <c r="F162" i="14"/>
  <c r="F162" i="15" s="1"/>
  <c r="F162" i="18"/>
  <c r="V76" i="14"/>
  <c r="V76" i="15" s="1"/>
  <c r="V76" i="18"/>
  <c r="Y145" i="14"/>
  <c r="Y145" i="15" s="1"/>
  <c r="Y145" i="18"/>
  <c r="Q132" i="14"/>
  <c r="Q132" i="15" s="1"/>
  <c r="Q132" i="18"/>
  <c r="Q108" i="14"/>
  <c r="Q108" i="15" s="1"/>
  <c r="Q108" i="18"/>
  <c r="I87" i="14"/>
  <c r="I87" i="15" s="1"/>
  <c r="I87" i="18"/>
  <c r="P363" i="14"/>
  <c r="P363" i="15" s="1"/>
  <c r="P363" i="18"/>
  <c r="X312" i="14"/>
  <c r="X312" i="15" s="1"/>
  <c r="X312" i="18"/>
  <c r="P259" i="14"/>
  <c r="P259" i="15" s="1"/>
  <c r="P259" i="18"/>
  <c r="X184" i="14"/>
  <c r="X184" i="15" s="1"/>
  <c r="X184" i="18"/>
  <c r="X112" i="14"/>
  <c r="X112" i="15" s="1"/>
  <c r="X112" i="18"/>
  <c r="W348" i="14"/>
  <c r="W348" i="15" s="1"/>
  <c r="W348" i="18"/>
  <c r="W280" i="14"/>
  <c r="W280" i="15" s="1"/>
  <c r="W280" i="18"/>
  <c r="W136" i="14"/>
  <c r="W136" i="15" s="1"/>
  <c r="W136" i="18"/>
  <c r="N312" i="14"/>
  <c r="N312" i="15" s="1"/>
  <c r="N312" i="18"/>
  <c r="F218" i="14"/>
  <c r="F218" i="15" s="1"/>
  <c r="F218" i="18"/>
  <c r="U354" i="14"/>
  <c r="U354" i="15" s="1"/>
  <c r="U354" i="18"/>
  <c r="M285" i="14"/>
  <c r="M285" i="15" s="1"/>
  <c r="M285" i="18"/>
  <c r="E136" i="14"/>
  <c r="E136" i="15" s="1"/>
  <c r="E136" i="18"/>
  <c r="L352" i="14"/>
  <c r="L352" i="15" s="1"/>
  <c r="L352" i="18"/>
  <c r="D280" i="14"/>
  <c r="D280" i="15" s="1"/>
  <c r="D280" i="18"/>
  <c r="T206" i="14"/>
  <c r="T206" i="15" s="1"/>
  <c r="T206" i="18"/>
  <c r="C275" i="14"/>
  <c r="C275" i="15" s="1"/>
  <c r="C275" i="18"/>
  <c r="C211" i="14"/>
  <c r="C211" i="15" s="1"/>
  <c r="C211" i="18"/>
  <c r="S69" i="14"/>
  <c r="S69" i="15" s="1"/>
  <c r="S69" i="18"/>
  <c r="Z209" i="14"/>
  <c r="Z209" i="15" s="1"/>
  <c r="Z209" i="18"/>
  <c r="I39" i="14"/>
  <c r="I39" i="15" s="1"/>
  <c r="I39" i="18"/>
  <c r="X38" i="14"/>
  <c r="X38" i="15" s="1"/>
  <c r="X38" i="18"/>
  <c r="O38" i="14"/>
  <c r="O38" i="15" s="1"/>
  <c r="O38" i="18"/>
  <c r="R347" i="14"/>
  <c r="R347" i="15" s="1"/>
  <c r="R347" i="18"/>
  <c r="Q337" i="14"/>
  <c r="Q337" i="15" s="1"/>
  <c r="Q337" i="18"/>
  <c r="Q185" i="14"/>
  <c r="Q185" i="15" s="1"/>
  <c r="Q185" i="18"/>
  <c r="R344" i="14"/>
  <c r="R344" i="15" s="1"/>
  <c r="R344" i="18"/>
  <c r="P328" i="14"/>
  <c r="P328" i="15" s="1"/>
  <c r="P328" i="18"/>
  <c r="H275" i="14"/>
  <c r="H275" i="15" s="1"/>
  <c r="H275" i="18"/>
  <c r="P136" i="14"/>
  <c r="P136" i="15" s="1"/>
  <c r="P136" i="18"/>
  <c r="W345" i="14"/>
  <c r="W345" i="15" s="1"/>
  <c r="W345" i="18"/>
  <c r="W181" i="14"/>
  <c r="W181" i="15" s="1"/>
  <c r="W181" i="18"/>
  <c r="O128" i="14"/>
  <c r="O128" i="15" s="1"/>
  <c r="O128" i="18"/>
  <c r="V357" i="14"/>
  <c r="V357" i="15" s="1"/>
  <c r="V357" i="18"/>
  <c r="V286" i="14"/>
  <c r="V286" i="15" s="1"/>
  <c r="V286" i="18"/>
  <c r="V89" i="14"/>
  <c r="V89" i="15" s="1"/>
  <c r="V89" i="18"/>
  <c r="E349" i="14"/>
  <c r="E349" i="15" s="1"/>
  <c r="E349" i="18"/>
  <c r="U295" i="14"/>
  <c r="U295" i="15" s="1"/>
  <c r="U295" i="18"/>
  <c r="E237" i="14"/>
  <c r="E237" i="15" s="1"/>
  <c r="E237" i="18"/>
  <c r="U183" i="14"/>
  <c r="U183" i="15" s="1"/>
  <c r="U183" i="18"/>
  <c r="D327" i="14"/>
  <c r="D327" i="15" s="1"/>
  <c r="D327" i="18"/>
  <c r="T211" i="14"/>
  <c r="T211" i="15" s="1"/>
  <c r="T211" i="18"/>
  <c r="D97" i="14"/>
  <c r="D97" i="18"/>
  <c r="K325" i="14"/>
  <c r="K325" i="15" s="1"/>
  <c r="K325" i="18"/>
  <c r="S154" i="14"/>
  <c r="S154" i="15" s="1"/>
  <c r="S154" i="18"/>
  <c r="K101" i="14"/>
  <c r="K101" i="15" s="1"/>
  <c r="K101" i="18"/>
  <c r="R177" i="14"/>
  <c r="R177" i="15" s="1"/>
  <c r="R177" i="18"/>
  <c r="I52" i="14"/>
  <c r="I52" i="15" s="1"/>
  <c r="I52" i="18"/>
  <c r="P62" i="14"/>
  <c r="P62" i="15" s="1"/>
  <c r="P62" i="18"/>
  <c r="O35" i="14"/>
  <c r="O35" i="15" s="1"/>
  <c r="O35" i="18"/>
  <c r="V13" i="14"/>
  <c r="V13" i="15" s="1"/>
  <c r="V13" i="18"/>
  <c r="P198" i="14"/>
  <c r="P198" i="15" s="1"/>
  <c r="P198" i="18"/>
  <c r="X67" i="14"/>
  <c r="X67" i="15" s="1"/>
  <c r="X67" i="18"/>
  <c r="G327" i="14"/>
  <c r="G327" i="15" s="1"/>
  <c r="G327" i="18"/>
  <c r="W283" i="14"/>
  <c r="W283" i="15" s="1"/>
  <c r="W283" i="18"/>
  <c r="O230" i="14"/>
  <c r="O230" i="15" s="1"/>
  <c r="O230" i="18"/>
  <c r="G153" i="14"/>
  <c r="G153" i="15" s="1"/>
  <c r="G153" i="18"/>
  <c r="G89" i="14"/>
  <c r="G89" i="15" s="1"/>
  <c r="G89" i="18"/>
  <c r="V293" i="14"/>
  <c r="V293" i="15" s="1"/>
  <c r="V293" i="18"/>
  <c r="N178" i="14"/>
  <c r="N178" i="15" s="1"/>
  <c r="N178" i="18"/>
  <c r="E355" i="14"/>
  <c r="E355" i="15" s="1"/>
  <c r="E355" i="18"/>
  <c r="M296" i="14"/>
  <c r="M296" i="15" s="1"/>
  <c r="M296" i="18"/>
  <c r="T366" i="14"/>
  <c r="T366" i="15" s="1"/>
  <c r="T366" i="18"/>
  <c r="D300" i="14"/>
  <c r="D300" i="15" s="1"/>
  <c r="D300" i="18"/>
  <c r="T233" i="14"/>
  <c r="T233" i="15" s="1"/>
  <c r="T233" i="18"/>
  <c r="T177" i="14"/>
  <c r="T177" i="15" s="1"/>
  <c r="T177" i="18"/>
  <c r="L116" i="14"/>
  <c r="L116" i="15" s="1"/>
  <c r="L116" i="18"/>
  <c r="K331" i="14"/>
  <c r="K331" i="15" s="1"/>
  <c r="K331" i="18"/>
  <c r="C142" i="14"/>
  <c r="C142" i="15" s="1"/>
  <c r="C142" i="18"/>
  <c r="Z276" i="14"/>
  <c r="Z276" i="15" s="1"/>
  <c r="Z276" i="18"/>
  <c r="J138" i="14"/>
  <c r="J138" i="15" s="1"/>
  <c r="J138" i="18"/>
  <c r="X57" i="14"/>
  <c r="X57" i="15" s="1"/>
  <c r="X57" i="18"/>
  <c r="W38" i="14"/>
  <c r="W38" i="15" s="1"/>
  <c r="W38" i="18"/>
  <c r="E62" i="14"/>
  <c r="E62" i="15" s="1"/>
  <c r="E62" i="18"/>
  <c r="R151" i="14"/>
  <c r="R151" i="15" s="1"/>
  <c r="R151" i="18"/>
  <c r="T37" i="14"/>
  <c r="T37" i="15" s="1"/>
  <c r="T37" i="18"/>
  <c r="K13" i="14"/>
  <c r="K13" i="15" s="1"/>
  <c r="K13" i="18"/>
  <c r="M176" i="14"/>
  <c r="M176" i="15" s="1"/>
  <c r="M176" i="18"/>
  <c r="T209" i="14"/>
  <c r="T209" i="15" s="1"/>
  <c r="T209" i="18"/>
  <c r="D135" i="14"/>
  <c r="D135" i="15" s="1"/>
  <c r="D135" i="18"/>
  <c r="L68" i="14"/>
  <c r="L68" i="15" s="1"/>
  <c r="L68" i="18"/>
  <c r="Z228" i="14"/>
  <c r="Z228" i="15" s="1"/>
  <c r="Z228" i="18"/>
  <c r="Y4" i="14"/>
  <c r="Y4" i="15" s="1"/>
  <c r="Y4" i="18"/>
  <c r="N170" i="14"/>
  <c r="N170" i="15" s="1"/>
  <c r="N170" i="18"/>
  <c r="Z220" i="14"/>
  <c r="Z220" i="15" s="1"/>
  <c r="Z220" i="18"/>
  <c r="Z132" i="14"/>
  <c r="Z132" i="15" s="1"/>
  <c r="Z132" i="18"/>
  <c r="P20" i="14"/>
  <c r="P20" i="15" s="1"/>
  <c r="P20" i="18"/>
  <c r="D19" i="14"/>
  <c r="D19" i="15" s="1"/>
  <c r="D19" i="18"/>
  <c r="P86" i="14"/>
  <c r="P86" i="15" s="1"/>
  <c r="P86" i="18"/>
  <c r="M200" i="14"/>
  <c r="M200" i="15" s="1"/>
  <c r="M200" i="18"/>
  <c r="L180" i="14"/>
  <c r="L180" i="15" s="1"/>
  <c r="L180" i="18"/>
  <c r="K275" i="14"/>
  <c r="K275" i="15" s="1"/>
  <c r="K275" i="18"/>
  <c r="C206" i="14"/>
  <c r="C206" i="15" s="1"/>
  <c r="C206" i="18"/>
  <c r="C110" i="14"/>
  <c r="C110" i="15" s="1"/>
  <c r="C110" i="18"/>
  <c r="W54" i="14"/>
  <c r="W54" i="15" s="1"/>
  <c r="W54" i="18"/>
  <c r="E187" i="14"/>
  <c r="E187" i="15" s="1"/>
  <c r="E187" i="18"/>
  <c r="K131" i="14"/>
  <c r="K131" i="15" s="1"/>
  <c r="K131" i="18"/>
  <c r="Z76" i="14"/>
  <c r="Z76" i="15" s="1"/>
  <c r="Z76" i="18"/>
  <c r="U16" i="14"/>
  <c r="U16" i="15" s="1"/>
  <c r="U16" i="18"/>
  <c r="X283" i="14"/>
  <c r="X283" i="15" s="1"/>
  <c r="X283" i="18"/>
  <c r="X219" i="14"/>
  <c r="X219" i="15" s="1"/>
  <c r="X219" i="18"/>
  <c r="P166" i="14"/>
  <c r="P166" i="15" s="1"/>
  <c r="P166" i="18"/>
  <c r="X115" i="14"/>
  <c r="X115" i="15" s="1"/>
  <c r="X115" i="18"/>
  <c r="H81" i="14"/>
  <c r="H81" i="15" s="1"/>
  <c r="H81" i="18"/>
  <c r="O346" i="14"/>
  <c r="O346" i="15" s="1"/>
  <c r="O346" i="18"/>
  <c r="W291" i="14"/>
  <c r="W291" i="15" s="1"/>
  <c r="W291" i="18"/>
  <c r="O238" i="14"/>
  <c r="O238" i="15" s="1"/>
  <c r="O238" i="18"/>
  <c r="O134" i="14"/>
  <c r="O134" i="15" s="1"/>
  <c r="O134" i="18"/>
  <c r="W91" i="14"/>
  <c r="W91" i="15" s="1"/>
  <c r="W91" i="18"/>
  <c r="N349" i="14"/>
  <c r="N349" i="15" s="1"/>
  <c r="N349" i="18"/>
  <c r="V280" i="14"/>
  <c r="V280" i="15" s="1"/>
  <c r="V280" i="18"/>
  <c r="F221" i="14"/>
  <c r="F221" i="15" s="1"/>
  <c r="F221" i="18"/>
  <c r="N66" i="14"/>
  <c r="N66" i="15" s="1"/>
  <c r="N66" i="18"/>
  <c r="M312" i="14"/>
  <c r="M312" i="15" s="1"/>
  <c r="M312" i="18"/>
  <c r="U237" i="14"/>
  <c r="U237" i="15" s="1"/>
  <c r="U237" i="18"/>
  <c r="U173" i="14"/>
  <c r="U173" i="15" s="1"/>
  <c r="U173" i="18"/>
  <c r="E107" i="14"/>
  <c r="E107" i="15" s="1"/>
  <c r="E107" i="18"/>
  <c r="L344" i="14"/>
  <c r="L344" i="15" s="1"/>
  <c r="L344" i="18"/>
  <c r="T277" i="14"/>
  <c r="T277" i="15" s="1"/>
  <c r="T277" i="18"/>
  <c r="T137" i="14"/>
  <c r="T137" i="15" s="1"/>
  <c r="T137" i="18"/>
  <c r="T65" i="14"/>
  <c r="T65" i="15" s="1"/>
  <c r="T65" i="18"/>
  <c r="K299" i="14"/>
  <c r="K299" i="15" s="1"/>
  <c r="K299" i="18"/>
  <c r="S224" i="14"/>
  <c r="S224" i="15" s="1"/>
  <c r="S224" i="18"/>
  <c r="Z268" i="14"/>
  <c r="Z268" i="15" s="1"/>
  <c r="Z268" i="18"/>
  <c r="R199" i="14"/>
  <c r="R199" i="15" s="1"/>
  <c r="R199" i="18"/>
  <c r="J122" i="14"/>
  <c r="J122" i="15" s="1"/>
  <c r="J122" i="18"/>
  <c r="Q47" i="14"/>
  <c r="Q47" i="15" s="1"/>
  <c r="Q47" i="18"/>
  <c r="X33" i="14"/>
  <c r="X33" i="15" s="1"/>
  <c r="X33" i="18"/>
  <c r="V51" i="14"/>
  <c r="V51" i="15" s="1"/>
  <c r="V51" i="18"/>
  <c r="T45" i="14"/>
  <c r="T45" i="15" s="1"/>
  <c r="T45" i="18"/>
  <c r="N287" i="14"/>
  <c r="N287" i="15" s="1"/>
  <c r="N287" i="18"/>
  <c r="N202" i="14"/>
  <c r="N202" i="15" s="1"/>
  <c r="N202" i="18"/>
  <c r="V87" i="14"/>
  <c r="V87" i="15" s="1"/>
  <c r="V87" i="18"/>
  <c r="E315" i="14"/>
  <c r="E315" i="15" s="1"/>
  <c r="E315" i="18"/>
  <c r="U133" i="14"/>
  <c r="U133" i="15" s="1"/>
  <c r="U133" i="18"/>
  <c r="U69" i="14"/>
  <c r="U69" i="15" s="1"/>
  <c r="U69" i="18"/>
  <c r="D175" i="14"/>
  <c r="D175" i="15" s="1"/>
  <c r="D175" i="18"/>
  <c r="C342" i="14"/>
  <c r="C342" i="15" s="1"/>
  <c r="C342" i="18"/>
  <c r="C270" i="14"/>
  <c r="C270" i="15" s="1"/>
  <c r="C270" i="18"/>
  <c r="K171" i="14"/>
  <c r="K171" i="15" s="1"/>
  <c r="K171" i="18"/>
  <c r="C102" i="14"/>
  <c r="C102" i="15" s="1"/>
  <c r="C102" i="18"/>
  <c r="J250" i="14"/>
  <c r="J250" i="15" s="1"/>
  <c r="J250" i="18"/>
  <c r="J170" i="14"/>
  <c r="J170" i="15" s="1"/>
  <c r="J170" i="18"/>
  <c r="J98" i="14"/>
  <c r="J98" i="15" s="1"/>
  <c r="J98" i="18"/>
  <c r="G12" i="14"/>
  <c r="G12" i="15" s="1"/>
  <c r="G12" i="18"/>
  <c r="T21" i="14"/>
  <c r="T21" i="15" s="1"/>
  <c r="T21" i="18"/>
  <c r="Z63" i="14"/>
  <c r="Z63" i="15" s="1"/>
  <c r="Z63" i="18"/>
  <c r="I206" i="14"/>
  <c r="I206" i="15" s="1"/>
  <c r="I206" i="18"/>
  <c r="R361" i="14"/>
  <c r="R361" i="15" s="1"/>
  <c r="R361" i="18"/>
  <c r="R328" i="14"/>
  <c r="R328" i="15" s="1"/>
  <c r="R328" i="18"/>
  <c r="Y136" i="14"/>
  <c r="Y136" i="15" s="1"/>
  <c r="Y136" i="18"/>
  <c r="I126" i="14"/>
  <c r="I126" i="15" s="1"/>
  <c r="I126" i="18"/>
  <c r="Y112" i="14"/>
  <c r="Y112" i="15" s="1"/>
  <c r="Y112" i="18"/>
  <c r="M252" i="14"/>
  <c r="M252" i="15" s="1"/>
  <c r="M252" i="18"/>
  <c r="D282" i="14"/>
  <c r="D282" i="15" s="1"/>
  <c r="D282" i="18"/>
  <c r="P194" i="14"/>
  <c r="P194" i="15" s="1"/>
  <c r="P194" i="18"/>
  <c r="M228" i="14"/>
  <c r="M228" i="15" s="1"/>
  <c r="M228" i="18"/>
  <c r="E103" i="14"/>
  <c r="E103" i="15" s="1"/>
  <c r="E103" i="18"/>
  <c r="W325" i="14"/>
  <c r="W325" i="15" s="1"/>
  <c r="W325" i="18"/>
  <c r="O258" i="14"/>
  <c r="O258" i="15" s="1"/>
  <c r="O258" i="18"/>
  <c r="O178" i="14"/>
  <c r="O178" i="15" s="1"/>
  <c r="O178" i="18"/>
  <c r="V320" i="14"/>
  <c r="V320" i="15" s="1"/>
  <c r="V320" i="18"/>
  <c r="U353" i="14"/>
  <c r="U353" i="15" s="1"/>
  <c r="U353" i="18"/>
  <c r="U273" i="14"/>
  <c r="U273" i="15" s="1"/>
  <c r="U273" i="18"/>
  <c r="U201" i="14"/>
  <c r="U201" i="15" s="1"/>
  <c r="U201" i="18"/>
  <c r="M132" i="14"/>
  <c r="M132" i="15" s="1"/>
  <c r="M132" i="18"/>
  <c r="T362" i="14"/>
  <c r="T362" i="15" s="1"/>
  <c r="T362" i="18"/>
  <c r="T295" i="14"/>
  <c r="T295" i="15" s="1"/>
  <c r="T295" i="18"/>
  <c r="O37" i="14"/>
  <c r="O37" i="15" s="1"/>
  <c r="O37" i="18"/>
  <c r="K3" i="14"/>
  <c r="K3" i="15" s="1"/>
  <c r="K3" i="18"/>
  <c r="H277" i="14"/>
  <c r="H277" i="15" s="1"/>
  <c r="H277" i="18"/>
  <c r="P242" i="14"/>
  <c r="P242" i="15" s="1"/>
  <c r="P242" i="18"/>
  <c r="H157" i="14"/>
  <c r="H157" i="15" s="1"/>
  <c r="H157" i="18"/>
  <c r="W336" i="14"/>
  <c r="W336" i="15" s="1"/>
  <c r="W336" i="18"/>
  <c r="W263" i="14"/>
  <c r="W263" i="15" s="1"/>
  <c r="W263" i="18"/>
  <c r="G189" i="14"/>
  <c r="G189" i="15" s="1"/>
  <c r="G189" i="18"/>
  <c r="F295" i="14"/>
  <c r="F295" i="15" s="1"/>
  <c r="F295" i="18"/>
  <c r="U345" i="14"/>
  <c r="U345" i="15" s="1"/>
  <c r="U345" i="18"/>
  <c r="M268" i="14"/>
  <c r="M268" i="15" s="1"/>
  <c r="M268" i="18"/>
  <c r="M124" i="14"/>
  <c r="M124" i="15" s="1"/>
  <c r="M124" i="18"/>
  <c r="T221" i="14"/>
  <c r="T221" i="15" s="1"/>
  <c r="T221" i="18"/>
  <c r="S332" i="14"/>
  <c r="S332" i="15" s="1"/>
  <c r="S332" i="18"/>
  <c r="H19" i="14"/>
  <c r="H19" i="15" s="1"/>
  <c r="H19" i="18"/>
  <c r="P202" i="14"/>
  <c r="P202" i="15" s="1"/>
  <c r="P202" i="18"/>
  <c r="F129" i="14"/>
  <c r="F129" i="15" s="1"/>
  <c r="F129" i="18"/>
  <c r="V83" i="14"/>
  <c r="V83" i="15" s="1"/>
  <c r="V83" i="18"/>
  <c r="D115" i="14"/>
  <c r="D115" i="15" s="1"/>
  <c r="D115" i="18"/>
  <c r="O66" i="14"/>
  <c r="O66" i="15" s="1"/>
  <c r="O66" i="18"/>
  <c r="G157" i="14"/>
  <c r="G157" i="15" s="1"/>
  <c r="G157" i="18"/>
  <c r="M356" i="14"/>
  <c r="M356" i="15" s="1"/>
  <c r="M356" i="18"/>
  <c r="L208" i="14"/>
  <c r="L208" i="15" s="1"/>
  <c r="L208" i="18"/>
  <c r="D107" i="14"/>
  <c r="D107" i="15" s="1"/>
  <c r="D107" i="18"/>
  <c r="C330" i="14"/>
  <c r="C330" i="15" s="1"/>
  <c r="C330" i="18"/>
  <c r="R358" i="14"/>
  <c r="R358" i="15" s="1"/>
  <c r="R358" i="18"/>
  <c r="P282" i="14"/>
  <c r="P282" i="15" s="1"/>
  <c r="P282" i="18"/>
  <c r="P250" i="14"/>
  <c r="P250" i="15" s="1"/>
  <c r="P250" i="18"/>
  <c r="X135" i="14"/>
  <c r="X135" i="15" s="1"/>
  <c r="X135" i="18"/>
  <c r="W303" i="14"/>
  <c r="W303" i="15" s="1"/>
  <c r="W303" i="18"/>
  <c r="G229" i="14"/>
  <c r="G229" i="15" s="1"/>
  <c r="G229" i="18"/>
  <c r="N366" i="14"/>
  <c r="N366" i="15" s="1"/>
  <c r="N366" i="18"/>
  <c r="U257" i="14"/>
  <c r="U257" i="15" s="1"/>
  <c r="U257" i="18"/>
  <c r="E175" i="14"/>
  <c r="E175" i="15" s="1"/>
  <c r="E175" i="18"/>
  <c r="L340" i="14"/>
  <c r="L340" i="15" s="1"/>
  <c r="L340" i="18"/>
  <c r="T259" i="14"/>
  <c r="T259" i="15" s="1"/>
  <c r="T259" i="18"/>
  <c r="F367" i="14"/>
  <c r="F367" i="18"/>
  <c r="M45" i="14"/>
  <c r="M45" i="15" s="1"/>
  <c r="M45" i="18"/>
  <c r="E32" i="14"/>
  <c r="E32" i="15" s="1"/>
  <c r="E32" i="18"/>
  <c r="U251" i="14"/>
  <c r="U251" i="15" s="1"/>
  <c r="U251" i="18"/>
  <c r="E241" i="14"/>
  <c r="E241" i="15" s="1"/>
  <c r="E241" i="18"/>
  <c r="M230" i="14"/>
  <c r="M230" i="15" s="1"/>
  <c r="M230" i="18"/>
  <c r="U195" i="14"/>
  <c r="U195" i="15" s="1"/>
  <c r="U195" i="18"/>
  <c r="E185" i="14"/>
  <c r="E185" i="15" s="1"/>
  <c r="E185" i="18"/>
  <c r="M174" i="14"/>
  <c r="M174" i="15" s="1"/>
  <c r="M174" i="18"/>
  <c r="U163" i="14"/>
  <c r="U163" i="15" s="1"/>
  <c r="U163" i="18"/>
  <c r="E153" i="14"/>
  <c r="E153" i="15" s="1"/>
  <c r="E153" i="18"/>
  <c r="M142" i="14"/>
  <c r="M142" i="15" s="1"/>
  <c r="M142" i="18"/>
  <c r="U131" i="14"/>
  <c r="U131" i="15" s="1"/>
  <c r="U131" i="18"/>
  <c r="M110" i="14"/>
  <c r="M110" i="15" s="1"/>
  <c r="M110" i="18"/>
  <c r="U99" i="14"/>
  <c r="U99" i="15" s="1"/>
  <c r="U99" i="18"/>
  <c r="E89" i="14"/>
  <c r="E89" i="15" s="1"/>
  <c r="E89" i="18"/>
  <c r="M78" i="14"/>
  <c r="M78" i="15" s="1"/>
  <c r="M78" i="18"/>
  <c r="L170" i="14"/>
  <c r="L170" i="15" s="1"/>
  <c r="L170" i="18"/>
  <c r="S358" i="14"/>
  <c r="S358" i="15" s="1"/>
  <c r="S358" i="18"/>
  <c r="K329" i="14"/>
  <c r="K329" i="15" s="1"/>
  <c r="K329" i="18"/>
  <c r="S318" i="14"/>
  <c r="S318" i="15" s="1"/>
  <c r="S318" i="18"/>
  <c r="C292" i="14"/>
  <c r="C292" i="15" s="1"/>
  <c r="C292" i="18"/>
  <c r="C260" i="14"/>
  <c r="C260" i="15" s="1"/>
  <c r="C260" i="18"/>
  <c r="K241" i="14"/>
  <c r="K241" i="15" s="1"/>
  <c r="K241" i="18"/>
  <c r="C188" i="14"/>
  <c r="C188" i="15" s="1"/>
  <c r="C188" i="18"/>
  <c r="K121" i="14"/>
  <c r="K121" i="15" s="1"/>
  <c r="K121" i="18"/>
  <c r="C92" i="14"/>
  <c r="C92" i="15" s="1"/>
  <c r="C92" i="18"/>
  <c r="S70" i="14"/>
  <c r="S70" i="15" s="1"/>
  <c r="S70" i="18"/>
  <c r="J304" i="14"/>
  <c r="J304" i="15" s="1"/>
  <c r="J304" i="18"/>
  <c r="Z282" i="14"/>
  <c r="Z282" i="15" s="1"/>
  <c r="Z282" i="18"/>
  <c r="Z274" i="14"/>
  <c r="Z274" i="15" s="1"/>
  <c r="Z274" i="18"/>
  <c r="AB274" i="18" s="1"/>
  <c r="J224" i="14"/>
  <c r="J224" i="15" s="1"/>
  <c r="J224" i="18"/>
  <c r="R213" i="14"/>
  <c r="R213" i="15" s="1"/>
  <c r="R213" i="18"/>
  <c r="Z194" i="14"/>
  <c r="Z194" i="15" s="1"/>
  <c r="Z194" i="18"/>
  <c r="R157" i="14"/>
  <c r="R157" i="15" s="1"/>
  <c r="R157" i="18"/>
  <c r="J112" i="14"/>
  <c r="J112" i="15" s="1"/>
  <c r="J112" i="18"/>
  <c r="R93" i="14"/>
  <c r="R93" i="15" s="1"/>
  <c r="R93" i="18"/>
  <c r="Z74" i="14"/>
  <c r="Z74" i="15" s="1"/>
  <c r="Z74" i="18"/>
  <c r="Q29" i="14"/>
  <c r="Q29" i="15" s="1"/>
  <c r="Q29" i="18"/>
  <c r="Y10" i="14"/>
  <c r="Y10" i="15" s="1"/>
  <c r="Y10" i="18"/>
  <c r="H61" i="14"/>
  <c r="H61" i="15" s="1"/>
  <c r="H61" i="18"/>
  <c r="G58" i="14"/>
  <c r="G58" i="15" s="1"/>
  <c r="G58" i="18"/>
  <c r="L54" i="14"/>
  <c r="L54" i="18"/>
  <c r="T27" i="14"/>
  <c r="T27" i="15" s="1"/>
  <c r="T27" i="18"/>
  <c r="S32" i="14"/>
  <c r="S32" i="15" s="1"/>
  <c r="S32" i="18"/>
  <c r="R56" i="14"/>
  <c r="R56" i="15" s="1"/>
  <c r="R56" i="18"/>
  <c r="Z37" i="14"/>
  <c r="Z37" i="15" s="1"/>
  <c r="Z37" i="18"/>
  <c r="R16" i="14"/>
  <c r="R16" i="15" s="1"/>
  <c r="R16" i="18"/>
  <c r="D54" i="14"/>
  <c r="D54" i="15" s="1"/>
  <c r="D54" i="18"/>
  <c r="L43" i="14"/>
  <c r="L43" i="15" s="1"/>
  <c r="L43" i="18"/>
  <c r="T32" i="14"/>
  <c r="T32" i="15" s="1"/>
  <c r="T32" i="18"/>
  <c r="D22" i="14"/>
  <c r="D22" i="15" s="1"/>
  <c r="D22" i="18"/>
  <c r="T8" i="14"/>
  <c r="T8" i="15" s="1"/>
  <c r="T8" i="18"/>
  <c r="M211" i="14"/>
  <c r="M211" i="15" s="1"/>
  <c r="M211" i="18"/>
  <c r="L119" i="14"/>
  <c r="L119" i="15" s="1"/>
  <c r="L119" i="18"/>
  <c r="E190" i="14"/>
  <c r="E190" i="15" s="1"/>
  <c r="E190" i="18"/>
  <c r="Z294" i="14"/>
  <c r="Z294" i="15" s="1"/>
  <c r="Z294" i="18"/>
  <c r="L42" i="14"/>
  <c r="L42" i="15" s="1"/>
  <c r="L42" i="18"/>
  <c r="D40" i="14"/>
  <c r="D40" i="15" s="1"/>
  <c r="D40" i="18"/>
  <c r="L34" i="14"/>
  <c r="L34" i="15" s="1"/>
  <c r="L34" i="18"/>
  <c r="Z58" i="14"/>
  <c r="Z58" i="15" s="1"/>
  <c r="Z58" i="18"/>
  <c r="M42" i="14"/>
  <c r="M42" i="15" s="1"/>
  <c r="M42" i="18"/>
  <c r="L31" i="14"/>
  <c r="L31" i="15" s="1"/>
  <c r="L31" i="18"/>
  <c r="O39" i="14"/>
  <c r="O39" i="15" s="1"/>
  <c r="O39" i="18"/>
  <c r="E29" i="14"/>
  <c r="E29" i="15" s="1"/>
  <c r="E29" i="18"/>
  <c r="U7" i="14"/>
  <c r="U7" i="15" s="1"/>
  <c r="U7" i="18"/>
  <c r="D226" i="14"/>
  <c r="D226" i="15" s="1"/>
  <c r="D226" i="18"/>
  <c r="U158" i="14"/>
  <c r="U158" i="15" s="1"/>
  <c r="U158" i="18"/>
  <c r="T114" i="14"/>
  <c r="T114" i="15" s="1"/>
  <c r="T114" i="18"/>
  <c r="Z328" i="14"/>
  <c r="Z328" i="15" s="1"/>
  <c r="Z328" i="18"/>
  <c r="J310" i="14"/>
  <c r="J310" i="15" s="1"/>
  <c r="J310" i="18"/>
  <c r="Z296" i="14"/>
  <c r="Z296" i="15" s="1"/>
  <c r="Z296" i="18"/>
  <c r="J286" i="14"/>
  <c r="J286" i="15" s="1"/>
  <c r="J286" i="18"/>
  <c r="Z272" i="14"/>
  <c r="Z272" i="15" s="1"/>
  <c r="Z272" i="18"/>
  <c r="R243" i="14"/>
  <c r="R243" i="15" s="1"/>
  <c r="R243" i="18"/>
  <c r="R211" i="14"/>
  <c r="R211" i="15" s="1"/>
  <c r="R211" i="18"/>
  <c r="J198" i="14"/>
  <c r="J198" i="15" s="1"/>
  <c r="J198" i="18"/>
  <c r="C119" i="14"/>
  <c r="C119" i="15" s="1"/>
  <c r="C119" i="18"/>
  <c r="K108" i="14"/>
  <c r="K108" i="15" s="1"/>
  <c r="K108" i="18"/>
  <c r="R224" i="14"/>
  <c r="R224" i="15" s="1"/>
  <c r="R224" i="18"/>
  <c r="J139" i="14"/>
  <c r="J139" i="15" s="1"/>
  <c r="J139" i="18"/>
  <c r="R128" i="14"/>
  <c r="R128" i="15" s="1"/>
  <c r="R128" i="18"/>
  <c r="Y61" i="14"/>
  <c r="Y61" i="15" s="1"/>
  <c r="Y61" i="18"/>
  <c r="Q48" i="14"/>
  <c r="Q48" i="15" s="1"/>
  <c r="Q48" i="18"/>
  <c r="Q32" i="14"/>
  <c r="Q32" i="15" s="1"/>
  <c r="Q32" i="18"/>
  <c r="I19" i="14"/>
  <c r="I19" i="15" s="1"/>
  <c r="I19" i="18"/>
  <c r="Y5" i="14"/>
  <c r="Y5" i="15" s="1"/>
  <c r="Y5" i="18"/>
  <c r="X50" i="14"/>
  <c r="X50" i="15" s="1"/>
  <c r="X50" i="18"/>
  <c r="V60" i="14"/>
  <c r="V60" i="15" s="1"/>
  <c r="V60" i="18"/>
  <c r="V36" i="14"/>
  <c r="V36" i="15" s="1"/>
  <c r="V36" i="18"/>
  <c r="M36" i="14"/>
  <c r="M36" i="15" s="1"/>
  <c r="M36" i="18"/>
  <c r="U25" i="14"/>
  <c r="U25" i="15" s="1"/>
  <c r="U25" i="18"/>
  <c r="E15" i="14"/>
  <c r="E15" i="15" s="1"/>
  <c r="E15" i="18"/>
  <c r="T54" i="14"/>
  <c r="T54" i="15" s="1"/>
  <c r="T54" i="18"/>
  <c r="Q365" i="14"/>
  <c r="Q365" i="15" s="1"/>
  <c r="Q365" i="18"/>
  <c r="I344" i="14"/>
  <c r="I344" i="15" s="1"/>
  <c r="I344" i="18"/>
  <c r="Q333" i="14"/>
  <c r="Q333" i="15" s="1"/>
  <c r="Q333" i="18"/>
  <c r="Y322" i="14"/>
  <c r="Y322" i="15" s="1"/>
  <c r="Y322" i="18"/>
  <c r="I312" i="14"/>
  <c r="I312" i="15" s="1"/>
  <c r="I312" i="18"/>
  <c r="Q301" i="14"/>
  <c r="Q301" i="15" s="1"/>
  <c r="Q301" i="18"/>
  <c r="I144" i="14"/>
  <c r="I144" i="15" s="1"/>
  <c r="I144" i="18"/>
  <c r="I96" i="14"/>
  <c r="I96" i="15" s="1"/>
  <c r="I96" i="18"/>
  <c r="Y74" i="14"/>
  <c r="Y74" i="15" s="1"/>
  <c r="Y74" i="18"/>
  <c r="J323" i="14"/>
  <c r="J323" i="15" s="1"/>
  <c r="J323" i="18"/>
  <c r="X281" i="14"/>
  <c r="X281" i="15" s="1"/>
  <c r="X281" i="18"/>
  <c r="X217" i="14"/>
  <c r="X217" i="15" s="1"/>
  <c r="X217" i="18"/>
  <c r="P196" i="14"/>
  <c r="P196" i="15" s="1"/>
  <c r="P196" i="18"/>
  <c r="H175" i="14"/>
  <c r="H175" i="15" s="1"/>
  <c r="H175" i="18"/>
  <c r="X153" i="14"/>
  <c r="X153" i="15" s="1"/>
  <c r="X153" i="18"/>
  <c r="P132" i="14"/>
  <c r="P132" i="15" s="1"/>
  <c r="P132" i="18"/>
  <c r="W281" i="14"/>
  <c r="W281" i="15" s="1"/>
  <c r="W281" i="18"/>
  <c r="G151" i="14"/>
  <c r="G151" i="15" s="1"/>
  <c r="G151" i="18"/>
  <c r="G119" i="14"/>
  <c r="G119" i="15" s="1"/>
  <c r="G119" i="18"/>
  <c r="W89" i="14"/>
  <c r="W89" i="15" s="1"/>
  <c r="W89" i="18"/>
  <c r="J41" i="14"/>
  <c r="J41" i="15" s="1"/>
  <c r="J41" i="18"/>
  <c r="O132" i="14"/>
  <c r="O132" i="15" s="1"/>
  <c r="O132" i="18"/>
  <c r="O100" i="14"/>
  <c r="O100" i="15" s="1"/>
  <c r="O100" i="18"/>
  <c r="G71" i="14"/>
  <c r="G71" i="15" s="1"/>
  <c r="G71" i="18"/>
  <c r="Y106" i="14"/>
  <c r="Y106" i="15" s="1"/>
  <c r="Y106" i="18"/>
  <c r="J326" i="14"/>
  <c r="J326" i="15" s="1"/>
  <c r="J326" i="18"/>
  <c r="Q157" i="14"/>
  <c r="Q157" i="15" s="1"/>
  <c r="Q157" i="18"/>
  <c r="I136" i="14"/>
  <c r="I136" i="15" s="1"/>
  <c r="I136" i="18"/>
  <c r="Y82" i="14"/>
  <c r="Y82" i="15" s="1"/>
  <c r="Y82" i="18"/>
  <c r="P260" i="14"/>
  <c r="P260" i="15" s="1"/>
  <c r="P260" i="18"/>
  <c r="H239" i="14"/>
  <c r="H239" i="15" s="1"/>
  <c r="H239" i="18"/>
  <c r="G215" i="14"/>
  <c r="G215" i="15" s="1"/>
  <c r="G215" i="18"/>
  <c r="G191" i="14"/>
  <c r="G191" i="15" s="1"/>
  <c r="G191" i="18"/>
  <c r="G167" i="14"/>
  <c r="G167" i="15" s="1"/>
  <c r="G167" i="18"/>
  <c r="W137" i="14"/>
  <c r="W137" i="15" s="1"/>
  <c r="W137" i="18"/>
  <c r="W105" i="14"/>
  <c r="W105" i="15" s="1"/>
  <c r="W105" i="18"/>
  <c r="W65" i="14"/>
  <c r="W65" i="15" s="1"/>
  <c r="W65" i="18"/>
  <c r="V63" i="14"/>
  <c r="V63" i="15" s="1"/>
  <c r="V63" i="18"/>
  <c r="S30" i="14"/>
  <c r="S30" i="15" s="1"/>
  <c r="S30" i="18"/>
  <c r="Z51" i="14"/>
  <c r="Z51" i="15" s="1"/>
  <c r="Z51" i="18"/>
  <c r="Z16" i="14"/>
  <c r="Z16" i="15" s="1"/>
  <c r="Z16" i="18"/>
  <c r="C208" i="14"/>
  <c r="C208" i="15" s="1"/>
  <c r="C208" i="18"/>
  <c r="C184" i="14"/>
  <c r="C184" i="15" s="1"/>
  <c r="C184" i="18"/>
  <c r="C88" i="14"/>
  <c r="C88" i="15" s="1"/>
  <c r="C88" i="18"/>
  <c r="C56" i="14"/>
  <c r="C56" i="15" s="1"/>
  <c r="C56" i="18"/>
  <c r="F319" i="14"/>
  <c r="F319" i="18"/>
  <c r="F251" i="14"/>
  <c r="F251" i="18"/>
  <c r="D353" i="14"/>
  <c r="D353" i="18"/>
  <c r="F349" i="14"/>
  <c r="F349" i="18"/>
  <c r="U10" i="14"/>
  <c r="U10" i="15" s="1"/>
  <c r="U10" i="18"/>
  <c r="L18" i="14"/>
  <c r="L18" i="15" s="1"/>
  <c r="L18" i="18"/>
  <c r="O358" i="14"/>
  <c r="O358" i="15" s="1"/>
  <c r="O358" i="18"/>
  <c r="G347" i="14"/>
  <c r="G347" i="15" s="1"/>
  <c r="G347" i="18"/>
  <c r="G336" i="14"/>
  <c r="G336" i="15" s="1"/>
  <c r="G336" i="18"/>
  <c r="G325" i="14"/>
  <c r="G325" i="15" s="1"/>
  <c r="G325" i="18"/>
  <c r="G314" i="14"/>
  <c r="G314" i="15" s="1"/>
  <c r="G314" i="18"/>
  <c r="G303" i="14"/>
  <c r="G303" i="15" s="1"/>
  <c r="G303" i="18"/>
  <c r="F362" i="14"/>
  <c r="F362" i="15" s="1"/>
  <c r="F362" i="18"/>
  <c r="F350" i="14"/>
  <c r="F350" i="15" s="1"/>
  <c r="F350" i="18"/>
  <c r="N336" i="14"/>
  <c r="N336" i="15" s="1"/>
  <c r="N336" i="18"/>
  <c r="V322" i="14"/>
  <c r="V322" i="15" s="1"/>
  <c r="V322" i="18"/>
  <c r="N310" i="14"/>
  <c r="N310" i="15" s="1"/>
  <c r="N310" i="18"/>
  <c r="N297" i="14"/>
  <c r="N297" i="15" s="1"/>
  <c r="N297" i="18"/>
  <c r="M358" i="14"/>
  <c r="M358" i="15" s="1"/>
  <c r="M358" i="18"/>
  <c r="U347" i="14"/>
  <c r="U347" i="15" s="1"/>
  <c r="U347" i="18"/>
  <c r="E337" i="14"/>
  <c r="E337" i="15" s="1"/>
  <c r="E337" i="18"/>
  <c r="M326" i="14"/>
  <c r="M326" i="15" s="1"/>
  <c r="M326" i="18"/>
  <c r="U315" i="14"/>
  <c r="U315" i="15" s="1"/>
  <c r="U315" i="18"/>
  <c r="E305" i="14"/>
  <c r="E305" i="15" s="1"/>
  <c r="E305" i="18"/>
  <c r="M294" i="14"/>
  <c r="M294" i="15" s="1"/>
  <c r="M294" i="18"/>
  <c r="E273" i="14"/>
  <c r="E273" i="15" s="1"/>
  <c r="E273" i="18"/>
  <c r="M262" i="14"/>
  <c r="M262" i="15" s="1"/>
  <c r="M262" i="18"/>
  <c r="U67" i="14"/>
  <c r="U67" i="15" s="1"/>
  <c r="U67" i="18"/>
  <c r="D284" i="14"/>
  <c r="D284" i="15" s="1"/>
  <c r="D284" i="18"/>
  <c r="D270" i="14"/>
  <c r="D270" i="15" s="1"/>
  <c r="D270" i="18"/>
  <c r="T247" i="14"/>
  <c r="T247" i="15" s="1"/>
  <c r="T247" i="18"/>
  <c r="L226" i="14"/>
  <c r="L226" i="15" s="1"/>
  <c r="L226" i="18"/>
  <c r="D205" i="14"/>
  <c r="D205" i="15" s="1"/>
  <c r="D205" i="18"/>
  <c r="L194" i="14"/>
  <c r="L194" i="15" s="1"/>
  <c r="L194" i="18"/>
  <c r="D173" i="14"/>
  <c r="D173" i="15" s="1"/>
  <c r="D173" i="18"/>
  <c r="L162" i="14"/>
  <c r="L162" i="15" s="1"/>
  <c r="L162" i="18"/>
  <c r="D109" i="14"/>
  <c r="D109" i="15" s="1"/>
  <c r="D109" i="18"/>
  <c r="D77" i="14"/>
  <c r="D77" i="15" s="1"/>
  <c r="D77" i="18"/>
  <c r="S366" i="14"/>
  <c r="S366" i="15" s="1"/>
  <c r="S366" i="18"/>
  <c r="C348" i="14"/>
  <c r="C348" i="15" s="1"/>
  <c r="C348" i="18"/>
  <c r="K337" i="14"/>
  <c r="K337" i="15" s="1"/>
  <c r="K337" i="18"/>
  <c r="C300" i="14"/>
  <c r="C300" i="15" s="1"/>
  <c r="C300" i="18"/>
  <c r="K289" i="14"/>
  <c r="K289" i="15" s="1"/>
  <c r="K289" i="18"/>
  <c r="S278" i="14"/>
  <c r="S278" i="15" s="1"/>
  <c r="S278" i="18"/>
  <c r="K249" i="14"/>
  <c r="K249" i="15" s="1"/>
  <c r="K249" i="18"/>
  <c r="K217" i="14"/>
  <c r="K217" i="15" s="1"/>
  <c r="K217" i="18"/>
  <c r="K209" i="14"/>
  <c r="K209" i="15" s="1"/>
  <c r="K209" i="18"/>
  <c r="C164" i="14"/>
  <c r="C164" i="15" s="1"/>
  <c r="C164" i="18"/>
  <c r="S142" i="14"/>
  <c r="S142" i="15" s="1"/>
  <c r="S142" i="18"/>
  <c r="S134" i="14"/>
  <c r="S134" i="15" s="1"/>
  <c r="S134" i="18"/>
  <c r="K113" i="14"/>
  <c r="K113" i="15" s="1"/>
  <c r="K113" i="18"/>
  <c r="C84" i="14"/>
  <c r="C84" i="15" s="1"/>
  <c r="C84" i="18"/>
  <c r="C76" i="14"/>
  <c r="C76" i="15" s="1"/>
  <c r="C76" i="18"/>
  <c r="Z360" i="14"/>
  <c r="Z360" i="15" s="1"/>
  <c r="Z360" i="18"/>
  <c r="Z320" i="14"/>
  <c r="Z320" i="15" s="1"/>
  <c r="Z320" i="18"/>
  <c r="J312" i="14"/>
  <c r="J312" i="15" s="1"/>
  <c r="J312" i="18"/>
  <c r="Z290" i="14"/>
  <c r="Z290" i="15" s="1"/>
  <c r="Z290" i="18"/>
  <c r="J264" i="14"/>
  <c r="J264" i="15" s="1"/>
  <c r="J264" i="18"/>
  <c r="R253" i="14"/>
  <c r="R253" i="15" s="1"/>
  <c r="R253" i="18"/>
  <c r="Z242" i="14"/>
  <c r="Z242" i="15" s="1"/>
  <c r="Z242" i="18"/>
  <c r="J176" i="14"/>
  <c r="J176" i="15" s="1"/>
  <c r="J176" i="18"/>
  <c r="J120" i="14"/>
  <c r="J120" i="15" s="1"/>
  <c r="J120" i="18"/>
  <c r="Z82" i="14"/>
  <c r="Z82" i="15" s="1"/>
  <c r="Z82" i="18"/>
  <c r="I64" i="14"/>
  <c r="I64" i="15" s="1"/>
  <c r="I64" i="18"/>
  <c r="I56" i="14"/>
  <c r="I56" i="15" s="1"/>
  <c r="I56" i="18"/>
  <c r="Q37" i="14"/>
  <c r="Q37" i="15" s="1"/>
  <c r="Q37" i="18"/>
  <c r="Y18" i="14"/>
  <c r="Y18" i="15" s="1"/>
  <c r="Y18" i="18"/>
  <c r="P18" i="14"/>
  <c r="P18" i="15" s="1"/>
  <c r="P18" i="18"/>
  <c r="X7" i="14"/>
  <c r="X7" i="15" s="1"/>
  <c r="X7" i="18"/>
  <c r="V41" i="14"/>
  <c r="V41" i="15" s="1"/>
  <c r="V41" i="18"/>
  <c r="T43" i="14"/>
  <c r="T43" i="15" s="1"/>
  <c r="T43" i="18"/>
  <c r="D9" i="14"/>
  <c r="D9" i="15" s="1"/>
  <c r="D9" i="18"/>
  <c r="S48" i="14"/>
  <c r="S48" i="15" s="1"/>
  <c r="S48" i="18"/>
  <c r="R64" i="14"/>
  <c r="R64" i="15" s="1"/>
  <c r="R64" i="18"/>
  <c r="Z5" i="14"/>
  <c r="Z5" i="15" s="1"/>
  <c r="Z5" i="18"/>
  <c r="M291" i="14"/>
  <c r="M291" i="15" s="1"/>
  <c r="M291" i="18"/>
  <c r="E278" i="14"/>
  <c r="E278" i="15" s="1"/>
  <c r="E278" i="18"/>
  <c r="E262" i="14"/>
  <c r="E262" i="15" s="1"/>
  <c r="E262" i="18"/>
  <c r="U248" i="14"/>
  <c r="U248" i="15" s="1"/>
  <c r="U248" i="18"/>
  <c r="M219" i="14"/>
  <c r="M219" i="15" s="1"/>
  <c r="M219" i="18"/>
  <c r="E206" i="14"/>
  <c r="E206" i="15" s="1"/>
  <c r="E206" i="18"/>
  <c r="U192" i="14"/>
  <c r="U192" i="15" s="1"/>
  <c r="U192" i="18"/>
  <c r="M163" i="14"/>
  <c r="M163" i="15" s="1"/>
  <c r="M163" i="18"/>
  <c r="E150" i="14"/>
  <c r="E150" i="15" s="1"/>
  <c r="E150" i="18"/>
  <c r="M107" i="14"/>
  <c r="M107" i="15" s="1"/>
  <c r="M107" i="18"/>
  <c r="L289" i="14"/>
  <c r="L289" i="15" s="1"/>
  <c r="L289" i="18"/>
  <c r="L275" i="14"/>
  <c r="L275" i="15" s="1"/>
  <c r="L275" i="18"/>
  <c r="L261" i="14"/>
  <c r="L261" i="15" s="1"/>
  <c r="L261" i="18"/>
  <c r="T244" i="14"/>
  <c r="T244" i="15" s="1"/>
  <c r="T244" i="18"/>
  <c r="L231" i="14"/>
  <c r="L231" i="15" s="1"/>
  <c r="L231" i="18"/>
  <c r="D218" i="14"/>
  <c r="D218" i="15" s="1"/>
  <c r="D218" i="18"/>
  <c r="T188" i="14"/>
  <c r="T188" i="15" s="1"/>
  <c r="T188" i="18"/>
  <c r="L175" i="14"/>
  <c r="L175" i="15" s="1"/>
  <c r="L175" i="18"/>
  <c r="L159" i="14"/>
  <c r="L159" i="15" s="1"/>
  <c r="L159" i="18"/>
  <c r="D146" i="14"/>
  <c r="D146" i="15" s="1"/>
  <c r="D146" i="18"/>
  <c r="T132" i="14"/>
  <c r="T132" i="15" s="1"/>
  <c r="T132" i="18"/>
  <c r="T116" i="14"/>
  <c r="T116" i="15" s="1"/>
  <c r="T116" i="18"/>
  <c r="T100" i="14"/>
  <c r="T100" i="15" s="1"/>
  <c r="T100" i="18"/>
  <c r="L87" i="14"/>
  <c r="L87" i="15" s="1"/>
  <c r="L87" i="18"/>
  <c r="L71" i="14"/>
  <c r="L71" i="15" s="1"/>
  <c r="L71" i="18"/>
  <c r="C233" i="14"/>
  <c r="C233" i="15" s="1"/>
  <c r="C233" i="18"/>
  <c r="K190" i="14"/>
  <c r="K190" i="15" s="1"/>
  <c r="K190" i="18"/>
  <c r="S53" i="14"/>
  <c r="S53" i="15" s="1"/>
  <c r="S53" i="18"/>
  <c r="E126" i="14"/>
  <c r="E126" i="15" s="1"/>
  <c r="E126" i="18"/>
  <c r="U104" i="14"/>
  <c r="U104" i="15" s="1"/>
  <c r="U104" i="18"/>
  <c r="U72" i="14"/>
  <c r="U72" i="15" s="1"/>
  <c r="U72" i="18"/>
  <c r="Z255" i="14"/>
  <c r="Z255" i="15" s="1"/>
  <c r="Z255" i="18"/>
  <c r="U26" i="14"/>
  <c r="U26" i="15" s="1"/>
  <c r="U26" i="18"/>
  <c r="L29" i="14"/>
  <c r="L29" i="15" s="1"/>
  <c r="L29" i="18"/>
  <c r="T52" i="14"/>
  <c r="T52" i="15" s="1"/>
  <c r="T52" i="18"/>
  <c r="U47" i="14"/>
  <c r="U47" i="15" s="1"/>
  <c r="U47" i="18"/>
  <c r="M26" i="14"/>
  <c r="M26" i="15" s="1"/>
  <c r="M26" i="18"/>
  <c r="D268" i="14"/>
  <c r="D268" i="15" s="1"/>
  <c r="D268" i="18"/>
  <c r="T245" i="14"/>
  <c r="T245" i="15" s="1"/>
  <c r="T245" i="18"/>
  <c r="L224" i="14"/>
  <c r="L224" i="15" s="1"/>
  <c r="L224" i="18"/>
  <c r="T181" i="14"/>
  <c r="T181" i="15" s="1"/>
  <c r="T181" i="18"/>
  <c r="C263" i="14"/>
  <c r="C263" i="15" s="1"/>
  <c r="C263" i="18"/>
  <c r="W358" i="14"/>
  <c r="W358" i="15" s="1"/>
  <c r="W358" i="18"/>
  <c r="W322" i="14"/>
  <c r="W322" i="15" s="1"/>
  <c r="W322" i="18"/>
  <c r="W311" i="14"/>
  <c r="W311" i="15" s="1"/>
  <c r="W311" i="18"/>
  <c r="W300" i="14"/>
  <c r="W300" i="15" s="1"/>
  <c r="W300" i="18"/>
  <c r="N356" i="14"/>
  <c r="N356" i="15" s="1"/>
  <c r="N356" i="18"/>
  <c r="V310" i="14"/>
  <c r="V310" i="15" s="1"/>
  <c r="V310" i="18"/>
  <c r="M353" i="14"/>
  <c r="M353" i="15" s="1"/>
  <c r="M353" i="18"/>
  <c r="E324" i="14"/>
  <c r="E324" i="15" s="1"/>
  <c r="E324" i="18"/>
  <c r="U302" i="14"/>
  <c r="U302" i="15" s="1"/>
  <c r="U302" i="18"/>
  <c r="U286" i="14"/>
  <c r="U286" i="15" s="1"/>
  <c r="U286" i="18"/>
  <c r="E276" i="14"/>
  <c r="E276" i="15" s="1"/>
  <c r="E276" i="18"/>
  <c r="E228" i="14"/>
  <c r="E228" i="15" s="1"/>
  <c r="E228" i="18"/>
  <c r="M193" i="14"/>
  <c r="M193" i="15" s="1"/>
  <c r="M193" i="18"/>
  <c r="E172" i="14"/>
  <c r="E172" i="15" s="1"/>
  <c r="E172" i="18"/>
  <c r="M97" i="14"/>
  <c r="M97" i="15" s="1"/>
  <c r="M97" i="18"/>
  <c r="M73" i="14"/>
  <c r="M73" i="15" s="1"/>
  <c r="M73" i="18"/>
  <c r="D354" i="14"/>
  <c r="D354" i="15" s="1"/>
  <c r="D354" i="18"/>
  <c r="L309" i="14"/>
  <c r="L309" i="15" s="1"/>
  <c r="L309" i="18"/>
  <c r="C176" i="14"/>
  <c r="C176" i="15" s="1"/>
  <c r="C176" i="18"/>
  <c r="C120" i="14"/>
  <c r="C120" i="15" s="1"/>
  <c r="C120" i="18"/>
  <c r="C80" i="14"/>
  <c r="C80" i="15" s="1"/>
  <c r="C80" i="18"/>
  <c r="E352" i="14"/>
  <c r="E352" i="15" s="1"/>
  <c r="E352" i="18"/>
  <c r="C72" i="14"/>
  <c r="C72" i="15" s="1"/>
  <c r="C72" i="18"/>
  <c r="C200" i="14"/>
  <c r="C200" i="15" s="1"/>
  <c r="C200" i="18"/>
  <c r="F303" i="14"/>
  <c r="F303" i="18"/>
  <c r="F268" i="14"/>
  <c r="F268" i="18"/>
  <c r="F291" i="14"/>
  <c r="F291" i="18"/>
  <c r="F346" i="14"/>
  <c r="F346" i="18"/>
  <c r="F324" i="14"/>
  <c r="F324" i="18"/>
  <c r="F300" i="14"/>
  <c r="F300" i="18"/>
  <c r="F340" i="14"/>
  <c r="F340" i="18"/>
  <c r="F279" i="14"/>
  <c r="F279" i="18"/>
  <c r="F339" i="14"/>
  <c r="F339" i="18"/>
  <c r="F328" i="14"/>
  <c r="F328" i="18"/>
  <c r="F258" i="14"/>
  <c r="F258" i="18"/>
  <c r="F357" i="14"/>
  <c r="F357" i="18"/>
  <c r="D345" i="14"/>
  <c r="D345" i="18"/>
  <c r="D329" i="14"/>
  <c r="D329" i="18"/>
  <c r="F307" i="14"/>
  <c r="F307" i="18"/>
  <c r="E217" i="14"/>
  <c r="E217" i="15" s="1"/>
  <c r="X39" i="14"/>
  <c r="X39" i="15" s="1"/>
  <c r="R133" i="14"/>
  <c r="R133" i="15" s="1"/>
  <c r="J88" i="14"/>
  <c r="J88" i="15" s="1"/>
  <c r="S230" i="14"/>
  <c r="S230" i="15" s="1"/>
  <c r="S102" i="14"/>
  <c r="S102" i="15" s="1"/>
  <c r="J318" i="14"/>
  <c r="J318" i="15" s="1"/>
  <c r="E64" i="14"/>
  <c r="E64" i="15" s="1"/>
  <c r="E64" i="18"/>
  <c r="M61" i="14"/>
  <c r="M61" i="15" s="1"/>
  <c r="M61" i="18"/>
  <c r="E40" i="14"/>
  <c r="E40" i="15" s="1"/>
  <c r="E40" i="18"/>
  <c r="U18" i="14"/>
  <c r="U18" i="15" s="1"/>
  <c r="U18" i="18"/>
  <c r="U259" i="14"/>
  <c r="U259" i="15" s="1"/>
  <c r="U259" i="18"/>
  <c r="E249" i="14"/>
  <c r="E249" i="15" s="1"/>
  <c r="E249" i="18"/>
  <c r="M238" i="14"/>
  <c r="M238" i="15" s="1"/>
  <c r="M238" i="18"/>
  <c r="U227" i="14"/>
  <c r="U227" i="15" s="1"/>
  <c r="U227" i="18"/>
  <c r="M214" i="14"/>
  <c r="M214" i="15" s="1"/>
  <c r="M214" i="18"/>
  <c r="U203" i="14"/>
  <c r="U203" i="15" s="1"/>
  <c r="U203" i="18"/>
  <c r="E193" i="14"/>
  <c r="E193" i="15" s="1"/>
  <c r="E193" i="18"/>
  <c r="M182" i="14"/>
  <c r="M182" i="15" s="1"/>
  <c r="M182" i="18"/>
  <c r="U171" i="14"/>
  <c r="U171" i="15" s="1"/>
  <c r="U171" i="18"/>
  <c r="E161" i="14"/>
  <c r="E161" i="15" s="1"/>
  <c r="E161" i="18"/>
  <c r="M150" i="14"/>
  <c r="M150" i="15" s="1"/>
  <c r="M150" i="18"/>
  <c r="U139" i="14"/>
  <c r="U139" i="15" s="1"/>
  <c r="U139" i="18"/>
  <c r="E129" i="14"/>
  <c r="E129" i="15" s="1"/>
  <c r="E129" i="18"/>
  <c r="M118" i="14"/>
  <c r="M118" i="15" s="1"/>
  <c r="M118" i="18"/>
  <c r="U107" i="14"/>
  <c r="U107" i="15" s="1"/>
  <c r="U107" i="18"/>
  <c r="E97" i="14"/>
  <c r="E97" i="15" s="1"/>
  <c r="E97" i="18"/>
  <c r="M86" i="14"/>
  <c r="M86" i="15" s="1"/>
  <c r="M86" i="18"/>
  <c r="S214" i="14"/>
  <c r="S214" i="15" s="1"/>
  <c r="S214" i="18"/>
  <c r="L146" i="14"/>
  <c r="L146" i="15" s="1"/>
  <c r="L146" i="18"/>
  <c r="L138" i="14"/>
  <c r="L138" i="15" s="1"/>
  <c r="L138" i="18"/>
  <c r="L122" i="14"/>
  <c r="L122" i="15" s="1"/>
  <c r="L122" i="18"/>
  <c r="L98" i="14"/>
  <c r="L98" i="15" s="1"/>
  <c r="L98" i="18"/>
  <c r="L90" i="14"/>
  <c r="L90" i="15" s="1"/>
  <c r="L90" i="18"/>
  <c r="D69" i="14"/>
  <c r="D69" i="15" s="1"/>
  <c r="D69" i="18"/>
  <c r="C356" i="14"/>
  <c r="C356" i="15" s="1"/>
  <c r="C356" i="18"/>
  <c r="S326" i="14"/>
  <c r="S326" i="15" s="1"/>
  <c r="S326" i="18"/>
  <c r="C316" i="14"/>
  <c r="C316" i="15" s="1"/>
  <c r="C316" i="18"/>
  <c r="C308" i="14"/>
  <c r="C308" i="15" s="1"/>
  <c r="C308" i="18"/>
  <c r="K257" i="14"/>
  <c r="K257" i="15" s="1"/>
  <c r="K257" i="18"/>
  <c r="K193" i="14"/>
  <c r="K193" i="15" s="1"/>
  <c r="K193" i="18"/>
  <c r="C156" i="14"/>
  <c r="C156" i="15" s="1"/>
  <c r="C156" i="18"/>
  <c r="S126" i="14"/>
  <c r="S126" i="15" s="1"/>
  <c r="S126" i="18"/>
  <c r="K105" i="14"/>
  <c r="K105" i="15" s="1"/>
  <c r="K105" i="18"/>
  <c r="R301" i="14"/>
  <c r="R301" i="15" s="1"/>
  <c r="R301" i="18"/>
  <c r="J272" i="14"/>
  <c r="J272" i="15" s="1"/>
  <c r="J272" i="18"/>
  <c r="J232" i="14"/>
  <c r="J232" i="15" s="1"/>
  <c r="J232" i="18"/>
  <c r="R221" i="14"/>
  <c r="R221" i="15" s="1"/>
  <c r="R221" i="18"/>
  <c r="Z210" i="14"/>
  <c r="Z210" i="15" s="1"/>
  <c r="Z210" i="18"/>
  <c r="J184" i="14"/>
  <c r="J184" i="15" s="1"/>
  <c r="J184" i="18"/>
  <c r="R165" i="14"/>
  <c r="R165" i="15" s="1"/>
  <c r="R165" i="18"/>
  <c r="Z154" i="14"/>
  <c r="Z154" i="15" s="1"/>
  <c r="Z154" i="18"/>
  <c r="J128" i="14"/>
  <c r="J128" i="15" s="1"/>
  <c r="J128" i="18"/>
  <c r="R109" i="14"/>
  <c r="R109" i="15" s="1"/>
  <c r="R109" i="18"/>
  <c r="Z90" i="14"/>
  <c r="Z90" i="15" s="1"/>
  <c r="Z90" i="18"/>
  <c r="J72" i="14"/>
  <c r="J72" i="15" s="1"/>
  <c r="J72" i="18"/>
  <c r="Q45" i="14"/>
  <c r="Q45" i="15" s="1"/>
  <c r="Q45" i="18"/>
  <c r="Y26" i="14"/>
  <c r="Y26" i="15" s="1"/>
  <c r="Y26" i="18"/>
  <c r="X47" i="14"/>
  <c r="X47" i="15" s="1"/>
  <c r="X47" i="18"/>
  <c r="H37" i="14"/>
  <c r="H37" i="15" s="1"/>
  <c r="H37" i="18"/>
  <c r="P26" i="14"/>
  <c r="P26" i="15" s="1"/>
  <c r="P26" i="18"/>
  <c r="O47" i="14"/>
  <c r="O47" i="15" s="1"/>
  <c r="O47" i="18"/>
  <c r="O7" i="14"/>
  <c r="O7" i="15" s="1"/>
  <c r="O7" i="18"/>
  <c r="V49" i="14"/>
  <c r="V49" i="15" s="1"/>
  <c r="V49" i="18"/>
  <c r="N4" i="14"/>
  <c r="N4" i="15" s="1"/>
  <c r="N4" i="18"/>
  <c r="U54" i="14"/>
  <c r="U54" i="15" s="1"/>
  <c r="U54" i="18"/>
  <c r="E44" i="14"/>
  <c r="E44" i="15" s="1"/>
  <c r="E44" i="18"/>
  <c r="M33" i="14"/>
  <c r="M33" i="15" s="1"/>
  <c r="M33" i="18"/>
  <c r="U22" i="14"/>
  <c r="U22" i="15" s="1"/>
  <c r="U22" i="18"/>
  <c r="E12" i="14"/>
  <c r="E12" i="15" s="1"/>
  <c r="E12" i="18"/>
  <c r="L62" i="14"/>
  <c r="L62" i="15" s="1"/>
  <c r="L62" i="18"/>
  <c r="D17" i="14"/>
  <c r="D17" i="15" s="1"/>
  <c r="D17" i="18"/>
  <c r="C22" i="14"/>
  <c r="C22" i="15" s="1"/>
  <c r="C22" i="18"/>
  <c r="Z53" i="14"/>
  <c r="Z53" i="15" s="1"/>
  <c r="Z53" i="18"/>
  <c r="Z13" i="14"/>
  <c r="Z13" i="15" s="1"/>
  <c r="Z13" i="18"/>
  <c r="T64" i="14"/>
  <c r="T64" i="15" s="1"/>
  <c r="T64" i="18"/>
  <c r="L51" i="14"/>
  <c r="L51" i="15" s="1"/>
  <c r="L51" i="18"/>
  <c r="T40" i="14"/>
  <c r="T40" i="15" s="1"/>
  <c r="T40" i="18"/>
  <c r="D30" i="14"/>
  <c r="D30" i="15" s="1"/>
  <c r="D30" i="18"/>
  <c r="L19" i="14"/>
  <c r="L19" i="15" s="1"/>
  <c r="L19" i="18"/>
  <c r="D6" i="14"/>
  <c r="D6" i="15" s="1"/>
  <c r="D6" i="18"/>
  <c r="L215" i="14"/>
  <c r="L215" i="15" s="1"/>
  <c r="L215" i="18"/>
  <c r="T280" i="14"/>
  <c r="T280" i="15" s="1"/>
  <c r="T280" i="18"/>
  <c r="L59" i="14"/>
  <c r="L59" i="15" s="1"/>
  <c r="L59" i="18"/>
  <c r="L247" i="14"/>
  <c r="L247" i="15" s="1"/>
  <c r="L247" i="18"/>
  <c r="T55" i="14"/>
  <c r="T55" i="15" s="1"/>
  <c r="T55" i="18"/>
  <c r="K26" i="14"/>
  <c r="K26" i="15" s="1"/>
  <c r="K26" i="18"/>
  <c r="T31" i="14"/>
  <c r="T31" i="15" s="1"/>
  <c r="T31" i="18"/>
  <c r="U61" i="14"/>
  <c r="U61" i="15" s="1"/>
  <c r="U61" i="18"/>
  <c r="C58" i="14"/>
  <c r="C58" i="15" s="1"/>
  <c r="C58" i="18"/>
  <c r="T23" i="14"/>
  <c r="T23" i="15" s="1"/>
  <c r="T23" i="18"/>
  <c r="T58" i="14"/>
  <c r="T58" i="15" s="1"/>
  <c r="T58" i="18"/>
  <c r="D18" i="14"/>
  <c r="D18" i="15" s="1"/>
  <c r="D18" i="18"/>
  <c r="U15" i="14"/>
  <c r="U15" i="15" s="1"/>
  <c r="U15" i="18"/>
  <c r="W44" i="14"/>
  <c r="W44" i="15" s="1"/>
  <c r="W44" i="18"/>
  <c r="T140" i="14"/>
  <c r="T140" i="15" s="1"/>
  <c r="T140" i="18"/>
  <c r="M273" i="14"/>
  <c r="M273" i="15" s="1"/>
  <c r="M273" i="18"/>
  <c r="M201" i="14"/>
  <c r="M201" i="15" s="1"/>
  <c r="M201" i="18"/>
  <c r="E180" i="14"/>
  <c r="E180" i="15" s="1"/>
  <c r="E180" i="18"/>
  <c r="M105" i="14"/>
  <c r="M105" i="15" s="1"/>
  <c r="M105" i="18"/>
  <c r="L259" i="14"/>
  <c r="L259" i="15" s="1"/>
  <c r="L259" i="18"/>
  <c r="D232" i="14"/>
  <c r="D232" i="15" s="1"/>
  <c r="D232" i="18"/>
  <c r="D160" i="14"/>
  <c r="D160" i="15" s="1"/>
  <c r="D160" i="18"/>
  <c r="D136" i="14"/>
  <c r="D136" i="15" s="1"/>
  <c r="D136" i="18"/>
  <c r="K212" i="14"/>
  <c r="K212" i="15" s="1"/>
  <c r="K212" i="18"/>
  <c r="C191" i="14"/>
  <c r="C191" i="15" s="1"/>
  <c r="C191" i="18"/>
  <c r="C250" i="14"/>
  <c r="C250" i="15" s="1"/>
  <c r="C250" i="18"/>
  <c r="S228" i="14"/>
  <c r="S228" i="15" s="1"/>
  <c r="S228" i="18"/>
  <c r="K183" i="14"/>
  <c r="K183" i="15" s="1"/>
  <c r="K183" i="18"/>
  <c r="S172" i="14"/>
  <c r="S172" i="15" s="1"/>
  <c r="S172" i="18"/>
  <c r="C162" i="14"/>
  <c r="C162" i="15" s="1"/>
  <c r="C162" i="18"/>
  <c r="K151" i="14"/>
  <c r="K151" i="15" s="1"/>
  <c r="K151" i="18"/>
  <c r="C130" i="14"/>
  <c r="C130" i="15" s="1"/>
  <c r="C130" i="18"/>
  <c r="K119" i="14"/>
  <c r="K119" i="15" s="1"/>
  <c r="K119" i="18"/>
  <c r="S108" i="14"/>
  <c r="S108" i="15" s="1"/>
  <c r="S108" i="18"/>
  <c r="K95" i="14"/>
  <c r="K95" i="15" s="1"/>
  <c r="K95" i="18"/>
  <c r="Z362" i="14"/>
  <c r="Z362" i="15" s="1"/>
  <c r="Z362" i="18"/>
  <c r="Z318" i="14"/>
  <c r="Z318" i="15" s="1"/>
  <c r="Z318" i="18"/>
  <c r="R307" i="14"/>
  <c r="R307" i="15" s="1"/>
  <c r="R307" i="18"/>
  <c r="J294" i="14"/>
  <c r="J294" i="15" s="1"/>
  <c r="J294" i="18"/>
  <c r="R267" i="14"/>
  <c r="R267" i="15" s="1"/>
  <c r="R267" i="18"/>
  <c r="R251" i="14"/>
  <c r="R251" i="15" s="1"/>
  <c r="R251" i="18"/>
  <c r="Z240" i="14"/>
  <c r="Z240" i="15" s="1"/>
  <c r="Z240" i="18"/>
  <c r="J230" i="14"/>
  <c r="J230" i="15" s="1"/>
  <c r="J230" i="18"/>
  <c r="R219" i="14"/>
  <c r="R219" i="15" s="1"/>
  <c r="R219" i="18"/>
  <c r="Z208" i="14"/>
  <c r="Z208" i="15" s="1"/>
  <c r="Z208" i="18"/>
  <c r="Z104" i="14"/>
  <c r="Z104" i="15" s="1"/>
  <c r="Z104" i="18"/>
  <c r="K180" i="14"/>
  <c r="K180" i="15" s="1"/>
  <c r="K180" i="18"/>
  <c r="K148" i="14"/>
  <c r="K148" i="15" s="1"/>
  <c r="K148" i="18"/>
  <c r="K92" i="14"/>
  <c r="K92" i="15" s="1"/>
  <c r="K92" i="18"/>
  <c r="J259" i="14"/>
  <c r="J259" i="15" s="1"/>
  <c r="J259" i="18"/>
  <c r="J243" i="14"/>
  <c r="J243" i="15" s="1"/>
  <c r="J243" i="18"/>
  <c r="R232" i="14"/>
  <c r="R232" i="15" s="1"/>
  <c r="R232" i="18"/>
  <c r="Z221" i="14"/>
  <c r="Z221" i="15" s="1"/>
  <c r="Z221" i="18"/>
  <c r="J203" i="14"/>
  <c r="J203" i="15" s="1"/>
  <c r="J203" i="18"/>
  <c r="R192" i="14"/>
  <c r="R192" i="15" s="1"/>
  <c r="R192" i="18"/>
  <c r="Z181" i="14"/>
  <c r="Z181" i="15" s="1"/>
  <c r="Z181" i="18"/>
  <c r="R160" i="14"/>
  <c r="R160" i="15" s="1"/>
  <c r="R160" i="18"/>
  <c r="Z149" i="14"/>
  <c r="Z149" i="15" s="1"/>
  <c r="Z149" i="18"/>
  <c r="R136" i="14"/>
  <c r="R136" i="15" s="1"/>
  <c r="R136" i="18"/>
  <c r="J123" i="14"/>
  <c r="J123" i="15" s="1"/>
  <c r="J123" i="18"/>
  <c r="Z109" i="14"/>
  <c r="Z109" i="15" s="1"/>
  <c r="Z109" i="18"/>
  <c r="J99" i="14"/>
  <c r="J99" i="15" s="1"/>
  <c r="J99" i="18"/>
  <c r="R88" i="14"/>
  <c r="R88" i="15" s="1"/>
  <c r="R88" i="18"/>
  <c r="J75" i="14"/>
  <c r="J75" i="15" s="1"/>
  <c r="J75" i="18"/>
  <c r="I59" i="14"/>
  <c r="I59" i="15" s="1"/>
  <c r="I59" i="18"/>
  <c r="Y45" i="14"/>
  <c r="Y45" i="15" s="1"/>
  <c r="Y45" i="18"/>
  <c r="Y29" i="14"/>
  <c r="Y29" i="15" s="1"/>
  <c r="Y29" i="18"/>
  <c r="Q16" i="14"/>
  <c r="Q16" i="15" s="1"/>
  <c r="Q16" i="18"/>
  <c r="H48" i="14"/>
  <c r="H48" i="15" s="1"/>
  <c r="H48" i="18"/>
  <c r="H32" i="14"/>
  <c r="H32" i="15" s="1"/>
  <c r="H32" i="18"/>
  <c r="H16" i="14"/>
  <c r="H16" i="15" s="1"/>
  <c r="H16" i="18"/>
  <c r="W63" i="14"/>
  <c r="W63" i="15" s="1"/>
  <c r="W63" i="18"/>
  <c r="W31" i="14"/>
  <c r="W31" i="15" s="1"/>
  <c r="W31" i="18"/>
  <c r="F58" i="14"/>
  <c r="F58" i="15" s="1"/>
  <c r="F58" i="18"/>
  <c r="E55" i="14"/>
  <c r="E55" i="15" s="1"/>
  <c r="E55" i="18"/>
  <c r="M44" i="14"/>
  <c r="M44" i="15" s="1"/>
  <c r="M44" i="18"/>
  <c r="U33" i="14"/>
  <c r="U33" i="15" s="1"/>
  <c r="U33" i="18"/>
  <c r="M12" i="14"/>
  <c r="M12" i="15" s="1"/>
  <c r="M12" i="18"/>
  <c r="T62" i="14"/>
  <c r="T62" i="15" s="1"/>
  <c r="T62" i="18"/>
  <c r="L49" i="14"/>
  <c r="L49" i="15" s="1"/>
  <c r="L49" i="18"/>
  <c r="T6" i="14"/>
  <c r="T6" i="15" s="1"/>
  <c r="T6" i="18"/>
  <c r="C41" i="14"/>
  <c r="C41" i="15" s="1"/>
  <c r="C41" i="18"/>
  <c r="K30" i="14"/>
  <c r="K30" i="15" s="1"/>
  <c r="K30" i="18"/>
  <c r="C17" i="14"/>
  <c r="C17" i="15" s="1"/>
  <c r="C17" i="18"/>
  <c r="R51" i="14"/>
  <c r="R51" i="15" s="1"/>
  <c r="R51" i="18"/>
  <c r="Y362" i="14"/>
  <c r="Y362" i="15" s="1"/>
  <c r="Y362" i="18"/>
  <c r="I352" i="14"/>
  <c r="I352" i="15" s="1"/>
  <c r="I352" i="18"/>
  <c r="Q341" i="14"/>
  <c r="Q341" i="15" s="1"/>
  <c r="Q341" i="18"/>
  <c r="Y330" i="14"/>
  <c r="Y330" i="15" s="1"/>
  <c r="Y330" i="18"/>
  <c r="I320" i="14"/>
  <c r="I320" i="15" s="1"/>
  <c r="I320" i="18"/>
  <c r="Q309" i="14"/>
  <c r="Q309" i="15" s="1"/>
  <c r="Q309" i="18"/>
  <c r="Y298" i="14"/>
  <c r="Y298" i="15" s="1"/>
  <c r="Y298" i="18"/>
  <c r="Y162" i="14"/>
  <c r="Y162" i="15" s="1"/>
  <c r="Y162" i="18"/>
  <c r="Y90" i="14"/>
  <c r="Y90" i="15" s="1"/>
  <c r="Y90" i="18"/>
  <c r="Y66" i="14"/>
  <c r="Y66" i="15" s="1"/>
  <c r="Y66" i="18"/>
  <c r="H295" i="14"/>
  <c r="H295" i="15" s="1"/>
  <c r="H295" i="18"/>
  <c r="P276" i="14"/>
  <c r="P276" i="15" s="1"/>
  <c r="P276" i="18"/>
  <c r="X257" i="14"/>
  <c r="X257" i="15" s="1"/>
  <c r="X257" i="18"/>
  <c r="P236" i="14"/>
  <c r="P236" i="15" s="1"/>
  <c r="P236" i="18"/>
  <c r="P212" i="14"/>
  <c r="P212" i="15" s="1"/>
  <c r="P212" i="18"/>
  <c r="H191" i="14"/>
  <c r="H191" i="15" s="1"/>
  <c r="H191" i="18"/>
  <c r="X169" i="14"/>
  <c r="X169" i="15" s="1"/>
  <c r="X169" i="18"/>
  <c r="P148" i="14"/>
  <c r="P148" i="15" s="1"/>
  <c r="P148" i="18"/>
  <c r="H127" i="14"/>
  <c r="H127" i="15" s="1"/>
  <c r="H127" i="18"/>
  <c r="H103" i="14"/>
  <c r="H103" i="15" s="1"/>
  <c r="H103" i="18"/>
  <c r="X81" i="14"/>
  <c r="X81" i="15" s="1"/>
  <c r="X81" i="18"/>
  <c r="O276" i="14"/>
  <c r="O276" i="15" s="1"/>
  <c r="O276" i="18"/>
  <c r="G143" i="14"/>
  <c r="G143" i="15" s="1"/>
  <c r="G143" i="18"/>
  <c r="G111" i="14"/>
  <c r="G111" i="15" s="1"/>
  <c r="G111" i="18"/>
  <c r="W81" i="14"/>
  <c r="W81" i="15" s="1"/>
  <c r="W81" i="18"/>
  <c r="V69" i="14"/>
  <c r="V69" i="15" s="1"/>
  <c r="V69" i="18"/>
  <c r="N168" i="14"/>
  <c r="N168" i="15" s="1"/>
  <c r="N168" i="18"/>
  <c r="W153" i="14"/>
  <c r="W153" i="15" s="1"/>
  <c r="W153" i="18"/>
  <c r="O124" i="14"/>
  <c r="O124" i="15" s="1"/>
  <c r="O124" i="18"/>
  <c r="O92" i="14"/>
  <c r="O92" i="15" s="1"/>
  <c r="O92" i="18"/>
  <c r="I152" i="14"/>
  <c r="I152" i="15" s="1"/>
  <c r="I152" i="18"/>
  <c r="Y130" i="14"/>
  <c r="Y130" i="15" s="1"/>
  <c r="Y130" i="18"/>
  <c r="Y98" i="14"/>
  <c r="Y98" i="15" s="1"/>
  <c r="Y98" i="18"/>
  <c r="Q77" i="14"/>
  <c r="Q77" i="15" s="1"/>
  <c r="Q77" i="18"/>
  <c r="J348" i="14"/>
  <c r="J348" i="15" s="1"/>
  <c r="J348" i="18"/>
  <c r="H279" i="14"/>
  <c r="H279" i="15" s="1"/>
  <c r="H279" i="18"/>
  <c r="H255" i="14"/>
  <c r="H255" i="15" s="1"/>
  <c r="H255" i="18"/>
  <c r="X233" i="14"/>
  <c r="X233" i="15" s="1"/>
  <c r="X233" i="18"/>
  <c r="H215" i="14"/>
  <c r="H215" i="15" s="1"/>
  <c r="H215" i="18"/>
  <c r="X193" i="14"/>
  <c r="X193" i="15" s="1"/>
  <c r="X193" i="18"/>
  <c r="P172" i="14"/>
  <c r="P172" i="15" s="1"/>
  <c r="P172" i="18"/>
  <c r="X129" i="14"/>
  <c r="X129" i="15" s="1"/>
  <c r="X129" i="18"/>
  <c r="H111" i="14"/>
  <c r="H111" i="15" s="1"/>
  <c r="H111" i="18"/>
  <c r="X89" i="14"/>
  <c r="X89" i="15" s="1"/>
  <c r="X89" i="18"/>
  <c r="P68" i="14"/>
  <c r="P68" i="15" s="1"/>
  <c r="P68" i="18"/>
  <c r="G207" i="14"/>
  <c r="G207" i="15" s="1"/>
  <c r="G207" i="18"/>
  <c r="W161" i="14"/>
  <c r="W161" i="15" s="1"/>
  <c r="W161" i="18"/>
  <c r="W129" i="14"/>
  <c r="W129" i="15" s="1"/>
  <c r="W129" i="18"/>
  <c r="G95" i="14"/>
  <c r="G95" i="15" s="1"/>
  <c r="G95" i="18"/>
  <c r="V173" i="14"/>
  <c r="V173" i="15" s="1"/>
  <c r="V173" i="18"/>
  <c r="N26" i="14"/>
  <c r="N26" i="15" s="1"/>
  <c r="N26" i="18"/>
  <c r="M63" i="14"/>
  <c r="M63" i="15" s="1"/>
  <c r="M63" i="18"/>
  <c r="E42" i="14"/>
  <c r="E42" i="15" s="1"/>
  <c r="E42" i="18"/>
  <c r="U28" i="14"/>
  <c r="U28" i="15" s="1"/>
  <c r="U28" i="18"/>
  <c r="D47" i="14"/>
  <c r="D47" i="15" s="1"/>
  <c r="D47" i="18"/>
  <c r="T25" i="14"/>
  <c r="T25" i="15" s="1"/>
  <c r="T25" i="18"/>
  <c r="K49" i="14"/>
  <c r="K49" i="15" s="1"/>
  <c r="K49" i="18"/>
  <c r="C28" i="14"/>
  <c r="C28" i="15" s="1"/>
  <c r="C28" i="18"/>
  <c r="R22" i="14"/>
  <c r="R22" i="15" s="1"/>
  <c r="R22" i="18"/>
  <c r="Z32" i="14"/>
  <c r="Z32" i="15" s="1"/>
  <c r="Z32" i="18"/>
  <c r="R281" i="14"/>
  <c r="R281" i="15" s="1"/>
  <c r="R281" i="18"/>
  <c r="D208" i="14"/>
  <c r="D208" i="15" s="1"/>
  <c r="D208" i="18"/>
  <c r="N152" i="14"/>
  <c r="N152" i="15" s="1"/>
  <c r="N152" i="18"/>
  <c r="R44" i="14"/>
  <c r="R44" i="15" s="1"/>
  <c r="R44" i="18"/>
  <c r="U292" i="14"/>
  <c r="U292" i="15" s="1"/>
  <c r="U292" i="18"/>
  <c r="M119" i="14"/>
  <c r="M119" i="15" s="1"/>
  <c r="M119" i="18"/>
  <c r="L211" i="14"/>
  <c r="L211" i="15" s="1"/>
  <c r="L211" i="18"/>
  <c r="S199" i="14"/>
  <c r="S199" i="15" s="1"/>
  <c r="S199" i="18"/>
  <c r="T192" i="14"/>
  <c r="T192" i="15" s="1"/>
  <c r="T192" i="18"/>
  <c r="L179" i="14"/>
  <c r="L179" i="15" s="1"/>
  <c r="L179" i="18"/>
  <c r="K186" i="14"/>
  <c r="K186" i="15" s="1"/>
  <c r="K186" i="18"/>
  <c r="L171" i="14"/>
  <c r="L171" i="15" s="1"/>
  <c r="L171" i="18"/>
  <c r="L163" i="14"/>
  <c r="L163" i="15" s="1"/>
  <c r="L163" i="18"/>
  <c r="R17" i="14"/>
  <c r="R17" i="15" s="1"/>
  <c r="R17" i="18"/>
  <c r="S71" i="14"/>
  <c r="S71" i="15" s="1"/>
  <c r="S71" i="18"/>
  <c r="R270" i="14"/>
  <c r="R270" i="15" s="1"/>
  <c r="R270" i="18"/>
  <c r="Z227" i="14"/>
  <c r="Z227" i="15" s="1"/>
  <c r="Z227" i="18"/>
  <c r="Z123" i="14"/>
  <c r="Z123" i="15" s="1"/>
  <c r="Z123" i="18"/>
  <c r="Z99" i="14"/>
  <c r="Z99" i="15" s="1"/>
  <c r="Z99" i="18"/>
  <c r="C31" i="14"/>
  <c r="C31" i="15" s="1"/>
  <c r="C31" i="18"/>
  <c r="K4" i="14"/>
  <c r="K4" i="15" s="1"/>
  <c r="K4" i="18"/>
  <c r="R49" i="14"/>
  <c r="R49" i="15" s="1"/>
  <c r="R49" i="18"/>
  <c r="S159" i="14"/>
  <c r="S159" i="15" s="1"/>
  <c r="S159" i="18"/>
  <c r="M257" i="14"/>
  <c r="M257" i="15" s="1"/>
  <c r="M257" i="18"/>
  <c r="R280" i="14"/>
  <c r="R280" i="15" s="1"/>
  <c r="R280" i="18"/>
  <c r="Z125" i="14"/>
  <c r="Z125" i="15" s="1"/>
  <c r="Z125" i="18"/>
  <c r="J356" i="14"/>
  <c r="J356" i="15" s="1"/>
  <c r="J356" i="18"/>
  <c r="Y249" i="14"/>
  <c r="Y249" i="15" s="1"/>
  <c r="Y249" i="18"/>
  <c r="Q204" i="14"/>
  <c r="Q204" i="15" s="1"/>
  <c r="Q204" i="18"/>
  <c r="Y241" i="14"/>
  <c r="Y241" i="15" s="1"/>
  <c r="Y241" i="18"/>
  <c r="Q196" i="14"/>
  <c r="Q196" i="15" s="1"/>
  <c r="Q196" i="18"/>
  <c r="Q244" i="14"/>
  <c r="Q244" i="15" s="1"/>
  <c r="Q244" i="18"/>
  <c r="Y201" i="14"/>
  <c r="Y201" i="15" s="1"/>
  <c r="Y201" i="18"/>
  <c r="I159" i="14"/>
  <c r="I159" i="15" s="1"/>
  <c r="I159" i="18"/>
  <c r="Q220" i="14"/>
  <c r="Q220" i="15" s="1"/>
  <c r="Q220" i="18"/>
  <c r="Y169" i="14"/>
  <c r="Y169" i="15" s="1"/>
  <c r="Y169" i="18"/>
  <c r="W240" i="14"/>
  <c r="W240" i="15" s="1"/>
  <c r="W240" i="18"/>
  <c r="G182" i="14"/>
  <c r="G182" i="15" s="1"/>
  <c r="G182" i="18"/>
  <c r="U138" i="14"/>
  <c r="U138" i="15" s="1"/>
  <c r="U138" i="18"/>
  <c r="T86" i="14"/>
  <c r="T86" i="15" s="1"/>
  <c r="T86" i="18"/>
  <c r="S277" i="14"/>
  <c r="S277" i="15" s="1"/>
  <c r="S277" i="18"/>
  <c r="R228" i="14"/>
  <c r="R228" i="15" s="1"/>
  <c r="R228" i="18"/>
  <c r="R108" i="14"/>
  <c r="R108" i="15" s="1"/>
  <c r="R108" i="18"/>
  <c r="S7" i="14"/>
  <c r="S7" i="15" s="1"/>
  <c r="S7" i="18"/>
  <c r="Q153" i="14"/>
  <c r="Q153" i="15" s="1"/>
  <c r="Q153" i="18"/>
  <c r="O216" i="14"/>
  <c r="O216" i="15" s="1"/>
  <c r="O216" i="18"/>
  <c r="G163" i="14"/>
  <c r="G163" i="15" s="1"/>
  <c r="G163" i="18"/>
  <c r="E285" i="14"/>
  <c r="E285" i="15" s="1"/>
  <c r="E285" i="18"/>
  <c r="M178" i="14"/>
  <c r="M178" i="15" s="1"/>
  <c r="M178" i="18"/>
  <c r="M122" i="14"/>
  <c r="M122" i="15" s="1"/>
  <c r="M122" i="18"/>
  <c r="L249" i="14"/>
  <c r="L249" i="15" s="1"/>
  <c r="L249" i="18"/>
  <c r="D137" i="14"/>
  <c r="D137" i="15" s="1"/>
  <c r="D137" i="18"/>
  <c r="D89" i="14"/>
  <c r="D89" i="15" s="1"/>
  <c r="D89" i="18"/>
  <c r="K237" i="14"/>
  <c r="K237" i="15" s="1"/>
  <c r="K237" i="18"/>
  <c r="R121" i="14"/>
  <c r="R121" i="15" s="1"/>
  <c r="R121" i="18"/>
  <c r="Q9" i="14"/>
  <c r="Q9" i="15" s="1"/>
  <c r="Q9" i="18"/>
  <c r="N215" i="14"/>
  <c r="N215" i="15" s="1"/>
  <c r="N215" i="18"/>
  <c r="I79" i="14"/>
  <c r="I79" i="15" s="1"/>
  <c r="I79" i="18"/>
  <c r="O283" i="14"/>
  <c r="O283" i="15" s="1"/>
  <c r="O283" i="18"/>
  <c r="M141" i="14"/>
  <c r="M141" i="15" s="1"/>
  <c r="M141" i="18"/>
  <c r="D269" i="14"/>
  <c r="D269" i="15" s="1"/>
  <c r="D269" i="18"/>
  <c r="T50" i="14"/>
  <c r="T50" i="15" s="1"/>
  <c r="T50" i="18"/>
  <c r="J355" i="14"/>
  <c r="J355" i="15" s="1"/>
  <c r="J355" i="18"/>
  <c r="Y326" i="14"/>
  <c r="Y326" i="15" s="1"/>
  <c r="Y326" i="18"/>
  <c r="I284" i="14"/>
  <c r="I284" i="15" s="1"/>
  <c r="I284" i="18"/>
  <c r="Q137" i="14"/>
  <c r="Q137" i="15" s="1"/>
  <c r="Q137" i="18"/>
  <c r="Y70" i="14"/>
  <c r="Y70" i="15" s="1"/>
  <c r="Y70" i="18"/>
  <c r="X325" i="14"/>
  <c r="X325" i="15" s="1"/>
  <c r="X325" i="18"/>
  <c r="H163" i="14"/>
  <c r="H163" i="15" s="1"/>
  <c r="H163" i="18"/>
  <c r="H67" i="14"/>
  <c r="H67" i="15" s="1"/>
  <c r="H67" i="18"/>
  <c r="W323" i="14"/>
  <c r="W323" i="15" s="1"/>
  <c r="W323" i="18"/>
  <c r="O272" i="14"/>
  <c r="O272" i="15" s="1"/>
  <c r="O272" i="18"/>
  <c r="W117" i="14"/>
  <c r="W117" i="15" s="1"/>
  <c r="W117" i="18"/>
  <c r="V360" i="14"/>
  <c r="V360" i="15" s="1"/>
  <c r="V360" i="18"/>
  <c r="V295" i="14"/>
  <c r="V295" i="15" s="1"/>
  <c r="V295" i="18"/>
  <c r="N228" i="14"/>
  <c r="N228" i="15" s="1"/>
  <c r="N228" i="18"/>
  <c r="F175" i="14"/>
  <c r="F175" i="15" s="1"/>
  <c r="F175" i="18"/>
  <c r="U367" i="14"/>
  <c r="U367" i="15" s="1"/>
  <c r="U367" i="18"/>
  <c r="E317" i="14"/>
  <c r="E317" i="15" s="1"/>
  <c r="E317" i="18"/>
  <c r="U263" i="14"/>
  <c r="U263" i="15" s="1"/>
  <c r="U263" i="18"/>
  <c r="U167" i="14"/>
  <c r="U167" i="15" s="1"/>
  <c r="U167" i="18"/>
  <c r="U111" i="14"/>
  <c r="U111" i="15" s="1"/>
  <c r="U111" i="18"/>
  <c r="T357" i="14"/>
  <c r="T357" i="15" s="1"/>
  <c r="T357" i="18"/>
  <c r="T304" i="14"/>
  <c r="T304" i="15" s="1"/>
  <c r="T304" i="18"/>
  <c r="T254" i="14"/>
  <c r="T254" i="15" s="1"/>
  <c r="T254" i="18"/>
  <c r="T107" i="14"/>
  <c r="T107" i="15" s="1"/>
  <c r="T107" i="18"/>
  <c r="K365" i="14"/>
  <c r="K365" i="15" s="1"/>
  <c r="K365" i="18"/>
  <c r="S298" i="14"/>
  <c r="S298" i="15" s="1"/>
  <c r="S298" i="18"/>
  <c r="S130" i="14"/>
  <c r="S130" i="15" s="1"/>
  <c r="S130" i="18"/>
  <c r="R305" i="14"/>
  <c r="R305" i="15" s="1"/>
  <c r="R305" i="18"/>
  <c r="R193" i="14"/>
  <c r="R193" i="15" s="1"/>
  <c r="R193" i="18"/>
  <c r="J132" i="14"/>
  <c r="J132" i="15" s="1"/>
  <c r="J132" i="18"/>
  <c r="X43" i="14"/>
  <c r="X43" i="15" s="1"/>
  <c r="X43" i="18"/>
  <c r="G46" i="14"/>
  <c r="G46" i="15" s="1"/>
  <c r="G46" i="18"/>
  <c r="Z49" i="14"/>
  <c r="Z49" i="15" s="1"/>
  <c r="Z49" i="18"/>
  <c r="W35" i="14"/>
  <c r="W35" i="15" s="1"/>
  <c r="W35" i="18"/>
  <c r="U242" i="14"/>
  <c r="U242" i="15" s="1"/>
  <c r="U242" i="18"/>
  <c r="U146" i="14"/>
  <c r="U146" i="15" s="1"/>
  <c r="U146" i="18"/>
  <c r="C259" i="14"/>
  <c r="C259" i="15" s="1"/>
  <c r="C259" i="18"/>
  <c r="Z265" i="14"/>
  <c r="Z265" i="15" s="1"/>
  <c r="Z265" i="18"/>
  <c r="R84" i="14"/>
  <c r="R84" i="15" s="1"/>
  <c r="R84" i="18"/>
  <c r="V24" i="14"/>
  <c r="V24" i="15" s="1"/>
  <c r="V24" i="18"/>
  <c r="D16" i="14"/>
  <c r="D16" i="15" s="1"/>
  <c r="D16" i="18"/>
  <c r="Q129" i="14"/>
  <c r="Q129" i="15" s="1"/>
  <c r="Q129" i="18"/>
  <c r="O280" i="14"/>
  <c r="O280" i="15" s="1"/>
  <c r="O280" i="18"/>
  <c r="G227" i="14"/>
  <c r="G227" i="15" s="1"/>
  <c r="G227" i="18"/>
  <c r="E85" i="14"/>
  <c r="E85" i="15" s="1"/>
  <c r="E85" i="18"/>
  <c r="K277" i="14"/>
  <c r="K277" i="15" s="1"/>
  <c r="K277" i="18"/>
  <c r="K221" i="14"/>
  <c r="K221" i="15" s="1"/>
  <c r="K221" i="18"/>
  <c r="Z166" i="14"/>
  <c r="Z166" i="15" s="1"/>
  <c r="Z166" i="18"/>
  <c r="R81" i="14"/>
  <c r="R81" i="15" s="1"/>
  <c r="R81" i="18"/>
  <c r="C42" i="14"/>
  <c r="C42" i="15" s="1"/>
  <c r="C42" i="18"/>
  <c r="I119" i="14"/>
  <c r="I119" i="15" s="1"/>
  <c r="I119" i="18"/>
  <c r="W176" i="14"/>
  <c r="W176" i="15" s="1"/>
  <c r="W176" i="18"/>
  <c r="S269" i="14"/>
  <c r="S269" i="15" s="1"/>
  <c r="S269" i="18"/>
  <c r="S149" i="14"/>
  <c r="S149" i="15" s="1"/>
  <c r="S149" i="18"/>
  <c r="J279" i="14"/>
  <c r="J279" i="15" s="1"/>
  <c r="J279" i="18"/>
  <c r="Z28" i="14"/>
  <c r="Z28" i="15" s="1"/>
  <c r="Z28" i="18"/>
  <c r="I188" i="14"/>
  <c r="I188" i="15" s="1"/>
  <c r="I188" i="18"/>
  <c r="P280" i="14"/>
  <c r="P280" i="15" s="1"/>
  <c r="P280" i="18"/>
  <c r="X189" i="14"/>
  <c r="X189" i="15" s="1"/>
  <c r="X189" i="18"/>
  <c r="G340" i="14"/>
  <c r="G340" i="15" s="1"/>
  <c r="G340" i="18"/>
  <c r="G283" i="14"/>
  <c r="G283" i="15" s="1"/>
  <c r="G283" i="18"/>
  <c r="W133" i="14"/>
  <c r="W133" i="15" s="1"/>
  <c r="W133" i="18"/>
  <c r="V308" i="14"/>
  <c r="V308" i="15" s="1"/>
  <c r="V308" i="18"/>
  <c r="V153" i="14"/>
  <c r="V153" i="15" s="1"/>
  <c r="V153" i="18"/>
  <c r="U351" i="14"/>
  <c r="U351" i="15" s="1"/>
  <c r="U351" i="18"/>
  <c r="M306" i="14"/>
  <c r="M306" i="15" s="1"/>
  <c r="M306" i="18"/>
  <c r="E253" i="14"/>
  <c r="E253" i="15" s="1"/>
  <c r="E253" i="18"/>
  <c r="U151" i="14"/>
  <c r="U151" i="15" s="1"/>
  <c r="U151" i="18"/>
  <c r="U103" i="14"/>
  <c r="U103" i="15" s="1"/>
  <c r="U103" i="18"/>
  <c r="L360" i="14"/>
  <c r="L360" i="15" s="1"/>
  <c r="L360" i="18"/>
  <c r="L310" i="14"/>
  <c r="L310" i="15" s="1"/>
  <c r="L310" i="18"/>
  <c r="L206" i="14"/>
  <c r="L206" i="15" s="1"/>
  <c r="L206" i="18"/>
  <c r="D105" i="14"/>
  <c r="D105" i="15" s="1"/>
  <c r="D105" i="18"/>
  <c r="S362" i="14"/>
  <c r="S362" i="15" s="1"/>
  <c r="S362" i="18"/>
  <c r="S314" i="14"/>
  <c r="S314" i="15" s="1"/>
  <c r="S314" i="18"/>
  <c r="C272" i="14"/>
  <c r="C272" i="15" s="1"/>
  <c r="C272" i="18"/>
  <c r="C216" i="14"/>
  <c r="C216" i="15" s="1"/>
  <c r="C216" i="18"/>
  <c r="S170" i="14"/>
  <c r="S170" i="15" s="1"/>
  <c r="S170" i="18"/>
  <c r="S122" i="14"/>
  <c r="S122" i="15" s="1"/>
  <c r="S122" i="18"/>
  <c r="R297" i="14"/>
  <c r="R297" i="15" s="1"/>
  <c r="R297" i="18"/>
  <c r="Q33" i="14"/>
  <c r="Q33" i="15" s="1"/>
  <c r="Q33" i="18"/>
  <c r="P46" i="14"/>
  <c r="P46" i="15" s="1"/>
  <c r="P46" i="18"/>
  <c r="W56" i="14"/>
  <c r="W56" i="15" s="1"/>
  <c r="W56" i="18"/>
  <c r="V21" i="14"/>
  <c r="V21" i="15" s="1"/>
  <c r="V21" i="18"/>
  <c r="J7" i="14"/>
  <c r="J7" i="15" s="1"/>
  <c r="J7" i="18"/>
  <c r="G75" i="14"/>
  <c r="G75" i="15" s="1"/>
  <c r="G75" i="18"/>
  <c r="Q84" i="14"/>
  <c r="Q84" i="15" s="1"/>
  <c r="Q84" i="18"/>
  <c r="W288" i="14"/>
  <c r="W288" i="15" s="1"/>
  <c r="W288" i="18"/>
  <c r="G166" i="14"/>
  <c r="G166" i="15" s="1"/>
  <c r="G166" i="18"/>
  <c r="K272" i="14"/>
  <c r="K272" i="15" s="1"/>
  <c r="K272" i="18"/>
  <c r="K96" i="14"/>
  <c r="K96" i="15" s="1"/>
  <c r="K96" i="18"/>
  <c r="R284" i="14"/>
  <c r="R284" i="15" s="1"/>
  <c r="R284" i="18"/>
  <c r="J231" i="14"/>
  <c r="J231" i="15" s="1"/>
  <c r="J231" i="18"/>
  <c r="Q36" i="14"/>
  <c r="Q36" i="15" s="1"/>
  <c r="Q36" i="18"/>
  <c r="F127" i="14"/>
  <c r="F127" i="15" s="1"/>
  <c r="F127" i="18"/>
  <c r="Q140" i="14"/>
  <c r="Q140" i="15" s="1"/>
  <c r="Q140" i="18"/>
  <c r="Q124" i="14"/>
  <c r="Q124" i="15" s="1"/>
  <c r="Q124" i="18"/>
  <c r="G246" i="14"/>
  <c r="G246" i="15" s="1"/>
  <c r="G246" i="18"/>
  <c r="O171" i="14"/>
  <c r="O171" i="15" s="1"/>
  <c r="O171" i="18"/>
  <c r="C243" i="14"/>
  <c r="C243" i="15" s="1"/>
  <c r="C243" i="18"/>
  <c r="C179" i="14"/>
  <c r="C179" i="15" s="1"/>
  <c r="C179" i="18"/>
  <c r="K104" i="14"/>
  <c r="K104" i="15" s="1"/>
  <c r="K104" i="18"/>
  <c r="J247" i="14"/>
  <c r="J247" i="15" s="1"/>
  <c r="J247" i="18"/>
  <c r="Z145" i="14"/>
  <c r="Z145" i="15" s="1"/>
  <c r="Z145" i="18"/>
  <c r="Z73" i="14"/>
  <c r="Z73" i="15" s="1"/>
  <c r="Z73" i="18"/>
  <c r="I108" i="14"/>
  <c r="I108" i="15" s="1"/>
  <c r="I108" i="18"/>
  <c r="O264" i="14"/>
  <c r="O264" i="15" s="1"/>
  <c r="O264" i="18"/>
  <c r="E269" i="14"/>
  <c r="E269" i="15" s="1"/>
  <c r="E269" i="18"/>
  <c r="M210" i="14"/>
  <c r="M210" i="15" s="1"/>
  <c r="M210" i="18"/>
  <c r="M106" i="14"/>
  <c r="M106" i="15" s="1"/>
  <c r="M106" i="18"/>
  <c r="L126" i="14"/>
  <c r="L126" i="15" s="1"/>
  <c r="L126" i="18"/>
  <c r="S186" i="14"/>
  <c r="S186" i="15" s="1"/>
  <c r="S186" i="18"/>
  <c r="R89" i="14"/>
  <c r="R89" i="15" s="1"/>
  <c r="R89" i="18"/>
  <c r="Y284" i="14"/>
  <c r="Y284" i="15" s="1"/>
  <c r="Y284" i="18"/>
  <c r="Q271" i="14"/>
  <c r="Q271" i="15" s="1"/>
  <c r="Q271" i="18"/>
  <c r="Y260" i="14"/>
  <c r="Y260" i="15" s="1"/>
  <c r="Y260" i="18"/>
  <c r="Y220" i="14"/>
  <c r="Y220" i="15" s="1"/>
  <c r="Y220" i="18"/>
  <c r="Y204" i="14"/>
  <c r="Y204" i="15" s="1"/>
  <c r="Y204" i="18"/>
  <c r="I178" i="14"/>
  <c r="I178" i="15" s="1"/>
  <c r="I178" i="18"/>
  <c r="Y132" i="14"/>
  <c r="Y132" i="15" s="1"/>
  <c r="Y132" i="18"/>
  <c r="Q87" i="14"/>
  <c r="Q87" i="15" s="1"/>
  <c r="Q87" i="18"/>
  <c r="I74" i="14"/>
  <c r="I74" i="15" s="1"/>
  <c r="I74" i="18"/>
  <c r="U93" i="14"/>
  <c r="U93" i="15" s="1"/>
  <c r="U93" i="18"/>
  <c r="K107" i="14"/>
  <c r="K107" i="15" s="1"/>
  <c r="K107" i="18"/>
  <c r="L8" i="14"/>
  <c r="L8" i="15" s="1"/>
  <c r="L8" i="18"/>
  <c r="Z31" i="14"/>
  <c r="Z31" i="15" s="1"/>
  <c r="Z31" i="18"/>
  <c r="I66" i="14"/>
  <c r="I66" i="15" s="1"/>
  <c r="I66" i="18"/>
  <c r="P270" i="14"/>
  <c r="P270" i="15" s="1"/>
  <c r="P270" i="18"/>
  <c r="H249" i="14"/>
  <c r="H249" i="15" s="1"/>
  <c r="H249" i="18"/>
  <c r="X227" i="14"/>
  <c r="X227" i="15" s="1"/>
  <c r="X227" i="18"/>
  <c r="X203" i="14"/>
  <c r="X203" i="15" s="1"/>
  <c r="X203" i="18"/>
  <c r="H177" i="14"/>
  <c r="H177" i="15" s="1"/>
  <c r="H177" i="18"/>
  <c r="P158" i="14"/>
  <c r="P158" i="15" s="1"/>
  <c r="P158" i="18"/>
  <c r="X3" i="14"/>
  <c r="X3" i="15" s="1"/>
  <c r="X3" i="18"/>
  <c r="G319" i="14"/>
  <c r="G319" i="15" s="1"/>
  <c r="G319" i="18"/>
  <c r="G201" i="14"/>
  <c r="G201" i="15" s="1"/>
  <c r="G201" i="18"/>
  <c r="W147" i="14"/>
  <c r="W147" i="15" s="1"/>
  <c r="W147" i="18"/>
  <c r="F329" i="14"/>
  <c r="F329" i="15" s="1"/>
  <c r="F329" i="18"/>
  <c r="N162" i="14"/>
  <c r="N162" i="15" s="1"/>
  <c r="N162" i="18"/>
  <c r="M352" i="14"/>
  <c r="M352" i="15" s="1"/>
  <c r="M352" i="18"/>
  <c r="M88" i="14"/>
  <c r="M88" i="15" s="1"/>
  <c r="M88" i="18"/>
  <c r="D261" i="14"/>
  <c r="D261" i="15" s="1"/>
  <c r="D261" i="18"/>
  <c r="D191" i="14"/>
  <c r="D191" i="15" s="1"/>
  <c r="D191" i="18"/>
  <c r="T113" i="14"/>
  <c r="T113" i="15" s="1"/>
  <c r="T113" i="18"/>
  <c r="K283" i="14"/>
  <c r="K283" i="15" s="1"/>
  <c r="K283" i="18"/>
  <c r="K211" i="14"/>
  <c r="K211" i="15" s="1"/>
  <c r="K211" i="18"/>
  <c r="K67" i="14"/>
  <c r="K67" i="15" s="1"/>
  <c r="K67" i="18"/>
  <c r="R279" i="14"/>
  <c r="R279" i="15" s="1"/>
  <c r="R279" i="18"/>
  <c r="Z212" i="14"/>
  <c r="Z212" i="15" s="1"/>
  <c r="Z212" i="18"/>
  <c r="Q63" i="14"/>
  <c r="Q63" i="15" s="1"/>
  <c r="Q63" i="18"/>
  <c r="K21" i="14"/>
  <c r="K21" i="15" s="1"/>
  <c r="K21" i="18"/>
  <c r="L124" i="14"/>
  <c r="L124" i="15" s="1"/>
  <c r="L124" i="18"/>
  <c r="S304" i="14"/>
  <c r="S304" i="15" s="1"/>
  <c r="S304" i="18"/>
  <c r="S216" i="14"/>
  <c r="S216" i="15" s="1"/>
  <c r="S216" i="18"/>
  <c r="S104" i="14"/>
  <c r="S104" i="15" s="1"/>
  <c r="S104" i="18"/>
  <c r="R111" i="14"/>
  <c r="R111" i="15" s="1"/>
  <c r="R111" i="18"/>
  <c r="Q31" i="14"/>
  <c r="Q31" i="15" s="1"/>
  <c r="Q31" i="18"/>
  <c r="G60" i="14"/>
  <c r="G60" i="15" s="1"/>
  <c r="G60" i="18"/>
  <c r="E22" i="14"/>
  <c r="E22" i="15" s="1"/>
  <c r="E22" i="18"/>
  <c r="S58" i="14"/>
  <c r="S58" i="15" s="1"/>
  <c r="S58" i="18"/>
  <c r="J29" i="14"/>
  <c r="J29" i="15" s="1"/>
  <c r="J29" i="18"/>
  <c r="X131" i="14"/>
  <c r="X131" i="15" s="1"/>
  <c r="X131" i="18"/>
  <c r="G363" i="14"/>
  <c r="G363" i="15" s="1"/>
  <c r="G363" i="18"/>
  <c r="O313" i="14"/>
  <c r="O313" i="15" s="1"/>
  <c r="O313" i="18"/>
  <c r="O254" i="14"/>
  <c r="O254" i="15" s="1"/>
  <c r="O254" i="18"/>
  <c r="F355" i="14"/>
  <c r="F355" i="15" s="1"/>
  <c r="F355" i="18"/>
  <c r="V262" i="14"/>
  <c r="V262" i="15" s="1"/>
  <c r="V262" i="18"/>
  <c r="F141" i="14"/>
  <c r="F141" i="15" s="1"/>
  <c r="F141" i="18"/>
  <c r="M184" i="14"/>
  <c r="M184" i="15" s="1"/>
  <c r="M184" i="18"/>
  <c r="E67" i="14"/>
  <c r="E67" i="15" s="1"/>
  <c r="E67" i="18"/>
  <c r="L297" i="14"/>
  <c r="L297" i="15" s="1"/>
  <c r="L297" i="18"/>
  <c r="L164" i="14"/>
  <c r="L164" i="15" s="1"/>
  <c r="L164" i="18"/>
  <c r="C334" i="14"/>
  <c r="C334" i="15" s="1"/>
  <c r="C334" i="18"/>
  <c r="C3" i="14"/>
  <c r="C3" i="15" s="1"/>
  <c r="C3" i="18"/>
  <c r="Z236" i="14"/>
  <c r="Z236" i="15" s="1"/>
  <c r="Z236" i="18"/>
  <c r="Y12" i="14"/>
  <c r="Y12" i="15" s="1"/>
  <c r="Y12" i="18"/>
  <c r="G52" i="14"/>
  <c r="G52" i="15" s="1"/>
  <c r="G52" i="18"/>
  <c r="F41" i="14"/>
  <c r="F41" i="15" s="1"/>
  <c r="F41" i="18"/>
  <c r="S50" i="14"/>
  <c r="S50" i="15" s="1"/>
  <c r="S50" i="18"/>
  <c r="F117" i="14"/>
  <c r="F117" i="15" s="1"/>
  <c r="F117" i="18"/>
  <c r="N352" i="14"/>
  <c r="N352" i="15" s="1"/>
  <c r="N352" i="18"/>
  <c r="N210" i="14"/>
  <c r="N210" i="15" s="1"/>
  <c r="N210" i="18"/>
  <c r="V135" i="14"/>
  <c r="V135" i="15" s="1"/>
  <c r="V135" i="18"/>
  <c r="N3" i="14"/>
  <c r="N3" i="15" s="1"/>
  <c r="N3" i="18"/>
  <c r="M304" i="14"/>
  <c r="M304" i="15" s="1"/>
  <c r="M304" i="18"/>
  <c r="E243" i="14"/>
  <c r="E243" i="15" s="1"/>
  <c r="E243" i="18"/>
  <c r="M168" i="14"/>
  <c r="M168" i="15" s="1"/>
  <c r="M168" i="18"/>
  <c r="D339" i="14"/>
  <c r="D339" i="15" s="1"/>
  <c r="D339" i="18"/>
  <c r="L269" i="14"/>
  <c r="L269" i="15" s="1"/>
  <c r="L269" i="18"/>
  <c r="L140" i="14"/>
  <c r="L140" i="15" s="1"/>
  <c r="L140" i="18"/>
  <c r="Z314" i="14"/>
  <c r="Z314" i="15" s="1"/>
  <c r="Z314" i="18"/>
  <c r="R135" i="14"/>
  <c r="R135" i="15" s="1"/>
  <c r="R135" i="18"/>
  <c r="I58" i="14"/>
  <c r="I58" i="15" s="1"/>
  <c r="I58" i="18"/>
  <c r="L56" i="14"/>
  <c r="L56" i="15" s="1"/>
  <c r="L56" i="18"/>
  <c r="C40" i="14"/>
  <c r="C40" i="15" s="1"/>
  <c r="C40" i="18"/>
  <c r="R18" i="14"/>
  <c r="R18" i="15" s="1"/>
  <c r="R18" i="18"/>
  <c r="U269" i="14"/>
  <c r="U269" i="15" s="1"/>
  <c r="U269" i="18"/>
  <c r="D103" i="14"/>
  <c r="D103" i="15" s="1"/>
  <c r="D103" i="18"/>
  <c r="C64" i="14"/>
  <c r="C64" i="15" s="1"/>
  <c r="C64" i="18"/>
  <c r="J21" i="14"/>
  <c r="J21" i="15" s="1"/>
  <c r="J21" i="18"/>
  <c r="F360" i="14"/>
  <c r="F360" i="18"/>
  <c r="F330" i="14"/>
  <c r="F330" i="18"/>
  <c r="F296" i="14"/>
  <c r="F296" i="18"/>
  <c r="T15" i="14"/>
  <c r="T15" i="15" s="1"/>
  <c r="T15" i="18"/>
  <c r="W366" i="14"/>
  <c r="W366" i="15" s="1"/>
  <c r="W366" i="18"/>
  <c r="O355" i="14"/>
  <c r="O355" i="15" s="1"/>
  <c r="O355" i="18"/>
  <c r="O344" i="14"/>
  <c r="O344" i="15" s="1"/>
  <c r="O344" i="18"/>
  <c r="G333" i="14"/>
  <c r="G333" i="15" s="1"/>
  <c r="G333" i="18"/>
  <c r="O322" i="14"/>
  <c r="O322" i="15" s="1"/>
  <c r="O322" i="18"/>
  <c r="O300" i="14"/>
  <c r="O300" i="15" s="1"/>
  <c r="O300" i="18"/>
  <c r="F359" i="14"/>
  <c r="F359" i="15" s="1"/>
  <c r="F359" i="18"/>
  <c r="N346" i="14"/>
  <c r="N346" i="15" s="1"/>
  <c r="N346" i="18"/>
  <c r="N333" i="14"/>
  <c r="N333" i="15" s="1"/>
  <c r="N333" i="18"/>
  <c r="N307" i="14"/>
  <c r="N307" i="15" s="1"/>
  <c r="N307" i="18"/>
  <c r="M366" i="14"/>
  <c r="M366" i="15" s="1"/>
  <c r="M366" i="18"/>
  <c r="U355" i="14"/>
  <c r="U355" i="15" s="1"/>
  <c r="U355" i="18"/>
  <c r="E345" i="14"/>
  <c r="E345" i="15" s="1"/>
  <c r="E345" i="18"/>
  <c r="M334" i="14"/>
  <c r="M334" i="15" s="1"/>
  <c r="M334" i="18"/>
  <c r="U323" i="14"/>
  <c r="U323" i="15" s="1"/>
  <c r="U323" i="18"/>
  <c r="E313" i="14"/>
  <c r="E313" i="15" s="1"/>
  <c r="E313" i="18"/>
  <c r="M302" i="14"/>
  <c r="M302" i="15" s="1"/>
  <c r="M302" i="18"/>
  <c r="U291" i="14"/>
  <c r="U291" i="15" s="1"/>
  <c r="U291" i="18"/>
  <c r="E281" i="14"/>
  <c r="E281" i="15" s="1"/>
  <c r="E281" i="18"/>
  <c r="M270" i="14"/>
  <c r="M270" i="15" s="1"/>
  <c r="M270" i="18"/>
  <c r="U75" i="14"/>
  <c r="U75" i="15" s="1"/>
  <c r="U75" i="18"/>
  <c r="E65" i="14"/>
  <c r="E65" i="15" s="1"/>
  <c r="E65" i="18"/>
  <c r="L281" i="14"/>
  <c r="L281" i="15" s="1"/>
  <c r="L281" i="18"/>
  <c r="D256" i="14"/>
  <c r="D256" i="15" s="1"/>
  <c r="D256" i="18"/>
  <c r="D245" i="14"/>
  <c r="D245" i="15" s="1"/>
  <c r="D245" i="18"/>
  <c r="L234" i="14"/>
  <c r="L234" i="15" s="1"/>
  <c r="L234" i="18"/>
  <c r="T191" i="14"/>
  <c r="T191" i="15" s="1"/>
  <c r="T191" i="18"/>
  <c r="D181" i="14"/>
  <c r="D181" i="15" s="1"/>
  <c r="D181" i="18"/>
  <c r="T167" i="14"/>
  <c r="T167" i="15" s="1"/>
  <c r="T167" i="18"/>
  <c r="L130" i="14"/>
  <c r="L130" i="15" s="1"/>
  <c r="L130" i="18"/>
  <c r="L114" i="14"/>
  <c r="L114" i="15" s="1"/>
  <c r="L114" i="18"/>
  <c r="L82" i="14"/>
  <c r="L82" i="15" s="1"/>
  <c r="L82" i="18"/>
  <c r="C364" i="14"/>
  <c r="C364" i="15" s="1"/>
  <c r="C364" i="18"/>
  <c r="K345" i="14"/>
  <c r="K345" i="15" s="1"/>
  <c r="K345" i="18"/>
  <c r="K297" i="14"/>
  <c r="K297" i="15" s="1"/>
  <c r="K297" i="18"/>
  <c r="C276" i="14"/>
  <c r="C276" i="15" s="1"/>
  <c r="C276" i="18"/>
  <c r="K265" i="14"/>
  <c r="K265" i="15" s="1"/>
  <c r="K265" i="18"/>
  <c r="K233" i="14"/>
  <c r="K233" i="15" s="1"/>
  <c r="K233" i="18"/>
  <c r="K185" i="14"/>
  <c r="K185" i="15" s="1"/>
  <c r="K185" i="18"/>
  <c r="K177" i="14"/>
  <c r="K177" i="15" s="1"/>
  <c r="K177" i="18"/>
  <c r="C132" i="14"/>
  <c r="C132" i="15" s="1"/>
  <c r="C132" i="18"/>
  <c r="S118" i="14"/>
  <c r="S118" i="15" s="1"/>
  <c r="S118" i="18"/>
  <c r="K97" i="14"/>
  <c r="K97" i="15" s="1"/>
  <c r="K97" i="18"/>
  <c r="C68" i="14"/>
  <c r="C68" i="15" s="1"/>
  <c r="C68" i="18"/>
  <c r="R309" i="14"/>
  <c r="R309" i="15" s="1"/>
  <c r="R309" i="18"/>
  <c r="J280" i="14"/>
  <c r="J280" i="15" s="1"/>
  <c r="J280" i="18"/>
  <c r="R261" i="14"/>
  <c r="R261" i="15" s="1"/>
  <c r="R261" i="18"/>
  <c r="Z250" i="14"/>
  <c r="Z250" i="15" s="1"/>
  <c r="Z250" i="18"/>
  <c r="J192" i="14"/>
  <c r="J192" i="15" s="1"/>
  <c r="J192" i="18"/>
  <c r="R173" i="14"/>
  <c r="R173" i="15" s="1"/>
  <c r="R173" i="18"/>
  <c r="J136" i="14"/>
  <c r="J136" i="15" s="1"/>
  <c r="J136" i="18"/>
  <c r="R117" i="14"/>
  <c r="R117" i="15" s="1"/>
  <c r="R117" i="18"/>
  <c r="Z98" i="14"/>
  <c r="Z98" i="15" s="1"/>
  <c r="Z98" i="18"/>
  <c r="Q61" i="14"/>
  <c r="Q61" i="15" s="1"/>
  <c r="Q61" i="18"/>
  <c r="Q53" i="14"/>
  <c r="Q53" i="15" s="1"/>
  <c r="Q53" i="18"/>
  <c r="Y34" i="14"/>
  <c r="Y34" i="15" s="1"/>
  <c r="Y34" i="18"/>
  <c r="I16" i="14"/>
  <c r="I16" i="15" s="1"/>
  <c r="I16" i="18"/>
  <c r="I8" i="14"/>
  <c r="I8" i="15" s="1"/>
  <c r="I8" i="18"/>
  <c r="P58" i="14"/>
  <c r="P58" i="15" s="1"/>
  <c r="P58" i="18"/>
  <c r="X15" i="14"/>
  <c r="X15" i="15" s="1"/>
  <c r="X15" i="18"/>
  <c r="H5" i="14"/>
  <c r="H5" i="15" s="1"/>
  <c r="H5" i="18"/>
  <c r="O55" i="14"/>
  <c r="O55" i="15" s="1"/>
  <c r="O55" i="18"/>
  <c r="O31" i="14"/>
  <c r="O31" i="15" s="1"/>
  <c r="O31" i="18"/>
  <c r="V57" i="14"/>
  <c r="V57" i="15" s="1"/>
  <c r="V57" i="18"/>
  <c r="F31" i="14"/>
  <c r="F31" i="15" s="1"/>
  <c r="F31" i="18"/>
  <c r="N12" i="14"/>
  <c r="N12" i="15" s="1"/>
  <c r="N12" i="18"/>
  <c r="U62" i="14"/>
  <c r="U62" i="15" s="1"/>
  <c r="U62" i="18"/>
  <c r="E52" i="14"/>
  <c r="E52" i="15" s="1"/>
  <c r="E52" i="18"/>
  <c r="U30" i="14"/>
  <c r="U30" i="15" s="1"/>
  <c r="U30" i="18"/>
  <c r="E20" i="14"/>
  <c r="E20" i="15" s="1"/>
  <c r="E20" i="18"/>
  <c r="T51" i="14"/>
  <c r="T51" i="15" s="1"/>
  <c r="T51" i="18"/>
  <c r="D25" i="14"/>
  <c r="D25" i="15" s="1"/>
  <c r="D25" i="18"/>
  <c r="S56" i="14"/>
  <c r="S56" i="15" s="1"/>
  <c r="S56" i="18"/>
  <c r="C30" i="14"/>
  <c r="C30" i="15" s="1"/>
  <c r="C30" i="18"/>
  <c r="K11" i="14"/>
  <c r="K11" i="15" s="1"/>
  <c r="K11" i="18"/>
  <c r="Z61" i="14"/>
  <c r="Z61" i="15" s="1"/>
  <c r="Z61" i="18"/>
  <c r="J43" i="14"/>
  <c r="J43" i="15" s="1"/>
  <c r="J43" i="18"/>
  <c r="Z21" i="14"/>
  <c r="Z21" i="15" s="1"/>
  <c r="Z21" i="18"/>
  <c r="V345" i="14"/>
  <c r="V345" i="15" s="1"/>
  <c r="V345" i="18"/>
  <c r="N329" i="14"/>
  <c r="N329" i="15" s="1"/>
  <c r="N329" i="18"/>
  <c r="N316" i="14"/>
  <c r="N316" i="15" s="1"/>
  <c r="N316" i="18"/>
  <c r="V300" i="14"/>
  <c r="V300" i="15" s="1"/>
  <c r="V300" i="18"/>
  <c r="U272" i="14"/>
  <c r="U272" i="15" s="1"/>
  <c r="U272" i="18"/>
  <c r="M259" i="14"/>
  <c r="M259" i="15" s="1"/>
  <c r="M259" i="18"/>
  <c r="E246" i="14"/>
  <c r="E246" i="15" s="1"/>
  <c r="E246" i="18"/>
  <c r="E230" i="14"/>
  <c r="E230" i="15" s="1"/>
  <c r="E230" i="18"/>
  <c r="U216" i="14"/>
  <c r="U216" i="15" s="1"/>
  <c r="U216" i="18"/>
  <c r="M203" i="14"/>
  <c r="M203" i="15" s="1"/>
  <c r="M203" i="18"/>
  <c r="M187" i="14"/>
  <c r="M187" i="15" s="1"/>
  <c r="M187" i="18"/>
  <c r="E174" i="14"/>
  <c r="E174" i="15" s="1"/>
  <c r="E174" i="18"/>
  <c r="U160" i="14"/>
  <c r="U160" i="15" s="1"/>
  <c r="U160" i="18"/>
  <c r="U144" i="14"/>
  <c r="U144" i="15" s="1"/>
  <c r="U144" i="18"/>
  <c r="E118" i="14"/>
  <c r="E118" i="15" s="1"/>
  <c r="E118" i="18"/>
  <c r="E102" i="14"/>
  <c r="E102" i="15" s="1"/>
  <c r="E102" i="18"/>
  <c r="U88" i="14"/>
  <c r="U88" i="15" s="1"/>
  <c r="U88" i="18"/>
  <c r="M75" i="14"/>
  <c r="M75" i="15" s="1"/>
  <c r="M75" i="18"/>
  <c r="L286" i="14"/>
  <c r="L286" i="15" s="1"/>
  <c r="L286" i="18"/>
  <c r="L272" i="14"/>
  <c r="L272" i="15" s="1"/>
  <c r="L272" i="18"/>
  <c r="T255" i="14"/>
  <c r="T255" i="15" s="1"/>
  <c r="T255" i="18"/>
  <c r="D242" i="14"/>
  <c r="D242" i="15" s="1"/>
  <c r="D242" i="18"/>
  <c r="T228" i="14"/>
  <c r="T228" i="15" s="1"/>
  <c r="T228" i="18"/>
  <c r="T212" i="14"/>
  <c r="T212" i="15" s="1"/>
  <c r="T212" i="18"/>
  <c r="L199" i="14"/>
  <c r="L199" i="15" s="1"/>
  <c r="L199" i="18"/>
  <c r="D186" i="14"/>
  <c r="D186" i="15" s="1"/>
  <c r="D186" i="18"/>
  <c r="D170" i="14"/>
  <c r="D170" i="15" s="1"/>
  <c r="D170" i="18"/>
  <c r="T156" i="14"/>
  <c r="T156" i="15" s="1"/>
  <c r="T156" i="18"/>
  <c r="L127" i="14"/>
  <c r="L127" i="15" s="1"/>
  <c r="L127" i="18"/>
  <c r="D98" i="14"/>
  <c r="D98" i="15" s="1"/>
  <c r="D98" i="18"/>
  <c r="T68" i="14"/>
  <c r="T68" i="15" s="1"/>
  <c r="T68" i="18"/>
  <c r="S275" i="14"/>
  <c r="S275" i="15" s="1"/>
  <c r="S275" i="18"/>
  <c r="K262" i="14"/>
  <c r="K262" i="15" s="1"/>
  <c r="K262" i="18"/>
  <c r="S227" i="14"/>
  <c r="S227" i="15" s="1"/>
  <c r="S227" i="18"/>
  <c r="C185" i="14"/>
  <c r="C185" i="15" s="1"/>
  <c r="C185" i="18"/>
  <c r="S163" i="14"/>
  <c r="S163" i="15" s="1"/>
  <c r="S163" i="18"/>
  <c r="K142" i="14"/>
  <c r="K142" i="15" s="1"/>
  <c r="K142" i="18"/>
  <c r="K48" i="14"/>
  <c r="K48" i="15" s="1"/>
  <c r="K48" i="18"/>
  <c r="D130" i="14"/>
  <c r="D130" i="15" s="1"/>
  <c r="D130" i="18"/>
  <c r="D194" i="14"/>
  <c r="D194" i="15" s="1"/>
  <c r="D194" i="18"/>
  <c r="U168" i="14"/>
  <c r="U168" i="15" s="1"/>
  <c r="U168" i="18"/>
  <c r="S21" i="14"/>
  <c r="S21" i="15" s="1"/>
  <c r="S21" i="18"/>
  <c r="M5" i="14"/>
  <c r="M5" i="15" s="1"/>
  <c r="M5" i="18"/>
  <c r="U58" i="14"/>
  <c r="U58" i="15" s="1"/>
  <c r="U58" i="18"/>
  <c r="J16" i="14"/>
  <c r="J16" i="15" s="1"/>
  <c r="J16" i="18"/>
  <c r="U23" i="14"/>
  <c r="U23" i="15" s="1"/>
  <c r="U23" i="18"/>
  <c r="L262" i="14"/>
  <c r="L262" i="15" s="1"/>
  <c r="L262" i="18"/>
  <c r="L240" i="14"/>
  <c r="L240" i="15" s="1"/>
  <c r="L240" i="18"/>
  <c r="L168" i="14"/>
  <c r="L168" i="15" s="1"/>
  <c r="L168" i="18"/>
  <c r="G367" i="14"/>
  <c r="G367" i="15" s="1"/>
  <c r="G367" i="18"/>
  <c r="W355" i="14"/>
  <c r="W355" i="15" s="1"/>
  <c r="W355" i="18"/>
  <c r="W341" i="14"/>
  <c r="W341" i="15" s="1"/>
  <c r="W341" i="18"/>
  <c r="W330" i="14"/>
  <c r="W330" i="15" s="1"/>
  <c r="W330" i="18"/>
  <c r="G320" i="14"/>
  <c r="G320" i="15" s="1"/>
  <c r="G320" i="18"/>
  <c r="F366" i="14"/>
  <c r="F366" i="15" s="1"/>
  <c r="F366" i="18"/>
  <c r="N340" i="14"/>
  <c r="N340" i="15" s="1"/>
  <c r="N340" i="18"/>
  <c r="N323" i="14"/>
  <c r="N323" i="15" s="1"/>
  <c r="N323" i="18"/>
  <c r="V307" i="14"/>
  <c r="V307" i="15" s="1"/>
  <c r="V307" i="18"/>
  <c r="U350" i="14"/>
  <c r="U350" i="15" s="1"/>
  <c r="U350" i="18"/>
  <c r="M337" i="14"/>
  <c r="M337" i="15" s="1"/>
  <c r="M337" i="18"/>
  <c r="M321" i="14"/>
  <c r="M321" i="15" s="1"/>
  <c r="M321" i="18"/>
  <c r="M249" i="14"/>
  <c r="M249" i="15" s="1"/>
  <c r="M249" i="18"/>
  <c r="U238" i="14"/>
  <c r="U238" i="15" s="1"/>
  <c r="U238" i="18"/>
  <c r="E116" i="14"/>
  <c r="E116" i="15" s="1"/>
  <c r="E116" i="18"/>
  <c r="U94" i="14"/>
  <c r="U94" i="15" s="1"/>
  <c r="U94" i="18"/>
  <c r="E84" i="14"/>
  <c r="E84" i="15" s="1"/>
  <c r="E84" i="18"/>
  <c r="D351" i="14"/>
  <c r="D351" i="15" s="1"/>
  <c r="D351" i="18"/>
  <c r="T306" i="14"/>
  <c r="T306" i="15" s="1"/>
  <c r="T306" i="18"/>
  <c r="K276" i="14"/>
  <c r="K276" i="15" s="1"/>
  <c r="K276" i="18"/>
  <c r="K244" i="14"/>
  <c r="K244" i="15" s="1"/>
  <c r="K244" i="18"/>
  <c r="S201" i="14"/>
  <c r="S201" i="15" s="1"/>
  <c r="S201" i="18"/>
  <c r="J219" i="14"/>
  <c r="J219" i="15" s="1"/>
  <c r="J219" i="18"/>
  <c r="K303" i="14"/>
  <c r="K303" i="15" s="1"/>
  <c r="K303" i="18"/>
  <c r="S292" i="14"/>
  <c r="S292" i="15" s="1"/>
  <c r="S292" i="18"/>
  <c r="S180" i="14"/>
  <c r="S180" i="15" s="1"/>
  <c r="S180" i="18"/>
  <c r="S148" i="14"/>
  <c r="S148" i="15" s="1"/>
  <c r="S148" i="18"/>
  <c r="C138" i="14"/>
  <c r="C138" i="15" s="1"/>
  <c r="C138" i="18"/>
  <c r="Q59" i="14"/>
  <c r="Q59" i="15" s="1"/>
  <c r="Q59" i="18"/>
  <c r="S169" i="14"/>
  <c r="S169" i="15" s="1"/>
  <c r="S169" i="18"/>
  <c r="C159" i="14"/>
  <c r="C159" i="15" s="1"/>
  <c r="C159" i="18"/>
  <c r="S137" i="14"/>
  <c r="S137" i="15" s="1"/>
  <c r="S137" i="18"/>
  <c r="C127" i="14"/>
  <c r="C127" i="15" s="1"/>
  <c r="C127" i="18"/>
  <c r="K116" i="14"/>
  <c r="K116" i="15" s="1"/>
  <c r="K116" i="18"/>
  <c r="S105" i="14"/>
  <c r="S105" i="15" s="1"/>
  <c r="S105" i="18"/>
  <c r="S81" i="14"/>
  <c r="S81" i="15" s="1"/>
  <c r="S81" i="18"/>
  <c r="K68" i="14"/>
  <c r="K68" i="15" s="1"/>
  <c r="K68" i="18"/>
  <c r="J345" i="14"/>
  <c r="J345" i="15" s="1"/>
  <c r="J345" i="18"/>
  <c r="J313" i="14"/>
  <c r="J313" i="15" s="1"/>
  <c r="J313" i="18"/>
  <c r="Z301" i="14"/>
  <c r="Z301" i="15" s="1"/>
  <c r="Z301" i="18"/>
  <c r="R288" i="14"/>
  <c r="R288" i="15" s="1"/>
  <c r="R288" i="18"/>
  <c r="J179" i="14"/>
  <c r="J179" i="15" s="1"/>
  <c r="J179" i="18"/>
  <c r="R168" i="14"/>
  <c r="R168" i="15" s="1"/>
  <c r="R168" i="18"/>
  <c r="Z157" i="14"/>
  <c r="Z157" i="15" s="1"/>
  <c r="Z157" i="18"/>
  <c r="J83" i="14"/>
  <c r="J83" i="15" s="1"/>
  <c r="J83" i="18"/>
  <c r="O252" i="14"/>
  <c r="O252" i="15" s="1"/>
  <c r="O252" i="18"/>
  <c r="W233" i="14"/>
  <c r="W233" i="15" s="1"/>
  <c r="W233" i="18"/>
  <c r="W209" i="14"/>
  <c r="W209" i="15" s="1"/>
  <c r="W209" i="18"/>
  <c r="O188" i="14"/>
  <c r="O188" i="15" s="1"/>
  <c r="O188" i="18"/>
  <c r="O164" i="14"/>
  <c r="O164" i="15" s="1"/>
  <c r="O164" i="18"/>
  <c r="R334" i="14"/>
  <c r="R334" i="15" s="1"/>
  <c r="R334" i="18"/>
  <c r="W249" i="14"/>
  <c r="W249" i="15" s="1"/>
  <c r="W249" i="18"/>
  <c r="W225" i="14"/>
  <c r="W225" i="15" s="1"/>
  <c r="W225" i="18"/>
  <c r="Y48" i="14"/>
  <c r="Y48" i="15" s="1"/>
  <c r="Y48" i="18"/>
  <c r="F61" i="14"/>
  <c r="F61" i="15" s="1"/>
  <c r="F61" i="18"/>
  <c r="V39" i="14"/>
  <c r="V39" i="15" s="1"/>
  <c r="V39" i="18"/>
  <c r="U52" i="14"/>
  <c r="U52" i="15" s="1"/>
  <c r="U52" i="18"/>
  <c r="E18" i="14"/>
  <c r="E18" i="15" s="1"/>
  <c r="E18" i="18"/>
  <c r="M7" i="14"/>
  <c r="M7" i="15" s="1"/>
  <c r="M7" i="18"/>
  <c r="T57" i="14"/>
  <c r="T57" i="15" s="1"/>
  <c r="T57" i="18"/>
  <c r="L36" i="14"/>
  <c r="L36" i="15" s="1"/>
  <c r="L36" i="18"/>
  <c r="S62" i="14"/>
  <c r="S62" i="15" s="1"/>
  <c r="S62" i="18"/>
  <c r="K17" i="14"/>
  <c r="K17" i="15" s="1"/>
  <c r="K17" i="18"/>
  <c r="S6" i="14"/>
  <c r="S6" i="15" s="1"/>
  <c r="S6" i="18"/>
  <c r="J33" i="14"/>
  <c r="J33" i="15" s="1"/>
  <c r="J33" i="18"/>
  <c r="Z11" i="14"/>
  <c r="Z11" i="15" s="1"/>
  <c r="Z11" i="18"/>
  <c r="J260" i="14"/>
  <c r="J260" i="15" s="1"/>
  <c r="J260" i="18"/>
  <c r="M135" i="14"/>
  <c r="M135" i="15" s="1"/>
  <c r="M135" i="18"/>
  <c r="M271" i="14"/>
  <c r="M271" i="15" s="1"/>
  <c r="M271" i="18"/>
  <c r="U76" i="14"/>
  <c r="U76" i="15" s="1"/>
  <c r="U76" i="18"/>
  <c r="D206" i="14"/>
  <c r="D206" i="15" s="1"/>
  <c r="D206" i="18"/>
  <c r="L187" i="14"/>
  <c r="L187" i="15" s="1"/>
  <c r="L187" i="18"/>
  <c r="D166" i="14"/>
  <c r="D166" i="15" s="1"/>
  <c r="D166" i="18"/>
  <c r="E282" i="14"/>
  <c r="E282" i="15" s="1"/>
  <c r="E282" i="18"/>
  <c r="J281" i="14"/>
  <c r="J281" i="15" s="1"/>
  <c r="J281" i="18"/>
  <c r="R254" i="14"/>
  <c r="R254" i="15" s="1"/>
  <c r="R254" i="18"/>
  <c r="R198" i="14"/>
  <c r="R198" i="15" s="1"/>
  <c r="R198" i="18"/>
  <c r="Z171" i="14"/>
  <c r="Z171" i="15" s="1"/>
  <c r="Z171" i="18"/>
  <c r="Z155" i="14"/>
  <c r="Z155" i="15" s="1"/>
  <c r="Z155" i="18"/>
  <c r="J145" i="14"/>
  <c r="J145" i="15" s="1"/>
  <c r="J145" i="18"/>
  <c r="R134" i="14"/>
  <c r="R134" i="15" s="1"/>
  <c r="R134" i="18"/>
  <c r="J73" i="14"/>
  <c r="J73" i="15" s="1"/>
  <c r="J73" i="18"/>
  <c r="S57" i="14"/>
  <c r="S57" i="15" s="1"/>
  <c r="S57" i="18"/>
  <c r="K252" i="14"/>
  <c r="K252" i="15" s="1"/>
  <c r="K252" i="18"/>
  <c r="X120" i="14"/>
  <c r="X120" i="15" s="1"/>
  <c r="X120" i="18"/>
  <c r="J287" i="14"/>
  <c r="J287" i="15" s="1"/>
  <c r="J287" i="18"/>
  <c r="Y49" i="14"/>
  <c r="Y49" i="15" s="1"/>
  <c r="Y49" i="18"/>
  <c r="Q201" i="14"/>
  <c r="Q201" i="15" s="1"/>
  <c r="Q201" i="18"/>
  <c r="G107" i="14"/>
  <c r="G107" i="15" s="1"/>
  <c r="G107" i="18"/>
  <c r="C288" i="14"/>
  <c r="C288" i="15" s="1"/>
  <c r="C288" i="18"/>
  <c r="C160" i="14"/>
  <c r="C160" i="15" s="1"/>
  <c r="C160" i="18"/>
  <c r="H286" i="14"/>
  <c r="H286" i="15" s="1"/>
  <c r="H286" i="18"/>
  <c r="P227" i="14"/>
  <c r="P227" i="15" s="1"/>
  <c r="P227" i="18"/>
  <c r="G158" i="14"/>
  <c r="G158" i="15" s="1"/>
  <c r="G158" i="18"/>
  <c r="V68" i="14"/>
  <c r="V68" i="15" s="1"/>
  <c r="V68" i="18"/>
  <c r="G259" i="14"/>
  <c r="G259" i="15" s="1"/>
  <c r="G259" i="18"/>
  <c r="G211" i="14"/>
  <c r="G211" i="15" s="1"/>
  <c r="G211" i="18"/>
  <c r="O104" i="14"/>
  <c r="O104" i="15" s="1"/>
  <c r="O104" i="18"/>
  <c r="C232" i="14"/>
  <c r="C232" i="15" s="1"/>
  <c r="C232" i="18"/>
  <c r="J236" i="14"/>
  <c r="J236" i="15" s="1"/>
  <c r="J236" i="18"/>
  <c r="I15" i="14"/>
  <c r="I15" i="15" s="1"/>
  <c r="I15" i="18"/>
  <c r="Y78" i="14"/>
  <c r="Y78" i="15" s="1"/>
  <c r="Y78" i="18"/>
  <c r="W165" i="14"/>
  <c r="W165" i="15" s="1"/>
  <c r="W165" i="18"/>
  <c r="O112" i="14"/>
  <c r="O112" i="15" s="1"/>
  <c r="O112" i="18"/>
  <c r="C112" i="14"/>
  <c r="C112" i="15" s="1"/>
  <c r="C112" i="18"/>
  <c r="I36" i="14"/>
  <c r="I36" i="15" s="1"/>
  <c r="I36" i="18"/>
  <c r="W269" i="14"/>
  <c r="W269" i="15" s="1"/>
  <c r="W269" i="18"/>
  <c r="R209" i="14"/>
  <c r="R209" i="15" s="1"/>
  <c r="R209" i="18"/>
  <c r="X232" i="14"/>
  <c r="X232" i="15" s="1"/>
  <c r="X232" i="18"/>
  <c r="C240" i="14"/>
  <c r="C240" i="15" s="1"/>
  <c r="C240" i="18"/>
  <c r="C128" i="14"/>
  <c r="C128" i="15" s="1"/>
  <c r="C128" i="18"/>
  <c r="F356" i="14"/>
  <c r="F356" i="18"/>
  <c r="F283" i="14"/>
  <c r="F283" i="18"/>
  <c r="F244" i="14"/>
  <c r="F244" i="15" s="1"/>
  <c r="F244" i="18"/>
  <c r="F250" i="14"/>
  <c r="F250" i="18"/>
  <c r="F348" i="14"/>
  <c r="F348" i="18"/>
  <c r="F347" i="14"/>
  <c r="F347" i="18"/>
  <c r="F323" i="14"/>
  <c r="F323" i="18"/>
  <c r="K353" i="14"/>
  <c r="K353" i="15" s="1"/>
  <c r="K353" i="18"/>
  <c r="S334" i="14"/>
  <c r="S334" i="15" s="1"/>
  <c r="S334" i="18"/>
  <c r="K313" i="14"/>
  <c r="K313" i="15" s="1"/>
  <c r="K313" i="18"/>
  <c r="Y42" i="14"/>
  <c r="Y42" i="15" s="1"/>
  <c r="Y42" i="18"/>
  <c r="I24" i="14"/>
  <c r="I24" i="15" s="1"/>
  <c r="I24" i="18"/>
  <c r="C264" i="14"/>
  <c r="C264" i="15" s="1"/>
  <c r="C264" i="18"/>
  <c r="C152" i="14"/>
  <c r="C152" i="15" s="1"/>
  <c r="C152" i="18"/>
  <c r="C96" i="14"/>
  <c r="C96" i="15" s="1"/>
  <c r="C96" i="18"/>
  <c r="C280" i="14"/>
  <c r="C280" i="15" s="1"/>
  <c r="C280" i="18"/>
  <c r="C48" i="14"/>
  <c r="C48" i="15" s="1"/>
  <c r="C48" i="18"/>
  <c r="F298" i="14"/>
  <c r="F298" i="18"/>
  <c r="F299" i="14"/>
  <c r="F299" i="18"/>
  <c r="F363" i="14"/>
  <c r="F363" i="18"/>
  <c r="F316" i="14"/>
  <c r="F316" i="18"/>
  <c r="D361" i="14"/>
  <c r="D361" i="18"/>
  <c r="F255" i="14"/>
  <c r="F255" i="18"/>
  <c r="F341" i="14"/>
  <c r="F341" i="18"/>
  <c r="D321" i="14"/>
  <c r="D321" i="18"/>
  <c r="D281" i="14"/>
  <c r="D281" i="15" s="1"/>
  <c r="D281" i="18"/>
  <c r="D29" i="14"/>
  <c r="D29" i="15" s="1"/>
  <c r="D29" i="18"/>
  <c r="W363" i="14"/>
  <c r="W363" i="15" s="1"/>
  <c r="W363" i="18"/>
  <c r="O341" i="14"/>
  <c r="O341" i="15" s="1"/>
  <c r="O341" i="18"/>
  <c r="O330" i="14"/>
  <c r="O330" i="15" s="1"/>
  <c r="O330" i="18"/>
  <c r="W319" i="14"/>
  <c r="W319" i="15" s="1"/>
  <c r="W319" i="18"/>
  <c r="O308" i="14"/>
  <c r="O308" i="15" s="1"/>
  <c r="O308" i="18"/>
  <c r="W297" i="14"/>
  <c r="W297" i="15" s="1"/>
  <c r="W297" i="18"/>
  <c r="V355" i="14"/>
  <c r="V355" i="15" s="1"/>
  <c r="V355" i="18"/>
  <c r="V329" i="14"/>
  <c r="V329" i="15" s="1"/>
  <c r="V329" i="18"/>
  <c r="V316" i="14"/>
  <c r="V316" i="15" s="1"/>
  <c r="V316" i="18"/>
  <c r="N304" i="14"/>
  <c r="N304" i="15" s="1"/>
  <c r="N304" i="18"/>
  <c r="E353" i="14"/>
  <c r="E353" i="15" s="1"/>
  <c r="E353" i="18"/>
  <c r="M342" i="14"/>
  <c r="M342" i="15" s="1"/>
  <c r="M342" i="18"/>
  <c r="E321" i="14"/>
  <c r="E321" i="15" s="1"/>
  <c r="E321" i="18"/>
  <c r="M310" i="14"/>
  <c r="M310" i="15" s="1"/>
  <c r="M310" i="18"/>
  <c r="U299" i="14"/>
  <c r="U299" i="15" s="1"/>
  <c r="U299" i="18"/>
  <c r="E289" i="14"/>
  <c r="E289" i="15" s="1"/>
  <c r="E289" i="18"/>
  <c r="T289" i="14"/>
  <c r="T289" i="15" s="1"/>
  <c r="T289" i="18"/>
  <c r="L278" i="14"/>
  <c r="L278" i="15" s="1"/>
  <c r="L278" i="18"/>
  <c r="L264" i="14"/>
  <c r="L264" i="15" s="1"/>
  <c r="L264" i="18"/>
  <c r="L253" i="14"/>
  <c r="L253" i="15" s="1"/>
  <c r="L253" i="18"/>
  <c r="L210" i="14"/>
  <c r="L210" i="15" s="1"/>
  <c r="L210" i="18"/>
  <c r="D189" i="14"/>
  <c r="D189" i="15" s="1"/>
  <c r="D189" i="18"/>
  <c r="L178" i="14"/>
  <c r="L178" i="15" s="1"/>
  <c r="L178" i="18"/>
  <c r="T275" i="14"/>
  <c r="T275" i="15" s="1"/>
  <c r="T275" i="18"/>
  <c r="T143" i="14"/>
  <c r="T143" i="15" s="1"/>
  <c r="T143" i="18"/>
  <c r="T135" i="14"/>
  <c r="T135" i="15" s="1"/>
  <c r="T135" i="18"/>
  <c r="T87" i="14"/>
  <c r="T87" i="15" s="1"/>
  <c r="T87" i="18"/>
  <c r="L66" i="14"/>
  <c r="L66" i="15" s="1"/>
  <c r="L66" i="18"/>
  <c r="K361" i="14"/>
  <c r="K361" i="15" s="1"/>
  <c r="K361" i="18"/>
  <c r="S342" i="14"/>
  <c r="S342" i="15" s="1"/>
  <c r="S342" i="18"/>
  <c r="C284" i="14"/>
  <c r="C284" i="15" s="1"/>
  <c r="C284" i="18"/>
  <c r="K273" i="14"/>
  <c r="K273" i="15" s="1"/>
  <c r="K273" i="18"/>
  <c r="S254" i="14"/>
  <c r="S254" i="15" s="1"/>
  <c r="S254" i="18"/>
  <c r="S182" i="14"/>
  <c r="S182" i="15" s="1"/>
  <c r="S182" i="18"/>
  <c r="K153" i="14"/>
  <c r="K153" i="15" s="1"/>
  <c r="K153" i="18"/>
  <c r="C116" i="14"/>
  <c r="C116" i="15" s="1"/>
  <c r="C116" i="18"/>
  <c r="K73" i="14"/>
  <c r="K73" i="15" s="1"/>
  <c r="K73" i="18"/>
  <c r="Z170" i="14"/>
  <c r="Z170" i="15" s="1"/>
  <c r="Z170" i="18"/>
  <c r="Y50" i="14"/>
  <c r="Y50" i="15" s="1"/>
  <c r="Y50" i="18"/>
  <c r="Q5" i="14"/>
  <c r="Q5" i="15" s="1"/>
  <c r="Q5" i="18"/>
  <c r="E270" i="14"/>
  <c r="E270" i="15" s="1"/>
  <c r="E270" i="18"/>
  <c r="U256" i="14"/>
  <c r="U256" i="15" s="1"/>
  <c r="U256" i="18"/>
  <c r="M227" i="14"/>
  <c r="M227" i="15" s="1"/>
  <c r="M227" i="18"/>
  <c r="E214" i="14"/>
  <c r="E214" i="15" s="1"/>
  <c r="E214" i="18"/>
  <c r="D279" i="14"/>
  <c r="D279" i="15" s="1"/>
  <c r="D279" i="18"/>
  <c r="T256" i="14"/>
  <c r="T256" i="15" s="1"/>
  <c r="T256" i="18"/>
  <c r="D235" i="14"/>
  <c r="D235" i="15" s="1"/>
  <c r="D235" i="18"/>
  <c r="D203" i="14"/>
  <c r="D203" i="15" s="1"/>
  <c r="D203" i="18"/>
  <c r="L160" i="14"/>
  <c r="L160" i="15" s="1"/>
  <c r="L160" i="18"/>
  <c r="L112" i="14"/>
  <c r="L112" i="15" s="1"/>
  <c r="L112" i="18"/>
  <c r="D23" i="14"/>
  <c r="D23" i="15" s="1"/>
  <c r="D23" i="18"/>
  <c r="R30" i="14"/>
  <c r="R30" i="15" s="1"/>
  <c r="R30" i="18"/>
  <c r="J9" i="14"/>
  <c r="J9" i="15" s="1"/>
  <c r="J9" i="18"/>
  <c r="Z283" i="14"/>
  <c r="Z283" i="15" s="1"/>
  <c r="Z283" i="18"/>
  <c r="J81" i="14"/>
  <c r="J81" i="15" s="1"/>
  <c r="J81" i="18"/>
  <c r="R70" i="14"/>
  <c r="R70" i="15" s="1"/>
  <c r="R70" i="18"/>
  <c r="C144" i="14"/>
  <c r="C144" i="15" s="1"/>
  <c r="C144" i="18"/>
  <c r="Q57" i="14"/>
  <c r="Q57" i="15" s="1"/>
  <c r="Q57" i="18"/>
  <c r="C168" i="14"/>
  <c r="C168" i="15" s="1"/>
  <c r="C168" i="18"/>
  <c r="C192" i="14"/>
  <c r="C192" i="15" s="1"/>
  <c r="C192" i="18"/>
  <c r="E360" i="14"/>
  <c r="E360" i="15" s="1"/>
  <c r="E360" i="18"/>
  <c r="C32" i="14"/>
  <c r="C32" i="15" s="1"/>
  <c r="C32" i="18"/>
  <c r="C24" i="14"/>
  <c r="C24" i="15" s="1"/>
  <c r="C24" i="18"/>
  <c r="AB229" i="11"/>
  <c r="AB120" i="11"/>
  <c r="AB56" i="11"/>
  <c r="AB251" i="10"/>
  <c r="AB83" i="11"/>
  <c r="AB320" i="10"/>
  <c r="AB302" i="10"/>
  <c r="AB201" i="10"/>
  <c r="AB76" i="10"/>
  <c r="AB124" i="10"/>
  <c r="AB254" i="11"/>
  <c r="AB28" i="10"/>
  <c r="AB162" i="10"/>
  <c r="AB116" i="11"/>
  <c r="AB187" i="10"/>
  <c r="AB195" i="11"/>
  <c r="AB278" i="10"/>
  <c r="AB101" i="10"/>
  <c r="AB264" i="10"/>
  <c r="AB49" i="10"/>
  <c r="AB215" i="10"/>
  <c r="AB194" i="11"/>
  <c r="AB87" i="11"/>
  <c r="AB108" i="10"/>
  <c r="AB45" i="10"/>
  <c r="AB241" i="11"/>
  <c r="Q241" i="14"/>
  <c r="Q241" i="15" s="1"/>
  <c r="G219" i="14"/>
  <c r="G219" i="15" s="1"/>
  <c r="AB219" i="11"/>
  <c r="D201" i="14"/>
  <c r="D201" i="15" s="1"/>
  <c r="AB201" i="11"/>
  <c r="AB355" i="10"/>
  <c r="AB192" i="11"/>
  <c r="AB92" i="11"/>
  <c r="AB157" i="10"/>
  <c r="AB90" i="11"/>
  <c r="AB203" i="10"/>
  <c r="AB134" i="10"/>
  <c r="AB142" i="10"/>
  <c r="AB5" i="10"/>
  <c r="J171" i="14"/>
  <c r="J171" i="15" s="1"/>
  <c r="AB171" i="11"/>
  <c r="AB26" i="11"/>
  <c r="F26" i="14"/>
  <c r="F26" i="15" s="1"/>
  <c r="AB367" i="10"/>
  <c r="AB199" i="11"/>
  <c r="AB124" i="11"/>
  <c r="AB351" i="10"/>
  <c r="AB51" i="10"/>
  <c r="E254" i="14"/>
  <c r="E254" i="15" s="1"/>
  <c r="AB295" i="11"/>
  <c r="G295" i="14"/>
  <c r="G295" i="15" s="1"/>
  <c r="H151" i="14"/>
  <c r="H151" i="15" s="1"/>
  <c r="AB151" i="11"/>
  <c r="R195" i="14"/>
  <c r="R195" i="15" s="1"/>
  <c r="L154" i="14"/>
  <c r="L154" i="15" s="1"/>
  <c r="AB154" i="11"/>
  <c r="AB225" i="10"/>
  <c r="J35" i="14"/>
  <c r="J35" i="15" s="1"/>
  <c r="AB35" i="11"/>
  <c r="AB45" i="11"/>
  <c r="G45" i="14"/>
  <c r="G45" i="15" s="1"/>
  <c r="W185" i="14"/>
  <c r="W185" i="15" s="1"/>
  <c r="AB185" i="11"/>
  <c r="AB105" i="11"/>
  <c r="AB137" i="11"/>
  <c r="AB89" i="11"/>
  <c r="S194" i="14"/>
  <c r="S194" i="15" s="1"/>
  <c r="AB341" i="10"/>
  <c r="AB345" i="10"/>
  <c r="AB276" i="10"/>
  <c r="AB360" i="10"/>
  <c r="F87" i="14"/>
  <c r="F87" i="15" s="1"/>
  <c r="I90" i="14"/>
  <c r="I90" i="15" s="1"/>
  <c r="AB333" i="10"/>
  <c r="J92" i="14"/>
  <c r="J92" i="15" s="1"/>
  <c r="AB306" i="10"/>
  <c r="AB197" i="10"/>
  <c r="AB212" i="10"/>
  <c r="AB116" i="10"/>
  <c r="AB304" i="10"/>
  <c r="AB256" i="10"/>
  <c r="AB147" i="10"/>
  <c r="AB25" i="10"/>
  <c r="AB350" i="10"/>
  <c r="AB233" i="10"/>
  <c r="AB209" i="10"/>
  <c r="AB145" i="10"/>
  <c r="AB113" i="10"/>
  <c r="AB81" i="10"/>
  <c r="AB149" i="11"/>
  <c r="AB133" i="10"/>
  <c r="AB224" i="10"/>
  <c r="AB194" i="10"/>
  <c r="AB53" i="10"/>
  <c r="AB4" i="11"/>
  <c r="AB300" i="10"/>
  <c r="AB135" i="11"/>
  <c r="AB330" i="10"/>
  <c r="AB299" i="10"/>
  <c r="AB37" i="10"/>
  <c r="AB110" i="10"/>
  <c r="AB131" i="10"/>
  <c r="AB146" i="11"/>
  <c r="AB155" i="10"/>
  <c r="AB197" i="11"/>
  <c r="AB51" i="11"/>
  <c r="AB107" i="11"/>
  <c r="AB89" i="10"/>
  <c r="AB121" i="10"/>
  <c r="AB165" i="10"/>
  <c r="AB202" i="11"/>
  <c r="AB272" i="10"/>
  <c r="AB13" i="10"/>
  <c r="AB54" i="10"/>
  <c r="AB322" i="10"/>
  <c r="AB311" i="10"/>
  <c r="AB185" i="10"/>
  <c r="AB137" i="10"/>
  <c r="AB88" i="10"/>
  <c r="AB68" i="10"/>
  <c r="AB99" i="10"/>
  <c r="AB263" i="11"/>
  <c r="AB226" i="10"/>
  <c r="AB144" i="11"/>
  <c r="AB263" i="10"/>
  <c r="AB71" i="10"/>
  <c r="AB167" i="10"/>
  <c r="AB180" i="10"/>
  <c r="AB129" i="10"/>
  <c r="AB12" i="11"/>
  <c r="AB290" i="10"/>
  <c r="AB128" i="11"/>
  <c r="AB129" i="11"/>
  <c r="AB46" i="10"/>
  <c r="AB40" i="10"/>
  <c r="AB10" i="10"/>
  <c r="AB286" i="10"/>
  <c r="AB186" i="10"/>
  <c r="AB49" i="11"/>
  <c r="AB175" i="10"/>
  <c r="AB111" i="11"/>
  <c r="AB87" i="10"/>
  <c r="AB91" i="10"/>
  <c r="AB21" i="10"/>
  <c r="AB36" i="10"/>
  <c r="AB15" i="10"/>
  <c r="AB9" i="10"/>
  <c r="AB96" i="10"/>
  <c r="AB119" i="10"/>
  <c r="AB326" i="10"/>
  <c r="AB216" i="11"/>
  <c r="AB135" i="10"/>
  <c r="AB191" i="10"/>
  <c r="AB22" i="10"/>
  <c r="AB17" i="10"/>
  <c r="AB214" i="11"/>
  <c r="AB218" i="10"/>
  <c r="AB123" i="10"/>
  <c r="AB238" i="10"/>
  <c r="AB182" i="11"/>
  <c r="AB183" i="10"/>
  <c r="AB271" i="10"/>
  <c r="AB112" i="10"/>
  <c r="AB77" i="10"/>
  <c r="AB310" i="11"/>
  <c r="AB109" i="10"/>
  <c r="AB239" i="10"/>
  <c r="AB127" i="10"/>
  <c r="AB208" i="10"/>
  <c r="AB34" i="10"/>
  <c r="AB315" i="10"/>
  <c r="AB84" i="10"/>
  <c r="AB152" i="11"/>
  <c r="AB248" i="10"/>
  <c r="AB86" i="10"/>
  <c r="AB232" i="11"/>
  <c r="AB354" i="10"/>
  <c r="AB204" i="10"/>
  <c r="AB362" i="10"/>
  <c r="AB184" i="10"/>
  <c r="AB85" i="10"/>
  <c r="AB308" i="10"/>
  <c r="AB170" i="10"/>
  <c r="AB274" i="11"/>
  <c r="AB128" i="10"/>
  <c r="AB11" i="11"/>
  <c r="AB210" i="11"/>
  <c r="AB130" i="11"/>
  <c r="AB158" i="10"/>
  <c r="AB213" i="10"/>
  <c r="AC92" i="9"/>
  <c r="V4" i="1" s="1"/>
  <c r="AB166" i="10"/>
  <c r="AB217" i="10"/>
  <c r="AB153" i="10"/>
  <c r="AB65" i="10"/>
  <c r="AB19" i="10"/>
  <c r="AB13" i="11"/>
  <c r="AB148" i="10"/>
  <c r="AB196" i="10"/>
  <c r="AB144" i="10"/>
  <c r="AB104" i="10"/>
  <c r="AB207" i="10"/>
  <c r="AB234" i="10"/>
  <c r="AB174" i="10"/>
  <c r="AB57" i="10"/>
  <c r="AB25" i="11"/>
  <c r="AB223" i="10"/>
  <c r="AB199" i="10"/>
  <c r="AB163" i="10"/>
  <c r="AB115" i="10"/>
  <c r="AB202" i="10"/>
  <c r="AB287" i="10"/>
  <c r="AB43" i="10"/>
  <c r="AB16" i="10"/>
  <c r="AB24" i="10"/>
  <c r="AB58" i="10"/>
  <c r="AB31" i="10"/>
  <c r="AB44" i="10"/>
  <c r="AB12" i="10"/>
  <c r="AB222" i="11"/>
  <c r="AB149" i="10"/>
  <c r="AB118" i="10"/>
  <c r="AB240" i="10"/>
  <c r="AB114" i="10"/>
  <c r="AB94" i="10"/>
  <c r="AB78" i="10"/>
  <c r="AB188" i="10"/>
  <c r="AB91" i="11"/>
  <c r="AB82" i="10"/>
  <c r="AB112" i="11"/>
  <c r="AB184" i="11"/>
  <c r="AB14" i="10"/>
  <c r="AB238" i="11"/>
  <c r="AB132" i="10"/>
  <c r="AB92" i="10"/>
  <c r="AB331" i="10"/>
  <c r="AB189" i="10"/>
  <c r="AB172" i="10"/>
  <c r="AB190" i="10"/>
  <c r="AB242" i="10"/>
  <c r="AB236" i="10"/>
  <c r="AB267" i="10"/>
  <c r="AB4" i="10"/>
  <c r="AB168" i="10"/>
  <c r="AB366" i="10"/>
  <c r="AB230" i="10"/>
  <c r="AB254" i="10"/>
  <c r="AB106" i="11"/>
  <c r="AB84" i="11"/>
  <c r="AB83" i="10"/>
  <c r="AB54" i="11"/>
  <c r="AB80" i="10"/>
  <c r="AB75" i="10"/>
  <c r="AB262" i="11"/>
  <c r="AB232" i="10"/>
  <c r="AB235" i="10"/>
  <c r="AB188" i="11"/>
  <c r="AB215" i="11"/>
  <c r="AB119" i="11"/>
  <c r="AB60" i="10"/>
  <c r="AB72" i="10"/>
  <c r="AB205" i="10"/>
  <c r="AB274" i="10"/>
  <c r="AB100" i="10"/>
  <c r="AB67" i="10"/>
  <c r="AB79" i="10"/>
  <c r="AB210" i="10"/>
  <c r="AB136" i="10"/>
  <c r="AB352" i="10"/>
  <c r="AB280" i="10"/>
  <c r="AB211" i="10"/>
  <c r="AB130" i="10"/>
  <c r="AB97" i="10"/>
  <c r="AB154" i="10"/>
  <c r="AB52" i="10"/>
  <c r="I216" i="14"/>
  <c r="I216" i="15" s="1"/>
  <c r="I128" i="14"/>
  <c r="I128" i="15" s="1"/>
  <c r="M198" i="14"/>
  <c r="M198" i="15" s="1"/>
  <c r="AB198" i="11"/>
  <c r="AB63" i="10"/>
  <c r="AB152" i="10"/>
  <c r="AB246" i="10"/>
  <c r="AB44" i="11"/>
  <c r="AB37" i="11"/>
  <c r="AB250" i="10"/>
  <c r="AB196" i="11"/>
  <c r="AB243" i="10"/>
  <c r="K184" i="14"/>
  <c r="K184" i="15" s="1"/>
  <c r="O91" i="14"/>
  <c r="O91" i="15" s="1"/>
  <c r="AB295" i="10"/>
  <c r="M350" i="14"/>
  <c r="M350" i="15" s="1"/>
  <c r="AB350" i="11"/>
  <c r="AB102" i="10"/>
  <c r="AB95" i="10"/>
  <c r="AB280" i="11"/>
  <c r="AB189" i="11"/>
  <c r="AB239" i="11"/>
  <c r="AB78" i="11"/>
  <c r="AB237" i="11"/>
  <c r="AB264" i="11"/>
  <c r="AB36" i="11"/>
  <c r="AB81" i="11"/>
  <c r="AB364" i="10"/>
  <c r="AB277" i="10"/>
  <c r="AB126" i="11"/>
  <c r="AB363" i="10"/>
  <c r="AB75" i="11"/>
  <c r="C111" i="14"/>
  <c r="C111" i="15" s="1"/>
  <c r="D182" i="14"/>
  <c r="D182" i="15" s="1"/>
  <c r="G263" i="14"/>
  <c r="G263" i="15" s="1"/>
  <c r="AB237" i="10"/>
  <c r="AB225" i="11"/>
  <c r="L225" i="14"/>
  <c r="L225" i="15" s="1"/>
  <c r="AB95" i="11"/>
  <c r="I95" i="14"/>
  <c r="I95" i="15" s="1"/>
  <c r="AB67" i="11"/>
  <c r="AB165" i="11"/>
  <c r="AB40" i="11"/>
  <c r="AB305" i="10"/>
  <c r="AB145" i="11"/>
  <c r="AB269" i="10"/>
  <c r="AB23" i="11"/>
  <c r="E11" i="14"/>
  <c r="E112" i="14"/>
  <c r="E112" i="15" s="1"/>
  <c r="AB186" i="11"/>
  <c r="AB236" i="11"/>
  <c r="F215" i="14"/>
  <c r="F215" i="15" s="1"/>
  <c r="Y238" i="14"/>
  <c r="Y238" i="15" s="1"/>
  <c r="AB256" i="11"/>
  <c r="AB200" i="11"/>
  <c r="AB153" i="11"/>
  <c r="AB108" i="11"/>
  <c r="AB76" i="11"/>
  <c r="AB32" i="11"/>
  <c r="AB190" i="11"/>
  <c r="AB218" i="11"/>
  <c r="AB180" i="11"/>
  <c r="AB125" i="11"/>
  <c r="AB77" i="11"/>
  <c r="AB17" i="11"/>
  <c r="AB297" i="10"/>
  <c r="AB278" i="11"/>
  <c r="AB175" i="11"/>
  <c r="AB122" i="11"/>
  <c r="AB70" i="11"/>
  <c r="AB252" i="10"/>
  <c r="AB228" i="11"/>
  <c r="AB164" i="11"/>
  <c r="AB63" i="11"/>
  <c r="AB7" i="11"/>
  <c r="AB301" i="10"/>
  <c r="AB166" i="11"/>
  <c r="T274" i="14"/>
  <c r="T274" i="15" s="1"/>
  <c r="AB342" i="11"/>
  <c r="U106" i="14"/>
  <c r="U106" i="15" s="1"/>
  <c r="C146" i="14"/>
  <c r="C146" i="15" s="1"/>
  <c r="K51" i="14"/>
  <c r="K51" i="15" s="1"/>
  <c r="D197" i="14"/>
  <c r="D197" i="15" s="1"/>
  <c r="D149" i="14"/>
  <c r="D149" i="15" s="1"/>
  <c r="C67" i="14"/>
  <c r="C67" i="15" s="1"/>
  <c r="AB59" i="11"/>
  <c r="J59" i="14"/>
  <c r="J59" i="15" s="1"/>
  <c r="AB66" i="10"/>
  <c r="AB103" i="10"/>
  <c r="AB226" i="11"/>
  <c r="AB227" i="11"/>
  <c r="AB324" i="10"/>
  <c r="AB253" i="10"/>
  <c r="AB103" i="11"/>
  <c r="L103" i="14"/>
  <c r="L103" i="15" s="1"/>
  <c r="AB220" i="11"/>
  <c r="AB224" i="11"/>
  <c r="AB29" i="11"/>
  <c r="AB179" i="11"/>
  <c r="AB80" i="11"/>
  <c r="AB316" i="10"/>
  <c r="AB290" i="11"/>
  <c r="AB74" i="11"/>
  <c r="AB296" i="10"/>
  <c r="AB173" i="11"/>
  <c r="AB104" i="11"/>
  <c r="AB24" i="11"/>
  <c r="AB118" i="11"/>
  <c r="AB327" i="10"/>
  <c r="AB161" i="11"/>
  <c r="AB244" i="10"/>
  <c r="O310" i="14"/>
  <c r="O310" i="15" s="1"/>
  <c r="U210" i="14"/>
  <c r="U210" i="15" s="1"/>
  <c r="D49" i="14"/>
  <c r="D49" i="15" s="1"/>
  <c r="G262" i="14"/>
  <c r="G262" i="15" s="1"/>
  <c r="D214" i="14"/>
  <c r="D214" i="15" s="1"/>
  <c r="AB359" i="10"/>
  <c r="AB311" i="11"/>
  <c r="AB320" i="11"/>
  <c r="C231" i="14"/>
  <c r="C231" i="15" s="1"/>
  <c r="AB231" i="11"/>
  <c r="AB127" i="11"/>
  <c r="G127" i="14"/>
  <c r="G127" i="15" s="1"/>
  <c r="AB173" i="10"/>
  <c r="AB340" i="10"/>
  <c r="AB22" i="11"/>
  <c r="AB123" i="11"/>
  <c r="D141" i="14"/>
  <c r="D141" i="15" s="1"/>
  <c r="AB141" i="11"/>
  <c r="C204" i="14"/>
  <c r="C204" i="15" s="1"/>
  <c r="AB204" i="11"/>
  <c r="G10" i="14"/>
  <c r="G10" i="15" s="1"/>
  <c r="AB10" i="11"/>
  <c r="AB19" i="11"/>
  <c r="C19" i="14"/>
  <c r="C19" i="15" s="1"/>
  <c r="AB231" i="10"/>
  <c r="AB66" i="11"/>
  <c r="C66" i="14"/>
  <c r="C66" i="15" s="1"/>
  <c r="AB33" i="10"/>
  <c r="J193" i="14"/>
  <c r="J193" i="15" s="1"/>
  <c r="AB193" i="11"/>
  <c r="AB221" i="10"/>
  <c r="N315" i="14"/>
  <c r="N315" i="15" s="1"/>
  <c r="AB315" i="11"/>
  <c r="D294" i="14"/>
  <c r="D294" i="15" s="1"/>
  <c r="AB294" i="11"/>
  <c r="AB181" i="11"/>
  <c r="AB273" i="10"/>
  <c r="AB79" i="11"/>
  <c r="AB245" i="10"/>
  <c r="C129" i="14"/>
  <c r="C129" i="15" s="1"/>
  <c r="AB203" i="11"/>
  <c r="AB313" i="10"/>
  <c r="AB221" i="11"/>
  <c r="AB332" i="10"/>
  <c r="AB178" i="11"/>
  <c r="AB234" i="11"/>
  <c r="K152" i="14"/>
  <c r="K152" i="15" s="1"/>
  <c r="AB139" i="11"/>
  <c r="AB344" i="10"/>
  <c r="AB73" i="11"/>
  <c r="AB211" i="11"/>
  <c r="AB55" i="11"/>
  <c r="AB235" i="11"/>
  <c r="AB132" i="11"/>
  <c r="AB100" i="11"/>
  <c r="AB68" i="11"/>
  <c r="AB174" i="11"/>
  <c r="AB268" i="10"/>
  <c r="AB212" i="11"/>
  <c r="AB160" i="11"/>
  <c r="AB113" i="11"/>
  <c r="AB69" i="11"/>
  <c r="AB328" i="10"/>
  <c r="AB258" i="10"/>
  <c r="AB357" i="10"/>
  <c r="AB266" i="11"/>
  <c r="AB50" i="11"/>
  <c r="AB319" i="10"/>
  <c r="AB261" i="10"/>
  <c r="AB283" i="10"/>
  <c r="AB260" i="10"/>
  <c r="AB208" i="11"/>
  <c r="AB147" i="11"/>
  <c r="AB99" i="11"/>
  <c r="AB349" i="10"/>
  <c r="AB230" i="11"/>
  <c r="F119" i="14"/>
  <c r="F119" i="15" s="1"/>
  <c r="E232" i="14"/>
  <c r="E232" i="15" s="1"/>
  <c r="R188" i="14"/>
  <c r="R188" i="15" s="1"/>
  <c r="J27" i="14"/>
  <c r="J27" i="15" s="1"/>
  <c r="M130" i="14"/>
  <c r="M130" i="15" s="1"/>
  <c r="J246" i="14"/>
  <c r="J246" i="15" s="1"/>
  <c r="AB246" i="11"/>
  <c r="AB358" i="10"/>
  <c r="AB206" i="10"/>
  <c r="AB11" i="10"/>
  <c r="AB88" i="11"/>
  <c r="AB361" i="10"/>
  <c r="AB242" i="11"/>
  <c r="AB134" i="11"/>
  <c r="AB276" i="11"/>
  <c r="AB346" i="10"/>
  <c r="AB31" i="11"/>
  <c r="E110" i="14"/>
  <c r="E110" i="15" s="1"/>
  <c r="AB110" i="11"/>
  <c r="AB169" i="10"/>
  <c r="AB138" i="10"/>
  <c r="AB176" i="11"/>
  <c r="E176" i="14"/>
  <c r="E176" i="15" s="1"/>
  <c r="AB338" i="10"/>
  <c r="AB85" i="11"/>
  <c r="AB18" i="11"/>
  <c r="AB159" i="11"/>
  <c r="AB335" i="10"/>
  <c r="AB292" i="10"/>
  <c r="AB14" i="11"/>
  <c r="AB115" i="11"/>
  <c r="L13" i="14"/>
  <c r="L13" i="15" s="1"/>
  <c r="AB248" i="11"/>
  <c r="AB72" i="11"/>
  <c r="AB249" i="10"/>
  <c r="AB356" i="10"/>
  <c r="AB177" i="11"/>
  <c r="AB121" i="11"/>
  <c r="AB96" i="11"/>
  <c r="AB64" i="11"/>
  <c r="AB279" i="10"/>
  <c r="AB209" i="11"/>
  <c r="AB157" i="11"/>
  <c r="AB109" i="11"/>
  <c r="AB207" i="11"/>
  <c r="AB140" i="11"/>
  <c r="AB98" i="11"/>
  <c r="AB34" i="11"/>
  <c r="AB287" i="11"/>
  <c r="AB205" i="11"/>
  <c r="AB43" i="11"/>
  <c r="AB284" i="10"/>
  <c r="AB329" i="10"/>
  <c r="AB285" i="10"/>
  <c r="AB321" i="10"/>
  <c r="AB318" i="11"/>
  <c r="AB294" i="10"/>
  <c r="AB217" i="11"/>
  <c r="AC183" i="9"/>
  <c r="Y4" i="1" s="1"/>
  <c r="AB133" i="11"/>
  <c r="AB138" i="11"/>
  <c r="AB120" i="10"/>
  <c r="AB23" i="10"/>
  <c r="AB48" i="10"/>
  <c r="AB27" i="10"/>
  <c r="AB219" i="10"/>
  <c r="AB354" i="11"/>
  <c r="AB348" i="10"/>
  <c r="AB252" i="11"/>
  <c r="AB317" i="10"/>
  <c r="AB284" i="11"/>
  <c r="AB285" i="11"/>
  <c r="AB282" i="10"/>
  <c r="AB303" i="10"/>
  <c r="AB214" i="10"/>
  <c r="AB69" i="10"/>
  <c r="AB169" i="11"/>
  <c r="AB288" i="10"/>
  <c r="AB240" i="11"/>
  <c r="AB106" i="10"/>
  <c r="AB288" i="11"/>
  <c r="AB339" i="10"/>
  <c r="AB3" i="10"/>
  <c r="AB337" i="10"/>
  <c r="AB265" i="10"/>
  <c r="AB307" i="10"/>
  <c r="AB310" i="10"/>
  <c r="AB343" i="11"/>
  <c r="AB331" i="11"/>
  <c r="AB334" i="10"/>
  <c r="AB181" i="10"/>
  <c r="AB117" i="10"/>
  <c r="AB343" i="10"/>
  <c r="AB342" i="10"/>
  <c r="AB241" i="10"/>
  <c r="AB73" i="10"/>
  <c r="AB141" i="10"/>
  <c r="AB179" i="10"/>
  <c r="AB140" i="10"/>
  <c r="AB160" i="10"/>
  <c r="AB216" i="10"/>
  <c r="AB198" i="10"/>
  <c r="AB158" i="11"/>
  <c r="AB228" i="10"/>
  <c r="AB86" i="11"/>
  <c r="AB220" i="10"/>
  <c r="AB222" i="10"/>
  <c r="AB71" i="11"/>
  <c r="AB101" i="11"/>
  <c r="AB195" i="10"/>
  <c r="AB266" i="10"/>
  <c r="AB139" i="10"/>
  <c r="AB267" i="11"/>
  <c r="AB223" i="11"/>
  <c r="AB156" i="10"/>
  <c r="AB148" i="11"/>
  <c r="AB7" i="10"/>
  <c r="AB70" i="10"/>
  <c r="AB93" i="10"/>
  <c r="AB162" i="11"/>
  <c r="AB47" i="11"/>
  <c r="AB32" i="10"/>
  <c r="AB28" i="11"/>
  <c r="AB352" i="11"/>
  <c r="AB306" i="11"/>
  <c r="D93" i="14"/>
  <c r="D93" i="15" s="1"/>
  <c r="AB93" i="11"/>
  <c r="S150" i="14"/>
  <c r="S150" i="15" s="1"/>
  <c r="AB150" i="11"/>
  <c r="J168" i="14"/>
  <c r="J168" i="15" s="1"/>
  <c r="AB168" i="11"/>
  <c r="I48" i="14"/>
  <c r="I48" i="15" s="1"/>
  <c r="AB48" i="11"/>
  <c r="L46" i="14"/>
  <c r="AB46" i="11"/>
  <c r="AB146" i="10"/>
  <c r="AB8" i="10"/>
  <c r="L183" i="14"/>
  <c r="L183" i="15" s="1"/>
  <c r="AB183" i="11"/>
  <c r="L39" i="14"/>
  <c r="L39" i="15" s="1"/>
  <c r="AB39" i="11"/>
  <c r="AB262" i="10"/>
  <c r="AB176" i="10"/>
  <c r="AB98" i="10"/>
  <c r="P5" i="14"/>
  <c r="P5" i="15" s="1"/>
  <c r="AB5" i="11"/>
  <c r="U57" i="14"/>
  <c r="U57" i="15" s="1"/>
  <c r="AB57" i="11"/>
  <c r="O172" i="14"/>
  <c r="O172" i="15" s="1"/>
  <c r="AB172" i="11"/>
  <c r="AB192" i="10"/>
  <c r="AB155" i="11"/>
  <c r="F155" i="14"/>
  <c r="F155" i="15" s="1"/>
  <c r="AB107" i="10"/>
  <c r="AB29" i="10"/>
  <c r="J38" i="14"/>
  <c r="J38" i="15" s="1"/>
  <c r="AB38" i="11"/>
  <c r="Z138" i="14"/>
  <c r="Z138" i="15" s="1"/>
  <c r="Y354" i="14"/>
  <c r="Y354" i="15" s="1"/>
  <c r="D238" i="15"/>
  <c r="AB275" i="10"/>
  <c r="AB293" i="10"/>
  <c r="AB325" i="10"/>
  <c r="U331" i="14"/>
  <c r="U331" i="15" s="1"/>
  <c r="Z306" i="14"/>
  <c r="Z306" i="15" s="1"/>
  <c r="AB336" i="11"/>
  <c r="AB362" i="11"/>
  <c r="AB309" i="10"/>
  <c r="AB291" i="10"/>
  <c r="AB255" i="10"/>
  <c r="AB289" i="10"/>
  <c r="AB323" i="10"/>
  <c r="AB365" i="10"/>
  <c r="AB281" i="10"/>
  <c r="AB247" i="10"/>
  <c r="AB312" i="10"/>
  <c r="AB347" i="10"/>
  <c r="J240" i="14"/>
  <c r="J240" i="15" s="1"/>
  <c r="AB42" i="11"/>
  <c r="AB56" i="10"/>
  <c r="AB50" i="10"/>
  <c r="AC214" i="9"/>
  <c r="Z4" i="1" s="1"/>
  <c r="AB336" i="10"/>
  <c r="AB227" i="10"/>
  <c r="AB193" i="10"/>
  <c r="AB171" i="10"/>
  <c r="AB161" i="10"/>
  <c r="AB150" i="10"/>
  <c r="AB65" i="11"/>
  <c r="AB213" i="11"/>
  <c r="AB167" i="11"/>
  <c r="AB159" i="10"/>
  <c r="AB151" i="10"/>
  <c r="AC153" i="9"/>
  <c r="X4" i="1" s="1"/>
  <c r="AB122" i="10"/>
  <c r="AC122" i="9"/>
  <c r="W4" i="1" s="1"/>
  <c r="AB90" i="10"/>
  <c r="AB286" i="11"/>
  <c r="AB126" i="10"/>
  <c r="AB105" i="10"/>
  <c r="AB229" i="10"/>
  <c r="AB200" i="10"/>
  <c r="AB125" i="10"/>
  <c r="AB61" i="11"/>
  <c r="AB42" i="10"/>
  <c r="AC61" i="9"/>
  <c r="U4" i="1" s="1"/>
  <c r="AB26" i="10"/>
  <c r="AB15" i="11"/>
  <c r="AB39" i="10"/>
  <c r="AB20" i="10"/>
  <c r="AB41" i="11"/>
  <c r="AB9" i="11"/>
  <c r="AB59" i="10"/>
  <c r="AB33" i="11"/>
  <c r="AB6" i="11"/>
  <c r="AB38" i="10"/>
  <c r="AB35" i="10"/>
  <c r="AB131" i="11"/>
  <c r="AB143" i="11"/>
  <c r="AB114" i="11"/>
  <c r="AB82" i="11"/>
  <c r="AB206" i="11"/>
  <c r="AB142" i="11"/>
  <c r="AB97" i="11"/>
  <c r="AB64" i="10"/>
  <c r="AB30" i="10"/>
  <c r="AB6" i="10"/>
  <c r="AB182" i="10"/>
  <c r="AB143" i="10"/>
  <c r="AB61" i="10"/>
  <c r="AB270" i="10"/>
  <c r="AB178" i="10"/>
  <c r="AB55" i="10"/>
  <c r="AB47" i="10"/>
  <c r="AB18" i="10"/>
  <c r="AB60" i="11"/>
  <c r="AB304" i="11"/>
  <c r="W352" i="14"/>
  <c r="W352" i="15" s="1"/>
  <c r="K206" i="14"/>
  <c r="K206" i="15" s="1"/>
  <c r="AB62" i="10"/>
  <c r="AB41" i="10"/>
  <c r="AB272" i="11"/>
  <c r="AB191" i="11"/>
  <c r="AB156" i="11"/>
  <c r="AB52" i="11"/>
  <c r="AB20" i="11"/>
  <c r="AB298" i="10"/>
  <c r="AB163" i="11"/>
  <c r="AB270" i="11"/>
  <c r="AB233" i="11"/>
  <c r="AB187" i="11"/>
  <c r="AB62" i="11"/>
  <c r="AB30" i="11"/>
  <c r="AB170" i="11"/>
  <c r="K169" i="14"/>
  <c r="K169" i="15" s="1"/>
  <c r="U42" i="14"/>
  <c r="U42" i="15" s="1"/>
  <c r="L267" i="14"/>
  <c r="L267" i="15" s="1"/>
  <c r="T223" i="14"/>
  <c r="T223" i="15" s="1"/>
  <c r="D213" i="14"/>
  <c r="D213" i="15" s="1"/>
  <c r="L202" i="14"/>
  <c r="L202" i="15" s="1"/>
  <c r="O15" i="14"/>
  <c r="O15" i="15" s="1"/>
  <c r="D114" i="14"/>
  <c r="D114" i="15" s="1"/>
  <c r="D82" i="14"/>
  <c r="D82" i="15" s="1"/>
  <c r="T60" i="14"/>
  <c r="T28" i="14"/>
  <c r="T28" i="15" s="1"/>
  <c r="M131" i="14"/>
  <c r="M131" i="15" s="1"/>
  <c r="AB359" i="11"/>
  <c r="AB16" i="11"/>
  <c r="AB58" i="11"/>
  <c r="AB314" i="10"/>
  <c r="M41" i="14"/>
  <c r="M41" i="15" s="1"/>
  <c r="M9" i="14"/>
  <c r="M9" i="15" s="1"/>
  <c r="O311" i="14"/>
  <c r="O311" i="15" s="1"/>
  <c r="AB366" i="11"/>
  <c r="L143" i="14"/>
  <c r="U288" i="14"/>
  <c r="U288" i="15" s="1"/>
  <c r="AB136" i="11"/>
  <c r="AB8" i="11"/>
  <c r="AB117" i="11"/>
  <c r="AB53" i="11"/>
  <c r="AB21" i="11"/>
  <c r="AC33" i="9"/>
  <c r="T4" i="1" s="1"/>
  <c r="L6" i="14"/>
  <c r="L6" i="15" s="1"/>
  <c r="D162" i="14"/>
  <c r="D162" i="15" s="1"/>
  <c r="S286" i="14"/>
  <c r="S286" i="15" s="1"/>
  <c r="AB302" i="11"/>
  <c r="AB259" i="10"/>
  <c r="C148" i="14"/>
  <c r="C148" i="15" s="1"/>
  <c r="F320" i="14"/>
  <c r="F320" i="15" s="1"/>
  <c r="AB358" i="11"/>
  <c r="AB353" i="10"/>
  <c r="AB102" i="11"/>
  <c r="AB257" i="10"/>
  <c r="AB318" i="10"/>
  <c r="AB334" i="11"/>
  <c r="AB355" i="11"/>
  <c r="AB326" i="11"/>
  <c r="AB322" i="11"/>
  <c r="AB308" i="11"/>
  <c r="C209" i="15"/>
  <c r="M68" i="15"/>
  <c r="E127" i="15"/>
  <c r="S111" i="15"/>
  <c r="C121" i="15"/>
  <c r="M20" i="15"/>
  <c r="S141" i="15"/>
  <c r="E83" i="15"/>
  <c r="X318" i="15"/>
  <c r="E99" i="15"/>
  <c r="E358" i="15"/>
  <c r="G350" i="15"/>
  <c r="E195" i="15"/>
  <c r="U189" i="15"/>
  <c r="E179" i="15"/>
  <c r="E163" i="15"/>
  <c r="E147" i="15"/>
  <c r="E131" i="15"/>
  <c r="K310" i="15"/>
  <c r="E199" i="15"/>
  <c r="E183" i="15"/>
  <c r="C180" i="15"/>
  <c r="C154" i="15"/>
  <c r="D273" i="14"/>
  <c r="D273" i="15" s="1"/>
  <c r="F284" i="14"/>
  <c r="F284" i="15" s="1"/>
  <c r="F285" i="14"/>
  <c r="F285" i="15" s="1"/>
  <c r="F276" i="14"/>
  <c r="F276" i="15" s="1"/>
  <c r="F252" i="14"/>
  <c r="F252" i="15" s="1"/>
  <c r="C359" i="15"/>
  <c r="D265" i="14"/>
  <c r="D265" i="15" s="1"/>
  <c r="F260" i="14"/>
  <c r="F260" i="15" s="1"/>
  <c r="F282" i="14"/>
  <c r="F282" i="15" s="1"/>
  <c r="AB282" i="11"/>
  <c r="U262" i="15"/>
  <c r="E204" i="15"/>
  <c r="E188" i="15"/>
  <c r="C34" i="15"/>
  <c r="K23" i="15"/>
  <c r="H280" i="15"/>
  <c r="H248" i="15"/>
  <c r="H136" i="15"/>
  <c r="H104" i="15"/>
  <c r="H72" i="15"/>
  <c r="H40" i="15"/>
  <c r="H8" i="15"/>
  <c r="G237" i="15"/>
  <c r="V170" i="15"/>
  <c r="V90" i="15"/>
  <c r="V74" i="15"/>
  <c r="N21" i="15"/>
  <c r="T123" i="15"/>
  <c r="C362" i="15"/>
  <c r="AB265" i="11"/>
  <c r="F261" i="14"/>
  <c r="F261" i="15" s="1"/>
  <c r="AC245" i="9"/>
  <c r="AA4" i="1" s="1"/>
  <c r="AC336" i="9"/>
  <c r="AD4" i="1" s="1"/>
  <c r="AE4" i="10"/>
  <c r="AC275" i="9"/>
  <c r="AB4" i="1" s="1"/>
  <c r="AC367" i="9"/>
  <c r="AE4" i="1" s="1"/>
  <c r="AC306" i="9"/>
  <c r="AC4" i="1" s="1"/>
  <c r="AB260" i="11"/>
  <c r="AB281" i="11"/>
  <c r="AB273" i="11"/>
  <c r="AB261" i="11"/>
  <c r="AB259" i="11"/>
  <c r="AB258" i="11"/>
  <c r="AB244" i="11"/>
  <c r="AB344" i="11"/>
  <c r="AB249" i="11"/>
  <c r="AB356" i="11"/>
  <c r="AB297" i="11"/>
  <c r="AB319" i="11"/>
  <c r="AB283" i="11"/>
  <c r="AB346" i="11"/>
  <c r="AB324" i="11"/>
  <c r="AB349" i="11"/>
  <c r="AB307" i="11"/>
  <c r="AB309" i="11"/>
  <c r="AB364" i="11"/>
  <c r="AB360" i="11"/>
  <c r="AB268" i="11"/>
  <c r="AB325" i="11"/>
  <c r="AB255" i="11"/>
  <c r="AB289" i="11"/>
  <c r="AB323" i="11"/>
  <c r="AB329" i="11"/>
  <c r="AB347" i="11"/>
  <c r="AB275" i="11"/>
  <c r="AB293" i="11"/>
  <c r="AB279" i="11"/>
  <c r="AB291" i="11"/>
  <c r="AB345" i="11"/>
  <c r="AB296" i="11"/>
  <c r="AB363" i="11"/>
  <c r="AB321" i="11"/>
  <c r="AB328" i="11"/>
  <c r="AB251" i="11"/>
  <c r="AB298" i="11"/>
  <c r="AB339" i="11"/>
  <c r="AB250" i="11"/>
  <c r="AB348" i="11"/>
  <c r="AB341" i="11"/>
  <c r="AB243" i="11"/>
  <c r="AB253" i="11"/>
  <c r="AB333" i="11"/>
  <c r="AB300" i="11"/>
  <c r="AB340" i="11"/>
  <c r="AB330" i="11"/>
  <c r="AB299" i="11"/>
  <c r="AB277" i="11"/>
  <c r="AB332" i="11"/>
  <c r="AB292" i="11"/>
  <c r="AB317" i="11"/>
  <c r="AB351" i="11"/>
  <c r="AB257" i="11"/>
  <c r="AB305" i="11"/>
  <c r="AB338" i="11"/>
  <c r="AB361" i="11"/>
  <c r="AB365" i="11"/>
  <c r="AB247" i="11"/>
  <c r="AB314" i="11"/>
  <c r="AB245" i="11"/>
  <c r="AB357" i="11"/>
  <c r="AB327" i="11"/>
  <c r="AB367" i="11"/>
  <c r="AB313" i="11"/>
  <c r="AB316" i="11"/>
  <c r="AB335" i="11"/>
  <c r="AB269" i="11"/>
  <c r="AB353" i="11"/>
  <c r="AB337" i="11"/>
  <c r="AB312" i="11"/>
  <c r="AB301" i="11"/>
  <c r="AB303" i="11"/>
  <c r="AE8" i="9"/>
  <c r="AE9" i="9"/>
  <c r="AB3" i="11"/>
  <c r="AB351" i="18" l="1"/>
  <c r="R12" i="19"/>
  <c r="P12" i="19"/>
  <c r="M12" i="19"/>
  <c r="K12" i="19"/>
  <c r="W12" i="19"/>
  <c r="J12" i="19"/>
  <c r="N12" i="19"/>
  <c r="I12" i="19"/>
  <c r="Q12" i="19"/>
  <c r="E12" i="19"/>
  <c r="F12" i="19"/>
  <c r="L12" i="19"/>
  <c r="T12" i="19"/>
  <c r="O12" i="19"/>
  <c r="S12" i="19"/>
  <c r="G12" i="19"/>
  <c r="H12" i="19"/>
  <c r="U12" i="19"/>
  <c r="V12" i="19"/>
  <c r="AB10" i="15"/>
  <c r="AB222" i="14"/>
  <c r="AB205" i="15"/>
  <c r="AB118" i="18"/>
  <c r="AB324" i="18"/>
  <c r="AB202" i="18"/>
  <c r="AB354" i="18"/>
  <c r="AB106" i="18"/>
  <c r="AB218" i="15"/>
  <c r="AB190" i="18"/>
  <c r="AB331" i="18"/>
  <c r="AB198" i="18"/>
  <c r="AB154" i="18"/>
  <c r="AB359" i="14"/>
  <c r="AB126" i="18"/>
  <c r="AB219" i="18"/>
  <c r="AB234" i="15"/>
  <c r="AB239" i="15"/>
  <c r="AB99" i="18"/>
  <c r="AB343" i="14"/>
  <c r="AB242" i="18"/>
  <c r="AB109" i="14"/>
  <c r="AB311" i="15"/>
  <c r="AB150" i="15"/>
  <c r="AB197" i="15"/>
  <c r="AB152" i="18"/>
  <c r="AB78" i="14"/>
  <c r="AB35" i="14"/>
  <c r="AB210" i="18"/>
  <c r="AB181" i="18"/>
  <c r="AB117" i="18"/>
  <c r="AB142" i="15"/>
  <c r="AB131" i="18"/>
  <c r="AB223" i="18"/>
  <c r="AB116" i="18"/>
  <c r="AB362" i="18"/>
  <c r="AB142" i="14"/>
  <c r="AB178" i="15"/>
  <c r="AB138" i="18"/>
  <c r="AB242" i="15"/>
  <c r="AB75" i="15"/>
  <c r="AB258" i="18"/>
  <c r="AB93" i="15"/>
  <c r="AB128" i="18"/>
  <c r="AB14" i="14"/>
  <c r="AB202" i="15"/>
  <c r="AB306" i="15"/>
  <c r="AB219" i="15"/>
  <c r="AB90" i="15"/>
  <c r="AB331" i="15"/>
  <c r="AB347" i="18"/>
  <c r="AB229" i="15"/>
  <c r="AB44" i="14"/>
  <c r="AB71" i="14"/>
  <c r="AB223" i="15"/>
  <c r="AB197" i="18"/>
  <c r="AB139" i="14"/>
  <c r="AB214" i="18"/>
  <c r="AB113" i="15"/>
  <c r="AB109" i="15"/>
  <c r="AB38" i="18"/>
  <c r="AB140" i="18"/>
  <c r="AB352" i="18"/>
  <c r="AB117" i="15"/>
  <c r="AB73" i="18"/>
  <c r="AB312" i="18"/>
  <c r="AB195" i="18"/>
  <c r="AB91" i="18"/>
  <c r="AB85" i="18"/>
  <c r="AB14" i="15"/>
  <c r="AB101" i="15"/>
  <c r="AB338" i="18"/>
  <c r="AB266" i="15"/>
  <c r="AB290" i="15"/>
  <c r="AB81" i="15"/>
  <c r="AB167" i="14"/>
  <c r="AB160" i="14"/>
  <c r="AB80" i="15"/>
  <c r="AB197" i="14"/>
  <c r="AB205" i="14"/>
  <c r="AB104" i="14"/>
  <c r="AB199" i="14"/>
  <c r="AB110" i="14"/>
  <c r="AB284" i="18"/>
  <c r="AB178" i="18"/>
  <c r="AB355" i="18"/>
  <c r="AB97" i="18"/>
  <c r="AB344" i="18"/>
  <c r="AB296" i="18"/>
  <c r="AB64" i="18"/>
  <c r="AB343" i="15"/>
  <c r="AB94" i="15"/>
  <c r="AB328" i="18"/>
  <c r="AB200" i="14"/>
  <c r="AB189" i="14"/>
  <c r="AB266" i="14"/>
  <c r="AB322" i="14"/>
  <c r="AB182" i="18"/>
  <c r="AB171" i="18"/>
  <c r="AB20" i="18"/>
  <c r="AB74" i="18"/>
  <c r="AB285" i="18"/>
  <c r="AB54" i="18"/>
  <c r="AB84" i="15"/>
  <c r="AB171" i="14"/>
  <c r="AB117" i="14"/>
  <c r="AB290" i="14"/>
  <c r="AB360" i="18"/>
  <c r="AB282" i="18"/>
  <c r="AB156" i="15"/>
  <c r="AB102" i="15"/>
  <c r="AB174" i="15"/>
  <c r="AB12" i="15"/>
  <c r="AB101" i="14"/>
  <c r="AB315" i="14"/>
  <c r="AB364" i="18"/>
  <c r="AB245" i="18"/>
  <c r="AB147" i="18"/>
  <c r="AB239" i="14"/>
  <c r="AB25" i="14"/>
  <c r="AB336" i="14"/>
  <c r="AB86" i="14"/>
  <c r="AB192" i="18"/>
  <c r="AB70" i="18"/>
  <c r="AB43" i="15"/>
  <c r="AB89" i="15"/>
  <c r="AB85" i="15"/>
  <c r="AB218" i="18"/>
  <c r="AB115" i="15"/>
  <c r="AB227" i="18"/>
  <c r="AB184" i="15"/>
  <c r="AB181" i="15"/>
  <c r="AB322" i="18"/>
  <c r="AB37" i="15"/>
  <c r="AB208" i="15"/>
  <c r="AB270" i="15"/>
  <c r="AB135" i="15"/>
  <c r="AB190" i="15"/>
  <c r="AB76" i="15"/>
  <c r="AB290" i="18"/>
  <c r="AB60" i="18"/>
  <c r="AB226" i="18"/>
  <c r="AB222" i="15"/>
  <c r="AB184" i="14"/>
  <c r="AB179" i="14"/>
  <c r="AB206" i="15"/>
  <c r="AB51" i="15"/>
  <c r="AB24" i="18"/>
  <c r="AB73" i="15"/>
  <c r="AB212" i="15"/>
  <c r="AB181" i="14"/>
  <c r="AB342" i="14"/>
  <c r="AB124" i="14"/>
  <c r="AB224" i="14"/>
  <c r="AB98" i="14"/>
  <c r="AB34" i="14"/>
  <c r="AB246" i="15"/>
  <c r="AB112" i="15"/>
  <c r="AB96" i="18"/>
  <c r="AB166" i="18"/>
  <c r="AB170" i="15"/>
  <c r="AB326" i="14"/>
  <c r="AB81" i="14"/>
  <c r="AB99" i="15"/>
  <c r="AB4" i="14"/>
  <c r="AB320" i="15"/>
  <c r="AB235" i="15"/>
  <c r="AB224" i="15"/>
  <c r="AB43" i="14"/>
  <c r="AB96" i="14"/>
  <c r="AB318" i="15"/>
  <c r="AB318" i="14"/>
  <c r="AB217" i="14"/>
  <c r="AB22" i="14"/>
  <c r="AB187" i="14"/>
  <c r="AB53" i="18"/>
  <c r="AB220" i="14"/>
  <c r="AB304" i="15"/>
  <c r="AB287" i="15"/>
  <c r="AB167" i="15"/>
  <c r="AB135" i="14"/>
  <c r="AB85" i="14"/>
  <c r="AB147" i="14"/>
  <c r="AB95" i="18"/>
  <c r="AB257" i="18"/>
  <c r="AB331" i="14"/>
  <c r="AB82" i="18"/>
  <c r="AB320" i="18"/>
  <c r="AB358" i="18"/>
  <c r="AB314" i="18"/>
  <c r="AB54" i="14"/>
  <c r="AB19" i="15"/>
  <c r="AB133" i="15"/>
  <c r="AB4" i="15"/>
  <c r="AB116" i="15"/>
  <c r="AB97" i="14"/>
  <c r="AB69" i="15"/>
  <c r="AB126" i="15"/>
  <c r="AB161" i="15"/>
  <c r="AB346" i="18"/>
  <c r="AB124" i="18"/>
  <c r="AB339" i="18"/>
  <c r="AB14" i="18"/>
  <c r="AB239" i="18"/>
  <c r="AB4" i="18"/>
  <c r="AB69" i="18"/>
  <c r="AB167" i="18"/>
  <c r="AB115" i="18"/>
  <c r="AB174" i="18"/>
  <c r="AB322" i="15"/>
  <c r="AB53" i="15"/>
  <c r="AB186" i="15"/>
  <c r="AB241" i="15"/>
  <c r="AB62" i="15"/>
  <c r="AB17" i="15"/>
  <c r="AB122" i="15"/>
  <c r="AB129" i="15"/>
  <c r="AB171" i="15"/>
  <c r="AB64" i="15"/>
  <c r="AB262" i="18"/>
  <c r="AB276" i="15"/>
  <c r="AB136" i="14"/>
  <c r="AB287" i="14"/>
  <c r="AB209" i="14"/>
  <c r="AB190" i="14"/>
  <c r="AB144" i="18"/>
  <c r="AB289" i="18"/>
  <c r="AB29" i="18"/>
  <c r="AB255" i="18"/>
  <c r="AB247" i="18"/>
  <c r="L54" i="15"/>
  <c r="AB54" i="15" s="1"/>
  <c r="AB122" i="14"/>
  <c r="AB47" i="14"/>
  <c r="AB264" i="14"/>
  <c r="AB114" i="15"/>
  <c r="D97" i="15"/>
  <c r="AB97" i="15" s="1"/>
  <c r="AB34" i="15"/>
  <c r="AB77" i="14"/>
  <c r="AB278" i="14"/>
  <c r="AB157" i="14"/>
  <c r="AB145" i="14"/>
  <c r="AB366" i="14"/>
  <c r="AB29" i="14"/>
  <c r="AB180" i="14"/>
  <c r="AB108" i="14"/>
  <c r="AB79" i="14"/>
  <c r="AB37" i="14"/>
  <c r="AB126" i="14"/>
  <c r="AB163" i="14"/>
  <c r="AB73" i="14"/>
  <c r="AB176" i="15"/>
  <c r="AB66" i="15"/>
  <c r="AB49" i="15"/>
  <c r="AB192" i="15"/>
  <c r="AB144" i="15"/>
  <c r="AB29" i="15"/>
  <c r="AB58" i="15"/>
  <c r="AB230" i="18"/>
  <c r="AB67" i="18"/>
  <c r="AB17" i="14"/>
  <c r="AB248" i="14"/>
  <c r="AB132" i="15"/>
  <c r="AB138" i="15"/>
  <c r="AB281" i="18"/>
  <c r="AB236" i="15"/>
  <c r="AB366" i="18"/>
  <c r="AB272" i="15"/>
  <c r="AB230" i="15"/>
  <c r="AB55" i="15"/>
  <c r="AB173" i="15"/>
  <c r="AB65" i="15"/>
  <c r="AB63" i="15"/>
  <c r="AB46" i="18"/>
  <c r="AB218" i="14"/>
  <c r="AB113" i="14"/>
  <c r="AB53" i="14"/>
  <c r="AB294" i="15"/>
  <c r="AB146" i="15"/>
  <c r="AB151" i="15"/>
  <c r="AB72" i="15"/>
  <c r="AB236" i="14"/>
  <c r="AB23" i="14"/>
  <c r="AB116" i="14"/>
  <c r="AB111" i="14"/>
  <c r="AB94" i="14"/>
  <c r="AB172" i="15"/>
  <c r="AB106" i="15"/>
  <c r="AB11" i="14"/>
  <c r="AB95" i="15"/>
  <c r="AB24" i="15"/>
  <c r="AB168" i="18"/>
  <c r="AB153" i="15"/>
  <c r="AB281" i="14"/>
  <c r="AB166" i="15"/>
  <c r="AB271" i="15"/>
  <c r="AB33" i="15"/>
  <c r="AB185" i="18"/>
  <c r="AB302" i="18"/>
  <c r="AB205" i="18"/>
  <c r="AB40" i="15"/>
  <c r="AB282" i="15"/>
  <c r="AB76" i="14"/>
  <c r="AB32" i="14"/>
  <c r="AB235" i="14"/>
  <c r="AB241" i="14"/>
  <c r="AB125" i="14"/>
  <c r="AB208" i="14"/>
  <c r="AB260" i="15"/>
  <c r="AB69" i="14"/>
  <c r="AB226" i="14"/>
  <c r="AB64" i="14"/>
  <c r="AB358" i="14"/>
  <c r="AB137" i="14"/>
  <c r="AB111" i="15"/>
  <c r="AB115" i="14"/>
  <c r="AB158" i="14"/>
  <c r="AB27" i="15"/>
  <c r="AB135" i="18"/>
  <c r="AB189" i="18"/>
  <c r="AB278" i="18"/>
  <c r="AB49" i="18"/>
  <c r="AB317" i="18"/>
  <c r="AB183" i="18"/>
  <c r="AB62" i="14"/>
  <c r="AB162" i="15"/>
  <c r="AB207" i="14"/>
  <c r="AB28" i="15"/>
  <c r="AB152" i="15"/>
  <c r="AB274" i="15"/>
  <c r="AB155" i="18"/>
  <c r="AB157" i="15"/>
  <c r="AB137" i="15"/>
  <c r="AB136" i="15"/>
  <c r="AB308" i="14"/>
  <c r="AB134" i="14"/>
  <c r="AB151" i="14"/>
  <c r="AB161" i="14"/>
  <c r="AB21" i="14"/>
  <c r="AB40" i="14"/>
  <c r="AB281" i="15"/>
  <c r="AB248" i="15"/>
  <c r="AB229" i="14"/>
  <c r="AB55" i="14"/>
  <c r="AB123" i="14"/>
  <c r="AB237" i="14"/>
  <c r="AB50" i="14"/>
  <c r="AB334" i="14"/>
  <c r="AB256" i="14"/>
  <c r="AB31" i="14"/>
  <c r="AB58" i="14"/>
  <c r="AB80" i="14"/>
  <c r="AB228" i="15"/>
  <c r="AB323" i="18"/>
  <c r="AB158" i="18"/>
  <c r="AB159" i="18"/>
  <c r="AB148" i="18"/>
  <c r="AB80" i="18"/>
  <c r="D16" i="19"/>
  <c r="E16" i="19" s="1"/>
  <c r="E19" i="19" s="1"/>
  <c r="F33" i="17"/>
  <c r="G33" i="17" s="1"/>
  <c r="D5" i="19" s="1"/>
  <c r="AB288" i="18"/>
  <c r="AB191" i="15"/>
  <c r="AB217" i="15"/>
  <c r="AB77" i="15"/>
  <c r="AB326" i="15"/>
  <c r="AB120" i="15"/>
  <c r="AB78" i="15"/>
  <c r="AB336" i="15"/>
  <c r="AB44" i="15"/>
  <c r="AB7" i="15"/>
  <c r="AB196" i="15"/>
  <c r="AB125" i="15"/>
  <c r="AB207" i="15"/>
  <c r="AB139" i="15"/>
  <c r="AB98" i="15"/>
  <c r="AB175" i="15"/>
  <c r="AB88" i="15"/>
  <c r="AB47" i="15"/>
  <c r="AB165" i="15"/>
  <c r="AB124" i="15"/>
  <c r="AB226" i="15"/>
  <c r="AB32" i="15"/>
  <c r="AB96" i="15"/>
  <c r="AB108" i="15"/>
  <c r="AB177" i="15"/>
  <c r="AB134" i="15"/>
  <c r="AB221" i="15"/>
  <c r="AB87" i="15"/>
  <c r="AB22" i="15"/>
  <c r="AB285" i="15"/>
  <c r="AB213" i="15"/>
  <c r="AB92" i="15"/>
  <c r="AB26" i="15"/>
  <c r="AB70" i="15"/>
  <c r="AB366" i="15"/>
  <c r="AB35" i="15"/>
  <c r="AB86" i="15"/>
  <c r="AB237" i="15"/>
  <c r="AB23" i="15"/>
  <c r="AB265" i="15"/>
  <c r="AB147" i="15"/>
  <c r="AB267" i="15"/>
  <c r="AB57" i="15"/>
  <c r="AB256" i="15"/>
  <c r="AB278" i="15"/>
  <c r="AB187" i="15"/>
  <c r="AB16" i="15"/>
  <c r="AB220" i="15"/>
  <c r="AB359" i="15"/>
  <c r="AB273" i="15"/>
  <c r="AB91" i="15"/>
  <c r="AB107" i="15"/>
  <c r="AB50" i="15"/>
  <c r="AB199" i="15"/>
  <c r="AB179" i="15"/>
  <c r="AB121" i="15"/>
  <c r="AB6" i="15"/>
  <c r="AB155" i="15"/>
  <c r="AB264" i="15"/>
  <c r="AB158" i="15"/>
  <c r="AB123" i="15"/>
  <c r="AB82" i="15"/>
  <c r="AB169" i="15"/>
  <c r="AB149" i="15"/>
  <c r="AB104" i="15"/>
  <c r="AB79" i="15"/>
  <c r="AB148" i="15"/>
  <c r="AB180" i="15"/>
  <c r="AB200" i="15"/>
  <c r="AB15" i="15"/>
  <c r="AB25" i="15"/>
  <c r="AB182" i="15"/>
  <c r="AB128" i="15"/>
  <c r="AB45" i="15"/>
  <c r="AB342" i="15"/>
  <c r="AB18" i="15"/>
  <c r="AB164" i="15"/>
  <c r="AB140" i="15"/>
  <c r="AB227" i="15"/>
  <c r="AB261" i="15"/>
  <c r="AB33" i="14"/>
  <c r="AB362" i="14"/>
  <c r="AB221" i="14"/>
  <c r="AB270" i="14"/>
  <c r="AB87" i="14"/>
  <c r="AB284" i="15"/>
  <c r="AB90" i="14"/>
  <c r="AB170" i="14"/>
  <c r="AB192" i="14"/>
  <c r="AB31" i="15"/>
  <c r="AB196" i="14"/>
  <c r="AB120" i="14"/>
  <c r="AB133" i="14"/>
  <c r="AB16" i="14"/>
  <c r="AB18" i="14"/>
  <c r="AB99" i="14"/>
  <c r="AB175" i="14"/>
  <c r="AB288" i="15"/>
  <c r="AB153" i="14"/>
  <c r="AB42" i="15"/>
  <c r="AB228" i="14"/>
  <c r="AB240" i="15"/>
  <c r="AB39" i="15"/>
  <c r="AB48" i="15"/>
  <c r="AB145" i="15"/>
  <c r="AB308" i="15"/>
  <c r="AB178" i="14"/>
  <c r="AB177" i="14"/>
  <c r="AB186" i="14"/>
  <c r="AB107" i="14"/>
  <c r="AB121" i="14"/>
  <c r="AB70" i="14"/>
  <c r="AB88" i="14"/>
  <c r="AB24" i="14"/>
  <c r="AB242" i="14"/>
  <c r="AB238" i="15"/>
  <c r="AB168" i="15"/>
  <c r="AB160" i="15"/>
  <c r="AB214" i="15"/>
  <c r="AB244" i="15"/>
  <c r="AB5" i="15"/>
  <c r="AB304" i="14"/>
  <c r="AB362" i="15"/>
  <c r="AB74" i="15"/>
  <c r="AB12" i="14"/>
  <c r="AB7" i="14"/>
  <c r="AB74" i="14"/>
  <c r="AB189" i="15"/>
  <c r="AB191" i="14"/>
  <c r="AB209" i="15"/>
  <c r="AB75" i="14"/>
  <c r="AB84" i="14"/>
  <c r="AB164" i="14"/>
  <c r="AB286" i="15"/>
  <c r="AB9" i="15"/>
  <c r="AB352" i="15"/>
  <c r="AB263" i="15"/>
  <c r="AB198" i="15"/>
  <c r="AB203" i="15"/>
  <c r="AB100" i="15"/>
  <c r="AB203" i="14"/>
  <c r="AB45" i="14"/>
  <c r="AB61" i="18"/>
  <c r="AB283" i="18"/>
  <c r="AB57" i="14"/>
  <c r="AB361" i="18"/>
  <c r="AB302" i="15"/>
  <c r="AB52" i="15"/>
  <c r="AB159" i="15"/>
  <c r="AB251" i="18"/>
  <c r="AB71" i="15"/>
  <c r="AB45" i="18"/>
  <c r="AB294" i="18"/>
  <c r="AB101" i="18"/>
  <c r="AB30" i="15"/>
  <c r="AB61" i="15"/>
  <c r="AB118" i="15"/>
  <c r="AB233" i="15"/>
  <c r="AB334" i="15"/>
  <c r="AB56" i="15"/>
  <c r="AB67" i="15"/>
  <c r="AB355" i="15"/>
  <c r="AB211" i="15"/>
  <c r="AB75" i="18"/>
  <c r="AB306" i="18"/>
  <c r="AB137" i="18"/>
  <c r="AB199" i="18"/>
  <c r="AB111" i="18"/>
  <c r="AB59" i="18"/>
  <c r="AB201" i="18"/>
  <c r="AB55" i="18"/>
  <c r="AB26" i="18"/>
  <c r="AB109" i="18"/>
  <c r="AB90" i="18"/>
  <c r="AB72" i="18"/>
  <c r="AB268" i="18"/>
  <c r="AB36" i="15"/>
  <c r="AB225" i="15"/>
  <c r="AB59" i="15"/>
  <c r="AB232" i="15"/>
  <c r="AB254" i="15"/>
  <c r="AB193" i="18"/>
  <c r="AB238" i="18"/>
  <c r="AB350" i="18"/>
  <c r="AB333" i="18"/>
  <c r="AB35" i="18"/>
  <c r="AB212" i="14"/>
  <c r="AB201" i="15"/>
  <c r="AB36" i="18"/>
  <c r="AB246" i="18"/>
  <c r="AB132" i="18"/>
  <c r="AB265" i="18"/>
  <c r="AB254" i="18"/>
  <c r="AB303" i="18"/>
  <c r="AB318" i="18"/>
  <c r="AB78" i="18"/>
  <c r="AB241" i="18"/>
  <c r="AB367" i="18"/>
  <c r="AB295" i="18"/>
  <c r="AB13" i="18"/>
  <c r="AB66" i="18"/>
  <c r="AB133" i="18"/>
  <c r="AB173" i="14"/>
  <c r="AB216" i="14"/>
  <c r="AB21" i="15"/>
  <c r="AB198" i="14"/>
  <c r="AB144" i="14"/>
  <c r="AB83" i="14"/>
  <c r="AB56" i="14"/>
  <c r="AB210" i="15"/>
  <c r="AB216" i="15"/>
  <c r="AB170" i="18"/>
  <c r="AB304" i="18"/>
  <c r="AB7" i="18"/>
  <c r="AB105" i="18"/>
  <c r="AB163" i="18"/>
  <c r="AB47" i="18"/>
  <c r="AB215" i="18"/>
  <c r="AB123" i="18"/>
  <c r="AB6" i="18"/>
  <c r="AB51" i="18"/>
  <c r="AB326" i="18"/>
  <c r="AB161" i="18"/>
  <c r="AB319" i="18"/>
  <c r="AB309" i="18"/>
  <c r="AB365" i="18"/>
  <c r="AB43" i="18"/>
  <c r="AB145" i="18"/>
  <c r="AB3" i="14"/>
  <c r="AB254" i="14"/>
  <c r="AB230" i="14"/>
  <c r="AB103" i="15"/>
  <c r="AB165" i="14"/>
  <c r="AB272" i="14"/>
  <c r="AB36" i="14"/>
  <c r="AB174" i="14"/>
  <c r="AB231" i="15"/>
  <c r="AB194" i="15"/>
  <c r="AB295" i="15"/>
  <c r="AB112" i="18"/>
  <c r="AB15" i="18"/>
  <c r="AB25" i="18"/>
  <c r="AB52" i="18"/>
  <c r="AB141" i="18"/>
  <c r="AB357" i="18"/>
  <c r="AB200" i="18"/>
  <c r="AB150" i="18"/>
  <c r="AB34" i="18"/>
  <c r="AB221" i="18"/>
  <c r="AB187" i="18"/>
  <c r="AB19" i="18"/>
  <c r="AB311" i="18"/>
  <c r="AB94" i="18"/>
  <c r="AB222" i="18"/>
  <c r="AB83" i="15"/>
  <c r="AB67" i="14"/>
  <c r="AB195" i="14"/>
  <c r="AB195" i="15"/>
  <c r="AB262" i="15"/>
  <c r="AB150" i="14"/>
  <c r="AB263" i="14"/>
  <c r="AB103" i="14"/>
  <c r="AB20" i="14"/>
  <c r="AB211" i="14"/>
  <c r="AB315" i="15"/>
  <c r="AB32" i="18"/>
  <c r="AB341" i="18"/>
  <c r="AB107" i="18"/>
  <c r="AB151" i="18"/>
  <c r="AB122" i="18"/>
  <c r="AB86" i="18"/>
  <c r="AB129" i="18"/>
  <c r="AB9" i="18"/>
  <c r="AB293" i="18"/>
  <c r="AB213" i="18"/>
  <c r="AB225" i="18"/>
  <c r="AB11" i="18"/>
  <c r="AB10" i="18"/>
  <c r="AB113" i="18"/>
  <c r="AB209" i="18"/>
  <c r="AB61" i="14"/>
  <c r="AB102" i="14"/>
  <c r="AB233" i="14"/>
  <c r="AB166" i="14"/>
  <c r="AB280" i="14"/>
  <c r="AB68" i="14"/>
  <c r="AB244" i="14"/>
  <c r="AB280" i="15"/>
  <c r="AB234" i="14"/>
  <c r="AB118" i="14"/>
  <c r="AB8" i="14"/>
  <c r="AB358" i="15"/>
  <c r="AB20" i="15"/>
  <c r="AB52" i="14"/>
  <c r="AB41" i="15"/>
  <c r="AB57" i="18"/>
  <c r="AB48" i="18"/>
  <c r="AB134" i="18"/>
  <c r="AB169" i="18"/>
  <c r="AB359" i="18"/>
  <c r="AB40" i="18"/>
  <c r="AB50" i="18"/>
  <c r="AB307" i="18"/>
  <c r="AB291" i="18"/>
  <c r="AB172" i="18"/>
  <c r="AB146" i="18"/>
  <c r="AB310" i="18"/>
  <c r="AB229" i="18"/>
  <c r="AB237" i="18"/>
  <c r="AB271" i="18"/>
  <c r="AB231" i="18"/>
  <c r="AB287" i="18"/>
  <c r="AB68" i="15"/>
  <c r="AB140" i="14"/>
  <c r="AB252" i="15"/>
  <c r="AB302" i="14"/>
  <c r="AB65" i="14"/>
  <c r="AB72" i="14"/>
  <c r="AB262" i="14"/>
  <c r="AB105" i="14"/>
  <c r="AB100" i="14"/>
  <c r="AB110" i="15"/>
  <c r="AB23" i="18"/>
  <c r="AB273" i="18"/>
  <c r="AB286" i="18"/>
  <c r="AB194" i="18"/>
  <c r="AB253" i="18"/>
  <c r="AB204" i="18"/>
  <c r="AB180" i="18"/>
  <c r="AB27" i="18"/>
  <c r="AB8" i="15"/>
  <c r="AB271" i="14"/>
  <c r="AB156" i="14"/>
  <c r="AB355" i="14"/>
  <c r="AB232" i="14"/>
  <c r="AB138" i="14"/>
  <c r="AB163" i="15"/>
  <c r="AB227" i="14"/>
  <c r="AB159" i="14"/>
  <c r="AB105" i="15"/>
  <c r="AB30" i="14"/>
  <c r="AB63" i="14"/>
  <c r="AB89" i="14"/>
  <c r="AB132" i="14"/>
  <c r="AB354" i="15"/>
  <c r="AB119" i="15"/>
  <c r="AB193" i="15"/>
  <c r="AB215" i="15"/>
  <c r="AB279" i="18"/>
  <c r="AB280" i="18"/>
  <c r="AB33" i="18"/>
  <c r="AB103" i="18"/>
  <c r="AB71" i="18"/>
  <c r="AB121" i="18"/>
  <c r="AB149" i="18"/>
  <c r="AB336" i="18"/>
  <c r="AB325" i="18"/>
  <c r="AB263" i="18"/>
  <c r="AB184" i="18"/>
  <c r="AB188" i="18"/>
  <c r="AB342" i="18"/>
  <c r="AB315" i="18"/>
  <c r="AB110" i="18"/>
  <c r="AB211" i="18"/>
  <c r="AB234" i="18"/>
  <c r="AB21" i="18"/>
  <c r="AB243" i="18"/>
  <c r="AB272" i="18"/>
  <c r="AB28" i="18"/>
  <c r="AB356" i="18"/>
  <c r="AB120" i="18"/>
  <c r="AB348" i="18"/>
  <c r="AB299" i="18"/>
  <c r="AB136" i="18"/>
  <c r="AB125" i="18"/>
  <c r="AB12" i="18"/>
  <c r="AB212" i="18"/>
  <c r="AB157" i="18"/>
  <c r="AB313" i="18"/>
  <c r="AB8" i="18"/>
  <c r="AB79" i="18"/>
  <c r="AB321" i="18"/>
  <c r="AB240" i="18"/>
  <c r="AB30" i="18"/>
  <c r="AB119" i="18"/>
  <c r="AB330" i="18"/>
  <c r="AB102" i="18"/>
  <c r="AB206" i="18"/>
  <c r="AB142" i="18"/>
  <c r="AB327" i="18"/>
  <c r="AB349" i="18"/>
  <c r="AB275" i="18"/>
  <c r="AB186" i="18"/>
  <c r="AB298" i="18"/>
  <c r="AB217" i="18"/>
  <c r="AB62" i="18"/>
  <c r="AB87" i="18"/>
  <c r="AB37" i="18"/>
  <c r="AB108" i="18"/>
  <c r="AB220" i="18"/>
  <c r="AB269" i="18"/>
  <c r="AB89" i="18"/>
  <c r="AB41" i="18"/>
  <c r="AB162" i="18"/>
  <c r="AB250" i="18"/>
  <c r="AB308" i="18"/>
  <c r="AB176" i="18"/>
  <c r="AB233" i="18"/>
  <c r="AB173" i="18"/>
  <c r="AB353" i="18"/>
  <c r="AB92" i="18"/>
  <c r="AB235" i="18"/>
  <c r="AB267" i="18"/>
  <c r="AB277" i="18"/>
  <c r="AB363" i="18"/>
  <c r="AB93" i="18"/>
  <c r="AB44" i="18"/>
  <c r="AB236" i="18"/>
  <c r="AB81" i="18"/>
  <c r="AB18" i="18"/>
  <c r="AB248" i="18"/>
  <c r="AB104" i="18"/>
  <c r="AB177" i="18"/>
  <c r="AB77" i="18"/>
  <c r="AE4" i="18"/>
  <c r="AB3" i="18"/>
  <c r="AB329" i="18"/>
  <c r="AB260" i="18"/>
  <c r="AB143" i="18"/>
  <c r="AB301" i="18"/>
  <c r="AB153" i="18"/>
  <c r="AB5" i="18"/>
  <c r="AB228" i="18"/>
  <c r="AB232" i="18"/>
  <c r="AB261" i="18"/>
  <c r="AB42" i="18"/>
  <c r="AB31" i="18"/>
  <c r="AB191" i="18"/>
  <c r="AB58" i="18"/>
  <c r="AB156" i="18"/>
  <c r="AB316" i="18"/>
  <c r="AB76" i="18"/>
  <c r="AB300" i="18"/>
  <c r="AB88" i="18"/>
  <c r="AB98" i="18"/>
  <c r="AB65" i="18"/>
  <c r="AB252" i="18"/>
  <c r="AB337" i="18"/>
  <c r="AB16" i="18"/>
  <c r="AB139" i="18"/>
  <c r="AB224" i="18"/>
  <c r="AB266" i="18"/>
  <c r="AB335" i="18"/>
  <c r="AB305" i="18"/>
  <c r="AB264" i="18"/>
  <c r="AB160" i="18"/>
  <c r="AB68" i="18"/>
  <c r="AB334" i="18"/>
  <c r="AB345" i="18"/>
  <c r="AB56" i="18"/>
  <c r="AB208" i="18"/>
  <c r="AB292" i="18"/>
  <c r="AB270" i="18"/>
  <c r="AB207" i="18"/>
  <c r="AB63" i="18"/>
  <c r="AB100" i="18"/>
  <c r="AB196" i="18"/>
  <c r="AB175" i="18"/>
  <c r="AB114" i="18"/>
  <c r="AB39" i="18"/>
  <c r="AB244" i="18"/>
  <c r="AB332" i="18"/>
  <c r="AB165" i="18"/>
  <c r="AB127" i="18"/>
  <c r="AB276" i="18"/>
  <c r="AB179" i="18"/>
  <c r="AB216" i="18"/>
  <c r="AB259" i="18"/>
  <c r="AB17" i="18"/>
  <c r="AB130" i="18"/>
  <c r="AB22" i="18"/>
  <c r="AB84" i="18"/>
  <c r="AB164" i="18"/>
  <c r="AB83" i="18"/>
  <c r="AB256" i="18"/>
  <c r="AB340" i="18"/>
  <c r="AB297" i="18"/>
  <c r="AB203" i="18"/>
  <c r="AB249" i="18"/>
  <c r="AB66" i="14"/>
  <c r="AB182" i="14"/>
  <c r="AB49" i="14"/>
  <c r="AB201" i="14"/>
  <c r="AB306" i="14"/>
  <c r="AB127" i="14"/>
  <c r="AB185" i="14"/>
  <c r="AB13" i="14"/>
  <c r="AB185" i="15"/>
  <c r="AB13" i="15"/>
  <c r="AB127" i="15"/>
  <c r="AB295" i="14"/>
  <c r="AB183" i="14"/>
  <c r="AB219" i="14"/>
  <c r="AB26" i="14"/>
  <c r="AB92" i="14"/>
  <c r="AB238" i="14"/>
  <c r="AB194" i="14"/>
  <c r="AB215" i="14"/>
  <c r="AB154" i="14"/>
  <c r="AB10" i="14"/>
  <c r="AB149" i="14"/>
  <c r="AB154" i="15"/>
  <c r="AB119" i="14"/>
  <c r="AB214" i="14"/>
  <c r="AB193" i="14"/>
  <c r="AB206" i="14"/>
  <c r="AB51" i="14"/>
  <c r="AB204" i="14"/>
  <c r="AB210" i="14"/>
  <c r="AB176" i="14"/>
  <c r="AB162" i="14"/>
  <c r="AB146" i="14"/>
  <c r="AB112" i="14"/>
  <c r="AB320" i="14"/>
  <c r="AB93" i="14"/>
  <c r="AB202" i="14"/>
  <c r="AB204" i="15"/>
  <c r="AB246" i="14"/>
  <c r="AB128" i="14"/>
  <c r="AB294" i="14"/>
  <c r="AB6" i="14"/>
  <c r="AB213" i="14"/>
  <c r="E11" i="15"/>
  <c r="AB11" i="15" s="1"/>
  <c r="AB131" i="15"/>
  <c r="AB27" i="14"/>
  <c r="AB131" i="14"/>
  <c r="AB48" i="14"/>
  <c r="AB39" i="14"/>
  <c r="AB59" i="14"/>
  <c r="AB188" i="15"/>
  <c r="AB152" i="14"/>
  <c r="AB188" i="14"/>
  <c r="AB350" i="14"/>
  <c r="AB141" i="14"/>
  <c r="AB130" i="14"/>
  <c r="AB350" i="15"/>
  <c r="AB231" i="14"/>
  <c r="AB310" i="14"/>
  <c r="AB141" i="15"/>
  <c r="AB274" i="14"/>
  <c r="AB130" i="15"/>
  <c r="AB310" i="15"/>
  <c r="AB106" i="14"/>
  <c r="AB225" i="14"/>
  <c r="AB19" i="14"/>
  <c r="AB95" i="14"/>
  <c r="AB129" i="14"/>
  <c r="AB91" i="14"/>
  <c r="AB41" i="14"/>
  <c r="AB148" i="14"/>
  <c r="AC92" i="11"/>
  <c r="V5" i="1" s="1"/>
  <c r="AC183" i="11"/>
  <c r="Y5" i="1" s="1"/>
  <c r="AC153" i="11"/>
  <c r="X5" i="1" s="1"/>
  <c r="AC122" i="11"/>
  <c r="W5" i="1" s="1"/>
  <c r="AB155" i="14"/>
  <c r="AB114" i="14"/>
  <c r="AB223" i="14"/>
  <c r="AB38" i="14"/>
  <c r="AB38" i="15"/>
  <c r="AB183" i="15"/>
  <c r="AB352" i="14"/>
  <c r="AB168" i="14"/>
  <c r="AB260" i="14"/>
  <c r="AB261" i="14"/>
  <c r="AB28" i="14"/>
  <c r="AB172" i="14"/>
  <c r="AC214" i="11"/>
  <c r="Z5" i="1" s="1"/>
  <c r="AE8" i="10"/>
  <c r="AE4" i="14"/>
  <c r="AE5" i="14" s="1"/>
  <c r="F36" i="17" s="1"/>
  <c r="AB273" i="14"/>
  <c r="AB5" i="14"/>
  <c r="AB265" i="14"/>
  <c r="AB311" i="14"/>
  <c r="AB354" i="14"/>
  <c r="AB240" i="14"/>
  <c r="AB267" i="14"/>
  <c r="AC61" i="11"/>
  <c r="U5" i="1" s="1"/>
  <c r="L46" i="15"/>
  <c r="AB46" i="15" s="1"/>
  <c r="AB46" i="14"/>
  <c r="AE9" i="10"/>
  <c r="AB276" i="14"/>
  <c r="AB288" i="14"/>
  <c r="AB15" i="14"/>
  <c r="T60" i="15"/>
  <c r="AB60" i="15" s="1"/>
  <c r="AB60" i="14"/>
  <c r="AB252" i="14"/>
  <c r="AC33" i="11"/>
  <c r="AB282" i="14"/>
  <c r="AB82" i="14"/>
  <c r="AB42" i="14"/>
  <c r="L143" i="15"/>
  <c r="AB143" i="15" s="1"/>
  <c r="AB143" i="14"/>
  <c r="AB169" i="14"/>
  <c r="AB285" i="14"/>
  <c r="AB286" i="14"/>
  <c r="AB9" i="14"/>
  <c r="AB284" i="14"/>
  <c r="AC275" i="11"/>
  <c r="AB5" i="1" s="1"/>
  <c r="AC306" i="11"/>
  <c r="AC5" i="1" s="1"/>
  <c r="AC245" i="11"/>
  <c r="AA5" i="1" s="1"/>
  <c r="AC336" i="11"/>
  <c r="AD5" i="1" s="1"/>
  <c r="AC367" i="11"/>
  <c r="AE5" i="1" s="1"/>
  <c r="F363" i="15"/>
  <c r="AB363" i="15" s="1"/>
  <c r="AB363" i="14"/>
  <c r="F365" i="15"/>
  <c r="AB365" i="15" s="1"/>
  <c r="AB365" i="14"/>
  <c r="D257" i="15"/>
  <c r="AB257" i="15" s="1"/>
  <c r="AB257" i="14"/>
  <c r="F332" i="15"/>
  <c r="AB332" i="15" s="1"/>
  <c r="AB332" i="14"/>
  <c r="F340" i="15"/>
  <c r="AB340" i="15" s="1"/>
  <c r="AB340" i="14"/>
  <c r="F253" i="15"/>
  <c r="AB253" i="15" s="1"/>
  <c r="AB253" i="14"/>
  <c r="F250" i="15"/>
  <c r="AB250" i="15" s="1"/>
  <c r="AB250" i="14"/>
  <c r="F251" i="15"/>
  <c r="AB251" i="15" s="1"/>
  <c r="AB251" i="14"/>
  <c r="F347" i="15"/>
  <c r="AB347" i="15" s="1"/>
  <c r="AB347" i="14"/>
  <c r="F255" i="15"/>
  <c r="AB255" i="15" s="1"/>
  <c r="AB255" i="14"/>
  <c r="F364" i="15"/>
  <c r="AB364" i="15" s="1"/>
  <c r="AB364" i="14"/>
  <c r="F349" i="15"/>
  <c r="AB349" i="15" s="1"/>
  <c r="AB349" i="14"/>
  <c r="F319" i="15"/>
  <c r="AB319" i="15" s="1"/>
  <c r="AB319" i="14"/>
  <c r="F344" i="15"/>
  <c r="AB344" i="15" s="1"/>
  <c r="AB344" i="14"/>
  <c r="F312" i="15"/>
  <c r="AB312" i="15" s="1"/>
  <c r="AB312" i="14"/>
  <c r="F335" i="15"/>
  <c r="AB335" i="15" s="1"/>
  <c r="AB335" i="14"/>
  <c r="F327" i="15"/>
  <c r="AB327" i="15" s="1"/>
  <c r="AB327" i="14"/>
  <c r="F247" i="15"/>
  <c r="AB247" i="15" s="1"/>
  <c r="AB247" i="14"/>
  <c r="F296" i="15"/>
  <c r="AB296" i="15" s="1"/>
  <c r="AB296" i="14"/>
  <c r="F293" i="15"/>
  <c r="AB293" i="15" s="1"/>
  <c r="AB293" i="14"/>
  <c r="F301" i="15"/>
  <c r="AB301" i="15" s="1"/>
  <c r="AB301" i="14"/>
  <c r="D361" i="15"/>
  <c r="AB361" i="15" s="1"/>
  <c r="AB361" i="14"/>
  <c r="F351" i="15"/>
  <c r="AB351" i="15" s="1"/>
  <c r="AB351" i="14"/>
  <c r="F277" i="15"/>
  <c r="AB277" i="15" s="1"/>
  <c r="AB277" i="14"/>
  <c r="F300" i="15"/>
  <c r="AB300" i="15" s="1"/>
  <c r="AB300" i="14"/>
  <c r="F243" i="15"/>
  <c r="AB243" i="15" s="1"/>
  <c r="AB243" i="14"/>
  <c r="F339" i="15"/>
  <c r="AB339" i="15" s="1"/>
  <c r="AB339" i="14"/>
  <c r="F328" i="15"/>
  <c r="AB328" i="15" s="1"/>
  <c r="AB328" i="14"/>
  <c r="D329" i="15"/>
  <c r="AB329" i="15" s="1"/>
  <c r="AB329" i="14"/>
  <c r="F325" i="15"/>
  <c r="AB325" i="15" s="1"/>
  <c r="AB325" i="14"/>
  <c r="F309" i="15"/>
  <c r="AB309" i="15" s="1"/>
  <c r="AB309" i="14"/>
  <c r="F324" i="15"/>
  <c r="AB324" i="15" s="1"/>
  <c r="AB324" i="14"/>
  <c r="D297" i="15"/>
  <c r="AB297" i="15" s="1"/>
  <c r="AB297" i="14"/>
  <c r="F269" i="15"/>
  <c r="AB269" i="15" s="1"/>
  <c r="AB269" i="14"/>
  <c r="D337" i="15"/>
  <c r="AB337" i="15" s="1"/>
  <c r="AB337" i="14"/>
  <c r="F316" i="15"/>
  <c r="AB316" i="15" s="1"/>
  <c r="AB316" i="14"/>
  <c r="F357" i="15"/>
  <c r="AB357" i="15" s="1"/>
  <c r="AB357" i="14"/>
  <c r="D345" i="15"/>
  <c r="AB345" i="15" s="1"/>
  <c r="AB345" i="14"/>
  <c r="F275" i="15"/>
  <c r="AB275" i="15" s="1"/>
  <c r="AB275" i="14"/>
  <c r="F258" i="15"/>
  <c r="AB258" i="15" s="1"/>
  <c r="AB258" i="14"/>
  <c r="F338" i="15"/>
  <c r="AB338" i="15" s="1"/>
  <c r="AB338" i="14"/>
  <c r="F317" i="15"/>
  <c r="AB317" i="15" s="1"/>
  <c r="AB317" i="14"/>
  <c r="F299" i="15"/>
  <c r="AB299" i="15" s="1"/>
  <c r="AB299" i="14"/>
  <c r="F341" i="15"/>
  <c r="AB341" i="15" s="1"/>
  <c r="AB341" i="14"/>
  <c r="F298" i="15"/>
  <c r="AB298" i="15" s="1"/>
  <c r="AB298" i="14"/>
  <c r="F323" i="15"/>
  <c r="AB323" i="15" s="1"/>
  <c r="AB323" i="14"/>
  <c r="F268" i="15"/>
  <c r="AB268" i="15" s="1"/>
  <c r="AB268" i="14"/>
  <c r="F346" i="15"/>
  <c r="AB346" i="15" s="1"/>
  <c r="AB346" i="14"/>
  <c r="F356" i="15"/>
  <c r="AB356" i="15" s="1"/>
  <c r="AB356" i="14"/>
  <c r="F367" i="15"/>
  <c r="AB367" i="15" s="1"/>
  <c r="AB367" i="14"/>
  <c r="F279" i="15"/>
  <c r="AB279" i="15" s="1"/>
  <c r="AB279" i="14"/>
  <c r="F303" i="15"/>
  <c r="AB303" i="15" s="1"/>
  <c r="AB303" i="14"/>
  <c r="D353" i="15"/>
  <c r="AB353" i="15" s="1"/>
  <c r="AB353" i="14"/>
  <c r="D313" i="15"/>
  <c r="AB313" i="15" s="1"/>
  <c r="AB313" i="14"/>
  <c r="F245" i="15"/>
  <c r="AB245" i="15" s="1"/>
  <c r="AB245" i="14"/>
  <c r="AB3" i="15"/>
  <c r="D321" i="15"/>
  <c r="AB321" i="15" s="1"/>
  <c r="AB321" i="14"/>
  <c r="F291" i="15"/>
  <c r="AB291" i="15" s="1"/>
  <c r="AB291" i="14"/>
  <c r="F259" i="15"/>
  <c r="AB259" i="15" s="1"/>
  <c r="AB259" i="14"/>
  <c r="F314" i="15"/>
  <c r="AB314" i="15" s="1"/>
  <c r="AB314" i="14"/>
  <c r="D305" i="15"/>
  <c r="AB305" i="15" s="1"/>
  <c r="AB305" i="14"/>
  <c r="F292" i="15"/>
  <c r="AB292" i="15" s="1"/>
  <c r="AB292" i="14"/>
  <c r="F330" i="15"/>
  <c r="AB330" i="15" s="1"/>
  <c r="AB330" i="14"/>
  <c r="F333" i="15"/>
  <c r="AB333" i="15" s="1"/>
  <c r="AB333" i="14"/>
  <c r="F348" i="15"/>
  <c r="AB348" i="15" s="1"/>
  <c r="AB348" i="14"/>
  <c r="D289" i="15"/>
  <c r="AB289" i="15" s="1"/>
  <c r="AB289" i="14"/>
  <c r="F360" i="15"/>
  <c r="AB360" i="15" s="1"/>
  <c r="AB360" i="14"/>
  <c r="F307" i="15"/>
  <c r="AB307" i="15" s="1"/>
  <c r="AB307" i="14"/>
  <c r="F283" i="15"/>
  <c r="AB283" i="15" s="1"/>
  <c r="AB283" i="14"/>
  <c r="D249" i="15"/>
  <c r="AB249" i="15" s="1"/>
  <c r="AB249" i="14"/>
  <c r="AE8" i="11"/>
  <c r="F13" i="17" s="1"/>
  <c r="G13" i="17" s="1"/>
  <c r="G20" i="17" s="1"/>
  <c r="AE9" i="11"/>
  <c r="L6" i="1"/>
  <c r="L7" i="1" s="1"/>
  <c r="L5" i="1"/>
  <c r="T16" i="19" l="1"/>
  <c r="T19" i="19" s="1"/>
  <c r="V16" i="19"/>
  <c r="V19" i="19" s="1"/>
  <c r="D19" i="19"/>
  <c r="T5" i="1"/>
  <c r="T6" i="1" s="1"/>
  <c r="AE13" i="11"/>
  <c r="AE12" i="11"/>
  <c r="J16" i="19"/>
  <c r="J19" i="19" s="1"/>
  <c r="K16" i="19"/>
  <c r="K19" i="19" s="1"/>
  <c r="P16" i="19"/>
  <c r="P19" i="19" s="1"/>
  <c r="S16" i="19"/>
  <c r="S19" i="19" s="1"/>
  <c r="G16" i="19"/>
  <c r="G19" i="19" s="1"/>
  <c r="F16" i="19"/>
  <c r="F19" i="19" s="1"/>
  <c r="L16" i="19"/>
  <c r="L19" i="19" s="1"/>
  <c r="N16" i="19"/>
  <c r="N19" i="19" s="1"/>
  <c r="O16" i="19"/>
  <c r="O19" i="19" s="1"/>
  <c r="M16" i="19"/>
  <c r="M19" i="19" s="1"/>
  <c r="W16" i="19"/>
  <c r="W18" i="19" s="1"/>
  <c r="D18" i="19"/>
  <c r="U16" i="19"/>
  <c r="U19" i="19" s="1"/>
  <c r="I16" i="19"/>
  <c r="I19" i="19" s="1"/>
  <c r="H16" i="19"/>
  <c r="H19" i="19" s="1"/>
  <c r="R16" i="19"/>
  <c r="R19" i="19" s="1"/>
  <c r="Q16" i="19"/>
  <c r="Q19" i="19" s="1"/>
  <c r="G5" i="19"/>
  <c r="J5" i="19"/>
  <c r="F5" i="19"/>
  <c r="R5" i="19"/>
  <c r="N5" i="19"/>
  <c r="W5" i="19"/>
  <c r="K5" i="19"/>
  <c r="V5" i="19"/>
  <c r="H5" i="19"/>
  <c r="S5" i="19"/>
  <c r="P5" i="19"/>
  <c r="L5" i="19"/>
  <c r="T5" i="19"/>
  <c r="M5" i="19"/>
  <c r="U5" i="19"/>
  <c r="O5" i="19"/>
  <c r="E5" i="19"/>
  <c r="I5" i="19"/>
  <c r="Q5" i="19"/>
  <c r="C31" i="17"/>
  <c r="G31" i="17" s="1"/>
  <c r="E18" i="19"/>
  <c r="AE9" i="18"/>
  <c r="AE8" i="18"/>
  <c r="F34" i="17"/>
  <c r="G34" i="17" s="1"/>
  <c r="AE5" i="18"/>
  <c r="L8" i="1"/>
  <c r="G36" i="17"/>
  <c r="D8" i="19" s="1"/>
  <c r="AE8" i="1"/>
  <c r="AE7" i="1"/>
  <c r="AE6" i="1"/>
  <c r="W7" i="1"/>
  <c r="W8" i="1"/>
  <c r="W6" i="1"/>
  <c r="X7" i="1"/>
  <c r="X8" i="1"/>
  <c r="X6" i="1"/>
  <c r="AA8" i="1"/>
  <c r="AA7" i="1"/>
  <c r="AA6" i="1"/>
  <c r="Y6" i="1"/>
  <c r="Y7" i="1"/>
  <c r="Y8" i="1"/>
  <c r="AC6" i="1"/>
  <c r="AC8" i="1"/>
  <c r="AC7" i="1"/>
  <c r="Z6" i="1"/>
  <c r="Z7" i="1"/>
  <c r="Z8" i="1"/>
  <c r="V7" i="1"/>
  <c r="V8" i="1"/>
  <c r="V6" i="1"/>
  <c r="AB8" i="1"/>
  <c r="AB7" i="1"/>
  <c r="AB6" i="1"/>
  <c r="AD7" i="1"/>
  <c r="AD6" i="1"/>
  <c r="AD8" i="1"/>
  <c r="U7" i="1"/>
  <c r="U8" i="1"/>
  <c r="U6" i="1"/>
  <c r="T7" i="1"/>
  <c r="T8" i="1"/>
  <c r="AE4" i="15"/>
  <c r="AE8" i="14"/>
  <c r="AE9" i="14"/>
  <c r="AE8" i="15"/>
  <c r="AE9" i="15"/>
  <c r="T18" i="19" l="1"/>
  <c r="V18" i="19"/>
  <c r="M18" i="19"/>
  <c r="O18" i="19"/>
  <c r="Q18" i="19"/>
  <c r="U18" i="19"/>
  <c r="G18" i="19"/>
  <c r="J18" i="19"/>
  <c r="K18" i="19"/>
  <c r="AA16" i="19"/>
  <c r="AB16" i="19" s="1"/>
  <c r="D11" i="19"/>
  <c r="W11" i="19" s="1"/>
  <c r="S18" i="19"/>
  <c r="H18" i="19"/>
  <c r="I18" i="19"/>
  <c r="W19" i="19"/>
  <c r="P18" i="19"/>
  <c r="N18" i="19"/>
  <c r="L18" i="19"/>
  <c r="H8" i="1"/>
  <c r="Z16" i="19"/>
  <c r="F18" i="19"/>
  <c r="R18" i="19"/>
  <c r="C21" i="19"/>
  <c r="C24" i="19" s="1"/>
  <c r="D24" i="19" s="1"/>
  <c r="H5" i="1"/>
  <c r="D6" i="19"/>
  <c r="G8" i="19"/>
  <c r="F8" i="19"/>
  <c r="N8" i="19"/>
  <c r="V8" i="19"/>
  <c r="E8" i="19"/>
  <c r="H8" i="19"/>
  <c r="J8" i="19"/>
  <c r="U8" i="19"/>
  <c r="Q8" i="19"/>
  <c r="M8" i="19"/>
  <c r="I8" i="19"/>
  <c r="T8" i="19"/>
  <c r="P8" i="19"/>
  <c r="L8" i="19"/>
  <c r="W8" i="19"/>
  <c r="S8" i="19"/>
  <c r="O8" i="19"/>
  <c r="K8" i="19"/>
  <c r="R8" i="19"/>
  <c r="AE5" i="15"/>
  <c r="L9" i="1" s="1"/>
  <c r="F35" i="17"/>
  <c r="G35" i="17" s="1"/>
  <c r="G42" i="17" s="1"/>
  <c r="F11" i="19" l="1"/>
  <c r="G11" i="19"/>
  <c r="V11" i="19"/>
  <c r="R11" i="19"/>
  <c r="H11" i="19"/>
  <c r="I11" i="19"/>
  <c r="Q11" i="19"/>
  <c r="K11" i="19"/>
  <c r="T11" i="19"/>
  <c r="J11" i="19"/>
  <c r="N11" i="19"/>
  <c r="O11" i="19"/>
  <c r="L11" i="19"/>
  <c r="U11" i="19"/>
  <c r="M11" i="19"/>
  <c r="S11" i="19"/>
  <c r="E11" i="19"/>
  <c r="P11" i="19"/>
  <c r="C35" i="19"/>
  <c r="N6" i="19"/>
  <c r="E6" i="19"/>
  <c r="R6" i="19"/>
  <c r="G6" i="19"/>
  <c r="F6" i="19"/>
  <c r="T6" i="19"/>
  <c r="K6" i="19"/>
  <c r="H6" i="19"/>
  <c r="L6" i="19"/>
  <c r="W6" i="19"/>
  <c r="J6" i="19"/>
  <c r="M6" i="19"/>
  <c r="P6" i="19"/>
  <c r="I6" i="19"/>
  <c r="U6" i="19"/>
  <c r="O6" i="19"/>
  <c r="Q6" i="19"/>
  <c r="D25" i="19"/>
  <c r="E24" i="19"/>
  <c r="S6" i="19"/>
  <c r="V6" i="19"/>
  <c r="D7" i="19"/>
  <c r="D10" i="19" s="1"/>
  <c r="D14" i="19" s="1"/>
  <c r="Z11" i="19" l="1"/>
  <c r="E25" i="19"/>
  <c r="F24" i="19"/>
  <c r="I7" i="19"/>
  <c r="I10" i="19" s="1"/>
  <c r="Q7" i="19"/>
  <c r="Q10" i="19" s="1"/>
  <c r="J7" i="19"/>
  <c r="R7" i="19"/>
  <c r="R10" i="19" s="1"/>
  <c r="K7" i="19"/>
  <c r="K10" i="19" s="1"/>
  <c r="S7" i="19"/>
  <c r="S10" i="19" s="1"/>
  <c r="E7" i="19"/>
  <c r="L7" i="19"/>
  <c r="T7" i="19"/>
  <c r="M7" i="19"/>
  <c r="U7" i="19"/>
  <c r="F7" i="19"/>
  <c r="F10" i="19" s="1"/>
  <c r="N7" i="19"/>
  <c r="V7" i="19"/>
  <c r="G7" i="19"/>
  <c r="G10" i="19" s="1"/>
  <c r="O7" i="19"/>
  <c r="W7" i="19"/>
  <c r="W10" i="19" s="1"/>
  <c r="H7" i="19"/>
  <c r="P7" i="19"/>
  <c r="P10" i="19" s="1"/>
  <c r="Q14" i="19" l="1"/>
  <c r="Q21" i="19" s="1"/>
  <c r="W14" i="19"/>
  <c r="W21" i="19" s="1"/>
  <c r="I14" i="19"/>
  <c r="I38" i="19" s="1"/>
  <c r="L10" i="19"/>
  <c r="L14" i="19" s="1"/>
  <c r="G14" i="19"/>
  <c r="G21" i="19" s="1"/>
  <c r="J10" i="19"/>
  <c r="J14" i="19" s="1"/>
  <c r="S14" i="19"/>
  <c r="S21" i="19" s="1"/>
  <c r="E10" i="19"/>
  <c r="E14" i="19" s="1"/>
  <c r="M10" i="19"/>
  <c r="M14" i="19" s="1"/>
  <c r="M21" i="19" s="1"/>
  <c r="K14" i="19"/>
  <c r="K38" i="19" s="1"/>
  <c r="H10" i="19"/>
  <c r="H14" i="19" s="1"/>
  <c r="V10" i="19"/>
  <c r="V14" i="19" s="1"/>
  <c r="T10" i="19"/>
  <c r="T14" i="19" s="1"/>
  <c r="P14" i="19"/>
  <c r="P38" i="19" s="1"/>
  <c r="F14" i="19"/>
  <c r="F38" i="19" s="1"/>
  <c r="R14" i="19"/>
  <c r="R38" i="19" s="1"/>
  <c r="O10" i="19"/>
  <c r="O14" i="19" s="1"/>
  <c r="O21" i="19" s="1"/>
  <c r="N10" i="19"/>
  <c r="N14" i="19" s="1"/>
  <c r="U10" i="19"/>
  <c r="U14" i="19" s="1"/>
  <c r="D21" i="19"/>
  <c r="D38" i="19"/>
  <c r="F25" i="19"/>
  <c r="G24" i="19"/>
  <c r="H6" i="1" l="1"/>
  <c r="H7" i="1" s="1"/>
  <c r="H9" i="1" s="1"/>
  <c r="I21" i="19"/>
  <c r="W38" i="19"/>
  <c r="Q38" i="19"/>
  <c r="K21" i="19"/>
  <c r="R21" i="19"/>
  <c r="S38" i="19"/>
  <c r="F21" i="19"/>
  <c r="F27" i="19" s="1"/>
  <c r="Z10" i="19"/>
  <c r="G38" i="19"/>
  <c r="V21" i="19"/>
  <c r="V38" i="19"/>
  <c r="H38" i="19"/>
  <c r="H21" i="19"/>
  <c r="U38" i="19"/>
  <c r="U21" i="19"/>
  <c r="J38" i="19"/>
  <c r="J21" i="19"/>
  <c r="T38" i="19"/>
  <c r="T21" i="19"/>
  <c r="L21" i="19"/>
  <c r="L38" i="19"/>
  <c r="N21" i="19"/>
  <c r="N38" i="19"/>
  <c r="E21" i="19"/>
  <c r="E27" i="19" s="1"/>
  <c r="E38" i="19"/>
  <c r="P21" i="19"/>
  <c r="M38" i="19"/>
  <c r="O38" i="19"/>
  <c r="G25" i="19"/>
  <c r="G27" i="19" s="1"/>
  <c r="H24" i="19"/>
  <c r="I24" i="19" s="1"/>
  <c r="Z14" i="19"/>
  <c r="H25" i="19" l="1"/>
  <c r="H27" i="19" s="1"/>
  <c r="I25" i="19"/>
  <c r="I27" i="19" s="1"/>
  <c r="J24" i="19"/>
  <c r="D27" i="19"/>
  <c r="D28" i="19" s="1"/>
  <c r="D29" i="19" s="1"/>
  <c r="D39" i="19" s="1"/>
  <c r="C22" i="19"/>
  <c r="H11" i="1" s="1"/>
  <c r="D35" i="19" l="1"/>
  <c r="J25" i="19"/>
  <c r="J27" i="19" s="1"/>
  <c r="K24" i="19"/>
  <c r="L24" i="19" s="1"/>
  <c r="E28" i="19"/>
  <c r="E29" i="19" s="1"/>
  <c r="E39" i="19" s="1"/>
  <c r="D41" i="19" l="1"/>
  <c r="D42" i="19" s="1"/>
  <c r="K25" i="19"/>
  <c r="K27" i="19" s="1"/>
  <c r="F28" i="19"/>
  <c r="G28" i="19" s="1"/>
  <c r="L25" i="19"/>
  <c r="L27" i="19" s="1"/>
  <c r="M24" i="19"/>
  <c r="E35" i="19"/>
  <c r="E41" i="19" l="1"/>
  <c r="E42" i="19" s="1"/>
  <c r="F29" i="19"/>
  <c r="F39" i="19" s="1"/>
  <c r="M25" i="19"/>
  <c r="M27" i="19" s="1"/>
  <c r="N24" i="19"/>
  <c r="H28" i="19"/>
  <c r="G29" i="19"/>
  <c r="G39" i="19" s="1"/>
  <c r="F35" i="19" l="1"/>
  <c r="F41" i="19" s="1"/>
  <c r="F42" i="19" s="1"/>
  <c r="N25" i="19"/>
  <c r="N27" i="19" s="1"/>
  <c r="O24" i="19"/>
  <c r="G35" i="19"/>
  <c r="I28" i="19"/>
  <c r="H29" i="19"/>
  <c r="H39" i="19" s="1"/>
  <c r="G41" i="19" l="1"/>
  <c r="G42" i="19" s="1"/>
  <c r="O25" i="19"/>
  <c r="O27" i="19" s="1"/>
  <c r="P24" i="19"/>
  <c r="H35" i="19"/>
  <c r="J28" i="19"/>
  <c r="I29" i="19"/>
  <c r="I39" i="19" s="1"/>
  <c r="H41" i="19" l="1"/>
  <c r="H42" i="19" s="1"/>
  <c r="P25" i="19"/>
  <c r="P27" i="19" s="1"/>
  <c r="Q24" i="19"/>
  <c r="I35" i="19"/>
  <c r="K28" i="19"/>
  <c r="J29" i="19"/>
  <c r="J39" i="19" s="1"/>
  <c r="I41" i="19" l="1"/>
  <c r="I42" i="19" s="1"/>
  <c r="Q25" i="19"/>
  <c r="Q27" i="19" s="1"/>
  <c r="R24" i="19"/>
  <c r="J35" i="19"/>
  <c r="K29" i="19"/>
  <c r="K39" i="19" s="1"/>
  <c r="L28" i="19"/>
  <c r="J41" i="19" l="1"/>
  <c r="J42" i="19" s="1"/>
  <c r="R25" i="19"/>
  <c r="R27" i="19" s="1"/>
  <c r="S24" i="19"/>
  <c r="T24" i="19" s="1"/>
  <c r="L29" i="19"/>
  <c r="L39" i="19" s="1"/>
  <c r="M28" i="19"/>
  <c r="K35" i="19"/>
  <c r="K41" i="19" l="1"/>
  <c r="K42" i="19" s="1"/>
  <c r="T25" i="19"/>
  <c r="T27" i="19" s="1"/>
  <c r="U24" i="19"/>
  <c r="S25" i="19"/>
  <c r="S27" i="19" s="1"/>
  <c r="N28" i="19"/>
  <c r="M29" i="19"/>
  <c r="M39" i="19" s="1"/>
  <c r="L35" i="19"/>
  <c r="L41" i="19" l="1"/>
  <c r="L42" i="19" s="1"/>
  <c r="U25" i="19"/>
  <c r="U27" i="19" s="1"/>
  <c r="V24" i="19"/>
  <c r="M35" i="19"/>
  <c r="O28" i="19"/>
  <c r="N29" i="19"/>
  <c r="N39" i="19" s="1"/>
  <c r="M41" i="19" l="1"/>
  <c r="M42" i="19" s="1"/>
  <c r="V25" i="19"/>
  <c r="V27" i="19" s="1"/>
  <c r="W24" i="19"/>
  <c r="W25" i="19" s="1"/>
  <c r="W27" i="19" s="1"/>
  <c r="N35" i="19"/>
  <c r="P28" i="19"/>
  <c r="O29" i="19"/>
  <c r="O39" i="19" s="1"/>
  <c r="N41" i="19" l="1"/>
  <c r="N42" i="19" s="1"/>
  <c r="O35" i="19"/>
  <c r="Q28" i="19"/>
  <c r="P29" i="19"/>
  <c r="P39" i="19" s="1"/>
  <c r="O41" i="19" l="1"/>
  <c r="O42" i="19" s="1"/>
  <c r="P35" i="19"/>
  <c r="R28" i="19"/>
  <c r="Q29" i="19"/>
  <c r="Q39" i="19" s="1"/>
  <c r="P41" i="19" l="1"/>
  <c r="P42" i="19" s="1"/>
  <c r="Q35" i="19"/>
  <c r="R29" i="19"/>
  <c r="R39" i="19" s="1"/>
  <c r="S28" i="19"/>
  <c r="Q41" i="19" l="1"/>
  <c r="Q42" i="19" s="1"/>
  <c r="T28" i="19"/>
  <c r="S29" i="19"/>
  <c r="S39" i="19" s="1"/>
  <c r="R35" i="19"/>
  <c r="R41" i="19" l="1"/>
  <c r="R42" i="19" s="1"/>
  <c r="S35" i="19"/>
  <c r="T29" i="19"/>
  <c r="T39" i="19" s="1"/>
  <c r="U28" i="19"/>
  <c r="S41" i="19" l="1"/>
  <c r="S42" i="19" s="1"/>
  <c r="T35" i="19"/>
  <c r="U29" i="19"/>
  <c r="U39" i="19" s="1"/>
  <c r="V28" i="19"/>
  <c r="T41" i="19" l="1"/>
  <c r="T42" i="19" s="1"/>
  <c r="W28" i="19"/>
  <c r="W29" i="19" s="1"/>
  <c r="W39" i="19" s="1"/>
  <c r="V29" i="19"/>
  <c r="V39" i="19" s="1"/>
  <c r="U35" i="19"/>
  <c r="U41" i="19" l="1"/>
  <c r="U42" i="19" s="1"/>
  <c r="V35" i="19"/>
  <c r="W35" i="19"/>
  <c r="V41" i="19" l="1"/>
  <c r="W41" i="19" s="1"/>
  <c r="C46" i="19"/>
  <c r="H13" i="1" s="1"/>
  <c r="C36" i="19"/>
  <c r="H12" i="1" s="1"/>
  <c r="V42" i="19" l="1"/>
  <c r="W42" i="19" s="1"/>
  <c r="C43" i="19" s="1"/>
  <c r="H14" i="1" s="1"/>
</calcChain>
</file>

<file path=xl/sharedStrings.xml><?xml version="1.0" encoding="utf-8"?>
<sst xmlns="http://schemas.openxmlformats.org/spreadsheetml/2006/main" count="548" uniqueCount="249">
  <si>
    <t>Electrolyser size</t>
  </si>
  <si>
    <t>Wind turbine capacity</t>
  </si>
  <si>
    <t xml:space="preserve">Solar farm capacity </t>
  </si>
  <si>
    <t>MW</t>
  </si>
  <si>
    <t>Desired production method</t>
  </si>
  <si>
    <t>Production</t>
  </si>
  <si>
    <t>Solar only</t>
  </si>
  <si>
    <t>Wind only</t>
  </si>
  <si>
    <t>Solar and wind</t>
  </si>
  <si>
    <t>Grid connected</t>
  </si>
  <si>
    <t>Total hydrogen generation</t>
  </si>
  <si>
    <t>Percentage of theoretical hydrogen</t>
  </si>
  <si>
    <t>DATE AND TIME</t>
  </si>
  <si>
    <t>Total</t>
  </si>
  <si>
    <t>Total kWhs</t>
  </si>
  <si>
    <t>Total GWhs</t>
  </si>
  <si>
    <t>Max daily</t>
  </si>
  <si>
    <t>kWh</t>
  </si>
  <si>
    <t>Min daily</t>
  </si>
  <si>
    <t>Total kg</t>
  </si>
  <si>
    <t>kg</t>
  </si>
  <si>
    <t>Grid capacity</t>
  </si>
  <si>
    <t>Renewables storage potential</t>
  </si>
  <si>
    <t>Electrolyser</t>
  </si>
  <si>
    <t>Efficiency</t>
  </si>
  <si>
    <t>kWh/kg</t>
  </si>
  <si>
    <t>kg/hr</t>
  </si>
  <si>
    <t>Water source</t>
  </si>
  <si>
    <t>Water types</t>
  </si>
  <si>
    <t>Highly pure</t>
  </si>
  <si>
    <t>Tap water</t>
  </si>
  <si>
    <t>Rainwater</t>
  </si>
  <si>
    <t>kWh/m3</t>
  </si>
  <si>
    <t>Purification electricity demand</t>
  </si>
  <si>
    <t>MWh</t>
  </si>
  <si>
    <t>Total litres</t>
  </si>
  <si>
    <t>Total m3</t>
  </si>
  <si>
    <t>litres</t>
  </si>
  <si>
    <t>Direct water demand</t>
  </si>
  <si>
    <t>Water demand ratio</t>
  </si>
  <si>
    <t>m3</t>
  </si>
  <si>
    <t>Water demand</t>
  </si>
  <si>
    <t>Total MWh</t>
  </si>
  <si>
    <t>Total kWh</t>
  </si>
  <si>
    <t>Power available</t>
  </si>
  <si>
    <t>Hydrogen production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</si>
  <si>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</si>
  <si>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</si>
  <si>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</si>
  <si>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</si>
  <si>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</si>
  <si>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</si>
  <si>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</si>
  <si>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</si>
  <si>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</si>
  <si>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</si>
  <si>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</si>
  <si>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</si>
  <si>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Matching electrolysers to fluctuating renewables and wastewater sources</t>
  </si>
  <si>
    <t>Production data</t>
  </si>
  <si>
    <t>Highly purified demand</t>
  </si>
  <si>
    <t>Tap water demand</t>
  </si>
  <si>
    <t>Rainwater demand</t>
  </si>
  <si>
    <t>CAPEX</t>
  </si>
  <si>
    <t>Source</t>
  </si>
  <si>
    <t>Cost</t>
  </si>
  <si>
    <t>Cost sizing</t>
  </si>
  <si>
    <t>Unit</t>
  </si>
  <si>
    <t>Amount required</t>
  </si>
  <si>
    <t>Total cost</t>
  </si>
  <si>
    <t>Solar panels</t>
  </si>
  <si>
    <t>Solar BOP</t>
  </si>
  <si>
    <t>% of CAPEX</t>
  </si>
  <si>
    <t>Balance of Plant</t>
  </si>
  <si>
    <t>Compressor</t>
  </si>
  <si>
    <t>Storage tanks</t>
  </si>
  <si>
    <t>40' tube trailer</t>
  </si>
  <si>
    <t>trailer</t>
  </si>
  <si>
    <t>Land purchase</t>
  </si>
  <si>
    <t>Installation costs</t>
  </si>
  <si>
    <t>Licensing, permitting, planning</t>
  </si>
  <si>
    <t>TOTAL</t>
  </si>
  <si>
    <t>OPEX</t>
  </si>
  <si>
    <t>Solar O&amp;M</t>
  </si>
  <si>
    <t>Electrolyser O&amp;M</t>
  </si>
  <si>
    <t>Compressors O&amp;M</t>
  </si>
  <si>
    <t>Storage O&amp;M</t>
  </si>
  <si>
    <t>Operators salaries</t>
  </si>
  <si>
    <t>person</t>
  </si>
  <si>
    <t>Wind turbines</t>
  </si>
  <si>
    <t>Wind turbine BOP</t>
  </si>
  <si>
    <t>Grid connection</t>
  </si>
  <si>
    <t>Singular</t>
  </si>
  <si>
    <t>Production inputs</t>
  </si>
  <si>
    <t>Tube trailer required?</t>
  </si>
  <si>
    <t>Stack electricity</t>
  </si>
  <si>
    <t>FINANCIAL OUTPUTS</t>
  </si>
  <si>
    <t>Compression requried</t>
  </si>
  <si>
    <t>Compression required</t>
  </si>
  <si>
    <t>High (700 bar)</t>
  </si>
  <si>
    <t>Medium (350 bar)</t>
  </si>
  <si>
    <t>Low (100 bar)</t>
  </si>
  <si>
    <t>None</t>
  </si>
  <si>
    <t>Simple</t>
  </si>
  <si>
    <t>Yes</t>
  </si>
  <si>
    <t>No</t>
  </si>
  <si>
    <t>Grid connection cost (if requried)</t>
  </si>
  <si>
    <t>System inputs</t>
  </si>
  <si>
    <t>Total Capex</t>
  </si>
  <si>
    <t>NPV</t>
  </si>
  <si>
    <t>Payback time</t>
  </si>
  <si>
    <t>IRR (Pre tax)</t>
  </si>
  <si>
    <t>IRR (Post tax)</t>
  </si>
  <si>
    <t>System outputs</t>
  </si>
  <si>
    <t xml:space="preserve">Tap </t>
  </si>
  <si>
    <t>Compression electrical</t>
  </si>
  <si>
    <t>CLARIFY THESE ARE RIGHT</t>
  </si>
  <si>
    <t>Wind turbine O&amp;M</t>
  </si>
  <si>
    <t>Number of operators required</t>
  </si>
  <si>
    <t>Days of max production onsite storage required</t>
  </si>
  <si>
    <t>Possibly do a more specific costing for this?</t>
  </si>
  <si>
    <t>Land purchase (if required)</t>
  </si>
  <si>
    <t>Rent cost</t>
  </si>
  <si>
    <t xml:space="preserve">Compression electricity </t>
  </si>
  <si>
    <t>Purification electricity</t>
  </si>
  <si>
    <t>Rent</t>
  </si>
  <si>
    <t>Water usage</t>
  </si>
  <si>
    <t>Cash flow analysis</t>
  </si>
  <si>
    <t>YEAR</t>
  </si>
  <si>
    <t>TOTALS</t>
  </si>
  <si>
    <t>O&amp;M cost</t>
  </si>
  <si>
    <t>Annual expenses</t>
  </si>
  <si>
    <t xml:space="preserve">Green Hydrogen production </t>
  </si>
  <si>
    <t>Green Hydrogen revenue</t>
  </si>
  <si>
    <t>Annual EBITDA</t>
  </si>
  <si>
    <t>EBITDA IRR</t>
  </si>
  <si>
    <t>Taxable Income</t>
  </si>
  <si>
    <t>Taxes Paid</t>
  </si>
  <si>
    <t>Interest</t>
  </si>
  <si>
    <t>Loan repayment</t>
  </si>
  <si>
    <t>Debt service</t>
  </si>
  <si>
    <t>Equity Free Cash Flow</t>
  </si>
  <si>
    <t>Equity After Tax IRR</t>
  </si>
  <si>
    <t>Gross Profit Margin</t>
  </si>
  <si>
    <t>Net Profit Margin</t>
  </si>
  <si>
    <t>Cumulative Cash Flow</t>
  </si>
  <si>
    <t>Payback Period Calculation</t>
  </si>
  <si>
    <t>Payback Period</t>
  </si>
  <si>
    <t>Discount Rate</t>
  </si>
  <si>
    <t>Insurance</t>
  </si>
  <si>
    <t>Economic inputs</t>
  </si>
  <si>
    <t>Inflation rate</t>
  </si>
  <si>
    <t>Annual electricity cost</t>
  </si>
  <si>
    <t>Grid electricity cost</t>
  </si>
  <si>
    <t>£/MWh</t>
  </si>
  <si>
    <t>£/m3</t>
  </si>
  <si>
    <t>Water cost</t>
  </si>
  <si>
    <t>Compression electricity</t>
  </si>
  <si>
    <t>Further expenses</t>
  </si>
  <si>
    <t>Tax rate</t>
  </si>
  <si>
    <t>Discount rate</t>
  </si>
  <si>
    <t>Hydrogen sale price</t>
  </si>
  <si>
    <t>Carbon credit price</t>
  </si>
  <si>
    <t>Include carbon credits?</t>
  </si>
  <si>
    <t>£/ton</t>
  </si>
  <si>
    <t>£/kg</t>
  </si>
  <si>
    <t>Depreciation</t>
  </si>
  <si>
    <t>reducing balance</t>
  </si>
  <si>
    <t>Depreciation remaining</t>
  </si>
  <si>
    <t>Annual amount</t>
  </si>
  <si>
    <t>Cumulative taxable income</t>
  </si>
  <si>
    <t>Carbon saved per kgH2</t>
  </si>
  <si>
    <t>Carbon credit revenue</t>
  </si>
  <si>
    <t>But check cost</t>
  </si>
  <si>
    <t>Renewables electricity cost</t>
  </si>
  <si>
    <t>Transportation cost</t>
  </si>
  <si>
    <t>2. Best and worst cases for the HS system (want it to show that even under worst case scenarios it's better than PEM)</t>
  </si>
  <si>
    <t>3. Future scenarios to reduce costs further</t>
  </si>
  <si>
    <t>1. Comparisons of PEM and HydroStar systems under reasonable conditions (as in Gary's doc)</t>
  </si>
  <si>
    <t>Comparisons 1</t>
  </si>
  <si>
    <t>2MW plant</t>
  </si>
  <si>
    <t>Standard PEM</t>
  </si>
  <si>
    <t>HydroStar NextGen</t>
  </si>
  <si>
    <t>Savings</t>
  </si>
  <si>
    <t>Water consumption (m3)</t>
  </si>
  <si>
    <t>Electricity consumption (MWh)</t>
  </si>
  <si>
    <t>ROI</t>
  </si>
  <si>
    <t>Comparisons 2</t>
  </si>
  <si>
    <t>Comparisons 3</t>
  </si>
  <si>
    <t>Use of discarded oxygen</t>
  </si>
  <si>
    <t>Use of wasted heat</t>
  </si>
  <si>
    <t>1. No compression needed</t>
  </si>
  <si>
    <t>2. No proximity needed</t>
  </si>
  <si>
    <t>3. Rainwater used</t>
  </si>
  <si>
    <t>Owned or bought under PPA?</t>
  </si>
  <si>
    <t>Ownership</t>
  </si>
  <si>
    <t>Owned</t>
  </si>
  <si>
    <t>PPA</t>
  </si>
  <si>
    <t>Total Opex (lifetime)</t>
  </si>
  <si>
    <t>Lifetime costs</t>
  </si>
  <si>
    <t>Lifetime hydrogen production</t>
  </si>
  <si>
    <t>LCOH</t>
  </si>
  <si>
    <t>Water purification demand</t>
  </si>
  <si>
    <t>years</t>
  </si>
  <si>
    <t>OTHER INPUTS??</t>
  </si>
  <si>
    <t>Key drawings</t>
  </si>
  <si>
    <t>XX% cost saving for system</t>
  </si>
  <si>
    <t>XX% saving in water</t>
  </si>
  <si>
    <t>one off</t>
  </si>
  <si>
    <t>Monthly</t>
  </si>
  <si>
    <t>Transportation</t>
  </si>
  <si>
    <t>Transportation required?</t>
  </si>
  <si>
    <t>Max month</t>
  </si>
  <si>
    <t>Min month</t>
  </si>
  <si>
    <t>Water purification unit</t>
  </si>
  <si>
    <t>unit</t>
  </si>
  <si>
    <t>Check price of purification unit</t>
  </si>
  <si>
    <t>NextGen</t>
  </si>
  <si>
    <t>PEM</t>
  </si>
  <si>
    <t>1MW electorlyser</t>
  </si>
  <si>
    <t>1. Set all wider parameters</t>
  </si>
  <si>
    <t xml:space="preserve">2. Run the sensitivity analysis </t>
  </si>
  <si>
    <t>3. Run the site scenarios</t>
  </si>
  <si>
    <t>Capex</t>
  </si>
  <si>
    <t>Total Opex</t>
  </si>
  <si>
    <t>Sensitivity scenarios (all at 2MW solar, 1MW electorlyser)</t>
  </si>
  <si>
    <t>PPA @£80, Grid @£150</t>
  </si>
  <si>
    <t>Owned gen</t>
  </si>
  <si>
    <t>EFFECT OF WATER</t>
  </si>
  <si>
    <t>Parameters</t>
  </si>
  <si>
    <t>No compression</t>
  </si>
  <si>
    <t>No transportation</t>
  </si>
  <si>
    <t>Highly pure uses PEM Capex @£1m</t>
  </si>
  <si>
    <t>EFFECT OF COMPRESSION</t>
  </si>
  <si>
    <t>EFFECT OF TRANSPORTATION</t>
  </si>
  <si>
    <t>No transportation so no tube trailer</t>
  </si>
  <si>
    <t>Standard tap water assumed</t>
  </si>
  <si>
    <t>Pre tax IRR (at £7/kg sale price)</t>
  </si>
  <si>
    <t>SITE 1</t>
  </si>
  <si>
    <t>SITE 2</t>
  </si>
  <si>
    <t>SITE 3</t>
  </si>
  <si>
    <t>SITE 4</t>
  </si>
  <si>
    <t>Other use NextGen Capex @£700k</t>
  </si>
  <si>
    <t>Payback time (years)</t>
  </si>
  <si>
    <t>Medium compression (350bar)</t>
  </si>
  <si>
    <t>High compression (750bar)</t>
  </si>
  <si>
    <t>NA</t>
  </si>
  <si>
    <t>Water</t>
  </si>
  <si>
    <t>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</si>
</sst>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£&quot;* #,##0.00_);_(&quot;£&quot;* \(#,##0.00\);_(&quot;£&quot;* &quot;-&quot;??_);_(@_)"/>
    <numFmt numFmtId="164" formatCode="0.0"/>
    <numFmt numFmtId="165" formatCode="0.000"/>
    <numFmt numFmtId="166" formatCode="&quot;£&quot;#,##0.00"/>
    <numFmt numFmtId="167" formatCode="0.0%"/>
    <numFmt numFmtId="168" formatCode="_(&quot;£&quot;* #,##0_);_(&quot;£&quot;* \(#,##0\);_(&quot;£&quot;* &quot;-&quot;??_);_(@_)"/>
    <numFmt numFmtId="169" formatCode="&quot;£&quot;#,##0"/>
  </numFmts>
  <fonts count="2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5" tint="-0.249977111117893"/>
      <name val="Calibri"/>
      <family val="2"/>
      <scheme val="minor"/>
    </font>
    <font>
      <b/>
      <u/>
      <sz val="16"/>
      <color theme="1"/>
      <name val="Calibri"/>
      <family val="2"/>
    </font>
    <font>
      <b/>
      <u/>
      <sz val="12"/>
      <color theme="1"/>
      <name val="Calibri (Body)"/>
    </font>
    <font>
      <sz val="12"/>
      <color theme="1"/>
      <name val="Calibri (Body)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22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7E79"/>
        <bgColor indexed="64"/>
      </patternFill>
    </fill>
  </fills>
  <borders count="2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Dashed">
        <color theme="0"/>
      </right>
      <top style="medium">
        <color auto="1"/>
      </top>
      <bottom/>
      <diagonal/>
    </border>
    <border>
      <left style="mediumDashed">
        <color theme="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Dashed">
        <color theme="0"/>
      </right>
      <top/>
      <bottom/>
      <diagonal/>
    </border>
    <border>
      <left style="mediumDashed">
        <color theme="0"/>
      </left>
      <right style="medium">
        <color auto="1"/>
      </right>
      <top/>
      <bottom/>
      <diagonal/>
    </border>
    <border>
      <left style="medium">
        <color auto="1"/>
      </left>
      <right style="mediumDashed">
        <color theme="0"/>
      </right>
      <top/>
      <bottom style="medium">
        <color auto="1"/>
      </bottom>
      <diagonal/>
    </border>
    <border>
      <left style="mediumDashed">
        <color theme="0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D6DCE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6DCE4"/>
      </left>
      <right style="thin">
        <color rgb="FFD6DCE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Dashed">
        <color theme="0"/>
      </left>
      <right/>
      <top style="medium">
        <color auto="1"/>
      </top>
      <bottom/>
      <diagonal/>
    </border>
    <border>
      <left style="mediumDashed">
        <color theme="0"/>
      </left>
      <right/>
      <top/>
      <bottom/>
      <diagonal/>
    </border>
    <border>
      <left style="mediumDashed">
        <color theme="0"/>
      </left>
      <right/>
      <top/>
      <bottom style="medium">
        <color auto="1"/>
      </bottom>
      <diagonal/>
    </border>
    <border>
      <left style="mediumDashed">
        <color theme="0"/>
      </left>
      <right style="mediumDashed">
        <color theme="0"/>
      </right>
      <top style="medium">
        <color auto="1"/>
      </top>
      <bottom/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 style="mediumDashed">
        <color theme="0"/>
      </left>
      <right style="mediumDashed">
        <color theme="0"/>
      </right>
      <top/>
      <bottom style="medium">
        <color auto="1"/>
      </bottom>
      <diagonal/>
    </border>
    <border>
      <left style="mediumDashed">
        <color theme="0"/>
      </left>
      <right style="medium">
        <color theme="1"/>
      </right>
      <top style="medium">
        <color auto="1"/>
      </top>
      <bottom/>
      <diagonal/>
    </border>
    <border>
      <left style="mediumDashed">
        <color theme="0"/>
      </left>
      <right style="medium">
        <color theme="1"/>
      </right>
      <top/>
      <bottom/>
      <diagonal/>
    </border>
    <border>
      <left style="mediumDashed">
        <color theme="0"/>
      </left>
      <right style="medium">
        <color theme="1"/>
      </right>
      <top/>
      <bottom style="medium">
        <color auto="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2" borderId="0" xfId="1" applyFont="1" applyFill="1" applyAlignment="1">
      <alignment horizontal="center"/>
    </xf>
    <xf numFmtId="20" fontId="1" fillId="2" borderId="0" xfId="1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3" borderId="0" xfId="1" applyNumberFormat="1" applyFont="1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1" fillId="2" borderId="0" xfId="0" applyFont="1" applyFill="1"/>
    <xf numFmtId="1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4" borderId="1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5" borderId="0" xfId="0" applyFill="1"/>
    <xf numFmtId="0" fontId="4" fillId="6" borderId="0" xfId="0" applyFont="1" applyFill="1"/>
    <xf numFmtId="0" fontId="0" fillId="6" borderId="0" xfId="0" applyFill="1" applyAlignment="1">
      <alignment horizontal="center"/>
    </xf>
    <xf numFmtId="0" fontId="0" fillId="6" borderId="0" xfId="0" applyFill="1"/>
    <xf numFmtId="0" fontId="7" fillId="6" borderId="0" xfId="0" applyFont="1" applyFill="1"/>
    <xf numFmtId="0" fontId="9" fillId="6" borderId="8" xfId="0" applyFont="1" applyFill="1" applyBorder="1" applyAlignment="1">
      <alignment horizontal="left" vertic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10" fillId="7" borderId="9" xfId="0" applyFont="1" applyFill="1" applyBorder="1" applyAlignment="1">
      <alignment horizontal="center" vertical="center"/>
    </xf>
    <xf numFmtId="164" fontId="10" fillId="8" borderId="9" xfId="0" applyNumberFormat="1" applyFont="1" applyFill="1" applyBorder="1" applyAlignment="1">
      <alignment horizontal="center" vertical="center"/>
    </xf>
    <xf numFmtId="1" fontId="10" fillId="8" borderId="9" xfId="0" applyNumberFormat="1" applyFont="1" applyFill="1" applyBorder="1" applyAlignment="1">
      <alignment horizontal="center" vertical="center"/>
    </xf>
    <xf numFmtId="10" fontId="10" fillId="8" borderId="9" xfId="0" applyNumberFormat="1" applyFont="1" applyFill="1" applyBorder="1" applyAlignment="1">
      <alignment horizontal="center" vertical="center"/>
    </xf>
    <xf numFmtId="1" fontId="10" fillId="9" borderId="9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0" fontId="12" fillId="6" borderId="0" xfId="0" applyFont="1" applyFill="1"/>
    <xf numFmtId="0" fontId="11" fillId="6" borderId="0" xfId="0" applyFont="1" applyFill="1"/>
    <xf numFmtId="0" fontId="2" fillId="6" borderId="0" xfId="0" applyFont="1" applyFill="1"/>
    <xf numFmtId="0" fontId="10" fillId="6" borderId="9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left"/>
    </xf>
    <xf numFmtId="0" fontId="13" fillId="11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166" fontId="14" fillId="6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right"/>
    </xf>
    <xf numFmtId="0" fontId="15" fillId="6" borderId="0" xfId="0" applyFont="1" applyFill="1"/>
    <xf numFmtId="0" fontId="17" fillId="11" borderId="0" xfId="0" applyFont="1" applyFill="1" applyAlignment="1">
      <alignment horizontal="left"/>
    </xf>
    <xf numFmtId="166" fontId="17" fillId="11" borderId="0" xfId="0" applyNumberFormat="1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7" fillId="11" borderId="0" xfId="0" applyFont="1" applyFill="1" applyAlignment="1">
      <alignment horizontal="right"/>
    </xf>
    <xf numFmtId="166" fontId="11" fillId="11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166" fontId="11" fillId="11" borderId="0" xfId="0" applyNumberFormat="1" applyFont="1" applyFill="1" applyAlignment="1">
      <alignment horizontal="right"/>
    </xf>
    <xf numFmtId="0" fontId="10" fillId="12" borderId="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44" fontId="10" fillId="12" borderId="9" xfId="0" applyNumberFormat="1" applyFont="1" applyFill="1" applyBorder="1" applyAlignment="1">
      <alignment horizontal="center" vertical="center"/>
    </xf>
    <xf numFmtId="44" fontId="10" fillId="6" borderId="9" xfId="0" applyNumberFormat="1" applyFont="1" applyFill="1" applyBorder="1" applyAlignment="1">
      <alignment horizontal="center" vertical="center"/>
    </xf>
    <xf numFmtId="44" fontId="16" fillId="11" borderId="0" xfId="0" applyNumberFormat="1" applyFont="1" applyFill="1" applyAlignment="1">
      <alignment horizontal="right"/>
    </xf>
    <xf numFmtId="0" fontId="16" fillId="11" borderId="0" xfId="0" applyFont="1" applyFill="1" applyAlignment="1">
      <alignment horizontal="center"/>
    </xf>
    <xf numFmtId="44" fontId="16" fillId="11" borderId="0" xfId="0" applyNumberFormat="1" applyFont="1" applyFill="1" applyAlignment="1">
      <alignment horizontal="center"/>
    </xf>
    <xf numFmtId="44" fontId="10" fillId="7" borderId="9" xfId="0" applyNumberFormat="1" applyFont="1" applyFill="1" applyBorder="1" applyAlignment="1">
      <alignment horizontal="center" vertical="center"/>
    </xf>
    <xf numFmtId="0" fontId="7" fillId="0" borderId="0" xfId="0" applyFont="1"/>
    <xf numFmtId="0" fontId="0" fillId="14" borderId="0" xfId="0" applyFill="1"/>
    <xf numFmtId="1" fontId="10" fillId="6" borderId="9" xfId="0" applyNumberFormat="1" applyFont="1" applyFill="1" applyBorder="1" applyAlignment="1">
      <alignment horizontal="center" vertical="center"/>
    </xf>
    <xf numFmtId="1" fontId="10" fillId="12" borderId="9" xfId="0" applyNumberFormat="1" applyFont="1" applyFill="1" applyBorder="1" applyAlignment="1">
      <alignment horizontal="center" vertical="center"/>
    </xf>
    <xf numFmtId="0" fontId="20" fillId="0" borderId="0" xfId="0" applyFont="1"/>
    <xf numFmtId="0" fontId="21" fillId="15" borderId="20" xfId="0" applyFont="1" applyFill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2" fillId="5" borderId="22" xfId="0" applyFont="1" applyFill="1" applyBorder="1" applyAlignment="1">
      <alignment horizontal="center"/>
    </xf>
    <xf numFmtId="0" fontId="22" fillId="5" borderId="21" xfId="0" applyFont="1" applyFill="1" applyBorder="1" applyAlignment="1">
      <alignment horizontal="center"/>
    </xf>
    <xf numFmtId="0" fontId="20" fillId="0" borderId="23" xfId="0" applyFont="1" applyBorder="1"/>
    <xf numFmtId="1" fontId="20" fillId="0" borderId="0" xfId="0" applyNumberFormat="1" applyFont="1" applyAlignment="1">
      <alignment horizontal="center"/>
    </xf>
    <xf numFmtId="0" fontId="20" fillId="0" borderId="25" xfId="0" applyFont="1" applyBorder="1"/>
    <xf numFmtId="0" fontId="20" fillId="0" borderId="0" xfId="0" applyFont="1" applyAlignment="1">
      <alignment horizontal="center"/>
    </xf>
    <xf numFmtId="10" fontId="20" fillId="0" borderId="25" xfId="0" applyNumberFormat="1" applyFont="1" applyBorder="1"/>
    <xf numFmtId="166" fontId="20" fillId="0" borderId="0" xfId="0" applyNumberFormat="1" applyFont="1" applyAlignment="1">
      <alignment horizontal="center"/>
    </xf>
    <xf numFmtId="166" fontId="20" fillId="0" borderId="0" xfId="0" applyNumberFormat="1" applyFont="1"/>
    <xf numFmtId="2" fontId="20" fillId="0" borderId="0" xfId="0" applyNumberFormat="1" applyFont="1"/>
    <xf numFmtId="10" fontId="20" fillId="0" borderId="0" xfId="0" applyNumberFormat="1" applyFont="1"/>
    <xf numFmtId="0" fontId="21" fillId="16" borderId="23" xfId="0" applyFont="1" applyFill="1" applyBorder="1"/>
    <xf numFmtId="0" fontId="21" fillId="17" borderId="23" xfId="0" applyFont="1" applyFill="1" applyBorder="1"/>
    <xf numFmtId="44" fontId="20" fillId="0" borderId="25" xfId="0" applyNumberFormat="1" applyFont="1" applyBorder="1"/>
    <xf numFmtId="9" fontId="20" fillId="0" borderId="25" xfId="0" applyNumberFormat="1" applyFont="1" applyBorder="1"/>
    <xf numFmtId="0" fontId="21" fillId="18" borderId="23" xfId="0" applyFont="1" applyFill="1" applyBorder="1"/>
    <xf numFmtId="0" fontId="21" fillId="19" borderId="23" xfId="0" applyFont="1" applyFill="1" applyBorder="1"/>
    <xf numFmtId="10" fontId="20" fillId="0" borderId="0" xfId="0" applyNumberFormat="1" applyFont="1" applyAlignment="1">
      <alignment horizontal="center"/>
    </xf>
    <xf numFmtId="0" fontId="21" fillId="5" borderId="23" xfId="0" applyFont="1" applyFill="1" applyBorder="1"/>
    <xf numFmtId="0" fontId="22" fillId="5" borderId="25" xfId="0" applyFont="1" applyFill="1" applyBorder="1"/>
    <xf numFmtId="0" fontId="23" fillId="0" borderId="23" xfId="0" applyFont="1" applyBorder="1"/>
    <xf numFmtId="44" fontId="20" fillId="0" borderId="0" xfId="0" applyNumberFormat="1" applyFont="1"/>
    <xf numFmtId="167" fontId="20" fillId="0" borderId="0" xfId="0" applyNumberFormat="1" applyFont="1"/>
    <xf numFmtId="168" fontId="20" fillId="0" borderId="0" xfId="0" applyNumberFormat="1" applyFont="1" applyAlignment="1">
      <alignment horizontal="center"/>
    </xf>
    <xf numFmtId="10" fontId="20" fillId="0" borderId="24" xfId="0" applyNumberFormat="1" applyFont="1" applyBorder="1"/>
    <xf numFmtId="168" fontId="22" fillId="16" borderId="0" xfId="0" applyNumberFormat="1" applyFont="1" applyFill="1" applyAlignment="1">
      <alignment horizontal="center"/>
    </xf>
    <xf numFmtId="167" fontId="22" fillId="17" borderId="25" xfId="0" applyNumberFormat="1" applyFont="1" applyFill="1" applyBorder="1"/>
    <xf numFmtId="167" fontId="22" fillId="19" borderId="25" xfId="0" applyNumberFormat="1" applyFont="1" applyFill="1" applyBorder="1"/>
    <xf numFmtId="168" fontId="22" fillId="18" borderId="0" xfId="0" applyNumberFormat="1" applyFont="1" applyFill="1" applyAlignment="1">
      <alignment horizontal="center"/>
    </xf>
    <xf numFmtId="168" fontId="22" fillId="5" borderId="0" xfId="0" applyNumberFormat="1" applyFont="1" applyFill="1" applyAlignment="1">
      <alignment horizontal="center"/>
    </xf>
    <xf numFmtId="0" fontId="24" fillId="0" borderId="0" xfId="0" applyFont="1"/>
    <xf numFmtId="10" fontId="10" fillId="7" borderId="9" xfId="0" applyNumberFormat="1" applyFont="1" applyFill="1" applyBorder="1" applyAlignment="1">
      <alignment horizontal="right" vertical="center"/>
    </xf>
    <xf numFmtId="164" fontId="10" fillId="12" borderId="9" xfId="0" applyNumberFormat="1" applyFont="1" applyFill="1" applyBorder="1" applyAlignment="1">
      <alignment horizontal="center" vertical="center"/>
    </xf>
    <xf numFmtId="168" fontId="22" fillId="16" borderId="25" xfId="0" applyNumberFormat="1" applyFont="1" applyFill="1" applyBorder="1"/>
    <xf numFmtId="168" fontId="22" fillId="18" borderId="25" xfId="0" applyNumberFormat="1" applyFont="1" applyFill="1" applyBorder="1"/>
    <xf numFmtId="0" fontId="0" fillId="13" borderId="0" xfId="0" applyFill="1"/>
    <xf numFmtId="0" fontId="4" fillId="0" borderId="0" xfId="0" applyFont="1"/>
    <xf numFmtId="0" fontId="9" fillId="6" borderId="26" xfId="0" applyFont="1" applyFill="1" applyBorder="1" applyAlignment="1">
      <alignment horizontal="left" vertical="center"/>
    </xf>
    <xf numFmtId="44" fontId="10" fillId="8" borderId="9" xfId="0" applyNumberFormat="1" applyFont="1" applyFill="1" applyBorder="1" applyAlignment="1">
      <alignment horizontal="center" vertical="center"/>
    </xf>
    <xf numFmtId="168" fontId="10" fillId="8" borderId="9" xfId="0" applyNumberFormat="1" applyFont="1" applyFill="1" applyBorder="1" applyAlignment="1">
      <alignment horizontal="center" vertical="center"/>
    </xf>
    <xf numFmtId="2" fontId="0" fillId="0" borderId="0" xfId="0" applyNumberFormat="1"/>
    <xf numFmtId="169" fontId="0" fillId="6" borderId="0" xfId="0" applyNumberFormat="1" applyFill="1" applyAlignment="1">
      <alignment horizontal="center"/>
    </xf>
    <xf numFmtId="0" fontId="0" fillId="20" borderId="0" xfId="0" applyFill="1"/>
    <xf numFmtId="0" fontId="0" fillId="6" borderId="27" xfId="0" applyFill="1" applyBorder="1" applyAlignment="1">
      <alignment horizontal="center"/>
    </xf>
    <xf numFmtId="0" fontId="0" fillId="6" borderId="27" xfId="0" applyFill="1" applyBorder="1"/>
    <xf numFmtId="0" fontId="0" fillId="12" borderId="28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166" fontId="0" fillId="12" borderId="27" xfId="0" applyNumberFormat="1" applyFill="1" applyBorder="1" applyAlignment="1">
      <alignment horizontal="center"/>
    </xf>
    <xf numFmtId="169" fontId="0" fillId="12" borderId="27" xfId="0" applyNumberFormat="1" applyFill="1" applyBorder="1" applyAlignment="1">
      <alignment horizontal="center"/>
    </xf>
    <xf numFmtId="167" fontId="0" fillId="12" borderId="27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7" fontId="0" fillId="0" borderId="27" xfId="0" applyNumberFormat="1" applyBorder="1" applyAlignment="1">
      <alignment horizontal="center"/>
    </xf>
    <xf numFmtId="0" fontId="0" fillId="6" borderId="27" xfId="0" applyFill="1" applyBorder="1" applyAlignment="1">
      <alignment wrapText="1"/>
    </xf>
    <xf numFmtId="0" fontId="0" fillId="12" borderId="28" xfId="0" applyFill="1" applyBorder="1" applyAlignment="1">
      <alignment horizontal="center" wrapText="1"/>
    </xf>
    <xf numFmtId="0" fontId="0" fillId="12" borderId="27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/>
    <xf numFmtId="0" fontId="2" fillId="6" borderId="27" xfId="0" applyFont="1" applyFill="1" applyBorder="1" applyAlignment="1">
      <alignment horizontal="center" vertical="center"/>
    </xf>
    <xf numFmtId="0" fontId="0" fillId="12" borderId="28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2" fillId="6" borderId="27" xfId="0" applyFont="1" applyFill="1" applyBorder="1" applyAlignment="1">
      <alignment horizontal="center" vertical="center" wrapText="1"/>
    </xf>
    <xf numFmtId="0" fontId="0" fillId="12" borderId="28" xfId="0" applyFill="1" applyBorder="1" applyAlignment="1">
      <alignment horizontal="center" wrapText="1"/>
    </xf>
    <xf numFmtId="0" fontId="0" fillId="12" borderId="27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2">
    <cellStyle name="Normal" xfId="0" builtinId="0"/>
    <cellStyle name="Normal 2" xfId="1" xr:uid="{FE8F8199-1096-D045-B3FC-379484FE2A1E}"/>
  </cellStyles>
  <dxfs count="0"/>
  <tableStyles count="0" defaultTableStyle="TableStyleMedium2" defaultPivotStyle="PivotStyleLight16"/>
  <colors>
    <mruColors>
      <color rgb="FFDC6E6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Power available vs Hydrogen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Control!$S$4</c:f>
              <c:strCache>
                <c:ptCount val="1"/>
                <c:pt idx="0">
                  <c:v>Power available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Control!$T$3:$AE$3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Control!$T$4:$AE$4</c:f>
              <c:numCache>
                <c:formatCode>0</c:formatCode>
                <c:ptCount val="12"/>
                <c:pt idx="0">
                  <c:v>421920.63999999996</c:v>
                </c:pt>
                <c:pt idx="1">
                  <c:v>533959.68000000005</c:v>
                </c:pt>
                <c:pt idx="2">
                  <c:v>485873.6</c:v>
                </c:pt>
                <c:pt idx="3">
                  <c:v>288895.12</c:v>
                </c:pt>
                <c:pt idx="4">
                  <c:v>266791.12</c:v>
                </c:pt>
                <c:pt idx="5">
                  <c:v>290385.68000000005</c:v>
                </c:pt>
                <c:pt idx="6">
                  <c:v>179040.16</c:v>
                </c:pt>
                <c:pt idx="7">
                  <c:v>218101.36</c:v>
                </c:pt>
                <c:pt idx="8">
                  <c:v>260502.40000000005</c:v>
                </c:pt>
                <c:pt idx="9">
                  <c:v>482060.71999999986</c:v>
                </c:pt>
                <c:pt idx="10">
                  <c:v>536184.87999999989</c:v>
                </c:pt>
                <c:pt idx="11">
                  <c:v>424915.27999999997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E-8243-A382-876B0C6C1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263520"/>
        <c:axId val="1025713392"/>
      </c:barChart>
      <c:lineChart>
        <c:grouping val="standard"/>
        <c:varyColors val="0"/>
        <c:ser>
          <c:idx val="1"/>
          <c:order val="1"/>
          <c:tx>
            <c:strRef>
              <c:f>Control!$S$5</c:f>
              <c:strCache>
                <c:ptCount val="1"/>
                <c:pt idx="0">
                  <c:v>Hydrogen production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Control!$T$3:$AE$3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Control!$T$5:$AE$5</c:f>
              <c:numCache>
                <c:formatCode>0</c:formatCode>
                <c:ptCount val="12"/>
                <c:pt idx="0">
                  <c:v>7940.9418867924542</c:v>
                </c:pt>
                <c:pt idx="1">
                  <c:v>10009.01132075472</c:v>
                </c:pt>
                <c:pt idx="2">
                  <c:v>9123.2996226415125</c:v>
                </c:pt>
                <c:pt idx="3">
                  <c:v>5428.5207547169821</c:v>
                </c:pt>
                <c:pt idx="4">
                  <c:v>5020.9977358490578</c:v>
                </c:pt>
                <c:pt idx="5">
                  <c:v>5468.4815094339629</c:v>
                </c:pt>
                <c:pt idx="6">
                  <c:v>3373.9049056603776</c:v>
                </c:pt>
                <c:pt idx="7">
                  <c:v>4111.8505660377359</c:v>
                </c:pt>
                <c:pt idx="8">
                  <c:v>4902.2732075471695</c:v>
                </c:pt>
                <c:pt idx="9">
                  <c:v>9062.8664150943423</c:v>
                </c:pt>
                <c:pt idx="10">
                  <c:v>10070.129811320756</c:v>
                </c:pt>
                <c:pt idx="11">
                  <c:v>7984.3939622641519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E-8243-A382-876B0C6C1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690656"/>
        <c:axId val="929463936"/>
      </c:lineChart>
      <c:catAx>
        <c:axId val="9972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5713392"/>
        <c:crosses val="autoZero"/>
        <c:auto val="1"/>
        <c:lblAlgn val="ctr"/>
        <c:lblOffset val="100"/>
        <c:noMultiLvlLbl val="0"/>
      </c:catAx>
      <c:valAx>
        <c:axId val="10257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latin typeface="Arial" panose="020B0604020202020204" pitchFamily="34" charset="0"/>
                    <a:cs typeface="Arial" panose="020B0604020202020204" pitchFamily="34" charset="0"/>
                  </a:rPr>
                  <a:t>Power available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7263520"/>
        <c:crosses val="autoZero"/>
        <c:crossBetween val="between"/>
      </c:valAx>
      <c:valAx>
        <c:axId val="929463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latin typeface="Arial" panose="020B0604020202020204" pitchFamily="34" charset="0"/>
                    <a:cs typeface="Arial" panose="020B0604020202020204" pitchFamily="34" charset="0"/>
                  </a:rPr>
                  <a:t>Hydrogen production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90656"/>
        <c:crosses val="max"/>
        <c:crossBetween val="between"/>
      </c:valAx>
      <c:catAx>
        <c:axId val="99369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9463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Control!$S$4</c:f>
              <c:strCache>
                <c:ptCount val="1"/>
                <c:pt idx="0">
                  <c:v>Power available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Control!$T$3:$AE$3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Control!$T$4:$AE$4</c:f>
              <c:numCache>
                <c:formatCode>0</c:formatCode>
                <c:ptCount val="12"/>
                <c:pt idx="0">
                  <c:v>421920.63999999996</c:v>
                </c:pt>
                <c:pt idx="1">
                  <c:v>533959.68000000005</c:v>
                </c:pt>
                <c:pt idx="2">
                  <c:v>485873.6</c:v>
                </c:pt>
                <c:pt idx="3">
                  <c:v>288895.12</c:v>
                </c:pt>
                <c:pt idx="4">
                  <c:v>266791.12</c:v>
                </c:pt>
                <c:pt idx="5">
                  <c:v>290385.68000000005</c:v>
                </c:pt>
                <c:pt idx="6">
                  <c:v>179040.16</c:v>
                </c:pt>
                <c:pt idx="7">
                  <c:v>218101.36</c:v>
                </c:pt>
                <c:pt idx="8">
                  <c:v>260502.40000000005</c:v>
                </c:pt>
                <c:pt idx="9">
                  <c:v>482060.71999999986</c:v>
                </c:pt>
                <c:pt idx="10">
                  <c:v>536184.87999999989</c:v>
                </c:pt>
                <c:pt idx="11">
                  <c:v>424915.27999999997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6-714C-A2A2-54D74106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436240"/>
        <c:axId val="1135438512"/>
      </c:lineChart>
      <c:catAx>
        <c:axId val="11354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38512"/>
        <c:crosses val="autoZero"/>
        <c:auto val="1"/>
        <c:lblAlgn val="ctr"/>
        <c:lblOffset val="100"/>
        <c:noMultiLvlLbl val="0"/>
      </c:catAx>
      <c:valAx>
        <c:axId val="11354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3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System parameter effects</a:t>
            </a:r>
            <a:r>
              <a:rPr lang="en-GB" b="1" baseline="0">
                <a:latin typeface="Arial" panose="020B0604020202020204" pitchFamily="34" charset="0"/>
                <a:cs typeface="Arial" panose="020B0604020202020204" pitchFamily="34" charset="0"/>
              </a:rPr>
              <a:t> on Green Hydrogen price</a:t>
            </a:r>
            <a:endParaRPr lang="en-GB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Sheet1!$K$3:$M$3</c:f>
              <c:strCache>
                <c:ptCount val="3"/>
                <c:pt idx="0">
                  <c:v>Water</c:v>
                </c:pt>
                <c:pt idx="1">
                  <c:v>Compression</c:v>
                </c:pt>
                <c:pt idx="2">
                  <c:v>Transportation</c:v>
                </c:pt>
              </c:strCache>
            </c:strRef>
          </c:cat>
          <c:val>
            <c:numRef>
              <c:f>Sheet1!$K$4:$M$4</c:f>
              <c:numCache>
                <c:formatCode>"£"#,##0.00</c:formatCode>
                <c:ptCount val="3"/>
                <c:pt idx="0">
                  <c:v>5.97</c:v>
                </c:pt>
                <c:pt idx="1">
                  <c:v>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E-3548-A060-2919DB5634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Sheet1!$K$3:$M$3</c:f>
              <c:strCache>
                <c:ptCount val="3"/>
                <c:pt idx="0">
                  <c:v>Water</c:v>
                </c:pt>
                <c:pt idx="1">
                  <c:v>Compression</c:v>
                </c:pt>
                <c:pt idx="2">
                  <c:v>Transportation</c:v>
                </c:pt>
              </c:strCache>
            </c:strRef>
          </c:cat>
          <c:val>
            <c:numRef>
              <c:f>Sheet1!$K$5:$M$5</c:f>
              <c:numCache>
                <c:formatCode>"£"#,##0.00</c:formatCode>
                <c:ptCount val="3"/>
                <c:pt idx="0">
                  <c:v>5.98</c:v>
                </c:pt>
                <c:pt idx="1">
                  <c:v>6.76</c:v>
                </c:pt>
                <c:pt idx="2">
                  <c:v>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E-3548-A060-2919DB563462}"/>
            </c:ext>
          </c:extLst>
        </c:ser>
        <c:ser>
          <c:idx val="2"/>
          <c:order val="2"/>
          <c:spPr>
            <a:solidFill>
              <a:srgbClr val="DC6E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Sheet1!$K$3:$M$3</c:f>
              <c:strCache>
                <c:ptCount val="3"/>
                <c:pt idx="0">
                  <c:v>Water</c:v>
                </c:pt>
                <c:pt idx="1">
                  <c:v>Compression</c:v>
                </c:pt>
                <c:pt idx="2">
                  <c:v>Transportation</c:v>
                </c:pt>
              </c:strCache>
            </c:strRef>
          </c:cat>
          <c:val>
            <c:numRef>
              <c:f>Sheet1!$K$6:$M$6</c:f>
              <c:numCache>
                <c:formatCode>"£"#,##0.00</c:formatCode>
                <c:ptCount val="3"/>
                <c:pt idx="0">
                  <c:v>7.41</c:v>
                </c:pt>
                <c:pt idx="1">
                  <c:v>7.21</c:v>
                </c:pt>
                <c:pt idx="2">
                  <c:v>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9E-3548-A060-2919DB56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864063"/>
        <c:axId val="1917761279"/>
      </c:barChart>
      <c:catAx>
        <c:axId val="191686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4000"/>
                  <a:t>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7761279"/>
        <c:crosses val="autoZero"/>
        <c:auto val="1"/>
        <c:lblAlgn val="ctr"/>
        <c:lblOffset val="100"/>
        <c:noMultiLvlLbl val="0"/>
      </c:catAx>
      <c:valAx>
        <c:axId val="19177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Cost of</a:t>
                </a:r>
                <a:r>
                  <a:rPr lang="en-GB" sz="11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hydrogen (£/kg)</a:t>
                </a:r>
                <a:endParaRPr lang="en-GB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686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127181</xdr:colOff>
      <xdr:row>25</xdr:row>
      <xdr:rowOff>10541</xdr:rowOff>
    </xdr:from>
    <xdr:to>
      <xdr:col>27</xdr:col>
      <xdr:colOff>294268</xdr:colOff>
      <xdr:row>37</xdr:row>
      <xdr:rowOff>123988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5D544D-03C4-D3D3-A836-7893E6C08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128407</xdr:colOff>
      <xdr:row>9</xdr:row>
      <xdr:rowOff>125874</xdr:rowOff>
    </xdr:from>
    <xdr:to>
      <xdr:col>27</xdr:col>
      <xdr:colOff>232317</xdr:colOff>
      <xdr:row>24</xdr:row>
      <xdr:rowOff>139391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342B2-5AC5-7667-2048-A41A73E55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9</xdr:row>
      <xdr:rowOff>40640</xdr:rowOff>
    </xdr:from>
    <xdr:to>
      <xdr:col>18</xdr:col>
      <xdr:colOff>411480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AAD2F-8E4E-5C68-8C82-25B3CB4AD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265E-5D9A-6A45-ADFF-7911845215C1}">
  <sheetPr>
    <pageSetUpPr fitToPage="1"/>
  </sheetPr>
  <dimension ref="B2:AE86"/>
  <sheetViews>
    <sheetView tabSelected="1" workbookViewId="0">
      <selection activeCell="B19" sqref="B19"/>
    </sheetView>
  </sheetViews>
  <sheetFormatPr baseColWidth="10" defaultRowHeight="16" x14ac:dyDescent="0.2"/>
  <cols>
    <col min="1" max="1" width="3.6640625" style="17" customWidth="1"/>
    <col min="2" max="2" width="35.5" style="17" customWidth="1"/>
    <col min="3" max="3" width="16.6640625" style="16" customWidth="1"/>
    <col min="4" max="6" width="10.83203125" style="17"/>
    <col min="7" max="7" width="25.83203125" style="17" bestFit="1" customWidth="1"/>
    <col min="8" max="8" width="13.1640625" style="17" customWidth="1"/>
    <col min="9" max="9" width="23" style="17" customWidth="1"/>
    <col min="10" max="10" width="13.33203125" style="17" customWidth="1"/>
    <col min="11" max="11" width="24.5" style="17" customWidth="1"/>
    <col min="12" max="12" width="12.33203125" style="17" customWidth="1"/>
    <col min="13" max="13" width="22.33203125" style="17" customWidth="1"/>
    <col min="14" max="18" width="10.83203125" style="17"/>
    <col min="19" max="19" width="22.83203125" style="17" customWidth="1"/>
    <col min="20" max="16384" width="10.83203125" style="17"/>
  </cols>
  <sheetData>
    <row r="2" spans="2:31" ht="21" x14ac:dyDescent="0.25">
      <c r="B2" s="15" t="s">
        <v>58</v>
      </c>
    </row>
    <row r="3" spans="2:31" ht="21" x14ac:dyDescent="0.25">
      <c r="B3" s="15"/>
      <c r="S3" s="20" t="s">
        <v>59</v>
      </c>
      <c r="T3" s="16" t="s">
        <v>46</v>
      </c>
      <c r="U3" s="16" t="s">
        <v>47</v>
      </c>
      <c r="V3" s="16" t="s">
        <v>48</v>
      </c>
      <c r="W3" s="16" t="s">
        <v>49</v>
      </c>
      <c r="X3" s="16" t="s">
        <v>50</v>
      </c>
      <c r="Y3" s="16" t="s">
        <v>51</v>
      </c>
      <c r="Z3" s="16" t="s">
        <v>52</v>
      </c>
      <c r="AA3" s="16" t="s">
        <v>53</v>
      </c>
      <c r="AB3" s="16" t="s">
        <v>54</v>
      </c>
      <c r="AC3" s="16" t="s">
        <v>55</v>
      </c>
      <c r="AD3" s="16" t="s">
        <v>56</v>
      </c>
      <c r="AE3" s="16" t="s">
        <v>57</v>
      </c>
    </row>
    <row r="4" spans="2:31" ht="21" x14ac:dyDescent="0.25">
      <c r="B4" s="43" t="s">
        <v>93</v>
      </c>
      <c r="G4" s="43" t="s">
        <v>96</v>
      </c>
      <c r="K4" s="43" t="s">
        <v>113</v>
      </c>
      <c r="L4" s="21"/>
      <c r="M4" s="20"/>
      <c r="S4" s="19" t="s">
        <v>44</v>
      </c>
      <c r="T4" s="27">
        <f>'Total power'!AC33</f>
        <v>421920.63999999996</v>
      </c>
      <c r="U4" s="27">
        <f>'Total power'!AC61</f>
        <v>533959.68000000005</v>
      </c>
      <c r="V4" s="27">
        <f>'Total power'!AC92</f>
        <v>485873.6</v>
      </c>
      <c r="W4" s="27">
        <f>'Total power'!AC122</f>
        <v>288895.12</v>
      </c>
      <c r="X4" s="27">
        <f>'Total power'!AC153</f>
        <v>266791.12</v>
      </c>
      <c r="Y4" s="27">
        <f>'Total power'!AC183</f>
        <v>290385.68000000005</v>
      </c>
      <c r="Z4" s="27">
        <f>'Total power'!AC214</f>
        <v>179040.16</v>
      </c>
      <c r="AA4" s="27">
        <f>'Total power'!AC245</f>
        <v>218101.36</v>
      </c>
      <c r="AB4" s="27">
        <f>'Total power'!AC275</f>
        <v>260502.40000000005</v>
      </c>
      <c r="AC4" s="27">
        <f>'Total power'!AC306</f>
        <v>482060.71999999986</v>
      </c>
      <c r="AD4" s="27">
        <f>'Total power'!AC336</f>
        <v>536184.87999999989</v>
      </c>
      <c r="AE4" s="27">
        <f>'Total power'!AC367</f>
        <v>424915.27999999997</v>
      </c>
    </row>
    <row r="5" spans="2:31" x14ac:dyDescent="0.2">
      <c r="B5" s="19" t="s">
        <v>194</v>
      </c>
      <c r="C5" s="23" t="s">
        <v>196</v>
      </c>
      <c r="G5" s="19" t="s">
        <v>108</v>
      </c>
      <c r="H5" s="115">
        <f>Costs!G20</f>
        <v>2209245.283018868</v>
      </c>
      <c r="K5" s="19" t="s">
        <v>10</v>
      </c>
      <c r="L5" s="25">
        <f>'Actual H2'!AE4</f>
        <v>82496.671698108927</v>
      </c>
      <c r="M5" s="17" t="s">
        <v>20</v>
      </c>
      <c r="S5" s="19" t="s">
        <v>45</v>
      </c>
      <c r="T5" s="27">
        <f>'Actual H2'!AC33</f>
        <v>7940.9418867924542</v>
      </c>
      <c r="U5" s="27">
        <f>'Actual H2'!AC61</f>
        <v>10009.01132075472</v>
      </c>
      <c r="V5" s="27">
        <f>'Actual H2'!AC92</f>
        <v>9123.2996226415125</v>
      </c>
      <c r="W5" s="27">
        <f>'Actual H2'!AC122</f>
        <v>5428.5207547169821</v>
      </c>
      <c r="X5" s="27">
        <f>'Actual H2'!AC153</f>
        <v>5020.9977358490578</v>
      </c>
      <c r="Y5" s="27">
        <f>'Actual H2'!AC183</f>
        <v>5468.4815094339629</v>
      </c>
      <c r="Z5" s="27">
        <f>'Actual H2'!AC214</f>
        <v>3373.9049056603776</v>
      </c>
      <c r="AA5" s="27">
        <f>'Actual H2'!AC245</f>
        <v>4111.8505660377359</v>
      </c>
      <c r="AB5" s="27">
        <f>'Actual H2'!AC275</f>
        <v>4902.2732075471695</v>
      </c>
      <c r="AC5" s="27">
        <f>'Actual H2'!AC306</f>
        <v>9062.8664150943423</v>
      </c>
      <c r="AD5" s="27">
        <f>'Actual H2'!AC336</f>
        <v>10070.129811320756</v>
      </c>
      <c r="AE5" s="27">
        <f>'Actual H2'!AC367</f>
        <v>7984.3939622641519</v>
      </c>
    </row>
    <row r="6" spans="2:31" x14ac:dyDescent="0.2">
      <c r="B6" s="19" t="s">
        <v>4</v>
      </c>
      <c r="C6" s="23" t="s">
        <v>7</v>
      </c>
      <c r="G6" s="19" t="s">
        <v>198</v>
      </c>
      <c r="H6" s="115">
        <f>SUM('Cash flow'!D14:W14)</f>
        <v>1971484.6002172483</v>
      </c>
      <c r="K6" s="19" t="s">
        <v>11</v>
      </c>
      <c r="L6" s="26">
        <f>'Actual H2'!AE4/'Theoretical H2'!AE4</f>
        <v>0.99628425325852399</v>
      </c>
      <c r="S6" s="19" t="s">
        <v>60</v>
      </c>
      <c r="T6" s="27">
        <f>T5*Parameters!$C$5*Parameters!$C$12</f>
        <v>476456.51320754725</v>
      </c>
      <c r="U6" s="27">
        <f>U5*Parameters!$C$5*Parameters!$C$12</f>
        <v>600540.67924528313</v>
      </c>
      <c r="V6" s="27">
        <f>V5*Parameters!$C$5*Parameters!$C$12</f>
        <v>547397.97735849069</v>
      </c>
      <c r="W6" s="27">
        <f>W5*Parameters!$C$5*Parameters!$C$12</f>
        <v>325711.24528301891</v>
      </c>
      <c r="X6" s="27">
        <f>X5*Parameters!$C$5*Parameters!$C$12</f>
        <v>301259.86415094347</v>
      </c>
      <c r="Y6" s="27">
        <f>Y5*Parameters!$C$5*Parameters!$C$12</f>
        <v>328108.89056603779</v>
      </c>
      <c r="Z6" s="27">
        <f>Z5*Parameters!$C$5*Parameters!$C$12</f>
        <v>202434.29433962266</v>
      </c>
      <c r="AA6" s="27">
        <f>AA5*Parameters!$C$5*Parameters!$C$12</f>
        <v>246711.03396226413</v>
      </c>
      <c r="AB6" s="27">
        <f>AB5*Parameters!$C$5*Parameters!$C$12</f>
        <v>294136.39245283016</v>
      </c>
      <c r="AC6" s="27">
        <f>AC5*Parameters!$C$5*Parameters!$C$12</f>
        <v>543771.98490566062</v>
      </c>
      <c r="AD6" s="27">
        <f>AD5*Parameters!$C$5*Parameters!$C$12</f>
        <v>604207.78867924539</v>
      </c>
      <c r="AE6" s="27">
        <f>AE5*Parameters!$C$5*Parameters!$C$12</f>
        <v>479063.63773584907</v>
      </c>
    </row>
    <row r="7" spans="2:31" x14ac:dyDescent="0.2">
      <c r="B7" s="19" t="s">
        <v>0</v>
      </c>
      <c r="C7" s="23">
        <v>1</v>
      </c>
      <c r="D7" s="17" t="s">
        <v>3</v>
      </c>
      <c r="G7" s="19" t="s">
        <v>199</v>
      </c>
      <c r="H7" s="115">
        <f>H5+H6</f>
        <v>4180729.8832361163</v>
      </c>
      <c r="K7" s="19" t="s">
        <v>22</v>
      </c>
      <c r="L7" s="25">
        <f>(1-L6)*'Total power'!AE4/1000</f>
        <v>16.307040000121784</v>
      </c>
      <c r="M7" s="17" t="s">
        <v>17</v>
      </c>
      <c r="S7" s="19" t="s">
        <v>61</v>
      </c>
      <c r="T7" s="27">
        <f>T5*Parameters!$C$5*Parameters!$C$17</f>
        <v>79409.418867924542</v>
      </c>
      <c r="U7" s="27">
        <f>U5*Parameters!$C$5*Parameters!$C$17</f>
        <v>100090.1132075472</v>
      </c>
      <c r="V7" s="27">
        <f>V5*Parameters!$C$5*Parameters!$C$17</f>
        <v>91232.996226415125</v>
      </c>
      <c r="W7" s="27">
        <f>W5*Parameters!$C$5*Parameters!$C$17</f>
        <v>54285.207547169819</v>
      </c>
      <c r="X7" s="27">
        <f>X5*Parameters!$C$5*Parameters!$C$17</f>
        <v>50209.977358490578</v>
      </c>
      <c r="Y7" s="27">
        <f>Y5*Parameters!$C$5*Parameters!$C$17</f>
        <v>54684.815094339632</v>
      </c>
      <c r="Z7" s="27">
        <f>Z5*Parameters!$C$5*Parameters!$C$17</f>
        <v>33739.049056603777</v>
      </c>
      <c r="AA7" s="27">
        <f>AA5*Parameters!$C$5*Parameters!$C$17</f>
        <v>41118.505660377356</v>
      </c>
      <c r="AB7" s="27">
        <f>AB5*Parameters!$C$5*Parameters!$C$17</f>
        <v>49022.732075471693</v>
      </c>
      <c r="AC7" s="27">
        <f>AC5*Parameters!$C$5*Parameters!$C$17</f>
        <v>90628.664150943427</v>
      </c>
      <c r="AD7" s="27">
        <f>AD5*Parameters!$C$5*Parameters!$C$17</f>
        <v>100701.29811320757</v>
      </c>
      <c r="AE7" s="27">
        <f>AE5*Parameters!$C$5*Parameters!$C$17</f>
        <v>79843.939622641512</v>
      </c>
    </row>
    <row r="8" spans="2:31" x14ac:dyDescent="0.2">
      <c r="B8" s="19" t="s">
        <v>2</v>
      </c>
      <c r="C8" s="23">
        <v>2</v>
      </c>
      <c r="D8" s="17" t="s">
        <v>3</v>
      </c>
      <c r="G8" s="19" t="s">
        <v>200</v>
      </c>
      <c r="H8" s="25">
        <f>SUM('Cash flow'!D16:W16)</f>
        <v>1611329.1080869159</v>
      </c>
      <c r="I8" s="17" t="s">
        <v>20</v>
      </c>
      <c r="K8" s="19" t="s">
        <v>41</v>
      </c>
      <c r="L8" s="24">
        <f>'Water demand'!AE5</f>
        <v>824.9667169811288</v>
      </c>
      <c r="M8" s="17" t="s">
        <v>40</v>
      </c>
      <c r="S8" s="19" t="s">
        <v>62</v>
      </c>
      <c r="T8" s="27">
        <f>T5*Parameters!$C$5*Parameters!$C$22</f>
        <v>79409.418867924542</v>
      </c>
      <c r="U8" s="27">
        <f>U5*Parameters!$C$5*Parameters!$C$22</f>
        <v>100090.1132075472</v>
      </c>
      <c r="V8" s="27">
        <f>V5*Parameters!$C$5*Parameters!$C$22</f>
        <v>91232.996226415125</v>
      </c>
      <c r="W8" s="27">
        <f>W5*Parameters!$C$5*Parameters!$C$22</f>
        <v>54285.207547169819</v>
      </c>
      <c r="X8" s="27">
        <f>X5*Parameters!$C$5*Parameters!$C$22</f>
        <v>50209.977358490578</v>
      </c>
      <c r="Y8" s="27">
        <f>Y5*Parameters!$C$5*Parameters!$C$22</f>
        <v>54684.815094339632</v>
      </c>
      <c r="Z8" s="27">
        <f>Z5*Parameters!$C$5*Parameters!$C$22</f>
        <v>33739.049056603777</v>
      </c>
      <c r="AA8" s="27">
        <f>AA5*Parameters!$C$5*Parameters!$C$22</f>
        <v>41118.505660377356</v>
      </c>
      <c r="AB8" s="27">
        <f>AB5*Parameters!$C$5*Parameters!$C$22</f>
        <v>49022.732075471693</v>
      </c>
      <c r="AC8" s="27">
        <f>AC5*Parameters!$C$5*Parameters!$C$22</f>
        <v>90628.664150943427</v>
      </c>
      <c r="AD8" s="27">
        <f>AD5*Parameters!$C$5*Parameters!$C$22</f>
        <v>100701.29811320757</v>
      </c>
      <c r="AE8" s="27">
        <f>AE5*Parameters!$C$5*Parameters!$C$22</f>
        <v>79843.939622641512</v>
      </c>
    </row>
    <row r="9" spans="2:31" x14ac:dyDescent="0.2">
      <c r="B9" s="19" t="s">
        <v>1</v>
      </c>
      <c r="C9" s="23">
        <v>1</v>
      </c>
      <c r="D9" s="17" t="s">
        <v>3</v>
      </c>
      <c r="G9" s="19" t="s">
        <v>201</v>
      </c>
      <c r="H9" s="114">
        <f>H7/H8</f>
        <v>2.5945847203119015</v>
      </c>
      <c r="I9" s="17" t="s">
        <v>165</v>
      </c>
      <c r="K9" s="19" t="s">
        <v>202</v>
      </c>
      <c r="L9" s="24">
        <f>'Water purification electrical'!AE5</f>
        <v>0</v>
      </c>
      <c r="M9" s="17" t="s">
        <v>34</v>
      </c>
    </row>
    <row r="10" spans="2:31" x14ac:dyDescent="0.2">
      <c r="B10" s="19" t="s">
        <v>21</v>
      </c>
      <c r="C10" s="23">
        <v>1</v>
      </c>
      <c r="D10" s="17" t="s">
        <v>3</v>
      </c>
      <c r="G10" s="113"/>
    </row>
    <row r="11" spans="2:31" x14ac:dyDescent="0.2">
      <c r="B11" s="19" t="s">
        <v>27</v>
      </c>
      <c r="C11" s="23" t="s">
        <v>31</v>
      </c>
      <c r="D11" s="18" t="s">
        <v>216</v>
      </c>
      <c r="G11" s="19" t="s">
        <v>111</v>
      </c>
      <c r="H11" s="26">
        <f>'Cash flow'!C22</f>
        <v>0.21272895677780346</v>
      </c>
    </row>
    <row r="12" spans="2:31" x14ac:dyDescent="0.2">
      <c r="D12" s="18"/>
      <c r="G12" s="19" t="s">
        <v>112</v>
      </c>
      <c r="H12" s="26">
        <f>'Cash flow'!C36</f>
        <v>0.17883407661073969</v>
      </c>
    </row>
    <row r="13" spans="2:31" x14ac:dyDescent="0.2">
      <c r="G13" s="19" t="str">
        <f>CONCATENATE("NPV at ",C37*100,"% discount rate")</f>
        <v>NPV at 10% discount rate</v>
      </c>
      <c r="H13" s="115">
        <f>'Cash flow'!C46</f>
        <v>1170528.1167770694</v>
      </c>
    </row>
    <row r="14" spans="2:31" ht="17" customHeight="1" x14ac:dyDescent="0.25">
      <c r="B14" s="43" t="s">
        <v>107</v>
      </c>
      <c r="G14" s="19" t="s">
        <v>110</v>
      </c>
      <c r="H14" s="25">
        <f>'Cash flow'!C43</f>
        <v>5</v>
      </c>
      <c r="I14" s="17" t="s">
        <v>203</v>
      </c>
    </row>
    <row r="15" spans="2:31" s="20" customFormat="1" ht="17" customHeight="1" x14ac:dyDescent="0.25">
      <c r="B15" s="19" t="s">
        <v>94</v>
      </c>
      <c r="C15" s="23" t="s">
        <v>105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2:31" ht="17" customHeight="1" x14ac:dyDescent="0.25">
      <c r="B16" s="19" t="s">
        <v>97</v>
      </c>
      <c r="C16" s="23" t="s">
        <v>100</v>
      </c>
      <c r="D16" s="18"/>
      <c r="F16" s="20"/>
      <c r="K16" s="20"/>
      <c r="L16" s="20"/>
      <c r="M16" s="20"/>
      <c r="N16" s="20"/>
      <c r="O16" s="20"/>
      <c r="P16" s="20"/>
      <c r="Q16" s="20"/>
      <c r="R16" s="20"/>
    </row>
    <row r="17" spans="2:15" ht="17" customHeight="1" x14ac:dyDescent="0.25">
      <c r="B17" s="19" t="s">
        <v>118</v>
      </c>
      <c r="C17" s="23">
        <v>0</v>
      </c>
      <c r="J17" s="20"/>
    </row>
    <row r="18" spans="2:15" ht="17" customHeight="1" x14ac:dyDescent="0.2">
      <c r="B18" s="19" t="s">
        <v>119</v>
      </c>
      <c r="C18" s="23">
        <v>1</v>
      </c>
    </row>
    <row r="19" spans="2:15" ht="17" customHeight="1" x14ac:dyDescent="0.2">
      <c r="B19" s="19" t="s">
        <v>106</v>
      </c>
      <c r="C19" s="68">
        <v>0</v>
      </c>
    </row>
    <row r="20" spans="2:15" x14ac:dyDescent="0.2">
      <c r="B20" s="19" t="s">
        <v>121</v>
      </c>
      <c r="C20" s="68">
        <v>0</v>
      </c>
    </row>
    <row r="21" spans="2:15" x14ac:dyDescent="0.2">
      <c r="B21" s="19" t="s">
        <v>79</v>
      </c>
      <c r="C21" s="68">
        <v>30000</v>
      </c>
      <c r="G21" s="17" t="s">
        <v>220</v>
      </c>
      <c r="H21" s="118"/>
    </row>
    <row r="22" spans="2:15" x14ac:dyDescent="0.2">
      <c r="B22" s="19" t="s">
        <v>80</v>
      </c>
      <c r="C22" s="68">
        <v>30000</v>
      </c>
      <c r="G22" s="17" t="s">
        <v>221</v>
      </c>
      <c r="H22" s="118"/>
    </row>
    <row r="23" spans="2:15" x14ac:dyDescent="0.2">
      <c r="B23" s="19" t="s">
        <v>122</v>
      </c>
      <c r="C23" s="68">
        <v>4000</v>
      </c>
      <c r="G23" s="17" t="s">
        <v>222</v>
      </c>
      <c r="H23" s="118"/>
    </row>
    <row r="24" spans="2:15" x14ac:dyDescent="0.2">
      <c r="B24" s="19" t="s">
        <v>211</v>
      </c>
      <c r="C24" s="68" t="s">
        <v>105</v>
      </c>
    </row>
    <row r="26" spans="2:15" x14ac:dyDescent="0.2">
      <c r="B26" s="17" t="s">
        <v>204</v>
      </c>
    </row>
    <row r="27" spans="2:15" x14ac:dyDescent="0.2">
      <c r="C27" s="22"/>
    </row>
    <row r="28" spans="2:15" ht="21" x14ac:dyDescent="0.25">
      <c r="B28" s="43" t="s">
        <v>150</v>
      </c>
      <c r="G28" s="45" t="s">
        <v>225</v>
      </c>
    </row>
    <row r="29" spans="2:15" x14ac:dyDescent="0.2">
      <c r="B29" s="19" t="s">
        <v>161</v>
      </c>
      <c r="C29" s="68">
        <v>7</v>
      </c>
      <c r="D29" s="17" t="s">
        <v>165</v>
      </c>
      <c r="G29" s="137" t="s">
        <v>228</v>
      </c>
      <c r="H29" s="138" t="s">
        <v>31</v>
      </c>
      <c r="I29" s="139"/>
      <c r="J29" s="140" t="s">
        <v>30</v>
      </c>
      <c r="K29" s="140"/>
      <c r="L29" s="139" t="s">
        <v>29</v>
      </c>
      <c r="M29" s="139"/>
      <c r="O29" s="45" t="s">
        <v>229</v>
      </c>
    </row>
    <row r="30" spans="2:15" x14ac:dyDescent="0.2">
      <c r="B30" s="19" t="s">
        <v>163</v>
      </c>
      <c r="C30" s="107" t="s">
        <v>105</v>
      </c>
      <c r="G30" s="137"/>
      <c r="H30" s="121" t="s">
        <v>227</v>
      </c>
      <c r="I30" s="122" t="s">
        <v>226</v>
      </c>
      <c r="J30" s="119" t="s">
        <v>227</v>
      </c>
      <c r="K30" s="119" t="s">
        <v>226</v>
      </c>
      <c r="L30" s="122" t="s">
        <v>227</v>
      </c>
      <c r="M30" s="122" t="s">
        <v>226</v>
      </c>
      <c r="O30" s="17" t="s">
        <v>230</v>
      </c>
    </row>
    <row r="31" spans="2:15" x14ac:dyDescent="0.2">
      <c r="B31" s="19" t="s">
        <v>162</v>
      </c>
      <c r="C31" s="68">
        <v>75</v>
      </c>
      <c r="D31" s="17" t="s">
        <v>164</v>
      </c>
      <c r="G31" s="120" t="s">
        <v>201</v>
      </c>
      <c r="H31" s="123">
        <v>4.71</v>
      </c>
      <c r="I31" s="123">
        <v>5.97</v>
      </c>
      <c r="J31" s="126">
        <v>4.7300000000000004</v>
      </c>
      <c r="K31" s="126">
        <v>5.98</v>
      </c>
      <c r="L31" s="123">
        <v>5.81</v>
      </c>
      <c r="M31" s="123">
        <v>7.41</v>
      </c>
      <c r="O31" s="17" t="s">
        <v>235</v>
      </c>
    </row>
    <row r="32" spans="2:15" x14ac:dyDescent="0.2">
      <c r="B32" s="19" t="s">
        <v>151</v>
      </c>
      <c r="C32" s="107">
        <v>2.5000000000000001E-2</v>
      </c>
      <c r="G32" s="120" t="s">
        <v>223</v>
      </c>
      <c r="H32" s="124">
        <v>2195578</v>
      </c>
      <c r="I32" s="124">
        <v>875578</v>
      </c>
      <c r="J32" s="127">
        <v>2195578</v>
      </c>
      <c r="K32" s="127">
        <v>875578</v>
      </c>
      <c r="L32" s="124">
        <v>2575578</v>
      </c>
      <c r="M32" s="124">
        <v>1255578</v>
      </c>
      <c r="O32" s="17" t="s">
        <v>232</v>
      </c>
    </row>
    <row r="33" spans="2:15" x14ac:dyDescent="0.2">
      <c r="B33" s="19" t="s">
        <v>174</v>
      </c>
      <c r="C33" s="68">
        <v>80</v>
      </c>
      <c r="D33" s="17" t="s">
        <v>154</v>
      </c>
      <c r="G33" s="120" t="s">
        <v>224</v>
      </c>
      <c r="H33" s="124">
        <v>3433364</v>
      </c>
      <c r="I33" s="124">
        <v>3473459</v>
      </c>
      <c r="J33" s="127">
        <v>1251856</v>
      </c>
      <c r="K33" s="127">
        <v>3487529</v>
      </c>
      <c r="L33" s="124">
        <v>1661429</v>
      </c>
      <c r="M33" s="124">
        <v>3897102</v>
      </c>
      <c r="O33" s="17" t="s">
        <v>242</v>
      </c>
    </row>
    <row r="34" spans="2:15" x14ac:dyDescent="0.2">
      <c r="B34" s="19" t="s">
        <v>153</v>
      </c>
      <c r="C34" s="68">
        <v>150</v>
      </c>
      <c r="D34" s="17" t="s">
        <v>154</v>
      </c>
      <c r="G34" s="120" t="s">
        <v>243</v>
      </c>
      <c r="H34" s="122">
        <v>11</v>
      </c>
      <c r="I34" s="122">
        <v>8</v>
      </c>
      <c r="J34" s="128">
        <v>11</v>
      </c>
      <c r="K34" s="128">
        <v>8</v>
      </c>
      <c r="L34" s="122">
        <v>14</v>
      </c>
      <c r="M34" s="122">
        <v>20</v>
      </c>
    </row>
    <row r="35" spans="2:15" x14ac:dyDescent="0.2">
      <c r="B35" s="19" t="s">
        <v>156</v>
      </c>
      <c r="C35" s="68">
        <v>1.93</v>
      </c>
      <c r="D35" s="17" t="s">
        <v>155</v>
      </c>
      <c r="G35" s="120" t="s">
        <v>237</v>
      </c>
      <c r="H35" s="125">
        <v>6.4000000000000001E-2</v>
      </c>
      <c r="I35" s="125">
        <v>8.7999999999999995E-2</v>
      </c>
      <c r="J35" s="129">
        <v>6.3500000000000001E-2</v>
      </c>
      <c r="K35" s="129">
        <v>8.6999999999999994E-2</v>
      </c>
      <c r="L35" s="125">
        <v>3.0700000000000002E-2</v>
      </c>
      <c r="M35" s="125">
        <v>-5.0000000000000001E-3</v>
      </c>
    </row>
    <row r="36" spans="2:15" x14ac:dyDescent="0.2">
      <c r="B36" s="19" t="s">
        <v>159</v>
      </c>
      <c r="C36" s="107">
        <v>0.25</v>
      </c>
    </row>
    <row r="37" spans="2:15" x14ac:dyDescent="0.2">
      <c r="B37" s="19" t="s">
        <v>160</v>
      </c>
      <c r="C37" s="107">
        <v>0.1</v>
      </c>
      <c r="G37" s="137" t="s">
        <v>233</v>
      </c>
      <c r="H37" s="138" t="s">
        <v>230</v>
      </c>
      <c r="I37" s="139"/>
      <c r="J37" s="140" t="s">
        <v>244</v>
      </c>
      <c r="K37" s="140"/>
      <c r="L37" s="139" t="s">
        <v>245</v>
      </c>
      <c r="M37" s="139"/>
      <c r="O37" s="45" t="s">
        <v>229</v>
      </c>
    </row>
    <row r="38" spans="2:15" x14ac:dyDescent="0.2">
      <c r="B38" s="19" t="s">
        <v>166</v>
      </c>
      <c r="C38" s="107">
        <v>0.18</v>
      </c>
      <c r="D38" s="17" t="s">
        <v>167</v>
      </c>
      <c r="G38" s="137"/>
      <c r="H38" s="121" t="s">
        <v>227</v>
      </c>
      <c r="I38" s="122" t="s">
        <v>226</v>
      </c>
      <c r="J38" s="119" t="s">
        <v>227</v>
      </c>
      <c r="K38" s="119" t="s">
        <v>226</v>
      </c>
      <c r="L38" s="122" t="s">
        <v>227</v>
      </c>
      <c r="M38" s="122" t="s">
        <v>226</v>
      </c>
      <c r="O38" s="17" t="s">
        <v>235</v>
      </c>
    </row>
    <row r="39" spans="2:15" x14ac:dyDescent="0.2">
      <c r="C39" s="17"/>
      <c r="G39" s="120" t="s">
        <v>201</v>
      </c>
      <c r="H39" s="123">
        <v>4.7300000000000004</v>
      </c>
      <c r="I39" s="123">
        <v>5.98</v>
      </c>
      <c r="J39" s="126">
        <v>5.5</v>
      </c>
      <c r="K39" s="126">
        <v>6.76</v>
      </c>
      <c r="L39" s="123">
        <v>5.95</v>
      </c>
      <c r="M39" s="123">
        <v>7.21</v>
      </c>
      <c r="O39" s="17" t="s">
        <v>236</v>
      </c>
    </row>
    <row r="40" spans="2:15" x14ac:dyDescent="0.2">
      <c r="C40" s="17"/>
      <c r="G40" s="120" t="s">
        <v>223</v>
      </c>
      <c r="H40" s="124">
        <v>2195578</v>
      </c>
      <c r="I40" s="124">
        <v>875578</v>
      </c>
      <c r="J40" s="127">
        <v>2384257</v>
      </c>
      <c r="K40" s="127">
        <v>1064257</v>
      </c>
      <c r="L40" s="124">
        <v>2384257</v>
      </c>
      <c r="M40" s="124">
        <v>1064257</v>
      </c>
    </row>
    <row r="41" spans="2:15" x14ac:dyDescent="0.2">
      <c r="C41" s="17"/>
      <c r="G41" s="120" t="s">
        <v>224</v>
      </c>
      <c r="H41" s="124">
        <v>1251856</v>
      </c>
      <c r="I41" s="124">
        <v>3487529</v>
      </c>
      <c r="J41" s="127">
        <v>1628108</v>
      </c>
      <c r="K41" s="127">
        <v>3863781</v>
      </c>
      <c r="L41" s="124">
        <v>1956163</v>
      </c>
      <c r="M41" s="124">
        <v>4191836</v>
      </c>
    </row>
    <row r="42" spans="2:15" x14ac:dyDescent="0.2">
      <c r="C42" s="17"/>
      <c r="G42" s="120" t="s">
        <v>110</v>
      </c>
      <c r="H42" s="122">
        <v>11</v>
      </c>
      <c r="I42" s="122">
        <v>8</v>
      </c>
      <c r="J42" s="128">
        <v>13</v>
      </c>
      <c r="K42" s="128">
        <v>14</v>
      </c>
      <c r="L42" s="122">
        <v>15</v>
      </c>
      <c r="M42" s="122">
        <v>20</v>
      </c>
    </row>
    <row r="43" spans="2:15" x14ac:dyDescent="0.2">
      <c r="C43" s="17"/>
      <c r="G43" s="120" t="s">
        <v>237</v>
      </c>
      <c r="H43" s="125">
        <v>6.3500000000000001E-2</v>
      </c>
      <c r="I43" s="125">
        <v>8.6999999999999994E-2</v>
      </c>
      <c r="J43" s="129">
        <v>4.1000000000000002E-2</v>
      </c>
      <c r="K43" s="129">
        <v>0.02</v>
      </c>
      <c r="L43" s="125">
        <v>2.9000000000000001E-2</v>
      </c>
      <c r="M43" s="125">
        <v>-2.1999999999999999E-2</v>
      </c>
    </row>
    <row r="44" spans="2:15" x14ac:dyDescent="0.2">
      <c r="C44" s="17"/>
    </row>
    <row r="45" spans="2:15" x14ac:dyDescent="0.2">
      <c r="C45" s="17"/>
      <c r="G45" s="137" t="s">
        <v>234</v>
      </c>
      <c r="H45" s="138" t="s">
        <v>231</v>
      </c>
      <c r="I45" s="139"/>
      <c r="J45" s="140" t="s">
        <v>210</v>
      </c>
      <c r="K45" s="140"/>
      <c r="O45" s="45" t="s">
        <v>229</v>
      </c>
    </row>
    <row r="46" spans="2:15" x14ac:dyDescent="0.2">
      <c r="C46" s="17"/>
      <c r="G46" s="137"/>
      <c r="H46" s="121" t="s">
        <v>227</v>
      </c>
      <c r="I46" s="122" t="s">
        <v>226</v>
      </c>
      <c r="J46" s="119" t="s">
        <v>227</v>
      </c>
      <c r="K46" s="119" t="s">
        <v>226</v>
      </c>
      <c r="O46" s="17" t="s">
        <v>230</v>
      </c>
    </row>
    <row r="47" spans="2:15" x14ac:dyDescent="0.2">
      <c r="C47" s="17"/>
      <c r="G47" s="120" t="s">
        <v>201</v>
      </c>
      <c r="H47" s="123">
        <v>4.7300000000000004</v>
      </c>
      <c r="I47" s="123">
        <v>5.98</v>
      </c>
      <c r="J47" s="126">
        <v>6.05</v>
      </c>
      <c r="K47" s="126">
        <v>7.31</v>
      </c>
      <c r="O47" s="17" t="s">
        <v>236</v>
      </c>
    </row>
    <row r="48" spans="2:15" x14ac:dyDescent="0.2">
      <c r="C48" s="17"/>
      <c r="G48" s="120" t="s">
        <v>223</v>
      </c>
      <c r="H48" s="124">
        <v>2195578</v>
      </c>
      <c r="I48" s="124">
        <v>875578</v>
      </c>
      <c r="J48" s="127">
        <v>2445578</v>
      </c>
      <c r="K48" s="127">
        <v>1125578</v>
      </c>
    </row>
    <row r="49" spans="3:11" x14ac:dyDescent="0.2">
      <c r="C49" s="17"/>
      <c r="G49" s="120" t="s">
        <v>224</v>
      </c>
      <c r="H49" s="124">
        <v>1251856</v>
      </c>
      <c r="I49" s="124">
        <v>3487529</v>
      </c>
      <c r="J49" s="127">
        <v>1966924</v>
      </c>
      <c r="K49" s="127">
        <v>4202597</v>
      </c>
    </row>
    <row r="50" spans="3:11" x14ac:dyDescent="0.2">
      <c r="C50" s="17"/>
      <c r="G50" s="120" t="s">
        <v>110</v>
      </c>
      <c r="H50" s="122">
        <v>11</v>
      </c>
      <c r="I50" s="122">
        <v>8</v>
      </c>
      <c r="J50" s="128">
        <v>15</v>
      </c>
      <c r="K50" s="128">
        <v>20</v>
      </c>
    </row>
    <row r="51" spans="3:11" x14ac:dyDescent="0.2">
      <c r="G51" s="120" t="s">
        <v>237</v>
      </c>
      <c r="H51" s="125">
        <v>6.3500000000000001E-2</v>
      </c>
      <c r="I51" s="125">
        <v>8.6999999999999994E-2</v>
      </c>
      <c r="J51" s="129">
        <v>2.7E-2</v>
      </c>
      <c r="K51" s="129">
        <v>-3.4000000000000002E-2</v>
      </c>
    </row>
    <row r="56" spans="3:11" x14ac:dyDescent="0.2">
      <c r="G56" s="137" t="s">
        <v>238</v>
      </c>
      <c r="H56" s="138" t="s">
        <v>231</v>
      </c>
      <c r="I56" s="139"/>
    </row>
    <row r="57" spans="3:11" x14ac:dyDescent="0.2">
      <c r="G57" s="137"/>
      <c r="H57" s="121" t="s">
        <v>227</v>
      </c>
      <c r="I57" s="122" t="s">
        <v>226</v>
      </c>
    </row>
    <row r="58" spans="3:11" x14ac:dyDescent="0.2">
      <c r="G58" s="120" t="s">
        <v>201</v>
      </c>
      <c r="H58" s="123">
        <v>4.7300000000000004</v>
      </c>
      <c r="I58" s="123">
        <v>5.98</v>
      </c>
    </row>
    <row r="59" spans="3:11" x14ac:dyDescent="0.2">
      <c r="G59" s="120" t="s">
        <v>223</v>
      </c>
      <c r="H59" s="124">
        <v>2195578</v>
      </c>
      <c r="I59" s="124">
        <v>875578</v>
      </c>
    </row>
    <row r="60" spans="3:11" x14ac:dyDescent="0.2">
      <c r="G60" s="120" t="s">
        <v>224</v>
      </c>
      <c r="H60" s="124">
        <v>1251856</v>
      </c>
      <c r="I60" s="124">
        <v>3487529</v>
      </c>
    </row>
    <row r="61" spans="3:11" x14ac:dyDescent="0.2">
      <c r="G61" s="120" t="s">
        <v>110</v>
      </c>
      <c r="H61" s="122">
        <v>11</v>
      </c>
      <c r="I61" s="122">
        <v>8</v>
      </c>
    </row>
    <row r="62" spans="3:11" x14ac:dyDescent="0.2">
      <c r="G62" s="120" t="s">
        <v>237</v>
      </c>
      <c r="H62" s="125">
        <v>6.3500000000000001E-2</v>
      </c>
      <c r="I62" s="125">
        <v>8.6999999999999994E-2</v>
      </c>
    </row>
    <row r="64" spans="3:11" x14ac:dyDescent="0.2">
      <c r="G64" s="137" t="s">
        <v>239</v>
      </c>
      <c r="H64" s="138" t="s">
        <v>231</v>
      </c>
      <c r="I64" s="139"/>
    </row>
    <row r="65" spans="7:9" x14ac:dyDescent="0.2">
      <c r="G65" s="137"/>
      <c r="H65" s="121" t="s">
        <v>227</v>
      </c>
      <c r="I65" s="122" t="s">
        <v>226</v>
      </c>
    </row>
    <row r="66" spans="7:9" x14ac:dyDescent="0.2">
      <c r="G66" s="120" t="s">
        <v>201</v>
      </c>
      <c r="H66" s="123">
        <v>2.13</v>
      </c>
      <c r="I66" s="123">
        <v>4.4800000000000004</v>
      </c>
    </row>
    <row r="67" spans="7:9" x14ac:dyDescent="0.2">
      <c r="G67" s="120" t="s">
        <v>223</v>
      </c>
      <c r="H67" s="124">
        <v>2680566.0377358492</v>
      </c>
      <c r="I67" s="124">
        <v>920566.03773584915</v>
      </c>
    </row>
    <row r="68" spans="7:9" x14ac:dyDescent="0.2">
      <c r="G68" s="120" t="s">
        <v>224</v>
      </c>
      <c r="H68" s="124">
        <v>1388345.071831119</v>
      </c>
      <c r="I68" s="124">
        <v>7644727.0582547737</v>
      </c>
    </row>
    <row r="69" spans="7:9" x14ac:dyDescent="0.2">
      <c r="G69" s="120" t="s">
        <v>110</v>
      </c>
      <c r="H69" s="122">
        <v>4</v>
      </c>
      <c r="I69" s="122">
        <v>2</v>
      </c>
    </row>
    <row r="70" spans="7:9" x14ac:dyDescent="0.2">
      <c r="G70" s="120" t="s">
        <v>237</v>
      </c>
      <c r="H70" s="125">
        <v>0.22643129481409008</v>
      </c>
      <c r="I70" s="125">
        <v>0.39200000000000002</v>
      </c>
    </row>
    <row r="72" spans="7:9" x14ac:dyDescent="0.2">
      <c r="G72" s="137" t="s">
        <v>240</v>
      </c>
      <c r="H72" s="138" t="s">
        <v>231</v>
      </c>
      <c r="I72" s="139"/>
    </row>
    <row r="73" spans="7:9" x14ac:dyDescent="0.2">
      <c r="G73" s="137"/>
      <c r="H73" s="121" t="s">
        <v>227</v>
      </c>
      <c r="I73" s="122" t="s">
        <v>226</v>
      </c>
    </row>
    <row r="74" spans="7:9" x14ac:dyDescent="0.2">
      <c r="G74" s="120" t="s">
        <v>201</v>
      </c>
      <c r="H74" s="123">
        <v>6.83</v>
      </c>
      <c r="I74" s="123">
        <v>8.08</v>
      </c>
    </row>
    <row r="75" spans="7:9" x14ac:dyDescent="0.2">
      <c r="G75" s="120" t="s">
        <v>223</v>
      </c>
      <c r="H75" s="124">
        <v>2634256.7772402279</v>
      </c>
      <c r="I75" s="124">
        <v>1314256.7772402279</v>
      </c>
    </row>
    <row r="76" spans="7:9" x14ac:dyDescent="0.2">
      <c r="G76" s="120" t="s">
        <v>224</v>
      </c>
      <c r="H76" s="124">
        <v>2343175.8933384204</v>
      </c>
      <c r="I76" s="124">
        <v>4578848.7471681479</v>
      </c>
    </row>
    <row r="77" spans="7:9" x14ac:dyDescent="0.2">
      <c r="G77" s="120" t="s">
        <v>110</v>
      </c>
      <c r="H77" s="122">
        <v>19</v>
      </c>
      <c r="I77" s="122">
        <v>20</v>
      </c>
    </row>
    <row r="78" spans="7:9" x14ac:dyDescent="0.2">
      <c r="G78" s="120" t="s">
        <v>237</v>
      </c>
      <c r="H78" s="125">
        <v>5.0000000000000001E-3</v>
      </c>
      <c r="I78" s="125" t="s">
        <v>246</v>
      </c>
    </row>
    <row r="80" spans="7:9" x14ac:dyDescent="0.2">
      <c r="G80" s="137" t="s">
        <v>241</v>
      </c>
      <c r="H80" s="138" t="s">
        <v>231</v>
      </c>
      <c r="I80" s="139"/>
    </row>
    <row r="81" spans="7:9" x14ac:dyDescent="0.2">
      <c r="G81" s="137"/>
      <c r="H81" s="121" t="s">
        <v>227</v>
      </c>
      <c r="I81" s="122" t="s">
        <v>226</v>
      </c>
    </row>
    <row r="82" spans="7:9" x14ac:dyDescent="0.2">
      <c r="G82" s="120" t="s">
        <v>201</v>
      </c>
      <c r="H82" s="123">
        <v>3.81</v>
      </c>
      <c r="I82" s="123">
        <v>6.17</v>
      </c>
    </row>
    <row r="83" spans="7:9" x14ac:dyDescent="0.2">
      <c r="G83" s="120" t="s">
        <v>223</v>
      </c>
      <c r="H83" s="124">
        <v>3119245.283018868</v>
      </c>
      <c r="I83" s="124">
        <v>1359245.283018868</v>
      </c>
    </row>
    <row r="84" spans="7:9" x14ac:dyDescent="0.2">
      <c r="G84" s="120" t="s">
        <v>224</v>
      </c>
      <c r="H84" s="124">
        <v>4171373.4479310252</v>
      </c>
      <c r="I84" s="124">
        <v>10427755.43435468</v>
      </c>
    </row>
    <row r="85" spans="7:9" x14ac:dyDescent="0.2">
      <c r="G85" s="120" t="s">
        <v>110</v>
      </c>
      <c r="H85" s="122">
        <v>6</v>
      </c>
      <c r="I85" s="122">
        <v>6</v>
      </c>
    </row>
    <row r="86" spans="7:9" x14ac:dyDescent="0.2">
      <c r="G86" s="120" t="s">
        <v>237</v>
      </c>
      <c r="H86" s="125">
        <v>0.14399999999999999</v>
      </c>
      <c r="I86" s="125">
        <v>0.13300000000000001</v>
      </c>
    </row>
  </sheetData>
  <mergeCells count="19">
    <mergeCell ref="G80:G81"/>
    <mergeCell ref="H80:I80"/>
    <mergeCell ref="G64:G65"/>
    <mergeCell ref="H64:I64"/>
    <mergeCell ref="G72:G73"/>
    <mergeCell ref="H72:I72"/>
    <mergeCell ref="G45:G46"/>
    <mergeCell ref="H45:I45"/>
    <mergeCell ref="J45:K45"/>
    <mergeCell ref="G56:G57"/>
    <mergeCell ref="H56:I56"/>
    <mergeCell ref="G29:G30"/>
    <mergeCell ref="H29:I29"/>
    <mergeCell ref="J29:K29"/>
    <mergeCell ref="L29:M29"/>
    <mergeCell ref="G37:G38"/>
    <mergeCell ref="H37:I37"/>
    <mergeCell ref="J37:K37"/>
    <mergeCell ref="L37:M37"/>
  </mergeCells>
  <phoneticPr fontId="8" type="noConversion"/>
  <pageMargins left="0.7" right="0.7" top="0.75" bottom="0.75" header="0.3" footer="0.3"/>
  <pageSetup paperSize="9" scale="68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6947EAA-36C8-794D-9E98-EF9E060ED613}">
          <x14:formula1>
            <xm:f>Selection!$B$3:$B$6</xm:f>
          </x14:formula1>
          <xm:sqref>C6</xm:sqref>
        </x14:dataValidation>
        <x14:dataValidation type="list" allowBlank="1" showInputMessage="1" showErrorMessage="1" xr:uid="{198C37AF-121D-8E49-8989-D1A0F56B89C6}">
          <x14:formula1>
            <xm:f>Selection!$B$11:$B$13</xm:f>
          </x14:formula1>
          <xm:sqref>C11</xm:sqref>
        </x14:dataValidation>
        <x14:dataValidation type="list" allowBlank="1" showInputMessage="1" showErrorMessage="1" xr:uid="{1651F10B-D79B-9F45-8B2D-DD594DD7F981}">
          <x14:formula1>
            <xm:f>Selection!$D$3:$D$4</xm:f>
          </x14:formula1>
          <xm:sqref>C15 C30 C24</xm:sqref>
        </x14:dataValidation>
        <x14:dataValidation type="list" allowBlank="1" showInputMessage="1" showErrorMessage="1" xr:uid="{4D503C83-F131-7D4A-96CC-8997F1756ABC}">
          <x14:formula1>
            <xm:f>Selection!$B$18:$B$21</xm:f>
          </x14:formula1>
          <xm:sqref>C16</xm:sqref>
        </x14:dataValidation>
        <x14:dataValidation type="list" allowBlank="1" showInputMessage="1" showErrorMessage="1" xr:uid="{B8473F8D-8D48-F14B-ACB0-B27F35BE0C25}">
          <x14:formula1>
            <xm:f>Selection!$D$9:$D$10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3D8E-F671-FC46-AC38-73295D80D94F}">
  <sheetPr>
    <pageSetUpPr fitToPage="1"/>
  </sheetPr>
  <dimension ref="B2:M60"/>
  <sheetViews>
    <sheetView zoomScale="125" workbookViewId="0">
      <selection activeCell="S6" sqref="S6"/>
    </sheetView>
  </sheetViews>
  <sheetFormatPr baseColWidth="10" defaultRowHeight="16" x14ac:dyDescent="0.2"/>
  <cols>
    <col min="2" max="2" width="18.33203125" customWidth="1"/>
    <col min="3" max="3" width="11.33203125" customWidth="1"/>
    <col min="4" max="4" width="13.1640625" customWidth="1"/>
    <col min="5" max="5" width="10.5" bestFit="1" customWidth="1"/>
    <col min="6" max="6" width="11.6640625" customWidth="1"/>
    <col min="7" max="7" width="10.5" bestFit="1" customWidth="1"/>
    <col min="8" max="8" width="11" customWidth="1"/>
  </cols>
  <sheetData>
    <row r="2" spans="2:13" x14ac:dyDescent="0.2">
      <c r="B2" s="141" t="s">
        <v>228</v>
      </c>
      <c r="C2" s="138" t="s">
        <v>31</v>
      </c>
      <c r="D2" s="139"/>
      <c r="E2" s="140" t="s">
        <v>30</v>
      </c>
      <c r="F2" s="140"/>
      <c r="G2" s="139" t="s">
        <v>29</v>
      </c>
      <c r="H2" s="139"/>
    </row>
    <row r="3" spans="2:13" ht="34" x14ac:dyDescent="0.2">
      <c r="B3" s="141"/>
      <c r="C3" s="131" t="s">
        <v>227</v>
      </c>
      <c r="D3" s="132" t="s">
        <v>226</v>
      </c>
      <c r="E3" s="133" t="s">
        <v>227</v>
      </c>
      <c r="F3" s="133" t="s">
        <v>226</v>
      </c>
      <c r="G3" s="132" t="s">
        <v>227</v>
      </c>
      <c r="H3" s="132" t="s">
        <v>226</v>
      </c>
      <c r="K3" t="s">
        <v>247</v>
      </c>
      <c r="L3" t="s">
        <v>248</v>
      </c>
      <c r="M3" t="s">
        <v>210</v>
      </c>
    </row>
    <row r="4" spans="2:13" ht="17" x14ac:dyDescent="0.2">
      <c r="B4" s="130" t="s">
        <v>201</v>
      </c>
      <c r="C4" s="123">
        <v>4.71</v>
      </c>
      <c r="D4" s="123">
        <v>5.97</v>
      </c>
      <c r="E4" s="126">
        <v>4.7300000000000004</v>
      </c>
      <c r="F4" s="126">
        <v>5.98</v>
      </c>
      <c r="G4" s="123">
        <v>5.81</v>
      </c>
      <c r="H4" s="123">
        <v>7.41</v>
      </c>
      <c r="K4" s="136">
        <f>D4</f>
        <v>5.97</v>
      </c>
      <c r="L4" s="136">
        <f>D12</f>
        <v>5.98</v>
      </c>
      <c r="M4" s="136"/>
    </row>
    <row r="5" spans="2:13" ht="17" x14ac:dyDescent="0.2">
      <c r="B5" s="130" t="s">
        <v>223</v>
      </c>
      <c r="C5" s="124">
        <v>2195578</v>
      </c>
      <c r="D5" s="124">
        <v>875578</v>
      </c>
      <c r="E5" s="127">
        <v>2195578</v>
      </c>
      <c r="F5" s="127">
        <v>875578</v>
      </c>
      <c r="G5" s="124">
        <v>2575578</v>
      </c>
      <c r="H5" s="124">
        <v>1255578</v>
      </c>
      <c r="K5" s="136">
        <f>F4</f>
        <v>5.98</v>
      </c>
      <c r="L5" s="136">
        <f>F12</f>
        <v>6.76</v>
      </c>
      <c r="M5" s="136">
        <f>D20</f>
        <v>5.98</v>
      </c>
    </row>
    <row r="6" spans="2:13" ht="17" x14ac:dyDescent="0.2">
      <c r="B6" s="130" t="s">
        <v>224</v>
      </c>
      <c r="C6" s="124">
        <v>3433364</v>
      </c>
      <c r="D6" s="124">
        <v>3473459</v>
      </c>
      <c r="E6" s="127">
        <v>1251856</v>
      </c>
      <c r="F6" s="127">
        <v>3487529</v>
      </c>
      <c r="G6" s="124">
        <v>1661429</v>
      </c>
      <c r="H6" s="124">
        <v>3897102</v>
      </c>
      <c r="K6" s="136">
        <f>H4</f>
        <v>7.41</v>
      </c>
      <c r="L6" s="136">
        <f>H12</f>
        <v>7.21</v>
      </c>
      <c r="M6" s="136">
        <f>F20</f>
        <v>7.31</v>
      </c>
    </row>
    <row r="7" spans="2:13" ht="34" x14ac:dyDescent="0.2">
      <c r="B7" s="130" t="s">
        <v>243</v>
      </c>
      <c r="C7" s="122">
        <v>11</v>
      </c>
      <c r="D7" s="122">
        <v>8</v>
      </c>
      <c r="E7" s="128">
        <v>11</v>
      </c>
      <c r="F7" s="128">
        <v>8</v>
      </c>
      <c r="G7" s="122">
        <v>14</v>
      </c>
      <c r="H7" s="122">
        <v>20</v>
      </c>
    </row>
    <row r="8" spans="2:13" ht="34" x14ac:dyDescent="0.2">
      <c r="B8" s="130" t="s">
        <v>237</v>
      </c>
      <c r="C8" s="125">
        <v>6.4000000000000001E-2</v>
      </c>
      <c r="D8" s="125">
        <v>8.7999999999999995E-2</v>
      </c>
      <c r="E8" s="129">
        <v>6.3500000000000001E-2</v>
      </c>
      <c r="F8" s="129">
        <v>8.6999999999999994E-2</v>
      </c>
      <c r="G8" s="125">
        <v>3.0700000000000002E-2</v>
      </c>
      <c r="H8" s="125">
        <v>-5.0000000000000001E-3</v>
      </c>
    </row>
    <row r="10" spans="2:13" ht="35" customHeight="1" x14ac:dyDescent="0.2">
      <c r="B10" s="141" t="s">
        <v>233</v>
      </c>
      <c r="C10" s="142" t="s">
        <v>230</v>
      </c>
      <c r="D10" s="143"/>
      <c r="E10" s="144" t="s">
        <v>244</v>
      </c>
      <c r="F10" s="144"/>
      <c r="G10" s="143" t="s">
        <v>245</v>
      </c>
      <c r="H10" s="143"/>
    </row>
    <row r="11" spans="2:13" ht="34" x14ac:dyDescent="0.2">
      <c r="B11" s="141"/>
      <c r="C11" s="131" t="s">
        <v>227</v>
      </c>
      <c r="D11" s="132" t="s">
        <v>226</v>
      </c>
      <c r="E11" s="133" t="s">
        <v>227</v>
      </c>
      <c r="F11" s="133" t="s">
        <v>226</v>
      </c>
      <c r="G11" s="132" t="s">
        <v>227</v>
      </c>
      <c r="H11" s="132" t="s">
        <v>226</v>
      </c>
    </row>
    <row r="12" spans="2:13" ht="17" x14ac:dyDescent="0.2">
      <c r="B12" s="130" t="s">
        <v>201</v>
      </c>
      <c r="C12" s="123">
        <v>4.7300000000000004</v>
      </c>
      <c r="D12" s="123">
        <v>5.98</v>
      </c>
      <c r="E12" s="126">
        <v>5.5</v>
      </c>
      <c r="F12" s="126">
        <v>6.76</v>
      </c>
      <c r="G12" s="123">
        <v>5.95</v>
      </c>
      <c r="H12" s="123">
        <v>7.21</v>
      </c>
    </row>
    <row r="13" spans="2:13" ht="17" x14ac:dyDescent="0.2">
      <c r="B13" s="130" t="s">
        <v>223</v>
      </c>
      <c r="C13" s="124">
        <v>2195578</v>
      </c>
      <c r="D13" s="124">
        <v>875578</v>
      </c>
      <c r="E13" s="127">
        <v>2384257</v>
      </c>
      <c r="F13" s="127">
        <v>1064257</v>
      </c>
      <c r="G13" s="124">
        <v>2384257</v>
      </c>
      <c r="H13" s="124">
        <v>1064257</v>
      </c>
    </row>
    <row r="14" spans="2:13" ht="17" x14ac:dyDescent="0.2">
      <c r="B14" s="130" t="s">
        <v>224</v>
      </c>
      <c r="C14" s="124">
        <v>1251856</v>
      </c>
      <c r="D14" s="124">
        <v>3487529</v>
      </c>
      <c r="E14" s="127">
        <v>1628108</v>
      </c>
      <c r="F14" s="127">
        <v>3863781</v>
      </c>
      <c r="G14" s="124">
        <v>1956163</v>
      </c>
      <c r="H14" s="124">
        <v>4191836</v>
      </c>
    </row>
    <row r="15" spans="2:13" ht="34" x14ac:dyDescent="0.2">
      <c r="B15" s="130" t="s">
        <v>243</v>
      </c>
      <c r="C15" s="122">
        <v>11</v>
      </c>
      <c r="D15" s="122">
        <v>8</v>
      </c>
      <c r="E15" s="128">
        <v>13</v>
      </c>
      <c r="F15" s="128">
        <v>14</v>
      </c>
      <c r="G15" s="122">
        <v>15</v>
      </c>
      <c r="H15" s="122">
        <v>20</v>
      </c>
    </row>
    <row r="16" spans="2:13" ht="34" x14ac:dyDescent="0.2">
      <c r="B16" s="130" t="s">
        <v>237</v>
      </c>
      <c r="C16" s="125">
        <v>6.3500000000000001E-2</v>
      </c>
      <c r="D16" s="125">
        <v>8.6999999999999994E-2</v>
      </c>
      <c r="E16" s="129">
        <v>4.1000000000000002E-2</v>
      </c>
      <c r="F16" s="129">
        <v>0.02</v>
      </c>
      <c r="G16" s="125">
        <v>2.9000000000000001E-2</v>
      </c>
      <c r="H16" s="125">
        <v>-2.1999999999999999E-2</v>
      </c>
    </row>
    <row r="17" spans="2:8" x14ac:dyDescent="0.2">
      <c r="B17" s="17"/>
      <c r="C17" s="17"/>
      <c r="D17" s="17"/>
      <c r="E17" s="17"/>
      <c r="F17" s="17"/>
      <c r="G17" s="17"/>
      <c r="H17" s="17"/>
    </row>
    <row r="18" spans="2:8" x14ac:dyDescent="0.2">
      <c r="B18" s="141" t="s">
        <v>234</v>
      </c>
      <c r="C18" s="138" t="s">
        <v>231</v>
      </c>
      <c r="D18" s="139"/>
      <c r="E18" s="140" t="s">
        <v>210</v>
      </c>
      <c r="F18" s="140"/>
      <c r="G18" s="17"/>
      <c r="H18" s="17"/>
    </row>
    <row r="19" spans="2:8" s="135" customFormat="1" ht="34" x14ac:dyDescent="0.2">
      <c r="B19" s="141"/>
      <c r="C19" s="131" t="s">
        <v>227</v>
      </c>
      <c r="D19" s="132" t="s">
        <v>226</v>
      </c>
      <c r="E19" s="133" t="s">
        <v>227</v>
      </c>
      <c r="F19" s="133" t="s">
        <v>226</v>
      </c>
      <c r="G19" s="134"/>
      <c r="H19" s="134"/>
    </row>
    <row r="20" spans="2:8" x14ac:dyDescent="0.2">
      <c r="B20" s="120" t="s">
        <v>201</v>
      </c>
      <c r="C20" s="123">
        <v>4.7300000000000004</v>
      </c>
      <c r="D20" s="123">
        <v>5.98</v>
      </c>
      <c r="E20" s="126">
        <v>6.05</v>
      </c>
      <c r="F20" s="126">
        <v>7.31</v>
      </c>
      <c r="G20" s="17"/>
      <c r="H20" s="17"/>
    </row>
    <row r="21" spans="2:8" x14ac:dyDescent="0.2">
      <c r="B21" s="120" t="s">
        <v>223</v>
      </c>
      <c r="C21" s="124">
        <v>2195578</v>
      </c>
      <c r="D21" s="124">
        <v>875578</v>
      </c>
      <c r="E21" s="127">
        <v>2445578</v>
      </c>
      <c r="F21" s="127">
        <v>1125578</v>
      </c>
      <c r="G21" s="17"/>
      <c r="H21" s="17"/>
    </row>
    <row r="22" spans="2:8" x14ac:dyDescent="0.2">
      <c r="B22" s="120" t="s">
        <v>224</v>
      </c>
      <c r="C22" s="124">
        <v>1251856</v>
      </c>
      <c r="D22" s="124">
        <v>3487529</v>
      </c>
      <c r="E22" s="127">
        <v>1966924</v>
      </c>
      <c r="F22" s="127">
        <v>4202597</v>
      </c>
      <c r="G22" s="17"/>
      <c r="H22" s="17"/>
    </row>
    <row r="23" spans="2:8" ht="17" x14ac:dyDescent="0.2">
      <c r="B23" s="130" t="s">
        <v>243</v>
      </c>
      <c r="C23" s="122">
        <v>11</v>
      </c>
      <c r="D23" s="122">
        <v>8</v>
      </c>
      <c r="E23" s="128">
        <v>15</v>
      </c>
      <c r="F23" s="128">
        <v>20</v>
      </c>
      <c r="G23" s="17"/>
      <c r="H23" s="17"/>
    </row>
    <row r="24" spans="2:8" ht="34" x14ac:dyDescent="0.2">
      <c r="B24" s="130" t="s">
        <v>237</v>
      </c>
      <c r="C24" s="125">
        <v>6.3500000000000001E-2</v>
      </c>
      <c r="D24" s="125">
        <v>8.6999999999999994E-2</v>
      </c>
      <c r="E24" s="129">
        <v>2.7E-2</v>
      </c>
      <c r="F24" s="129">
        <v>-3.4000000000000002E-2</v>
      </c>
      <c r="G24" s="17"/>
      <c r="H24" s="17"/>
    </row>
    <row r="30" spans="2:8" x14ac:dyDescent="0.2">
      <c r="B30" s="137" t="s">
        <v>238</v>
      </c>
      <c r="C30" s="138" t="s">
        <v>231</v>
      </c>
      <c r="D30" s="139"/>
    </row>
    <row r="31" spans="2:8" s="135" customFormat="1" ht="34" x14ac:dyDescent="0.2">
      <c r="B31" s="137"/>
      <c r="C31" s="131" t="s">
        <v>227</v>
      </c>
      <c r="D31" s="132" t="s">
        <v>226</v>
      </c>
    </row>
    <row r="32" spans="2:8" x14ac:dyDescent="0.2">
      <c r="B32" s="120" t="s">
        <v>201</v>
      </c>
      <c r="C32" s="123">
        <v>4.7300000000000004</v>
      </c>
      <c r="D32" s="123">
        <v>5.98</v>
      </c>
    </row>
    <row r="33" spans="2:4" x14ac:dyDescent="0.2">
      <c r="B33" s="120" t="s">
        <v>223</v>
      </c>
      <c r="C33" s="124">
        <v>2195578</v>
      </c>
      <c r="D33" s="124">
        <v>875578</v>
      </c>
    </row>
    <row r="34" spans="2:4" x14ac:dyDescent="0.2">
      <c r="B34" s="120" t="s">
        <v>224</v>
      </c>
      <c r="C34" s="124">
        <v>1251856</v>
      </c>
      <c r="D34" s="124">
        <v>3487529</v>
      </c>
    </row>
    <row r="35" spans="2:4" x14ac:dyDescent="0.2">
      <c r="B35" s="120" t="s">
        <v>243</v>
      </c>
      <c r="C35" s="122">
        <v>11</v>
      </c>
      <c r="D35" s="122">
        <v>8</v>
      </c>
    </row>
    <row r="36" spans="2:4" ht="34" x14ac:dyDescent="0.2">
      <c r="B36" s="130" t="s">
        <v>237</v>
      </c>
      <c r="C36" s="125">
        <v>6.3500000000000001E-2</v>
      </c>
      <c r="D36" s="125">
        <v>8.6999999999999994E-2</v>
      </c>
    </row>
    <row r="37" spans="2:4" x14ac:dyDescent="0.2">
      <c r="B37" s="17"/>
      <c r="C37" s="17"/>
      <c r="D37" s="17"/>
    </row>
    <row r="38" spans="2:4" x14ac:dyDescent="0.2">
      <c r="B38" s="137" t="s">
        <v>239</v>
      </c>
      <c r="C38" s="138" t="s">
        <v>231</v>
      </c>
      <c r="D38" s="139"/>
    </row>
    <row r="39" spans="2:4" s="135" customFormat="1" ht="34" x14ac:dyDescent="0.2">
      <c r="B39" s="137"/>
      <c r="C39" s="131" t="s">
        <v>227</v>
      </c>
      <c r="D39" s="132" t="s">
        <v>226</v>
      </c>
    </row>
    <row r="40" spans="2:4" x14ac:dyDescent="0.2">
      <c r="B40" s="120" t="s">
        <v>201</v>
      </c>
      <c r="C40" s="123">
        <v>2.13</v>
      </c>
      <c r="D40" s="123">
        <v>4.4800000000000004</v>
      </c>
    </row>
    <row r="41" spans="2:4" x14ac:dyDescent="0.2">
      <c r="B41" s="120" t="s">
        <v>223</v>
      </c>
      <c r="C41" s="124">
        <v>2680566.0377358492</v>
      </c>
      <c r="D41" s="124">
        <v>920566.03773584915</v>
      </c>
    </row>
    <row r="42" spans="2:4" x14ac:dyDescent="0.2">
      <c r="B42" s="120" t="s">
        <v>224</v>
      </c>
      <c r="C42" s="124">
        <v>1388345.071831119</v>
      </c>
      <c r="D42" s="124">
        <v>7644727.0582547737</v>
      </c>
    </row>
    <row r="43" spans="2:4" x14ac:dyDescent="0.2">
      <c r="B43" s="120" t="s">
        <v>243</v>
      </c>
      <c r="C43" s="122">
        <v>4</v>
      </c>
      <c r="D43" s="122">
        <v>2</v>
      </c>
    </row>
    <row r="44" spans="2:4" ht="34" x14ac:dyDescent="0.2">
      <c r="B44" s="130" t="s">
        <v>237</v>
      </c>
      <c r="C44" s="125">
        <v>0.22643129481409008</v>
      </c>
      <c r="D44" s="125">
        <v>0.39200000000000002</v>
      </c>
    </row>
    <row r="45" spans="2:4" x14ac:dyDescent="0.2">
      <c r="B45" s="17"/>
      <c r="C45" s="17"/>
      <c r="D45" s="17"/>
    </row>
    <row r="46" spans="2:4" x14ac:dyDescent="0.2">
      <c r="B46" s="137" t="s">
        <v>240</v>
      </c>
      <c r="C46" s="138" t="s">
        <v>231</v>
      </c>
      <c r="D46" s="139"/>
    </row>
    <row r="47" spans="2:4" s="135" customFormat="1" ht="34" x14ac:dyDescent="0.2">
      <c r="B47" s="137"/>
      <c r="C47" s="131" t="s">
        <v>227</v>
      </c>
      <c r="D47" s="132" t="s">
        <v>226</v>
      </c>
    </row>
    <row r="48" spans="2:4" x14ac:dyDescent="0.2">
      <c r="B48" s="120" t="s">
        <v>201</v>
      </c>
      <c r="C48" s="123">
        <v>6.83</v>
      </c>
      <c r="D48" s="123">
        <v>8.08</v>
      </c>
    </row>
    <row r="49" spans="2:4" x14ac:dyDescent="0.2">
      <c r="B49" s="120" t="s">
        <v>223</v>
      </c>
      <c r="C49" s="124">
        <v>2634256.7772402279</v>
      </c>
      <c r="D49" s="124">
        <v>1314256.7772402279</v>
      </c>
    </row>
    <row r="50" spans="2:4" x14ac:dyDescent="0.2">
      <c r="B50" s="120" t="s">
        <v>224</v>
      </c>
      <c r="C50" s="124">
        <v>2343175.8933384204</v>
      </c>
      <c r="D50" s="124">
        <v>4578848.7471681479</v>
      </c>
    </row>
    <row r="51" spans="2:4" x14ac:dyDescent="0.2">
      <c r="B51" s="120" t="s">
        <v>243</v>
      </c>
      <c r="C51" s="122">
        <v>19</v>
      </c>
      <c r="D51" s="122">
        <v>20</v>
      </c>
    </row>
    <row r="52" spans="2:4" ht="34" x14ac:dyDescent="0.2">
      <c r="B52" s="130" t="s">
        <v>237</v>
      </c>
      <c r="C52" s="125">
        <v>5.0000000000000001E-3</v>
      </c>
      <c r="D52" s="125" t="s">
        <v>246</v>
      </c>
    </row>
    <row r="53" spans="2:4" x14ac:dyDescent="0.2">
      <c r="B53" s="17"/>
      <c r="C53" s="17"/>
      <c r="D53" s="17"/>
    </row>
    <row r="54" spans="2:4" x14ac:dyDescent="0.2">
      <c r="B54" s="137" t="s">
        <v>241</v>
      </c>
      <c r="C54" s="138" t="s">
        <v>231</v>
      </c>
      <c r="D54" s="139"/>
    </row>
    <row r="55" spans="2:4" s="135" customFormat="1" ht="34" x14ac:dyDescent="0.2">
      <c r="B55" s="137"/>
      <c r="C55" s="131" t="s">
        <v>227</v>
      </c>
      <c r="D55" s="132" t="s">
        <v>226</v>
      </c>
    </row>
    <row r="56" spans="2:4" x14ac:dyDescent="0.2">
      <c r="B56" s="120" t="s">
        <v>201</v>
      </c>
      <c r="C56" s="123">
        <v>3.81</v>
      </c>
      <c r="D56" s="123">
        <v>6.17</v>
      </c>
    </row>
    <row r="57" spans="2:4" x14ac:dyDescent="0.2">
      <c r="B57" s="120" t="s">
        <v>223</v>
      </c>
      <c r="C57" s="124">
        <v>3119245.283018868</v>
      </c>
      <c r="D57" s="124">
        <v>1359245.283018868</v>
      </c>
    </row>
    <row r="58" spans="2:4" x14ac:dyDescent="0.2">
      <c r="B58" s="120" t="s">
        <v>224</v>
      </c>
      <c r="C58" s="124">
        <v>4171373.4479310252</v>
      </c>
      <c r="D58" s="124">
        <v>10427755.43435468</v>
      </c>
    </row>
    <row r="59" spans="2:4" x14ac:dyDescent="0.2">
      <c r="B59" s="120" t="s">
        <v>243</v>
      </c>
      <c r="C59" s="122">
        <v>6</v>
      </c>
      <c r="D59" s="122">
        <v>6</v>
      </c>
    </row>
    <row r="60" spans="2:4" ht="34" x14ac:dyDescent="0.2">
      <c r="B60" s="130" t="s">
        <v>237</v>
      </c>
      <c r="C60" s="125">
        <v>0.14399999999999999</v>
      </c>
      <c r="D60" s="125">
        <v>0.13300000000000001</v>
      </c>
    </row>
  </sheetData>
  <mergeCells count="19">
    <mergeCell ref="B46:B47"/>
    <mergeCell ref="C46:D46"/>
    <mergeCell ref="B54:B55"/>
    <mergeCell ref="C54:D54"/>
    <mergeCell ref="B18:B19"/>
    <mergeCell ref="C18:D18"/>
    <mergeCell ref="E18:F18"/>
    <mergeCell ref="B30:B31"/>
    <mergeCell ref="C30:D30"/>
    <mergeCell ref="B38:B39"/>
    <mergeCell ref="C38:D38"/>
    <mergeCell ref="B2:B3"/>
    <mergeCell ref="C2:D2"/>
    <mergeCell ref="E2:F2"/>
    <mergeCell ref="G2:H2"/>
    <mergeCell ref="B10:B11"/>
    <mergeCell ref="C10:D10"/>
    <mergeCell ref="E10:F10"/>
    <mergeCell ref="G10:H10"/>
  </mergeCells>
  <pageMargins left="0.7" right="0.7" top="0.75" bottom="0.75" header="0.3" footer="0.3"/>
  <pageSetup paperSize="9" scale="76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F1DA-91C7-8E4A-BB64-C4B466A559D7}">
  <dimension ref="B4:G28"/>
  <sheetViews>
    <sheetView workbookViewId="0">
      <selection activeCell="D19" sqref="D19"/>
    </sheetView>
  </sheetViews>
  <sheetFormatPr baseColWidth="10" defaultRowHeight="16" x14ac:dyDescent="0.2"/>
  <cols>
    <col min="1" max="1" width="3.5" customWidth="1"/>
    <col min="2" max="2" width="26.83203125" customWidth="1"/>
    <col min="3" max="4" width="18.83203125" customWidth="1"/>
  </cols>
  <sheetData>
    <row r="4" spans="2:7" x14ac:dyDescent="0.2">
      <c r="B4" t="s">
        <v>178</v>
      </c>
    </row>
    <row r="5" spans="2:7" x14ac:dyDescent="0.2">
      <c r="B5" t="s">
        <v>176</v>
      </c>
    </row>
    <row r="6" spans="2:7" x14ac:dyDescent="0.2">
      <c r="B6" t="s">
        <v>177</v>
      </c>
    </row>
    <row r="9" spans="2:7" s="112" customFormat="1" ht="21" x14ac:dyDescent="0.25">
      <c r="B9" s="112" t="s">
        <v>179</v>
      </c>
    </row>
    <row r="10" spans="2:7" ht="16" customHeight="1" x14ac:dyDescent="0.2">
      <c r="B10" t="s">
        <v>180</v>
      </c>
      <c r="C10" t="s">
        <v>181</v>
      </c>
      <c r="D10" t="s">
        <v>182</v>
      </c>
      <c r="E10" t="s">
        <v>183</v>
      </c>
      <c r="G10" t="s">
        <v>205</v>
      </c>
    </row>
    <row r="11" spans="2:7" ht="16" customHeight="1" x14ac:dyDescent="0.2">
      <c r="B11" t="s">
        <v>63</v>
      </c>
      <c r="G11" t="s">
        <v>206</v>
      </c>
    </row>
    <row r="12" spans="2:7" x14ac:dyDescent="0.2">
      <c r="B12" t="s">
        <v>82</v>
      </c>
      <c r="G12" t="s">
        <v>207</v>
      </c>
    </row>
    <row r="13" spans="2:7" x14ac:dyDescent="0.2">
      <c r="B13" s="111" t="s">
        <v>185</v>
      </c>
    </row>
    <row r="14" spans="2:7" x14ac:dyDescent="0.2">
      <c r="B14" t="s">
        <v>184</v>
      </c>
    </row>
    <row r="16" spans="2:7" x14ac:dyDescent="0.2">
      <c r="B16" t="s">
        <v>186</v>
      </c>
    </row>
    <row r="19" spans="2:4" s="112" customFormat="1" ht="21" x14ac:dyDescent="0.25">
      <c r="B19" s="112" t="s">
        <v>187</v>
      </c>
      <c r="D19" s="112" t="s">
        <v>219</v>
      </c>
    </row>
    <row r="20" spans="2:4" x14ac:dyDescent="0.2">
      <c r="B20" t="s">
        <v>191</v>
      </c>
    </row>
    <row r="21" spans="2:4" x14ac:dyDescent="0.2">
      <c r="B21" t="s">
        <v>192</v>
      </c>
    </row>
    <row r="22" spans="2:4" x14ac:dyDescent="0.2">
      <c r="B22" t="s">
        <v>193</v>
      </c>
    </row>
    <row r="26" spans="2:4" ht="21" x14ac:dyDescent="0.25">
      <c r="B26" s="112" t="s">
        <v>188</v>
      </c>
    </row>
    <row r="27" spans="2:4" x14ac:dyDescent="0.2">
      <c r="B27" t="s">
        <v>189</v>
      </c>
    </row>
    <row r="28" spans="2:4" x14ac:dyDescent="0.2">
      <c r="B28" t="s">
        <v>190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F869-5C81-9749-AC00-7D49A0D22FF5}">
  <dimension ref="B1:AM21"/>
  <sheetViews>
    <sheetView zoomScale="87" workbookViewId="0">
      <selection activeCell="B2" sqref="B2:K10"/>
    </sheetView>
  </sheetViews>
  <sheetFormatPr baseColWidth="10" defaultRowHeight="16" x14ac:dyDescent="0.2"/>
  <cols>
    <col min="1" max="1" width="3.1640625" style="17" customWidth="1"/>
    <col min="2" max="11" width="3.33203125" style="17" customWidth="1"/>
    <col min="12" max="12" width="4.83203125" style="17" customWidth="1"/>
    <col min="13" max="18" width="5.5" style="17" customWidth="1"/>
    <col min="19" max="19" width="4.83203125" style="17" customWidth="1"/>
    <col min="20" max="25" width="5.5" style="17" customWidth="1"/>
    <col min="26" max="26" width="4.83203125" style="17" customWidth="1"/>
    <col min="27" max="32" width="5.5" style="17" customWidth="1"/>
    <col min="33" max="33" width="4.83203125" style="17" customWidth="1"/>
    <col min="34" max="39" width="5.5" style="17" customWidth="1"/>
    <col min="40" max="16384" width="10.83203125" style="17"/>
  </cols>
  <sheetData>
    <row r="1" spans="2:39" ht="17" thickBot="1" x14ac:dyDescent="0.25"/>
    <row r="2" spans="2:39" ht="30" customHeight="1" x14ac:dyDescent="0.2">
      <c r="B2" s="28"/>
      <c r="C2" s="34"/>
      <c r="D2" s="37"/>
      <c r="E2" s="34"/>
      <c r="F2" s="34"/>
      <c r="G2" s="34"/>
      <c r="H2" s="34"/>
      <c r="I2" s="34"/>
      <c r="J2" s="37"/>
      <c r="K2" s="29"/>
      <c r="M2" s="28"/>
      <c r="N2" s="34"/>
      <c r="O2" s="37"/>
      <c r="P2" s="34"/>
      <c r="Q2" s="37"/>
      <c r="R2" s="29"/>
      <c r="T2" s="28"/>
      <c r="U2" s="34"/>
      <c r="V2" s="37"/>
      <c r="W2" s="34"/>
      <c r="X2" s="37"/>
      <c r="Y2" s="29"/>
      <c r="AA2" s="28"/>
      <c r="AB2" s="34"/>
      <c r="AC2" s="37"/>
      <c r="AD2" s="34"/>
      <c r="AE2" s="37"/>
      <c r="AF2" s="29"/>
      <c r="AH2" s="28"/>
      <c r="AI2" s="34"/>
      <c r="AJ2" s="37"/>
      <c r="AK2" s="34"/>
      <c r="AL2" s="37"/>
      <c r="AM2" s="29"/>
    </row>
    <row r="3" spans="2:39" ht="30" customHeight="1" x14ac:dyDescent="0.2">
      <c r="B3" s="30"/>
      <c r="C3" s="35"/>
      <c r="D3" s="38"/>
      <c r="E3" s="35"/>
      <c r="F3" s="35"/>
      <c r="G3" s="35"/>
      <c r="H3" s="35"/>
      <c r="I3" s="35"/>
      <c r="J3" s="38"/>
      <c r="K3" s="31"/>
      <c r="M3" s="30"/>
      <c r="N3" s="35"/>
      <c r="O3" s="38"/>
      <c r="P3" s="35"/>
      <c r="Q3" s="38"/>
      <c r="R3" s="31"/>
      <c r="T3" s="30"/>
      <c r="U3" s="35"/>
      <c r="V3" s="38"/>
      <c r="W3" s="35"/>
      <c r="X3" s="38"/>
      <c r="Y3" s="31"/>
      <c r="AA3" s="30"/>
      <c r="AB3" s="35"/>
      <c r="AC3" s="38"/>
      <c r="AD3" s="35"/>
      <c r="AE3" s="38"/>
      <c r="AF3" s="31"/>
      <c r="AH3" s="30"/>
      <c r="AI3" s="35"/>
      <c r="AJ3" s="38"/>
      <c r="AK3" s="35"/>
      <c r="AL3" s="38"/>
      <c r="AM3" s="31"/>
    </row>
    <row r="4" spans="2:39" ht="30" customHeight="1" x14ac:dyDescent="0.2">
      <c r="B4" s="30"/>
      <c r="C4" s="35"/>
      <c r="D4" s="38"/>
      <c r="E4" s="35"/>
      <c r="F4" s="35"/>
      <c r="G4" s="35"/>
      <c r="H4" s="35"/>
      <c r="I4" s="35"/>
      <c r="J4" s="38"/>
      <c r="K4" s="31"/>
      <c r="M4" s="30"/>
      <c r="N4" s="35"/>
      <c r="O4" s="38"/>
      <c r="P4" s="35"/>
      <c r="Q4" s="38"/>
      <c r="R4" s="31"/>
      <c r="T4" s="30"/>
      <c r="U4" s="35"/>
      <c r="V4" s="38"/>
      <c r="W4" s="35"/>
      <c r="X4" s="38"/>
      <c r="Y4" s="31"/>
      <c r="AA4" s="30"/>
      <c r="AB4" s="35"/>
      <c r="AC4" s="38"/>
      <c r="AD4" s="35"/>
      <c r="AE4" s="38"/>
      <c r="AF4" s="31"/>
      <c r="AH4" s="30"/>
      <c r="AI4" s="35"/>
      <c r="AJ4" s="38"/>
      <c r="AK4" s="35"/>
      <c r="AL4" s="38"/>
      <c r="AM4" s="31"/>
    </row>
    <row r="5" spans="2:39" ht="30" customHeight="1" x14ac:dyDescent="0.2">
      <c r="B5" s="30"/>
      <c r="C5" s="35"/>
      <c r="D5" s="38"/>
      <c r="E5" s="35"/>
      <c r="F5" s="35"/>
      <c r="G5" s="35"/>
      <c r="H5" s="35"/>
      <c r="I5" s="35"/>
      <c r="J5" s="38"/>
      <c r="K5" s="31"/>
      <c r="M5" s="30"/>
      <c r="N5" s="35"/>
      <c r="O5" s="38"/>
      <c r="P5" s="35"/>
      <c r="Q5" s="38"/>
      <c r="R5" s="31"/>
      <c r="T5" s="30"/>
      <c r="U5" s="35"/>
      <c r="V5" s="38"/>
      <c r="W5" s="35"/>
      <c r="X5" s="38"/>
      <c r="Y5" s="31"/>
      <c r="AA5" s="30"/>
      <c r="AB5" s="35"/>
      <c r="AC5" s="38"/>
      <c r="AD5" s="35"/>
      <c r="AE5" s="38"/>
      <c r="AF5" s="31"/>
      <c r="AH5" s="30"/>
      <c r="AI5" s="35"/>
      <c r="AJ5" s="38"/>
      <c r="AK5" s="35"/>
      <c r="AL5" s="38"/>
      <c r="AM5" s="31"/>
    </row>
    <row r="6" spans="2:39" ht="30" customHeight="1" x14ac:dyDescent="0.2">
      <c r="B6" s="30"/>
      <c r="C6" s="35"/>
      <c r="D6" s="38"/>
      <c r="E6" s="35"/>
      <c r="F6" s="35"/>
      <c r="G6" s="35"/>
      <c r="H6" s="35"/>
      <c r="I6" s="35"/>
      <c r="J6" s="38"/>
      <c r="K6" s="31"/>
      <c r="M6" s="30"/>
      <c r="N6" s="35"/>
      <c r="O6" s="38"/>
      <c r="P6" s="35"/>
      <c r="Q6" s="38"/>
      <c r="R6" s="31"/>
      <c r="T6" s="30"/>
      <c r="U6" s="35"/>
      <c r="V6" s="38"/>
      <c r="W6" s="35"/>
      <c r="X6" s="38"/>
      <c r="Y6" s="31"/>
      <c r="AA6" s="30"/>
      <c r="AB6" s="35"/>
      <c r="AC6" s="38"/>
      <c r="AD6" s="35"/>
      <c r="AE6" s="38"/>
      <c r="AF6" s="31"/>
      <c r="AH6" s="30"/>
      <c r="AI6" s="35"/>
      <c r="AJ6" s="38"/>
      <c r="AK6" s="35"/>
      <c r="AL6" s="38"/>
      <c r="AM6" s="31"/>
    </row>
    <row r="7" spans="2:39" ht="30" customHeight="1" x14ac:dyDescent="0.2">
      <c r="B7" s="30"/>
      <c r="C7" s="35"/>
      <c r="D7" s="38"/>
      <c r="E7" s="35"/>
      <c r="F7" s="35"/>
      <c r="G7" s="35"/>
      <c r="H7" s="35"/>
      <c r="I7" s="35"/>
      <c r="J7" s="38"/>
      <c r="K7" s="31"/>
      <c r="M7" s="30"/>
      <c r="N7" s="35"/>
      <c r="O7" s="38"/>
      <c r="P7" s="35"/>
      <c r="Q7" s="38"/>
      <c r="R7" s="31"/>
      <c r="T7" s="30"/>
      <c r="U7" s="35"/>
      <c r="V7" s="38"/>
      <c r="W7" s="35"/>
      <c r="X7" s="38"/>
      <c r="Y7" s="31"/>
      <c r="AA7" s="30"/>
      <c r="AB7" s="35"/>
      <c r="AC7" s="38"/>
      <c r="AD7" s="35"/>
      <c r="AE7" s="38"/>
      <c r="AF7" s="31"/>
      <c r="AH7" s="30"/>
      <c r="AI7" s="35"/>
      <c r="AJ7" s="38"/>
      <c r="AK7" s="35"/>
      <c r="AL7" s="38"/>
      <c r="AM7" s="31"/>
    </row>
    <row r="8" spans="2:39" ht="30" customHeight="1" x14ac:dyDescent="0.2">
      <c r="B8" s="30"/>
      <c r="C8" s="35"/>
      <c r="D8" s="38"/>
      <c r="E8" s="35"/>
      <c r="F8" s="35"/>
      <c r="G8" s="35"/>
      <c r="H8" s="35"/>
      <c r="I8" s="35"/>
      <c r="J8" s="38"/>
      <c r="K8" s="31"/>
      <c r="M8" s="30"/>
      <c r="N8" s="35"/>
      <c r="O8" s="38"/>
      <c r="P8" s="35"/>
      <c r="Q8" s="38"/>
      <c r="R8" s="31"/>
      <c r="T8" s="30"/>
      <c r="U8" s="35"/>
      <c r="V8" s="38"/>
      <c r="W8" s="35"/>
      <c r="X8" s="38"/>
      <c r="Y8" s="31"/>
      <c r="AA8" s="30"/>
      <c r="AB8" s="35"/>
      <c r="AC8" s="38"/>
      <c r="AD8" s="35"/>
      <c r="AE8" s="38"/>
      <c r="AF8" s="31"/>
      <c r="AH8" s="30"/>
      <c r="AI8" s="35"/>
      <c r="AJ8" s="38"/>
      <c r="AK8" s="35"/>
      <c r="AL8" s="38"/>
      <c r="AM8" s="31"/>
    </row>
    <row r="9" spans="2:39" ht="30" customHeight="1" x14ac:dyDescent="0.2">
      <c r="B9" s="30"/>
      <c r="C9" s="35"/>
      <c r="D9" s="38"/>
      <c r="E9" s="35"/>
      <c r="F9" s="35"/>
      <c r="G9" s="35"/>
      <c r="H9" s="35"/>
      <c r="I9" s="35"/>
      <c r="J9" s="38"/>
      <c r="K9" s="31"/>
      <c r="M9" s="30"/>
      <c r="N9" s="35"/>
      <c r="O9" s="38"/>
      <c r="P9" s="35"/>
      <c r="Q9" s="38"/>
      <c r="R9" s="31"/>
      <c r="T9" s="30"/>
      <c r="U9" s="35"/>
      <c r="V9" s="38"/>
      <c r="W9" s="35"/>
      <c r="X9" s="38"/>
      <c r="Y9" s="31"/>
      <c r="AA9" s="30"/>
      <c r="AB9" s="35"/>
      <c r="AC9" s="38"/>
      <c r="AD9" s="35"/>
      <c r="AE9" s="38"/>
      <c r="AF9" s="31"/>
      <c r="AH9" s="30"/>
      <c r="AI9" s="35"/>
      <c r="AJ9" s="38"/>
      <c r="AK9" s="35"/>
      <c r="AL9" s="38"/>
      <c r="AM9" s="31"/>
    </row>
    <row r="10" spans="2:39" ht="30" customHeight="1" thickBot="1" x14ac:dyDescent="0.25">
      <c r="B10" s="32"/>
      <c r="C10" s="36"/>
      <c r="D10" s="39"/>
      <c r="E10" s="36"/>
      <c r="F10" s="36"/>
      <c r="G10" s="36"/>
      <c r="H10" s="36"/>
      <c r="I10" s="36"/>
      <c r="J10" s="39"/>
      <c r="K10" s="33"/>
      <c r="M10" s="32"/>
      <c r="N10" s="36"/>
      <c r="O10" s="39"/>
      <c r="P10" s="36"/>
      <c r="Q10" s="39"/>
      <c r="R10" s="33"/>
      <c r="T10" s="32"/>
      <c r="U10" s="36"/>
      <c r="V10" s="39"/>
      <c r="W10" s="36"/>
      <c r="X10" s="39"/>
      <c r="Y10" s="33"/>
      <c r="AA10" s="32"/>
      <c r="AB10" s="36"/>
      <c r="AC10" s="39"/>
      <c r="AD10" s="36"/>
      <c r="AE10" s="39"/>
      <c r="AF10" s="33"/>
      <c r="AH10" s="32"/>
      <c r="AI10" s="36"/>
      <c r="AJ10" s="39"/>
      <c r="AK10" s="36"/>
      <c r="AL10" s="39"/>
      <c r="AM10" s="33"/>
    </row>
    <row r="12" spans="2:39" ht="17" thickBot="1" x14ac:dyDescent="0.25"/>
    <row r="13" spans="2:39" ht="30" customHeight="1" x14ac:dyDescent="0.2">
      <c r="B13" s="28"/>
      <c r="C13" s="34"/>
      <c r="D13" s="40"/>
    </row>
    <row r="14" spans="2:39" ht="30" customHeight="1" x14ac:dyDescent="0.2">
      <c r="B14" s="30"/>
      <c r="C14" s="35"/>
      <c r="D14" s="41"/>
    </row>
    <row r="15" spans="2:39" ht="30" customHeight="1" x14ac:dyDescent="0.2">
      <c r="B15" s="30"/>
      <c r="C15" s="35"/>
      <c r="D15" s="41"/>
    </row>
    <row r="16" spans="2:39" ht="30" customHeight="1" x14ac:dyDescent="0.2">
      <c r="B16" s="30"/>
      <c r="C16" s="35"/>
      <c r="D16" s="41"/>
    </row>
    <row r="17" spans="2:4" ht="30" customHeight="1" x14ac:dyDescent="0.2">
      <c r="B17" s="30"/>
      <c r="C17" s="35"/>
      <c r="D17" s="41"/>
    </row>
    <row r="18" spans="2:4" ht="30" customHeight="1" x14ac:dyDescent="0.2">
      <c r="B18" s="30"/>
      <c r="C18" s="35"/>
      <c r="D18" s="41"/>
    </row>
    <row r="19" spans="2:4" ht="30" customHeight="1" x14ac:dyDescent="0.2">
      <c r="B19" s="30"/>
      <c r="C19" s="35"/>
      <c r="D19" s="41"/>
    </row>
    <row r="20" spans="2:4" ht="30" customHeight="1" x14ac:dyDescent="0.2">
      <c r="B20" s="30"/>
      <c r="C20" s="35"/>
      <c r="D20" s="41"/>
    </row>
    <row r="21" spans="2:4" ht="30" customHeight="1" thickBot="1" x14ac:dyDescent="0.25">
      <c r="B21" s="32"/>
      <c r="C21" s="36"/>
      <c r="D21" s="42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09D5-6829-8C46-9C27-03CDB46D61E4}">
  <dimension ref="B2:D21"/>
  <sheetViews>
    <sheetView workbookViewId="0">
      <selection activeCell="D8" sqref="D8"/>
    </sheetView>
  </sheetViews>
  <sheetFormatPr baseColWidth="10" defaultRowHeight="16" x14ac:dyDescent="0.2"/>
  <cols>
    <col min="1" max="1" width="4.1640625" customWidth="1"/>
    <col min="2" max="2" width="14.33203125" customWidth="1"/>
  </cols>
  <sheetData>
    <row r="2" spans="2:4" x14ac:dyDescent="0.2">
      <c r="B2" s="1" t="s">
        <v>5</v>
      </c>
      <c r="D2" s="1" t="s">
        <v>103</v>
      </c>
    </row>
    <row r="3" spans="2:4" x14ac:dyDescent="0.2">
      <c r="B3" t="s">
        <v>6</v>
      </c>
      <c r="D3" t="s">
        <v>104</v>
      </c>
    </row>
    <row r="4" spans="2:4" x14ac:dyDescent="0.2">
      <c r="B4" t="s">
        <v>7</v>
      </c>
      <c r="D4" t="s">
        <v>105</v>
      </c>
    </row>
    <row r="5" spans="2:4" x14ac:dyDescent="0.2">
      <c r="B5" t="s">
        <v>8</v>
      </c>
    </row>
    <row r="6" spans="2:4" x14ac:dyDescent="0.2">
      <c r="B6" t="s">
        <v>9</v>
      </c>
    </row>
    <row r="8" spans="2:4" x14ac:dyDescent="0.2">
      <c r="D8" s="1" t="s">
        <v>195</v>
      </c>
    </row>
    <row r="9" spans="2:4" x14ac:dyDescent="0.2">
      <c r="D9" t="s">
        <v>196</v>
      </c>
    </row>
    <row r="10" spans="2:4" x14ac:dyDescent="0.2">
      <c r="B10" s="1" t="s">
        <v>28</v>
      </c>
      <c r="D10" t="s">
        <v>197</v>
      </c>
    </row>
    <row r="11" spans="2:4" x14ac:dyDescent="0.2">
      <c r="B11" t="s">
        <v>29</v>
      </c>
    </row>
    <row r="12" spans="2:4" x14ac:dyDescent="0.2">
      <c r="B12" t="s">
        <v>30</v>
      </c>
    </row>
    <row r="13" spans="2:4" x14ac:dyDescent="0.2">
      <c r="B13" t="s">
        <v>31</v>
      </c>
    </row>
    <row r="17" spans="2:2" x14ac:dyDescent="0.2">
      <c r="B17" s="1" t="s">
        <v>98</v>
      </c>
    </row>
    <row r="18" spans="2:2" x14ac:dyDescent="0.2">
      <c r="B18" t="s">
        <v>99</v>
      </c>
    </row>
    <row r="19" spans="2:2" x14ac:dyDescent="0.2">
      <c r="B19" t="s">
        <v>100</v>
      </c>
    </row>
    <row r="20" spans="2:2" x14ac:dyDescent="0.2">
      <c r="B20" t="s">
        <v>101</v>
      </c>
    </row>
    <row r="21" spans="2:2" x14ac:dyDescent="0.2">
      <c r="B21" t="s">
        <v>102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8404-D3B5-7A47-BF8C-B2FC0EF0DE25}">
  <dimension ref="B2:G32"/>
  <sheetViews>
    <sheetView workbookViewId="0">
      <selection activeCell="C13" sqref="C13"/>
    </sheetView>
  </sheetViews>
  <sheetFormatPr baseColWidth="10" defaultRowHeight="16" x14ac:dyDescent="0.2"/>
  <cols>
    <col min="1" max="1" width="4" customWidth="1"/>
    <col min="2" max="2" width="27" customWidth="1"/>
    <col min="3" max="3" width="10.83203125" style="2"/>
    <col min="7" max="7" width="15.1640625" customWidth="1"/>
  </cols>
  <sheetData>
    <row r="2" spans="2:7" x14ac:dyDescent="0.2">
      <c r="B2" s="1" t="s">
        <v>23</v>
      </c>
      <c r="G2" s="1" t="s">
        <v>210</v>
      </c>
    </row>
    <row r="3" spans="2:7" x14ac:dyDescent="0.2">
      <c r="B3" t="s">
        <v>24</v>
      </c>
      <c r="C3" s="2">
        <v>53</v>
      </c>
      <c r="D3" t="s">
        <v>25</v>
      </c>
    </row>
    <row r="4" spans="2:7" x14ac:dyDescent="0.2">
      <c r="B4" t="s">
        <v>5</v>
      </c>
      <c r="C4" s="13">
        <f>Control!C7*1000/Parameters!C3</f>
        <v>18.867924528301888</v>
      </c>
      <c r="D4" t="s">
        <v>26</v>
      </c>
    </row>
    <row r="5" spans="2:7" x14ac:dyDescent="0.2">
      <c r="B5" t="s">
        <v>38</v>
      </c>
      <c r="C5" s="2">
        <v>10</v>
      </c>
    </row>
    <row r="9" spans="2:7" x14ac:dyDescent="0.2">
      <c r="B9" s="1" t="s">
        <v>28</v>
      </c>
    </row>
    <row r="10" spans="2:7" x14ac:dyDescent="0.2">
      <c r="B10" s="1" t="s">
        <v>29</v>
      </c>
    </row>
    <row r="11" spans="2:7" x14ac:dyDescent="0.2">
      <c r="B11" t="s">
        <v>33</v>
      </c>
      <c r="C11" s="2">
        <v>3</v>
      </c>
      <c r="D11" t="s">
        <v>32</v>
      </c>
    </row>
    <row r="12" spans="2:7" x14ac:dyDescent="0.2">
      <c r="B12" t="s">
        <v>39</v>
      </c>
      <c r="C12" s="2">
        <v>6</v>
      </c>
    </row>
    <row r="15" spans="2:7" x14ac:dyDescent="0.2">
      <c r="B15" s="1" t="s">
        <v>114</v>
      </c>
    </row>
    <row r="16" spans="2:7" x14ac:dyDescent="0.2">
      <c r="B16" t="s">
        <v>33</v>
      </c>
      <c r="C16" s="2">
        <v>0</v>
      </c>
      <c r="D16" t="s">
        <v>32</v>
      </c>
    </row>
    <row r="17" spans="2:5" x14ac:dyDescent="0.2">
      <c r="B17" t="s">
        <v>39</v>
      </c>
      <c r="C17" s="2">
        <v>1</v>
      </c>
    </row>
    <row r="20" spans="2:5" x14ac:dyDescent="0.2">
      <c r="B20" s="1" t="s">
        <v>31</v>
      </c>
    </row>
    <row r="21" spans="2:5" x14ac:dyDescent="0.2">
      <c r="B21" t="s">
        <v>33</v>
      </c>
      <c r="C21" s="2">
        <v>0</v>
      </c>
      <c r="D21" t="s">
        <v>32</v>
      </c>
    </row>
    <row r="22" spans="2:5" x14ac:dyDescent="0.2">
      <c r="B22" t="s">
        <v>39</v>
      </c>
      <c r="C22" s="2">
        <v>1</v>
      </c>
    </row>
    <row r="25" spans="2:5" x14ac:dyDescent="0.2">
      <c r="B25" s="1" t="s">
        <v>115</v>
      </c>
    </row>
    <row r="26" spans="2:5" x14ac:dyDescent="0.2">
      <c r="B26" t="s">
        <v>99</v>
      </c>
      <c r="C26" s="2">
        <v>6</v>
      </c>
      <c r="D26" t="s">
        <v>25</v>
      </c>
      <c r="E26" s="69" t="s">
        <v>116</v>
      </c>
    </row>
    <row r="27" spans="2:5" x14ac:dyDescent="0.2">
      <c r="B27" t="s">
        <v>100</v>
      </c>
      <c r="C27" s="2">
        <v>3</v>
      </c>
      <c r="D27" t="s">
        <v>25</v>
      </c>
    </row>
    <row r="28" spans="2:5" x14ac:dyDescent="0.2">
      <c r="B28" t="s">
        <v>101</v>
      </c>
      <c r="C28" s="2">
        <v>1</v>
      </c>
      <c r="D28" t="s">
        <v>25</v>
      </c>
    </row>
    <row r="29" spans="2:5" x14ac:dyDescent="0.2">
      <c r="B29" t="s">
        <v>102</v>
      </c>
      <c r="C29" s="2">
        <v>0</v>
      </c>
      <c r="D29" t="s">
        <v>25</v>
      </c>
    </row>
    <row r="32" spans="2:5" x14ac:dyDescent="0.2">
      <c r="B32" s="106" t="s">
        <v>171</v>
      </c>
      <c r="C32" s="2">
        <v>6.29</v>
      </c>
      <c r="D32" t="s">
        <v>20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DC9B-23FA-D04A-9943-A2B5189BD1B2}">
  <dimension ref="A2:K42"/>
  <sheetViews>
    <sheetView zoomScale="125" workbookViewId="0">
      <selection activeCell="C23" sqref="C23"/>
    </sheetView>
  </sheetViews>
  <sheetFormatPr baseColWidth="10" defaultRowHeight="16" x14ac:dyDescent="0.2"/>
  <cols>
    <col min="1" max="1" width="3.6640625" style="17" customWidth="1"/>
    <col min="2" max="2" width="22" style="17" customWidth="1"/>
    <col min="3" max="7" width="17.5" style="17" customWidth="1"/>
    <col min="8" max="9" width="10.83203125" style="17"/>
    <col min="10" max="10" width="11.33203125" style="17" bestFit="1" customWidth="1"/>
    <col min="11" max="11" width="12.83203125" style="17" bestFit="1" customWidth="1"/>
    <col min="12" max="16384" width="10.83203125" style="17"/>
  </cols>
  <sheetData>
    <row r="2" spans="1:11" s="45" customFormat="1" ht="21" x14ac:dyDescent="0.25">
      <c r="B2" s="48" t="s">
        <v>63</v>
      </c>
      <c r="C2" s="44"/>
      <c r="D2" s="44"/>
      <c r="E2" s="44"/>
      <c r="F2" s="44"/>
      <c r="G2" s="44"/>
    </row>
    <row r="3" spans="1:11" s="53" customFormat="1" x14ac:dyDescent="0.2">
      <c r="B3" s="49" t="s">
        <v>64</v>
      </c>
      <c r="C3" s="50" t="s">
        <v>65</v>
      </c>
      <c r="D3" s="51" t="s">
        <v>66</v>
      </c>
      <c r="E3" s="51" t="s">
        <v>67</v>
      </c>
      <c r="F3" s="51" t="s">
        <v>68</v>
      </c>
      <c r="G3" s="52" t="s">
        <v>69</v>
      </c>
    </row>
    <row r="4" spans="1:11" x14ac:dyDescent="0.2">
      <c r="A4" s="70"/>
      <c r="B4" s="19" t="s">
        <v>70</v>
      </c>
      <c r="C4" s="63">
        <v>600000</v>
      </c>
      <c r="D4" s="61">
        <v>1</v>
      </c>
      <c r="E4" s="61" t="s">
        <v>3</v>
      </c>
      <c r="F4" s="61">
        <f>IF(Control!C6="Solar and wind",Control!C8,IF(Control!C6="Solar only",Control!C8,0))</f>
        <v>0</v>
      </c>
      <c r="G4" s="63">
        <f>IF(Control!C5="Owned",F4*C4,0)</f>
        <v>0</v>
      </c>
    </row>
    <row r="5" spans="1:11" x14ac:dyDescent="0.2">
      <c r="A5" s="70"/>
      <c r="B5" s="19" t="s">
        <v>71</v>
      </c>
      <c r="C5" s="64">
        <f>G4*D5/100</f>
        <v>0</v>
      </c>
      <c r="D5" s="46">
        <v>10</v>
      </c>
      <c r="E5" s="46" t="s">
        <v>72</v>
      </c>
      <c r="F5" s="46">
        <v>1</v>
      </c>
      <c r="G5" s="64">
        <f>IF(Control!C5="Owned",F5*C5,0)</f>
        <v>0</v>
      </c>
      <c r="H5" s="17" t="s">
        <v>120</v>
      </c>
    </row>
    <row r="6" spans="1:11" x14ac:dyDescent="0.2">
      <c r="A6" s="70"/>
      <c r="B6" s="19" t="s">
        <v>89</v>
      </c>
      <c r="C6" s="63">
        <v>1000000</v>
      </c>
      <c r="D6" s="61">
        <v>1</v>
      </c>
      <c r="E6" s="61" t="s">
        <v>3</v>
      </c>
      <c r="F6" s="61">
        <f>IF(Control!C6="Wind only",Control!C9,IF(Control!C6="Solar and wind",Control!C9,0))</f>
        <v>1</v>
      </c>
      <c r="G6" s="63">
        <f>IF(Control!C5="Owned",F6*C6,0)</f>
        <v>1000000</v>
      </c>
    </row>
    <row r="7" spans="1:11" x14ac:dyDescent="0.2">
      <c r="A7" s="70"/>
      <c r="B7" s="19" t="s">
        <v>90</v>
      </c>
      <c r="C7" s="64">
        <f>G6*D7/100</f>
        <v>100000</v>
      </c>
      <c r="D7" s="46">
        <v>10</v>
      </c>
      <c r="E7" s="46" t="s">
        <v>72</v>
      </c>
      <c r="F7" s="46">
        <v>1</v>
      </c>
      <c r="G7" s="64">
        <f>IF(Control!C5="Owned",F7*C7,0)</f>
        <v>100000</v>
      </c>
      <c r="H7" s="17" t="s">
        <v>120</v>
      </c>
    </row>
    <row r="8" spans="1:11" x14ac:dyDescent="0.2">
      <c r="A8" s="70"/>
      <c r="B8" s="19" t="s">
        <v>91</v>
      </c>
      <c r="C8" s="63">
        <f>Control!C19</f>
        <v>0</v>
      </c>
      <c r="D8" s="61">
        <v>1</v>
      </c>
      <c r="E8" s="61" t="s">
        <v>92</v>
      </c>
      <c r="F8" s="61">
        <v>1</v>
      </c>
      <c r="G8" s="63">
        <f>IF(Control!C5="Owned",F8*C8,0)</f>
        <v>0</v>
      </c>
    </row>
    <row r="9" spans="1:11" x14ac:dyDescent="0.2">
      <c r="B9" s="47"/>
      <c r="C9" s="62"/>
      <c r="D9" s="62"/>
      <c r="E9" s="62"/>
      <c r="F9" s="62"/>
      <c r="G9" s="62"/>
      <c r="J9" s="16" t="s">
        <v>217</v>
      </c>
      <c r="K9" s="16" t="s">
        <v>218</v>
      </c>
    </row>
    <row r="10" spans="1:11" x14ac:dyDescent="0.2">
      <c r="A10" s="70"/>
      <c r="B10" s="19" t="s">
        <v>23</v>
      </c>
      <c r="C10" s="63">
        <v>700000</v>
      </c>
      <c r="D10" s="61">
        <v>1</v>
      </c>
      <c r="E10" s="61" t="s">
        <v>3</v>
      </c>
      <c r="F10" s="61">
        <f>Control!C7</f>
        <v>1</v>
      </c>
      <c r="G10" s="63">
        <f t="shared" ref="G10:G19" si="0">F10*C10</f>
        <v>700000</v>
      </c>
      <c r="J10" s="117">
        <v>600000</v>
      </c>
      <c r="K10" s="117">
        <v>1000000</v>
      </c>
    </row>
    <row r="11" spans="1:11" x14ac:dyDescent="0.2">
      <c r="A11" s="70"/>
      <c r="B11" s="19" t="s">
        <v>73</v>
      </c>
      <c r="C11" s="64">
        <f>G10*D11/100</f>
        <v>70000</v>
      </c>
      <c r="D11" s="46">
        <v>10</v>
      </c>
      <c r="E11" s="46" t="s">
        <v>72</v>
      </c>
      <c r="F11" s="46">
        <v>1</v>
      </c>
      <c r="G11" s="64">
        <f t="shared" si="0"/>
        <v>70000</v>
      </c>
      <c r="J11" s="117"/>
      <c r="K11" s="117"/>
    </row>
    <row r="12" spans="1:11" x14ac:dyDescent="0.2">
      <c r="A12" s="70"/>
      <c r="B12" s="19" t="s">
        <v>74</v>
      </c>
      <c r="C12" s="63">
        <v>10000</v>
      </c>
      <c r="D12" s="61">
        <v>1</v>
      </c>
      <c r="E12" s="61" t="s">
        <v>26</v>
      </c>
      <c r="F12" s="108">
        <f>IF(Control!C16="None",0,Parameters!C4)</f>
        <v>18.867924528301888</v>
      </c>
      <c r="G12" s="63">
        <f>F12*C12</f>
        <v>188679.24528301888</v>
      </c>
      <c r="J12" s="117"/>
      <c r="K12" s="117"/>
    </row>
    <row r="13" spans="1:11" x14ac:dyDescent="0.2">
      <c r="A13" s="70"/>
      <c r="B13" s="19" t="s">
        <v>75</v>
      </c>
      <c r="C13" s="64">
        <v>200</v>
      </c>
      <c r="D13" s="46">
        <v>1</v>
      </c>
      <c r="E13" s="46" t="s">
        <v>20</v>
      </c>
      <c r="F13" s="71">
        <f>'Actual H2'!AE8*Control!C18</f>
        <v>452.83018867924545</v>
      </c>
      <c r="G13" s="64">
        <f t="shared" si="0"/>
        <v>90566.037735849095</v>
      </c>
      <c r="H13" s="17" t="s">
        <v>173</v>
      </c>
      <c r="J13" s="117"/>
      <c r="K13" s="117"/>
    </row>
    <row r="14" spans="1:11" x14ac:dyDescent="0.2">
      <c r="A14" s="70"/>
      <c r="B14" s="19" t="s">
        <v>214</v>
      </c>
      <c r="C14" s="64">
        <v>50000</v>
      </c>
      <c r="D14" s="46">
        <v>1</v>
      </c>
      <c r="E14" s="46" t="s">
        <v>215</v>
      </c>
      <c r="F14" s="71">
        <f>IF(Control!C11="Highly pure",1,0)</f>
        <v>0</v>
      </c>
      <c r="G14" s="64">
        <f t="shared" si="0"/>
        <v>0</v>
      </c>
      <c r="J14" s="117"/>
      <c r="K14" s="117"/>
    </row>
    <row r="15" spans="1:11" x14ac:dyDescent="0.2">
      <c r="A15" s="70"/>
      <c r="B15" s="19" t="s">
        <v>76</v>
      </c>
      <c r="C15" s="63">
        <v>250000</v>
      </c>
      <c r="D15" s="61" t="s">
        <v>92</v>
      </c>
      <c r="E15" s="61" t="s">
        <v>77</v>
      </c>
      <c r="F15" s="61">
        <f>IF(Control!C15="No",0,1)</f>
        <v>0</v>
      </c>
      <c r="G15" s="63">
        <f t="shared" si="0"/>
        <v>0</v>
      </c>
      <c r="J15" s="117"/>
      <c r="K15" s="117"/>
    </row>
    <row r="16" spans="1:11" x14ac:dyDescent="0.2">
      <c r="B16" s="47"/>
      <c r="C16" s="62"/>
      <c r="D16" s="62"/>
      <c r="E16" s="62"/>
      <c r="F16" s="62"/>
      <c r="G16" s="62"/>
    </row>
    <row r="17" spans="1:7" x14ac:dyDescent="0.2">
      <c r="A17" s="70"/>
      <c r="B17" s="19" t="s">
        <v>78</v>
      </c>
      <c r="C17" s="63">
        <f>Control!C20</f>
        <v>0</v>
      </c>
      <c r="D17" s="61" t="s">
        <v>92</v>
      </c>
      <c r="E17" s="61" t="s">
        <v>92</v>
      </c>
      <c r="F17" s="61">
        <v>1</v>
      </c>
      <c r="G17" s="63">
        <f t="shared" si="0"/>
        <v>0</v>
      </c>
    </row>
    <row r="18" spans="1:7" x14ac:dyDescent="0.2">
      <c r="A18" s="70"/>
      <c r="B18" s="19" t="s">
        <v>79</v>
      </c>
      <c r="C18" s="64">
        <f>Control!C21</f>
        <v>30000</v>
      </c>
      <c r="D18" s="46" t="s">
        <v>92</v>
      </c>
      <c r="E18" s="46" t="s">
        <v>92</v>
      </c>
      <c r="F18" s="46">
        <v>1</v>
      </c>
      <c r="G18" s="64">
        <f t="shared" si="0"/>
        <v>30000</v>
      </c>
    </row>
    <row r="19" spans="1:7" x14ac:dyDescent="0.2">
      <c r="A19" s="70"/>
      <c r="B19" s="19" t="s">
        <v>80</v>
      </c>
      <c r="C19" s="63">
        <f>Control!C22</f>
        <v>30000</v>
      </c>
      <c r="D19" s="61" t="s">
        <v>92</v>
      </c>
      <c r="E19" s="61" t="s">
        <v>92</v>
      </c>
      <c r="F19" s="61">
        <v>1</v>
      </c>
      <c r="G19" s="63">
        <f t="shared" si="0"/>
        <v>30000</v>
      </c>
    </row>
    <row r="20" spans="1:7" ht="19" x14ac:dyDescent="0.25">
      <c r="B20" s="44"/>
      <c r="C20" s="44"/>
      <c r="D20" s="44"/>
      <c r="E20" s="44"/>
      <c r="F20" s="66" t="s">
        <v>81</v>
      </c>
      <c r="G20" s="65">
        <f>SUM(G4:G19)</f>
        <v>2209245.283018868</v>
      </c>
    </row>
    <row r="21" spans="1:7" x14ac:dyDescent="0.2">
      <c r="B21" s="44"/>
      <c r="C21" s="44"/>
      <c r="D21" s="44"/>
      <c r="E21" s="44"/>
      <c r="F21" s="44"/>
      <c r="G21" s="44"/>
    </row>
    <row r="22" spans="1:7" x14ac:dyDescent="0.2">
      <c r="B22" s="44"/>
      <c r="C22" s="44"/>
      <c r="D22" s="44"/>
      <c r="E22" s="44"/>
      <c r="F22" s="44"/>
      <c r="G22" s="44"/>
    </row>
    <row r="23" spans="1:7" x14ac:dyDescent="0.2">
      <c r="B23" s="44"/>
      <c r="C23" s="44"/>
      <c r="D23" s="44"/>
      <c r="E23" s="44"/>
      <c r="F23" s="44"/>
      <c r="G23" s="44"/>
    </row>
    <row r="24" spans="1:7" x14ac:dyDescent="0.2">
      <c r="B24" s="44"/>
      <c r="C24" s="44"/>
      <c r="D24" s="44"/>
      <c r="E24" s="44"/>
      <c r="F24" s="44"/>
      <c r="G24" s="44"/>
    </row>
    <row r="25" spans="1:7" ht="21" x14ac:dyDescent="0.25">
      <c r="B25" s="48" t="s">
        <v>82</v>
      </c>
      <c r="C25" s="44"/>
      <c r="D25" s="44"/>
      <c r="E25" s="44"/>
      <c r="F25" s="44"/>
      <c r="G25" s="44"/>
    </row>
    <row r="26" spans="1:7" x14ac:dyDescent="0.2">
      <c r="B26" s="54" t="s">
        <v>64</v>
      </c>
      <c r="C26" s="55" t="s">
        <v>65</v>
      </c>
      <c r="D26" s="56" t="s">
        <v>66</v>
      </c>
      <c r="E26" s="56" t="s">
        <v>67</v>
      </c>
      <c r="F26" s="56" t="s">
        <v>68</v>
      </c>
      <c r="G26" s="57" t="s">
        <v>69</v>
      </c>
    </row>
    <row r="27" spans="1:7" x14ac:dyDescent="0.2">
      <c r="A27" s="70"/>
      <c r="B27" s="19" t="s">
        <v>83</v>
      </c>
      <c r="C27" s="63">
        <f>G4*D27/100</f>
        <v>0</v>
      </c>
      <c r="D27" s="61">
        <v>1</v>
      </c>
      <c r="E27" s="61" t="s">
        <v>72</v>
      </c>
      <c r="F27" s="61">
        <v>1</v>
      </c>
      <c r="G27" s="63">
        <f>F27*C27</f>
        <v>0</v>
      </c>
    </row>
    <row r="28" spans="1:7" x14ac:dyDescent="0.2">
      <c r="A28" s="70"/>
      <c r="B28" s="19" t="s">
        <v>117</v>
      </c>
      <c r="C28" s="64">
        <f>G6*D28/100</f>
        <v>10000</v>
      </c>
      <c r="D28" s="46">
        <v>1</v>
      </c>
      <c r="E28" s="46" t="s">
        <v>72</v>
      </c>
      <c r="F28" s="46">
        <v>1</v>
      </c>
      <c r="G28" s="64">
        <f>F28*C28</f>
        <v>10000</v>
      </c>
    </row>
    <row r="29" spans="1:7" x14ac:dyDescent="0.2">
      <c r="A29" s="70"/>
      <c r="B29" s="19" t="s">
        <v>84</v>
      </c>
      <c r="C29" s="63">
        <f>G10*D29/100</f>
        <v>7000</v>
      </c>
      <c r="D29" s="61">
        <v>1</v>
      </c>
      <c r="E29" s="61" t="s">
        <v>72</v>
      </c>
      <c r="F29" s="61">
        <v>1</v>
      </c>
      <c r="G29" s="63">
        <f>F29*C29</f>
        <v>7000</v>
      </c>
    </row>
    <row r="30" spans="1:7" x14ac:dyDescent="0.2">
      <c r="A30" s="70"/>
      <c r="B30" s="19" t="s">
        <v>85</v>
      </c>
      <c r="C30" s="64">
        <f>G12*D30/100</f>
        <v>1886.7924528301889</v>
      </c>
      <c r="D30" s="46">
        <v>1</v>
      </c>
      <c r="E30" s="46" t="s">
        <v>72</v>
      </c>
      <c r="F30" s="46">
        <v>1</v>
      </c>
      <c r="G30" s="64">
        <f t="shared" ref="G30:G41" si="1">F30*C30</f>
        <v>1886.7924528301889</v>
      </c>
    </row>
    <row r="31" spans="1:7" x14ac:dyDescent="0.2">
      <c r="A31" s="70"/>
      <c r="B31" s="19" t="s">
        <v>86</v>
      </c>
      <c r="C31" s="64">
        <f>G13*D31/100</f>
        <v>905.6603773584909</v>
      </c>
      <c r="D31" s="46">
        <v>1</v>
      </c>
      <c r="E31" s="46" t="s">
        <v>72</v>
      </c>
      <c r="F31" s="46">
        <v>1</v>
      </c>
      <c r="G31" s="64">
        <f t="shared" si="1"/>
        <v>905.6603773584909</v>
      </c>
    </row>
    <row r="32" spans="1:7" x14ac:dyDescent="0.2">
      <c r="B32" s="47"/>
      <c r="C32" s="58"/>
      <c r="D32" s="59"/>
      <c r="E32" s="59"/>
      <c r="F32" s="59"/>
      <c r="G32" s="60"/>
    </row>
    <row r="33" spans="1:7" x14ac:dyDescent="0.2">
      <c r="A33" s="70"/>
      <c r="B33" s="19" t="s">
        <v>95</v>
      </c>
      <c r="C33" s="63">
        <f>Control!C33/1000</f>
        <v>0.08</v>
      </c>
      <c r="D33" s="61">
        <v>1</v>
      </c>
      <c r="E33" s="61" t="s">
        <v>17</v>
      </c>
      <c r="F33" s="61">
        <f>IF(Control!C5="Owned",0,'Actual H2'!AE4*33.33)</f>
        <v>0</v>
      </c>
      <c r="G33" s="63">
        <f t="shared" ref="G33:G36" si="2">F33*C33</f>
        <v>0</v>
      </c>
    </row>
    <row r="34" spans="1:7" x14ac:dyDescent="0.2">
      <c r="A34" s="70"/>
      <c r="B34" s="19" t="s">
        <v>123</v>
      </c>
      <c r="C34" s="64">
        <f>Control!C34/1000</f>
        <v>0.15</v>
      </c>
      <c r="D34" s="46">
        <v>1</v>
      </c>
      <c r="E34" s="46" t="s">
        <v>17</v>
      </c>
      <c r="F34" s="71">
        <f>'Compression electrical'!AE4</f>
        <v>247490.01509434337</v>
      </c>
      <c r="G34" s="64">
        <f t="shared" si="2"/>
        <v>37123.502264151502</v>
      </c>
    </row>
    <row r="35" spans="1:7" x14ac:dyDescent="0.2">
      <c r="A35" s="70"/>
      <c r="B35" s="19" t="s">
        <v>124</v>
      </c>
      <c r="C35" s="63">
        <f>Control!C34/1000</f>
        <v>0.15</v>
      </c>
      <c r="D35" s="61">
        <v>1</v>
      </c>
      <c r="E35" s="61" t="s">
        <v>17</v>
      </c>
      <c r="F35" s="72">
        <f>'Water purification electrical'!AE4</f>
        <v>0</v>
      </c>
      <c r="G35" s="63">
        <f t="shared" si="2"/>
        <v>0</v>
      </c>
    </row>
    <row r="36" spans="1:7" x14ac:dyDescent="0.2">
      <c r="A36" s="70"/>
      <c r="B36" s="19" t="s">
        <v>126</v>
      </c>
      <c r="C36" s="64">
        <f>Control!C35</f>
        <v>1.93</v>
      </c>
      <c r="D36" s="46">
        <v>1</v>
      </c>
      <c r="E36" s="46" t="s">
        <v>40</v>
      </c>
      <c r="F36" s="71">
        <f>IF(Control!C11="Rainwater",0,'Water demand'!AE5)</f>
        <v>0</v>
      </c>
      <c r="G36" s="64">
        <f t="shared" si="2"/>
        <v>0</v>
      </c>
    </row>
    <row r="37" spans="1:7" x14ac:dyDescent="0.2">
      <c r="A37" s="70"/>
      <c r="B37" s="19" t="s">
        <v>175</v>
      </c>
      <c r="C37" s="63">
        <v>0.75</v>
      </c>
      <c r="D37" s="61">
        <v>1</v>
      </c>
      <c r="E37" s="61" t="s">
        <v>20</v>
      </c>
      <c r="F37" s="72">
        <f>IF(Control!C24="Yes",'Actual H2'!AE4,0)</f>
        <v>0</v>
      </c>
      <c r="G37" s="63">
        <f t="shared" ref="G37" si="3">F37*C37</f>
        <v>0</v>
      </c>
    </row>
    <row r="38" spans="1:7" x14ac:dyDescent="0.2">
      <c r="B38" s="47"/>
      <c r="C38" s="58"/>
      <c r="D38" s="59"/>
      <c r="E38" s="59"/>
      <c r="F38" s="59"/>
      <c r="G38" s="60"/>
    </row>
    <row r="39" spans="1:7" x14ac:dyDescent="0.2">
      <c r="A39" s="70"/>
      <c r="B39" s="19" t="s">
        <v>125</v>
      </c>
      <c r="C39" s="63">
        <f>Control!C23</f>
        <v>4000</v>
      </c>
      <c r="D39" s="61">
        <v>1</v>
      </c>
      <c r="E39" s="61" t="s">
        <v>209</v>
      </c>
      <c r="F39" s="61">
        <v>1</v>
      </c>
      <c r="G39" s="63">
        <f>F39*C39</f>
        <v>4000</v>
      </c>
    </row>
    <row r="40" spans="1:7" x14ac:dyDescent="0.2">
      <c r="A40" s="70"/>
      <c r="B40" s="19" t="s">
        <v>149</v>
      </c>
      <c r="C40" s="64">
        <v>25000</v>
      </c>
      <c r="D40" s="46">
        <v>1</v>
      </c>
      <c r="E40" s="46" t="s">
        <v>208</v>
      </c>
      <c r="F40" s="46">
        <v>1</v>
      </c>
      <c r="G40" s="64">
        <f t="shared" ref="G40" si="4">F40*C40</f>
        <v>25000</v>
      </c>
    </row>
    <row r="41" spans="1:7" x14ac:dyDescent="0.2">
      <c r="A41" s="70"/>
      <c r="B41" s="19" t="s">
        <v>87</v>
      </c>
      <c r="C41" s="63">
        <v>30000</v>
      </c>
      <c r="D41" s="61">
        <v>1</v>
      </c>
      <c r="E41" s="61" t="s">
        <v>88</v>
      </c>
      <c r="F41" s="61">
        <f>Control!C17</f>
        <v>0</v>
      </c>
      <c r="G41" s="63">
        <f t="shared" si="1"/>
        <v>0</v>
      </c>
    </row>
    <row r="42" spans="1:7" ht="19" x14ac:dyDescent="0.25">
      <c r="B42" s="44"/>
      <c r="C42" s="44"/>
      <c r="D42" s="44"/>
      <c r="E42" s="44"/>
      <c r="F42" s="66" t="s">
        <v>81</v>
      </c>
      <c r="G42" s="67">
        <f>SUM(G27:G41)</f>
        <v>85915.955094340185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1E9B-2C2C-B341-A2BE-6F92794A112E}">
  <dimension ref="B2:AB51"/>
  <sheetViews>
    <sheetView workbookViewId="0">
      <selection activeCell="D12" sqref="D12"/>
    </sheetView>
  </sheetViews>
  <sheetFormatPr baseColWidth="10" defaultRowHeight="16" x14ac:dyDescent="0.2"/>
  <cols>
    <col min="1" max="1" width="3.5" style="73" customWidth="1"/>
    <col min="2" max="2" width="28.33203125" style="73" bestFit="1" customWidth="1"/>
    <col min="3" max="3" width="17.6640625" style="73" customWidth="1"/>
    <col min="4" max="4" width="17.5" style="81" bestFit="1" customWidth="1"/>
    <col min="5" max="9" width="16.33203125" style="81" bestFit="1" customWidth="1"/>
    <col min="10" max="11" width="14.6640625" style="81" bestFit="1" customWidth="1"/>
    <col min="12" max="17" width="15.33203125" style="81" bestFit="1" customWidth="1"/>
    <col min="18" max="20" width="16.1640625" style="81" bestFit="1" customWidth="1"/>
    <col min="21" max="23" width="15.33203125" style="81" bestFit="1" customWidth="1"/>
    <col min="24" max="25" width="10.83203125" style="73"/>
    <col min="26" max="26" width="14" style="73" bestFit="1" customWidth="1"/>
    <col min="27" max="16384" width="10.83203125" style="73"/>
  </cols>
  <sheetData>
    <row r="2" spans="2:28" ht="23" x14ac:dyDescent="0.25">
      <c r="B2" s="145" t="s">
        <v>127</v>
      </c>
      <c r="C2" s="145"/>
      <c r="D2" s="147" t="s">
        <v>128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</row>
    <row r="3" spans="2:28" x14ac:dyDescent="0.2">
      <c r="B3" s="145"/>
      <c r="C3" s="145"/>
      <c r="D3" s="74">
        <v>0</v>
      </c>
      <c r="E3" s="75">
        <v>1</v>
      </c>
      <c r="F3" s="75">
        <v>2</v>
      </c>
      <c r="G3" s="75">
        <v>3</v>
      </c>
      <c r="H3" s="75">
        <v>4</v>
      </c>
      <c r="I3" s="75">
        <v>5</v>
      </c>
      <c r="J3" s="75">
        <v>6</v>
      </c>
      <c r="K3" s="75">
        <v>7</v>
      </c>
      <c r="L3" s="75">
        <v>8</v>
      </c>
      <c r="M3" s="75">
        <v>9</v>
      </c>
      <c r="N3" s="75">
        <v>10</v>
      </c>
      <c r="O3" s="75">
        <v>11</v>
      </c>
      <c r="P3" s="75">
        <v>12</v>
      </c>
      <c r="Q3" s="75">
        <v>13</v>
      </c>
      <c r="R3" s="75">
        <v>14</v>
      </c>
      <c r="S3" s="75">
        <v>15</v>
      </c>
      <c r="T3" s="75">
        <v>16</v>
      </c>
      <c r="U3" s="75">
        <v>17</v>
      </c>
      <c r="V3" s="75">
        <v>18</v>
      </c>
      <c r="W3" s="75">
        <v>19</v>
      </c>
    </row>
    <row r="4" spans="2:28" ht="17" thickBot="1" x14ac:dyDescent="0.25">
      <c r="B4" s="146"/>
      <c r="C4" s="146"/>
      <c r="D4" s="76">
        <v>2022</v>
      </c>
      <c r="E4" s="77">
        <v>2023</v>
      </c>
      <c r="F4" s="77">
        <v>2024</v>
      </c>
      <c r="G4" s="77">
        <v>2025</v>
      </c>
      <c r="H4" s="77">
        <v>2026</v>
      </c>
      <c r="I4" s="77">
        <v>2027</v>
      </c>
      <c r="J4" s="77">
        <v>2028</v>
      </c>
      <c r="K4" s="77">
        <v>2029</v>
      </c>
      <c r="L4" s="77">
        <v>2030</v>
      </c>
      <c r="M4" s="77">
        <v>2031</v>
      </c>
      <c r="N4" s="77">
        <v>2032</v>
      </c>
      <c r="O4" s="77">
        <v>2033</v>
      </c>
      <c r="P4" s="77">
        <v>2034</v>
      </c>
      <c r="Q4" s="77">
        <v>2035</v>
      </c>
      <c r="R4" s="77">
        <v>2036</v>
      </c>
      <c r="S4" s="77">
        <v>2037</v>
      </c>
      <c r="T4" s="77">
        <v>2038</v>
      </c>
      <c r="U4" s="77">
        <v>2039</v>
      </c>
      <c r="V4" s="77">
        <v>2040</v>
      </c>
      <c r="W4" s="77">
        <v>2041</v>
      </c>
      <c r="Z4" s="73" t="s">
        <v>129</v>
      </c>
    </row>
    <row r="5" spans="2:28" x14ac:dyDescent="0.2">
      <c r="B5" s="78" t="s">
        <v>95</v>
      </c>
      <c r="C5" s="100"/>
      <c r="D5" s="99">
        <f>Costs!G33</f>
        <v>0</v>
      </c>
      <c r="E5" s="99">
        <f>$D$5*(1+$C$10)^E3</f>
        <v>0</v>
      </c>
      <c r="F5" s="99">
        <f t="shared" ref="F5:W5" si="0">$D$5*(1+$C$10)^F3</f>
        <v>0</v>
      </c>
      <c r="G5" s="99">
        <f t="shared" si="0"/>
        <v>0</v>
      </c>
      <c r="H5" s="99">
        <f t="shared" si="0"/>
        <v>0</v>
      </c>
      <c r="I5" s="99">
        <f t="shared" si="0"/>
        <v>0</v>
      </c>
      <c r="J5" s="99">
        <f t="shared" si="0"/>
        <v>0</v>
      </c>
      <c r="K5" s="99">
        <f t="shared" si="0"/>
        <v>0</v>
      </c>
      <c r="L5" s="99">
        <f t="shared" si="0"/>
        <v>0</v>
      </c>
      <c r="M5" s="99">
        <f t="shared" si="0"/>
        <v>0</v>
      </c>
      <c r="N5" s="99">
        <f t="shared" si="0"/>
        <v>0</v>
      </c>
      <c r="O5" s="99">
        <f t="shared" si="0"/>
        <v>0</v>
      </c>
      <c r="P5" s="99">
        <f t="shared" si="0"/>
        <v>0</v>
      </c>
      <c r="Q5" s="99">
        <f t="shared" si="0"/>
        <v>0</v>
      </c>
      <c r="R5" s="99">
        <f t="shared" si="0"/>
        <v>0</v>
      </c>
      <c r="S5" s="99">
        <f t="shared" si="0"/>
        <v>0</v>
      </c>
      <c r="T5" s="99">
        <f t="shared" si="0"/>
        <v>0</v>
      </c>
      <c r="U5" s="99">
        <f t="shared" si="0"/>
        <v>0</v>
      </c>
      <c r="V5" s="99">
        <f t="shared" si="0"/>
        <v>0</v>
      </c>
      <c r="W5" s="99">
        <f t="shared" si="0"/>
        <v>0</v>
      </c>
    </row>
    <row r="6" spans="2:28" x14ac:dyDescent="0.2">
      <c r="B6" s="78" t="s">
        <v>157</v>
      </c>
      <c r="C6" s="82">
        <f>C16</f>
        <v>2.5000000000000001E-3</v>
      </c>
      <c r="D6" s="99">
        <f>Costs!G34</f>
        <v>37123.502264151502</v>
      </c>
      <c r="E6" s="99">
        <f>$D$6*(1-$C$6)^E3</f>
        <v>37030.693508491124</v>
      </c>
      <c r="F6" s="99">
        <f t="shared" ref="F6:W6" si="1">$D$6*(1-$C$6)^F3</f>
        <v>36938.1167747199</v>
      </c>
      <c r="G6" s="99">
        <f t="shared" si="1"/>
        <v>36845.771482783101</v>
      </c>
      <c r="H6" s="99">
        <f t="shared" si="1"/>
        <v>36753.657054076146</v>
      </c>
      <c r="I6" s="99">
        <f t="shared" si="1"/>
        <v>36661.772911440959</v>
      </c>
      <c r="J6" s="99">
        <f t="shared" si="1"/>
        <v>36570.11847916236</v>
      </c>
      <c r="K6" s="99">
        <f t="shared" si="1"/>
        <v>36478.693182964453</v>
      </c>
      <c r="L6" s="99">
        <f t="shared" si="1"/>
        <v>36387.496450007042</v>
      </c>
      <c r="M6" s="99">
        <f t="shared" si="1"/>
        <v>36296.527708882029</v>
      </c>
      <c r="N6" s="99">
        <f t="shared" si="1"/>
        <v>36205.786389609821</v>
      </c>
      <c r="O6" s="99">
        <f t="shared" si="1"/>
        <v>36115.271923635795</v>
      </c>
      <c r="P6" s="99">
        <f t="shared" si="1"/>
        <v>36024.983743826713</v>
      </c>
      <c r="Q6" s="99">
        <f t="shared" si="1"/>
        <v>35934.921284467149</v>
      </c>
      <c r="R6" s="99">
        <f t="shared" si="1"/>
        <v>35845.083981255979</v>
      </c>
      <c r="S6" s="99">
        <f t="shared" si="1"/>
        <v>35755.471271302842</v>
      </c>
      <c r="T6" s="99">
        <f t="shared" si="1"/>
        <v>35666.082593124585</v>
      </c>
      <c r="U6" s="99">
        <f t="shared" si="1"/>
        <v>35576.917386641777</v>
      </c>
      <c r="V6" s="99">
        <f t="shared" si="1"/>
        <v>35487.97509317517</v>
      </c>
      <c r="W6" s="99">
        <f t="shared" si="1"/>
        <v>35399.255155442239</v>
      </c>
    </row>
    <row r="7" spans="2:28" x14ac:dyDescent="0.2">
      <c r="B7" s="78" t="s">
        <v>124</v>
      </c>
      <c r="C7" s="80"/>
      <c r="D7" s="99">
        <f>Costs!G35</f>
        <v>0</v>
      </c>
      <c r="E7" s="99">
        <f>$D$7*(1-$C$6)^E3</f>
        <v>0</v>
      </c>
      <c r="F7" s="99">
        <f t="shared" ref="F7:W7" si="2">$D$7*(1-$C$6)^F3</f>
        <v>0</v>
      </c>
      <c r="G7" s="99">
        <f t="shared" si="2"/>
        <v>0</v>
      </c>
      <c r="H7" s="99">
        <f t="shared" si="2"/>
        <v>0</v>
      </c>
      <c r="I7" s="99">
        <f t="shared" si="2"/>
        <v>0</v>
      </c>
      <c r="J7" s="99">
        <f t="shared" si="2"/>
        <v>0</v>
      </c>
      <c r="K7" s="99">
        <f t="shared" si="2"/>
        <v>0</v>
      </c>
      <c r="L7" s="99">
        <f t="shared" si="2"/>
        <v>0</v>
      </c>
      <c r="M7" s="99">
        <f t="shared" si="2"/>
        <v>0</v>
      </c>
      <c r="N7" s="99">
        <f t="shared" si="2"/>
        <v>0</v>
      </c>
      <c r="O7" s="99">
        <f t="shared" si="2"/>
        <v>0</v>
      </c>
      <c r="P7" s="99">
        <f t="shared" si="2"/>
        <v>0</v>
      </c>
      <c r="Q7" s="99">
        <f t="shared" si="2"/>
        <v>0</v>
      </c>
      <c r="R7" s="99">
        <f t="shared" si="2"/>
        <v>0</v>
      </c>
      <c r="S7" s="99">
        <f t="shared" si="2"/>
        <v>0</v>
      </c>
      <c r="T7" s="99">
        <f t="shared" si="2"/>
        <v>0</v>
      </c>
      <c r="U7" s="99">
        <f t="shared" si="2"/>
        <v>0</v>
      </c>
      <c r="V7" s="99">
        <f t="shared" si="2"/>
        <v>0</v>
      </c>
      <c r="W7" s="99">
        <f t="shared" si="2"/>
        <v>0</v>
      </c>
    </row>
    <row r="8" spans="2:28" x14ac:dyDescent="0.2">
      <c r="B8" s="78" t="s">
        <v>41</v>
      </c>
      <c r="C8" s="80"/>
      <c r="D8" s="99">
        <f>Costs!G36</f>
        <v>0</v>
      </c>
      <c r="E8" s="99">
        <f>$D$8*(1-$C$6)^E3</f>
        <v>0</v>
      </c>
      <c r="F8" s="99">
        <f t="shared" ref="F8:W8" si="3">$D$8*(1-$C$6)^F3</f>
        <v>0</v>
      </c>
      <c r="G8" s="99">
        <f t="shared" si="3"/>
        <v>0</v>
      </c>
      <c r="H8" s="99">
        <f t="shared" si="3"/>
        <v>0</v>
      </c>
      <c r="I8" s="99">
        <f t="shared" si="3"/>
        <v>0</v>
      </c>
      <c r="J8" s="99">
        <f t="shared" si="3"/>
        <v>0</v>
      </c>
      <c r="K8" s="99">
        <f t="shared" si="3"/>
        <v>0</v>
      </c>
      <c r="L8" s="99">
        <f t="shared" si="3"/>
        <v>0</v>
      </c>
      <c r="M8" s="99">
        <f t="shared" si="3"/>
        <v>0</v>
      </c>
      <c r="N8" s="99">
        <f t="shared" si="3"/>
        <v>0</v>
      </c>
      <c r="O8" s="99">
        <f t="shared" si="3"/>
        <v>0</v>
      </c>
      <c r="P8" s="99">
        <f t="shared" si="3"/>
        <v>0</v>
      </c>
      <c r="Q8" s="99">
        <f t="shared" si="3"/>
        <v>0</v>
      </c>
      <c r="R8" s="99">
        <f t="shared" si="3"/>
        <v>0</v>
      </c>
      <c r="S8" s="99">
        <f t="shared" si="3"/>
        <v>0</v>
      </c>
      <c r="T8" s="99">
        <f t="shared" si="3"/>
        <v>0</v>
      </c>
      <c r="U8" s="99">
        <f t="shared" si="3"/>
        <v>0</v>
      </c>
      <c r="V8" s="99">
        <f t="shared" si="3"/>
        <v>0</v>
      </c>
      <c r="W8" s="99">
        <f t="shared" si="3"/>
        <v>0</v>
      </c>
    </row>
    <row r="9" spans="2:28" x14ac:dyDescent="0.2">
      <c r="B9" s="78"/>
      <c r="C9" s="80"/>
    </row>
    <row r="10" spans="2:28" x14ac:dyDescent="0.2">
      <c r="B10" s="78" t="s">
        <v>152</v>
      </c>
      <c r="C10" s="82">
        <f>Control!C32</f>
        <v>2.5000000000000001E-2</v>
      </c>
      <c r="D10" s="99">
        <f>SUM(D5:D8)</f>
        <v>37123.502264151502</v>
      </c>
      <c r="E10" s="99">
        <f>SUM(E5:E8)</f>
        <v>37030.693508491124</v>
      </c>
      <c r="F10" s="99">
        <f t="shared" ref="F10:W10" si="4">SUM(F5:F8)</f>
        <v>36938.1167747199</v>
      </c>
      <c r="G10" s="99">
        <f t="shared" si="4"/>
        <v>36845.771482783101</v>
      </c>
      <c r="H10" s="99">
        <f t="shared" si="4"/>
        <v>36753.657054076146</v>
      </c>
      <c r="I10" s="99">
        <f t="shared" si="4"/>
        <v>36661.772911440959</v>
      </c>
      <c r="J10" s="99">
        <f t="shared" si="4"/>
        <v>36570.11847916236</v>
      </c>
      <c r="K10" s="99">
        <f t="shared" si="4"/>
        <v>36478.693182964453</v>
      </c>
      <c r="L10" s="99">
        <f t="shared" si="4"/>
        <v>36387.496450007042</v>
      </c>
      <c r="M10" s="99">
        <f t="shared" si="4"/>
        <v>36296.527708882029</v>
      </c>
      <c r="N10" s="99">
        <f t="shared" si="4"/>
        <v>36205.786389609821</v>
      </c>
      <c r="O10" s="99">
        <f t="shared" si="4"/>
        <v>36115.271923635795</v>
      </c>
      <c r="P10" s="99">
        <f t="shared" si="4"/>
        <v>36024.983743826713</v>
      </c>
      <c r="Q10" s="99">
        <f t="shared" si="4"/>
        <v>35934.921284467149</v>
      </c>
      <c r="R10" s="99">
        <f t="shared" si="4"/>
        <v>35845.083981255979</v>
      </c>
      <c r="S10" s="99">
        <f t="shared" si="4"/>
        <v>35755.471271302842</v>
      </c>
      <c r="T10" s="99">
        <f t="shared" si="4"/>
        <v>35666.082593124585</v>
      </c>
      <c r="U10" s="99">
        <f t="shared" si="4"/>
        <v>35576.917386641777</v>
      </c>
      <c r="V10" s="99">
        <f t="shared" si="4"/>
        <v>35487.97509317517</v>
      </c>
      <c r="W10" s="99">
        <f t="shared" si="4"/>
        <v>35399.255155442239</v>
      </c>
      <c r="Z10" s="84">
        <f>SUM(D10:W10)</f>
        <v>725098.09863916063</v>
      </c>
    </row>
    <row r="11" spans="2:28" x14ac:dyDescent="0.2">
      <c r="B11" s="78" t="s">
        <v>130</v>
      </c>
      <c r="C11" s="80"/>
      <c r="D11" s="99">
        <f>SUM(Costs!G27:G31)</f>
        <v>19792.452830188678</v>
      </c>
      <c r="E11" s="99">
        <f t="shared" ref="E11:W11" si="5">$D$11*(1+$C$10)^E3</f>
        <v>20287.264150943392</v>
      </c>
      <c r="F11" s="99">
        <f t="shared" si="5"/>
        <v>20794.44575471698</v>
      </c>
      <c r="G11" s="99">
        <f t="shared" si="5"/>
        <v>21314.306898584902</v>
      </c>
      <c r="H11" s="99">
        <f t="shared" si="5"/>
        <v>21847.164571049521</v>
      </c>
      <c r="I11" s="99">
        <f t="shared" si="5"/>
        <v>22393.343685325759</v>
      </c>
      <c r="J11" s="99">
        <f t="shared" si="5"/>
        <v>22953.177277458901</v>
      </c>
      <c r="K11" s="99">
        <f t="shared" si="5"/>
        <v>23527.006709395373</v>
      </c>
      <c r="L11" s="99">
        <f t="shared" si="5"/>
        <v>24115.181877130257</v>
      </c>
      <c r="M11" s="99">
        <f t="shared" si="5"/>
        <v>24718.061424058509</v>
      </c>
      <c r="N11" s="99">
        <f t="shared" si="5"/>
        <v>25336.012959659973</v>
      </c>
      <c r="O11" s="99">
        <f t="shared" si="5"/>
        <v>25969.413283651473</v>
      </c>
      <c r="P11" s="99">
        <f t="shared" si="5"/>
        <v>26618.648615742757</v>
      </c>
      <c r="Q11" s="99">
        <f t="shared" si="5"/>
        <v>27284.114831136325</v>
      </c>
      <c r="R11" s="99">
        <f t="shared" si="5"/>
        <v>27966.217701914728</v>
      </c>
      <c r="S11" s="99">
        <f t="shared" si="5"/>
        <v>28665.373144462599</v>
      </c>
      <c r="T11" s="99">
        <f t="shared" si="5"/>
        <v>29382.007473074162</v>
      </c>
      <c r="U11" s="99">
        <f t="shared" si="5"/>
        <v>30116.557659901013</v>
      </c>
      <c r="V11" s="99">
        <f t="shared" si="5"/>
        <v>30869.471601398542</v>
      </c>
      <c r="W11" s="99">
        <f t="shared" si="5"/>
        <v>31641.208391433505</v>
      </c>
      <c r="Z11" s="84">
        <f>SUM(D11:W11)</f>
        <v>505591.43084122741</v>
      </c>
    </row>
    <row r="12" spans="2:28" x14ac:dyDescent="0.2">
      <c r="B12" s="78" t="s">
        <v>158</v>
      </c>
      <c r="C12" s="80"/>
      <c r="D12" s="99">
        <f>SUM(Costs!G39:G41)+Costs!G37</f>
        <v>29000</v>
      </c>
      <c r="E12" s="99">
        <f t="shared" ref="E12:W12" si="6">$D$12*(1+$C$10)^E3</f>
        <v>29724.999999999996</v>
      </c>
      <c r="F12" s="99">
        <f t="shared" si="6"/>
        <v>30468.124999999996</v>
      </c>
      <c r="G12" s="99">
        <f t="shared" si="6"/>
        <v>31229.828124999996</v>
      </c>
      <c r="H12" s="99">
        <f t="shared" si="6"/>
        <v>32010.573828124994</v>
      </c>
      <c r="I12" s="99">
        <f t="shared" si="6"/>
        <v>32810.838173828117</v>
      </c>
      <c r="J12" s="99">
        <f t="shared" si="6"/>
        <v>33631.109128173812</v>
      </c>
      <c r="K12" s="99">
        <f t="shared" si="6"/>
        <v>34471.886856378165</v>
      </c>
      <c r="L12" s="99">
        <f t="shared" si="6"/>
        <v>35333.684027787611</v>
      </c>
      <c r="M12" s="99">
        <f t="shared" si="6"/>
        <v>36217.026128482299</v>
      </c>
      <c r="N12" s="99">
        <f t="shared" si="6"/>
        <v>37122.451781694355</v>
      </c>
      <c r="O12" s="99">
        <f t="shared" si="6"/>
        <v>38050.513076236712</v>
      </c>
      <c r="P12" s="99">
        <f t="shared" si="6"/>
        <v>39001.775903142625</v>
      </c>
      <c r="Q12" s="99">
        <f t="shared" si="6"/>
        <v>39976.820300721192</v>
      </c>
      <c r="R12" s="99">
        <f t="shared" si="6"/>
        <v>40976.240808239214</v>
      </c>
      <c r="S12" s="99">
        <f t="shared" si="6"/>
        <v>42000.646828445206</v>
      </c>
      <c r="T12" s="99">
        <f t="shared" si="6"/>
        <v>43050.662999156331</v>
      </c>
      <c r="U12" s="99">
        <f t="shared" si="6"/>
        <v>44126.929574135233</v>
      </c>
      <c r="V12" s="99">
        <f t="shared" si="6"/>
        <v>45230.102813488615</v>
      </c>
      <c r="W12" s="99">
        <f t="shared" si="6"/>
        <v>46360.85538382583</v>
      </c>
      <c r="Z12" s="84"/>
    </row>
    <row r="13" spans="2:28" x14ac:dyDescent="0.2">
      <c r="B13" s="78"/>
      <c r="C13" s="80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Z13" s="84"/>
    </row>
    <row r="14" spans="2:28" x14ac:dyDescent="0.2">
      <c r="B14" s="78" t="s">
        <v>131</v>
      </c>
      <c r="C14" s="80"/>
      <c r="D14" s="99">
        <f>D10+D11+D12</f>
        <v>85915.955094340185</v>
      </c>
      <c r="E14" s="99">
        <f t="shared" ref="E14:W14" si="7">E10+E11+E12</f>
        <v>87042.957659434513</v>
      </c>
      <c r="F14" s="99">
        <f t="shared" si="7"/>
        <v>88200.68752943688</v>
      </c>
      <c r="G14" s="99">
        <f t="shared" si="7"/>
        <v>89389.906506368003</v>
      </c>
      <c r="H14" s="99">
        <f t="shared" si="7"/>
        <v>90611.395453250661</v>
      </c>
      <c r="I14" s="99">
        <f t="shared" si="7"/>
        <v>91865.954770594835</v>
      </c>
      <c r="J14" s="99">
        <f t="shared" si="7"/>
        <v>93154.404884795076</v>
      </c>
      <c r="K14" s="99">
        <f t="shared" si="7"/>
        <v>94477.586748737987</v>
      </c>
      <c r="L14" s="99">
        <f t="shared" si="7"/>
        <v>95836.362354924902</v>
      </c>
      <c r="M14" s="99">
        <f t="shared" si="7"/>
        <v>97231.615261422849</v>
      </c>
      <c r="N14" s="99">
        <f t="shared" si="7"/>
        <v>98664.251130964141</v>
      </c>
      <c r="O14" s="99">
        <f t="shared" si="7"/>
        <v>100135.19828352399</v>
      </c>
      <c r="P14" s="99">
        <f t="shared" si="7"/>
        <v>101645.4082627121</v>
      </c>
      <c r="Q14" s="99">
        <f t="shared" si="7"/>
        <v>103195.85641632468</v>
      </c>
      <c r="R14" s="99">
        <f t="shared" si="7"/>
        <v>104787.54249140993</v>
      </c>
      <c r="S14" s="99">
        <f t="shared" si="7"/>
        <v>106421.49124421066</v>
      </c>
      <c r="T14" s="99">
        <f t="shared" si="7"/>
        <v>108098.75306535508</v>
      </c>
      <c r="U14" s="99">
        <f t="shared" si="7"/>
        <v>109820.40462067802</v>
      </c>
      <c r="V14" s="99">
        <f t="shared" si="7"/>
        <v>111587.54950806232</v>
      </c>
      <c r="W14" s="99">
        <f t="shared" si="7"/>
        <v>113401.31893070159</v>
      </c>
      <c r="Z14" s="84">
        <f>SUM(D14:W14)</f>
        <v>1971484.6002172483</v>
      </c>
    </row>
    <row r="15" spans="2:28" x14ac:dyDescent="0.2">
      <c r="B15" s="78"/>
      <c r="C15" s="80"/>
      <c r="D15" s="83"/>
    </row>
    <row r="16" spans="2:28" x14ac:dyDescent="0.2">
      <c r="B16" s="78" t="s">
        <v>132</v>
      </c>
      <c r="C16" s="82">
        <v>2.5000000000000001E-3</v>
      </c>
      <c r="D16" s="79">
        <f>'Actual H2'!AE4</f>
        <v>82496.671698108927</v>
      </c>
      <c r="E16" s="79">
        <f t="shared" ref="E16:W16" si="8">$D$16*(1-$C$16)^E3</f>
        <v>82290.430018863655</v>
      </c>
      <c r="F16" s="79">
        <f t="shared" si="8"/>
        <v>82084.703943816508</v>
      </c>
      <c r="G16" s="79">
        <f t="shared" si="8"/>
        <v>81879.492183956972</v>
      </c>
      <c r="H16" s="79">
        <f t="shared" si="8"/>
        <v>81674.793453497085</v>
      </c>
      <c r="I16" s="79">
        <f t="shared" si="8"/>
        <v>81470.606469863342</v>
      </c>
      <c r="J16" s="79">
        <f t="shared" si="8"/>
        <v>81266.929953688683</v>
      </c>
      <c r="K16" s="79">
        <f t="shared" si="8"/>
        <v>81063.76262880447</v>
      </c>
      <c r="L16" s="79">
        <f t="shared" si="8"/>
        <v>80861.103222232457</v>
      </c>
      <c r="M16" s="79">
        <f t="shared" si="8"/>
        <v>80658.950464176887</v>
      </c>
      <c r="N16" s="79">
        <f t="shared" si="8"/>
        <v>80457.303088016444</v>
      </c>
      <c r="O16" s="79">
        <f t="shared" si="8"/>
        <v>80256.159830296398</v>
      </c>
      <c r="P16" s="79">
        <f t="shared" si="8"/>
        <v>80055.519430720669</v>
      </c>
      <c r="Q16" s="79">
        <f t="shared" si="8"/>
        <v>79855.380632143875</v>
      </c>
      <c r="R16" s="79">
        <f t="shared" si="8"/>
        <v>79655.742180563509</v>
      </c>
      <c r="S16" s="79">
        <f t="shared" si="8"/>
        <v>79456.602825112102</v>
      </c>
      <c r="T16" s="79">
        <f t="shared" si="8"/>
        <v>79257.961318049332</v>
      </c>
      <c r="U16" s="79">
        <f t="shared" si="8"/>
        <v>79059.816414754212</v>
      </c>
      <c r="V16" s="79">
        <f t="shared" si="8"/>
        <v>78862.166873717331</v>
      </c>
      <c r="W16" s="79">
        <f t="shared" si="8"/>
        <v>78665.011456533044</v>
      </c>
      <c r="Z16" s="85">
        <f>SUM(D16:W16)</f>
        <v>1611329.1080869159</v>
      </c>
      <c r="AA16" s="86">
        <f>(W16-D16)/D16</f>
        <v>-4.644624034770261E-2</v>
      </c>
      <c r="AB16" s="86">
        <f>AA16/20</f>
        <v>-2.3223120173851306E-3</v>
      </c>
    </row>
    <row r="17" spans="2:23" x14ac:dyDescent="0.2">
      <c r="B17" s="78"/>
      <c r="C17" s="80"/>
      <c r="D17" s="83"/>
    </row>
    <row r="18" spans="2:23" x14ac:dyDescent="0.2">
      <c r="B18" s="78" t="s">
        <v>133</v>
      </c>
      <c r="C18" s="80"/>
      <c r="D18" s="99">
        <f>D16*Control!$C$29</f>
        <v>577476.70188676252</v>
      </c>
      <c r="E18" s="99">
        <f>E16*Control!$C$29</f>
        <v>576033.0101320456</v>
      </c>
      <c r="F18" s="99">
        <f>F16*Control!$C$29</f>
        <v>574592.92760671559</v>
      </c>
      <c r="G18" s="99">
        <f>G16*Control!$C$29</f>
        <v>573156.44528769876</v>
      </c>
      <c r="H18" s="99">
        <f>H16*Control!$C$29</f>
        <v>571723.55417447956</v>
      </c>
      <c r="I18" s="99">
        <f>I16*Control!$C$29</f>
        <v>570294.24528904341</v>
      </c>
      <c r="J18" s="99">
        <f>J16*Control!$C$29</f>
        <v>568868.50967582082</v>
      </c>
      <c r="K18" s="99">
        <f>K16*Control!$C$29</f>
        <v>567446.33840163134</v>
      </c>
      <c r="L18" s="99">
        <f>L16*Control!$C$29</f>
        <v>566027.72255562723</v>
      </c>
      <c r="M18" s="99">
        <f>M16*Control!$C$29</f>
        <v>564612.65324923815</v>
      </c>
      <c r="N18" s="99">
        <f>N16*Control!$C$29</f>
        <v>563201.1216161151</v>
      </c>
      <c r="O18" s="99">
        <f>O16*Control!$C$29</f>
        <v>561793.11881207477</v>
      </c>
      <c r="P18" s="99">
        <f>P16*Control!$C$29</f>
        <v>560388.63601504464</v>
      </c>
      <c r="Q18" s="99">
        <f>Q16*Control!$C$29</f>
        <v>558987.66442500707</v>
      </c>
      <c r="R18" s="99">
        <f>R16*Control!$C$29</f>
        <v>557590.19526394457</v>
      </c>
      <c r="S18" s="99">
        <f>S16*Control!$C$29</f>
        <v>556196.21977578476</v>
      </c>
      <c r="T18" s="99">
        <f>T16*Control!$C$29</f>
        <v>554805.72922634531</v>
      </c>
      <c r="U18" s="99">
        <f>U16*Control!$C$29</f>
        <v>553418.71490327944</v>
      </c>
      <c r="V18" s="99">
        <f>V16*Control!$C$29</f>
        <v>552035.16811602132</v>
      </c>
      <c r="W18" s="99">
        <f>W16*Control!$C$29</f>
        <v>550655.08019573125</v>
      </c>
    </row>
    <row r="19" spans="2:23" x14ac:dyDescent="0.2">
      <c r="B19" s="78" t="s">
        <v>172</v>
      </c>
      <c r="C19" s="80"/>
      <c r="D19" s="99">
        <f>IF(Control!$C$30="Yes",'Cash flow'!D16*Parameters!$C$32/1000*Control!$C$31,0)</f>
        <v>0</v>
      </c>
      <c r="E19" s="99">
        <f>IF(Control!$C$30="Yes",'Cash flow'!E16*Parameters!$C$32/1000*Control!$C$31,0)</f>
        <v>0</v>
      </c>
      <c r="F19" s="99">
        <f>IF(Control!$C$30="Yes",'Cash flow'!F16*Parameters!$C$32/1000*Control!$C$31,0)</f>
        <v>0</v>
      </c>
      <c r="G19" s="99">
        <f>IF(Control!$C$30="Yes",'Cash flow'!G16*Parameters!$C$32/1000*Control!$C$31,0)</f>
        <v>0</v>
      </c>
      <c r="H19" s="99">
        <f>IF(Control!$C$30="Yes",'Cash flow'!H16*Parameters!$C$32/1000*Control!$C$31,0)</f>
        <v>0</v>
      </c>
      <c r="I19" s="99">
        <f>IF(Control!$C$30="Yes",'Cash flow'!I16*Parameters!$C$32/1000*Control!$C$31,0)</f>
        <v>0</v>
      </c>
      <c r="J19" s="99">
        <f>IF(Control!$C$30="Yes",'Cash flow'!J16*Parameters!$C$32/1000*Control!$C$31,0)</f>
        <v>0</v>
      </c>
      <c r="K19" s="99">
        <f>IF(Control!$C$30="Yes",'Cash flow'!K16*Parameters!$C$32/1000*Control!$C$31,0)</f>
        <v>0</v>
      </c>
      <c r="L19" s="99">
        <f>IF(Control!$C$30="Yes",'Cash flow'!L16*Parameters!$C$32/1000*Control!$C$31,0)</f>
        <v>0</v>
      </c>
      <c r="M19" s="99">
        <f>IF(Control!$C$30="Yes",'Cash flow'!M16*Parameters!$C$32/1000*Control!$C$31,0)</f>
        <v>0</v>
      </c>
      <c r="N19" s="99">
        <f>IF(Control!$C$30="Yes",'Cash flow'!N16*Parameters!$C$32/1000*Control!$C$31,0)</f>
        <v>0</v>
      </c>
      <c r="O19" s="99">
        <f>IF(Control!$C$30="Yes",'Cash flow'!O16*Parameters!$C$32/1000*Control!$C$31,0)</f>
        <v>0</v>
      </c>
      <c r="P19" s="99">
        <f>IF(Control!$C$30="Yes",'Cash flow'!P16*Parameters!$C$32/1000*Control!$C$31,0)</f>
        <v>0</v>
      </c>
      <c r="Q19" s="99">
        <f>IF(Control!$C$30="Yes",'Cash flow'!Q16*Parameters!$C$32/1000*Control!$C$31,0)</f>
        <v>0</v>
      </c>
      <c r="R19" s="99">
        <f>IF(Control!$C$30="Yes",'Cash flow'!R16*Parameters!$C$32/1000*Control!$C$31,0)</f>
        <v>0</v>
      </c>
      <c r="S19" s="99">
        <f>IF(Control!$C$30="Yes",'Cash flow'!S16*Parameters!$C$32/1000*Control!$C$31,0)</f>
        <v>0</v>
      </c>
      <c r="T19" s="99">
        <f>IF(Control!$C$30="Yes",'Cash flow'!T16*Parameters!$C$32/1000*Control!$C$31,0)</f>
        <v>0</v>
      </c>
      <c r="U19" s="99">
        <f>IF(Control!$C$30="Yes",'Cash flow'!U16*Parameters!$C$32/1000*Control!$C$31,0)</f>
        <v>0</v>
      </c>
      <c r="V19" s="99">
        <f>IF(Control!$C$30="Yes",'Cash flow'!V16*Parameters!$C$32/1000*Control!$C$31,0)</f>
        <v>0</v>
      </c>
      <c r="W19" s="99">
        <f>IF(Control!$C$30="Yes",'Cash flow'!W16*Parameters!$C$32/1000*Control!$C$31,0)</f>
        <v>0</v>
      </c>
    </row>
    <row r="20" spans="2:23" x14ac:dyDescent="0.2">
      <c r="B20" s="78"/>
      <c r="C20" s="80"/>
    </row>
    <row r="21" spans="2:23" x14ac:dyDescent="0.2">
      <c r="B21" s="87" t="s">
        <v>134</v>
      </c>
      <c r="C21" s="109">
        <f>-Costs!G20</f>
        <v>-2209245.283018868</v>
      </c>
      <c r="D21" s="101">
        <f>D18+D19-D14</f>
        <v>491560.74679242232</v>
      </c>
      <c r="E21" s="101">
        <f t="shared" ref="E21:W21" si="9">E18+E19-E14</f>
        <v>488990.05247261107</v>
      </c>
      <c r="F21" s="101">
        <f t="shared" si="9"/>
        <v>486392.24007727869</v>
      </c>
      <c r="G21" s="101">
        <f t="shared" si="9"/>
        <v>483766.53878133075</v>
      </c>
      <c r="H21" s="101">
        <f t="shared" si="9"/>
        <v>481112.15872122889</v>
      </c>
      <c r="I21" s="101">
        <f t="shared" si="9"/>
        <v>478428.29051844857</v>
      </c>
      <c r="J21" s="101">
        <f t="shared" si="9"/>
        <v>475714.10479102575</v>
      </c>
      <c r="K21" s="101">
        <f t="shared" si="9"/>
        <v>472968.75165289338</v>
      </c>
      <c r="L21" s="101">
        <f t="shared" si="9"/>
        <v>470191.36020070233</v>
      </c>
      <c r="M21" s="101">
        <f t="shared" si="9"/>
        <v>467381.03798781533</v>
      </c>
      <c r="N21" s="101">
        <f t="shared" si="9"/>
        <v>464536.87048515095</v>
      </c>
      <c r="O21" s="101">
        <f t="shared" si="9"/>
        <v>461657.92052855075</v>
      </c>
      <c r="P21" s="101">
        <f t="shared" si="9"/>
        <v>458743.22775233258</v>
      </c>
      <c r="Q21" s="101">
        <f t="shared" si="9"/>
        <v>455791.80800868239</v>
      </c>
      <c r="R21" s="101">
        <f t="shared" si="9"/>
        <v>452802.65277253464</v>
      </c>
      <c r="S21" s="101">
        <f t="shared" si="9"/>
        <v>449774.72853157413</v>
      </c>
      <c r="T21" s="101">
        <f t="shared" si="9"/>
        <v>446706.97616099025</v>
      </c>
      <c r="U21" s="101">
        <f t="shared" si="9"/>
        <v>443598.31028260139</v>
      </c>
      <c r="V21" s="101">
        <f t="shared" si="9"/>
        <v>440447.61860795901</v>
      </c>
      <c r="W21" s="101">
        <f t="shared" si="9"/>
        <v>437253.76126502967</v>
      </c>
    </row>
    <row r="22" spans="2:23" x14ac:dyDescent="0.2">
      <c r="B22" s="88" t="s">
        <v>135</v>
      </c>
      <c r="C22" s="102">
        <f>IRR(C21:W21)</f>
        <v>0.21272895677780346</v>
      </c>
    </row>
    <row r="23" spans="2:23" x14ac:dyDescent="0.2">
      <c r="B23" s="78"/>
      <c r="C23" s="80"/>
    </row>
    <row r="24" spans="2:23" x14ac:dyDescent="0.2">
      <c r="B24" s="78" t="s">
        <v>168</v>
      </c>
      <c r="C24" s="89">
        <f>-C21</f>
        <v>2209245.283018868</v>
      </c>
      <c r="D24" s="99">
        <f>C24*(1-Control!$C$38)</f>
        <v>1811581.1320754718</v>
      </c>
      <c r="E24" s="99">
        <f>D24*(1-Control!$C$38)</f>
        <v>1485496.528301887</v>
      </c>
      <c r="F24" s="99">
        <f>E24*(1-Control!$C$38)</f>
        <v>1218107.1532075475</v>
      </c>
      <c r="G24" s="99">
        <f>F24*(1-Control!$C$38)</f>
        <v>998847.86563018907</v>
      </c>
      <c r="H24" s="99">
        <f>G24*(1-Control!$C$38)</f>
        <v>819055.24981675507</v>
      </c>
      <c r="I24" s="99">
        <f>H24*(1-Control!$C$38)</f>
        <v>671625.30484973919</v>
      </c>
      <c r="J24" s="99">
        <f>I24*(1-Control!$C$38)</f>
        <v>550732.7499767862</v>
      </c>
      <c r="K24" s="99">
        <f>J24*(1-Control!$C$38)</f>
        <v>451600.85498096474</v>
      </c>
      <c r="L24" s="99">
        <f>K24*(1-Control!$C$38)</f>
        <v>370312.7010843911</v>
      </c>
      <c r="M24" s="99">
        <f>L24*(1-Control!$C$38)</f>
        <v>303656.41488920071</v>
      </c>
      <c r="N24" s="99">
        <f>M24*(1-Control!$C$38)</f>
        <v>248998.26020914459</v>
      </c>
      <c r="O24" s="99">
        <f>N24*(1-Control!$C$38)</f>
        <v>204178.57337149858</v>
      </c>
      <c r="P24" s="99">
        <f>O24*(1-Control!$C$38)</f>
        <v>167426.43016462884</v>
      </c>
      <c r="Q24" s="99">
        <f>P24*(1-Control!$C$38)</f>
        <v>137289.67273499566</v>
      </c>
      <c r="R24" s="99">
        <f>Q24*(1-Control!$C$38)</f>
        <v>112577.53164269646</v>
      </c>
      <c r="S24" s="99">
        <f>R24*(1-Control!$C$38)</f>
        <v>92313.575947011108</v>
      </c>
      <c r="T24" s="99">
        <f>S24*(1-Control!$C$38)</f>
        <v>75697.13227654912</v>
      </c>
      <c r="U24" s="99">
        <f>T24*(1-Control!$C$38)</f>
        <v>62071.648466770283</v>
      </c>
      <c r="V24" s="99">
        <f>U24*(1-Control!$C$38)</f>
        <v>50898.751742751636</v>
      </c>
      <c r="W24" s="99">
        <f>V24*(1-Control!$C$38)</f>
        <v>41736.976429056347</v>
      </c>
    </row>
    <row r="25" spans="2:23" x14ac:dyDescent="0.2">
      <c r="B25" s="78" t="s">
        <v>169</v>
      </c>
      <c r="C25" s="89"/>
      <c r="D25" s="99">
        <f>C24-D24</f>
        <v>397664.15094339615</v>
      </c>
      <c r="E25" s="99">
        <f t="shared" ref="E25:W25" si="10">D24-E24</f>
        <v>326084.60377358482</v>
      </c>
      <c r="F25" s="99">
        <f t="shared" si="10"/>
        <v>267389.37509433948</v>
      </c>
      <c r="G25" s="99">
        <f t="shared" si="10"/>
        <v>219259.28757735842</v>
      </c>
      <c r="H25" s="99">
        <f t="shared" si="10"/>
        <v>179792.61581343401</v>
      </c>
      <c r="I25" s="99">
        <f>H24-I24</f>
        <v>147429.94496701588</v>
      </c>
      <c r="J25" s="99">
        <f t="shared" si="10"/>
        <v>120892.55487295298</v>
      </c>
      <c r="K25" s="99">
        <f t="shared" si="10"/>
        <v>99131.894995821465</v>
      </c>
      <c r="L25" s="99">
        <f t="shared" si="10"/>
        <v>81288.15389657364</v>
      </c>
      <c r="M25" s="99">
        <f t="shared" si="10"/>
        <v>66656.286195190391</v>
      </c>
      <c r="N25" s="99">
        <f t="shared" si="10"/>
        <v>54658.154680056119</v>
      </c>
      <c r="O25" s="99">
        <f t="shared" si="10"/>
        <v>44819.686837646004</v>
      </c>
      <c r="P25" s="99">
        <f t="shared" si="10"/>
        <v>36752.143206869747</v>
      </c>
      <c r="Q25" s="99">
        <f t="shared" si="10"/>
        <v>30136.757429633173</v>
      </c>
      <c r="R25" s="99">
        <f t="shared" si="10"/>
        <v>24712.141092299207</v>
      </c>
      <c r="S25" s="99">
        <f t="shared" si="10"/>
        <v>20263.955695685348</v>
      </c>
      <c r="T25" s="99">
        <f t="shared" si="10"/>
        <v>16616.443670461987</v>
      </c>
      <c r="U25" s="99">
        <f t="shared" si="10"/>
        <v>13625.483809778838</v>
      </c>
      <c r="V25" s="99">
        <f t="shared" si="10"/>
        <v>11172.896724018647</v>
      </c>
      <c r="W25" s="99">
        <f t="shared" si="10"/>
        <v>9161.7753136952888</v>
      </c>
    </row>
    <row r="26" spans="2:23" x14ac:dyDescent="0.2">
      <c r="B26" s="78"/>
      <c r="C26" s="8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</row>
    <row r="27" spans="2:23" x14ac:dyDescent="0.2">
      <c r="B27" s="78" t="s">
        <v>136</v>
      </c>
      <c r="C27" s="80"/>
      <c r="D27" s="99">
        <f>D21-D25-D31</f>
        <v>93896.595849026169</v>
      </c>
      <c r="E27" s="99">
        <f t="shared" ref="E27:W27" si="11">E21-E25-E31</f>
        <v>162905.44869902625</v>
      </c>
      <c r="F27" s="99">
        <f t="shared" si="11"/>
        <v>219002.86498293921</v>
      </c>
      <c r="G27" s="99">
        <f t="shared" si="11"/>
        <v>264507.25120397232</v>
      </c>
      <c r="H27" s="99">
        <f t="shared" si="11"/>
        <v>301319.54290779488</v>
      </c>
      <c r="I27" s="99">
        <f t="shared" si="11"/>
        <v>330998.34555143269</v>
      </c>
      <c r="J27" s="99">
        <f t="shared" si="11"/>
        <v>354821.54991807276</v>
      </c>
      <c r="K27" s="99">
        <f t="shared" si="11"/>
        <v>373836.85665707191</v>
      </c>
      <c r="L27" s="99">
        <f t="shared" si="11"/>
        <v>388903.20630412869</v>
      </c>
      <c r="M27" s="99">
        <f t="shared" si="11"/>
        <v>400724.75179262494</v>
      </c>
      <c r="N27" s="99">
        <f t="shared" si="11"/>
        <v>409878.71580509481</v>
      </c>
      <c r="O27" s="99">
        <f t="shared" si="11"/>
        <v>416838.23369090474</v>
      </c>
      <c r="P27" s="99">
        <f t="shared" si="11"/>
        <v>421991.08454546286</v>
      </c>
      <c r="Q27" s="99">
        <f t="shared" si="11"/>
        <v>425655.05057904922</v>
      </c>
      <c r="R27" s="99">
        <f t="shared" si="11"/>
        <v>428090.51168023545</v>
      </c>
      <c r="S27" s="99">
        <f t="shared" si="11"/>
        <v>429510.77283588878</v>
      </c>
      <c r="T27" s="99">
        <f t="shared" si="11"/>
        <v>430090.53249052825</v>
      </c>
      <c r="U27" s="99">
        <f t="shared" si="11"/>
        <v>429972.82647282258</v>
      </c>
      <c r="V27" s="99">
        <f t="shared" si="11"/>
        <v>429274.72188394039</v>
      </c>
      <c r="W27" s="99">
        <f t="shared" si="11"/>
        <v>428091.98595133435</v>
      </c>
    </row>
    <row r="28" spans="2:23" x14ac:dyDescent="0.2">
      <c r="B28" s="78" t="s">
        <v>170</v>
      </c>
      <c r="C28" s="80"/>
      <c r="D28" s="99">
        <f>D27</f>
        <v>93896.595849026169</v>
      </c>
      <c r="E28" s="99">
        <f>D28+E27</f>
        <v>256802.04454805242</v>
      </c>
      <c r="F28" s="99">
        <f t="shared" ref="F28:W28" si="12">E28+F27</f>
        <v>475804.90953099163</v>
      </c>
      <c r="G28" s="99">
        <f t="shared" si="12"/>
        <v>740312.16073496395</v>
      </c>
      <c r="H28" s="99">
        <f t="shared" si="12"/>
        <v>1041631.7036427588</v>
      </c>
      <c r="I28" s="99">
        <f t="shared" si="12"/>
        <v>1372630.0491941916</v>
      </c>
      <c r="J28" s="99">
        <f t="shared" si="12"/>
        <v>1727451.5991122643</v>
      </c>
      <c r="K28" s="99">
        <f t="shared" si="12"/>
        <v>2101288.4557693363</v>
      </c>
      <c r="L28" s="99">
        <f t="shared" si="12"/>
        <v>2490191.6620734651</v>
      </c>
      <c r="M28" s="99">
        <f t="shared" si="12"/>
        <v>2890916.4138660901</v>
      </c>
      <c r="N28" s="99">
        <f t="shared" si="12"/>
        <v>3300795.1296711848</v>
      </c>
      <c r="O28" s="99">
        <f t="shared" si="12"/>
        <v>3717633.3633620897</v>
      </c>
      <c r="P28" s="99">
        <f t="shared" si="12"/>
        <v>4139624.4479075526</v>
      </c>
      <c r="Q28" s="99">
        <f t="shared" si="12"/>
        <v>4565279.4984866017</v>
      </c>
      <c r="R28" s="99">
        <f t="shared" si="12"/>
        <v>4993370.0101668369</v>
      </c>
      <c r="S28" s="99">
        <f t="shared" si="12"/>
        <v>5422880.7830027258</v>
      </c>
      <c r="T28" s="99">
        <f t="shared" si="12"/>
        <v>5852971.315493254</v>
      </c>
      <c r="U28" s="99">
        <f t="shared" si="12"/>
        <v>6282944.1419660766</v>
      </c>
      <c r="V28" s="99">
        <f t="shared" si="12"/>
        <v>6712218.8638500171</v>
      </c>
      <c r="W28" s="99">
        <f t="shared" si="12"/>
        <v>7140310.8498013513</v>
      </c>
    </row>
    <row r="29" spans="2:23" x14ac:dyDescent="0.2">
      <c r="B29" s="78" t="s">
        <v>137</v>
      </c>
      <c r="C29" s="90">
        <f>Control!C36</f>
        <v>0.25</v>
      </c>
      <c r="D29" s="99">
        <f t="shared" ref="D29:W29" si="13">IF(D28&gt;0,D27*$C$29,0)</f>
        <v>23474.148962256542</v>
      </c>
      <c r="E29" s="99">
        <f t="shared" si="13"/>
        <v>40726.362174756563</v>
      </c>
      <c r="F29" s="99">
        <f t="shared" si="13"/>
        <v>54750.716245734802</v>
      </c>
      <c r="G29" s="99">
        <f t="shared" si="13"/>
        <v>66126.812800993081</v>
      </c>
      <c r="H29" s="99">
        <f t="shared" si="13"/>
        <v>75329.88572694872</v>
      </c>
      <c r="I29" s="99">
        <f t="shared" si="13"/>
        <v>82749.586387858173</v>
      </c>
      <c r="J29" s="99">
        <f t="shared" si="13"/>
        <v>88705.387479518191</v>
      </c>
      <c r="K29" s="99">
        <f t="shared" si="13"/>
        <v>93459.214164267978</v>
      </c>
      <c r="L29" s="99">
        <f t="shared" si="13"/>
        <v>97225.801576032172</v>
      </c>
      <c r="M29" s="99">
        <f t="shared" si="13"/>
        <v>100181.18794815624</v>
      </c>
      <c r="N29" s="99">
        <f t="shared" si="13"/>
        <v>102469.6789512737</v>
      </c>
      <c r="O29" s="99">
        <f t="shared" si="13"/>
        <v>104209.55842272619</v>
      </c>
      <c r="P29" s="99">
        <f t="shared" si="13"/>
        <v>105497.77113636571</v>
      </c>
      <c r="Q29" s="99">
        <f t="shared" si="13"/>
        <v>106413.7626447623</v>
      </c>
      <c r="R29" s="99">
        <f t="shared" si="13"/>
        <v>107022.62792005886</v>
      </c>
      <c r="S29" s="99">
        <f t="shared" si="13"/>
        <v>107377.6932089722</v>
      </c>
      <c r="T29" s="99">
        <f t="shared" si="13"/>
        <v>107522.63312263206</v>
      </c>
      <c r="U29" s="99">
        <f t="shared" si="13"/>
        <v>107493.20661820564</v>
      </c>
      <c r="V29" s="99">
        <f t="shared" si="13"/>
        <v>107318.6804709851</v>
      </c>
      <c r="W29" s="99">
        <f t="shared" si="13"/>
        <v>107022.99648783359</v>
      </c>
    </row>
    <row r="30" spans="2:23" x14ac:dyDescent="0.2">
      <c r="B30" s="78"/>
      <c r="C30" s="80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</row>
    <row r="31" spans="2:23" x14ac:dyDescent="0.2">
      <c r="B31" s="78" t="s">
        <v>138</v>
      </c>
      <c r="C31" s="80"/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</row>
    <row r="32" spans="2:23" x14ac:dyDescent="0.2">
      <c r="B32" s="78" t="s">
        <v>139</v>
      </c>
      <c r="C32" s="80"/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</row>
    <row r="33" spans="2:23" x14ac:dyDescent="0.2">
      <c r="B33" s="78" t="s">
        <v>140</v>
      </c>
      <c r="C33" s="80"/>
      <c r="D33" s="99">
        <v>0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0</v>
      </c>
      <c r="N33" s="99">
        <v>0</v>
      </c>
      <c r="O33" s="99">
        <v>0</v>
      </c>
      <c r="P33" s="99">
        <v>0</v>
      </c>
      <c r="Q33" s="99">
        <v>0</v>
      </c>
      <c r="R33" s="99">
        <v>0</v>
      </c>
      <c r="S33" s="99">
        <v>0</v>
      </c>
      <c r="T33" s="99">
        <v>0</v>
      </c>
      <c r="U33" s="99">
        <v>0</v>
      </c>
      <c r="V33" s="99">
        <v>0</v>
      </c>
      <c r="W33" s="99">
        <v>0</v>
      </c>
    </row>
    <row r="34" spans="2:23" x14ac:dyDescent="0.2">
      <c r="B34" s="78"/>
      <c r="C34" s="80"/>
    </row>
    <row r="35" spans="2:23" x14ac:dyDescent="0.2">
      <c r="B35" s="91" t="s">
        <v>141</v>
      </c>
      <c r="C35" s="110">
        <f>C21</f>
        <v>-2209245.283018868</v>
      </c>
      <c r="D35" s="104">
        <f>D21-D29-D33</f>
        <v>468086.59783016576</v>
      </c>
      <c r="E35" s="104">
        <f>E21-E29-E33</f>
        <v>448263.69029785448</v>
      </c>
      <c r="F35" s="104">
        <f t="shared" ref="F35:W35" si="14">F21-F29-F33</f>
        <v>431641.52383154386</v>
      </c>
      <c r="G35" s="104">
        <f t="shared" si="14"/>
        <v>417639.72598033765</v>
      </c>
      <c r="H35" s="104">
        <f t="shared" si="14"/>
        <v>405782.27299428015</v>
      </c>
      <c r="I35" s="104">
        <f t="shared" si="14"/>
        <v>395678.70413059043</v>
      </c>
      <c r="J35" s="104">
        <f t="shared" si="14"/>
        <v>387008.71731150756</v>
      </c>
      <c r="K35" s="104">
        <f t="shared" si="14"/>
        <v>379509.53748862538</v>
      </c>
      <c r="L35" s="104">
        <f t="shared" si="14"/>
        <v>372965.55862467014</v>
      </c>
      <c r="M35" s="104">
        <f t="shared" si="14"/>
        <v>367199.85003965907</v>
      </c>
      <c r="N35" s="104">
        <f t="shared" si="14"/>
        <v>362067.19153387728</v>
      </c>
      <c r="O35" s="104">
        <f t="shared" si="14"/>
        <v>357448.36210582458</v>
      </c>
      <c r="P35" s="104">
        <f t="shared" si="14"/>
        <v>353245.45661596686</v>
      </c>
      <c r="Q35" s="104">
        <f t="shared" si="14"/>
        <v>349378.0453639201</v>
      </c>
      <c r="R35" s="104">
        <f t="shared" si="14"/>
        <v>345780.02485247579</v>
      </c>
      <c r="S35" s="104">
        <f t="shared" si="14"/>
        <v>342397.03532260191</v>
      </c>
      <c r="T35" s="104">
        <f t="shared" si="14"/>
        <v>339184.3430383582</v>
      </c>
      <c r="U35" s="104">
        <f t="shared" si="14"/>
        <v>336105.10366439575</v>
      </c>
      <c r="V35" s="104">
        <f t="shared" si="14"/>
        <v>333128.93813697388</v>
      </c>
      <c r="W35" s="104">
        <f t="shared" si="14"/>
        <v>330230.76477719611</v>
      </c>
    </row>
    <row r="36" spans="2:23" x14ac:dyDescent="0.2">
      <c r="B36" s="92" t="s">
        <v>142</v>
      </c>
      <c r="C36" s="103">
        <f>IRR(C35:W35)</f>
        <v>0.17883407661073969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</row>
    <row r="37" spans="2:23" x14ac:dyDescent="0.2">
      <c r="B37" s="78"/>
      <c r="C37" s="80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</row>
    <row r="38" spans="2:23" x14ac:dyDescent="0.2">
      <c r="B38" s="78" t="s">
        <v>143</v>
      </c>
      <c r="C38" s="80"/>
      <c r="D38" s="93">
        <f>(D18+D19-D14)/(D18+D19)</f>
        <v>0.85122178121882486</v>
      </c>
      <c r="E38" s="93">
        <f>(E18+E19-E14)/(E18+E19)</f>
        <v>0.84889241392697024</v>
      </c>
      <c r="F38" s="93">
        <f t="shared" ref="F38:W38" si="15">(F18+F19-F14)/(F18+F19)</f>
        <v>0.84649882848922475</v>
      </c>
      <c r="G38" s="93">
        <f t="shared" si="15"/>
        <v>0.84403925448051398</v>
      </c>
      <c r="H38" s="93">
        <f t="shared" si="15"/>
        <v>0.84151187266705174</v>
      </c>
      <c r="I38" s="93">
        <f t="shared" si="15"/>
        <v>0.83891481366073717</v>
      </c>
      <c r="J38" s="93">
        <f t="shared" si="15"/>
        <v>0.83624615653645396</v>
      </c>
      <c r="K38" s="93">
        <f t="shared" si="15"/>
        <v>0.83350392741125079</v>
      </c>
      <c r="L38" s="93">
        <f t="shared" si="15"/>
        <v>0.83068609798435011</v>
      </c>
      <c r="M38" s="93">
        <f t="shared" si="15"/>
        <v>0.82779058403690842</v>
      </c>
      <c r="N38" s="93">
        <f t="shared" si="15"/>
        <v>0.8248152438904145</v>
      </c>
      <c r="O38" s="93">
        <f t="shared" si="15"/>
        <v>0.8217578768225885</v>
      </c>
      <c r="P38" s="93">
        <f t="shared" si="15"/>
        <v>0.81861622143960966</v>
      </c>
      <c r="Q38" s="93">
        <f t="shared" si="15"/>
        <v>0.81538795400346575</v>
      </c>
      <c r="R38" s="93">
        <f t="shared" si="15"/>
        <v>0.8120706867131926</v>
      </c>
      <c r="S38" s="93">
        <f t="shared" si="15"/>
        <v>0.80866196593872652</v>
      </c>
      <c r="T38" s="93">
        <f t="shared" si="15"/>
        <v>0.80515927040606716</v>
      </c>
      <c r="U38" s="93">
        <f t="shared" si="15"/>
        <v>0.80156000933240712</v>
      </c>
      <c r="V38" s="93">
        <f t="shared" si="15"/>
        <v>0.79786152050984926</v>
      </c>
      <c r="W38" s="93">
        <f t="shared" si="15"/>
        <v>0.79406106833629342</v>
      </c>
    </row>
    <row r="39" spans="2:23" x14ac:dyDescent="0.2">
      <c r="B39" s="78" t="s">
        <v>144</v>
      </c>
      <c r="C39" s="80"/>
      <c r="D39" s="93">
        <f>(D18+D19-D14-D29-D31)/(D18+D19)</f>
        <v>0.81057226430227991</v>
      </c>
      <c r="E39" s="93">
        <f t="shared" ref="E39:W39" si="16">(E18+E19-E14-E29-E31)/(E18+E19)</f>
        <v>0.7781909758871246</v>
      </c>
      <c r="F39" s="93">
        <f t="shared" si="16"/>
        <v>0.75121273355975615</v>
      </c>
      <c r="G39" s="93">
        <f t="shared" si="16"/>
        <v>0.72866619474321936</v>
      </c>
      <c r="H39" s="93">
        <f t="shared" si="16"/>
        <v>0.70975258939645303</v>
      </c>
      <c r="I39" s="93">
        <f t="shared" si="16"/>
        <v>0.69381500409503127</v>
      </c>
      <c r="J39" s="93">
        <f t="shared" si="16"/>
        <v>0.68031313164451823</v>
      </c>
      <c r="K39" s="93">
        <f t="shared" si="16"/>
        <v>0.66880251365727084</v>
      </c>
      <c r="L39" s="93">
        <f t="shared" si="16"/>
        <v>0.65891747658705246</v>
      </c>
      <c r="M39" s="93">
        <f t="shared" si="16"/>
        <v>0.65035710398357871</v>
      </c>
      <c r="N39" s="93">
        <f t="shared" si="16"/>
        <v>0.64287370468105498</v>
      </c>
      <c r="O39" s="93">
        <f t="shared" si="16"/>
        <v>0.63626333277569835</v>
      </c>
      <c r="P39" s="93">
        <f t="shared" si="16"/>
        <v>0.63035799428038963</v>
      </c>
      <c r="Q39" s="93">
        <f t="shared" si="16"/>
        <v>0.62501924031418787</v>
      </c>
      <c r="R39" s="93">
        <f t="shared" si="16"/>
        <v>0.62013290009304245</v>
      </c>
      <c r="S39" s="93">
        <f t="shared" si="16"/>
        <v>0.61560475089282318</v>
      </c>
      <c r="T39" s="93">
        <f t="shared" si="16"/>
        <v>0.61135695824795711</v>
      </c>
      <c r="U39" s="93">
        <f t="shared" si="16"/>
        <v>0.6073251493186973</v>
      </c>
      <c r="V39" s="93">
        <f t="shared" si="16"/>
        <v>0.60345600675020783</v>
      </c>
      <c r="W39" s="93">
        <f t="shared" si="16"/>
        <v>0.59970529039669451</v>
      </c>
    </row>
    <row r="40" spans="2:23" x14ac:dyDescent="0.2">
      <c r="B40" s="78"/>
      <c r="C40" s="80"/>
    </row>
    <row r="41" spans="2:23" x14ac:dyDescent="0.2">
      <c r="B41" s="94" t="s">
        <v>145</v>
      </c>
      <c r="C41" s="95"/>
      <c r="D41" s="105">
        <f>C35+D35</f>
        <v>-1741158.6851887023</v>
      </c>
      <c r="E41" s="105">
        <f t="shared" ref="E41:W41" si="17">D41+E35</f>
        <v>-1292894.9948908477</v>
      </c>
      <c r="F41" s="105">
        <f t="shared" si="17"/>
        <v>-861253.47105930385</v>
      </c>
      <c r="G41" s="105">
        <f t="shared" si="17"/>
        <v>-443613.7450789662</v>
      </c>
      <c r="H41" s="105">
        <f t="shared" si="17"/>
        <v>-37831.472084686044</v>
      </c>
      <c r="I41" s="105">
        <f t="shared" si="17"/>
        <v>357847.23204590438</v>
      </c>
      <c r="J41" s="105">
        <f t="shared" si="17"/>
        <v>744855.94935741194</v>
      </c>
      <c r="K41" s="105">
        <f t="shared" si="17"/>
        <v>1124365.4868460372</v>
      </c>
      <c r="L41" s="105">
        <f t="shared" si="17"/>
        <v>1497331.0454707074</v>
      </c>
      <c r="M41" s="105">
        <f t="shared" si="17"/>
        <v>1864530.8955103664</v>
      </c>
      <c r="N41" s="105">
        <f t="shared" si="17"/>
        <v>2226598.0870442437</v>
      </c>
      <c r="O41" s="105">
        <f t="shared" si="17"/>
        <v>2584046.4491500682</v>
      </c>
      <c r="P41" s="105">
        <f t="shared" si="17"/>
        <v>2937291.905766035</v>
      </c>
      <c r="Q41" s="105">
        <f t="shared" si="17"/>
        <v>3286669.9511299552</v>
      </c>
      <c r="R41" s="105">
        <f t="shared" si="17"/>
        <v>3632449.9759824309</v>
      </c>
      <c r="S41" s="105">
        <f t="shared" si="17"/>
        <v>3974847.0113050328</v>
      </c>
      <c r="T41" s="105">
        <f t="shared" si="17"/>
        <v>4314031.354343391</v>
      </c>
      <c r="U41" s="105">
        <f t="shared" si="17"/>
        <v>4650136.4580077864</v>
      </c>
      <c r="V41" s="105">
        <f t="shared" si="17"/>
        <v>4983265.3961447608</v>
      </c>
      <c r="W41" s="105">
        <f t="shared" si="17"/>
        <v>5313496.1609219573</v>
      </c>
    </row>
    <row r="42" spans="2:23" x14ac:dyDescent="0.2">
      <c r="B42" s="78" t="s">
        <v>146</v>
      </c>
      <c r="C42" s="80"/>
      <c r="D42" s="81">
        <f>IF(D41&lt;0,1,0)</f>
        <v>1</v>
      </c>
      <c r="E42" s="81">
        <f>D42+IF(E41&lt;0,1,0)</f>
        <v>2</v>
      </c>
      <c r="F42" s="81">
        <f t="shared" ref="F42:W42" si="18">E42+IF(F41&lt;0,1,0)</f>
        <v>3</v>
      </c>
      <c r="G42" s="81">
        <f t="shared" si="18"/>
        <v>4</v>
      </c>
      <c r="H42" s="81">
        <f t="shared" si="18"/>
        <v>5</v>
      </c>
      <c r="I42" s="81">
        <f t="shared" si="18"/>
        <v>5</v>
      </c>
      <c r="J42" s="81">
        <f t="shared" si="18"/>
        <v>5</v>
      </c>
      <c r="K42" s="81">
        <f t="shared" si="18"/>
        <v>5</v>
      </c>
      <c r="L42" s="81">
        <f t="shared" si="18"/>
        <v>5</v>
      </c>
      <c r="M42" s="81">
        <f t="shared" si="18"/>
        <v>5</v>
      </c>
      <c r="N42" s="81">
        <f t="shared" si="18"/>
        <v>5</v>
      </c>
      <c r="O42" s="81">
        <f t="shared" si="18"/>
        <v>5</v>
      </c>
      <c r="P42" s="81">
        <f t="shared" si="18"/>
        <v>5</v>
      </c>
      <c r="Q42" s="81">
        <f t="shared" si="18"/>
        <v>5</v>
      </c>
      <c r="R42" s="81">
        <f t="shared" si="18"/>
        <v>5</v>
      </c>
      <c r="S42" s="81">
        <f t="shared" si="18"/>
        <v>5</v>
      </c>
      <c r="T42" s="81">
        <f t="shared" si="18"/>
        <v>5</v>
      </c>
      <c r="U42" s="81">
        <f t="shared" si="18"/>
        <v>5</v>
      </c>
      <c r="V42" s="81">
        <f t="shared" si="18"/>
        <v>5</v>
      </c>
      <c r="W42" s="81">
        <f t="shared" si="18"/>
        <v>5</v>
      </c>
    </row>
    <row r="43" spans="2:23" x14ac:dyDescent="0.2">
      <c r="B43" s="96" t="s">
        <v>147</v>
      </c>
      <c r="C43" s="80">
        <f>MAX(D42:W42)</f>
        <v>5</v>
      </c>
    </row>
    <row r="44" spans="2:23" x14ac:dyDescent="0.2">
      <c r="B44" s="78"/>
      <c r="C44" s="80"/>
    </row>
    <row r="45" spans="2:23" x14ac:dyDescent="0.2">
      <c r="B45" s="78" t="s">
        <v>148</v>
      </c>
      <c r="C45" s="90">
        <f>Control!C37</f>
        <v>0.1</v>
      </c>
    </row>
    <row r="46" spans="2:23" x14ac:dyDescent="0.2">
      <c r="B46" s="96" t="s">
        <v>109</v>
      </c>
      <c r="C46" s="89">
        <f>NPV(C45,D35:W35)+C35</f>
        <v>1170528.1167770694</v>
      </c>
    </row>
    <row r="50" spans="3:23" x14ac:dyDescent="0.2">
      <c r="C50" s="97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spans="3:23" x14ac:dyDescent="0.2">
      <c r="C51" s="98"/>
    </row>
  </sheetData>
  <mergeCells count="2">
    <mergeCell ref="B2:C4"/>
    <mergeCell ref="D2:W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562B-826B-554C-AE0F-C27067A623D7}">
  <dimension ref="B2:AF367"/>
  <sheetViews>
    <sheetView zoomScale="68" workbookViewId="0">
      <selection activeCell="P38" sqref="P38"/>
    </sheetView>
  </sheetViews>
  <sheetFormatPr baseColWidth="10" defaultRowHeight="16" x14ac:dyDescent="0.2"/>
  <cols>
    <col min="1" max="1" width="3.33203125" customWidth="1"/>
    <col min="2" max="2" width="14.6640625" bestFit="1" customWidth="1"/>
    <col min="3" max="7" width="11" bestFit="1" customWidth="1"/>
    <col min="8" max="21" width="11.6640625" bestFit="1" customWidth="1"/>
    <col min="22" max="26" width="11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1.0429749883140347</v>
      </c>
      <c r="L3" s="7">
        <v>69.31931943596048</v>
      </c>
      <c r="M3" s="7">
        <v>87.246865232905364</v>
      </c>
      <c r="N3" s="7">
        <v>89.024283679981266</v>
      </c>
      <c r="O3" s="7">
        <v>193.49480554605583</v>
      </c>
      <c r="P3" s="7">
        <v>92.465082664918029</v>
      </c>
      <c r="Q3" s="7">
        <v>124.86757824877976</v>
      </c>
      <c r="R3" s="7">
        <v>55.394897486633511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B3" s="7">
        <f>SUM(C3:Z3)</f>
        <v>712.8558072835483</v>
      </c>
    </row>
    <row r="4" spans="2:32" x14ac:dyDescent="0.2">
      <c r="B4" s="6">
        <v>44198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1.246080436967731</v>
      </c>
      <c r="L4" s="7">
        <v>50.141288979347195</v>
      </c>
      <c r="M4" s="7">
        <v>55.654432038640167</v>
      </c>
      <c r="N4" s="7">
        <v>67.333486878939837</v>
      </c>
      <c r="O4" s="7">
        <v>90.809566810451315</v>
      </c>
      <c r="P4" s="7">
        <v>59.649691202863899</v>
      </c>
      <c r="Q4" s="7">
        <v>56.220689243018327</v>
      </c>
      <c r="R4" s="7">
        <v>30.960899117715641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B4" s="7">
        <f t="shared" ref="AB4:AB67" si="0">SUM(C4:Z4)</f>
        <v>412.0161347079441</v>
      </c>
      <c r="AD4" s="8" t="s">
        <v>14</v>
      </c>
      <c r="AE4" s="9">
        <f>SUM(C3:Z367)</f>
        <v>1085092.3869937623</v>
      </c>
    </row>
    <row r="5" spans="2:32" x14ac:dyDescent="0.2">
      <c r="B5" s="6">
        <v>44199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2.3715559540863067</v>
      </c>
      <c r="L5" s="7">
        <v>72.532042602467158</v>
      </c>
      <c r="M5" s="7">
        <v>129.56672657677913</v>
      </c>
      <c r="N5" s="7">
        <v>163.83315212505232</v>
      </c>
      <c r="O5" s="7">
        <v>235.36637993646355</v>
      </c>
      <c r="P5" s="7">
        <v>157.47848794258624</v>
      </c>
      <c r="Q5" s="7">
        <v>105.72887120913717</v>
      </c>
      <c r="R5" s="7">
        <v>30.993144319631625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B5" s="7">
        <f t="shared" si="0"/>
        <v>897.87036066620351</v>
      </c>
      <c r="AD5" s="8" t="s">
        <v>15</v>
      </c>
      <c r="AE5" s="10">
        <f>AE4/1000000</f>
        <v>1.0850923869937623</v>
      </c>
    </row>
    <row r="6" spans="2:32" x14ac:dyDescent="0.2">
      <c r="B6" s="6">
        <v>44200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2.6752507033510695</v>
      </c>
      <c r="L6" s="7">
        <v>77.463199090593704</v>
      </c>
      <c r="M6" s="7">
        <v>150.04242979342573</v>
      </c>
      <c r="N6" s="7">
        <v>217.6197218575839</v>
      </c>
      <c r="O6" s="7">
        <v>225.79112790409667</v>
      </c>
      <c r="P6" s="7">
        <v>207.26979851089416</v>
      </c>
      <c r="Q6" s="7">
        <v>135.07986963607212</v>
      </c>
      <c r="R6" s="7">
        <v>34.607359573409219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B6" s="7">
        <f t="shared" si="0"/>
        <v>1050.5487570694265</v>
      </c>
    </row>
    <row r="7" spans="2:32" x14ac:dyDescent="0.2">
      <c r="B7" s="6">
        <v>44201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0.49114947796411768</v>
      </c>
      <c r="L7" s="7">
        <v>26.757619077716885</v>
      </c>
      <c r="M7" s="7">
        <v>55.611176279972391</v>
      </c>
      <c r="N7" s="7">
        <v>67.998052625744776</v>
      </c>
      <c r="O7" s="7">
        <v>94.356539021208988</v>
      </c>
      <c r="P7" s="7">
        <v>72.897750380294752</v>
      </c>
      <c r="Q7" s="7">
        <v>53.530967522222049</v>
      </c>
      <c r="R7" s="7">
        <v>11.909490063748013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B7" s="7">
        <f t="shared" si="0"/>
        <v>383.55274444887198</v>
      </c>
    </row>
    <row r="8" spans="2:32" x14ac:dyDescent="0.2">
      <c r="B8" s="6">
        <v>44202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2.3101721001950346</v>
      </c>
      <c r="L8" s="7">
        <v>63.947740677762056</v>
      </c>
      <c r="M8" s="7">
        <v>117.71464870180836</v>
      </c>
      <c r="N8" s="7">
        <v>169.56650631938123</v>
      </c>
      <c r="O8" s="7">
        <v>193.99421294158381</v>
      </c>
      <c r="P8" s="7">
        <v>160.12495390471474</v>
      </c>
      <c r="Q8" s="7">
        <v>131.90646988653612</v>
      </c>
      <c r="R8" s="7">
        <v>37.85114823932274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B8" s="7">
        <f t="shared" si="0"/>
        <v>877.415852771304</v>
      </c>
      <c r="AD8" s="8" t="s">
        <v>16</v>
      </c>
      <c r="AE8" s="11">
        <f>MAX(AB3:AB367)</f>
        <v>8543.2706917353698</v>
      </c>
      <c r="AF8" t="s">
        <v>17</v>
      </c>
    </row>
    <row r="9" spans="2:32" x14ac:dyDescent="0.2">
      <c r="B9" s="6">
        <v>44203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4.1757536481192679</v>
      </c>
      <c r="L9" s="7">
        <v>68.257587177751446</v>
      </c>
      <c r="M9" s="7">
        <v>187.38001420711106</v>
      </c>
      <c r="N9" s="7">
        <v>193.67962560581816</v>
      </c>
      <c r="O9" s="7">
        <v>116.41697594177505</v>
      </c>
      <c r="P9" s="7">
        <v>83.259470752075771</v>
      </c>
      <c r="Q9" s="7">
        <v>31.654957427248604</v>
      </c>
      <c r="R9" s="7">
        <v>26.066313407371872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B9" s="7">
        <f t="shared" si="0"/>
        <v>710.89069816727135</v>
      </c>
      <c r="AD9" s="8" t="s">
        <v>18</v>
      </c>
      <c r="AE9" s="11">
        <f>MIN(AB3:AB367)</f>
        <v>125.06111631008449</v>
      </c>
    </row>
    <row r="10" spans="2:32" x14ac:dyDescent="0.2">
      <c r="B10" s="6">
        <v>44204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0.50039048095223349</v>
      </c>
      <c r="L10" s="7">
        <v>16.124960363007695</v>
      </c>
      <c r="M10" s="7">
        <v>24.427706622202553</v>
      </c>
      <c r="N10" s="7">
        <v>18.486331552098587</v>
      </c>
      <c r="O10" s="7">
        <v>28.521667563022756</v>
      </c>
      <c r="P10" s="7">
        <v>189.70009580838274</v>
      </c>
      <c r="Q10" s="7">
        <v>123.83337238245021</v>
      </c>
      <c r="R10" s="7">
        <v>39.590816206106787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B10" s="7">
        <f t="shared" si="0"/>
        <v>441.18534097822356</v>
      </c>
    </row>
    <row r="11" spans="2:32" x14ac:dyDescent="0.2">
      <c r="B11" s="6">
        <v>44205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4.3731572013122122</v>
      </c>
      <c r="L11" s="7">
        <v>38.411506931155301</v>
      </c>
      <c r="M11" s="7">
        <v>76.830092077365336</v>
      </c>
      <c r="N11" s="7">
        <v>44.116941499435036</v>
      </c>
      <c r="O11" s="7">
        <v>48.690254893128134</v>
      </c>
      <c r="P11" s="7">
        <v>181.30061394343991</v>
      </c>
      <c r="Q11" s="7">
        <v>111.46222540346609</v>
      </c>
      <c r="R11" s="7">
        <v>40.782315740319163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B11" s="7">
        <f t="shared" si="0"/>
        <v>545.96710768962112</v>
      </c>
    </row>
    <row r="12" spans="2:32" x14ac:dyDescent="0.2">
      <c r="B12" s="6">
        <v>44206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5.3385470879430441</v>
      </c>
      <c r="L12" s="7">
        <v>69.059784883953839</v>
      </c>
      <c r="M12" s="7">
        <v>142.28391962510545</v>
      </c>
      <c r="N12" s="7">
        <v>134.08105484501618</v>
      </c>
      <c r="O12" s="7">
        <v>104.93060584463181</v>
      </c>
      <c r="P12" s="7">
        <v>179.078840884595</v>
      </c>
      <c r="Q12" s="7">
        <v>88.690034635730242</v>
      </c>
      <c r="R12" s="7">
        <v>3.6903847124498443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B12" s="7">
        <f t="shared" si="0"/>
        <v>727.15317251942542</v>
      </c>
    </row>
    <row r="13" spans="2:32" x14ac:dyDescent="0.2">
      <c r="B13" s="6">
        <v>44207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2.0660523276408918</v>
      </c>
      <c r="L13" s="7">
        <v>90.215783214193635</v>
      </c>
      <c r="M13" s="7">
        <v>157.83633103701965</v>
      </c>
      <c r="N13" s="7">
        <v>152.62204594670405</v>
      </c>
      <c r="O13" s="7">
        <v>208.72083259711317</v>
      </c>
      <c r="P13" s="7">
        <v>195.60254069568566</v>
      </c>
      <c r="Q13" s="7">
        <v>122.08348032725377</v>
      </c>
      <c r="R13" s="7">
        <v>50.896298585184745</v>
      </c>
      <c r="S13" s="7">
        <v>0.57172315933709406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B13" s="7">
        <f t="shared" si="0"/>
        <v>980.6150878901326</v>
      </c>
    </row>
    <row r="14" spans="2:32" x14ac:dyDescent="0.2">
      <c r="B14" s="6">
        <v>44208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3.9685192406836474</v>
      </c>
      <c r="L14" s="7">
        <v>90.14500106364639</v>
      </c>
      <c r="M14" s="7">
        <v>184.43862261770224</v>
      </c>
      <c r="N14" s="7">
        <v>243.03444624575124</v>
      </c>
      <c r="O14" s="7">
        <v>255.65726309334781</v>
      </c>
      <c r="P14" s="7">
        <v>215.16594063861189</v>
      </c>
      <c r="Q14" s="7">
        <v>145.35901083221464</v>
      </c>
      <c r="R14" s="7">
        <v>51.820398883996333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B14" s="7">
        <f t="shared" si="0"/>
        <v>1189.5892026159543</v>
      </c>
    </row>
    <row r="15" spans="2:32" x14ac:dyDescent="0.2">
      <c r="B15" s="6">
        <v>44209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4.7577402192857159</v>
      </c>
      <c r="L15" s="7">
        <v>92.260600896670368</v>
      </c>
      <c r="M15" s="7">
        <v>148.11165002016406</v>
      </c>
      <c r="N15" s="7">
        <v>173.89208218615889</v>
      </c>
      <c r="O15" s="7">
        <v>180.21528763504844</v>
      </c>
      <c r="P15" s="7">
        <v>132.05589887102479</v>
      </c>
      <c r="Q15" s="7">
        <v>157.69476673592507</v>
      </c>
      <c r="R15" s="7">
        <v>55.733078872581579</v>
      </c>
      <c r="S15" s="7">
        <v>1.6048279699914818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B15" s="7">
        <f t="shared" si="0"/>
        <v>946.32593340685048</v>
      </c>
    </row>
    <row r="16" spans="2:32" x14ac:dyDescent="0.2">
      <c r="B16" s="6">
        <v>44210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0.5656673531236055</v>
      </c>
      <c r="L16" s="7">
        <v>19.048263180609975</v>
      </c>
      <c r="M16" s="7">
        <v>37.080409266696918</v>
      </c>
      <c r="N16" s="7">
        <v>49.417738107086201</v>
      </c>
      <c r="O16" s="7">
        <v>50.149153662741334</v>
      </c>
      <c r="P16" s="7">
        <v>41.836183315134093</v>
      </c>
      <c r="Q16" s="7">
        <v>28.458356861699919</v>
      </c>
      <c r="R16" s="7">
        <v>12.738820927660205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B16" s="7">
        <f t="shared" si="0"/>
        <v>239.29459267475224</v>
      </c>
    </row>
    <row r="17" spans="2:28" x14ac:dyDescent="0.2">
      <c r="B17" s="6">
        <v>44211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1.0048705972694205</v>
      </c>
      <c r="L17" s="7">
        <v>21.729333749672712</v>
      </c>
      <c r="M17" s="7">
        <v>41.057579659114104</v>
      </c>
      <c r="N17" s="7">
        <v>51.41930003089513</v>
      </c>
      <c r="O17" s="7">
        <v>54.828640282255343</v>
      </c>
      <c r="P17" s="7">
        <v>54.085427701508998</v>
      </c>
      <c r="Q17" s="7">
        <v>40.184599802364438</v>
      </c>
      <c r="R17" s="7">
        <v>16.24135767724098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B17" s="7">
        <f t="shared" si="0"/>
        <v>280.5511095003211</v>
      </c>
    </row>
    <row r="18" spans="2:28" x14ac:dyDescent="0.2">
      <c r="B18" s="6">
        <v>44212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0.77227258588769465</v>
      </c>
      <c r="L18" s="7">
        <v>13.667246802338569</v>
      </c>
      <c r="M18" s="7">
        <v>27.736378926117755</v>
      </c>
      <c r="N18" s="7">
        <v>36.024182286863741</v>
      </c>
      <c r="O18" s="7">
        <v>35.194458188781852</v>
      </c>
      <c r="P18" s="7">
        <v>32.233011656717977</v>
      </c>
      <c r="Q18" s="7">
        <v>23.62511568183044</v>
      </c>
      <c r="R18" s="7">
        <v>9.488347280861646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B18" s="7">
        <f t="shared" si="0"/>
        <v>178.74101340939967</v>
      </c>
    </row>
    <row r="19" spans="2:28" x14ac:dyDescent="0.2">
      <c r="B19" s="6">
        <v>44213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6.8226128444174874</v>
      </c>
      <c r="L19" s="7">
        <v>97.054125425399405</v>
      </c>
      <c r="M19" s="7">
        <v>189.90064523493334</v>
      </c>
      <c r="N19" s="7">
        <v>245.03600816956018</v>
      </c>
      <c r="O19" s="7">
        <v>246.97858496791304</v>
      </c>
      <c r="P19" s="7">
        <v>221.33578476131567</v>
      </c>
      <c r="Q19" s="7">
        <v>142.55525120220329</v>
      </c>
      <c r="R19" s="7">
        <v>56.983563532250038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B19" s="7">
        <f t="shared" si="0"/>
        <v>1206.6665761379925</v>
      </c>
    </row>
    <row r="20" spans="2:28" x14ac:dyDescent="0.2">
      <c r="B20" s="6">
        <v>44214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2.4501241411937773</v>
      </c>
      <c r="L20" s="7">
        <v>48.717781285007639</v>
      </c>
      <c r="M20" s="7">
        <v>103.24756359828562</v>
      </c>
      <c r="N20" s="7">
        <v>201.45386514092669</v>
      </c>
      <c r="O20" s="7">
        <v>256.90774775301634</v>
      </c>
      <c r="P20" s="7">
        <v>269.66033187661628</v>
      </c>
      <c r="Q20" s="7">
        <v>181.9809090570331</v>
      </c>
      <c r="R20" s="7">
        <v>74.101046939598334</v>
      </c>
      <c r="S20" s="7">
        <v>2.9180334797282077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B20" s="7">
        <f t="shared" si="0"/>
        <v>1141.4374032714059</v>
      </c>
    </row>
    <row r="21" spans="2:28" x14ac:dyDescent="0.2">
      <c r="B21" s="6">
        <v>44215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4.9653678608910452</v>
      </c>
      <c r="L21" s="7">
        <v>68.796317990250103</v>
      </c>
      <c r="M21" s="7">
        <v>131.64693533452947</v>
      </c>
      <c r="N21" s="7">
        <v>175.72062107529675</v>
      </c>
      <c r="O21" s="7">
        <v>171.08832255614755</v>
      </c>
      <c r="P21" s="7">
        <v>152.08331513420535</v>
      </c>
      <c r="Q21" s="7">
        <v>95.532309188633093</v>
      </c>
      <c r="R21" s="7">
        <v>40.652548464315835</v>
      </c>
      <c r="S21" s="7">
        <v>0.27737558628626879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B21" s="7">
        <f t="shared" si="0"/>
        <v>840.76311319055549</v>
      </c>
    </row>
    <row r="22" spans="2:28" x14ac:dyDescent="0.2">
      <c r="B22" s="6">
        <v>44216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1.0379809143587548</v>
      </c>
      <c r="L22" s="7">
        <v>10.829669033732426</v>
      </c>
      <c r="M22" s="7">
        <v>20.779673229830163</v>
      </c>
      <c r="N22" s="7">
        <v>25.818575880456425</v>
      </c>
      <c r="O22" s="7">
        <v>29.931018827252849</v>
      </c>
      <c r="P22" s="7">
        <v>26.424942970144709</v>
      </c>
      <c r="Q22" s="7">
        <v>18.108826749179816</v>
      </c>
      <c r="R22" s="7">
        <v>9.6177213226952656</v>
      </c>
      <c r="S22" s="7">
        <v>0.17370726212639656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B22" s="7">
        <f t="shared" si="0"/>
        <v>142.72211618977681</v>
      </c>
    </row>
    <row r="23" spans="2:28" x14ac:dyDescent="0.2">
      <c r="B23" s="6">
        <v>44217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3.2049371299464782</v>
      </c>
      <c r="L23" s="7">
        <v>47.903786553714014</v>
      </c>
      <c r="M23" s="7">
        <v>98.44224204446536</v>
      </c>
      <c r="N23" s="7">
        <v>114.54518129396946</v>
      </c>
      <c r="O23" s="7">
        <v>124.35637382816057</v>
      </c>
      <c r="P23" s="7">
        <v>86.688472711921321</v>
      </c>
      <c r="Q23" s="7">
        <v>55.115701226141503</v>
      </c>
      <c r="R23" s="7">
        <v>29.422567045821626</v>
      </c>
      <c r="S23" s="7">
        <v>0.72158470141245468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B23" s="7">
        <f t="shared" si="0"/>
        <v>560.40084653555277</v>
      </c>
    </row>
    <row r="24" spans="2:28" x14ac:dyDescent="0.2">
      <c r="B24" s="6">
        <v>44218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1.3161154425925583</v>
      </c>
      <c r="L24" s="7">
        <v>11.615350904807132</v>
      </c>
      <c r="M24" s="7">
        <v>23.16306553242465</v>
      </c>
      <c r="N24" s="7">
        <v>28.623515212976884</v>
      </c>
      <c r="O24" s="7">
        <v>33.65101407268164</v>
      </c>
      <c r="P24" s="7">
        <v>32.126051962557661</v>
      </c>
      <c r="Q24" s="7">
        <v>23.254295859796692</v>
      </c>
      <c r="R24" s="7">
        <v>10.561483329992212</v>
      </c>
      <c r="S24" s="7">
        <v>0.44521972694233314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B24" s="7">
        <f t="shared" si="0"/>
        <v>164.75611204477173</v>
      </c>
    </row>
    <row r="25" spans="2:28" x14ac:dyDescent="0.2">
      <c r="B25" s="6">
        <v>44219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4.77582899109224</v>
      </c>
      <c r="L25" s="7">
        <v>59.657555886258045</v>
      </c>
      <c r="M25" s="7">
        <v>104.72612407638415</v>
      </c>
      <c r="N25" s="7">
        <v>138.74087975604482</v>
      </c>
      <c r="O25" s="7">
        <v>147.64763369990973</v>
      </c>
      <c r="P25" s="7">
        <v>134.13610762877514</v>
      </c>
      <c r="Q25" s="7">
        <v>86.743525495680331</v>
      </c>
      <c r="R25" s="7">
        <v>39.563289814227282</v>
      </c>
      <c r="S25" s="7">
        <v>0.64179748837889228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B25" s="7">
        <f t="shared" si="0"/>
        <v>716.63274283675048</v>
      </c>
    </row>
    <row r="26" spans="2:28" x14ac:dyDescent="0.2">
      <c r="B26" s="6">
        <v>44220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10.11909488907177</v>
      </c>
      <c r="L26" s="7">
        <v>113.69579548740219</v>
      </c>
      <c r="M26" s="7">
        <v>230.11670377087432</v>
      </c>
      <c r="N26" s="7">
        <v>308.86577859641011</v>
      </c>
      <c r="O26" s="7">
        <v>308.97195182223101</v>
      </c>
      <c r="P26" s="7">
        <v>247.59989495605018</v>
      </c>
      <c r="Q26" s="7">
        <v>192.17353873584008</v>
      </c>
      <c r="R26" s="7">
        <v>89.869737144851428</v>
      </c>
      <c r="S26" s="7">
        <v>4.332654081832386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B26" s="7">
        <f t="shared" si="0"/>
        <v>1505.7451494845632</v>
      </c>
    </row>
    <row r="27" spans="2:28" x14ac:dyDescent="0.2">
      <c r="B27" s="6">
        <v>44221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2.5898402416906952</v>
      </c>
      <c r="L27" s="7">
        <v>47.211694415029591</v>
      </c>
      <c r="M27" s="7">
        <v>112.17004690893879</v>
      </c>
      <c r="N27" s="7">
        <v>178.25698146990723</v>
      </c>
      <c r="O27" s="7">
        <v>227.37586160801609</v>
      </c>
      <c r="P27" s="7">
        <v>259.9356508597607</v>
      </c>
      <c r="Q27" s="7">
        <v>226.16863270701543</v>
      </c>
      <c r="R27" s="7">
        <v>96.141822151679051</v>
      </c>
      <c r="S27" s="7">
        <v>7.7530048899443909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B27" s="7">
        <f t="shared" si="0"/>
        <v>1157.6035352519818</v>
      </c>
    </row>
    <row r="28" spans="2:28" x14ac:dyDescent="0.2">
      <c r="B28" s="6">
        <v>44222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15.748635262598036</v>
      </c>
      <c r="L28" s="7">
        <v>129.31898904986369</v>
      </c>
      <c r="M28" s="7">
        <v>231.54807614860803</v>
      </c>
      <c r="N28" s="7">
        <v>280.92649083872345</v>
      </c>
      <c r="O28" s="7">
        <v>321.17400810824108</v>
      </c>
      <c r="P28" s="7">
        <v>248.71667999801826</v>
      </c>
      <c r="Q28" s="7">
        <v>136.802235299389</v>
      </c>
      <c r="R28" s="7">
        <v>43.633263470695347</v>
      </c>
      <c r="S28" s="7">
        <v>1.4421076705667002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B28" s="7">
        <f t="shared" si="0"/>
        <v>1409.3104858467034</v>
      </c>
    </row>
    <row r="29" spans="2:28" x14ac:dyDescent="0.2">
      <c r="B29" s="6">
        <v>44223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2.6303826845874938</v>
      </c>
      <c r="L29" s="7">
        <v>33.290418339060267</v>
      </c>
      <c r="M29" s="7">
        <v>54.226992002603545</v>
      </c>
      <c r="N29" s="7">
        <v>60.668167702405185</v>
      </c>
      <c r="O29" s="7">
        <v>60.090113472935805</v>
      </c>
      <c r="P29" s="7">
        <v>59.323306842007042</v>
      </c>
      <c r="Q29" s="7">
        <v>49.763784176428416</v>
      </c>
      <c r="R29" s="7">
        <v>28.708060559463899</v>
      </c>
      <c r="S29" s="7">
        <v>1.3587027031718328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B29" s="7">
        <f t="shared" si="0"/>
        <v>350.05992848266351</v>
      </c>
    </row>
    <row r="30" spans="2:28" x14ac:dyDescent="0.2">
      <c r="B30" s="6">
        <v>44224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13.469843249145624</v>
      </c>
      <c r="L30" s="7">
        <v>127.08541896592759</v>
      </c>
      <c r="M30" s="7">
        <v>233.09348643555674</v>
      </c>
      <c r="N30" s="7">
        <v>301.43758513064375</v>
      </c>
      <c r="O30" s="7">
        <v>275.23639240306233</v>
      </c>
      <c r="P30" s="7">
        <v>267.60371716904825</v>
      </c>
      <c r="Q30" s="7">
        <v>174.01791712046514</v>
      </c>
      <c r="R30" s="7">
        <v>101.2695957246591</v>
      </c>
      <c r="S30" s="7">
        <v>8.2024715459195594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B30" s="7">
        <f t="shared" si="0"/>
        <v>1501.4164277444281</v>
      </c>
    </row>
    <row r="31" spans="2:28" x14ac:dyDescent="0.2">
      <c r="B31" s="6">
        <v>44225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1.9545311171119697</v>
      </c>
      <c r="L31" s="7">
        <v>21.713211148714716</v>
      </c>
      <c r="M31" s="7">
        <v>39.708786457018896</v>
      </c>
      <c r="N31" s="7">
        <v>50.538455490751332</v>
      </c>
      <c r="O31" s="7">
        <v>65.957167284965138</v>
      </c>
      <c r="P31" s="7">
        <v>245.09892563671329</v>
      </c>
      <c r="Q31" s="7">
        <v>183.56171041925549</v>
      </c>
      <c r="R31" s="7">
        <v>93.758823083254256</v>
      </c>
      <c r="S31" s="7">
        <v>8.0943321492501195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B31" s="7">
        <f t="shared" si="0"/>
        <v>710.38594278703522</v>
      </c>
    </row>
    <row r="32" spans="2:28" x14ac:dyDescent="0.2">
      <c r="B32" s="6">
        <v>44226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8.4148179975613715</v>
      </c>
      <c r="L32" s="7">
        <v>15.128504976970005</v>
      </c>
      <c r="M32" s="7">
        <v>17.992036200776813</v>
      </c>
      <c r="N32" s="7">
        <v>51.973760210182078</v>
      </c>
      <c r="O32" s="7">
        <v>62.634338550940484</v>
      </c>
      <c r="P32" s="7">
        <v>274.11174267770019</v>
      </c>
      <c r="Q32" s="7">
        <v>194.21835641831683</v>
      </c>
      <c r="R32" s="7">
        <v>83.601584479720913</v>
      </c>
      <c r="S32" s="7">
        <v>2.8855523373104046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B32" s="7">
        <f t="shared" si="0"/>
        <v>710.96069384947918</v>
      </c>
    </row>
    <row r="33" spans="2:28" x14ac:dyDescent="0.2">
      <c r="B33" s="6">
        <v>44227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21.684111820156396</v>
      </c>
      <c r="L33" s="7">
        <v>71.580415911776086</v>
      </c>
      <c r="M33" s="7">
        <v>138.54819501288839</v>
      </c>
      <c r="N33" s="7">
        <v>151.34010255345899</v>
      </c>
      <c r="O33" s="7">
        <v>123.48732631310797</v>
      </c>
      <c r="P33" s="7">
        <v>97.993955090999293</v>
      </c>
      <c r="Q33" s="7">
        <v>78.638969258017823</v>
      </c>
      <c r="R33" s="7">
        <v>7.9633851707376682</v>
      </c>
      <c r="S33" s="7">
        <v>1.4071491528797426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B33" s="7">
        <f t="shared" si="0"/>
        <v>692.6436102840222</v>
      </c>
    </row>
    <row r="34" spans="2:28" x14ac:dyDescent="0.2">
      <c r="B34" s="6">
        <v>44228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8.2240994252534492</v>
      </c>
      <c r="L34" s="7">
        <v>45.001718381275914</v>
      </c>
      <c r="M34" s="7">
        <v>102.55940380129825</v>
      </c>
      <c r="N34" s="7">
        <v>157.47062325919208</v>
      </c>
      <c r="O34" s="7">
        <v>162.46076487277469</v>
      </c>
      <c r="P34" s="7">
        <v>113.61714865346079</v>
      </c>
      <c r="Q34" s="7">
        <v>65.733023808232119</v>
      </c>
      <c r="R34" s="7">
        <v>19.356558769660307</v>
      </c>
      <c r="S34" s="7">
        <v>0.68418813187331318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B34" s="7">
        <f t="shared" si="0"/>
        <v>675.10752910302097</v>
      </c>
    </row>
    <row r="35" spans="2:28" x14ac:dyDescent="0.2">
      <c r="B35" s="6">
        <v>44229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22.038022572892746</v>
      </c>
      <c r="L35" s="7">
        <v>62.229307356142208</v>
      </c>
      <c r="M35" s="7">
        <v>103.53069220047469</v>
      </c>
      <c r="N35" s="7">
        <v>133.55018871591164</v>
      </c>
      <c r="O35" s="7">
        <v>117.2899557985247</v>
      </c>
      <c r="P35" s="7">
        <v>111.70996293038154</v>
      </c>
      <c r="Q35" s="7">
        <v>87.789528387101086</v>
      </c>
      <c r="R35" s="7">
        <v>42.367049444238617</v>
      </c>
      <c r="S35" s="7">
        <v>2.0809165792558186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B35" s="7">
        <f t="shared" si="0"/>
        <v>682.58562398492313</v>
      </c>
    </row>
    <row r="36" spans="2:28" x14ac:dyDescent="0.2">
      <c r="B36" s="6">
        <v>44230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7.1611874645352653</v>
      </c>
      <c r="L36" s="7">
        <v>26.763517590262488</v>
      </c>
      <c r="M36" s="7">
        <v>43.24002930098829</v>
      </c>
      <c r="N36" s="7">
        <v>55.245468502144831</v>
      </c>
      <c r="O36" s="7">
        <v>54.773587498496354</v>
      </c>
      <c r="P36" s="7">
        <v>57.247030425953767</v>
      </c>
      <c r="Q36" s="7">
        <v>41.372166994879755</v>
      </c>
      <c r="R36" s="7">
        <v>23.303450131010067</v>
      </c>
      <c r="S36" s="7">
        <v>2.1510695551315586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B36" s="7">
        <f t="shared" si="0"/>
        <v>311.25750746340236</v>
      </c>
    </row>
    <row r="37" spans="2:28" x14ac:dyDescent="0.2">
      <c r="B37" s="6">
        <v>44231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26.250740232964485</v>
      </c>
      <c r="L37" s="7">
        <v>77.274446689134308</v>
      </c>
      <c r="M37" s="7">
        <v>147.67516009178922</v>
      </c>
      <c r="N37" s="7">
        <v>221.94529772436158</v>
      </c>
      <c r="O37" s="7">
        <v>246.73477978269469</v>
      </c>
      <c r="P37" s="7">
        <v>234.48160305462267</v>
      </c>
      <c r="Q37" s="7">
        <v>17.915355537683936</v>
      </c>
      <c r="R37" s="7">
        <v>40.090223601634747</v>
      </c>
      <c r="S37" s="7">
        <v>5.9433412409525008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B37" s="7">
        <f t="shared" si="0"/>
        <v>1018.3109479558382</v>
      </c>
    </row>
    <row r="38" spans="2:28" x14ac:dyDescent="0.2">
      <c r="B38" s="6">
        <v>44232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24.997502934108088</v>
      </c>
      <c r="L38" s="7">
        <v>68.265451861145579</v>
      </c>
      <c r="M38" s="7">
        <v>68.812047357038395</v>
      </c>
      <c r="N38" s="7">
        <v>25.916097954543773</v>
      </c>
      <c r="O38" s="7">
        <v>107.21136402893278</v>
      </c>
      <c r="P38" s="7">
        <v>215.76365657656663</v>
      </c>
      <c r="Q38" s="7">
        <v>227.63932850171983</v>
      </c>
      <c r="R38" s="7">
        <v>126.00795734093022</v>
      </c>
      <c r="S38" s="7">
        <v>38.413473102003849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B38" s="7">
        <f t="shared" si="0"/>
        <v>903.02687965698919</v>
      </c>
    </row>
    <row r="39" spans="2:28" x14ac:dyDescent="0.2">
      <c r="B39" s="6">
        <v>44233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4.9453129182359836</v>
      </c>
      <c r="L39" s="7">
        <v>14.752573110730054</v>
      </c>
      <c r="M39" s="7">
        <v>26.225573246103227</v>
      </c>
      <c r="N39" s="7">
        <v>36.411517944025206</v>
      </c>
      <c r="O39" s="7">
        <v>38.785079392377014</v>
      </c>
      <c r="P39" s="7">
        <v>34.965202667842632</v>
      </c>
      <c r="Q39" s="7">
        <v>26.377361635610157</v>
      </c>
      <c r="R39" s="7">
        <v>13.710502561006345</v>
      </c>
      <c r="S39" s="7">
        <v>3.9301002623032679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B39" s="7">
        <f t="shared" si="0"/>
        <v>200.10322373823388</v>
      </c>
    </row>
    <row r="40" spans="2:28" x14ac:dyDescent="0.2">
      <c r="B40" s="6">
        <v>44234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21.159537437767181</v>
      </c>
      <c r="L40" s="7">
        <v>53.574223280889832</v>
      </c>
      <c r="M40" s="7">
        <v>20.118253356382883</v>
      </c>
      <c r="N40" s="7">
        <v>48.831819194222689</v>
      </c>
      <c r="O40" s="7">
        <v>45.996600830634776</v>
      </c>
      <c r="P40" s="7">
        <v>235.72422303089701</v>
      </c>
      <c r="Q40" s="7">
        <v>182.531436894623</v>
      </c>
      <c r="R40" s="7">
        <v>75.390855016237509</v>
      </c>
      <c r="S40" s="7">
        <v>27.341571819731865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B40" s="7">
        <f t="shared" si="0"/>
        <v>710.6685208613867</v>
      </c>
    </row>
    <row r="41" spans="2:28" x14ac:dyDescent="0.2">
      <c r="B41" s="6">
        <v>44235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10.384527953624033</v>
      </c>
      <c r="L41" s="7">
        <v>30.232236201248462</v>
      </c>
      <c r="M41" s="7">
        <v>56.165636459259353</v>
      </c>
      <c r="N41" s="7">
        <v>72.418004693252115</v>
      </c>
      <c r="O41" s="7">
        <v>73.813985995712201</v>
      </c>
      <c r="P41" s="7">
        <v>64.069643270371245</v>
      </c>
      <c r="Q41" s="7">
        <v>49.107083113017623</v>
      </c>
      <c r="R41" s="7">
        <v>30.586933422324229</v>
      </c>
      <c r="S41" s="7">
        <v>8.7970416105166329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B41" s="7">
        <f t="shared" si="0"/>
        <v>395.57509271932594</v>
      </c>
    </row>
    <row r="42" spans="2:28" x14ac:dyDescent="0.2">
      <c r="B42" s="6">
        <v>44236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0.61615862051399195</v>
      </c>
      <c r="K42" s="7">
        <v>59.114892732062302</v>
      </c>
      <c r="L42" s="7">
        <v>182.66120417062635</v>
      </c>
      <c r="M42" s="7">
        <v>264.64266387115413</v>
      </c>
      <c r="N42" s="7">
        <v>149.36213467983251</v>
      </c>
      <c r="O42" s="7">
        <v>72.44553108513162</v>
      </c>
      <c r="P42" s="7">
        <v>94.690788065459984</v>
      </c>
      <c r="Q42" s="7">
        <v>134.3169953468404</v>
      </c>
      <c r="R42" s="7">
        <v>47.231356123514949</v>
      </c>
      <c r="S42" s="7">
        <v>19.450934970390005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B42" s="7">
        <f t="shared" si="0"/>
        <v>1024.5326596655261</v>
      </c>
    </row>
    <row r="43" spans="2:28" x14ac:dyDescent="0.2">
      <c r="B43" s="6">
        <v>44237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35.006885489831575</v>
      </c>
      <c r="L43" s="7">
        <v>105.90582658550532</v>
      </c>
      <c r="M43" s="7">
        <v>153.03887416659353</v>
      </c>
      <c r="N43" s="7">
        <v>199.36579169978225</v>
      </c>
      <c r="O43" s="7">
        <v>208.3629895026798</v>
      </c>
      <c r="P43" s="7">
        <v>196.25530941739936</v>
      </c>
      <c r="Q43" s="7">
        <v>146.102223412961</v>
      </c>
      <c r="R43" s="7">
        <v>88.206356606990568</v>
      </c>
      <c r="S43" s="7">
        <v>29.982925737654185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B43" s="7">
        <f t="shared" si="0"/>
        <v>1162.2271826193974</v>
      </c>
    </row>
    <row r="44" spans="2:28" x14ac:dyDescent="0.2">
      <c r="B44" s="6">
        <v>44238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17.533525158898382</v>
      </c>
      <c r="L44" s="7">
        <v>39.480710638588803</v>
      </c>
      <c r="M44" s="7">
        <v>162.31920057168014</v>
      </c>
      <c r="N44" s="7">
        <v>256.08588833832852</v>
      </c>
      <c r="O44" s="7">
        <v>333.60807255437828</v>
      </c>
      <c r="P44" s="7">
        <v>369.073862320258</v>
      </c>
      <c r="Q44" s="7">
        <v>217.55680439043084</v>
      </c>
      <c r="R44" s="7">
        <v>132.24465127248422</v>
      </c>
      <c r="S44" s="7">
        <v>39.281340914547322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B44" s="7">
        <f t="shared" si="0"/>
        <v>1567.1840561595945</v>
      </c>
    </row>
    <row r="45" spans="2:28" x14ac:dyDescent="0.2">
      <c r="B45" s="6">
        <v>44239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6.8312639961510433</v>
      </c>
      <c r="L45" s="7">
        <v>12.89650782971273</v>
      </c>
      <c r="M45" s="7">
        <v>43.637195812392427</v>
      </c>
      <c r="N45" s="7">
        <v>164.85556096629068</v>
      </c>
      <c r="O45" s="7">
        <v>181.41071951095785</v>
      </c>
      <c r="P45" s="7">
        <v>261.83103955774868</v>
      </c>
      <c r="Q45" s="7">
        <v>210.39207781836819</v>
      </c>
      <c r="R45" s="7">
        <v>99.354545318185714</v>
      </c>
      <c r="S45" s="7">
        <v>39.508237030468294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B45" s="7">
        <f t="shared" si="0"/>
        <v>1020.7171478402756</v>
      </c>
    </row>
    <row r="46" spans="2:28" x14ac:dyDescent="0.2">
      <c r="B46" s="6">
        <v>44240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36.79452802531987</v>
      </c>
      <c r="L46" s="7">
        <v>42.296267293691351</v>
      </c>
      <c r="M46" s="7">
        <v>154.8516836889431</v>
      </c>
      <c r="N46" s="7">
        <v>229.20440049715396</v>
      </c>
      <c r="O46" s="7">
        <v>187.06149452964834</v>
      </c>
      <c r="P46" s="7">
        <v>176.72730054974681</v>
      </c>
      <c r="Q46" s="7">
        <v>95.323895078688352</v>
      </c>
      <c r="R46" s="7">
        <v>74.234746557298749</v>
      </c>
      <c r="S46" s="7">
        <v>12.71483364330807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B46" s="7">
        <f t="shared" si="0"/>
        <v>1009.2091498637986</v>
      </c>
    </row>
    <row r="47" spans="2:28" x14ac:dyDescent="0.2">
      <c r="B47" s="6">
        <v>44241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0.44710725095692699</v>
      </c>
      <c r="K47" s="7">
        <v>75.500960583755472</v>
      </c>
      <c r="L47" s="7">
        <v>199.7039730857303</v>
      </c>
      <c r="M47" s="7">
        <v>307.20633040024637</v>
      </c>
      <c r="N47" s="7">
        <v>375.20045068429403</v>
      </c>
      <c r="O47" s="7">
        <v>385.92001415050845</v>
      </c>
      <c r="P47" s="7">
        <v>360.22609350184911</v>
      </c>
      <c r="Q47" s="7">
        <v>291.00115026661837</v>
      </c>
      <c r="R47" s="7">
        <v>179.25579626096322</v>
      </c>
      <c r="S47" s="7">
        <v>51.560864331989677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B47" s="7">
        <f t="shared" si="0"/>
        <v>2226.0227405169121</v>
      </c>
    </row>
    <row r="48" spans="2:28" x14ac:dyDescent="0.2">
      <c r="B48" s="6">
        <v>44242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0.75611066151273443</v>
      </c>
      <c r="K48" s="7">
        <v>82.370761528537813</v>
      </c>
      <c r="L48" s="7">
        <v>204.14358686172298</v>
      </c>
      <c r="M48" s="7">
        <v>316.97426717576968</v>
      </c>
      <c r="N48" s="7">
        <v>372.78206054059564</v>
      </c>
      <c r="O48" s="7">
        <v>403.41893470247265</v>
      </c>
      <c r="P48" s="7">
        <v>372.25119441149104</v>
      </c>
      <c r="Q48" s="7">
        <v>297.62321368448528</v>
      </c>
      <c r="R48" s="7">
        <v>181.59553957072021</v>
      </c>
      <c r="S48" s="7">
        <v>61.91078767867949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B48" s="7">
        <f t="shared" si="0"/>
        <v>2293.8264568159871</v>
      </c>
    </row>
    <row r="49" spans="2:28" x14ac:dyDescent="0.2">
      <c r="B49" s="6">
        <v>44243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1.2339295011237827</v>
      </c>
      <c r="K49" s="7">
        <v>90.644408459174358</v>
      </c>
      <c r="L49" s="7">
        <v>226.11357992325642</v>
      </c>
      <c r="M49" s="7">
        <v>343.32882122953686</v>
      </c>
      <c r="N49" s="7">
        <v>424.29966911391745</v>
      </c>
      <c r="O49" s="7">
        <v>419.93476983016916</v>
      </c>
      <c r="P49" s="7">
        <v>388.6844503635491</v>
      </c>
      <c r="Q49" s="7">
        <v>300.5567405905</v>
      </c>
      <c r="R49" s="7">
        <v>183.88416243841527</v>
      </c>
      <c r="S49" s="7">
        <v>65.81560298387059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B49" s="7">
        <f t="shared" si="0"/>
        <v>2444.4961344335129</v>
      </c>
    </row>
    <row r="50" spans="2:28" x14ac:dyDescent="0.2">
      <c r="B50" s="6">
        <v>44244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3.158299557419221</v>
      </c>
      <c r="K50" s="7">
        <v>106.71195663340481</v>
      </c>
      <c r="L50" s="7">
        <v>257.31277894781459</v>
      </c>
      <c r="M50" s="7">
        <v>393.74537412767893</v>
      </c>
      <c r="N50" s="7">
        <v>373.64717571395113</v>
      </c>
      <c r="O50" s="7">
        <v>323.08119383132026</v>
      </c>
      <c r="P50" s="7">
        <v>271.50460013254235</v>
      </c>
      <c r="Q50" s="7">
        <v>119.97574517762393</v>
      </c>
      <c r="R50" s="7">
        <v>98.536618245195044</v>
      </c>
      <c r="S50" s="7">
        <v>41.553054712945006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B50" s="7">
        <f t="shared" si="0"/>
        <v>1989.2267970798953</v>
      </c>
    </row>
    <row r="51" spans="2:28" x14ac:dyDescent="0.2">
      <c r="B51" s="6">
        <v>44245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1.3471022951654748</v>
      </c>
      <c r="K51" s="7">
        <v>70.152975875739457</v>
      </c>
      <c r="L51" s="7">
        <v>147.06564712874331</v>
      </c>
      <c r="M51" s="7">
        <v>228.51230835846951</v>
      </c>
      <c r="N51" s="7">
        <v>257.59590755000369</v>
      </c>
      <c r="O51" s="7">
        <v>255.26009658194371</v>
      </c>
      <c r="P51" s="7">
        <v>240.21495724895161</v>
      </c>
      <c r="Q51" s="7">
        <v>181.83148007254445</v>
      </c>
      <c r="R51" s="7">
        <v>113.84129213019381</v>
      </c>
      <c r="S51" s="7">
        <v>47.270679540485645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B51" s="7">
        <f t="shared" si="0"/>
        <v>1543.0924467822408</v>
      </c>
    </row>
    <row r="52" spans="2:28" x14ac:dyDescent="0.2">
      <c r="B52" s="6">
        <v>44246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2.149142707699994</v>
      </c>
      <c r="K52" s="7">
        <v>88.485552867482596</v>
      </c>
      <c r="L52" s="7">
        <v>186.34187599908441</v>
      </c>
      <c r="M52" s="7">
        <v>284.60323032548456</v>
      </c>
      <c r="N52" s="7">
        <v>283.25443712338927</v>
      </c>
      <c r="O52" s="7">
        <v>297.37547615756978</v>
      </c>
      <c r="P52" s="7">
        <v>362.63268662045641</v>
      </c>
      <c r="Q52" s="7">
        <v>291.815144997912</v>
      </c>
      <c r="R52" s="7">
        <v>250.93452071516606</v>
      </c>
      <c r="S52" s="7">
        <v>94.203177695023243</v>
      </c>
      <c r="T52" s="7">
        <v>1.3267327651746488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B52" s="7">
        <f t="shared" si="0"/>
        <v>2143.1219779744433</v>
      </c>
    </row>
    <row r="53" spans="2:28" x14ac:dyDescent="0.2">
      <c r="B53" s="6">
        <v>44247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2.9217298809234538</v>
      </c>
      <c r="K53" s="7">
        <v>115.42602583411325</v>
      </c>
      <c r="L53" s="7">
        <v>262.85344839898704</v>
      </c>
      <c r="M53" s="7">
        <v>387.81540284849643</v>
      </c>
      <c r="N53" s="7">
        <v>466.96557652713341</v>
      </c>
      <c r="O53" s="7">
        <v>492.80106147688736</v>
      </c>
      <c r="P53" s="7">
        <v>464.25226075615473</v>
      </c>
      <c r="Q53" s="7">
        <v>379.65972616877207</v>
      </c>
      <c r="R53" s="7">
        <v>250.54521888715604</v>
      </c>
      <c r="S53" s="7">
        <v>96.015987217372782</v>
      </c>
      <c r="T53" s="7">
        <v>1.5259451955482455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B53" s="7">
        <f t="shared" si="0"/>
        <v>2920.7823831915443</v>
      </c>
    </row>
    <row r="54" spans="2:28" x14ac:dyDescent="0.2">
      <c r="B54" s="6">
        <v>44248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3.8335612736401838</v>
      </c>
      <c r="K54" s="7">
        <v>100.41627757639479</v>
      </c>
      <c r="L54" s="7">
        <v>235.41750037852543</v>
      </c>
      <c r="M54" s="7">
        <v>325.02770297137022</v>
      </c>
      <c r="N54" s="7">
        <v>405.26713530009579</v>
      </c>
      <c r="O54" s="7">
        <v>435.46751953359802</v>
      </c>
      <c r="P54" s="7">
        <v>392.86452958753512</v>
      </c>
      <c r="Q54" s="7">
        <v>308.67702619495071</v>
      </c>
      <c r="R54" s="7">
        <v>182.25224063413106</v>
      </c>
      <c r="S54" s="7">
        <v>70.565871753931873</v>
      </c>
      <c r="T54" s="7">
        <v>0.13293281106947155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B54" s="7">
        <f t="shared" si="0"/>
        <v>2459.9222980152426</v>
      </c>
    </row>
    <row r="55" spans="2:28" x14ac:dyDescent="0.2">
      <c r="B55" s="6">
        <v>44249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0.5703468397431195</v>
      </c>
      <c r="K55" s="7">
        <v>10.88786769084907</v>
      </c>
      <c r="L55" s="7">
        <v>26.280626029862216</v>
      </c>
      <c r="M55" s="7">
        <v>39.055624501135469</v>
      </c>
      <c r="N55" s="7">
        <v>42.311996660479636</v>
      </c>
      <c r="O55" s="7">
        <v>46.114571081546899</v>
      </c>
      <c r="P55" s="7">
        <v>41.954153566046209</v>
      </c>
      <c r="Q55" s="7">
        <v>35.920761700230791</v>
      </c>
      <c r="R55" s="7">
        <v>23.501246918372722</v>
      </c>
      <c r="S55" s="7">
        <v>10.843038995502468</v>
      </c>
      <c r="T55" s="7">
        <v>0.29482338639617095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B55" s="7">
        <f t="shared" si="0"/>
        <v>277.73505737016478</v>
      </c>
    </row>
    <row r="56" spans="2:28" x14ac:dyDescent="0.2">
      <c r="B56" s="6">
        <v>44250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4.7848733769955034</v>
      </c>
      <c r="K56" s="7">
        <v>88.776546153065823</v>
      </c>
      <c r="L56" s="7">
        <v>168.51263874456629</v>
      </c>
      <c r="M56" s="7">
        <v>274.59148836474276</v>
      </c>
      <c r="N56" s="7">
        <v>338.29149151558937</v>
      </c>
      <c r="O56" s="7">
        <v>347.15892204248365</v>
      </c>
      <c r="P56" s="7">
        <v>286.27840788843656</v>
      </c>
      <c r="Q56" s="7">
        <v>238.15441019968659</v>
      </c>
      <c r="R56" s="7">
        <v>180.61245414645254</v>
      </c>
      <c r="S56" s="7">
        <v>91.36795933143533</v>
      </c>
      <c r="T56" s="7">
        <v>4.0684007197892402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B56" s="7">
        <f t="shared" si="0"/>
        <v>2022.5975924832437</v>
      </c>
    </row>
    <row r="57" spans="2:28" x14ac:dyDescent="0.2">
      <c r="B57" s="6">
        <v>44251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5.0381161822868501</v>
      </c>
      <c r="K57" s="7">
        <v>68.611497930487772</v>
      </c>
      <c r="L57" s="7">
        <v>266.04650985700835</v>
      </c>
      <c r="M57" s="7">
        <v>384.97625214321152</v>
      </c>
      <c r="N57" s="7">
        <v>384.25663361264753</v>
      </c>
      <c r="O57" s="7">
        <v>413.83964019970972</v>
      </c>
      <c r="P57" s="7">
        <v>412.46332060573508</v>
      </c>
      <c r="Q57" s="7">
        <v>249.36944871973196</v>
      </c>
      <c r="R57" s="7">
        <v>144.14784958951691</v>
      </c>
      <c r="S57" s="7">
        <v>85.666063870682962</v>
      </c>
      <c r="T57" s="7">
        <v>5.429384181145374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B57" s="7">
        <f t="shared" si="0"/>
        <v>2419.8447168921648</v>
      </c>
    </row>
    <row r="58" spans="2:28" x14ac:dyDescent="0.2">
      <c r="B58" s="6">
        <v>44252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13.471809419994159</v>
      </c>
      <c r="K58" s="7">
        <v>128.90609317167127</v>
      </c>
      <c r="L58" s="7">
        <v>268.18570374021476</v>
      </c>
      <c r="M58" s="7">
        <v>289.90795927483276</v>
      </c>
      <c r="N58" s="7">
        <v>298.77145746002992</v>
      </c>
      <c r="O58" s="7">
        <v>269.72718168546641</v>
      </c>
      <c r="P58" s="7">
        <v>345.70002327287045</v>
      </c>
      <c r="Q58" s="7">
        <v>152.72428683082788</v>
      </c>
      <c r="R58" s="7">
        <v>155.41007620992707</v>
      </c>
      <c r="S58" s="7">
        <v>54.325300545030316</v>
      </c>
      <c r="T58" s="7">
        <v>2.1424577268149738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B58" s="7">
        <f t="shared" si="0"/>
        <v>1979.27234933768</v>
      </c>
    </row>
    <row r="59" spans="2:28" x14ac:dyDescent="0.2">
      <c r="B59" s="6">
        <v>44253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5.688525498982326</v>
      </c>
      <c r="K59" s="7">
        <v>42.4103052029064</v>
      </c>
      <c r="L59" s="7">
        <v>243.40015402357881</v>
      </c>
      <c r="M59" s="7">
        <v>405.10984163221303</v>
      </c>
      <c r="N59" s="7">
        <v>341.64971132488768</v>
      </c>
      <c r="O59" s="7">
        <v>297.99678614570695</v>
      </c>
      <c r="P59" s="7">
        <v>257.17514698841711</v>
      </c>
      <c r="Q59" s="7">
        <v>168.64633836226673</v>
      </c>
      <c r="R59" s="7">
        <v>129.64537341072054</v>
      </c>
      <c r="S59" s="7">
        <v>82.35503216174952</v>
      </c>
      <c r="T59" s="7">
        <v>2.3872459974576188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B59" s="7">
        <f t="shared" si="0"/>
        <v>1976.4644607488865</v>
      </c>
    </row>
    <row r="60" spans="2:28" x14ac:dyDescent="0.2">
      <c r="B60" s="6">
        <v>44254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1.2579561088928843</v>
      </c>
      <c r="K60" s="7">
        <v>22.098973869197348</v>
      </c>
      <c r="L60" s="7">
        <v>66.126257977939176</v>
      </c>
      <c r="M60" s="7">
        <v>53.251771261730028</v>
      </c>
      <c r="N60" s="7">
        <v>63.916281944185492</v>
      </c>
      <c r="O60" s="7">
        <v>33.172054853978445</v>
      </c>
      <c r="P60" s="7">
        <v>333.02608598321183</v>
      </c>
      <c r="Q60" s="7">
        <v>276.07004884284129</v>
      </c>
      <c r="R60" s="7">
        <v>206.39681865414448</v>
      </c>
      <c r="S60" s="7">
        <v>100.56177421918639</v>
      </c>
      <c r="T60" s="7">
        <v>6.1733832302311313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B60" s="7">
        <f t="shared" si="0"/>
        <v>1162.0514069455385</v>
      </c>
    </row>
    <row r="61" spans="2:28" x14ac:dyDescent="0.2">
      <c r="B61" s="6">
        <v>44255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2.8877937720777349</v>
      </c>
      <c r="K61" s="7">
        <v>13.666067099829448</v>
      </c>
      <c r="L61" s="7">
        <v>20.694341415003727</v>
      </c>
      <c r="M61" s="7">
        <v>124.20301250197484</v>
      </c>
      <c r="N61" s="7">
        <v>174.07296990422415</v>
      </c>
      <c r="O61" s="7">
        <v>362.69953642930659</v>
      </c>
      <c r="P61" s="7">
        <v>252.42881056005285</v>
      </c>
      <c r="Q61" s="7">
        <v>170.09737244848577</v>
      </c>
      <c r="R61" s="7">
        <v>145.7955007605895</v>
      </c>
      <c r="S61" s="7">
        <v>75.941382853827378</v>
      </c>
      <c r="T61" s="7">
        <v>4.1222738010391078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B61" s="7">
        <f t="shared" si="0"/>
        <v>1346.6090615464111</v>
      </c>
    </row>
    <row r="62" spans="2:28" x14ac:dyDescent="0.2">
      <c r="B62" s="6">
        <v>44256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11.215824988384758</v>
      </c>
      <c r="K62" s="7">
        <v>134.79674103388305</v>
      </c>
      <c r="L62" s="7">
        <v>258.15430007098769</v>
      </c>
      <c r="M62" s="7">
        <v>401.4134404369666</v>
      </c>
      <c r="N62" s="7">
        <v>396.34071964774546</v>
      </c>
      <c r="O62" s="7">
        <v>323.11658490659397</v>
      </c>
      <c r="P62" s="7">
        <v>325.86529175284625</v>
      </c>
      <c r="Q62" s="7">
        <v>256.8408979441661</v>
      </c>
      <c r="R62" s="7">
        <v>242.7709793520475</v>
      </c>
      <c r="S62" s="7">
        <v>98.969175831872803</v>
      </c>
      <c r="T62" s="7">
        <v>4.2453560961574164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B62" s="7">
        <f t="shared" si="0"/>
        <v>2453.7293120616519</v>
      </c>
    </row>
    <row r="63" spans="2:28" x14ac:dyDescent="0.2">
      <c r="B63" s="6">
        <v>44257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15.568140778702496</v>
      </c>
      <c r="K63" s="7">
        <v>120.78973990891755</v>
      </c>
      <c r="L63" s="7">
        <v>207.29339256107656</v>
      </c>
      <c r="M63" s="7">
        <v>323.4233075589654</v>
      </c>
      <c r="N63" s="7">
        <v>265.25610917589722</v>
      </c>
      <c r="O63" s="7">
        <v>377.75254044569283</v>
      </c>
      <c r="P63" s="7">
        <v>343.91867248409739</v>
      </c>
      <c r="Q63" s="7">
        <v>397.00921773624759</v>
      </c>
      <c r="R63" s="7">
        <v>272.09051904540587</v>
      </c>
      <c r="S63" s="7">
        <v>126.70398182131173</v>
      </c>
      <c r="T63" s="7">
        <v>29.660473718494398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B63" s="7">
        <f t="shared" si="0"/>
        <v>2479.466095234809</v>
      </c>
    </row>
    <row r="64" spans="2:28" x14ac:dyDescent="0.2">
      <c r="B64" s="6">
        <v>44258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13.402600206125717</v>
      </c>
      <c r="K64" s="7">
        <v>115.78386892854668</v>
      </c>
      <c r="L64" s="7">
        <v>267.20655065764419</v>
      </c>
      <c r="M64" s="7">
        <v>363.47027540193244</v>
      </c>
      <c r="N64" s="7">
        <v>447.34319145875116</v>
      </c>
      <c r="O64" s="7">
        <v>475.81334534554236</v>
      </c>
      <c r="P64" s="7">
        <v>415.37325346156723</v>
      </c>
      <c r="Q64" s="7">
        <v>304.51267633775296</v>
      </c>
      <c r="R64" s="7">
        <v>162.40964443071275</v>
      </c>
      <c r="S64" s="7">
        <v>72.854494621626969</v>
      </c>
      <c r="T64" s="7">
        <v>1.463696226483618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B64" s="7">
        <f t="shared" si="0"/>
        <v>2639.6335970766863</v>
      </c>
    </row>
    <row r="65" spans="2:28" x14ac:dyDescent="0.2">
      <c r="B65" s="6">
        <v>44259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2.6500443930728461</v>
      </c>
      <c r="K65" s="7">
        <v>38.224327466374746</v>
      </c>
      <c r="L65" s="7">
        <v>145.96065911186645</v>
      </c>
      <c r="M65" s="7">
        <v>206.80184984894271</v>
      </c>
      <c r="N65" s="7">
        <v>162.66524664102235</v>
      </c>
      <c r="O65" s="7">
        <v>282.75896206955838</v>
      </c>
      <c r="P65" s="7">
        <v>217.5882631240074</v>
      </c>
      <c r="Q65" s="7">
        <v>110.39656080355998</v>
      </c>
      <c r="R65" s="7">
        <v>39.286452958753515</v>
      </c>
      <c r="S65" s="7">
        <v>29.334089357637534</v>
      </c>
      <c r="T65" s="7">
        <v>2.0974324143835155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B65" s="7">
        <f t="shared" si="0"/>
        <v>1237.7638881891794</v>
      </c>
    </row>
    <row r="66" spans="2:28" x14ac:dyDescent="0.2">
      <c r="B66" s="6">
        <v>44260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48.049283196505634</v>
      </c>
      <c r="K66" s="7">
        <v>166.00380474183524</v>
      </c>
      <c r="L66" s="7">
        <v>306.61254680398861</v>
      </c>
      <c r="M66" s="7">
        <v>433.34405501717987</v>
      </c>
      <c r="N66" s="7">
        <v>504.00823531353853</v>
      </c>
      <c r="O66" s="7">
        <v>524.22047163648142</v>
      </c>
      <c r="P66" s="7">
        <v>478.40869086560889</v>
      </c>
      <c r="Q66" s="7">
        <v>384.5790856318074</v>
      </c>
      <c r="R66" s="7">
        <v>271.19394513847374</v>
      </c>
      <c r="S66" s="7">
        <v>126.98317808180376</v>
      </c>
      <c r="T66" s="7">
        <v>11.861515495043752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B66" s="7">
        <f t="shared" si="0"/>
        <v>3255.2648119222667</v>
      </c>
    </row>
    <row r="67" spans="2:28" x14ac:dyDescent="0.2">
      <c r="B67" s="6">
        <v>44261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47.467296625339181</v>
      </c>
      <c r="K67" s="7">
        <v>160.14068327150301</v>
      </c>
      <c r="L67" s="7">
        <v>286.8918531931796</v>
      </c>
      <c r="M67" s="7">
        <v>403.22231761761913</v>
      </c>
      <c r="N67" s="7">
        <v>461.89285573791233</v>
      </c>
      <c r="O67" s="7">
        <v>483.20614773603506</v>
      </c>
      <c r="P67" s="7">
        <v>472.58882515394441</v>
      </c>
      <c r="Q67" s="7">
        <v>408.01977448804519</v>
      </c>
      <c r="R67" s="7">
        <v>295.64131346916167</v>
      </c>
      <c r="S67" s="7">
        <v>146.32243454799698</v>
      </c>
      <c r="T67" s="7">
        <v>11.18082714728083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B67" s="7">
        <f t="shared" si="0"/>
        <v>3176.5743289880174</v>
      </c>
    </row>
    <row r="68" spans="2:28" x14ac:dyDescent="0.2">
      <c r="B68" s="6">
        <v>44262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11.863874900061996</v>
      </c>
      <c r="K68" s="7">
        <v>148.59532804890372</v>
      </c>
      <c r="L68" s="7">
        <v>168.07221647449444</v>
      </c>
      <c r="M68" s="7">
        <v>353.529315591738</v>
      </c>
      <c r="N68" s="7">
        <v>403.34028786853122</v>
      </c>
      <c r="O68" s="7">
        <v>289.64056003943193</v>
      </c>
      <c r="P68" s="7">
        <v>568.34134547761346</v>
      </c>
      <c r="Q68" s="7">
        <v>266.22739757507367</v>
      </c>
      <c r="R68" s="7">
        <v>199.03154265553124</v>
      </c>
      <c r="S68" s="7">
        <v>57.392527068745373</v>
      </c>
      <c r="T68" s="7">
        <v>11.269698069634623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B68" s="7">
        <f t="shared" ref="AB68:AB131" si="1">SUM(C68:Z68)</f>
        <v>2477.3040937697597</v>
      </c>
    </row>
    <row r="69" spans="2:28" x14ac:dyDescent="0.2">
      <c r="B69" s="6">
        <v>44263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4.8548690592033603</v>
      </c>
      <c r="K69" s="7">
        <v>17.945634568751384</v>
      </c>
      <c r="L69" s="7">
        <v>30.108367437790736</v>
      </c>
      <c r="M69" s="7">
        <v>40.550307580192005</v>
      </c>
      <c r="N69" s="7">
        <v>47.085859480723329</v>
      </c>
      <c r="O69" s="7">
        <v>49.020571595682064</v>
      </c>
      <c r="P69" s="7">
        <v>416.31701546886416</v>
      </c>
      <c r="Q69" s="7">
        <v>356.04601427786309</v>
      </c>
      <c r="R69" s="7">
        <v>253.94276211342506</v>
      </c>
      <c r="S69" s="7">
        <v>133.65636194173254</v>
      </c>
      <c r="T69" s="7">
        <v>13.696346130896892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B69" s="7">
        <f t="shared" si="1"/>
        <v>1363.2241096551245</v>
      </c>
    </row>
    <row r="70" spans="2:28" x14ac:dyDescent="0.2">
      <c r="B70" s="6">
        <v>44264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4.4769710221148751</v>
      </c>
      <c r="K70" s="7">
        <v>51.958030843393807</v>
      </c>
      <c r="L70" s="7">
        <v>167.78122318891121</v>
      </c>
      <c r="M70" s="7">
        <v>146.71173637600694</v>
      </c>
      <c r="N70" s="7">
        <v>165.75606721491982</v>
      </c>
      <c r="O70" s="7">
        <v>277.93791114894981</v>
      </c>
      <c r="P70" s="7">
        <v>377.05258362361423</v>
      </c>
      <c r="Q70" s="7">
        <v>371.71639594068944</v>
      </c>
      <c r="R70" s="7">
        <v>258.24474393002032</v>
      </c>
      <c r="S70" s="7">
        <v>119.49993183227839</v>
      </c>
      <c r="T70" s="7">
        <v>20.665242086445406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B70" s="7">
        <f t="shared" si="1"/>
        <v>1961.8008372073443</v>
      </c>
    </row>
    <row r="71" spans="2:28" x14ac:dyDescent="0.2">
      <c r="B71" s="6">
        <v>44265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53.912404666837894</v>
      </c>
      <c r="K71" s="7">
        <v>172.15005481435665</v>
      </c>
      <c r="L71" s="7">
        <v>289.95121503350049</v>
      </c>
      <c r="M71" s="7">
        <v>379.32154478282405</v>
      </c>
      <c r="N71" s="7">
        <v>444.51190543686039</v>
      </c>
      <c r="O71" s="7">
        <v>457.72457353901763</v>
      </c>
      <c r="P71" s="7">
        <v>421.5470299259681</v>
      </c>
      <c r="Q71" s="7">
        <v>368.25986758896443</v>
      </c>
      <c r="R71" s="7">
        <v>268.84240480362547</v>
      </c>
      <c r="S71" s="7">
        <v>148.1902968541055</v>
      </c>
      <c r="T71" s="7">
        <v>29.185446841488268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B71" s="7">
        <f t="shared" si="1"/>
        <v>3033.5967442875485</v>
      </c>
    </row>
    <row r="72" spans="2:28" x14ac:dyDescent="0.2">
      <c r="B72" s="6">
        <v>44266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45.072500531823195</v>
      </c>
      <c r="K72" s="7">
        <v>145.55956025876526</v>
      </c>
      <c r="L72" s="7">
        <v>236.9471812986859</v>
      </c>
      <c r="M72" s="7">
        <v>317.2731251447471</v>
      </c>
      <c r="N72" s="7">
        <v>344.7169378486027</v>
      </c>
      <c r="O72" s="7">
        <v>359.46715155431457</v>
      </c>
      <c r="P72" s="7">
        <v>333.29741756030978</v>
      </c>
      <c r="Q72" s="7">
        <v>281.5871242438314</v>
      </c>
      <c r="R72" s="7">
        <v>227.13598876449481</v>
      </c>
      <c r="S72" s="7">
        <v>118.43426723237226</v>
      </c>
      <c r="T72" s="7">
        <v>30.798100171456916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B72" s="7">
        <f t="shared" si="1"/>
        <v>2440.2893546094042</v>
      </c>
    </row>
    <row r="73" spans="2:28" x14ac:dyDescent="0.2">
      <c r="B73" s="6">
        <v>44267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75.371193307752137</v>
      </c>
      <c r="K73" s="7">
        <v>210.3566867430946</v>
      </c>
      <c r="L73" s="7">
        <v>353.23438996445765</v>
      </c>
      <c r="M73" s="7">
        <v>461.93217915488316</v>
      </c>
      <c r="N73" s="7">
        <v>548.48301990740697</v>
      </c>
      <c r="O73" s="7">
        <v>497.00866709275289</v>
      </c>
      <c r="P73" s="7">
        <v>455.71907927351168</v>
      </c>
      <c r="Q73" s="7">
        <v>409.19947699716636</v>
      </c>
      <c r="R73" s="7">
        <v>255.7319775855922</v>
      </c>
      <c r="S73" s="7">
        <v>141.81203862145696</v>
      </c>
      <c r="T73" s="7">
        <v>36.728071450639383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B73" s="7">
        <f t="shared" si="1"/>
        <v>3445.5767800987137</v>
      </c>
    </row>
    <row r="74" spans="2:28" x14ac:dyDescent="0.2">
      <c r="B74" s="6">
        <v>44268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38.402855779421756</v>
      </c>
      <c r="K74" s="7">
        <v>111.33639046915982</v>
      </c>
      <c r="L74" s="7">
        <v>155.61455797817476</v>
      </c>
      <c r="M74" s="7">
        <v>172.38992765787793</v>
      </c>
      <c r="N74" s="7">
        <v>288.15020253624215</v>
      </c>
      <c r="O74" s="7">
        <v>281.7522825951084</v>
      </c>
      <c r="P74" s="7">
        <v>176.51102175640793</v>
      </c>
      <c r="Q74" s="7">
        <v>187.0103740875864</v>
      </c>
      <c r="R74" s="7">
        <v>147.63190433312147</v>
      </c>
      <c r="S74" s="7">
        <v>65.206090020824647</v>
      </c>
      <c r="T74" s="7">
        <v>4.0294705369882413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B74" s="7">
        <f t="shared" si="1"/>
        <v>1628.0350777509132</v>
      </c>
    </row>
    <row r="75" spans="2:28" x14ac:dyDescent="0.2">
      <c r="B75" s="6">
        <v>44269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5.1737819708357859</v>
      </c>
      <c r="K75" s="7">
        <v>40.043035501269891</v>
      </c>
      <c r="L75" s="7">
        <v>26.15990313976215</v>
      </c>
      <c r="M75" s="7">
        <v>55.351641727965735</v>
      </c>
      <c r="N75" s="7">
        <v>144.29334623230852</v>
      </c>
      <c r="O75" s="7">
        <v>408.01977448804519</v>
      </c>
      <c r="P75" s="7">
        <v>342.92772237643567</v>
      </c>
      <c r="Q75" s="7">
        <v>494.68858549148126</v>
      </c>
      <c r="R75" s="7">
        <v>358.098696643734</v>
      </c>
      <c r="S75" s="7">
        <v>194.36778540280548</v>
      </c>
      <c r="T75" s="7">
        <v>41.411490411850465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B75" s="7">
        <f t="shared" si="1"/>
        <v>2110.5357633864942</v>
      </c>
    </row>
    <row r="76" spans="2:28" x14ac:dyDescent="0.2">
      <c r="B76" s="6">
        <v>44270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0.52178241978429751</v>
      </c>
      <c r="J76" s="7">
        <v>91.568508757985938</v>
      </c>
      <c r="K76" s="7">
        <v>250.17557876763146</v>
      </c>
      <c r="L76" s="7">
        <v>406.91871881286551</v>
      </c>
      <c r="M76" s="7">
        <v>289.30237865348391</v>
      </c>
      <c r="N76" s="7">
        <v>166.80993478973474</v>
      </c>
      <c r="O76" s="7">
        <v>234.1158952767951</v>
      </c>
      <c r="P76" s="7">
        <v>454.26411284559549</v>
      </c>
      <c r="Q76" s="7">
        <v>220.21113503595348</v>
      </c>
      <c r="R76" s="7">
        <v>72.803374179565026</v>
      </c>
      <c r="S76" s="7">
        <v>12.976334366163266</v>
      </c>
      <c r="T76" s="7">
        <v>3.4369059666566737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B76" s="7">
        <f t="shared" si="1"/>
        <v>2203.1046598722146</v>
      </c>
    </row>
    <row r="77" spans="2:28" x14ac:dyDescent="0.2">
      <c r="B77" s="6">
        <v>44271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1.3321200732996357</v>
      </c>
      <c r="J77" s="7">
        <v>96.232266010711669</v>
      </c>
      <c r="K77" s="7">
        <v>226.71916054460527</v>
      </c>
      <c r="L77" s="7">
        <v>356.68305363278859</v>
      </c>
      <c r="M77" s="7">
        <v>490.08774570590862</v>
      </c>
      <c r="N77" s="7">
        <v>558.86440198767332</v>
      </c>
      <c r="O77" s="7">
        <v>578.80137439182135</v>
      </c>
      <c r="P77" s="7">
        <v>511.79427187373835</v>
      </c>
      <c r="Q77" s="7">
        <v>442.86032192409073</v>
      </c>
      <c r="R77" s="7">
        <v>323.79688002018719</v>
      </c>
      <c r="S77" s="7">
        <v>179.69228618933803</v>
      </c>
      <c r="T77" s="7">
        <v>48.890804319678743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B77" s="7">
        <f t="shared" si="1"/>
        <v>3815.7546866738417</v>
      </c>
    </row>
    <row r="78" spans="2:28" x14ac:dyDescent="0.2">
      <c r="B78" s="6">
        <v>44272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2.2542935246796616</v>
      </c>
      <c r="J78" s="7">
        <v>87.408091242485256</v>
      </c>
      <c r="K78" s="7">
        <v>179.8692415657062</v>
      </c>
      <c r="L78" s="7">
        <v>301.08367437790736</v>
      </c>
      <c r="M78" s="7">
        <v>269.97098687068478</v>
      </c>
      <c r="N78" s="7">
        <v>363.07310889052826</v>
      </c>
      <c r="O78" s="7">
        <v>455.87637294139438</v>
      </c>
      <c r="P78" s="7">
        <v>493.31226589750645</v>
      </c>
      <c r="Q78" s="7">
        <v>518.40060592481689</v>
      </c>
      <c r="R78" s="7">
        <v>381.08716620480868</v>
      </c>
      <c r="S78" s="7">
        <v>199.70790542742739</v>
      </c>
      <c r="T78" s="7">
        <v>45.080365215217341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B78" s="7">
        <f t="shared" si="1"/>
        <v>3297.1240780831622</v>
      </c>
    </row>
    <row r="79" spans="2:28" x14ac:dyDescent="0.2">
      <c r="B79" s="6">
        <v>44273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2.3884650233837101</v>
      </c>
      <c r="J79" s="7">
        <v>95.673873489727626</v>
      </c>
      <c r="K79" s="7">
        <v>228.35501469058664</v>
      </c>
      <c r="L79" s="7">
        <v>356.19151092065471</v>
      </c>
      <c r="M79" s="7">
        <v>454.18546601165406</v>
      </c>
      <c r="N79" s="7">
        <v>496.4188158381923</v>
      </c>
      <c r="O79" s="7">
        <v>504.00823531353853</v>
      </c>
      <c r="P79" s="7">
        <v>465.74655060104158</v>
      </c>
      <c r="Q79" s="7">
        <v>390.7843208297848</v>
      </c>
      <c r="R79" s="7">
        <v>286.55367180723158</v>
      </c>
      <c r="S79" s="7">
        <v>166.98295782440587</v>
      </c>
      <c r="T79" s="7">
        <v>50.349703089291928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B79" s="7">
        <f t="shared" si="1"/>
        <v>3497.6385854394939</v>
      </c>
    </row>
    <row r="80" spans="2:28" x14ac:dyDescent="0.2">
      <c r="B80" s="6">
        <v>44274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1.5159570476376862</v>
      </c>
      <c r="J80" s="7">
        <v>82.559513929997195</v>
      </c>
      <c r="K80" s="7">
        <v>198.85851962086014</v>
      </c>
      <c r="L80" s="7">
        <v>334.46139070264263</v>
      </c>
      <c r="M80" s="7">
        <v>451.15756290490964</v>
      </c>
      <c r="N80" s="7">
        <v>547.26399398131502</v>
      </c>
      <c r="O80" s="7">
        <v>581.8292774985656</v>
      </c>
      <c r="P80" s="7">
        <v>541.24751118479719</v>
      </c>
      <c r="Q80" s="7">
        <v>494.88520257633468</v>
      </c>
      <c r="R80" s="7">
        <v>365.40105517519413</v>
      </c>
      <c r="S80" s="7">
        <v>221.87058323211727</v>
      </c>
      <c r="T80" s="7">
        <v>60.990619721564975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B80" s="7">
        <f t="shared" si="1"/>
        <v>3882.0411875759355</v>
      </c>
    </row>
    <row r="81" spans="2:28" x14ac:dyDescent="0.2">
      <c r="B81" s="6">
        <v>44275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3.7086701013412227</v>
      </c>
      <c r="J81" s="7">
        <v>119.83024853483234</v>
      </c>
      <c r="K81" s="7">
        <v>283.79710027758512</v>
      </c>
      <c r="L81" s="7">
        <v>439.51783148158074</v>
      </c>
      <c r="M81" s="7">
        <v>552.02212743477048</v>
      </c>
      <c r="N81" s="7">
        <v>621.89983939171498</v>
      </c>
      <c r="O81" s="7">
        <v>634.67994990719444</v>
      </c>
      <c r="P81" s="7">
        <v>596.30029494378539</v>
      </c>
      <c r="Q81" s="7">
        <v>514.23232372592213</v>
      </c>
      <c r="R81" s="7">
        <v>394.25657854829814</v>
      </c>
      <c r="S81" s="7">
        <v>230.29365914724249</v>
      </c>
      <c r="T81" s="7">
        <v>64.112899029039028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B81" s="7">
        <f t="shared" si="1"/>
        <v>4454.651522523307</v>
      </c>
    </row>
    <row r="82" spans="2:28" x14ac:dyDescent="0.2">
      <c r="B82" s="6">
        <v>44276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6.0904108204229415</v>
      </c>
      <c r="J82" s="7">
        <v>129.87738157084769</v>
      </c>
      <c r="K82" s="7">
        <v>247.32463103725524</v>
      </c>
      <c r="L82" s="7">
        <v>363.75733634581854</v>
      </c>
      <c r="M82" s="7">
        <v>464.29158417312544</v>
      </c>
      <c r="N82" s="7">
        <v>546.12361488916463</v>
      </c>
      <c r="O82" s="7">
        <v>599.36752146750052</v>
      </c>
      <c r="P82" s="7">
        <v>536.72531823316592</v>
      </c>
      <c r="Q82" s="7">
        <v>303.84024590755382</v>
      </c>
      <c r="R82" s="7">
        <v>237.52523552815532</v>
      </c>
      <c r="S82" s="7">
        <v>173.46738928287525</v>
      </c>
      <c r="T82" s="7">
        <v>67.17619321105704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B82" s="7">
        <f t="shared" si="1"/>
        <v>3675.5668624669424</v>
      </c>
    </row>
    <row r="83" spans="2:28" x14ac:dyDescent="0.2">
      <c r="B83" s="6">
        <v>44277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1.5208331513420537</v>
      </c>
      <c r="J83" s="7">
        <v>24.050988287623191</v>
      </c>
      <c r="K83" s="7">
        <v>57.172315933709413</v>
      </c>
      <c r="L83" s="7">
        <v>43.888865681004944</v>
      </c>
      <c r="M83" s="7">
        <v>150.51037845537712</v>
      </c>
      <c r="N83" s="7">
        <v>268.75196094459295</v>
      </c>
      <c r="O83" s="7">
        <v>256.71506300985988</v>
      </c>
      <c r="P83" s="7">
        <v>264.63086684606299</v>
      </c>
      <c r="Q83" s="7">
        <v>216.69168921707526</v>
      </c>
      <c r="R83" s="7">
        <v>170.87990844620282</v>
      </c>
      <c r="S83" s="7">
        <v>127.17586282496021</v>
      </c>
      <c r="T83" s="7">
        <v>57.439715169110222</v>
      </c>
      <c r="U83" s="7">
        <v>0.37463419347991583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B83" s="7">
        <f t="shared" si="1"/>
        <v>1639.8030821604011</v>
      </c>
    </row>
    <row r="84" spans="2:28" x14ac:dyDescent="0.2">
      <c r="B84" s="6">
        <v>44278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6.8351963378481129</v>
      </c>
      <c r="J84" s="7">
        <v>76.818295052274109</v>
      </c>
      <c r="K84" s="7">
        <v>179.14962303514233</v>
      </c>
      <c r="L84" s="7">
        <v>154.10453876649967</v>
      </c>
      <c r="M84" s="7">
        <v>253.67143053632722</v>
      </c>
      <c r="N84" s="7">
        <v>277.05313426710899</v>
      </c>
      <c r="O84" s="7">
        <v>117.694986993323</v>
      </c>
      <c r="P84" s="7">
        <v>163.78596402468744</v>
      </c>
      <c r="Q84" s="7">
        <v>332.03120353385304</v>
      </c>
      <c r="R84" s="7">
        <v>175.53973335723148</v>
      </c>
      <c r="S84" s="7">
        <v>37.659249964505705</v>
      </c>
      <c r="T84" s="7">
        <v>42.563666529092153</v>
      </c>
      <c r="U84" s="7">
        <v>0.36492130948815144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B84" s="7">
        <f t="shared" si="1"/>
        <v>1817.2719437073815</v>
      </c>
    </row>
    <row r="85" spans="2:28" x14ac:dyDescent="0.2">
      <c r="B85" s="6">
        <v>44279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1.2205988627707138</v>
      </c>
      <c r="J85" s="7">
        <v>45.269117616676716</v>
      </c>
      <c r="K85" s="7">
        <v>115.38277007544549</v>
      </c>
      <c r="L85" s="7">
        <v>130.19983359000753</v>
      </c>
      <c r="M85" s="7">
        <v>176.40091618888991</v>
      </c>
      <c r="N85" s="7">
        <v>172.94832017886196</v>
      </c>
      <c r="O85" s="7">
        <v>186.75083953557976</v>
      </c>
      <c r="P85" s="7">
        <v>208.44950102001533</v>
      </c>
      <c r="Q85" s="7">
        <v>212.05152601453196</v>
      </c>
      <c r="R85" s="7">
        <v>190.10512700318097</v>
      </c>
      <c r="S85" s="7">
        <v>135.83487924190965</v>
      </c>
      <c r="T85" s="7">
        <v>53.692193531801941</v>
      </c>
      <c r="U85" s="7">
        <v>0.86224456391666993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B85" s="7">
        <f t="shared" si="1"/>
        <v>1629.1678674235886</v>
      </c>
    </row>
    <row r="86" spans="2:28" x14ac:dyDescent="0.2">
      <c r="B86" s="6">
        <v>44280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1.4675499213467471</v>
      </c>
      <c r="J86" s="7">
        <v>56.307200760353886</v>
      </c>
      <c r="K86" s="7">
        <v>78.312584897160946</v>
      </c>
      <c r="L86" s="7">
        <v>166.08638391747377</v>
      </c>
      <c r="M86" s="7">
        <v>192.35835879560244</v>
      </c>
      <c r="N86" s="7">
        <v>281.78374132868493</v>
      </c>
      <c r="O86" s="7">
        <v>278.57888284557231</v>
      </c>
      <c r="P86" s="7">
        <v>234.71361121474985</v>
      </c>
      <c r="Q86" s="7">
        <v>272.92024314348777</v>
      </c>
      <c r="R86" s="7">
        <v>220.28978186989491</v>
      </c>
      <c r="S86" s="7">
        <v>127.77357876291492</v>
      </c>
      <c r="T86" s="7">
        <v>49.016639253984998</v>
      </c>
      <c r="U86" s="7">
        <v>0.1722719574069658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B86" s="7">
        <f t="shared" si="1"/>
        <v>1959.7808286686343</v>
      </c>
    </row>
    <row r="87" spans="2:28" x14ac:dyDescent="0.2">
      <c r="B87" s="6">
        <v>44281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1.349461700183717</v>
      </c>
      <c r="J87" s="7">
        <v>27.755647400433396</v>
      </c>
      <c r="K87" s="7">
        <v>62.260766089718778</v>
      </c>
      <c r="L87" s="7">
        <v>109.80670954899936</v>
      </c>
      <c r="M87" s="7">
        <v>144.62366293486247</v>
      </c>
      <c r="N87" s="7">
        <v>157.42343515882723</v>
      </c>
      <c r="O87" s="7">
        <v>132.24071893078715</v>
      </c>
      <c r="P87" s="7">
        <v>139.13018158405481</v>
      </c>
      <c r="Q87" s="7">
        <v>100.95107604719638</v>
      </c>
      <c r="R87" s="7">
        <v>91.11628946282282</v>
      </c>
      <c r="S87" s="7">
        <v>62.068081346562323</v>
      </c>
      <c r="T87" s="7">
        <v>25.609375302172271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B87" s="7">
        <f t="shared" si="1"/>
        <v>1054.3354055066206</v>
      </c>
    </row>
    <row r="88" spans="2:28" x14ac:dyDescent="0.2">
      <c r="B88" s="6">
        <v>44282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13.830438982766998</v>
      </c>
      <c r="J88" s="7">
        <v>96.991207958246292</v>
      </c>
      <c r="K88" s="7">
        <v>223.09354149990625</v>
      </c>
      <c r="L88" s="7">
        <v>247.19093141955483</v>
      </c>
      <c r="M88" s="7">
        <v>529.37183925964393</v>
      </c>
      <c r="N88" s="7">
        <v>541.52277510359193</v>
      </c>
      <c r="O88" s="7">
        <v>455.83704952442372</v>
      </c>
      <c r="P88" s="7">
        <v>528.86063483902478</v>
      </c>
      <c r="Q88" s="7">
        <v>347.26509526830444</v>
      </c>
      <c r="R88" s="7">
        <v>304.8783841155805</v>
      </c>
      <c r="S88" s="7">
        <v>182.00057076551846</v>
      </c>
      <c r="T88" s="7">
        <v>74.592589651732183</v>
      </c>
      <c r="U88" s="7">
        <v>3.2434740785777709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B88" s="7">
        <f t="shared" si="1"/>
        <v>3548.6785324668726</v>
      </c>
    </row>
    <row r="89" spans="2:28" x14ac:dyDescent="0.2">
      <c r="B89" s="6">
        <v>44283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10.393572339527296</v>
      </c>
      <c r="J89" s="7">
        <v>130.56160902613797</v>
      </c>
      <c r="K89" s="7">
        <v>273.88366685927008</v>
      </c>
      <c r="L89" s="7">
        <v>345.28712739467795</v>
      </c>
      <c r="M89" s="7">
        <v>457.5672798711347</v>
      </c>
      <c r="N89" s="7">
        <v>412.42399718876425</v>
      </c>
      <c r="O89" s="7">
        <v>465.86452085195373</v>
      </c>
      <c r="P89" s="7">
        <v>613.24868765815961</v>
      </c>
      <c r="Q89" s="7">
        <v>535.89952647678115</v>
      </c>
      <c r="R89" s="7">
        <v>312.34983334001464</v>
      </c>
      <c r="S89" s="7">
        <v>191.13540052781346</v>
      </c>
      <c r="T89" s="7">
        <v>62.335480581963125</v>
      </c>
      <c r="U89" s="7">
        <v>0.5552859710433391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B89" s="7">
        <f t="shared" si="1"/>
        <v>3811.5059880872418</v>
      </c>
    </row>
    <row r="90" spans="2:28" x14ac:dyDescent="0.2">
      <c r="B90" s="6">
        <v>44284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16.96923412536875</v>
      </c>
      <c r="J90" s="7">
        <v>152.68103107216012</v>
      </c>
      <c r="K90" s="7">
        <v>293.19932927528089</v>
      </c>
      <c r="L90" s="7">
        <v>404.16607962491594</v>
      </c>
      <c r="M90" s="7">
        <v>535.74223280889817</v>
      </c>
      <c r="N90" s="7">
        <v>570.7007504958558</v>
      </c>
      <c r="O90" s="7">
        <v>576.40264595660824</v>
      </c>
      <c r="P90" s="7">
        <v>560.8305728362086</v>
      </c>
      <c r="Q90" s="7">
        <v>469.71821571508292</v>
      </c>
      <c r="R90" s="7">
        <v>349.04644605707745</v>
      </c>
      <c r="S90" s="7">
        <v>190.67138420755913</v>
      </c>
      <c r="T90" s="7">
        <v>68.792385648553037</v>
      </c>
      <c r="U90" s="7">
        <v>0.16779695255569951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B90" s="7">
        <f t="shared" si="1"/>
        <v>4189.0881047761241</v>
      </c>
    </row>
    <row r="91" spans="2:28" x14ac:dyDescent="0.2">
      <c r="B91" s="6">
        <v>44285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36.462245151917415</v>
      </c>
      <c r="J91" s="7">
        <v>169.16933980797711</v>
      </c>
      <c r="K91" s="7">
        <v>304.34358564477895</v>
      </c>
      <c r="L91" s="7">
        <v>441.99520675073524</v>
      </c>
      <c r="M91" s="7">
        <v>533.97267904521652</v>
      </c>
      <c r="N91" s="7">
        <v>591.9353956600371</v>
      </c>
      <c r="O91" s="7">
        <v>589.81193114361895</v>
      </c>
      <c r="P91" s="7">
        <v>555.75785204698752</v>
      </c>
      <c r="Q91" s="7">
        <v>489.06533686467026</v>
      </c>
      <c r="R91" s="7">
        <v>338.92066618712073</v>
      </c>
      <c r="S91" s="7">
        <v>179.60577467200247</v>
      </c>
      <c r="T91" s="7">
        <v>66.971711442809365</v>
      </c>
      <c r="U91" s="7">
        <v>0.41871574390407723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B91" s="7">
        <f t="shared" si="1"/>
        <v>4298.4304401617756</v>
      </c>
    </row>
    <row r="92" spans="2:28" x14ac:dyDescent="0.2">
      <c r="B92" s="6">
        <v>44286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26.866938176895445</v>
      </c>
      <c r="J92" s="7">
        <v>92.461150323220963</v>
      </c>
      <c r="K92" s="7">
        <v>171.26134559081868</v>
      </c>
      <c r="L92" s="7">
        <v>251.50077791954425</v>
      </c>
      <c r="M92" s="7">
        <v>308.4253563263382</v>
      </c>
      <c r="N92" s="7">
        <v>307.48159431904122</v>
      </c>
      <c r="O92" s="7">
        <v>296.90752749561841</v>
      </c>
      <c r="P92" s="7">
        <v>321.80711512146945</v>
      </c>
      <c r="Q92" s="7">
        <v>221.70149253914323</v>
      </c>
      <c r="R92" s="7">
        <v>154.13206515837913</v>
      </c>
      <c r="S92" s="7">
        <v>108.08434388568244</v>
      </c>
      <c r="T92" s="7">
        <v>45.170809074249959</v>
      </c>
      <c r="U92" s="7">
        <v>0.50546320174145465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B92" s="7">
        <f t="shared" si="1"/>
        <v>2306.3059791321425</v>
      </c>
    </row>
    <row r="93" spans="2:28" x14ac:dyDescent="0.2">
      <c r="B93" s="6">
        <v>44287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20.27200791673835</v>
      </c>
      <c r="J93" s="7">
        <v>156.23193562461486</v>
      </c>
      <c r="K93" s="7">
        <v>257.37962875666477</v>
      </c>
      <c r="L93" s="7">
        <v>262.11416815993772</v>
      </c>
      <c r="M93" s="7">
        <v>459.88736147240638</v>
      </c>
      <c r="N93" s="7">
        <v>521.19256852973706</v>
      </c>
      <c r="O93" s="7">
        <v>332.84126592344955</v>
      </c>
      <c r="P93" s="7">
        <v>166.10997796765616</v>
      </c>
      <c r="Q93" s="7">
        <v>173.55390080021084</v>
      </c>
      <c r="R93" s="7">
        <v>58.969396089270681</v>
      </c>
      <c r="S93" s="7">
        <v>21.448564552501868</v>
      </c>
      <c r="T93" s="7">
        <v>12.409683927615392</v>
      </c>
      <c r="U93" s="7">
        <v>1.2164699039887896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B93" s="7">
        <f t="shared" si="1"/>
        <v>2443.6269296247915</v>
      </c>
    </row>
    <row r="94" spans="2:28" x14ac:dyDescent="0.2">
      <c r="B94" s="6">
        <v>44288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36.937272028923537</v>
      </c>
      <c r="J94" s="7">
        <v>171.59166229337262</v>
      </c>
      <c r="K94" s="7">
        <v>364.07192368158422</v>
      </c>
      <c r="L94" s="7">
        <v>168.31995400140988</v>
      </c>
      <c r="M94" s="7">
        <v>376.49419110263023</v>
      </c>
      <c r="N94" s="7">
        <v>130.282412765646</v>
      </c>
      <c r="O94" s="7">
        <v>550.56716100685435</v>
      </c>
      <c r="P94" s="7">
        <v>430.788032914084</v>
      </c>
      <c r="Q94" s="7">
        <v>411.59820543237953</v>
      </c>
      <c r="R94" s="7">
        <v>442.7030282562078</v>
      </c>
      <c r="S94" s="7">
        <v>187.01823877098056</v>
      </c>
      <c r="T94" s="7">
        <v>89.759631577333465</v>
      </c>
      <c r="U94" s="7">
        <v>2.5384052122930121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B94" s="7">
        <f t="shared" si="1"/>
        <v>3362.6701190436993</v>
      </c>
    </row>
    <row r="95" spans="2:28" x14ac:dyDescent="0.2">
      <c r="B95" s="6">
        <v>44289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4.5949412730269934</v>
      </c>
      <c r="J95" s="7">
        <v>17.746264844709899</v>
      </c>
      <c r="K95" s="7">
        <v>32.585742706945211</v>
      </c>
      <c r="L95" s="7">
        <v>45.929751021784583</v>
      </c>
      <c r="M95" s="7">
        <v>101.39149831726827</v>
      </c>
      <c r="N95" s="7">
        <v>256.74258940173928</v>
      </c>
      <c r="O95" s="7">
        <v>455.99434319230653</v>
      </c>
      <c r="P95" s="7">
        <v>564.01576961083583</v>
      </c>
      <c r="Q95" s="7">
        <v>710.65279149459843</v>
      </c>
      <c r="R95" s="7">
        <v>533.46147462459726</v>
      </c>
      <c r="S95" s="7">
        <v>359.09357909309279</v>
      </c>
      <c r="T95" s="7">
        <v>148.81160684224264</v>
      </c>
      <c r="U95" s="7">
        <v>11.411262370729167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B95" s="7">
        <f t="shared" si="1"/>
        <v>3242.4316147938771</v>
      </c>
    </row>
    <row r="96" spans="2:28" x14ac:dyDescent="0.2">
      <c r="B96" s="6">
        <v>44290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59.594638419104911</v>
      </c>
      <c r="J96" s="7">
        <v>226.08998587307403</v>
      </c>
      <c r="K96" s="7">
        <v>368.69635751733915</v>
      </c>
      <c r="L96" s="7">
        <v>533.26485753974362</v>
      </c>
      <c r="M96" s="7">
        <v>564.44832719751378</v>
      </c>
      <c r="N96" s="7">
        <v>601.29436889906492</v>
      </c>
      <c r="O96" s="7">
        <v>579.70581298214756</v>
      </c>
      <c r="P96" s="7">
        <v>582.85168633980413</v>
      </c>
      <c r="Q96" s="7">
        <v>473.41461691032924</v>
      </c>
      <c r="R96" s="7">
        <v>393.82402096162031</v>
      </c>
      <c r="S96" s="7">
        <v>252.77485662939506</v>
      </c>
      <c r="T96" s="7">
        <v>105.62269798331624</v>
      </c>
      <c r="U96" s="7">
        <v>5.9209268932791996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B96" s="7">
        <f t="shared" si="1"/>
        <v>4747.503154145732</v>
      </c>
    </row>
    <row r="97" spans="2:28" x14ac:dyDescent="0.2">
      <c r="B97" s="6">
        <v>44291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32.262110985276301</v>
      </c>
      <c r="J97" s="7">
        <v>102.35492203305061</v>
      </c>
      <c r="K97" s="7">
        <v>178.77211823222351</v>
      </c>
      <c r="L97" s="7">
        <v>223.30195560985095</v>
      </c>
      <c r="M97" s="7">
        <v>261.516452221983</v>
      </c>
      <c r="N97" s="7">
        <v>280.08103737385341</v>
      </c>
      <c r="O97" s="7">
        <v>343.21871566201878</v>
      </c>
      <c r="P97" s="7">
        <v>279.16873410013289</v>
      </c>
      <c r="Q97" s="7">
        <v>283.81676198607039</v>
      </c>
      <c r="R97" s="7">
        <v>195.57501430380617</v>
      </c>
      <c r="S97" s="7">
        <v>137.56510958862071</v>
      </c>
      <c r="T97" s="7">
        <v>51.647375849325236</v>
      </c>
      <c r="U97" s="7">
        <v>1.3881166190659207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B97" s="7">
        <f t="shared" si="1"/>
        <v>2370.6684245652773</v>
      </c>
    </row>
    <row r="98" spans="2:28" x14ac:dyDescent="0.2">
      <c r="B98" s="6">
        <v>44292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46.220744307367816</v>
      </c>
      <c r="J98" s="7">
        <v>139.4369042364263</v>
      </c>
      <c r="K98" s="7">
        <v>240.78121445332974</v>
      </c>
      <c r="L98" s="7">
        <v>333.80468963923187</v>
      </c>
      <c r="M98" s="7">
        <v>366.51390787546501</v>
      </c>
      <c r="N98" s="7">
        <v>354.41409247357876</v>
      </c>
      <c r="O98" s="7">
        <v>376.95820742288458</v>
      </c>
      <c r="P98" s="7">
        <v>336.4590202847545</v>
      </c>
      <c r="Q98" s="7">
        <v>293.24258503394867</v>
      </c>
      <c r="R98" s="7">
        <v>190.38825560537009</v>
      </c>
      <c r="S98" s="7">
        <v>111.12404401751802</v>
      </c>
      <c r="T98" s="7">
        <v>48.776766410463701</v>
      </c>
      <c r="U98" s="7">
        <v>1.2824545976656341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B98" s="7">
        <f t="shared" si="1"/>
        <v>2839.4028863580043</v>
      </c>
    </row>
    <row r="99" spans="2:28" x14ac:dyDescent="0.2">
      <c r="B99" s="6">
        <v>44293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21.119820786626764</v>
      </c>
      <c r="J99" s="7">
        <v>58.442462301863223</v>
      </c>
      <c r="K99" s="7">
        <v>28.883049764983546</v>
      </c>
      <c r="L99" s="7">
        <v>106.2715343633329</v>
      </c>
      <c r="M99" s="7">
        <v>236.65618801310271</v>
      </c>
      <c r="N99" s="7">
        <v>291.77582158094128</v>
      </c>
      <c r="O99" s="7">
        <v>426.4231336303356</v>
      </c>
      <c r="P99" s="7">
        <v>417.85062873072167</v>
      </c>
      <c r="Q99" s="7">
        <v>351.05194032258345</v>
      </c>
      <c r="R99" s="7">
        <v>188.26479108895197</v>
      </c>
      <c r="S99" s="7">
        <v>127.35281820132838</v>
      </c>
      <c r="T99" s="7">
        <v>42.390643494421049</v>
      </c>
      <c r="U99" s="7">
        <v>1.2542990311146085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B99" s="7">
        <f t="shared" si="1"/>
        <v>2297.7371313103067</v>
      </c>
    </row>
    <row r="100" spans="2:28" x14ac:dyDescent="0.2">
      <c r="B100" s="6">
        <v>44294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10.800569705174107</v>
      </c>
      <c r="J100" s="7">
        <v>18.739574357389934</v>
      </c>
      <c r="K100" s="7">
        <v>217.06526167829702</v>
      </c>
      <c r="L100" s="7">
        <v>508.33381118031622</v>
      </c>
      <c r="M100" s="7">
        <v>437.94489480275246</v>
      </c>
      <c r="N100" s="7">
        <v>374.24095931020884</v>
      </c>
      <c r="O100" s="7">
        <v>160.59683490836321</v>
      </c>
      <c r="P100" s="7">
        <v>383.51342103190126</v>
      </c>
      <c r="Q100" s="7">
        <v>47.939177628987657</v>
      </c>
      <c r="R100" s="7">
        <v>168.14693096673875</v>
      </c>
      <c r="S100" s="7">
        <v>210.42353655194481</v>
      </c>
      <c r="T100" s="7">
        <v>119.8459779016206</v>
      </c>
      <c r="U100" s="7">
        <v>17.788734135038261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B100" s="7">
        <f t="shared" si="1"/>
        <v>2675.3796841587332</v>
      </c>
    </row>
    <row r="101" spans="2:28" x14ac:dyDescent="0.2">
      <c r="B101" s="6">
        <v>44295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29.92865942223461</v>
      </c>
      <c r="J101" s="7">
        <v>110.82125370684359</v>
      </c>
      <c r="K101" s="7">
        <v>182.75558037135602</v>
      </c>
      <c r="L101" s="7">
        <v>224.63108710346083</v>
      </c>
      <c r="M101" s="7">
        <v>290.84385659873556</v>
      </c>
      <c r="N101" s="7">
        <v>295.52727555994659</v>
      </c>
      <c r="O101" s="7">
        <v>304.81546664842739</v>
      </c>
      <c r="P101" s="7">
        <v>235.6652379054409</v>
      </c>
      <c r="Q101" s="7">
        <v>236.04274270835967</v>
      </c>
      <c r="R101" s="7">
        <v>233.91534585024451</v>
      </c>
      <c r="S101" s="7">
        <v>117.56521971731968</v>
      </c>
      <c r="T101" s="7">
        <v>50.133424295953056</v>
      </c>
      <c r="U101" s="7">
        <v>1.7995575308304177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B101" s="7">
        <f t="shared" si="1"/>
        <v>2314.444707419153</v>
      </c>
    </row>
    <row r="102" spans="2:28" x14ac:dyDescent="0.2">
      <c r="B102" s="6">
        <v>44296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1.6134397983080659</v>
      </c>
      <c r="I102" s="7">
        <v>44.455122885383112</v>
      </c>
      <c r="J102" s="7">
        <v>74.757748003009141</v>
      </c>
      <c r="K102" s="7">
        <v>149.33460828795302</v>
      </c>
      <c r="L102" s="7">
        <v>257.9419536193459</v>
      </c>
      <c r="M102" s="7">
        <v>153.93938041522267</v>
      </c>
      <c r="N102" s="7">
        <v>255.92072998705152</v>
      </c>
      <c r="O102" s="7">
        <v>290.0849146512009</v>
      </c>
      <c r="P102" s="7">
        <v>429.33306648616787</v>
      </c>
      <c r="Q102" s="7">
        <v>302.93973965892468</v>
      </c>
      <c r="R102" s="7">
        <v>210.67520642055726</v>
      </c>
      <c r="S102" s="7">
        <v>130.86046699511533</v>
      </c>
      <c r="T102" s="7">
        <v>105.97660873605261</v>
      </c>
      <c r="U102" s="7">
        <v>16.884688778881731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B102" s="7">
        <f t="shared" si="1"/>
        <v>2424.7176747231742</v>
      </c>
    </row>
    <row r="103" spans="2:28" x14ac:dyDescent="0.2">
      <c r="B103" s="6">
        <v>44297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0.43881000997610797</v>
      </c>
      <c r="I103" s="7">
        <v>77.270514347437228</v>
      </c>
      <c r="J103" s="7">
        <v>287.10813198651852</v>
      </c>
      <c r="K103" s="7">
        <v>407.42992323348454</v>
      </c>
      <c r="L103" s="7">
        <v>428.11404056007603</v>
      </c>
      <c r="M103" s="7">
        <v>526.42258298684089</v>
      </c>
      <c r="N103" s="7">
        <v>522.49024128977032</v>
      </c>
      <c r="O103" s="7">
        <v>522.96212229341882</v>
      </c>
      <c r="P103" s="7">
        <v>404.71660746250592</v>
      </c>
      <c r="Q103" s="7">
        <v>370.7333105164218</v>
      </c>
      <c r="R103" s="7">
        <v>65.921776209691501</v>
      </c>
      <c r="S103" s="7">
        <v>24.582640885067136</v>
      </c>
      <c r="T103" s="7">
        <v>11.772251338520247</v>
      </c>
      <c r="U103" s="7">
        <v>1.9445036457844398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B103" s="7">
        <f t="shared" si="1"/>
        <v>3651.9074567655134</v>
      </c>
    </row>
    <row r="104" spans="2:28" x14ac:dyDescent="0.2">
      <c r="B104" s="6">
        <v>44298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1.0758493649015448</v>
      </c>
      <c r="I104" s="7">
        <v>94.922796225587149</v>
      </c>
      <c r="J104" s="7">
        <v>256.64821320100964</v>
      </c>
      <c r="K104" s="7">
        <v>424.26034569694684</v>
      </c>
      <c r="L104" s="7">
        <v>564.7629145332794</v>
      </c>
      <c r="M104" s="7">
        <v>661.65581394909884</v>
      </c>
      <c r="N104" s="7">
        <v>719.61853056391931</v>
      </c>
      <c r="O104" s="7">
        <v>730.66841073268779</v>
      </c>
      <c r="P104" s="7">
        <v>688.0811501534132</v>
      </c>
      <c r="Q104" s="7">
        <v>612.61951298662837</v>
      </c>
      <c r="R104" s="7">
        <v>485.25096541851178</v>
      </c>
      <c r="S104" s="7">
        <v>327.35958159773315</v>
      </c>
      <c r="T104" s="7">
        <v>155.33142937598566</v>
      </c>
      <c r="U104" s="7">
        <v>14.214235532401089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B104" s="7">
        <f t="shared" si="1"/>
        <v>5736.4697493321037</v>
      </c>
    </row>
    <row r="105" spans="2:28" x14ac:dyDescent="0.2">
      <c r="B105" s="6">
        <v>44299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1.6649141511227206</v>
      </c>
      <c r="I105" s="7">
        <v>104.31322819819175</v>
      </c>
      <c r="J105" s="7">
        <v>279.58162997832534</v>
      </c>
      <c r="K105" s="7">
        <v>453.04508691950355</v>
      </c>
      <c r="L105" s="7">
        <v>593.03645133521673</v>
      </c>
      <c r="M105" s="7">
        <v>693.27184119354638</v>
      </c>
      <c r="N105" s="7">
        <v>750.29079580107009</v>
      </c>
      <c r="O105" s="7">
        <v>754.69501850178915</v>
      </c>
      <c r="P105" s="7">
        <v>718.79273880753453</v>
      </c>
      <c r="Q105" s="7">
        <v>632.87107272654202</v>
      </c>
      <c r="R105" s="7">
        <v>507.0361384202829</v>
      </c>
      <c r="S105" s="7">
        <v>343.56082938966392</v>
      </c>
      <c r="T105" s="7">
        <v>167.85987002285262</v>
      </c>
      <c r="U105" s="7">
        <v>16.170575526693714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B105" s="7">
        <f t="shared" si="1"/>
        <v>6016.1901909723347</v>
      </c>
    </row>
    <row r="106" spans="2:28" x14ac:dyDescent="0.2">
      <c r="B106" s="6">
        <v>44300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2.2231887018558334</v>
      </c>
      <c r="I106" s="7">
        <v>99.248372092364818</v>
      </c>
      <c r="J106" s="7">
        <v>264.29661780181198</v>
      </c>
      <c r="K106" s="7">
        <v>436.13601762210004</v>
      </c>
      <c r="L106" s="7">
        <v>577.11046746208092</v>
      </c>
      <c r="M106" s="7">
        <v>678.36826616164865</v>
      </c>
      <c r="N106" s="7">
        <v>740.81385231113006</v>
      </c>
      <c r="O106" s="7">
        <v>746.27980727005809</v>
      </c>
      <c r="P106" s="7">
        <v>712.30437500736821</v>
      </c>
      <c r="Q106" s="7">
        <v>627.28714751670168</v>
      </c>
      <c r="R106" s="7">
        <v>496.53678608910434</v>
      </c>
      <c r="S106" s="7">
        <v>332.20815891022113</v>
      </c>
      <c r="T106" s="7">
        <v>165.61450291382533</v>
      </c>
      <c r="U106" s="7">
        <v>19.247239670481747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B106" s="7">
        <f t="shared" si="1"/>
        <v>5897.6747995307533</v>
      </c>
    </row>
    <row r="107" spans="2:28" x14ac:dyDescent="0.2">
      <c r="B107" s="6">
        <v>44301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2.773755862862687</v>
      </c>
      <c r="I107" s="7">
        <v>99.590485820009945</v>
      </c>
      <c r="J107" s="7">
        <v>235.68883195562336</v>
      </c>
      <c r="K107" s="7">
        <v>390.796117854876</v>
      </c>
      <c r="L107" s="7">
        <v>567.94811130790629</v>
      </c>
      <c r="M107" s="7">
        <v>630.82625504406531</v>
      </c>
      <c r="N107" s="7">
        <v>627.12985384881893</v>
      </c>
      <c r="O107" s="7">
        <v>688.94626532676875</v>
      </c>
      <c r="P107" s="7">
        <v>570.54345682797305</v>
      </c>
      <c r="Q107" s="7">
        <v>468.61716003990313</v>
      </c>
      <c r="R107" s="7">
        <v>355.70390055021795</v>
      </c>
      <c r="S107" s="7">
        <v>196.42833245207049</v>
      </c>
      <c r="T107" s="7">
        <v>64.81678819281467</v>
      </c>
      <c r="U107" s="7">
        <v>2.7676607332322281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B107" s="7">
        <f t="shared" si="1"/>
        <v>4902.5769758171436</v>
      </c>
    </row>
    <row r="108" spans="2:28" x14ac:dyDescent="0.2">
      <c r="B108" s="6">
        <v>44302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3.4728868931848691</v>
      </c>
      <c r="I108" s="7">
        <v>103.15318739755591</v>
      </c>
      <c r="J108" s="7">
        <v>241.75643519420325</v>
      </c>
      <c r="K108" s="7">
        <v>379.16425111494112</v>
      </c>
      <c r="L108" s="7">
        <v>521.46783244853191</v>
      </c>
      <c r="M108" s="7">
        <v>595.39585635345918</v>
      </c>
      <c r="N108" s="7">
        <v>627.56241143549676</v>
      </c>
      <c r="O108" s="7">
        <v>675.18306938702176</v>
      </c>
      <c r="P108" s="7">
        <v>677.81773832405895</v>
      </c>
      <c r="Q108" s="7">
        <v>601.72692648574275</v>
      </c>
      <c r="R108" s="7">
        <v>487.84631093857826</v>
      </c>
      <c r="S108" s="7">
        <v>335.97140991431769</v>
      </c>
      <c r="T108" s="7">
        <v>161.35184451420079</v>
      </c>
      <c r="U108" s="7">
        <v>34.083571659359407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B108" s="7">
        <f t="shared" si="1"/>
        <v>5445.9537320606532</v>
      </c>
    </row>
    <row r="109" spans="2:28" x14ac:dyDescent="0.2">
      <c r="B109" s="6">
        <v>44303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10.47339887597783</v>
      </c>
      <c r="I109" s="7">
        <v>132.08735760460135</v>
      </c>
      <c r="J109" s="7">
        <v>325.31476391525638</v>
      </c>
      <c r="K109" s="7">
        <v>517.26022683266649</v>
      </c>
      <c r="L109" s="7">
        <v>590.40178239817953</v>
      </c>
      <c r="M109" s="7">
        <v>615.29350534063644</v>
      </c>
      <c r="N109" s="7">
        <v>550.84242492564942</v>
      </c>
      <c r="O109" s="7">
        <v>608.17596686893864</v>
      </c>
      <c r="P109" s="7">
        <v>485.09367175062891</v>
      </c>
      <c r="Q109" s="7">
        <v>415.64851738036219</v>
      </c>
      <c r="R109" s="7">
        <v>222.65705157153138</v>
      </c>
      <c r="S109" s="7">
        <v>137.77745604026254</v>
      </c>
      <c r="T109" s="7">
        <v>24.110366647248956</v>
      </c>
      <c r="U109" s="7">
        <v>6.8914288241162218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B109" s="7">
        <f t="shared" si="1"/>
        <v>4642.0279189760558</v>
      </c>
    </row>
    <row r="110" spans="2:28" x14ac:dyDescent="0.2">
      <c r="B110" s="6">
        <v>44304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7.6881212519427251</v>
      </c>
      <c r="I110" s="7">
        <v>117.35287326567784</v>
      </c>
      <c r="J110" s="7">
        <v>322.9121031383462</v>
      </c>
      <c r="K110" s="7">
        <v>448.48357055090167</v>
      </c>
      <c r="L110" s="7">
        <v>496.57610950607506</v>
      </c>
      <c r="M110" s="7">
        <v>576.75655670934452</v>
      </c>
      <c r="N110" s="7">
        <v>583.55950784527658</v>
      </c>
      <c r="O110" s="7">
        <v>611.04657630780025</v>
      </c>
      <c r="P110" s="7">
        <v>594.53074118010375</v>
      </c>
      <c r="Q110" s="7">
        <v>453.55629134012275</v>
      </c>
      <c r="R110" s="7">
        <v>260.98951843457559</v>
      </c>
      <c r="S110" s="7">
        <v>221.62284570520185</v>
      </c>
      <c r="T110" s="7">
        <v>118.5640345083756</v>
      </c>
      <c r="U110" s="7">
        <v>38.156297955015425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B110" s="7">
        <f t="shared" si="1"/>
        <v>4851.795147698761</v>
      </c>
    </row>
    <row r="111" spans="2:28" x14ac:dyDescent="0.2">
      <c r="B111" s="6">
        <v>44305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5.640944164447772</v>
      </c>
      <c r="I111" s="7">
        <v>115.26873216623044</v>
      </c>
      <c r="J111" s="7">
        <v>263.69890186385726</v>
      </c>
      <c r="K111" s="7">
        <v>447.42183829269254</v>
      </c>
      <c r="L111" s="7">
        <v>539.63525108899819</v>
      </c>
      <c r="M111" s="7">
        <v>620.75946029956458</v>
      </c>
      <c r="N111" s="7">
        <v>679.98052625744776</v>
      </c>
      <c r="O111" s="7">
        <v>555.67920521304609</v>
      </c>
      <c r="P111" s="7">
        <v>497.12663734366498</v>
      </c>
      <c r="Q111" s="7">
        <v>459.14021654996299</v>
      </c>
      <c r="R111" s="7">
        <v>419.38424199257923</v>
      </c>
      <c r="S111" s="7">
        <v>335.40122036824249</v>
      </c>
      <c r="T111" s="7">
        <v>193.79759585673028</v>
      </c>
      <c r="U111" s="7">
        <v>45.410681917771264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B111" s="7">
        <f t="shared" si="1"/>
        <v>5178.3454533752356</v>
      </c>
    </row>
    <row r="112" spans="2:28" x14ac:dyDescent="0.2">
      <c r="B112" s="6">
        <v>44306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5.0778328334272631</v>
      </c>
      <c r="I112" s="7">
        <v>87.860310537648374</v>
      </c>
      <c r="J112" s="7">
        <v>176.59753327374347</v>
      </c>
      <c r="K112" s="7">
        <v>276.32565105315086</v>
      </c>
      <c r="L112" s="7">
        <v>472.94273590668081</v>
      </c>
      <c r="M112" s="7">
        <v>606.9569409428467</v>
      </c>
      <c r="N112" s="7">
        <v>625.63556400393202</v>
      </c>
      <c r="O112" s="7">
        <v>758.27344944612332</v>
      </c>
      <c r="P112" s="7">
        <v>609.08040545926497</v>
      </c>
      <c r="Q112" s="7">
        <v>633.61821764898548</v>
      </c>
      <c r="R112" s="7">
        <v>408.76691941048858</v>
      </c>
      <c r="S112" s="7">
        <v>338.31508556577182</v>
      </c>
      <c r="T112" s="7">
        <v>178.3238312787575</v>
      </c>
      <c r="U112" s="7">
        <v>49.2840384893858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B112" s="7">
        <f t="shared" si="1"/>
        <v>5227.0585158502063</v>
      </c>
    </row>
    <row r="113" spans="2:28" x14ac:dyDescent="0.2">
      <c r="B113" s="6">
        <v>44307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3.4504725455115661</v>
      </c>
      <c r="I113" s="7">
        <v>53.12593632742378</v>
      </c>
      <c r="J113" s="7">
        <v>200.03428978828424</v>
      </c>
      <c r="K113" s="7">
        <v>359.38457237867607</v>
      </c>
      <c r="L113" s="7">
        <v>424.49628619877097</v>
      </c>
      <c r="M113" s="7">
        <v>617.77088060979077</v>
      </c>
      <c r="N113" s="7">
        <v>820.56174192772164</v>
      </c>
      <c r="O113" s="7">
        <v>556.38702671851888</v>
      </c>
      <c r="P113" s="7">
        <v>495.82896458363172</v>
      </c>
      <c r="Q113" s="7">
        <v>402.4358492782049</v>
      </c>
      <c r="R113" s="7">
        <v>391.32698398398048</v>
      </c>
      <c r="S113" s="7">
        <v>378.9440399799052</v>
      </c>
      <c r="T113" s="7">
        <v>197.86756951319833</v>
      </c>
      <c r="U113" s="7">
        <v>48.776766410463701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B113" s="7">
        <f t="shared" si="1"/>
        <v>4950.3913802440829</v>
      </c>
    </row>
    <row r="114" spans="2:28" x14ac:dyDescent="0.2">
      <c r="B114" s="6">
        <v>44308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9.2083645520302202</v>
      </c>
      <c r="I114" s="7">
        <v>121.38745584687229</v>
      </c>
      <c r="J114" s="7">
        <v>268.19750076530596</v>
      </c>
      <c r="K114" s="7">
        <v>442.03453016770584</v>
      </c>
      <c r="L114" s="7">
        <v>570.03225240735378</v>
      </c>
      <c r="M114" s="7">
        <v>669.7171144280934</v>
      </c>
      <c r="N114" s="7">
        <v>735.26925051826038</v>
      </c>
      <c r="O114" s="7">
        <v>744.86416425911273</v>
      </c>
      <c r="P114" s="7">
        <v>706.83842004843996</v>
      </c>
      <c r="Q114" s="7">
        <v>594.80600509889859</v>
      </c>
      <c r="R114" s="7">
        <v>487.49240018584203</v>
      </c>
      <c r="S114" s="7">
        <v>331.29978797819791</v>
      </c>
      <c r="T114" s="7">
        <v>177.14019642793923</v>
      </c>
      <c r="U114" s="7">
        <v>46.653301894045576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B114" s="7">
        <f t="shared" si="1"/>
        <v>5904.940744578098</v>
      </c>
    </row>
    <row r="115" spans="2:28" x14ac:dyDescent="0.2">
      <c r="B115" s="6">
        <v>44309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10.954717499699271</v>
      </c>
      <c r="I115" s="7">
        <v>124.52939686283169</v>
      </c>
      <c r="J115" s="7">
        <v>273.12865725343255</v>
      </c>
      <c r="K115" s="7">
        <v>417.77198189678029</v>
      </c>
      <c r="L115" s="7">
        <v>541.75871560541623</v>
      </c>
      <c r="M115" s="7">
        <v>632.28122147198144</v>
      </c>
      <c r="N115" s="7">
        <v>674.59321813246095</v>
      </c>
      <c r="O115" s="7">
        <v>682.73316544539728</v>
      </c>
      <c r="P115" s="7">
        <v>640.2245517000639</v>
      </c>
      <c r="Q115" s="7">
        <v>560.8305728362086</v>
      </c>
      <c r="R115" s="7">
        <v>448.87680472060867</v>
      </c>
      <c r="S115" s="7">
        <v>309.48708858454722</v>
      </c>
      <c r="T115" s="7">
        <v>165.708879114555</v>
      </c>
      <c r="U115" s="7">
        <v>46.912836446052232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B115" s="7">
        <f t="shared" si="1"/>
        <v>5529.7918075700354</v>
      </c>
    </row>
    <row r="116" spans="2:28" x14ac:dyDescent="0.2">
      <c r="B116" s="6">
        <v>44310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11.682593947827037</v>
      </c>
      <c r="I116" s="7">
        <v>119.03591551202406</v>
      </c>
      <c r="J116" s="7">
        <v>243.64789155049425</v>
      </c>
      <c r="K116" s="7">
        <v>369.63225484124212</v>
      </c>
      <c r="L116" s="7">
        <v>471.29115239391115</v>
      </c>
      <c r="M116" s="7">
        <v>543.88218012183438</v>
      </c>
      <c r="N116" s="7">
        <v>596.26097152681473</v>
      </c>
      <c r="O116" s="7">
        <v>589.49734380785333</v>
      </c>
      <c r="P116" s="7">
        <v>556.85890772216737</v>
      </c>
      <c r="Q116" s="7">
        <v>467.08354677804556</v>
      </c>
      <c r="R116" s="7">
        <v>368.97555377783118</v>
      </c>
      <c r="S116" s="7">
        <v>253.01866181461344</v>
      </c>
      <c r="T116" s="7">
        <v>130.75429376929446</v>
      </c>
      <c r="U116" s="7">
        <v>39.748109873989605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B116" s="7">
        <f t="shared" si="1"/>
        <v>4761.3693774379426</v>
      </c>
    </row>
    <row r="117" spans="2:28" x14ac:dyDescent="0.2">
      <c r="B117" s="6">
        <v>44311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22.196495943284695</v>
      </c>
      <c r="I117" s="7">
        <v>183.34543162591663</v>
      </c>
      <c r="J117" s="7">
        <v>316.45126573005928</v>
      </c>
      <c r="K117" s="7">
        <v>99.802832271651766</v>
      </c>
      <c r="L117" s="7">
        <v>264.57188172060683</v>
      </c>
      <c r="M117" s="7">
        <v>239.33804505050489</v>
      </c>
      <c r="N117" s="7">
        <v>355.22808720487245</v>
      </c>
      <c r="O117" s="7">
        <v>459.25818680087519</v>
      </c>
      <c r="P117" s="7">
        <v>405.97495680556852</v>
      </c>
      <c r="Q117" s="7">
        <v>458.43239504449025</v>
      </c>
      <c r="R117" s="7">
        <v>384.74817632478135</v>
      </c>
      <c r="S117" s="7">
        <v>161.8001314676668</v>
      </c>
      <c r="T117" s="7">
        <v>17.51661608960098</v>
      </c>
      <c r="U117" s="7">
        <v>5.1360314905439077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B117" s="7">
        <f t="shared" si="1"/>
        <v>3373.8005335704238</v>
      </c>
    </row>
    <row r="118" spans="2:28" x14ac:dyDescent="0.2">
      <c r="B118" s="6">
        <v>44312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9.169827603398927</v>
      </c>
      <c r="I118" s="7">
        <v>97.305795294011929</v>
      </c>
      <c r="J118" s="7">
        <v>181.9848413987302</v>
      </c>
      <c r="K118" s="7">
        <v>267.67449931959555</v>
      </c>
      <c r="L118" s="7">
        <v>376.48632641923609</v>
      </c>
      <c r="M118" s="7">
        <v>403.37961128550194</v>
      </c>
      <c r="N118" s="7">
        <v>444.78716935565529</v>
      </c>
      <c r="O118" s="7">
        <v>430.04088799164049</v>
      </c>
      <c r="P118" s="7">
        <v>431.96773542320511</v>
      </c>
      <c r="Q118" s="7">
        <v>359.63230990559151</v>
      </c>
      <c r="R118" s="7">
        <v>287.4620427392548</v>
      </c>
      <c r="S118" s="7">
        <v>185.04027089735405</v>
      </c>
      <c r="T118" s="7">
        <v>105.08003482912054</v>
      </c>
      <c r="U118" s="7">
        <v>36.255010744481794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B118" s="7">
        <f t="shared" si="1"/>
        <v>3616.2663632067784</v>
      </c>
    </row>
    <row r="119" spans="2:28" x14ac:dyDescent="0.2">
      <c r="B119" s="6">
        <v>44313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38.801201993334999</v>
      </c>
      <c r="I119" s="7">
        <v>164.59209407258695</v>
      </c>
      <c r="J119" s="7">
        <v>218.44551361396876</v>
      </c>
      <c r="K119" s="7">
        <v>259.51489029817412</v>
      </c>
      <c r="L119" s="7">
        <v>402.12126194243939</v>
      </c>
      <c r="M119" s="7">
        <v>494.13805765389128</v>
      </c>
      <c r="N119" s="7">
        <v>474.31905550065557</v>
      </c>
      <c r="O119" s="7">
        <v>395.20034055559506</v>
      </c>
      <c r="P119" s="7">
        <v>351.24069272404284</v>
      </c>
      <c r="Q119" s="7">
        <v>426.61975071518918</v>
      </c>
      <c r="R119" s="7">
        <v>299.86071611011846</v>
      </c>
      <c r="S119" s="7">
        <v>111.1672997761858</v>
      </c>
      <c r="T119" s="7">
        <v>97.242877826858816</v>
      </c>
      <c r="U119" s="7">
        <v>45.037109456549558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B119" s="7">
        <f t="shared" si="1"/>
        <v>3778.3008622395905</v>
      </c>
    </row>
    <row r="120" spans="2:28" x14ac:dyDescent="0.2">
      <c r="B120" s="6">
        <v>44314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30.201563936011308</v>
      </c>
      <c r="I120" s="7">
        <v>133.41648909821123</v>
      </c>
      <c r="J120" s="7">
        <v>264.5876110873952</v>
      </c>
      <c r="K120" s="7">
        <v>397.48109873989603</v>
      </c>
      <c r="L120" s="7">
        <v>502.74988597047593</v>
      </c>
      <c r="M120" s="7">
        <v>577.8182889675536</v>
      </c>
      <c r="N120" s="7">
        <v>612.97342373936476</v>
      </c>
      <c r="O120" s="7">
        <v>598.62037654505707</v>
      </c>
      <c r="P120" s="7">
        <v>556.50499696943098</v>
      </c>
      <c r="Q120" s="7">
        <v>509.35622002155452</v>
      </c>
      <c r="R120" s="7">
        <v>416.74957305554187</v>
      </c>
      <c r="S120" s="7">
        <v>277.83173792312891</v>
      </c>
      <c r="T120" s="7">
        <v>146.47186353248563</v>
      </c>
      <c r="U120" s="7">
        <v>48.422855657727339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B120" s="7">
        <f t="shared" si="1"/>
        <v>5073.1859852438347</v>
      </c>
    </row>
    <row r="121" spans="2:28" x14ac:dyDescent="0.2">
      <c r="B121" s="6">
        <v>44315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30.64827795279853</v>
      </c>
      <c r="I121" s="7">
        <v>123.23958878619253</v>
      </c>
      <c r="J121" s="7">
        <v>242.08281955506015</v>
      </c>
      <c r="K121" s="7">
        <v>370.98104804333724</v>
      </c>
      <c r="L121" s="7">
        <v>452.96644008556217</v>
      </c>
      <c r="M121" s="7">
        <v>530.63018860270654</v>
      </c>
      <c r="N121" s="7">
        <v>544.35406112548276</v>
      </c>
      <c r="O121" s="7">
        <v>511.63697820585543</v>
      </c>
      <c r="P121" s="7">
        <v>459.5727741366407</v>
      </c>
      <c r="Q121" s="7">
        <v>457.99983745781253</v>
      </c>
      <c r="R121" s="7">
        <v>358.51159252192645</v>
      </c>
      <c r="S121" s="7">
        <v>241.35140399940499</v>
      </c>
      <c r="T121" s="7">
        <v>138.414495395188</v>
      </c>
      <c r="U121" s="7">
        <v>45.929751021784583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B121" s="7">
        <f t="shared" si="1"/>
        <v>4508.319256889753</v>
      </c>
    </row>
    <row r="122" spans="2:28" x14ac:dyDescent="0.2">
      <c r="B122" s="6">
        <v>44316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39.803162657748594</v>
      </c>
      <c r="I122" s="7">
        <v>170.76587053698776</v>
      </c>
      <c r="J122" s="7">
        <v>338.77910188602613</v>
      </c>
      <c r="K122" s="7">
        <v>498.03107593399119</v>
      </c>
      <c r="L122" s="7">
        <v>632.24189805501067</v>
      </c>
      <c r="M122" s="7">
        <v>737.98256628923912</v>
      </c>
      <c r="N122" s="7">
        <v>800.90003344236857</v>
      </c>
      <c r="O122" s="7">
        <v>804.91102197338068</v>
      </c>
      <c r="P122" s="7">
        <v>754.65569508481826</v>
      </c>
      <c r="Q122" s="7">
        <v>666.02071323284713</v>
      </c>
      <c r="R122" s="7">
        <v>539.47795742111532</v>
      </c>
      <c r="S122" s="7">
        <v>394.64981271800525</v>
      </c>
      <c r="T122" s="7">
        <v>220.56111344699278</v>
      </c>
      <c r="U122" s="7">
        <v>72.182064191427898</v>
      </c>
      <c r="V122" s="7">
        <v>0.47054400747146774</v>
      </c>
      <c r="W122" s="7">
        <v>0</v>
      </c>
      <c r="X122" s="7">
        <v>0</v>
      </c>
      <c r="Y122" s="7">
        <v>0</v>
      </c>
      <c r="Z122" s="7">
        <v>0</v>
      </c>
      <c r="AB122" s="7">
        <f t="shared" si="1"/>
        <v>6671.4326308774307</v>
      </c>
    </row>
    <row r="123" spans="2:28" x14ac:dyDescent="0.2">
      <c r="B123" s="6">
        <v>44317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13.844202178706746</v>
      </c>
      <c r="I123" s="7">
        <v>13.7804982432142</v>
      </c>
      <c r="J123" s="7">
        <v>66.267822279033723</v>
      </c>
      <c r="K123" s="7">
        <v>175.80713259263226</v>
      </c>
      <c r="L123" s="7">
        <v>203.97056382705193</v>
      </c>
      <c r="M123" s="7">
        <v>222.03967392509128</v>
      </c>
      <c r="N123" s="7">
        <v>307.29677425927895</v>
      </c>
      <c r="O123" s="7">
        <v>263.95057173246971</v>
      </c>
      <c r="P123" s="7">
        <v>205.44912430515043</v>
      </c>
      <c r="Q123" s="7">
        <v>226.45962599259866</v>
      </c>
      <c r="R123" s="7">
        <v>299.10570650428087</v>
      </c>
      <c r="S123" s="7">
        <v>207.27766319428827</v>
      </c>
      <c r="T123" s="7">
        <v>152.20521772681454</v>
      </c>
      <c r="U123" s="7">
        <v>64.565118324202146</v>
      </c>
      <c r="V123" s="7">
        <v>1.0223301944044141</v>
      </c>
      <c r="W123" s="7">
        <v>0</v>
      </c>
      <c r="X123" s="7">
        <v>0</v>
      </c>
      <c r="Y123" s="7">
        <v>0</v>
      </c>
      <c r="Z123" s="7">
        <v>0</v>
      </c>
      <c r="AB123" s="7">
        <f t="shared" si="1"/>
        <v>2423.0420252792183</v>
      </c>
    </row>
    <row r="124" spans="2:28" x14ac:dyDescent="0.2">
      <c r="B124" s="6">
        <v>44318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40.849165549169371</v>
      </c>
      <c r="I124" s="7">
        <v>173.28650156481007</v>
      </c>
      <c r="J124" s="7">
        <v>314.46543317303872</v>
      </c>
      <c r="K124" s="7">
        <v>474.67296625339185</v>
      </c>
      <c r="L124" s="7">
        <v>581.51469016279998</v>
      </c>
      <c r="M124" s="7">
        <v>663.15010379398564</v>
      </c>
      <c r="N124" s="7">
        <v>709.00120798182888</v>
      </c>
      <c r="O124" s="7">
        <v>726.81471586955854</v>
      </c>
      <c r="P124" s="7">
        <v>696.65365505302714</v>
      </c>
      <c r="Q124" s="7">
        <v>604.51888909066304</v>
      </c>
      <c r="R124" s="7">
        <v>503.41838405897795</v>
      </c>
      <c r="S124" s="7">
        <v>342.058674861383</v>
      </c>
      <c r="T124" s="7">
        <v>190.86406895071559</v>
      </c>
      <c r="U124" s="7">
        <v>70.396781060957849</v>
      </c>
      <c r="V124" s="7">
        <v>0.61859667236617566</v>
      </c>
      <c r="W124" s="7">
        <v>0</v>
      </c>
      <c r="X124" s="7">
        <v>0</v>
      </c>
      <c r="Y124" s="7">
        <v>0</v>
      </c>
      <c r="Z124" s="7">
        <v>0</v>
      </c>
      <c r="AB124" s="7">
        <f t="shared" si="1"/>
        <v>6092.2838340966728</v>
      </c>
    </row>
    <row r="125" spans="2:28" x14ac:dyDescent="0.2">
      <c r="B125" s="6">
        <v>44319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51.604120090657446</v>
      </c>
      <c r="I125" s="7">
        <v>216.46754574034227</v>
      </c>
      <c r="J125" s="7">
        <v>404.55931379462305</v>
      </c>
      <c r="K125" s="7">
        <v>589.77260772664818</v>
      </c>
      <c r="L125" s="7">
        <v>729.68532530842015</v>
      </c>
      <c r="M125" s="7">
        <v>792.95670321428611</v>
      </c>
      <c r="N125" s="7">
        <v>413.01384844332483</v>
      </c>
      <c r="O125" s="7">
        <v>398.46418416416367</v>
      </c>
      <c r="P125" s="7">
        <v>354.46128057394367</v>
      </c>
      <c r="Q125" s="7">
        <v>323.04973509774373</v>
      </c>
      <c r="R125" s="7">
        <v>279.09795194958565</v>
      </c>
      <c r="S125" s="7">
        <v>218.83874778367584</v>
      </c>
      <c r="T125" s="7">
        <v>125.62258785461731</v>
      </c>
      <c r="U125" s="7">
        <v>42.815336397704669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B125" s="7">
        <f t="shared" si="1"/>
        <v>4940.4092881397373</v>
      </c>
    </row>
    <row r="126" spans="2:28" x14ac:dyDescent="0.2">
      <c r="B126" s="6">
        <v>44320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52.591137856622183</v>
      </c>
      <c r="I126" s="7">
        <v>210.84822945522839</v>
      </c>
      <c r="J126" s="7">
        <v>398.14959682839799</v>
      </c>
      <c r="K126" s="7">
        <v>560.75192600226728</v>
      </c>
      <c r="L126" s="7">
        <v>700.9399075028341</v>
      </c>
      <c r="M126" s="7">
        <v>814.89916988393998</v>
      </c>
      <c r="N126" s="7">
        <v>413.09249527726632</v>
      </c>
      <c r="O126" s="7">
        <v>421.74364701082163</v>
      </c>
      <c r="P126" s="7">
        <v>400.35170817875758</v>
      </c>
      <c r="Q126" s="7">
        <v>369.71483401688056</v>
      </c>
      <c r="R126" s="7">
        <v>317.44614817941812</v>
      </c>
      <c r="S126" s="7">
        <v>202.4920033489534</v>
      </c>
      <c r="T126" s="7">
        <v>128.5521824189349</v>
      </c>
      <c r="U126" s="7">
        <v>51.332788513559578</v>
      </c>
      <c r="V126" s="7">
        <v>0.69515936520814026</v>
      </c>
      <c r="W126" s="7">
        <v>0</v>
      </c>
      <c r="X126" s="7">
        <v>0</v>
      </c>
      <c r="Y126" s="7">
        <v>0</v>
      </c>
      <c r="Z126" s="7">
        <v>0</v>
      </c>
      <c r="AB126" s="7">
        <f t="shared" si="1"/>
        <v>5043.6009338390895</v>
      </c>
    </row>
    <row r="127" spans="2:28" x14ac:dyDescent="0.2">
      <c r="B127" s="6">
        <v>44321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28.48470355107029</v>
      </c>
      <c r="I127" s="7">
        <v>90.514641183171022</v>
      </c>
      <c r="J127" s="7">
        <v>174.29711338095717</v>
      </c>
      <c r="K127" s="7">
        <v>262.58998150528333</v>
      </c>
      <c r="L127" s="7">
        <v>322.75874181216051</v>
      </c>
      <c r="M127" s="7">
        <v>366.34874952418812</v>
      </c>
      <c r="N127" s="7">
        <v>360.94177969071603</v>
      </c>
      <c r="O127" s="7">
        <v>339.49478807489305</v>
      </c>
      <c r="P127" s="7">
        <v>342.71930826649088</v>
      </c>
      <c r="Q127" s="7">
        <v>311.35101854895868</v>
      </c>
      <c r="R127" s="7">
        <v>235.42143272022253</v>
      </c>
      <c r="S127" s="7">
        <v>171.98882880477674</v>
      </c>
      <c r="T127" s="7">
        <v>99.433192152127148</v>
      </c>
      <c r="U127" s="7">
        <v>34.634885965288703</v>
      </c>
      <c r="V127" s="7">
        <v>0.1385442626711913</v>
      </c>
      <c r="W127" s="7">
        <v>0</v>
      </c>
      <c r="X127" s="7">
        <v>0</v>
      </c>
      <c r="Y127" s="7">
        <v>0</v>
      </c>
      <c r="Z127" s="7">
        <v>0</v>
      </c>
      <c r="AB127" s="7">
        <f t="shared" si="1"/>
        <v>3141.117709442975</v>
      </c>
    </row>
    <row r="128" spans="2:28" x14ac:dyDescent="0.2">
      <c r="B128" s="6">
        <v>44322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44.356814342956341</v>
      </c>
      <c r="I128" s="7">
        <v>131.16718964748685</v>
      </c>
      <c r="J128" s="7">
        <v>224.54064324442817</v>
      </c>
      <c r="K128" s="7">
        <v>317.45008052111518</v>
      </c>
      <c r="L128" s="7">
        <v>390.57197437814295</v>
      </c>
      <c r="M128" s="7">
        <v>455.05058118500961</v>
      </c>
      <c r="N128" s="7">
        <v>518.43992934178766</v>
      </c>
      <c r="O128" s="7">
        <v>473.84717449700696</v>
      </c>
      <c r="P128" s="7">
        <v>395.9081620610678</v>
      </c>
      <c r="Q128" s="7">
        <v>370.41085849726204</v>
      </c>
      <c r="R128" s="7">
        <v>342.17271277059803</v>
      </c>
      <c r="S128" s="7">
        <v>267.88684577123746</v>
      </c>
      <c r="T128" s="7">
        <v>146.2870434727233</v>
      </c>
      <c r="U128" s="7">
        <v>53.039424810088228</v>
      </c>
      <c r="V128" s="7">
        <v>0.33482709848047015</v>
      </c>
      <c r="W128" s="7">
        <v>0</v>
      </c>
      <c r="X128" s="7">
        <v>0</v>
      </c>
      <c r="Y128" s="7">
        <v>0</v>
      </c>
      <c r="Z128" s="7">
        <v>0</v>
      </c>
      <c r="AB128" s="7">
        <f t="shared" si="1"/>
        <v>4131.4642616393912</v>
      </c>
    </row>
    <row r="129" spans="2:28" x14ac:dyDescent="0.2">
      <c r="B129" s="6">
        <v>44323</v>
      </c>
      <c r="C129" s="7">
        <v>0</v>
      </c>
      <c r="D129" s="7">
        <v>0</v>
      </c>
      <c r="E129" s="7">
        <v>0</v>
      </c>
      <c r="F129" s="7">
        <v>0</v>
      </c>
      <c r="G129" s="7">
        <v>0.13555961532311472</v>
      </c>
      <c r="H129" s="7">
        <v>61.108589972477091</v>
      </c>
      <c r="I129" s="7">
        <v>153.6680488381248</v>
      </c>
      <c r="J129" s="7">
        <v>244.73715020058279</v>
      </c>
      <c r="K129" s="7">
        <v>558.1959038991713</v>
      </c>
      <c r="L129" s="7">
        <v>739.20159221533095</v>
      </c>
      <c r="M129" s="7">
        <v>556.50499696943098</v>
      </c>
      <c r="N129" s="7">
        <v>486.0374337579259</v>
      </c>
      <c r="O129" s="7">
        <v>496.18287533636794</v>
      </c>
      <c r="P129" s="7">
        <v>467.08354677804556</v>
      </c>
      <c r="Q129" s="7">
        <v>282.20450189027144</v>
      </c>
      <c r="R129" s="7">
        <v>42.74062190546033</v>
      </c>
      <c r="S129" s="7">
        <v>32.796122987738492</v>
      </c>
      <c r="T129" s="7">
        <v>17.84142751377901</v>
      </c>
      <c r="U129" s="7">
        <v>6.5383045397192818</v>
      </c>
      <c r="V129" s="7">
        <v>0.33921952415609796</v>
      </c>
      <c r="W129" s="7">
        <v>0</v>
      </c>
      <c r="X129" s="7">
        <v>0</v>
      </c>
      <c r="Y129" s="7">
        <v>0</v>
      </c>
      <c r="Z129" s="7">
        <v>0</v>
      </c>
      <c r="AB129" s="7">
        <f t="shared" si="1"/>
        <v>4145.3158959439052</v>
      </c>
    </row>
    <row r="130" spans="2:28" x14ac:dyDescent="0.2">
      <c r="B130" s="6">
        <v>44324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55.2218744519624</v>
      </c>
      <c r="I130" s="7">
        <v>158.15485071448236</v>
      </c>
      <c r="J130" s="7">
        <v>289.35743143724289</v>
      </c>
      <c r="K130" s="7">
        <v>418.16521606648735</v>
      </c>
      <c r="L130" s="7">
        <v>542.38789027694747</v>
      </c>
      <c r="M130" s="7">
        <v>614.4283901672809</v>
      </c>
      <c r="N130" s="7">
        <v>616.19794393096265</v>
      </c>
      <c r="O130" s="7">
        <v>618.67531920011709</v>
      </c>
      <c r="P130" s="7">
        <v>590.71636973394527</v>
      </c>
      <c r="Q130" s="7">
        <v>506.32831691481016</v>
      </c>
      <c r="R130" s="7">
        <v>410.45782634022896</v>
      </c>
      <c r="S130" s="7">
        <v>280.55685071919885</v>
      </c>
      <c r="T130" s="7">
        <v>153.89219231485785</v>
      </c>
      <c r="U130" s="7">
        <v>57.101533783162154</v>
      </c>
      <c r="V130" s="7">
        <v>0.423827788110269</v>
      </c>
      <c r="W130" s="7">
        <v>0</v>
      </c>
      <c r="X130" s="7">
        <v>0</v>
      </c>
      <c r="Y130" s="7">
        <v>0</v>
      </c>
      <c r="Z130" s="7">
        <v>0</v>
      </c>
      <c r="AB130" s="7">
        <f t="shared" si="1"/>
        <v>5312.065833839798</v>
      </c>
    </row>
    <row r="131" spans="2:28" x14ac:dyDescent="0.2">
      <c r="B131" s="6">
        <v>44325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43.719774988030906</v>
      </c>
      <c r="I131" s="7">
        <v>110.58924554671643</v>
      </c>
      <c r="J131" s="7">
        <v>209.51909796161848</v>
      </c>
      <c r="K131" s="7">
        <v>257.02571800392838</v>
      </c>
      <c r="L131" s="7">
        <v>318.41743657859456</v>
      </c>
      <c r="M131" s="7">
        <v>370.64679899908623</v>
      </c>
      <c r="N131" s="7">
        <v>434.28781702447685</v>
      </c>
      <c r="O131" s="7">
        <v>469.6788922981122</v>
      </c>
      <c r="P131" s="7">
        <v>454.50005334741968</v>
      </c>
      <c r="Q131" s="7">
        <v>382.88031401867289</v>
      </c>
      <c r="R131" s="7">
        <v>287.78056241671754</v>
      </c>
      <c r="S131" s="7">
        <v>221.65823678047542</v>
      </c>
      <c r="T131" s="7">
        <v>109.26404639480363</v>
      </c>
      <c r="U131" s="7">
        <v>39.822824366233945</v>
      </c>
      <c r="V131" s="7">
        <v>0.46358376266765283</v>
      </c>
      <c r="W131" s="7">
        <v>0</v>
      </c>
      <c r="X131" s="7">
        <v>0</v>
      </c>
      <c r="Y131" s="7">
        <v>0</v>
      </c>
      <c r="Z131" s="7">
        <v>0</v>
      </c>
      <c r="AB131" s="7">
        <f t="shared" si="1"/>
        <v>3710.2544024875542</v>
      </c>
    </row>
    <row r="132" spans="2:28" x14ac:dyDescent="0.2">
      <c r="B132" s="6">
        <v>44326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31.255038276656524</v>
      </c>
      <c r="I132" s="7">
        <v>133.9670169358011</v>
      </c>
      <c r="J132" s="7">
        <v>229.14541537169788</v>
      </c>
      <c r="K132" s="7">
        <v>387.05252855926477</v>
      </c>
      <c r="L132" s="7">
        <v>469.99347963387794</v>
      </c>
      <c r="M132" s="7">
        <v>345.99494890015069</v>
      </c>
      <c r="N132" s="7">
        <v>612.54086615268704</v>
      </c>
      <c r="O132" s="7">
        <v>546.32023197401804</v>
      </c>
      <c r="P132" s="7">
        <v>542.30924344300604</v>
      </c>
      <c r="Q132" s="7">
        <v>531.14139302332558</v>
      </c>
      <c r="R132" s="7">
        <v>439.00662706096153</v>
      </c>
      <c r="S132" s="7">
        <v>393.27349312403049</v>
      </c>
      <c r="T132" s="7">
        <v>269.95918984559358</v>
      </c>
      <c r="U132" s="7">
        <v>79.751821958288787</v>
      </c>
      <c r="V132" s="7">
        <v>0.54002848525870528</v>
      </c>
      <c r="W132" s="7">
        <v>0</v>
      </c>
      <c r="X132" s="7">
        <v>0</v>
      </c>
      <c r="Y132" s="7">
        <v>0</v>
      </c>
      <c r="Z132" s="7">
        <v>0</v>
      </c>
      <c r="AB132" s="7">
        <f t="shared" ref="AB132:AB195" si="2">SUM(C132:Z132)</f>
        <v>5012.2513227446188</v>
      </c>
    </row>
    <row r="133" spans="2:28" x14ac:dyDescent="0.2">
      <c r="B133" s="6">
        <v>44327</v>
      </c>
      <c r="C133" s="7">
        <v>0</v>
      </c>
      <c r="D133" s="7">
        <v>0</v>
      </c>
      <c r="E133" s="7">
        <v>0</v>
      </c>
      <c r="F133" s="7">
        <v>0</v>
      </c>
      <c r="G133" s="7">
        <v>0.45261252933282575</v>
      </c>
      <c r="H133" s="7">
        <v>70.333863593804722</v>
      </c>
      <c r="I133" s="7">
        <v>216.44395169015982</v>
      </c>
      <c r="J133" s="7">
        <v>388.81421763955245</v>
      </c>
      <c r="K133" s="7">
        <v>546.91008322857863</v>
      </c>
      <c r="L133" s="7">
        <v>708.92256114788734</v>
      </c>
      <c r="M133" s="7">
        <v>822.25264885746196</v>
      </c>
      <c r="N133" s="7">
        <v>528.19213675052276</v>
      </c>
      <c r="O133" s="7">
        <v>524.9282931419541</v>
      </c>
      <c r="P133" s="7">
        <v>478.84124845228672</v>
      </c>
      <c r="Q133" s="7">
        <v>419.81679957925695</v>
      </c>
      <c r="R133" s="7">
        <v>331.00879469261457</v>
      </c>
      <c r="S133" s="7">
        <v>245.55507727357349</v>
      </c>
      <c r="T133" s="7">
        <v>151.35583192024728</v>
      </c>
      <c r="U133" s="7">
        <v>66.519492147646218</v>
      </c>
      <c r="V133" s="7">
        <v>2.7890133486473214</v>
      </c>
      <c r="W133" s="7">
        <v>0</v>
      </c>
      <c r="X133" s="7">
        <v>0</v>
      </c>
      <c r="Y133" s="7">
        <v>0</v>
      </c>
      <c r="Z133" s="7">
        <v>0</v>
      </c>
      <c r="AB133" s="7">
        <f t="shared" si="2"/>
        <v>5503.1366259935266</v>
      </c>
    </row>
    <row r="134" spans="2:28" x14ac:dyDescent="0.2">
      <c r="B134" s="6">
        <v>44328</v>
      </c>
      <c r="C134" s="7">
        <v>0</v>
      </c>
      <c r="D134" s="7">
        <v>0</v>
      </c>
      <c r="E134" s="7">
        <v>0</v>
      </c>
      <c r="F134" s="7">
        <v>0</v>
      </c>
      <c r="G134" s="7">
        <v>0.48749240018584195</v>
      </c>
      <c r="H134" s="7">
        <v>68.163210977021734</v>
      </c>
      <c r="I134" s="7">
        <v>189.30686163867566</v>
      </c>
      <c r="J134" s="7">
        <v>355.24381657166072</v>
      </c>
      <c r="K134" s="7">
        <v>477.85816302801908</v>
      </c>
      <c r="L134" s="7">
        <v>606.28844285434468</v>
      </c>
      <c r="M134" s="7">
        <v>723.90478301372639</v>
      </c>
      <c r="N134" s="7">
        <v>803.41673212849378</v>
      </c>
      <c r="O134" s="7">
        <v>812.81502878449248</v>
      </c>
      <c r="P134" s="7">
        <v>754.81298875270124</v>
      </c>
      <c r="Q134" s="7">
        <v>666.13868348375934</v>
      </c>
      <c r="R134" s="7">
        <v>538.02299099319919</v>
      </c>
      <c r="S134" s="7">
        <v>415.21595979368442</v>
      </c>
      <c r="T134" s="7">
        <v>268.22895949888255</v>
      </c>
      <c r="U134" s="7">
        <v>108.08041154398539</v>
      </c>
      <c r="V134" s="7">
        <v>6.6609936006678865</v>
      </c>
      <c r="W134" s="7">
        <v>0</v>
      </c>
      <c r="X134" s="7">
        <v>0</v>
      </c>
      <c r="Y134" s="7">
        <v>0</v>
      </c>
      <c r="Z134" s="7">
        <v>0</v>
      </c>
      <c r="AB134" s="7">
        <f t="shared" si="2"/>
        <v>6794.6455190635006</v>
      </c>
    </row>
    <row r="135" spans="2:28" x14ac:dyDescent="0.2">
      <c r="B135" s="6">
        <v>44329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27.899177872376473</v>
      </c>
      <c r="I135" s="7">
        <v>67.396404346092964</v>
      </c>
      <c r="J135" s="7">
        <v>154.75337514651633</v>
      </c>
      <c r="K135" s="7">
        <v>191.49324362224692</v>
      </c>
      <c r="L135" s="7">
        <v>210.0027759903582</v>
      </c>
      <c r="M135" s="7">
        <v>312.07063707952261</v>
      </c>
      <c r="N135" s="7">
        <v>261.49679051349767</v>
      </c>
      <c r="O135" s="7">
        <v>248.11503171836645</v>
      </c>
      <c r="P135" s="7">
        <v>161.28892704704768</v>
      </c>
      <c r="Q135" s="7">
        <v>96.38955967859448</v>
      </c>
      <c r="R135" s="7">
        <v>163.47137668892182</v>
      </c>
      <c r="S135" s="7">
        <v>108.91013564206725</v>
      </c>
      <c r="T135" s="7">
        <v>68.328369328298706</v>
      </c>
      <c r="U135" s="7">
        <v>19.692773984759846</v>
      </c>
      <c r="V135" s="7">
        <v>0.77471063773987836</v>
      </c>
      <c r="W135" s="7">
        <v>0</v>
      </c>
      <c r="X135" s="7">
        <v>0</v>
      </c>
      <c r="Y135" s="7">
        <v>0</v>
      </c>
      <c r="Z135" s="7">
        <v>0</v>
      </c>
      <c r="AB135" s="7">
        <f t="shared" si="2"/>
        <v>2092.0832892964072</v>
      </c>
    </row>
    <row r="136" spans="2:28" x14ac:dyDescent="0.2">
      <c r="B136" s="6">
        <v>44330</v>
      </c>
      <c r="C136" s="7">
        <v>0</v>
      </c>
      <c r="D136" s="7">
        <v>0</v>
      </c>
      <c r="E136" s="7">
        <v>0</v>
      </c>
      <c r="F136" s="7">
        <v>0</v>
      </c>
      <c r="G136" s="7">
        <v>0.43181044175532241</v>
      </c>
      <c r="H136" s="7">
        <v>36.699365356250766</v>
      </c>
      <c r="I136" s="7">
        <v>84.207165101069776</v>
      </c>
      <c r="J136" s="7">
        <v>190.85227192562439</v>
      </c>
      <c r="K136" s="7">
        <v>218.48090468924244</v>
      </c>
      <c r="L136" s="7">
        <v>269.17665384787654</v>
      </c>
      <c r="M136" s="7">
        <v>428.03539372613454</v>
      </c>
      <c r="N136" s="7">
        <v>480.02095096140783</v>
      </c>
      <c r="O136" s="7">
        <v>478.95921870319881</v>
      </c>
      <c r="P136" s="7">
        <v>473.37529349335847</v>
      </c>
      <c r="Q136" s="7">
        <v>506.28899349783944</v>
      </c>
      <c r="R136" s="7">
        <v>354.79552961819468</v>
      </c>
      <c r="S136" s="7">
        <v>221.75261298120512</v>
      </c>
      <c r="T136" s="7">
        <v>55.170754009900485</v>
      </c>
      <c r="U136" s="7">
        <v>8.8922042795857426</v>
      </c>
      <c r="V136" s="7">
        <v>1.0067974447009851</v>
      </c>
      <c r="W136" s="7">
        <v>0</v>
      </c>
      <c r="X136" s="7">
        <v>0</v>
      </c>
      <c r="Y136" s="7">
        <v>0</v>
      </c>
      <c r="Z136" s="7">
        <v>0</v>
      </c>
      <c r="AB136" s="7">
        <f t="shared" si="2"/>
        <v>3808.1459200773452</v>
      </c>
    </row>
    <row r="137" spans="2:28" x14ac:dyDescent="0.2">
      <c r="B137" s="6">
        <v>44331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31.582995574192214</v>
      </c>
      <c r="I137" s="7">
        <v>84.486361361561777</v>
      </c>
      <c r="J137" s="7">
        <v>151.15921483539378</v>
      </c>
      <c r="K137" s="7">
        <v>232.04355120243892</v>
      </c>
      <c r="L137" s="7">
        <v>250.49803078679125</v>
      </c>
      <c r="M137" s="7">
        <v>281.33545437521889</v>
      </c>
      <c r="N137" s="7">
        <v>279.75465301299641</v>
      </c>
      <c r="O137" s="7">
        <v>281.1388372903653</v>
      </c>
      <c r="P137" s="7">
        <v>253.23887294964945</v>
      </c>
      <c r="Q137" s="7">
        <v>255.60221030958888</v>
      </c>
      <c r="R137" s="7">
        <v>239.10996923207475</v>
      </c>
      <c r="S137" s="7">
        <v>178.131146535601</v>
      </c>
      <c r="T137" s="7">
        <v>128.13928654074249</v>
      </c>
      <c r="U137" s="7">
        <v>60.499077009431147</v>
      </c>
      <c r="V137" s="7">
        <v>4.2842862789584162</v>
      </c>
      <c r="W137" s="7">
        <v>0</v>
      </c>
      <c r="X137" s="7">
        <v>0</v>
      </c>
      <c r="Y137" s="7">
        <v>0</v>
      </c>
      <c r="Z137" s="7">
        <v>0</v>
      </c>
      <c r="AB137" s="7">
        <f t="shared" si="2"/>
        <v>2711.0039472950048</v>
      </c>
    </row>
    <row r="138" spans="2:28" x14ac:dyDescent="0.2">
      <c r="B138" s="6">
        <v>44332</v>
      </c>
      <c r="C138" s="7">
        <v>0</v>
      </c>
      <c r="D138" s="7">
        <v>0</v>
      </c>
      <c r="E138" s="7">
        <v>0</v>
      </c>
      <c r="F138" s="7">
        <v>0</v>
      </c>
      <c r="G138" s="7">
        <v>0.19912985119795801</v>
      </c>
      <c r="H138" s="7">
        <v>38.609696952687663</v>
      </c>
      <c r="I138" s="7">
        <v>80.282688087393325</v>
      </c>
      <c r="J138" s="7">
        <v>145.42979298276191</v>
      </c>
      <c r="K138" s="7">
        <v>170.11703415697116</v>
      </c>
      <c r="L138" s="7">
        <v>212.2048873407177</v>
      </c>
      <c r="M138" s="7">
        <v>234.83551380735906</v>
      </c>
      <c r="N138" s="7">
        <v>314.74069709183357</v>
      </c>
      <c r="O138" s="7">
        <v>328.18144101242086</v>
      </c>
      <c r="P138" s="7">
        <v>268.22109481548841</v>
      </c>
      <c r="Q138" s="7">
        <v>209.81009124720171</v>
      </c>
      <c r="R138" s="7">
        <v>215.83443872711391</v>
      </c>
      <c r="S138" s="7">
        <v>161.50520584038651</v>
      </c>
      <c r="T138" s="7">
        <v>67.695262315070337</v>
      </c>
      <c r="U138" s="7">
        <v>42.878253864857797</v>
      </c>
      <c r="V138" s="7">
        <v>0.97290065927223668</v>
      </c>
      <c r="W138" s="7">
        <v>0</v>
      </c>
      <c r="X138" s="7">
        <v>0</v>
      </c>
      <c r="Y138" s="7">
        <v>0</v>
      </c>
      <c r="Z138" s="7">
        <v>0</v>
      </c>
      <c r="AB138" s="7">
        <f t="shared" si="2"/>
        <v>2491.5181287527348</v>
      </c>
    </row>
    <row r="139" spans="2:28" x14ac:dyDescent="0.2">
      <c r="B139" s="6">
        <v>44333</v>
      </c>
      <c r="C139" s="7">
        <v>0</v>
      </c>
      <c r="D139" s="7">
        <v>0</v>
      </c>
      <c r="E139" s="7">
        <v>0</v>
      </c>
      <c r="F139" s="7">
        <v>0</v>
      </c>
      <c r="G139" s="7">
        <v>1.5754927009313349</v>
      </c>
      <c r="H139" s="7">
        <v>54.643820222493027</v>
      </c>
      <c r="I139" s="7">
        <v>161.00579844485856</v>
      </c>
      <c r="J139" s="7">
        <v>226.56973156011662</v>
      </c>
      <c r="K139" s="7">
        <v>397.24515823807184</v>
      </c>
      <c r="L139" s="7">
        <v>408.45233207472302</v>
      </c>
      <c r="M139" s="7">
        <v>485.48690592033591</v>
      </c>
      <c r="N139" s="7">
        <v>573.0208320971276</v>
      </c>
      <c r="O139" s="7">
        <v>599.68210880326615</v>
      </c>
      <c r="P139" s="7">
        <v>567.31893663637516</v>
      </c>
      <c r="Q139" s="7">
        <v>465.58925693315877</v>
      </c>
      <c r="R139" s="7">
        <v>424.77155011756594</v>
      </c>
      <c r="S139" s="7">
        <v>415.84513446521572</v>
      </c>
      <c r="T139" s="7">
        <v>277.13571344274743</v>
      </c>
      <c r="U139" s="7">
        <v>107.01081460238217</v>
      </c>
      <c r="V139" s="7">
        <v>9.1230327372037845</v>
      </c>
      <c r="W139" s="7">
        <v>0</v>
      </c>
      <c r="X139" s="7">
        <v>0</v>
      </c>
      <c r="Y139" s="7">
        <v>0</v>
      </c>
      <c r="Z139" s="7">
        <v>0</v>
      </c>
      <c r="AB139" s="7">
        <f t="shared" si="2"/>
        <v>5174.4766189965731</v>
      </c>
    </row>
    <row r="140" spans="2:28" x14ac:dyDescent="0.2">
      <c r="B140" s="6">
        <v>44334</v>
      </c>
      <c r="C140" s="7">
        <v>0</v>
      </c>
      <c r="D140" s="7">
        <v>0</v>
      </c>
      <c r="E140" s="7">
        <v>0</v>
      </c>
      <c r="F140" s="7">
        <v>0</v>
      </c>
      <c r="G140" s="7">
        <v>0.89857940119760227</v>
      </c>
      <c r="H140" s="7">
        <v>62.370871657236755</v>
      </c>
      <c r="I140" s="7">
        <v>101.53306261836283</v>
      </c>
      <c r="J140" s="7">
        <v>136.75504719902418</v>
      </c>
      <c r="K140" s="7">
        <v>254.21802603222</v>
      </c>
      <c r="L140" s="7">
        <v>420.83920842049537</v>
      </c>
      <c r="M140" s="7">
        <v>525.08558680983685</v>
      </c>
      <c r="N140" s="7">
        <v>623.11886531780681</v>
      </c>
      <c r="O140" s="7">
        <v>542.26992002603538</v>
      </c>
      <c r="P140" s="7">
        <v>411.0476775947896</v>
      </c>
      <c r="Q140" s="7">
        <v>390.91802044748522</v>
      </c>
      <c r="R140" s="7">
        <v>356.95438520988642</v>
      </c>
      <c r="S140" s="7">
        <v>322.87277972137559</v>
      </c>
      <c r="T140" s="7">
        <v>257.4228845153325</v>
      </c>
      <c r="U140" s="7">
        <v>133.15695454620459</v>
      </c>
      <c r="V140" s="7">
        <v>16.078558730982259</v>
      </c>
      <c r="W140" s="7">
        <v>0</v>
      </c>
      <c r="X140" s="7">
        <v>0</v>
      </c>
      <c r="Y140" s="7">
        <v>0</v>
      </c>
      <c r="Z140" s="7">
        <v>0</v>
      </c>
      <c r="AB140" s="7">
        <f t="shared" si="2"/>
        <v>4555.5404282482723</v>
      </c>
    </row>
    <row r="141" spans="2:28" x14ac:dyDescent="0.2">
      <c r="B141" s="6">
        <v>44335</v>
      </c>
      <c r="C141" s="7">
        <v>0</v>
      </c>
      <c r="D141" s="7">
        <v>0</v>
      </c>
      <c r="E141" s="7">
        <v>0</v>
      </c>
      <c r="F141" s="7">
        <v>0</v>
      </c>
      <c r="G141" s="7">
        <v>2.9540537296733742</v>
      </c>
      <c r="H141" s="7">
        <v>96.244063035802881</v>
      </c>
      <c r="I141" s="7">
        <v>260.06935047746106</v>
      </c>
      <c r="J141" s="7">
        <v>435.70346003542221</v>
      </c>
      <c r="K141" s="7">
        <v>589.37937355694112</v>
      </c>
      <c r="L141" s="7">
        <v>717.1018318777941</v>
      </c>
      <c r="M141" s="7">
        <v>803.18079162666947</v>
      </c>
      <c r="N141" s="7">
        <v>844.86361361561796</v>
      </c>
      <c r="O141" s="7">
        <v>846.23993320959266</v>
      </c>
      <c r="P141" s="7">
        <v>801.01800369328089</v>
      </c>
      <c r="Q141" s="7">
        <v>723.94410643069716</v>
      </c>
      <c r="R141" s="7">
        <v>609.15905229320617</v>
      </c>
      <c r="S141" s="7">
        <v>457.33133936931051</v>
      </c>
      <c r="T141" s="7">
        <v>285.83012093497052</v>
      </c>
      <c r="U141" s="7">
        <v>125.19396260963661</v>
      </c>
      <c r="V141" s="7">
        <v>10.11123020567763</v>
      </c>
      <c r="W141" s="7">
        <v>0</v>
      </c>
      <c r="X141" s="7">
        <v>0</v>
      </c>
      <c r="Y141" s="7">
        <v>0</v>
      </c>
      <c r="Z141" s="7">
        <v>0</v>
      </c>
      <c r="AB141" s="7">
        <f t="shared" si="2"/>
        <v>7608.3242867017534</v>
      </c>
    </row>
    <row r="142" spans="2:28" x14ac:dyDescent="0.2">
      <c r="B142" s="6">
        <v>44336</v>
      </c>
      <c r="C142" s="7">
        <v>0</v>
      </c>
      <c r="D142" s="7">
        <v>0</v>
      </c>
      <c r="E142" s="7">
        <v>0</v>
      </c>
      <c r="F142" s="7">
        <v>0</v>
      </c>
      <c r="G142" s="7">
        <v>2.138682678785786</v>
      </c>
      <c r="H142" s="7">
        <v>94.317215604238285</v>
      </c>
      <c r="I142" s="7">
        <v>157.58072882671007</v>
      </c>
      <c r="J142" s="7">
        <v>193.23920333574625</v>
      </c>
      <c r="K142" s="7">
        <v>126.9084635895594</v>
      </c>
      <c r="L142" s="7">
        <v>329.92346838422316</v>
      </c>
      <c r="M142" s="7">
        <v>219.64094548987825</v>
      </c>
      <c r="N142" s="7">
        <v>330.41894343805399</v>
      </c>
      <c r="O142" s="7">
        <v>521.34986219761981</v>
      </c>
      <c r="P142" s="7">
        <v>581.39671991188789</v>
      </c>
      <c r="Q142" s="7">
        <v>731.88743665877962</v>
      </c>
      <c r="R142" s="7">
        <v>723.27560834219491</v>
      </c>
      <c r="S142" s="7">
        <v>548.6796369922605</v>
      </c>
      <c r="T142" s="7">
        <v>351.20530164876925</v>
      </c>
      <c r="U142" s="7">
        <v>155.26457956713546</v>
      </c>
      <c r="V142" s="7">
        <v>42.540072478909728</v>
      </c>
      <c r="W142" s="7">
        <v>0</v>
      </c>
      <c r="X142" s="7">
        <v>0</v>
      </c>
      <c r="Y142" s="7">
        <v>0</v>
      </c>
      <c r="Z142" s="7">
        <v>0</v>
      </c>
      <c r="AB142" s="7">
        <f t="shared" si="2"/>
        <v>5109.7668691447516</v>
      </c>
    </row>
    <row r="143" spans="2:28" x14ac:dyDescent="0.2">
      <c r="B143" s="6">
        <v>44337</v>
      </c>
      <c r="C143" s="7">
        <v>0</v>
      </c>
      <c r="D143" s="7">
        <v>0</v>
      </c>
      <c r="E143" s="7">
        <v>0</v>
      </c>
      <c r="F143" s="7">
        <v>0</v>
      </c>
      <c r="G143" s="7">
        <v>1.5909074803838517</v>
      </c>
      <c r="H143" s="7">
        <v>50.817651751243325</v>
      </c>
      <c r="I143" s="7">
        <v>124.08897459275978</v>
      </c>
      <c r="J143" s="7">
        <v>191.78423690783015</v>
      </c>
      <c r="K143" s="7">
        <v>299.01133030355123</v>
      </c>
      <c r="L143" s="7">
        <v>371.02823614370215</v>
      </c>
      <c r="M143" s="7">
        <v>402.94705369882416</v>
      </c>
      <c r="N143" s="7">
        <v>430.788032914084</v>
      </c>
      <c r="O143" s="7">
        <v>400.70561893149397</v>
      </c>
      <c r="P143" s="7">
        <v>389.64000939593728</v>
      </c>
      <c r="Q143" s="7">
        <v>327.63484551652806</v>
      </c>
      <c r="R143" s="7">
        <v>258.952565435493</v>
      </c>
      <c r="S143" s="7">
        <v>160.23112713053564</v>
      </c>
      <c r="T143" s="7">
        <v>84.686910788112399</v>
      </c>
      <c r="U143" s="7">
        <v>32.409967033086154</v>
      </c>
      <c r="V143" s="7">
        <v>1.9143425849679083</v>
      </c>
      <c r="W143" s="7">
        <v>0</v>
      </c>
      <c r="X143" s="7">
        <v>0</v>
      </c>
      <c r="Y143" s="7">
        <v>0</v>
      </c>
      <c r="Z143" s="7">
        <v>0</v>
      </c>
      <c r="AB143" s="7">
        <f t="shared" si="2"/>
        <v>3528.2318106085331</v>
      </c>
    </row>
    <row r="144" spans="2:28" x14ac:dyDescent="0.2">
      <c r="B144" s="6">
        <v>44338</v>
      </c>
      <c r="C144" s="7">
        <v>0</v>
      </c>
      <c r="D144" s="7">
        <v>0</v>
      </c>
      <c r="E144" s="7">
        <v>0</v>
      </c>
      <c r="F144" s="7">
        <v>0</v>
      </c>
      <c r="G144" s="7">
        <v>2.1983363023303473</v>
      </c>
      <c r="H144" s="7">
        <v>31.783545000742809</v>
      </c>
      <c r="I144" s="7">
        <v>78.379434706011153</v>
      </c>
      <c r="J144" s="7">
        <v>88.693966977427337</v>
      </c>
      <c r="K144" s="7">
        <v>44.227047066953013</v>
      </c>
      <c r="L144" s="7">
        <v>431.57450125349806</v>
      </c>
      <c r="M144" s="7">
        <v>240.93850812121261</v>
      </c>
      <c r="N144" s="7">
        <v>660.79069877574329</v>
      </c>
      <c r="O144" s="7">
        <v>731.37623223816058</v>
      </c>
      <c r="P144" s="7">
        <v>901.961215057083</v>
      </c>
      <c r="Q144" s="7">
        <v>646.31968133052351</v>
      </c>
      <c r="R144" s="7">
        <v>213.7502976276665</v>
      </c>
      <c r="S144" s="7">
        <v>430.23750507649402</v>
      </c>
      <c r="T144" s="7">
        <v>187.03790047946589</v>
      </c>
      <c r="U144" s="7">
        <v>54.919084141287968</v>
      </c>
      <c r="V144" s="7">
        <v>11.997574517762395</v>
      </c>
      <c r="W144" s="7">
        <v>0</v>
      </c>
      <c r="X144" s="7">
        <v>0</v>
      </c>
      <c r="Y144" s="7">
        <v>0</v>
      </c>
      <c r="Z144" s="7">
        <v>0</v>
      </c>
      <c r="AB144" s="7">
        <f t="shared" si="2"/>
        <v>4756.185528672363</v>
      </c>
    </row>
    <row r="145" spans="2:28" x14ac:dyDescent="0.2">
      <c r="B145" s="6">
        <v>44339</v>
      </c>
      <c r="C145" s="7">
        <v>0</v>
      </c>
      <c r="D145" s="7">
        <v>0</v>
      </c>
      <c r="E145" s="7">
        <v>0</v>
      </c>
      <c r="F145" s="7">
        <v>0</v>
      </c>
      <c r="G145" s="7">
        <v>4.1836183315134088</v>
      </c>
      <c r="H145" s="7">
        <v>104.104814088247</v>
      </c>
      <c r="I145" s="7">
        <v>279.60915637020486</v>
      </c>
      <c r="J145" s="7">
        <v>455.60110902259942</v>
      </c>
      <c r="K145" s="7">
        <v>613.64192182786678</v>
      </c>
      <c r="L145" s="7">
        <v>741.87558456933891</v>
      </c>
      <c r="M145" s="7">
        <v>818.00571982462566</v>
      </c>
      <c r="N145" s="7">
        <v>439.08527389490291</v>
      </c>
      <c r="O145" s="7">
        <v>394.9250766368001</v>
      </c>
      <c r="P145" s="7">
        <v>373.88704855747244</v>
      </c>
      <c r="Q145" s="7">
        <v>332.96710085775578</v>
      </c>
      <c r="R145" s="7">
        <v>316.47879212193874</v>
      </c>
      <c r="S145" s="7">
        <v>224.43840236030434</v>
      </c>
      <c r="T145" s="7">
        <v>148.02120616113143</v>
      </c>
      <c r="U145" s="7">
        <v>72.929209113871309</v>
      </c>
      <c r="V145" s="7">
        <v>7.0927647190062375</v>
      </c>
      <c r="W145" s="7">
        <v>0</v>
      </c>
      <c r="X145" s="7">
        <v>0</v>
      </c>
      <c r="Y145" s="7">
        <v>0</v>
      </c>
      <c r="Z145" s="7">
        <v>0</v>
      </c>
      <c r="AB145" s="7">
        <f t="shared" si="2"/>
        <v>5326.84679845758</v>
      </c>
    </row>
    <row r="146" spans="2:28" x14ac:dyDescent="0.2">
      <c r="B146" s="6">
        <v>44340</v>
      </c>
      <c r="C146" s="7">
        <v>0</v>
      </c>
      <c r="D146" s="7">
        <v>0</v>
      </c>
      <c r="E146" s="7">
        <v>0</v>
      </c>
      <c r="F146" s="7">
        <v>0</v>
      </c>
      <c r="G146" s="7">
        <v>0.58497515085622209</v>
      </c>
      <c r="H146" s="7">
        <v>33.387940413147625</v>
      </c>
      <c r="I146" s="7">
        <v>75.375125649449231</v>
      </c>
      <c r="J146" s="7">
        <v>140.1604551086873</v>
      </c>
      <c r="K146" s="7">
        <v>203.49081814000931</v>
      </c>
      <c r="L146" s="7">
        <v>233.97039863400352</v>
      </c>
      <c r="M146" s="7">
        <v>282.22023125705977</v>
      </c>
      <c r="N146" s="7">
        <v>312.20040435552596</v>
      </c>
      <c r="O146" s="7">
        <v>344.54784715562874</v>
      </c>
      <c r="P146" s="7">
        <v>302.34988840436404</v>
      </c>
      <c r="Q146" s="7">
        <v>276.8447201571642</v>
      </c>
      <c r="R146" s="7">
        <v>227.98537457106201</v>
      </c>
      <c r="S146" s="7">
        <v>187.13620902189268</v>
      </c>
      <c r="T146" s="7">
        <v>124.17155376839825</v>
      </c>
      <c r="U146" s="7">
        <v>63.062963795921178</v>
      </c>
      <c r="V146" s="7">
        <v>16.624760992705365</v>
      </c>
      <c r="W146" s="7">
        <v>0</v>
      </c>
      <c r="X146" s="7">
        <v>0</v>
      </c>
      <c r="Y146" s="7">
        <v>0</v>
      </c>
      <c r="Z146" s="7">
        <v>0</v>
      </c>
      <c r="AB146" s="7">
        <f t="shared" si="2"/>
        <v>2824.1136665758754</v>
      </c>
    </row>
    <row r="147" spans="2:28" x14ac:dyDescent="0.2">
      <c r="B147" s="6">
        <v>44341</v>
      </c>
      <c r="C147" s="7">
        <v>0</v>
      </c>
      <c r="D147" s="7">
        <v>0</v>
      </c>
      <c r="E147" s="7">
        <v>0</v>
      </c>
      <c r="F147" s="7">
        <v>0</v>
      </c>
      <c r="G147" s="7">
        <v>5.3880945933261328</v>
      </c>
      <c r="H147" s="7">
        <v>119.40162328985161</v>
      </c>
      <c r="I147" s="7">
        <v>297.67040178485007</v>
      </c>
      <c r="J147" s="7">
        <v>484.22855657727342</v>
      </c>
      <c r="K147" s="7">
        <v>652.25751729310014</v>
      </c>
      <c r="L147" s="7">
        <v>785.76051790864688</v>
      </c>
      <c r="M147" s="7">
        <v>871.72150740661016</v>
      </c>
      <c r="N147" s="7">
        <v>909.23604719666355</v>
      </c>
      <c r="O147" s="7">
        <v>916.39290908533224</v>
      </c>
      <c r="P147" s="7">
        <v>885.01282234270855</v>
      </c>
      <c r="Q147" s="7">
        <v>803.88861313214238</v>
      </c>
      <c r="R147" s="7">
        <v>680.92428826474463</v>
      </c>
      <c r="S147" s="7">
        <v>521.23189194670772</v>
      </c>
      <c r="T147" s="7">
        <v>341.88565182671192</v>
      </c>
      <c r="U147" s="7">
        <v>160.34909738144776</v>
      </c>
      <c r="V147" s="7">
        <v>49.775581201519628</v>
      </c>
      <c r="W147" s="7">
        <v>0</v>
      </c>
      <c r="X147" s="7">
        <v>0</v>
      </c>
      <c r="Y147" s="7">
        <v>0</v>
      </c>
      <c r="Z147" s="7">
        <v>0</v>
      </c>
      <c r="AB147" s="7">
        <f t="shared" si="2"/>
        <v>8485.1251212316383</v>
      </c>
    </row>
    <row r="148" spans="2:28" x14ac:dyDescent="0.2">
      <c r="B148" s="6">
        <v>44342</v>
      </c>
      <c r="C148" s="7">
        <v>0</v>
      </c>
      <c r="D148" s="7">
        <v>0</v>
      </c>
      <c r="E148" s="7">
        <v>0</v>
      </c>
      <c r="F148" s="7">
        <v>0</v>
      </c>
      <c r="G148" s="7">
        <v>5.9696879303228743</v>
      </c>
      <c r="H148" s="7">
        <v>111.89871533184095</v>
      </c>
      <c r="I148" s="7">
        <v>274.19432185333864</v>
      </c>
      <c r="J148" s="7">
        <v>443.41084976168059</v>
      </c>
      <c r="K148" s="7">
        <v>594.41277092919154</v>
      </c>
      <c r="L148" s="7">
        <v>716.983861626882</v>
      </c>
      <c r="M148" s="7">
        <v>803.18079162666947</v>
      </c>
      <c r="N148" s="7">
        <v>847.61625280356748</v>
      </c>
      <c r="O148" s="7">
        <v>855.79552353347424</v>
      </c>
      <c r="P148" s="7">
        <v>823.51099820052445</v>
      </c>
      <c r="Q148" s="7">
        <v>745.49333893064386</v>
      </c>
      <c r="R148" s="7">
        <v>626.69729626214121</v>
      </c>
      <c r="S148" s="7">
        <v>477.66154594316555</v>
      </c>
      <c r="T148" s="7">
        <v>311.03643121319311</v>
      </c>
      <c r="U148" s="7">
        <v>148.21782324598499</v>
      </c>
      <c r="V148" s="7">
        <v>46.043788930999632</v>
      </c>
      <c r="W148" s="7">
        <v>0</v>
      </c>
      <c r="X148" s="7">
        <v>0</v>
      </c>
      <c r="Y148" s="7">
        <v>0</v>
      </c>
      <c r="Z148" s="7">
        <v>0</v>
      </c>
      <c r="AB148" s="7">
        <f t="shared" si="2"/>
        <v>7832.1239981236213</v>
      </c>
    </row>
    <row r="149" spans="2:28" x14ac:dyDescent="0.2">
      <c r="B149" s="6">
        <v>44343</v>
      </c>
      <c r="C149" s="7">
        <v>0</v>
      </c>
      <c r="D149" s="7">
        <v>0</v>
      </c>
      <c r="E149" s="7">
        <v>0</v>
      </c>
      <c r="F149" s="7">
        <v>0</v>
      </c>
      <c r="G149" s="7">
        <v>6.1981569829226766</v>
      </c>
      <c r="H149" s="7">
        <v>114.11655604898874</v>
      </c>
      <c r="I149" s="7">
        <v>279.09401960788864</v>
      </c>
      <c r="J149" s="7">
        <v>454.26411284559549</v>
      </c>
      <c r="K149" s="7">
        <v>611.71507439630216</v>
      </c>
      <c r="L149" s="7">
        <v>739.83076688686231</v>
      </c>
      <c r="M149" s="7">
        <v>824.49408362479221</v>
      </c>
      <c r="N149" s="7">
        <v>868.26104671318808</v>
      </c>
      <c r="O149" s="7">
        <v>874.67076367941297</v>
      </c>
      <c r="P149" s="7">
        <v>841.63909342402007</v>
      </c>
      <c r="Q149" s="7">
        <v>762.95293606563735</v>
      </c>
      <c r="R149" s="7">
        <v>649.62284835606272</v>
      </c>
      <c r="S149" s="7">
        <v>503.10379672321227</v>
      </c>
      <c r="T149" s="7">
        <v>335.85343966340565</v>
      </c>
      <c r="U149" s="7">
        <v>162.50795297313951</v>
      </c>
      <c r="V149" s="7">
        <v>54.21126263581526</v>
      </c>
      <c r="W149" s="7">
        <v>0</v>
      </c>
      <c r="X149" s="7">
        <v>0</v>
      </c>
      <c r="Y149" s="7">
        <v>0</v>
      </c>
      <c r="Z149" s="7">
        <v>0</v>
      </c>
      <c r="AB149" s="7">
        <f t="shared" si="2"/>
        <v>8082.5359106272444</v>
      </c>
    </row>
    <row r="150" spans="2:28" x14ac:dyDescent="0.2">
      <c r="B150" s="6">
        <v>44344</v>
      </c>
      <c r="C150" s="7">
        <v>0</v>
      </c>
      <c r="D150" s="7">
        <v>0</v>
      </c>
      <c r="E150" s="7">
        <v>0</v>
      </c>
      <c r="F150" s="7">
        <v>0</v>
      </c>
      <c r="G150" s="7">
        <v>6.9787268097911905</v>
      </c>
      <c r="H150" s="7">
        <v>108.99664715940284</v>
      </c>
      <c r="I150" s="7">
        <v>264.2690914099324</v>
      </c>
      <c r="J150" s="7">
        <v>432.79352717958994</v>
      </c>
      <c r="K150" s="7">
        <v>580.05972373488385</v>
      </c>
      <c r="L150" s="7">
        <v>706.52383271267433</v>
      </c>
      <c r="M150" s="7">
        <v>794.01843547249518</v>
      </c>
      <c r="N150" s="7">
        <v>834.16764419958611</v>
      </c>
      <c r="O150" s="7">
        <v>830.15665566857388</v>
      </c>
      <c r="P150" s="7">
        <v>782.06411671340049</v>
      </c>
      <c r="Q150" s="7">
        <v>701.01855433677542</v>
      </c>
      <c r="R150" s="7">
        <v>582.26183508524343</v>
      </c>
      <c r="S150" s="7">
        <v>441.09076816040897</v>
      </c>
      <c r="T150" s="7">
        <v>284.03697312110626</v>
      </c>
      <c r="U150" s="7">
        <v>135.06414026928383</v>
      </c>
      <c r="V150" s="7">
        <v>31.662822110642747</v>
      </c>
      <c r="W150" s="7">
        <v>0</v>
      </c>
      <c r="X150" s="7">
        <v>0</v>
      </c>
      <c r="Y150" s="7">
        <v>0</v>
      </c>
      <c r="Z150" s="7">
        <v>0</v>
      </c>
      <c r="AB150" s="7">
        <f t="shared" si="2"/>
        <v>7515.1634941437924</v>
      </c>
    </row>
    <row r="151" spans="2:28" x14ac:dyDescent="0.2">
      <c r="B151" s="6">
        <v>44345</v>
      </c>
      <c r="C151" s="7">
        <v>0</v>
      </c>
      <c r="D151" s="7">
        <v>0</v>
      </c>
      <c r="E151" s="7">
        <v>0</v>
      </c>
      <c r="F151" s="7">
        <v>0</v>
      </c>
      <c r="G151" s="7">
        <v>7.3412887142610987</v>
      </c>
      <c r="H151" s="7">
        <v>114.37215825929835</v>
      </c>
      <c r="I151" s="7">
        <v>275.78692024065231</v>
      </c>
      <c r="J151" s="7">
        <v>450.174477480642</v>
      </c>
      <c r="K151" s="7">
        <v>610.29943138535668</v>
      </c>
      <c r="L151" s="7">
        <v>743.76310858393288</v>
      </c>
      <c r="M151" s="7">
        <v>835.81922771235554</v>
      </c>
      <c r="N151" s="7">
        <v>880.96251039472611</v>
      </c>
      <c r="O151" s="7">
        <v>886.97899319124394</v>
      </c>
      <c r="P151" s="7">
        <v>857.52575388018522</v>
      </c>
      <c r="Q151" s="7">
        <v>774.9465782417027</v>
      </c>
      <c r="R151" s="7">
        <v>655.56068431863923</v>
      </c>
      <c r="S151" s="7">
        <v>501.84544738014966</v>
      </c>
      <c r="T151" s="7">
        <v>329.25103795402401</v>
      </c>
      <c r="U151" s="7">
        <v>159.45645581621275</v>
      </c>
      <c r="V151" s="7">
        <v>36.496849758851624</v>
      </c>
      <c r="W151" s="7">
        <v>0</v>
      </c>
      <c r="X151" s="7">
        <v>0</v>
      </c>
      <c r="Y151" s="7">
        <v>0</v>
      </c>
      <c r="Z151" s="7">
        <v>0</v>
      </c>
      <c r="AB151" s="7">
        <f t="shared" si="2"/>
        <v>8120.5809233122354</v>
      </c>
    </row>
    <row r="152" spans="2:28" x14ac:dyDescent="0.2">
      <c r="B152" s="6">
        <v>44346</v>
      </c>
      <c r="C152" s="7">
        <v>0</v>
      </c>
      <c r="D152" s="7">
        <v>0</v>
      </c>
      <c r="E152" s="7">
        <v>0</v>
      </c>
      <c r="F152" s="7">
        <v>0</v>
      </c>
      <c r="G152" s="7">
        <v>0.66114460952847953</v>
      </c>
      <c r="H152" s="7">
        <v>14.388831503751026</v>
      </c>
      <c r="I152" s="7">
        <v>104.7615151516578</v>
      </c>
      <c r="J152" s="7">
        <v>170.33331295031005</v>
      </c>
      <c r="K152" s="7">
        <v>191.8274926664979</v>
      </c>
      <c r="L152" s="7">
        <v>403.73352203823828</v>
      </c>
      <c r="M152" s="7">
        <v>351.47663322586709</v>
      </c>
      <c r="N152" s="7">
        <v>620.79878371653535</v>
      </c>
      <c r="O152" s="7">
        <v>887.21493369306825</v>
      </c>
      <c r="P152" s="7">
        <v>842.4255617634343</v>
      </c>
      <c r="Q152" s="7">
        <v>548.83693066014337</v>
      </c>
      <c r="R152" s="7">
        <v>368.8143277682513</v>
      </c>
      <c r="S152" s="7">
        <v>294.72114551204714</v>
      </c>
      <c r="T152" s="7">
        <v>167.27788345168614</v>
      </c>
      <c r="U152" s="7">
        <v>126.17311569220719</v>
      </c>
      <c r="V152" s="7">
        <v>32.534622264883296</v>
      </c>
      <c r="W152" s="7">
        <v>0</v>
      </c>
      <c r="X152" s="7">
        <v>0</v>
      </c>
      <c r="Y152" s="7">
        <v>0</v>
      </c>
      <c r="Z152" s="7">
        <v>0</v>
      </c>
      <c r="AB152" s="7">
        <f t="shared" si="2"/>
        <v>5125.9797566681054</v>
      </c>
    </row>
    <row r="153" spans="2:28" x14ac:dyDescent="0.2">
      <c r="B153" s="6">
        <v>44347</v>
      </c>
      <c r="C153" s="7">
        <v>0</v>
      </c>
      <c r="D153" s="7">
        <v>0</v>
      </c>
      <c r="E153" s="7">
        <v>0</v>
      </c>
      <c r="F153" s="7">
        <v>0</v>
      </c>
      <c r="G153" s="7">
        <v>9.0160730430434661</v>
      </c>
      <c r="H153" s="7">
        <v>114.06936794862389</v>
      </c>
      <c r="I153" s="7">
        <v>262.89277181595776</v>
      </c>
      <c r="J153" s="7">
        <v>437.86624796881102</v>
      </c>
      <c r="K153" s="7">
        <v>570.03225240735378</v>
      </c>
      <c r="L153" s="7">
        <v>664.52642338796045</v>
      </c>
      <c r="M153" s="7">
        <v>729.56735505750783</v>
      </c>
      <c r="N153" s="7">
        <v>782.02479329642983</v>
      </c>
      <c r="O153" s="7">
        <v>772.62649664043113</v>
      </c>
      <c r="P153" s="7">
        <v>729.4887082235665</v>
      </c>
      <c r="Q153" s="7">
        <v>637.07867834240744</v>
      </c>
      <c r="R153" s="7">
        <v>558.1959038991713</v>
      </c>
      <c r="S153" s="7">
        <v>428.11404056007603</v>
      </c>
      <c r="T153" s="7">
        <v>284.23359020595979</v>
      </c>
      <c r="U153" s="7">
        <v>134.10071655350151</v>
      </c>
      <c r="V153" s="7">
        <v>33.29513714909676</v>
      </c>
      <c r="W153" s="7">
        <v>0</v>
      </c>
      <c r="X153" s="7">
        <v>0</v>
      </c>
      <c r="Y153" s="7">
        <v>0</v>
      </c>
      <c r="Z153" s="7">
        <v>0</v>
      </c>
      <c r="AB153" s="7">
        <f t="shared" si="2"/>
        <v>7147.128556499898</v>
      </c>
    </row>
    <row r="154" spans="2:28" x14ac:dyDescent="0.2">
      <c r="B154" s="6">
        <v>44348</v>
      </c>
      <c r="C154" s="7">
        <v>0</v>
      </c>
      <c r="D154" s="7">
        <v>0</v>
      </c>
      <c r="E154" s="7">
        <v>0</v>
      </c>
      <c r="F154" s="7">
        <v>0</v>
      </c>
      <c r="G154" s="7">
        <v>4.2823201081098814</v>
      </c>
      <c r="H154" s="7">
        <v>87.463144026244223</v>
      </c>
      <c r="I154" s="7">
        <v>201.06456331291676</v>
      </c>
      <c r="J154" s="7">
        <v>363.91856235539848</v>
      </c>
      <c r="K154" s="7">
        <v>614.23177308242737</v>
      </c>
      <c r="L154" s="7">
        <v>737.27474478376644</v>
      </c>
      <c r="M154" s="7">
        <v>716.59062745717506</v>
      </c>
      <c r="N154" s="7">
        <v>439.43918464763925</v>
      </c>
      <c r="O154" s="7">
        <v>464.88143542768609</v>
      </c>
      <c r="P154" s="7">
        <v>663.70063163157545</v>
      </c>
      <c r="Q154" s="7">
        <v>565.35276578783987</v>
      </c>
      <c r="R154" s="7">
        <v>312.68015004256858</v>
      </c>
      <c r="S154" s="7">
        <v>251.32775488487314</v>
      </c>
      <c r="T154" s="7">
        <v>22.313286491687695</v>
      </c>
      <c r="U154" s="7">
        <v>45.029244773155419</v>
      </c>
      <c r="V154" s="7">
        <v>15.326301764332655</v>
      </c>
      <c r="W154" s="7">
        <v>0</v>
      </c>
      <c r="X154" s="7">
        <v>0</v>
      </c>
      <c r="Y154" s="7">
        <v>0</v>
      </c>
      <c r="Z154" s="7">
        <v>0</v>
      </c>
      <c r="AB154" s="7">
        <f t="shared" si="2"/>
        <v>5504.8764905773951</v>
      </c>
    </row>
    <row r="155" spans="2:28" x14ac:dyDescent="0.2">
      <c r="B155" s="6">
        <v>44349</v>
      </c>
      <c r="C155" s="7">
        <v>0</v>
      </c>
      <c r="D155" s="7">
        <v>0</v>
      </c>
      <c r="E155" s="7">
        <v>0</v>
      </c>
      <c r="F155" s="7">
        <v>0</v>
      </c>
      <c r="G155" s="7">
        <v>7.7478928457381988</v>
      </c>
      <c r="H155" s="7">
        <v>126.11019822505406</v>
      </c>
      <c r="I155" s="7">
        <v>256.80943921058957</v>
      </c>
      <c r="J155" s="7">
        <v>491.18880138108841</v>
      </c>
      <c r="K155" s="7">
        <v>588.04237737993731</v>
      </c>
      <c r="L155" s="7">
        <v>803.41673212849378</v>
      </c>
      <c r="M155" s="7">
        <v>839.43698207366049</v>
      </c>
      <c r="N155" s="7">
        <v>400.35170817875758</v>
      </c>
      <c r="O155" s="7">
        <v>485.17231858457029</v>
      </c>
      <c r="P155" s="7">
        <v>362.41247548542043</v>
      </c>
      <c r="Q155" s="7">
        <v>412.62061427361778</v>
      </c>
      <c r="R155" s="7">
        <v>474.67296625339185</v>
      </c>
      <c r="S155" s="7">
        <v>407.31195298257251</v>
      </c>
      <c r="T155" s="7">
        <v>199.08659543929022</v>
      </c>
      <c r="U155" s="7">
        <v>147.73414521724527</v>
      </c>
      <c r="V155" s="7">
        <v>31.947916883680367</v>
      </c>
      <c r="W155" s="7">
        <v>0</v>
      </c>
      <c r="X155" s="7">
        <v>0</v>
      </c>
      <c r="Y155" s="7">
        <v>0</v>
      </c>
      <c r="Z155" s="7">
        <v>0</v>
      </c>
      <c r="AB155" s="7">
        <f t="shared" si="2"/>
        <v>6034.0631165431078</v>
      </c>
    </row>
    <row r="156" spans="2:28" x14ac:dyDescent="0.2">
      <c r="B156" s="6">
        <v>44350</v>
      </c>
      <c r="C156" s="7">
        <v>0</v>
      </c>
      <c r="D156" s="7">
        <v>0</v>
      </c>
      <c r="E156" s="7">
        <v>0</v>
      </c>
      <c r="F156" s="7">
        <v>0</v>
      </c>
      <c r="G156" s="7">
        <v>8.181236900755378</v>
      </c>
      <c r="H156" s="7">
        <v>87.596843643944638</v>
      </c>
      <c r="I156" s="7">
        <v>261.55577563895372</v>
      </c>
      <c r="J156" s="7">
        <v>301.06401266942203</v>
      </c>
      <c r="K156" s="7">
        <v>497.59851834731353</v>
      </c>
      <c r="L156" s="7">
        <v>655.08880331499097</v>
      </c>
      <c r="M156" s="7">
        <v>794.2150525573486</v>
      </c>
      <c r="N156" s="7">
        <v>738.13985995712198</v>
      </c>
      <c r="O156" s="7">
        <v>624.37721466086941</v>
      </c>
      <c r="P156" s="7">
        <v>599.48549171841273</v>
      </c>
      <c r="Q156" s="7">
        <v>519.73760210182093</v>
      </c>
      <c r="R156" s="7">
        <v>480.61080221596848</v>
      </c>
      <c r="S156" s="7">
        <v>326.72254224280766</v>
      </c>
      <c r="T156" s="7">
        <v>265.79483998839578</v>
      </c>
      <c r="U156" s="7">
        <v>115.15076191531831</v>
      </c>
      <c r="V156" s="7">
        <v>36.638807294115885</v>
      </c>
      <c r="W156" s="7">
        <v>0</v>
      </c>
      <c r="X156" s="7">
        <v>0</v>
      </c>
      <c r="Y156" s="7">
        <v>0</v>
      </c>
      <c r="Z156" s="7">
        <v>0</v>
      </c>
      <c r="AB156" s="7">
        <f t="shared" si="2"/>
        <v>6311.9581651675608</v>
      </c>
    </row>
    <row r="157" spans="2:28" x14ac:dyDescent="0.2">
      <c r="B157" s="6">
        <v>44351</v>
      </c>
      <c r="C157" s="7">
        <v>0</v>
      </c>
      <c r="D157" s="7">
        <v>0</v>
      </c>
      <c r="E157" s="7">
        <v>0</v>
      </c>
      <c r="F157" s="7">
        <v>0</v>
      </c>
      <c r="G157" s="7">
        <v>10.632658714709191</v>
      </c>
      <c r="H157" s="7">
        <v>116.96357143766787</v>
      </c>
      <c r="I157" s="7">
        <v>271.96861645279665</v>
      </c>
      <c r="J157" s="7">
        <v>442.46708775438367</v>
      </c>
      <c r="K157" s="7">
        <v>576.52061620752033</v>
      </c>
      <c r="L157" s="7">
        <v>703.53525302290063</v>
      </c>
      <c r="M157" s="7">
        <v>780.17659269880664</v>
      </c>
      <c r="N157" s="7">
        <v>819.46068625254179</v>
      </c>
      <c r="O157" s="7">
        <v>821.93806152169623</v>
      </c>
      <c r="P157" s="7">
        <v>784.14825781284799</v>
      </c>
      <c r="Q157" s="7">
        <v>687.60926914976471</v>
      </c>
      <c r="R157" s="7">
        <v>557.01620139005024</v>
      </c>
      <c r="S157" s="7">
        <v>418.5584502361944</v>
      </c>
      <c r="T157" s="7">
        <v>270.49005597469818</v>
      </c>
      <c r="U157" s="7">
        <v>136.98705535915136</v>
      </c>
      <c r="V157" s="7">
        <v>36.473648942838913</v>
      </c>
      <c r="W157" s="7">
        <v>0</v>
      </c>
      <c r="X157" s="7">
        <v>0</v>
      </c>
      <c r="Y157" s="7">
        <v>0</v>
      </c>
      <c r="Z157" s="7">
        <v>0</v>
      </c>
      <c r="AB157" s="7">
        <f t="shared" si="2"/>
        <v>7434.9460829285681</v>
      </c>
    </row>
    <row r="158" spans="2:28" x14ac:dyDescent="0.2">
      <c r="B158" s="6">
        <v>44352</v>
      </c>
      <c r="C158" s="7">
        <v>0</v>
      </c>
      <c r="D158" s="7">
        <v>0</v>
      </c>
      <c r="E158" s="7">
        <v>0</v>
      </c>
      <c r="F158" s="7">
        <v>0</v>
      </c>
      <c r="G158" s="7">
        <v>8.3090380059101729</v>
      </c>
      <c r="H158" s="7">
        <v>131.78849963562402</v>
      </c>
      <c r="I158" s="7">
        <v>252.79845067957754</v>
      </c>
      <c r="J158" s="7">
        <v>497.00866709275289</v>
      </c>
      <c r="K158" s="7">
        <v>277.81994089803777</v>
      </c>
      <c r="L158" s="7">
        <v>401.57073410484946</v>
      </c>
      <c r="M158" s="7">
        <v>579.35190222941117</v>
      </c>
      <c r="N158" s="7">
        <v>102.68523873560451</v>
      </c>
      <c r="O158" s="7">
        <v>72.296102100642941</v>
      </c>
      <c r="P158" s="7">
        <v>496.61543292304583</v>
      </c>
      <c r="Q158" s="7">
        <v>365.02748271397235</v>
      </c>
      <c r="R158" s="7">
        <v>416.5529559706884</v>
      </c>
      <c r="S158" s="7">
        <v>270.6276879340956</v>
      </c>
      <c r="T158" s="7">
        <v>299.54219643265571</v>
      </c>
      <c r="U158" s="7">
        <v>167.34473326053637</v>
      </c>
      <c r="V158" s="7">
        <v>33.027344679526252</v>
      </c>
      <c r="W158" s="7">
        <v>0.13826506641069927</v>
      </c>
      <c r="X158" s="7">
        <v>0</v>
      </c>
      <c r="Y158" s="7">
        <v>0</v>
      </c>
      <c r="Z158" s="7">
        <v>0</v>
      </c>
      <c r="AB158" s="7">
        <f t="shared" si="2"/>
        <v>4372.5046724633421</v>
      </c>
    </row>
    <row r="159" spans="2:28" x14ac:dyDescent="0.2">
      <c r="B159" s="6">
        <v>44353</v>
      </c>
      <c r="C159" s="7">
        <v>0</v>
      </c>
      <c r="D159" s="7">
        <v>0</v>
      </c>
      <c r="E159" s="7">
        <v>0</v>
      </c>
      <c r="F159" s="7">
        <v>0</v>
      </c>
      <c r="G159" s="7">
        <v>8.4163909342401997</v>
      </c>
      <c r="H159" s="7">
        <v>94.938525592375427</v>
      </c>
      <c r="I159" s="7">
        <v>219.58589270611921</v>
      </c>
      <c r="J159" s="7">
        <v>341.90531353519731</v>
      </c>
      <c r="K159" s="7">
        <v>455.87637294139438</v>
      </c>
      <c r="L159" s="7">
        <v>554.1849153681593</v>
      </c>
      <c r="M159" s="7">
        <v>628.3095563579401</v>
      </c>
      <c r="N159" s="7">
        <v>651.35307870277381</v>
      </c>
      <c r="O159" s="7">
        <v>648.20720534511736</v>
      </c>
      <c r="P159" s="7">
        <v>610.69266555506385</v>
      </c>
      <c r="Q159" s="7">
        <v>545.25849971580908</v>
      </c>
      <c r="R159" s="7">
        <v>471.13385872602828</v>
      </c>
      <c r="S159" s="7">
        <v>371.87762195026937</v>
      </c>
      <c r="T159" s="7">
        <v>248.31951348661411</v>
      </c>
      <c r="U159" s="7">
        <v>130.64025586007941</v>
      </c>
      <c r="V159" s="7">
        <v>37.035187337180595</v>
      </c>
      <c r="W159" s="7">
        <v>0</v>
      </c>
      <c r="X159" s="7">
        <v>0</v>
      </c>
      <c r="Y159" s="7">
        <v>0</v>
      </c>
      <c r="Z159" s="7">
        <v>0</v>
      </c>
      <c r="AB159" s="7">
        <f t="shared" si="2"/>
        <v>6017.734854114362</v>
      </c>
    </row>
    <row r="160" spans="2:28" x14ac:dyDescent="0.2">
      <c r="B160" s="6">
        <v>44354</v>
      </c>
      <c r="C160" s="7">
        <v>0</v>
      </c>
      <c r="D160" s="7">
        <v>0</v>
      </c>
      <c r="E160" s="7">
        <v>0</v>
      </c>
      <c r="F160" s="7">
        <v>0</v>
      </c>
      <c r="G160" s="7">
        <v>11.270091303804335</v>
      </c>
      <c r="H160" s="7">
        <v>121.63519337378774</v>
      </c>
      <c r="I160" s="7">
        <v>280.39955705131598</v>
      </c>
      <c r="J160" s="7">
        <v>447.14657437389764</v>
      </c>
      <c r="K160" s="7">
        <v>602.8279821609226</v>
      </c>
      <c r="L160" s="7">
        <v>727.75847787685552</v>
      </c>
      <c r="M160" s="7">
        <v>821.30888685016498</v>
      </c>
      <c r="N160" s="7">
        <v>866.17690561374059</v>
      </c>
      <c r="O160" s="7">
        <v>875.18196810003235</v>
      </c>
      <c r="P160" s="7">
        <v>841.32450608825422</v>
      </c>
      <c r="Q160" s="7">
        <v>764.25060882567061</v>
      </c>
      <c r="R160" s="7">
        <v>648.36449901300011</v>
      </c>
      <c r="S160" s="7">
        <v>503.41838405897795</v>
      </c>
      <c r="T160" s="7">
        <v>334.6422784207079</v>
      </c>
      <c r="U160" s="7">
        <v>168.69745880432868</v>
      </c>
      <c r="V160" s="7">
        <v>45.009583064670053</v>
      </c>
      <c r="W160" s="7">
        <v>0</v>
      </c>
      <c r="X160" s="7">
        <v>0</v>
      </c>
      <c r="Y160" s="7">
        <v>0</v>
      </c>
      <c r="Z160" s="7">
        <v>0</v>
      </c>
      <c r="AB160" s="7">
        <f t="shared" si="2"/>
        <v>8059.412954980131</v>
      </c>
    </row>
    <row r="161" spans="2:28" x14ac:dyDescent="0.2">
      <c r="B161" s="6">
        <v>44355</v>
      </c>
      <c r="C161" s="7">
        <v>0</v>
      </c>
      <c r="D161" s="7">
        <v>0</v>
      </c>
      <c r="E161" s="7">
        <v>0</v>
      </c>
      <c r="F161" s="7">
        <v>0</v>
      </c>
      <c r="G161" s="7">
        <v>11.493055078028236</v>
      </c>
      <c r="H161" s="7">
        <v>135.06020792758673</v>
      </c>
      <c r="I161" s="7">
        <v>306.87994603938949</v>
      </c>
      <c r="J161" s="7">
        <v>485.95878692398441</v>
      </c>
      <c r="K161" s="7">
        <v>645.179302238373</v>
      </c>
      <c r="L161" s="7">
        <v>775.18251874352688</v>
      </c>
      <c r="M161" s="7">
        <v>864.28938159914674</v>
      </c>
      <c r="N161" s="7">
        <v>903.573475152882</v>
      </c>
      <c r="O161" s="7">
        <v>910.41574970578472</v>
      </c>
      <c r="P161" s="7">
        <v>880.2546888892532</v>
      </c>
      <c r="Q161" s="7">
        <v>803.53470237940599</v>
      </c>
      <c r="R161" s="7">
        <v>687.37332864794053</v>
      </c>
      <c r="S161" s="7">
        <v>534.4445600488649</v>
      </c>
      <c r="T161" s="7">
        <v>363.0337854735576</v>
      </c>
      <c r="U161" s="7">
        <v>187.44686401596124</v>
      </c>
      <c r="V161" s="7">
        <v>49.150338871685399</v>
      </c>
      <c r="W161" s="7">
        <v>0</v>
      </c>
      <c r="X161" s="7">
        <v>0</v>
      </c>
      <c r="Y161" s="7">
        <v>0</v>
      </c>
      <c r="Z161" s="7">
        <v>0</v>
      </c>
      <c r="AB161" s="7">
        <f t="shared" si="2"/>
        <v>8543.2706917353698</v>
      </c>
    </row>
    <row r="162" spans="2:28" x14ac:dyDescent="0.2">
      <c r="B162" s="6">
        <v>44356</v>
      </c>
      <c r="C162" s="7">
        <v>0</v>
      </c>
      <c r="D162" s="7">
        <v>0</v>
      </c>
      <c r="E162" s="7">
        <v>0</v>
      </c>
      <c r="F162" s="7">
        <v>0</v>
      </c>
      <c r="G162" s="7">
        <v>9.7333321685891434</v>
      </c>
      <c r="H162" s="7">
        <v>103.39306024107721</v>
      </c>
      <c r="I162" s="7">
        <v>219.52690758066319</v>
      </c>
      <c r="J162" s="7">
        <v>342.20810384587168</v>
      </c>
      <c r="K162" s="7">
        <v>471.13385872602828</v>
      </c>
      <c r="L162" s="7">
        <v>581.23942624400513</v>
      </c>
      <c r="M162" s="7">
        <v>656.26850582411214</v>
      </c>
      <c r="N162" s="7">
        <v>687.01941789520401</v>
      </c>
      <c r="O162" s="7">
        <v>689.89002733406562</v>
      </c>
      <c r="P162" s="7">
        <v>652.92601538160216</v>
      </c>
      <c r="Q162" s="7">
        <v>581.16077941006358</v>
      </c>
      <c r="R162" s="7">
        <v>500.27251070132149</v>
      </c>
      <c r="S162" s="7">
        <v>378.31879765007102</v>
      </c>
      <c r="T162" s="7">
        <v>256.71899535155688</v>
      </c>
      <c r="U162" s="7">
        <v>138.0605846424516</v>
      </c>
      <c r="V162" s="7">
        <v>39.208985827321222</v>
      </c>
      <c r="W162" s="7">
        <v>0</v>
      </c>
      <c r="X162" s="7">
        <v>0</v>
      </c>
      <c r="Y162" s="7">
        <v>0</v>
      </c>
      <c r="Z162" s="7">
        <v>0</v>
      </c>
      <c r="AB162" s="7">
        <f t="shared" si="2"/>
        <v>6307.0793088240052</v>
      </c>
    </row>
    <row r="163" spans="2:28" x14ac:dyDescent="0.2">
      <c r="B163" s="6">
        <v>44357</v>
      </c>
      <c r="C163" s="7">
        <v>0</v>
      </c>
      <c r="D163" s="7">
        <v>0</v>
      </c>
      <c r="E163" s="7">
        <v>0</v>
      </c>
      <c r="F163" s="7">
        <v>0</v>
      </c>
      <c r="G163" s="7">
        <v>1.6385674617523474</v>
      </c>
      <c r="H163" s="7">
        <v>42.131108942414386</v>
      </c>
      <c r="I163" s="7">
        <v>96.975478591458014</v>
      </c>
      <c r="J163" s="7">
        <v>180.05406162546853</v>
      </c>
      <c r="K163" s="7">
        <v>263.40004389487984</v>
      </c>
      <c r="L163" s="7">
        <v>205.96426106746668</v>
      </c>
      <c r="M163" s="7">
        <v>588.98613938723418</v>
      </c>
      <c r="N163" s="7">
        <v>524.02385455162778</v>
      </c>
      <c r="O163" s="7">
        <v>690.40123175468489</v>
      </c>
      <c r="P163" s="7">
        <v>562.83606710171466</v>
      </c>
      <c r="Q163" s="7">
        <v>479.23448262199378</v>
      </c>
      <c r="R163" s="7">
        <v>386.27392490324479</v>
      </c>
      <c r="S163" s="7">
        <v>227.54101995929307</v>
      </c>
      <c r="T163" s="7">
        <v>168.95699335633532</v>
      </c>
      <c r="U163" s="7">
        <v>151.2889821113971</v>
      </c>
      <c r="V163" s="7">
        <v>52.366994379889142</v>
      </c>
      <c r="W163" s="7">
        <v>0.35171650606938842</v>
      </c>
      <c r="X163" s="7">
        <v>0</v>
      </c>
      <c r="Y163" s="7">
        <v>0</v>
      </c>
      <c r="Z163" s="7">
        <v>0</v>
      </c>
      <c r="AB163" s="7">
        <f t="shared" si="2"/>
        <v>4622.424928216923</v>
      </c>
    </row>
    <row r="164" spans="2:28" x14ac:dyDescent="0.2">
      <c r="B164" s="6">
        <v>44358</v>
      </c>
      <c r="C164" s="7">
        <v>0</v>
      </c>
      <c r="D164" s="7">
        <v>0</v>
      </c>
      <c r="E164" s="7">
        <v>0</v>
      </c>
      <c r="F164" s="7">
        <v>0</v>
      </c>
      <c r="G164" s="7">
        <v>16.412021306893845</v>
      </c>
      <c r="H164" s="7">
        <v>129.9442313796979</v>
      </c>
      <c r="I164" s="7">
        <v>298.8501042939713</v>
      </c>
      <c r="J164" s="7">
        <v>318.45282765386816</v>
      </c>
      <c r="K164" s="7">
        <v>377.46547950180667</v>
      </c>
      <c r="L164" s="7">
        <v>517.96804833813917</v>
      </c>
      <c r="M164" s="7">
        <v>690.40123175468489</v>
      </c>
      <c r="N164" s="7">
        <v>657.95941275385246</v>
      </c>
      <c r="O164" s="7">
        <v>616.43388443278684</v>
      </c>
      <c r="P164" s="7">
        <v>427.36689563763252</v>
      </c>
      <c r="Q164" s="7">
        <v>216.50293681561593</v>
      </c>
      <c r="R164" s="7">
        <v>218.26855823760059</v>
      </c>
      <c r="S164" s="7">
        <v>37.654924388638918</v>
      </c>
      <c r="T164" s="7">
        <v>24.808750532648695</v>
      </c>
      <c r="U164" s="7">
        <v>12.569730234686164</v>
      </c>
      <c r="V164" s="7">
        <v>3.4557025599686702</v>
      </c>
      <c r="W164" s="7">
        <v>0</v>
      </c>
      <c r="X164" s="7">
        <v>0</v>
      </c>
      <c r="Y164" s="7">
        <v>0</v>
      </c>
      <c r="Z164" s="7">
        <v>0</v>
      </c>
      <c r="AB164" s="7">
        <f t="shared" si="2"/>
        <v>4564.5147398224926</v>
      </c>
    </row>
    <row r="165" spans="2:28" x14ac:dyDescent="0.2">
      <c r="B165" s="6">
        <v>44359</v>
      </c>
      <c r="C165" s="7">
        <v>0</v>
      </c>
      <c r="D165" s="7">
        <v>0</v>
      </c>
      <c r="E165" s="7">
        <v>0</v>
      </c>
      <c r="F165" s="7">
        <v>0</v>
      </c>
      <c r="G165" s="7">
        <v>12.398280136693888</v>
      </c>
      <c r="H165" s="7">
        <v>113.78230700473776</v>
      </c>
      <c r="I165" s="7">
        <v>254.02140894736647</v>
      </c>
      <c r="J165" s="7">
        <v>416.00242813309859</v>
      </c>
      <c r="K165" s="7">
        <v>558.58913806887847</v>
      </c>
      <c r="L165" s="7">
        <v>643.05583772195496</v>
      </c>
      <c r="M165" s="7">
        <v>742.22949532207519</v>
      </c>
      <c r="N165" s="7">
        <v>774.51402065502486</v>
      </c>
      <c r="O165" s="7">
        <v>797.12498541318075</v>
      </c>
      <c r="P165" s="7">
        <v>722.8430507555172</v>
      </c>
      <c r="Q165" s="7">
        <v>634.36536257142893</v>
      </c>
      <c r="R165" s="7">
        <v>567.2796132194045</v>
      </c>
      <c r="S165" s="7">
        <v>436.09669420512927</v>
      </c>
      <c r="T165" s="7">
        <v>308.29558905033485</v>
      </c>
      <c r="U165" s="7">
        <v>157.83633103701965</v>
      </c>
      <c r="V165" s="7">
        <v>46.212879623973663</v>
      </c>
      <c r="W165" s="7">
        <v>0</v>
      </c>
      <c r="X165" s="7">
        <v>0</v>
      </c>
      <c r="Y165" s="7">
        <v>0</v>
      </c>
      <c r="Z165" s="7">
        <v>0</v>
      </c>
      <c r="AB165" s="7">
        <f t="shared" si="2"/>
        <v>7184.6474218658186</v>
      </c>
    </row>
    <row r="166" spans="2:28" x14ac:dyDescent="0.2">
      <c r="B166" s="6">
        <v>44360</v>
      </c>
      <c r="C166" s="7">
        <v>0</v>
      </c>
      <c r="D166" s="7">
        <v>0</v>
      </c>
      <c r="E166" s="7">
        <v>0</v>
      </c>
      <c r="F166" s="7">
        <v>0</v>
      </c>
      <c r="G166" s="7">
        <v>2.8577506815121154</v>
      </c>
      <c r="H166" s="7">
        <v>38.433134810489193</v>
      </c>
      <c r="I166" s="7">
        <v>87.227203524419991</v>
      </c>
      <c r="J166" s="7">
        <v>121.67058444906137</v>
      </c>
      <c r="K166" s="7">
        <v>143.55799833495632</v>
      </c>
      <c r="L166" s="7">
        <v>204.98510798489608</v>
      </c>
      <c r="M166" s="7">
        <v>225.26812645838626</v>
      </c>
      <c r="N166" s="7">
        <v>208.18603412631157</v>
      </c>
      <c r="O166" s="7">
        <v>193.35324124496131</v>
      </c>
      <c r="P166" s="7">
        <v>197.83611077962178</v>
      </c>
      <c r="Q166" s="7">
        <v>190.82081319204781</v>
      </c>
      <c r="R166" s="7">
        <v>172.58654474273146</v>
      </c>
      <c r="S166" s="7">
        <v>130.07793099739831</v>
      </c>
      <c r="T166" s="7">
        <v>106.01199981132623</v>
      </c>
      <c r="U166" s="7">
        <v>69.610312721543721</v>
      </c>
      <c r="V166" s="7">
        <v>26.416685052580863</v>
      </c>
      <c r="W166" s="7">
        <v>0</v>
      </c>
      <c r="X166" s="7">
        <v>0</v>
      </c>
      <c r="Y166" s="7">
        <v>0</v>
      </c>
      <c r="Z166" s="7">
        <v>0</v>
      </c>
      <c r="AB166" s="7">
        <f t="shared" si="2"/>
        <v>2118.8995789122441</v>
      </c>
    </row>
    <row r="167" spans="2:28" x14ac:dyDescent="0.2">
      <c r="B167" s="6">
        <v>44361</v>
      </c>
      <c r="C167" s="7">
        <v>0</v>
      </c>
      <c r="D167" s="7">
        <v>0</v>
      </c>
      <c r="E167" s="7">
        <v>0</v>
      </c>
      <c r="F167" s="7">
        <v>0</v>
      </c>
      <c r="G167" s="7">
        <v>1.977771256541657</v>
      </c>
      <c r="H167" s="7">
        <v>20.384472889274566</v>
      </c>
      <c r="I167" s="7">
        <v>52.787754941475711</v>
      </c>
      <c r="J167" s="7">
        <v>87.132827323690321</v>
      </c>
      <c r="K167" s="7">
        <v>117.38433199925441</v>
      </c>
      <c r="L167" s="7">
        <v>142.59064227747697</v>
      </c>
      <c r="M167" s="7">
        <v>163.63653504019877</v>
      </c>
      <c r="N167" s="7">
        <v>170.93102888826473</v>
      </c>
      <c r="O167" s="7">
        <v>210.56903319473636</v>
      </c>
      <c r="P167" s="7">
        <v>186.96318598722158</v>
      </c>
      <c r="Q167" s="7">
        <v>146.37748733175596</v>
      </c>
      <c r="R167" s="7">
        <v>137.48253041298224</v>
      </c>
      <c r="S167" s="7">
        <v>110.68755408914321</v>
      </c>
      <c r="T167" s="7">
        <v>74.808868445071056</v>
      </c>
      <c r="U167" s="7">
        <v>44.478716935565537</v>
      </c>
      <c r="V167" s="7">
        <v>15.881941646128729</v>
      </c>
      <c r="W167" s="7">
        <v>0</v>
      </c>
      <c r="X167" s="7">
        <v>0</v>
      </c>
      <c r="Y167" s="7">
        <v>0</v>
      </c>
      <c r="Z167" s="7">
        <v>0</v>
      </c>
      <c r="AB167" s="7">
        <f t="shared" si="2"/>
        <v>1684.0746826587817</v>
      </c>
    </row>
    <row r="168" spans="2:28" x14ac:dyDescent="0.2">
      <c r="B168" s="6">
        <v>44362</v>
      </c>
      <c r="C168" s="7">
        <v>0</v>
      </c>
      <c r="D168" s="7">
        <v>0</v>
      </c>
      <c r="E168" s="7">
        <v>0</v>
      </c>
      <c r="F168" s="7">
        <v>0</v>
      </c>
      <c r="G168" s="7">
        <v>3.2189362663880496</v>
      </c>
      <c r="H168" s="7">
        <v>43.979309540037576</v>
      </c>
      <c r="I168" s="7">
        <v>72.311831467431233</v>
      </c>
      <c r="J168" s="7">
        <v>112.81888328895545</v>
      </c>
      <c r="K168" s="7">
        <v>161.3439798308066</v>
      </c>
      <c r="L168" s="7">
        <v>189.6450430246237</v>
      </c>
      <c r="M168" s="7">
        <v>227.10846237261529</v>
      </c>
      <c r="N168" s="7">
        <v>257.28132021423801</v>
      </c>
      <c r="O168" s="7">
        <v>282.82187953671155</v>
      </c>
      <c r="P168" s="7">
        <v>216.7585390259255</v>
      </c>
      <c r="Q168" s="7">
        <v>190.3803909219759</v>
      </c>
      <c r="R168" s="7">
        <v>176.66438308259367</v>
      </c>
      <c r="S168" s="7">
        <v>137.83644116571858</v>
      </c>
      <c r="T168" s="7">
        <v>91.108424779428688</v>
      </c>
      <c r="U168" s="7">
        <v>50.105897904073558</v>
      </c>
      <c r="V168" s="7">
        <v>14.167047432036242</v>
      </c>
      <c r="W168" s="7">
        <v>0</v>
      </c>
      <c r="X168" s="7">
        <v>0</v>
      </c>
      <c r="Y168" s="7">
        <v>0</v>
      </c>
      <c r="Z168" s="7">
        <v>0</v>
      </c>
      <c r="AB168" s="7">
        <f t="shared" si="2"/>
        <v>2227.5507698535598</v>
      </c>
    </row>
    <row r="169" spans="2:28" x14ac:dyDescent="0.2">
      <c r="B169" s="6">
        <v>44363</v>
      </c>
      <c r="C169" s="7">
        <v>0</v>
      </c>
      <c r="D169" s="7">
        <v>0</v>
      </c>
      <c r="E169" s="7">
        <v>0</v>
      </c>
      <c r="F169" s="7">
        <v>0</v>
      </c>
      <c r="G169" s="7">
        <v>1.4840657564744435</v>
      </c>
      <c r="H169" s="7">
        <v>28.550766891581077</v>
      </c>
      <c r="I169" s="7">
        <v>225.39396139269252</v>
      </c>
      <c r="J169" s="7">
        <v>282.81794719501443</v>
      </c>
      <c r="K169" s="7">
        <v>351.54741537641439</v>
      </c>
      <c r="L169" s="7">
        <v>496.37949242122153</v>
      </c>
      <c r="M169" s="7">
        <v>558.15658048220075</v>
      </c>
      <c r="N169" s="7">
        <v>532.59635945124182</v>
      </c>
      <c r="O169" s="7">
        <v>451.11823948793904</v>
      </c>
      <c r="P169" s="7">
        <v>491.14947796411764</v>
      </c>
      <c r="Q169" s="7">
        <v>259.95531256824603</v>
      </c>
      <c r="R169" s="7">
        <v>209.26349575130891</v>
      </c>
      <c r="S169" s="7">
        <v>153.90005699825196</v>
      </c>
      <c r="T169" s="7">
        <v>183.62462788640866</v>
      </c>
      <c r="U169" s="7">
        <v>97.549600479230307</v>
      </c>
      <c r="V169" s="7">
        <v>36.272706282118612</v>
      </c>
      <c r="W169" s="7">
        <v>0.28172868854492594</v>
      </c>
      <c r="X169" s="7">
        <v>0</v>
      </c>
      <c r="Y169" s="7">
        <v>0</v>
      </c>
      <c r="Z169" s="7">
        <v>0</v>
      </c>
      <c r="AB169" s="7">
        <f t="shared" si="2"/>
        <v>4360.041835073006</v>
      </c>
    </row>
    <row r="170" spans="2:28" x14ac:dyDescent="0.2">
      <c r="B170" s="6">
        <v>44364</v>
      </c>
      <c r="C170" s="7">
        <v>0</v>
      </c>
      <c r="D170" s="7">
        <v>0</v>
      </c>
      <c r="E170" s="7">
        <v>0</v>
      </c>
      <c r="F170" s="7">
        <v>0</v>
      </c>
      <c r="G170" s="7">
        <v>7.1891070905844661</v>
      </c>
      <c r="H170" s="7">
        <v>72.032635206939219</v>
      </c>
      <c r="I170" s="7">
        <v>157.90711318756692</v>
      </c>
      <c r="J170" s="7">
        <v>232.75530504960864</v>
      </c>
      <c r="K170" s="7">
        <v>304.5205410211471</v>
      </c>
      <c r="L170" s="7">
        <v>356.08140535313674</v>
      </c>
      <c r="M170" s="7">
        <v>397.36312848898388</v>
      </c>
      <c r="N170" s="7">
        <v>439.08527389490291</v>
      </c>
      <c r="O170" s="7">
        <v>460.87044689667414</v>
      </c>
      <c r="P170" s="7">
        <v>426.93433805095486</v>
      </c>
      <c r="Q170" s="7">
        <v>420.01341666411048</v>
      </c>
      <c r="R170" s="7">
        <v>366.43526104152363</v>
      </c>
      <c r="S170" s="7">
        <v>295.40537296733743</v>
      </c>
      <c r="T170" s="7">
        <v>205.74011759073369</v>
      </c>
      <c r="U170" s="7">
        <v>104.07335535467045</v>
      </c>
      <c r="V170" s="7">
        <v>32.781966557629033</v>
      </c>
      <c r="W170" s="7">
        <v>0</v>
      </c>
      <c r="X170" s="7">
        <v>0</v>
      </c>
      <c r="Y170" s="7">
        <v>0</v>
      </c>
      <c r="Z170" s="7">
        <v>0</v>
      </c>
      <c r="AB170" s="7">
        <f t="shared" si="2"/>
        <v>4279.1887844165039</v>
      </c>
    </row>
    <row r="171" spans="2:28" x14ac:dyDescent="0.2">
      <c r="B171" s="6">
        <v>44365</v>
      </c>
      <c r="C171" s="7">
        <v>0</v>
      </c>
      <c r="D171" s="7">
        <v>0</v>
      </c>
      <c r="E171" s="7">
        <v>0</v>
      </c>
      <c r="F171" s="7">
        <v>0</v>
      </c>
      <c r="G171" s="7">
        <v>3.4641964180343434</v>
      </c>
      <c r="H171" s="7">
        <v>25.700998863714016</v>
      </c>
      <c r="I171" s="7">
        <v>50.672155108451726</v>
      </c>
      <c r="J171" s="7">
        <v>58.863222863449771</v>
      </c>
      <c r="K171" s="7">
        <v>106.84958859280229</v>
      </c>
      <c r="L171" s="7">
        <v>232.22443892050416</v>
      </c>
      <c r="M171" s="7">
        <v>92.24487152988209</v>
      </c>
      <c r="N171" s="7">
        <v>288.50411328897854</v>
      </c>
      <c r="O171" s="7">
        <v>326.7186099011106</v>
      </c>
      <c r="P171" s="7">
        <v>314.76035880031895</v>
      </c>
      <c r="Q171" s="7">
        <v>303.2150035777197</v>
      </c>
      <c r="R171" s="7">
        <v>369.35699092244704</v>
      </c>
      <c r="S171" s="7">
        <v>216.67202750858993</v>
      </c>
      <c r="T171" s="7">
        <v>208.30400437722372</v>
      </c>
      <c r="U171" s="7">
        <v>135.1585164700135</v>
      </c>
      <c r="V171" s="7">
        <v>43.114194366682035</v>
      </c>
      <c r="W171" s="7">
        <v>0.66838011825108956</v>
      </c>
      <c r="X171" s="7">
        <v>0</v>
      </c>
      <c r="Y171" s="7">
        <v>0</v>
      </c>
      <c r="Z171" s="7">
        <v>0</v>
      </c>
      <c r="AB171" s="7">
        <f t="shared" si="2"/>
        <v>2776.4916716281737</v>
      </c>
    </row>
    <row r="172" spans="2:28" x14ac:dyDescent="0.2">
      <c r="B172" s="6">
        <v>44366</v>
      </c>
      <c r="C172" s="7">
        <v>0</v>
      </c>
      <c r="D172" s="7">
        <v>0</v>
      </c>
      <c r="E172" s="7">
        <v>0</v>
      </c>
      <c r="F172" s="7">
        <v>0</v>
      </c>
      <c r="G172" s="7">
        <v>12.974761429484436</v>
      </c>
      <c r="H172" s="7">
        <v>112.29981418494212</v>
      </c>
      <c r="I172" s="7">
        <v>255.67692480183322</v>
      </c>
      <c r="J172" s="7">
        <v>414.54746170518246</v>
      </c>
      <c r="K172" s="7">
        <v>562.63945001686113</v>
      </c>
      <c r="L172" s="7">
        <v>675.65495039067014</v>
      </c>
      <c r="M172" s="7">
        <v>766.57069042694229</v>
      </c>
      <c r="N172" s="7">
        <v>822.92114694596387</v>
      </c>
      <c r="O172" s="7">
        <v>830.78583034010501</v>
      </c>
      <c r="P172" s="7">
        <v>791.34444311848711</v>
      </c>
      <c r="Q172" s="7">
        <v>722.41049316883959</v>
      </c>
      <c r="R172" s="7">
        <v>612.26560223389208</v>
      </c>
      <c r="S172" s="7">
        <v>481.51524080629468</v>
      </c>
      <c r="T172" s="7">
        <v>321.83857385504604</v>
      </c>
      <c r="U172" s="7">
        <v>165.90549619940847</v>
      </c>
      <c r="V172" s="7">
        <v>49.32336190635651</v>
      </c>
      <c r="W172" s="7">
        <v>0</v>
      </c>
      <c r="X172" s="7">
        <v>0</v>
      </c>
      <c r="Y172" s="7">
        <v>0</v>
      </c>
      <c r="Z172" s="7">
        <v>0</v>
      </c>
      <c r="AB172" s="7">
        <f t="shared" si="2"/>
        <v>7598.6742415303106</v>
      </c>
    </row>
    <row r="173" spans="2:28" x14ac:dyDescent="0.2">
      <c r="B173" s="6">
        <v>44367</v>
      </c>
      <c r="C173" s="7">
        <v>0</v>
      </c>
      <c r="D173" s="7">
        <v>0</v>
      </c>
      <c r="E173" s="7">
        <v>0</v>
      </c>
      <c r="F173" s="7">
        <v>0</v>
      </c>
      <c r="G173" s="7">
        <v>12.568943766346752</v>
      </c>
      <c r="H173" s="7">
        <v>123.56597314704941</v>
      </c>
      <c r="I173" s="7">
        <v>279.72319427941989</v>
      </c>
      <c r="J173" s="7">
        <v>447.50048512663403</v>
      </c>
      <c r="K173" s="7">
        <v>602.51339482515698</v>
      </c>
      <c r="L173" s="7">
        <v>726.10689436408586</v>
      </c>
      <c r="M173" s="7">
        <v>804.79305172246848</v>
      </c>
      <c r="N173" s="7">
        <v>853.51476534917322</v>
      </c>
      <c r="O173" s="7">
        <v>859.88515889842756</v>
      </c>
      <c r="P173" s="7">
        <v>819.9325672561904</v>
      </c>
      <c r="Q173" s="7">
        <v>742.81934657663601</v>
      </c>
      <c r="R173" s="7">
        <v>624.92774249845945</v>
      </c>
      <c r="S173" s="7">
        <v>487.13848943310563</v>
      </c>
      <c r="T173" s="7">
        <v>327.87471836004937</v>
      </c>
      <c r="U173" s="7">
        <v>169.90468770532934</v>
      </c>
      <c r="V173" s="7">
        <v>49.980062969767296</v>
      </c>
      <c r="W173" s="7">
        <v>0</v>
      </c>
      <c r="X173" s="7">
        <v>0</v>
      </c>
      <c r="Y173" s="7">
        <v>0</v>
      </c>
      <c r="Z173" s="7">
        <v>0</v>
      </c>
      <c r="AB173" s="7">
        <f t="shared" si="2"/>
        <v>7932.7494762782999</v>
      </c>
    </row>
    <row r="174" spans="2:28" x14ac:dyDescent="0.2">
      <c r="B174" s="6">
        <v>44368</v>
      </c>
      <c r="C174" s="7">
        <v>0</v>
      </c>
      <c r="D174" s="7">
        <v>0</v>
      </c>
      <c r="E174" s="7">
        <v>0</v>
      </c>
      <c r="F174" s="7">
        <v>0</v>
      </c>
      <c r="G174" s="7">
        <v>11.048700466259259</v>
      </c>
      <c r="H174" s="7">
        <v>111.62345141304598</v>
      </c>
      <c r="I174" s="7">
        <v>255.46457835019137</v>
      </c>
      <c r="J174" s="7">
        <v>402.47517269517562</v>
      </c>
      <c r="K174" s="7">
        <v>538.41622516290624</v>
      </c>
      <c r="L174" s="7">
        <v>562.79674368474389</v>
      </c>
      <c r="M174" s="7">
        <v>642.58395671830635</v>
      </c>
      <c r="N174" s="7">
        <v>710.61346807762766</v>
      </c>
      <c r="O174" s="7">
        <v>719.3039432281538</v>
      </c>
      <c r="P174" s="7">
        <v>606.1704726034327</v>
      </c>
      <c r="Q174" s="7">
        <v>539.47795742111532</v>
      </c>
      <c r="R174" s="7">
        <v>481.51524080629468</v>
      </c>
      <c r="S174" s="7">
        <v>341.500282340399</v>
      </c>
      <c r="T174" s="7">
        <v>212.77114454509592</v>
      </c>
      <c r="U174" s="7">
        <v>109.75558910693745</v>
      </c>
      <c r="V174" s="7">
        <v>39.98798271751091</v>
      </c>
      <c r="W174" s="7">
        <v>0</v>
      </c>
      <c r="X174" s="7">
        <v>0</v>
      </c>
      <c r="Y174" s="7">
        <v>0</v>
      </c>
      <c r="Z174" s="7">
        <v>0</v>
      </c>
      <c r="AB174" s="7">
        <f t="shared" si="2"/>
        <v>6285.5049093371972</v>
      </c>
    </row>
    <row r="175" spans="2:28" x14ac:dyDescent="0.2">
      <c r="B175" s="6">
        <v>44369</v>
      </c>
      <c r="C175" s="7">
        <v>0</v>
      </c>
      <c r="D175" s="7">
        <v>0</v>
      </c>
      <c r="E175" s="7">
        <v>0</v>
      </c>
      <c r="F175" s="7">
        <v>0</v>
      </c>
      <c r="G175" s="7">
        <v>9.551264748014777</v>
      </c>
      <c r="H175" s="7">
        <v>91.356162306344103</v>
      </c>
      <c r="I175" s="7">
        <v>204.57614444840075</v>
      </c>
      <c r="J175" s="7">
        <v>343.21478332032177</v>
      </c>
      <c r="K175" s="7">
        <v>505.38455490751323</v>
      </c>
      <c r="L175" s="7">
        <v>616.94508885340611</v>
      </c>
      <c r="M175" s="7">
        <v>703.8105169416956</v>
      </c>
      <c r="N175" s="7">
        <v>768.02565685485854</v>
      </c>
      <c r="O175" s="7">
        <v>762.20579114319401</v>
      </c>
      <c r="P175" s="7">
        <v>699.83885182765425</v>
      </c>
      <c r="Q175" s="7">
        <v>674.27863079669532</v>
      </c>
      <c r="R175" s="7">
        <v>622.29307356142203</v>
      </c>
      <c r="S175" s="7">
        <v>494.177381070862</v>
      </c>
      <c r="T175" s="7">
        <v>331.44528462098947</v>
      </c>
      <c r="U175" s="7">
        <v>181.7960889972708</v>
      </c>
      <c r="V175" s="7">
        <v>52.838875383537626</v>
      </c>
      <c r="W175" s="7">
        <v>0.69224943235230796</v>
      </c>
      <c r="X175" s="7">
        <v>0</v>
      </c>
      <c r="Y175" s="7">
        <v>0</v>
      </c>
      <c r="Z175" s="7">
        <v>0</v>
      </c>
      <c r="AB175" s="7">
        <f t="shared" si="2"/>
        <v>7062.4303992145333</v>
      </c>
    </row>
    <row r="176" spans="2:28" x14ac:dyDescent="0.2">
      <c r="B176" s="6">
        <v>44370</v>
      </c>
      <c r="C176" s="7">
        <v>0</v>
      </c>
      <c r="D176" s="7">
        <v>0</v>
      </c>
      <c r="E176" s="7">
        <v>0</v>
      </c>
      <c r="F176" s="7">
        <v>0</v>
      </c>
      <c r="G176" s="7">
        <v>11.885896013565587</v>
      </c>
      <c r="H176" s="7">
        <v>114.4979931936046</v>
      </c>
      <c r="I176" s="7">
        <v>237.27356565954278</v>
      </c>
      <c r="J176" s="7">
        <v>356.80495622539775</v>
      </c>
      <c r="K176" s="7">
        <v>414.78340220700665</v>
      </c>
      <c r="L176" s="7">
        <v>553.43777044571596</v>
      </c>
      <c r="M176" s="7">
        <v>621.34931155412517</v>
      </c>
      <c r="N176" s="7">
        <v>653.39789638525065</v>
      </c>
      <c r="O176" s="7">
        <v>673.21689853848625</v>
      </c>
      <c r="P176" s="7">
        <v>656.77971024473129</v>
      </c>
      <c r="Q176" s="7">
        <v>544.15744404062923</v>
      </c>
      <c r="R176" s="7">
        <v>454.38208309650759</v>
      </c>
      <c r="S176" s="7">
        <v>338.55495840929308</v>
      </c>
      <c r="T176" s="7">
        <v>236.38485643600484</v>
      </c>
      <c r="U176" s="7">
        <v>121.6902461575467</v>
      </c>
      <c r="V176" s="7">
        <v>38.722555159393579</v>
      </c>
      <c r="W176" s="7">
        <v>0</v>
      </c>
      <c r="X176" s="7">
        <v>0</v>
      </c>
      <c r="Y176" s="7">
        <v>0</v>
      </c>
      <c r="Z176" s="7">
        <v>0</v>
      </c>
      <c r="AB176" s="7">
        <f t="shared" si="2"/>
        <v>6027.3195437668019</v>
      </c>
    </row>
    <row r="177" spans="2:28" x14ac:dyDescent="0.2">
      <c r="B177" s="6">
        <v>44371</v>
      </c>
      <c r="C177" s="7">
        <v>0</v>
      </c>
      <c r="D177" s="7">
        <v>0</v>
      </c>
      <c r="E177" s="7">
        <v>0</v>
      </c>
      <c r="F177" s="7">
        <v>0</v>
      </c>
      <c r="G177" s="7">
        <v>1.3029814213243425</v>
      </c>
      <c r="H177" s="7">
        <v>8.3727419414027171</v>
      </c>
      <c r="I177" s="7">
        <v>87.427752950970614</v>
      </c>
      <c r="J177" s="7">
        <v>90.612949725597787</v>
      </c>
      <c r="K177" s="7">
        <v>194.69023742196532</v>
      </c>
      <c r="L177" s="7">
        <v>317.28492216983824</v>
      </c>
      <c r="M177" s="7">
        <v>371.09901829424939</v>
      </c>
      <c r="N177" s="7">
        <v>414.82272562397736</v>
      </c>
      <c r="O177" s="7">
        <v>448.68018763575515</v>
      </c>
      <c r="P177" s="7">
        <v>384.39033323034795</v>
      </c>
      <c r="Q177" s="7">
        <v>279.97879648972946</v>
      </c>
      <c r="R177" s="7">
        <v>189.65684004971493</v>
      </c>
      <c r="S177" s="7">
        <v>213.53795117602465</v>
      </c>
      <c r="T177" s="7">
        <v>83.3105911941377</v>
      </c>
      <c r="U177" s="7">
        <v>70.471495553202189</v>
      </c>
      <c r="V177" s="7">
        <v>41.411490411850465</v>
      </c>
      <c r="W177" s="7">
        <v>0.44533769719324517</v>
      </c>
      <c r="X177" s="7">
        <v>0</v>
      </c>
      <c r="Y177" s="7">
        <v>0</v>
      </c>
      <c r="Z177" s="7">
        <v>0</v>
      </c>
      <c r="AB177" s="7">
        <f t="shared" si="2"/>
        <v>3197.4963529872816</v>
      </c>
    </row>
    <row r="178" spans="2:28" x14ac:dyDescent="0.2">
      <c r="B178" s="6">
        <v>44372</v>
      </c>
      <c r="C178" s="7">
        <v>0</v>
      </c>
      <c r="D178" s="7">
        <v>0</v>
      </c>
      <c r="E178" s="7">
        <v>0</v>
      </c>
      <c r="F178" s="7">
        <v>0</v>
      </c>
      <c r="G178" s="7">
        <v>9.4443050538544533</v>
      </c>
      <c r="H178" s="7">
        <v>114.62776046960792</v>
      </c>
      <c r="I178" s="7">
        <v>278.44125088617488</v>
      </c>
      <c r="J178" s="7">
        <v>395.75086839318499</v>
      </c>
      <c r="K178" s="7">
        <v>470.46536063752632</v>
      </c>
      <c r="L178" s="7">
        <v>523.51265013100863</v>
      </c>
      <c r="M178" s="7">
        <v>615.56876925943141</v>
      </c>
      <c r="N178" s="7">
        <v>711.87181742069038</v>
      </c>
      <c r="O178" s="7">
        <v>709.78767632124277</v>
      </c>
      <c r="P178" s="7">
        <v>613.32733449210127</v>
      </c>
      <c r="Q178" s="7">
        <v>628.93873102947146</v>
      </c>
      <c r="R178" s="7">
        <v>509.12027951973027</v>
      </c>
      <c r="S178" s="7">
        <v>371.16980044479669</v>
      </c>
      <c r="T178" s="7">
        <v>225.14229152407998</v>
      </c>
      <c r="U178" s="7">
        <v>134.04173142804549</v>
      </c>
      <c r="V178" s="7">
        <v>44.518040352536225</v>
      </c>
      <c r="W178" s="7">
        <v>0</v>
      </c>
      <c r="X178" s="7">
        <v>0</v>
      </c>
      <c r="Y178" s="7">
        <v>0</v>
      </c>
      <c r="Z178" s="7">
        <v>0</v>
      </c>
      <c r="AB178" s="7">
        <f t="shared" si="2"/>
        <v>6355.7286673634835</v>
      </c>
    </row>
    <row r="179" spans="2:28" x14ac:dyDescent="0.2">
      <c r="B179" s="6">
        <v>44373</v>
      </c>
      <c r="C179" s="7">
        <v>0</v>
      </c>
      <c r="D179" s="7">
        <v>0</v>
      </c>
      <c r="E179" s="7">
        <v>0</v>
      </c>
      <c r="F179" s="7">
        <v>0</v>
      </c>
      <c r="G179" s="7">
        <v>11.018028201022108</v>
      </c>
      <c r="H179" s="7">
        <v>113.87668320546743</v>
      </c>
      <c r="I179" s="7">
        <v>246.2825604875315</v>
      </c>
      <c r="J179" s="7">
        <v>382.37697428144781</v>
      </c>
      <c r="K179" s="7">
        <v>519.61963185090883</v>
      </c>
      <c r="L179" s="7">
        <v>611.12522314174157</v>
      </c>
      <c r="M179" s="7">
        <v>689.96867416800706</v>
      </c>
      <c r="N179" s="7">
        <v>734.64007584672913</v>
      </c>
      <c r="O179" s="7">
        <v>733.93225434125645</v>
      </c>
      <c r="P179" s="7">
        <v>705.50142387143592</v>
      </c>
      <c r="Q179" s="7">
        <v>648.87570343361938</v>
      </c>
      <c r="R179" s="7">
        <v>561.81365826047636</v>
      </c>
      <c r="S179" s="7">
        <v>431.10262024984956</v>
      </c>
      <c r="T179" s="7">
        <v>305.74743163063312</v>
      </c>
      <c r="U179" s="7">
        <v>151.49739622134183</v>
      </c>
      <c r="V179" s="7">
        <v>44.985989014487636</v>
      </c>
      <c r="W179" s="7">
        <v>0</v>
      </c>
      <c r="X179" s="7">
        <v>0</v>
      </c>
      <c r="Y179" s="7">
        <v>0</v>
      </c>
      <c r="Z179" s="7">
        <v>0</v>
      </c>
      <c r="AB179" s="7">
        <f t="shared" si="2"/>
        <v>6892.3643282059566</v>
      </c>
    </row>
    <row r="180" spans="2:28" x14ac:dyDescent="0.2">
      <c r="B180" s="6">
        <v>44374</v>
      </c>
      <c r="C180" s="7">
        <v>0</v>
      </c>
      <c r="D180" s="7">
        <v>0</v>
      </c>
      <c r="E180" s="7">
        <v>0</v>
      </c>
      <c r="F180" s="7">
        <v>0</v>
      </c>
      <c r="G180" s="7">
        <v>9.3153242461905386</v>
      </c>
      <c r="H180" s="7">
        <v>96.731673406239636</v>
      </c>
      <c r="I180" s="7">
        <v>215.25245215594742</v>
      </c>
      <c r="J180" s="7">
        <v>335.5467170110341</v>
      </c>
      <c r="K180" s="7">
        <v>460.16262539120135</v>
      </c>
      <c r="L180" s="7">
        <v>565.19547211995712</v>
      </c>
      <c r="M180" s="7">
        <v>655.24609698287372</v>
      </c>
      <c r="N180" s="7">
        <v>686.4688900576142</v>
      </c>
      <c r="O180" s="7">
        <v>691.18770009409889</v>
      </c>
      <c r="P180" s="7">
        <v>667.00379865711488</v>
      </c>
      <c r="Q180" s="7">
        <v>573.80730043654171</v>
      </c>
      <c r="R180" s="7">
        <v>465.03872909556884</v>
      </c>
      <c r="S180" s="7">
        <v>363.95002108897506</v>
      </c>
      <c r="T180" s="7">
        <v>236.11745720060406</v>
      </c>
      <c r="U180" s="7">
        <v>125.11924811739229</v>
      </c>
      <c r="V180" s="7">
        <v>41.277790794150057</v>
      </c>
      <c r="W180" s="7">
        <v>0</v>
      </c>
      <c r="X180" s="7">
        <v>0</v>
      </c>
      <c r="Y180" s="7">
        <v>0</v>
      </c>
      <c r="Z180" s="7">
        <v>0</v>
      </c>
      <c r="AB180" s="7">
        <f t="shared" si="2"/>
        <v>6187.4212968555039</v>
      </c>
    </row>
    <row r="181" spans="2:28" x14ac:dyDescent="0.2">
      <c r="B181" s="6">
        <v>44375</v>
      </c>
      <c r="C181" s="7">
        <v>0</v>
      </c>
      <c r="D181" s="7">
        <v>0</v>
      </c>
      <c r="E181" s="7">
        <v>0</v>
      </c>
      <c r="F181" s="7">
        <v>0</v>
      </c>
      <c r="G181" s="7">
        <v>11.157233097098407</v>
      </c>
      <c r="H181" s="7">
        <v>136.62134758132379</v>
      </c>
      <c r="I181" s="7">
        <v>281.98035841353851</v>
      </c>
      <c r="J181" s="7">
        <v>471.25182897694049</v>
      </c>
      <c r="K181" s="7">
        <v>350.80813513736507</v>
      </c>
      <c r="L181" s="7">
        <v>311.44146240799137</v>
      </c>
      <c r="M181" s="7">
        <v>665.50950881222798</v>
      </c>
      <c r="N181" s="7">
        <v>423.74914127632758</v>
      </c>
      <c r="O181" s="7">
        <v>318.58652727156863</v>
      </c>
      <c r="P181" s="7">
        <v>637.7078530139388</v>
      </c>
      <c r="Q181" s="7">
        <v>502.12071129894468</v>
      </c>
      <c r="R181" s="7">
        <v>299.41636149834943</v>
      </c>
      <c r="S181" s="7">
        <v>180.95456787409771</v>
      </c>
      <c r="T181" s="7">
        <v>219.62521612308998</v>
      </c>
      <c r="U181" s="7">
        <v>208.40624526134755</v>
      </c>
      <c r="V181" s="7">
        <v>57.840814022211433</v>
      </c>
      <c r="W181" s="7">
        <v>0</v>
      </c>
      <c r="X181" s="7">
        <v>0</v>
      </c>
      <c r="Y181" s="7">
        <v>0</v>
      </c>
      <c r="Z181" s="7">
        <v>0</v>
      </c>
      <c r="AB181" s="7">
        <f t="shared" si="2"/>
        <v>5077.1773120663611</v>
      </c>
    </row>
    <row r="182" spans="2:28" x14ac:dyDescent="0.2">
      <c r="B182" s="6">
        <v>44376</v>
      </c>
      <c r="C182" s="7">
        <v>0</v>
      </c>
      <c r="D182" s="7">
        <v>0</v>
      </c>
      <c r="E182" s="7">
        <v>0</v>
      </c>
      <c r="F182" s="7">
        <v>0</v>
      </c>
      <c r="G182" s="7">
        <v>5.2079933436002994</v>
      </c>
      <c r="H182" s="7">
        <v>114.51765490208996</v>
      </c>
      <c r="I182" s="7">
        <v>273.20730408737393</v>
      </c>
      <c r="J182" s="7">
        <v>468.30257270413756</v>
      </c>
      <c r="K182" s="7">
        <v>535.74223280889817</v>
      </c>
      <c r="L182" s="7">
        <v>251.36707830184383</v>
      </c>
      <c r="M182" s="7">
        <v>617.65291035887878</v>
      </c>
      <c r="N182" s="7">
        <v>565.82464679148825</v>
      </c>
      <c r="O182" s="7">
        <v>708.05744597453179</v>
      </c>
      <c r="P182" s="7">
        <v>629.88249303676832</v>
      </c>
      <c r="Q182" s="7">
        <v>423.39523052359129</v>
      </c>
      <c r="R182" s="7">
        <v>103.5542862506571</v>
      </c>
      <c r="S182" s="7">
        <v>253.51413686844438</v>
      </c>
      <c r="T182" s="7">
        <v>64.006725803218117</v>
      </c>
      <c r="U182" s="7">
        <v>43.145653100258599</v>
      </c>
      <c r="V182" s="7">
        <v>39.402063804647383</v>
      </c>
      <c r="W182" s="7">
        <v>0.27464654114850173</v>
      </c>
      <c r="X182" s="7">
        <v>0</v>
      </c>
      <c r="Y182" s="7">
        <v>0</v>
      </c>
      <c r="Z182" s="7">
        <v>0</v>
      </c>
      <c r="AB182" s="7">
        <f t="shared" si="2"/>
        <v>5097.0550752015761</v>
      </c>
    </row>
    <row r="183" spans="2:28" x14ac:dyDescent="0.2">
      <c r="B183" s="6">
        <v>44377</v>
      </c>
      <c r="C183" s="7">
        <v>0</v>
      </c>
      <c r="D183" s="7">
        <v>0</v>
      </c>
      <c r="E183" s="7">
        <v>0</v>
      </c>
      <c r="F183" s="7">
        <v>0</v>
      </c>
      <c r="G183" s="7">
        <v>11.616137373146545</v>
      </c>
      <c r="H183" s="7">
        <v>122.76770778254406</v>
      </c>
      <c r="I183" s="7">
        <v>259.40085238895904</v>
      </c>
      <c r="J183" s="7">
        <v>430.00156457466989</v>
      </c>
      <c r="K183" s="7">
        <v>598.18781895837947</v>
      </c>
      <c r="L183" s="7">
        <v>761.22270571892625</v>
      </c>
      <c r="M183" s="7">
        <v>874.15955925879382</v>
      </c>
      <c r="N183" s="7">
        <v>484.11058632636122</v>
      </c>
      <c r="O183" s="7">
        <v>474.59431941945053</v>
      </c>
      <c r="P183" s="7">
        <v>437.74827771789899</v>
      </c>
      <c r="Q183" s="7">
        <v>387.35138652824213</v>
      </c>
      <c r="R183" s="7">
        <v>221.90990664908799</v>
      </c>
      <c r="S183" s="7">
        <v>203.65990883298332</v>
      </c>
      <c r="T183" s="7">
        <v>138.46954817894695</v>
      </c>
      <c r="U183" s="7">
        <v>66.008287727027053</v>
      </c>
      <c r="V183" s="7">
        <v>13.810384040111938</v>
      </c>
      <c r="W183" s="7">
        <v>0</v>
      </c>
      <c r="X183" s="7">
        <v>0</v>
      </c>
      <c r="Y183" s="7">
        <v>0</v>
      </c>
      <c r="Z183" s="7">
        <v>0</v>
      </c>
      <c r="AB183" s="7">
        <f t="shared" si="2"/>
        <v>5485.0189514755284</v>
      </c>
    </row>
    <row r="184" spans="2:28" x14ac:dyDescent="0.2">
      <c r="B184" s="6">
        <v>44378</v>
      </c>
      <c r="C184" s="7">
        <v>0</v>
      </c>
      <c r="D184" s="7">
        <v>0</v>
      </c>
      <c r="E184" s="7">
        <v>0</v>
      </c>
      <c r="F184" s="7">
        <v>0</v>
      </c>
      <c r="G184" s="7">
        <v>8.5736846021230253</v>
      </c>
      <c r="H184" s="7">
        <v>105.61876564161918</v>
      </c>
      <c r="I184" s="7">
        <v>245.77922075030651</v>
      </c>
      <c r="J184" s="7">
        <v>414.31152120335821</v>
      </c>
      <c r="K184" s="7">
        <v>478.21207378075536</v>
      </c>
      <c r="L184" s="7">
        <v>619.85502170923826</v>
      </c>
      <c r="M184" s="7">
        <v>690.87311275833338</v>
      </c>
      <c r="N184" s="7">
        <v>740.42061814142301</v>
      </c>
      <c r="O184" s="7">
        <v>676.40209531311348</v>
      </c>
      <c r="P184" s="7">
        <v>678.72217691438516</v>
      </c>
      <c r="Q184" s="7">
        <v>575.53753078325269</v>
      </c>
      <c r="R184" s="7">
        <v>512.14818262647475</v>
      </c>
      <c r="S184" s="7">
        <v>405.85698655465637</v>
      </c>
      <c r="T184" s="7">
        <v>266.90376034696976</v>
      </c>
      <c r="U184" s="7">
        <v>133.93949054392164</v>
      </c>
      <c r="V184" s="7">
        <v>45.548313877168738</v>
      </c>
      <c r="W184" s="7">
        <v>0.38081583462771079</v>
      </c>
      <c r="X184" s="7">
        <v>0</v>
      </c>
      <c r="Y184" s="7">
        <v>0</v>
      </c>
      <c r="Z184" s="7">
        <v>0</v>
      </c>
      <c r="AB184" s="7">
        <f t="shared" si="2"/>
        <v>6599.0833713817256</v>
      </c>
    </row>
    <row r="185" spans="2:28" x14ac:dyDescent="0.2">
      <c r="B185" s="6">
        <v>44379</v>
      </c>
      <c r="C185" s="7">
        <v>0</v>
      </c>
      <c r="D185" s="7">
        <v>0</v>
      </c>
      <c r="E185" s="7">
        <v>0</v>
      </c>
      <c r="F185" s="7">
        <v>0</v>
      </c>
      <c r="G185" s="7">
        <v>7.6653136700997155</v>
      </c>
      <c r="H185" s="7">
        <v>84.195368075978578</v>
      </c>
      <c r="I185" s="7">
        <v>193.03472156749856</v>
      </c>
      <c r="J185" s="7">
        <v>278.86594378945847</v>
      </c>
      <c r="K185" s="7">
        <v>328.61006625740157</v>
      </c>
      <c r="L185" s="7">
        <v>410.22188583840472</v>
      </c>
      <c r="M185" s="7">
        <v>476.16725609827876</v>
      </c>
      <c r="N185" s="7">
        <v>520.83865777700066</v>
      </c>
      <c r="O185" s="7">
        <v>560.98786650409158</v>
      </c>
      <c r="P185" s="7">
        <v>537.1971992368143</v>
      </c>
      <c r="Q185" s="7">
        <v>459.80871463846495</v>
      </c>
      <c r="R185" s="7">
        <v>418.20453948345806</v>
      </c>
      <c r="S185" s="7">
        <v>309.89998446273967</v>
      </c>
      <c r="T185" s="7">
        <v>218.62640133203402</v>
      </c>
      <c r="U185" s="7">
        <v>121.5447495147551</v>
      </c>
      <c r="V185" s="7">
        <v>37.630150635947381</v>
      </c>
      <c r="W185" s="7">
        <v>0</v>
      </c>
      <c r="X185" s="7">
        <v>0</v>
      </c>
      <c r="Y185" s="7">
        <v>0</v>
      </c>
      <c r="Z185" s="7">
        <v>0</v>
      </c>
      <c r="AB185" s="7">
        <f t="shared" si="2"/>
        <v>4963.4988188824273</v>
      </c>
    </row>
    <row r="186" spans="2:28" x14ac:dyDescent="0.2">
      <c r="B186" s="6">
        <v>44380</v>
      </c>
      <c r="C186" s="7">
        <v>0</v>
      </c>
      <c r="D186" s="7">
        <v>0</v>
      </c>
      <c r="E186" s="7">
        <v>0</v>
      </c>
      <c r="F186" s="7">
        <v>0</v>
      </c>
      <c r="G186" s="7">
        <v>4.6617910818771939</v>
      </c>
      <c r="H186" s="7">
        <v>54.482594212913135</v>
      </c>
      <c r="I186" s="7">
        <v>108.15512603622972</v>
      </c>
      <c r="J186" s="7">
        <v>174.96954381115623</v>
      </c>
      <c r="K186" s="7">
        <v>252.69620979545371</v>
      </c>
      <c r="L186" s="7">
        <v>362.37708441014684</v>
      </c>
      <c r="M186" s="7">
        <v>378.61372327735131</v>
      </c>
      <c r="N186" s="7">
        <v>376.55317622808627</v>
      </c>
      <c r="O186" s="7">
        <v>386.10090186857371</v>
      </c>
      <c r="P186" s="7">
        <v>491.93594630353175</v>
      </c>
      <c r="Q186" s="7">
        <v>455.12922801895104</v>
      </c>
      <c r="R186" s="7">
        <v>415.05866612580155</v>
      </c>
      <c r="S186" s="7">
        <v>325.36981669901542</v>
      </c>
      <c r="T186" s="7">
        <v>227.90672773712063</v>
      </c>
      <c r="U186" s="7">
        <v>144.87533280347498</v>
      </c>
      <c r="V186" s="7">
        <v>52.815281333355195</v>
      </c>
      <c r="W186" s="7">
        <v>0.69995682207856647</v>
      </c>
      <c r="X186" s="7">
        <v>0</v>
      </c>
      <c r="Y186" s="7">
        <v>0</v>
      </c>
      <c r="Z186" s="7">
        <v>0</v>
      </c>
      <c r="AB186" s="7">
        <f t="shared" si="2"/>
        <v>4212.4011065651175</v>
      </c>
    </row>
    <row r="187" spans="2:28" x14ac:dyDescent="0.2">
      <c r="B187" s="6">
        <v>44381</v>
      </c>
      <c r="C187" s="7">
        <v>0</v>
      </c>
      <c r="D187" s="7">
        <v>0</v>
      </c>
      <c r="E187" s="7">
        <v>0</v>
      </c>
      <c r="F187" s="7">
        <v>0</v>
      </c>
      <c r="G187" s="7">
        <v>9.429755389575293</v>
      </c>
      <c r="H187" s="7">
        <v>124.03785415069787</v>
      </c>
      <c r="I187" s="7">
        <v>298.59450208366172</v>
      </c>
      <c r="J187" s="7">
        <v>475.61672826068877</v>
      </c>
      <c r="K187" s="7">
        <v>635.3091245787258</v>
      </c>
      <c r="L187" s="7">
        <v>721.9386121651911</v>
      </c>
      <c r="M187" s="7">
        <v>826.69619497515191</v>
      </c>
      <c r="N187" s="7">
        <v>486.46999134460367</v>
      </c>
      <c r="O187" s="7">
        <v>467.28016386289914</v>
      </c>
      <c r="P187" s="7">
        <v>457.44930962022266</v>
      </c>
      <c r="Q187" s="7">
        <v>397.12718798715963</v>
      </c>
      <c r="R187" s="7">
        <v>353.15967547221328</v>
      </c>
      <c r="S187" s="7">
        <v>276.99808148334995</v>
      </c>
      <c r="T187" s="7">
        <v>188.8192512682389</v>
      </c>
      <c r="U187" s="7">
        <v>108.76857134097273</v>
      </c>
      <c r="V187" s="7">
        <v>37.902661915554376</v>
      </c>
      <c r="W187" s="7">
        <v>0</v>
      </c>
      <c r="X187" s="7">
        <v>0</v>
      </c>
      <c r="Y187" s="7">
        <v>0</v>
      </c>
      <c r="Z187" s="7">
        <v>0</v>
      </c>
      <c r="AB187" s="7">
        <f t="shared" si="2"/>
        <v>5865.5976658989066</v>
      </c>
    </row>
    <row r="188" spans="2:28" x14ac:dyDescent="0.2">
      <c r="B188" s="6">
        <v>44382</v>
      </c>
      <c r="C188" s="7">
        <v>0</v>
      </c>
      <c r="D188" s="7">
        <v>0</v>
      </c>
      <c r="E188" s="7">
        <v>0</v>
      </c>
      <c r="F188" s="7">
        <v>0</v>
      </c>
      <c r="G188" s="7">
        <v>4.6149962156820532</v>
      </c>
      <c r="H188" s="7">
        <v>72.952803164053719</v>
      </c>
      <c r="I188" s="7">
        <v>163.49103839740718</v>
      </c>
      <c r="J188" s="7">
        <v>272.26747442177401</v>
      </c>
      <c r="K188" s="7">
        <v>363.17534977465215</v>
      </c>
      <c r="L188" s="7">
        <v>481.39727055538259</v>
      </c>
      <c r="M188" s="7">
        <v>539.51728083808598</v>
      </c>
      <c r="N188" s="7">
        <v>520.91730461094198</v>
      </c>
      <c r="O188" s="7">
        <v>537.51178657258004</v>
      </c>
      <c r="P188" s="7">
        <v>572.66692134439108</v>
      </c>
      <c r="Q188" s="7">
        <v>489.89112862105503</v>
      </c>
      <c r="R188" s="7">
        <v>440.10768273614133</v>
      </c>
      <c r="S188" s="7">
        <v>324.84288291160794</v>
      </c>
      <c r="T188" s="7">
        <v>174.60776837502573</v>
      </c>
      <c r="U188" s="7">
        <v>85.839086905354065</v>
      </c>
      <c r="V188" s="7">
        <v>17.73092871209133</v>
      </c>
      <c r="W188" s="7">
        <v>0</v>
      </c>
      <c r="X188" s="7">
        <v>0</v>
      </c>
      <c r="Y188" s="7">
        <v>0</v>
      </c>
      <c r="Z188" s="7">
        <v>0</v>
      </c>
      <c r="AB188" s="7">
        <f t="shared" si="2"/>
        <v>5061.5317041562266</v>
      </c>
    </row>
    <row r="189" spans="2:28" x14ac:dyDescent="0.2">
      <c r="B189" s="6">
        <v>44383</v>
      </c>
      <c r="C189" s="7">
        <v>0</v>
      </c>
      <c r="D189" s="7">
        <v>0</v>
      </c>
      <c r="E189" s="7">
        <v>0</v>
      </c>
      <c r="F189" s="7">
        <v>0</v>
      </c>
      <c r="G189" s="7">
        <v>3.9488575321982946</v>
      </c>
      <c r="H189" s="7">
        <v>67.129005110692177</v>
      </c>
      <c r="I189" s="7">
        <v>163.43991795534524</v>
      </c>
      <c r="J189" s="7">
        <v>258.66550449160684</v>
      </c>
      <c r="K189" s="7">
        <v>365.25162619070539</v>
      </c>
      <c r="L189" s="7">
        <v>446.08484211568862</v>
      </c>
      <c r="M189" s="7">
        <v>498.14904618490328</v>
      </c>
      <c r="N189" s="7">
        <v>564.92020820116193</v>
      </c>
      <c r="O189" s="7">
        <v>545.25849971580908</v>
      </c>
      <c r="P189" s="7">
        <v>528.38875383537629</v>
      </c>
      <c r="Q189" s="7">
        <v>440.73685740767263</v>
      </c>
      <c r="R189" s="7">
        <v>380.82763165280204</v>
      </c>
      <c r="S189" s="7">
        <v>320.52517172822445</v>
      </c>
      <c r="T189" s="7">
        <v>232.32274746293089</v>
      </c>
      <c r="U189" s="7">
        <v>110.96281800793814</v>
      </c>
      <c r="V189" s="7">
        <v>33.072173374872847</v>
      </c>
      <c r="W189" s="7">
        <v>0</v>
      </c>
      <c r="X189" s="7">
        <v>0</v>
      </c>
      <c r="Y189" s="7">
        <v>0</v>
      </c>
      <c r="Z189" s="7">
        <v>0</v>
      </c>
      <c r="AB189" s="7">
        <f t="shared" si="2"/>
        <v>4959.6836609679285</v>
      </c>
    </row>
    <row r="190" spans="2:28" x14ac:dyDescent="0.2">
      <c r="B190" s="6">
        <v>44384</v>
      </c>
      <c r="C190" s="7">
        <v>0</v>
      </c>
      <c r="D190" s="7">
        <v>0</v>
      </c>
      <c r="E190" s="7">
        <v>0</v>
      </c>
      <c r="F190" s="7">
        <v>0</v>
      </c>
      <c r="G190" s="7">
        <v>1.3268507354255612</v>
      </c>
      <c r="H190" s="7">
        <v>13.872121804755949</v>
      </c>
      <c r="I190" s="7">
        <v>21.835900209663322</v>
      </c>
      <c r="J190" s="7">
        <v>156.59764340244243</v>
      </c>
      <c r="K190" s="7">
        <v>159.19692126420605</v>
      </c>
      <c r="L190" s="7">
        <v>370.57208450684192</v>
      </c>
      <c r="M190" s="7">
        <v>469.79686254902435</v>
      </c>
      <c r="N190" s="7">
        <v>491.34609504897116</v>
      </c>
      <c r="O190" s="7">
        <v>418.32250973437016</v>
      </c>
      <c r="P190" s="7">
        <v>454.06749576074196</v>
      </c>
      <c r="Q190" s="7">
        <v>406.68277831104126</v>
      </c>
      <c r="R190" s="7">
        <v>110.0701764427031</v>
      </c>
      <c r="S190" s="7">
        <v>150.06602384360812</v>
      </c>
      <c r="T190" s="7">
        <v>103.67618884326629</v>
      </c>
      <c r="U190" s="7">
        <v>90.628679092386065</v>
      </c>
      <c r="V190" s="7">
        <v>37.624252123401767</v>
      </c>
      <c r="W190" s="7">
        <v>0.1386740299471946</v>
      </c>
      <c r="X190" s="7">
        <v>0</v>
      </c>
      <c r="Y190" s="7">
        <v>0</v>
      </c>
      <c r="Z190" s="7">
        <v>0</v>
      </c>
      <c r="AB190" s="7">
        <f t="shared" si="2"/>
        <v>3455.8212577027962</v>
      </c>
    </row>
    <row r="191" spans="2:28" x14ac:dyDescent="0.2">
      <c r="B191" s="6">
        <v>44385</v>
      </c>
      <c r="C191" s="7">
        <v>0</v>
      </c>
      <c r="D191" s="7">
        <v>0</v>
      </c>
      <c r="E191" s="7">
        <v>0</v>
      </c>
      <c r="F191" s="7">
        <v>0</v>
      </c>
      <c r="G191" s="7">
        <v>6.5162834262156881</v>
      </c>
      <c r="H191" s="7">
        <v>109.59436309735756</v>
      </c>
      <c r="I191" s="7">
        <v>260.57662255638314</v>
      </c>
      <c r="J191" s="7">
        <v>425.95125262668716</v>
      </c>
      <c r="K191" s="7">
        <v>572.58827451044965</v>
      </c>
      <c r="L191" s="7">
        <v>696.49636138514427</v>
      </c>
      <c r="M191" s="7">
        <v>787.01886725170948</v>
      </c>
      <c r="N191" s="7">
        <v>833.26320560925956</v>
      </c>
      <c r="O191" s="7">
        <v>844.39173261196947</v>
      </c>
      <c r="P191" s="7">
        <v>805.85478398067767</v>
      </c>
      <c r="Q191" s="7">
        <v>745.88657310035103</v>
      </c>
      <c r="R191" s="7">
        <v>643.52771872560334</v>
      </c>
      <c r="S191" s="7">
        <v>508.60907509911112</v>
      </c>
      <c r="T191" s="7">
        <v>350.89071431300357</v>
      </c>
      <c r="U191" s="7">
        <v>187.989527170157</v>
      </c>
      <c r="V191" s="7">
        <v>52.390588430071567</v>
      </c>
      <c r="W191" s="7">
        <v>0</v>
      </c>
      <c r="X191" s="7">
        <v>0</v>
      </c>
      <c r="Y191" s="7">
        <v>0</v>
      </c>
      <c r="Z191" s="7">
        <v>0</v>
      </c>
      <c r="AB191" s="7">
        <f t="shared" si="2"/>
        <v>7831.5459438941507</v>
      </c>
    </row>
    <row r="192" spans="2:28" x14ac:dyDescent="0.2">
      <c r="B192" s="6">
        <v>44386</v>
      </c>
      <c r="C192" s="7">
        <v>0</v>
      </c>
      <c r="D192" s="7">
        <v>0</v>
      </c>
      <c r="E192" s="7">
        <v>0</v>
      </c>
      <c r="F192" s="7">
        <v>0</v>
      </c>
      <c r="G192" s="7">
        <v>6.3137678288165526</v>
      </c>
      <c r="H192" s="7">
        <v>108.14726135283559</v>
      </c>
      <c r="I192" s="7">
        <v>262.93602757462548</v>
      </c>
      <c r="J192" s="7">
        <v>431.18126708379111</v>
      </c>
      <c r="K192" s="7">
        <v>586.94132170475723</v>
      </c>
      <c r="L192" s="7">
        <v>712.69760917707504</v>
      </c>
      <c r="M192" s="7">
        <v>801.13597394419287</v>
      </c>
      <c r="N192" s="7">
        <v>852.96423751158341</v>
      </c>
      <c r="O192" s="7">
        <v>863.22764934093755</v>
      </c>
      <c r="P192" s="7">
        <v>828.34777848792135</v>
      </c>
      <c r="Q192" s="7">
        <v>761.45864622075067</v>
      </c>
      <c r="R192" s="7">
        <v>650.88119769912532</v>
      </c>
      <c r="S192" s="7">
        <v>511.71562503979681</v>
      </c>
      <c r="T192" s="7">
        <v>350.47781843481118</v>
      </c>
      <c r="U192" s="7">
        <v>184.03359142290398</v>
      </c>
      <c r="V192" s="7">
        <v>50.40868821474799</v>
      </c>
      <c r="W192" s="7">
        <v>0</v>
      </c>
      <c r="X192" s="7">
        <v>0</v>
      </c>
      <c r="Y192" s="7">
        <v>0</v>
      </c>
      <c r="Z192" s="7">
        <v>0</v>
      </c>
      <c r="AB192" s="7">
        <f t="shared" si="2"/>
        <v>7962.8684610386708</v>
      </c>
    </row>
    <row r="193" spans="2:28" x14ac:dyDescent="0.2">
      <c r="B193" s="6">
        <v>44387</v>
      </c>
      <c r="C193" s="7">
        <v>0</v>
      </c>
      <c r="D193" s="7">
        <v>0</v>
      </c>
      <c r="E193" s="7">
        <v>0</v>
      </c>
      <c r="F193" s="7">
        <v>0</v>
      </c>
      <c r="G193" s="7">
        <v>5.5945425324223397</v>
      </c>
      <c r="H193" s="7">
        <v>97.651841363354151</v>
      </c>
      <c r="I193" s="7">
        <v>238.90941980552415</v>
      </c>
      <c r="J193" s="7">
        <v>410.49714975719968</v>
      </c>
      <c r="K193" s="7">
        <v>541.20818776782642</v>
      </c>
      <c r="L193" s="7">
        <v>662.79619304124924</v>
      </c>
      <c r="M193" s="7">
        <v>737.78594920438547</v>
      </c>
      <c r="N193" s="7">
        <v>781.47426545883991</v>
      </c>
      <c r="O193" s="7">
        <v>781.55291229278123</v>
      </c>
      <c r="P193" s="7">
        <v>747.14492244341363</v>
      </c>
      <c r="Q193" s="7">
        <v>670.34628909962487</v>
      </c>
      <c r="R193" s="7">
        <v>586.58741095202117</v>
      </c>
      <c r="S193" s="7">
        <v>464.9207588446568</v>
      </c>
      <c r="T193" s="7">
        <v>325.55856910047476</v>
      </c>
      <c r="U193" s="7">
        <v>166.33412144438921</v>
      </c>
      <c r="V193" s="7">
        <v>46.264000066035578</v>
      </c>
      <c r="W193" s="7">
        <v>0</v>
      </c>
      <c r="X193" s="7">
        <v>0</v>
      </c>
      <c r="Y193" s="7">
        <v>0</v>
      </c>
      <c r="Z193" s="7">
        <v>0</v>
      </c>
      <c r="AB193" s="7">
        <f t="shared" si="2"/>
        <v>7264.6265331741988</v>
      </c>
    </row>
    <row r="194" spans="2:28" x14ac:dyDescent="0.2">
      <c r="B194" s="6">
        <v>44388</v>
      </c>
      <c r="C194" s="7">
        <v>0</v>
      </c>
      <c r="D194" s="7">
        <v>0</v>
      </c>
      <c r="E194" s="7">
        <v>0</v>
      </c>
      <c r="F194" s="7">
        <v>0</v>
      </c>
      <c r="G194" s="7">
        <v>5.9193539566003714</v>
      </c>
      <c r="H194" s="7">
        <v>71.596145278564379</v>
      </c>
      <c r="I194" s="7">
        <v>291.10732349243926</v>
      </c>
      <c r="J194" s="7">
        <v>369.90751876003696</v>
      </c>
      <c r="K194" s="7">
        <v>544.5506782103364</v>
      </c>
      <c r="L194" s="7">
        <v>436.01804737118789</v>
      </c>
      <c r="M194" s="7">
        <v>447.81507246239966</v>
      </c>
      <c r="N194" s="7">
        <v>480.13892121231999</v>
      </c>
      <c r="O194" s="7">
        <v>312.12962220497872</v>
      </c>
      <c r="P194" s="7">
        <v>448.01168954725318</v>
      </c>
      <c r="Q194" s="7">
        <v>526.34393615289946</v>
      </c>
      <c r="R194" s="7">
        <v>418.16521606648735</v>
      </c>
      <c r="S194" s="7">
        <v>390.47366583571625</v>
      </c>
      <c r="T194" s="7">
        <v>205.94853170067842</v>
      </c>
      <c r="U194" s="7">
        <v>89.602337909450654</v>
      </c>
      <c r="V194" s="7">
        <v>11.527266450792752</v>
      </c>
      <c r="W194" s="7">
        <v>0</v>
      </c>
      <c r="X194" s="7">
        <v>0</v>
      </c>
      <c r="Y194" s="7">
        <v>0</v>
      </c>
      <c r="Z194" s="7">
        <v>0</v>
      </c>
      <c r="AB194" s="7">
        <f t="shared" si="2"/>
        <v>5049.2553266121413</v>
      </c>
    </row>
    <row r="195" spans="2:28" x14ac:dyDescent="0.2">
      <c r="B195" s="6">
        <v>44389</v>
      </c>
      <c r="C195" s="7">
        <v>0</v>
      </c>
      <c r="D195" s="7">
        <v>0</v>
      </c>
      <c r="E195" s="7">
        <v>0</v>
      </c>
      <c r="F195" s="7">
        <v>0</v>
      </c>
      <c r="G195" s="7">
        <v>4.5520787485289249</v>
      </c>
      <c r="H195" s="7">
        <v>100.35729245093873</v>
      </c>
      <c r="I195" s="7">
        <v>258.64584278312151</v>
      </c>
      <c r="J195" s="7">
        <v>430.6700626631719</v>
      </c>
      <c r="K195" s="7">
        <v>592.68254058248033</v>
      </c>
      <c r="L195" s="7">
        <v>708.96188456485811</v>
      </c>
      <c r="M195" s="7">
        <v>815.05646355182273</v>
      </c>
      <c r="N195" s="7">
        <v>505.2665846566012</v>
      </c>
      <c r="O195" s="7">
        <v>505.14861440568893</v>
      </c>
      <c r="P195" s="7">
        <v>481.98712180994323</v>
      </c>
      <c r="Q195" s="7">
        <v>432.28232275897079</v>
      </c>
      <c r="R195" s="7">
        <v>370.8040926669691</v>
      </c>
      <c r="S195" s="7">
        <v>283.70665641855237</v>
      </c>
      <c r="T195" s="7">
        <v>191.06068603556915</v>
      </c>
      <c r="U195" s="7">
        <v>102.81500601160784</v>
      </c>
      <c r="V195" s="7">
        <v>32.304580275604664</v>
      </c>
      <c r="W195" s="7">
        <v>0</v>
      </c>
      <c r="X195" s="7">
        <v>0</v>
      </c>
      <c r="Y195" s="7">
        <v>0</v>
      </c>
      <c r="Z195" s="7">
        <v>0</v>
      </c>
      <c r="AB195" s="7">
        <f t="shared" si="2"/>
        <v>5816.3018303844301</v>
      </c>
    </row>
    <row r="196" spans="2:28" x14ac:dyDescent="0.2">
      <c r="B196" s="6">
        <v>44390</v>
      </c>
      <c r="C196" s="7">
        <v>0</v>
      </c>
      <c r="D196" s="7">
        <v>0</v>
      </c>
      <c r="E196" s="7">
        <v>0</v>
      </c>
      <c r="F196" s="7">
        <v>0</v>
      </c>
      <c r="G196" s="7">
        <v>4.3928189097975645</v>
      </c>
      <c r="H196" s="7">
        <v>96.236198352408721</v>
      </c>
      <c r="I196" s="7">
        <v>245.46463341454086</v>
      </c>
      <c r="J196" s="7">
        <v>404.79525429644741</v>
      </c>
      <c r="K196" s="7">
        <v>546.35955539098882</v>
      </c>
      <c r="L196" s="7">
        <v>661.41987344727454</v>
      </c>
      <c r="M196" s="7">
        <v>740.38129472445212</v>
      </c>
      <c r="N196" s="7">
        <v>792.44549879366696</v>
      </c>
      <c r="O196" s="7">
        <v>803.77064288123017</v>
      </c>
      <c r="P196" s="7">
        <v>775.37913582838041</v>
      </c>
      <c r="Q196" s="7">
        <v>711.91114083766104</v>
      </c>
      <c r="R196" s="7">
        <v>612.42289590177484</v>
      </c>
      <c r="S196" s="7">
        <v>479.70636362564221</v>
      </c>
      <c r="T196" s="7">
        <v>323.02614104756134</v>
      </c>
      <c r="U196" s="7">
        <v>167.38405667750709</v>
      </c>
      <c r="V196" s="7">
        <v>43.943918464763932</v>
      </c>
      <c r="W196" s="7">
        <v>0</v>
      </c>
      <c r="X196" s="7">
        <v>0</v>
      </c>
      <c r="Y196" s="7">
        <v>0</v>
      </c>
      <c r="Z196" s="7">
        <v>0</v>
      </c>
      <c r="AB196" s="7">
        <f t="shared" ref="AB196:AB259" si="3">SUM(C196:Z196)</f>
        <v>7409.0394225940981</v>
      </c>
    </row>
    <row r="197" spans="2:28" x14ac:dyDescent="0.2">
      <c r="B197" s="6">
        <v>44391</v>
      </c>
      <c r="C197" s="7">
        <v>0</v>
      </c>
      <c r="D197" s="7">
        <v>0</v>
      </c>
      <c r="E197" s="7">
        <v>0</v>
      </c>
      <c r="F197" s="7">
        <v>0</v>
      </c>
      <c r="G197" s="7">
        <v>3.710007097518226</v>
      </c>
      <c r="H197" s="7">
        <v>84.045939091489885</v>
      </c>
      <c r="I197" s="7">
        <v>205.49238006381825</v>
      </c>
      <c r="J197" s="7">
        <v>335.07876834908268</v>
      </c>
      <c r="K197" s="7">
        <v>458.86495263116814</v>
      </c>
      <c r="L197" s="7">
        <v>560.31936841558945</v>
      </c>
      <c r="M197" s="7">
        <v>634.40468598839959</v>
      </c>
      <c r="N197" s="7">
        <v>688.27776723826673</v>
      </c>
      <c r="O197" s="7">
        <v>707.07436055026426</v>
      </c>
      <c r="P197" s="7">
        <v>668.18350116623594</v>
      </c>
      <c r="Q197" s="7">
        <v>607.50746878043662</v>
      </c>
      <c r="R197" s="7">
        <v>511.63697820585543</v>
      </c>
      <c r="S197" s="7">
        <v>391.77920327914359</v>
      </c>
      <c r="T197" s="7">
        <v>255.62187201807419</v>
      </c>
      <c r="U197" s="7">
        <v>132.71653227613271</v>
      </c>
      <c r="V197" s="7">
        <v>38.919565478416828</v>
      </c>
      <c r="W197" s="7">
        <v>0</v>
      </c>
      <c r="X197" s="7">
        <v>0</v>
      </c>
      <c r="Y197" s="7">
        <v>0</v>
      </c>
      <c r="Z197" s="7">
        <v>0</v>
      </c>
      <c r="AB197" s="7">
        <f t="shared" si="3"/>
        <v>6283.6333506298934</v>
      </c>
    </row>
    <row r="198" spans="2:28" x14ac:dyDescent="0.2">
      <c r="B198" s="6">
        <v>44392</v>
      </c>
      <c r="C198" s="7">
        <v>0</v>
      </c>
      <c r="D198" s="7">
        <v>0</v>
      </c>
      <c r="E198" s="7">
        <v>0</v>
      </c>
      <c r="F198" s="7">
        <v>0</v>
      </c>
      <c r="G198" s="7">
        <v>3.7960467338501309</v>
      </c>
      <c r="H198" s="7">
        <v>53.326485753974382</v>
      </c>
      <c r="I198" s="7">
        <v>42.724892538672044</v>
      </c>
      <c r="J198" s="7">
        <v>99.492177277583195</v>
      </c>
      <c r="K198" s="7">
        <v>497.1659607606357</v>
      </c>
      <c r="L198" s="7">
        <v>408.60962574260577</v>
      </c>
      <c r="M198" s="7">
        <v>707.66421180482473</v>
      </c>
      <c r="N198" s="7">
        <v>250.12052598387243</v>
      </c>
      <c r="O198" s="7">
        <v>389.74225028006111</v>
      </c>
      <c r="P198" s="7">
        <v>436.56857520877776</v>
      </c>
      <c r="Q198" s="7">
        <v>273.34493604677135</v>
      </c>
      <c r="R198" s="7">
        <v>603.5358036663954</v>
      </c>
      <c r="S198" s="7">
        <v>111.78860976432294</v>
      </c>
      <c r="T198" s="7">
        <v>86.715999103800812</v>
      </c>
      <c r="U198" s="7">
        <v>77.160408779919265</v>
      </c>
      <c r="V198" s="7">
        <v>13.888244405713937</v>
      </c>
      <c r="W198" s="7">
        <v>0</v>
      </c>
      <c r="X198" s="7">
        <v>0</v>
      </c>
      <c r="Y198" s="7">
        <v>0</v>
      </c>
      <c r="Z198" s="7">
        <v>0</v>
      </c>
      <c r="AB198" s="7">
        <f t="shared" si="3"/>
        <v>4055.6447538517814</v>
      </c>
    </row>
    <row r="199" spans="2:28" x14ac:dyDescent="0.2">
      <c r="B199" s="6">
        <v>44393</v>
      </c>
      <c r="C199" s="7">
        <v>0</v>
      </c>
      <c r="D199" s="7">
        <v>0</v>
      </c>
      <c r="E199" s="7">
        <v>0</v>
      </c>
      <c r="F199" s="7">
        <v>0</v>
      </c>
      <c r="G199" s="7">
        <v>0.36130748746854358</v>
      </c>
      <c r="H199" s="7">
        <v>6.1926517045467762</v>
      </c>
      <c r="I199" s="7">
        <v>84.517820095138347</v>
      </c>
      <c r="J199" s="7">
        <v>99.539365377948016</v>
      </c>
      <c r="K199" s="7">
        <v>216.80179478459328</v>
      </c>
      <c r="L199" s="7">
        <v>264.54828767042449</v>
      </c>
      <c r="M199" s="7">
        <v>376.4155442686889</v>
      </c>
      <c r="N199" s="7">
        <v>461.34232790032257</v>
      </c>
      <c r="O199" s="7">
        <v>466.10046135377792</v>
      </c>
      <c r="P199" s="7">
        <v>400.50900184664044</v>
      </c>
      <c r="Q199" s="7">
        <v>378.3974444840124</v>
      </c>
      <c r="R199" s="7">
        <v>303.93462210828363</v>
      </c>
      <c r="S199" s="7">
        <v>170.62823857759028</v>
      </c>
      <c r="T199" s="7">
        <v>216.81752415138155</v>
      </c>
      <c r="U199" s="7">
        <v>140.16831979208146</v>
      </c>
      <c r="V199" s="7">
        <v>40.031238476178686</v>
      </c>
      <c r="W199" s="7">
        <v>0</v>
      </c>
      <c r="X199" s="7">
        <v>0</v>
      </c>
      <c r="Y199" s="7">
        <v>0</v>
      </c>
      <c r="Z199" s="7">
        <v>0</v>
      </c>
      <c r="AB199" s="7">
        <f t="shared" si="3"/>
        <v>3626.3059500790773</v>
      </c>
    </row>
    <row r="200" spans="2:28" x14ac:dyDescent="0.2">
      <c r="B200" s="6">
        <v>44394</v>
      </c>
      <c r="C200" s="7">
        <v>0</v>
      </c>
      <c r="D200" s="7">
        <v>0</v>
      </c>
      <c r="E200" s="7">
        <v>0</v>
      </c>
      <c r="F200" s="7">
        <v>0</v>
      </c>
      <c r="G200" s="7">
        <v>0.27599926669229402</v>
      </c>
      <c r="H200" s="7">
        <v>20.250380037404454</v>
      </c>
      <c r="I200" s="7">
        <v>72.34329020100779</v>
      </c>
      <c r="J200" s="7">
        <v>144.28941389061143</v>
      </c>
      <c r="K200" s="7">
        <v>289.56584554718762</v>
      </c>
      <c r="L200" s="7">
        <v>334.31982640154808</v>
      </c>
      <c r="M200" s="7">
        <v>281.92137328808235</v>
      </c>
      <c r="N200" s="7">
        <v>347.51283279521988</v>
      </c>
      <c r="O200" s="7">
        <v>418.99100782287218</v>
      </c>
      <c r="P200" s="7">
        <v>318.42923360368582</v>
      </c>
      <c r="Q200" s="7">
        <v>196.18452726685211</v>
      </c>
      <c r="R200" s="7">
        <v>134.49395072320857</v>
      </c>
      <c r="S200" s="7">
        <v>91.603899833259561</v>
      </c>
      <c r="T200" s="7">
        <v>23.115090963720387</v>
      </c>
      <c r="U200" s="7">
        <v>11.555972545181366</v>
      </c>
      <c r="V200" s="7">
        <v>2.9151628702893464</v>
      </c>
      <c r="W200" s="7">
        <v>0</v>
      </c>
      <c r="X200" s="7">
        <v>0</v>
      </c>
      <c r="Y200" s="7">
        <v>0</v>
      </c>
      <c r="Z200" s="7">
        <v>0</v>
      </c>
      <c r="AB200" s="7">
        <f t="shared" si="3"/>
        <v>2687.7678070568227</v>
      </c>
    </row>
    <row r="201" spans="2:28" x14ac:dyDescent="0.2">
      <c r="B201" s="6">
        <v>44395</v>
      </c>
      <c r="C201" s="7">
        <v>0</v>
      </c>
      <c r="D201" s="7">
        <v>0</v>
      </c>
      <c r="E201" s="7">
        <v>0</v>
      </c>
      <c r="F201" s="7">
        <v>0</v>
      </c>
      <c r="G201" s="7">
        <v>0.34390294311730912</v>
      </c>
      <c r="H201" s="7">
        <v>79.165903045425267</v>
      </c>
      <c r="I201" s="7">
        <v>265.75944891312224</v>
      </c>
      <c r="J201" s="7">
        <v>454.34275967953693</v>
      </c>
      <c r="K201" s="7">
        <v>479.07718895411097</v>
      </c>
      <c r="L201" s="7">
        <v>366.25830566515549</v>
      </c>
      <c r="M201" s="7">
        <v>334.97652746495891</v>
      </c>
      <c r="N201" s="7">
        <v>440.5402403228191</v>
      </c>
      <c r="O201" s="7">
        <v>566.84705563272666</v>
      </c>
      <c r="P201" s="7">
        <v>462.20744307367812</v>
      </c>
      <c r="Q201" s="7">
        <v>313.99355216939017</v>
      </c>
      <c r="R201" s="7">
        <v>192.26791493656981</v>
      </c>
      <c r="S201" s="7">
        <v>135.14278710322523</v>
      </c>
      <c r="T201" s="7">
        <v>144.02594699690769</v>
      </c>
      <c r="U201" s="7">
        <v>34.739486254430787</v>
      </c>
      <c r="V201" s="7">
        <v>7.8304720213766812</v>
      </c>
      <c r="W201" s="7">
        <v>0</v>
      </c>
      <c r="X201" s="7">
        <v>0</v>
      </c>
      <c r="Y201" s="7">
        <v>0</v>
      </c>
      <c r="Z201" s="7">
        <v>0</v>
      </c>
      <c r="AB201" s="7">
        <f t="shared" si="3"/>
        <v>4277.5189351765503</v>
      </c>
    </row>
    <row r="202" spans="2:28" x14ac:dyDescent="0.2">
      <c r="B202" s="6">
        <v>44396</v>
      </c>
      <c r="C202" s="7">
        <v>0</v>
      </c>
      <c r="D202" s="7">
        <v>0</v>
      </c>
      <c r="E202" s="7">
        <v>0</v>
      </c>
      <c r="F202" s="7">
        <v>0</v>
      </c>
      <c r="G202" s="7">
        <v>2.6967606124340451</v>
      </c>
      <c r="H202" s="7">
        <v>86.200862341484566</v>
      </c>
      <c r="I202" s="7">
        <v>197.96981039732214</v>
      </c>
      <c r="J202" s="7">
        <v>182.75951271305311</v>
      </c>
      <c r="K202" s="7">
        <v>265.02410101577004</v>
      </c>
      <c r="L202" s="7">
        <v>53.184921452879841</v>
      </c>
      <c r="M202" s="7">
        <v>428.86118548251932</v>
      </c>
      <c r="N202" s="7">
        <v>66.574544931405228</v>
      </c>
      <c r="O202" s="7">
        <v>479.27380603896449</v>
      </c>
      <c r="P202" s="7">
        <v>616.00132684610912</v>
      </c>
      <c r="Q202" s="7">
        <v>516.74902241204722</v>
      </c>
      <c r="R202" s="7">
        <v>467.87001511745967</v>
      </c>
      <c r="S202" s="7">
        <v>59.700811644925807</v>
      </c>
      <c r="T202" s="7">
        <v>226.534340484843</v>
      </c>
      <c r="U202" s="7">
        <v>90.85282256911907</v>
      </c>
      <c r="V202" s="7">
        <v>17.40218494621622</v>
      </c>
      <c r="W202" s="7">
        <v>0</v>
      </c>
      <c r="X202" s="7">
        <v>0</v>
      </c>
      <c r="Y202" s="7">
        <v>0</v>
      </c>
      <c r="Z202" s="7">
        <v>0</v>
      </c>
      <c r="AB202" s="7">
        <f t="shared" si="3"/>
        <v>3757.6560290065531</v>
      </c>
    </row>
    <row r="203" spans="2:28" x14ac:dyDescent="0.2">
      <c r="B203" s="6">
        <v>44397</v>
      </c>
      <c r="C203" s="7">
        <v>0</v>
      </c>
      <c r="D203" s="7">
        <v>0</v>
      </c>
      <c r="E203" s="7">
        <v>0</v>
      </c>
      <c r="F203" s="7">
        <v>0</v>
      </c>
      <c r="G203" s="7">
        <v>0.13325526308863136</v>
      </c>
      <c r="H203" s="7">
        <v>59.865969996202786</v>
      </c>
      <c r="I203" s="7">
        <v>181.82754773084736</v>
      </c>
      <c r="J203" s="7">
        <v>360.23789052694042</v>
      </c>
      <c r="K203" s="7">
        <v>506.91816816937074</v>
      </c>
      <c r="L203" s="7">
        <v>582.81236292283324</v>
      </c>
      <c r="M203" s="7">
        <v>611.16454655871223</v>
      </c>
      <c r="N203" s="7">
        <v>616.07997368005044</v>
      </c>
      <c r="O203" s="7">
        <v>701.72637584224833</v>
      </c>
      <c r="P203" s="7">
        <v>663.30739746186839</v>
      </c>
      <c r="Q203" s="7">
        <v>673.37419220636912</v>
      </c>
      <c r="R203" s="7">
        <v>494.68858549148126</v>
      </c>
      <c r="S203" s="7">
        <v>402.71111319699986</v>
      </c>
      <c r="T203" s="7">
        <v>272.03153391994977</v>
      </c>
      <c r="U203" s="7">
        <v>146.39714904024129</v>
      </c>
      <c r="V203" s="7">
        <v>38.64744743297954</v>
      </c>
      <c r="W203" s="7">
        <v>0</v>
      </c>
      <c r="X203" s="7">
        <v>0</v>
      </c>
      <c r="Y203" s="7">
        <v>0</v>
      </c>
      <c r="Z203" s="7">
        <v>0</v>
      </c>
      <c r="AB203" s="7">
        <f t="shared" si="3"/>
        <v>6311.9235094401829</v>
      </c>
    </row>
    <row r="204" spans="2:28" x14ac:dyDescent="0.2">
      <c r="B204" s="6">
        <v>44398</v>
      </c>
      <c r="C204" s="7">
        <v>0</v>
      </c>
      <c r="D204" s="7">
        <v>0</v>
      </c>
      <c r="E204" s="7">
        <v>0</v>
      </c>
      <c r="F204" s="7">
        <v>0</v>
      </c>
      <c r="G204" s="7">
        <v>1.6420279224457697</v>
      </c>
      <c r="H204" s="7">
        <v>77.844636235209563</v>
      </c>
      <c r="I204" s="7">
        <v>213.80928275312257</v>
      </c>
      <c r="J204" s="7">
        <v>369.23115598814087</v>
      </c>
      <c r="K204" s="7">
        <v>504.59808656809918</v>
      </c>
      <c r="L204" s="7">
        <v>620.20893246197465</v>
      </c>
      <c r="M204" s="7">
        <v>711.47858325098332</v>
      </c>
      <c r="N204" s="7">
        <v>756.54321909941245</v>
      </c>
      <c r="O204" s="7">
        <v>756.03201467879308</v>
      </c>
      <c r="P204" s="7">
        <v>719.42191347906589</v>
      </c>
      <c r="Q204" s="7">
        <v>673.45283904031044</v>
      </c>
      <c r="R204" s="7">
        <v>578.32949338817286</v>
      </c>
      <c r="S204" s="7">
        <v>443.72543709744627</v>
      </c>
      <c r="T204" s="7">
        <v>298.94841283639806</v>
      </c>
      <c r="U204" s="7">
        <v>152.3035262692413</v>
      </c>
      <c r="V204" s="7">
        <v>37.097711570164023</v>
      </c>
      <c r="W204" s="7">
        <v>0</v>
      </c>
      <c r="X204" s="7">
        <v>0</v>
      </c>
      <c r="Y204" s="7">
        <v>0</v>
      </c>
      <c r="Z204" s="7">
        <v>0</v>
      </c>
      <c r="AB204" s="7">
        <f t="shared" si="3"/>
        <v>6914.6672726389797</v>
      </c>
    </row>
    <row r="205" spans="2:28" x14ac:dyDescent="0.2">
      <c r="B205" s="6">
        <v>44399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67.534036305490446</v>
      </c>
      <c r="I205" s="7">
        <v>198.73268468655388</v>
      </c>
      <c r="J205" s="7">
        <v>395.51492789136068</v>
      </c>
      <c r="K205" s="7">
        <v>510.65389278158773</v>
      </c>
      <c r="L205" s="7">
        <v>329.78583642482567</v>
      </c>
      <c r="M205" s="7">
        <v>272.58992644093382</v>
      </c>
      <c r="N205" s="7">
        <v>224.12381502453874</v>
      </c>
      <c r="O205" s="7">
        <v>340.79639317662338</v>
      </c>
      <c r="P205" s="7">
        <v>448.01168954725318</v>
      </c>
      <c r="Q205" s="7">
        <v>468.85310054172737</v>
      </c>
      <c r="R205" s="7">
        <v>286.49468668177542</v>
      </c>
      <c r="S205" s="7">
        <v>141.25757844217003</v>
      </c>
      <c r="T205" s="7">
        <v>150.69126617344236</v>
      </c>
      <c r="U205" s="7">
        <v>101.95382317994938</v>
      </c>
      <c r="V205" s="7">
        <v>15.832394140745642</v>
      </c>
      <c r="W205" s="7">
        <v>0</v>
      </c>
      <c r="X205" s="7">
        <v>0</v>
      </c>
      <c r="Y205" s="7">
        <v>0</v>
      </c>
      <c r="Z205" s="7">
        <v>0</v>
      </c>
      <c r="AB205" s="7">
        <f t="shared" si="3"/>
        <v>3952.8260514389781</v>
      </c>
    </row>
    <row r="206" spans="2:28" x14ac:dyDescent="0.2">
      <c r="B206" s="6">
        <v>44400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23.877572018782374</v>
      </c>
      <c r="I206" s="7">
        <v>71.812424071903251</v>
      </c>
      <c r="J206" s="7">
        <v>178.95693829198584</v>
      </c>
      <c r="K206" s="7">
        <v>47.502687700612817</v>
      </c>
      <c r="L206" s="7">
        <v>381.06750449632335</v>
      </c>
      <c r="M206" s="7">
        <v>548.20775598861201</v>
      </c>
      <c r="N206" s="7">
        <v>232.29522107105143</v>
      </c>
      <c r="O206" s="7">
        <v>322.92783250513457</v>
      </c>
      <c r="P206" s="7">
        <v>301.99990999332488</v>
      </c>
      <c r="Q206" s="7">
        <v>704.12510427746122</v>
      </c>
      <c r="R206" s="7">
        <v>730.98299806845353</v>
      </c>
      <c r="S206" s="7">
        <v>573.45338968380531</v>
      </c>
      <c r="T206" s="7">
        <v>379.85241091192853</v>
      </c>
      <c r="U206" s="7">
        <v>123.86483111602678</v>
      </c>
      <c r="V206" s="7">
        <v>42.355252419147405</v>
      </c>
      <c r="W206" s="7">
        <v>0</v>
      </c>
      <c r="X206" s="7">
        <v>0</v>
      </c>
      <c r="Y206" s="7">
        <v>0</v>
      </c>
      <c r="Z206" s="7">
        <v>0</v>
      </c>
      <c r="AB206" s="7">
        <f t="shared" si="3"/>
        <v>4663.2818326145534</v>
      </c>
    </row>
    <row r="207" spans="2:28" x14ac:dyDescent="0.2">
      <c r="B207" s="6">
        <v>44401</v>
      </c>
      <c r="C207" s="7">
        <v>0</v>
      </c>
      <c r="D207" s="7">
        <v>0</v>
      </c>
      <c r="E207" s="7">
        <v>0</v>
      </c>
      <c r="F207" s="7">
        <v>0</v>
      </c>
      <c r="G207" s="7">
        <v>1.0079378237931356</v>
      </c>
      <c r="H207" s="7">
        <v>75.284681790416585</v>
      </c>
      <c r="I207" s="7">
        <v>224.28110869242153</v>
      </c>
      <c r="J207" s="7">
        <v>399.68321009025556</v>
      </c>
      <c r="K207" s="7">
        <v>612.65883640359914</v>
      </c>
      <c r="L207" s="7">
        <v>776.91274909023798</v>
      </c>
      <c r="M207" s="7">
        <v>862.20524049969913</v>
      </c>
      <c r="N207" s="7">
        <v>399.9191505920798</v>
      </c>
      <c r="O207" s="7">
        <v>380.21418634805906</v>
      </c>
      <c r="P207" s="7">
        <v>385.36162162952439</v>
      </c>
      <c r="Q207" s="7">
        <v>303.6200347725179</v>
      </c>
      <c r="R207" s="7">
        <v>216.56192194107197</v>
      </c>
      <c r="S207" s="7">
        <v>134.90684660140099</v>
      </c>
      <c r="T207" s="7">
        <v>109.5353779719015</v>
      </c>
      <c r="U207" s="7">
        <v>45.367426159103488</v>
      </c>
      <c r="V207" s="7">
        <v>12.575235513062065</v>
      </c>
      <c r="W207" s="7">
        <v>0</v>
      </c>
      <c r="X207" s="7">
        <v>0</v>
      </c>
      <c r="Y207" s="7">
        <v>0</v>
      </c>
      <c r="Z207" s="7">
        <v>0</v>
      </c>
      <c r="AB207" s="7">
        <f t="shared" si="3"/>
        <v>4940.0955659191441</v>
      </c>
    </row>
    <row r="208" spans="2:28" x14ac:dyDescent="0.2">
      <c r="B208" s="6">
        <v>44402</v>
      </c>
      <c r="C208" s="7">
        <v>0</v>
      </c>
      <c r="D208" s="7">
        <v>0</v>
      </c>
      <c r="E208" s="7">
        <v>0</v>
      </c>
      <c r="F208" s="7">
        <v>0</v>
      </c>
      <c r="G208" s="7">
        <v>0.63939875994367923</v>
      </c>
      <c r="H208" s="7">
        <v>71.965785398088997</v>
      </c>
      <c r="I208" s="7">
        <v>218.21743779553867</v>
      </c>
      <c r="J208" s="7">
        <v>386.64356502276945</v>
      </c>
      <c r="K208" s="7">
        <v>538.18028466108206</v>
      </c>
      <c r="L208" s="7">
        <v>662.75686962427858</v>
      </c>
      <c r="M208" s="7">
        <v>742.50475924087038</v>
      </c>
      <c r="N208" s="7">
        <v>794.52963989311422</v>
      </c>
      <c r="O208" s="7">
        <v>798.85521575989185</v>
      </c>
      <c r="P208" s="7">
        <v>766.76730751179582</v>
      </c>
      <c r="Q208" s="7">
        <v>693.23251777657572</v>
      </c>
      <c r="R208" s="7">
        <v>581.04280915915149</v>
      </c>
      <c r="S208" s="7">
        <v>449.89921356184703</v>
      </c>
      <c r="T208" s="7">
        <v>291.17810564298651</v>
      </c>
      <c r="U208" s="7">
        <v>137.3370337701906</v>
      </c>
      <c r="V208" s="7">
        <v>27.833901000205103</v>
      </c>
      <c r="W208" s="7">
        <v>0</v>
      </c>
      <c r="X208" s="7">
        <v>0</v>
      </c>
      <c r="Y208" s="7">
        <v>0</v>
      </c>
      <c r="Z208" s="7">
        <v>0</v>
      </c>
      <c r="AB208" s="7">
        <f t="shared" si="3"/>
        <v>7161.5838445783302</v>
      </c>
    </row>
    <row r="209" spans="2:28" x14ac:dyDescent="0.2">
      <c r="B209" s="6">
        <v>44403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34.403271039331244</v>
      </c>
      <c r="I209" s="7">
        <v>80.557952006188273</v>
      </c>
      <c r="J209" s="7">
        <v>140.99804389016336</v>
      </c>
      <c r="K209" s="7">
        <v>221.14703235985627</v>
      </c>
      <c r="L209" s="7">
        <v>274.49317982231605</v>
      </c>
      <c r="M209" s="7">
        <v>310.35613609959989</v>
      </c>
      <c r="N209" s="7">
        <v>347.33194507715473</v>
      </c>
      <c r="O209" s="7">
        <v>349.92729059722126</v>
      </c>
      <c r="P209" s="7">
        <v>342.95131642661801</v>
      </c>
      <c r="Q209" s="7">
        <v>313.20315148827893</v>
      </c>
      <c r="R209" s="7">
        <v>263.21915617681458</v>
      </c>
      <c r="S209" s="7">
        <v>196.56596441146797</v>
      </c>
      <c r="T209" s="7">
        <v>136.37754239610541</v>
      </c>
      <c r="U209" s="7">
        <v>66.806553091532379</v>
      </c>
      <c r="V209" s="7">
        <v>16.413987477742378</v>
      </c>
      <c r="W209" s="7">
        <v>0</v>
      </c>
      <c r="X209" s="7">
        <v>0</v>
      </c>
      <c r="Y209" s="7">
        <v>0</v>
      </c>
      <c r="Z209" s="7">
        <v>0</v>
      </c>
      <c r="AB209" s="7">
        <f t="shared" si="3"/>
        <v>3094.7525223603907</v>
      </c>
    </row>
    <row r="210" spans="2:28" x14ac:dyDescent="0.2">
      <c r="B210" s="6">
        <v>44404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34.982898205479451</v>
      </c>
      <c r="I210" s="7">
        <v>103.28295467355923</v>
      </c>
      <c r="J210" s="7">
        <v>185.11498538959836</v>
      </c>
      <c r="K210" s="7">
        <v>200.34887712404986</v>
      </c>
      <c r="L210" s="7">
        <v>246.49883928087044</v>
      </c>
      <c r="M210" s="7">
        <v>319.32580751061789</v>
      </c>
      <c r="N210" s="7">
        <v>334.04063014105611</v>
      </c>
      <c r="O210" s="7">
        <v>302.61728763976487</v>
      </c>
      <c r="P210" s="7">
        <v>302.85716048328624</v>
      </c>
      <c r="Q210" s="7">
        <v>275.16561025251508</v>
      </c>
      <c r="R210" s="7">
        <v>187.57663129196456</v>
      </c>
      <c r="S210" s="7">
        <v>90.557896941838806</v>
      </c>
      <c r="T210" s="7">
        <v>31.820115778525572</v>
      </c>
      <c r="U210" s="7">
        <v>15.474157812142508</v>
      </c>
      <c r="V210" s="7">
        <v>1.7828844020348382</v>
      </c>
      <c r="W210" s="7">
        <v>0</v>
      </c>
      <c r="X210" s="7">
        <v>0</v>
      </c>
      <c r="Y210" s="7">
        <v>0</v>
      </c>
      <c r="Z210" s="7">
        <v>0</v>
      </c>
      <c r="AB210" s="7">
        <f t="shared" si="3"/>
        <v>2631.4467369273043</v>
      </c>
    </row>
    <row r="211" spans="2:28" x14ac:dyDescent="0.2">
      <c r="B211" s="6">
        <v>44405</v>
      </c>
      <c r="C211" s="7">
        <v>0</v>
      </c>
      <c r="D211" s="7">
        <v>0</v>
      </c>
      <c r="E211" s="7">
        <v>0</v>
      </c>
      <c r="F211" s="7">
        <v>0</v>
      </c>
      <c r="G211" s="7">
        <v>0.32426876102383562</v>
      </c>
      <c r="H211" s="7">
        <v>60.955228646291332</v>
      </c>
      <c r="I211" s="7">
        <v>191.98478633438074</v>
      </c>
      <c r="J211" s="7">
        <v>346.95050793253876</v>
      </c>
      <c r="K211" s="7">
        <v>502.74988597047593</v>
      </c>
      <c r="L211" s="7">
        <v>631.14084237983104</v>
      </c>
      <c r="M211" s="7">
        <v>732.79187524910571</v>
      </c>
      <c r="N211" s="7">
        <v>778.32839210118345</v>
      </c>
      <c r="O211" s="7">
        <v>772.19393905375341</v>
      </c>
      <c r="P211" s="7">
        <v>757.6049513576213</v>
      </c>
      <c r="Q211" s="7">
        <v>677.62112123920531</v>
      </c>
      <c r="R211" s="7">
        <v>579.35190222941117</v>
      </c>
      <c r="S211" s="7">
        <v>430.74870949711328</v>
      </c>
      <c r="T211" s="7">
        <v>278.85414676436727</v>
      </c>
      <c r="U211" s="7">
        <v>132.37048620679047</v>
      </c>
      <c r="V211" s="7">
        <v>39.054051564456643</v>
      </c>
      <c r="W211" s="7">
        <v>0</v>
      </c>
      <c r="X211" s="7">
        <v>0</v>
      </c>
      <c r="Y211" s="7">
        <v>0</v>
      </c>
      <c r="Z211" s="7">
        <v>0</v>
      </c>
      <c r="AB211" s="7">
        <f t="shared" si="3"/>
        <v>6913.0250952875513</v>
      </c>
    </row>
    <row r="212" spans="2:28" x14ac:dyDescent="0.2">
      <c r="B212" s="6">
        <v>44406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33.777635475327308</v>
      </c>
      <c r="I212" s="7">
        <v>76.354278732019779</v>
      </c>
      <c r="J212" s="7">
        <v>118.96513336147679</v>
      </c>
      <c r="K212" s="7">
        <v>180.47875452875215</v>
      </c>
      <c r="L212" s="7">
        <v>250.541286545459</v>
      </c>
      <c r="M212" s="7">
        <v>305.6019349878415</v>
      </c>
      <c r="N212" s="7">
        <v>334.3945408937924</v>
      </c>
      <c r="O212" s="7">
        <v>428.31065764492962</v>
      </c>
      <c r="P212" s="7">
        <v>379.96644882114362</v>
      </c>
      <c r="Q212" s="7">
        <v>355.79041206755358</v>
      </c>
      <c r="R212" s="7">
        <v>217.69443634982832</v>
      </c>
      <c r="S212" s="7">
        <v>195.06774222488409</v>
      </c>
      <c r="T212" s="7">
        <v>85.386867610190947</v>
      </c>
      <c r="U212" s="7">
        <v>34.158286151603747</v>
      </c>
      <c r="V212" s="7">
        <v>1.6294444290151435</v>
      </c>
      <c r="W212" s="7">
        <v>0</v>
      </c>
      <c r="X212" s="7">
        <v>0</v>
      </c>
      <c r="Y212" s="7">
        <v>0</v>
      </c>
      <c r="Z212" s="7">
        <v>0</v>
      </c>
      <c r="AB212" s="7">
        <f t="shared" si="3"/>
        <v>2998.117859823818</v>
      </c>
    </row>
    <row r="213" spans="2:28" x14ac:dyDescent="0.2">
      <c r="B213" s="6">
        <v>44407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40.463796062856453</v>
      </c>
      <c r="I213" s="7">
        <v>129.51560613471722</v>
      </c>
      <c r="J213" s="7">
        <v>209.09833740003197</v>
      </c>
      <c r="K213" s="7">
        <v>221.68183083065787</v>
      </c>
      <c r="L213" s="7">
        <v>350.02559913964802</v>
      </c>
      <c r="M213" s="7">
        <v>359.87611509080989</v>
      </c>
      <c r="N213" s="7">
        <v>443.80408393138765</v>
      </c>
      <c r="O213" s="7">
        <v>372.86463971623414</v>
      </c>
      <c r="P213" s="7">
        <v>245.28767803817266</v>
      </c>
      <c r="Q213" s="7">
        <v>203.2470129547909</v>
      </c>
      <c r="R213" s="7">
        <v>174.85550590194123</v>
      </c>
      <c r="S213" s="7">
        <v>101.00219648925831</v>
      </c>
      <c r="T213" s="7">
        <v>57.018954607523675</v>
      </c>
      <c r="U213" s="7">
        <v>11.179254210602004</v>
      </c>
      <c r="V213" s="7">
        <v>2.0802874045842872</v>
      </c>
      <c r="W213" s="7">
        <v>0</v>
      </c>
      <c r="X213" s="7">
        <v>0</v>
      </c>
      <c r="Y213" s="7">
        <v>0</v>
      </c>
      <c r="Z213" s="7">
        <v>0</v>
      </c>
      <c r="AB213" s="7">
        <f t="shared" si="3"/>
        <v>2922.0008979132162</v>
      </c>
    </row>
    <row r="214" spans="2:28" x14ac:dyDescent="0.2">
      <c r="B214" s="6">
        <v>44408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61.836073186435158</v>
      </c>
      <c r="I214" s="7">
        <v>198.15856279878159</v>
      </c>
      <c r="J214" s="7">
        <v>367.87056576095438</v>
      </c>
      <c r="K214" s="7">
        <v>544.27541429154144</v>
      </c>
      <c r="L214" s="7">
        <v>715.80415911776083</v>
      </c>
      <c r="M214" s="7">
        <v>842.976089601024</v>
      </c>
      <c r="N214" s="7">
        <v>493.58752981630147</v>
      </c>
      <c r="O214" s="7">
        <v>456.82013494869136</v>
      </c>
      <c r="P214" s="7">
        <v>432.95082084747281</v>
      </c>
      <c r="Q214" s="7">
        <v>316.3136337706618</v>
      </c>
      <c r="R214" s="7">
        <v>201.94934019475758</v>
      </c>
      <c r="S214" s="7">
        <v>143.79787117847764</v>
      </c>
      <c r="T214" s="7">
        <v>65.068458061427179</v>
      </c>
      <c r="U214" s="7">
        <v>32.445751342529505</v>
      </c>
      <c r="V214" s="7">
        <v>1.8178035963048254</v>
      </c>
      <c r="W214" s="7">
        <v>0</v>
      </c>
      <c r="X214" s="7">
        <v>0</v>
      </c>
      <c r="Y214" s="7">
        <v>0</v>
      </c>
      <c r="Z214" s="7">
        <v>0</v>
      </c>
      <c r="AB214" s="7">
        <f t="shared" si="3"/>
        <v>4875.6722085131205</v>
      </c>
    </row>
    <row r="215" spans="2:28" x14ac:dyDescent="0.2">
      <c r="B215" s="6">
        <v>44409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20.054942655060042</v>
      </c>
      <c r="I215" s="7">
        <v>86.027839306813476</v>
      </c>
      <c r="J215" s="7">
        <v>139.09872285047825</v>
      </c>
      <c r="K215" s="7">
        <v>220.61223388905469</v>
      </c>
      <c r="L215" s="7">
        <v>292.4679137196257</v>
      </c>
      <c r="M215" s="7">
        <v>347.22577185133372</v>
      </c>
      <c r="N215" s="7">
        <v>315.28336024602936</v>
      </c>
      <c r="O215" s="7">
        <v>342.39685624733113</v>
      </c>
      <c r="P215" s="7">
        <v>265.65327568730123</v>
      </c>
      <c r="Q215" s="7">
        <v>243.82484692686236</v>
      </c>
      <c r="R215" s="7">
        <v>167.28574813508033</v>
      </c>
      <c r="S215" s="7">
        <v>86.633419928162326</v>
      </c>
      <c r="T215" s="7">
        <v>35.680888856709487</v>
      </c>
      <c r="U215" s="7">
        <v>9.8918055389810888</v>
      </c>
      <c r="V215" s="7">
        <v>1.5481236027197238</v>
      </c>
      <c r="W215" s="7">
        <v>0</v>
      </c>
      <c r="X215" s="7">
        <v>0</v>
      </c>
      <c r="Y215" s="7">
        <v>0</v>
      </c>
      <c r="Z215" s="7">
        <v>0</v>
      </c>
      <c r="AB215" s="7">
        <f t="shared" si="3"/>
        <v>2573.6857494415426</v>
      </c>
    </row>
    <row r="216" spans="2:28" x14ac:dyDescent="0.2">
      <c r="B216" s="6">
        <v>44410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4.2355252419147407</v>
      </c>
      <c r="I216" s="7">
        <v>43.259691009473642</v>
      </c>
      <c r="J216" s="7">
        <v>137.45500402110272</v>
      </c>
      <c r="K216" s="7">
        <v>153.51468751193906</v>
      </c>
      <c r="L216" s="7">
        <v>72.311831467431233</v>
      </c>
      <c r="M216" s="7">
        <v>251.10361140814007</v>
      </c>
      <c r="N216" s="7">
        <v>166.09424860086793</v>
      </c>
      <c r="O216" s="7">
        <v>345.0590515762479</v>
      </c>
      <c r="P216" s="7">
        <v>87.34910611702918</v>
      </c>
      <c r="Q216" s="7">
        <v>289.43607827118421</v>
      </c>
      <c r="R216" s="7">
        <v>322.55819238560991</v>
      </c>
      <c r="S216" s="7">
        <v>315.68445909913055</v>
      </c>
      <c r="T216" s="7">
        <v>306.242906684464</v>
      </c>
      <c r="U216" s="7">
        <v>109.02024120958525</v>
      </c>
      <c r="V216" s="7">
        <v>15.634597353382992</v>
      </c>
      <c r="W216" s="7">
        <v>0</v>
      </c>
      <c r="X216" s="7">
        <v>0</v>
      </c>
      <c r="Y216" s="7">
        <v>0</v>
      </c>
      <c r="Z216" s="7">
        <v>0</v>
      </c>
      <c r="AB216" s="7">
        <f t="shared" si="3"/>
        <v>2618.9592319575027</v>
      </c>
    </row>
    <row r="217" spans="2:28" x14ac:dyDescent="0.2">
      <c r="B217" s="6">
        <v>44411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52.193971345218038</v>
      </c>
      <c r="I217" s="7">
        <v>192.02017740965439</v>
      </c>
      <c r="J217" s="7">
        <v>357.73692120760353</v>
      </c>
      <c r="K217" s="7">
        <v>516.27714140839885</v>
      </c>
      <c r="L217" s="7">
        <v>646.75223891720123</v>
      </c>
      <c r="M217" s="7">
        <v>737.27474478376644</v>
      </c>
      <c r="N217" s="7">
        <v>788.27721659477197</v>
      </c>
      <c r="O217" s="7">
        <v>795.39475506646977</v>
      </c>
      <c r="P217" s="7">
        <v>765.46963475176244</v>
      </c>
      <c r="Q217" s="7">
        <v>694.9627481232867</v>
      </c>
      <c r="R217" s="7">
        <v>587.29523245749374</v>
      </c>
      <c r="S217" s="7">
        <v>443.68611368047556</v>
      </c>
      <c r="T217" s="7">
        <v>281.6854327862581</v>
      </c>
      <c r="U217" s="7">
        <v>124.59231432998482</v>
      </c>
      <c r="V217" s="7">
        <v>9.6279454111076497</v>
      </c>
      <c r="W217" s="7">
        <v>0</v>
      </c>
      <c r="X217" s="7">
        <v>0</v>
      </c>
      <c r="Y217" s="7">
        <v>0</v>
      </c>
      <c r="Z217" s="7">
        <v>0</v>
      </c>
      <c r="AB217" s="7">
        <f t="shared" si="3"/>
        <v>6993.2465882734532</v>
      </c>
    </row>
    <row r="218" spans="2:28" x14ac:dyDescent="0.2">
      <c r="B218" s="6">
        <v>44412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51.627714140839878</v>
      </c>
      <c r="I218" s="7">
        <v>200.92299901182218</v>
      </c>
      <c r="J218" s="7">
        <v>381.50006208300113</v>
      </c>
      <c r="K218" s="7">
        <v>551.6682166820342</v>
      </c>
      <c r="L218" s="7">
        <v>691.14837667712823</v>
      </c>
      <c r="M218" s="7">
        <v>785.17066665408618</v>
      </c>
      <c r="N218" s="7">
        <v>835.70125746144333</v>
      </c>
      <c r="O218" s="7">
        <v>845.53211170411987</v>
      </c>
      <c r="P218" s="7">
        <v>808.33215924983188</v>
      </c>
      <c r="Q218" s="7">
        <v>729.25276772174243</v>
      </c>
      <c r="R218" s="7">
        <v>607.90070295014368</v>
      </c>
      <c r="S218" s="7">
        <v>454.30343626256615</v>
      </c>
      <c r="T218" s="7">
        <v>283.56509211745788</v>
      </c>
      <c r="U218" s="7">
        <v>120.04652732817119</v>
      </c>
      <c r="V218" s="7">
        <v>7.3310646258487155</v>
      </c>
      <c r="W218" s="7">
        <v>0</v>
      </c>
      <c r="X218" s="7">
        <v>0</v>
      </c>
      <c r="Y218" s="7">
        <v>0</v>
      </c>
      <c r="Z218" s="7">
        <v>0</v>
      </c>
      <c r="AB218" s="7">
        <f t="shared" si="3"/>
        <v>7354.0031546702357</v>
      </c>
    </row>
    <row r="219" spans="2:28" x14ac:dyDescent="0.2">
      <c r="B219" s="6">
        <v>44413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44.211317700164734</v>
      </c>
      <c r="I219" s="7">
        <v>165.75606721491982</v>
      </c>
      <c r="J219" s="7">
        <v>318.96009973279035</v>
      </c>
      <c r="K219" s="7">
        <v>466.21843160469001</v>
      </c>
      <c r="L219" s="7">
        <v>619.54043437347264</v>
      </c>
      <c r="M219" s="7">
        <v>708.72594406303381</v>
      </c>
      <c r="N219" s="7">
        <v>736.40962961041089</v>
      </c>
      <c r="O219" s="7">
        <v>726.61809878470501</v>
      </c>
      <c r="P219" s="7">
        <v>713.01219651284077</v>
      </c>
      <c r="Q219" s="7">
        <v>619.14720020376558</v>
      </c>
      <c r="R219" s="7">
        <v>511.04712695129484</v>
      </c>
      <c r="S219" s="7">
        <v>383.10445749540594</v>
      </c>
      <c r="T219" s="7">
        <v>231.65031703273186</v>
      </c>
      <c r="U219" s="7">
        <v>102.14257558140876</v>
      </c>
      <c r="V219" s="7">
        <v>7.3373563725640283</v>
      </c>
      <c r="W219" s="7">
        <v>0</v>
      </c>
      <c r="X219" s="7">
        <v>0</v>
      </c>
      <c r="Y219" s="7">
        <v>0</v>
      </c>
      <c r="Z219" s="7">
        <v>0</v>
      </c>
      <c r="AB219" s="7">
        <f t="shared" si="3"/>
        <v>6353.8812532341981</v>
      </c>
    </row>
    <row r="220" spans="2:28" x14ac:dyDescent="0.2">
      <c r="B220" s="6">
        <v>44414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40.967135800081486</v>
      </c>
      <c r="I220" s="7">
        <v>151.00585350920801</v>
      </c>
      <c r="J220" s="7">
        <v>296.34127029124016</v>
      </c>
      <c r="K220" s="7">
        <v>425.44004820606801</v>
      </c>
      <c r="L220" s="7">
        <v>551.27498251232703</v>
      </c>
      <c r="M220" s="7">
        <v>637.55055934605593</v>
      </c>
      <c r="N220" s="7">
        <v>689.22152924556383</v>
      </c>
      <c r="O220" s="7">
        <v>651.66766603853944</v>
      </c>
      <c r="P220" s="7">
        <v>609.90619721564963</v>
      </c>
      <c r="Q220" s="7">
        <v>587.60981979325948</v>
      </c>
      <c r="R220" s="7">
        <v>501.96341763106182</v>
      </c>
      <c r="S220" s="7">
        <v>367.11162381341978</v>
      </c>
      <c r="T220" s="7">
        <v>233.01877194331243</v>
      </c>
      <c r="U220" s="7">
        <v>105.25305786379164</v>
      </c>
      <c r="V220" s="7">
        <v>6.8182872685507094</v>
      </c>
      <c r="W220" s="7">
        <v>0</v>
      </c>
      <c r="X220" s="7">
        <v>0</v>
      </c>
      <c r="Y220" s="7">
        <v>0</v>
      </c>
      <c r="Z220" s="7">
        <v>0</v>
      </c>
      <c r="AB220" s="7">
        <f t="shared" si="3"/>
        <v>5855.15022047813</v>
      </c>
    </row>
    <row r="221" spans="2:28" x14ac:dyDescent="0.2">
      <c r="B221" s="6">
        <v>44415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37.973837300271342</v>
      </c>
      <c r="I221" s="7">
        <v>131.54469445040564</v>
      </c>
      <c r="J221" s="7">
        <v>324.00922647182892</v>
      </c>
      <c r="K221" s="7">
        <v>541.24751118479719</v>
      </c>
      <c r="L221" s="7">
        <v>536.92193531801945</v>
      </c>
      <c r="M221" s="7">
        <v>528.82131142205401</v>
      </c>
      <c r="N221" s="7">
        <v>483.40276482088859</v>
      </c>
      <c r="O221" s="7">
        <v>522.64753495765308</v>
      </c>
      <c r="P221" s="7">
        <v>444.70852252171392</v>
      </c>
      <c r="Q221" s="7">
        <v>220.79312160711996</v>
      </c>
      <c r="R221" s="7">
        <v>168.65420304566089</v>
      </c>
      <c r="S221" s="7">
        <v>30.750518836922367</v>
      </c>
      <c r="T221" s="7">
        <v>18.514644412317498</v>
      </c>
      <c r="U221" s="7">
        <v>7.4293731682754807</v>
      </c>
      <c r="V221" s="7">
        <v>0.62807361585611576</v>
      </c>
      <c r="W221" s="7">
        <v>0</v>
      </c>
      <c r="X221" s="7">
        <v>0</v>
      </c>
      <c r="Y221" s="7">
        <v>0</v>
      </c>
      <c r="Z221" s="7">
        <v>0</v>
      </c>
      <c r="AB221" s="7">
        <f t="shared" si="3"/>
        <v>3998.0472731337841</v>
      </c>
    </row>
    <row r="222" spans="2:28" x14ac:dyDescent="0.2">
      <c r="B222" s="6">
        <v>44416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11.531198792489823</v>
      </c>
      <c r="I222" s="7">
        <v>24.626289877904618</v>
      </c>
      <c r="J222" s="7">
        <v>25.233443435932315</v>
      </c>
      <c r="K222" s="7">
        <v>81.006238959654311</v>
      </c>
      <c r="L222" s="7">
        <v>183.06623536542463</v>
      </c>
      <c r="M222" s="7">
        <v>332.69970162235495</v>
      </c>
      <c r="N222" s="7">
        <v>382.87244933527876</v>
      </c>
      <c r="O222" s="7">
        <v>371.25631196213214</v>
      </c>
      <c r="P222" s="7">
        <v>341.13064222087434</v>
      </c>
      <c r="Q222" s="7">
        <v>332.07052695082371</v>
      </c>
      <c r="R222" s="7">
        <v>195.05594519979286</v>
      </c>
      <c r="S222" s="7">
        <v>144.37985774964412</v>
      </c>
      <c r="T222" s="7">
        <v>67.09361403541854</v>
      </c>
      <c r="U222" s="7">
        <v>32.823649379617983</v>
      </c>
      <c r="V222" s="7">
        <v>0.62449518491178158</v>
      </c>
      <c r="W222" s="7">
        <v>0</v>
      </c>
      <c r="X222" s="7">
        <v>0</v>
      </c>
      <c r="Y222" s="7">
        <v>0</v>
      </c>
      <c r="Z222" s="7">
        <v>0</v>
      </c>
      <c r="AB222" s="7">
        <f t="shared" si="3"/>
        <v>2525.4706000722545</v>
      </c>
    </row>
    <row r="223" spans="2:28" x14ac:dyDescent="0.2">
      <c r="B223" s="6">
        <v>44417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36.129962278514945</v>
      </c>
      <c r="I223" s="7">
        <v>155.74432525417811</v>
      </c>
      <c r="J223" s="7">
        <v>313.52953584913581</v>
      </c>
      <c r="K223" s="7">
        <v>453.792231841947</v>
      </c>
      <c r="L223" s="7">
        <v>581.59333699674141</v>
      </c>
      <c r="M223" s="7">
        <v>660.75137535877252</v>
      </c>
      <c r="N223" s="7">
        <v>705.18683653567018</v>
      </c>
      <c r="O223" s="7">
        <v>722.76440392157588</v>
      </c>
      <c r="P223" s="7">
        <v>704.67563211505114</v>
      </c>
      <c r="Q223" s="7">
        <v>652.96533879857282</v>
      </c>
      <c r="R223" s="7">
        <v>556.11176279972392</v>
      </c>
      <c r="S223" s="7">
        <v>421.23244259020242</v>
      </c>
      <c r="T223" s="7">
        <v>252.70800682054488</v>
      </c>
      <c r="U223" s="7">
        <v>100.71513554537215</v>
      </c>
      <c r="V223" s="7">
        <v>4.5233726541403083</v>
      </c>
      <c r="W223" s="7">
        <v>0</v>
      </c>
      <c r="X223" s="7">
        <v>0</v>
      </c>
      <c r="Y223" s="7">
        <v>0</v>
      </c>
      <c r="Z223" s="7">
        <v>0</v>
      </c>
      <c r="AB223" s="7">
        <f t="shared" si="3"/>
        <v>6322.4236993601435</v>
      </c>
    </row>
    <row r="224" spans="2:28" x14ac:dyDescent="0.2">
      <c r="B224" s="6">
        <v>44418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34.786281120625922</v>
      </c>
      <c r="I224" s="7">
        <v>161.94169576876132</v>
      </c>
      <c r="J224" s="7">
        <v>325.13780853888829</v>
      </c>
      <c r="K224" s="7">
        <v>483.99261607544918</v>
      </c>
      <c r="L224" s="7">
        <v>609.55228646291323</v>
      </c>
      <c r="M224" s="7">
        <v>712.22572817342666</v>
      </c>
      <c r="N224" s="7">
        <v>757.76224502550417</v>
      </c>
      <c r="O224" s="7">
        <v>766.37407334208876</v>
      </c>
      <c r="P224" s="7">
        <v>723.47222542704856</v>
      </c>
      <c r="Q224" s="7">
        <v>652.57210462886565</v>
      </c>
      <c r="R224" s="7">
        <v>551.74686351597552</v>
      </c>
      <c r="S224" s="7">
        <v>402.94705369882416</v>
      </c>
      <c r="T224" s="7">
        <v>237.83589052222391</v>
      </c>
      <c r="U224" s="7">
        <v>90.990454528516551</v>
      </c>
      <c r="V224" s="7">
        <v>2.8102873172284735</v>
      </c>
      <c r="W224" s="7">
        <v>0</v>
      </c>
      <c r="X224" s="7">
        <v>0</v>
      </c>
      <c r="Y224" s="7">
        <v>0</v>
      </c>
      <c r="Z224" s="7">
        <v>0</v>
      </c>
      <c r="AB224" s="7">
        <f t="shared" si="3"/>
        <v>6514.147614146339</v>
      </c>
    </row>
    <row r="225" spans="2:28" x14ac:dyDescent="0.2">
      <c r="B225" s="6">
        <v>44419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30.939271238381757</v>
      </c>
      <c r="I225" s="7">
        <v>128.34376830899018</v>
      </c>
      <c r="J225" s="7">
        <v>257.63129862527728</v>
      </c>
      <c r="K225" s="7">
        <v>391.99941441417963</v>
      </c>
      <c r="L225" s="7">
        <v>496.77272659092858</v>
      </c>
      <c r="M225" s="7">
        <v>612.9341003223941</v>
      </c>
      <c r="N225" s="7">
        <v>647.22411992084972</v>
      </c>
      <c r="O225" s="7">
        <v>624.6524785796646</v>
      </c>
      <c r="P225" s="7">
        <v>600.27196005782673</v>
      </c>
      <c r="Q225" s="7">
        <v>516.39511165931094</v>
      </c>
      <c r="R225" s="7">
        <v>403.6941986212675</v>
      </c>
      <c r="S225" s="7">
        <v>282.1337197397242</v>
      </c>
      <c r="T225" s="7">
        <v>156.4914701766215</v>
      </c>
      <c r="U225" s="7">
        <v>56.688637904969738</v>
      </c>
      <c r="V225" s="7">
        <v>0.37992712540417284</v>
      </c>
      <c r="W225" s="7">
        <v>0</v>
      </c>
      <c r="X225" s="7">
        <v>0</v>
      </c>
      <c r="Y225" s="7">
        <v>0</v>
      </c>
      <c r="Z225" s="7">
        <v>0</v>
      </c>
      <c r="AB225" s="7">
        <f t="shared" si="3"/>
        <v>5206.5522032857907</v>
      </c>
    </row>
    <row r="226" spans="2:28" x14ac:dyDescent="0.2">
      <c r="B226" s="6">
        <v>44420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21.086789116371371</v>
      </c>
      <c r="I226" s="7">
        <v>86.566570119312132</v>
      </c>
      <c r="J226" s="7">
        <v>189.88884820984211</v>
      </c>
      <c r="K226" s="7">
        <v>294.28072324197524</v>
      </c>
      <c r="L226" s="7">
        <v>343.13613648638034</v>
      </c>
      <c r="M226" s="7">
        <v>444.82649277262607</v>
      </c>
      <c r="N226" s="7">
        <v>457.84254378992966</v>
      </c>
      <c r="O226" s="7">
        <v>441.64129599799878</v>
      </c>
      <c r="P226" s="7">
        <v>408.84556624443007</v>
      </c>
      <c r="Q226" s="7">
        <v>381.46467100772753</v>
      </c>
      <c r="R226" s="7">
        <v>319.52635693716843</v>
      </c>
      <c r="S226" s="7">
        <v>216.33384612264189</v>
      </c>
      <c r="T226" s="7">
        <v>128.97687532221855</v>
      </c>
      <c r="U226" s="7">
        <v>46.326917533188706</v>
      </c>
      <c r="V226" s="7">
        <v>0.33641969686778372</v>
      </c>
      <c r="W226" s="7">
        <v>0</v>
      </c>
      <c r="X226" s="7">
        <v>0</v>
      </c>
      <c r="Y226" s="7">
        <v>0</v>
      </c>
      <c r="Z226" s="7">
        <v>0</v>
      </c>
      <c r="AB226" s="7">
        <f t="shared" si="3"/>
        <v>3781.0800525986788</v>
      </c>
    </row>
    <row r="227" spans="2:28" x14ac:dyDescent="0.2">
      <c r="B227" s="6">
        <v>44421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15.90868156966881</v>
      </c>
      <c r="I227" s="7">
        <v>104.68680065941346</v>
      </c>
      <c r="J227" s="7">
        <v>266.34143548428858</v>
      </c>
      <c r="K227" s="7">
        <v>534.12997271309928</v>
      </c>
      <c r="L227" s="7">
        <v>540.81495359811936</v>
      </c>
      <c r="M227" s="7">
        <v>350.74915001190908</v>
      </c>
      <c r="N227" s="7">
        <v>482.38035597965023</v>
      </c>
      <c r="O227" s="7">
        <v>496.30084558728004</v>
      </c>
      <c r="P227" s="7">
        <v>364.20562329928458</v>
      </c>
      <c r="Q227" s="7">
        <v>325.08668809682632</v>
      </c>
      <c r="R227" s="7">
        <v>470.62265430540913</v>
      </c>
      <c r="S227" s="7">
        <v>259.91598915127531</v>
      </c>
      <c r="T227" s="7">
        <v>200.87581091145731</v>
      </c>
      <c r="U227" s="7">
        <v>74.836394836950532</v>
      </c>
      <c r="V227" s="7">
        <v>0.26049404338074472</v>
      </c>
      <c r="W227" s="7">
        <v>0</v>
      </c>
      <c r="X227" s="7">
        <v>0</v>
      </c>
      <c r="Y227" s="7">
        <v>0</v>
      </c>
      <c r="Z227" s="7">
        <v>0</v>
      </c>
      <c r="AB227" s="7">
        <f t="shared" si="3"/>
        <v>4487.115850248013</v>
      </c>
    </row>
    <row r="228" spans="2:28" x14ac:dyDescent="0.2">
      <c r="B228" s="6">
        <v>44422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14.94289844886827</v>
      </c>
      <c r="I228" s="7">
        <v>133.18448093808408</v>
      </c>
      <c r="J228" s="7">
        <v>271.68155550891049</v>
      </c>
      <c r="K228" s="7">
        <v>415.88445788218638</v>
      </c>
      <c r="L228" s="7">
        <v>530.35492468391146</v>
      </c>
      <c r="M228" s="7">
        <v>594.57006459707429</v>
      </c>
      <c r="N228" s="7">
        <v>600.70451764450445</v>
      </c>
      <c r="O228" s="7">
        <v>611.75439781327304</v>
      </c>
      <c r="P228" s="7">
        <v>572.86353842924461</v>
      </c>
      <c r="Q228" s="7">
        <v>492.32918047323886</v>
      </c>
      <c r="R228" s="7">
        <v>388.56648011263701</v>
      </c>
      <c r="S228" s="7">
        <v>276.50653877121613</v>
      </c>
      <c r="T228" s="7">
        <v>153.07819758356425</v>
      </c>
      <c r="U228" s="7">
        <v>52.630461273592893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B228" s="7">
        <f t="shared" si="3"/>
        <v>5109.0516941603064</v>
      </c>
    </row>
    <row r="229" spans="2:28" x14ac:dyDescent="0.2">
      <c r="B229" s="6">
        <v>44423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5.4042171942841222</v>
      </c>
      <c r="I229" s="7">
        <v>66.952049734323978</v>
      </c>
      <c r="J229" s="7">
        <v>127.83256388837098</v>
      </c>
      <c r="K229" s="7">
        <v>189.68829878329151</v>
      </c>
      <c r="L229" s="7">
        <v>247.37575147931716</v>
      </c>
      <c r="M229" s="7">
        <v>291.52021937063171</v>
      </c>
      <c r="N229" s="7">
        <v>288.72432442401453</v>
      </c>
      <c r="O229" s="7">
        <v>294.87843917992996</v>
      </c>
      <c r="P229" s="7">
        <v>265.85775745554895</v>
      </c>
      <c r="Q229" s="7">
        <v>240.60032673526453</v>
      </c>
      <c r="R229" s="7">
        <v>190.05007421942202</v>
      </c>
      <c r="S229" s="7">
        <v>147.66729540839506</v>
      </c>
      <c r="T229" s="7">
        <v>84.820610405812801</v>
      </c>
      <c r="U229" s="7">
        <v>28.584978264345587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B229" s="7">
        <f t="shared" si="3"/>
        <v>2469.9569065429528</v>
      </c>
    </row>
    <row r="230" spans="2:28" x14ac:dyDescent="0.2">
      <c r="B230" s="6">
        <v>44424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5.3546696889010326</v>
      </c>
      <c r="I230" s="7">
        <v>63.310701322836628</v>
      </c>
      <c r="J230" s="7">
        <v>120.00327156950344</v>
      </c>
      <c r="K230" s="7">
        <v>196.08228638272826</v>
      </c>
      <c r="L230" s="7">
        <v>229.99086883656807</v>
      </c>
      <c r="M230" s="7">
        <v>204.7413027996777</v>
      </c>
      <c r="N230" s="7">
        <v>249.35765169464071</v>
      </c>
      <c r="O230" s="7">
        <v>147.59651325784782</v>
      </c>
      <c r="P230" s="7">
        <v>179.66869213915558</v>
      </c>
      <c r="Q230" s="7">
        <v>146.31850220629988</v>
      </c>
      <c r="R230" s="7">
        <v>127.17193048326311</v>
      </c>
      <c r="S230" s="7">
        <v>187.7457219849386</v>
      </c>
      <c r="T230" s="7">
        <v>103.49530112520108</v>
      </c>
      <c r="U230" s="7">
        <v>62.363006973842609</v>
      </c>
      <c r="V230" s="7">
        <v>0.71025955732489132</v>
      </c>
      <c r="W230" s="7">
        <v>0</v>
      </c>
      <c r="X230" s="7">
        <v>0</v>
      </c>
      <c r="Y230" s="7">
        <v>0</v>
      </c>
      <c r="Z230" s="7">
        <v>0</v>
      </c>
      <c r="AB230" s="7">
        <f t="shared" si="3"/>
        <v>2023.9106800227296</v>
      </c>
    </row>
    <row r="231" spans="2:28" x14ac:dyDescent="0.2">
      <c r="B231" s="6">
        <v>44425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5.0672155108451724</v>
      </c>
      <c r="I231" s="7">
        <v>26.649479681047438</v>
      </c>
      <c r="J231" s="7">
        <v>31.788263810779295</v>
      </c>
      <c r="K231" s="7">
        <v>90.821363835542527</v>
      </c>
      <c r="L231" s="7">
        <v>233.64401427314661</v>
      </c>
      <c r="M231" s="7">
        <v>280.29338382549514</v>
      </c>
      <c r="N231" s="7">
        <v>308.45288271821772</v>
      </c>
      <c r="O231" s="7">
        <v>262.37763505364143</v>
      </c>
      <c r="P231" s="7">
        <v>242.17719575578982</v>
      </c>
      <c r="Q231" s="7">
        <v>213.23122852365319</v>
      </c>
      <c r="R231" s="7">
        <v>196.7625814963215</v>
      </c>
      <c r="S231" s="7">
        <v>157.48635262598037</v>
      </c>
      <c r="T231" s="7">
        <v>107.87592977573769</v>
      </c>
      <c r="U231" s="7">
        <v>26.600718644003766</v>
      </c>
      <c r="V231" s="7">
        <v>0.42249079193326505</v>
      </c>
      <c r="W231" s="7">
        <v>0</v>
      </c>
      <c r="X231" s="7">
        <v>0</v>
      </c>
      <c r="Y231" s="7">
        <v>0</v>
      </c>
      <c r="Z231" s="7">
        <v>0</v>
      </c>
      <c r="AB231" s="7">
        <f t="shared" si="3"/>
        <v>2183.6507363221353</v>
      </c>
    </row>
    <row r="232" spans="2:28" x14ac:dyDescent="0.2">
      <c r="B232" s="6">
        <v>44426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10.656645999061318</v>
      </c>
      <c r="I232" s="7">
        <v>150.05029447681989</v>
      </c>
      <c r="J232" s="7">
        <v>327.2534083719122</v>
      </c>
      <c r="K232" s="7">
        <v>495.08181966118821</v>
      </c>
      <c r="L232" s="7">
        <v>631.45542971559655</v>
      </c>
      <c r="M232" s="7">
        <v>731.45487907210179</v>
      </c>
      <c r="N232" s="7">
        <v>787.41210142141654</v>
      </c>
      <c r="O232" s="7">
        <v>797.59686641682924</v>
      </c>
      <c r="P232" s="7">
        <v>760.98676521710217</v>
      </c>
      <c r="Q232" s="7">
        <v>679.86255600653578</v>
      </c>
      <c r="R232" s="7">
        <v>558.6677849028199</v>
      </c>
      <c r="S232" s="7">
        <v>403.22231761761913</v>
      </c>
      <c r="T232" s="7">
        <v>228.9959863872092</v>
      </c>
      <c r="U232" s="7">
        <v>68.922152924556372</v>
      </c>
      <c r="V232" s="7">
        <v>0.14008180827474592</v>
      </c>
      <c r="W232" s="7">
        <v>0</v>
      </c>
      <c r="X232" s="7">
        <v>0</v>
      </c>
      <c r="Y232" s="7">
        <v>0</v>
      </c>
      <c r="Z232" s="7">
        <v>0</v>
      </c>
      <c r="AB232" s="7">
        <f t="shared" si="3"/>
        <v>6631.7590899990437</v>
      </c>
    </row>
    <row r="233" spans="2:28" x14ac:dyDescent="0.2">
      <c r="B233" s="6">
        <v>44427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9.2154427670849479</v>
      </c>
      <c r="I233" s="7">
        <v>124.6866905307145</v>
      </c>
      <c r="J233" s="7">
        <v>274.08814862751768</v>
      </c>
      <c r="K233" s="7">
        <v>424.85019695150743</v>
      </c>
      <c r="L233" s="7">
        <v>545.80902755339901</v>
      </c>
      <c r="M233" s="7">
        <v>633.53957081504404</v>
      </c>
      <c r="N233" s="7">
        <v>694.41222028569689</v>
      </c>
      <c r="O233" s="7">
        <v>715.56821861593664</v>
      </c>
      <c r="P233" s="7">
        <v>691.77755134865947</v>
      </c>
      <c r="Q233" s="7">
        <v>624.80977224754724</v>
      </c>
      <c r="R233" s="7">
        <v>513.6817958883322</v>
      </c>
      <c r="S233" s="7">
        <v>368.71208688412753</v>
      </c>
      <c r="T233" s="7">
        <v>209.71178270477492</v>
      </c>
      <c r="U233" s="7">
        <v>64.317380797286702</v>
      </c>
      <c r="V233" s="7">
        <v>0.44525905035930385</v>
      </c>
      <c r="W233" s="7">
        <v>0</v>
      </c>
      <c r="X233" s="7">
        <v>0</v>
      </c>
      <c r="Y233" s="7">
        <v>0</v>
      </c>
      <c r="Z233" s="7">
        <v>0</v>
      </c>
      <c r="AB233" s="7">
        <f t="shared" si="3"/>
        <v>5895.6251450679893</v>
      </c>
    </row>
    <row r="234" spans="2:28" x14ac:dyDescent="0.2">
      <c r="B234" s="6">
        <v>44428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4.2441763936482957</v>
      </c>
      <c r="I234" s="7">
        <v>75.312208182296089</v>
      </c>
      <c r="J234" s="7">
        <v>168.84688778881736</v>
      </c>
      <c r="K234" s="7">
        <v>276.27453061108901</v>
      </c>
      <c r="L234" s="7">
        <v>380.68606735170755</v>
      </c>
      <c r="M234" s="7">
        <v>436.9224859615141</v>
      </c>
      <c r="N234" s="7">
        <v>412.46332060573508</v>
      </c>
      <c r="O234" s="7">
        <v>433.186761349297</v>
      </c>
      <c r="P234" s="7">
        <v>381.34276841511826</v>
      </c>
      <c r="Q234" s="7">
        <v>350.84352621263878</v>
      </c>
      <c r="R234" s="7">
        <v>301.72857841622698</v>
      </c>
      <c r="S234" s="7">
        <v>195.78736075544799</v>
      </c>
      <c r="T234" s="7">
        <v>93.027407527599138</v>
      </c>
      <c r="U234" s="7">
        <v>28.233820150797186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B234" s="7">
        <f t="shared" si="3"/>
        <v>3538.8998997219328</v>
      </c>
    </row>
    <row r="235" spans="2:28" x14ac:dyDescent="0.2">
      <c r="B235" s="6">
        <v>44429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13.399454332768062</v>
      </c>
      <c r="I235" s="7">
        <v>130.90372275378311</v>
      </c>
      <c r="J235" s="7">
        <v>287.7097802661703</v>
      </c>
      <c r="K235" s="7">
        <v>505.69914224327886</v>
      </c>
      <c r="L235" s="7">
        <v>523.11941596130168</v>
      </c>
      <c r="M235" s="7">
        <v>696.37839113423217</v>
      </c>
      <c r="N235" s="7">
        <v>494.76723232542258</v>
      </c>
      <c r="O235" s="7">
        <v>450.09583064670051</v>
      </c>
      <c r="P235" s="7">
        <v>457.68525012204691</v>
      </c>
      <c r="Q235" s="7">
        <v>216.18441713815315</v>
      </c>
      <c r="R235" s="7">
        <v>40.542442896797859</v>
      </c>
      <c r="S235" s="7">
        <v>28.324264009829804</v>
      </c>
      <c r="T235" s="7">
        <v>15.390398933994906</v>
      </c>
      <c r="U235" s="7">
        <v>4.5037109456549551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B235" s="7">
        <f t="shared" si="3"/>
        <v>3864.7034537101349</v>
      </c>
    </row>
    <row r="236" spans="2:28" x14ac:dyDescent="0.2">
      <c r="B236" s="6">
        <v>44430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3.8131524202323877</v>
      </c>
      <c r="I236" s="7">
        <v>69.901306007126948</v>
      </c>
      <c r="J236" s="7">
        <v>177.9345294507475</v>
      </c>
      <c r="K236" s="7">
        <v>155.31176766750033</v>
      </c>
      <c r="L236" s="7">
        <v>295.26380866624294</v>
      </c>
      <c r="M236" s="7">
        <v>387.25307798581537</v>
      </c>
      <c r="N236" s="7">
        <v>405.89630997162709</v>
      </c>
      <c r="O236" s="7">
        <v>109.10675272692079</v>
      </c>
      <c r="P236" s="7">
        <v>197.6984788202243</v>
      </c>
      <c r="Q236" s="7">
        <v>268.5396144929511</v>
      </c>
      <c r="R236" s="7">
        <v>163.91966364238789</v>
      </c>
      <c r="S236" s="7">
        <v>59.130622098850573</v>
      </c>
      <c r="T236" s="7">
        <v>67.99412028404771</v>
      </c>
      <c r="U236" s="7">
        <v>3.7639195021850638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B236" s="7">
        <f t="shared" si="3"/>
        <v>2365.5271237368597</v>
      </c>
    </row>
    <row r="237" spans="2:28" x14ac:dyDescent="0.2">
      <c r="B237" s="6">
        <v>44431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2.8521667563022746</v>
      </c>
      <c r="I237" s="7">
        <v>84.148179975613729</v>
      </c>
      <c r="J237" s="7">
        <v>201.5128502663828</v>
      </c>
      <c r="K237" s="7">
        <v>301.7679018331977</v>
      </c>
      <c r="L237" s="7">
        <v>445.2983737762745</v>
      </c>
      <c r="M237" s="7">
        <v>616.43388443278684</v>
      </c>
      <c r="N237" s="7">
        <v>628.27023294096944</v>
      </c>
      <c r="O237" s="7">
        <v>703.33863593804699</v>
      </c>
      <c r="P237" s="7">
        <v>685.95768563699517</v>
      </c>
      <c r="Q237" s="7">
        <v>510.26065861188073</v>
      </c>
      <c r="R237" s="7">
        <v>363.86744191333656</v>
      </c>
      <c r="S237" s="7">
        <v>246.09380808607219</v>
      </c>
      <c r="T237" s="7">
        <v>120.84086035097948</v>
      </c>
      <c r="U237" s="7">
        <v>35.299844946263342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B237" s="7">
        <f t="shared" si="3"/>
        <v>4945.9425254651023</v>
      </c>
    </row>
    <row r="238" spans="2:28" x14ac:dyDescent="0.2">
      <c r="B238" s="6">
        <v>44432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3.9936862275448988</v>
      </c>
      <c r="I238" s="7">
        <v>93.900387384348818</v>
      </c>
      <c r="J238" s="7">
        <v>297.88668057818899</v>
      </c>
      <c r="K238" s="7">
        <v>480.06027437837861</v>
      </c>
      <c r="L238" s="7">
        <v>582.37980533615553</v>
      </c>
      <c r="M238" s="7">
        <v>646.791562334172</v>
      </c>
      <c r="N238" s="7">
        <v>662.71754620730781</v>
      </c>
      <c r="O238" s="7">
        <v>502.16003471591534</v>
      </c>
      <c r="P238" s="7">
        <v>450.33177114852487</v>
      </c>
      <c r="Q238" s="7">
        <v>442.93896875803216</v>
      </c>
      <c r="R238" s="7">
        <v>316.98213185916381</v>
      </c>
      <c r="S238" s="7">
        <v>269.98278389577609</v>
      </c>
      <c r="T238" s="7">
        <v>83.12577113437537</v>
      </c>
      <c r="U238" s="7">
        <v>11.110044996733556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B238" s="7">
        <f t="shared" si="3"/>
        <v>4844.3614489546171</v>
      </c>
    </row>
    <row r="239" spans="2:28" x14ac:dyDescent="0.2">
      <c r="B239" s="6">
        <v>44433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2.0750180667102125</v>
      </c>
      <c r="I239" s="7">
        <v>78.332246605646304</v>
      </c>
      <c r="J239" s="7">
        <v>172.11466373908303</v>
      </c>
      <c r="K239" s="7">
        <v>300.81627514250653</v>
      </c>
      <c r="L239" s="7">
        <v>418.04724581557525</v>
      </c>
      <c r="M239" s="7">
        <v>443.76476051441699</v>
      </c>
      <c r="N239" s="7">
        <v>396.30139623077474</v>
      </c>
      <c r="O239" s="7">
        <v>453.28102742132779</v>
      </c>
      <c r="P239" s="7">
        <v>479.07718895411097</v>
      </c>
      <c r="Q239" s="7">
        <v>436.29331128998274</v>
      </c>
      <c r="R239" s="7">
        <v>395.20034055559506</v>
      </c>
      <c r="S239" s="7">
        <v>278.02442266628543</v>
      </c>
      <c r="T239" s="7">
        <v>168.70925582941982</v>
      </c>
      <c r="U239" s="7">
        <v>46.260067724338512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B239" s="7">
        <f t="shared" si="3"/>
        <v>4068.2972205557735</v>
      </c>
    </row>
    <row r="240" spans="2:28" x14ac:dyDescent="0.2">
      <c r="B240" s="6">
        <v>44434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1.4984188036687514</v>
      </c>
      <c r="I240" s="7">
        <v>35.275464427741504</v>
      </c>
      <c r="J240" s="7">
        <v>85.445852735647009</v>
      </c>
      <c r="K240" s="7">
        <v>178.93334424180338</v>
      </c>
      <c r="L240" s="7">
        <v>207.59225053005392</v>
      </c>
      <c r="M240" s="7">
        <v>62.89387310294714</v>
      </c>
      <c r="N240" s="7">
        <v>91.128086487914047</v>
      </c>
      <c r="O240" s="7">
        <v>259.56207839853897</v>
      </c>
      <c r="P240" s="7">
        <v>457.9211906238711</v>
      </c>
      <c r="Q240" s="7">
        <v>169.86143194666153</v>
      </c>
      <c r="R240" s="7">
        <v>303.20320655262844</v>
      </c>
      <c r="S240" s="7">
        <v>308.37030354257922</v>
      </c>
      <c r="T240" s="7">
        <v>113.53850181951937</v>
      </c>
      <c r="U240" s="7">
        <v>23.796959013992428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B240" s="7">
        <f t="shared" si="3"/>
        <v>2299.0209622275665</v>
      </c>
    </row>
    <row r="241" spans="2:28" x14ac:dyDescent="0.2">
      <c r="B241" s="6">
        <v>44435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1.9603509828236343</v>
      </c>
      <c r="I241" s="7">
        <v>97.423765544924052</v>
      </c>
      <c r="J241" s="7">
        <v>173.16853131389789</v>
      </c>
      <c r="K241" s="7">
        <v>289.60123662246122</v>
      </c>
      <c r="L241" s="7">
        <v>288.1855936115158</v>
      </c>
      <c r="M241" s="7">
        <v>238.13474849120129</v>
      </c>
      <c r="N241" s="7">
        <v>409.55338774990275</v>
      </c>
      <c r="O241" s="7">
        <v>354.16635494666338</v>
      </c>
      <c r="P241" s="7">
        <v>313.90310831035754</v>
      </c>
      <c r="Q241" s="7">
        <v>333.5412227455281</v>
      </c>
      <c r="R241" s="7">
        <v>245.45283638944966</v>
      </c>
      <c r="S241" s="7">
        <v>176.01161436087995</v>
      </c>
      <c r="T241" s="7">
        <v>130.89192572869192</v>
      </c>
      <c r="U241" s="7">
        <v>42.834998106190028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B241" s="7">
        <f t="shared" si="3"/>
        <v>3094.8296749044875</v>
      </c>
    </row>
    <row r="242" spans="2:28" x14ac:dyDescent="0.2">
      <c r="B242" s="6">
        <v>44436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0.37998611052962894</v>
      </c>
      <c r="I242" s="7">
        <v>22.335307605191286</v>
      </c>
      <c r="J242" s="7">
        <v>61.745629327402533</v>
      </c>
      <c r="K242" s="7">
        <v>115.65803399424041</v>
      </c>
      <c r="L242" s="7">
        <v>153.53828156212145</v>
      </c>
      <c r="M242" s="7">
        <v>153.56187561230391</v>
      </c>
      <c r="N242" s="7">
        <v>152.13050323457023</v>
      </c>
      <c r="O242" s="7">
        <v>138.65830058040635</v>
      </c>
      <c r="P242" s="7">
        <v>116.90065397051471</v>
      </c>
      <c r="Q242" s="7">
        <v>122.27616507041022</v>
      </c>
      <c r="R242" s="7">
        <v>103.94752042036416</v>
      </c>
      <c r="S242" s="7">
        <v>60.87264947065286</v>
      </c>
      <c r="T242" s="7">
        <v>25.022276686799625</v>
      </c>
      <c r="U242" s="7">
        <v>8.8682169952336114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B242" s="7">
        <f t="shared" si="3"/>
        <v>1235.8954006407409</v>
      </c>
    </row>
    <row r="243" spans="2:28" x14ac:dyDescent="0.2">
      <c r="B243" s="6">
        <v>44437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1.2947628271774652</v>
      </c>
      <c r="I243" s="7">
        <v>59.586773735710771</v>
      </c>
      <c r="J243" s="7">
        <v>120.63244624103471</v>
      </c>
      <c r="K243" s="7">
        <v>164.32076249548911</v>
      </c>
      <c r="L243" s="7">
        <v>216.73101263404601</v>
      </c>
      <c r="M243" s="7">
        <v>214.23004331470906</v>
      </c>
      <c r="N243" s="7">
        <v>269.46764713345976</v>
      </c>
      <c r="O243" s="7">
        <v>266.95488078903168</v>
      </c>
      <c r="P243" s="7">
        <v>372.77812819889857</v>
      </c>
      <c r="Q243" s="7">
        <v>291.89772417355044</v>
      </c>
      <c r="R243" s="7">
        <v>178.51651602191393</v>
      </c>
      <c r="S243" s="7">
        <v>99.397801076853497</v>
      </c>
      <c r="T243" s="7">
        <v>44.337152634471003</v>
      </c>
      <c r="U243" s="7">
        <v>2.2682926611212331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B243" s="7">
        <f t="shared" si="3"/>
        <v>2302.4139439374667</v>
      </c>
    </row>
    <row r="244" spans="2:28" x14ac:dyDescent="0.2">
      <c r="B244" s="6">
        <v>44438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0.2788148233473966</v>
      </c>
      <c r="I244" s="7">
        <v>54.746061106616857</v>
      </c>
      <c r="J244" s="7">
        <v>137.48646275467931</v>
      </c>
      <c r="K244" s="7">
        <v>189.91244226002448</v>
      </c>
      <c r="L244" s="7">
        <v>284.46166602438996</v>
      </c>
      <c r="M244" s="7">
        <v>338.06734803885632</v>
      </c>
      <c r="N244" s="7">
        <v>381.07143683802047</v>
      </c>
      <c r="O244" s="7">
        <v>424.49628619877097</v>
      </c>
      <c r="P244" s="7">
        <v>403.89081570612109</v>
      </c>
      <c r="Q244" s="7">
        <v>353.11248737184843</v>
      </c>
      <c r="R244" s="7">
        <v>265.31116195965615</v>
      </c>
      <c r="S244" s="7">
        <v>140.60087737875921</v>
      </c>
      <c r="T244" s="7">
        <v>81.230382436387345</v>
      </c>
      <c r="U244" s="7">
        <v>9.8556279953680388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B244" s="7">
        <f t="shared" si="3"/>
        <v>3064.5218708928469</v>
      </c>
    </row>
    <row r="245" spans="2:28" x14ac:dyDescent="0.2">
      <c r="B245" s="6">
        <v>44439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12.705002789065393</v>
      </c>
      <c r="J245" s="7">
        <v>97.537803454139095</v>
      </c>
      <c r="K245" s="7">
        <v>209.19271360076169</v>
      </c>
      <c r="L245" s="7">
        <v>272.74328776711957</v>
      </c>
      <c r="M245" s="7">
        <v>262.40909378721801</v>
      </c>
      <c r="N245" s="7">
        <v>243.50239490770264</v>
      </c>
      <c r="O245" s="7">
        <v>262.71581643958962</v>
      </c>
      <c r="P245" s="7">
        <v>395.75086839318499</v>
      </c>
      <c r="Q245" s="7">
        <v>318.08711987604062</v>
      </c>
      <c r="R245" s="7">
        <v>473.88649791397773</v>
      </c>
      <c r="S245" s="7">
        <v>342.70357889970256</v>
      </c>
      <c r="T245" s="7">
        <v>162.31920057168014</v>
      </c>
      <c r="U245" s="7">
        <v>45.996600830634776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B245" s="7">
        <f t="shared" si="3"/>
        <v>3099.5499792308165</v>
      </c>
    </row>
    <row r="246" spans="2:28" x14ac:dyDescent="0.2">
      <c r="B246" s="6">
        <v>44440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0.14323947865749356</v>
      </c>
      <c r="I246" s="7">
        <v>44.195588333376449</v>
      </c>
      <c r="J246" s="7">
        <v>117.31354984870714</v>
      </c>
      <c r="K246" s="7">
        <v>170.10916947357697</v>
      </c>
      <c r="L246" s="7">
        <v>234.35576812031641</v>
      </c>
      <c r="M246" s="7">
        <v>270.63555261748974</v>
      </c>
      <c r="N246" s="7">
        <v>314.59913279073908</v>
      </c>
      <c r="O246" s="7">
        <v>309.29833618308777</v>
      </c>
      <c r="P246" s="7">
        <v>301.47690854761441</v>
      </c>
      <c r="Q246" s="7">
        <v>261.18613551942911</v>
      </c>
      <c r="R246" s="7">
        <v>218.00509134389685</v>
      </c>
      <c r="S246" s="7">
        <v>147.1010382040169</v>
      </c>
      <c r="T246" s="7">
        <v>78.446284514861361</v>
      </c>
      <c r="U246" s="7">
        <v>7.9346790763490525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B246" s="7">
        <f t="shared" si="3"/>
        <v>2474.8004740521183</v>
      </c>
    </row>
    <row r="247" spans="2:28" x14ac:dyDescent="0.2">
      <c r="B247" s="6">
        <v>44441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1.2212673608592153</v>
      </c>
      <c r="I247" s="7">
        <v>76.208782089228194</v>
      </c>
      <c r="J247" s="7">
        <v>187.96593311997461</v>
      </c>
      <c r="K247" s="7">
        <v>311.74032037696873</v>
      </c>
      <c r="L247" s="7">
        <v>391.72808283708167</v>
      </c>
      <c r="M247" s="7">
        <v>498.18836960187411</v>
      </c>
      <c r="N247" s="7">
        <v>513.20991488468371</v>
      </c>
      <c r="O247" s="7">
        <v>544.31473770851221</v>
      </c>
      <c r="P247" s="7">
        <v>548.28640282255344</v>
      </c>
      <c r="Q247" s="7">
        <v>535.38832205616188</v>
      </c>
      <c r="R247" s="7">
        <v>459.1795399669337</v>
      </c>
      <c r="S247" s="7">
        <v>300.19889749606654</v>
      </c>
      <c r="T247" s="7">
        <v>154.44665249414481</v>
      </c>
      <c r="U247" s="7">
        <v>21.902356784343816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B247" s="7">
        <f t="shared" si="3"/>
        <v>4543.9795795993869</v>
      </c>
    </row>
    <row r="248" spans="2:28" x14ac:dyDescent="0.2">
      <c r="B248" s="6">
        <v>44442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28.036416597604237</v>
      </c>
      <c r="J248" s="7">
        <v>84.010548016216248</v>
      </c>
      <c r="K248" s="7">
        <v>132.25644829757542</v>
      </c>
      <c r="L248" s="7">
        <v>155.7600546209664</v>
      </c>
      <c r="M248" s="7">
        <v>162.90118714284657</v>
      </c>
      <c r="N248" s="7">
        <v>167.7379674302434</v>
      </c>
      <c r="O248" s="7">
        <v>196.58169377825624</v>
      </c>
      <c r="P248" s="7">
        <v>169.42887435998378</v>
      </c>
      <c r="Q248" s="7">
        <v>163.70731719074601</v>
      </c>
      <c r="R248" s="7">
        <v>111.35998451934225</v>
      </c>
      <c r="S248" s="7">
        <v>67.490780546822677</v>
      </c>
      <c r="T248" s="7">
        <v>30.417056261010778</v>
      </c>
      <c r="U248" s="7">
        <v>1.3592925544263936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B248" s="7">
        <f t="shared" si="3"/>
        <v>1471.0476213160407</v>
      </c>
    </row>
    <row r="249" spans="2:28" x14ac:dyDescent="0.2">
      <c r="B249" s="6">
        <v>44443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44.061888715676048</v>
      </c>
      <c r="J249" s="7">
        <v>97.085584158975976</v>
      </c>
      <c r="K249" s="7">
        <v>207.24227211901464</v>
      </c>
      <c r="L249" s="7">
        <v>254.07252938942841</v>
      </c>
      <c r="M249" s="7">
        <v>330.72173374872841</v>
      </c>
      <c r="N249" s="7">
        <v>371.1855298115849</v>
      </c>
      <c r="O249" s="7">
        <v>318.12251095131427</v>
      </c>
      <c r="P249" s="7">
        <v>298.6023667670558</v>
      </c>
      <c r="Q249" s="7">
        <v>234.49340007971392</v>
      </c>
      <c r="R249" s="7">
        <v>199.129851197958</v>
      </c>
      <c r="S249" s="7">
        <v>140.11719935001955</v>
      </c>
      <c r="T249" s="7">
        <v>56.134177725682783</v>
      </c>
      <c r="U249" s="7">
        <v>3.7144506436359155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B249" s="7">
        <f t="shared" si="3"/>
        <v>2554.6834946587892</v>
      </c>
    </row>
    <row r="250" spans="2:28" x14ac:dyDescent="0.2">
      <c r="B250" s="6">
        <v>44444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0.4121094098529986</v>
      </c>
      <c r="I250" s="7">
        <v>77.80531281823886</v>
      </c>
      <c r="J250" s="7">
        <v>249.27507251900224</v>
      </c>
      <c r="K250" s="7">
        <v>353.51751856664674</v>
      </c>
      <c r="L250" s="7">
        <v>469.24633471143437</v>
      </c>
      <c r="M250" s="7">
        <v>558.6677849028199</v>
      </c>
      <c r="N250" s="7">
        <v>597.28338036805303</v>
      </c>
      <c r="O250" s="7">
        <v>554.34220903604205</v>
      </c>
      <c r="P250" s="7">
        <v>487.76766410463699</v>
      </c>
      <c r="Q250" s="7">
        <v>386.74580590689328</v>
      </c>
      <c r="R250" s="7">
        <v>313.24640724694672</v>
      </c>
      <c r="S250" s="7">
        <v>232.27162702086898</v>
      </c>
      <c r="T250" s="7">
        <v>112.99583866532363</v>
      </c>
      <c r="U250" s="7">
        <v>11.386881852207331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B250" s="7">
        <f t="shared" si="3"/>
        <v>4404.9639471289656</v>
      </c>
    </row>
    <row r="251" spans="2:28" x14ac:dyDescent="0.2">
      <c r="B251" s="6">
        <v>44445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0.13550849488105282</v>
      </c>
      <c r="I251" s="7">
        <v>77.140747071433921</v>
      </c>
      <c r="J251" s="7">
        <v>251.91760613943367</v>
      </c>
      <c r="K251" s="7">
        <v>344.90569025006215</v>
      </c>
      <c r="L251" s="7">
        <v>400.11576767693333</v>
      </c>
      <c r="M251" s="7">
        <v>420.40665083381759</v>
      </c>
      <c r="N251" s="7">
        <v>507.39004917301924</v>
      </c>
      <c r="O251" s="7">
        <v>491.89662288656109</v>
      </c>
      <c r="P251" s="7">
        <v>457.409986203252</v>
      </c>
      <c r="Q251" s="7">
        <v>361.4215253777586</v>
      </c>
      <c r="R251" s="7">
        <v>272.03939860334395</v>
      </c>
      <c r="S251" s="7">
        <v>160.18787137186789</v>
      </c>
      <c r="T251" s="7">
        <v>74.148235039963197</v>
      </c>
      <c r="U251" s="7">
        <v>2.3449340007971391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B251" s="7">
        <f t="shared" si="3"/>
        <v>3821.4605931231258</v>
      </c>
    </row>
    <row r="252" spans="2:28" x14ac:dyDescent="0.2">
      <c r="B252" s="6">
        <v>44446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20.274760555926292</v>
      </c>
      <c r="J252" s="7">
        <v>52.158580269944402</v>
      </c>
      <c r="K252" s="7">
        <v>87.533926176791496</v>
      </c>
      <c r="L252" s="7">
        <v>112.88180075610859</v>
      </c>
      <c r="M252" s="7">
        <v>139.23635480987571</v>
      </c>
      <c r="N252" s="7">
        <v>134.93437299328048</v>
      </c>
      <c r="O252" s="7">
        <v>124.66702882222916</v>
      </c>
      <c r="P252" s="7">
        <v>114.74966306221712</v>
      </c>
      <c r="Q252" s="7">
        <v>90.864619594210311</v>
      </c>
      <c r="R252" s="7">
        <v>83.141500501163648</v>
      </c>
      <c r="S252" s="7">
        <v>48.674525526339856</v>
      </c>
      <c r="T252" s="7">
        <v>19.927141549905258</v>
      </c>
      <c r="U252" s="7">
        <v>0.89488300000235599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B252" s="7">
        <f t="shared" si="3"/>
        <v>1029.9391576179949</v>
      </c>
    </row>
    <row r="253" spans="2:28" x14ac:dyDescent="0.2">
      <c r="B253" s="6">
        <v>44447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16.888227886409098</v>
      </c>
      <c r="J253" s="7">
        <v>68.281181227933843</v>
      </c>
      <c r="K253" s="7">
        <v>96.853575998848811</v>
      </c>
      <c r="L253" s="7">
        <v>139.54700980394432</v>
      </c>
      <c r="M253" s="7">
        <v>186.26716150684007</v>
      </c>
      <c r="N253" s="7">
        <v>187.61595470893525</v>
      </c>
      <c r="O253" s="7">
        <v>170.51026832667819</v>
      </c>
      <c r="P253" s="7">
        <v>134.00634035277182</v>
      </c>
      <c r="Q253" s="7">
        <v>124.26199762743089</v>
      </c>
      <c r="R253" s="7">
        <v>113.27503492581563</v>
      </c>
      <c r="S253" s="7">
        <v>65.850994059144227</v>
      </c>
      <c r="T253" s="7">
        <v>24.53938512639936</v>
      </c>
      <c r="U253" s="7">
        <v>0.54081495359811926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B253" s="7">
        <f t="shared" si="3"/>
        <v>1328.4379465047493</v>
      </c>
    </row>
    <row r="254" spans="2:28" x14ac:dyDescent="0.2">
      <c r="B254" s="6">
        <v>44448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36.113839677556953</v>
      </c>
      <c r="J254" s="7">
        <v>104.14020516352062</v>
      </c>
      <c r="K254" s="7">
        <v>211.91782639683157</v>
      </c>
      <c r="L254" s="7">
        <v>274.34375083782726</v>
      </c>
      <c r="M254" s="7">
        <v>295.23628227436336</v>
      </c>
      <c r="N254" s="7">
        <v>321.50039246909796</v>
      </c>
      <c r="O254" s="7">
        <v>333.07720642527374</v>
      </c>
      <c r="P254" s="7">
        <v>280.96974659739118</v>
      </c>
      <c r="Q254" s="7">
        <v>247.20272844464608</v>
      </c>
      <c r="R254" s="7">
        <v>181.16691432573953</v>
      </c>
      <c r="S254" s="7">
        <v>108.7331802656991</v>
      </c>
      <c r="T254" s="7">
        <v>42.964765382193349</v>
      </c>
      <c r="U254" s="7">
        <v>0.51887248692846533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B254" s="7">
        <f t="shared" si="3"/>
        <v>2437.8857107470694</v>
      </c>
    </row>
    <row r="255" spans="2:28" x14ac:dyDescent="0.2">
      <c r="B255" s="6">
        <v>44449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63.247783855683494</v>
      </c>
      <c r="J255" s="7">
        <v>231.35145906375448</v>
      </c>
      <c r="K255" s="7">
        <v>404.6772840455352</v>
      </c>
      <c r="L255" s="7">
        <v>552.45468502144831</v>
      </c>
      <c r="M255" s="7">
        <v>651.27443186883249</v>
      </c>
      <c r="N255" s="7">
        <v>706.32721562782092</v>
      </c>
      <c r="O255" s="7">
        <v>709.00120798182888</v>
      </c>
      <c r="P255" s="7">
        <v>668.34079483411881</v>
      </c>
      <c r="Q255" s="7">
        <v>582.85168633980413</v>
      </c>
      <c r="R255" s="7">
        <v>446.91063387207345</v>
      </c>
      <c r="S255" s="7">
        <v>282.00395246372079</v>
      </c>
      <c r="T255" s="7">
        <v>109.99152960876167</v>
      </c>
      <c r="U255" s="7">
        <v>2.7759186507960765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B255" s="7">
        <f t="shared" si="3"/>
        <v>5411.2085832341781</v>
      </c>
    </row>
    <row r="256" spans="2:28" x14ac:dyDescent="0.2">
      <c r="B256" s="6">
        <v>44450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48.993045203802581</v>
      </c>
      <c r="J256" s="7">
        <v>159.47218518300105</v>
      </c>
      <c r="K256" s="7">
        <v>273.32527433828608</v>
      </c>
      <c r="L256" s="7">
        <v>400.50900184664044</v>
      </c>
      <c r="M256" s="7">
        <v>479.03786553714025</v>
      </c>
      <c r="N256" s="7">
        <v>531.45598035909131</v>
      </c>
      <c r="O256" s="7">
        <v>547.22467056434425</v>
      </c>
      <c r="P256" s="7">
        <v>509.63148394034948</v>
      </c>
      <c r="Q256" s="7">
        <v>432.79352717958994</v>
      </c>
      <c r="R256" s="7">
        <v>326.65176009226036</v>
      </c>
      <c r="S256" s="7">
        <v>206.56590934711846</v>
      </c>
      <c r="T256" s="7">
        <v>80.5382902977029</v>
      </c>
      <c r="U256" s="7">
        <v>1.5734872066658292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B256" s="7">
        <f t="shared" si="3"/>
        <v>3997.772481095993</v>
      </c>
    </row>
    <row r="257" spans="2:28" x14ac:dyDescent="0.2">
      <c r="B257" s="6">
        <v>44451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44.537702061021591</v>
      </c>
      <c r="J257" s="7">
        <v>142.1698817158904</v>
      </c>
      <c r="K257" s="7">
        <v>214.50530723350406</v>
      </c>
      <c r="L257" s="7">
        <v>331.15035899370912</v>
      </c>
      <c r="M257" s="7">
        <v>406.13225047345134</v>
      </c>
      <c r="N257" s="7">
        <v>445.06243327445026</v>
      </c>
      <c r="O257" s="7">
        <v>458.70765896328521</v>
      </c>
      <c r="P257" s="7">
        <v>430.94532658196681</v>
      </c>
      <c r="Q257" s="7">
        <v>321.92115303068442</v>
      </c>
      <c r="R257" s="7">
        <v>204.57221210670372</v>
      </c>
      <c r="S257" s="7">
        <v>128.06850439019524</v>
      </c>
      <c r="T257" s="7">
        <v>51.014268836096861</v>
      </c>
      <c r="U257" s="7">
        <v>0.27979790877166427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B257" s="7">
        <f t="shared" si="3"/>
        <v>3179.0668555697312</v>
      </c>
    </row>
    <row r="258" spans="2:28" x14ac:dyDescent="0.2">
      <c r="B258" s="6">
        <v>44452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52.693378740746013</v>
      </c>
      <c r="J258" s="7">
        <v>201.82350526045136</v>
      </c>
      <c r="K258" s="7">
        <v>355.59379498270005</v>
      </c>
      <c r="L258" s="7">
        <v>482.6949433154158</v>
      </c>
      <c r="M258" s="7">
        <v>577.89693580149503</v>
      </c>
      <c r="N258" s="7">
        <v>622.13577989353928</v>
      </c>
      <c r="O258" s="7">
        <v>623.5907463214553</v>
      </c>
      <c r="P258" s="7">
        <v>599.80007905417835</v>
      </c>
      <c r="Q258" s="7">
        <v>527.24837474322578</v>
      </c>
      <c r="R258" s="7">
        <v>403.22231761761913</v>
      </c>
      <c r="S258" s="7">
        <v>256.8526949692573</v>
      </c>
      <c r="T258" s="7">
        <v>93.837469917195662</v>
      </c>
      <c r="U258" s="7">
        <v>1.3997170270722792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B258" s="7">
        <f t="shared" si="3"/>
        <v>4798.7897376443516</v>
      </c>
    </row>
    <row r="259" spans="2:28" x14ac:dyDescent="0.2">
      <c r="B259" s="6">
        <v>44453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39.755974557383745</v>
      </c>
      <c r="J259" s="7">
        <v>139.64531834637108</v>
      </c>
      <c r="K259" s="7">
        <v>232.01209246886233</v>
      </c>
      <c r="L259" s="7">
        <v>294.15882064936602</v>
      </c>
      <c r="M259" s="7">
        <v>372.01525390966685</v>
      </c>
      <c r="N259" s="7">
        <v>430.51276899528904</v>
      </c>
      <c r="O259" s="7">
        <v>399.56523983934341</v>
      </c>
      <c r="P259" s="7">
        <v>396.9305709023061</v>
      </c>
      <c r="Q259" s="7">
        <v>305.33060341074366</v>
      </c>
      <c r="R259" s="7">
        <v>224.973200831106</v>
      </c>
      <c r="S259" s="7">
        <v>161.28106236365349</v>
      </c>
      <c r="T259" s="7">
        <v>58.151469016279997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B259" s="7">
        <f t="shared" si="3"/>
        <v>3054.3323752903716</v>
      </c>
    </row>
    <row r="260" spans="2:28" x14ac:dyDescent="0.2">
      <c r="B260" s="6">
        <v>44454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49.791310568307914</v>
      </c>
      <c r="J260" s="7">
        <v>133.9670169358011</v>
      </c>
      <c r="K260" s="7">
        <v>280.94222020551177</v>
      </c>
      <c r="L260" s="7">
        <v>462.9152645791508</v>
      </c>
      <c r="M260" s="7">
        <v>654.9315096471081</v>
      </c>
      <c r="N260" s="7">
        <v>593.50833233886533</v>
      </c>
      <c r="O260" s="7">
        <v>367.17454128057295</v>
      </c>
      <c r="P260" s="7">
        <v>254.17083793185517</v>
      </c>
      <c r="Q260" s="7">
        <v>161.39116793117148</v>
      </c>
      <c r="R260" s="7">
        <v>63.259580880774706</v>
      </c>
      <c r="S260" s="7">
        <v>17.093496122996182</v>
      </c>
      <c r="T260" s="7">
        <v>5.8513244452410502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B260" s="7">
        <f t="shared" ref="AB260:AB323" si="4">SUM(C260:Z260)</f>
        <v>3044.9966028673566</v>
      </c>
    </row>
    <row r="261" spans="2:28" x14ac:dyDescent="0.2">
      <c r="B261" s="6">
        <v>44455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18.535092589142263</v>
      </c>
      <c r="J261" s="7">
        <v>15.441519376056823</v>
      </c>
      <c r="K261" s="7">
        <v>158.33967077424467</v>
      </c>
      <c r="L261" s="7">
        <v>459.14021654996299</v>
      </c>
      <c r="M261" s="7">
        <v>644.51080414987098</v>
      </c>
      <c r="N261" s="7">
        <v>284.78805038524683</v>
      </c>
      <c r="O261" s="7">
        <v>273.93085495963493</v>
      </c>
      <c r="P261" s="7">
        <v>356.49823357302625</v>
      </c>
      <c r="Q261" s="7">
        <v>198.80739917879819</v>
      </c>
      <c r="R261" s="7">
        <v>30.999042832177231</v>
      </c>
      <c r="S261" s="7">
        <v>18.31134234657895</v>
      </c>
      <c r="T261" s="7">
        <v>6.0860852445561644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B261" s="7">
        <f t="shared" si="4"/>
        <v>2465.3883119592961</v>
      </c>
    </row>
    <row r="262" spans="2:28" x14ac:dyDescent="0.2">
      <c r="B262" s="6">
        <v>44456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5.3302891703791957</v>
      </c>
      <c r="J262" s="7">
        <v>17.62200284708247</v>
      </c>
      <c r="K262" s="7">
        <v>34.739486254430787</v>
      </c>
      <c r="L262" s="7">
        <v>42.905780256737295</v>
      </c>
      <c r="M262" s="7">
        <v>57.777896555058291</v>
      </c>
      <c r="N262" s="7">
        <v>60.440091883975086</v>
      </c>
      <c r="O262" s="7">
        <v>56.185298167744698</v>
      </c>
      <c r="P262" s="7">
        <v>461.3030044833518</v>
      </c>
      <c r="Q262" s="7">
        <v>384.48077708938064</v>
      </c>
      <c r="R262" s="7">
        <v>291.20169969316896</v>
      </c>
      <c r="S262" s="7">
        <v>170.667561994561</v>
      </c>
      <c r="T262" s="7">
        <v>57.28635384292447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B262" s="7">
        <f t="shared" si="4"/>
        <v>1639.9402422387948</v>
      </c>
    </row>
    <row r="263" spans="2:28" x14ac:dyDescent="0.2">
      <c r="B263" s="6">
        <v>44457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42.284470268600138</v>
      </c>
      <c r="J263" s="7">
        <v>175.02066425321817</v>
      </c>
      <c r="K263" s="7">
        <v>313.01046674512259</v>
      </c>
      <c r="L263" s="7">
        <v>459.37615705178717</v>
      </c>
      <c r="M263" s="7">
        <v>556.34770330154811</v>
      </c>
      <c r="N263" s="7">
        <v>610.96792947385882</v>
      </c>
      <c r="O263" s="7">
        <v>602.35610115727411</v>
      </c>
      <c r="P263" s="7">
        <v>541.83736243935766</v>
      </c>
      <c r="Q263" s="7">
        <v>451.786737576441</v>
      </c>
      <c r="R263" s="7">
        <v>338.86168106166463</v>
      </c>
      <c r="S263" s="7">
        <v>193.65209921393864</v>
      </c>
      <c r="T263" s="7">
        <v>60.32212163306297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B263" s="7">
        <f t="shared" si="4"/>
        <v>4345.8234941758737</v>
      </c>
    </row>
    <row r="264" spans="2:28" x14ac:dyDescent="0.2">
      <c r="B264" s="6">
        <v>44458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41.993476983016919</v>
      </c>
      <c r="J264" s="7">
        <v>186.7429748521856</v>
      </c>
      <c r="K264" s="7">
        <v>344.63042633126724</v>
      </c>
      <c r="L264" s="7">
        <v>479.74568704261293</v>
      </c>
      <c r="M264" s="7">
        <v>569.16713723399835</v>
      </c>
      <c r="N264" s="7">
        <v>614.62500725213442</v>
      </c>
      <c r="O264" s="7">
        <v>616.00132684610912</v>
      </c>
      <c r="P264" s="7">
        <v>573.41406626683465</v>
      </c>
      <c r="Q264" s="7">
        <v>489.6551881192309</v>
      </c>
      <c r="R264" s="7">
        <v>363.1045676241049</v>
      </c>
      <c r="S264" s="7">
        <v>211.11562869062917</v>
      </c>
      <c r="T264" s="7">
        <v>59.221065957883198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B264" s="7">
        <f t="shared" si="4"/>
        <v>4549.416553200007</v>
      </c>
    </row>
    <row r="265" spans="2:28" x14ac:dyDescent="0.2">
      <c r="B265" s="6">
        <v>44459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41.525528321065508</v>
      </c>
      <c r="J265" s="7">
        <v>188.4574758321084</v>
      </c>
      <c r="K265" s="7">
        <v>355.1101169539603</v>
      </c>
      <c r="L265" s="7">
        <v>490.48097987561562</v>
      </c>
      <c r="M265" s="7">
        <v>586.27282361625544</v>
      </c>
      <c r="N265" s="7">
        <v>631.02287212891872</v>
      </c>
      <c r="O265" s="7">
        <v>631.06219554588961</v>
      </c>
      <c r="P265" s="7">
        <v>589.10410963814627</v>
      </c>
      <c r="Q265" s="7">
        <v>497.48054809640132</v>
      </c>
      <c r="R265" s="7">
        <v>362.03103834080457</v>
      </c>
      <c r="S265" s="7">
        <v>204.26548945433225</v>
      </c>
      <c r="T265" s="7">
        <v>55.017392683714739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B265" s="7">
        <f t="shared" si="4"/>
        <v>4631.8305704872137</v>
      </c>
    </row>
    <row r="266" spans="2:28" x14ac:dyDescent="0.2">
      <c r="B266" s="6">
        <v>44460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18.968043409989733</v>
      </c>
      <c r="J266" s="7">
        <v>184.47401369297589</v>
      </c>
      <c r="K266" s="7">
        <v>353.07709629657478</v>
      </c>
      <c r="L266" s="7">
        <v>492.95835514477011</v>
      </c>
      <c r="M266" s="7">
        <v>593.62630258977742</v>
      </c>
      <c r="N266" s="7">
        <v>646.98817941902541</v>
      </c>
      <c r="O266" s="7">
        <v>648.87570343361938</v>
      </c>
      <c r="P266" s="7">
        <v>601.68760306877209</v>
      </c>
      <c r="Q266" s="7">
        <v>508.09787067849192</v>
      </c>
      <c r="R266" s="7">
        <v>371.50404948904765</v>
      </c>
      <c r="S266" s="7">
        <v>208.40231291965048</v>
      </c>
      <c r="T266" s="7">
        <v>52.347332671403798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B266" s="7">
        <f t="shared" si="4"/>
        <v>4681.006862814098</v>
      </c>
    </row>
    <row r="267" spans="2:28" x14ac:dyDescent="0.2">
      <c r="B267" s="6">
        <v>44461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17.273597372722012</v>
      </c>
      <c r="J267" s="7">
        <v>178.76425354882937</v>
      </c>
      <c r="K267" s="7">
        <v>349.9587493307979</v>
      </c>
      <c r="L267" s="7">
        <v>495.63234749877819</v>
      </c>
      <c r="M267" s="7">
        <v>596.96879303228752</v>
      </c>
      <c r="N267" s="7">
        <v>646.791562334172</v>
      </c>
      <c r="O267" s="7">
        <v>648.63976293179508</v>
      </c>
      <c r="P267" s="7">
        <v>599.68210880326615</v>
      </c>
      <c r="Q267" s="7">
        <v>506.40696374875154</v>
      </c>
      <c r="R267" s="7">
        <v>370.78443095848371</v>
      </c>
      <c r="S267" s="7">
        <v>203.93124041008119</v>
      </c>
      <c r="T267" s="7">
        <v>45.689878178263278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B267" s="7">
        <f t="shared" si="4"/>
        <v>4660.5236881482269</v>
      </c>
    </row>
    <row r="268" spans="2:28" x14ac:dyDescent="0.2">
      <c r="B268" s="6">
        <v>44462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16.629479802741852</v>
      </c>
      <c r="J268" s="7">
        <v>136.08261676882509</v>
      </c>
      <c r="K268" s="7">
        <v>201.48925621620035</v>
      </c>
      <c r="L268" s="7">
        <v>231.85086645928246</v>
      </c>
      <c r="M268" s="7">
        <v>406.64345489407049</v>
      </c>
      <c r="N268" s="7">
        <v>335.75513112097883</v>
      </c>
      <c r="O268" s="7">
        <v>486.58796159551582</v>
      </c>
      <c r="P268" s="7">
        <v>356.16005218707818</v>
      </c>
      <c r="Q268" s="7">
        <v>248.50433354637644</v>
      </c>
      <c r="R268" s="7">
        <v>80.683786940494528</v>
      </c>
      <c r="S268" s="7">
        <v>15.752960838464816</v>
      </c>
      <c r="T268" s="7">
        <v>25.667573959288912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B268" s="7">
        <f t="shared" si="4"/>
        <v>2541.8074743293178</v>
      </c>
    </row>
    <row r="269" spans="2:28" x14ac:dyDescent="0.2">
      <c r="B269" s="6">
        <v>44463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17.579140322584401</v>
      </c>
      <c r="J269" s="7">
        <v>56.539208920481052</v>
      </c>
      <c r="K269" s="7">
        <v>86.023906965116396</v>
      </c>
      <c r="L269" s="7">
        <v>105.29238128076231</v>
      </c>
      <c r="M269" s="7">
        <v>207.14789591828492</v>
      </c>
      <c r="N269" s="7">
        <v>272.92417548518483</v>
      </c>
      <c r="O269" s="7">
        <v>451.786737576441</v>
      </c>
      <c r="P269" s="7">
        <v>273.27415389622411</v>
      </c>
      <c r="Q269" s="7">
        <v>169.4642654352574</v>
      </c>
      <c r="R269" s="7">
        <v>331.59864594717521</v>
      </c>
      <c r="S269" s="7">
        <v>217.42703711442749</v>
      </c>
      <c r="T269" s="7">
        <v>43.837745238943036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B269" s="7">
        <f t="shared" si="4"/>
        <v>2232.8952941008824</v>
      </c>
    </row>
    <row r="270" spans="2:28" x14ac:dyDescent="0.2">
      <c r="B270" s="6">
        <v>44464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13.836730729482312</v>
      </c>
      <c r="J270" s="7">
        <v>82.229197227443279</v>
      </c>
      <c r="K270" s="7">
        <v>241.45364488352885</v>
      </c>
      <c r="L270" s="7">
        <v>426.38381021336488</v>
      </c>
      <c r="M270" s="7">
        <v>636.13491633511069</v>
      </c>
      <c r="N270" s="7">
        <v>433.30473160020915</v>
      </c>
      <c r="O270" s="7">
        <v>580.84619207429796</v>
      </c>
      <c r="P270" s="7">
        <v>218.01295602729098</v>
      </c>
      <c r="Q270" s="7">
        <v>39.480710638588803</v>
      </c>
      <c r="R270" s="7">
        <v>27.928277200934801</v>
      </c>
      <c r="S270" s="7">
        <v>14.611008809635512</v>
      </c>
      <c r="T270" s="7">
        <v>3.136671678085333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B270" s="7">
        <f t="shared" si="4"/>
        <v>2717.3588474179724</v>
      </c>
    </row>
    <row r="271" spans="2:28" x14ac:dyDescent="0.2">
      <c r="B271" s="6">
        <v>44465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1.9697492794796332</v>
      </c>
      <c r="J271" s="7">
        <v>12.743539737696684</v>
      </c>
      <c r="K271" s="7">
        <v>54.31350351993909</v>
      </c>
      <c r="L271" s="7">
        <v>37.733571222580338</v>
      </c>
      <c r="M271" s="7">
        <v>91.749396476051174</v>
      </c>
      <c r="N271" s="7">
        <v>583.16627367556953</v>
      </c>
      <c r="O271" s="7">
        <v>541.99465610724042</v>
      </c>
      <c r="P271" s="7">
        <v>181.00568831615962</v>
      </c>
      <c r="Q271" s="7">
        <v>152.40969949506223</v>
      </c>
      <c r="R271" s="7">
        <v>268.41377955864488</v>
      </c>
      <c r="S271" s="7">
        <v>202.32684499767637</v>
      </c>
      <c r="T271" s="7">
        <v>60.381106758519024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B271" s="7">
        <f t="shared" si="4"/>
        <v>2188.2078091446187</v>
      </c>
    </row>
    <row r="272" spans="2:28" x14ac:dyDescent="0.2">
      <c r="B272" s="6">
        <v>44466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9.5296368686808872</v>
      </c>
      <c r="J272" s="7">
        <v>129.14989835688965</v>
      </c>
      <c r="K272" s="7">
        <v>285.52339828259903</v>
      </c>
      <c r="L272" s="7">
        <v>406.0536036395099</v>
      </c>
      <c r="M272" s="7">
        <v>517.02428633084219</v>
      </c>
      <c r="N272" s="7">
        <v>550.2918970880595</v>
      </c>
      <c r="O272" s="7">
        <v>553.59506411359871</v>
      </c>
      <c r="P272" s="7">
        <v>524.77099947407135</v>
      </c>
      <c r="Q272" s="7">
        <v>420.36732741684688</v>
      </c>
      <c r="R272" s="7">
        <v>289.47540168815499</v>
      </c>
      <c r="S272" s="7">
        <v>147.48640769032983</v>
      </c>
      <c r="T272" s="7">
        <v>16.910642234082395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B272" s="7">
        <f t="shared" si="4"/>
        <v>3850.1785631836656</v>
      </c>
    </row>
    <row r="273" spans="2:28" x14ac:dyDescent="0.2">
      <c r="B273" s="6">
        <v>44467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9.0023098471037191</v>
      </c>
      <c r="J273" s="7">
        <v>151.86703634086649</v>
      </c>
      <c r="K273" s="7">
        <v>324.7013186105134</v>
      </c>
      <c r="L273" s="7">
        <v>380.60348817606899</v>
      </c>
      <c r="M273" s="7">
        <v>421.19311917323171</v>
      </c>
      <c r="N273" s="7">
        <v>348.57063271173195</v>
      </c>
      <c r="O273" s="7">
        <v>340.30091812279244</v>
      </c>
      <c r="P273" s="7">
        <v>393.98131462950317</v>
      </c>
      <c r="Q273" s="7">
        <v>379.21930389870016</v>
      </c>
      <c r="R273" s="7">
        <v>265.68866676257494</v>
      </c>
      <c r="S273" s="7">
        <v>108.30062267902134</v>
      </c>
      <c r="T273" s="7">
        <v>5.7266692134439117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B273" s="7">
        <f t="shared" si="4"/>
        <v>3129.1554001655518</v>
      </c>
    </row>
    <row r="274" spans="2:28" x14ac:dyDescent="0.2">
      <c r="B274" s="6">
        <v>44468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1.344231685726613</v>
      </c>
      <c r="J274" s="7">
        <v>32.339578116708594</v>
      </c>
      <c r="K274" s="7">
        <v>137.36062782037305</v>
      </c>
      <c r="L274" s="7">
        <v>241.39465975807281</v>
      </c>
      <c r="M274" s="7">
        <v>343.12827180298621</v>
      </c>
      <c r="N274" s="7">
        <v>372.84497800774864</v>
      </c>
      <c r="O274" s="7">
        <v>354.0641140625396</v>
      </c>
      <c r="P274" s="7">
        <v>354.98034967795707</v>
      </c>
      <c r="Q274" s="7">
        <v>282.27135169912162</v>
      </c>
      <c r="R274" s="7">
        <v>187.17946478056047</v>
      </c>
      <c r="S274" s="7">
        <v>156.47180846813615</v>
      </c>
      <c r="T274" s="7">
        <v>11.032184631131562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B274" s="7">
        <f t="shared" si="4"/>
        <v>2474.4116205110627</v>
      </c>
    </row>
    <row r="275" spans="2:28" x14ac:dyDescent="0.2">
      <c r="B275" s="6">
        <v>44469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1.1784048363611459</v>
      </c>
      <c r="J275" s="7">
        <v>70.609127512599656</v>
      </c>
      <c r="K275" s="7">
        <v>189.87705118475085</v>
      </c>
      <c r="L275" s="7">
        <v>280.12036079082407</v>
      </c>
      <c r="M275" s="7">
        <v>341.62611727470528</v>
      </c>
      <c r="N275" s="7">
        <v>273.59267357368685</v>
      </c>
      <c r="O275" s="7">
        <v>349.94695230570665</v>
      </c>
      <c r="P275" s="7">
        <v>267.9812219719671</v>
      </c>
      <c r="Q275" s="7">
        <v>241.43005083334643</v>
      </c>
      <c r="R275" s="7">
        <v>151.28111742800297</v>
      </c>
      <c r="S275" s="7">
        <v>62.49670659154301</v>
      </c>
      <c r="T275" s="7">
        <v>2.2877184291047614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B275" s="7">
        <f t="shared" si="4"/>
        <v>2232.4275027325989</v>
      </c>
    </row>
    <row r="276" spans="2:28" x14ac:dyDescent="0.2">
      <c r="B276" s="6">
        <v>44470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1.5295236264925798</v>
      </c>
      <c r="J276" s="7">
        <v>33.530684416751285</v>
      </c>
      <c r="K276" s="7">
        <v>72.610689436408592</v>
      </c>
      <c r="L276" s="7">
        <v>84.938580656724909</v>
      </c>
      <c r="M276" s="7">
        <v>115.76420722006134</v>
      </c>
      <c r="N276" s="7">
        <v>133.87657307676849</v>
      </c>
      <c r="O276" s="7">
        <v>134.91077894309805</v>
      </c>
      <c r="P276" s="7">
        <v>136.75504719902418</v>
      </c>
      <c r="Q276" s="7">
        <v>99.539365377948016</v>
      </c>
      <c r="R276" s="7">
        <v>70.314201885319363</v>
      </c>
      <c r="S276" s="7">
        <v>37.520045068429404</v>
      </c>
      <c r="T276" s="7">
        <v>1.80860191673368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B276" s="7">
        <f t="shared" si="4"/>
        <v>923.09829882375993</v>
      </c>
    </row>
    <row r="277" spans="2:28" x14ac:dyDescent="0.2">
      <c r="B277" s="6">
        <v>44471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2.1891346227592017</v>
      </c>
      <c r="J277" s="7">
        <v>52.174309636732694</v>
      </c>
      <c r="K277" s="7">
        <v>109.95613853348804</v>
      </c>
      <c r="L277" s="7">
        <v>181.97697671533604</v>
      </c>
      <c r="M277" s="7">
        <v>211.98467620568178</v>
      </c>
      <c r="N277" s="7">
        <v>214.86315032793746</v>
      </c>
      <c r="O277" s="7">
        <v>205.99965214274033</v>
      </c>
      <c r="P277" s="7">
        <v>197.57264388591804</v>
      </c>
      <c r="Q277" s="7">
        <v>165.87403746583195</v>
      </c>
      <c r="R277" s="7">
        <v>105.55584817446605</v>
      </c>
      <c r="S277" s="7">
        <v>46.834189612110819</v>
      </c>
      <c r="T277" s="7">
        <v>1.0329475169865046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B277" s="7">
        <f t="shared" si="4"/>
        <v>1496.0137048399888</v>
      </c>
    </row>
    <row r="278" spans="2:28" x14ac:dyDescent="0.2">
      <c r="B278" s="6">
        <v>44472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1.4292489132172794</v>
      </c>
      <c r="J278" s="7">
        <v>26.438706166084454</v>
      </c>
      <c r="K278" s="7">
        <v>18.886643936860374</v>
      </c>
      <c r="L278" s="7">
        <v>55.178618693294624</v>
      </c>
      <c r="M278" s="7">
        <v>148.97283285182249</v>
      </c>
      <c r="N278" s="7">
        <v>133.02718727020124</v>
      </c>
      <c r="O278" s="7">
        <v>92.547661840556515</v>
      </c>
      <c r="P278" s="7">
        <v>361.13839677556956</v>
      </c>
      <c r="Q278" s="7">
        <v>338.97571897087965</v>
      </c>
      <c r="R278" s="7">
        <v>293.31336718449586</v>
      </c>
      <c r="S278" s="7">
        <v>129.33865075834902</v>
      </c>
      <c r="T278" s="7">
        <v>7.2996058922721501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B278" s="7">
        <f t="shared" si="4"/>
        <v>1606.5466392536032</v>
      </c>
    </row>
    <row r="279" spans="2:28" x14ac:dyDescent="0.2">
      <c r="B279" s="6">
        <v>44473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0.55127498251232709</v>
      </c>
      <c r="J279" s="7">
        <v>12.788368433043292</v>
      </c>
      <c r="K279" s="7">
        <v>19.403746870025156</v>
      </c>
      <c r="L279" s="7">
        <v>45.225861858008948</v>
      </c>
      <c r="M279" s="7">
        <v>95.622753047665711</v>
      </c>
      <c r="N279" s="7">
        <v>137.3291690867965</v>
      </c>
      <c r="O279" s="7">
        <v>107.60459819863982</v>
      </c>
      <c r="P279" s="7">
        <v>435.5461663675394</v>
      </c>
      <c r="Q279" s="7">
        <v>321.7599270211046</v>
      </c>
      <c r="R279" s="7">
        <v>227.43091439177513</v>
      </c>
      <c r="S279" s="7">
        <v>90.990454528516551</v>
      </c>
      <c r="T279" s="7">
        <v>3.1291215820269578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B279" s="7">
        <f t="shared" si="4"/>
        <v>1497.3823563676542</v>
      </c>
    </row>
    <row r="280" spans="2:28" x14ac:dyDescent="0.2">
      <c r="B280" s="6">
        <v>44474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4.4718589779086839</v>
      </c>
      <c r="J280" s="7">
        <v>104.06549067127629</v>
      </c>
      <c r="K280" s="7">
        <v>229.0195804373916</v>
      </c>
      <c r="L280" s="7">
        <v>290.08098230950378</v>
      </c>
      <c r="M280" s="7">
        <v>382.00733416192327</v>
      </c>
      <c r="N280" s="7">
        <v>398.11027341142733</v>
      </c>
      <c r="O280" s="7">
        <v>463.97699683735982</v>
      </c>
      <c r="P280" s="7">
        <v>421.19311917323171</v>
      </c>
      <c r="Q280" s="7">
        <v>379.1327923813646</v>
      </c>
      <c r="R280" s="7">
        <v>262.62537258055693</v>
      </c>
      <c r="S280" s="7">
        <v>109.35449025383623</v>
      </c>
      <c r="T280" s="7">
        <v>7.3023585314600998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B280" s="7">
        <f t="shared" si="4"/>
        <v>3051.3406497272399</v>
      </c>
    </row>
    <row r="281" spans="2:28" x14ac:dyDescent="0.2">
      <c r="B281" s="6">
        <v>44475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1.440534733887872</v>
      </c>
      <c r="J281" s="7">
        <v>48.59194635070137</v>
      </c>
      <c r="K281" s="7">
        <v>56.995360557341243</v>
      </c>
      <c r="L281" s="7">
        <v>219.60948675630169</v>
      </c>
      <c r="M281" s="7">
        <v>166.21615119347712</v>
      </c>
      <c r="N281" s="7">
        <v>263.31353237754433</v>
      </c>
      <c r="O281" s="7">
        <v>98.269219009794256</v>
      </c>
      <c r="P281" s="7">
        <v>185.15824114826617</v>
      </c>
      <c r="Q281" s="7">
        <v>335.83377795492027</v>
      </c>
      <c r="R281" s="7">
        <v>263.49835243730666</v>
      </c>
      <c r="S281" s="7">
        <v>120.29426485508665</v>
      </c>
      <c r="T281" s="7">
        <v>6.7840758957861942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B281" s="7">
        <f t="shared" si="4"/>
        <v>1766.0049432704136</v>
      </c>
    </row>
    <row r="282" spans="2:28" x14ac:dyDescent="0.2">
      <c r="B282" s="6">
        <v>44476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0.41482272562397737</v>
      </c>
      <c r="J282" s="7">
        <v>8.5693590262562473</v>
      </c>
      <c r="K282" s="7">
        <v>41.411490411850465</v>
      </c>
      <c r="L282" s="7">
        <v>144.25402281533778</v>
      </c>
      <c r="M282" s="7">
        <v>87.018789414475251</v>
      </c>
      <c r="N282" s="7">
        <v>67.404269029487125</v>
      </c>
      <c r="O282" s="7">
        <v>94.403727121573823</v>
      </c>
      <c r="P282" s="7">
        <v>448.16898321513605</v>
      </c>
      <c r="Q282" s="7">
        <v>389.92313799812632</v>
      </c>
      <c r="R282" s="7">
        <v>235.69669663901749</v>
      </c>
      <c r="S282" s="7">
        <v>121.28128262105139</v>
      </c>
      <c r="T282" s="7">
        <v>3.8281739655151976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B282" s="7">
        <f t="shared" si="4"/>
        <v>1642.3747549834511</v>
      </c>
    </row>
    <row r="283" spans="2:28" x14ac:dyDescent="0.2">
      <c r="B283" s="6">
        <v>44477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0.42665907413215981</v>
      </c>
      <c r="J283" s="7">
        <v>50.495199732083535</v>
      </c>
      <c r="K283" s="7">
        <v>122.09527735234499</v>
      </c>
      <c r="L283" s="7">
        <v>182.9128740392388</v>
      </c>
      <c r="M283" s="7">
        <v>225.46867588493686</v>
      </c>
      <c r="N283" s="7">
        <v>258.4059699396002</v>
      </c>
      <c r="O283" s="7">
        <v>287.24183160421893</v>
      </c>
      <c r="P283" s="7">
        <v>253.8405212293012</v>
      </c>
      <c r="Q283" s="7">
        <v>228.94486594514728</v>
      </c>
      <c r="R283" s="7">
        <v>142.02045273140172</v>
      </c>
      <c r="S283" s="7">
        <v>61.242289590177499</v>
      </c>
      <c r="T283" s="7">
        <v>0.88615320143485921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B283" s="7">
        <f t="shared" si="4"/>
        <v>1813.9807703240181</v>
      </c>
    </row>
    <row r="284" spans="2:28" x14ac:dyDescent="0.2">
      <c r="B284" s="6">
        <v>44478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0.14128117249235242</v>
      </c>
      <c r="J284" s="7">
        <v>58.363815467921803</v>
      </c>
      <c r="K284" s="7">
        <v>154.06914769122602</v>
      </c>
      <c r="L284" s="7">
        <v>285.07511132913299</v>
      </c>
      <c r="M284" s="7">
        <v>334.33162342663934</v>
      </c>
      <c r="N284" s="7">
        <v>387.2373486190271</v>
      </c>
      <c r="O284" s="7">
        <v>396.73395381745257</v>
      </c>
      <c r="P284" s="7">
        <v>312.08243410461392</v>
      </c>
      <c r="Q284" s="7">
        <v>263.45902902033595</v>
      </c>
      <c r="R284" s="7">
        <v>211.71334462858391</v>
      </c>
      <c r="S284" s="7">
        <v>90.707325926327471</v>
      </c>
      <c r="T284" s="7">
        <v>2.9973094883411511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B284" s="7">
        <f t="shared" si="4"/>
        <v>2496.9117246920946</v>
      </c>
    </row>
    <row r="285" spans="2:28" x14ac:dyDescent="0.2">
      <c r="B285" s="6">
        <v>44479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0.27592061985835259</v>
      </c>
      <c r="J285" s="7">
        <v>40.10202062672596</v>
      </c>
      <c r="K285" s="7">
        <v>110.19601137700937</v>
      </c>
      <c r="L285" s="7">
        <v>134.02206971956014</v>
      </c>
      <c r="M285" s="7">
        <v>108.03322344362053</v>
      </c>
      <c r="N285" s="7">
        <v>105.73280355083423</v>
      </c>
      <c r="O285" s="7">
        <v>179.82598580703845</v>
      </c>
      <c r="P285" s="7">
        <v>146.44040479890907</v>
      </c>
      <c r="Q285" s="7">
        <v>151.04517692617875</v>
      </c>
      <c r="R285" s="7">
        <v>111.68243653850205</v>
      </c>
      <c r="S285" s="7">
        <v>29.100508260831546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B285" s="7">
        <f t="shared" si="4"/>
        <v>1116.4565616690684</v>
      </c>
    </row>
    <row r="286" spans="2:28" x14ac:dyDescent="0.2">
      <c r="B286" s="6">
        <v>44480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0.68186805027204178</v>
      </c>
      <c r="J286" s="7">
        <v>84.218962126160989</v>
      </c>
      <c r="K286" s="7">
        <v>241.82721734475055</v>
      </c>
      <c r="L286" s="7">
        <v>379.1327923813646</v>
      </c>
      <c r="M286" s="7">
        <v>473.25732324244643</v>
      </c>
      <c r="N286" s="7">
        <v>514.23232372592213</v>
      </c>
      <c r="O286" s="7">
        <v>502.47462205168091</v>
      </c>
      <c r="P286" s="7">
        <v>446.59604653630782</v>
      </c>
      <c r="Q286" s="7">
        <v>337.13145071495359</v>
      </c>
      <c r="R286" s="7">
        <v>202.72401150908053</v>
      </c>
      <c r="S286" s="7">
        <v>70.467563211505109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B286" s="7">
        <f t="shared" si="4"/>
        <v>3252.7441808944441</v>
      </c>
    </row>
    <row r="287" spans="2:28" x14ac:dyDescent="0.2">
      <c r="B287" s="6">
        <v>44481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43.118126708379101</v>
      </c>
      <c r="K287" s="7">
        <v>114.83617457955266</v>
      </c>
      <c r="L287" s="7">
        <v>166.16896309311221</v>
      </c>
      <c r="M287" s="7">
        <v>196.35361795982615</v>
      </c>
      <c r="N287" s="7">
        <v>226.2433471992598</v>
      </c>
      <c r="O287" s="7">
        <v>230.39590003136632</v>
      </c>
      <c r="P287" s="7">
        <v>208.33153076910318</v>
      </c>
      <c r="Q287" s="7">
        <v>153.05853587507889</v>
      </c>
      <c r="R287" s="7">
        <v>85.233506284005202</v>
      </c>
      <c r="S287" s="7">
        <v>31.042298590845004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B287" s="7">
        <f t="shared" si="4"/>
        <v>1454.7820010905284</v>
      </c>
    </row>
    <row r="288" spans="2:28" x14ac:dyDescent="0.2">
      <c r="B288" s="6">
        <v>44482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12.556360272916125</v>
      </c>
      <c r="K288" s="7">
        <v>37.240848807937383</v>
      </c>
      <c r="L288" s="7">
        <v>55.339844702874522</v>
      </c>
      <c r="M288" s="7">
        <v>67.836826616164885</v>
      </c>
      <c r="N288" s="7">
        <v>82.606702030362058</v>
      </c>
      <c r="O288" s="7">
        <v>73.680286378011786</v>
      </c>
      <c r="P288" s="7">
        <v>365.23196448222006</v>
      </c>
      <c r="Q288" s="7">
        <v>278.96031999018822</v>
      </c>
      <c r="R288" s="7">
        <v>164.65501153974009</v>
      </c>
      <c r="S288" s="7">
        <v>57.365000676865876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B288" s="7">
        <f t="shared" si="4"/>
        <v>1195.4731654972811</v>
      </c>
    </row>
    <row r="289" spans="2:28" x14ac:dyDescent="0.2">
      <c r="B289" s="6">
        <v>44483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0.10806074983550001</v>
      </c>
      <c r="J289" s="7">
        <v>75.355463940963858</v>
      </c>
      <c r="K289" s="7">
        <v>220.62403091414586</v>
      </c>
      <c r="L289" s="7">
        <v>355.25561359675191</v>
      </c>
      <c r="M289" s="7">
        <v>450.37109456549553</v>
      </c>
      <c r="N289" s="7">
        <v>496.57610950607506</v>
      </c>
      <c r="O289" s="7">
        <v>492.76173805991658</v>
      </c>
      <c r="P289" s="7">
        <v>437.86624796881102</v>
      </c>
      <c r="Q289" s="7">
        <v>335.79052219625248</v>
      </c>
      <c r="R289" s="7">
        <v>202.35043904785886</v>
      </c>
      <c r="S289" s="7">
        <v>64.399959972925188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B289" s="7">
        <f t="shared" si="4"/>
        <v>3131.4592805190314</v>
      </c>
    </row>
    <row r="290" spans="2:28" x14ac:dyDescent="0.2">
      <c r="B290" s="6">
        <v>44484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70.003546891250778</v>
      </c>
      <c r="K290" s="7">
        <v>207.22261041052931</v>
      </c>
      <c r="L290" s="7">
        <v>335.87703371358805</v>
      </c>
      <c r="M290" s="7">
        <v>426.58042729821847</v>
      </c>
      <c r="N290" s="7">
        <v>471.09453530905762</v>
      </c>
      <c r="O290" s="7">
        <v>467.90933853443045</v>
      </c>
      <c r="P290" s="7">
        <v>412.30602693785221</v>
      </c>
      <c r="Q290" s="7">
        <v>317.12369616025836</v>
      </c>
      <c r="R290" s="7">
        <v>190.14051807845459</v>
      </c>
      <c r="S290" s="7">
        <v>58.902546280420481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B290" s="7">
        <f t="shared" si="4"/>
        <v>2957.1602796140605</v>
      </c>
    </row>
    <row r="291" spans="2:28" x14ac:dyDescent="0.2">
      <c r="B291" s="6">
        <v>44485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0.10692037074334955</v>
      </c>
      <c r="J291" s="7">
        <v>53.692193531801941</v>
      </c>
      <c r="K291" s="7">
        <v>198.34338285854386</v>
      </c>
      <c r="L291" s="7">
        <v>297.497378750179</v>
      </c>
      <c r="M291" s="7">
        <v>316.19173117805263</v>
      </c>
      <c r="N291" s="7">
        <v>423.90643494421045</v>
      </c>
      <c r="O291" s="7">
        <v>425.16478428727305</v>
      </c>
      <c r="P291" s="7">
        <v>352.09007853061013</v>
      </c>
      <c r="Q291" s="7">
        <v>281.48095101801044</v>
      </c>
      <c r="R291" s="7">
        <v>162.90118714284657</v>
      </c>
      <c r="S291" s="7">
        <v>48.265561989844514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B291" s="7">
        <f t="shared" si="4"/>
        <v>2559.6406046021161</v>
      </c>
    </row>
    <row r="292" spans="2:28" x14ac:dyDescent="0.2">
      <c r="B292" s="6">
        <v>44486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51.981624893576232</v>
      </c>
      <c r="K292" s="7">
        <v>183.37689035949316</v>
      </c>
      <c r="L292" s="7">
        <v>296.54181971779082</v>
      </c>
      <c r="M292" s="7">
        <v>383.35219502232144</v>
      </c>
      <c r="N292" s="7">
        <v>423.86711152723979</v>
      </c>
      <c r="O292" s="7">
        <v>439.98971248522923</v>
      </c>
      <c r="P292" s="7">
        <v>374.13085374269082</v>
      </c>
      <c r="Q292" s="7">
        <v>314.40251570588549</v>
      </c>
      <c r="R292" s="7">
        <v>184.45435198449056</v>
      </c>
      <c r="S292" s="7">
        <v>50.680019791845865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B292" s="7">
        <f t="shared" si="4"/>
        <v>2702.7770952305632</v>
      </c>
    </row>
    <row r="293" spans="2:28" x14ac:dyDescent="0.2">
      <c r="B293" s="6">
        <v>44487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48.713848943310566</v>
      </c>
      <c r="K293" s="7">
        <v>162.87759309266414</v>
      </c>
      <c r="L293" s="7">
        <v>272.03153391994977</v>
      </c>
      <c r="M293" s="7">
        <v>357.40267216335246</v>
      </c>
      <c r="N293" s="7">
        <v>391.88144416326742</v>
      </c>
      <c r="O293" s="7">
        <v>397.44177532292537</v>
      </c>
      <c r="P293" s="7">
        <v>355.88872060998028</v>
      </c>
      <c r="Q293" s="7">
        <v>270.86756077761692</v>
      </c>
      <c r="R293" s="7">
        <v>154.07701237462015</v>
      </c>
      <c r="S293" s="7">
        <v>43.216435250805866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B293" s="7">
        <f t="shared" si="4"/>
        <v>2454.3985966184928</v>
      </c>
    </row>
    <row r="294" spans="2:28" x14ac:dyDescent="0.2">
      <c r="B294" s="6">
        <v>44488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39.822824366233945</v>
      </c>
      <c r="K294" s="7">
        <v>92.087577861999264</v>
      </c>
      <c r="L294" s="7">
        <v>150.9272066752666</v>
      </c>
      <c r="M294" s="7">
        <v>201.35162425680286</v>
      </c>
      <c r="N294" s="7">
        <v>211.8942323466492</v>
      </c>
      <c r="O294" s="7">
        <v>218.45731063905998</v>
      </c>
      <c r="P294" s="7">
        <v>142.81871809590703</v>
      </c>
      <c r="Q294" s="7">
        <v>112.07173836651204</v>
      </c>
      <c r="R294" s="7">
        <v>69.362575194628263</v>
      </c>
      <c r="S294" s="7">
        <v>3.1292395522778698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B294" s="7">
        <f t="shared" si="4"/>
        <v>1241.9230473553373</v>
      </c>
    </row>
    <row r="295" spans="2:28" x14ac:dyDescent="0.2">
      <c r="B295" s="6">
        <v>44489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18.635760536587267</v>
      </c>
      <c r="K295" s="7">
        <v>81.375879079178944</v>
      </c>
      <c r="L295" s="7">
        <v>212.14196987356462</v>
      </c>
      <c r="M295" s="7">
        <v>272.69216732505765</v>
      </c>
      <c r="N295" s="7">
        <v>263.9702334409551</v>
      </c>
      <c r="O295" s="7">
        <v>161.19848318801499</v>
      </c>
      <c r="P295" s="7">
        <v>117.78936319405268</v>
      </c>
      <c r="Q295" s="7">
        <v>65.654376974290699</v>
      </c>
      <c r="R295" s="7">
        <v>56.830202206064278</v>
      </c>
      <c r="S295" s="7">
        <v>2.4954640409610009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B295" s="7">
        <f t="shared" si="4"/>
        <v>1252.7838998587272</v>
      </c>
    </row>
    <row r="296" spans="2:28" x14ac:dyDescent="0.2">
      <c r="B296" s="6">
        <v>44490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43.617534103907069</v>
      </c>
      <c r="K296" s="7">
        <v>177.72218299910566</v>
      </c>
      <c r="L296" s="7">
        <v>276.99808148334995</v>
      </c>
      <c r="M296" s="7">
        <v>336.08938016522978</v>
      </c>
      <c r="N296" s="7">
        <v>434.68105119418391</v>
      </c>
      <c r="O296" s="7">
        <v>379.94285477096116</v>
      </c>
      <c r="P296" s="7">
        <v>334.92147468119981</v>
      </c>
      <c r="Q296" s="7">
        <v>234.99673981693897</v>
      </c>
      <c r="R296" s="7">
        <v>106.81812985922571</v>
      </c>
      <c r="S296" s="7">
        <v>30.907812504805193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B296" s="7">
        <f t="shared" si="4"/>
        <v>2356.6952415789074</v>
      </c>
    </row>
    <row r="297" spans="2:28" x14ac:dyDescent="0.2">
      <c r="B297" s="6">
        <v>44491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42.642313363033566</v>
      </c>
      <c r="K297" s="7">
        <v>167.65145591290786</v>
      </c>
      <c r="L297" s="7">
        <v>226.66017541914925</v>
      </c>
      <c r="M297" s="7">
        <v>212.08691708980561</v>
      </c>
      <c r="N297" s="7">
        <v>217.15963787902672</v>
      </c>
      <c r="O297" s="7">
        <v>358.93628542521003</v>
      </c>
      <c r="P297" s="7">
        <v>378.28340657479737</v>
      </c>
      <c r="Q297" s="7">
        <v>246.67972699893565</v>
      </c>
      <c r="R297" s="7">
        <v>163.07027783582063</v>
      </c>
      <c r="S297" s="7">
        <v>31.768995336463654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B297" s="7">
        <f t="shared" si="4"/>
        <v>2044.9391918351503</v>
      </c>
    </row>
    <row r="298" spans="2:28" x14ac:dyDescent="0.2">
      <c r="B298" s="6">
        <v>44492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39.374537412767893</v>
      </c>
      <c r="K298" s="7">
        <v>158.9649131040789</v>
      </c>
      <c r="L298" s="7">
        <v>263.41184091997098</v>
      </c>
      <c r="M298" s="7">
        <v>304.48121760417632</v>
      </c>
      <c r="N298" s="7">
        <v>387.72495898946386</v>
      </c>
      <c r="O298" s="7">
        <v>439.20324414581512</v>
      </c>
      <c r="P298" s="7">
        <v>339.96273673684436</v>
      </c>
      <c r="Q298" s="7">
        <v>248.9093647411747</v>
      </c>
      <c r="R298" s="7">
        <v>150.53790484725661</v>
      </c>
      <c r="S298" s="7">
        <v>17.544142481480474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B298" s="7">
        <f t="shared" si="4"/>
        <v>2350.1148609830288</v>
      </c>
    </row>
    <row r="299" spans="2:28" x14ac:dyDescent="0.2">
      <c r="B299" s="6">
        <v>44493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10.959829543905462</v>
      </c>
      <c r="K299" s="7">
        <v>40.951406433293201</v>
      </c>
      <c r="L299" s="7">
        <v>65.94143791817686</v>
      </c>
      <c r="M299" s="7">
        <v>85.803695830080443</v>
      </c>
      <c r="N299" s="7">
        <v>94.910999200495965</v>
      </c>
      <c r="O299" s="7">
        <v>94.246433453691012</v>
      </c>
      <c r="P299" s="7">
        <v>92.048254445028562</v>
      </c>
      <c r="Q299" s="7">
        <v>74.863921228830051</v>
      </c>
      <c r="R299" s="7">
        <v>40.754789348439679</v>
      </c>
      <c r="S299" s="7">
        <v>4.2398508177815186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B299" s="7">
        <f t="shared" si="4"/>
        <v>604.72061821972272</v>
      </c>
    </row>
    <row r="300" spans="2:28" x14ac:dyDescent="0.2">
      <c r="B300" s="6">
        <v>44494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3.860458490848147</v>
      </c>
      <c r="K300" s="7">
        <v>15.364838712963945</v>
      </c>
      <c r="L300" s="7">
        <v>34.038349729843098</v>
      </c>
      <c r="M300" s="7">
        <v>42.77601298073396</v>
      </c>
      <c r="N300" s="7">
        <v>47.121250555996973</v>
      </c>
      <c r="O300" s="7">
        <v>45.689878178263278</v>
      </c>
      <c r="P300" s="7">
        <v>42.772080639036886</v>
      </c>
      <c r="Q300" s="7">
        <v>32.149252778570379</v>
      </c>
      <c r="R300" s="7">
        <v>15.413599750007625</v>
      </c>
      <c r="S300" s="7">
        <v>1.0569348013386353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B300" s="7">
        <f t="shared" si="4"/>
        <v>280.2426566176029</v>
      </c>
    </row>
    <row r="301" spans="2:28" x14ac:dyDescent="0.2">
      <c r="B301" s="6">
        <v>44495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26.34039762365769</v>
      </c>
      <c r="K301" s="7">
        <v>128.79991994585038</v>
      </c>
      <c r="L301" s="7">
        <v>209.25563106791481</v>
      </c>
      <c r="M301" s="7">
        <v>242.55470055870859</v>
      </c>
      <c r="N301" s="7">
        <v>325.03949999646147</v>
      </c>
      <c r="O301" s="7">
        <v>258.07172089534919</v>
      </c>
      <c r="P301" s="7">
        <v>198.32372115005853</v>
      </c>
      <c r="Q301" s="7">
        <v>125.1428421675747</v>
      </c>
      <c r="R301" s="7">
        <v>41.600242813309862</v>
      </c>
      <c r="S301" s="7">
        <v>1.8885857468520957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B301" s="7">
        <f t="shared" si="4"/>
        <v>1557.0172619657376</v>
      </c>
    </row>
    <row r="302" spans="2:28" x14ac:dyDescent="0.2">
      <c r="B302" s="6">
        <v>44496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2.5389164167136316</v>
      </c>
      <c r="K302" s="7">
        <v>58.93793735569411</v>
      </c>
      <c r="L302" s="7">
        <v>161.81192849275803</v>
      </c>
      <c r="M302" s="7">
        <v>169.9204170721176</v>
      </c>
      <c r="N302" s="7">
        <v>238.5712384195761</v>
      </c>
      <c r="O302" s="7">
        <v>164.54883831391916</v>
      </c>
      <c r="P302" s="7">
        <v>218.13879096159727</v>
      </c>
      <c r="Q302" s="7">
        <v>141.70979773733313</v>
      </c>
      <c r="R302" s="7">
        <v>41.427219778638751</v>
      </c>
      <c r="S302" s="7">
        <v>3.2361992464381895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B302" s="7">
        <f t="shared" si="4"/>
        <v>1200.8412837947862</v>
      </c>
    </row>
    <row r="303" spans="2:28" x14ac:dyDescent="0.2">
      <c r="B303" s="6">
        <v>44497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16.429716844530663</v>
      </c>
      <c r="K303" s="7">
        <v>135.46917146408208</v>
      </c>
      <c r="L303" s="7">
        <v>253.24280529134651</v>
      </c>
      <c r="M303" s="7">
        <v>348.81050555525326</v>
      </c>
      <c r="N303" s="7">
        <v>396.41936648168695</v>
      </c>
      <c r="O303" s="7">
        <v>401.25614676908378</v>
      </c>
      <c r="P303" s="7">
        <v>353.74952672677392</v>
      </c>
      <c r="Q303" s="7">
        <v>253.12876738213149</v>
      </c>
      <c r="R303" s="7">
        <v>125.13104514248349</v>
      </c>
      <c r="S303" s="7">
        <v>9.6786726189998618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B303" s="7">
        <f t="shared" si="4"/>
        <v>2293.3157242763718</v>
      </c>
    </row>
    <row r="304" spans="2:28" x14ac:dyDescent="0.2">
      <c r="B304" s="6">
        <v>44498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4.332654081832386</v>
      </c>
      <c r="K304" s="7">
        <v>57.840814022211433</v>
      </c>
      <c r="L304" s="7">
        <v>87.549655543579775</v>
      </c>
      <c r="M304" s="7">
        <v>86.91654853035142</v>
      </c>
      <c r="N304" s="7">
        <v>85.496973177708924</v>
      </c>
      <c r="O304" s="7">
        <v>116.00014772188557</v>
      </c>
      <c r="P304" s="7">
        <v>118.06069477115055</v>
      </c>
      <c r="Q304" s="7">
        <v>88.131642114746242</v>
      </c>
      <c r="R304" s="7">
        <v>44.797236613028254</v>
      </c>
      <c r="S304" s="7">
        <v>2.4536239253041705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B304" s="7">
        <f t="shared" si="4"/>
        <v>691.57999050179876</v>
      </c>
    </row>
    <row r="305" spans="2:28" x14ac:dyDescent="0.2">
      <c r="B305" s="6">
        <v>44499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2.3734434781009002</v>
      </c>
      <c r="K305" s="7">
        <v>32.478389778615188</v>
      </c>
      <c r="L305" s="7">
        <v>52.414182480253999</v>
      </c>
      <c r="M305" s="7">
        <v>75.843074311400628</v>
      </c>
      <c r="N305" s="7">
        <v>85.540228936376721</v>
      </c>
      <c r="O305" s="7">
        <v>87.769866678615742</v>
      </c>
      <c r="P305" s="7">
        <v>71.619739328746789</v>
      </c>
      <c r="Q305" s="7">
        <v>52.62652893189582</v>
      </c>
      <c r="R305" s="7">
        <v>21.957016333933097</v>
      </c>
      <c r="S305" s="7">
        <v>1.0392392637018175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B305" s="7">
        <f t="shared" si="4"/>
        <v>483.66170952164066</v>
      </c>
    </row>
    <row r="306" spans="2:28" x14ac:dyDescent="0.2">
      <c r="B306" s="6">
        <v>44500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5.1832195909087542</v>
      </c>
      <c r="K306" s="7">
        <v>78.505269640317394</v>
      </c>
      <c r="L306" s="7">
        <v>145.40226659088242</v>
      </c>
      <c r="M306" s="7">
        <v>199.25961847396132</v>
      </c>
      <c r="N306" s="7">
        <v>226.06245948119454</v>
      </c>
      <c r="O306" s="7">
        <v>179.07097620120089</v>
      </c>
      <c r="P306" s="7">
        <v>148.75655405848363</v>
      </c>
      <c r="Q306" s="7">
        <v>121.05320680262128</v>
      </c>
      <c r="R306" s="7">
        <v>49.866025060552253</v>
      </c>
      <c r="S306" s="7">
        <v>0.86539043727432641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B306" s="7">
        <f t="shared" si="4"/>
        <v>1154.0249863373967</v>
      </c>
    </row>
    <row r="307" spans="2:28" x14ac:dyDescent="0.2">
      <c r="B307" s="6">
        <v>44501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7.2838765254838673</v>
      </c>
      <c r="K307" s="7">
        <v>106.110308353753</v>
      </c>
      <c r="L307" s="7">
        <v>184.18302040739266</v>
      </c>
      <c r="M307" s="7">
        <v>284.28471064802181</v>
      </c>
      <c r="N307" s="7">
        <v>324.89793569536693</v>
      </c>
      <c r="O307" s="7">
        <v>230.54926135755204</v>
      </c>
      <c r="P307" s="7">
        <v>203.45542706473566</v>
      </c>
      <c r="Q307" s="7">
        <v>105.14688463797071</v>
      </c>
      <c r="R307" s="7">
        <v>42.217620459749931</v>
      </c>
      <c r="S307" s="7">
        <v>0.70966970607033075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B307" s="7">
        <f t="shared" si="4"/>
        <v>1488.8387148560969</v>
      </c>
    </row>
    <row r="308" spans="2:28" x14ac:dyDescent="0.2">
      <c r="B308" s="6">
        <v>44502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9.313358075342002</v>
      </c>
      <c r="K308" s="7">
        <v>95.437932987903409</v>
      </c>
      <c r="L308" s="7">
        <v>167.11272510040922</v>
      </c>
      <c r="M308" s="7">
        <v>208.58713297941281</v>
      </c>
      <c r="N308" s="7">
        <v>216.97875016096145</v>
      </c>
      <c r="O308" s="7">
        <v>221.0644531842178</v>
      </c>
      <c r="P308" s="7">
        <v>160.62829364193979</v>
      </c>
      <c r="Q308" s="7">
        <v>121.04927446092422</v>
      </c>
      <c r="R308" s="7">
        <v>57.534091369839913</v>
      </c>
      <c r="S308" s="7">
        <v>0.66527356831040374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B308" s="7">
        <f t="shared" si="4"/>
        <v>1258.3712855292608</v>
      </c>
    </row>
    <row r="309" spans="2:28" x14ac:dyDescent="0.2">
      <c r="B309" s="6">
        <v>44503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11.07268775061139</v>
      </c>
      <c r="K309" s="7">
        <v>132.99572853662465</v>
      </c>
      <c r="L309" s="7">
        <v>271.5517882329072</v>
      </c>
      <c r="M309" s="7">
        <v>359.4632192126175</v>
      </c>
      <c r="N309" s="7">
        <v>370.24176780428803</v>
      </c>
      <c r="O309" s="7">
        <v>331.37450247044222</v>
      </c>
      <c r="P309" s="7">
        <v>263.95450407416683</v>
      </c>
      <c r="Q309" s="7">
        <v>168.58342089511362</v>
      </c>
      <c r="R309" s="7">
        <v>72.300034442340007</v>
      </c>
      <c r="S309" s="7">
        <v>2.0001856042149595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B309" s="7">
        <f t="shared" si="4"/>
        <v>1983.5378390233263</v>
      </c>
    </row>
    <row r="310" spans="2:28" x14ac:dyDescent="0.2">
      <c r="B310" s="6">
        <v>44504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8.6417141134823456</v>
      </c>
      <c r="K310" s="7">
        <v>105.48113368222171</v>
      </c>
      <c r="L310" s="7">
        <v>252.11029088259016</v>
      </c>
      <c r="M310" s="7">
        <v>326.37649617346551</v>
      </c>
      <c r="N310" s="7">
        <v>300.46629673146737</v>
      </c>
      <c r="O310" s="7">
        <v>341.29580057215134</v>
      </c>
      <c r="P310" s="7">
        <v>303.69868160645933</v>
      </c>
      <c r="Q310" s="7">
        <v>178.09182311863032</v>
      </c>
      <c r="R310" s="7">
        <v>71.195046425463175</v>
      </c>
      <c r="S310" s="7">
        <v>0.70467563211505113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B310" s="7">
        <f t="shared" si="4"/>
        <v>1888.0619589380465</v>
      </c>
    </row>
    <row r="311" spans="2:28" x14ac:dyDescent="0.2">
      <c r="B311" s="6">
        <v>44505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1.7049847130158695</v>
      </c>
      <c r="K311" s="7">
        <v>46.889242395869807</v>
      </c>
      <c r="L311" s="7">
        <v>90.377009223773555</v>
      </c>
      <c r="M311" s="7">
        <v>70.522615995264104</v>
      </c>
      <c r="N311" s="7">
        <v>106.77880644225502</v>
      </c>
      <c r="O311" s="7">
        <v>70.141178850648259</v>
      </c>
      <c r="P311" s="7">
        <v>293.37628465164903</v>
      </c>
      <c r="Q311" s="7">
        <v>179.84564751552378</v>
      </c>
      <c r="R311" s="7">
        <v>78.666495649897314</v>
      </c>
      <c r="S311" s="7">
        <v>0.38223540998035327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B311" s="7">
        <f t="shared" si="4"/>
        <v>938.68450084787708</v>
      </c>
    </row>
    <row r="312" spans="2:28" x14ac:dyDescent="0.2">
      <c r="B312" s="6">
        <v>44506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0.9924050740897068</v>
      </c>
      <c r="K312" s="7">
        <v>25.269620979545369</v>
      </c>
      <c r="L312" s="7">
        <v>67.769976807314663</v>
      </c>
      <c r="M312" s="7">
        <v>62.414127415904524</v>
      </c>
      <c r="N312" s="7">
        <v>66.173446078304025</v>
      </c>
      <c r="O312" s="7">
        <v>74.72628926943257</v>
      </c>
      <c r="P312" s="7">
        <v>302.33809137927295</v>
      </c>
      <c r="Q312" s="7">
        <v>197.05357478190473</v>
      </c>
      <c r="R312" s="7">
        <v>79.913047967868678</v>
      </c>
      <c r="S312" s="7">
        <v>0.41207008643602788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B312" s="7">
        <f t="shared" si="4"/>
        <v>877.06264984007339</v>
      </c>
    </row>
    <row r="313" spans="2:28" x14ac:dyDescent="0.2">
      <c r="B313" s="6">
        <v>44507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3.1899549080806398</v>
      </c>
      <c r="K313" s="7">
        <v>92.193751087820161</v>
      </c>
      <c r="L313" s="7">
        <v>206.72713535669843</v>
      </c>
      <c r="M313" s="7">
        <v>282.3106751160924</v>
      </c>
      <c r="N313" s="7">
        <v>328.43704322273049</v>
      </c>
      <c r="O313" s="7">
        <v>346.10505446766865</v>
      </c>
      <c r="P313" s="7">
        <v>308.79892878755987</v>
      </c>
      <c r="Q313" s="7">
        <v>206.48333017148002</v>
      </c>
      <c r="R313" s="7">
        <v>85.721116654441971</v>
      </c>
      <c r="S313" s="7">
        <v>1.5065587509816873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B313" s="7">
        <f t="shared" si="4"/>
        <v>1861.4735485235542</v>
      </c>
    </row>
    <row r="314" spans="2:28" x14ac:dyDescent="0.2">
      <c r="B314" s="6">
        <v>44508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0.46079180006273257</v>
      </c>
      <c r="K314" s="7">
        <v>27.187424025206703</v>
      </c>
      <c r="L314" s="7">
        <v>59.240727666368564</v>
      </c>
      <c r="M314" s="7">
        <v>78.949624252086409</v>
      </c>
      <c r="N314" s="7">
        <v>100.38875118451529</v>
      </c>
      <c r="O314" s="7">
        <v>97.59678857959517</v>
      </c>
      <c r="P314" s="7">
        <v>75.194237931383967</v>
      </c>
      <c r="Q314" s="7">
        <v>54.27811244466546</v>
      </c>
      <c r="R314" s="7">
        <v>29.187806246506508</v>
      </c>
      <c r="S314" s="7">
        <v>0.13774599730668596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B314" s="7">
        <f t="shared" si="4"/>
        <v>522.62201012769742</v>
      </c>
    </row>
    <row r="315" spans="2:28" x14ac:dyDescent="0.2">
      <c r="B315" s="6">
        <v>44509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0.4097106814177856</v>
      </c>
      <c r="K315" s="7">
        <v>11.057351617992813</v>
      </c>
      <c r="L315" s="7">
        <v>26.161869310610687</v>
      </c>
      <c r="M315" s="7">
        <v>35.648250420623796</v>
      </c>
      <c r="N315" s="7">
        <v>40.66827783110412</v>
      </c>
      <c r="O315" s="7">
        <v>38.013553951411765</v>
      </c>
      <c r="P315" s="7">
        <v>30.684848730581287</v>
      </c>
      <c r="Q315" s="7">
        <v>21.397444110439952</v>
      </c>
      <c r="R315" s="7">
        <v>8.083714826668027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B315" s="7">
        <f t="shared" si="4"/>
        <v>212.12502148085022</v>
      </c>
    </row>
    <row r="316" spans="2:28" x14ac:dyDescent="0.2">
      <c r="B316" s="6">
        <v>44510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0.39190897055514695</v>
      </c>
      <c r="K316" s="7">
        <v>18.615312359762502</v>
      </c>
      <c r="L316" s="7">
        <v>42.783877664128106</v>
      </c>
      <c r="M316" s="7">
        <v>60.33391865815419</v>
      </c>
      <c r="N316" s="7">
        <v>68.583971538608296</v>
      </c>
      <c r="O316" s="7">
        <v>68.43061021242255</v>
      </c>
      <c r="P316" s="7">
        <v>55.225806793659473</v>
      </c>
      <c r="Q316" s="7">
        <v>33.699775109725316</v>
      </c>
      <c r="R316" s="7">
        <v>10.440367205722437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B316" s="7">
        <f t="shared" si="4"/>
        <v>358.50554851273796</v>
      </c>
    </row>
    <row r="317" spans="2:28" x14ac:dyDescent="0.2">
      <c r="B317" s="6">
        <v>44511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1.6466680856483129</v>
      </c>
      <c r="K317" s="7">
        <v>75.241426031748816</v>
      </c>
      <c r="L317" s="7">
        <v>195.66939050453584</v>
      </c>
      <c r="M317" s="7">
        <v>287.56821596507569</v>
      </c>
      <c r="N317" s="7">
        <v>333.68671938831977</v>
      </c>
      <c r="O317" s="7">
        <v>331.85031581578772</v>
      </c>
      <c r="P317" s="7">
        <v>274.74091734923144</v>
      </c>
      <c r="Q317" s="7">
        <v>173.57356250869617</v>
      </c>
      <c r="R317" s="7">
        <v>63.475859674113593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B317" s="7">
        <f t="shared" si="4"/>
        <v>1737.4530753231572</v>
      </c>
    </row>
    <row r="318" spans="2:28" x14ac:dyDescent="0.2">
      <c r="B318" s="6">
        <v>44512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0.17321178707256571</v>
      </c>
      <c r="K318" s="7">
        <v>6.1792817427767375</v>
      </c>
      <c r="L318" s="7">
        <v>18.986132181796261</v>
      </c>
      <c r="M318" s="7">
        <v>47.125182897694046</v>
      </c>
      <c r="N318" s="7">
        <v>62.536030008513713</v>
      </c>
      <c r="O318" s="7">
        <v>47.726831177345844</v>
      </c>
      <c r="P318" s="7">
        <v>251.4771838693618</v>
      </c>
      <c r="Q318" s="7">
        <v>180.32146086086937</v>
      </c>
      <c r="R318" s="7">
        <v>70.868662064606312</v>
      </c>
      <c r="S318" s="7">
        <v>0.70443969161322684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B318" s="7">
        <f t="shared" si="4"/>
        <v>686.09841628164975</v>
      </c>
    </row>
    <row r="319" spans="2:28" x14ac:dyDescent="0.2">
      <c r="B319" s="6">
        <v>44513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0.10638557227254794</v>
      </c>
      <c r="K319" s="7">
        <v>16.123780660498571</v>
      </c>
      <c r="L319" s="7">
        <v>15.092327433356955</v>
      </c>
      <c r="M319" s="7">
        <v>137.30950737831117</v>
      </c>
      <c r="N319" s="7">
        <v>152.07938279250831</v>
      </c>
      <c r="O319" s="7">
        <v>214.86708266963453</v>
      </c>
      <c r="P319" s="7">
        <v>181.10792920028345</v>
      </c>
      <c r="Q319" s="7">
        <v>134.17936338744295</v>
      </c>
      <c r="R319" s="7">
        <v>36.689927736177793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B319" s="7">
        <f t="shared" si="4"/>
        <v>887.55568683048625</v>
      </c>
    </row>
    <row r="320" spans="2:28" x14ac:dyDescent="0.2">
      <c r="B320" s="6">
        <v>44514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0.61045672505323956</v>
      </c>
      <c r="K320" s="7">
        <v>68.808115015341315</v>
      </c>
      <c r="L320" s="7">
        <v>181.48936634489931</v>
      </c>
      <c r="M320" s="7">
        <v>274.71339095735198</v>
      </c>
      <c r="N320" s="7">
        <v>330.71780140703135</v>
      </c>
      <c r="O320" s="7">
        <v>329.07408257765593</v>
      </c>
      <c r="P320" s="7">
        <v>273.78929065854038</v>
      </c>
      <c r="Q320" s="7">
        <v>181.01355299955372</v>
      </c>
      <c r="R320" s="7">
        <v>63.00004632876805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B320" s="7">
        <f t="shared" si="4"/>
        <v>1703.2161030141954</v>
      </c>
    </row>
    <row r="321" spans="2:28" x14ac:dyDescent="0.2">
      <c r="B321" s="6">
        <v>44515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0.72182064191427886</v>
      </c>
      <c r="K321" s="7">
        <v>69.22101089353373</v>
      </c>
      <c r="L321" s="7">
        <v>200.64380275133016</v>
      </c>
      <c r="M321" s="7">
        <v>243.73047072613269</v>
      </c>
      <c r="N321" s="7">
        <v>272.57026473244844</v>
      </c>
      <c r="O321" s="7">
        <v>171.27707495760697</v>
      </c>
      <c r="P321" s="7">
        <v>209.79436188041348</v>
      </c>
      <c r="Q321" s="7">
        <v>177.22670794527477</v>
      </c>
      <c r="R321" s="7">
        <v>58.414935909983733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B321" s="7">
        <f t="shared" si="4"/>
        <v>1403.6004504386381</v>
      </c>
    </row>
    <row r="322" spans="2:28" x14ac:dyDescent="0.2">
      <c r="B322" s="6">
        <v>44516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6.4777464775843949</v>
      </c>
      <c r="L322" s="7">
        <v>16.052605275781595</v>
      </c>
      <c r="M322" s="7">
        <v>22.804435969651809</v>
      </c>
      <c r="N322" s="7">
        <v>26.820143310700303</v>
      </c>
      <c r="O322" s="7">
        <v>28.423359020595989</v>
      </c>
      <c r="P322" s="7">
        <v>235.72422303089701</v>
      </c>
      <c r="Q322" s="7">
        <v>153.20796485956754</v>
      </c>
      <c r="R322" s="7">
        <v>52.496761655892485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B322" s="7">
        <f t="shared" si="4"/>
        <v>542.00723960067114</v>
      </c>
    </row>
    <row r="323" spans="2:28" x14ac:dyDescent="0.2">
      <c r="B323" s="6">
        <v>44517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54.254518394483036</v>
      </c>
      <c r="L323" s="7">
        <v>141.85136203842768</v>
      </c>
      <c r="M323" s="7">
        <v>206.66028554784819</v>
      </c>
      <c r="N323" s="7">
        <v>241.92552588717729</v>
      </c>
      <c r="O323" s="7">
        <v>241.82721734475055</v>
      </c>
      <c r="P323" s="7">
        <v>209.37753366052399</v>
      </c>
      <c r="Q323" s="7">
        <v>138.17069020996959</v>
      </c>
      <c r="R323" s="7">
        <v>46.17355620700296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B323" s="7">
        <f t="shared" si="4"/>
        <v>1280.2406892901834</v>
      </c>
    </row>
    <row r="324" spans="2:28" x14ac:dyDescent="0.2">
      <c r="B324" s="6">
        <v>44518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0.34625448345215737</v>
      </c>
      <c r="K324" s="7">
        <v>48.422855657727339</v>
      </c>
      <c r="L324" s="7">
        <v>115.31198792489822</v>
      </c>
      <c r="M324" s="7">
        <v>124.78106673144421</v>
      </c>
      <c r="N324" s="7">
        <v>130.65598522686767</v>
      </c>
      <c r="O324" s="7">
        <v>104.25424307273569</v>
      </c>
      <c r="P324" s="7">
        <v>34.215698340380982</v>
      </c>
      <c r="Q324" s="7">
        <v>53.645005431437085</v>
      </c>
      <c r="R324" s="7">
        <v>19.186288374177156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B324" s="7">
        <f t="shared" ref="AB324:AB367" si="5">SUM(C324:Z324)</f>
        <v>630.81938524312045</v>
      </c>
    </row>
    <row r="325" spans="2:28" x14ac:dyDescent="0.2">
      <c r="B325" s="6">
        <v>44519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41.61203983840106</v>
      </c>
      <c r="L325" s="7">
        <v>166.22401587687125</v>
      </c>
      <c r="M325" s="7">
        <v>216.38889890640084</v>
      </c>
      <c r="N325" s="7">
        <v>263.55733756276265</v>
      </c>
      <c r="O325" s="7">
        <v>233.45132952999015</v>
      </c>
      <c r="P325" s="7">
        <v>62.614676842455118</v>
      </c>
      <c r="Q325" s="7">
        <v>32.530296689016517</v>
      </c>
      <c r="R325" s="7">
        <v>31.022243648189946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B325" s="7">
        <f t="shared" si="5"/>
        <v>1047.4008388940877</v>
      </c>
    </row>
    <row r="326" spans="2:28" x14ac:dyDescent="0.2">
      <c r="B326" s="6">
        <v>44520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11.364074270364322</v>
      </c>
      <c r="L326" s="7">
        <v>39.019446957522419</v>
      </c>
      <c r="M326" s="7">
        <v>115.80353063703204</v>
      </c>
      <c r="N326" s="7">
        <v>127.21125390023383</v>
      </c>
      <c r="O326" s="7">
        <v>143.13723777336975</v>
      </c>
      <c r="P326" s="7">
        <v>158.09193324732922</v>
      </c>
      <c r="Q326" s="7">
        <v>116.98323314615322</v>
      </c>
      <c r="R326" s="7">
        <v>42.77601298073396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B326" s="7">
        <f t="shared" si="5"/>
        <v>754.38672291273872</v>
      </c>
    </row>
    <row r="327" spans="2:28" x14ac:dyDescent="0.2">
      <c r="B327" s="6">
        <v>44521</v>
      </c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21.323516086535022</v>
      </c>
      <c r="L327" s="7">
        <v>48.363870532271285</v>
      </c>
      <c r="M327" s="7">
        <v>87.376632508908685</v>
      </c>
      <c r="N327" s="7">
        <v>101.51733325157457</v>
      </c>
      <c r="O327" s="7">
        <v>138.47348052064402</v>
      </c>
      <c r="P327" s="7">
        <v>105.29631362245939</v>
      </c>
      <c r="Q327" s="7">
        <v>50.990674785914429</v>
      </c>
      <c r="R327" s="7">
        <v>2.8944001061288138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B327" s="7">
        <f t="shared" si="5"/>
        <v>556.23622141443616</v>
      </c>
    </row>
    <row r="328" spans="2:28" x14ac:dyDescent="0.2">
      <c r="B328" s="6">
        <v>44522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38.146467100772746</v>
      </c>
      <c r="L328" s="7">
        <v>124.29738870270451</v>
      </c>
      <c r="M328" s="7">
        <v>188.15075317973694</v>
      </c>
      <c r="N328" s="7">
        <v>230.54532901585497</v>
      </c>
      <c r="O328" s="7">
        <v>239.69982048663536</v>
      </c>
      <c r="P328" s="7">
        <v>198.88604601273963</v>
      </c>
      <c r="Q328" s="7">
        <v>129.92456967121254</v>
      </c>
      <c r="R328" s="7">
        <v>37.588467813958431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B328" s="7">
        <f t="shared" si="5"/>
        <v>1187.2388419836152</v>
      </c>
    </row>
    <row r="329" spans="2:28" x14ac:dyDescent="0.2">
      <c r="B329" s="6">
        <v>44523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17.100574338050912</v>
      </c>
      <c r="L329" s="7">
        <v>43.334405501717988</v>
      </c>
      <c r="M329" s="7">
        <v>71.733777237961831</v>
      </c>
      <c r="N329" s="7">
        <v>72.08375564900112</v>
      </c>
      <c r="O329" s="7">
        <v>72.429801718343342</v>
      </c>
      <c r="P329" s="7">
        <v>49.460993865753977</v>
      </c>
      <c r="Q329" s="7">
        <v>34.670670274732046</v>
      </c>
      <c r="R329" s="7">
        <v>10.883935349151999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B329" s="7">
        <f t="shared" si="5"/>
        <v>371.69791393471326</v>
      </c>
    </row>
    <row r="330" spans="2:28" x14ac:dyDescent="0.2">
      <c r="B330" s="6">
        <v>44524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35.838968992931719</v>
      </c>
      <c r="L330" s="7">
        <v>104.27390478122105</v>
      </c>
      <c r="M330" s="7">
        <v>162.59053214877801</v>
      </c>
      <c r="N330" s="7">
        <v>197.14795098263443</v>
      </c>
      <c r="O330" s="7">
        <v>144.01808231351359</v>
      </c>
      <c r="P330" s="7">
        <v>65.984693676844628</v>
      </c>
      <c r="Q330" s="7">
        <v>11.568556038611993</v>
      </c>
      <c r="R330" s="7">
        <v>3.5172043841108547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B330" s="7">
        <f t="shared" si="5"/>
        <v>724.93989331864623</v>
      </c>
    </row>
    <row r="331" spans="2:28" x14ac:dyDescent="0.2">
      <c r="B331" s="6">
        <v>44525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21.630631973076238</v>
      </c>
      <c r="L331" s="7">
        <v>54.801113890375852</v>
      </c>
      <c r="M331" s="7">
        <v>69.622109746634948</v>
      </c>
      <c r="N331" s="7">
        <v>64.572983007596278</v>
      </c>
      <c r="O331" s="7">
        <v>21.896851505967916</v>
      </c>
      <c r="P331" s="7">
        <v>210.0027759903582</v>
      </c>
      <c r="Q331" s="7">
        <v>124.4074942702225</v>
      </c>
      <c r="R331" s="7">
        <v>32.170487423734563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B331" s="7">
        <f t="shared" si="5"/>
        <v>599.10444780796649</v>
      </c>
    </row>
    <row r="332" spans="2:28" x14ac:dyDescent="0.2">
      <c r="B332" s="6">
        <v>44526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32.49372591123376</v>
      </c>
      <c r="L332" s="7">
        <v>112.71664240483162</v>
      </c>
      <c r="M332" s="7">
        <v>156.20047689103828</v>
      </c>
      <c r="N332" s="7">
        <v>173.0348316961975</v>
      </c>
      <c r="O332" s="7">
        <v>163.81742275826403</v>
      </c>
      <c r="P332" s="7">
        <v>160.75019623454898</v>
      </c>
      <c r="Q332" s="7">
        <v>128.68588203663529</v>
      </c>
      <c r="R332" s="7">
        <v>64.576915349293358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B332" s="7">
        <f t="shared" si="5"/>
        <v>992.27609328204289</v>
      </c>
    </row>
    <row r="333" spans="2:28" x14ac:dyDescent="0.2">
      <c r="B333" s="6">
        <v>44527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2.9336055528486078</v>
      </c>
      <c r="L333" s="7">
        <v>37.627791230929134</v>
      </c>
      <c r="M333" s="7">
        <v>85.367205901705617</v>
      </c>
      <c r="N333" s="7">
        <v>131.21044540615463</v>
      </c>
      <c r="O333" s="7">
        <v>136.802235299389</v>
      </c>
      <c r="P333" s="7">
        <v>225.77146619561128</v>
      </c>
      <c r="Q333" s="7">
        <v>148.31219944671469</v>
      </c>
      <c r="R333" s="7">
        <v>56.393712277689446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B333" s="7">
        <f t="shared" si="5"/>
        <v>824.41866131104234</v>
      </c>
    </row>
    <row r="334" spans="2:28" x14ac:dyDescent="0.2">
      <c r="B334" s="6">
        <v>44528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24.71712697110695</v>
      </c>
      <c r="L334" s="7">
        <v>64.321313138983754</v>
      </c>
      <c r="M334" s="7">
        <v>118.14327394678902</v>
      </c>
      <c r="N334" s="7">
        <v>117.77756616896147</v>
      </c>
      <c r="O334" s="7">
        <v>132.99966087832178</v>
      </c>
      <c r="P334" s="7">
        <v>92.516203106979958</v>
      </c>
      <c r="Q334" s="7">
        <v>29.879898385190938</v>
      </c>
      <c r="R334" s="7">
        <v>3.1463452386601265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B334" s="7">
        <f t="shared" si="5"/>
        <v>583.50138783499403</v>
      </c>
    </row>
    <row r="335" spans="2:28" x14ac:dyDescent="0.2">
      <c r="B335" s="6">
        <v>44529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11.453731661057528</v>
      </c>
      <c r="L335" s="7">
        <v>57.042548657706085</v>
      </c>
      <c r="M335" s="7">
        <v>111.02180313339419</v>
      </c>
      <c r="N335" s="7">
        <v>161.13163337916481</v>
      </c>
      <c r="O335" s="7">
        <v>163.59721162322808</v>
      </c>
      <c r="P335" s="7">
        <v>105.06430546233224</v>
      </c>
      <c r="Q335" s="7">
        <v>67.01496720147712</v>
      </c>
      <c r="R335" s="7">
        <v>2.442023517297812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B335" s="7">
        <f t="shared" si="5"/>
        <v>678.76822463565782</v>
      </c>
    </row>
    <row r="336" spans="2:28" x14ac:dyDescent="0.2">
      <c r="B336" s="6">
        <v>44530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10.197348488843474</v>
      </c>
      <c r="L336" s="7">
        <v>24.691959984245695</v>
      </c>
      <c r="M336" s="7">
        <v>47.427973208368471</v>
      </c>
      <c r="N336" s="7">
        <v>58.43852996016615</v>
      </c>
      <c r="O336" s="7">
        <v>58.627282361625539</v>
      </c>
      <c r="P336" s="7">
        <v>45.477531726621464</v>
      </c>
      <c r="Q336" s="7">
        <v>27.002210731274673</v>
      </c>
      <c r="R336" s="7">
        <v>8.6991263022595735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B336" s="7">
        <f t="shared" si="5"/>
        <v>280.56196276340501</v>
      </c>
    </row>
    <row r="337" spans="2:28" x14ac:dyDescent="0.2">
      <c r="B337" s="6">
        <v>44531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28.615650529582741</v>
      </c>
      <c r="L337" s="7">
        <v>73.129758540421918</v>
      </c>
      <c r="M337" s="7">
        <v>109.61795714753997</v>
      </c>
      <c r="N337" s="7">
        <v>134.36811578890232</v>
      </c>
      <c r="O337" s="7">
        <v>158.82728114468145</v>
      </c>
      <c r="P337" s="7">
        <v>137.27018396134039</v>
      </c>
      <c r="Q337" s="7">
        <v>107.55347775657792</v>
      </c>
      <c r="R337" s="7">
        <v>50.790125359363842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B337" s="7">
        <f t="shared" si="5"/>
        <v>800.17255022841061</v>
      </c>
    </row>
    <row r="338" spans="2:28" x14ac:dyDescent="0.2">
      <c r="B338" s="6">
        <v>44532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3.2827188487145356</v>
      </c>
      <c r="L338" s="7">
        <v>8.4108856558643001</v>
      </c>
      <c r="M338" s="7">
        <v>47.81334269468141</v>
      </c>
      <c r="N338" s="7">
        <v>37.814184227370284</v>
      </c>
      <c r="O338" s="7">
        <v>34.254628523181978</v>
      </c>
      <c r="P338" s="7">
        <v>191.12360350272226</v>
      </c>
      <c r="Q338" s="7">
        <v>120.13697118720383</v>
      </c>
      <c r="R338" s="7">
        <v>50.849110484819896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B338" s="7">
        <f t="shared" si="5"/>
        <v>493.68544512455844</v>
      </c>
    </row>
    <row r="339" spans="2:28" x14ac:dyDescent="0.2">
      <c r="B339" s="6">
        <v>44533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39.382402096162032</v>
      </c>
      <c r="L339" s="7">
        <v>110.10163517627967</v>
      </c>
      <c r="M339" s="7">
        <v>32.307332914792617</v>
      </c>
      <c r="N339" s="7">
        <v>104.99352331178497</v>
      </c>
      <c r="O339" s="7">
        <v>27.067094369276337</v>
      </c>
      <c r="P339" s="7">
        <v>204.83961134210449</v>
      </c>
      <c r="Q339" s="7">
        <v>118.06069477115055</v>
      </c>
      <c r="R339" s="7">
        <v>1.8602335632162168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B339" s="7">
        <f t="shared" si="5"/>
        <v>638.61252754476686</v>
      </c>
    </row>
    <row r="340" spans="2:28" x14ac:dyDescent="0.2">
      <c r="B340" s="6">
        <v>44534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1.9879560215370697</v>
      </c>
      <c r="L340" s="7">
        <v>7.6672798409482512</v>
      </c>
      <c r="M340" s="7">
        <v>19.423015344340804</v>
      </c>
      <c r="N340" s="7">
        <v>25.335684320056156</v>
      </c>
      <c r="O340" s="7">
        <v>42.272673243508926</v>
      </c>
      <c r="P340" s="7">
        <v>176.28294593797784</v>
      </c>
      <c r="Q340" s="7">
        <v>97.679367755233656</v>
      </c>
      <c r="R340" s="7">
        <v>38.548745656383069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B340" s="7">
        <f t="shared" si="5"/>
        <v>409.19766811998579</v>
      </c>
    </row>
    <row r="341" spans="2:28" x14ac:dyDescent="0.2">
      <c r="B341" s="6">
        <v>44535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6.2134931155412518</v>
      </c>
      <c r="L341" s="7">
        <v>49.610422850242657</v>
      </c>
      <c r="M341" s="7">
        <v>137.58083895540901</v>
      </c>
      <c r="N341" s="7">
        <v>157.45096155070672</v>
      </c>
      <c r="O341" s="7">
        <v>182.89714467245057</v>
      </c>
      <c r="P341" s="7">
        <v>150.24691156167339</v>
      </c>
      <c r="Q341" s="7">
        <v>104.5609657251072</v>
      </c>
      <c r="R341" s="7">
        <v>42.492884378544879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B341" s="7">
        <f t="shared" si="5"/>
        <v>831.05362280967563</v>
      </c>
    </row>
    <row r="342" spans="2:28" x14ac:dyDescent="0.2">
      <c r="B342" s="6">
        <v>44536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1.7563804189965824</v>
      </c>
      <c r="L342" s="7">
        <v>24.473715020058279</v>
      </c>
      <c r="M342" s="7">
        <v>42.382778811026903</v>
      </c>
      <c r="N342" s="7">
        <v>37.49291191071962</v>
      </c>
      <c r="O342" s="7">
        <v>21.276327986170173</v>
      </c>
      <c r="P342" s="7">
        <v>192.37802050408777</v>
      </c>
      <c r="Q342" s="7">
        <v>109.54324265529563</v>
      </c>
      <c r="R342" s="7">
        <v>12.680622270543557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B342" s="7">
        <f t="shared" si="5"/>
        <v>441.9839995768985</v>
      </c>
    </row>
    <row r="343" spans="2:28" x14ac:dyDescent="0.2">
      <c r="B343" s="6">
        <v>44537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9.491099920049594</v>
      </c>
      <c r="L343" s="7">
        <v>34.52438716360102</v>
      </c>
      <c r="M343" s="7">
        <v>100.3061720088768</v>
      </c>
      <c r="N343" s="7">
        <v>111.60378970456064</v>
      </c>
      <c r="O343" s="7">
        <v>58.654808753505037</v>
      </c>
      <c r="P343" s="7">
        <v>127.95839882267724</v>
      </c>
      <c r="Q343" s="7">
        <v>111.94197109050872</v>
      </c>
      <c r="R343" s="7">
        <v>21.49260677950906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B343" s="7">
        <f t="shared" si="5"/>
        <v>575.97323424328806</v>
      </c>
    </row>
    <row r="344" spans="2:28" x14ac:dyDescent="0.2">
      <c r="B344" s="6">
        <v>44538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8.6715999103800829</v>
      </c>
      <c r="L344" s="7">
        <v>90.487114791291518</v>
      </c>
      <c r="M344" s="7">
        <v>179.29905201963098</v>
      </c>
      <c r="N344" s="7">
        <v>241.8665407617213</v>
      </c>
      <c r="O344" s="7">
        <v>217.63151888267518</v>
      </c>
      <c r="P344" s="7">
        <v>160.99006907807029</v>
      </c>
      <c r="Q344" s="7">
        <v>101.66676223606324</v>
      </c>
      <c r="R344" s="7">
        <v>10.830455502071842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B344" s="7">
        <f t="shared" si="5"/>
        <v>1011.4431131819044</v>
      </c>
    </row>
    <row r="345" spans="2:28" x14ac:dyDescent="0.2">
      <c r="B345" s="6">
        <v>44539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1.3008579568079244</v>
      </c>
      <c r="L345" s="7">
        <v>21.382107977821377</v>
      </c>
      <c r="M345" s="7">
        <v>35.79256736090629</v>
      </c>
      <c r="N345" s="7">
        <v>47.888057186925742</v>
      </c>
      <c r="O345" s="7">
        <v>47.443702575156756</v>
      </c>
      <c r="P345" s="7">
        <v>40.373352203823828</v>
      </c>
      <c r="Q345" s="7">
        <v>22.944820568237233</v>
      </c>
      <c r="R345" s="7">
        <v>2.3229915341274845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B345" s="7">
        <f t="shared" si="5"/>
        <v>219.44845736380665</v>
      </c>
    </row>
    <row r="346" spans="2:28" x14ac:dyDescent="0.2">
      <c r="B346" s="6">
        <v>44540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7.7514319532655618</v>
      </c>
      <c r="L346" s="7">
        <v>92.921234301778213</v>
      </c>
      <c r="M346" s="7">
        <v>176.30653998816024</v>
      </c>
      <c r="N346" s="7">
        <v>201.18253356382885</v>
      </c>
      <c r="O346" s="7">
        <v>198.87818132934544</v>
      </c>
      <c r="P346" s="7">
        <v>170.7501411701995</v>
      </c>
      <c r="Q346" s="7">
        <v>101.71788267812515</v>
      </c>
      <c r="R346" s="7">
        <v>13.79937348336014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B346" s="7">
        <f t="shared" si="5"/>
        <v>963.30731846806316</v>
      </c>
    </row>
    <row r="347" spans="2:28" x14ac:dyDescent="0.2">
      <c r="B347" s="6">
        <v>44541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5.5501070712454421</v>
      </c>
      <c r="L347" s="7">
        <v>79.334993738399305</v>
      </c>
      <c r="M347" s="7">
        <v>143.03106454754885</v>
      </c>
      <c r="N347" s="7">
        <v>188.24119703876949</v>
      </c>
      <c r="O347" s="7">
        <v>195.18571247579624</v>
      </c>
      <c r="P347" s="7">
        <v>165.85830809904368</v>
      </c>
      <c r="Q347" s="7">
        <v>98.225963251126458</v>
      </c>
      <c r="R347" s="7">
        <v>14.201258804800755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B347" s="7">
        <f t="shared" si="5"/>
        <v>889.62860502673027</v>
      </c>
    </row>
    <row r="348" spans="2:28" x14ac:dyDescent="0.2">
      <c r="B348" s="6">
        <v>44542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5.773857313808759</v>
      </c>
      <c r="L348" s="7">
        <v>68.945746974738796</v>
      </c>
      <c r="M348" s="7">
        <v>96.633364863812872</v>
      </c>
      <c r="N348" s="7">
        <v>133.39289504802881</v>
      </c>
      <c r="O348" s="7">
        <v>162.83826967569345</v>
      </c>
      <c r="P348" s="7">
        <v>161.22207723819744</v>
      </c>
      <c r="Q348" s="7">
        <v>98.953446465084511</v>
      </c>
      <c r="R348" s="7">
        <v>15.111202673502891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B348" s="7">
        <f t="shared" si="5"/>
        <v>742.8708602528676</v>
      </c>
    </row>
    <row r="349" spans="2:28" x14ac:dyDescent="0.2">
      <c r="B349" s="6">
        <v>44543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0.17336514839875145</v>
      </c>
      <c r="L349" s="7">
        <v>10.285039708688149</v>
      </c>
      <c r="M349" s="7">
        <v>21.666416282519577</v>
      </c>
      <c r="N349" s="7">
        <v>26.67268049706016</v>
      </c>
      <c r="O349" s="7">
        <v>28.286513529537935</v>
      </c>
      <c r="P349" s="7">
        <v>21.59799353699055</v>
      </c>
      <c r="Q349" s="7">
        <v>15.091934199187246</v>
      </c>
      <c r="R349" s="7">
        <v>1.2871734077021189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B349" s="7">
        <f t="shared" si="5"/>
        <v>125.06111631008449</v>
      </c>
    </row>
    <row r="350" spans="2:28" x14ac:dyDescent="0.2">
      <c r="B350" s="6">
        <v>44544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3.2077684159683697</v>
      </c>
      <c r="L350" s="7">
        <v>53.12593632742378</v>
      </c>
      <c r="M350" s="7">
        <v>80.974780226077741</v>
      </c>
      <c r="N350" s="7">
        <v>182.01630013230678</v>
      </c>
      <c r="O350" s="7">
        <v>125.27260944357802</v>
      </c>
      <c r="P350" s="7">
        <v>134.24621319629313</v>
      </c>
      <c r="Q350" s="7">
        <v>107.65571864070175</v>
      </c>
      <c r="R350" s="7">
        <v>40.294705369882415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B350" s="7">
        <f t="shared" si="5"/>
        <v>726.79403175223194</v>
      </c>
    </row>
    <row r="351" spans="2:28" x14ac:dyDescent="0.2">
      <c r="B351" s="6">
        <v>44545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1.7162312102694917</v>
      </c>
      <c r="L351" s="7">
        <v>45.658419444686707</v>
      </c>
      <c r="M351" s="7">
        <v>116.24002056540687</v>
      </c>
      <c r="N351" s="7">
        <v>149.40932278019733</v>
      </c>
      <c r="O351" s="7">
        <v>129.16956006537501</v>
      </c>
      <c r="P351" s="7">
        <v>19.331391782799059</v>
      </c>
      <c r="Q351" s="7">
        <v>41.415422753547531</v>
      </c>
      <c r="R351" s="7">
        <v>12.507992470042156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B351" s="7">
        <f t="shared" si="5"/>
        <v>515.44836107232413</v>
      </c>
    </row>
    <row r="352" spans="2:28" x14ac:dyDescent="0.2">
      <c r="B352" s="6">
        <v>44546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0.91831975651689679</v>
      </c>
      <c r="L352" s="7">
        <v>55.151092301415133</v>
      </c>
      <c r="M352" s="7">
        <v>66.012220068724133</v>
      </c>
      <c r="N352" s="7">
        <v>95.021104768013913</v>
      </c>
      <c r="O352" s="7">
        <v>83.884713081909979</v>
      </c>
      <c r="P352" s="7">
        <v>92.170157037637736</v>
      </c>
      <c r="Q352" s="7">
        <v>62.351209948751396</v>
      </c>
      <c r="R352" s="7">
        <v>8.9684917085089122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B352" s="7">
        <f t="shared" si="5"/>
        <v>464.47730867147806</v>
      </c>
    </row>
    <row r="353" spans="2:28" x14ac:dyDescent="0.2">
      <c r="B353" s="6">
        <v>44547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4.8359938190574212</v>
      </c>
      <c r="L353" s="7">
        <v>73.715677453285437</v>
      </c>
      <c r="M353" s="7">
        <v>156.62516979432189</v>
      </c>
      <c r="N353" s="7">
        <v>185.17003817335737</v>
      </c>
      <c r="O353" s="7">
        <v>175.28019880522481</v>
      </c>
      <c r="P353" s="7">
        <v>78.001929903092389</v>
      </c>
      <c r="Q353" s="7">
        <v>50.121627270861843</v>
      </c>
      <c r="R353" s="7">
        <v>1.7055745642704305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B353" s="7">
        <f t="shared" si="5"/>
        <v>725.45620978347154</v>
      </c>
    </row>
    <row r="354" spans="2:28" x14ac:dyDescent="0.2">
      <c r="B354" s="6">
        <v>44548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0.42787810005825172</v>
      </c>
      <c r="L354" s="7">
        <v>17.359715655887861</v>
      </c>
      <c r="M354" s="7">
        <v>34.363947622360541</v>
      </c>
      <c r="N354" s="7">
        <v>43.538887269965656</v>
      </c>
      <c r="O354" s="7">
        <v>43.593940053724637</v>
      </c>
      <c r="P354" s="7">
        <v>32.837805809727442</v>
      </c>
      <c r="Q354" s="7">
        <v>19.079721914186543</v>
      </c>
      <c r="R354" s="7">
        <v>2.3485124317414732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B354" s="7">
        <f t="shared" si="5"/>
        <v>193.5504088576524</v>
      </c>
    </row>
    <row r="355" spans="2:28" x14ac:dyDescent="0.2">
      <c r="B355" s="6">
        <v>44549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2.771593074929299</v>
      </c>
      <c r="L355" s="7">
        <v>62.229307356142208</v>
      </c>
      <c r="M355" s="7">
        <v>155.34715874277398</v>
      </c>
      <c r="N355" s="7">
        <v>174.70214457575543</v>
      </c>
      <c r="O355" s="7">
        <v>165.28811855296843</v>
      </c>
      <c r="P355" s="7">
        <v>134.67483844127386</v>
      </c>
      <c r="Q355" s="7">
        <v>74.694830535855999</v>
      </c>
      <c r="R355" s="7">
        <v>4.0986797508566832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B355" s="7">
        <f t="shared" si="5"/>
        <v>773.80667103055589</v>
      </c>
    </row>
    <row r="356" spans="2:28" x14ac:dyDescent="0.2">
      <c r="B356" s="6">
        <v>44550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4.9598625825151448</v>
      </c>
      <c r="L356" s="7">
        <v>75.41444906641992</v>
      </c>
      <c r="M356" s="7">
        <v>158.72897260225469</v>
      </c>
      <c r="N356" s="7">
        <v>202.09090449585216</v>
      </c>
      <c r="O356" s="7">
        <v>181.41858419435204</v>
      </c>
      <c r="P356" s="7">
        <v>129.39763588380509</v>
      </c>
      <c r="Q356" s="7">
        <v>87.046315806354755</v>
      </c>
      <c r="R356" s="7">
        <v>6.1604065026307984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B356" s="7">
        <f t="shared" si="5"/>
        <v>845.21713113418457</v>
      </c>
    </row>
    <row r="357" spans="2:28" x14ac:dyDescent="0.2">
      <c r="B357" s="6">
        <v>44551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5.2013083627152801</v>
      </c>
      <c r="L357" s="7">
        <v>71.926461981118294</v>
      </c>
      <c r="M357" s="7">
        <v>104.98172628669377</v>
      </c>
      <c r="N357" s="7">
        <v>157.35658534997708</v>
      </c>
      <c r="O357" s="7">
        <v>219.58196036442217</v>
      </c>
      <c r="P357" s="7">
        <v>180.08552035904509</v>
      </c>
      <c r="Q357" s="7">
        <v>99.425327468732988</v>
      </c>
      <c r="R357" s="7">
        <v>28.564530087520819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B357" s="7">
        <f t="shared" si="5"/>
        <v>867.12342026022554</v>
      </c>
    </row>
    <row r="358" spans="2:28" x14ac:dyDescent="0.2">
      <c r="B358" s="6">
        <v>44552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2.9988824250199788</v>
      </c>
      <c r="L358" s="7">
        <v>65.733023808232119</v>
      </c>
      <c r="M358" s="7">
        <v>134.58439458224123</v>
      </c>
      <c r="N358" s="7">
        <v>174.82011482666755</v>
      </c>
      <c r="O358" s="7">
        <v>181.28488457665165</v>
      </c>
      <c r="P358" s="7">
        <v>145.64607177610083</v>
      </c>
      <c r="Q358" s="7">
        <v>95.571632605603796</v>
      </c>
      <c r="R358" s="7">
        <v>42.422102227997613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B358" s="7">
        <f t="shared" si="5"/>
        <v>843.06110682851465</v>
      </c>
    </row>
    <row r="359" spans="2:28" x14ac:dyDescent="0.2">
      <c r="B359" s="6">
        <v>44553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2.6568473442087788</v>
      </c>
      <c r="L359" s="7">
        <v>72.736524370714847</v>
      </c>
      <c r="M359" s="7">
        <v>163.00342802697043</v>
      </c>
      <c r="N359" s="7">
        <v>206.24345732795871</v>
      </c>
      <c r="O359" s="7">
        <v>208.04053748351996</v>
      </c>
      <c r="P359" s="7">
        <v>171.5641359014931</v>
      </c>
      <c r="Q359" s="7">
        <v>108.56408957272507</v>
      </c>
      <c r="R359" s="7">
        <v>41.722145405919044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B359" s="7">
        <f t="shared" si="5"/>
        <v>974.53116543350995</v>
      </c>
    </row>
    <row r="360" spans="2:28" x14ac:dyDescent="0.2">
      <c r="B360" s="6">
        <v>44554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1.8970796049177687</v>
      </c>
      <c r="L360" s="7">
        <v>48.407126290939054</v>
      </c>
      <c r="M360" s="7">
        <v>133.10190176244561</v>
      </c>
      <c r="N360" s="7">
        <v>139.73182986370659</v>
      </c>
      <c r="O360" s="7">
        <v>100.10169024062914</v>
      </c>
      <c r="P360" s="7">
        <v>104.17166389709722</v>
      </c>
      <c r="Q360" s="7">
        <v>106.63724214116047</v>
      </c>
      <c r="R360" s="7">
        <v>47.691440102072207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B360" s="7">
        <f t="shared" si="5"/>
        <v>681.7399739029679</v>
      </c>
    </row>
    <row r="361" spans="2:28" x14ac:dyDescent="0.2">
      <c r="B361" s="6">
        <v>44555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0.42799607030916387</v>
      </c>
      <c r="L361" s="7">
        <v>25.518931443139643</v>
      </c>
      <c r="M361" s="7">
        <v>12.083299566758534</v>
      </c>
      <c r="N361" s="7">
        <v>16.983390555478206</v>
      </c>
      <c r="O361" s="7">
        <v>19.202017740965434</v>
      </c>
      <c r="P361" s="7">
        <v>150.82103344944574</v>
      </c>
      <c r="Q361" s="7">
        <v>89.240562473320139</v>
      </c>
      <c r="R361" s="7">
        <v>42.131108942414386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B361" s="7">
        <f t="shared" si="5"/>
        <v>356.4083402418313</v>
      </c>
    </row>
    <row r="362" spans="2:28" x14ac:dyDescent="0.2">
      <c r="B362" s="6">
        <v>44556</v>
      </c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1.5527637659222671</v>
      </c>
      <c r="L362" s="7">
        <v>44.769710221148749</v>
      </c>
      <c r="M362" s="7">
        <v>82.111226976531157</v>
      </c>
      <c r="N362" s="7">
        <v>112.92898885647344</v>
      </c>
      <c r="O362" s="7">
        <v>109.79098018221109</v>
      </c>
      <c r="P362" s="7">
        <v>75.327937549084382</v>
      </c>
      <c r="Q362" s="7">
        <v>46.09884171475862</v>
      </c>
      <c r="R362" s="7">
        <v>1.6090355756073471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B362" s="7">
        <f t="shared" si="5"/>
        <v>474.18948484173706</v>
      </c>
    </row>
    <row r="363" spans="2:28" x14ac:dyDescent="0.2">
      <c r="B363" s="6">
        <v>44557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0.13321593967166062</v>
      </c>
      <c r="L363" s="7">
        <v>20.12257893224966</v>
      </c>
      <c r="M363" s="7">
        <v>112.60653683731364</v>
      </c>
      <c r="N363" s="7">
        <v>146.82970662691903</v>
      </c>
      <c r="O363" s="7">
        <v>95.091886918561201</v>
      </c>
      <c r="P363" s="7">
        <v>72.520245577375945</v>
      </c>
      <c r="Q363" s="7">
        <v>88.170965531716945</v>
      </c>
      <c r="R363" s="7">
        <v>34.991549357213003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B363" s="7">
        <f t="shared" si="5"/>
        <v>570.46668572102112</v>
      </c>
    </row>
    <row r="364" spans="2:28" x14ac:dyDescent="0.2">
      <c r="B364" s="6">
        <v>44558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0.32242056042621242</v>
      </c>
      <c r="L364" s="7">
        <v>39.811027341142726</v>
      </c>
      <c r="M364" s="7">
        <v>81.454525913120349</v>
      </c>
      <c r="N364" s="7">
        <v>135.24896032904613</v>
      </c>
      <c r="O364" s="7">
        <v>141.94180589746031</v>
      </c>
      <c r="P364" s="7">
        <v>115.24907045774508</v>
      </c>
      <c r="Q364" s="7">
        <v>71.957920714694879</v>
      </c>
      <c r="R364" s="7">
        <v>28.016361654949179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B364" s="7">
        <f t="shared" si="5"/>
        <v>614.0020928685849</v>
      </c>
    </row>
    <row r="365" spans="2:28" x14ac:dyDescent="0.2">
      <c r="B365" s="6">
        <v>44559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0.10042414225978892</v>
      </c>
      <c r="L365" s="7">
        <v>40.45986372115938</v>
      </c>
      <c r="M365" s="7">
        <v>101.73754438661051</v>
      </c>
      <c r="N365" s="7">
        <v>111.31279641897741</v>
      </c>
      <c r="O365" s="7">
        <v>114.27384971687157</v>
      </c>
      <c r="P365" s="7">
        <v>80.180447203269495</v>
      </c>
      <c r="Q365" s="7">
        <v>43.468105119418389</v>
      </c>
      <c r="R365" s="7">
        <v>14.427761686552023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B365" s="7">
        <f t="shared" si="5"/>
        <v>505.96079239511857</v>
      </c>
    </row>
    <row r="366" spans="2:28" x14ac:dyDescent="0.2">
      <c r="B366" s="6">
        <v>44560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0.395200340555595</v>
      </c>
      <c r="L366" s="7">
        <v>21.693156206059658</v>
      </c>
      <c r="M366" s="7">
        <v>42.418169886300539</v>
      </c>
      <c r="N366" s="7">
        <v>59.401953675948448</v>
      </c>
      <c r="O366" s="7">
        <v>62.842752660885225</v>
      </c>
      <c r="P366" s="7">
        <v>51.085050986644127</v>
      </c>
      <c r="Q366" s="7">
        <v>35.463823595031187</v>
      </c>
      <c r="R366" s="7">
        <v>12.622423613426912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B366" s="7">
        <f t="shared" si="5"/>
        <v>285.92253096485172</v>
      </c>
    </row>
    <row r="367" spans="2:28" x14ac:dyDescent="0.2">
      <c r="B367" s="6">
        <v>44561</v>
      </c>
      <c r="C367" s="7">
        <v>0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0.81411270154452586</v>
      </c>
      <c r="L367" s="7">
        <v>42.382778811026903</v>
      </c>
      <c r="M367" s="7">
        <v>55.524664762636839</v>
      </c>
      <c r="N367" s="7">
        <v>67.345283904031049</v>
      </c>
      <c r="O367" s="7">
        <v>88.792275519854101</v>
      </c>
      <c r="P367" s="7">
        <v>65.811670642173524</v>
      </c>
      <c r="Q367" s="7">
        <v>37.860979093565419</v>
      </c>
      <c r="R367" s="7">
        <v>9.2968422402143052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B367" s="7">
        <f t="shared" si="5"/>
        <v>367.82860767504661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6FEF-AD49-7A42-9C6B-5F9C5B77BDB3}">
  <dimension ref="B2:AF367"/>
  <sheetViews>
    <sheetView workbookViewId="0">
      <selection sqref="A1:XFD1048576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v>993.76</v>
      </c>
      <c r="D3" s="12">
        <v>994.88000000000011</v>
      </c>
      <c r="E3" s="12">
        <v>994.88000000000011</v>
      </c>
      <c r="F3" s="12">
        <v>975.5200000000001</v>
      </c>
      <c r="G3" s="12">
        <v>966.4</v>
      </c>
      <c r="H3" s="12">
        <v>939.28</v>
      </c>
      <c r="I3" s="12">
        <v>926.4</v>
      </c>
      <c r="J3" s="12">
        <v>892.31999999999994</v>
      </c>
      <c r="K3" s="12">
        <v>876.4799999999999</v>
      </c>
      <c r="L3" s="12">
        <v>876.4799999999999</v>
      </c>
      <c r="M3" s="12">
        <v>804.16000000000008</v>
      </c>
      <c r="N3" s="12">
        <v>728.96</v>
      </c>
      <c r="O3" s="12">
        <v>728.96</v>
      </c>
      <c r="P3" s="12">
        <v>720.96</v>
      </c>
      <c r="Q3" s="12">
        <v>728.96</v>
      </c>
      <c r="R3" s="12">
        <v>804.16000000000008</v>
      </c>
      <c r="S3" s="12">
        <v>791.68000000000006</v>
      </c>
      <c r="T3" s="12">
        <v>728.96</v>
      </c>
      <c r="U3" s="12">
        <v>708.48</v>
      </c>
      <c r="V3" s="12">
        <v>633.28</v>
      </c>
      <c r="W3" s="12">
        <v>602.72</v>
      </c>
      <c r="X3" s="12">
        <v>560</v>
      </c>
      <c r="Y3" s="12">
        <v>620.79999999999995</v>
      </c>
      <c r="Z3" s="12">
        <v>633.28</v>
      </c>
      <c r="AB3" s="7">
        <f>SUM(C3:Z3)</f>
        <v>19231.759999999995</v>
      </c>
    </row>
    <row r="4" spans="2:32" x14ac:dyDescent="0.2">
      <c r="B4" s="6">
        <v>44198</v>
      </c>
      <c r="C4" s="12">
        <v>708.48</v>
      </c>
      <c r="D4" s="12">
        <v>728.96</v>
      </c>
      <c r="E4" s="12">
        <v>728.96</v>
      </c>
      <c r="F4" s="12">
        <v>728.96</v>
      </c>
      <c r="G4" s="12">
        <v>720.96</v>
      </c>
      <c r="H4" s="12">
        <v>708.48</v>
      </c>
      <c r="I4" s="12">
        <v>708.48</v>
      </c>
      <c r="J4" s="12">
        <v>690.4</v>
      </c>
      <c r="K4" s="12">
        <v>620.79999999999995</v>
      </c>
      <c r="L4" s="12">
        <v>581.91999999999996</v>
      </c>
      <c r="M4" s="12">
        <v>536.31999999999994</v>
      </c>
      <c r="N4" s="12">
        <v>560</v>
      </c>
      <c r="O4" s="12">
        <v>620.79999999999995</v>
      </c>
      <c r="P4" s="12">
        <v>669.6</v>
      </c>
      <c r="Q4" s="12">
        <v>690.4</v>
      </c>
      <c r="R4" s="12">
        <v>720.96</v>
      </c>
      <c r="S4" s="12">
        <v>728.96</v>
      </c>
      <c r="T4" s="12">
        <v>728.96</v>
      </c>
      <c r="U4" s="12">
        <v>728.96</v>
      </c>
      <c r="V4" s="12">
        <v>791.68000000000006</v>
      </c>
      <c r="W4" s="12">
        <v>791.68000000000006</v>
      </c>
      <c r="X4" s="12">
        <v>812.16000000000008</v>
      </c>
      <c r="Y4" s="12">
        <v>876.4799999999999</v>
      </c>
      <c r="Z4" s="12">
        <v>884.4799999999999</v>
      </c>
      <c r="AB4" s="7">
        <f t="shared" ref="AB4:AB67" si="0">SUM(C4:Z4)</f>
        <v>17067.839999999997</v>
      </c>
      <c r="AD4" s="8" t="s">
        <v>14</v>
      </c>
      <c r="AE4" s="9">
        <f>SUM(C3:Z367)</f>
        <v>4388630.6400000006</v>
      </c>
    </row>
    <row r="5" spans="2:32" x14ac:dyDescent="0.2">
      <c r="B5" s="6">
        <v>44199</v>
      </c>
      <c r="C5" s="12">
        <v>889.3599999999999</v>
      </c>
      <c r="D5" s="12">
        <v>892.31999999999994</v>
      </c>
      <c r="E5" s="12">
        <v>892.31999999999994</v>
      </c>
      <c r="F5" s="12">
        <v>926.4</v>
      </c>
      <c r="G5" s="12">
        <v>884.4799999999999</v>
      </c>
      <c r="H5" s="12">
        <v>876.4799999999999</v>
      </c>
      <c r="I5" s="12">
        <v>804.16000000000008</v>
      </c>
      <c r="J5" s="12">
        <v>804.16000000000008</v>
      </c>
      <c r="K5" s="12">
        <v>728.96</v>
      </c>
      <c r="L5" s="12">
        <v>620.79999999999995</v>
      </c>
      <c r="M5" s="12">
        <v>475.52</v>
      </c>
      <c r="N5" s="12">
        <v>330.08</v>
      </c>
      <c r="O5" s="12">
        <v>240.56000000000003</v>
      </c>
      <c r="P5" s="12">
        <v>201.68</v>
      </c>
      <c r="Q5" s="12">
        <v>178.64000000000001</v>
      </c>
      <c r="R5" s="12">
        <v>201.68</v>
      </c>
      <c r="S5" s="12">
        <v>226.88000000000002</v>
      </c>
      <c r="T5" s="12">
        <v>226.88000000000002</v>
      </c>
      <c r="U5" s="12">
        <v>240.56000000000003</v>
      </c>
      <c r="V5" s="12">
        <v>240.56000000000003</v>
      </c>
      <c r="W5" s="12">
        <v>226.88000000000002</v>
      </c>
      <c r="X5" s="12">
        <v>190.16000000000003</v>
      </c>
      <c r="Y5" s="12">
        <v>146</v>
      </c>
      <c r="Z5" s="12">
        <v>107.6</v>
      </c>
      <c r="AB5" s="7">
        <f t="shared" si="0"/>
        <v>11553.119999999995</v>
      </c>
      <c r="AD5" s="8" t="s">
        <v>15</v>
      </c>
      <c r="AE5" s="10">
        <f>AE4/1000000</f>
        <v>4.3886306400000006</v>
      </c>
    </row>
    <row r="6" spans="2:32" x14ac:dyDescent="0.2">
      <c r="B6" s="6">
        <v>44200</v>
      </c>
      <c r="C6" s="12">
        <v>61.840000000000011</v>
      </c>
      <c r="D6" s="12">
        <v>30.479999999999997</v>
      </c>
      <c r="E6" s="12">
        <v>15.12</v>
      </c>
      <c r="F6" s="12">
        <v>0</v>
      </c>
      <c r="G6" s="12">
        <v>0</v>
      </c>
      <c r="H6" s="12">
        <v>0</v>
      </c>
      <c r="I6" s="12">
        <v>0</v>
      </c>
      <c r="J6" s="12">
        <v>15.12</v>
      </c>
      <c r="K6" s="12">
        <v>25.359999999999996</v>
      </c>
      <c r="L6" s="12">
        <v>25.359999999999996</v>
      </c>
      <c r="M6" s="12">
        <v>20.239999999999998</v>
      </c>
      <c r="N6" s="12">
        <v>20.239999999999998</v>
      </c>
      <c r="O6" s="12">
        <v>30.479999999999997</v>
      </c>
      <c r="P6" s="12">
        <v>48.720000000000006</v>
      </c>
      <c r="Q6" s="12">
        <v>76.239999999999995</v>
      </c>
      <c r="R6" s="12">
        <v>117.2</v>
      </c>
      <c r="S6" s="12">
        <v>146</v>
      </c>
      <c r="T6" s="12">
        <v>178.64000000000001</v>
      </c>
      <c r="U6" s="12">
        <v>190.16000000000003</v>
      </c>
      <c r="V6" s="12">
        <v>190.16000000000003</v>
      </c>
      <c r="W6" s="12">
        <v>201.68</v>
      </c>
      <c r="X6" s="12">
        <v>190.16000000000003</v>
      </c>
      <c r="Y6" s="12">
        <v>190.16000000000003</v>
      </c>
      <c r="Z6" s="12">
        <v>201.68</v>
      </c>
      <c r="AB6" s="7">
        <f t="shared" si="0"/>
        <v>1975.0400000000004</v>
      </c>
    </row>
    <row r="7" spans="2:32" x14ac:dyDescent="0.2">
      <c r="B7" s="6">
        <v>44201</v>
      </c>
      <c r="C7" s="12">
        <v>226.88000000000002</v>
      </c>
      <c r="D7" s="12">
        <v>254.24000000000007</v>
      </c>
      <c r="E7" s="12">
        <v>254.24000000000007</v>
      </c>
      <c r="F7" s="12">
        <v>240.56000000000003</v>
      </c>
      <c r="G7" s="12">
        <v>226.88000000000002</v>
      </c>
      <c r="H7" s="12">
        <v>201.68</v>
      </c>
      <c r="I7" s="12">
        <v>190.16000000000003</v>
      </c>
      <c r="J7" s="12">
        <v>190.16000000000003</v>
      </c>
      <c r="K7" s="12">
        <v>201.68</v>
      </c>
      <c r="L7" s="12">
        <v>201.68</v>
      </c>
      <c r="M7" s="12">
        <v>190.16000000000003</v>
      </c>
      <c r="N7" s="12">
        <v>201.68</v>
      </c>
      <c r="O7" s="12">
        <v>201.68</v>
      </c>
      <c r="P7" s="12">
        <v>201.68</v>
      </c>
      <c r="Q7" s="12">
        <v>178.64000000000001</v>
      </c>
      <c r="R7" s="12">
        <v>136.4</v>
      </c>
      <c r="S7" s="12">
        <v>107.6</v>
      </c>
      <c r="T7" s="12">
        <v>84.08</v>
      </c>
      <c r="U7" s="12">
        <v>61.840000000000011</v>
      </c>
      <c r="V7" s="12">
        <v>42.160000000000004</v>
      </c>
      <c r="W7" s="12">
        <v>25.359999999999996</v>
      </c>
      <c r="X7" s="12">
        <v>10</v>
      </c>
      <c r="Y7" s="12">
        <v>0</v>
      </c>
      <c r="Z7" s="12">
        <v>0</v>
      </c>
      <c r="AB7" s="7">
        <f t="shared" si="0"/>
        <v>3629.4399999999996</v>
      </c>
    </row>
    <row r="8" spans="2:32" x14ac:dyDescent="0.2">
      <c r="B8" s="6">
        <v>44202</v>
      </c>
      <c r="C8" s="12">
        <v>15.12</v>
      </c>
      <c r="D8" s="12">
        <v>25.359999999999996</v>
      </c>
      <c r="E8" s="12">
        <v>35.6</v>
      </c>
      <c r="F8" s="12">
        <v>48.720000000000006</v>
      </c>
      <c r="G8" s="12">
        <v>48.720000000000006</v>
      </c>
      <c r="H8" s="12">
        <v>55.280000000000008</v>
      </c>
      <c r="I8" s="12">
        <v>68.400000000000006</v>
      </c>
      <c r="J8" s="12">
        <v>99.759999999999991</v>
      </c>
      <c r="K8" s="12">
        <v>136.4</v>
      </c>
      <c r="L8" s="12">
        <v>190.16000000000003</v>
      </c>
      <c r="M8" s="12">
        <v>226.88000000000002</v>
      </c>
      <c r="N8" s="12">
        <v>240.56000000000003</v>
      </c>
      <c r="O8" s="12">
        <v>281.60000000000002</v>
      </c>
      <c r="P8" s="12">
        <v>362.4</v>
      </c>
      <c r="Q8" s="12">
        <v>454.4</v>
      </c>
      <c r="R8" s="12">
        <v>560</v>
      </c>
      <c r="S8" s="12">
        <v>620.79999999999995</v>
      </c>
      <c r="T8" s="12">
        <v>669.6</v>
      </c>
      <c r="U8" s="12">
        <v>728.96</v>
      </c>
      <c r="V8" s="12">
        <v>812.16000000000008</v>
      </c>
      <c r="W8" s="12">
        <v>876.4799999999999</v>
      </c>
      <c r="X8" s="12">
        <v>876.4799999999999</v>
      </c>
      <c r="Y8" s="12">
        <v>791.68000000000006</v>
      </c>
      <c r="Z8" s="12">
        <v>690.4</v>
      </c>
      <c r="AB8" s="7">
        <f t="shared" si="0"/>
        <v>8915.9199999999983</v>
      </c>
      <c r="AD8" s="8" t="s">
        <v>16</v>
      </c>
      <c r="AE8" s="11">
        <f>MAX(AB3:AB367)</f>
        <v>24288</v>
      </c>
      <c r="AF8" t="s">
        <v>17</v>
      </c>
    </row>
    <row r="9" spans="2:32" x14ac:dyDescent="0.2">
      <c r="B9" s="6">
        <v>44203</v>
      </c>
      <c r="C9" s="12">
        <v>804.16000000000008</v>
      </c>
      <c r="D9" s="12">
        <v>876.4799999999999</v>
      </c>
      <c r="E9" s="12">
        <v>889.3599999999999</v>
      </c>
      <c r="F9" s="12">
        <v>817.04000000000008</v>
      </c>
      <c r="G9" s="12">
        <v>708.48</v>
      </c>
      <c r="H9" s="12">
        <v>536.31999999999994</v>
      </c>
      <c r="I9" s="12">
        <v>423.84</v>
      </c>
      <c r="J9" s="12">
        <v>380.8</v>
      </c>
      <c r="K9" s="12">
        <v>362.4</v>
      </c>
      <c r="L9" s="12">
        <v>380.8</v>
      </c>
      <c r="M9" s="12">
        <v>401.91999999999996</v>
      </c>
      <c r="N9" s="12">
        <v>475.52</v>
      </c>
      <c r="O9" s="12">
        <v>602.72</v>
      </c>
      <c r="P9" s="12">
        <v>728.96</v>
      </c>
      <c r="Q9" s="12">
        <v>876.4799999999999</v>
      </c>
      <c r="R9" s="12">
        <v>892.31999999999994</v>
      </c>
      <c r="S9" s="12">
        <v>889.3599999999999</v>
      </c>
      <c r="T9" s="12">
        <v>812.16000000000008</v>
      </c>
      <c r="U9" s="12">
        <v>728.96</v>
      </c>
      <c r="V9" s="12">
        <v>728.96</v>
      </c>
      <c r="W9" s="12">
        <v>817.04000000000008</v>
      </c>
      <c r="X9" s="12">
        <v>926.4</v>
      </c>
      <c r="Y9" s="12">
        <v>939.28</v>
      </c>
      <c r="Z9" s="12">
        <v>884.4799999999999</v>
      </c>
      <c r="AB9" s="7">
        <f t="shared" si="0"/>
        <v>16884.240000000002</v>
      </c>
      <c r="AD9" s="8" t="s">
        <v>18</v>
      </c>
      <c r="AE9" s="11">
        <f>MIN(AB3:AB367)</f>
        <v>0</v>
      </c>
    </row>
    <row r="10" spans="2:32" x14ac:dyDescent="0.2">
      <c r="B10" s="6">
        <v>44204</v>
      </c>
      <c r="C10" s="12">
        <v>817.04000000000008</v>
      </c>
      <c r="D10" s="12">
        <v>884.4799999999999</v>
      </c>
      <c r="E10" s="12">
        <v>934.4</v>
      </c>
      <c r="F10" s="12">
        <v>892.31999999999994</v>
      </c>
      <c r="G10" s="12">
        <v>889.3599999999999</v>
      </c>
      <c r="H10" s="12">
        <v>876.4799999999999</v>
      </c>
      <c r="I10" s="12">
        <v>804.16000000000008</v>
      </c>
      <c r="J10" s="12">
        <v>804.16000000000008</v>
      </c>
      <c r="K10" s="12">
        <v>804.16000000000008</v>
      </c>
      <c r="L10" s="12">
        <v>791.68000000000006</v>
      </c>
      <c r="M10" s="12">
        <v>720.96</v>
      </c>
      <c r="N10" s="12">
        <v>602.72</v>
      </c>
      <c r="O10" s="12">
        <v>497.43999999999994</v>
      </c>
      <c r="P10" s="12">
        <v>454.4</v>
      </c>
      <c r="Q10" s="12">
        <v>454.4</v>
      </c>
      <c r="R10" s="12">
        <v>401.91999999999996</v>
      </c>
      <c r="S10" s="12">
        <v>254.24000000000007</v>
      </c>
      <c r="T10" s="12">
        <v>155.6</v>
      </c>
      <c r="U10" s="12">
        <v>136.4</v>
      </c>
      <c r="V10" s="12">
        <v>146</v>
      </c>
      <c r="W10" s="12">
        <v>201.68</v>
      </c>
      <c r="X10" s="12">
        <v>297.76</v>
      </c>
      <c r="Y10" s="12">
        <v>362.4</v>
      </c>
      <c r="Z10" s="12">
        <v>444.64</v>
      </c>
      <c r="AB10" s="7">
        <f t="shared" si="0"/>
        <v>13628.799999999996</v>
      </c>
    </row>
    <row r="11" spans="2:32" x14ac:dyDescent="0.2">
      <c r="B11" s="6">
        <v>44205</v>
      </c>
      <c r="C11" s="12">
        <v>536.31999999999994</v>
      </c>
      <c r="D11" s="12">
        <v>690.4</v>
      </c>
      <c r="E11" s="12">
        <v>812.16000000000008</v>
      </c>
      <c r="F11" s="12">
        <v>971.28</v>
      </c>
      <c r="G11" s="12">
        <v>975.36</v>
      </c>
      <c r="H11" s="12">
        <v>1006.8800000000001</v>
      </c>
      <c r="I11" s="12">
        <v>1012</v>
      </c>
      <c r="J11" s="12">
        <v>1012</v>
      </c>
      <c r="K11" s="12">
        <v>1012</v>
      </c>
      <c r="L11" s="12">
        <v>1012</v>
      </c>
      <c r="M11" s="12">
        <v>1012</v>
      </c>
      <c r="N11" s="12">
        <v>1012</v>
      </c>
      <c r="O11" s="12">
        <v>1012</v>
      </c>
      <c r="P11" s="12">
        <v>1012</v>
      </c>
      <c r="Q11" s="12">
        <v>1012</v>
      </c>
      <c r="R11" s="12">
        <v>1011.36</v>
      </c>
      <c r="S11" s="12">
        <v>995.04000000000019</v>
      </c>
      <c r="T11" s="12">
        <v>975.36</v>
      </c>
      <c r="U11" s="12">
        <v>975.5200000000001</v>
      </c>
      <c r="V11" s="12">
        <v>974.24</v>
      </c>
      <c r="W11" s="12">
        <v>884.4799999999999</v>
      </c>
      <c r="X11" s="12">
        <v>728.96</v>
      </c>
      <c r="Y11" s="12">
        <v>620.79999999999995</v>
      </c>
      <c r="Z11" s="12">
        <v>560</v>
      </c>
      <c r="AB11" s="7">
        <f t="shared" si="0"/>
        <v>21826.16</v>
      </c>
    </row>
    <row r="12" spans="2:32" x14ac:dyDescent="0.2">
      <c r="B12" s="6">
        <v>44206</v>
      </c>
      <c r="C12" s="12">
        <v>560</v>
      </c>
      <c r="D12" s="12">
        <v>620.79999999999995</v>
      </c>
      <c r="E12" s="12">
        <v>708.48</v>
      </c>
      <c r="F12" s="12">
        <v>728.96</v>
      </c>
      <c r="G12" s="12">
        <v>791.68000000000006</v>
      </c>
      <c r="H12" s="12">
        <v>728.96</v>
      </c>
      <c r="I12" s="12">
        <v>728.96</v>
      </c>
      <c r="J12" s="12">
        <v>690.4</v>
      </c>
      <c r="K12" s="12">
        <v>633.28</v>
      </c>
      <c r="L12" s="12">
        <v>620.79999999999995</v>
      </c>
      <c r="M12" s="12">
        <v>536.31999999999994</v>
      </c>
      <c r="N12" s="12">
        <v>444.64</v>
      </c>
      <c r="O12" s="12">
        <v>313.91999999999996</v>
      </c>
      <c r="P12" s="12">
        <v>213.2</v>
      </c>
      <c r="Q12" s="12">
        <v>190.16000000000003</v>
      </c>
      <c r="R12" s="12">
        <v>240.56000000000003</v>
      </c>
      <c r="S12" s="12">
        <v>401.91999999999996</v>
      </c>
      <c r="T12" s="12">
        <v>620.79999999999995</v>
      </c>
      <c r="U12" s="12">
        <v>804.16000000000008</v>
      </c>
      <c r="V12" s="12">
        <v>884.4799999999999</v>
      </c>
      <c r="W12" s="12">
        <v>934.4</v>
      </c>
      <c r="X12" s="12">
        <v>966.4</v>
      </c>
      <c r="Y12" s="12">
        <v>971.28</v>
      </c>
      <c r="Z12" s="12">
        <v>975.5200000000001</v>
      </c>
      <c r="AB12" s="7">
        <f t="shared" si="0"/>
        <v>15310.079999999998</v>
      </c>
    </row>
    <row r="13" spans="2:32" x14ac:dyDescent="0.2">
      <c r="B13" s="6">
        <v>44207</v>
      </c>
      <c r="C13" s="12">
        <v>1005.6</v>
      </c>
      <c r="D13" s="12">
        <v>1012</v>
      </c>
      <c r="E13" s="12">
        <v>1011.36</v>
      </c>
      <c r="F13" s="12">
        <v>990.8</v>
      </c>
      <c r="G13" s="12">
        <v>812.16000000000008</v>
      </c>
      <c r="H13" s="12">
        <v>518.24</v>
      </c>
      <c r="I13" s="12">
        <v>297.76</v>
      </c>
      <c r="J13" s="12">
        <v>240.56000000000003</v>
      </c>
      <c r="K13" s="12">
        <v>313.91999999999996</v>
      </c>
      <c r="L13" s="12">
        <v>444.64</v>
      </c>
      <c r="M13" s="12">
        <v>454.4</v>
      </c>
      <c r="N13" s="12">
        <v>444.64</v>
      </c>
      <c r="O13" s="12">
        <v>380.8</v>
      </c>
      <c r="P13" s="12">
        <v>444.64</v>
      </c>
      <c r="Q13" s="12">
        <v>560</v>
      </c>
      <c r="R13" s="12">
        <v>720.96</v>
      </c>
      <c r="S13" s="12">
        <v>812.16000000000008</v>
      </c>
      <c r="T13" s="12">
        <v>884.4799999999999</v>
      </c>
      <c r="U13" s="12">
        <v>892.31999999999994</v>
      </c>
      <c r="V13" s="12">
        <v>939.28</v>
      </c>
      <c r="W13" s="12">
        <v>975.36</v>
      </c>
      <c r="X13" s="12">
        <v>975.5200000000001</v>
      </c>
      <c r="Y13" s="12">
        <v>990.8</v>
      </c>
      <c r="Z13" s="12">
        <v>993.76</v>
      </c>
      <c r="AB13" s="7">
        <f t="shared" si="0"/>
        <v>17116.16</v>
      </c>
    </row>
    <row r="14" spans="2:32" x14ac:dyDescent="0.2">
      <c r="B14" s="6">
        <v>44208</v>
      </c>
      <c r="C14" s="12">
        <v>995.04000000000019</v>
      </c>
      <c r="D14" s="12">
        <v>1006.8800000000001</v>
      </c>
      <c r="E14" s="12">
        <v>1006.8800000000001</v>
      </c>
      <c r="F14" s="12">
        <v>1005.6</v>
      </c>
      <c r="G14" s="12">
        <v>993.76</v>
      </c>
      <c r="H14" s="12">
        <v>971.28</v>
      </c>
      <c r="I14" s="12">
        <v>892.31999999999994</v>
      </c>
      <c r="J14" s="12">
        <v>804.16000000000008</v>
      </c>
      <c r="K14" s="12">
        <v>708.48</v>
      </c>
      <c r="L14" s="12">
        <v>669.6</v>
      </c>
      <c r="M14" s="12">
        <v>669.6</v>
      </c>
      <c r="N14" s="12">
        <v>669.6</v>
      </c>
      <c r="O14" s="12">
        <v>690.4</v>
      </c>
      <c r="P14" s="12">
        <v>728.96</v>
      </c>
      <c r="Q14" s="12">
        <v>791.68000000000006</v>
      </c>
      <c r="R14" s="12">
        <v>804.16000000000008</v>
      </c>
      <c r="S14" s="12">
        <v>804.16000000000008</v>
      </c>
      <c r="T14" s="12">
        <v>720.96</v>
      </c>
      <c r="U14" s="12">
        <v>620.79999999999995</v>
      </c>
      <c r="V14" s="12">
        <v>497.43999999999994</v>
      </c>
      <c r="W14" s="12">
        <v>401.91999999999996</v>
      </c>
      <c r="X14" s="12">
        <v>330.08</v>
      </c>
      <c r="Y14" s="12">
        <v>267.92000000000007</v>
      </c>
      <c r="Z14" s="12">
        <v>240.56000000000003</v>
      </c>
      <c r="AB14" s="7">
        <f t="shared" si="0"/>
        <v>17292.240000000002</v>
      </c>
    </row>
    <row r="15" spans="2:32" x14ac:dyDescent="0.2">
      <c r="B15" s="6">
        <v>44209</v>
      </c>
      <c r="C15" s="12">
        <v>201.68</v>
      </c>
      <c r="D15" s="12">
        <v>167.12</v>
      </c>
      <c r="E15" s="12">
        <v>136.4</v>
      </c>
      <c r="F15" s="12">
        <v>117.2</v>
      </c>
      <c r="G15" s="12">
        <v>91.919999999999987</v>
      </c>
      <c r="H15" s="12">
        <v>76.239999999999995</v>
      </c>
      <c r="I15" s="12">
        <v>61.840000000000011</v>
      </c>
      <c r="J15" s="12">
        <v>61.840000000000011</v>
      </c>
      <c r="K15" s="12">
        <v>61.840000000000011</v>
      </c>
      <c r="L15" s="12">
        <v>42.160000000000004</v>
      </c>
      <c r="M15" s="12">
        <v>0</v>
      </c>
      <c r="N15" s="12">
        <v>0</v>
      </c>
      <c r="O15" s="12">
        <v>15.12</v>
      </c>
      <c r="P15" s="12">
        <v>35.6</v>
      </c>
      <c r="Q15" s="12">
        <v>76.239999999999995</v>
      </c>
      <c r="R15" s="12">
        <v>126.8</v>
      </c>
      <c r="S15" s="12">
        <v>201.68</v>
      </c>
      <c r="T15" s="12">
        <v>281.60000000000002</v>
      </c>
      <c r="U15" s="12">
        <v>362.4</v>
      </c>
      <c r="V15" s="12">
        <v>444.64</v>
      </c>
      <c r="W15" s="12">
        <v>536.31999999999994</v>
      </c>
      <c r="X15" s="12">
        <v>620.79999999999995</v>
      </c>
      <c r="Y15" s="12">
        <v>708.48</v>
      </c>
      <c r="Z15" s="12">
        <v>690.4</v>
      </c>
      <c r="AB15" s="7">
        <f t="shared" si="0"/>
        <v>5118.32</v>
      </c>
    </row>
    <row r="16" spans="2:32" x14ac:dyDescent="0.2">
      <c r="B16" s="6">
        <v>44210</v>
      </c>
      <c r="C16" s="12">
        <v>633.28</v>
      </c>
      <c r="D16" s="12">
        <v>633.28</v>
      </c>
      <c r="E16" s="12">
        <v>690.4</v>
      </c>
      <c r="F16" s="12">
        <v>720.96</v>
      </c>
      <c r="G16" s="12">
        <v>728.96</v>
      </c>
      <c r="H16" s="12">
        <v>728.96</v>
      </c>
      <c r="I16" s="12">
        <v>791.68000000000006</v>
      </c>
      <c r="J16" s="12">
        <v>804.16000000000008</v>
      </c>
      <c r="K16" s="12">
        <v>876.4799999999999</v>
      </c>
      <c r="L16" s="12">
        <v>884.4799999999999</v>
      </c>
      <c r="M16" s="12">
        <v>889.3599999999999</v>
      </c>
      <c r="N16" s="12">
        <v>892.31999999999994</v>
      </c>
      <c r="O16" s="12">
        <v>939.28</v>
      </c>
      <c r="P16" s="12">
        <v>934.4</v>
      </c>
      <c r="Q16" s="12">
        <v>942.24</v>
      </c>
      <c r="R16" s="12">
        <v>942.24</v>
      </c>
      <c r="S16" s="12">
        <v>889.3599999999999</v>
      </c>
      <c r="T16" s="12">
        <v>804.16000000000008</v>
      </c>
      <c r="U16" s="12">
        <v>728.96</v>
      </c>
      <c r="V16" s="12">
        <v>690.4</v>
      </c>
      <c r="W16" s="12">
        <v>602.72</v>
      </c>
      <c r="X16" s="12">
        <v>536.31999999999994</v>
      </c>
      <c r="Y16" s="12">
        <v>475.52</v>
      </c>
      <c r="Z16" s="12">
        <v>454.4</v>
      </c>
      <c r="AB16" s="7">
        <f t="shared" si="0"/>
        <v>18214.32</v>
      </c>
    </row>
    <row r="17" spans="2:28" x14ac:dyDescent="0.2">
      <c r="B17" s="6">
        <v>44211</v>
      </c>
      <c r="C17" s="12">
        <v>497.43999999999994</v>
      </c>
      <c r="D17" s="12">
        <v>560</v>
      </c>
      <c r="E17" s="12">
        <v>602.72</v>
      </c>
      <c r="F17" s="12">
        <v>669.6</v>
      </c>
      <c r="G17" s="12">
        <v>669.6</v>
      </c>
      <c r="H17" s="12">
        <v>536.31999999999994</v>
      </c>
      <c r="I17" s="12">
        <v>423.84</v>
      </c>
      <c r="J17" s="12">
        <v>346.23999999999995</v>
      </c>
      <c r="K17" s="12">
        <v>380.8</v>
      </c>
      <c r="L17" s="12">
        <v>346.23999999999995</v>
      </c>
      <c r="M17" s="12">
        <v>267.92000000000007</v>
      </c>
      <c r="N17" s="12">
        <v>167.12</v>
      </c>
      <c r="O17" s="12">
        <v>146</v>
      </c>
      <c r="P17" s="12">
        <v>126.8</v>
      </c>
      <c r="Q17" s="12">
        <v>126.8</v>
      </c>
      <c r="R17" s="12">
        <v>178.64000000000001</v>
      </c>
      <c r="S17" s="12">
        <v>313.91999999999996</v>
      </c>
      <c r="T17" s="12">
        <v>518.24</v>
      </c>
      <c r="U17" s="12">
        <v>728.96</v>
      </c>
      <c r="V17" s="12">
        <v>889.3599999999999</v>
      </c>
      <c r="W17" s="12">
        <v>975.36</v>
      </c>
      <c r="X17" s="12">
        <v>1005.6</v>
      </c>
      <c r="Y17" s="12">
        <v>1011.36</v>
      </c>
      <c r="Z17" s="12">
        <v>1012</v>
      </c>
      <c r="AB17" s="7">
        <f t="shared" si="0"/>
        <v>12500.880000000003</v>
      </c>
    </row>
    <row r="18" spans="2:28" x14ac:dyDescent="0.2">
      <c r="B18" s="6">
        <v>44212</v>
      </c>
      <c r="C18" s="12">
        <v>1012</v>
      </c>
      <c r="D18" s="12">
        <v>1012</v>
      </c>
      <c r="E18" s="12">
        <v>1012</v>
      </c>
      <c r="F18" s="12">
        <v>1012</v>
      </c>
      <c r="G18" s="12">
        <v>1012</v>
      </c>
      <c r="H18" s="12">
        <v>1012</v>
      </c>
      <c r="I18" s="12">
        <v>1012</v>
      </c>
      <c r="J18" s="12">
        <v>1012</v>
      </c>
      <c r="K18" s="12">
        <v>971.28</v>
      </c>
      <c r="L18" s="12">
        <v>876.4799999999999</v>
      </c>
      <c r="M18" s="12">
        <v>817.04000000000008</v>
      </c>
      <c r="N18" s="12">
        <v>884.4799999999999</v>
      </c>
      <c r="O18" s="12">
        <v>995.04000000000019</v>
      </c>
      <c r="P18" s="12">
        <v>1012</v>
      </c>
      <c r="Q18" s="12">
        <v>1012</v>
      </c>
      <c r="R18" s="12">
        <v>1012</v>
      </c>
      <c r="S18" s="12">
        <v>1012</v>
      </c>
      <c r="T18" s="12">
        <v>1012</v>
      </c>
      <c r="U18" s="12">
        <v>1012</v>
      </c>
      <c r="V18" s="12">
        <v>1012</v>
      </c>
      <c r="W18" s="12">
        <v>1012</v>
      </c>
      <c r="X18" s="12">
        <v>1012</v>
      </c>
      <c r="Y18" s="12">
        <v>1012</v>
      </c>
      <c r="Z18" s="12">
        <v>1012</v>
      </c>
      <c r="AB18" s="7">
        <f t="shared" si="0"/>
        <v>23772.32</v>
      </c>
    </row>
    <row r="19" spans="2:28" x14ac:dyDescent="0.2">
      <c r="B19" s="6">
        <v>44213</v>
      </c>
      <c r="C19" s="12">
        <v>1012</v>
      </c>
      <c r="D19" s="12">
        <v>1012</v>
      </c>
      <c r="E19" s="12">
        <v>1012</v>
      </c>
      <c r="F19" s="12">
        <v>1012</v>
      </c>
      <c r="G19" s="12">
        <v>1012</v>
      </c>
      <c r="H19" s="12">
        <v>1012</v>
      </c>
      <c r="I19" s="12">
        <v>1012</v>
      </c>
      <c r="J19" s="12">
        <v>1011.36</v>
      </c>
      <c r="K19" s="12">
        <v>995.04000000000019</v>
      </c>
      <c r="L19" s="12">
        <v>934.4</v>
      </c>
      <c r="M19" s="12">
        <v>884.4799999999999</v>
      </c>
      <c r="N19" s="12">
        <v>876.4799999999999</v>
      </c>
      <c r="O19" s="12">
        <v>804.16000000000008</v>
      </c>
      <c r="P19" s="12">
        <v>804.16000000000008</v>
      </c>
      <c r="Q19" s="12">
        <v>728.96</v>
      </c>
      <c r="R19" s="12">
        <v>812.16000000000008</v>
      </c>
      <c r="S19" s="12">
        <v>926.4</v>
      </c>
      <c r="T19" s="12">
        <v>975.5200000000001</v>
      </c>
      <c r="U19" s="12">
        <v>995.04000000000019</v>
      </c>
      <c r="V19" s="12">
        <v>990.8</v>
      </c>
      <c r="W19" s="12">
        <v>975.5200000000001</v>
      </c>
      <c r="X19" s="12">
        <v>994.88000000000011</v>
      </c>
      <c r="Y19" s="12">
        <v>1005.6</v>
      </c>
      <c r="Z19" s="12">
        <v>1006.72</v>
      </c>
      <c r="AB19" s="7">
        <f t="shared" si="0"/>
        <v>22805.679999999997</v>
      </c>
    </row>
    <row r="20" spans="2:28" x14ac:dyDescent="0.2">
      <c r="B20" s="6">
        <v>44214</v>
      </c>
      <c r="C20" s="12">
        <v>1006.8800000000001</v>
      </c>
      <c r="D20" s="12">
        <v>1011.36</v>
      </c>
      <c r="E20" s="12">
        <v>1011.36</v>
      </c>
      <c r="F20" s="12">
        <v>1011.2</v>
      </c>
      <c r="G20" s="12">
        <v>995.04000000000019</v>
      </c>
      <c r="H20" s="12">
        <v>1006.8800000000001</v>
      </c>
      <c r="I20" s="12">
        <v>995.04000000000019</v>
      </c>
      <c r="J20" s="12">
        <v>975.36</v>
      </c>
      <c r="K20" s="12">
        <v>971.28</v>
      </c>
      <c r="L20" s="12">
        <v>971.28</v>
      </c>
      <c r="M20" s="12">
        <v>971.28</v>
      </c>
      <c r="N20" s="12">
        <v>975.36</v>
      </c>
      <c r="O20" s="12">
        <v>974.24</v>
      </c>
      <c r="P20" s="12">
        <v>975.36</v>
      </c>
      <c r="Q20" s="12">
        <v>975.5200000000001</v>
      </c>
      <c r="R20" s="12">
        <v>975.36</v>
      </c>
      <c r="S20" s="12">
        <v>971.28</v>
      </c>
      <c r="T20" s="12">
        <v>942.24</v>
      </c>
      <c r="U20" s="12">
        <v>934.4</v>
      </c>
      <c r="V20" s="12">
        <v>926.4</v>
      </c>
      <c r="W20" s="12">
        <v>884.4799999999999</v>
      </c>
      <c r="X20" s="12">
        <v>812.16000000000008</v>
      </c>
      <c r="Y20" s="12">
        <v>728.96</v>
      </c>
      <c r="Z20" s="12">
        <v>708.48</v>
      </c>
      <c r="AB20" s="7">
        <f t="shared" si="0"/>
        <v>22711.200000000004</v>
      </c>
    </row>
    <row r="21" spans="2:28" x14ac:dyDescent="0.2">
      <c r="B21" s="6">
        <v>44215</v>
      </c>
      <c r="C21" s="12">
        <v>669.6</v>
      </c>
      <c r="D21" s="12">
        <v>581.91999999999996</v>
      </c>
      <c r="E21" s="12">
        <v>536.31999999999994</v>
      </c>
      <c r="F21" s="12">
        <v>536.31999999999994</v>
      </c>
      <c r="G21" s="12">
        <v>560</v>
      </c>
      <c r="H21" s="12">
        <v>536.31999999999994</v>
      </c>
      <c r="I21" s="12">
        <v>536.31999999999994</v>
      </c>
      <c r="J21" s="12">
        <v>560</v>
      </c>
      <c r="K21" s="12">
        <v>536.31999999999994</v>
      </c>
      <c r="L21" s="12">
        <v>518.24</v>
      </c>
      <c r="M21" s="12">
        <v>423.84</v>
      </c>
      <c r="N21" s="12">
        <v>313.91999999999996</v>
      </c>
      <c r="O21" s="12">
        <v>240.56000000000003</v>
      </c>
      <c r="P21" s="12">
        <v>201.68</v>
      </c>
      <c r="Q21" s="12">
        <v>155.6</v>
      </c>
      <c r="R21" s="12">
        <v>99.759999999999991</v>
      </c>
      <c r="S21" s="12">
        <v>55.280000000000008</v>
      </c>
      <c r="T21" s="12">
        <v>20.239999999999998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B21" s="7">
        <f t="shared" si="0"/>
        <v>7082.24</v>
      </c>
    </row>
    <row r="22" spans="2:28" x14ac:dyDescent="0.2">
      <c r="B22" s="6">
        <v>44216</v>
      </c>
      <c r="C22" s="12">
        <v>0</v>
      </c>
      <c r="D22" s="12">
        <v>0</v>
      </c>
      <c r="E22" s="12">
        <v>30.479999999999997</v>
      </c>
      <c r="F22" s="12">
        <v>48.720000000000006</v>
      </c>
      <c r="G22" s="12">
        <v>61.840000000000011</v>
      </c>
      <c r="H22" s="12">
        <v>76.239999999999995</v>
      </c>
      <c r="I22" s="12">
        <v>126.8</v>
      </c>
      <c r="J22" s="12">
        <v>178.64000000000001</v>
      </c>
      <c r="K22" s="12">
        <v>226.88000000000002</v>
      </c>
      <c r="L22" s="12">
        <v>226.88000000000002</v>
      </c>
      <c r="M22" s="12">
        <v>201.68</v>
      </c>
      <c r="N22" s="12">
        <v>167.12</v>
      </c>
      <c r="O22" s="12">
        <v>136.4</v>
      </c>
      <c r="P22" s="12">
        <v>136.4</v>
      </c>
      <c r="Q22" s="12">
        <v>167.12</v>
      </c>
      <c r="R22" s="12">
        <v>178.64000000000001</v>
      </c>
      <c r="S22" s="12">
        <v>178.64000000000001</v>
      </c>
      <c r="T22" s="12">
        <v>146</v>
      </c>
      <c r="U22" s="12">
        <v>146</v>
      </c>
      <c r="V22" s="12">
        <v>281.60000000000002</v>
      </c>
      <c r="W22" s="12">
        <v>536.31999999999994</v>
      </c>
      <c r="X22" s="12">
        <v>804.16000000000008</v>
      </c>
      <c r="Y22" s="12">
        <v>934.4</v>
      </c>
      <c r="Z22" s="12">
        <v>990.8</v>
      </c>
      <c r="AB22" s="7">
        <f t="shared" si="0"/>
        <v>5981.76</v>
      </c>
    </row>
    <row r="23" spans="2:28" x14ac:dyDescent="0.2">
      <c r="B23" s="6">
        <v>44217</v>
      </c>
      <c r="C23" s="12">
        <v>994.88000000000011</v>
      </c>
      <c r="D23" s="12">
        <v>1005.6</v>
      </c>
      <c r="E23" s="12">
        <v>1006.8800000000001</v>
      </c>
      <c r="F23" s="12">
        <v>1011.36</v>
      </c>
      <c r="G23" s="12">
        <v>1012</v>
      </c>
      <c r="H23" s="12">
        <v>1012</v>
      </c>
      <c r="I23" s="12">
        <v>1012</v>
      </c>
      <c r="J23" s="12">
        <v>1012</v>
      </c>
      <c r="K23" s="12">
        <v>1012</v>
      </c>
      <c r="L23" s="12">
        <v>1012</v>
      </c>
      <c r="M23" s="12">
        <v>1012</v>
      </c>
      <c r="N23" s="12">
        <v>1012</v>
      </c>
      <c r="O23" s="12">
        <v>1012</v>
      </c>
      <c r="P23" s="12">
        <v>1012</v>
      </c>
      <c r="Q23" s="12">
        <v>1012</v>
      </c>
      <c r="R23" s="12">
        <v>1012</v>
      </c>
      <c r="S23" s="12">
        <v>1012</v>
      </c>
      <c r="T23" s="12">
        <v>1012</v>
      </c>
      <c r="U23" s="12">
        <v>1012</v>
      </c>
      <c r="V23" s="12">
        <v>1012</v>
      </c>
      <c r="W23" s="12">
        <v>1012</v>
      </c>
      <c r="X23" s="12">
        <v>1012</v>
      </c>
      <c r="Y23" s="12">
        <v>1012</v>
      </c>
      <c r="Z23" s="12">
        <v>1012</v>
      </c>
      <c r="AB23" s="7">
        <f t="shared" si="0"/>
        <v>24258.720000000001</v>
      </c>
    </row>
    <row r="24" spans="2:28" x14ac:dyDescent="0.2">
      <c r="B24" s="6">
        <v>44218</v>
      </c>
      <c r="C24" s="12">
        <v>1012</v>
      </c>
      <c r="D24" s="12">
        <v>1012</v>
      </c>
      <c r="E24" s="12">
        <v>1012</v>
      </c>
      <c r="F24" s="12">
        <v>1012</v>
      </c>
      <c r="G24" s="12">
        <v>1012</v>
      </c>
      <c r="H24" s="12">
        <v>1012</v>
      </c>
      <c r="I24" s="12">
        <v>1012</v>
      </c>
      <c r="J24" s="12">
        <v>1012</v>
      </c>
      <c r="K24" s="12">
        <v>1012</v>
      </c>
      <c r="L24" s="12">
        <v>1012</v>
      </c>
      <c r="M24" s="12">
        <v>1011.2</v>
      </c>
      <c r="N24" s="12">
        <v>1006.72</v>
      </c>
      <c r="O24" s="12">
        <v>995.04000000000019</v>
      </c>
      <c r="P24" s="12">
        <v>994.88000000000011</v>
      </c>
      <c r="Q24" s="12">
        <v>975.36</v>
      </c>
      <c r="R24" s="12">
        <v>934.4</v>
      </c>
      <c r="S24" s="12">
        <v>889.3599999999999</v>
      </c>
      <c r="T24" s="12">
        <v>884.4799999999999</v>
      </c>
      <c r="U24" s="12">
        <v>884.4799999999999</v>
      </c>
      <c r="V24" s="12">
        <v>804.16000000000008</v>
      </c>
      <c r="W24" s="12">
        <v>728.96</v>
      </c>
      <c r="X24" s="12">
        <v>669.6</v>
      </c>
      <c r="Y24" s="12">
        <v>560</v>
      </c>
      <c r="Z24" s="12">
        <v>536.31999999999994</v>
      </c>
      <c r="AB24" s="7">
        <f t="shared" si="0"/>
        <v>21994.959999999995</v>
      </c>
    </row>
    <row r="25" spans="2:28" x14ac:dyDescent="0.2">
      <c r="B25" s="6">
        <v>44219</v>
      </c>
      <c r="C25" s="12">
        <v>518.24</v>
      </c>
      <c r="D25" s="12">
        <v>475.52</v>
      </c>
      <c r="E25" s="12">
        <v>423.84</v>
      </c>
      <c r="F25" s="12">
        <v>423.84</v>
      </c>
      <c r="G25" s="12">
        <v>454.4</v>
      </c>
      <c r="H25" s="12">
        <v>497.43999999999994</v>
      </c>
      <c r="I25" s="12">
        <v>536.31999999999994</v>
      </c>
      <c r="J25" s="12">
        <v>560</v>
      </c>
      <c r="K25" s="12">
        <v>602.72</v>
      </c>
      <c r="L25" s="12">
        <v>620.79999999999995</v>
      </c>
      <c r="M25" s="12">
        <v>602.72</v>
      </c>
      <c r="N25" s="12">
        <v>560</v>
      </c>
      <c r="O25" s="12">
        <v>518.24</v>
      </c>
      <c r="P25" s="12">
        <v>475.52</v>
      </c>
      <c r="Q25" s="12">
        <v>497.43999999999994</v>
      </c>
      <c r="R25" s="12">
        <v>536.31999999999994</v>
      </c>
      <c r="S25" s="12">
        <v>581.91999999999996</v>
      </c>
      <c r="T25" s="12">
        <v>602.72</v>
      </c>
      <c r="U25" s="12">
        <v>602.72</v>
      </c>
      <c r="V25" s="12">
        <v>581.91999999999996</v>
      </c>
      <c r="W25" s="12">
        <v>560</v>
      </c>
      <c r="X25" s="12">
        <v>518.24</v>
      </c>
      <c r="Y25" s="12">
        <v>475.52</v>
      </c>
      <c r="Z25" s="12">
        <v>444.64</v>
      </c>
      <c r="AB25" s="7">
        <f t="shared" si="0"/>
        <v>12671.039999999999</v>
      </c>
    </row>
    <row r="26" spans="2:28" x14ac:dyDescent="0.2">
      <c r="B26" s="6">
        <v>44220</v>
      </c>
      <c r="C26" s="12">
        <v>401.91999999999996</v>
      </c>
      <c r="D26" s="12">
        <v>362.4</v>
      </c>
      <c r="E26" s="12">
        <v>330.08</v>
      </c>
      <c r="F26" s="12">
        <v>313.91999999999996</v>
      </c>
      <c r="G26" s="12">
        <v>297.76</v>
      </c>
      <c r="H26" s="12">
        <v>281.60000000000002</v>
      </c>
      <c r="I26" s="12">
        <v>297.76</v>
      </c>
      <c r="J26" s="12">
        <v>330.08</v>
      </c>
      <c r="K26" s="12">
        <v>330.08</v>
      </c>
      <c r="L26" s="12">
        <v>346.23999999999995</v>
      </c>
      <c r="M26" s="12">
        <v>346.23999999999995</v>
      </c>
      <c r="N26" s="12">
        <v>362.4</v>
      </c>
      <c r="O26" s="12">
        <v>423.84</v>
      </c>
      <c r="P26" s="12">
        <v>518.24</v>
      </c>
      <c r="Q26" s="12">
        <v>669.6</v>
      </c>
      <c r="R26" s="12">
        <v>804.16000000000008</v>
      </c>
      <c r="S26" s="12">
        <v>934.4</v>
      </c>
      <c r="T26" s="12">
        <v>975.36</v>
      </c>
      <c r="U26" s="12">
        <v>993.76</v>
      </c>
      <c r="V26" s="12">
        <v>1005.6</v>
      </c>
      <c r="W26" s="12">
        <v>1011.2</v>
      </c>
      <c r="X26" s="12">
        <v>1006.72</v>
      </c>
      <c r="Y26" s="12">
        <v>1006.8800000000001</v>
      </c>
      <c r="Z26" s="12">
        <v>995.04000000000019</v>
      </c>
      <c r="AB26" s="7">
        <f t="shared" si="0"/>
        <v>14345.279999999999</v>
      </c>
    </row>
    <row r="27" spans="2:28" x14ac:dyDescent="0.2">
      <c r="B27" s="6">
        <v>44221</v>
      </c>
      <c r="C27" s="12">
        <v>1006.8800000000001</v>
      </c>
      <c r="D27" s="12">
        <v>1006.8800000000001</v>
      </c>
      <c r="E27" s="12">
        <v>1011.2</v>
      </c>
      <c r="F27" s="12">
        <v>1006.72</v>
      </c>
      <c r="G27" s="12">
        <v>993.76</v>
      </c>
      <c r="H27" s="12">
        <v>926.4</v>
      </c>
      <c r="I27" s="12">
        <v>728.96</v>
      </c>
      <c r="J27" s="12">
        <v>581.91999999999996</v>
      </c>
      <c r="K27" s="12">
        <v>362.4</v>
      </c>
      <c r="L27" s="12">
        <v>201.68</v>
      </c>
      <c r="M27" s="12">
        <v>117.2</v>
      </c>
      <c r="N27" s="12">
        <v>76.239999999999995</v>
      </c>
      <c r="O27" s="12">
        <v>68.400000000000006</v>
      </c>
      <c r="P27" s="12">
        <v>84.08</v>
      </c>
      <c r="Q27" s="12">
        <v>126.8</v>
      </c>
      <c r="R27" s="12">
        <v>178.64000000000001</v>
      </c>
      <c r="S27" s="12">
        <v>201.68</v>
      </c>
      <c r="T27" s="12">
        <v>213.2</v>
      </c>
      <c r="U27" s="12">
        <v>201.68</v>
      </c>
      <c r="V27" s="12">
        <v>226.88000000000002</v>
      </c>
      <c r="W27" s="12">
        <v>281.60000000000002</v>
      </c>
      <c r="X27" s="12">
        <v>297.76</v>
      </c>
      <c r="Y27" s="12">
        <v>240.56000000000003</v>
      </c>
      <c r="Z27" s="12">
        <v>146</v>
      </c>
      <c r="AB27" s="7">
        <f t="shared" si="0"/>
        <v>10287.519999999999</v>
      </c>
    </row>
    <row r="28" spans="2:28" x14ac:dyDescent="0.2">
      <c r="B28" s="6">
        <v>44222</v>
      </c>
      <c r="C28" s="12">
        <v>68.400000000000006</v>
      </c>
      <c r="D28" s="12">
        <v>20.239999999999998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15.12</v>
      </c>
      <c r="K28" s="12">
        <v>48.720000000000006</v>
      </c>
      <c r="L28" s="12">
        <v>91.919999999999987</v>
      </c>
      <c r="M28" s="12">
        <v>136.4</v>
      </c>
      <c r="N28" s="12">
        <v>178.64000000000001</v>
      </c>
      <c r="O28" s="12">
        <v>201.68</v>
      </c>
      <c r="P28" s="12">
        <v>226.88000000000002</v>
      </c>
      <c r="Q28" s="12">
        <v>254.24000000000007</v>
      </c>
      <c r="R28" s="12">
        <v>281.60000000000002</v>
      </c>
      <c r="S28" s="12">
        <v>297.76</v>
      </c>
      <c r="T28" s="12">
        <v>330.08</v>
      </c>
      <c r="U28" s="12">
        <v>380.8</v>
      </c>
      <c r="V28" s="12">
        <v>423.84</v>
      </c>
      <c r="W28" s="12">
        <v>346.23999999999995</v>
      </c>
      <c r="X28" s="12">
        <v>240.56000000000003</v>
      </c>
      <c r="Y28" s="12">
        <v>178.64000000000001</v>
      </c>
      <c r="Z28" s="12">
        <v>136.4</v>
      </c>
      <c r="AB28" s="7">
        <f t="shared" si="0"/>
        <v>3858.1600000000003</v>
      </c>
    </row>
    <row r="29" spans="2:28" x14ac:dyDescent="0.2">
      <c r="B29" s="6">
        <v>44223</v>
      </c>
      <c r="C29" s="12">
        <v>117.2</v>
      </c>
      <c r="D29" s="12">
        <v>99.759999999999991</v>
      </c>
      <c r="E29" s="12">
        <v>99.759999999999991</v>
      </c>
      <c r="F29" s="12">
        <v>136.4</v>
      </c>
      <c r="G29" s="12">
        <v>240.56000000000003</v>
      </c>
      <c r="H29" s="12">
        <v>362.4</v>
      </c>
      <c r="I29" s="12">
        <v>444.64</v>
      </c>
      <c r="J29" s="12">
        <v>497.43999999999994</v>
      </c>
      <c r="K29" s="12">
        <v>560</v>
      </c>
      <c r="L29" s="12">
        <v>536.31999999999994</v>
      </c>
      <c r="M29" s="12">
        <v>444.64</v>
      </c>
      <c r="N29" s="12">
        <v>380.8</v>
      </c>
      <c r="O29" s="12">
        <v>346.23999999999995</v>
      </c>
      <c r="P29" s="12">
        <v>330.08</v>
      </c>
      <c r="Q29" s="12">
        <v>313.91999999999996</v>
      </c>
      <c r="R29" s="12">
        <v>267.92000000000007</v>
      </c>
      <c r="S29" s="12">
        <v>240.56000000000003</v>
      </c>
      <c r="T29" s="12">
        <v>226.88000000000002</v>
      </c>
      <c r="U29" s="12">
        <v>201.68</v>
      </c>
      <c r="V29" s="12">
        <v>167.12</v>
      </c>
      <c r="W29" s="12">
        <v>146</v>
      </c>
      <c r="X29" s="12">
        <v>155.6</v>
      </c>
      <c r="Y29" s="12">
        <v>201.68</v>
      </c>
      <c r="Z29" s="12">
        <v>254.24000000000007</v>
      </c>
      <c r="AB29" s="7">
        <f t="shared" si="0"/>
        <v>6771.8400000000011</v>
      </c>
    </row>
    <row r="30" spans="2:28" x14ac:dyDescent="0.2">
      <c r="B30" s="6">
        <v>44224</v>
      </c>
      <c r="C30" s="12">
        <v>330.08</v>
      </c>
      <c r="D30" s="12">
        <v>444.64</v>
      </c>
      <c r="E30" s="12">
        <v>518.24</v>
      </c>
      <c r="F30" s="12">
        <v>518.24</v>
      </c>
      <c r="G30" s="12">
        <v>454.4</v>
      </c>
      <c r="H30" s="12">
        <v>444.64</v>
      </c>
      <c r="I30" s="12">
        <v>444.64</v>
      </c>
      <c r="J30" s="12">
        <v>423.84</v>
      </c>
      <c r="K30" s="12">
        <v>423.84</v>
      </c>
      <c r="L30" s="12">
        <v>423.84</v>
      </c>
      <c r="M30" s="12">
        <v>444.64</v>
      </c>
      <c r="N30" s="12">
        <v>475.52</v>
      </c>
      <c r="O30" s="12">
        <v>475.52</v>
      </c>
      <c r="P30" s="12">
        <v>497.43999999999994</v>
      </c>
      <c r="Q30" s="12">
        <v>560</v>
      </c>
      <c r="R30" s="12">
        <v>633.28</v>
      </c>
      <c r="S30" s="12">
        <v>728.96</v>
      </c>
      <c r="T30" s="12">
        <v>812.16000000000008</v>
      </c>
      <c r="U30" s="12">
        <v>876.4799999999999</v>
      </c>
      <c r="V30" s="12">
        <v>926.4</v>
      </c>
      <c r="W30" s="12">
        <v>966.4</v>
      </c>
      <c r="X30" s="12">
        <v>975.36</v>
      </c>
      <c r="Y30" s="12">
        <v>975.36</v>
      </c>
      <c r="Z30" s="12">
        <v>974.24</v>
      </c>
      <c r="AB30" s="7">
        <f t="shared" si="0"/>
        <v>14748.159999999998</v>
      </c>
    </row>
    <row r="31" spans="2:28" x14ac:dyDescent="0.2">
      <c r="B31" s="6">
        <v>44225</v>
      </c>
      <c r="C31" s="12">
        <v>971.28</v>
      </c>
      <c r="D31" s="12">
        <v>966.4</v>
      </c>
      <c r="E31" s="12">
        <v>966.4</v>
      </c>
      <c r="F31" s="12">
        <v>966.4</v>
      </c>
      <c r="G31" s="12">
        <v>993.76</v>
      </c>
      <c r="H31" s="12">
        <v>995.04000000000019</v>
      </c>
      <c r="I31" s="12">
        <v>993.76</v>
      </c>
      <c r="J31" s="12">
        <v>993.76</v>
      </c>
      <c r="K31" s="12">
        <v>990.8</v>
      </c>
      <c r="L31" s="12">
        <v>975.36</v>
      </c>
      <c r="M31" s="12">
        <v>975.5200000000001</v>
      </c>
      <c r="N31" s="12">
        <v>942.24</v>
      </c>
      <c r="O31" s="12">
        <v>889.3599999999999</v>
      </c>
      <c r="P31" s="12">
        <v>804.16000000000008</v>
      </c>
      <c r="Q31" s="12">
        <v>728.96</v>
      </c>
      <c r="R31" s="12">
        <v>728.96</v>
      </c>
      <c r="S31" s="12">
        <v>728.96</v>
      </c>
      <c r="T31" s="12">
        <v>720.96</v>
      </c>
      <c r="U31" s="12">
        <v>690.4</v>
      </c>
      <c r="V31" s="12">
        <v>669.6</v>
      </c>
      <c r="W31" s="12">
        <v>690.4</v>
      </c>
      <c r="X31" s="12">
        <v>633.28</v>
      </c>
      <c r="Y31" s="12">
        <v>620.79999999999995</v>
      </c>
      <c r="Z31" s="12">
        <v>669.6</v>
      </c>
      <c r="AB31" s="7">
        <f t="shared" si="0"/>
        <v>20306.159999999996</v>
      </c>
    </row>
    <row r="32" spans="2:28" x14ac:dyDescent="0.2">
      <c r="B32" s="6">
        <v>44226</v>
      </c>
      <c r="C32" s="12">
        <v>581.91999999999996</v>
      </c>
      <c r="D32" s="12">
        <v>518.24</v>
      </c>
      <c r="E32" s="12">
        <v>560</v>
      </c>
      <c r="F32" s="12">
        <v>633.28</v>
      </c>
      <c r="G32" s="12">
        <v>728.96</v>
      </c>
      <c r="H32" s="12">
        <v>812.16000000000008</v>
      </c>
      <c r="I32" s="12">
        <v>817.04000000000008</v>
      </c>
      <c r="J32" s="12">
        <v>812.16000000000008</v>
      </c>
      <c r="K32" s="12">
        <v>728.96</v>
      </c>
      <c r="L32" s="12">
        <v>669.6</v>
      </c>
      <c r="M32" s="12">
        <v>536.31999999999994</v>
      </c>
      <c r="N32" s="12">
        <v>401.91999999999996</v>
      </c>
      <c r="O32" s="12">
        <v>297.76</v>
      </c>
      <c r="P32" s="12">
        <v>240.56000000000003</v>
      </c>
      <c r="Q32" s="12">
        <v>201.68</v>
      </c>
      <c r="R32" s="12">
        <v>201.68</v>
      </c>
      <c r="S32" s="12">
        <v>213.2</v>
      </c>
      <c r="T32" s="12">
        <v>201.68</v>
      </c>
      <c r="U32" s="12">
        <v>155.6</v>
      </c>
      <c r="V32" s="12">
        <v>99.759999999999991</v>
      </c>
      <c r="W32" s="12">
        <v>61.840000000000011</v>
      </c>
      <c r="X32" s="12">
        <v>35.6</v>
      </c>
      <c r="Y32" s="12">
        <v>10</v>
      </c>
      <c r="Z32" s="12">
        <v>0</v>
      </c>
      <c r="AB32" s="7">
        <f t="shared" si="0"/>
        <v>9519.9200000000019</v>
      </c>
    </row>
    <row r="33" spans="2:28" x14ac:dyDescent="0.2">
      <c r="B33" s="6">
        <v>44227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35.6</v>
      </c>
      <c r="U33" s="12">
        <v>61.840000000000011</v>
      </c>
      <c r="V33" s="12">
        <v>84.08</v>
      </c>
      <c r="W33" s="12">
        <v>84.08</v>
      </c>
      <c r="X33" s="12">
        <v>91.919999999999987</v>
      </c>
      <c r="Y33" s="12">
        <v>91.919999999999987</v>
      </c>
      <c r="Z33" s="12">
        <v>91.919999999999987</v>
      </c>
      <c r="AB33" s="7">
        <f t="shared" si="0"/>
        <v>541.3599999999999</v>
      </c>
    </row>
    <row r="34" spans="2:28" x14ac:dyDescent="0.2">
      <c r="B34" s="6">
        <v>44228</v>
      </c>
      <c r="C34" s="12">
        <v>107.6</v>
      </c>
      <c r="D34" s="12">
        <v>136.4</v>
      </c>
      <c r="E34" s="12">
        <v>190.16000000000003</v>
      </c>
      <c r="F34" s="12">
        <v>267.92000000000007</v>
      </c>
      <c r="G34" s="12">
        <v>346.23999999999995</v>
      </c>
      <c r="H34" s="12">
        <v>401.91999999999996</v>
      </c>
      <c r="I34" s="12">
        <v>444.64</v>
      </c>
      <c r="J34" s="12">
        <v>454.4</v>
      </c>
      <c r="K34" s="12">
        <v>423.84</v>
      </c>
      <c r="L34" s="12">
        <v>346.23999999999995</v>
      </c>
      <c r="M34" s="12">
        <v>267.92000000000007</v>
      </c>
      <c r="N34" s="12">
        <v>201.68</v>
      </c>
      <c r="O34" s="12">
        <v>146</v>
      </c>
      <c r="P34" s="12">
        <v>126.8</v>
      </c>
      <c r="Q34" s="12">
        <v>107.6</v>
      </c>
      <c r="R34" s="12">
        <v>91.919999999999987</v>
      </c>
      <c r="S34" s="12">
        <v>84.08</v>
      </c>
      <c r="T34" s="12">
        <v>99.759999999999991</v>
      </c>
      <c r="U34" s="12">
        <v>117.2</v>
      </c>
      <c r="V34" s="12">
        <v>136.4</v>
      </c>
      <c r="W34" s="12">
        <v>190.16000000000003</v>
      </c>
      <c r="X34" s="12">
        <v>240.56000000000003</v>
      </c>
      <c r="Y34" s="12">
        <v>297.76</v>
      </c>
      <c r="Z34" s="12">
        <v>346.23999999999995</v>
      </c>
      <c r="AB34" s="7">
        <f t="shared" si="0"/>
        <v>5573.4400000000005</v>
      </c>
    </row>
    <row r="35" spans="2:28" x14ac:dyDescent="0.2">
      <c r="B35" s="6">
        <v>44229</v>
      </c>
      <c r="C35" s="12">
        <v>380.8</v>
      </c>
      <c r="D35" s="12">
        <v>475.52</v>
      </c>
      <c r="E35" s="12">
        <v>581.91999999999996</v>
      </c>
      <c r="F35" s="12">
        <v>708.48</v>
      </c>
      <c r="G35" s="12">
        <v>804.16000000000008</v>
      </c>
      <c r="H35" s="12">
        <v>876.4799999999999</v>
      </c>
      <c r="I35" s="12">
        <v>926.4</v>
      </c>
      <c r="J35" s="12">
        <v>966.4</v>
      </c>
      <c r="K35" s="12">
        <v>975.5200000000001</v>
      </c>
      <c r="L35" s="12">
        <v>993.76</v>
      </c>
      <c r="M35" s="12">
        <v>994.88000000000011</v>
      </c>
      <c r="N35" s="12">
        <v>995.04000000000019</v>
      </c>
      <c r="O35" s="12">
        <v>1006.72</v>
      </c>
      <c r="P35" s="12">
        <v>1006.72</v>
      </c>
      <c r="Q35" s="12">
        <v>1006.8800000000001</v>
      </c>
      <c r="R35" s="12">
        <v>1011.2</v>
      </c>
      <c r="S35" s="12">
        <v>1011.36</v>
      </c>
      <c r="T35" s="12">
        <v>1012</v>
      </c>
      <c r="U35" s="12">
        <v>1012</v>
      </c>
      <c r="V35" s="12">
        <v>1012</v>
      </c>
      <c r="W35" s="12">
        <v>1012</v>
      </c>
      <c r="X35" s="12">
        <v>1012</v>
      </c>
      <c r="Y35" s="12">
        <v>1012</v>
      </c>
      <c r="Z35" s="12">
        <v>1012</v>
      </c>
      <c r="AB35" s="7">
        <f t="shared" si="0"/>
        <v>21806.240000000002</v>
      </c>
    </row>
    <row r="36" spans="2:28" x14ac:dyDescent="0.2">
      <c r="B36" s="6">
        <v>44230</v>
      </c>
      <c r="C36" s="12">
        <v>1012</v>
      </c>
      <c r="D36" s="12">
        <v>1012</v>
      </c>
      <c r="E36" s="12">
        <v>1012</v>
      </c>
      <c r="F36" s="12">
        <v>1012</v>
      </c>
      <c r="G36" s="12">
        <v>1012</v>
      </c>
      <c r="H36" s="12">
        <v>1012</v>
      </c>
      <c r="I36" s="12">
        <v>1012</v>
      </c>
      <c r="J36" s="12">
        <v>1012</v>
      </c>
      <c r="K36" s="12">
        <v>1012</v>
      </c>
      <c r="L36" s="12">
        <v>1012</v>
      </c>
      <c r="M36" s="12">
        <v>1012</v>
      </c>
      <c r="N36" s="12">
        <v>1012</v>
      </c>
      <c r="O36" s="12">
        <v>1012</v>
      </c>
      <c r="P36" s="12">
        <v>1012</v>
      </c>
      <c r="Q36" s="12">
        <v>1012</v>
      </c>
      <c r="R36" s="12">
        <v>1012</v>
      </c>
      <c r="S36" s="12">
        <v>1012</v>
      </c>
      <c r="T36" s="12">
        <v>1012</v>
      </c>
      <c r="U36" s="12">
        <v>1012</v>
      </c>
      <c r="V36" s="12">
        <v>1012</v>
      </c>
      <c r="W36" s="12">
        <v>1012</v>
      </c>
      <c r="X36" s="12">
        <v>1011.36</v>
      </c>
      <c r="Y36" s="12">
        <v>1006.8800000000001</v>
      </c>
      <c r="Z36" s="12">
        <v>995.04000000000019</v>
      </c>
      <c r="AB36" s="7">
        <f t="shared" si="0"/>
        <v>24265.280000000002</v>
      </c>
    </row>
    <row r="37" spans="2:28" x14ac:dyDescent="0.2">
      <c r="B37" s="6">
        <v>44231</v>
      </c>
      <c r="C37" s="12">
        <v>975.36</v>
      </c>
      <c r="D37" s="12">
        <v>975.36</v>
      </c>
      <c r="E37" s="12">
        <v>971.28</v>
      </c>
      <c r="F37" s="12">
        <v>966.4</v>
      </c>
      <c r="G37" s="12">
        <v>966.4</v>
      </c>
      <c r="H37" s="12">
        <v>993.76</v>
      </c>
      <c r="I37" s="12">
        <v>994.88000000000011</v>
      </c>
      <c r="J37" s="12">
        <v>993.76</v>
      </c>
      <c r="K37" s="12">
        <v>975.5200000000001</v>
      </c>
      <c r="L37" s="12">
        <v>993.76</v>
      </c>
      <c r="M37" s="12">
        <v>994.88000000000011</v>
      </c>
      <c r="N37" s="12">
        <v>995.04000000000019</v>
      </c>
      <c r="O37" s="12">
        <v>995.04000000000019</v>
      </c>
      <c r="P37" s="12">
        <v>1006.8800000000001</v>
      </c>
      <c r="Q37" s="12">
        <v>1011.2</v>
      </c>
      <c r="R37" s="12">
        <v>1011.36</v>
      </c>
      <c r="S37" s="12">
        <v>1012</v>
      </c>
      <c r="T37" s="12">
        <v>1012</v>
      </c>
      <c r="U37" s="12">
        <v>1012</v>
      </c>
      <c r="V37" s="12">
        <v>1012</v>
      </c>
      <c r="W37" s="12">
        <v>1012</v>
      </c>
      <c r="X37" s="12">
        <v>1012</v>
      </c>
      <c r="Y37" s="12">
        <v>1012</v>
      </c>
      <c r="Z37" s="12">
        <v>1012</v>
      </c>
      <c r="AB37" s="7">
        <f t="shared" si="0"/>
        <v>23916.880000000005</v>
      </c>
    </row>
    <row r="38" spans="2:28" x14ac:dyDescent="0.2">
      <c r="B38" s="6">
        <v>44232</v>
      </c>
      <c r="C38" s="12">
        <v>1012</v>
      </c>
      <c r="D38" s="12">
        <v>1012</v>
      </c>
      <c r="E38" s="12">
        <v>1012</v>
      </c>
      <c r="F38" s="12">
        <v>1012</v>
      </c>
      <c r="G38" s="12">
        <v>1012</v>
      </c>
      <c r="H38" s="12">
        <v>1012</v>
      </c>
      <c r="I38" s="12">
        <v>1012</v>
      </c>
      <c r="J38" s="12">
        <v>1012</v>
      </c>
      <c r="K38" s="12">
        <v>1012</v>
      </c>
      <c r="L38" s="12">
        <v>1012</v>
      </c>
      <c r="M38" s="12">
        <v>1012</v>
      </c>
      <c r="N38" s="12">
        <v>1012</v>
      </c>
      <c r="O38" s="12">
        <v>1012</v>
      </c>
      <c r="P38" s="12">
        <v>1012</v>
      </c>
      <c r="Q38" s="12">
        <v>1012</v>
      </c>
      <c r="R38" s="12">
        <v>1012</v>
      </c>
      <c r="S38" s="12">
        <v>1012</v>
      </c>
      <c r="T38" s="12">
        <v>1012</v>
      </c>
      <c r="U38" s="12">
        <v>1012</v>
      </c>
      <c r="V38" s="12">
        <v>1012</v>
      </c>
      <c r="W38" s="12">
        <v>1012</v>
      </c>
      <c r="X38" s="12">
        <v>1012</v>
      </c>
      <c r="Y38" s="12">
        <v>1012</v>
      </c>
      <c r="Z38" s="12">
        <v>1012</v>
      </c>
      <c r="AB38" s="7">
        <f t="shared" si="0"/>
        <v>24288</v>
      </c>
    </row>
    <row r="39" spans="2:28" x14ac:dyDescent="0.2">
      <c r="B39" s="6">
        <v>44233</v>
      </c>
      <c r="C39" s="12">
        <v>1012</v>
      </c>
      <c r="D39" s="12">
        <v>1012</v>
      </c>
      <c r="E39" s="12">
        <v>1011.36</v>
      </c>
      <c r="F39" s="12">
        <v>1011.36</v>
      </c>
      <c r="G39" s="12">
        <v>1006.8800000000001</v>
      </c>
      <c r="H39" s="12">
        <v>1006.8800000000001</v>
      </c>
      <c r="I39" s="12">
        <v>1011.2</v>
      </c>
      <c r="J39" s="12">
        <v>1011.36</v>
      </c>
      <c r="K39" s="12">
        <v>1011.36</v>
      </c>
      <c r="L39" s="12">
        <v>1011.36</v>
      </c>
      <c r="M39" s="12">
        <v>1012</v>
      </c>
      <c r="N39" s="12">
        <v>1012</v>
      </c>
      <c r="O39" s="12">
        <v>1012</v>
      </c>
      <c r="P39" s="12">
        <v>1012</v>
      </c>
      <c r="Q39" s="12">
        <v>1012</v>
      </c>
      <c r="R39" s="12">
        <v>1012</v>
      </c>
      <c r="S39" s="12">
        <v>1012</v>
      </c>
      <c r="T39" s="12">
        <v>1012</v>
      </c>
      <c r="U39" s="12">
        <v>1012</v>
      </c>
      <c r="V39" s="12">
        <v>1012</v>
      </c>
      <c r="W39" s="12">
        <v>1012</v>
      </c>
      <c r="X39" s="12">
        <v>1012</v>
      </c>
      <c r="Y39" s="12">
        <v>1011.36</v>
      </c>
      <c r="Z39" s="12">
        <v>1006.8800000000001</v>
      </c>
      <c r="AB39" s="7">
        <f t="shared" si="0"/>
        <v>24268.000000000004</v>
      </c>
    </row>
    <row r="40" spans="2:28" x14ac:dyDescent="0.2">
      <c r="B40" s="6">
        <v>44234</v>
      </c>
      <c r="C40" s="12">
        <v>1005.6</v>
      </c>
      <c r="D40" s="12">
        <v>995.04000000000019</v>
      </c>
      <c r="E40" s="12">
        <v>994.88000000000011</v>
      </c>
      <c r="F40" s="12">
        <v>993.76</v>
      </c>
      <c r="G40" s="12">
        <v>975.5200000000001</v>
      </c>
      <c r="H40" s="12">
        <v>990.8</v>
      </c>
      <c r="I40" s="12">
        <v>994.88000000000011</v>
      </c>
      <c r="J40" s="12">
        <v>995.04000000000019</v>
      </c>
      <c r="K40" s="12">
        <v>995.04000000000019</v>
      </c>
      <c r="L40" s="12">
        <v>995.04000000000019</v>
      </c>
      <c r="M40" s="12">
        <v>1005.6</v>
      </c>
      <c r="N40" s="12">
        <v>1006.8800000000001</v>
      </c>
      <c r="O40" s="12">
        <v>1006.72</v>
      </c>
      <c r="P40" s="12">
        <v>994.88000000000011</v>
      </c>
      <c r="Q40" s="12">
        <v>975.36</v>
      </c>
      <c r="R40" s="12">
        <v>974.24</v>
      </c>
      <c r="S40" s="12">
        <v>974.24</v>
      </c>
      <c r="T40" s="12">
        <v>974.24</v>
      </c>
      <c r="U40" s="12">
        <v>971.28</v>
      </c>
      <c r="V40" s="12">
        <v>971.28</v>
      </c>
      <c r="W40" s="12">
        <v>974.24</v>
      </c>
      <c r="X40" s="12">
        <v>974.24</v>
      </c>
      <c r="Y40" s="12">
        <v>966.4</v>
      </c>
      <c r="Z40" s="12">
        <v>926.4</v>
      </c>
      <c r="AB40" s="7">
        <f t="shared" si="0"/>
        <v>23631.600000000006</v>
      </c>
    </row>
    <row r="41" spans="2:28" x14ac:dyDescent="0.2">
      <c r="B41" s="6">
        <v>44235</v>
      </c>
      <c r="C41" s="12">
        <v>884.4799999999999</v>
      </c>
      <c r="D41" s="12">
        <v>817.04000000000008</v>
      </c>
      <c r="E41" s="12">
        <v>804.16000000000008</v>
      </c>
      <c r="F41" s="12">
        <v>791.68000000000006</v>
      </c>
      <c r="G41" s="12">
        <v>791.68000000000006</v>
      </c>
      <c r="H41" s="12">
        <v>804.16000000000008</v>
      </c>
      <c r="I41" s="12">
        <v>876.4799999999999</v>
      </c>
      <c r="J41" s="12">
        <v>892.31999999999994</v>
      </c>
      <c r="K41" s="12">
        <v>942.24</v>
      </c>
      <c r="L41" s="12">
        <v>974.24</v>
      </c>
      <c r="M41" s="12">
        <v>990.8</v>
      </c>
      <c r="N41" s="12">
        <v>990.8</v>
      </c>
      <c r="O41" s="12">
        <v>990.8</v>
      </c>
      <c r="P41" s="12">
        <v>975.36</v>
      </c>
      <c r="Q41" s="12">
        <v>971.28</v>
      </c>
      <c r="R41" s="12">
        <v>971.28</v>
      </c>
      <c r="S41" s="12">
        <v>942.24</v>
      </c>
      <c r="T41" s="12">
        <v>926.4</v>
      </c>
      <c r="U41" s="12">
        <v>889.3599999999999</v>
      </c>
      <c r="V41" s="12">
        <v>817.04000000000008</v>
      </c>
      <c r="W41" s="12">
        <v>728.96</v>
      </c>
      <c r="X41" s="12">
        <v>620.79999999999995</v>
      </c>
      <c r="Y41" s="12">
        <v>475.52</v>
      </c>
      <c r="Z41" s="12">
        <v>330.08</v>
      </c>
      <c r="AB41" s="7">
        <f t="shared" si="0"/>
        <v>20199.2</v>
      </c>
    </row>
    <row r="42" spans="2:28" x14ac:dyDescent="0.2">
      <c r="B42" s="6">
        <v>44236</v>
      </c>
      <c r="C42" s="12">
        <v>226.88000000000002</v>
      </c>
      <c r="D42" s="12">
        <v>167.12</v>
      </c>
      <c r="E42" s="12">
        <v>126.8</v>
      </c>
      <c r="F42" s="12">
        <v>107.6</v>
      </c>
      <c r="G42" s="12">
        <v>107.6</v>
      </c>
      <c r="H42" s="12">
        <v>136.4</v>
      </c>
      <c r="I42" s="12">
        <v>167.12</v>
      </c>
      <c r="J42" s="12">
        <v>201.68</v>
      </c>
      <c r="K42" s="12">
        <v>254.24000000000007</v>
      </c>
      <c r="L42" s="12">
        <v>297.76</v>
      </c>
      <c r="M42" s="12">
        <v>362.4</v>
      </c>
      <c r="N42" s="12">
        <v>423.84</v>
      </c>
      <c r="O42" s="12">
        <v>454.4</v>
      </c>
      <c r="P42" s="12">
        <v>497.43999999999994</v>
      </c>
      <c r="Q42" s="12">
        <v>497.43999999999994</v>
      </c>
      <c r="R42" s="12">
        <v>475.52</v>
      </c>
      <c r="S42" s="12">
        <v>497.43999999999994</v>
      </c>
      <c r="T42" s="12">
        <v>536.31999999999994</v>
      </c>
      <c r="U42" s="12">
        <v>560</v>
      </c>
      <c r="V42" s="12">
        <v>581.91999999999996</v>
      </c>
      <c r="W42" s="12">
        <v>602.72</v>
      </c>
      <c r="X42" s="12">
        <v>602.72</v>
      </c>
      <c r="Y42" s="12">
        <v>581.91999999999996</v>
      </c>
      <c r="Z42" s="12">
        <v>536.31999999999994</v>
      </c>
      <c r="AB42" s="7">
        <f t="shared" si="0"/>
        <v>9003.5999999999985</v>
      </c>
    </row>
    <row r="43" spans="2:28" x14ac:dyDescent="0.2">
      <c r="B43" s="6">
        <v>44237</v>
      </c>
      <c r="C43" s="12">
        <v>497.43999999999994</v>
      </c>
      <c r="D43" s="12">
        <v>454.4</v>
      </c>
      <c r="E43" s="12">
        <v>423.84</v>
      </c>
      <c r="F43" s="12">
        <v>423.84</v>
      </c>
      <c r="G43" s="12">
        <v>423.84</v>
      </c>
      <c r="H43" s="12">
        <v>444.64</v>
      </c>
      <c r="I43" s="12">
        <v>454.4</v>
      </c>
      <c r="J43" s="12">
        <v>454.4</v>
      </c>
      <c r="K43" s="12">
        <v>401.91999999999996</v>
      </c>
      <c r="L43" s="12">
        <v>330.08</v>
      </c>
      <c r="M43" s="12">
        <v>267.92000000000007</v>
      </c>
      <c r="N43" s="12">
        <v>213.2</v>
      </c>
      <c r="O43" s="12">
        <v>146</v>
      </c>
      <c r="P43" s="12">
        <v>99.759999999999991</v>
      </c>
      <c r="Q43" s="12">
        <v>61.840000000000011</v>
      </c>
      <c r="R43" s="12">
        <v>30.479999999999997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B43" s="7">
        <f t="shared" si="0"/>
        <v>5128</v>
      </c>
    </row>
    <row r="44" spans="2:28" x14ac:dyDescent="0.2">
      <c r="B44" s="6">
        <v>44238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10</v>
      </c>
      <c r="O44" s="12">
        <v>42.160000000000004</v>
      </c>
      <c r="P44" s="12">
        <v>76.239999999999995</v>
      </c>
      <c r="Q44" s="12">
        <v>136.4</v>
      </c>
      <c r="R44" s="12">
        <v>213.2</v>
      </c>
      <c r="S44" s="12">
        <v>297.76</v>
      </c>
      <c r="T44" s="12">
        <v>380.8</v>
      </c>
      <c r="U44" s="12">
        <v>423.84</v>
      </c>
      <c r="V44" s="12">
        <v>454.4</v>
      </c>
      <c r="W44" s="12">
        <v>497.43999999999994</v>
      </c>
      <c r="X44" s="12">
        <v>560</v>
      </c>
      <c r="Y44" s="12">
        <v>602.72</v>
      </c>
      <c r="Z44" s="12">
        <v>669.6</v>
      </c>
      <c r="AB44" s="7">
        <f t="shared" si="0"/>
        <v>4364.5600000000004</v>
      </c>
    </row>
    <row r="45" spans="2:28" x14ac:dyDescent="0.2">
      <c r="B45" s="6">
        <v>44239</v>
      </c>
      <c r="C45" s="12">
        <v>728.96</v>
      </c>
      <c r="D45" s="12">
        <v>876.4799999999999</v>
      </c>
      <c r="E45" s="12">
        <v>942.24</v>
      </c>
      <c r="F45" s="12">
        <v>995.04000000000019</v>
      </c>
      <c r="G45" s="12">
        <v>1006.72</v>
      </c>
      <c r="H45" s="12">
        <v>1006.8800000000001</v>
      </c>
      <c r="I45" s="12">
        <v>1011.36</v>
      </c>
      <c r="J45" s="12">
        <v>1011.36</v>
      </c>
      <c r="K45" s="12">
        <v>1011.36</v>
      </c>
      <c r="L45" s="12">
        <v>1011.36</v>
      </c>
      <c r="M45" s="12">
        <v>1011.36</v>
      </c>
      <c r="N45" s="12">
        <v>1012</v>
      </c>
      <c r="O45" s="12">
        <v>1012</v>
      </c>
      <c r="P45" s="12">
        <v>1012</v>
      </c>
      <c r="Q45" s="12">
        <v>1012</v>
      </c>
      <c r="R45" s="12">
        <v>1012</v>
      </c>
      <c r="S45" s="12">
        <v>1012</v>
      </c>
      <c r="T45" s="12">
        <v>1012</v>
      </c>
      <c r="U45" s="12">
        <v>1012</v>
      </c>
      <c r="V45" s="12">
        <v>1012</v>
      </c>
      <c r="W45" s="12">
        <v>1012</v>
      </c>
      <c r="X45" s="12">
        <v>1012</v>
      </c>
      <c r="Y45" s="12">
        <v>1012</v>
      </c>
      <c r="Z45" s="12">
        <v>1012</v>
      </c>
      <c r="AB45" s="7">
        <f t="shared" si="0"/>
        <v>23769.120000000003</v>
      </c>
    </row>
    <row r="46" spans="2:28" x14ac:dyDescent="0.2">
      <c r="B46" s="6">
        <v>44240</v>
      </c>
      <c r="C46" s="12">
        <v>1012</v>
      </c>
      <c r="D46" s="12">
        <v>1012</v>
      </c>
      <c r="E46" s="12">
        <v>1012</v>
      </c>
      <c r="F46" s="12">
        <v>1012</v>
      </c>
      <c r="G46" s="12">
        <v>1012</v>
      </c>
      <c r="H46" s="12">
        <v>1012</v>
      </c>
      <c r="I46" s="12">
        <v>1012</v>
      </c>
      <c r="J46" s="12">
        <v>1012</v>
      </c>
      <c r="K46" s="12">
        <v>1012</v>
      </c>
      <c r="L46" s="12">
        <v>1012</v>
      </c>
      <c r="M46" s="12">
        <v>1012</v>
      </c>
      <c r="N46" s="12">
        <v>1012</v>
      </c>
      <c r="O46" s="12">
        <v>1012</v>
      </c>
      <c r="P46" s="12">
        <v>1012</v>
      </c>
      <c r="Q46" s="12">
        <v>1012</v>
      </c>
      <c r="R46" s="12">
        <v>1012</v>
      </c>
      <c r="S46" s="12">
        <v>1012</v>
      </c>
      <c r="T46" s="12">
        <v>1012</v>
      </c>
      <c r="U46" s="12">
        <v>1012</v>
      </c>
      <c r="V46" s="12">
        <v>1012</v>
      </c>
      <c r="W46" s="12">
        <v>1012</v>
      </c>
      <c r="X46" s="12">
        <v>1012</v>
      </c>
      <c r="Y46" s="12">
        <v>1012</v>
      </c>
      <c r="Z46" s="12">
        <v>1012</v>
      </c>
      <c r="AB46" s="7">
        <f t="shared" si="0"/>
        <v>24288</v>
      </c>
    </row>
    <row r="47" spans="2:28" x14ac:dyDescent="0.2">
      <c r="B47" s="6">
        <v>44241</v>
      </c>
      <c r="C47" s="12">
        <v>1012</v>
      </c>
      <c r="D47" s="12">
        <v>1012</v>
      </c>
      <c r="E47" s="12">
        <v>1012</v>
      </c>
      <c r="F47" s="12">
        <v>1012</v>
      </c>
      <c r="G47" s="12">
        <v>1012</v>
      </c>
      <c r="H47" s="12">
        <v>1012</v>
      </c>
      <c r="I47" s="12">
        <v>1012</v>
      </c>
      <c r="J47" s="12">
        <v>1012</v>
      </c>
      <c r="K47" s="12">
        <v>1012</v>
      </c>
      <c r="L47" s="12">
        <v>1012</v>
      </c>
      <c r="M47" s="12">
        <v>1012</v>
      </c>
      <c r="N47" s="12">
        <v>1012</v>
      </c>
      <c r="O47" s="12">
        <v>1012</v>
      </c>
      <c r="P47" s="12">
        <v>1012</v>
      </c>
      <c r="Q47" s="12">
        <v>1012</v>
      </c>
      <c r="R47" s="12">
        <v>1012</v>
      </c>
      <c r="S47" s="12">
        <v>1012</v>
      </c>
      <c r="T47" s="12">
        <v>1012</v>
      </c>
      <c r="U47" s="12">
        <v>1012</v>
      </c>
      <c r="V47" s="12">
        <v>1012</v>
      </c>
      <c r="W47" s="12">
        <v>1006.72</v>
      </c>
      <c r="X47" s="12">
        <v>971.28</v>
      </c>
      <c r="Y47" s="12">
        <v>942.24</v>
      </c>
      <c r="Z47" s="12">
        <v>934.4</v>
      </c>
      <c r="AB47" s="7">
        <f t="shared" si="0"/>
        <v>24094.640000000003</v>
      </c>
    </row>
    <row r="48" spans="2:28" x14ac:dyDescent="0.2">
      <c r="B48" s="6">
        <v>44242</v>
      </c>
      <c r="C48" s="12">
        <v>1006.72</v>
      </c>
      <c r="D48" s="12">
        <v>966.4</v>
      </c>
      <c r="E48" s="12">
        <v>812.16000000000008</v>
      </c>
      <c r="F48" s="12">
        <v>791.68000000000006</v>
      </c>
      <c r="G48" s="12">
        <v>791.68000000000006</v>
      </c>
      <c r="H48" s="12">
        <v>817.04000000000008</v>
      </c>
      <c r="I48" s="12">
        <v>939.28</v>
      </c>
      <c r="J48" s="12">
        <v>966.4</v>
      </c>
      <c r="K48" s="12">
        <v>876.4799999999999</v>
      </c>
      <c r="L48" s="12">
        <v>720.96</v>
      </c>
      <c r="M48" s="12">
        <v>669.6</v>
      </c>
      <c r="N48" s="12">
        <v>602.72</v>
      </c>
      <c r="O48" s="12">
        <v>518.24</v>
      </c>
      <c r="P48" s="12">
        <v>454.4</v>
      </c>
      <c r="Q48" s="12">
        <v>497.43999999999994</v>
      </c>
      <c r="R48" s="12">
        <v>669.6</v>
      </c>
      <c r="S48" s="12">
        <v>728.96</v>
      </c>
      <c r="T48" s="12">
        <v>791.68000000000006</v>
      </c>
      <c r="U48" s="12">
        <v>708.48</v>
      </c>
      <c r="V48" s="12">
        <v>690.4</v>
      </c>
      <c r="W48" s="12">
        <v>620.79999999999995</v>
      </c>
      <c r="X48" s="12">
        <v>536.31999999999994</v>
      </c>
      <c r="Y48" s="12">
        <v>560</v>
      </c>
      <c r="Z48" s="12">
        <v>690.4</v>
      </c>
      <c r="AB48" s="7">
        <f t="shared" si="0"/>
        <v>17427.839999999997</v>
      </c>
    </row>
    <row r="49" spans="2:28" x14ac:dyDescent="0.2">
      <c r="B49" s="6">
        <v>44243</v>
      </c>
      <c r="C49" s="12">
        <v>720.96</v>
      </c>
      <c r="D49" s="12">
        <v>720.96</v>
      </c>
      <c r="E49" s="12">
        <v>804.16000000000008</v>
      </c>
      <c r="F49" s="12">
        <v>934.4</v>
      </c>
      <c r="G49" s="12">
        <v>1006.72</v>
      </c>
      <c r="H49" s="12">
        <v>1011.36</v>
      </c>
      <c r="I49" s="12">
        <v>1011.2</v>
      </c>
      <c r="J49" s="12">
        <v>1005.6</v>
      </c>
      <c r="K49" s="12">
        <v>1006.8800000000001</v>
      </c>
      <c r="L49" s="12">
        <v>1012</v>
      </c>
      <c r="M49" s="12">
        <v>1012</v>
      </c>
      <c r="N49" s="12">
        <v>1012</v>
      </c>
      <c r="O49" s="12">
        <v>1012</v>
      </c>
      <c r="P49" s="12">
        <v>1012</v>
      </c>
      <c r="Q49" s="12">
        <v>1012</v>
      </c>
      <c r="R49" s="12">
        <v>1012</v>
      </c>
      <c r="S49" s="12">
        <v>1012</v>
      </c>
      <c r="T49" s="12">
        <v>1012</v>
      </c>
      <c r="U49" s="12">
        <v>1012</v>
      </c>
      <c r="V49" s="12">
        <v>1012</v>
      </c>
      <c r="W49" s="12">
        <v>1012</v>
      </c>
      <c r="X49" s="12">
        <v>1011.36</v>
      </c>
      <c r="Y49" s="12">
        <v>1005.6</v>
      </c>
      <c r="Z49" s="12">
        <v>939.28</v>
      </c>
      <c r="AB49" s="7">
        <f t="shared" si="0"/>
        <v>23322.479999999996</v>
      </c>
    </row>
    <row r="50" spans="2:28" x14ac:dyDescent="0.2">
      <c r="B50" s="6">
        <v>44244</v>
      </c>
      <c r="C50" s="12">
        <v>720.96</v>
      </c>
      <c r="D50" s="12">
        <v>669.6</v>
      </c>
      <c r="E50" s="12">
        <v>708.48</v>
      </c>
      <c r="F50" s="12">
        <v>728.96</v>
      </c>
      <c r="G50" s="12">
        <v>926.4</v>
      </c>
      <c r="H50" s="12">
        <v>975.36</v>
      </c>
      <c r="I50" s="12">
        <v>995.04000000000019</v>
      </c>
      <c r="J50" s="12">
        <v>1011.36</v>
      </c>
      <c r="K50" s="12">
        <v>1012</v>
      </c>
      <c r="L50" s="12">
        <v>1012</v>
      </c>
      <c r="M50" s="12">
        <v>1012</v>
      </c>
      <c r="N50" s="12">
        <v>1012</v>
      </c>
      <c r="O50" s="12">
        <v>1012</v>
      </c>
      <c r="P50" s="12">
        <v>1012</v>
      </c>
      <c r="Q50" s="12">
        <v>1012</v>
      </c>
      <c r="R50" s="12">
        <v>1012</v>
      </c>
      <c r="S50" s="12">
        <v>1012</v>
      </c>
      <c r="T50" s="12">
        <v>1012</v>
      </c>
      <c r="U50" s="12">
        <v>1012</v>
      </c>
      <c r="V50" s="12">
        <v>1012</v>
      </c>
      <c r="W50" s="12">
        <v>1012</v>
      </c>
      <c r="X50" s="12">
        <v>1012</v>
      </c>
      <c r="Y50" s="12">
        <v>990.8</v>
      </c>
      <c r="Z50" s="12">
        <v>934.4</v>
      </c>
      <c r="AB50" s="7">
        <f t="shared" si="0"/>
        <v>22829.360000000001</v>
      </c>
    </row>
    <row r="51" spans="2:28" x14ac:dyDescent="0.2">
      <c r="B51" s="6">
        <v>44245</v>
      </c>
      <c r="C51" s="12">
        <v>876.4799999999999</v>
      </c>
      <c r="D51" s="12">
        <v>804.16000000000008</v>
      </c>
      <c r="E51" s="12">
        <v>708.48</v>
      </c>
      <c r="F51" s="12">
        <v>497.43999999999994</v>
      </c>
      <c r="G51" s="12">
        <v>346.23999999999995</v>
      </c>
      <c r="H51" s="12">
        <v>362.4</v>
      </c>
      <c r="I51" s="12">
        <v>581.91999999999996</v>
      </c>
      <c r="J51" s="12">
        <v>817.04000000000008</v>
      </c>
      <c r="K51" s="12">
        <v>971.28</v>
      </c>
      <c r="L51" s="12">
        <v>975.5200000000001</v>
      </c>
      <c r="M51" s="12">
        <v>971.28</v>
      </c>
      <c r="N51" s="12">
        <v>975.5200000000001</v>
      </c>
      <c r="O51" s="12">
        <v>971.28</v>
      </c>
      <c r="P51" s="12">
        <v>926.4</v>
      </c>
      <c r="Q51" s="12">
        <v>884.4799999999999</v>
      </c>
      <c r="R51" s="12">
        <v>889.3599999999999</v>
      </c>
      <c r="S51" s="12">
        <v>889.3599999999999</v>
      </c>
      <c r="T51" s="12">
        <v>876.4799999999999</v>
      </c>
      <c r="U51" s="12">
        <v>939.28</v>
      </c>
      <c r="V51" s="12">
        <v>971.28</v>
      </c>
      <c r="W51" s="12">
        <v>1006.72</v>
      </c>
      <c r="X51" s="12">
        <v>1012</v>
      </c>
      <c r="Y51" s="12">
        <v>1012</v>
      </c>
      <c r="Z51" s="12">
        <v>1012</v>
      </c>
      <c r="AB51" s="7">
        <f t="shared" si="0"/>
        <v>20278.400000000001</v>
      </c>
    </row>
    <row r="52" spans="2:28" x14ac:dyDescent="0.2">
      <c r="B52" s="6">
        <v>44246</v>
      </c>
      <c r="C52" s="12">
        <v>1011.36</v>
      </c>
      <c r="D52" s="12">
        <v>975.36</v>
      </c>
      <c r="E52" s="12">
        <v>817.04000000000008</v>
      </c>
      <c r="F52" s="12">
        <v>669.6</v>
      </c>
      <c r="G52" s="12">
        <v>804.16000000000008</v>
      </c>
      <c r="H52" s="12">
        <v>889.3599999999999</v>
      </c>
      <c r="I52" s="12">
        <v>993.76</v>
      </c>
      <c r="J52" s="12">
        <v>1012</v>
      </c>
      <c r="K52" s="12">
        <v>1012</v>
      </c>
      <c r="L52" s="12">
        <v>1012</v>
      </c>
      <c r="M52" s="12">
        <v>1012</v>
      </c>
      <c r="N52" s="12">
        <v>1012</v>
      </c>
      <c r="O52" s="12">
        <v>1012</v>
      </c>
      <c r="P52" s="12">
        <v>1012</v>
      </c>
      <c r="Q52" s="12">
        <v>1012</v>
      </c>
      <c r="R52" s="12">
        <v>1012</v>
      </c>
      <c r="S52" s="12">
        <v>1012</v>
      </c>
      <c r="T52" s="12">
        <v>1011.36</v>
      </c>
      <c r="U52" s="12">
        <v>994.88000000000011</v>
      </c>
      <c r="V52" s="12">
        <v>966.4</v>
      </c>
      <c r="W52" s="12">
        <v>995.04000000000019</v>
      </c>
      <c r="X52" s="12">
        <v>994.88000000000011</v>
      </c>
      <c r="Y52" s="12">
        <v>1005.6</v>
      </c>
      <c r="Z52" s="12">
        <v>994.88000000000011</v>
      </c>
      <c r="AB52" s="7">
        <f t="shared" si="0"/>
        <v>23243.680000000004</v>
      </c>
    </row>
    <row r="53" spans="2:28" x14ac:dyDescent="0.2">
      <c r="B53" s="6">
        <v>44247</v>
      </c>
      <c r="C53" s="12">
        <v>975.5200000000001</v>
      </c>
      <c r="D53" s="12">
        <v>975.36</v>
      </c>
      <c r="E53" s="12">
        <v>966.4</v>
      </c>
      <c r="F53" s="12">
        <v>889.3599999999999</v>
      </c>
      <c r="G53" s="12">
        <v>804.16000000000008</v>
      </c>
      <c r="H53" s="12">
        <v>708.48</v>
      </c>
      <c r="I53" s="12">
        <v>536.31999999999994</v>
      </c>
      <c r="J53" s="12">
        <v>536.31999999999994</v>
      </c>
      <c r="K53" s="12">
        <v>380.8</v>
      </c>
      <c r="L53" s="12">
        <v>281.60000000000002</v>
      </c>
      <c r="M53" s="12">
        <v>240.56000000000003</v>
      </c>
      <c r="N53" s="12">
        <v>362.4</v>
      </c>
      <c r="O53" s="12">
        <v>620.79999999999995</v>
      </c>
      <c r="P53" s="12">
        <v>804.16000000000008</v>
      </c>
      <c r="Q53" s="12">
        <v>934.4</v>
      </c>
      <c r="R53" s="12">
        <v>1006.8800000000001</v>
      </c>
      <c r="S53" s="12">
        <v>1012</v>
      </c>
      <c r="T53" s="12">
        <v>1012</v>
      </c>
      <c r="U53" s="12">
        <v>1012</v>
      </c>
      <c r="V53" s="12">
        <v>1012</v>
      </c>
      <c r="W53" s="12">
        <v>1012</v>
      </c>
      <c r="X53" s="12">
        <v>1012</v>
      </c>
      <c r="Y53" s="12">
        <v>1012</v>
      </c>
      <c r="Z53" s="12">
        <v>1012</v>
      </c>
      <c r="AB53" s="7">
        <f t="shared" si="0"/>
        <v>19119.52</v>
      </c>
    </row>
    <row r="54" spans="2:28" x14ac:dyDescent="0.2">
      <c r="B54" s="6">
        <v>44248</v>
      </c>
      <c r="C54" s="12">
        <v>1012</v>
      </c>
      <c r="D54" s="12">
        <v>1012</v>
      </c>
      <c r="E54" s="12">
        <v>1012</v>
      </c>
      <c r="F54" s="12">
        <v>1012</v>
      </c>
      <c r="G54" s="12">
        <v>1012</v>
      </c>
      <c r="H54" s="12">
        <v>1012</v>
      </c>
      <c r="I54" s="12">
        <v>1012</v>
      </c>
      <c r="J54" s="12">
        <v>1012</v>
      </c>
      <c r="K54" s="12">
        <v>1012</v>
      </c>
      <c r="L54" s="12">
        <v>1012</v>
      </c>
      <c r="M54" s="12">
        <v>1012</v>
      </c>
      <c r="N54" s="12">
        <v>1012</v>
      </c>
      <c r="O54" s="12">
        <v>1012</v>
      </c>
      <c r="P54" s="12">
        <v>1012</v>
      </c>
      <c r="Q54" s="12">
        <v>1012</v>
      </c>
      <c r="R54" s="12">
        <v>1011.36</v>
      </c>
      <c r="S54" s="12">
        <v>1006.8800000000001</v>
      </c>
      <c r="T54" s="12">
        <v>994.88000000000011</v>
      </c>
      <c r="U54" s="12">
        <v>966.4</v>
      </c>
      <c r="V54" s="12">
        <v>926.4</v>
      </c>
      <c r="W54" s="12">
        <v>817.04000000000008</v>
      </c>
      <c r="X54" s="12">
        <v>812.16000000000008</v>
      </c>
      <c r="Y54" s="12">
        <v>804.16000000000008</v>
      </c>
      <c r="Z54" s="12">
        <v>728.96</v>
      </c>
      <c r="AB54" s="7">
        <f t="shared" si="0"/>
        <v>23248.240000000005</v>
      </c>
    </row>
    <row r="55" spans="2:28" x14ac:dyDescent="0.2">
      <c r="B55" s="6">
        <v>44249</v>
      </c>
      <c r="C55" s="12">
        <v>690.4</v>
      </c>
      <c r="D55" s="12">
        <v>602.72</v>
      </c>
      <c r="E55" s="12">
        <v>536.31999999999994</v>
      </c>
      <c r="F55" s="12">
        <v>475.52</v>
      </c>
      <c r="G55" s="12">
        <v>444.64</v>
      </c>
      <c r="H55" s="12">
        <v>444.64</v>
      </c>
      <c r="I55" s="12">
        <v>454.4</v>
      </c>
      <c r="J55" s="12">
        <v>454.4</v>
      </c>
      <c r="K55" s="12">
        <v>401.91999999999996</v>
      </c>
      <c r="L55" s="12">
        <v>330.08</v>
      </c>
      <c r="M55" s="12">
        <v>297.76</v>
      </c>
      <c r="N55" s="12">
        <v>444.64</v>
      </c>
      <c r="O55" s="12">
        <v>620.79999999999995</v>
      </c>
      <c r="P55" s="12">
        <v>728.96</v>
      </c>
      <c r="Q55" s="12">
        <v>804.16000000000008</v>
      </c>
      <c r="R55" s="12">
        <v>804.16000000000008</v>
      </c>
      <c r="S55" s="12">
        <v>817.04000000000008</v>
      </c>
      <c r="T55" s="12">
        <v>889.3599999999999</v>
      </c>
      <c r="U55" s="12">
        <v>728.96</v>
      </c>
      <c r="V55" s="12">
        <v>669.6</v>
      </c>
      <c r="W55" s="12">
        <v>720.96</v>
      </c>
      <c r="X55" s="12">
        <v>812.16000000000008</v>
      </c>
      <c r="Y55" s="12">
        <v>804.16000000000008</v>
      </c>
      <c r="Z55" s="12">
        <v>812.16000000000008</v>
      </c>
      <c r="AB55" s="7">
        <f t="shared" si="0"/>
        <v>14789.920000000002</v>
      </c>
    </row>
    <row r="56" spans="2:28" x14ac:dyDescent="0.2">
      <c r="B56" s="6">
        <v>44250</v>
      </c>
      <c r="C56" s="12">
        <v>817.04000000000008</v>
      </c>
      <c r="D56" s="12">
        <v>966.4</v>
      </c>
      <c r="E56" s="12">
        <v>995.04000000000019</v>
      </c>
      <c r="F56" s="12">
        <v>1011.36</v>
      </c>
      <c r="G56" s="12">
        <v>1012</v>
      </c>
      <c r="H56" s="12">
        <v>1012</v>
      </c>
      <c r="I56" s="12">
        <v>1012</v>
      </c>
      <c r="J56" s="12">
        <v>1012</v>
      </c>
      <c r="K56" s="12">
        <v>1012</v>
      </c>
      <c r="L56" s="12">
        <v>1012</v>
      </c>
      <c r="M56" s="12">
        <v>1012</v>
      </c>
      <c r="N56" s="12">
        <v>1012</v>
      </c>
      <c r="O56" s="12">
        <v>1012</v>
      </c>
      <c r="P56" s="12">
        <v>1012</v>
      </c>
      <c r="Q56" s="12">
        <v>1012</v>
      </c>
      <c r="R56" s="12">
        <v>1012</v>
      </c>
      <c r="S56" s="12">
        <v>1012</v>
      </c>
      <c r="T56" s="12">
        <v>1011.2</v>
      </c>
      <c r="U56" s="12">
        <v>975.36</v>
      </c>
      <c r="V56" s="12">
        <v>966.4</v>
      </c>
      <c r="W56" s="12">
        <v>1006.72</v>
      </c>
      <c r="X56" s="12">
        <v>1012</v>
      </c>
      <c r="Y56" s="12">
        <v>1012</v>
      </c>
      <c r="Z56" s="12">
        <v>1012</v>
      </c>
      <c r="AB56" s="7">
        <f t="shared" si="0"/>
        <v>23941.520000000004</v>
      </c>
    </row>
    <row r="57" spans="2:28" x14ac:dyDescent="0.2">
      <c r="B57" s="6">
        <v>44251</v>
      </c>
      <c r="C57" s="12">
        <v>1012</v>
      </c>
      <c r="D57" s="12">
        <v>1012</v>
      </c>
      <c r="E57" s="12">
        <v>1012</v>
      </c>
      <c r="F57" s="12">
        <v>1012</v>
      </c>
      <c r="G57" s="12">
        <v>1012</v>
      </c>
      <c r="H57" s="12">
        <v>1012</v>
      </c>
      <c r="I57" s="12">
        <v>1012</v>
      </c>
      <c r="J57" s="12">
        <v>1012</v>
      </c>
      <c r="K57" s="12">
        <v>1012</v>
      </c>
      <c r="L57" s="12">
        <v>1012</v>
      </c>
      <c r="M57" s="12">
        <v>1012</v>
      </c>
      <c r="N57" s="12">
        <v>1012</v>
      </c>
      <c r="O57" s="12">
        <v>1012</v>
      </c>
      <c r="P57" s="12">
        <v>1012</v>
      </c>
      <c r="Q57" s="12">
        <v>1012</v>
      </c>
      <c r="R57" s="12">
        <v>1012</v>
      </c>
      <c r="S57" s="12">
        <v>1012</v>
      </c>
      <c r="T57" s="12">
        <v>1012</v>
      </c>
      <c r="U57" s="12">
        <v>1012</v>
      </c>
      <c r="V57" s="12">
        <v>1012</v>
      </c>
      <c r="W57" s="12">
        <v>1012</v>
      </c>
      <c r="X57" s="12">
        <v>1012</v>
      </c>
      <c r="Y57" s="12">
        <v>1012</v>
      </c>
      <c r="Z57" s="12">
        <v>1012</v>
      </c>
      <c r="AB57" s="7">
        <f t="shared" si="0"/>
        <v>24288</v>
      </c>
    </row>
    <row r="58" spans="2:28" x14ac:dyDescent="0.2">
      <c r="B58" s="6">
        <v>44252</v>
      </c>
      <c r="C58" s="12">
        <v>1012</v>
      </c>
      <c r="D58" s="12">
        <v>1012</v>
      </c>
      <c r="E58" s="12">
        <v>1012</v>
      </c>
      <c r="F58" s="12">
        <v>1012</v>
      </c>
      <c r="G58" s="12">
        <v>1012</v>
      </c>
      <c r="H58" s="12">
        <v>1012</v>
      </c>
      <c r="I58" s="12">
        <v>1012</v>
      </c>
      <c r="J58" s="12">
        <v>1012</v>
      </c>
      <c r="K58" s="12">
        <v>1012</v>
      </c>
      <c r="L58" s="12">
        <v>1012</v>
      </c>
      <c r="M58" s="12">
        <v>1012</v>
      </c>
      <c r="N58" s="12">
        <v>1012</v>
      </c>
      <c r="O58" s="12">
        <v>1012</v>
      </c>
      <c r="P58" s="12">
        <v>1012</v>
      </c>
      <c r="Q58" s="12">
        <v>1012</v>
      </c>
      <c r="R58" s="12">
        <v>1012</v>
      </c>
      <c r="S58" s="12">
        <v>1012</v>
      </c>
      <c r="T58" s="12">
        <v>1012</v>
      </c>
      <c r="U58" s="12">
        <v>1011.36</v>
      </c>
      <c r="V58" s="12">
        <v>975.36</v>
      </c>
      <c r="W58" s="12">
        <v>876.4799999999999</v>
      </c>
      <c r="X58" s="12">
        <v>804.16000000000008</v>
      </c>
      <c r="Y58" s="12">
        <v>728.96</v>
      </c>
      <c r="Z58" s="12">
        <v>720.96</v>
      </c>
      <c r="AB58" s="7">
        <f t="shared" si="0"/>
        <v>23333.279999999999</v>
      </c>
    </row>
    <row r="59" spans="2:28" x14ac:dyDescent="0.2">
      <c r="B59" s="6">
        <v>44253</v>
      </c>
      <c r="C59" s="12">
        <v>720.96</v>
      </c>
      <c r="D59" s="12">
        <v>708.48</v>
      </c>
      <c r="E59" s="12">
        <v>720.96</v>
      </c>
      <c r="F59" s="12">
        <v>804.16000000000008</v>
      </c>
      <c r="G59" s="12">
        <v>804.16000000000008</v>
      </c>
      <c r="H59" s="12">
        <v>708.48</v>
      </c>
      <c r="I59" s="12">
        <v>690.4</v>
      </c>
      <c r="J59" s="12">
        <v>720.96</v>
      </c>
      <c r="K59" s="12">
        <v>690.4</v>
      </c>
      <c r="L59" s="12">
        <v>602.72</v>
      </c>
      <c r="M59" s="12">
        <v>690.4</v>
      </c>
      <c r="N59" s="12">
        <v>876.4799999999999</v>
      </c>
      <c r="O59" s="12">
        <v>884.4799999999999</v>
      </c>
      <c r="P59" s="12">
        <v>876.4799999999999</v>
      </c>
      <c r="Q59" s="12">
        <v>804.16000000000008</v>
      </c>
      <c r="R59" s="12">
        <v>720.96</v>
      </c>
      <c r="S59" s="12">
        <v>708.48</v>
      </c>
      <c r="T59" s="12">
        <v>728.96</v>
      </c>
      <c r="U59" s="12">
        <v>804.16000000000008</v>
      </c>
      <c r="V59" s="12">
        <v>804.16000000000008</v>
      </c>
      <c r="W59" s="12">
        <v>690.4</v>
      </c>
      <c r="X59" s="12">
        <v>720.96</v>
      </c>
      <c r="Y59" s="12">
        <v>804.16000000000008</v>
      </c>
      <c r="Z59" s="12">
        <v>804.16000000000008</v>
      </c>
      <c r="AB59" s="7">
        <f t="shared" si="0"/>
        <v>18090.079999999998</v>
      </c>
    </row>
    <row r="60" spans="2:28" x14ac:dyDescent="0.2">
      <c r="B60" s="6">
        <v>44254</v>
      </c>
      <c r="C60" s="12">
        <v>791.68000000000006</v>
      </c>
      <c r="D60" s="12">
        <v>804.16000000000008</v>
      </c>
      <c r="E60" s="12">
        <v>942.24</v>
      </c>
      <c r="F60" s="12">
        <v>971.28</v>
      </c>
      <c r="G60" s="12">
        <v>942.24</v>
      </c>
      <c r="H60" s="12">
        <v>892.31999999999994</v>
      </c>
      <c r="I60" s="12">
        <v>876.4799999999999</v>
      </c>
      <c r="J60" s="12">
        <v>804.16000000000008</v>
      </c>
      <c r="K60" s="12">
        <v>708.48</v>
      </c>
      <c r="L60" s="12">
        <v>602.72</v>
      </c>
      <c r="M60" s="12">
        <v>620.79999999999995</v>
      </c>
      <c r="N60" s="12">
        <v>708.48</v>
      </c>
      <c r="O60" s="12">
        <v>690.4</v>
      </c>
      <c r="P60" s="12">
        <v>620.79999999999995</v>
      </c>
      <c r="Q60" s="12">
        <v>560</v>
      </c>
      <c r="R60" s="12">
        <v>475.52</v>
      </c>
      <c r="S60" s="12">
        <v>454.4</v>
      </c>
      <c r="T60" s="12">
        <v>497.43999999999994</v>
      </c>
      <c r="U60" s="12">
        <v>518.24</v>
      </c>
      <c r="V60" s="12">
        <v>475.52</v>
      </c>
      <c r="W60" s="12">
        <v>401.91999999999996</v>
      </c>
      <c r="X60" s="12">
        <v>380.8</v>
      </c>
      <c r="Y60" s="12">
        <v>362.4</v>
      </c>
      <c r="Z60" s="12">
        <v>380.8</v>
      </c>
      <c r="AB60" s="7">
        <f t="shared" si="0"/>
        <v>15483.279999999995</v>
      </c>
    </row>
    <row r="61" spans="2:28" x14ac:dyDescent="0.2">
      <c r="B61" s="6">
        <v>44255</v>
      </c>
      <c r="C61" s="12">
        <v>362.4</v>
      </c>
      <c r="D61" s="12">
        <v>346.23999999999995</v>
      </c>
      <c r="E61" s="12">
        <v>313.91999999999996</v>
      </c>
      <c r="F61" s="12">
        <v>240.56000000000003</v>
      </c>
      <c r="G61" s="12">
        <v>190.16000000000003</v>
      </c>
      <c r="H61" s="12">
        <v>167.12</v>
      </c>
      <c r="I61" s="12">
        <v>155.6</v>
      </c>
      <c r="J61" s="12">
        <v>146</v>
      </c>
      <c r="K61" s="12">
        <v>117.2</v>
      </c>
      <c r="L61" s="12">
        <v>91.919999999999987</v>
      </c>
      <c r="M61" s="12">
        <v>99.759999999999991</v>
      </c>
      <c r="N61" s="12">
        <v>178.64000000000001</v>
      </c>
      <c r="O61" s="12">
        <v>267.92000000000007</v>
      </c>
      <c r="P61" s="12">
        <v>297.76</v>
      </c>
      <c r="Q61" s="12">
        <v>240.56000000000003</v>
      </c>
      <c r="R61" s="12">
        <v>190.16000000000003</v>
      </c>
      <c r="S61" s="12">
        <v>190.16000000000003</v>
      </c>
      <c r="T61" s="12">
        <v>213.2</v>
      </c>
      <c r="U61" s="12">
        <v>254.24000000000007</v>
      </c>
      <c r="V61" s="12">
        <v>313.91999999999996</v>
      </c>
      <c r="W61" s="12">
        <v>362.4</v>
      </c>
      <c r="X61" s="12">
        <v>401.91999999999996</v>
      </c>
      <c r="Y61" s="12">
        <v>423.84</v>
      </c>
      <c r="Z61" s="12">
        <v>401.91999999999996</v>
      </c>
      <c r="AB61" s="7">
        <f t="shared" si="0"/>
        <v>5967.5199999999995</v>
      </c>
    </row>
    <row r="62" spans="2:28" x14ac:dyDescent="0.2">
      <c r="B62" s="6">
        <v>44256</v>
      </c>
      <c r="C62" s="12">
        <v>362.4</v>
      </c>
      <c r="D62" s="12">
        <v>313.91999999999996</v>
      </c>
      <c r="E62" s="12">
        <v>313.91999999999996</v>
      </c>
      <c r="F62" s="12">
        <v>281.60000000000002</v>
      </c>
      <c r="G62" s="12">
        <v>254.24000000000007</v>
      </c>
      <c r="H62" s="12">
        <v>201.68</v>
      </c>
      <c r="I62" s="12">
        <v>178.64000000000001</v>
      </c>
      <c r="J62" s="12">
        <v>167.12</v>
      </c>
      <c r="K62" s="12">
        <v>146</v>
      </c>
      <c r="L62" s="12">
        <v>99.759999999999991</v>
      </c>
      <c r="M62" s="12">
        <v>55.280000000000008</v>
      </c>
      <c r="N62" s="12">
        <v>10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25.359999999999996</v>
      </c>
      <c r="U62" s="12">
        <v>68.400000000000006</v>
      </c>
      <c r="V62" s="12">
        <v>84.08</v>
      </c>
      <c r="W62" s="12">
        <v>68.400000000000006</v>
      </c>
      <c r="X62" s="12">
        <v>48.720000000000006</v>
      </c>
      <c r="Y62" s="12">
        <v>25.359999999999996</v>
      </c>
      <c r="Z62" s="12">
        <v>10</v>
      </c>
      <c r="AB62" s="7">
        <f t="shared" si="0"/>
        <v>2714.88</v>
      </c>
    </row>
    <row r="63" spans="2:28" x14ac:dyDescent="0.2">
      <c r="B63" s="6">
        <v>44257</v>
      </c>
      <c r="C63" s="12">
        <v>0</v>
      </c>
      <c r="D63" s="12">
        <v>0</v>
      </c>
      <c r="E63" s="12">
        <v>0</v>
      </c>
      <c r="F63" s="12">
        <v>10</v>
      </c>
      <c r="G63" s="12">
        <v>15.12</v>
      </c>
      <c r="H63" s="12">
        <v>15.12</v>
      </c>
      <c r="I63" s="12">
        <v>15.12</v>
      </c>
      <c r="J63" s="12">
        <v>10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B63" s="7">
        <f t="shared" si="0"/>
        <v>65.359999999999985</v>
      </c>
    </row>
    <row r="64" spans="2:28" x14ac:dyDescent="0.2">
      <c r="B64" s="6">
        <v>44258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25.359999999999996</v>
      </c>
      <c r="N64" s="12">
        <v>35.6</v>
      </c>
      <c r="O64" s="12">
        <v>55.280000000000008</v>
      </c>
      <c r="P64" s="12">
        <v>76.239999999999995</v>
      </c>
      <c r="Q64" s="12">
        <v>91.919999999999987</v>
      </c>
      <c r="R64" s="12">
        <v>84.08</v>
      </c>
      <c r="S64" s="12">
        <v>55.280000000000008</v>
      </c>
      <c r="T64" s="12">
        <v>30.479999999999997</v>
      </c>
      <c r="U64" s="12">
        <v>25.359999999999996</v>
      </c>
      <c r="V64" s="12">
        <v>25.359999999999996</v>
      </c>
      <c r="W64" s="12">
        <v>55.280000000000008</v>
      </c>
      <c r="X64" s="12">
        <v>107.6</v>
      </c>
      <c r="Y64" s="12">
        <v>190.16000000000003</v>
      </c>
      <c r="Z64" s="12">
        <v>297.76</v>
      </c>
      <c r="AB64" s="7">
        <f t="shared" si="0"/>
        <v>1155.76</v>
      </c>
    </row>
    <row r="65" spans="2:28" x14ac:dyDescent="0.2">
      <c r="B65" s="6">
        <v>44259</v>
      </c>
      <c r="C65" s="12">
        <v>423.84</v>
      </c>
      <c r="D65" s="12">
        <v>669.6</v>
      </c>
      <c r="E65" s="12">
        <v>884.4799999999999</v>
      </c>
      <c r="F65" s="12">
        <v>926.4</v>
      </c>
      <c r="G65" s="12">
        <v>876.4799999999999</v>
      </c>
      <c r="H65" s="12">
        <v>791.68000000000006</v>
      </c>
      <c r="I65" s="12">
        <v>669.6</v>
      </c>
      <c r="J65" s="12">
        <v>581.91999999999996</v>
      </c>
      <c r="K65" s="12">
        <v>444.64</v>
      </c>
      <c r="L65" s="12">
        <v>401.91999999999996</v>
      </c>
      <c r="M65" s="12">
        <v>362.4</v>
      </c>
      <c r="N65" s="12">
        <v>313.91999999999996</v>
      </c>
      <c r="O65" s="12">
        <v>254.24000000000007</v>
      </c>
      <c r="P65" s="12">
        <v>178.64000000000001</v>
      </c>
      <c r="Q65" s="12">
        <v>126.8</v>
      </c>
      <c r="R65" s="12">
        <v>99.759999999999991</v>
      </c>
      <c r="S65" s="12">
        <v>91.919999999999987</v>
      </c>
      <c r="T65" s="12">
        <v>126.8</v>
      </c>
      <c r="U65" s="12">
        <v>136.4</v>
      </c>
      <c r="V65" s="12">
        <v>117.2</v>
      </c>
      <c r="W65" s="12">
        <v>91.919999999999987</v>
      </c>
      <c r="X65" s="12">
        <v>48.720000000000006</v>
      </c>
      <c r="Y65" s="12">
        <v>20.239999999999998</v>
      </c>
      <c r="Z65" s="12">
        <v>0</v>
      </c>
      <c r="AB65" s="7">
        <f t="shared" si="0"/>
        <v>8639.52</v>
      </c>
    </row>
    <row r="66" spans="2:28" x14ac:dyDescent="0.2">
      <c r="B66" s="6">
        <v>44260</v>
      </c>
      <c r="C66" s="12">
        <v>0</v>
      </c>
      <c r="D66" s="12">
        <v>0</v>
      </c>
      <c r="E66" s="12">
        <v>0</v>
      </c>
      <c r="F66" s="12">
        <v>0</v>
      </c>
      <c r="G66" s="12">
        <v>20.239999999999998</v>
      </c>
      <c r="H66" s="12">
        <v>25.359999999999996</v>
      </c>
      <c r="I66" s="12">
        <v>25.359999999999996</v>
      </c>
      <c r="J66" s="12">
        <v>15.12</v>
      </c>
      <c r="K66" s="12">
        <v>10</v>
      </c>
      <c r="L66" s="12">
        <v>0</v>
      </c>
      <c r="M66" s="12">
        <v>20.239999999999998</v>
      </c>
      <c r="N66" s="12">
        <v>42.160000000000004</v>
      </c>
      <c r="O66" s="12">
        <v>76.239999999999995</v>
      </c>
      <c r="P66" s="12">
        <v>91.919999999999987</v>
      </c>
      <c r="Q66" s="12">
        <v>99.759999999999991</v>
      </c>
      <c r="R66" s="12">
        <v>84.08</v>
      </c>
      <c r="S66" s="12">
        <v>84.08</v>
      </c>
      <c r="T66" s="12">
        <v>91.919999999999987</v>
      </c>
      <c r="U66" s="12">
        <v>117.2</v>
      </c>
      <c r="V66" s="12">
        <v>155.6</v>
      </c>
      <c r="W66" s="12">
        <v>201.68</v>
      </c>
      <c r="X66" s="12">
        <v>226.88000000000002</v>
      </c>
      <c r="Y66" s="12">
        <v>240.56000000000003</v>
      </c>
      <c r="Z66" s="12">
        <v>254.24000000000007</v>
      </c>
      <c r="AB66" s="7">
        <f t="shared" si="0"/>
        <v>1882.64</v>
      </c>
    </row>
    <row r="67" spans="2:28" x14ac:dyDescent="0.2">
      <c r="B67" s="6">
        <v>44261</v>
      </c>
      <c r="C67" s="12">
        <v>267.92000000000007</v>
      </c>
      <c r="D67" s="12">
        <v>297.76</v>
      </c>
      <c r="E67" s="12">
        <v>297.76</v>
      </c>
      <c r="F67" s="12">
        <v>297.76</v>
      </c>
      <c r="G67" s="12">
        <v>297.76</v>
      </c>
      <c r="H67" s="12">
        <v>313.91999999999996</v>
      </c>
      <c r="I67" s="12">
        <v>346.23999999999995</v>
      </c>
      <c r="J67" s="12">
        <v>346.23999999999995</v>
      </c>
      <c r="K67" s="12">
        <v>281.60000000000002</v>
      </c>
      <c r="L67" s="12">
        <v>281.60000000000002</v>
      </c>
      <c r="M67" s="12">
        <v>330.08</v>
      </c>
      <c r="N67" s="12">
        <v>380.8</v>
      </c>
      <c r="O67" s="12">
        <v>401.91999999999996</v>
      </c>
      <c r="P67" s="12">
        <v>423.84</v>
      </c>
      <c r="Q67" s="12">
        <v>444.64</v>
      </c>
      <c r="R67" s="12">
        <v>475.52</v>
      </c>
      <c r="S67" s="12">
        <v>602.72</v>
      </c>
      <c r="T67" s="12">
        <v>791.68000000000006</v>
      </c>
      <c r="U67" s="12">
        <v>817.04000000000008</v>
      </c>
      <c r="V67" s="12">
        <v>876.4799999999999</v>
      </c>
      <c r="W67" s="12">
        <v>884.4799999999999</v>
      </c>
      <c r="X67" s="12">
        <v>804.16000000000008</v>
      </c>
      <c r="Y67" s="12">
        <v>804.16000000000008</v>
      </c>
      <c r="Z67" s="12">
        <v>817.04000000000008</v>
      </c>
      <c r="AB67" s="7">
        <f t="shared" si="0"/>
        <v>11883.12</v>
      </c>
    </row>
    <row r="68" spans="2:28" x14ac:dyDescent="0.2">
      <c r="B68" s="6">
        <v>44262</v>
      </c>
      <c r="C68" s="12">
        <v>884.4799999999999</v>
      </c>
      <c r="D68" s="12">
        <v>884.4799999999999</v>
      </c>
      <c r="E68" s="12">
        <v>876.4799999999999</v>
      </c>
      <c r="F68" s="12">
        <v>812.16000000000008</v>
      </c>
      <c r="G68" s="12">
        <v>708.48</v>
      </c>
      <c r="H68" s="12">
        <v>602.72</v>
      </c>
      <c r="I68" s="12">
        <v>536.31999999999994</v>
      </c>
      <c r="J68" s="12">
        <v>454.4</v>
      </c>
      <c r="K68" s="12">
        <v>362.4</v>
      </c>
      <c r="L68" s="12">
        <v>281.60000000000002</v>
      </c>
      <c r="M68" s="12">
        <v>240.56000000000003</v>
      </c>
      <c r="N68" s="12">
        <v>267.92000000000007</v>
      </c>
      <c r="O68" s="12">
        <v>267.92000000000007</v>
      </c>
      <c r="P68" s="12">
        <v>178.64000000000001</v>
      </c>
      <c r="Q68" s="12">
        <v>99.759999999999991</v>
      </c>
      <c r="R68" s="12">
        <v>68.400000000000006</v>
      </c>
      <c r="S68" s="12">
        <v>99.759999999999991</v>
      </c>
      <c r="T68" s="12">
        <v>213.2</v>
      </c>
      <c r="U68" s="12">
        <v>346.23999999999995</v>
      </c>
      <c r="V68" s="12">
        <v>423.84</v>
      </c>
      <c r="W68" s="12">
        <v>423.84</v>
      </c>
      <c r="X68" s="12">
        <v>444.64</v>
      </c>
      <c r="Y68" s="12">
        <v>454.4</v>
      </c>
      <c r="Z68" s="12">
        <v>497.43999999999994</v>
      </c>
      <c r="AB68" s="7">
        <f t="shared" ref="AB68:AB131" si="1">SUM(C68:Z68)</f>
        <v>10430.08</v>
      </c>
    </row>
    <row r="69" spans="2:28" x14ac:dyDescent="0.2">
      <c r="B69" s="6">
        <v>44263</v>
      </c>
      <c r="C69" s="12">
        <v>423.84</v>
      </c>
      <c r="D69" s="12">
        <v>380.8</v>
      </c>
      <c r="E69" s="12">
        <v>401.91999999999996</v>
      </c>
      <c r="F69" s="12">
        <v>423.84</v>
      </c>
      <c r="G69" s="12">
        <v>454.4</v>
      </c>
      <c r="H69" s="12">
        <v>454.4</v>
      </c>
      <c r="I69" s="12">
        <v>401.91999999999996</v>
      </c>
      <c r="J69" s="12">
        <v>313.91999999999996</v>
      </c>
      <c r="K69" s="12">
        <v>213.2</v>
      </c>
      <c r="L69" s="12">
        <v>146</v>
      </c>
      <c r="M69" s="12">
        <v>107.6</v>
      </c>
      <c r="N69" s="12">
        <v>61.840000000000011</v>
      </c>
      <c r="O69" s="12">
        <v>25.359999999999996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61.840000000000011</v>
      </c>
      <c r="X69" s="12">
        <v>107.6</v>
      </c>
      <c r="Y69" s="12">
        <v>146</v>
      </c>
      <c r="Z69" s="12">
        <v>167.12</v>
      </c>
      <c r="AB69" s="7">
        <f t="shared" si="1"/>
        <v>4291.5999999999995</v>
      </c>
    </row>
    <row r="70" spans="2:28" x14ac:dyDescent="0.2">
      <c r="B70" s="6">
        <v>44264</v>
      </c>
      <c r="C70" s="12">
        <v>190.16000000000003</v>
      </c>
      <c r="D70" s="12">
        <v>201.68</v>
      </c>
      <c r="E70" s="12">
        <v>213.2</v>
      </c>
      <c r="F70" s="12">
        <v>254.24000000000007</v>
      </c>
      <c r="G70" s="12">
        <v>313.91999999999996</v>
      </c>
      <c r="H70" s="12">
        <v>423.84</v>
      </c>
      <c r="I70" s="12">
        <v>536.31999999999994</v>
      </c>
      <c r="J70" s="12">
        <v>620.79999999999995</v>
      </c>
      <c r="K70" s="12">
        <v>581.91999999999996</v>
      </c>
      <c r="L70" s="12">
        <v>454.4</v>
      </c>
      <c r="M70" s="12">
        <v>536.31999999999994</v>
      </c>
      <c r="N70" s="12">
        <v>690.4</v>
      </c>
      <c r="O70" s="12">
        <v>791.68000000000006</v>
      </c>
      <c r="P70" s="12">
        <v>876.4799999999999</v>
      </c>
      <c r="Q70" s="12">
        <v>939.28</v>
      </c>
      <c r="R70" s="12">
        <v>994.88000000000011</v>
      </c>
      <c r="S70" s="12">
        <v>1012</v>
      </c>
      <c r="T70" s="12">
        <v>1012</v>
      </c>
      <c r="U70" s="12">
        <v>1012</v>
      </c>
      <c r="V70" s="12">
        <v>1012</v>
      </c>
      <c r="W70" s="12">
        <v>1012</v>
      </c>
      <c r="X70" s="12">
        <v>1012</v>
      </c>
      <c r="Y70" s="12">
        <v>1012</v>
      </c>
      <c r="Z70" s="12">
        <v>1012</v>
      </c>
      <c r="AB70" s="7">
        <f t="shared" si="1"/>
        <v>16715.52</v>
      </c>
    </row>
    <row r="71" spans="2:28" x14ac:dyDescent="0.2">
      <c r="B71" s="6">
        <v>44265</v>
      </c>
      <c r="C71" s="12">
        <v>1012</v>
      </c>
      <c r="D71" s="12">
        <v>1012</v>
      </c>
      <c r="E71" s="12">
        <v>1012</v>
      </c>
      <c r="F71" s="12">
        <v>1012</v>
      </c>
      <c r="G71" s="12">
        <v>1012</v>
      </c>
      <c r="H71" s="12">
        <v>1012</v>
      </c>
      <c r="I71" s="12">
        <v>1011.36</v>
      </c>
      <c r="J71" s="12">
        <v>1005.6</v>
      </c>
      <c r="K71" s="12">
        <v>971.28</v>
      </c>
      <c r="L71" s="12">
        <v>966.4</v>
      </c>
      <c r="M71" s="12">
        <v>971.28</v>
      </c>
      <c r="N71" s="12">
        <v>990.8</v>
      </c>
      <c r="O71" s="12">
        <v>975.36</v>
      </c>
      <c r="P71" s="12">
        <v>889.3599999999999</v>
      </c>
      <c r="Q71" s="12">
        <v>728.96</v>
      </c>
      <c r="R71" s="12">
        <v>633.28</v>
      </c>
      <c r="S71" s="12">
        <v>791.68000000000006</v>
      </c>
      <c r="T71" s="12">
        <v>975.36</v>
      </c>
      <c r="U71" s="12">
        <v>1011.36</v>
      </c>
      <c r="V71" s="12">
        <v>1012</v>
      </c>
      <c r="W71" s="12">
        <v>1012</v>
      </c>
      <c r="X71" s="12">
        <v>1012</v>
      </c>
      <c r="Y71" s="12">
        <v>1012</v>
      </c>
      <c r="Z71" s="12">
        <v>1012</v>
      </c>
      <c r="AB71" s="7">
        <f t="shared" si="1"/>
        <v>23054.080000000002</v>
      </c>
    </row>
    <row r="72" spans="2:28" x14ac:dyDescent="0.2">
      <c r="B72" s="6">
        <v>44266</v>
      </c>
      <c r="C72" s="12">
        <v>1012</v>
      </c>
      <c r="D72" s="12">
        <v>1012</v>
      </c>
      <c r="E72" s="12">
        <v>1012</v>
      </c>
      <c r="F72" s="12">
        <v>1012</v>
      </c>
      <c r="G72" s="12">
        <v>1012</v>
      </c>
      <c r="H72" s="12">
        <v>1012</v>
      </c>
      <c r="I72" s="12">
        <v>1012</v>
      </c>
      <c r="J72" s="12">
        <v>1012</v>
      </c>
      <c r="K72" s="12">
        <v>1012</v>
      </c>
      <c r="L72" s="12">
        <v>1012</v>
      </c>
      <c r="M72" s="12">
        <v>1012</v>
      </c>
      <c r="N72" s="12">
        <v>1012</v>
      </c>
      <c r="O72" s="12">
        <v>1012</v>
      </c>
      <c r="P72" s="12">
        <v>1012</v>
      </c>
      <c r="Q72" s="12">
        <v>1012</v>
      </c>
      <c r="R72" s="12">
        <v>1012</v>
      </c>
      <c r="S72" s="12">
        <v>1012</v>
      </c>
      <c r="T72" s="12">
        <v>1012</v>
      </c>
      <c r="U72" s="12">
        <v>1012</v>
      </c>
      <c r="V72" s="12">
        <v>1012</v>
      </c>
      <c r="W72" s="12">
        <v>1012</v>
      </c>
      <c r="X72" s="12">
        <v>1012</v>
      </c>
      <c r="Y72" s="12">
        <v>1012</v>
      </c>
      <c r="Z72" s="12">
        <v>1012</v>
      </c>
      <c r="AB72" s="7">
        <f t="shared" si="1"/>
        <v>24288</v>
      </c>
    </row>
    <row r="73" spans="2:28" x14ac:dyDescent="0.2">
      <c r="B73" s="6">
        <v>44267</v>
      </c>
      <c r="C73" s="12">
        <v>1012</v>
      </c>
      <c r="D73" s="12">
        <v>1012</v>
      </c>
      <c r="E73" s="12">
        <v>1012</v>
      </c>
      <c r="F73" s="12">
        <v>1012</v>
      </c>
      <c r="G73" s="12">
        <v>1012</v>
      </c>
      <c r="H73" s="12">
        <v>1012</v>
      </c>
      <c r="I73" s="12">
        <v>1012</v>
      </c>
      <c r="J73" s="12">
        <v>1012</v>
      </c>
      <c r="K73" s="12">
        <v>1012</v>
      </c>
      <c r="L73" s="12">
        <v>1012</v>
      </c>
      <c r="M73" s="12">
        <v>1012</v>
      </c>
      <c r="N73" s="12">
        <v>1012</v>
      </c>
      <c r="O73" s="12">
        <v>1012</v>
      </c>
      <c r="P73" s="12">
        <v>1012</v>
      </c>
      <c r="Q73" s="12">
        <v>1012</v>
      </c>
      <c r="R73" s="12">
        <v>1011.36</v>
      </c>
      <c r="S73" s="12">
        <v>995.04000000000019</v>
      </c>
      <c r="T73" s="12">
        <v>975.36</v>
      </c>
      <c r="U73" s="12">
        <v>926.4</v>
      </c>
      <c r="V73" s="12">
        <v>804.16000000000008</v>
      </c>
      <c r="W73" s="12">
        <v>720.96</v>
      </c>
      <c r="X73" s="12">
        <v>690.4</v>
      </c>
      <c r="Y73" s="12">
        <v>602.72</v>
      </c>
      <c r="Z73" s="12">
        <v>454.4</v>
      </c>
      <c r="AB73" s="7">
        <f t="shared" si="1"/>
        <v>22360.800000000007</v>
      </c>
    </row>
    <row r="74" spans="2:28" x14ac:dyDescent="0.2">
      <c r="B74" s="6">
        <v>44268</v>
      </c>
      <c r="C74" s="12">
        <v>313.91999999999996</v>
      </c>
      <c r="D74" s="12">
        <v>226.88000000000002</v>
      </c>
      <c r="E74" s="12">
        <v>226.88000000000002</v>
      </c>
      <c r="F74" s="12">
        <v>281.60000000000002</v>
      </c>
      <c r="G74" s="12">
        <v>330.08</v>
      </c>
      <c r="H74" s="12">
        <v>444.64</v>
      </c>
      <c r="I74" s="12">
        <v>560</v>
      </c>
      <c r="J74" s="12">
        <v>620.79999999999995</v>
      </c>
      <c r="K74" s="12">
        <v>602.72</v>
      </c>
      <c r="L74" s="12">
        <v>728.96</v>
      </c>
      <c r="M74" s="12">
        <v>966.4</v>
      </c>
      <c r="N74" s="12">
        <v>993.76</v>
      </c>
      <c r="O74" s="12">
        <v>993.76</v>
      </c>
      <c r="P74" s="12">
        <v>971.28</v>
      </c>
      <c r="Q74" s="12">
        <v>892.31999999999994</v>
      </c>
      <c r="R74" s="12">
        <v>876.4799999999999</v>
      </c>
      <c r="S74" s="12">
        <v>926.4</v>
      </c>
      <c r="T74" s="12">
        <v>975.5200000000001</v>
      </c>
      <c r="U74" s="12">
        <v>1005.6</v>
      </c>
      <c r="V74" s="12">
        <v>1011.36</v>
      </c>
      <c r="W74" s="12">
        <v>1012</v>
      </c>
      <c r="X74" s="12">
        <v>1012</v>
      </c>
      <c r="Y74" s="12">
        <v>1012</v>
      </c>
      <c r="Z74" s="12">
        <v>1012</v>
      </c>
      <c r="AB74" s="7">
        <f t="shared" si="1"/>
        <v>17997.36</v>
      </c>
    </row>
    <row r="75" spans="2:28" x14ac:dyDescent="0.2">
      <c r="B75" s="6">
        <v>44269</v>
      </c>
      <c r="C75" s="12">
        <v>1012</v>
      </c>
      <c r="D75" s="12">
        <v>1012</v>
      </c>
      <c r="E75" s="12">
        <v>1012</v>
      </c>
      <c r="F75" s="12">
        <v>1012</v>
      </c>
      <c r="G75" s="12">
        <v>1012</v>
      </c>
      <c r="H75" s="12">
        <v>1012</v>
      </c>
      <c r="I75" s="12">
        <v>1012</v>
      </c>
      <c r="J75" s="12">
        <v>1012</v>
      </c>
      <c r="K75" s="12">
        <v>1012</v>
      </c>
      <c r="L75" s="12">
        <v>1012</v>
      </c>
      <c r="M75" s="12">
        <v>1012</v>
      </c>
      <c r="N75" s="12">
        <v>1012</v>
      </c>
      <c r="O75" s="12">
        <v>1012</v>
      </c>
      <c r="P75" s="12">
        <v>1012</v>
      </c>
      <c r="Q75" s="12">
        <v>1012</v>
      </c>
      <c r="R75" s="12">
        <v>1012</v>
      </c>
      <c r="S75" s="12">
        <v>1011.36</v>
      </c>
      <c r="T75" s="12">
        <v>1006.8800000000001</v>
      </c>
      <c r="U75" s="12">
        <v>995.04000000000019</v>
      </c>
      <c r="V75" s="12">
        <v>975.36</v>
      </c>
      <c r="W75" s="12">
        <v>966.4</v>
      </c>
      <c r="X75" s="12">
        <v>942.24</v>
      </c>
      <c r="Y75" s="12">
        <v>939.28</v>
      </c>
      <c r="Z75" s="12">
        <v>934.4</v>
      </c>
      <c r="AB75" s="7">
        <f t="shared" si="1"/>
        <v>23962.960000000006</v>
      </c>
    </row>
    <row r="76" spans="2:28" x14ac:dyDescent="0.2">
      <c r="B76" s="6">
        <v>44270</v>
      </c>
      <c r="C76" s="12">
        <v>934.4</v>
      </c>
      <c r="D76" s="12">
        <v>975.36</v>
      </c>
      <c r="E76" s="12">
        <v>966.4</v>
      </c>
      <c r="F76" s="12">
        <v>939.28</v>
      </c>
      <c r="G76" s="12">
        <v>889.3599999999999</v>
      </c>
      <c r="H76" s="12">
        <v>804.16000000000008</v>
      </c>
      <c r="I76" s="12">
        <v>728.96</v>
      </c>
      <c r="J76" s="12">
        <v>581.91999999999996</v>
      </c>
      <c r="K76" s="12">
        <v>362.4</v>
      </c>
      <c r="L76" s="12">
        <v>213.2</v>
      </c>
      <c r="M76" s="12">
        <v>201.68</v>
      </c>
      <c r="N76" s="12">
        <v>201.68</v>
      </c>
      <c r="O76" s="12">
        <v>201.68</v>
      </c>
      <c r="P76" s="12">
        <v>190.16000000000003</v>
      </c>
      <c r="Q76" s="12">
        <v>155.6</v>
      </c>
      <c r="R76" s="12">
        <v>91.919999999999987</v>
      </c>
      <c r="S76" s="12">
        <v>20.239999999999998</v>
      </c>
      <c r="T76" s="12">
        <v>0</v>
      </c>
      <c r="U76" s="12">
        <v>0</v>
      </c>
      <c r="V76" s="12">
        <v>0</v>
      </c>
      <c r="W76" s="12">
        <v>20.239999999999998</v>
      </c>
      <c r="X76" s="12">
        <v>117.2</v>
      </c>
      <c r="Y76" s="12">
        <v>226.88000000000002</v>
      </c>
      <c r="Z76" s="12">
        <v>240.56000000000003</v>
      </c>
      <c r="AB76" s="7">
        <f t="shared" si="1"/>
        <v>9063.2799999999988</v>
      </c>
    </row>
    <row r="77" spans="2:28" x14ac:dyDescent="0.2">
      <c r="B77" s="6">
        <v>44271</v>
      </c>
      <c r="C77" s="12">
        <v>167.12</v>
      </c>
      <c r="D77" s="12">
        <v>167.12</v>
      </c>
      <c r="E77" s="12">
        <v>313.91999999999996</v>
      </c>
      <c r="F77" s="12">
        <v>380.8</v>
      </c>
      <c r="G77" s="12">
        <v>720.96</v>
      </c>
      <c r="H77" s="12">
        <v>1011.36</v>
      </c>
      <c r="I77" s="12">
        <v>1012</v>
      </c>
      <c r="J77" s="12">
        <v>1012</v>
      </c>
      <c r="K77" s="12">
        <v>1012</v>
      </c>
      <c r="L77" s="12">
        <v>1012</v>
      </c>
      <c r="M77" s="12">
        <v>1012</v>
      </c>
      <c r="N77" s="12">
        <v>1012</v>
      </c>
      <c r="O77" s="12">
        <v>1012</v>
      </c>
      <c r="P77" s="12">
        <v>1012</v>
      </c>
      <c r="Q77" s="12">
        <v>1012</v>
      </c>
      <c r="R77" s="12">
        <v>1012</v>
      </c>
      <c r="S77" s="12">
        <v>1006.8800000000001</v>
      </c>
      <c r="T77" s="12">
        <v>1006.8800000000001</v>
      </c>
      <c r="U77" s="12">
        <v>1006.8800000000001</v>
      </c>
      <c r="V77" s="12">
        <v>1006.72</v>
      </c>
      <c r="W77" s="12">
        <v>995.04000000000019</v>
      </c>
      <c r="X77" s="12">
        <v>995.04000000000019</v>
      </c>
      <c r="Y77" s="12">
        <v>995.04000000000019</v>
      </c>
      <c r="Z77" s="12">
        <v>995.04000000000019</v>
      </c>
      <c r="AB77" s="7">
        <f t="shared" si="1"/>
        <v>20888.800000000007</v>
      </c>
    </row>
    <row r="78" spans="2:28" x14ac:dyDescent="0.2">
      <c r="B78" s="6">
        <v>44272</v>
      </c>
      <c r="C78" s="12">
        <v>995.04000000000019</v>
      </c>
      <c r="D78" s="12">
        <v>995.04000000000019</v>
      </c>
      <c r="E78" s="12">
        <v>993.76</v>
      </c>
      <c r="F78" s="12">
        <v>993.76</v>
      </c>
      <c r="G78" s="12">
        <v>990.8</v>
      </c>
      <c r="H78" s="12">
        <v>966.4</v>
      </c>
      <c r="I78" s="12">
        <v>926.4</v>
      </c>
      <c r="J78" s="12">
        <v>876.4799999999999</v>
      </c>
      <c r="K78" s="12">
        <v>728.96</v>
      </c>
      <c r="L78" s="12">
        <v>791.68000000000006</v>
      </c>
      <c r="M78" s="12">
        <v>791.68000000000006</v>
      </c>
      <c r="N78" s="12">
        <v>690.4</v>
      </c>
      <c r="O78" s="12">
        <v>633.28</v>
      </c>
      <c r="P78" s="12">
        <v>560</v>
      </c>
      <c r="Q78" s="12">
        <v>401.91999999999996</v>
      </c>
      <c r="R78" s="12">
        <v>281.60000000000002</v>
      </c>
      <c r="S78" s="12">
        <v>178.64000000000001</v>
      </c>
      <c r="T78" s="12">
        <v>155.6</v>
      </c>
      <c r="U78" s="12">
        <v>201.68</v>
      </c>
      <c r="V78" s="12">
        <v>254.24000000000007</v>
      </c>
      <c r="W78" s="12">
        <v>313.91999999999996</v>
      </c>
      <c r="X78" s="12">
        <v>362.4</v>
      </c>
      <c r="Y78" s="12">
        <v>380.8</v>
      </c>
      <c r="Z78" s="12">
        <v>380.8</v>
      </c>
      <c r="AB78" s="7">
        <f t="shared" si="1"/>
        <v>14845.279999999999</v>
      </c>
    </row>
    <row r="79" spans="2:28" x14ac:dyDescent="0.2">
      <c r="B79" s="6">
        <v>44273</v>
      </c>
      <c r="C79" s="12">
        <v>401.91999999999996</v>
      </c>
      <c r="D79" s="12">
        <v>518.24</v>
      </c>
      <c r="E79" s="12">
        <v>669.6</v>
      </c>
      <c r="F79" s="12">
        <v>804.16000000000008</v>
      </c>
      <c r="G79" s="12">
        <v>884.4799999999999</v>
      </c>
      <c r="H79" s="12">
        <v>884.4799999999999</v>
      </c>
      <c r="I79" s="12">
        <v>942.24</v>
      </c>
      <c r="J79" s="12">
        <v>975.5200000000001</v>
      </c>
      <c r="K79" s="12">
        <v>966.4</v>
      </c>
      <c r="L79" s="12">
        <v>942.24</v>
      </c>
      <c r="M79" s="12">
        <v>994.88000000000011</v>
      </c>
      <c r="N79" s="12">
        <v>995.04000000000019</v>
      </c>
      <c r="O79" s="12">
        <v>990.8</v>
      </c>
      <c r="P79" s="12">
        <v>971.28</v>
      </c>
      <c r="Q79" s="12">
        <v>934.4</v>
      </c>
      <c r="R79" s="12">
        <v>889.3599999999999</v>
      </c>
      <c r="S79" s="12">
        <v>804.16000000000008</v>
      </c>
      <c r="T79" s="12">
        <v>690.4</v>
      </c>
      <c r="U79" s="12">
        <v>669.6</v>
      </c>
      <c r="V79" s="12">
        <v>690.4</v>
      </c>
      <c r="W79" s="12">
        <v>690.4</v>
      </c>
      <c r="X79" s="12">
        <v>602.72</v>
      </c>
      <c r="Y79" s="12">
        <v>560</v>
      </c>
      <c r="Z79" s="12">
        <v>581.91999999999996</v>
      </c>
      <c r="AB79" s="7">
        <f t="shared" si="1"/>
        <v>19054.640000000003</v>
      </c>
    </row>
    <row r="80" spans="2:28" x14ac:dyDescent="0.2">
      <c r="B80" s="6">
        <v>44274</v>
      </c>
      <c r="C80" s="12">
        <v>401.91999999999996</v>
      </c>
      <c r="D80" s="12">
        <v>313.91999999999996</v>
      </c>
      <c r="E80" s="12">
        <v>346.23999999999995</v>
      </c>
      <c r="F80" s="12">
        <v>444.64</v>
      </c>
      <c r="G80" s="12">
        <v>423.84</v>
      </c>
      <c r="H80" s="12">
        <v>401.91999999999996</v>
      </c>
      <c r="I80" s="12">
        <v>423.84</v>
      </c>
      <c r="J80" s="12">
        <v>475.52</v>
      </c>
      <c r="K80" s="12">
        <v>401.91999999999996</v>
      </c>
      <c r="L80" s="12">
        <v>362.4</v>
      </c>
      <c r="M80" s="12">
        <v>362.4</v>
      </c>
      <c r="N80" s="12">
        <v>346.23999999999995</v>
      </c>
      <c r="O80" s="12">
        <v>297.76</v>
      </c>
      <c r="P80" s="12">
        <v>254.24000000000007</v>
      </c>
      <c r="Q80" s="12">
        <v>254.24000000000007</v>
      </c>
      <c r="R80" s="12">
        <v>201.68</v>
      </c>
      <c r="S80" s="12">
        <v>167.12</v>
      </c>
      <c r="T80" s="12">
        <v>190.16000000000003</v>
      </c>
      <c r="U80" s="12">
        <v>267.92000000000007</v>
      </c>
      <c r="V80" s="12">
        <v>346.23999999999995</v>
      </c>
      <c r="W80" s="12">
        <v>401.91999999999996</v>
      </c>
      <c r="X80" s="12">
        <v>423.84</v>
      </c>
      <c r="Y80" s="12">
        <v>454.4</v>
      </c>
      <c r="Z80" s="12">
        <v>444.64</v>
      </c>
      <c r="AB80" s="7">
        <f t="shared" si="1"/>
        <v>8408.9599999999991</v>
      </c>
    </row>
    <row r="81" spans="2:28" x14ac:dyDescent="0.2">
      <c r="B81" s="6">
        <v>44275</v>
      </c>
      <c r="C81" s="12">
        <v>423.84</v>
      </c>
      <c r="D81" s="12">
        <v>423.84</v>
      </c>
      <c r="E81" s="12">
        <v>401.91999999999996</v>
      </c>
      <c r="F81" s="12">
        <v>423.84</v>
      </c>
      <c r="G81" s="12">
        <v>497.43999999999994</v>
      </c>
      <c r="H81" s="12">
        <v>536.31999999999994</v>
      </c>
      <c r="I81" s="12">
        <v>620.79999999999995</v>
      </c>
      <c r="J81" s="12">
        <v>791.68000000000006</v>
      </c>
      <c r="K81" s="12">
        <v>889.3599999999999</v>
      </c>
      <c r="L81" s="12">
        <v>1006.8800000000001</v>
      </c>
      <c r="M81" s="12">
        <v>1012</v>
      </c>
      <c r="N81" s="12">
        <v>1012</v>
      </c>
      <c r="O81" s="12">
        <v>1012</v>
      </c>
      <c r="P81" s="12">
        <v>1012</v>
      </c>
      <c r="Q81" s="12">
        <v>1012</v>
      </c>
      <c r="R81" s="12">
        <v>1012</v>
      </c>
      <c r="S81" s="12">
        <v>1012</v>
      </c>
      <c r="T81" s="12">
        <v>1006.8800000000001</v>
      </c>
      <c r="U81" s="12">
        <v>990.8</v>
      </c>
      <c r="V81" s="12">
        <v>926.4</v>
      </c>
      <c r="W81" s="12">
        <v>804.16000000000008</v>
      </c>
      <c r="X81" s="12">
        <v>720.96</v>
      </c>
      <c r="Y81" s="12">
        <v>633.28</v>
      </c>
      <c r="Z81" s="12">
        <v>602.72</v>
      </c>
      <c r="AB81" s="7">
        <f t="shared" si="1"/>
        <v>18785.12</v>
      </c>
    </row>
    <row r="82" spans="2:28" x14ac:dyDescent="0.2">
      <c r="B82" s="6">
        <v>44276</v>
      </c>
      <c r="C82" s="12">
        <v>620.79999999999995</v>
      </c>
      <c r="D82" s="12">
        <v>620.79999999999995</v>
      </c>
      <c r="E82" s="12">
        <v>620.79999999999995</v>
      </c>
      <c r="F82" s="12">
        <v>669.6</v>
      </c>
      <c r="G82" s="12">
        <v>720.96</v>
      </c>
      <c r="H82" s="12">
        <v>791.68000000000006</v>
      </c>
      <c r="I82" s="12">
        <v>804.16000000000008</v>
      </c>
      <c r="J82" s="12">
        <v>728.96</v>
      </c>
      <c r="K82" s="12">
        <v>708.48</v>
      </c>
      <c r="L82" s="12">
        <v>720.96</v>
      </c>
      <c r="M82" s="12">
        <v>708.48</v>
      </c>
      <c r="N82" s="12">
        <v>708.48</v>
      </c>
      <c r="O82" s="12">
        <v>708.48</v>
      </c>
      <c r="P82" s="12">
        <v>728.96</v>
      </c>
      <c r="Q82" s="12">
        <v>728.96</v>
      </c>
      <c r="R82" s="12">
        <v>728.96</v>
      </c>
      <c r="S82" s="12">
        <v>620.79999999999995</v>
      </c>
      <c r="T82" s="12">
        <v>454.4</v>
      </c>
      <c r="U82" s="12">
        <v>454.4</v>
      </c>
      <c r="V82" s="12">
        <v>536.31999999999994</v>
      </c>
      <c r="W82" s="12">
        <v>602.72</v>
      </c>
      <c r="X82" s="12">
        <v>669.6</v>
      </c>
      <c r="Y82" s="12">
        <v>602.72</v>
      </c>
      <c r="Z82" s="12">
        <v>560</v>
      </c>
      <c r="AB82" s="7">
        <f t="shared" si="1"/>
        <v>15820.479999999994</v>
      </c>
    </row>
    <row r="83" spans="2:28" x14ac:dyDescent="0.2">
      <c r="B83" s="6">
        <v>44277</v>
      </c>
      <c r="C83" s="12">
        <v>536.31999999999994</v>
      </c>
      <c r="D83" s="12">
        <v>518.24</v>
      </c>
      <c r="E83" s="12">
        <v>518.24</v>
      </c>
      <c r="F83" s="12">
        <v>581.91999999999996</v>
      </c>
      <c r="G83" s="12">
        <v>581.91999999999996</v>
      </c>
      <c r="H83" s="12">
        <v>536.31999999999994</v>
      </c>
      <c r="I83" s="12">
        <v>633.28</v>
      </c>
      <c r="J83" s="12">
        <v>708.48</v>
      </c>
      <c r="K83" s="12">
        <v>817.04000000000008</v>
      </c>
      <c r="L83" s="12">
        <v>728.96</v>
      </c>
      <c r="M83" s="12">
        <v>812.16000000000008</v>
      </c>
      <c r="N83" s="12">
        <v>966.4</v>
      </c>
      <c r="O83" s="12">
        <v>993.76</v>
      </c>
      <c r="P83" s="12">
        <v>994.88000000000011</v>
      </c>
      <c r="Q83" s="12">
        <v>974.24</v>
      </c>
      <c r="R83" s="12">
        <v>926.4</v>
      </c>
      <c r="S83" s="12">
        <v>876.4799999999999</v>
      </c>
      <c r="T83" s="12">
        <v>876.4799999999999</v>
      </c>
      <c r="U83" s="12">
        <v>876.4799999999999</v>
      </c>
      <c r="V83" s="12">
        <v>817.04000000000008</v>
      </c>
      <c r="W83" s="12">
        <v>804.16000000000008</v>
      </c>
      <c r="X83" s="12">
        <v>812.16000000000008</v>
      </c>
      <c r="Y83" s="12">
        <v>804.16000000000008</v>
      </c>
      <c r="Z83" s="12">
        <v>804.16000000000008</v>
      </c>
      <c r="AB83" s="7">
        <f t="shared" si="1"/>
        <v>18499.679999999997</v>
      </c>
    </row>
    <row r="84" spans="2:28" x14ac:dyDescent="0.2">
      <c r="B84" s="6">
        <v>44278</v>
      </c>
      <c r="C84" s="12">
        <v>812.16000000000008</v>
      </c>
      <c r="D84" s="12">
        <v>817.04000000000008</v>
      </c>
      <c r="E84" s="12">
        <v>884.4799999999999</v>
      </c>
      <c r="F84" s="12">
        <v>892.31999999999994</v>
      </c>
      <c r="G84" s="12">
        <v>926.4</v>
      </c>
      <c r="H84" s="12">
        <v>934.4</v>
      </c>
      <c r="I84" s="12">
        <v>926.4</v>
      </c>
      <c r="J84" s="12">
        <v>926.4</v>
      </c>
      <c r="K84" s="12">
        <v>939.28</v>
      </c>
      <c r="L84" s="12">
        <v>975.36</v>
      </c>
      <c r="M84" s="12">
        <v>1006.8800000000001</v>
      </c>
      <c r="N84" s="12">
        <v>1012</v>
      </c>
      <c r="O84" s="12">
        <v>1012</v>
      </c>
      <c r="P84" s="12">
        <v>1012</v>
      </c>
      <c r="Q84" s="12">
        <v>1012</v>
      </c>
      <c r="R84" s="12">
        <v>1012</v>
      </c>
      <c r="S84" s="12">
        <v>1012</v>
      </c>
      <c r="T84" s="12">
        <v>1012</v>
      </c>
      <c r="U84" s="12">
        <v>1012</v>
      </c>
      <c r="V84" s="12">
        <v>1012</v>
      </c>
      <c r="W84" s="12">
        <v>1012</v>
      </c>
      <c r="X84" s="12">
        <v>1012</v>
      </c>
      <c r="Y84" s="12">
        <v>1012</v>
      </c>
      <c r="Z84" s="12">
        <v>1012</v>
      </c>
      <c r="AB84" s="7">
        <f t="shared" si="1"/>
        <v>23197.119999999999</v>
      </c>
    </row>
    <row r="85" spans="2:28" x14ac:dyDescent="0.2">
      <c r="B85" s="6">
        <v>44279</v>
      </c>
      <c r="C85" s="12">
        <v>1012</v>
      </c>
      <c r="D85" s="12">
        <v>1011.2</v>
      </c>
      <c r="E85" s="12">
        <v>975.36</v>
      </c>
      <c r="F85" s="12">
        <v>926.4</v>
      </c>
      <c r="G85" s="12">
        <v>804.16000000000008</v>
      </c>
      <c r="H85" s="12">
        <v>708.48</v>
      </c>
      <c r="I85" s="12">
        <v>620.79999999999995</v>
      </c>
      <c r="J85" s="12">
        <v>475.52</v>
      </c>
      <c r="K85" s="12">
        <v>518.24</v>
      </c>
      <c r="L85" s="12">
        <v>791.68000000000006</v>
      </c>
      <c r="M85" s="12">
        <v>884.4799999999999</v>
      </c>
      <c r="N85" s="12">
        <v>934.4</v>
      </c>
      <c r="O85" s="12">
        <v>975.5200000000001</v>
      </c>
      <c r="P85" s="12">
        <v>1006.8800000000001</v>
      </c>
      <c r="Q85" s="12">
        <v>1011.36</v>
      </c>
      <c r="R85" s="12">
        <v>1011.36</v>
      </c>
      <c r="S85" s="12">
        <v>1012</v>
      </c>
      <c r="T85" s="12">
        <v>1012</v>
      </c>
      <c r="U85" s="12">
        <v>1012</v>
      </c>
      <c r="V85" s="12">
        <v>1012</v>
      </c>
      <c r="W85" s="12">
        <v>1012</v>
      </c>
      <c r="X85" s="12">
        <v>1011.36</v>
      </c>
      <c r="Y85" s="12">
        <v>1006.8800000000001</v>
      </c>
      <c r="Z85" s="12">
        <v>942.24</v>
      </c>
      <c r="AB85" s="7">
        <f t="shared" si="1"/>
        <v>21688.320000000003</v>
      </c>
    </row>
    <row r="86" spans="2:28" x14ac:dyDescent="0.2">
      <c r="B86" s="6">
        <v>44280</v>
      </c>
      <c r="C86" s="12">
        <v>812.16000000000008</v>
      </c>
      <c r="D86" s="12">
        <v>889.3599999999999</v>
      </c>
      <c r="E86" s="12">
        <v>876.4799999999999</v>
      </c>
      <c r="F86" s="12">
        <v>728.96</v>
      </c>
      <c r="G86" s="12">
        <v>602.72</v>
      </c>
      <c r="H86" s="12">
        <v>602.72</v>
      </c>
      <c r="I86" s="12">
        <v>728.96</v>
      </c>
      <c r="J86" s="12">
        <v>812.16000000000008</v>
      </c>
      <c r="K86" s="12">
        <v>889.3599999999999</v>
      </c>
      <c r="L86" s="12">
        <v>939.28</v>
      </c>
      <c r="M86" s="12">
        <v>975.36</v>
      </c>
      <c r="N86" s="12">
        <v>994.88000000000011</v>
      </c>
      <c r="O86" s="12">
        <v>993.76</v>
      </c>
      <c r="P86" s="12">
        <v>995.04000000000019</v>
      </c>
      <c r="Q86" s="12">
        <v>1006.72</v>
      </c>
      <c r="R86" s="12">
        <v>1006.8800000000001</v>
      </c>
      <c r="S86" s="12">
        <v>994.88000000000011</v>
      </c>
      <c r="T86" s="12">
        <v>990.8</v>
      </c>
      <c r="U86" s="12">
        <v>990.8</v>
      </c>
      <c r="V86" s="12">
        <v>993.76</v>
      </c>
      <c r="W86" s="12">
        <v>990.8</v>
      </c>
      <c r="X86" s="12">
        <v>975.5200000000001</v>
      </c>
      <c r="Y86" s="12">
        <v>994.88000000000011</v>
      </c>
      <c r="Z86" s="12">
        <v>995.04000000000019</v>
      </c>
      <c r="AB86" s="7">
        <f t="shared" si="1"/>
        <v>21781.280000000002</v>
      </c>
    </row>
    <row r="87" spans="2:28" x14ac:dyDescent="0.2">
      <c r="B87" s="6">
        <v>44281</v>
      </c>
      <c r="C87" s="12">
        <v>990.8</v>
      </c>
      <c r="D87" s="12">
        <v>994.88000000000011</v>
      </c>
      <c r="E87" s="12">
        <v>994.88000000000011</v>
      </c>
      <c r="F87" s="12">
        <v>812.16000000000008</v>
      </c>
      <c r="G87" s="12">
        <v>620.79999999999995</v>
      </c>
      <c r="H87" s="12">
        <v>497.43999999999994</v>
      </c>
      <c r="I87" s="12">
        <v>518.24</v>
      </c>
      <c r="J87" s="12">
        <v>602.72</v>
      </c>
      <c r="K87" s="12">
        <v>633.28</v>
      </c>
      <c r="L87" s="12">
        <v>728.96</v>
      </c>
      <c r="M87" s="12">
        <v>934.4</v>
      </c>
      <c r="N87" s="12">
        <v>995.04000000000019</v>
      </c>
      <c r="O87" s="12">
        <v>1011.2</v>
      </c>
      <c r="P87" s="12">
        <v>1011.36</v>
      </c>
      <c r="Q87" s="12">
        <v>1012</v>
      </c>
      <c r="R87" s="12">
        <v>1011.36</v>
      </c>
      <c r="S87" s="12">
        <v>975.36</v>
      </c>
      <c r="T87" s="12">
        <v>892.31999999999994</v>
      </c>
      <c r="U87" s="12">
        <v>876.4799999999999</v>
      </c>
      <c r="V87" s="12">
        <v>812.16000000000008</v>
      </c>
      <c r="W87" s="12">
        <v>690.4</v>
      </c>
      <c r="X87" s="12">
        <v>581.91999999999996</v>
      </c>
      <c r="Y87" s="12">
        <v>518.24</v>
      </c>
      <c r="Z87" s="12">
        <v>518.24</v>
      </c>
      <c r="AB87" s="7">
        <f t="shared" si="1"/>
        <v>19234.640000000007</v>
      </c>
    </row>
    <row r="88" spans="2:28" x14ac:dyDescent="0.2">
      <c r="B88" s="6">
        <v>44282</v>
      </c>
      <c r="C88" s="12">
        <v>518.24</v>
      </c>
      <c r="D88" s="12">
        <v>581.91999999999996</v>
      </c>
      <c r="E88" s="12">
        <v>669.6</v>
      </c>
      <c r="F88" s="12">
        <v>728.96</v>
      </c>
      <c r="G88" s="12">
        <v>804.16000000000008</v>
      </c>
      <c r="H88" s="12">
        <v>817.04000000000008</v>
      </c>
      <c r="I88" s="12">
        <v>876.4799999999999</v>
      </c>
      <c r="J88" s="12">
        <v>892.31999999999994</v>
      </c>
      <c r="K88" s="12">
        <v>926.4</v>
      </c>
      <c r="L88" s="12">
        <v>884.4799999999999</v>
      </c>
      <c r="M88" s="12">
        <v>804.16000000000008</v>
      </c>
      <c r="N88" s="12">
        <v>804.16000000000008</v>
      </c>
      <c r="O88" s="12">
        <v>876.4799999999999</v>
      </c>
      <c r="P88" s="12">
        <v>884.4799999999999</v>
      </c>
      <c r="Q88" s="12">
        <v>876.4799999999999</v>
      </c>
      <c r="R88" s="12">
        <v>804.16000000000008</v>
      </c>
      <c r="S88" s="12">
        <v>876.4799999999999</v>
      </c>
      <c r="T88" s="12">
        <v>993.76</v>
      </c>
      <c r="U88" s="12">
        <v>1011.36</v>
      </c>
      <c r="V88" s="12">
        <v>1012</v>
      </c>
      <c r="W88" s="12">
        <v>1012</v>
      </c>
      <c r="X88" s="12">
        <v>1012</v>
      </c>
      <c r="Y88" s="12">
        <v>1012</v>
      </c>
      <c r="Z88" s="12">
        <v>1012</v>
      </c>
      <c r="AB88" s="7">
        <f t="shared" si="1"/>
        <v>20691.119999999995</v>
      </c>
    </row>
    <row r="89" spans="2:28" x14ac:dyDescent="0.2">
      <c r="B89" s="6">
        <v>44283</v>
      </c>
      <c r="C89" s="12">
        <v>1012</v>
      </c>
      <c r="D89" s="12">
        <v>1012</v>
      </c>
      <c r="E89" s="12">
        <v>1012</v>
      </c>
      <c r="F89" s="12">
        <v>1012</v>
      </c>
      <c r="G89" s="12">
        <v>1012</v>
      </c>
      <c r="H89" s="12">
        <v>1012</v>
      </c>
      <c r="I89" s="12">
        <v>1012</v>
      </c>
      <c r="J89" s="12">
        <v>1012</v>
      </c>
      <c r="K89" s="12">
        <v>1012</v>
      </c>
      <c r="L89" s="12">
        <v>1012</v>
      </c>
      <c r="M89" s="12">
        <v>1012</v>
      </c>
      <c r="N89" s="12">
        <v>1011.36</v>
      </c>
      <c r="O89" s="12">
        <v>974.24</v>
      </c>
      <c r="P89" s="12">
        <v>974.24</v>
      </c>
      <c r="Q89" s="12">
        <v>926.4</v>
      </c>
      <c r="R89" s="12">
        <v>804.16000000000008</v>
      </c>
      <c r="S89" s="12">
        <v>966.4</v>
      </c>
      <c r="T89" s="12">
        <v>1011.2</v>
      </c>
      <c r="U89" s="12">
        <v>1012</v>
      </c>
      <c r="V89" s="12">
        <v>1012</v>
      </c>
      <c r="W89" s="12">
        <v>1012</v>
      </c>
      <c r="X89" s="12">
        <v>1012</v>
      </c>
      <c r="Y89" s="12">
        <v>1012</v>
      </c>
      <c r="Z89" s="12">
        <v>1012</v>
      </c>
      <c r="AB89" s="7">
        <f t="shared" si="1"/>
        <v>23872</v>
      </c>
    </row>
    <row r="90" spans="2:28" x14ac:dyDescent="0.2">
      <c r="B90" s="6">
        <v>44284</v>
      </c>
      <c r="C90" s="12">
        <v>1012</v>
      </c>
      <c r="D90" s="12">
        <v>1012</v>
      </c>
      <c r="E90" s="12">
        <v>1012</v>
      </c>
      <c r="F90" s="12">
        <v>1012</v>
      </c>
      <c r="G90" s="12">
        <v>1012</v>
      </c>
      <c r="H90" s="12">
        <v>1012</v>
      </c>
      <c r="I90" s="12">
        <v>1012</v>
      </c>
      <c r="J90" s="12">
        <v>1012</v>
      </c>
      <c r="K90" s="12">
        <v>1012</v>
      </c>
      <c r="L90" s="12">
        <v>1012</v>
      </c>
      <c r="M90" s="12">
        <v>1012</v>
      </c>
      <c r="N90" s="12">
        <v>1006.8800000000001</v>
      </c>
      <c r="O90" s="12">
        <v>975.36</v>
      </c>
      <c r="P90" s="12">
        <v>817.04000000000008</v>
      </c>
      <c r="Q90" s="12">
        <v>454.4</v>
      </c>
      <c r="R90" s="12">
        <v>146</v>
      </c>
      <c r="S90" s="12">
        <v>107.6</v>
      </c>
      <c r="T90" s="12">
        <v>362.4</v>
      </c>
      <c r="U90" s="12">
        <v>876.4799999999999</v>
      </c>
      <c r="V90" s="12">
        <v>1011.2</v>
      </c>
      <c r="W90" s="12">
        <v>1012</v>
      </c>
      <c r="X90" s="12">
        <v>1012</v>
      </c>
      <c r="Y90" s="12">
        <v>1012</v>
      </c>
      <c r="Z90" s="12">
        <v>1012</v>
      </c>
      <c r="AB90" s="7">
        <f t="shared" si="1"/>
        <v>20937.36</v>
      </c>
    </row>
    <row r="91" spans="2:28" x14ac:dyDescent="0.2">
      <c r="B91" s="6">
        <v>44285</v>
      </c>
      <c r="C91" s="12">
        <v>1012</v>
      </c>
      <c r="D91" s="12">
        <v>1012</v>
      </c>
      <c r="E91" s="12">
        <v>1012</v>
      </c>
      <c r="F91" s="12">
        <v>1012</v>
      </c>
      <c r="G91" s="12">
        <v>1012</v>
      </c>
      <c r="H91" s="12">
        <v>1012</v>
      </c>
      <c r="I91" s="12">
        <v>1012</v>
      </c>
      <c r="J91" s="12">
        <v>1012</v>
      </c>
      <c r="K91" s="12">
        <v>1012</v>
      </c>
      <c r="L91" s="12">
        <v>1012</v>
      </c>
      <c r="M91" s="12">
        <v>1011.36</v>
      </c>
      <c r="N91" s="12">
        <v>1006.8800000000001</v>
      </c>
      <c r="O91" s="12">
        <v>1005.6</v>
      </c>
      <c r="P91" s="12">
        <v>994.88000000000011</v>
      </c>
      <c r="Q91" s="12">
        <v>974.24</v>
      </c>
      <c r="R91" s="12">
        <v>889.3599999999999</v>
      </c>
      <c r="S91" s="12">
        <v>633.28</v>
      </c>
      <c r="T91" s="12">
        <v>254.24000000000007</v>
      </c>
      <c r="U91" s="12">
        <v>76.239999999999995</v>
      </c>
      <c r="V91" s="12">
        <v>117.2</v>
      </c>
      <c r="W91" s="12">
        <v>281.60000000000002</v>
      </c>
      <c r="X91" s="12">
        <v>560</v>
      </c>
      <c r="Y91" s="12">
        <v>728.96</v>
      </c>
      <c r="Z91" s="12">
        <v>812.16000000000008</v>
      </c>
      <c r="AB91" s="7">
        <f t="shared" si="1"/>
        <v>19466.000000000004</v>
      </c>
    </row>
    <row r="92" spans="2:28" x14ac:dyDescent="0.2">
      <c r="B92" s="6">
        <v>44286</v>
      </c>
      <c r="C92" s="12">
        <v>817.04000000000008</v>
      </c>
      <c r="D92" s="12">
        <v>817.04000000000008</v>
      </c>
      <c r="E92" s="12">
        <v>876.4799999999999</v>
      </c>
      <c r="F92" s="12">
        <v>892.31999999999994</v>
      </c>
      <c r="G92" s="12">
        <v>974.24</v>
      </c>
      <c r="H92" s="12">
        <v>1006.72</v>
      </c>
      <c r="I92" s="12">
        <v>1012</v>
      </c>
      <c r="J92" s="12">
        <v>1012</v>
      </c>
      <c r="K92" s="12">
        <v>1012</v>
      </c>
      <c r="L92" s="12">
        <v>1012</v>
      </c>
      <c r="M92" s="12">
        <v>1012</v>
      </c>
      <c r="N92" s="12">
        <v>1011.36</v>
      </c>
      <c r="O92" s="12">
        <v>995.04000000000019</v>
      </c>
      <c r="P92" s="12">
        <v>974.24</v>
      </c>
      <c r="Q92" s="12">
        <v>926.4</v>
      </c>
      <c r="R92" s="12">
        <v>817.04000000000008</v>
      </c>
      <c r="S92" s="12">
        <v>791.68000000000006</v>
      </c>
      <c r="T92" s="12">
        <v>728.96</v>
      </c>
      <c r="U92" s="12">
        <v>708.48</v>
      </c>
      <c r="V92" s="12">
        <v>720.96</v>
      </c>
      <c r="W92" s="12">
        <v>669.6</v>
      </c>
      <c r="X92" s="12">
        <v>620.79999999999995</v>
      </c>
      <c r="Y92" s="12">
        <v>475.52</v>
      </c>
      <c r="Z92" s="12">
        <v>313.91999999999996</v>
      </c>
      <c r="AB92" s="7">
        <f t="shared" si="1"/>
        <v>20197.839999999997</v>
      </c>
    </row>
    <row r="93" spans="2:28" x14ac:dyDescent="0.2">
      <c r="B93" s="6">
        <v>44287</v>
      </c>
      <c r="C93" s="12">
        <v>178.64000000000001</v>
      </c>
      <c r="D93" s="12">
        <v>126.8</v>
      </c>
      <c r="E93" s="12">
        <v>117.2</v>
      </c>
      <c r="F93" s="12">
        <v>107.6</v>
      </c>
      <c r="G93" s="12">
        <v>84.08</v>
      </c>
      <c r="H93" s="12">
        <v>68.400000000000006</v>
      </c>
      <c r="I93" s="12">
        <v>84.08</v>
      </c>
      <c r="J93" s="12">
        <v>91.919999999999987</v>
      </c>
      <c r="K93" s="12">
        <v>61.840000000000011</v>
      </c>
      <c r="L93" s="12">
        <v>30.479999999999997</v>
      </c>
      <c r="M93" s="12">
        <v>15.12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10</v>
      </c>
      <c r="V93" s="12">
        <v>42.160000000000004</v>
      </c>
      <c r="W93" s="12">
        <v>76.239999999999995</v>
      </c>
      <c r="X93" s="12">
        <v>117.2</v>
      </c>
      <c r="Y93" s="12">
        <v>178.64000000000001</v>
      </c>
      <c r="Z93" s="12">
        <v>281.60000000000002</v>
      </c>
      <c r="AB93" s="7">
        <f t="shared" si="1"/>
        <v>1672</v>
      </c>
    </row>
    <row r="94" spans="2:28" x14ac:dyDescent="0.2">
      <c r="B94" s="6">
        <v>44288</v>
      </c>
      <c r="C94" s="12">
        <v>423.84</v>
      </c>
      <c r="D94" s="12">
        <v>581.91999999999996</v>
      </c>
      <c r="E94" s="12">
        <v>669.6</v>
      </c>
      <c r="F94" s="12">
        <v>633.28</v>
      </c>
      <c r="G94" s="12">
        <v>690.4</v>
      </c>
      <c r="H94" s="12">
        <v>669.6</v>
      </c>
      <c r="I94" s="12">
        <v>633.28</v>
      </c>
      <c r="J94" s="12">
        <v>536.31999999999994</v>
      </c>
      <c r="K94" s="12">
        <v>536.31999999999994</v>
      </c>
      <c r="L94" s="12">
        <v>518.24</v>
      </c>
      <c r="M94" s="12">
        <v>497.43999999999994</v>
      </c>
      <c r="N94" s="12">
        <v>518.24</v>
      </c>
      <c r="O94" s="12">
        <v>475.52</v>
      </c>
      <c r="P94" s="12">
        <v>380.8</v>
      </c>
      <c r="Q94" s="12">
        <v>297.76</v>
      </c>
      <c r="R94" s="12">
        <v>281.60000000000002</v>
      </c>
      <c r="S94" s="12">
        <v>330.08</v>
      </c>
      <c r="T94" s="12">
        <v>444.64</v>
      </c>
      <c r="U94" s="12">
        <v>536.31999999999994</v>
      </c>
      <c r="V94" s="12">
        <v>475.52</v>
      </c>
      <c r="W94" s="12">
        <v>330.08</v>
      </c>
      <c r="X94" s="12">
        <v>254.24000000000007</v>
      </c>
      <c r="Y94" s="12">
        <v>201.68</v>
      </c>
      <c r="Z94" s="12">
        <v>178.64000000000001</v>
      </c>
      <c r="AB94" s="7">
        <f t="shared" si="1"/>
        <v>11095.359999999997</v>
      </c>
    </row>
    <row r="95" spans="2:28" x14ac:dyDescent="0.2">
      <c r="B95" s="6">
        <v>44289</v>
      </c>
      <c r="C95" s="12">
        <v>201.68</v>
      </c>
      <c r="D95" s="12">
        <v>281.60000000000002</v>
      </c>
      <c r="E95" s="12">
        <v>423.84</v>
      </c>
      <c r="F95" s="12">
        <v>518.24</v>
      </c>
      <c r="G95" s="12">
        <v>581.91999999999996</v>
      </c>
      <c r="H95" s="12">
        <v>620.79999999999995</v>
      </c>
      <c r="I95" s="12">
        <v>620.79999999999995</v>
      </c>
      <c r="J95" s="12">
        <v>581.91999999999996</v>
      </c>
      <c r="K95" s="12">
        <v>560</v>
      </c>
      <c r="L95" s="12">
        <v>536.31999999999994</v>
      </c>
      <c r="M95" s="12">
        <v>518.24</v>
      </c>
      <c r="N95" s="12">
        <v>475.52</v>
      </c>
      <c r="O95" s="12">
        <v>518.24</v>
      </c>
      <c r="P95" s="12">
        <v>581.91999999999996</v>
      </c>
      <c r="Q95" s="12">
        <v>620.79999999999995</v>
      </c>
      <c r="R95" s="12">
        <v>602.72</v>
      </c>
      <c r="S95" s="12">
        <v>602.72</v>
      </c>
      <c r="T95" s="12">
        <v>560</v>
      </c>
      <c r="U95" s="12">
        <v>620.79999999999995</v>
      </c>
      <c r="V95" s="12">
        <v>708.48</v>
      </c>
      <c r="W95" s="12">
        <v>720.96</v>
      </c>
      <c r="X95" s="12">
        <v>728.96</v>
      </c>
      <c r="Y95" s="12">
        <v>812.16000000000008</v>
      </c>
      <c r="Z95" s="12">
        <v>812.16000000000008</v>
      </c>
      <c r="AB95" s="7">
        <f t="shared" si="1"/>
        <v>13810.799999999996</v>
      </c>
    </row>
    <row r="96" spans="2:28" x14ac:dyDescent="0.2">
      <c r="B96" s="6">
        <v>44290</v>
      </c>
      <c r="C96" s="12">
        <v>804.16000000000008</v>
      </c>
      <c r="D96" s="12">
        <v>817.04000000000008</v>
      </c>
      <c r="E96" s="12">
        <v>995.04000000000019</v>
      </c>
      <c r="F96" s="12">
        <v>1012</v>
      </c>
      <c r="G96" s="12">
        <v>1012</v>
      </c>
      <c r="H96" s="12">
        <v>1012</v>
      </c>
      <c r="I96" s="12">
        <v>1012</v>
      </c>
      <c r="J96" s="12">
        <v>1012</v>
      </c>
      <c r="K96" s="12">
        <v>1012</v>
      </c>
      <c r="L96" s="12">
        <v>1012</v>
      </c>
      <c r="M96" s="12">
        <v>1012</v>
      </c>
      <c r="N96" s="12">
        <v>0</v>
      </c>
      <c r="O96" s="12">
        <v>0</v>
      </c>
      <c r="P96" s="12">
        <v>1012</v>
      </c>
      <c r="Q96" s="12">
        <v>1012</v>
      </c>
      <c r="R96" s="12">
        <v>1012</v>
      </c>
      <c r="S96" s="12">
        <v>1012</v>
      </c>
      <c r="T96" s="12">
        <v>1012</v>
      </c>
      <c r="U96" s="12">
        <v>1012</v>
      </c>
      <c r="V96" s="12">
        <v>1012</v>
      </c>
      <c r="W96" s="12">
        <v>1012</v>
      </c>
      <c r="X96" s="12">
        <v>1012</v>
      </c>
      <c r="Y96" s="12">
        <v>1012</v>
      </c>
      <c r="Z96" s="12">
        <v>1012</v>
      </c>
      <c r="AB96" s="7">
        <f t="shared" si="1"/>
        <v>21844.240000000002</v>
      </c>
    </row>
    <row r="97" spans="2:28" x14ac:dyDescent="0.2">
      <c r="B97" s="6">
        <v>44291</v>
      </c>
      <c r="C97" s="12">
        <v>1012</v>
      </c>
      <c r="D97" s="12">
        <v>1012</v>
      </c>
      <c r="E97" s="12">
        <v>1012</v>
      </c>
      <c r="F97" s="12">
        <v>1012</v>
      </c>
      <c r="G97" s="12">
        <v>1012</v>
      </c>
      <c r="H97" s="12">
        <v>1012</v>
      </c>
      <c r="I97" s="12">
        <v>1012</v>
      </c>
      <c r="J97" s="12">
        <v>1012</v>
      </c>
      <c r="K97" s="12">
        <v>1012</v>
      </c>
      <c r="L97" s="12">
        <v>1012</v>
      </c>
      <c r="M97" s="12">
        <v>1012</v>
      </c>
      <c r="N97" s="12">
        <v>1012</v>
      </c>
      <c r="O97" s="12">
        <v>1012</v>
      </c>
      <c r="P97" s="12">
        <v>1012</v>
      </c>
      <c r="Q97" s="12">
        <v>1012</v>
      </c>
      <c r="R97" s="12">
        <v>1012</v>
      </c>
      <c r="S97" s="12">
        <v>1012</v>
      </c>
      <c r="T97" s="12">
        <v>1012</v>
      </c>
      <c r="U97" s="12">
        <v>1012</v>
      </c>
      <c r="V97" s="12">
        <v>1012</v>
      </c>
      <c r="W97" s="12">
        <v>1012</v>
      </c>
      <c r="X97" s="12">
        <v>1012</v>
      </c>
      <c r="Y97" s="12">
        <v>1012</v>
      </c>
      <c r="Z97" s="12">
        <v>1012</v>
      </c>
      <c r="AB97" s="7">
        <f t="shared" si="1"/>
        <v>24288</v>
      </c>
    </row>
    <row r="98" spans="2:28" x14ac:dyDescent="0.2">
      <c r="B98" s="6">
        <v>44292</v>
      </c>
      <c r="C98" s="12">
        <v>1012</v>
      </c>
      <c r="D98" s="12">
        <v>1012</v>
      </c>
      <c r="E98" s="12">
        <v>1012</v>
      </c>
      <c r="F98" s="12">
        <v>1012</v>
      </c>
      <c r="G98" s="12">
        <v>1012</v>
      </c>
      <c r="H98" s="12">
        <v>1012</v>
      </c>
      <c r="I98" s="12">
        <v>1012</v>
      </c>
      <c r="J98" s="12">
        <v>1012</v>
      </c>
      <c r="K98" s="12">
        <v>1012</v>
      </c>
      <c r="L98" s="12">
        <v>1012</v>
      </c>
      <c r="M98" s="12">
        <v>1012</v>
      </c>
      <c r="N98" s="12">
        <v>1012</v>
      </c>
      <c r="O98" s="12">
        <v>1012</v>
      </c>
      <c r="P98" s="12">
        <v>1012</v>
      </c>
      <c r="Q98" s="12">
        <v>1012</v>
      </c>
      <c r="R98" s="12">
        <v>1012</v>
      </c>
      <c r="S98" s="12">
        <v>1012</v>
      </c>
      <c r="T98" s="12">
        <v>1012</v>
      </c>
      <c r="U98" s="12">
        <v>1012</v>
      </c>
      <c r="V98" s="12">
        <v>1012</v>
      </c>
      <c r="W98" s="12">
        <v>1012</v>
      </c>
      <c r="X98" s="12">
        <v>1012</v>
      </c>
      <c r="Y98" s="12">
        <v>1006.8800000000001</v>
      </c>
      <c r="Z98" s="12">
        <v>1006.8800000000001</v>
      </c>
      <c r="AB98" s="7">
        <f t="shared" si="1"/>
        <v>24277.760000000002</v>
      </c>
    </row>
    <row r="99" spans="2:28" x14ac:dyDescent="0.2">
      <c r="B99" s="6">
        <v>44293</v>
      </c>
      <c r="C99" s="12">
        <v>1006.8800000000001</v>
      </c>
      <c r="D99" s="12">
        <v>1006.72</v>
      </c>
      <c r="E99" s="12">
        <v>995.04000000000019</v>
      </c>
      <c r="F99" s="12">
        <v>1005.6</v>
      </c>
      <c r="G99" s="12">
        <v>995.04000000000019</v>
      </c>
      <c r="H99" s="12">
        <v>975.36</v>
      </c>
      <c r="I99" s="12">
        <v>934.4</v>
      </c>
      <c r="J99" s="12">
        <v>889.3599999999999</v>
      </c>
      <c r="K99" s="12">
        <v>884.4799999999999</v>
      </c>
      <c r="L99" s="12">
        <v>812.16000000000008</v>
      </c>
      <c r="M99" s="12">
        <v>728.96</v>
      </c>
      <c r="N99" s="12">
        <v>669.6</v>
      </c>
      <c r="O99" s="12">
        <v>602.72</v>
      </c>
      <c r="P99" s="12">
        <v>518.24</v>
      </c>
      <c r="Q99" s="12">
        <v>454.4</v>
      </c>
      <c r="R99" s="12">
        <v>380.8</v>
      </c>
      <c r="S99" s="12">
        <v>297.76</v>
      </c>
      <c r="T99" s="12">
        <v>226.88000000000002</v>
      </c>
      <c r="U99" s="12">
        <v>201.68</v>
      </c>
      <c r="V99" s="12">
        <v>190.16000000000003</v>
      </c>
      <c r="W99" s="12">
        <v>267.92000000000007</v>
      </c>
      <c r="X99" s="12">
        <v>454.4</v>
      </c>
      <c r="Y99" s="12">
        <v>690.4</v>
      </c>
      <c r="Z99" s="12">
        <v>884.4799999999999</v>
      </c>
      <c r="AB99" s="7">
        <f t="shared" si="1"/>
        <v>16073.439999999997</v>
      </c>
    </row>
    <row r="100" spans="2:28" x14ac:dyDescent="0.2">
      <c r="B100" s="6">
        <v>44294</v>
      </c>
      <c r="C100" s="12">
        <v>995.04000000000019</v>
      </c>
      <c r="D100" s="12">
        <v>1012</v>
      </c>
      <c r="E100" s="12">
        <v>1012</v>
      </c>
      <c r="F100" s="12">
        <v>1012</v>
      </c>
      <c r="G100" s="12">
        <v>1012</v>
      </c>
      <c r="H100" s="12">
        <v>1012</v>
      </c>
      <c r="I100" s="12">
        <v>1012</v>
      </c>
      <c r="J100" s="12">
        <v>1012</v>
      </c>
      <c r="K100" s="12">
        <v>1012</v>
      </c>
      <c r="L100" s="12">
        <v>1012</v>
      </c>
      <c r="M100" s="12">
        <v>1012</v>
      </c>
      <c r="N100" s="12">
        <v>1012</v>
      </c>
      <c r="O100" s="12">
        <v>1012</v>
      </c>
      <c r="P100" s="12">
        <v>1012</v>
      </c>
      <c r="Q100" s="12">
        <v>1012</v>
      </c>
      <c r="R100" s="12">
        <v>1012</v>
      </c>
      <c r="S100" s="12">
        <v>1012</v>
      </c>
      <c r="T100" s="12">
        <v>1012</v>
      </c>
      <c r="U100" s="12">
        <v>1012</v>
      </c>
      <c r="V100" s="12">
        <v>1012</v>
      </c>
      <c r="W100" s="12">
        <v>1012</v>
      </c>
      <c r="X100" s="12">
        <v>1012</v>
      </c>
      <c r="Y100" s="12">
        <v>1012</v>
      </c>
      <c r="Z100" s="12">
        <v>1012</v>
      </c>
      <c r="AB100" s="7">
        <f t="shared" si="1"/>
        <v>24271.040000000001</v>
      </c>
    </row>
    <row r="101" spans="2:28" x14ac:dyDescent="0.2">
      <c r="B101" s="6">
        <v>44295</v>
      </c>
      <c r="C101" s="12">
        <v>1012</v>
      </c>
      <c r="D101" s="12">
        <v>1011.36</v>
      </c>
      <c r="E101" s="12">
        <v>1011.36</v>
      </c>
      <c r="F101" s="12">
        <v>1011.2</v>
      </c>
      <c r="G101" s="12">
        <v>1006.72</v>
      </c>
      <c r="H101" s="12">
        <v>994.88000000000011</v>
      </c>
      <c r="I101" s="12">
        <v>971.28</v>
      </c>
      <c r="J101" s="12">
        <v>966.4</v>
      </c>
      <c r="K101" s="12">
        <v>994.88000000000011</v>
      </c>
      <c r="L101" s="12">
        <v>995.04000000000019</v>
      </c>
      <c r="M101" s="12">
        <v>995.04000000000019</v>
      </c>
      <c r="N101" s="12">
        <v>994.88000000000011</v>
      </c>
      <c r="O101" s="12">
        <v>975.5200000000001</v>
      </c>
      <c r="P101" s="12">
        <v>974.24</v>
      </c>
      <c r="Q101" s="12">
        <v>971.28</v>
      </c>
      <c r="R101" s="12">
        <v>942.24</v>
      </c>
      <c r="S101" s="12">
        <v>926.4</v>
      </c>
      <c r="T101" s="12">
        <v>804.16000000000008</v>
      </c>
      <c r="U101" s="12">
        <v>669.6</v>
      </c>
      <c r="V101" s="12">
        <v>581.91999999999996</v>
      </c>
      <c r="W101" s="12">
        <v>536.31999999999994</v>
      </c>
      <c r="X101" s="12">
        <v>497.43999999999994</v>
      </c>
      <c r="Y101" s="12">
        <v>497.43999999999994</v>
      </c>
      <c r="Z101" s="12">
        <v>475.52</v>
      </c>
      <c r="AB101" s="7">
        <f t="shared" si="1"/>
        <v>20817.119999999995</v>
      </c>
    </row>
    <row r="102" spans="2:28" x14ac:dyDescent="0.2">
      <c r="B102" s="6">
        <v>44296</v>
      </c>
      <c r="C102" s="12">
        <v>423.84</v>
      </c>
      <c r="D102" s="12">
        <v>423.84</v>
      </c>
      <c r="E102" s="12">
        <v>423.84</v>
      </c>
      <c r="F102" s="12">
        <v>423.84</v>
      </c>
      <c r="G102" s="12">
        <v>444.64</v>
      </c>
      <c r="H102" s="12">
        <v>444.64</v>
      </c>
      <c r="I102" s="12">
        <v>423.84</v>
      </c>
      <c r="J102" s="12">
        <v>380.8</v>
      </c>
      <c r="K102" s="12">
        <v>423.84</v>
      </c>
      <c r="L102" s="12">
        <v>444.64</v>
      </c>
      <c r="M102" s="12">
        <v>423.84</v>
      </c>
      <c r="N102" s="12">
        <v>401.91999999999996</v>
      </c>
      <c r="O102" s="12">
        <v>380.8</v>
      </c>
      <c r="P102" s="12">
        <v>380.8</v>
      </c>
      <c r="Q102" s="12">
        <v>401.91999999999996</v>
      </c>
      <c r="R102" s="12">
        <v>423.84</v>
      </c>
      <c r="S102" s="12">
        <v>401.91999999999996</v>
      </c>
      <c r="T102" s="12">
        <v>346.23999999999995</v>
      </c>
      <c r="U102" s="12">
        <v>330.08</v>
      </c>
      <c r="V102" s="12">
        <v>346.23999999999995</v>
      </c>
      <c r="W102" s="12">
        <v>313.91999999999996</v>
      </c>
      <c r="X102" s="12">
        <v>267.92000000000007</v>
      </c>
      <c r="Y102" s="12">
        <v>240.56000000000003</v>
      </c>
      <c r="Z102" s="12">
        <v>240.56000000000003</v>
      </c>
      <c r="AB102" s="7">
        <f t="shared" si="1"/>
        <v>9158.32</v>
      </c>
    </row>
    <row r="103" spans="2:28" x14ac:dyDescent="0.2">
      <c r="B103" s="6">
        <v>44297</v>
      </c>
      <c r="C103" s="12">
        <v>267.92000000000007</v>
      </c>
      <c r="D103" s="12">
        <v>297.76</v>
      </c>
      <c r="E103" s="12">
        <v>330.08</v>
      </c>
      <c r="F103" s="12">
        <v>346.23999999999995</v>
      </c>
      <c r="G103" s="12">
        <v>346.23999999999995</v>
      </c>
      <c r="H103" s="12">
        <v>362.4</v>
      </c>
      <c r="I103" s="12">
        <v>346.23999999999995</v>
      </c>
      <c r="J103" s="12">
        <v>313.91999999999996</v>
      </c>
      <c r="K103" s="12">
        <v>297.76</v>
      </c>
      <c r="L103" s="12">
        <v>281.60000000000002</v>
      </c>
      <c r="M103" s="12">
        <v>254.24000000000007</v>
      </c>
      <c r="N103" s="12">
        <v>226.88000000000002</v>
      </c>
      <c r="O103" s="12">
        <v>201.68</v>
      </c>
      <c r="P103" s="12">
        <v>190.16000000000003</v>
      </c>
      <c r="Q103" s="12">
        <v>178.64000000000001</v>
      </c>
      <c r="R103" s="12">
        <v>201.68</v>
      </c>
      <c r="S103" s="12">
        <v>201.68</v>
      </c>
      <c r="T103" s="12">
        <v>201.68</v>
      </c>
      <c r="U103" s="12">
        <v>213.2</v>
      </c>
      <c r="V103" s="12">
        <v>240.56000000000003</v>
      </c>
      <c r="W103" s="12">
        <v>254.24000000000007</v>
      </c>
      <c r="X103" s="12">
        <v>254.24000000000007</v>
      </c>
      <c r="Y103" s="12">
        <v>267.92000000000007</v>
      </c>
      <c r="Z103" s="12">
        <v>297.76</v>
      </c>
      <c r="AB103" s="7">
        <f t="shared" si="1"/>
        <v>6374.72</v>
      </c>
    </row>
    <row r="104" spans="2:28" x14ac:dyDescent="0.2">
      <c r="B104" s="6">
        <v>44298</v>
      </c>
      <c r="C104" s="12">
        <v>330.08</v>
      </c>
      <c r="D104" s="12">
        <v>362.4</v>
      </c>
      <c r="E104" s="12">
        <v>380.8</v>
      </c>
      <c r="F104" s="12">
        <v>362.4</v>
      </c>
      <c r="G104" s="12">
        <v>346.23999999999995</v>
      </c>
      <c r="H104" s="12">
        <v>330.08</v>
      </c>
      <c r="I104" s="12">
        <v>297.76</v>
      </c>
      <c r="J104" s="12">
        <v>240.56000000000003</v>
      </c>
      <c r="K104" s="12">
        <v>213.2</v>
      </c>
      <c r="L104" s="12">
        <v>190.16000000000003</v>
      </c>
      <c r="M104" s="12">
        <v>167.12</v>
      </c>
      <c r="N104" s="12">
        <v>155.6</v>
      </c>
      <c r="O104" s="12">
        <v>167.12</v>
      </c>
      <c r="P104" s="12">
        <v>190.16000000000003</v>
      </c>
      <c r="Q104" s="12">
        <v>213.2</v>
      </c>
      <c r="R104" s="12">
        <v>201.68</v>
      </c>
      <c r="S104" s="12">
        <v>190.16000000000003</v>
      </c>
      <c r="T104" s="12">
        <v>178.64000000000001</v>
      </c>
      <c r="U104" s="12">
        <v>178.64000000000001</v>
      </c>
      <c r="V104" s="12">
        <v>167.12</v>
      </c>
      <c r="W104" s="12">
        <v>136.4</v>
      </c>
      <c r="X104" s="12">
        <v>107.6</v>
      </c>
      <c r="Y104" s="12">
        <v>99.759999999999991</v>
      </c>
      <c r="Z104" s="12">
        <v>84.08</v>
      </c>
      <c r="AB104" s="7">
        <f t="shared" si="1"/>
        <v>5290.96</v>
      </c>
    </row>
    <row r="105" spans="2:28" x14ac:dyDescent="0.2">
      <c r="B105" s="6">
        <v>44299</v>
      </c>
      <c r="C105" s="12">
        <v>84.08</v>
      </c>
      <c r="D105" s="12">
        <v>76.239999999999995</v>
      </c>
      <c r="E105" s="12">
        <v>68.400000000000006</v>
      </c>
      <c r="F105" s="12">
        <v>55.280000000000008</v>
      </c>
      <c r="G105" s="12">
        <v>42.160000000000004</v>
      </c>
      <c r="H105" s="12">
        <v>30.479999999999997</v>
      </c>
      <c r="I105" s="12">
        <v>10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10</v>
      </c>
      <c r="W105" s="12">
        <v>10</v>
      </c>
      <c r="X105" s="12">
        <v>0</v>
      </c>
      <c r="Y105" s="12">
        <v>0</v>
      </c>
      <c r="Z105" s="12">
        <v>15.12</v>
      </c>
      <c r="AB105" s="7">
        <f t="shared" si="1"/>
        <v>401.76000000000005</v>
      </c>
    </row>
    <row r="106" spans="2:28" x14ac:dyDescent="0.2">
      <c r="B106" s="6">
        <v>44300</v>
      </c>
      <c r="C106" s="12">
        <v>20.239999999999998</v>
      </c>
      <c r="D106" s="12">
        <v>25.359999999999996</v>
      </c>
      <c r="E106" s="12">
        <v>25.359999999999996</v>
      </c>
      <c r="F106" s="12">
        <v>25.359999999999996</v>
      </c>
      <c r="G106" s="12">
        <v>25.359999999999996</v>
      </c>
      <c r="H106" s="12">
        <v>30.479999999999997</v>
      </c>
      <c r="I106" s="12">
        <v>42.160000000000004</v>
      </c>
      <c r="J106" s="12">
        <v>35.6</v>
      </c>
      <c r="K106" s="12">
        <v>30.479999999999997</v>
      </c>
      <c r="L106" s="12">
        <v>25.359999999999996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25.359999999999996</v>
      </c>
      <c r="Y106" s="12">
        <v>48.720000000000006</v>
      </c>
      <c r="Z106" s="12">
        <v>61.840000000000011</v>
      </c>
      <c r="AB106" s="7">
        <f t="shared" si="1"/>
        <v>421.68000000000006</v>
      </c>
    </row>
    <row r="107" spans="2:28" x14ac:dyDescent="0.2">
      <c r="B107" s="6">
        <v>44301</v>
      </c>
      <c r="C107" s="12">
        <v>68.400000000000006</v>
      </c>
      <c r="D107" s="12">
        <v>55.280000000000008</v>
      </c>
      <c r="E107" s="12">
        <v>30.479999999999997</v>
      </c>
      <c r="F107" s="12">
        <v>10</v>
      </c>
      <c r="G107" s="12">
        <v>0</v>
      </c>
      <c r="H107" s="12">
        <v>0</v>
      </c>
      <c r="I107" s="12">
        <v>15.12</v>
      </c>
      <c r="J107" s="12">
        <v>15.12</v>
      </c>
      <c r="K107" s="12">
        <v>35.6</v>
      </c>
      <c r="L107" s="12">
        <v>68.400000000000006</v>
      </c>
      <c r="M107" s="12">
        <v>68.400000000000006</v>
      </c>
      <c r="N107" s="12">
        <v>61.840000000000011</v>
      </c>
      <c r="O107" s="12">
        <v>55.280000000000008</v>
      </c>
      <c r="P107" s="12">
        <v>55.280000000000008</v>
      </c>
      <c r="Q107" s="12">
        <v>55.280000000000008</v>
      </c>
      <c r="R107" s="12">
        <v>68.400000000000006</v>
      </c>
      <c r="S107" s="12">
        <v>107.6</v>
      </c>
      <c r="T107" s="12">
        <v>178.64000000000001</v>
      </c>
      <c r="U107" s="12">
        <v>267.92000000000007</v>
      </c>
      <c r="V107" s="12">
        <v>380.8</v>
      </c>
      <c r="W107" s="12">
        <v>475.52</v>
      </c>
      <c r="X107" s="12">
        <v>536.31999999999994</v>
      </c>
      <c r="Y107" s="12">
        <v>581.91999999999996</v>
      </c>
      <c r="Z107" s="12">
        <v>602.72</v>
      </c>
      <c r="AB107" s="7">
        <f t="shared" si="1"/>
        <v>3794.3199999999997</v>
      </c>
    </row>
    <row r="108" spans="2:28" x14ac:dyDescent="0.2">
      <c r="B108" s="6">
        <v>44302</v>
      </c>
      <c r="C108" s="12">
        <v>602.72</v>
      </c>
      <c r="D108" s="12">
        <v>602.72</v>
      </c>
      <c r="E108" s="12">
        <v>560</v>
      </c>
      <c r="F108" s="12">
        <v>497.43999999999994</v>
      </c>
      <c r="G108" s="12">
        <v>475.52</v>
      </c>
      <c r="H108" s="12">
        <v>475.52</v>
      </c>
      <c r="I108" s="12">
        <v>346.23999999999995</v>
      </c>
      <c r="J108" s="12">
        <v>201.68</v>
      </c>
      <c r="K108" s="12">
        <v>213.2</v>
      </c>
      <c r="L108" s="12">
        <v>297.76</v>
      </c>
      <c r="M108" s="12">
        <v>254.24000000000007</v>
      </c>
      <c r="N108" s="12">
        <v>190.16000000000003</v>
      </c>
      <c r="O108" s="12">
        <v>146</v>
      </c>
      <c r="P108" s="12">
        <v>107.6</v>
      </c>
      <c r="Q108" s="12">
        <v>76.239999999999995</v>
      </c>
      <c r="R108" s="12">
        <v>55.280000000000008</v>
      </c>
      <c r="S108" s="12">
        <v>42.160000000000004</v>
      </c>
      <c r="T108" s="12">
        <v>42.160000000000004</v>
      </c>
      <c r="U108" s="12">
        <v>61.840000000000011</v>
      </c>
      <c r="V108" s="12">
        <v>99.759999999999991</v>
      </c>
      <c r="W108" s="12">
        <v>126.8</v>
      </c>
      <c r="X108" s="12">
        <v>107.6</v>
      </c>
      <c r="Y108" s="12">
        <v>76.239999999999995</v>
      </c>
      <c r="Z108" s="12">
        <v>55.280000000000008</v>
      </c>
      <c r="AB108" s="7">
        <f t="shared" si="1"/>
        <v>5714.1599999999989</v>
      </c>
    </row>
    <row r="109" spans="2:28" x14ac:dyDescent="0.2">
      <c r="B109" s="6">
        <v>44303</v>
      </c>
      <c r="C109" s="12">
        <v>48.720000000000006</v>
      </c>
      <c r="D109" s="12">
        <v>42.160000000000004</v>
      </c>
      <c r="E109" s="12">
        <v>30.479999999999997</v>
      </c>
      <c r="F109" s="12">
        <v>42.160000000000004</v>
      </c>
      <c r="G109" s="12">
        <v>91.919999999999987</v>
      </c>
      <c r="H109" s="12">
        <v>136.4</v>
      </c>
      <c r="I109" s="12">
        <v>146</v>
      </c>
      <c r="J109" s="12">
        <v>84.08</v>
      </c>
      <c r="K109" s="12">
        <v>99.759999999999991</v>
      </c>
      <c r="L109" s="12">
        <v>107.6</v>
      </c>
      <c r="M109" s="12">
        <v>99.759999999999991</v>
      </c>
      <c r="N109" s="12">
        <v>84.08</v>
      </c>
      <c r="O109" s="12">
        <v>91.919999999999987</v>
      </c>
      <c r="P109" s="12">
        <v>117.2</v>
      </c>
      <c r="Q109" s="12">
        <v>167.12</v>
      </c>
      <c r="R109" s="12">
        <v>201.68</v>
      </c>
      <c r="S109" s="12">
        <v>213.2</v>
      </c>
      <c r="T109" s="12">
        <v>240.56000000000003</v>
      </c>
      <c r="U109" s="12">
        <v>330.08</v>
      </c>
      <c r="V109" s="12">
        <v>454.4</v>
      </c>
      <c r="W109" s="12">
        <v>581.91999999999996</v>
      </c>
      <c r="X109" s="12">
        <v>633.28</v>
      </c>
      <c r="Y109" s="12">
        <v>669.6</v>
      </c>
      <c r="Z109" s="12">
        <v>690.4</v>
      </c>
      <c r="AB109" s="7">
        <f t="shared" si="1"/>
        <v>5404.4800000000005</v>
      </c>
    </row>
    <row r="110" spans="2:28" x14ac:dyDescent="0.2">
      <c r="B110" s="6">
        <v>44304</v>
      </c>
      <c r="C110" s="12">
        <v>728.96</v>
      </c>
      <c r="D110" s="12">
        <v>690.4</v>
      </c>
      <c r="E110" s="12">
        <v>669.6</v>
      </c>
      <c r="F110" s="12">
        <v>669.6</v>
      </c>
      <c r="G110" s="12">
        <v>633.28</v>
      </c>
      <c r="H110" s="12">
        <v>620.79999999999995</v>
      </c>
      <c r="I110" s="12">
        <v>581.91999999999996</v>
      </c>
      <c r="J110" s="12">
        <v>560</v>
      </c>
      <c r="K110" s="12">
        <v>536.31999999999994</v>
      </c>
      <c r="L110" s="12">
        <v>497.43999999999994</v>
      </c>
      <c r="M110" s="12">
        <v>454.4</v>
      </c>
      <c r="N110" s="12">
        <v>401.91999999999996</v>
      </c>
      <c r="O110" s="12">
        <v>330.08</v>
      </c>
      <c r="P110" s="12">
        <v>267.92000000000007</v>
      </c>
      <c r="Q110" s="12">
        <v>213.2</v>
      </c>
      <c r="R110" s="12">
        <v>155.6</v>
      </c>
      <c r="S110" s="12">
        <v>136.4</v>
      </c>
      <c r="T110" s="12">
        <v>117.2</v>
      </c>
      <c r="U110" s="12">
        <v>155.6</v>
      </c>
      <c r="V110" s="12">
        <v>201.68</v>
      </c>
      <c r="W110" s="12">
        <v>267.92000000000007</v>
      </c>
      <c r="X110" s="12">
        <v>346.23999999999995</v>
      </c>
      <c r="Y110" s="12">
        <v>362.4</v>
      </c>
      <c r="Z110" s="12">
        <v>346.23999999999995</v>
      </c>
      <c r="AB110" s="7">
        <f t="shared" si="1"/>
        <v>9945.119999999999</v>
      </c>
    </row>
    <row r="111" spans="2:28" x14ac:dyDescent="0.2">
      <c r="B111" s="6">
        <v>44305</v>
      </c>
      <c r="C111" s="12">
        <v>313.91999999999996</v>
      </c>
      <c r="D111" s="12">
        <v>330.08</v>
      </c>
      <c r="E111" s="12">
        <v>362.4</v>
      </c>
      <c r="F111" s="12">
        <v>401.91999999999996</v>
      </c>
      <c r="G111" s="12">
        <v>423.84</v>
      </c>
      <c r="H111" s="12">
        <v>401.91999999999996</v>
      </c>
      <c r="I111" s="12">
        <v>362.4</v>
      </c>
      <c r="J111" s="12">
        <v>330.08</v>
      </c>
      <c r="K111" s="12">
        <v>444.64</v>
      </c>
      <c r="L111" s="12">
        <v>518.24</v>
      </c>
      <c r="M111" s="12">
        <v>560</v>
      </c>
      <c r="N111" s="12">
        <v>518.24</v>
      </c>
      <c r="O111" s="12">
        <v>454.4</v>
      </c>
      <c r="P111" s="12">
        <v>380.8</v>
      </c>
      <c r="Q111" s="12">
        <v>297.76</v>
      </c>
      <c r="R111" s="12">
        <v>226.88000000000002</v>
      </c>
      <c r="S111" s="12">
        <v>155.6</v>
      </c>
      <c r="T111" s="12">
        <v>107.6</v>
      </c>
      <c r="U111" s="12">
        <v>99.759999999999991</v>
      </c>
      <c r="V111" s="12">
        <v>99.759999999999991</v>
      </c>
      <c r="W111" s="12">
        <v>107.6</v>
      </c>
      <c r="X111" s="12">
        <v>126.8</v>
      </c>
      <c r="Y111" s="12">
        <v>178.64000000000001</v>
      </c>
      <c r="Z111" s="12">
        <v>240.56000000000003</v>
      </c>
      <c r="AB111" s="7">
        <f t="shared" si="1"/>
        <v>7443.840000000002</v>
      </c>
    </row>
    <row r="112" spans="2:28" x14ac:dyDescent="0.2">
      <c r="B112" s="6">
        <v>44306</v>
      </c>
      <c r="C112" s="12">
        <v>240.56000000000003</v>
      </c>
      <c r="D112" s="12">
        <v>281.60000000000002</v>
      </c>
      <c r="E112" s="12">
        <v>313.91999999999996</v>
      </c>
      <c r="F112" s="12">
        <v>362.4</v>
      </c>
      <c r="G112" s="12">
        <v>401.91999999999996</v>
      </c>
      <c r="H112" s="12">
        <v>362.4</v>
      </c>
      <c r="I112" s="12">
        <v>330.08</v>
      </c>
      <c r="J112" s="12">
        <v>454.4</v>
      </c>
      <c r="K112" s="12">
        <v>560</v>
      </c>
      <c r="L112" s="12">
        <v>581.91999999999996</v>
      </c>
      <c r="M112" s="12">
        <v>536.31999999999994</v>
      </c>
      <c r="N112" s="12">
        <v>581.91999999999996</v>
      </c>
      <c r="O112" s="12">
        <v>669.6</v>
      </c>
      <c r="P112" s="12">
        <v>728.96</v>
      </c>
      <c r="Q112" s="12">
        <v>817.04000000000008</v>
      </c>
      <c r="R112" s="12">
        <v>934.4</v>
      </c>
      <c r="S112" s="12">
        <v>974.24</v>
      </c>
      <c r="T112" s="12">
        <v>975.5200000000001</v>
      </c>
      <c r="U112" s="12">
        <v>974.24</v>
      </c>
      <c r="V112" s="12">
        <v>939.28</v>
      </c>
      <c r="W112" s="12">
        <v>889.3599999999999</v>
      </c>
      <c r="X112" s="12">
        <v>804.16000000000008</v>
      </c>
      <c r="Y112" s="12">
        <v>708.48</v>
      </c>
      <c r="Z112" s="12">
        <v>620.79999999999995</v>
      </c>
      <c r="AB112" s="7">
        <f t="shared" si="1"/>
        <v>15043.52</v>
      </c>
    </row>
    <row r="113" spans="2:28" x14ac:dyDescent="0.2">
      <c r="B113" s="6">
        <v>44307</v>
      </c>
      <c r="C113" s="12">
        <v>518.24</v>
      </c>
      <c r="D113" s="12">
        <v>401.91999999999996</v>
      </c>
      <c r="E113" s="12">
        <v>313.91999999999996</v>
      </c>
      <c r="F113" s="12">
        <v>254.24000000000007</v>
      </c>
      <c r="G113" s="12">
        <v>213.2</v>
      </c>
      <c r="H113" s="12">
        <v>167.12</v>
      </c>
      <c r="I113" s="12">
        <v>91.919999999999987</v>
      </c>
      <c r="J113" s="12">
        <v>35.6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30.479999999999997</v>
      </c>
      <c r="W113" s="12">
        <v>35.6</v>
      </c>
      <c r="X113" s="12">
        <v>15.12</v>
      </c>
      <c r="Y113" s="12">
        <v>0</v>
      </c>
      <c r="Z113" s="12">
        <v>0</v>
      </c>
      <c r="AB113" s="7">
        <f t="shared" si="1"/>
        <v>2077.3599999999997</v>
      </c>
    </row>
    <row r="114" spans="2:28" x14ac:dyDescent="0.2">
      <c r="B114" s="6">
        <v>44308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15.12</v>
      </c>
      <c r="Q114" s="12">
        <v>25.359999999999996</v>
      </c>
      <c r="R114" s="12">
        <v>30.479999999999997</v>
      </c>
      <c r="S114" s="12">
        <v>35.6</v>
      </c>
      <c r="T114" s="12">
        <v>30.479999999999997</v>
      </c>
      <c r="U114" s="12">
        <v>25.359999999999996</v>
      </c>
      <c r="V114" s="12">
        <v>35.6</v>
      </c>
      <c r="W114" s="12">
        <v>35.6</v>
      </c>
      <c r="X114" s="12">
        <v>20.239999999999998</v>
      </c>
      <c r="Y114" s="12">
        <v>0</v>
      </c>
      <c r="Z114" s="12">
        <v>0</v>
      </c>
      <c r="AB114" s="7">
        <f t="shared" si="1"/>
        <v>253.83999999999997</v>
      </c>
    </row>
    <row r="115" spans="2:28" x14ac:dyDescent="0.2">
      <c r="B115" s="6">
        <v>44309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30.479999999999997</v>
      </c>
      <c r="Q115" s="12">
        <v>55.280000000000008</v>
      </c>
      <c r="R115" s="12">
        <v>91.919999999999987</v>
      </c>
      <c r="S115" s="12">
        <v>155.6</v>
      </c>
      <c r="T115" s="12">
        <v>267.92000000000007</v>
      </c>
      <c r="U115" s="12">
        <v>362.4</v>
      </c>
      <c r="V115" s="12">
        <v>475.52</v>
      </c>
      <c r="W115" s="12">
        <v>518.24</v>
      </c>
      <c r="X115" s="12">
        <v>518.24</v>
      </c>
      <c r="Y115" s="12">
        <v>454.4</v>
      </c>
      <c r="Z115" s="12">
        <v>362.4</v>
      </c>
      <c r="AB115" s="7">
        <f t="shared" si="1"/>
        <v>3292.4</v>
      </c>
    </row>
    <row r="116" spans="2:28" x14ac:dyDescent="0.2">
      <c r="B116" s="6">
        <v>44310</v>
      </c>
      <c r="C116" s="12">
        <v>281.60000000000002</v>
      </c>
      <c r="D116" s="12">
        <v>201.68</v>
      </c>
      <c r="E116" s="12">
        <v>146</v>
      </c>
      <c r="F116" s="12">
        <v>117.2</v>
      </c>
      <c r="G116" s="12">
        <v>99.759999999999991</v>
      </c>
      <c r="H116" s="12">
        <v>91.919999999999987</v>
      </c>
      <c r="I116" s="12">
        <v>61.840000000000011</v>
      </c>
      <c r="J116" s="12">
        <v>68.400000000000006</v>
      </c>
      <c r="K116" s="12">
        <v>76.239999999999995</v>
      </c>
      <c r="L116" s="12">
        <v>76.239999999999995</v>
      </c>
      <c r="M116" s="12">
        <v>61.840000000000011</v>
      </c>
      <c r="N116" s="12">
        <v>61.840000000000011</v>
      </c>
      <c r="O116" s="12">
        <v>55.280000000000008</v>
      </c>
      <c r="P116" s="12">
        <v>61.840000000000011</v>
      </c>
      <c r="Q116" s="12">
        <v>76.239999999999995</v>
      </c>
      <c r="R116" s="12">
        <v>117.2</v>
      </c>
      <c r="S116" s="12">
        <v>167.12</v>
      </c>
      <c r="T116" s="12">
        <v>213.2</v>
      </c>
      <c r="U116" s="12">
        <v>267.92000000000007</v>
      </c>
      <c r="V116" s="12">
        <v>297.76</v>
      </c>
      <c r="W116" s="12">
        <v>313.91999999999996</v>
      </c>
      <c r="X116" s="12">
        <v>281.60000000000002</v>
      </c>
      <c r="Y116" s="12">
        <v>226.88000000000002</v>
      </c>
      <c r="Z116" s="12">
        <v>201.68</v>
      </c>
      <c r="AB116" s="7">
        <f t="shared" si="1"/>
        <v>3625.2</v>
      </c>
    </row>
    <row r="117" spans="2:28" x14ac:dyDescent="0.2">
      <c r="B117" s="6">
        <v>44311</v>
      </c>
      <c r="C117" s="12">
        <v>190.16000000000003</v>
      </c>
      <c r="D117" s="12">
        <v>155.6</v>
      </c>
      <c r="E117" s="12">
        <v>107.6</v>
      </c>
      <c r="F117" s="12">
        <v>91.919999999999987</v>
      </c>
      <c r="G117" s="12">
        <v>84.08</v>
      </c>
      <c r="H117" s="12">
        <v>76.239999999999995</v>
      </c>
      <c r="I117" s="12">
        <v>48.720000000000006</v>
      </c>
      <c r="J117" s="12">
        <v>42.160000000000004</v>
      </c>
      <c r="K117" s="12">
        <v>48.720000000000006</v>
      </c>
      <c r="L117" s="12">
        <v>48.720000000000006</v>
      </c>
      <c r="M117" s="12">
        <v>30.479999999999997</v>
      </c>
      <c r="N117" s="12">
        <v>25.359999999999996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B117" s="7">
        <f t="shared" si="1"/>
        <v>949.7600000000001</v>
      </c>
    </row>
    <row r="118" spans="2:28" x14ac:dyDescent="0.2">
      <c r="B118" s="6">
        <v>44312</v>
      </c>
      <c r="C118" s="12">
        <v>10</v>
      </c>
      <c r="D118" s="12">
        <v>76.239999999999995</v>
      </c>
      <c r="E118" s="12">
        <v>155.6</v>
      </c>
      <c r="F118" s="12">
        <v>213.2</v>
      </c>
      <c r="G118" s="12">
        <v>254.24000000000007</v>
      </c>
      <c r="H118" s="12">
        <v>254.24000000000007</v>
      </c>
      <c r="I118" s="12">
        <v>178.64000000000001</v>
      </c>
      <c r="J118" s="12">
        <v>117.2</v>
      </c>
      <c r="K118" s="12">
        <v>240.56000000000003</v>
      </c>
      <c r="L118" s="12">
        <v>444.64</v>
      </c>
      <c r="M118" s="12">
        <v>475.52</v>
      </c>
      <c r="N118" s="12">
        <v>444.64</v>
      </c>
      <c r="O118" s="12">
        <v>313.91999999999996</v>
      </c>
      <c r="P118" s="12">
        <v>240.56000000000003</v>
      </c>
      <c r="Q118" s="12">
        <v>213.2</v>
      </c>
      <c r="R118" s="12">
        <v>213.2</v>
      </c>
      <c r="S118" s="12">
        <v>240.56000000000003</v>
      </c>
      <c r="T118" s="12">
        <v>254.24000000000007</v>
      </c>
      <c r="U118" s="12">
        <v>213.2</v>
      </c>
      <c r="V118" s="12">
        <v>226.88000000000002</v>
      </c>
      <c r="W118" s="12">
        <v>330.08</v>
      </c>
      <c r="X118" s="12">
        <v>518.24</v>
      </c>
      <c r="Y118" s="12">
        <v>720.96</v>
      </c>
      <c r="Z118" s="12">
        <v>876.4799999999999</v>
      </c>
      <c r="AB118" s="7">
        <f t="shared" si="1"/>
        <v>7226.2399999999989</v>
      </c>
    </row>
    <row r="119" spans="2:28" x14ac:dyDescent="0.2">
      <c r="B119" s="6">
        <v>44313</v>
      </c>
      <c r="C119" s="12">
        <v>975.36</v>
      </c>
      <c r="D119" s="12">
        <v>1006.8800000000001</v>
      </c>
      <c r="E119" s="12">
        <v>1011.36</v>
      </c>
      <c r="F119" s="12">
        <v>1011.2</v>
      </c>
      <c r="G119" s="12">
        <v>1006.8800000000001</v>
      </c>
      <c r="H119" s="12">
        <v>1005.6</v>
      </c>
      <c r="I119" s="12">
        <v>995.04000000000019</v>
      </c>
      <c r="J119" s="12">
        <v>995.04000000000019</v>
      </c>
      <c r="K119" s="12">
        <v>974.24</v>
      </c>
      <c r="L119" s="12">
        <v>934.4</v>
      </c>
      <c r="M119" s="12">
        <v>889.3599999999999</v>
      </c>
      <c r="N119" s="12">
        <v>817.04000000000008</v>
      </c>
      <c r="O119" s="12">
        <v>791.68000000000006</v>
      </c>
      <c r="P119" s="12">
        <v>690.4</v>
      </c>
      <c r="Q119" s="12">
        <v>602.72</v>
      </c>
      <c r="R119" s="12">
        <v>536.31999999999994</v>
      </c>
      <c r="S119" s="12">
        <v>475.52</v>
      </c>
      <c r="T119" s="12">
        <v>444.64</v>
      </c>
      <c r="U119" s="12">
        <v>401.91999999999996</v>
      </c>
      <c r="V119" s="12">
        <v>380.8</v>
      </c>
      <c r="W119" s="12">
        <v>475.52</v>
      </c>
      <c r="X119" s="12">
        <v>518.24</v>
      </c>
      <c r="Y119" s="12">
        <v>560</v>
      </c>
      <c r="Z119" s="12">
        <v>602.72</v>
      </c>
      <c r="AB119" s="7">
        <f t="shared" si="1"/>
        <v>18102.88</v>
      </c>
    </row>
    <row r="120" spans="2:28" x14ac:dyDescent="0.2">
      <c r="B120" s="6">
        <v>44314</v>
      </c>
      <c r="C120" s="12">
        <v>620.79999999999995</v>
      </c>
      <c r="D120" s="12">
        <v>620.79999999999995</v>
      </c>
      <c r="E120" s="12">
        <v>602.72</v>
      </c>
      <c r="F120" s="12">
        <v>581.91999999999996</v>
      </c>
      <c r="G120" s="12">
        <v>536.31999999999994</v>
      </c>
      <c r="H120" s="12">
        <v>497.43999999999994</v>
      </c>
      <c r="I120" s="12">
        <v>423.84</v>
      </c>
      <c r="J120" s="12">
        <v>380.8</v>
      </c>
      <c r="K120" s="12">
        <v>330.08</v>
      </c>
      <c r="L120" s="12">
        <v>297.76</v>
      </c>
      <c r="M120" s="12">
        <v>281.60000000000002</v>
      </c>
      <c r="N120" s="12">
        <v>254.24000000000007</v>
      </c>
      <c r="O120" s="12">
        <v>226.88000000000002</v>
      </c>
      <c r="P120" s="12">
        <v>201.68</v>
      </c>
      <c r="Q120" s="12">
        <v>167.12</v>
      </c>
      <c r="R120" s="12">
        <v>155.6</v>
      </c>
      <c r="S120" s="12">
        <v>146</v>
      </c>
      <c r="T120" s="12">
        <v>146</v>
      </c>
      <c r="U120" s="12">
        <v>146</v>
      </c>
      <c r="V120" s="12">
        <v>136.4</v>
      </c>
      <c r="W120" s="12">
        <v>136.4</v>
      </c>
      <c r="X120" s="12">
        <v>136.4</v>
      </c>
      <c r="Y120" s="12">
        <v>155.6</v>
      </c>
      <c r="Z120" s="12">
        <v>178.64000000000001</v>
      </c>
      <c r="AB120" s="7">
        <f t="shared" si="1"/>
        <v>7361.04</v>
      </c>
    </row>
    <row r="121" spans="2:28" x14ac:dyDescent="0.2">
      <c r="B121" s="6">
        <v>44315</v>
      </c>
      <c r="C121" s="12">
        <v>201.68</v>
      </c>
      <c r="D121" s="12">
        <v>226.88000000000002</v>
      </c>
      <c r="E121" s="12">
        <v>281.60000000000002</v>
      </c>
      <c r="F121" s="12">
        <v>330.08</v>
      </c>
      <c r="G121" s="12">
        <v>380.8</v>
      </c>
      <c r="H121" s="12">
        <v>444.64</v>
      </c>
      <c r="I121" s="12">
        <v>536.31999999999994</v>
      </c>
      <c r="J121" s="12">
        <v>620.79999999999995</v>
      </c>
      <c r="K121" s="12">
        <v>690.4</v>
      </c>
      <c r="L121" s="12">
        <v>728.96</v>
      </c>
      <c r="M121" s="12">
        <v>791.68000000000006</v>
      </c>
      <c r="N121" s="12">
        <v>804.16000000000008</v>
      </c>
      <c r="O121" s="12">
        <v>817.04000000000008</v>
      </c>
      <c r="P121" s="12">
        <v>876.4799999999999</v>
      </c>
      <c r="Q121" s="12">
        <v>876.4799999999999</v>
      </c>
      <c r="R121" s="12">
        <v>876.4799999999999</v>
      </c>
      <c r="S121" s="12">
        <v>876.4799999999999</v>
      </c>
      <c r="T121" s="12">
        <v>876.4799999999999</v>
      </c>
      <c r="U121" s="12">
        <v>804.16000000000008</v>
      </c>
      <c r="V121" s="12">
        <v>728.96</v>
      </c>
      <c r="W121" s="12">
        <v>690.4</v>
      </c>
      <c r="X121" s="12">
        <v>620.79999999999995</v>
      </c>
      <c r="Y121" s="12">
        <v>536.31999999999994</v>
      </c>
      <c r="Z121" s="12">
        <v>423.84</v>
      </c>
      <c r="AB121" s="7">
        <f t="shared" si="1"/>
        <v>15041.919999999996</v>
      </c>
    </row>
    <row r="122" spans="2:28" x14ac:dyDescent="0.2">
      <c r="B122" s="6">
        <v>44316</v>
      </c>
      <c r="C122" s="12">
        <v>362.4</v>
      </c>
      <c r="D122" s="12">
        <v>313.91999999999996</v>
      </c>
      <c r="E122" s="12">
        <v>297.76</v>
      </c>
      <c r="F122" s="12">
        <v>281.60000000000002</v>
      </c>
      <c r="G122" s="12">
        <v>281.60000000000002</v>
      </c>
      <c r="H122" s="12">
        <v>267.92000000000007</v>
      </c>
      <c r="I122" s="12">
        <v>213.2</v>
      </c>
      <c r="J122" s="12">
        <v>201.68</v>
      </c>
      <c r="K122" s="12">
        <v>155.6</v>
      </c>
      <c r="L122" s="12">
        <v>126.8</v>
      </c>
      <c r="M122" s="12">
        <v>117.2</v>
      </c>
      <c r="N122" s="12">
        <v>107.6</v>
      </c>
      <c r="O122" s="12">
        <v>107.6</v>
      </c>
      <c r="P122" s="12">
        <v>107.6</v>
      </c>
      <c r="Q122" s="12">
        <v>117.2</v>
      </c>
      <c r="R122" s="12">
        <v>126.8</v>
      </c>
      <c r="S122" s="12">
        <v>126.8</v>
      </c>
      <c r="T122" s="12">
        <v>126.8</v>
      </c>
      <c r="U122" s="12">
        <v>107.6</v>
      </c>
      <c r="V122" s="12">
        <v>91.919999999999987</v>
      </c>
      <c r="W122" s="12">
        <v>76.239999999999995</v>
      </c>
      <c r="X122" s="12">
        <v>55.280000000000008</v>
      </c>
      <c r="Y122" s="12">
        <v>30.479999999999997</v>
      </c>
      <c r="Z122" s="12">
        <v>20.239999999999998</v>
      </c>
      <c r="AB122" s="7">
        <f t="shared" si="1"/>
        <v>3821.8399999999997</v>
      </c>
    </row>
    <row r="123" spans="2:28" x14ac:dyDescent="0.2">
      <c r="B123" s="6">
        <v>44317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20.239999999999998</v>
      </c>
      <c r="S123" s="12">
        <v>20.239999999999998</v>
      </c>
      <c r="T123" s="12">
        <v>20.239999999999998</v>
      </c>
      <c r="U123" s="12">
        <v>15.12</v>
      </c>
      <c r="V123" s="12">
        <v>15.12</v>
      </c>
      <c r="W123" s="12">
        <v>0</v>
      </c>
      <c r="X123" s="12">
        <v>0</v>
      </c>
      <c r="Y123" s="12">
        <v>0</v>
      </c>
      <c r="Z123" s="12">
        <v>0</v>
      </c>
      <c r="AB123" s="7">
        <f t="shared" si="1"/>
        <v>90.960000000000008</v>
      </c>
    </row>
    <row r="124" spans="2:28" x14ac:dyDescent="0.2">
      <c r="B124" s="6">
        <v>44318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10</v>
      </c>
      <c r="R124" s="12">
        <v>15.12</v>
      </c>
      <c r="S124" s="12">
        <v>10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B124" s="7">
        <f t="shared" si="1"/>
        <v>35.119999999999997</v>
      </c>
    </row>
    <row r="125" spans="2:28" x14ac:dyDescent="0.2">
      <c r="B125" s="6">
        <v>44319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25.359999999999996</v>
      </c>
      <c r="J125" s="12">
        <v>76.239999999999995</v>
      </c>
      <c r="K125" s="12">
        <v>155.6</v>
      </c>
      <c r="L125" s="12">
        <v>254.24000000000007</v>
      </c>
      <c r="M125" s="12">
        <v>401.91999999999996</v>
      </c>
      <c r="N125" s="12">
        <v>581.91999999999996</v>
      </c>
      <c r="O125" s="12">
        <v>728.96</v>
      </c>
      <c r="P125" s="12">
        <v>876.4799999999999</v>
      </c>
      <c r="Q125" s="12">
        <v>939.28</v>
      </c>
      <c r="R125" s="12">
        <v>975.5200000000001</v>
      </c>
      <c r="S125" s="12">
        <v>1005.6</v>
      </c>
      <c r="T125" s="12">
        <v>1005.6</v>
      </c>
      <c r="U125" s="12">
        <v>995.04000000000019</v>
      </c>
      <c r="V125" s="12">
        <v>994.88000000000011</v>
      </c>
      <c r="W125" s="12">
        <v>995.04000000000019</v>
      </c>
      <c r="X125" s="12">
        <v>1006.8800000000001</v>
      </c>
      <c r="Y125" s="12">
        <v>1011.36</v>
      </c>
      <c r="Z125" s="12">
        <v>1012</v>
      </c>
      <c r="AB125" s="7">
        <f t="shared" si="1"/>
        <v>13041.920000000002</v>
      </c>
    </row>
    <row r="126" spans="2:28" x14ac:dyDescent="0.2">
      <c r="B126" s="6">
        <v>44320</v>
      </c>
      <c r="C126" s="12">
        <v>1012</v>
      </c>
      <c r="D126" s="12">
        <v>1012</v>
      </c>
      <c r="E126" s="12">
        <v>1012</v>
      </c>
      <c r="F126" s="12">
        <v>1012</v>
      </c>
      <c r="G126" s="12">
        <v>1012</v>
      </c>
      <c r="H126" s="12">
        <v>1011.36</v>
      </c>
      <c r="I126" s="12">
        <v>1011.36</v>
      </c>
      <c r="J126" s="12">
        <v>1011.36</v>
      </c>
      <c r="K126" s="12">
        <v>1012</v>
      </c>
      <c r="L126" s="12">
        <v>1012</v>
      </c>
      <c r="M126" s="12">
        <v>1012</v>
      </c>
      <c r="N126" s="12">
        <v>1011.36</v>
      </c>
      <c r="O126" s="12">
        <v>1006.8800000000001</v>
      </c>
      <c r="P126" s="12">
        <v>1006.8800000000001</v>
      </c>
      <c r="Q126" s="12">
        <v>1011.2</v>
      </c>
      <c r="R126" s="12">
        <v>1011.36</v>
      </c>
      <c r="S126" s="12">
        <v>1012</v>
      </c>
      <c r="T126" s="12">
        <v>1012</v>
      </c>
      <c r="U126" s="12">
        <v>1012</v>
      </c>
      <c r="V126" s="12">
        <v>1011.36</v>
      </c>
      <c r="W126" s="12">
        <v>1011.36</v>
      </c>
      <c r="X126" s="12">
        <v>995.04000000000019</v>
      </c>
      <c r="Y126" s="12">
        <v>993.76</v>
      </c>
      <c r="Z126" s="12">
        <v>975.5200000000001</v>
      </c>
      <c r="AB126" s="7">
        <f t="shared" si="1"/>
        <v>24200.800000000003</v>
      </c>
    </row>
    <row r="127" spans="2:28" x14ac:dyDescent="0.2">
      <c r="B127" s="6">
        <v>44321</v>
      </c>
      <c r="C127" s="12">
        <v>974.24</v>
      </c>
      <c r="D127" s="12">
        <v>971.28</v>
      </c>
      <c r="E127" s="12">
        <v>934.4</v>
      </c>
      <c r="F127" s="12">
        <v>942.24</v>
      </c>
      <c r="G127" s="12">
        <v>971.28</v>
      </c>
      <c r="H127" s="12">
        <v>974.24</v>
      </c>
      <c r="I127" s="12">
        <v>990.8</v>
      </c>
      <c r="J127" s="12">
        <v>995.04000000000019</v>
      </c>
      <c r="K127" s="12">
        <v>995.04000000000019</v>
      </c>
      <c r="L127" s="12">
        <v>990.8</v>
      </c>
      <c r="M127" s="12">
        <v>971.28</v>
      </c>
      <c r="N127" s="12">
        <v>942.24</v>
      </c>
      <c r="O127" s="12">
        <v>934.4</v>
      </c>
      <c r="P127" s="12">
        <v>926.4</v>
      </c>
      <c r="Q127" s="12">
        <v>892.31999999999994</v>
      </c>
      <c r="R127" s="12">
        <v>926.4</v>
      </c>
      <c r="S127" s="12">
        <v>934.4</v>
      </c>
      <c r="T127" s="12">
        <v>934.4</v>
      </c>
      <c r="U127" s="12">
        <v>889.3599999999999</v>
      </c>
      <c r="V127" s="12">
        <v>889.3599999999999</v>
      </c>
      <c r="W127" s="12">
        <v>892.31999999999994</v>
      </c>
      <c r="X127" s="12">
        <v>966.4</v>
      </c>
      <c r="Y127" s="12">
        <v>926.4</v>
      </c>
      <c r="Z127" s="12">
        <v>889.3599999999999</v>
      </c>
      <c r="AB127" s="7">
        <f t="shared" si="1"/>
        <v>22654.400000000001</v>
      </c>
    </row>
    <row r="128" spans="2:28" x14ac:dyDescent="0.2">
      <c r="B128" s="6">
        <v>44322</v>
      </c>
      <c r="C128" s="12">
        <v>804.16000000000008</v>
      </c>
      <c r="D128" s="12">
        <v>581.91999999999996</v>
      </c>
      <c r="E128" s="12">
        <v>362.4</v>
      </c>
      <c r="F128" s="12">
        <v>346.23999999999995</v>
      </c>
      <c r="G128" s="12">
        <v>560</v>
      </c>
      <c r="H128" s="12">
        <v>791.68000000000006</v>
      </c>
      <c r="I128" s="12">
        <v>889.3599999999999</v>
      </c>
      <c r="J128" s="12">
        <v>884.4799999999999</v>
      </c>
      <c r="K128" s="12">
        <v>934.4</v>
      </c>
      <c r="L128" s="12">
        <v>934.4</v>
      </c>
      <c r="M128" s="12">
        <v>876.4799999999999</v>
      </c>
      <c r="N128" s="12">
        <v>728.96</v>
      </c>
      <c r="O128" s="12">
        <v>708.48</v>
      </c>
      <c r="P128" s="12">
        <v>708.48</v>
      </c>
      <c r="Q128" s="12">
        <v>728.96</v>
      </c>
      <c r="R128" s="12">
        <v>728.96</v>
      </c>
      <c r="S128" s="12">
        <v>708.48</v>
      </c>
      <c r="T128" s="12">
        <v>669.6</v>
      </c>
      <c r="U128" s="12">
        <v>602.72</v>
      </c>
      <c r="V128" s="12">
        <v>560</v>
      </c>
      <c r="W128" s="12">
        <v>536.31999999999994</v>
      </c>
      <c r="X128" s="12">
        <v>518.24</v>
      </c>
      <c r="Y128" s="12">
        <v>497.43999999999994</v>
      </c>
      <c r="Z128" s="12">
        <v>454.4</v>
      </c>
      <c r="AB128" s="7">
        <f t="shared" si="1"/>
        <v>16116.559999999996</v>
      </c>
    </row>
    <row r="129" spans="2:28" x14ac:dyDescent="0.2">
      <c r="B129" s="6">
        <v>44323</v>
      </c>
      <c r="C129" s="12">
        <v>444.64</v>
      </c>
      <c r="D129" s="12">
        <v>475.52</v>
      </c>
      <c r="E129" s="12">
        <v>536.31999999999994</v>
      </c>
      <c r="F129" s="12">
        <v>581.91999999999996</v>
      </c>
      <c r="G129" s="12">
        <v>602.72</v>
      </c>
      <c r="H129" s="12">
        <v>560</v>
      </c>
      <c r="I129" s="12">
        <v>536.31999999999994</v>
      </c>
      <c r="J129" s="12">
        <v>536.31999999999994</v>
      </c>
      <c r="K129" s="12">
        <v>497.43999999999994</v>
      </c>
      <c r="L129" s="12">
        <v>444.64</v>
      </c>
      <c r="M129" s="12">
        <v>401.91999999999996</v>
      </c>
      <c r="N129" s="12">
        <v>362.4</v>
      </c>
      <c r="O129" s="12">
        <v>346.23999999999995</v>
      </c>
      <c r="P129" s="12">
        <v>313.91999999999996</v>
      </c>
      <c r="Q129" s="12">
        <v>281.60000000000002</v>
      </c>
      <c r="R129" s="12">
        <v>240.56000000000003</v>
      </c>
      <c r="S129" s="12">
        <v>190.16000000000003</v>
      </c>
      <c r="T129" s="12">
        <v>126.8</v>
      </c>
      <c r="U129" s="12">
        <v>91.919999999999987</v>
      </c>
      <c r="V129" s="12">
        <v>76.239999999999995</v>
      </c>
      <c r="W129" s="12">
        <v>55.280000000000008</v>
      </c>
      <c r="X129" s="12">
        <v>48.720000000000006</v>
      </c>
      <c r="Y129" s="12">
        <v>25.359999999999996</v>
      </c>
      <c r="Z129" s="12">
        <v>0</v>
      </c>
      <c r="AB129" s="7">
        <f t="shared" si="1"/>
        <v>7776.9599999999991</v>
      </c>
    </row>
    <row r="130" spans="2:28" x14ac:dyDescent="0.2">
      <c r="B130" s="6">
        <v>44324</v>
      </c>
      <c r="C130" s="12">
        <v>0</v>
      </c>
      <c r="D130" s="12">
        <v>0</v>
      </c>
      <c r="E130" s="12">
        <v>0</v>
      </c>
      <c r="F130" s="12">
        <v>35.6</v>
      </c>
      <c r="G130" s="12">
        <v>126.8</v>
      </c>
      <c r="H130" s="12">
        <v>254.24000000000007</v>
      </c>
      <c r="I130" s="12">
        <v>444.64</v>
      </c>
      <c r="J130" s="12">
        <v>633.28</v>
      </c>
      <c r="K130" s="12">
        <v>876.4799999999999</v>
      </c>
      <c r="L130" s="12">
        <v>934.4</v>
      </c>
      <c r="M130" s="12">
        <v>974.24</v>
      </c>
      <c r="N130" s="12">
        <v>995.04000000000019</v>
      </c>
      <c r="O130" s="12">
        <v>1006.8800000000001</v>
      </c>
      <c r="P130" s="12">
        <v>1012</v>
      </c>
      <c r="Q130" s="12">
        <v>1012</v>
      </c>
      <c r="R130" s="12">
        <v>1012</v>
      </c>
      <c r="S130" s="12">
        <v>1012</v>
      </c>
      <c r="T130" s="12">
        <v>1012</v>
      </c>
      <c r="U130" s="12">
        <v>1012</v>
      </c>
      <c r="V130" s="12">
        <v>1012</v>
      </c>
      <c r="W130" s="12">
        <v>975.5200000000001</v>
      </c>
      <c r="X130" s="12">
        <v>804.16000000000008</v>
      </c>
      <c r="Y130" s="12">
        <v>454.4</v>
      </c>
      <c r="Z130" s="12">
        <v>190.16000000000003</v>
      </c>
      <c r="AB130" s="7">
        <f t="shared" si="1"/>
        <v>15789.84</v>
      </c>
    </row>
    <row r="131" spans="2:28" x14ac:dyDescent="0.2">
      <c r="B131" s="6">
        <v>44325</v>
      </c>
      <c r="C131" s="12">
        <v>68.400000000000006</v>
      </c>
      <c r="D131" s="12">
        <v>15.12</v>
      </c>
      <c r="E131" s="12">
        <v>0</v>
      </c>
      <c r="F131" s="12">
        <v>10</v>
      </c>
      <c r="G131" s="12">
        <v>42.160000000000004</v>
      </c>
      <c r="H131" s="12">
        <v>84.08</v>
      </c>
      <c r="I131" s="12">
        <v>136.4</v>
      </c>
      <c r="J131" s="12">
        <v>190.16000000000003</v>
      </c>
      <c r="K131" s="12">
        <v>201.68</v>
      </c>
      <c r="L131" s="12">
        <v>146</v>
      </c>
      <c r="M131" s="12">
        <v>84.08</v>
      </c>
      <c r="N131" s="12">
        <v>25.359999999999996</v>
      </c>
      <c r="O131" s="12">
        <v>10</v>
      </c>
      <c r="P131" s="12">
        <v>42.160000000000004</v>
      </c>
      <c r="Q131" s="12">
        <v>107.6</v>
      </c>
      <c r="R131" s="12">
        <v>178.64000000000001</v>
      </c>
      <c r="S131" s="12">
        <v>213.2</v>
      </c>
      <c r="T131" s="12">
        <v>213.2</v>
      </c>
      <c r="U131" s="12">
        <v>254.24000000000007</v>
      </c>
      <c r="V131" s="12">
        <v>313.91999999999996</v>
      </c>
      <c r="W131" s="12">
        <v>444.64</v>
      </c>
      <c r="X131" s="12">
        <v>518.24</v>
      </c>
      <c r="Y131" s="12">
        <v>536.31999999999994</v>
      </c>
      <c r="Z131" s="12">
        <v>497.43999999999994</v>
      </c>
      <c r="AB131" s="7">
        <f t="shared" si="1"/>
        <v>4333.0399999999991</v>
      </c>
    </row>
    <row r="132" spans="2:28" x14ac:dyDescent="0.2">
      <c r="B132" s="6">
        <v>44326</v>
      </c>
      <c r="C132" s="12">
        <v>454.4</v>
      </c>
      <c r="D132" s="12">
        <v>401.91999999999996</v>
      </c>
      <c r="E132" s="12">
        <v>281.60000000000002</v>
      </c>
      <c r="F132" s="12">
        <v>226.88000000000002</v>
      </c>
      <c r="G132" s="12">
        <v>201.68</v>
      </c>
      <c r="H132" s="12">
        <v>136.4</v>
      </c>
      <c r="I132" s="12">
        <v>61.840000000000011</v>
      </c>
      <c r="J132" s="12">
        <v>42.160000000000004</v>
      </c>
      <c r="K132" s="12">
        <v>91.919999999999987</v>
      </c>
      <c r="L132" s="12">
        <v>107.6</v>
      </c>
      <c r="M132" s="12">
        <v>167.12</v>
      </c>
      <c r="N132" s="12">
        <v>201.68</v>
      </c>
      <c r="O132" s="12">
        <v>178.64000000000001</v>
      </c>
      <c r="P132" s="12">
        <v>146</v>
      </c>
      <c r="Q132" s="12">
        <v>117.2</v>
      </c>
      <c r="R132" s="12">
        <v>84.08</v>
      </c>
      <c r="S132" s="12">
        <v>55.280000000000008</v>
      </c>
      <c r="T132" s="12">
        <v>42.160000000000004</v>
      </c>
      <c r="U132" s="12">
        <v>35.6</v>
      </c>
      <c r="V132" s="12">
        <v>42.160000000000004</v>
      </c>
      <c r="W132" s="12">
        <v>42.160000000000004</v>
      </c>
      <c r="X132" s="12">
        <v>42.160000000000004</v>
      </c>
      <c r="Y132" s="12">
        <v>61.840000000000011</v>
      </c>
      <c r="Z132" s="12">
        <v>91.919999999999987</v>
      </c>
      <c r="AB132" s="7">
        <f t="shared" ref="AB132:AB195" si="2">SUM(C132:Z132)</f>
        <v>3314.3999999999996</v>
      </c>
    </row>
    <row r="133" spans="2:28" x14ac:dyDescent="0.2">
      <c r="B133" s="6">
        <v>44327</v>
      </c>
      <c r="C133" s="12">
        <v>99.759999999999991</v>
      </c>
      <c r="D133" s="12">
        <v>99.759999999999991</v>
      </c>
      <c r="E133" s="12">
        <v>117.2</v>
      </c>
      <c r="F133" s="12">
        <v>126.8</v>
      </c>
      <c r="G133" s="12">
        <v>146</v>
      </c>
      <c r="H133" s="12">
        <v>155.6</v>
      </c>
      <c r="I133" s="12">
        <v>117.2</v>
      </c>
      <c r="J133" s="12">
        <v>146</v>
      </c>
      <c r="K133" s="12">
        <v>297.76</v>
      </c>
      <c r="L133" s="12">
        <v>602.72</v>
      </c>
      <c r="M133" s="12">
        <v>720.96</v>
      </c>
      <c r="N133" s="12">
        <v>728.96</v>
      </c>
      <c r="O133" s="12">
        <v>728.96</v>
      </c>
      <c r="P133" s="12">
        <v>728.96</v>
      </c>
      <c r="Q133" s="12">
        <v>633.28</v>
      </c>
      <c r="R133" s="12">
        <v>444.64</v>
      </c>
      <c r="S133" s="12">
        <v>240.56000000000003</v>
      </c>
      <c r="T133" s="12">
        <v>107.6</v>
      </c>
      <c r="U133" s="12">
        <v>30.479999999999997</v>
      </c>
      <c r="V133" s="12">
        <v>0</v>
      </c>
      <c r="W133" s="12">
        <v>15.12</v>
      </c>
      <c r="X133" s="12">
        <v>55.280000000000008</v>
      </c>
      <c r="Y133" s="12">
        <v>99.759999999999991</v>
      </c>
      <c r="Z133" s="12">
        <v>136.4</v>
      </c>
      <c r="AB133" s="7">
        <f t="shared" si="2"/>
        <v>6579.76</v>
      </c>
    </row>
    <row r="134" spans="2:28" x14ac:dyDescent="0.2">
      <c r="B134" s="6">
        <v>44328</v>
      </c>
      <c r="C134" s="12">
        <v>167.12</v>
      </c>
      <c r="D134" s="12">
        <v>178.64000000000001</v>
      </c>
      <c r="E134" s="12">
        <v>190.16000000000003</v>
      </c>
      <c r="F134" s="12">
        <v>213.2</v>
      </c>
      <c r="G134" s="12">
        <v>226.88000000000002</v>
      </c>
      <c r="H134" s="12">
        <v>240.56000000000003</v>
      </c>
      <c r="I134" s="12">
        <v>240.56000000000003</v>
      </c>
      <c r="J134" s="12">
        <v>254.24000000000007</v>
      </c>
      <c r="K134" s="12">
        <v>380.8</v>
      </c>
      <c r="L134" s="12">
        <v>620.79999999999995</v>
      </c>
      <c r="M134" s="12">
        <v>804.16000000000008</v>
      </c>
      <c r="N134" s="12">
        <v>926.4</v>
      </c>
      <c r="O134" s="12">
        <v>942.24</v>
      </c>
      <c r="P134" s="12">
        <v>966.4</v>
      </c>
      <c r="Q134" s="12">
        <v>966.4</v>
      </c>
      <c r="R134" s="12">
        <v>942.24</v>
      </c>
      <c r="S134" s="12">
        <v>939.28</v>
      </c>
      <c r="T134" s="12">
        <v>889.3599999999999</v>
      </c>
      <c r="U134" s="12">
        <v>812.16000000000008</v>
      </c>
      <c r="V134" s="12">
        <v>804.16000000000008</v>
      </c>
      <c r="W134" s="12">
        <v>728.96</v>
      </c>
      <c r="X134" s="12">
        <v>728.96</v>
      </c>
      <c r="Y134" s="12">
        <v>728.96</v>
      </c>
      <c r="Z134" s="12">
        <v>728.96</v>
      </c>
      <c r="AB134" s="7">
        <f t="shared" si="2"/>
        <v>14621.599999999999</v>
      </c>
    </row>
    <row r="135" spans="2:28" x14ac:dyDescent="0.2">
      <c r="B135" s="6">
        <v>44329</v>
      </c>
      <c r="C135" s="12">
        <v>708.48</v>
      </c>
      <c r="D135" s="12">
        <v>633.28</v>
      </c>
      <c r="E135" s="12">
        <v>560</v>
      </c>
      <c r="F135" s="12">
        <v>518.24</v>
      </c>
      <c r="G135" s="12">
        <v>497.43999999999994</v>
      </c>
      <c r="H135" s="12">
        <v>475.52</v>
      </c>
      <c r="I135" s="12">
        <v>475.52</v>
      </c>
      <c r="J135" s="12">
        <v>475.52</v>
      </c>
      <c r="K135" s="12">
        <v>475.52</v>
      </c>
      <c r="L135" s="12">
        <v>475.52</v>
      </c>
      <c r="M135" s="12">
        <v>475.52</v>
      </c>
      <c r="N135" s="12">
        <v>444.64</v>
      </c>
      <c r="O135" s="12">
        <v>380.8</v>
      </c>
      <c r="P135" s="12">
        <v>330.08</v>
      </c>
      <c r="Q135" s="12">
        <v>281.60000000000002</v>
      </c>
      <c r="R135" s="12">
        <v>226.88000000000002</v>
      </c>
      <c r="S135" s="12">
        <v>190.16000000000003</v>
      </c>
      <c r="T135" s="12">
        <v>146</v>
      </c>
      <c r="U135" s="12">
        <v>107.6</v>
      </c>
      <c r="V135" s="12">
        <v>84.08</v>
      </c>
      <c r="W135" s="12">
        <v>68.400000000000006</v>
      </c>
      <c r="X135" s="12">
        <v>48.720000000000006</v>
      </c>
      <c r="Y135" s="12">
        <v>35.6</v>
      </c>
      <c r="Z135" s="12">
        <v>25.359999999999996</v>
      </c>
      <c r="AB135" s="7">
        <f t="shared" si="2"/>
        <v>8140.4800000000023</v>
      </c>
    </row>
    <row r="136" spans="2:28" x14ac:dyDescent="0.2">
      <c r="B136" s="6">
        <v>44330</v>
      </c>
      <c r="C136" s="12">
        <v>35.6</v>
      </c>
      <c r="D136" s="12">
        <v>55.280000000000008</v>
      </c>
      <c r="E136" s="12">
        <v>84.08</v>
      </c>
      <c r="F136" s="12">
        <v>107.6</v>
      </c>
      <c r="G136" s="12">
        <v>117.2</v>
      </c>
      <c r="H136" s="12">
        <v>117.2</v>
      </c>
      <c r="I136" s="12">
        <v>91.919999999999987</v>
      </c>
      <c r="J136" s="12">
        <v>76.239999999999995</v>
      </c>
      <c r="K136" s="12">
        <v>76.239999999999995</v>
      </c>
      <c r="L136" s="12">
        <v>68.400000000000006</v>
      </c>
      <c r="M136" s="12">
        <v>55.280000000000008</v>
      </c>
      <c r="N136" s="12">
        <v>35.6</v>
      </c>
      <c r="O136" s="12">
        <v>30.479999999999997</v>
      </c>
      <c r="P136" s="12">
        <v>25.359999999999996</v>
      </c>
      <c r="Q136" s="12">
        <v>30.479999999999997</v>
      </c>
      <c r="R136" s="12">
        <v>55.280000000000008</v>
      </c>
      <c r="S136" s="12">
        <v>84.08</v>
      </c>
      <c r="T136" s="12">
        <v>117.2</v>
      </c>
      <c r="U136" s="12">
        <v>126.8</v>
      </c>
      <c r="V136" s="12">
        <v>84.08</v>
      </c>
      <c r="W136" s="12">
        <v>35.6</v>
      </c>
      <c r="X136" s="12">
        <v>0</v>
      </c>
      <c r="Y136" s="12">
        <v>0</v>
      </c>
      <c r="Z136" s="12">
        <v>0</v>
      </c>
      <c r="AB136" s="7">
        <f t="shared" si="2"/>
        <v>1509.9999999999998</v>
      </c>
    </row>
    <row r="137" spans="2:28" x14ac:dyDescent="0.2">
      <c r="B137" s="6">
        <v>44331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10</v>
      </c>
      <c r="S137" s="12">
        <v>20.239999999999998</v>
      </c>
      <c r="T137" s="12">
        <v>30.479999999999997</v>
      </c>
      <c r="U137" s="12">
        <v>30.479999999999997</v>
      </c>
      <c r="V137" s="12">
        <v>15.12</v>
      </c>
      <c r="W137" s="12">
        <v>0</v>
      </c>
      <c r="X137" s="12">
        <v>0</v>
      </c>
      <c r="Y137" s="12">
        <v>0</v>
      </c>
      <c r="Z137" s="12">
        <v>0</v>
      </c>
      <c r="AB137" s="7">
        <f t="shared" si="2"/>
        <v>106.32</v>
      </c>
    </row>
    <row r="138" spans="2:28" x14ac:dyDescent="0.2">
      <c r="B138" s="6">
        <v>44332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20.239999999999998</v>
      </c>
      <c r="S138" s="12">
        <v>55.280000000000008</v>
      </c>
      <c r="T138" s="12">
        <v>99.759999999999991</v>
      </c>
      <c r="U138" s="12">
        <v>126.8</v>
      </c>
      <c r="V138" s="12">
        <v>146</v>
      </c>
      <c r="W138" s="12">
        <v>146</v>
      </c>
      <c r="X138" s="12">
        <v>117.2</v>
      </c>
      <c r="Y138" s="12">
        <v>84.08</v>
      </c>
      <c r="Z138" s="12">
        <v>42.160000000000004</v>
      </c>
      <c r="AB138" s="7">
        <f t="shared" si="2"/>
        <v>837.52</v>
      </c>
    </row>
    <row r="139" spans="2:28" x14ac:dyDescent="0.2">
      <c r="B139" s="6">
        <v>44333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15.12</v>
      </c>
      <c r="V139" s="12">
        <v>15.12</v>
      </c>
      <c r="W139" s="12">
        <v>0</v>
      </c>
      <c r="X139" s="12">
        <v>0</v>
      </c>
      <c r="Y139" s="12">
        <v>0</v>
      </c>
      <c r="Z139" s="12">
        <v>0</v>
      </c>
      <c r="AB139" s="7">
        <f t="shared" si="2"/>
        <v>30.24</v>
      </c>
    </row>
    <row r="140" spans="2:28" x14ac:dyDescent="0.2">
      <c r="B140" s="6">
        <v>44334</v>
      </c>
      <c r="C140" s="12">
        <v>20.239999999999998</v>
      </c>
      <c r="D140" s="12">
        <v>61.840000000000011</v>
      </c>
      <c r="E140" s="12">
        <v>107.6</v>
      </c>
      <c r="F140" s="12">
        <v>136.4</v>
      </c>
      <c r="G140" s="12">
        <v>126.8</v>
      </c>
      <c r="H140" s="12">
        <v>91.919999999999987</v>
      </c>
      <c r="I140" s="12">
        <v>61.840000000000011</v>
      </c>
      <c r="J140" s="12">
        <v>48.720000000000006</v>
      </c>
      <c r="K140" s="12">
        <v>35.6</v>
      </c>
      <c r="L140" s="12">
        <v>25.359999999999996</v>
      </c>
      <c r="M140" s="12">
        <v>20.239999999999998</v>
      </c>
      <c r="N140" s="12">
        <v>20.239999999999998</v>
      </c>
      <c r="O140" s="12">
        <v>25.359999999999996</v>
      </c>
      <c r="P140" s="12">
        <v>25.359999999999996</v>
      </c>
      <c r="Q140" s="12">
        <v>20.239999999999998</v>
      </c>
      <c r="R140" s="12">
        <v>20.239999999999998</v>
      </c>
      <c r="S140" s="12">
        <v>30.479999999999997</v>
      </c>
      <c r="T140" s="12">
        <v>48.720000000000006</v>
      </c>
      <c r="U140" s="12">
        <v>76.239999999999995</v>
      </c>
      <c r="V140" s="12">
        <v>84.08</v>
      </c>
      <c r="W140" s="12">
        <v>99.759999999999991</v>
      </c>
      <c r="X140" s="12">
        <v>107.6</v>
      </c>
      <c r="Y140" s="12">
        <v>126.8</v>
      </c>
      <c r="Z140" s="12">
        <v>136.4</v>
      </c>
      <c r="AB140" s="7">
        <f t="shared" si="2"/>
        <v>1558.0800000000002</v>
      </c>
    </row>
    <row r="141" spans="2:28" x14ac:dyDescent="0.2">
      <c r="B141" s="6">
        <v>44335</v>
      </c>
      <c r="C141" s="12">
        <v>155.6</v>
      </c>
      <c r="D141" s="12">
        <v>167.12</v>
      </c>
      <c r="E141" s="12">
        <v>155.6</v>
      </c>
      <c r="F141" s="12">
        <v>136.4</v>
      </c>
      <c r="G141" s="12">
        <v>107.6</v>
      </c>
      <c r="H141" s="12">
        <v>84.08</v>
      </c>
      <c r="I141" s="12">
        <v>61.840000000000011</v>
      </c>
      <c r="J141" s="12">
        <v>42.160000000000004</v>
      </c>
      <c r="K141" s="12">
        <v>35.6</v>
      </c>
      <c r="L141" s="12">
        <v>42.160000000000004</v>
      </c>
      <c r="M141" s="12">
        <v>42.160000000000004</v>
      </c>
      <c r="N141" s="12">
        <v>42.160000000000004</v>
      </c>
      <c r="O141" s="12">
        <v>30.479999999999997</v>
      </c>
      <c r="P141" s="12">
        <v>25.359999999999996</v>
      </c>
      <c r="Q141" s="12">
        <v>20.239999999999998</v>
      </c>
      <c r="R141" s="12">
        <v>15.12</v>
      </c>
      <c r="S141" s="12">
        <v>25.359999999999996</v>
      </c>
      <c r="T141" s="12">
        <v>35.6</v>
      </c>
      <c r="U141" s="12">
        <v>42.160000000000004</v>
      </c>
      <c r="V141" s="12">
        <v>48.720000000000006</v>
      </c>
      <c r="W141" s="12">
        <v>68.400000000000006</v>
      </c>
      <c r="X141" s="12">
        <v>84.08</v>
      </c>
      <c r="Y141" s="12">
        <v>99.759999999999991</v>
      </c>
      <c r="Z141" s="12">
        <v>117.2</v>
      </c>
      <c r="AB141" s="7">
        <f t="shared" si="2"/>
        <v>1684.96</v>
      </c>
    </row>
    <row r="142" spans="2:28" x14ac:dyDescent="0.2">
      <c r="B142" s="6">
        <v>44336</v>
      </c>
      <c r="C142" s="12">
        <v>146</v>
      </c>
      <c r="D142" s="12">
        <v>190.16000000000003</v>
      </c>
      <c r="E142" s="12">
        <v>281.60000000000002</v>
      </c>
      <c r="F142" s="12">
        <v>401.91999999999996</v>
      </c>
      <c r="G142" s="12">
        <v>475.52</v>
      </c>
      <c r="H142" s="12">
        <v>475.52</v>
      </c>
      <c r="I142" s="12">
        <v>497.43999999999994</v>
      </c>
      <c r="J142" s="12">
        <v>620.79999999999995</v>
      </c>
      <c r="K142" s="12">
        <v>708.48</v>
      </c>
      <c r="L142" s="12">
        <v>804.16000000000008</v>
      </c>
      <c r="M142" s="12">
        <v>892.31999999999994</v>
      </c>
      <c r="N142" s="12">
        <v>966.4</v>
      </c>
      <c r="O142" s="12">
        <v>990.8</v>
      </c>
      <c r="P142" s="12">
        <v>1005.6</v>
      </c>
      <c r="Q142" s="12">
        <v>1011.2</v>
      </c>
      <c r="R142" s="12">
        <v>1011.36</v>
      </c>
      <c r="S142" s="12">
        <v>1011.36</v>
      </c>
      <c r="T142" s="12">
        <v>1006.8800000000001</v>
      </c>
      <c r="U142" s="12">
        <v>995.04000000000019</v>
      </c>
      <c r="V142" s="12">
        <v>994.88000000000011</v>
      </c>
      <c r="W142" s="12">
        <v>1006.72</v>
      </c>
      <c r="X142" s="12">
        <v>1011.36</v>
      </c>
      <c r="Y142" s="12">
        <v>1012</v>
      </c>
      <c r="Z142" s="12">
        <v>1012</v>
      </c>
      <c r="AB142" s="7">
        <f t="shared" si="2"/>
        <v>18529.52</v>
      </c>
    </row>
    <row r="143" spans="2:28" x14ac:dyDescent="0.2">
      <c r="B143" s="6">
        <v>44337</v>
      </c>
      <c r="C143" s="12">
        <v>1012</v>
      </c>
      <c r="D143" s="12">
        <v>1012</v>
      </c>
      <c r="E143" s="12">
        <v>1012</v>
      </c>
      <c r="F143" s="12">
        <v>1012</v>
      </c>
      <c r="G143" s="12">
        <v>1012</v>
      </c>
      <c r="H143" s="12">
        <v>1012</v>
      </c>
      <c r="I143" s="12">
        <v>1012</v>
      </c>
      <c r="J143" s="12">
        <v>1012</v>
      </c>
      <c r="K143" s="12">
        <v>1012</v>
      </c>
      <c r="L143" s="12">
        <v>1012</v>
      </c>
      <c r="M143" s="12">
        <v>1012</v>
      </c>
      <c r="N143" s="12">
        <v>1012</v>
      </c>
      <c r="O143" s="12">
        <v>1012</v>
      </c>
      <c r="P143" s="12">
        <v>1012</v>
      </c>
      <c r="Q143" s="12">
        <v>1012</v>
      </c>
      <c r="R143" s="12">
        <v>1012</v>
      </c>
      <c r="S143" s="12">
        <v>1012</v>
      </c>
      <c r="T143" s="12">
        <v>1011.36</v>
      </c>
      <c r="U143" s="12">
        <v>1005.6</v>
      </c>
      <c r="V143" s="12">
        <v>975.36</v>
      </c>
      <c r="W143" s="12">
        <v>939.28</v>
      </c>
      <c r="X143" s="12">
        <v>934.4</v>
      </c>
      <c r="Y143" s="12">
        <v>926.4</v>
      </c>
      <c r="Z143" s="12">
        <v>926.4</v>
      </c>
      <c r="AB143" s="7">
        <f t="shared" si="2"/>
        <v>23922.800000000003</v>
      </c>
    </row>
    <row r="144" spans="2:28" x14ac:dyDescent="0.2">
      <c r="B144" s="6">
        <v>44338</v>
      </c>
      <c r="C144" s="12">
        <v>889.3599999999999</v>
      </c>
      <c r="D144" s="12">
        <v>889.3599999999999</v>
      </c>
      <c r="E144" s="12">
        <v>889.3599999999999</v>
      </c>
      <c r="F144" s="12">
        <v>884.4799999999999</v>
      </c>
      <c r="G144" s="12">
        <v>812.16000000000008</v>
      </c>
      <c r="H144" s="12">
        <v>791.68000000000006</v>
      </c>
      <c r="I144" s="12">
        <v>791.68000000000006</v>
      </c>
      <c r="J144" s="12">
        <v>720.96</v>
      </c>
      <c r="K144" s="12">
        <v>669.6</v>
      </c>
      <c r="L144" s="12">
        <v>581.91999999999996</v>
      </c>
      <c r="M144" s="12">
        <v>497.43999999999994</v>
      </c>
      <c r="N144" s="12">
        <v>444.64</v>
      </c>
      <c r="O144" s="12">
        <v>444.64</v>
      </c>
      <c r="P144" s="12">
        <v>444.64</v>
      </c>
      <c r="Q144" s="12">
        <v>423.84</v>
      </c>
      <c r="R144" s="12">
        <v>401.91999999999996</v>
      </c>
      <c r="S144" s="12">
        <v>330.08</v>
      </c>
      <c r="T144" s="12">
        <v>267.92000000000007</v>
      </c>
      <c r="U144" s="12">
        <v>201.68</v>
      </c>
      <c r="V144" s="12">
        <v>155.6</v>
      </c>
      <c r="W144" s="12">
        <v>117.2</v>
      </c>
      <c r="X144" s="12">
        <v>68.400000000000006</v>
      </c>
      <c r="Y144" s="12">
        <v>25.359999999999996</v>
      </c>
      <c r="Z144" s="12">
        <v>0</v>
      </c>
      <c r="AB144" s="7">
        <f t="shared" si="2"/>
        <v>11743.920000000002</v>
      </c>
    </row>
    <row r="145" spans="2:28" x14ac:dyDescent="0.2">
      <c r="B145" s="6">
        <v>44339</v>
      </c>
      <c r="C145" s="12">
        <v>0</v>
      </c>
      <c r="D145" s="12">
        <v>0</v>
      </c>
      <c r="E145" s="12">
        <v>0</v>
      </c>
      <c r="F145" s="12">
        <v>20.239999999999998</v>
      </c>
      <c r="G145" s="12">
        <v>91.919999999999987</v>
      </c>
      <c r="H145" s="12">
        <v>190.16000000000003</v>
      </c>
      <c r="I145" s="12">
        <v>240.56000000000003</v>
      </c>
      <c r="J145" s="12">
        <v>313.91999999999996</v>
      </c>
      <c r="K145" s="12">
        <v>362.4</v>
      </c>
      <c r="L145" s="12">
        <v>380.8</v>
      </c>
      <c r="M145" s="12">
        <v>423.84</v>
      </c>
      <c r="N145" s="12">
        <v>497.43999999999994</v>
      </c>
      <c r="O145" s="12">
        <v>620.79999999999995</v>
      </c>
      <c r="P145" s="12">
        <v>728.96</v>
      </c>
      <c r="Q145" s="12">
        <v>817.04000000000008</v>
      </c>
      <c r="R145" s="12">
        <v>926.4</v>
      </c>
      <c r="S145" s="12">
        <v>966.4</v>
      </c>
      <c r="T145" s="12">
        <v>942.24</v>
      </c>
      <c r="U145" s="12">
        <v>934.4</v>
      </c>
      <c r="V145" s="12">
        <v>934.4</v>
      </c>
      <c r="W145" s="12">
        <v>926.4</v>
      </c>
      <c r="X145" s="12">
        <v>876.4799999999999</v>
      </c>
      <c r="Y145" s="12">
        <v>791.68000000000006</v>
      </c>
      <c r="Z145" s="12">
        <v>720.96</v>
      </c>
      <c r="AB145" s="7">
        <f t="shared" si="2"/>
        <v>12707.439999999999</v>
      </c>
    </row>
    <row r="146" spans="2:28" x14ac:dyDescent="0.2">
      <c r="B146" s="6">
        <v>44340</v>
      </c>
      <c r="C146" s="12">
        <v>720.96</v>
      </c>
      <c r="D146" s="12">
        <v>804.16000000000008</v>
      </c>
      <c r="E146" s="12">
        <v>889.3599999999999</v>
      </c>
      <c r="F146" s="12">
        <v>939.28</v>
      </c>
      <c r="G146" s="12">
        <v>971.28</v>
      </c>
      <c r="H146" s="12">
        <v>974.24</v>
      </c>
      <c r="I146" s="12">
        <v>974.24</v>
      </c>
      <c r="J146" s="12">
        <v>975.36</v>
      </c>
      <c r="K146" s="12">
        <v>974.24</v>
      </c>
      <c r="L146" s="12">
        <v>966.4</v>
      </c>
      <c r="M146" s="12">
        <v>926.4</v>
      </c>
      <c r="N146" s="12">
        <v>884.4799999999999</v>
      </c>
      <c r="O146" s="12">
        <v>876.4799999999999</v>
      </c>
      <c r="P146" s="12">
        <v>812.16000000000008</v>
      </c>
      <c r="Q146" s="12">
        <v>804.16000000000008</v>
      </c>
      <c r="R146" s="12">
        <v>728.96</v>
      </c>
      <c r="S146" s="12">
        <v>690.4</v>
      </c>
      <c r="T146" s="12">
        <v>602.72</v>
      </c>
      <c r="U146" s="12">
        <v>497.43999999999994</v>
      </c>
      <c r="V146" s="12">
        <v>454.4</v>
      </c>
      <c r="W146" s="12">
        <v>536.31999999999994</v>
      </c>
      <c r="X146" s="12">
        <v>602.72</v>
      </c>
      <c r="Y146" s="12">
        <v>602.72</v>
      </c>
      <c r="Z146" s="12">
        <v>602.72</v>
      </c>
      <c r="AB146" s="7">
        <f t="shared" si="2"/>
        <v>18811.599999999999</v>
      </c>
    </row>
    <row r="147" spans="2:28" x14ac:dyDescent="0.2">
      <c r="B147" s="6">
        <v>44341</v>
      </c>
      <c r="C147" s="12">
        <v>602.72</v>
      </c>
      <c r="D147" s="12">
        <v>497.43999999999994</v>
      </c>
      <c r="E147" s="12">
        <v>444.64</v>
      </c>
      <c r="F147" s="12">
        <v>444.64</v>
      </c>
      <c r="G147" s="12">
        <v>423.84</v>
      </c>
      <c r="H147" s="12">
        <v>330.08</v>
      </c>
      <c r="I147" s="12">
        <v>313.91999999999996</v>
      </c>
      <c r="J147" s="12">
        <v>380.8</v>
      </c>
      <c r="K147" s="12">
        <v>380.8</v>
      </c>
      <c r="L147" s="12">
        <v>362.4</v>
      </c>
      <c r="M147" s="12">
        <v>346.23999999999995</v>
      </c>
      <c r="N147" s="12">
        <v>297.76</v>
      </c>
      <c r="O147" s="12">
        <v>240.56000000000003</v>
      </c>
      <c r="P147" s="12">
        <v>240.56000000000003</v>
      </c>
      <c r="Q147" s="12">
        <v>281.60000000000002</v>
      </c>
      <c r="R147" s="12">
        <v>346.23999999999995</v>
      </c>
      <c r="S147" s="12">
        <v>423.84</v>
      </c>
      <c r="T147" s="12">
        <v>454.4</v>
      </c>
      <c r="U147" s="12">
        <v>454.4</v>
      </c>
      <c r="V147" s="12">
        <v>444.64</v>
      </c>
      <c r="W147" s="12">
        <v>444.64</v>
      </c>
      <c r="X147" s="12">
        <v>536.31999999999994</v>
      </c>
      <c r="Y147" s="12">
        <v>560</v>
      </c>
      <c r="Z147" s="12">
        <v>497.43999999999994</v>
      </c>
      <c r="AB147" s="7">
        <f t="shared" si="2"/>
        <v>9749.9200000000019</v>
      </c>
    </row>
    <row r="148" spans="2:28" x14ac:dyDescent="0.2">
      <c r="B148" s="6">
        <v>44342</v>
      </c>
      <c r="C148" s="12">
        <v>475.52</v>
      </c>
      <c r="D148" s="12">
        <v>444.64</v>
      </c>
      <c r="E148" s="12">
        <v>454.4</v>
      </c>
      <c r="F148" s="12">
        <v>475.52</v>
      </c>
      <c r="G148" s="12">
        <v>454.4</v>
      </c>
      <c r="H148" s="12">
        <v>423.84</v>
      </c>
      <c r="I148" s="12">
        <v>362.4</v>
      </c>
      <c r="J148" s="12">
        <v>401.91999999999996</v>
      </c>
      <c r="K148" s="12">
        <v>380.8</v>
      </c>
      <c r="L148" s="12">
        <v>444.64</v>
      </c>
      <c r="M148" s="12">
        <v>560</v>
      </c>
      <c r="N148" s="12">
        <v>620.79999999999995</v>
      </c>
      <c r="O148" s="12">
        <v>633.28</v>
      </c>
      <c r="P148" s="12">
        <v>633.28</v>
      </c>
      <c r="Q148" s="12">
        <v>602.72</v>
      </c>
      <c r="R148" s="12">
        <v>581.91999999999996</v>
      </c>
      <c r="S148" s="12">
        <v>560</v>
      </c>
      <c r="T148" s="12">
        <v>518.24</v>
      </c>
      <c r="U148" s="12">
        <v>454.4</v>
      </c>
      <c r="V148" s="12">
        <v>362.4</v>
      </c>
      <c r="W148" s="12">
        <v>254.24000000000007</v>
      </c>
      <c r="X148" s="12">
        <v>190.16000000000003</v>
      </c>
      <c r="Y148" s="12">
        <v>155.6</v>
      </c>
      <c r="Z148" s="12">
        <v>155.6</v>
      </c>
      <c r="AB148" s="7">
        <f t="shared" si="2"/>
        <v>10600.720000000001</v>
      </c>
    </row>
    <row r="149" spans="2:28" x14ac:dyDescent="0.2">
      <c r="B149" s="6">
        <v>44343</v>
      </c>
      <c r="C149" s="12">
        <v>155.6</v>
      </c>
      <c r="D149" s="12">
        <v>155.6</v>
      </c>
      <c r="E149" s="12">
        <v>126.8</v>
      </c>
      <c r="F149" s="12">
        <v>84.08</v>
      </c>
      <c r="G149" s="12">
        <v>35.6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25.359999999999996</v>
      </c>
      <c r="W149" s="12">
        <v>136.4</v>
      </c>
      <c r="X149" s="12">
        <v>201.68</v>
      </c>
      <c r="Y149" s="12">
        <v>178.64000000000001</v>
      </c>
      <c r="Z149" s="12">
        <v>117.2</v>
      </c>
      <c r="AB149" s="7">
        <f t="shared" si="2"/>
        <v>1216.9600000000003</v>
      </c>
    </row>
    <row r="150" spans="2:28" x14ac:dyDescent="0.2">
      <c r="B150" s="6">
        <v>44344</v>
      </c>
      <c r="C150" s="12">
        <v>76.239999999999995</v>
      </c>
      <c r="D150" s="12">
        <v>55.280000000000008</v>
      </c>
      <c r="E150" s="12">
        <v>48.720000000000006</v>
      </c>
      <c r="F150" s="12">
        <v>42.160000000000004</v>
      </c>
      <c r="G150" s="12">
        <v>42.160000000000004</v>
      </c>
      <c r="H150" s="12">
        <v>35.6</v>
      </c>
      <c r="I150" s="12">
        <v>48.720000000000006</v>
      </c>
      <c r="J150" s="12">
        <v>84.08</v>
      </c>
      <c r="K150" s="12">
        <v>107.6</v>
      </c>
      <c r="L150" s="12">
        <v>107.6</v>
      </c>
      <c r="M150" s="12">
        <v>107.6</v>
      </c>
      <c r="N150" s="12">
        <v>99.759999999999991</v>
      </c>
      <c r="O150" s="12">
        <v>117.2</v>
      </c>
      <c r="P150" s="12">
        <v>146</v>
      </c>
      <c r="Q150" s="12">
        <v>190.16000000000003</v>
      </c>
      <c r="R150" s="12">
        <v>240.56000000000003</v>
      </c>
      <c r="S150" s="12">
        <v>281.60000000000002</v>
      </c>
      <c r="T150" s="12">
        <v>330.08</v>
      </c>
      <c r="U150" s="12">
        <v>346.23999999999995</v>
      </c>
      <c r="V150" s="12">
        <v>346.23999999999995</v>
      </c>
      <c r="W150" s="12">
        <v>330.08</v>
      </c>
      <c r="X150" s="12">
        <v>313.91999999999996</v>
      </c>
      <c r="Y150" s="12">
        <v>281.60000000000002</v>
      </c>
      <c r="Z150" s="12">
        <v>254.24000000000007</v>
      </c>
      <c r="AB150" s="7">
        <f t="shared" si="2"/>
        <v>4033.44</v>
      </c>
    </row>
    <row r="151" spans="2:28" x14ac:dyDescent="0.2">
      <c r="B151" s="6">
        <v>44345</v>
      </c>
      <c r="C151" s="12">
        <v>201.68</v>
      </c>
      <c r="D151" s="12">
        <v>146</v>
      </c>
      <c r="E151" s="12">
        <v>107.6</v>
      </c>
      <c r="F151" s="12">
        <v>84.08</v>
      </c>
      <c r="G151" s="12">
        <v>68.400000000000006</v>
      </c>
      <c r="H151" s="12">
        <v>42.160000000000004</v>
      </c>
      <c r="I151" s="12">
        <v>15.12</v>
      </c>
      <c r="J151" s="12">
        <v>10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25.359999999999996</v>
      </c>
      <c r="W151" s="12">
        <v>35.6</v>
      </c>
      <c r="X151" s="12">
        <v>35.6</v>
      </c>
      <c r="Y151" s="12">
        <v>20.239999999999998</v>
      </c>
      <c r="Z151" s="12">
        <v>0</v>
      </c>
      <c r="AB151" s="7">
        <f t="shared" si="2"/>
        <v>791.84</v>
      </c>
    </row>
    <row r="152" spans="2:28" x14ac:dyDescent="0.2">
      <c r="B152" s="6">
        <v>44346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15.12</v>
      </c>
      <c r="O152" s="12">
        <v>35.6</v>
      </c>
      <c r="P152" s="12">
        <v>68.400000000000006</v>
      </c>
      <c r="Q152" s="12">
        <v>91.919999999999987</v>
      </c>
      <c r="R152" s="12">
        <v>107.6</v>
      </c>
      <c r="S152" s="12">
        <v>99.759999999999991</v>
      </c>
      <c r="T152" s="12">
        <v>91.919999999999987</v>
      </c>
      <c r="U152" s="12">
        <v>99.759999999999991</v>
      </c>
      <c r="V152" s="12">
        <v>126.8</v>
      </c>
      <c r="W152" s="12">
        <v>178.64000000000001</v>
      </c>
      <c r="X152" s="12">
        <v>254.24000000000007</v>
      </c>
      <c r="Y152" s="12">
        <v>281.60000000000002</v>
      </c>
      <c r="Z152" s="12">
        <v>281.60000000000002</v>
      </c>
      <c r="AB152" s="7">
        <f t="shared" si="2"/>
        <v>1732.96</v>
      </c>
    </row>
    <row r="153" spans="2:28" x14ac:dyDescent="0.2">
      <c r="B153" s="6">
        <v>44347</v>
      </c>
      <c r="C153" s="12">
        <v>254.24000000000007</v>
      </c>
      <c r="D153" s="12">
        <v>213.2</v>
      </c>
      <c r="E153" s="12">
        <v>178.64000000000001</v>
      </c>
      <c r="F153" s="12">
        <v>146</v>
      </c>
      <c r="G153" s="12">
        <v>136.4</v>
      </c>
      <c r="H153" s="12">
        <v>107.6</v>
      </c>
      <c r="I153" s="12">
        <v>61.840000000000011</v>
      </c>
      <c r="J153" s="12">
        <v>48.720000000000006</v>
      </c>
      <c r="K153" s="12">
        <v>84.08</v>
      </c>
      <c r="L153" s="12">
        <v>107.6</v>
      </c>
      <c r="M153" s="12">
        <v>146</v>
      </c>
      <c r="N153" s="12">
        <v>213.2</v>
      </c>
      <c r="O153" s="12">
        <v>313.91999999999996</v>
      </c>
      <c r="P153" s="12">
        <v>497.43999999999994</v>
      </c>
      <c r="Q153" s="12">
        <v>690.4</v>
      </c>
      <c r="R153" s="12">
        <v>812.16000000000008</v>
      </c>
      <c r="S153" s="12">
        <v>876.4799999999999</v>
      </c>
      <c r="T153" s="12">
        <v>804.16000000000008</v>
      </c>
      <c r="U153" s="12">
        <v>804.16000000000008</v>
      </c>
      <c r="V153" s="12">
        <v>804.16000000000008</v>
      </c>
      <c r="W153" s="12">
        <v>804.16000000000008</v>
      </c>
      <c r="X153" s="12">
        <v>876.4799999999999</v>
      </c>
      <c r="Y153" s="12">
        <v>817.04000000000008</v>
      </c>
      <c r="Z153" s="12">
        <v>728.96</v>
      </c>
      <c r="AB153" s="7">
        <f t="shared" si="2"/>
        <v>10527.04</v>
      </c>
    </row>
    <row r="154" spans="2:28" x14ac:dyDescent="0.2">
      <c r="B154" s="6">
        <v>44348</v>
      </c>
      <c r="C154" s="12">
        <v>633.28</v>
      </c>
      <c r="D154" s="12">
        <v>581.91999999999996</v>
      </c>
      <c r="E154" s="12">
        <v>581.91999999999996</v>
      </c>
      <c r="F154" s="12">
        <v>602.72</v>
      </c>
      <c r="G154" s="12">
        <v>581.91999999999996</v>
      </c>
      <c r="H154" s="12">
        <v>497.43999999999994</v>
      </c>
      <c r="I154" s="12">
        <v>423.84</v>
      </c>
      <c r="J154" s="12">
        <v>423.84</v>
      </c>
      <c r="K154" s="12">
        <v>444.64</v>
      </c>
      <c r="L154" s="12">
        <v>380.8</v>
      </c>
      <c r="M154" s="12">
        <v>240.56000000000003</v>
      </c>
      <c r="N154" s="12">
        <v>126.8</v>
      </c>
      <c r="O154" s="12">
        <v>55.280000000000008</v>
      </c>
      <c r="P154" s="12">
        <v>30.479999999999997</v>
      </c>
      <c r="Q154" s="12">
        <v>0</v>
      </c>
      <c r="R154" s="12">
        <v>0</v>
      </c>
      <c r="S154" s="12">
        <v>0</v>
      </c>
      <c r="T154" s="12">
        <v>0</v>
      </c>
      <c r="U154" s="12">
        <v>35.6</v>
      </c>
      <c r="V154" s="12">
        <v>91.919999999999987</v>
      </c>
      <c r="W154" s="12">
        <v>117.2</v>
      </c>
      <c r="X154" s="12">
        <v>136.4</v>
      </c>
      <c r="Y154" s="12">
        <v>146</v>
      </c>
      <c r="Z154" s="12">
        <v>178.64000000000001</v>
      </c>
      <c r="AB154" s="7">
        <f t="shared" si="2"/>
        <v>6311.2000000000007</v>
      </c>
    </row>
    <row r="155" spans="2:28" x14ac:dyDescent="0.2">
      <c r="B155" s="6">
        <v>44349</v>
      </c>
      <c r="C155" s="12">
        <v>190.16000000000003</v>
      </c>
      <c r="D155" s="12">
        <v>201.68</v>
      </c>
      <c r="E155" s="12">
        <v>226.88000000000002</v>
      </c>
      <c r="F155" s="12">
        <v>254.24000000000007</v>
      </c>
      <c r="G155" s="12">
        <v>254.24000000000007</v>
      </c>
      <c r="H155" s="12">
        <v>190.16000000000003</v>
      </c>
      <c r="I155" s="12">
        <v>167.12</v>
      </c>
      <c r="J155" s="12">
        <v>226.88000000000002</v>
      </c>
      <c r="K155" s="12">
        <v>346.23999999999995</v>
      </c>
      <c r="L155" s="12">
        <v>475.52</v>
      </c>
      <c r="M155" s="12">
        <v>633.28</v>
      </c>
      <c r="N155" s="12">
        <v>720.96</v>
      </c>
      <c r="O155" s="12">
        <v>728.96</v>
      </c>
      <c r="P155" s="12">
        <v>791.68000000000006</v>
      </c>
      <c r="Q155" s="12">
        <v>804.16000000000008</v>
      </c>
      <c r="R155" s="12">
        <v>817.04000000000008</v>
      </c>
      <c r="S155" s="12">
        <v>889.3599999999999</v>
      </c>
      <c r="T155" s="12">
        <v>889.3599999999999</v>
      </c>
      <c r="U155" s="12">
        <v>812.16000000000008</v>
      </c>
      <c r="V155" s="12">
        <v>728.96</v>
      </c>
      <c r="W155" s="12">
        <v>720.96</v>
      </c>
      <c r="X155" s="12">
        <v>708.48</v>
      </c>
      <c r="Y155" s="12">
        <v>633.28</v>
      </c>
      <c r="Z155" s="12">
        <v>602.72</v>
      </c>
      <c r="AB155" s="7">
        <f t="shared" si="2"/>
        <v>13014.48</v>
      </c>
    </row>
    <row r="156" spans="2:28" x14ac:dyDescent="0.2">
      <c r="B156" s="6">
        <v>44350</v>
      </c>
      <c r="C156" s="12">
        <v>602.72</v>
      </c>
      <c r="D156" s="12">
        <v>581.91999999999996</v>
      </c>
      <c r="E156" s="12">
        <v>560</v>
      </c>
      <c r="F156" s="12">
        <v>536.31999999999994</v>
      </c>
      <c r="G156" s="12">
        <v>560</v>
      </c>
      <c r="H156" s="12">
        <v>518.24</v>
      </c>
      <c r="I156" s="12">
        <v>581.91999999999996</v>
      </c>
      <c r="J156" s="12">
        <v>602.72</v>
      </c>
      <c r="K156" s="12">
        <v>669.6</v>
      </c>
      <c r="L156" s="12">
        <v>708.48</v>
      </c>
      <c r="M156" s="12">
        <v>708.48</v>
      </c>
      <c r="N156" s="12">
        <v>728.96</v>
      </c>
      <c r="O156" s="12">
        <v>728.96</v>
      </c>
      <c r="P156" s="12">
        <v>728.96</v>
      </c>
      <c r="Q156" s="12">
        <v>720.96</v>
      </c>
      <c r="R156" s="12">
        <v>669.6</v>
      </c>
      <c r="S156" s="12">
        <v>633.28</v>
      </c>
      <c r="T156" s="12">
        <v>620.79999999999995</v>
      </c>
      <c r="U156" s="12">
        <v>633.28</v>
      </c>
      <c r="V156" s="12">
        <v>690.4</v>
      </c>
      <c r="W156" s="12">
        <v>791.68000000000006</v>
      </c>
      <c r="X156" s="12">
        <v>812.16000000000008</v>
      </c>
      <c r="Y156" s="12">
        <v>804.16000000000008</v>
      </c>
      <c r="Z156" s="12">
        <v>633.28</v>
      </c>
      <c r="AB156" s="7">
        <f t="shared" si="2"/>
        <v>15826.88</v>
      </c>
    </row>
    <row r="157" spans="2:28" x14ac:dyDescent="0.2">
      <c r="B157" s="6">
        <v>44351</v>
      </c>
      <c r="C157" s="12">
        <v>497.43999999999994</v>
      </c>
      <c r="D157" s="12">
        <v>401.91999999999996</v>
      </c>
      <c r="E157" s="12">
        <v>362.4</v>
      </c>
      <c r="F157" s="12">
        <v>297.76</v>
      </c>
      <c r="G157" s="12">
        <v>281.60000000000002</v>
      </c>
      <c r="H157" s="12">
        <v>267.92000000000007</v>
      </c>
      <c r="I157" s="12">
        <v>330.08</v>
      </c>
      <c r="J157" s="12">
        <v>423.84</v>
      </c>
      <c r="K157" s="12">
        <v>423.84</v>
      </c>
      <c r="L157" s="12">
        <v>401.91999999999996</v>
      </c>
      <c r="M157" s="12">
        <v>362.4</v>
      </c>
      <c r="N157" s="12">
        <v>330.08</v>
      </c>
      <c r="O157" s="12">
        <v>281.60000000000002</v>
      </c>
      <c r="P157" s="12">
        <v>240.56000000000003</v>
      </c>
      <c r="Q157" s="12">
        <v>146</v>
      </c>
      <c r="R157" s="12">
        <v>84.08</v>
      </c>
      <c r="S157" s="12">
        <v>25.359999999999996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B157" s="7">
        <f t="shared" si="2"/>
        <v>5158.8000000000011</v>
      </c>
    </row>
    <row r="158" spans="2:28" x14ac:dyDescent="0.2">
      <c r="B158" s="6">
        <v>44352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15.12</v>
      </c>
      <c r="Y158" s="12">
        <v>48.720000000000006</v>
      </c>
      <c r="Z158" s="12">
        <v>107.6</v>
      </c>
      <c r="AB158" s="7">
        <f t="shared" si="2"/>
        <v>171.44</v>
      </c>
    </row>
    <row r="159" spans="2:28" x14ac:dyDescent="0.2">
      <c r="B159" s="6">
        <v>44353</v>
      </c>
      <c r="C159" s="12">
        <v>167.12</v>
      </c>
      <c r="D159" s="12">
        <v>201.68</v>
      </c>
      <c r="E159" s="12">
        <v>190.16000000000003</v>
      </c>
      <c r="F159" s="12">
        <v>178.64000000000001</v>
      </c>
      <c r="G159" s="12">
        <v>190.16000000000003</v>
      </c>
      <c r="H159" s="12">
        <v>226.88000000000002</v>
      </c>
      <c r="I159" s="12">
        <v>267.92000000000007</v>
      </c>
      <c r="J159" s="12">
        <v>240.56000000000003</v>
      </c>
      <c r="K159" s="12">
        <v>201.68</v>
      </c>
      <c r="L159" s="12">
        <v>155.6</v>
      </c>
      <c r="M159" s="12">
        <v>107.6</v>
      </c>
      <c r="N159" s="12">
        <v>68.400000000000006</v>
      </c>
      <c r="O159" s="12">
        <v>25.359999999999996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15.12</v>
      </c>
      <c r="W159" s="12">
        <v>99.759999999999991</v>
      </c>
      <c r="X159" s="12">
        <v>167.12</v>
      </c>
      <c r="Y159" s="12">
        <v>167.12</v>
      </c>
      <c r="Z159" s="12">
        <v>146</v>
      </c>
      <c r="AB159" s="7">
        <f t="shared" si="2"/>
        <v>2816.88</v>
      </c>
    </row>
    <row r="160" spans="2:28" x14ac:dyDescent="0.2">
      <c r="B160" s="6">
        <v>44354</v>
      </c>
      <c r="C160" s="12">
        <v>136.4</v>
      </c>
      <c r="D160" s="12">
        <v>126.8</v>
      </c>
      <c r="E160" s="12">
        <v>126.8</v>
      </c>
      <c r="F160" s="12">
        <v>117.2</v>
      </c>
      <c r="G160" s="12">
        <v>91.919999999999987</v>
      </c>
      <c r="H160" s="12">
        <v>61.840000000000011</v>
      </c>
      <c r="I160" s="12">
        <v>42.160000000000004</v>
      </c>
      <c r="J160" s="12">
        <v>25.359999999999996</v>
      </c>
      <c r="K160" s="12">
        <v>15.12</v>
      </c>
      <c r="L160" s="12">
        <v>0</v>
      </c>
      <c r="M160" s="12">
        <v>0</v>
      </c>
      <c r="N160" s="12">
        <v>10</v>
      </c>
      <c r="O160" s="12">
        <v>10</v>
      </c>
      <c r="P160" s="12">
        <v>0</v>
      </c>
      <c r="Q160" s="12">
        <v>0</v>
      </c>
      <c r="R160" s="12">
        <v>0</v>
      </c>
      <c r="S160" s="12">
        <v>0</v>
      </c>
      <c r="T160" s="12">
        <v>10</v>
      </c>
      <c r="U160" s="12">
        <v>25.359999999999996</v>
      </c>
      <c r="V160" s="12">
        <v>35.6</v>
      </c>
      <c r="W160" s="12">
        <v>55.280000000000008</v>
      </c>
      <c r="X160" s="12">
        <v>76.239999999999995</v>
      </c>
      <c r="Y160" s="12">
        <v>107.6</v>
      </c>
      <c r="Z160" s="12">
        <v>146</v>
      </c>
      <c r="AB160" s="7">
        <f t="shared" si="2"/>
        <v>1219.68</v>
      </c>
    </row>
    <row r="161" spans="2:28" x14ac:dyDescent="0.2">
      <c r="B161" s="6">
        <v>44355</v>
      </c>
      <c r="C161" s="12">
        <v>190.16000000000003</v>
      </c>
      <c r="D161" s="12">
        <v>178.64000000000001</v>
      </c>
      <c r="E161" s="12">
        <v>136.4</v>
      </c>
      <c r="F161" s="12">
        <v>117.2</v>
      </c>
      <c r="G161" s="12">
        <v>126.8</v>
      </c>
      <c r="H161" s="12">
        <v>117.2</v>
      </c>
      <c r="I161" s="12">
        <v>91.919999999999987</v>
      </c>
      <c r="J161" s="12">
        <v>107.6</v>
      </c>
      <c r="K161" s="12">
        <v>201.68</v>
      </c>
      <c r="L161" s="12">
        <v>240.56000000000003</v>
      </c>
      <c r="M161" s="12">
        <v>281.60000000000002</v>
      </c>
      <c r="N161" s="12">
        <v>346.23999999999995</v>
      </c>
      <c r="O161" s="12">
        <v>330.08</v>
      </c>
      <c r="P161" s="12">
        <v>362.4</v>
      </c>
      <c r="Q161" s="12">
        <v>401.91999999999996</v>
      </c>
      <c r="R161" s="12">
        <v>362.4</v>
      </c>
      <c r="S161" s="12">
        <v>267.92000000000007</v>
      </c>
      <c r="T161" s="12">
        <v>167.12</v>
      </c>
      <c r="U161" s="12">
        <v>84.08</v>
      </c>
      <c r="V161" s="12">
        <v>76.239999999999995</v>
      </c>
      <c r="W161" s="12">
        <v>146</v>
      </c>
      <c r="X161" s="12">
        <v>281.60000000000002</v>
      </c>
      <c r="Y161" s="12">
        <v>444.64</v>
      </c>
      <c r="Z161" s="12">
        <v>536.31999999999994</v>
      </c>
      <c r="AB161" s="7">
        <f t="shared" si="2"/>
        <v>5596.72</v>
      </c>
    </row>
    <row r="162" spans="2:28" x14ac:dyDescent="0.2">
      <c r="B162" s="6">
        <v>44356</v>
      </c>
      <c r="C162" s="12">
        <v>536.31999999999994</v>
      </c>
      <c r="D162" s="12">
        <v>497.43999999999994</v>
      </c>
      <c r="E162" s="12">
        <v>444.64</v>
      </c>
      <c r="F162" s="12">
        <v>497.43999999999994</v>
      </c>
      <c r="G162" s="12">
        <v>518.24</v>
      </c>
      <c r="H162" s="12">
        <v>518.24</v>
      </c>
      <c r="I162" s="12">
        <v>475.52</v>
      </c>
      <c r="J162" s="12">
        <v>497.43999999999994</v>
      </c>
      <c r="K162" s="12">
        <v>454.4</v>
      </c>
      <c r="L162" s="12">
        <v>518.24</v>
      </c>
      <c r="M162" s="12">
        <v>536.31999999999994</v>
      </c>
      <c r="N162" s="12">
        <v>560</v>
      </c>
      <c r="O162" s="12">
        <v>518.24</v>
      </c>
      <c r="P162" s="12">
        <v>497.43999999999994</v>
      </c>
      <c r="Q162" s="12">
        <v>536.31999999999994</v>
      </c>
      <c r="R162" s="12">
        <v>620.79999999999995</v>
      </c>
      <c r="S162" s="12">
        <v>602.72</v>
      </c>
      <c r="T162" s="12">
        <v>536.31999999999994</v>
      </c>
      <c r="U162" s="12">
        <v>620.79999999999995</v>
      </c>
      <c r="V162" s="12">
        <v>581.91999999999996</v>
      </c>
      <c r="W162" s="12">
        <v>633.28</v>
      </c>
      <c r="X162" s="12">
        <v>728.96</v>
      </c>
      <c r="Y162" s="12">
        <v>791.68000000000006</v>
      </c>
      <c r="Z162" s="12">
        <v>804.16000000000008</v>
      </c>
      <c r="AB162" s="7">
        <f t="shared" si="2"/>
        <v>13526.879999999997</v>
      </c>
    </row>
    <row r="163" spans="2:28" x14ac:dyDescent="0.2">
      <c r="B163" s="6">
        <v>44357</v>
      </c>
      <c r="C163" s="12">
        <v>804.16000000000008</v>
      </c>
      <c r="D163" s="12">
        <v>791.68000000000006</v>
      </c>
      <c r="E163" s="12">
        <v>791.68000000000006</v>
      </c>
      <c r="F163" s="12">
        <v>812.16000000000008</v>
      </c>
      <c r="G163" s="12">
        <v>876.4799999999999</v>
      </c>
      <c r="H163" s="12">
        <v>817.04000000000008</v>
      </c>
      <c r="I163" s="12">
        <v>876.4799999999999</v>
      </c>
      <c r="J163" s="12">
        <v>971.28</v>
      </c>
      <c r="K163" s="12">
        <v>1006.72</v>
      </c>
      <c r="L163" s="12">
        <v>1006.72</v>
      </c>
      <c r="M163" s="12">
        <v>995.04000000000019</v>
      </c>
      <c r="N163" s="12">
        <v>975.5200000000001</v>
      </c>
      <c r="O163" s="12">
        <v>975.36</v>
      </c>
      <c r="P163" s="12">
        <v>975.5200000000001</v>
      </c>
      <c r="Q163" s="12">
        <v>942.24</v>
      </c>
      <c r="R163" s="12">
        <v>942.24</v>
      </c>
      <c r="S163" s="12">
        <v>892.31999999999994</v>
      </c>
      <c r="T163" s="12">
        <v>876.4799999999999</v>
      </c>
      <c r="U163" s="12">
        <v>817.04000000000008</v>
      </c>
      <c r="V163" s="12">
        <v>817.04000000000008</v>
      </c>
      <c r="W163" s="12">
        <v>876.4799999999999</v>
      </c>
      <c r="X163" s="12">
        <v>884.4799999999999</v>
      </c>
      <c r="Y163" s="12">
        <v>892.31999999999994</v>
      </c>
      <c r="Z163" s="12">
        <v>942.24</v>
      </c>
      <c r="AB163" s="7">
        <f t="shared" si="2"/>
        <v>21558.720000000001</v>
      </c>
    </row>
    <row r="164" spans="2:28" x14ac:dyDescent="0.2">
      <c r="B164" s="6">
        <v>44358</v>
      </c>
      <c r="C164" s="12">
        <v>975.36</v>
      </c>
      <c r="D164" s="12">
        <v>975.36</v>
      </c>
      <c r="E164" s="12">
        <v>971.28</v>
      </c>
      <c r="F164" s="12">
        <v>934.4</v>
      </c>
      <c r="G164" s="12">
        <v>876.4799999999999</v>
      </c>
      <c r="H164" s="12">
        <v>817.04000000000008</v>
      </c>
      <c r="I164" s="12">
        <v>889.3599999999999</v>
      </c>
      <c r="J164" s="12">
        <v>939.28</v>
      </c>
      <c r="K164" s="12">
        <v>971.28</v>
      </c>
      <c r="L164" s="12">
        <v>974.24</v>
      </c>
      <c r="M164" s="12">
        <v>942.24</v>
      </c>
      <c r="N164" s="12">
        <v>971.28</v>
      </c>
      <c r="O164" s="12">
        <v>974.24</v>
      </c>
      <c r="P164" s="12">
        <v>993.76</v>
      </c>
      <c r="Q164" s="12">
        <v>1005.6</v>
      </c>
      <c r="R164" s="12">
        <v>1011.2</v>
      </c>
      <c r="S164" s="12">
        <v>1011.36</v>
      </c>
      <c r="T164" s="12">
        <v>1011.36</v>
      </c>
      <c r="U164" s="12">
        <v>1006.8800000000001</v>
      </c>
      <c r="V164" s="12">
        <v>990.8</v>
      </c>
      <c r="W164" s="12">
        <v>974.24</v>
      </c>
      <c r="X164" s="12">
        <v>971.28</v>
      </c>
      <c r="Y164" s="12">
        <v>974.24</v>
      </c>
      <c r="Z164" s="12">
        <v>993.76</v>
      </c>
      <c r="AB164" s="7">
        <f t="shared" si="2"/>
        <v>23156.320000000003</v>
      </c>
    </row>
    <row r="165" spans="2:28" x14ac:dyDescent="0.2">
      <c r="B165" s="6">
        <v>44359</v>
      </c>
      <c r="C165" s="12">
        <v>990.8</v>
      </c>
      <c r="D165" s="12">
        <v>975.5200000000001</v>
      </c>
      <c r="E165" s="12">
        <v>994.88000000000011</v>
      </c>
      <c r="F165" s="12">
        <v>995.04000000000019</v>
      </c>
      <c r="G165" s="12">
        <v>1006.8800000000001</v>
      </c>
      <c r="H165" s="12">
        <v>1011.36</v>
      </c>
      <c r="I165" s="12">
        <v>1012</v>
      </c>
      <c r="J165" s="12">
        <v>1012</v>
      </c>
      <c r="K165" s="12">
        <v>1012</v>
      </c>
      <c r="L165" s="12">
        <v>1012</v>
      </c>
      <c r="M165" s="12">
        <v>1012</v>
      </c>
      <c r="N165" s="12">
        <v>1012</v>
      </c>
      <c r="O165" s="12">
        <v>1012</v>
      </c>
      <c r="P165" s="12">
        <v>1011.36</v>
      </c>
      <c r="Q165" s="12">
        <v>1005.6</v>
      </c>
      <c r="R165" s="12">
        <v>971.28</v>
      </c>
      <c r="S165" s="12">
        <v>876.4799999999999</v>
      </c>
      <c r="T165" s="12">
        <v>669.6</v>
      </c>
      <c r="U165" s="12">
        <v>401.91999999999996</v>
      </c>
      <c r="V165" s="12">
        <v>201.68</v>
      </c>
      <c r="W165" s="12">
        <v>146</v>
      </c>
      <c r="X165" s="12">
        <v>240.56000000000003</v>
      </c>
      <c r="Y165" s="12">
        <v>380.8</v>
      </c>
      <c r="Z165" s="12">
        <v>497.43999999999994</v>
      </c>
      <c r="AB165" s="7">
        <f t="shared" si="2"/>
        <v>19461.199999999997</v>
      </c>
    </row>
    <row r="166" spans="2:28" x14ac:dyDescent="0.2">
      <c r="B166" s="6">
        <v>44360</v>
      </c>
      <c r="C166" s="12">
        <v>602.72</v>
      </c>
      <c r="D166" s="12">
        <v>602.72</v>
      </c>
      <c r="E166" s="12">
        <v>708.48</v>
      </c>
      <c r="F166" s="12">
        <v>804.16000000000008</v>
      </c>
      <c r="G166" s="12">
        <v>804.16000000000008</v>
      </c>
      <c r="H166" s="12">
        <v>791.68000000000006</v>
      </c>
      <c r="I166" s="12">
        <v>889.3599999999999</v>
      </c>
      <c r="J166" s="12">
        <v>942.24</v>
      </c>
      <c r="K166" s="12">
        <v>993.76</v>
      </c>
      <c r="L166" s="12">
        <v>1011.36</v>
      </c>
      <c r="M166" s="12">
        <v>1012</v>
      </c>
      <c r="N166" s="12">
        <v>1012</v>
      </c>
      <c r="O166" s="12">
        <v>1012</v>
      </c>
      <c r="P166" s="12">
        <v>1012</v>
      </c>
      <c r="Q166" s="12">
        <v>1012</v>
      </c>
      <c r="R166" s="12">
        <v>1006.8800000000001</v>
      </c>
      <c r="S166" s="12">
        <v>939.28</v>
      </c>
      <c r="T166" s="12">
        <v>804.16000000000008</v>
      </c>
      <c r="U166" s="12">
        <v>669.6</v>
      </c>
      <c r="V166" s="12">
        <v>602.72</v>
      </c>
      <c r="W166" s="12">
        <v>518.24</v>
      </c>
      <c r="X166" s="12">
        <v>518.24</v>
      </c>
      <c r="Y166" s="12">
        <v>720.96</v>
      </c>
      <c r="Z166" s="12">
        <v>817.04000000000008</v>
      </c>
      <c r="AB166" s="7">
        <f t="shared" si="2"/>
        <v>19807.760000000006</v>
      </c>
    </row>
    <row r="167" spans="2:28" x14ac:dyDescent="0.2">
      <c r="B167" s="6">
        <v>44361</v>
      </c>
      <c r="C167" s="12">
        <v>876.4799999999999</v>
      </c>
      <c r="D167" s="12">
        <v>876.4799999999999</v>
      </c>
      <c r="E167" s="12">
        <v>926.4</v>
      </c>
      <c r="F167" s="12">
        <v>939.28</v>
      </c>
      <c r="G167" s="12">
        <v>975.36</v>
      </c>
      <c r="H167" s="12">
        <v>995.04000000000019</v>
      </c>
      <c r="I167" s="12">
        <v>1011.2</v>
      </c>
      <c r="J167" s="12">
        <v>1012</v>
      </c>
      <c r="K167" s="12">
        <v>1012</v>
      </c>
      <c r="L167" s="12">
        <v>1012</v>
      </c>
      <c r="M167" s="12">
        <v>1012</v>
      </c>
      <c r="N167" s="12">
        <v>1012</v>
      </c>
      <c r="O167" s="12">
        <v>1012</v>
      </c>
      <c r="P167" s="12">
        <v>1012</v>
      </c>
      <c r="Q167" s="12">
        <v>1012</v>
      </c>
      <c r="R167" s="12">
        <v>1012</v>
      </c>
      <c r="S167" s="12">
        <v>1012</v>
      </c>
      <c r="T167" s="12">
        <v>1012</v>
      </c>
      <c r="U167" s="12">
        <v>1012</v>
      </c>
      <c r="V167" s="12">
        <v>995.04000000000019</v>
      </c>
      <c r="W167" s="12">
        <v>942.24</v>
      </c>
      <c r="X167" s="12">
        <v>889.3599999999999</v>
      </c>
      <c r="Y167" s="12">
        <v>817.04000000000008</v>
      </c>
      <c r="Z167" s="12">
        <v>720.96</v>
      </c>
      <c r="AB167" s="7">
        <f t="shared" si="2"/>
        <v>23108.880000000001</v>
      </c>
    </row>
    <row r="168" spans="2:28" x14ac:dyDescent="0.2">
      <c r="B168" s="6">
        <v>44362</v>
      </c>
      <c r="C168" s="12">
        <v>669.6</v>
      </c>
      <c r="D168" s="12">
        <v>602.72</v>
      </c>
      <c r="E168" s="12">
        <v>497.43999999999994</v>
      </c>
      <c r="F168" s="12">
        <v>380.8</v>
      </c>
      <c r="G168" s="12">
        <v>240.56000000000003</v>
      </c>
      <c r="H168" s="12">
        <v>126.8</v>
      </c>
      <c r="I168" s="12">
        <v>68.400000000000006</v>
      </c>
      <c r="J168" s="12">
        <v>25.359999999999996</v>
      </c>
      <c r="K168" s="12">
        <v>25.359999999999996</v>
      </c>
      <c r="L168" s="12">
        <v>76.239999999999995</v>
      </c>
      <c r="M168" s="12">
        <v>155.6</v>
      </c>
      <c r="N168" s="12">
        <v>226.88000000000002</v>
      </c>
      <c r="O168" s="12">
        <v>281.60000000000002</v>
      </c>
      <c r="P168" s="12">
        <v>346.23999999999995</v>
      </c>
      <c r="Q168" s="12">
        <v>454.4</v>
      </c>
      <c r="R168" s="12">
        <v>581.91999999999996</v>
      </c>
      <c r="S168" s="12">
        <v>669.6</v>
      </c>
      <c r="T168" s="12">
        <v>804.16000000000008</v>
      </c>
      <c r="U168" s="12">
        <v>889.3599999999999</v>
      </c>
      <c r="V168" s="12">
        <v>889.3599999999999</v>
      </c>
      <c r="W168" s="12">
        <v>889.3599999999999</v>
      </c>
      <c r="X168" s="12">
        <v>720.96</v>
      </c>
      <c r="Y168" s="12">
        <v>602.72</v>
      </c>
      <c r="Z168" s="12">
        <v>518.24</v>
      </c>
      <c r="AB168" s="7">
        <f t="shared" si="2"/>
        <v>10743.68</v>
      </c>
    </row>
    <row r="169" spans="2:28" x14ac:dyDescent="0.2">
      <c r="B169" s="6">
        <v>44363</v>
      </c>
      <c r="C169" s="12">
        <v>380.8</v>
      </c>
      <c r="D169" s="12">
        <v>240.56000000000003</v>
      </c>
      <c r="E169" s="12">
        <v>167.12</v>
      </c>
      <c r="F169" s="12">
        <v>178.64000000000001</v>
      </c>
      <c r="G169" s="12">
        <v>226.88000000000002</v>
      </c>
      <c r="H169" s="12">
        <v>213.2</v>
      </c>
      <c r="I169" s="12">
        <v>380.8</v>
      </c>
      <c r="J169" s="12">
        <v>633.28</v>
      </c>
      <c r="K169" s="12">
        <v>728.96</v>
      </c>
      <c r="L169" s="12">
        <v>804.16000000000008</v>
      </c>
      <c r="M169" s="12">
        <v>817.04000000000008</v>
      </c>
      <c r="N169" s="12">
        <v>884.4799999999999</v>
      </c>
      <c r="O169" s="12">
        <v>889.3599999999999</v>
      </c>
      <c r="P169" s="12">
        <v>934.4</v>
      </c>
      <c r="Q169" s="12">
        <v>934.4</v>
      </c>
      <c r="R169" s="12">
        <v>889.3599999999999</v>
      </c>
      <c r="S169" s="12">
        <v>812.16000000000008</v>
      </c>
      <c r="T169" s="12">
        <v>708.48</v>
      </c>
      <c r="U169" s="12">
        <v>536.31999999999994</v>
      </c>
      <c r="V169" s="12">
        <v>362.4</v>
      </c>
      <c r="W169" s="12">
        <v>281.60000000000002</v>
      </c>
      <c r="X169" s="12">
        <v>254.24000000000007</v>
      </c>
      <c r="Y169" s="12">
        <v>201.68</v>
      </c>
      <c r="Z169" s="12">
        <v>167.12</v>
      </c>
      <c r="AB169" s="7">
        <f t="shared" si="2"/>
        <v>12627.439999999999</v>
      </c>
    </row>
    <row r="170" spans="2:28" x14ac:dyDescent="0.2">
      <c r="B170" s="6">
        <v>44364</v>
      </c>
      <c r="C170" s="12">
        <v>146</v>
      </c>
      <c r="D170" s="12">
        <v>126.8</v>
      </c>
      <c r="E170" s="12">
        <v>117.2</v>
      </c>
      <c r="F170" s="12">
        <v>126.8</v>
      </c>
      <c r="G170" s="12">
        <v>126.8</v>
      </c>
      <c r="H170" s="12">
        <v>76.239999999999995</v>
      </c>
      <c r="I170" s="12">
        <v>117.2</v>
      </c>
      <c r="J170" s="12">
        <v>146</v>
      </c>
      <c r="K170" s="12">
        <v>136.4</v>
      </c>
      <c r="L170" s="12">
        <v>117.2</v>
      </c>
      <c r="M170" s="12">
        <v>91.919999999999987</v>
      </c>
      <c r="N170" s="12">
        <v>68.400000000000006</v>
      </c>
      <c r="O170" s="12">
        <v>55.280000000000008</v>
      </c>
      <c r="P170" s="12">
        <v>35.6</v>
      </c>
      <c r="Q170" s="12">
        <v>25.359999999999996</v>
      </c>
      <c r="R170" s="12">
        <v>30.479999999999997</v>
      </c>
      <c r="S170" s="12">
        <v>42.160000000000004</v>
      </c>
      <c r="T170" s="12">
        <v>55.280000000000008</v>
      </c>
      <c r="U170" s="12">
        <v>68.400000000000006</v>
      </c>
      <c r="V170" s="12">
        <v>76.239999999999995</v>
      </c>
      <c r="W170" s="12">
        <v>117.2</v>
      </c>
      <c r="X170" s="12">
        <v>190.16000000000003</v>
      </c>
      <c r="Y170" s="12">
        <v>281.60000000000002</v>
      </c>
      <c r="Z170" s="12">
        <v>423.84</v>
      </c>
      <c r="AB170" s="7">
        <f t="shared" si="2"/>
        <v>2798.5600000000004</v>
      </c>
    </row>
    <row r="171" spans="2:28" x14ac:dyDescent="0.2">
      <c r="B171" s="6">
        <v>44365</v>
      </c>
      <c r="C171" s="12">
        <v>518.24</v>
      </c>
      <c r="D171" s="12">
        <v>454.4</v>
      </c>
      <c r="E171" s="12">
        <v>401.91999999999996</v>
      </c>
      <c r="F171" s="12">
        <v>362.4</v>
      </c>
      <c r="G171" s="12">
        <v>313.91999999999996</v>
      </c>
      <c r="H171" s="12">
        <v>281.60000000000002</v>
      </c>
      <c r="I171" s="12">
        <v>226.88000000000002</v>
      </c>
      <c r="J171" s="12">
        <v>190.16000000000003</v>
      </c>
      <c r="K171" s="12">
        <v>146</v>
      </c>
      <c r="L171" s="12">
        <v>99.759999999999991</v>
      </c>
      <c r="M171" s="12">
        <v>35.6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42.160000000000004</v>
      </c>
      <c r="T171" s="12">
        <v>155.6</v>
      </c>
      <c r="U171" s="12">
        <v>313.91999999999996</v>
      </c>
      <c r="V171" s="12">
        <v>423.84</v>
      </c>
      <c r="W171" s="12">
        <v>444.64</v>
      </c>
      <c r="X171" s="12">
        <v>380.8</v>
      </c>
      <c r="Y171" s="12">
        <v>346.23999999999995</v>
      </c>
      <c r="Z171" s="12">
        <v>346.23999999999995</v>
      </c>
      <c r="AB171" s="7">
        <f t="shared" si="2"/>
        <v>5484.32</v>
      </c>
    </row>
    <row r="172" spans="2:28" x14ac:dyDescent="0.2">
      <c r="B172" s="6">
        <v>44366</v>
      </c>
      <c r="C172" s="12">
        <v>362.4</v>
      </c>
      <c r="D172" s="12">
        <v>380.8</v>
      </c>
      <c r="E172" s="12">
        <v>380.8</v>
      </c>
      <c r="F172" s="12">
        <v>346.23999999999995</v>
      </c>
      <c r="G172" s="12">
        <v>313.91999999999996</v>
      </c>
      <c r="H172" s="12">
        <v>267.92000000000007</v>
      </c>
      <c r="I172" s="12">
        <v>267.92000000000007</v>
      </c>
      <c r="J172" s="12">
        <v>254.24000000000007</v>
      </c>
      <c r="K172" s="12">
        <v>226.88000000000002</v>
      </c>
      <c r="L172" s="12">
        <v>213.2</v>
      </c>
      <c r="M172" s="12">
        <v>201.68</v>
      </c>
      <c r="N172" s="12">
        <v>201.68</v>
      </c>
      <c r="O172" s="12">
        <v>226.88000000000002</v>
      </c>
      <c r="P172" s="12">
        <v>297.76</v>
      </c>
      <c r="Q172" s="12">
        <v>401.91999999999996</v>
      </c>
      <c r="R172" s="12">
        <v>475.52</v>
      </c>
      <c r="S172" s="12">
        <v>518.24</v>
      </c>
      <c r="T172" s="12">
        <v>560</v>
      </c>
      <c r="U172" s="12">
        <v>620.79999999999995</v>
      </c>
      <c r="V172" s="12">
        <v>708.48</v>
      </c>
      <c r="W172" s="12">
        <v>690.4</v>
      </c>
      <c r="X172" s="12">
        <v>708.48</v>
      </c>
      <c r="Y172" s="12">
        <v>602.72</v>
      </c>
      <c r="Z172" s="12">
        <v>475.52</v>
      </c>
      <c r="AB172" s="7">
        <f t="shared" si="2"/>
        <v>9704.4</v>
      </c>
    </row>
    <row r="173" spans="2:28" x14ac:dyDescent="0.2">
      <c r="B173" s="6">
        <v>44367</v>
      </c>
      <c r="C173" s="12">
        <v>380.8</v>
      </c>
      <c r="D173" s="12">
        <v>313.91999999999996</v>
      </c>
      <c r="E173" s="12">
        <v>281.60000000000002</v>
      </c>
      <c r="F173" s="12">
        <v>213.2</v>
      </c>
      <c r="G173" s="12">
        <v>117.2</v>
      </c>
      <c r="H173" s="12">
        <v>42.160000000000004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61.840000000000011</v>
      </c>
      <c r="O173" s="12">
        <v>146</v>
      </c>
      <c r="P173" s="12">
        <v>240.56000000000003</v>
      </c>
      <c r="Q173" s="12">
        <v>346.23999999999995</v>
      </c>
      <c r="R173" s="12">
        <v>475.52</v>
      </c>
      <c r="S173" s="12">
        <v>536.31999999999994</v>
      </c>
      <c r="T173" s="12">
        <v>560</v>
      </c>
      <c r="U173" s="12">
        <v>560</v>
      </c>
      <c r="V173" s="12">
        <v>560</v>
      </c>
      <c r="W173" s="12">
        <v>536.31999999999994</v>
      </c>
      <c r="X173" s="12">
        <v>518.24</v>
      </c>
      <c r="Y173" s="12">
        <v>536.31999999999994</v>
      </c>
      <c r="Z173" s="12">
        <v>536.31999999999994</v>
      </c>
      <c r="AB173" s="7">
        <f t="shared" si="2"/>
        <v>6962.5599999999986</v>
      </c>
    </row>
    <row r="174" spans="2:28" x14ac:dyDescent="0.2">
      <c r="B174" s="6">
        <v>44368</v>
      </c>
      <c r="C174" s="12">
        <v>602.72</v>
      </c>
      <c r="D174" s="12">
        <v>708.48</v>
      </c>
      <c r="E174" s="12">
        <v>720.96</v>
      </c>
      <c r="F174" s="12">
        <v>690.4</v>
      </c>
      <c r="G174" s="12">
        <v>602.72</v>
      </c>
      <c r="H174" s="12">
        <v>536.31999999999994</v>
      </c>
      <c r="I174" s="12">
        <v>497.43999999999994</v>
      </c>
      <c r="J174" s="12">
        <v>518.24</v>
      </c>
      <c r="K174" s="12">
        <v>536.31999999999994</v>
      </c>
      <c r="L174" s="12">
        <v>560</v>
      </c>
      <c r="M174" s="12">
        <v>633.28</v>
      </c>
      <c r="N174" s="12">
        <v>728.96</v>
      </c>
      <c r="O174" s="12">
        <v>812.16000000000008</v>
      </c>
      <c r="P174" s="12">
        <v>876.4799999999999</v>
      </c>
      <c r="Q174" s="12">
        <v>876.4799999999999</v>
      </c>
      <c r="R174" s="12">
        <v>804.16000000000008</v>
      </c>
      <c r="S174" s="12">
        <v>728.96</v>
      </c>
      <c r="T174" s="12">
        <v>633.28</v>
      </c>
      <c r="U174" s="12">
        <v>518.24</v>
      </c>
      <c r="V174" s="12">
        <v>444.64</v>
      </c>
      <c r="W174" s="12">
        <v>362.4</v>
      </c>
      <c r="X174" s="12">
        <v>313.91999999999996</v>
      </c>
      <c r="Y174" s="12">
        <v>267.92000000000007</v>
      </c>
      <c r="Z174" s="12">
        <v>226.88000000000002</v>
      </c>
      <c r="AB174" s="7">
        <f t="shared" si="2"/>
        <v>14201.359999999997</v>
      </c>
    </row>
    <row r="175" spans="2:28" x14ac:dyDescent="0.2">
      <c r="B175" s="6">
        <v>44369</v>
      </c>
      <c r="C175" s="12">
        <v>190.16000000000003</v>
      </c>
      <c r="D175" s="12">
        <v>167.12</v>
      </c>
      <c r="E175" s="12">
        <v>146</v>
      </c>
      <c r="F175" s="12">
        <v>117.2</v>
      </c>
      <c r="G175" s="12">
        <v>84.08</v>
      </c>
      <c r="H175" s="12">
        <v>61.840000000000011</v>
      </c>
      <c r="I175" s="12">
        <v>42.160000000000004</v>
      </c>
      <c r="J175" s="12">
        <v>15.12</v>
      </c>
      <c r="K175" s="12">
        <v>15.12</v>
      </c>
      <c r="L175" s="12">
        <v>25.359999999999996</v>
      </c>
      <c r="M175" s="12">
        <v>30.479999999999997</v>
      </c>
      <c r="N175" s="12">
        <v>42.160000000000004</v>
      </c>
      <c r="O175" s="12">
        <v>55.280000000000008</v>
      </c>
      <c r="P175" s="12">
        <v>76.239999999999995</v>
      </c>
      <c r="Q175" s="12">
        <v>107.6</v>
      </c>
      <c r="R175" s="12">
        <v>146</v>
      </c>
      <c r="S175" s="12">
        <v>201.68</v>
      </c>
      <c r="T175" s="12">
        <v>240.56000000000003</v>
      </c>
      <c r="U175" s="12">
        <v>254.24000000000007</v>
      </c>
      <c r="V175" s="12">
        <v>267.92000000000007</v>
      </c>
      <c r="W175" s="12">
        <v>423.84</v>
      </c>
      <c r="X175" s="12">
        <v>475.52</v>
      </c>
      <c r="Y175" s="12">
        <v>454.4</v>
      </c>
      <c r="Z175" s="12">
        <v>401.91999999999996</v>
      </c>
      <c r="AB175" s="7">
        <f t="shared" si="2"/>
        <v>4042</v>
      </c>
    </row>
    <row r="176" spans="2:28" x14ac:dyDescent="0.2">
      <c r="B176" s="6">
        <v>44370</v>
      </c>
      <c r="C176" s="12">
        <v>346.23999999999995</v>
      </c>
      <c r="D176" s="12">
        <v>380.8</v>
      </c>
      <c r="E176" s="12">
        <v>401.91999999999996</v>
      </c>
      <c r="F176" s="12">
        <v>401.91999999999996</v>
      </c>
      <c r="G176" s="12">
        <v>401.91999999999996</v>
      </c>
      <c r="H176" s="12">
        <v>346.23999999999995</v>
      </c>
      <c r="I176" s="12">
        <v>267.92000000000007</v>
      </c>
      <c r="J176" s="12">
        <v>240.56000000000003</v>
      </c>
      <c r="K176" s="12">
        <v>213.2</v>
      </c>
      <c r="L176" s="12">
        <v>213.2</v>
      </c>
      <c r="M176" s="12">
        <v>240.56000000000003</v>
      </c>
      <c r="N176" s="12">
        <v>267.92000000000007</v>
      </c>
      <c r="O176" s="12">
        <v>297.76</v>
      </c>
      <c r="P176" s="12">
        <v>281.60000000000002</v>
      </c>
      <c r="Q176" s="12">
        <v>226.88000000000002</v>
      </c>
      <c r="R176" s="12">
        <v>167.12</v>
      </c>
      <c r="S176" s="12">
        <v>117.2</v>
      </c>
      <c r="T176" s="12">
        <v>68.400000000000006</v>
      </c>
      <c r="U176" s="12">
        <v>25.359999999999996</v>
      </c>
      <c r="V176" s="12">
        <v>0</v>
      </c>
      <c r="W176" s="12">
        <v>25.359999999999996</v>
      </c>
      <c r="X176" s="12">
        <v>61.840000000000011</v>
      </c>
      <c r="Y176" s="12">
        <v>117.2</v>
      </c>
      <c r="Z176" s="12">
        <v>178.64000000000001</v>
      </c>
      <c r="AB176" s="7">
        <f t="shared" si="2"/>
        <v>5289.7599999999993</v>
      </c>
    </row>
    <row r="177" spans="2:28" x14ac:dyDescent="0.2">
      <c r="B177" s="6">
        <v>44371</v>
      </c>
      <c r="C177" s="12">
        <v>226.88000000000002</v>
      </c>
      <c r="D177" s="12">
        <v>297.76</v>
      </c>
      <c r="E177" s="12">
        <v>380.8</v>
      </c>
      <c r="F177" s="12">
        <v>497.43999999999994</v>
      </c>
      <c r="G177" s="12">
        <v>560</v>
      </c>
      <c r="H177" s="12">
        <v>497.43999999999994</v>
      </c>
      <c r="I177" s="12">
        <v>560</v>
      </c>
      <c r="J177" s="12">
        <v>720.96</v>
      </c>
      <c r="K177" s="12">
        <v>728.96</v>
      </c>
      <c r="L177" s="12">
        <v>669.6</v>
      </c>
      <c r="M177" s="12">
        <v>602.72</v>
      </c>
      <c r="N177" s="12">
        <v>536.31999999999994</v>
      </c>
      <c r="O177" s="12">
        <v>497.43999999999994</v>
      </c>
      <c r="P177" s="12">
        <v>560</v>
      </c>
      <c r="Q177" s="12">
        <v>791.68000000000006</v>
      </c>
      <c r="R177" s="12">
        <v>974.24</v>
      </c>
      <c r="S177" s="12">
        <v>1011.36</v>
      </c>
      <c r="T177" s="12">
        <v>1012</v>
      </c>
      <c r="U177" s="12">
        <v>1012</v>
      </c>
      <c r="V177" s="12">
        <v>1006.8800000000001</v>
      </c>
      <c r="W177" s="12">
        <v>993.76</v>
      </c>
      <c r="X177" s="12">
        <v>990.8</v>
      </c>
      <c r="Y177" s="12">
        <v>994.88000000000011</v>
      </c>
      <c r="Z177" s="12">
        <v>995.04000000000019</v>
      </c>
      <c r="AB177" s="7">
        <f t="shared" si="2"/>
        <v>17118.96</v>
      </c>
    </row>
    <row r="178" spans="2:28" x14ac:dyDescent="0.2">
      <c r="B178" s="6">
        <v>44372</v>
      </c>
      <c r="C178" s="12">
        <v>995.04000000000019</v>
      </c>
      <c r="D178" s="12">
        <v>1005.6</v>
      </c>
      <c r="E178" s="12">
        <v>1005.6</v>
      </c>
      <c r="F178" s="12">
        <v>1006.72</v>
      </c>
      <c r="G178" s="12">
        <v>1005.6</v>
      </c>
      <c r="H178" s="12">
        <v>1006.8800000000001</v>
      </c>
      <c r="I178" s="12">
        <v>1011.36</v>
      </c>
      <c r="J178" s="12">
        <v>1012</v>
      </c>
      <c r="K178" s="12">
        <v>1011.36</v>
      </c>
      <c r="L178" s="12">
        <v>1011.36</v>
      </c>
      <c r="M178" s="12">
        <v>1011.36</v>
      </c>
      <c r="N178" s="12">
        <v>1006.8800000000001</v>
      </c>
      <c r="O178" s="12">
        <v>1006.72</v>
      </c>
      <c r="P178" s="12">
        <v>995.04000000000019</v>
      </c>
      <c r="Q178" s="12">
        <v>993.76</v>
      </c>
      <c r="R178" s="12">
        <v>975.5200000000001</v>
      </c>
      <c r="S178" s="12">
        <v>975.36</v>
      </c>
      <c r="T178" s="12">
        <v>974.24</v>
      </c>
      <c r="U178" s="12">
        <v>939.28</v>
      </c>
      <c r="V178" s="12">
        <v>884.4799999999999</v>
      </c>
      <c r="W178" s="12">
        <v>817.04000000000008</v>
      </c>
      <c r="X178" s="12">
        <v>804.16000000000008</v>
      </c>
      <c r="Y178" s="12">
        <v>720.96</v>
      </c>
      <c r="Z178" s="12">
        <v>620.79999999999995</v>
      </c>
      <c r="AB178" s="7">
        <f t="shared" si="2"/>
        <v>22797.120000000003</v>
      </c>
    </row>
    <row r="179" spans="2:28" x14ac:dyDescent="0.2">
      <c r="B179" s="6">
        <v>44373</v>
      </c>
      <c r="C179" s="12">
        <v>536.31999999999994</v>
      </c>
      <c r="D179" s="12">
        <v>497.43999999999994</v>
      </c>
      <c r="E179" s="12">
        <v>454.4</v>
      </c>
      <c r="F179" s="12">
        <v>362.4</v>
      </c>
      <c r="G179" s="12">
        <v>226.88000000000002</v>
      </c>
      <c r="H179" s="12">
        <v>167.12</v>
      </c>
      <c r="I179" s="12">
        <v>117.2</v>
      </c>
      <c r="J179" s="12">
        <v>76.239999999999995</v>
      </c>
      <c r="K179" s="12">
        <v>48.720000000000006</v>
      </c>
      <c r="L179" s="12">
        <v>30.479999999999997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15.12</v>
      </c>
      <c r="W179" s="12">
        <v>0</v>
      </c>
      <c r="X179" s="12">
        <v>0</v>
      </c>
      <c r="Y179" s="12">
        <v>0</v>
      </c>
      <c r="Z179" s="12">
        <v>0</v>
      </c>
      <c r="AB179" s="7">
        <f t="shared" si="2"/>
        <v>2532.3199999999993</v>
      </c>
    </row>
    <row r="180" spans="2:28" x14ac:dyDescent="0.2">
      <c r="B180" s="6">
        <v>44374</v>
      </c>
      <c r="C180" s="12">
        <v>0</v>
      </c>
      <c r="D180" s="12">
        <v>0</v>
      </c>
      <c r="E180" s="12">
        <v>35.6</v>
      </c>
      <c r="F180" s="12">
        <v>61.840000000000011</v>
      </c>
      <c r="G180" s="12">
        <v>61.840000000000011</v>
      </c>
      <c r="H180" s="12">
        <v>42.160000000000004</v>
      </c>
      <c r="I180" s="12">
        <v>48.720000000000006</v>
      </c>
      <c r="J180" s="12">
        <v>48.720000000000006</v>
      </c>
      <c r="K180" s="12">
        <v>42.160000000000004</v>
      </c>
      <c r="L180" s="12">
        <v>35.6</v>
      </c>
      <c r="M180" s="12">
        <v>30.479999999999997</v>
      </c>
      <c r="N180" s="12">
        <v>15.12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B180" s="7">
        <f t="shared" si="2"/>
        <v>422.24000000000012</v>
      </c>
    </row>
    <row r="181" spans="2:28" x14ac:dyDescent="0.2">
      <c r="B181" s="6">
        <v>44375</v>
      </c>
      <c r="C181" s="12">
        <v>0</v>
      </c>
      <c r="D181" s="12">
        <v>0</v>
      </c>
      <c r="E181" s="12">
        <v>0</v>
      </c>
      <c r="F181" s="12">
        <v>10</v>
      </c>
      <c r="G181" s="12">
        <v>10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25.359999999999996</v>
      </c>
      <c r="P181" s="12">
        <v>68.400000000000006</v>
      </c>
      <c r="Q181" s="12">
        <v>99.759999999999991</v>
      </c>
      <c r="R181" s="12">
        <v>99.759999999999991</v>
      </c>
      <c r="S181" s="12">
        <v>99.759999999999991</v>
      </c>
      <c r="T181" s="12">
        <v>117.2</v>
      </c>
      <c r="U181" s="12">
        <v>117.2</v>
      </c>
      <c r="V181" s="12">
        <v>117.2</v>
      </c>
      <c r="W181" s="12">
        <v>107.6</v>
      </c>
      <c r="X181" s="12">
        <v>155.6</v>
      </c>
      <c r="Y181" s="12">
        <v>226.88000000000002</v>
      </c>
      <c r="Z181" s="12">
        <v>240.56000000000003</v>
      </c>
      <c r="AB181" s="7">
        <f t="shared" si="2"/>
        <v>1495.2800000000002</v>
      </c>
    </row>
    <row r="182" spans="2:28" x14ac:dyDescent="0.2">
      <c r="B182" s="6">
        <v>44376</v>
      </c>
      <c r="C182" s="12">
        <v>190.16000000000003</v>
      </c>
      <c r="D182" s="12">
        <v>167.12</v>
      </c>
      <c r="E182" s="12">
        <v>155.6</v>
      </c>
      <c r="F182" s="12">
        <v>146</v>
      </c>
      <c r="G182" s="12">
        <v>99.759999999999991</v>
      </c>
      <c r="H182" s="12">
        <v>84.08</v>
      </c>
      <c r="I182" s="12">
        <v>76.239999999999995</v>
      </c>
      <c r="J182" s="12">
        <v>61.840000000000011</v>
      </c>
      <c r="K182" s="12">
        <v>48.720000000000006</v>
      </c>
      <c r="L182" s="12">
        <v>20.239999999999998</v>
      </c>
      <c r="M182" s="12">
        <v>0</v>
      </c>
      <c r="N182" s="12">
        <v>15.12</v>
      </c>
      <c r="O182" s="12">
        <v>48.720000000000006</v>
      </c>
      <c r="P182" s="12">
        <v>68.400000000000006</v>
      </c>
      <c r="Q182" s="12">
        <v>76.239999999999995</v>
      </c>
      <c r="R182" s="12">
        <v>76.239999999999995</v>
      </c>
      <c r="S182" s="12">
        <v>91.919999999999987</v>
      </c>
      <c r="T182" s="12">
        <v>117.2</v>
      </c>
      <c r="U182" s="12">
        <v>155.6</v>
      </c>
      <c r="V182" s="12">
        <v>155.6</v>
      </c>
      <c r="W182" s="12">
        <v>167.12</v>
      </c>
      <c r="X182" s="12">
        <v>155.6</v>
      </c>
      <c r="Y182" s="12">
        <v>107.6</v>
      </c>
      <c r="Z182" s="12">
        <v>61.840000000000011</v>
      </c>
      <c r="AB182" s="7">
        <f t="shared" si="2"/>
        <v>2346.96</v>
      </c>
    </row>
    <row r="183" spans="2:28" x14ac:dyDescent="0.2">
      <c r="B183" s="6">
        <v>44377</v>
      </c>
      <c r="C183" s="12">
        <v>35.6</v>
      </c>
      <c r="D183" s="12">
        <v>30.479999999999997</v>
      </c>
      <c r="E183" s="12">
        <v>42.160000000000004</v>
      </c>
      <c r="F183" s="12">
        <v>48.720000000000006</v>
      </c>
      <c r="G183" s="12">
        <v>55.280000000000008</v>
      </c>
      <c r="H183" s="12">
        <v>61.840000000000011</v>
      </c>
      <c r="I183" s="12">
        <v>61.840000000000011</v>
      </c>
      <c r="J183" s="12">
        <v>55.280000000000008</v>
      </c>
      <c r="K183" s="12">
        <v>42.160000000000004</v>
      </c>
      <c r="L183" s="12">
        <v>35.6</v>
      </c>
      <c r="M183" s="12">
        <v>35.6</v>
      </c>
      <c r="N183" s="12">
        <v>42.160000000000004</v>
      </c>
      <c r="O183" s="12">
        <v>48.720000000000006</v>
      </c>
      <c r="P183" s="12">
        <v>48.720000000000006</v>
      </c>
      <c r="Q183" s="12">
        <v>35.6</v>
      </c>
      <c r="R183" s="12">
        <v>25.359999999999996</v>
      </c>
      <c r="S183" s="12">
        <v>20.239999999999998</v>
      </c>
      <c r="T183" s="12">
        <v>15.12</v>
      </c>
      <c r="U183" s="12">
        <v>25.359999999999996</v>
      </c>
      <c r="V183" s="12">
        <v>42.160000000000004</v>
      </c>
      <c r="W183" s="12">
        <v>68.400000000000006</v>
      </c>
      <c r="X183" s="12">
        <v>76.239999999999995</v>
      </c>
      <c r="Y183" s="12">
        <v>68.400000000000006</v>
      </c>
      <c r="Z183" s="12">
        <v>61.840000000000011</v>
      </c>
      <c r="AB183" s="7">
        <f t="shared" si="2"/>
        <v>1082.8800000000001</v>
      </c>
    </row>
    <row r="184" spans="2:28" x14ac:dyDescent="0.2">
      <c r="B184" s="6">
        <v>44378</v>
      </c>
      <c r="C184" s="12">
        <v>42.160000000000004</v>
      </c>
      <c r="D184" s="12">
        <v>25.359999999999996</v>
      </c>
      <c r="E184" s="12">
        <v>10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10</v>
      </c>
      <c r="L184" s="12">
        <v>25.359999999999996</v>
      </c>
      <c r="M184" s="12">
        <v>42.160000000000004</v>
      </c>
      <c r="N184" s="12">
        <v>61.840000000000011</v>
      </c>
      <c r="O184" s="12">
        <v>68.400000000000006</v>
      </c>
      <c r="P184" s="12">
        <v>76.239999999999995</v>
      </c>
      <c r="Q184" s="12">
        <v>84.08</v>
      </c>
      <c r="R184" s="12">
        <v>84.08</v>
      </c>
      <c r="S184" s="12">
        <v>84.08</v>
      </c>
      <c r="T184" s="12">
        <v>99.759999999999991</v>
      </c>
      <c r="U184" s="12">
        <v>117.2</v>
      </c>
      <c r="V184" s="12">
        <v>107.6</v>
      </c>
      <c r="W184" s="12">
        <v>91.919999999999987</v>
      </c>
      <c r="X184" s="12">
        <v>61.840000000000011</v>
      </c>
      <c r="Y184" s="12">
        <v>25.359999999999996</v>
      </c>
      <c r="Z184" s="12">
        <v>0</v>
      </c>
      <c r="AB184" s="7">
        <f t="shared" si="2"/>
        <v>1117.4399999999998</v>
      </c>
    </row>
    <row r="185" spans="2:28" x14ac:dyDescent="0.2">
      <c r="B185" s="6">
        <v>44379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30.479999999999997</v>
      </c>
      <c r="N185" s="12">
        <v>48.720000000000006</v>
      </c>
      <c r="O185" s="12">
        <v>61.840000000000011</v>
      </c>
      <c r="P185" s="12">
        <v>76.239999999999995</v>
      </c>
      <c r="Q185" s="12">
        <v>84.08</v>
      </c>
      <c r="R185" s="12">
        <v>99.759999999999991</v>
      </c>
      <c r="S185" s="12">
        <v>136.4</v>
      </c>
      <c r="T185" s="12">
        <v>167.12</v>
      </c>
      <c r="U185" s="12">
        <v>213.2</v>
      </c>
      <c r="V185" s="12">
        <v>226.88000000000002</v>
      </c>
      <c r="W185" s="12">
        <v>178.64000000000001</v>
      </c>
      <c r="X185" s="12">
        <v>117.2</v>
      </c>
      <c r="Y185" s="12">
        <v>61.840000000000011</v>
      </c>
      <c r="Z185" s="12">
        <v>30.479999999999997</v>
      </c>
      <c r="AB185" s="7">
        <f t="shared" si="2"/>
        <v>1532.88</v>
      </c>
    </row>
    <row r="186" spans="2:28" x14ac:dyDescent="0.2">
      <c r="B186" s="6">
        <v>44380</v>
      </c>
      <c r="C186" s="12">
        <v>30.479999999999997</v>
      </c>
      <c r="D186" s="12">
        <v>48.720000000000006</v>
      </c>
      <c r="E186" s="12">
        <v>84.08</v>
      </c>
      <c r="F186" s="12">
        <v>126.8</v>
      </c>
      <c r="G186" s="12">
        <v>167.12</v>
      </c>
      <c r="H186" s="12">
        <v>126.8</v>
      </c>
      <c r="I186" s="12">
        <v>76.239999999999995</v>
      </c>
      <c r="J186" s="12">
        <v>76.239999999999995</v>
      </c>
      <c r="K186" s="12">
        <v>91.919999999999987</v>
      </c>
      <c r="L186" s="12">
        <v>91.919999999999987</v>
      </c>
      <c r="M186" s="12">
        <v>107.6</v>
      </c>
      <c r="N186" s="12">
        <v>146</v>
      </c>
      <c r="O186" s="12">
        <v>201.68</v>
      </c>
      <c r="P186" s="12">
        <v>281.60000000000002</v>
      </c>
      <c r="Q186" s="12">
        <v>362.4</v>
      </c>
      <c r="R186" s="12">
        <v>444.64</v>
      </c>
      <c r="S186" s="12">
        <v>536.31999999999994</v>
      </c>
      <c r="T186" s="12">
        <v>669.6</v>
      </c>
      <c r="U186" s="12">
        <v>708.48</v>
      </c>
      <c r="V186" s="12">
        <v>633.28</v>
      </c>
      <c r="W186" s="12">
        <v>690.4</v>
      </c>
      <c r="X186" s="12">
        <v>690.4</v>
      </c>
      <c r="Y186" s="12">
        <v>690.4</v>
      </c>
      <c r="Z186" s="12">
        <v>690.4</v>
      </c>
      <c r="AB186" s="7">
        <f t="shared" si="2"/>
        <v>7773.5199999999977</v>
      </c>
    </row>
    <row r="187" spans="2:28" x14ac:dyDescent="0.2">
      <c r="B187" s="6">
        <v>44381</v>
      </c>
      <c r="C187" s="12">
        <v>669.6</v>
      </c>
      <c r="D187" s="12">
        <v>633.28</v>
      </c>
      <c r="E187" s="12">
        <v>669.6</v>
      </c>
      <c r="F187" s="12">
        <v>633.28</v>
      </c>
      <c r="G187" s="12">
        <v>560</v>
      </c>
      <c r="H187" s="12">
        <v>475.52</v>
      </c>
      <c r="I187" s="12">
        <v>602.72</v>
      </c>
      <c r="J187" s="12">
        <v>633.28</v>
      </c>
      <c r="K187" s="12">
        <v>620.79999999999995</v>
      </c>
      <c r="L187" s="12">
        <v>581.91999999999996</v>
      </c>
      <c r="M187" s="12">
        <v>581.91999999999996</v>
      </c>
      <c r="N187" s="12">
        <v>669.6</v>
      </c>
      <c r="O187" s="12">
        <v>728.96</v>
      </c>
      <c r="P187" s="12">
        <v>728.96</v>
      </c>
      <c r="Q187" s="12">
        <v>728.96</v>
      </c>
      <c r="R187" s="12">
        <v>728.96</v>
      </c>
      <c r="S187" s="12">
        <v>728.96</v>
      </c>
      <c r="T187" s="12">
        <v>720.96</v>
      </c>
      <c r="U187" s="12">
        <v>620.79999999999995</v>
      </c>
      <c r="V187" s="12">
        <v>475.52</v>
      </c>
      <c r="W187" s="12">
        <v>401.91999999999996</v>
      </c>
      <c r="X187" s="12">
        <v>380.8</v>
      </c>
      <c r="Y187" s="12">
        <v>346.23999999999995</v>
      </c>
      <c r="Z187" s="12">
        <v>330.08</v>
      </c>
      <c r="AB187" s="7">
        <f t="shared" si="2"/>
        <v>14252.639999999998</v>
      </c>
    </row>
    <row r="188" spans="2:28" x14ac:dyDescent="0.2">
      <c r="B188" s="6">
        <v>44382</v>
      </c>
      <c r="C188" s="12">
        <v>330.08</v>
      </c>
      <c r="D188" s="12">
        <v>313.91999999999996</v>
      </c>
      <c r="E188" s="12">
        <v>330.08</v>
      </c>
      <c r="F188" s="12">
        <v>401.91999999999996</v>
      </c>
      <c r="G188" s="12">
        <v>444.64</v>
      </c>
      <c r="H188" s="12">
        <v>444.64</v>
      </c>
      <c r="I188" s="12">
        <v>454.4</v>
      </c>
      <c r="J188" s="12">
        <v>581.91999999999996</v>
      </c>
      <c r="K188" s="12">
        <v>633.28</v>
      </c>
      <c r="L188" s="12">
        <v>690.4</v>
      </c>
      <c r="M188" s="12">
        <v>720.96</v>
      </c>
      <c r="N188" s="12">
        <v>791.68000000000006</v>
      </c>
      <c r="O188" s="12">
        <v>804.16000000000008</v>
      </c>
      <c r="P188" s="12">
        <v>812.16000000000008</v>
      </c>
      <c r="Q188" s="12">
        <v>804.16000000000008</v>
      </c>
      <c r="R188" s="12">
        <v>804.16000000000008</v>
      </c>
      <c r="S188" s="12">
        <v>791.68000000000006</v>
      </c>
      <c r="T188" s="12">
        <v>728.96</v>
      </c>
      <c r="U188" s="12">
        <v>633.28</v>
      </c>
      <c r="V188" s="12">
        <v>581.91999999999996</v>
      </c>
      <c r="W188" s="12">
        <v>581.91999999999996</v>
      </c>
      <c r="X188" s="12">
        <v>518.24</v>
      </c>
      <c r="Y188" s="12">
        <v>444.64</v>
      </c>
      <c r="Z188" s="12">
        <v>313.91999999999996</v>
      </c>
      <c r="AB188" s="7">
        <f t="shared" si="2"/>
        <v>13957.12</v>
      </c>
    </row>
    <row r="189" spans="2:28" x14ac:dyDescent="0.2">
      <c r="B189" s="6">
        <v>44383</v>
      </c>
      <c r="C189" s="12">
        <v>213.2</v>
      </c>
      <c r="D189" s="12">
        <v>146</v>
      </c>
      <c r="E189" s="12">
        <v>117.2</v>
      </c>
      <c r="F189" s="12">
        <v>167.12</v>
      </c>
      <c r="G189" s="12">
        <v>213.2</v>
      </c>
      <c r="H189" s="12">
        <v>178.64000000000001</v>
      </c>
      <c r="I189" s="12">
        <v>117.2</v>
      </c>
      <c r="J189" s="12">
        <v>61.840000000000011</v>
      </c>
      <c r="K189" s="12">
        <v>35.6</v>
      </c>
      <c r="L189" s="12">
        <v>35.6</v>
      </c>
      <c r="M189" s="12">
        <v>35.6</v>
      </c>
      <c r="N189" s="12">
        <v>61.840000000000011</v>
      </c>
      <c r="O189" s="12">
        <v>107.6</v>
      </c>
      <c r="P189" s="12">
        <v>190.16000000000003</v>
      </c>
      <c r="Q189" s="12">
        <v>297.76</v>
      </c>
      <c r="R189" s="12">
        <v>313.91999999999996</v>
      </c>
      <c r="S189" s="12">
        <v>254.24000000000007</v>
      </c>
      <c r="T189" s="12">
        <v>167.12</v>
      </c>
      <c r="U189" s="12">
        <v>107.6</v>
      </c>
      <c r="V189" s="12">
        <v>136.4</v>
      </c>
      <c r="W189" s="12">
        <v>254.24000000000007</v>
      </c>
      <c r="X189" s="12">
        <v>454.4</v>
      </c>
      <c r="Y189" s="12">
        <v>536.31999999999994</v>
      </c>
      <c r="Z189" s="12">
        <v>560</v>
      </c>
      <c r="AB189" s="7">
        <f t="shared" si="2"/>
        <v>4762.8</v>
      </c>
    </row>
    <row r="190" spans="2:28" x14ac:dyDescent="0.2">
      <c r="B190" s="6">
        <v>44384</v>
      </c>
      <c r="C190" s="12">
        <v>620.79999999999995</v>
      </c>
      <c r="D190" s="12">
        <v>669.6</v>
      </c>
      <c r="E190" s="12">
        <v>633.28</v>
      </c>
      <c r="F190" s="12">
        <v>690.4</v>
      </c>
      <c r="G190" s="12">
        <v>690.4</v>
      </c>
      <c r="H190" s="12">
        <v>581.91999999999996</v>
      </c>
      <c r="I190" s="12">
        <v>690.4</v>
      </c>
      <c r="J190" s="12">
        <v>728.96</v>
      </c>
      <c r="K190" s="12">
        <v>728.96</v>
      </c>
      <c r="L190" s="12">
        <v>708.48</v>
      </c>
      <c r="M190" s="12">
        <v>633.28</v>
      </c>
      <c r="N190" s="12">
        <v>620.79999999999995</v>
      </c>
      <c r="O190" s="12">
        <v>602.72</v>
      </c>
      <c r="P190" s="12">
        <v>581.91999999999996</v>
      </c>
      <c r="Q190" s="12">
        <v>602.72</v>
      </c>
      <c r="R190" s="12">
        <v>620.79999999999995</v>
      </c>
      <c r="S190" s="12">
        <v>620.79999999999995</v>
      </c>
      <c r="T190" s="12">
        <v>602.72</v>
      </c>
      <c r="U190" s="12">
        <v>560</v>
      </c>
      <c r="V190" s="12">
        <v>475.52</v>
      </c>
      <c r="W190" s="12">
        <v>444.64</v>
      </c>
      <c r="X190" s="12">
        <v>444.64</v>
      </c>
      <c r="Y190" s="12">
        <v>475.52</v>
      </c>
      <c r="Z190" s="12">
        <v>475.52</v>
      </c>
      <c r="AB190" s="7">
        <f t="shared" si="2"/>
        <v>14504.799999999997</v>
      </c>
    </row>
    <row r="191" spans="2:28" x14ac:dyDescent="0.2">
      <c r="B191" s="6">
        <v>44385</v>
      </c>
      <c r="C191" s="12">
        <v>444.64</v>
      </c>
      <c r="D191" s="12">
        <v>444.64</v>
      </c>
      <c r="E191" s="12">
        <v>423.84</v>
      </c>
      <c r="F191" s="12">
        <v>380.8</v>
      </c>
      <c r="G191" s="12">
        <v>330.08</v>
      </c>
      <c r="H191" s="12">
        <v>254.24000000000007</v>
      </c>
      <c r="I191" s="12">
        <v>190.16000000000003</v>
      </c>
      <c r="J191" s="12">
        <v>167.12</v>
      </c>
      <c r="K191" s="12">
        <v>146</v>
      </c>
      <c r="L191" s="12">
        <v>126.8</v>
      </c>
      <c r="M191" s="12">
        <v>91.919999999999987</v>
      </c>
      <c r="N191" s="12">
        <v>55.280000000000008</v>
      </c>
      <c r="O191" s="12">
        <v>20.239999999999998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10</v>
      </c>
      <c r="X191" s="12">
        <v>15.12</v>
      </c>
      <c r="Y191" s="12">
        <v>10</v>
      </c>
      <c r="Z191" s="12">
        <v>0</v>
      </c>
      <c r="AB191" s="7">
        <f t="shared" si="2"/>
        <v>3110.8799999999997</v>
      </c>
    </row>
    <row r="192" spans="2:28" x14ac:dyDescent="0.2">
      <c r="B192" s="6">
        <v>44386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15.12</v>
      </c>
      <c r="J192" s="12">
        <v>30.479999999999997</v>
      </c>
      <c r="K192" s="12">
        <v>48.720000000000006</v>
      </c>
      <c r="L192" s="12">
        <v>55.280000000000008</v>
      </c>
      <c r="M192" s="12">
        <v>55.280000000000008</v>
      </c>
      <c r="N192" s="12">
        <v>55.280000000000008</v>
      </c>
      <c r="O192" s="12">
        <v>55.280000000000008</v>
      </c>
      <c r="P192" s="12">
        <v>55.280000000000008</v>
      </c>
      <c r="Q192" s="12">
        <v>48.720000000000006</v>
      </c>
      <c r="R192" s="12">
        <v>48.720000000000006</v>
      </c>
      <c r="S192" s="12">
        <v>61.840000000000011</v>
      </c>
      <c r="T192" s="12">
        <v>91.919999999999987</v>
      </c>
      <c r="U192" s="12">
        <v>146</v>
      </c>
      <c r="V192" s="12">
        <v>190.16000000000003</v>
      </c>
      <c r="W192" s="12">
        <v>190.16000000000003</v>
      </c>
      <c r="X192" s="12">
        <v>190.16000000000003</v>
      </c>
      <c r="Y192" s="12">
        <v>178.64000000000001</v>
      </c>
      <c r="Z192" s="12">
        <v>155.6</v>
      </c>
      <c r="AB192" s="7">
        <f t="shared" si="2"/>
        <v>1672.6400000000003</v>
      </c>
    </row>
    <row r="193" spans="2:28" x14ac:dyDescent="0.2">
      <c r="B193" s="6">
        <v>44387</v>
      </c>
      <c r="C193" s="12">
        <v>136.4</v>
      </c>
      <c r="D193" s="12">
        <v>126.8</v>
      </c>
      <c r="E193" s="12">
        <v>126.8</v>
      </c>
      <c r="F193" s="12">
        <v>126.8</v>
      </c>
      <c r="G193" s="12">
        <v>136.4</v>
      </c>
      <c r="H193" s="12">
        <v>117.2</v>
      </c>
      <c r="I193" s="12">
        <v>99.759999999999991</v>
      </c>
      <c r="J193" s="12">
        <v>107.6</v>
      </c>
      <c r="K193" s="12">
        <v>99.759999999999991</v>
      </c>
      <c r="L193" s="12">
        <v>84.08</v>
      </c>
      <c r="M193" s="12">
        <v>55.280000000000008</v>
      </c>
      <c r="N193" s="12">
        <v>35.6</v>
      </c>
      <c r="O193" s="12">
        <v>42.160000000000004</v>
      </c>
      <c r="P193" s="12">
        <v>76.239999999999995</v>
      </c>
      <c r="Q193" s="12">
        <v>136.4</v>
      </c>
      <c r="R193" s="12">
        <v>213.2</v>
      </c>
      <c r="S193" s="12">
        <v>267.92000000000007</v>
      </c>
      <c r="T193" s="12">
        <v>297.76</v>
      </c>
      <c r="U193" s="12">
        <v>267.92000000000007</v>
      </c>
      <c r="V193" s="12">
        <v>213.2</v>
      </c>
      <c r="W193" s="12">
        <v>167.12</v>
      </c>
      <c r="X193" s="12">
        <v>136.4</v>
      </c>
      <c r="Y193" s="12">
        <v>107.6</v>
      </c>
      <c r="Z193" s="12">
        <v>76.239999999999995</v>
      </c>
      <c r="AB193" s="7">
        <f t="shared" si="2"/>
        <v>3254.6399999999994</v>
      </c>
    </row>
    <row r="194" spans="2:28" x14ac:dyDescent="0.2">
      <c r="B194" s="6">
        <v>44388</v>
      </c>
      <c r="C194" s="12">
        <v>42.160000000000004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10</v>
      </c>
      <c r="R194" s="12">
        <v>42.160000000000004</v>
      </c>
      <c r="S194" s="12">
        <v>68.400000000000006</v>
      </c>
      <c r="T194" s="12">
        <v>84.08</v>
      </c>
      <c r="U194" s="12">
        <v>76.239999999999995</v>
      </c>
      <c r="V194" s="12">
        <v>42.160000000000004</v>
      </c>
      <c r="W194" s="12">
        <v>20.239999999999998</v>
      </c>
      <c r="X194" s="12">
        <v>0</v>
      </c>
      <c r="Y194" s="12">
        <v>0</v>
      </c>
      <c r="Z194" s="12">
        <v>0</v>
      </c>
      <c r="AB194" s="7">
        <f t="shared" si="2"/>
        <v>385.44000000000005</v>
      </c>
    </row>
    <row r="195" spans="2:28" x14ac:dyDescent="0.2">
      <c r="B195" s="6">
        <v>44389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15.12</v>
      </c>
      <c r="P195" s="12">
        <v>42.160000000000004</v>
      </c>
      <c r="Q195" s="12">
        <v>68.400000000000006</v>
      </c>
      <c r="R195" s="12">
        <v>107.6</v>
      </c>
      <c r="S195" s="12">
        <v>136.4</v>
      </c>
      <c r="T195" s="12">
        <v>155.6</v>
      </c>
      <c r="U195" s="12">
        <v>136.4</v>
      </c>
      <c r="V195" s="12">
        <v>107.6</v>
      </c>
      <c r="W195" s="12">
        <v>91.919999999999987</v>
      </c>
      <c r="X195" s="12">
        <v>68.400000000000006</v>
      </c>
      <c r="Y195" s="12">
        <v>55.280000000000008</v>
      </c>
      <c r="Z195" s="12">
        <v>35.6</v>
      </c>
      <c r="AB195" s="7">
        <f t="shared" si="2"/>
        <v>1020.4799999999999</v>
      </c>
    </row>
    <row r="196" spans="2:28" x14ac:dyDescent="0.2">
      <c r="B196" s="6">
        <v>44390</v>
      </c>
      <c r="C196" s="12">
        <v>25.359999999999996</v>
      </c>
      <c r="D196" s="12">
        <v>20.239999999999998</v>
      </c>
      <c r="E196" s="12">
        <v>10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20.239999999999998</v>
      </c>
      <c r="N196" s="12">
        <v>30.479999999999997</v>
      </c>
      <c r="O196" s="12">
        <v>42.160000000000004</v>
      </c>
      <c r="P196" s="12">
        <v>55.280000000000008</v>
      </c>
      <c r="Q196" s="12">
        <v>68.400000000000006</v>
      </c>
      <c r="R196" s="12">
        <v>84.08</v>
      </c>
      <c r="S196" s="12">
        <v>91.919999999999987</v>
      </c>
      <c r="T196" s="12">
        <v>84.08</v>
      </c>
      <c r="U196" s="12">
        <v>84.08</v>
      </c>
      <c r="V196" s="12">
        <v>84.08</v>
      </c>
      <c r="W196" s="12">
        <v>91.919999999999987</v>
      </c>
      <c r="X196" s="12">
        <v>84.08</v>
      </c>
      <c r="Y196" s="12">
        <v>35.6</v>
      </c>
      <c r="Z196" s="12">
        <v>0</v>
      </c>
      <c r="AB196" s="7">
        <f t="shared" ref="AB196:AB259" si="3">SUM(C196:Z196)</f>
        <v>912.00000000000011</v>
      </c>
    </row>
    <row r="197" spans="2:28" x14ac:dyDescent="0.2">
      <c r="B197" s="6">
        <v>44391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25.359999999999996</v>
      </c>
      <c r="L197" s="12">
        <v>42.160000000000004</v>
      </c>
      <c r="M197" s="12">
        <v>84.08</v>
      </c>
      <c r="N197" s="12">
        <v>155.6</v>
      </c>
      <c r="O197" s="12">
        <v>254.24000000000007</v>
      </c>
      <c r="P197" s="12">
        <v>401.91999999999996</v>
      </c>
      <c r="Q197" s="12">
        <v>536.31999999999994</v>
      </c>
      <c r="R197" s="12">
        <v>669.6</v>
      </c>
      <c r="S197" s="12">
        <v>804.16000000000008</v>
      </c>
      <c r="T197" s="12">
        <v>889.3599999999999</v>
      </c>
      <c r="U197" s="12">
        <v>934.4</v>
      </c>
      <c r="V197" s="12">
        <v>966.4</v>
      </c>
      <c r="W197" s="12">
        <v>974.24</v>
      </c>
      <c r="X197" s="12">
        <v>990.8</v>
      </c>
      <c r="Y197" s="12">
        <v>990.8</v>
      </c>
      <c r="Z197" s="12">
        <v>966.4</v>
      </c>
      <c r="AB197" s="7">
        <f t="shared" si="3"/>
        <v>9685.8399999999983</v>
      </c>
    </row>
    <row r="198" spans="2:28" x14ac:dyDescent="0.2">
      <c r="B198" s="6">
        <v>44392</v>
      </c>
      <c r="C198" s="12">
        <v>934.4</v>
      </c>
      <c r="D198" s="12">
        <v>876.4799999999999</v>
      </c>
      <c r="E198" s="12">
        <v>728.96</v>
      </c>
      <c r="F198" s="12">
        <v>720.96</v>
      </c>
      <c r="G198" s="12">
        <v>620.79999999999995</v>
      </c>
      <c r="H198" s="12">
        <v>536.31999999999994</v>
      </c>
      <c r="I198" s="12">
        <v>497.43999999999994</v>
      </c>
      <c r="J198" s="12">
        <v>346.23999999999995</v>
      </c>
      <c r="K198" s="12">
        <v>226.88000000000002</v>
      </c>
      <c r="L198" s="12">
        <v>146</v>
      </c>
      <c r="M198" s="12">
        <v>99.759999999999991</v>
      </c>
      <c r="N198" s="12">
        <v>76.239999999999995</v>
      </c>
      <c r="O198" s="12">
        <v>55.280000000000008</v>
      </c>
      <c r="P198" s="12">
        <v>42.160000000000004</v>
      </c>
      <c r="Q198" s="12">
        <v>30.479999999999997</v>
      </c>
      <c r="R198" s="12">
        <v>20.239999999999998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76.239999999999995</v>
      </c>
      <c r="Z198" s="12">
        <v>201.68</v>
      </c>
      <c r="AB198" s="7">
        <f t="shared" si="3"/>
        <v>6236.5599999999986</v>
      </c>
    </row>
    <row r="199" spans="2:28" x14ac:dyDescent="0.2">
      <c r="B199" s="6">
        <v>44393</v>
      </c>
      <c r="C199" s="12">
        <v>297.76</v>
      </c>
      <c r="D199" s="12">
        <v>330.08</v>
      </c>
      <c r="E199" s="12">
        <v>346.23999999999995</v>
      </c>
      <c r="F199" s="12">
        <v>401.91999999999996</v>
      </c>
      <c r="G199" s="12">
        <v>475.52</v>
      </c>
      <c r="H199" s="12">
        <v>444.64</v>
      </c>
      <c r="I199" s="12">
        <v>581.91999999999996</v>
      </c>
      <c r="J199" s="12">
        <v>720.96</v>
      </c>
      <c r="K199" s="12">
        <v>889.3599999999999</v>
      </c>
      <c r="L199" s="12">
        <v>966.4</v>
      </c>
      <c r="M199" s="12">
        <v>990.8</v>
      </c>
      <c r="N199" s="12">
        <v>1006.72</v>
      </c>
      <c r="O199" s="12">
        <v>1011.36</v>
      </c>
      <c r="P199" s="12">
        <v>1012</v>
      </c>
      <c r="Q199" s="12">
        <v>1012</v>
      </c>
      <c r="R199" s="12">
        <v>1012</v>
      </c>
      <c r="S199" s="12">
        <v>1012</v>
      </c>
      <c r="T199" s="12">
        <v>1012</v>
      </c>
      <c r="U199" s="12">
        <v>1006.8800000000001</v>
      </c>
      <c r="V199" s="12">
        <v>995.04000000000019</v>
      </c>
      <c r="W199" s="12">
        <v>993.76</v>
      </c>
      <c r="X199" s="12">
        <v>974.24</v>
      </c>
      <c r="Y199" s="12">
        <v>884.4799999999999</v>
      </c>
      <c r="Z199" s="12">
        <v>804.16000000000008</v>
      </c>
      <c r="AB199" s="7">
        <f t="shared" si="3"/>
        <v>19182.240000000002</v>
      </c>
    </row>
    <row r="200" spans="2:28" x14ac:dyDescent="0.2">
      <c r="B200" s="6">
        <v>44394</v>
      </c>
      <c r="C200" s="12">
        <v>804.16000000000008</v>
      </c>
      <c r="D200" s="12">
        <v>804.16000000000008</v>
      </c>
      <c r="E200" s="12">
        <v>804.16000000000008</v>
      </c>
      <c r="F200" s="12">
        <v>791.68000000000006</v>
      </c>
      <c r="G200" s="12">
        <v>804.16000000000008</v>
      </c>
      <c r="H200" s="12">
        <v>804.16000000000008</v>
      </c>
      <c r="I200" s="12">
        <v>975.5200000000001</v>
      </c>
      <c r="J200" s="12">
        <v>1011.36</v>
      </c>
      <c r="K200" s="12">
        <v>1012</v>
      </c>
      <c r="L200" s="12">
        <v>1012</v>
      </c>
      <c r="M200" s="12">
        <v>1012</v>
      </c>
      <c r="N200" s="12">
        <v>1012</v>
      </c>
      <c r="O200" s="12">
        <v>1012</v>
      </c>
      <c r="P200" s="12">
        <v>1012</v>
      </c>
      <c r="Q200" s="12">
        <v>1012</v>
      </c>
      <c r="R200" s="12">
        <v>1012</v>
      </c>
      <c r="S200" s="12">
        <v>1012</v>
      </c>
      <c r="T200" s="12">
        <v>1012</v>
      </c>
      <c r="U200" s="12">
        <v>1006.8800000000001</v>
      </c>
      <c r="V200" s="12">
        <v>994.88000000000011</v>
      </c>
      <c r="W200" s="12">
        <v>974.24</v>
      </c>
      <c r="X200" s="12">
        <v>974.24</v>
      </c>
      <c r="Y200" s="12">
        <v>934.4</v>
      </c>
      <c r="Z200" s="12">
        <v>876.4799999999999</v>
      </c>
      <c r="AB200" s="7">
        <f t="shared" si="3"/>
        <v>22680.480000000007</v>
      </c>
    </row>
    <row r="201" spans="2:28" x14ac:dyDescent="0.2">
      <c r="B201" s="6">
        <v>44395</v>
      </c>
      <c r="C201" s="12">
        <v>720.96</v>
      </c>
      <c r="D201" s="12">
        <v>560</v>
      </c>
      <c r="E201" s="12">
        <v>454.4</v>
      </c>
      <c r="F201" s="12">
        <v>423.84</v>
      </c>
      <c r="G201" s="12">
        <v>362.4</v>
      </c>
      <c r="H201" s="12">
        <v>267.92000000000007</v>
      </c>
      <c r="I201" s="12">
        <v>226.88000000000002</v>
      </c>
      <c r="J201" s="12">
        <v>254.24000000000007</v>
      </c>
      <c r="K201" s="12">
        <v>281.60000000000002</v>
      </c>
      <c r="L201" s="12">
        <v>281.60000000000002</v>
      </c>
      <c r="M201" s="12">
        <v>267.92000000000007</v>
      </c>
      <c r="N201" s="12">
        <v>240.56000000000003</v>
      </c>
      <c r="O201" s="12">
        <v>226.88000000000002</v>
      </c>
      <c r="P201" s="12">
        <v>213.2</v>
      </c>
      <c r="Q201" s="12">
        <v>178.64000000000001</v>
      </c>
      <c r="R201" s="12">
        <v>155.6</v>
      </c>
      <c r="S201" s="12">
        <v>126.8</v>
      </c>
      <c r="T201" s="12">
        <v>91.919999999999987</v>
      </c>
      <c r="U201" s="12">
        <v>68.400000000000006</v>
      </c>
      <c r="V201" s="12">
        <v>30.479999999999997</v>
      </c>
      <c r="W201" s="12">
        <v>0</v>
      </c>
      <c r="X201" s="12">
        <v>0</v>
      </c>
      <c r="Y201" s="12">
        <v>0</v>
      </c>
      <c r="Z201" s="12">
        <v>0</v>
      </c>
      <c r="AB201" s="7">
        <f t="shared" si="3"/>
        <v>5434.2400000000007</v>
      </c>
    </row>
    <row r="202" spans="2:28" x14ac:dyDescent="0.2">
      <c r="B202" s="6">
        <v>44396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15.12</v>
      </c>
      <c r="L202" s="12">
        <v>35.6</v>
      </c>
      <c r="M202" s="12">
        <v>42.160000000000004</v>
      </c>
      <c r="N202" s="12">
        <v>48.720000000000006</v>
      </c>
      <c r="O202" s="12">
        <v>55.280000000000008</v>
      </c>
      <c r="P202" s="12">
        <v>68.400000000000006</v>
      </c>
      <c r="Q202" s="12">
        <v>91.919999999999987</v>
      </c>
      <c r="R202" s="12">
        <v>136.4</v>
      </c>
      <c r="S202" s="12">
        <v>201.68</v>
      </c>
      <c r="T202" s="12">
        <v>254.24000000000007</v>
      </c>
      <c r="U202" s="12">
        <v>240.56000000000003</v>
      </c>
      <c r="V202" s="12">
        <v>155.6</v>
      </c>
      <c r="W202" s="12">
        <v>68.400000000000006</v>
      </c>
      <c r="X202" s="12">
        <v>42.160000000000004</v>
      </c>
      <c r="Y202" s="12">
        <v>35.6</v>
      </c>
      <c r="Z202" s="12">
        <v>48.720000000000006</v>
      </c>
      <c r="AB202" s="7">
        <f t="shared" si="3"/>
        <v>1540.56</v>
      </c>
    </row>
    <row r="203" spans="2:28" x14ac:dyDescent="0.2">
      <c r="B203" s="6">
        <v>44397</v>
      </c>
      <c r="C203" s="12">
        <v>68.400000000000006</v>
      </c>
      <c r="D203" s="12">
        <v>99.759999999999991</v>
      </c>
      <c r="E203" s="12">
        <v>107.6</v>
      </c>
      <c r="F203" s="12">
        <v>117.2</v>
      </c>
      <c r="G203" s="12">
        <v>107.6</v>
      </c>
      <c r="H203" s="12">
        <v>84.08</v>
      </c>
      <c r="I203" s="12">
        <v>76.239999999999995</v>
      </c>
      <c r="J203" s="12">
        <v>84.08</v>
      </c>
      <c r="K203" s="12">
        <v>76.239999999999995</v>
      </c>
      <c r="L203" s="12">
        <v>55.280000000000008</v>
      </c>
      <c r="M203" s="12">
        <v>35.6</v>
      </c>
      <c r="N203" s="12">
        <v>20.239999999999998</v>
      </c>
      <c r="O203" s="12">
        <v>10</v>
      </c>
      <c r="P203" s="12">
        <v>0</v>
      </c>
      <c r="Q203" s="12">
        <v>10</v>
      </c>
      <c r="R203" s="12">
        <v>20.239999999999998</v>
      </c>
      <c r="S203" s="12">
        <v>35.6</v>
      </c>
      <c r="T203" s="12">
        <v>42.160000000000004</v>
      </c>
      <c r="U203" s="12">
        <v>42.160000000000004</v>
      </c>
      <c r="V203" s="12">
        <v>42.160000000000004</v>
      </c>
      <c r="W203" s="12">
        <v>35.6</v>
      </c>
      <c r="X203" s="12">
        <v>25.359999999999996</v>
      </c>
      <c r="Y203" s="12">
        <v>0</v>
      </c>
      <c r="Z203" s="12">
        <v>0</v>
      </c>
      <c r="AB203" s="7">
        <f t="shared" si="3"/>
        <v>1195.6000000000001</v>
      </c>
    </row>
    <row r="204" spans="2:28" x14ac:dyDescent="0.2">
      <c r="B204" s="6">
        <v>44398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10</v>
      </c>
      <c r="X204" s="12">
        <v>0</v>
      </c>
      <c r="Y204" s="12">
        <v>0</v>
      </c>
      <c r="Z204" s="12">
        <v>0</v>
      </c>
      <c r="AB204" s="7">
        <f t="shared" si="3"/>
        <v>10</v>
      </c>
    </row>
    <row r="205" spans="2:28" x14ac:dyDescent="0.2">
      <c r="B205" s="6">
        <v>44399</v>
      </c>
      <c r="C205" s="12">
        <v>0</v>
      </c>
      <c r="D205" s="12">
        <v>20.239999999999998</v>
      </c>
      <c r="E205" s="12">
        <v>30.479999999999997</v>
      </c>
      <c r="F205" s="12">
        <v>30.479999999999997</v>
      </c>
      <c r="G205" s="12">
        <v>20.239999999999998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15.12</v>
      </c>
      <c r="V205" s="12">
        <v>30.479999999999997</v>
      </c>
      <c r="W205" s="12">
        <v>55.280000000000008</v>
      </c>
      <c r="X205" s="12">
        <v>55.280000000000008</v>
      </c>
      <c r="Y205" s="12">
        <v>48.720000000000006</v>
      </c>
      <c r="Z205" s="12">
        <v>35.6</v>
      </c>
      <c r="AB205" s="7">
        <f t="shared" si="3"/>
        <v>341.92000000000007</v>
      </c>
    </row>
    <row r="206" spans="2:28" x14ac:dyDescent="0.2">
      <c r="B206" s="6">
        <v>44400</v>
      </c>
      <c r="C206" s="12">
        <v>20.239999999999998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10</v>
      </c>
      <c r="K206" s="12">
        <v>15.12</v>
      </c>
      <c r="L206" s="12">
        <v>15.12</v>
      </c>
      <c r="M206" s="12">
        <v>15.12</v>
      </c>
      <c r="N206" s="12">
        <v>15.12</v>
      </c>
      <c r="O206" s="12">
        <v>15.12</v>
      </c>
      <c r="P206" s="12">
        <v>15.12</v>
      </c>
      <c r="Q206" s="12">
        <v>25.359999999999996</v>
      </c>
      <c r="R206" s="12">
        <v>35.6</v>
      </c>
      <c r="S206" s="12">
        <v>42.160000000000004</v>
      </c>
      <c r="T206" s="12">
        <v>55.280000000000008</v>
      </c>
      <c r="U206" s="12">
        <v>68.400000000000006</v>
      </c>
      <c r="V206" s="12">
        <v>68.400000000000006</v>
      </c>
      <c r="W206" s="12">
        <v>68.400000000000006</v>
      </c>
      <c r="X206" s="12">
        <v>61.840000000000011</v>
      </c>
      <c r="Y206" s="12">
        <v>61.840000000000011</v>
      </c>
      <c r="Z206" s="12">
        <v>61.840000000000011</v>
      </c>
      <c r="AB206" s="7">
        <f t="shared" si="3"/>
        <v>670.08</v>
      </c>
    </row>
    <row r="207" spans="2:28" x14ac:dyDescent="0.2">
      <c r="B207" s="6">
        <v>44401</v>
      </c>
      <c r="C207" s="12">
        <v>55.280000000000008</v>
      </c>
      <c r="D207" s="12">
        <v>48.720000000000006</v>
      </c>
      <c r="E207" s="12">
        <v>42.160000000000004</v>
      </c>
      <c r="F207" s="12">
        <v>35.6</v>
      </c>
      <c r="G207" s="12">
        <v>30.479999999999997</v>
      </c>
      <c r="H207" s="12">
        <v>30.479999999999997</v>
      </c>
      <c r="I207" s="12">
        <v>35.6</v>
      </c>
      <c r="J207" s="12">
        <v>48.720000000000006</v>
      </c>
      <c r="K207" s="12">
        <v>61.840000000000011</v>
      </c>
      <c r="L207" s="12">
        <v>55.280000000000008</v>
      </c>
      <c r="M207" s="12">
        <v>61.840000000000011</v>
      </c>
      <c r="N207" s="12">
        <v>76.239999999999995</v>
      </c>
      <c r="O207" s="12">
        <v>68.400000000000006</v>
      </c>
      <c r="P207" s="12">
        <v>55.280000000000008</v>
      </c>
      <c r="Q207" s="12">
        <v>25.359999999999996</v>
      </c>
      <c r="R207" s="12">
        <v>15.12</v>
      </c>
      <c r="S207" s="12">
        <v>30.479999999999997</v>
      </c>
      <c r="T207" s="12">
        <v>68.400000000000006</v>
      </c>
      <c r="U207" s="12">
        <v>146</v>
      </c>
      <c r="V207" s="12">
        <v>213.2</v>
      </c>
      <c r="W207" s="12">
        <v>190.16000000000003</v>
      </c>
      <c r="X207" s="12">
        <v>136.4</v>
      </c>
      <c r="Y207" s="12">
        <v>84.08</v>
      </c>
      <c r="Z207" s="12">
        <v>30.479999999999997</v>
      </c>
      <c r="AB207" s="7">
        <f t="shared" si="3"/>
        <v>1645.6000000000001</v>
      </c>
    </row>
    <row r="208" spans="2:28" x14ac:dyDescent="0.2">
      <c r="B208" s="6">
        <v>44402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25.359999999999996</v>
      </c>
      <c r="I208" s="12">
        <v>42.160000000000004</v>
      </c>
      <c r="J208" s="12">
        <v>55.280000000000008</v>
      </c>
      <c r="K208" s="12">
        <v>55.280000000000008</v>
      </c>
      <c r="L208" s="12">
        <v>61.840000000000011</v>
      </c>
      <c r="M208" s="12">
        <v>84.08</v>
      </c>
      <c r="N208" s="12">
        <v>117.2</v>
      </c>
      <c r="O208" s="12">
        <v>155.6</v>
      </c>
      <c r="P208" s="12">
        <v>201.68</v>
      </c>
      <c r="Q208" s="12">
        <v>226.88000000000002</v>
      </c>
      <c r="R208" s="12">
        <v>240.56000000000003</v>
      </c>
      <c r="S208" s="12">
        <v>213.2</v>
      </c>
      <c r="T208" s="12">
        <v>190.16000000000003</v>
      </c>
      <c r="U208" s="12">
        <v>167.12</v>
      </c>
      <c r="V208" s="12">
        <v>146</v>
      </c>
      <c r="W208" s="12">
        <v>136.4</v>
      </c>
      <c r="X208" s="12">
        <v>117.2</v>
      </c>
      <c r="Y208" s="12">
        <v>117.2</v>
      </c>
      <c r="Z208" s="12">
        <v>117.2</v>
      </c>
      <c r="AB208" s="7">
        <f t="shared" si="3"/>
        <v>2470.3999999999996</v>
      </c>
    </row>
    <row r="209" spans="2:28" x14ac:dyDescent="0.2">
      <c r="B209" s="6">
        <v>44403</v>
      </c>
      <c r="C209" s="12">
        <v>107.6</v>
      </c>
      <c r="D209" s="12">
        <v>91.919999999999987</v>
      </c>
      <c r="E209" s="12">
        <v>99.759999999999991</v>
      </c>
      <c r="F209" s="12">
        <v>99.759999999999991</v>
      </c>
      <c r="G209" s="12">
        <v>76.239999999999995</v>
      </c>
      <c r="H209" s="12">
        <v>48.720000000000006</v>
      </c>
      <c r="I209" s="12">
        <v>25.359999999999996</v>
      </c>
      <c r="J209" s="12">
        <v>25.359999999999996</v>
      </c>
      <c r="K209" s="12">
        <v>35.6</v>
      </c>
      <c r="L209" s="12">
        <v>55.280000000000008</v>
      </c>
      <c r="M209" s="12">
        <v>68.400000000000006</v>
      </c>
      <c r="N209" s="12">
        <v>68.400000000000006</v>
      </c>
      <c r="O209" s="12">
        <v>61.840000000000011</v>
      </c>
      <c r="P209" s="12">
        <v>48.720000000000006</v>
      </c>
      <c r="Q209" s="12">
        <v>55.280000000000008</v>
      </c>
      <c r="R209" s="12">
        <v>68.400000000000006</v>
      </c>
      <c r="S209" s="12">
        <v>68.400000000000006</v>
      </c>
      <c r="T209" s="12">
        <v>61.840000000000011</v>
      </c>
      <c r="U209" s="12">
        <v>48.720000000000006</v>
      </c>
      <c r="V209" s="12">
        <v>42.160000000000004</v>
      </c>
      <c r="W209" s="12">
        <v>42.160000000000004</v>
      </c>
      <c r="X209" s="12">
        <v>55.280000000000008</v>
      </c>
      <c r="Y209" s="12">
        <v>61.840000000000011</v>
      </c>
      <c r="Z209" s="12">
        <v>76.239999999999995</v>
      </c>
      <c r="AB209" s="7">
        <f t="shared" si="3"/>
        <v>1493.2800000000002</v>
      </c>
    </row>
    <row r="210" spans="2:28" x14ac:dyDescent="0.2">
      <c r="B210" s="6">
        <v>44404</v>
      </c>
      <c r="C210" s="12">
        <v>99.759999999999991</v>
      </c>
      <c r="D210" s="12">
        <v>107.6</v>
      </c>
      <c r="E210" s="12">
        <v>107.6</v>
      </c>
      <c r="F210" s="12">
        <v>99.759999999999991</v>
      </c>
      <c r="G210" s="12">
        <v>84.08</v>
      </c>
      <c r="H210" s="12">
        <v>35.6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15.12</v>
      </c>
      <c r="P210" s="12">
        <v>48.720000000000006</v>
      </c>
      <c r="Q210" s="12">
        <v>99.759999999999991</v>
      </c>
      <c r="R210" s="12">
        <v>155.6</v>
      </c>
      <c r="S210" s="12">
        <v>213.2</v>
      </c>
      <c r="T210" s="12">
        <v>281.60000000000002</v>
      </c>
      <c r="U210" s="12">
        <v>330.08</v>
      </c>
      <c r="V210" s="12">
        <v>346.23999999999995</v>
      </c>
      <c r="W210" s="12">
        <v>313.91999999999996</v>
      </c>
      <c r="X210" s="12">
        <v>330.08</v>
      </c>
      <c r="Y210" s="12">
        <v>454.4</v>
      </c>
      <c r="Z210" s="12">
        <v>518.24</v>
      </c>
      <c r="AB210" s="7">
        <f t="shared" si="3"/>
        <v>3641.3599999999997</v>
      </c>
    </row>
    <row r="211" spans="2:28" x14ac:dyDescent="0.2">
      <c r="B211" s="6">
        <v>44405</v>
      </c>
      <c r="C211" s="12">
        <v>497.43999999999994</v>
      </c>
      <c r="D211" s="12">
        <v>454.4</v>
      </c>
      <c r="E211" s="12">
        <v>454.4</v>
      </c>
      <c r="F211" s="12">
        <v>475.52</v>
      </c>
      <c r="G211" s="12">
        <v>475.52</v>
      </c>
      <c r="H211" s="12">
        <v>475.52</v>
      </c>
      <c r="I211" s="12">
        <v>497.43999999999994</v>
      </c>
      <c r="J211" s="12">
        <v>602.72</v>
      </c>
      <c r="K211" s="12">
        <v>708.48</v>
      </c>
      <c r="L211" s="12">
        <v>728.96</v>
      </c>
      <c r="M211" s="12">
        <v>728.96</v>
      </c>
      <c r="N211" s="12">
        <v>728.96</v>
      </c>
      <c r="O211" s="12">
        <v>690.4</v>
      </c>
      <c r="P211" s="12">
        <v>620.79999999999995</v>
      </c>
      <c r="Q211" s="12">
        <v>581.91999999999996</v>
      </c>
      <c r="R211" s="12">
        <v>536.31999999999994</v>
      </c>
      <c r="S211" s="12">
        <v>497.43999999999994</v>
      </c>
      <c r="T211" s="12">
        <v>444.64</v>
      </c>
      <c r="U211" s="12">
        <v>362.4</v>
      </c>
      <c r="V211" s="12">
        <v>330.08</v>
      </c>
      <c r="W211" s="12">
        <v>313.91999999999996</v>
      </c>
      <c r="X211" s="12">
        <v>313.91999999999996</v>
      </c>
      <c r="Y211" s="12">
        <v>281.60000000000002</v>
      </c>
      <c r="Z211" s="12">
        <v>240.56000000000003</v>
      </c>
      <c r="AB211" s="7">
        <f t="shared" si="3"/>
        <v>12042.32</v>
      </c>
    </row>
    <row r="212" spans="2:28" x14ac:dyDescent="0.2">
      <c r="B212" s="6">
        <v>44406</v>
      </c>
      <c r="C212" s="12">
        <v>240.56000000000003</v>
      </c>
      <c r="D212" s="12">
        <v>267.92000000000007</v>
      </c>
      <c r="E212" s="12">
        <v>346.23999999999995</v>
      </c>
      <c r="F212" s="12">
        <v>401.91999999999996</v>
      </c>
      <c r="G212" s="12">
        <v>444.64</v>
      </c>
      <c r="H212" s="12">
        <v>444.64</v>
      </c>
      <c r="I212" s="12">
        <v>454.4</v>
      </c>
      <c r="J212" s="12">
        <v>518.24</v>
      </c>
      <c r="K212" s="12">
        <v>560</v>
      </c>
      <c r="L212" s="12">
        <v>581.91999999999996</v>
      </c>
      <c r="M212" s="12">
        <v>560</v>
      </c>
      <c r="N212" s="12">
        <v>536.31999999999994</v>
      </c>
      <c r="O212" s="12">
        <v>518.24</v>
      </c>
      <c r="P212" s="12">
        <v>475.52</v>
      </c>
      <c r="Q212" s="12">
        <v>423.84</v>
      </c>
      <c r="R212" s="12">
        <v>362.4</v>
      </c>
      <c r="S212" s="12">
        <v>297.76</v>
      </c>
      <c r="T212" s="12">
        <v>240.56000000000003</v>
      </c>
      <c r="U212" s="12">
        <v>190.16000000000003</v>
      </c>
      <c r="V212" s="12">
        <v>155.6</v>
      </c>
      <c r="W212" s="12">
        <v>167.12</v>
      </c>
      <c r="X212" s="12">
        <v>190.16000000000003</v>
      </c>
      <c r="Y212" s="12">
        <v>178.64000000000001</v>
      </c>
      <c r="Z212" s="12">
        <v>167.12</v>
      </c>
      <c r="AB212" s="7">
        <f t="shared" si="3"/>
        <v>8723.92</v>
      </c>
    </row>
    <row r="213" spans="2:28" x14ac:dyDescent="0.2">
      <c r="B213" s="6">
        <v>44407</v>
      </c>
      <c r="C213" s="12">
        <v>155.6</v>
      </c>
      <c r="D213" s="12">
        <v>146</v>
      </c>
      <c r="E213" s="12">
        <v>136.4</v>
      </c>
      <c r="F213" s="12">
        <v>126.8</v>
      </c>
      <c r="G213" s="12">
        <v>99.759999999999991</v>
      </c>
      <c r="H213" s="12">
        <v>68.400000000000006</v>
      </c>
      <c r="I213" s="12">
        <v>35.6</v>
      </c>
      <c r="J213" s="12">
        <v>15.12</v>
      </c>
      <c r="K213" s="12">
        <v>0</v>
      </c>
      <c r="L213" s="12">
        <v>0</v>
      </c>
      <c r="M213" s="12">
        <v>0</v>
      </c>
      <c r="N213" s="12">
        <v>20.239999999999998</v>
      </c>
      <c r="O213" s="12">
        <v>48.720000000000006</v>
      </c>
      <c r="P213" s="12">
        <v>91.919999999999987</v>
      </c>
      <c r="Q213" s="12">
        <v>146</v>
      </c>
      <c r="R213" s="12">
        <v>190.16000000000003</v>
      </c>
      <c r="S213" s="12">
        <v>226.88000000000002</v>
      </c>
      <c r="T213" s="12">
        <v>240.56000000000003</v>
      </c>
      <c r="U213" s="12">
        <v>240.56000000000003</v>
      </c>
      <c r="V213" s="12">
        <v>240.56000000000003</v>
      </c>
      <c r="W213" s="12">
        <v>226.88000000000002</v>
      </c>
      <c r="X213" s="12">
        <v>226.88000000000002</v>
      </c>
      <c r="Y213" s="12">
        <v>226.88000000000002</v>
      </c>
      <c r="Z213" s="12">
        <v>254.24000000000007</v>
      </c>
      <c r="AB213" s="7">
        <f t="shared" si="3"/>
        <v>3164.1600000000008</v>
      </c>
    </row>
    <row r="214" spans="2:28" x14ac:dyDescent="0.2">
      <c r="B214" s="6">
        <v>44408</v>
      </c>
      <c r="C214" s="12">
        <v>281.60000000000002</v>
      </c>
      <c r="D214" s="12">
        <v>346.23999999999995</v>
      </c>
      <c r="E214" s="12">
        <v>401.91999999999996</v>
      </c>
      <c r="F214" s="12">
        <v>401.91999999999996</v>
      </c>
      <c r="G214" s="12">
        <v>401.91999999999996</v>
      </c>
      <c r="H214" s="12">
        <v>475.52</v>
      </c>
      <c r="I214" s="12">
        <v>497.43999999999994</v>
      </c>
      <c r="J214" s="12">
        <v>497.43999999999994</v>
      </c>
      <c r="K214" s="12">
        <v>475.52</v>
      </c>
      <c r="L214" s="12">
        <v>454.4</v>
      </c>
      <c r="M214" s="12">
        <v>444.64</v>
      </c>
      <c r="N214" s="12">
        <v>423.84</v>
      </c>
      <c r="O214" s="12">
        <v>380.8</v>
      </c>
      <c r="P214" s="12">
        <v>401.91999999999996</v>
      </c>
      <c r="Q214" s="12">
        <v>423.84</v>
      </c>
      <c r="R214" s="12">
        <v>444.64</v>
      </c>
      <c r="S214" s="12">
        <v>475.52</v>
      </c>
      <c r="T214" s="12">
        <v>497.43999999999994</v>
      </c>
      <c r="U214" s="12">
        <v>497.43999999999994</v>
      </c>
      <c r="V214" s="12">
        <v>475.52</v>
      </c>
      <c r="W214" s="12">
        <v>497.43999999999994</v>
      </c>
      <c r="X214" s="12">
        <v>497.43999999999994</v>
      </c>
      <c r="Y214" s="12">
        <v>475.52</v>
      </c>
      <c r="Z214" s="12">
        <v>454.4</v>
      </c>
      <c r="AB214" s="7">
        <f t="shared" si="3"/>
        <v>10624.320000000002</v>
      </c>
    </row>
    <row r="215" spans="2:28" x14ac:dyDescent="0.2">
      <c r="B215" s="6">
        <v>44409</v>
      </c>
      <c r="C215" s="12">
        <v>423.84</v>
      </c>
      <c r="D215" s="12">
        <v>401.91999999999996</v>
      </c>
      <c r="E215" s="12">
        <v>401.91999999999996</v>
      </c>
      <c r="F215" s="12">
        <v>423.84</v>
      </c>
      <c r="G215" s="12">
        <v>423.84</v>
      </c>
      <c r="H215" s="12">
        <v>380.8</v>
      </c>
      <c r="I215" s="12">
        <v>401.91999999999996</v>
      </c>
      <c r="J215" s="12">
        <v>380.8</v>
      </c>
      <c r="K215" s="12">
        <v>346.23999999999995</v>
      </c>
      <c r="L215" s="12">
        <v>297.76</v>
      </c>
      <c r="M215" s="12">
        <v>254.24000000000007</v>
      </c>
      <c r="N215" s="12">
        <v>226.88000000000002</v>
      </c>
      <c r="O215" s="12">
        <v>213.2</v>
      </c>
      <c r="P215" s="12">
        <v>201.68</v>
      </c>
      <c r="Q215" s="12">
        <v>213.2</v>
      </c>
      <c r="R215" s="12">
        <v>240.56000000000003</v>
      </c>
      <c r="S215" s="12">
        <v>281.60000000000002</v>
      </c>
      <c r="T215" s="12">
        <v>297.76</v>
      </c>
      <c r="U215" s="12">
        <v>281.60000000000002</v>
      </c>
      <c r="V215" s="12">
        <v>240.56000000000003</v>
      </c>
      <c r="W215" s="12">
        <v>178.64000000000001</v>
      </c>
      <c r="X215" s="12">
        <v>136.4</v>
      </c>
      <c r="Y215" s="12">
        <v>99.759999999999991</v>
      </c>
      <c r="Z215" s="12">
        <v>84.08</v>
      </c>
      <c r="AB215" s="7">
        <f t="shared" si="3"/>
        <v>6833.0400000000018</v>
      </c>
    </row>
    <row r="216" spans="2:28" x14ac:dyDescent="0.2">
      <c r="B216" s="6">
        <v>44410</v>
      </c>
      <c r="C216" s="12">
        <v>76.239999999999995</v>
      </c>
      <c r="D216" s="12">
        <v>84.08</v>
      </c>
      <c r="E216" s="12">
        <v>84.08</v>
      </c>
      <c r="F216" s="12">
        <v>84.08</v>
      </c>
      <c r="G216" s="12">
        <v>68.400000000000006</v>
      </c>
      <c r="H216" s="12">
        <v>42.160000000000004</v>
      </c>
      <c r="I216" s="12">
        <v>20.239999999999998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25.359999999999996</v>
      </c>
      <c r="W216" s="12">
        <v>61.840000000000011</v>
      </c>
      <c r="X216" s="12">
        <v>76.239999999999995</v>
      </c>
      <c r="Y216" s="12">
        <v>68.400000000000006</v>
      </c>
      <c r="Z216" s="12">
        <v>55.280000000000008</v>
      </c>
      <c r="AB216" s="7">
        <f t="shared" si="3"/>
        <v>746.4</v>
      </c>
    </row>
    <row r="217" spans="2:28" x14ac:dyDescent="0.2">
      <c r="B217" s="6">
        <v>44411</v>
      </c>
      <c r="C217" s="12">
        <v>35.6</v>
      </c>
      <c r="D217" s="12">
        <v>30.479999999999997</v>
      </c>
      <c r="E217" s="12">
        <v>20.239999999999998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B217" s="7">
        <f t="shared" si="3"/>
        <v>86.32</v>
      </c>
    </row>
    <row r="218" spans="2:28" x14ac:dyDescent="0.2">
      <c r="B218" s="6">
        <v>44412</v>
      </c>
      <c r="C218" s="12">
        <v>0</v>
      </c>
      <c r="D218" s="12">
        <v>0</v>
      </c>
      <c r="E218" s="12">
        <v>0</v>
      </c>
      <c r="F218" s="12">
        <v>10</v>
      </c>
      <c r="G218" s="12">
        <v>25.359999999999996</v>
      </c>
      <c r="H218" s="12">
        <v>42.160000000000004</v>
      </c>
      <c r="I218" s="12">
        <v>42.160000000000004</v>
      </c>
      <c r="J218" s="12">
        <v>48.720000000000006</v>
      </c>
      <c r="K218" s="12">
        <v>61.840000000000011</v>
      </c>
      <c r="L218" s="12">
        <v>76.239999999999995</v>
      </c>
      <c r="M218" s="12">
        <v>84.08</v>
      </c>
      <c r="N218" s="12">
        <v>99.759999999999991</v>
      </c>
      <c r="O218" s="12">
        <v>99.759999999999991</v>
      </c>
      <c r="P218" s="12">
        <v>68.400000000000006</v>
      </c>
      <c r="Q218" s="12">
        <v>35.6</v>
      </c>
      <c r="R218" s="12">
        <v>20.239999999999998</v>
      </c>
      <c r="S218" s="12">
        <v>0</v>
      </c>
      <c r="T218" s="12">
        <v>0</v>
      </c>
      <c r="U218" s="12">
        <v>0</v>
      </c>
      <c r="V218" s="12">
        <v>20.239999999999998</v>
      </c>
      <c r="W218" s="12">
        <v>76.239999999999995</v>
      </c>
      <c r="X218" s="12">
        <v>117.2</v>
      </c>
      <c r="Y218" s="12">
        <v>126.8</v>
      </c>
      <c r="Z218" s="12">
        <v>126.8</v>
      </c>
      <c r="AB218" s="7">
        <f t="shared" si="3"/>
        <v>1181.5999999999999</v>
      </c>
    </row>
    <row r="219" spans="2:28" x14ac:dyDescent="0.2">
      <c r="B219" s="6">
        <v>44413</v>
      </c>
      <c r="C219" s="12">
        <v>136.4</v>
      </c>
      <c r="D219" s="12">
        <v>167.12</v>
      </c>
      <c r="E219" s="12">
        <v>190.16000000000003</v>
      </c>
      <c r="F219" s="12">
        <v>201.68</v>
      </c>
      <c r="G219" s="12">
        <v>254.24000000000007</v>
      </c>
      <c r="H219" s="12">
        <v>267.92000000000007</v>
      </c>
      <c r="I219" s="12">
        <v>254.24000000000007</v>
      </c>
      <c r="J219" s="12">
        <v>281.60000000000002</v>
      </c>
      <c r="K219" s="12">
        <v>362.4</v>
      </c>
      <c r="L219" s="12">
        <v>346.23999999999995</v>
      </c>
      <c r="M219" s="12">
        <v>362.4</v>
      </c>
      <c r="N219" s="12">
        <v>423.84</v>
      </c>
      <c r="O219" s="12">
        <v>497.43999999999994</v>
      </c>
      <c r="P219" s="12">
        <v>560</v>
      </c>
      <c r="Q219" s="12">
        <v>620.79999999999995</v>
      </c>
      <c r="R219" s="12">
        <v>728.96</v>
      </c>
      <c r="S219" s="12">
        <v>817.04000000000008</v>
      </c>
      <c r="T219" s="12">
        <v>892.31999999999994</v>
      </c>
      <c r="U219" s="12">
        <v>966.4</v>
      </c>
      <c r="V219" s="12">
        <v>971.28</v>
      </c>
      <c r="W219" s="12">
        <v>926.4</v>
      </c>
      <c r="X219" s="12">
        <v>926.4</v>
      </c>
      <c r="Y219" s="12">
        <v>939.28</v>
      </c>
      <c r="Z219" s="12">
        <v>971.28</v>
      </c>
      <c r="AB219" s="7">
        <f t="shared" si="3"/>
        <v>13065.840000000002</v>
      </c>
    </row>
    <row r="220" spans="2:28" x14ac:dyDescent="0.2">
      <c r="B220" s="6">
        <v>44414</v>
      </c>
      <c r="C220" s="12">
        <v>934.4</v>
      </c>
      <c r="D220" s="12">
        <v>892.31999999999994</v>
      </c>
      <c r="E220" s="12">
        <v>939.28</v>
      </c>
      <c r="F220" s="12">
        <v>966.4</v>
      </c>
      <c r="G220" s="12">
        <v>892.31999999999994</v>
      </c>
      <c r="H220" s="12">
        <v>892.31999999999994</v>
      </c>
      <c r="I220" s="12">
        <v>939.28</v>
      </c>
      <c r="J220" s="12">
        <v>990.8</v>
      </c>
      <c r="K220" s="12">
        <v>1006.8800000000001</v>
      </c>
      <c r="L220" s="12">
        <v>1011.36</v>
      </c>
      <c r="M220" s="12">
        <v>1012</v>
      </c>
      <c r="N220" s="12">
        <v>1012</v>
      </c>
      <c r="O220" s="12">
        <v>1011.36</v>
      </c>
      <c r="P220" s="12">
        <v>1011.36</v>
      </c>
      <c r="Q220" s="12">
        <v>1012</v>
      </c>
      <c r="R220" s="12">
        <v>1012</v>
      </c>
      <c r="S220" s="12">
        <v>1006.8800000000001</v>
      </c>
      <c r="T220" s="12">
        <v>975.36</v>
      </c>
      <c r="U220" s="12">
        <v>926.4</v>
      </c>
      <c r="V220" s="12">
        <v>884.4799999999999</v>
      </c>
      <c r="W220" s="12">
        <v>817.04000000000008</v>
      </c>
      <c r="X220" s="12">
        <v>812.16000000000008</v>
      </c>
      <c r="Y220" s="12">
        <v>804.16000000000008</v>
      </c>
      <c r="Z220" s="12">
        <v>817.04000000000008</v>
      </c>
      <c r="AB220" s="7">
        <f t="shared" si="3"/>
        <v>22579.600000000006</v>
      </c>
    </row>
    <row r="221" spans="2:28" x14ac:dyDescent="0.2">
      <c r="B221" s="6">
        <v>44415</v>
      </c>
      <c r="C221" s="12">
        <v>884.4799999999999</v>
      </c>
      <c r="D221" s="12">
        <v>884.4799999999999</v>
      </c>
      <c r="E221" s="12">
        <v>876.4799999999999</v>
      </c>
      <c r="F221" s="12">
        <v>804.16000000000008</v>
      </c>
      <c r="G221" s="12">
        <v>728.96</v>
      </c>
      <c r="H221" s="12">
        <v>633.28</v>
      </c>
      <c r="I221" s="12">
        <v>497.43999999999994</v>
      </c>
      <c r="J221" s="12">
        <v>401.91999999999996</v>
      </c>
      <c r="K221" s="12">
        <v>346.23999999999995</v>
      </c>
      <c r="L221" s="12">
        <v>346.23999999999995</v>
      </c>
      <c r="M221" s="12">
        <v>423.84</v>
      </c>
      <c r="N221" s="12">
        <v>536.31999999999994</v>
      </c>
      <c r="O221" s="12">
        <v>690.4</v>
      </c>
      <c r="P221" s="12">
        <v>728.96</v>
      </c>
      <c r="Q221" s="12">
        <v>804.16000000000008</v>
      </c>
      <c r="R221" s="12">
        <v>804.16000000000008</v>
      </c>
      <c r="S221" s="12">
        <v>791.68000000000006</v>
      </c>
      <c r="T221" s="12">
        <v>728.96</v>
      </c>
      <c r="U221" s="12">
        <v>690.4</v>
      </c>
      <c r="V221" s="12">
        <v>708.48</v>
      </c>
      <c r="W221" s="12">
        <v>690.4</v>
      </c>
      <c r="X221" s="12">
        <v>669.6</v>
      </c>
      <c r="Y221" s="12">
        <v>602.72</v>
      </c>
      <c r="Z221" s="12">
        <v>581.91999999999996</v>
      </c>
      <c r="AB221" s="7">
        <f t="shared" si="3"/>
        <v>15855.679999999995</v>
      </c>
    </row>
    <row r="222" spans="2:28" x14ac:dyDescent="0.2">
      <c r="B222" s="6">
        <v>44416</v>
      </c>
      <c r="C222" s="12">
        <v>536.31999999999994</v>
      </c>
      <c r="D222" s="12">
        <v>497.43999999999994</v>
      </c>
      <c r="E222" s="12">
        <v>475.52</v>
      </c>
      <c r="F222" s="12">
        <v>454.4</v>
      </c>
      <c r="G222" s="12">
        <v>444.64</v>
      </c>
      <c r="H222" s="12">
        <v>380.8</v>
      </c>
      <c r="I222" s="12">
        <v>297.76</v>
      </c>
      <c r="J222" s="12">
        <v>330.08</v>
      </c>
      <c r="K222" s="12">
        <v>346.23999999999995</v>
      </c>
      <c r="L222" s="12">
        <v>330.08</v>
      </c>
      <c r="M222" s="12">
        <v>297.76</v>
      </c>
      <c r="N222" s="12">
        <v>267.92000000000007</v>
      </c>
      <c r="O222" s="12">
        <v>226.88000000000002</v>
      </c>
      <c r="P222" s="12">
        <v>178.64000000000001</v>
      </c>
      <c r="Q222" s="12">
        <v>136.4</v>
      </c>
      <c r="R222" s="12">
        <v>117.2</v>
      </c>
      <c r="S222" s="12">
        <v>107.6</v>
      </c>
      <c r="T222" s="12">
        <v>99.759999999999991</v>
      </c>
      <c r="U222" s="12">
        <v>91.919999999999987</v>
      </c>
      <c r="V222" s="12">
        <v>84.08</v>
      </c>
      <c r="W222" s="12">
        <v>76.239999999999995</v>
      </c>
      <c r="X222" s="12">
        <v>48.720000000000006</v>
      </c>
      <c r="Y222" s="12">
        <v>30.479999999999997</v>
      </c>
      <c r="Z222" s="12">
        <v>35.6</v>
      </c>
      <c r="AB222" s="7">
        <f t="shared" si="3"/>
        <v>5892.4800000000005</v>
      </c>
    </row>
    <row r="223" spans="2:28" x14ac:dyDescent="0.2">
      <c r="B223" s="6">
        <v>44417</v>
      </c>
      <c r="C223" s="12">
        <v>55.280000000000008</v>
      </c>
      <c r="D223" s="12">
        <v>84.08</v>
      </c>
      <c r="E223" s="12">
        <v>107.6</v>
      </c>
      <c r="F223" s="12">
        <v>126.8</v>
      </c>
      <c r="G223" s="12">
        <v>136.4</v>
      </c>
      <c r="H223" s="12">
        <v>146</v>
      </c>
      <c r="I223" s="12">
        <v>126.8</v>
      </c>
      <c r="J223" s="12">
        <v>107.6</v>
      </c>
      <c r="K223" s="12">
        <v>99.759999999999991</v>
      </c>
      <c r="L223" s="12">
        <v>76.239999999999995</v>
      </c>
      <c r="M223" s="12">
        <v>68.400000000000006</v>
      </c>
      <c r="N223" s="12">
        <v>68.400000000000006</v>
      </c>
      <c r="O223" s="12">
        <v>61.840000000000011</v>
      </c>
      <c r="P223" s="12">
        <v>68.400000000000006</v>
      </c>
      <c r="Q223" s="12">
        <v>76.239999999999995</v>
      </c>
      <c r="R223" s="12">
        <v>91.919999999999987</v>
      </c>
      <c r="S223" s="12">
        <v>107.6</v>
      </c>
      <c r="T223" s="12">
        <v>146</v>
      </c>
      <c r="U223" s="12">
        <v>155.6</v>
      </c>
      <c r="V223" s="12">
        <v>155.6</v>
      </c>
      <c r="W223" s="12">
        <v>178.64000000000001</v>
      </c>
      <c r="X223" s="12">
        <v>190.16000000000003</v>
      </c>
      <c r="Y223" s="12">
        <v>213.2</v>
      </c>
      <c r="Z223" s="12">
        <v>213.2</v>
      </c>
      <c r="AB223" s="7">
        <f t="shared" si="3"/>
        <v>2861.7599999999993</v>
      </c>
    </row>
    <row r="224" spans="2:28" x14ac:dyDescent="0.2">
      <c r="B224" s="6">
        <v>44418</v>
      </c>
      <c r="C224" s="12">
        <v>213.2</v>
      </c>
      <c r="D224" s="12">
        <v>201.68</v>
      </c>
      <c r="E224" s="12">
        <v>190.16000000000003</v>
      </c>
      <c r="F224" s="12">
        <v>155.6</v>
      </c>
      <c r="G224" s="12">
        <v>117.2</v>
      </c>
      <c r="H224" s="12">
        <v>91.919999999999987</v>
      </c>
      <c r="I224" s="12">
        <v>61.840000000000011</v>
      </c>
      <c r="J224" s="12">
        <v>48.720000000000006</v>
      </c>
      <c r="K224" s="12">
        <v>35.6</v>
      </c>
      <c r="L224" s="12">
        <v>30.479999999999997</v>
      </c>
      <c r="M224" s="12">
        <v>25.359999999999996</v>
      </c>
      <c r="N224" s="12">
        <v>15.12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30.479999999999997</v>
      </c>
      <c r="Z224" s="12">
        <v>61.840000000000011</v>
      </c>
      <c r="AB224" s="7">
        <f t="shared" si="3"/>
        <v>1279.1999999999996</v>
      </c>
    </row>
    <row r="225" spans="2:28" x14ac:dyDescent="0.2">
      <c r="B225" s="6">
        <v>44419</v>
      </c>
      <c r="C225" s="12">
        <v>107.6</v>
      </c>
      <c r="D225" s="12">
        <v>167.12</v>
      </c>
      <c r="E225" s="12">
        <v>254.24000000000007</v>
      </c>
      <c r="F225" s="12">
        <v>313.91999999999996</v>
      </c>
      <c r="G225" s="12">
        <v>380.8</v>
      </c>
      <c r="H225" s="12">
        <v>444.64</v>
      </c>
      <c r="I225" s="12">
        <v>454.4</v>
      </c>
      <c r="J225" s="12">
        <v>518.24</v>
      </c>
      <c r="K225" s="12">
        <v>581.91999999999996</v>
      </c>
      <c r="L225" s="12">
        <v>536.31999999999994</v>
      </c>
      <c r="M225" s="12">
        <v>536.31999999999994</v>
      </c>
      <c r="N225" s="12">
        <v>669.6</v>
      </c>
      <c r="O225" s="12">
        <v>812.16000000000008</v>
      </c>
      <c r="P225" s="12">
        <v>876.4799999999999</v>
      </c>
      <c r="Q225" s="12">
        <v>804.16000000000008</v>
      </c>
      <c r="R225" s="12">
        <v>475.52</v>
      </c>
      <c r="S225" s="12">
        <v>213.2</v>
      </c>
      <c r="T225" s="12">
        <v>213.2</v>
      </c>
      <c r="U225" s="12">
        <v>444.64</v>
      </c>
      <c r="V225" s="12">
        <v>669.6</v>
      </c>
      <c r="W225" s="12">
        <v>690.4</v>
      </c>
      <c r="X225" s="12">
        <v>602.72</v>
      </c>
      <c r="Y225" s="12">
        <v>536.31999999999994</v>
      </c>
      <c r="Z225" s="12">
        <v>444.64</v>
      </c>
      <c r="AB225" s="7">
        <f t="shared" si="3"/>
        <v>11748.159999999996</v>
      </c>
    </row>
    <row r="226" spans="2:28" x14ac:dyDescent="0.2">
      <c r="B226" s="6">
        <v>44420</v>
      </c>
      <c r="C226" s="12">
        <v>346.23999999999995</v>
      </c>
      <c r="D226" s="12">
        <v>281.60000000000002</v>
      </c>
      <c r="E226" s="12">
        <v>201.68</v>
      </c>
      <c r="F226" s="12">
        <v>99.759999999999991</v>
      </c>
      <c r="G226" s="12">
        <v>25.359999999999996</v>
      </c>
      <c r="H226" s="12">
        <v>0</v>
      </c>
      <c r="I226" s="12">
        <v>0</v>
      </c>
      <c r="J226" s="12">
        <v>0</v>
      </c>
      <c r="K226" s="12">
        <v>76.239999999999995</v>
      </c>
      <c r="L226" s="12">
        <v>254.24000000000007</v>
      </c>
      <c r="M226" s="12">
        <v>454.4</v>
      </c>
      <c r="N226" s="12">
        <v>602.72</v>
      </c>
      <c r="O226" s="12">
        <v>690.4</v>
      </c>
      <c r="P226" s="12">
        <v>791.68000000000006</v>
      </c>
      <c r="Q226" s="12">
        <v>876.4799999999999</v>
      </c>
      <c r="R226" s="12">
        <v>892.31999999999994</v>
      </c>
      <c r="S226" s="12">
        <v>884.4799999999999</v>
      </c>
      <c r="T226" s="12">
        <v>876.4799999999999</v>
      </c>
      <c r="U226" s="12">
        <v>876.4799999999999</v>
      </c>
      <c r="V226" s="12">
        <v>804.16000000000008</v>
      </c>
      <c r="W226" s="12">
        <v>728.96</v>
      </c>
      <c r="X226" s="12">
        <v>720.96</v>
      </c>
      <c r="Y226" s="12">
        <v>602.72</v>
      </c>
      <c r="Z226" s="12">
        <v>444.64</v>
      </c>
      <c r="AB226" s="7">
        <f t="shared" si="3"/>
        <v>11531.999999999995</v>
      </c>
    </row>
    <row r="227" spans="2:28" x14ac:dyDescent="0.2">
      <c r="B227" s="6">
        <v>44421</v>
      </c>
      <c r="C227" s="12">
        <v>380.8</v>
      </c>
      <c r="D227" s="12">
        <v>454.4</v>
      </c>
      <c r="E227" s="12">
        <v>518.24</v>
      </c>
      <c r="F227" s="12">
        <v>581.91999999999996</v>
      </c>
      <c r="G227" s="12">
        <v>633.28</v>
      </c>
      <c r="H227" s="12">
        <v>728.96</v>
      </c>
      <c r="I227" s="12">
        <v>804.16000000000008</v>
      </c>
      <c r="J227" s="12">
        <v>812.16000000000008</v>
      </c>
      <c r="K227" s="12">
        <v>817.04000000000008</v>
      </c>
      <c r="L227" s="12">
        <v>934.4</v>
      </c>
      <c r="M227" s="12">
        <v>975.5200000000001</v>
      </c>
      <c r="N227" s="12">
        <v>993.76</v>
      </c>
      <c r="O227" s="12">
        <v>975.5200000000001</v>
      </c>
      <c r="P227" s="12">
        <v>934.4</v>
      </c>
      <c r="Q227" s="12">
        <v>876.4799999999999</v>
      </c>
      <c r="R227" s="12">
        <v>876.4799999999999</v>
      </c>
      <c r="S227" s="12">
        <v>884.4799999999999</v>
      </c>
      <c r="T227" s="12">
        <v>876.4799999999999</v>
      </c>
      <c r="U227" s="12">
        <v>876.4799999999999</v>
      </c>
      <c r="V227" s="12">
        <v>926.4</v>
      </c>
      <c r="W227" s="12">
        <v>939.28</v>
      </c>
      <c r="X227" s="12">
        <v>975.36</v>
      </c>
      <c r="Y227" s="12">
        <v>990.8</v>
      </c>
      <c r="Z227" s="12">
        <v>975.36</v>
      </c>
      <c r="AB227" s="7">
        <f t="shared" si="3"/>
        <v>19742.159999999996</v>
      </c>
    </row>
    <row r="228" spans="2:28" x14ac:dyDescent="0.2">
      <c r="B228" s="6">
        <v>44422</v>
      </c>
      <c r="C228" s="12">
        <v>971.28</v>
      </c>
      <c r="D228" s="12">
        <v>942.24</v>
      </c>
      <c r="E228" s="12">
        <v>934.4</v>
      </c>
      <c r="F228" s="12">
        <v>892.31999999999994</v>
      </c>
      <c r="G228" s="12">
        <v>876.4799999999999</v>
      </c>
      <c r="H228" s="12">
        <v>817.04000000000008</v>
      </c>
      <c r="I228" s="12">
        <v>791.68000000000006</v>
      </c>
      <c r="J228" s="12">
        <v>791.68000000000006</v>
      </c>
      <c r="K228" s="12">
        <v>728.96</v>
      </c>
      <c r="L228" s="12">
        <v>633.28</v>
      </c>
      <c r="M228" s="12">
        <v>560</v>
      </c>
      <c r="N228" s="12">
        <v>454.4</v>
      </c>
      <c r="O228" s="12">
        <v>401.91999999999996</v>
      </c>
      <c r="P228" s="12">
        <v>362.4</v>
      </c>
      <c r="Q228" s="12">
        <v>362.4</v>
      </c>
      <c r="R228" s="12">
        <v>401.91999999999996</v>
      </c>
      <c r="S228" s="12">
        <v>380.8</v>
      </c>
      <c r="T228" s="12">
        <v>313.91999999999996</v>
      </c>
      <c r="U228" s="12">
        <v>226.88000000000002</v>
      </c>
      <c r="V228" s="12">
        <v>178.64000000000001</v>
      </c>
      <c r="W228" s="12">
        <v>167.12</v>
      </c>
      <c r="X228" s="12">
        <v>190.16000000000003</v>
      </c>
      <c r="Y228" s="12">
        <v>213.2</v>
      </c>
      <c r="Z228" s="12">
        <v>240.56000000000003</v>
      </c>
      <c r="AB228" s="7">
        <f t="shared" si="3"/>
        <v>12833.679999999998</v>
      </c>
    </row>
    <row r="229" spans="2:28" x14ac:dyDescent="0.2">
      <c r="B229" s="6">
        <v>44423</v>
      </c>
      <c r="C229" s="12">
        <v>297.76</v>
      </c>
      <c r="D229" s="12">
        <v>346.23999999999995</v>
      </c>
      <c r="E229" s="12">
        <v>401.91999999999996</v>
      </c>
      <c r="F229" s="12">
        <v>444.64</v>
      </c>
      <c r="G229" s="12">
        <v>380.8</v>
      </c>
      <c r="H229" s="12">
        <v>346.23999999999995</v>
      </c>
      <c r="I229" s="12">
        <v>346.23999999999995</v>
      </c>
      <c r="J229" s="12">
        <v>380.8</v>
      </c>
      <c r="K229" s="12">
        <v>346.23999999999995</v>
      </c>
      <c r="L229" s="12">
        <v>281.60000000000002</v>
      </c>
      <c r="M229" s="12">
        <v>240.56000000000003</v>
      </c>
      <c r="N229" s="12">
        <v>254.24000000000007</v>
      </c>
      <c r="O229" s="12">
        <v>281.60000000000002</v>
      </c>
      <c r="P229" s="12">
        <v>362.4</v>
      </c>
      <c r="Q229" s="12">
        <v>475.52</v>
      </c>
      <c r="R229" s="12">
        <v>620.79999999999995</v>
      </c>
      <c r="S229" s="12">
        <v>728.96</v>
      </c>
      <c r="T229" s="12">
        <v>804.16000000000008</v>
      </c>
      <c r="U229" s="12">
        <v>728.96</v>
      </c>
      <c r="V229" s="12">
        <v>728.96</v>
      </c>
      <c r="W229" s="12">
        <v>804.16000000000008</v>
      </c>
      <c r="X229" s="12">
        <v>804.16000000000008</v>
      </c>
      <c r="Y229" s="12">
        <v>812.16000000000008</v>
      </c>
      <c r="Z229" s="12">
        <v>812.16000000000008</v>
      </c>
      <c r="AB229" s="7">
        <f t="shared" si="3"/>
        <v>12031.279999999999</v>
      </c>
    </row>
    <row r="230" spans="2:28" x14ac:dyDescent="0.2">
      <c r="B230" s="6">
        <v>44424</v>
      </c>
      <c r="C230" s="12">
        <v>876.4799999999999</v>
      </c>
      <c r="D230" s="12">
        <v>889.3599999999999</v>
      </c>
      <c r="E230" s="12">
        <v>884.4799999999999</v>
      </c>
      <c r="F230" s="12">
        <v>876.4799999999999</v>
      </c>
      <c r="G230" s="12">
        <v>817.04000000000008</v>
      </c>
      <c r="H230" s="12">
        <v>728.96</v>
      </c>
      <c r="I230" s="12">
        <v>620.79999999999995</v>
      </c>
      <c r="J230" s="12">
        <v>518.24</v>
      </c>
      <c r="K230" s="12">
        <v>423.84</v>
      </c>
      <c r="L230" s="12">
        <v>313.91999999999996</v>
      </c>
      <c r="M230" s="12">
        <v>267.92000000000007</v>
      </c>
      <c r="N230" s="12">
        <v>240.56000000000003</v>
      </c>
      <c r="O230" s="12">
        <v>213.2</v>
      </c>
      <c r="P230" s="12">
        <v>213.2</v>
      </c>
      <c r="Q230" s="12">
        <v>254.24000000000007</v>
      </c>
      <c r="R230" s="12">
        <v>281.60000000000002</v>
      </c>
      <c r="S230" s="12">
        <v>267.92000000000007</v>
      </c>
      <c r="T230" s="12">
        <v>240.56000000000003</v>
      </c>
      <c r="U230" s="12">
        <v>226.88000000000002</v>
      </c>
      <c r="V230" s="12">
        <v>254.24000000000007</v>
      </c>
      <c r="W230" s="12">
        <v>330.08</v>
      </c>
      <c r="X230" s="12">
        <v>362.4</v>
      </c>
      <c r="Y230" s="12">
        <v>346.23999999999995</v>
      </c>
      <c r="Z230" s="12">
        <v>330.08</v>
      </c>
      <c r="AB230" s="7">
        <f t="shared" si="3"/>
        <v>10778.719999999998</v>
      </c>
    </row>
    <row r="231" spans="2:28" x14ac:dyDescent="0.2">
      <c r="B231" s="6">
        <v>44425</v>
      </c>
      <c r="C231" s="12">
        <v>362.4</v>
      </c>
      <c r="D231" s="12">
        <v>330.08</v>
      </c>
      <c r="E231" s="12">
        <v>380.8</v>
      </c>
      <c r="F231" s="12">
        <v>444.64</v>
      </c>
      <c r="G231" s="12">
        <v>497.43999999999994</v>
      </c>
      <c r="H231" s="12">
        <v>454.4</v>
      </c>
      <c r="I231" s="12">
        <v>423.84</v>
      </c>
      <c r="J231" s="12">
        <v>620.79999999999995</v>
      </c>
      <c r="K231" s="12">
        <v>728.96</v>
      </c>
      <c r="L231" s="12">
        <v>791.68000000000006</v>
      </c>
      <c r="M231" s="12">
        <v>791.68000000000006</v>
      </c>
      <c r="N231" s="12">
        <v>804.16000000000008</v>
      </c>
      <c r="O231" s="12">
        <v>804.16000000000008</v>
      </c>
      <c r="P231" s="12">
        <v>804.16000000000008</v>
      </c>
      <c r="Q231" s="12">
        <v>804.16000000000008</v>
      </c>
      <c r="R231" s="12">
        <v>817.04000000000008</v>
      </c>
      <c r="S231" s="12">
        <v>876.4799999999999</v>
      </c>
      <c r="T231" s="12">
        <v>876.4799999999999</v>
      </c>
      <c r="U231" s="12">
        <v>812.16000000000008</v>
      </c>
      <c r="V231" s="12">
        <v>728.96</v>
      </c>
      <c r="W231" s="12">
        <v>791.68000000000006</v>
      </c>
      <c r="X231" s="12">
        <v>817.04000000000008</v>
      </c>
      <c r="Y231" s="12">
        <v>728.96</v>
      </c>
      <c r="Z231" s="12">
        <v>791.68000000000006</v>
      </c>
      <c r="AB231" s="7">
        <f t="shared" si="3"/>
        <v>16283.84</v>
      </c>
    </row>
    <row r="232" spans="2:28" x14ac:dyDescent="0.2">
      <c r="B232" s="6">
        <v>44426</v>
      </c>
      <c r="C232" s="12">
        <v>812.16000000000008</v>
      </c>
      <c r="D232" s="12">
        <v>817.04000000000008</v>
      </c>
      <c r="E232" s="12">
        <v>889.3599999999999</v>
      </c>
      <c r="F232" s="12">
        <v>966.4</v>
      </c>
      <c r="G232" s="12">
        <v>995.04000000000019</v>
      </c>
      <c r="H232" s="12">
        <v>1006.8800000000001</v>
      </c>
      <c r="I232" s="12">
        <v>1011.36</v>
      </c>
      <c r="J232" s="12">
        <v>1012</v>
      </c>
      <c r="K232" s="12">
        <v>1012</v>
      </c>
      <c r="L232" s="12">
        <v>1012</v>
      </c>
      <c r="M232" s="12">
        <v>1012</v>
      </c>
      <c r="N232" s="12">
        <v>1011.2</v>
      </c>
      <c r="O232" s="12">
        <v>995.04000000000019</v>
      </c>
      <c r="P232" s="12">
        <v>942.24</v>
      </c>
      <c r="Q232" s="12">
        <v>817.04000000000008</v>
      </c>
      <c r="R232" s="12">
        <v>720.96</v>
      </c>
      <c r="S232" s="12">
        <v>581.91999999999996</v>
      </c>
      <c r="T232" s="12">
        <v>444.64</v>
      </c>
      <c r="U232" s="12">
        <v>313.91999999999996</v>
      </c>
      <c r="V232" s="12">
        <v>240.56000000000003</v>
      </c>
      <c r="W232" s="12">
        <v>190.16000000000003</v>
      </c>
      <c r="X232" s="12">
        <v>136.4</v>
      </c>
      <c r="Y232" s="12">
        <v>99.759999999999991</v>
      </c>
      <c r="Z232" s="12">
        <v>76.239999999999995</v>
      </c>
      <c r="AB232" s="7">
        <f t="shared" si="3"/>
        <v>17116.320000000007</v>
      </c>
    </row>
    <row r="233" spans="2:28" x14ac:dyDescent="0.2">
      <c r="B233" s="6">
        <v>44427</v>
      </c>
      <c r="C233" s="12">
        <v>68.400000000000006</v>
      </c>
      <c r="D233" s="12">
        <v>61.840000000000011</v>
      </c>
      <c r="E233" s="12">
        <v>55.280000000000008</v>
      </c>
      <c r="F233" s="12">
        <v>55.280000000000008</v>
      </c>
      <c r="G233" s="12">
        <v>48.720000000000006</v>
      </c>
      <c r="H233" s="12">
        <v>25.359999999999996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20.239999999999998</v>
      </c>
      <c r="T233" s="12">
        <v>48.720000000000006</v>
      </c>
      <c r="U233" s="12">
        <v>76.239999999999995</v>
      </c>
      <c r="V233" s="12">
        <v>99.759999999999991</v>
      </c>
      <c r="W233" s="12">
        <v>107.6</v>
      </c>
      <c r="X233" s="12">
        <v>91.919999999999987</v>
      </c>
      <c r="Y233" s="12">
        <v>91.919999999999987</v>
      </c>
      <c r="Z233" s="12">
        <v>99.759999999999991</v>
      </c>
      <c r="AB233" s="7">
        <f t="shared" si="3"/>
        <v>951.04000000000008</v>
      </c>
    </row>
    <row r="234" spans="2:28" x14ac:dyDescent="0.2">
      <c r="B234" s="6">
        <v>44428</v>
      </c>
      <c r="C234" s="12">
        <v>107.6</v>
      </c>
      <c r="D234" s="12">
        <v>126.8</v>
      </c>
      <c r="E234" s="12">
        <v>146</v>
      </c>
      <c r="F234" s="12">
        <v>155.6</v>
      </c>
      <c r="G234" s="12">
        <v>178.64000000000001</v>
      </c>
      <c r="H234" s="12">
        <v>201.68</v>
      </c>
      <c r="I234" s="12">
        <v>201.68</v>
      </c>
      <c r="J234" s="12">
        <v>201.68</v>
      </c>
      <c r="K234" s="12">
        <v>213.2</v>
      </c>
      <c r="L234" s="12">
        <v>213.2</v>
      </c>
      <c r="M234" s="12">
        <v>226.88000000000002</v>
      </c>
      <c r="N234" s="12">
        <v>254.24000000000007</v>
      </c>
      <c r="O234" s="12">
        <v>281.60000000000002</v>
      </c>
      <c r="P234" s="12">
        <v>330.08</v>
      </c>
      <c r="Q234" s="12">
        <v>380.8</v>
      </c>
      <c r="R234" s="12">
        <v>454.4</v>
      </c>
      <c r="S234" s="12">
        <v>497.43999999999994</v>
      </c>
      <c r="T234" s="12">
        <v>560</v>
      </c>
      <c r="U234" s="12">
        <v>633.28</v>
      </c>
      <c r="V234" s="12">
        <v>690.4</v>
      </c>
      <c r="W234" s="12">
        <v>728.96</v>
      </c>
      <c r="X234" s="12">
        <v>690.4</v>
      </c>
      <c r="Y234" s="12">
        <v>633.28</v>
      </c>
      <c r="Z234" s="12">
        <v>669.6</v>
      </c>
      <c r="AB234" s="7">
        <f t="shared" si="3"/>
        <v>8777.4399999999987</v>
      </c>
    </row>
    <row r="235" spans="2:28" x14ac:dyDescent="0.2">
      <c r="B235" s="6">
        <v>44429</v>
      </c>
      <c r="C235" s="12">
        <v>720.96</v>
      </c>
      <c r="D235" s="12">
        <v>728.96</v>
      </c>
      <c r="E235" s="12">
        <v>720.96</v>
      </c>
      <c r="F235" s="12">
        <v>602.72</v>
      </c>
      <c r="G235" s="12">
        <v>444.64</v>
      </c>
      <c r="H235" s="12">
        <v>313.91999999999996</v>
      </c>
      <c r="I235" s="12">
        <v>201.68</v>
      </c>
      <c r="J235" s="12">
        <v>107.6</v>
      </c>
      <c r="K235" s="12">
        <v>61.840000000000011</v>
      </c>
      <c r="L235" s="12">
        <v>42.160000000000004</v>
      </c>
      <c r="M235" s="12">
        <v>25.359999999999996</v>
      </c>
      <c r="N235" s="12">
        <v>10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B235" s="7">
        <f t="shared" si="3"/>
        <v>3980.8</v>
      </c>
    </row>
    <row r="236" spans="2:28" x14ac:dyDescent="0.2">
      <c r="B236" s="6">
        <v>44430</v>
      </c>
      <c r="C236" s="12">
        <v>0</v>
      </c>
      <c r="D236" s="12">
        <v>0</v>
      </c>
      <c r="E236" s="12">
        <v>25.359999999999996</v>
      </c>
      <c r="F236" s="12">
        <v>35.6</v>
      </c>
      <c r="G236" s="12">
        <v>42.160000000000004</v>
      </c>
      <c r="H236" s="12">
        <v>48.720000000000006</v>
      </c>
      <c r="I236" s="12">
        <v>48.720000000000006</v>
      </c>
      <c r="J236" s="12">
        <v>25.359999999999996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20.239999999999998</v>
      </c>
      <c r="AB236" s="7">
        <f t="shared" si="3"/>
        <v>246.16</v>
      </c>
    </row>
    <row r="237" spans="2:28" x14ac:dyDescent="0.2">
      <c r="B237" s="6">
        <v>44431</v>
      </c>
      <c r="C237" s="12">
        <v>15.12</v>
      </c>
      <c r="D237" s="12">
        <v>0</v>
      </c>
      <c r="E237" s="12">
        <v>0</v>
      </c>
      <c r="F237" s="12">
        <v>10</v>
      </c>
      <c r="G237" s="12">
        <v>20.239999999999998</v>
      </c>
      <c r="H237" s="12">
        <v>10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15.12</v>
      </c>
      <c r="W237" s="12">
        <v>30.479999999999997</v>
      </c>
      <c r="X237" s="12">
        <v>25.359999999999996</v>
      </c>
      <c r="Y237" s="12">
        <v>0</v>
      </c>
      <c r="Z237" s="12">
        <v>0</v>
      </c>
      <c r="AB237" s="7">
        <f t="shared" si="3"/>
        <v>126.32000000000001</v>
      </c>
    </row>
    <row r="238" spans="2:28" x14ac:dyDescent="0.2">
      <c r="B238" s="6">
        <v>44432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25.359999999999996</v>
      </c>
      <c r="S238" s="12">
        <v>61.840000000000011</v>
      </c>
      <c r="T238" s="12">
        <v>99.759999999999991</v>
      </c>
      <c r="U238" s="12">
        <v>136.4</v>
      </c>
      <c r="V238" s="12">
        <v>126.8</v>
      </c>
      <c r="W238" s="12">
        <v>84.08</v>
      </c>
      <c r="X238" s="12">
        <v>30.479999999999997</v>
      </c>
      <c r="Y238" s="12">
        <v>0</v>
      </c>
      <c r="Z238" s="12">
        <v>10</v>
      </c>
      <c r="AB238" s="7">
        <f t="shared" si="3"/>
        <v>574.72</v>
      </c>
    </row>
    <row r="239" spans="2:28" x14ac:dyDescent="0.2">
      <c r="B239" s="6">
        <v>44433</v>
      </c>
      <c r="C239" s="12">
        <v>35.6</v>
      </c>
      <c r="D239" s="12">
        <v>76.239999999999995</v>
      </c>
      <c r="E239" s="12">
        <v>136.4</v>
      </c>
      <c r="F239" s="12">
        <v>213.2</v>
      </c>
      <c r="G239" s="12">
        <v>281.60000000000002</v>
      </c>
      <c r="H239" s="12">
        <v>346.23999999999995</v>
      </c>
      <c r="I239" s="12">
        <v>297.76</v>
      </c>
      <c r="J239" s="12">
        <v>267.92000000000007</v>
      </c>
      <c r="K239" s="12">
        <v>346.23999999999995</v>
      </c>
      <c r="L239" s="12">
        <v>401.91999999999996</v>
      </c>
      <c r="M239" s="12">
        <v>362.4</v>
      </c>
      <c r="N239" s="12">
        <v>330.08</v>
      </c>
      <c r="O239" s="12">
        <v>297.76</v>
      </c>
      <c r="P239" s="12">
        <v>267.92000000000007</v>
      </c>
      <c r="Q239" s="12">
        <v>267.92000000000007</v>
      </c>
      <c r="R239" s="12">
        <v>281.60000000000002</v>
      </c>
      <c r="S239" s="12">
        <v>313.91999999999996</v>
      </c>
      <c r="T239" s="12">
        <v>313.91999999999996</v>
      </c>
      <c r="U239" s="12">
        <v>281.60000000000002</v>
      </c>
      <c r="V239" s="12">
        <v>254.24000000000007</v>
      </c>
      <c r="W239" s="12">
        <v>254.24000000000007</v>
      </c>
      <c r="X239" s="12">
        <v>226.88000000000002</v>
      </c>
      <c r="Y239" s="12">
        <v>190.16000000000003</v>
      </c>
      <c r="Z239" s="12">
        <v>146</v>
      </c>
      <c r="AB239" s="7">
        <f t="shared" si="3"/>
        <v>6191.76</v>
      </c>
    </row>
    <row r="240" spans="2:28" x14ac:dyDescent="0.2">
      <c r="B240" s="6">
        <v>44434</v>
      </c>
      <c r="C240" s="12">
        <v>117.2</v>
      </c>
      <c r="D240" s="12">
        <v>99.759999999999991</v>
      </c>
      <c r="E240" s="12">
        <v>84.08</v>
      </c>
      <c r="F240" s="12">
        <v>76.239999999999995</v>
      </c>
      <c r="G240" s="12">
        <v>76.239999999999995</v>
      </c>
      <c r="H240" s="12">
        <v>91.919999999999987</v>
      </c>
      <c r="I240" s="12">
        <v>91.919999999999987</v>
      </c>
      <c r="J240" s="12">
        <v>76.239999999999995</v>
      </c>
      <c r="K240" s="12">
        <v>68.400000000000006</v>
      </c>
      <c r="L240" s="12">
        <v>55.280000000000008</v>
      </c>
      <c r="M240" s="12">
        <v>42.160000000000004</v>
      </c>
      <c r="N240" s="12">
        <v>25.359999999999996</v>
      </c>
      <c r="O240" s="12">
        <v>20.239999999999998</v>
      </c>
      <c r="P240" s="12">
        <v>15.12</v>
      </c>
      <c r="Q240" s="12">
        <v>15.12</v>
      </c>
      <c r="R240" s="12">
        <v>30.479999999999997</v>
      </c>
      <c r="S240" s="12">
        <v>61.840000000000011</v>
      </c>
      <c r="T240" s="12">
        <v>91.919999999999987</v>
      </c>
      <c r="U240" s="12">
        <v>136.4</v>
      </c>
      <c r="V240" s="12">
        <v>155.6</v>
      </c>
      <c r="W240" s="12">
        <v>136.4</v>
      </c>
      <c r="X240" s="12">
        <v>91.919999999999987</v>
      </c>
      <c r="Y240" s="12">
        <v>48.720000000000006</v>
      </c>
      <c r="Z240" s="12">
        <v>20.239999999999998</v>
      </c>
      <c r="AB240" s="7">
        <f t="shared" si="3"/>
        <v>1728.8000000000002</v>
      </c>
    </row>
    <row r="241" spans="2:28" x14ac:dyDescent="0.2">
      <c r="B241" s="6">
        <v>44435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10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10</v>
      </c>
      <c r="T241" s="12">
        <v>15.12</v>
      </c>
      <c r="U241" s="12">
        <v>30.479999999999997</v>
      </c>
      <c r="V241" s="12">
        <v>48.720000000000006</v>
      </c>
      <c r="W241" s="12">
        <v>48.720000000000006</v>
      </c>
      <c r="X241" s="12">
        <v>48.720000000000006</v>
      </c>
      <c r="Y241" s="12">
        <v>42.160000000000004</v>
      </c>
      <c r="Z241" s="12">
        <v>30.479999999999997</v>
      </c>
      <c r="AB241" s="7">
        <f t="shared" si="3"/>
        <v>284.39999999999998</v>
      </c>
    </row>
    <row r="242" spans="2:28" x14ac:dyDescent="0.2">
      <c r="B242" s="6">
        <v>44436</v>
      </c>
      <c r="C242" s="12">
        <v>15.12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30.479999999999997</v>
      </c>
      <c r="S242" s="12">
        <v>61.840000000000011</v>
      </c>
      <c r="T242" s="12">
        <v>91.919999999999987</v>
      </c>
      <c r="U242" s="12">
        <v>117.2</v>
      </c>
      <c r="V242" s="12">
        <v>126.8</v>
      </c>
      <c r="W242" s="12">
        <v>167.12</v>
      </c>
      <c r="X242" s="12">
        <v>254.24000000000007</v>
      </c>
      <c r="Y242" s="12">
        <v>313.91999999999996</v>
      </c>
      <c r="Z242" s="12">
        <v>313.91999999999996</v>
      </c>
      <c r="AB242" s="7">
        <f t="shared" si="3"/>
        <v>1492.56</v>
      </c>
    </row>
    <row r="243" spans="2:28" x14ac:dyDescent="0.2">
      <c r="B243" s="6">
        <v>44437</v>
      </c>
      <c r="C243" s="12">
        <v>313.91999999999996</v>
      </c>
      <c r="D243" s="12">
        <v>297.76</v>
      </c>
      <c r="E243" s="12">
        <v>297.76</v>
      </c>
      <c r="F243" s="12">
        <v>267.92000000000007</v>
      </c>
      <c r="G243" s="12">
        <v>226.88000000000002</v>
      </c>
      <c r="H243" s="12">
        <v>201.68</v>
      </c>
      <c r="I243" s="12">
        <v>146</v>
      </c>
      <c r="J243" s="12">
        <v>117.2</v>
      </c>
      <c r="K243" s="12">
        <v>91.919999999999987</v>
      </c>
      <c r="L243" s="12">
        <v>84.08</v>
      </c>
      <c r="M243" s="12">
        <v>91.919999999999987</v>
      </c>
      <c r="N243" s="12">
        <v>99.759999999999991</v>
      </c>
      <c r="O243" s="12">
        <v>117.2</v>
      </c>
      <c r="P243" s="12">
        <v>126.8</v>
      </c>
      <c r="Q243" s="12">
        <v>126.8</v>
      </c>
      <c r="R243" s="12">
        <v>126.8</v>
      </c>
      <c r="S243" s="12">
        <v>126.8</v>
      </c>
      <c r="T243" s="12">
        <v>136.4</v>
      </c>
      <c r="U243" s="12">
        <v>136.4</v>
      </c>
      <c r="V243" s="12">
        <v>136.4</v>
      </c>
      <c r="W243" s="12">
        <v>126.8</v>
      </c>
      <c r="X243" s="12">
        <v>107.6</v>
      </c>
      <c r="Y243" s="12">
        <v>84.08</v>
      </c>
      <c r="Z243" s="12">
        <v>61.840000000000011</v>
      </c>
      <c r="AB243" s="7">
        <f t="shared" si="3"/>
        <v>3650.7200000000012</v>
      </c>
    </row>
    <row r="244" spans="2:28" x14ac:dyDescent="0.2">
      <c r="B244" s="6">
        <v>44438</v>
      </c>
      <c r="C244" s="12">
        <v>48.720000000000006</v>
      </c>
      <c r="D244" s="12">
        <v>42.160000000000004</v>
      </c>
      <c r="E244" s="12">
        <v>42.160000000000004</v>
      </c>
      <c r="F244" s="12">
        <v>48.720000000000006</v>
      </c>
      <c r="G244" s="12">
        <v>68.400000000000006</v>
      </c>
      <c r="H244" s="12">
        <v>84.08</v>
      </c>
      <c r="I244" s="12">
        <v>99.759999999999991</v>
      </c>
      <c r="J244" s="12">
        <v>117.2</v>
      </c>
      <c r="K244" s="12">
        <v>136.4</v>
      </c>
      <c r="L244" s="12">
        <v>136.4</v>
      </c>
      <c r="M244" s="12">
        <v>136.4</v>
      </c>
      <c r="N244" s="12">
        <v>126.8</v>
      </c>
      <c r="O244" s="12">
        <v>107.6</v>
      </c>
      <c r="P244" s="12">
        <v>107.6</v>
      </c>
      <c r="Q244" s="12">
        <v>117.2</v>
      </c>
      <c r="R244" s="12">
        <v>126.8</v>
      </c>
      <c r="S244" s="12">
        <v>146</v>
      </c>
      <c r="T244" s="12">
        <v>167.12</v>
      </c>
      <c r="U244" s="12">
        <v>190.16000000000003</v>
      </c>
      <c r="V244" s="12">
        <v>213.2</v>
      </c>
      <c r="W244" s="12">
        <v>201.68</v>
      </c>
      <c r="X244" s="12">
        <v>146</v>
      </c>
      <c r="Y244" s="12">
        <v>99.759999999999991</v>
      </c>
      <c r="Z244" s="12">
        <v>68.400000000000006</v>
      </c>
      <c r="AB244" s="7">
        <f t="shared" si="3"/>
        <v>2778.72</v>
      </c>
    </row>
    <row r="245" spans="2:28" x14ac:dyDescent="0.2">
      <c r="B245" s="6">
        <v>44439</v>
      </c>
      <c r="C245" s="12">
        <v>68.400000000000006</v>
      </c>
      <c r="D245" s="12">
        <v>91.919999999999987</v>
      </c>
      <c r="E245" s="12">
        <v>126.8</v>
      </c>
      <c r="F245" s="12">
        <v>167.12</v>
      </c>
      <c r="G245" s="12">
        <v>201.68</v>
      </c>
      <c r="H245" s="12">
        <v>240.56000000000003</v>
      </c>
      <c r="I245" s="12">
        <v>240.56000000000003</v>
      </c>
      <c r="J245" s="12">
        <v>240.56000000000003</v>
      </c>
      <c r="K245" s="12">
        <v>240.56000000000003</v>
      </c>
      <c r="L245" s="12">
        <v>201.68</v>
      </c>
      <c r="M245" s="12">
        <v>167.12</v>
      </c>
      <c r="N245" s="12">
        <v>146</v>
      </c>
      <c r="O245" s="12">
        <v>136.4</v>
      </c>
      <c r="P245" s="12">
        <v>136.4</v>
      </c>
      <c r="Q245" s="12">
        <v>136.4</v>
      </c>
      <c r="R245" s="12">
        <v>146</v>
      </c>
      <c r="S245" s="12">
        <v>155.6</v>
      </c>
      <c r="T245" s="12">
        <v>178.64000000000001</v>
      </c>
      <c r="U245" s="12">
        <v>240.56000000000003</v>
      </c>
      <c r="V245" s="12">
        <v>313.91999999999996</v>
      </c>
      <c r="W245" s="12">
        <v>362.4</v>
      </c>
      <c r="X245" s="12">
        <v>362.4</v>
      </c>
      <c r="Y245" s="12">
        <v>313.91999999999996</v>
      </c>
      <c r="Z245" s="12">
        <v>254.24000000000007</v>
      </c>
      <c r="AB245" s="7">
        <f t="shared" si="3"/>
        <v>4869.84</v>
      </c>
    </row>
    <row r="246" spans="2:28" x14ac:dyDescent="0.2">
      <c r="B246" s="6">
        <v>44440</v>
      </c>
      <c r="C246" s="12">
        <v>226.88000000000002</v>
      </c>
      <c r="D246" s="12">
        <v>240.56000000000003</v>
      </c>
      <c r="E246" s="12">
        <v>267.92000000000007</v>
      </c>
      <c r="F246" s="12">
        <v>313.91999999999996</v>
      </c>
      <c r="G246" s="12">
        <v>362.4</v>
      </c>
      <c r="H246" s="12">
        <v>444.64</v>
      </c>
      <c r="I246" s="12">
        <v>444.64</v>
      </c>
      <c r="J246" s="12">
        <v>423.84</v>
      </c>
      <c r="K246" s="12">
        <v>401.91999999999996</v>
      </c>
      <c r="L246" s="12">
        <v>330.08</v>
      </c>
      <c r="M246" s="12">
        <v>267.92000000000007</v>
      </c>
      <c r="N246" s="12">
        <v>226.88000000000002</v>
      </c>
      <c r="O246" s="12">
        <v>213.2</v>
      </c>
      <c r="P246" s="12">
        <v>190.16000000000003</v>
      </c>
      <c r="Q246" s="12">
        <v>178.64000000000001</v>
      </c>
      <c r="R246" s="12">
        <v>167.12</v>
      </c>
      <c r="S246" s="12">
        <v>167.12</v>
      </c>
      <c r="T246" s="12">
        <v>155.6</v>
      </c>
      <c r="U246" s="12">
        <v>155.6</v>
      </c>
      <c r="V246" s="12">
        <v>167.12</v>
      </c>
      <c r="W246" s="12">
        <v>155.6</v>
      </c>
      <c r="X246" s="12">
        <v>117.2</v>
      </c>
      <c r="Y246" s="12">
        <v>61.840000000000011</v>
      </c>
      <c r="Z246" s="12">
        <v>20.239999999999998</v>
      </c>
      <c r="AB246" s="7">
        <f t="shared" si="3"/>
        <v>5701.0400000000009</v>
      </c>
    </row>
    <row r="247" spans="2:28" x14ac:dyDescent="0.2">
      <c r="B247" s="6">
        <v>44441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10</v>
      </c>
      <c r="V247" s="12">
        <v>35.6</v>
      </c>
      <c r="W247" s="12">
        <v>42.160000000000004</v>
      </c>
      <c r="X247" s="12">
        <v>30.479999999999997</v>
      </c>
      <c r="Y247" s="12">
        <v>20.239999999999998</v>
      </c>
      <c r="Z247" s="12">
        <v>10</v>
      </c>
      <c r="AB247" s="7">
        <f t="shared" si="3"/>
        <v>148.48000000000002</v>
      </c>
    </row>
    <row r="248" spans="2:28" x14ac:dyDescent="0.2">
      <c r="B248" s="6">
        <v>44442</v>
      </c>
      <c r="C248" s="12">
        <v>0</v>
      </c>
      <c r="D248" s="12">
        <v>0</v>
      </c>
      <c r="E248" s="12">
        <v>0</v>
      </c>
      <c r="F248" s="12">
        <v>0</v>
      </c>
      <c r="G248" s="12">
        <v>10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10</v>
      </c>
      <c r="R248" s="12">
        <v>30.479999999999997</v>
      </c>
      <c r="S248" s="12">
        <v>55.280000000000008</v>
      </c>
      <c r="T248" s="12">
        <v>76.239999999999995</v>
      </c>
      <c r="U248" s="12">
        <v>107.6</v>
      </c>
      <c r="V248" s="12">
        <v>107.6</v>
      </c>
      <c r="W248" s="12">
        <v>99.759999999999991</v>
      </c>
      <c r="X248" s="12">
        <v>84.08</v>
      </c>
      <c r="Y248" s="12">
        <v>76.239999999999995</v>
      </c>
      <c r="Z248" s="12">
        <v>68.400000000000006</v>
      </c>
      <c r="AB248" s="7">
        <f t="shared" si="3"/>
        <v>725.68000000000006</v>
      </c>
    </row>
    <row r="249" spans="2:28" x14ac:dyDescent="0.2">
      <c r="B249" s="6">
        <v>44443</v>
      </c>
      <c r="C249" s="12">
        <v>68.400000000000006</v>
      </c>
      <c r="D249" s="12">
        <v>68.400000000000006</v>
      </c>
      <c r="E249" s="12">
        <v>61.840000000000011</v>
      </c>
      <c r="F249" s="12">
        <v>61.840000000000011</v>
      </c>
      <c r="G249" s="12">
        <v>61.840000000000011</v>
      </c>
      <c r="H249" s="12">
        <v>61.840000000000011</v>
      </c>
      <c r="I249" s="12">
        <v>61.840000000000011</v>
      </c>
      <c r="J249" s="12">
        <v>55.280000000000008</v>
      </c>
      <c r="K249" s="12">
        <v>48.720000000000006</v>
      </c>
      <c r="L249" s="12">
        <v>42.160000000000004</v>
      </c>
      <c r="M249" s="12">
        <v>30.479999999999997</v>
      </c>
      <c r="N249" s="12">
        <v>30.479999999999997</v>
      </c>
      <c r="O249" s="12">
        <v>30.479999999999997</v>
      </c>
      <c r="P249" s="12">
        <v>35.6</v>
      </c>
      <c r="Q249" s="12">
        <v>48.720000000000006</v>
      </c>
      <c r="R249" s="12">
        <v>61.840000000000011</v>
      </c>
      <c r="S249" s="12">
        <v>68.400000000000006</v>
      </c>
      <c r="T249" s="12">
        <v>76.239999999999995</v>
      </c>
      <c r="U249" s="12">
        <v>84.08</v>
      </c>
      <c r="V249" s="12">
        <v>91.919999999999987</v>
      </c>
      <c r="W249" s="12">
        <v>107.6</v>
      </c>
      <c r="X249" s="12">
        <v>136.4</v>
      </c>
      <c r="Y249" s="12">
        <v>167.12</v>
      </c>
      <c r="Z249" s="12">
        <v>213.2</v>
      </c>
      <c r="AB249" s="7">
        <f t="shared" si="3"/>
        <v>1774.7200000000005</v>
      </c>
    </row>
    <row r="250" spans="2:28" x14ac:dyDescent="0.2">
      <c r="B250" s="6">
        <v>44444</v>
      </c>
      <c r="C250" s="12">
        <v>254.24000000000007</v>
      </c>
      <c r="D250" s="12">
        <v>313.91999999999996</v>
      </c>
      <c r="E250" s="12">
        <v>346.23999999999995</v>
      </c>
      <c r="F250" s="12">
        <v>330.08</v>
      </c>
      <c r="G250" s="12">
        <v>297.76</v>
      </c>
      <c r="H250" s="12">
        <v>297.76</v>
      </c>
      <c r="I250" s="12">
        <v>281.60000000000002</v>
      </c>
      <c r="J250" s="12">
        <v>213.2</v>
      </c>
      <c r="K250" s="12">
        <v>213.2</v>
      </c>
      <c r="L250" s="12">
        <v>240.56000000000003</v>
      </c>
      <c r="M250" s="12">
        <v>226.88000000000002</v>
      </c>
      <c r="N250" s="12">
        <v>213.2</v>
      </c>
      <c r="O250" s="12">
        <v>190.16000000000003</v>
      </c>
      <c r="P250" s="12">
        <v>117.2</v>
      </c>
      <c r="Q250" s="12">
        <v>55.280000000000008</v>
      </c>
      <c r="R250" s="12">
        <v>61.840000000000011</v>
      </c>
      <c r="S250" s="12">
        <v>55.280000000000008</v>
      </c>
      <c r="T250" s="12">
        <v>61.840000000000011</v>
      </c>
      <c r="U250" s="12">
        <v>91.919999999999987</v>
      </c>
      <c r="V250" s="12">
        <v>126.8</v>
      </c>
      <c r="W250" s="12">
        <v>146</v>
      </c>
      <c r="X250" s="12">
        <v>155.6</v>
      </c>
      <c r="Y250" s="12">
        <v>146</v>
      </c>
      <c r="Z250" s="12">
        <v>136.4</v>
      </c>
      <c r="AB250" s="7">
        <f t="shared" si="3"/>
        <v>4572.96</v>
      </c>
    </row>
    <row r="251" spans="2:28" x14ac:dyDescent="0.2">
      <c r="B251" s="6">
        <v>44445</v>
      </c>
      <c r="C251" s="12">
        <v>126.8</v>
      </c>
      <c r="D251" s="12">
        <v>126.8</v>
      </c>
      <c r="E251" s="12">
        <v>117.2</v>
      </c>
      <c r="F251" s="12">
        <v>84.08</v>
      </c>
      <c r="G251" s="12">
        <v>61.840000000000011</v>
      </c>
      <c r="H251" s="12">
        <v>35.6</v>
      </c>
      <c r="I251" s="12">
        <v>25.359999999999996</v>
      </c>
      <c r="J251" s="12">
        <v>10</v>
      </c>
      <c r="K251" s="12">
        <v>20.239999999999998</v>
      </c>
      <c r="L251" s="12">
        <v>30.479999999999997</v>
      </c>
      <c r="M251" s="12">
        <v>42.160000000000004</v>
      </c>
      <c r="N251" s="12">
        <v>61.840000000000011</v>
      </c>
      <c r="O251" s="12">
        <v>91.919999999999987</v>
      </c>
      <c r="P251" s="12">
        <v>136.4</v>
      </c>
      <c r="Q251" s="12">
        <v>167.12</v>
      </c>
      <c r="R251" s="12">
        <v>178.64000000000001</v>
      </c>
      <c r="S251" s="12">
        <v>190.16000000000003</v>
      </c>
      <c r="T251" s="12">
        <v>240.56000000000003</v>
      </c>
      <c r="U251" s="12">
        <v>380.8</v>
      </c>
      <c r="V251" s="12">
        <v>423.84</v>
      </c>
      <c r="W251" s="12">
        <v>454.4</v>
      </c>
      <c r="X251" s="12">
        <v>518.24</v>
      </c>
      <c r="Y251" s="12">
        <v>536.31999999999994</v>
      </c>
      <c r="Z251" s="12">
        <v>536.31999999999994</v>
      </c>
      <c r="AB251" s="7">
        <f t="shared" si="3"/>
        <v>4597.12</v>
      </c>
    </row>
    <row r="252" spans="2:28" x14ac:dyDescent="0.2">
      <c r="B252" s="6">
        <v>44446</v>
      </c>
      <c r="C252" s="12">
        <v>581.91999999999996</v>
      </c>
      <c r="D252" s="12">
        <v>602.72</v>
      </c>
      <c r="E252" s="12">
        <v>560</v>
      </c>
      <c r="F252" s="12">
        <v>518.24</v>
      </c>
      <c r="G252" s="12">
        <v>401.91999999999996</v>
      </c>
      <c r="H252" s="12">
        <v>330.08</v>
      </c>
      <c r="I252" s="12">
        <v>240.56000000000003</v>
      </c>
      <c r="J252" s="12">
        <v>155.6</v>
      </c>
      <c r="K252" s="12">
        <v>240.56000000000003</v>
      </c>
      <c r="L252" s="12">
        <v>297.76</v>
      </c>
      <c r="M252" s="12">
        <v>281.60000000000002</v>
      </c>
      <c r="N252" s="12">
        <v>240.56000000000003</v>
      </c>
      <c r="O252" s="12">
        <v>201.68</v>
      </c>
      <c r="P252" s="12">
        <v>167.12</v>
      </c>
      <c r="Q252" s="12">
        <v>126.8</v>
      </c>
      <c r="R252" s="12">
        <v>76.239999999999995</v>
      </c>
      <c r="S252" s="12">
        <v>25.359999999999996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B252" s="7">
        <f t="shared" si="3"/>
        <v>5048.72</v>
      </c>
    </row>
    <row r="253" spans="2:28" x14ac:dyDescent="0.2">
      <c r="B253" s="6">
        <v>44447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91.919999999999987</v>
      </c>
      <c r="U253" s="12">
        <v>213.2</v>
      </c>
      <c r="V253" s="12">
        <v>330.08</v>
      </c>
      <c r="W253" s="12">
        <v>362.4</v>
      </c>
      <c r="X253" s="12">
        <v>330.08</v>
      </c>
      <c r="Y253" s="12">
        <v>267.92000000000007</v>
      </c>
      <c r="Z253" s="12">
        <v>226.88000000000002</v>
      </c>
      <c r="AB253" s="7">
        <f t="shared" si="3"/>
        <v>1822.4800000000002</v>
      </c>
    </row>
    <row r="254" spans="2:28" x14ac:dyDescent="0.2">
      <c r="B254" s="6">
        <v>44448</v>
      </c>
      <c r="C254" s="12">
        <v>201.68</v>
      </c>
      <c r="D254" s="12">
        <v>213.2</v>
      </c>
      <c r="E254" s="12">
        <v>330.08</v>
      </c>
      <c r="F254" s="12">
        <v>444.64</v>
      </c>
      <c r="G254" s="12">
        <v>497.43999999999994</v>
      </c>
      <c r="H254" s="12">
        <v>536.31999999999994</v>
      </c>
      <c r="I254" s="12">
        <v>518.24</v>
      </c>
      <c r="J254" s="12">
        <v>454.4</v>
      </c>
      <c r="K254" s="12">
        <v>497.43999999999994</v>
      </c>
      <c r="L254" s="12">
        <v>475.52</v>
      </c>
      <c r="M254" s="12">
        <v>454.4</v>
      </c>
      <c r="N254" s="12">
        <v>444.64</v>
      </c>
      <c r="O254" s="12">
        <v>380.8</v>
      </c>
      <c r="P254" s="12">
        <v>362.4</v>
      </c>
      <c r="Q254" s="12">
        <v>330.08</v>
      </c>
      <c r="R254" s="12">
        <v>313.91999999999996</v>
      </c>
      <c r="S254" s="12">
        <v>313.91999999999996</v>
      </c>
      <c r="T254" s="12">
        <v>297.76</v>
      </c>
      <c r="U254" s="12">
        <v>313.91999999999996</v>
      </c>
      <c r="V254" s="12">
        <v>330.08</v>
      </c>
      <c r="W254" s="12">
        <v>313.91999999999996</v>
      </c>
      <c r="X254" s="12">
        <v>267.92000000000007</v>
      </c>
      <c r="Y254" s="12">
        <v>213.2</v>
      </c>
      <c r="Z254" s="12">
        <v>167.12</v>
      </c>
      <c r="AB254" s="7">
        <f t="shared" si="3"/>
        <v>8673.0400000000009</v>
      </c>
    </row>
    <row r="255" spans="2:28" x14ac:dyDescent="0.2">
      <c r="B255" s="6">
        <v>44449</v>
      </c>
      <c r="C255" s="12">
        <v>126.8</v>
      </c>
      <c r="D255" s="12">
        <v>68.400000000000006</v>
      </c>
      <c r="E255" s="12">
        <v>30.479999999999997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B255" s="7">
        <f t="shared" si="3"/>
        <v>225.67999999999998</v>
      </c>
    </row>
    <row r="256" spans="2:28" x14ac:dyDescent="0.2">
      <c r="B256" s="6">
        <v>44450</v>
      </c>
      <c r="C256" s="12">
        <v>15.12</v>
      </c>
      <c r="D256" s="12">
        <v>20.239999999999998</v>
      </c>
      <c r="E256" s="12">
        <v>30.479999999999997</v>
      </c>
      <c r="F256" s="12">
        <v>42.160000000000004</v>
      </c>
      <c r="G256" s="12">
        <v>61.840000000000011</v>
      </c>
      <c r="H256" s="12">
        <v>117.2</v>
      </c>
      <c r="I256" s="12">
        <v>178.64000000000001</v>
      </c>
      <c r="J256" s="12">
        <v>213.2</v>
      </c>
      <c r="K256" s="12">
        <v>401.91999999999996</v>
      </c>
      <c r="L256" s="12">
        <v>581.91999999999996</v>
      </c>
      <c r="M256" s="12">
        <v>728.96</v>
      </c>
      <c r="N256" s="12">
        <v>876.4799999999999</v>
      </c>
      <c r="O256" s="12">
        <v>926.4</v>
      </c>
      <c r="P256" s="12">
        <v>966.4</v>
      </c>
      <c r="Q256" s="12">
        <v>966.4</v>
      </c>
      <c r="R256" s="12">
        <v>939.28</v>
      </c>
      <c r="S256" s="12">
        <v>876.4799999999999</v>
      </c>
      <c r="T256" s="12">
        <v>708.48</v>
      </c>
      <c r="U256" s="12">
        <v>581.91999999999996</v>
      </c>
      <c r="V256" s="12">
        <v>560</v>
      </c>
      <c r="W256" s="12">
        <v>581.91999999999996</v>
      </c>
      <c r="X256" s="12">
        <v>602.72</v>
      </c>
      <c r="Y256" s="12">
        <v>620.79999999999995</v>
      </c>
      <c r="Z256" s="12">
        <v>536.31999999999994</v>
      </c>
      <c r="AB256" s="7">
        <f t="shared" si="3"/>
        <v>12135.279999999997</v>
      </c>
    </row>
    <row r="257" spans="2:28" x14ac:dyDescent="0.2">
      <c r="B257" s="6">
        <v>44451</v>
      </c>
      <c r="C257" s="12">
        <v>475.52</v>
      </c>
      <c r="D257" s="12">
        <v>401.91999999999996</v>
      </c>
      <c r="E257" s="12">
        <v>313.91999999999996</v>
      </c>
      <c r="F257" s="12">
        <v>297.76</v>
      </c>
      <c r="G257" s="12">
        <v>297.76</v>
      </c>
      <c r="H257" s="12">
        <v>297.76</v>
      </c>
      <c r="I257" s="12">
        <v>313.91999999999996</v>
      </c>
      <c r="J257" s="12">
        <v>297.76</v>
      </c>
      <c r="K257" s="12">
        <v>297.76</v>
      </c>
      <c r="L257" s="12">
        <v>240.56000000000003</v>
      </c>
      <c r="M257" s="12">
        <v>146</v>
      </c>
      <c r="N257" s="12">
        <v>76.239999999999995</v>
      </c>
      <c r="O257" s="12">
        <v>48.720000000000006</v>
      </c>
      <c r="P257" s="12">
        <v>35.6</v>
      </c>
      <c r="Q257" s="12">
        <v>20.239999999999998</v>
      </c>
      <c r="R257" s="12">
        <v>10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B257" s="7">
        <f t="shared" si="3"/>
        <v>3571.4399999999991</v>
      </c>
    </row>
    <row r="258" spans="2:28" x14ac:dyDescent="0.2">
      <c r="B258" s="6">
        <v>44452</v>
      </c>
      <c r="C258" s="12">
        <v>20.239999999999998</v>
      </c>
      <c r="D258" s="12">
        <v>42.160000000000004</v>
      </c>
      <c r="E258" s="12">
        <v>61.840000000000011</v>
      </c>
      <c r="F258" s="12">
        <v>76.239999999999995</v>
      </c>
      <c r="G258" s="12">
        <v>99.759999999999991</v>
      </c>
      <c r="H258" s="12">
        <v>117.2</v>
      </c>
      <c r="I258" s="12">
        <v>136.4</v>
      </c>
      <c r="J258" s="12">
        <v>117.2</v>
      </c>
      <c r="K258" s="12">
        <v>146</v>
      </c>
      <c r="L258" s="12">
        <v>155.6</v>
      </c>
      <c r="M258" s="12">
        <v>136.4</v>
      </c>
      <c r="N258" s="12">
        <v>107.6</v>
      </c>
      <c r="O258" s="12">
        <v>84.08</v>
      </c>
      <c r="P258" s="12">
        <v>61.840000000000011</v>
      </c>
      <c r="Q258" s="12">
        <v>42.160000000000004</v>
      </c>
      <c r="R258" s="12">
        <v>30.479999999999997</v>
      </c>
      <c r="S258" s="12">
        <v>25.359999999999996</v>
      </c>
      <c r="T258" s="12">
        <v>48.720000000000006</v>
      </c>
      <c r="U258" s="12">
        <v>99.759999999999991</v>
      </c>
      <c r="V258" s="12">
        <v>167.12</v>
      </c>
      <c r="W258" s="12">
        <v>226.88000000000002</v>
      </c>
      <c r="X258" s="12">
        <v>240.56000000000003</v>
      </c>
      <c r="Y258" s="12">
        <v>254.24000000000007</v>
      </c>
      <c r="Z258" s="12">
        <v>267.92000000000007</v>
      </c>
      <c r="AB258" s="7">
        <f t="shared" si="3"/>
        <v>2765.76</v>
      </c>
    </row>
    <row r="259" spans="2:28" x14ac:dyDescent="0.2">
      <c r="B259" s="6">
        <v>44453</v>
      </c>
      <c r="C259" s="12">
        <v>254.24000000000007</v>
      </c>
      <c r="D259" s="12">
        <v>240.56000000000003</v>
      </c>
      <c r="E259" s="12">
        <v>213.2</v>
      </c>
      <c r="F259" s="12">
        <v>167.12</v>
      </c>
      <c r="G259" s="12">
        <v>117.2</v>
      </c>
      <c r="H259" s="12">
        <v>68.400000000000006</v>
      </c>
      <c r="I259" s="12">
        <v>48.720000000000006</v>
      </c>
      <c r="J259" s="12">
        <v>25.359999999999996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B259" s="7">
        <f t="shared" si="3"/>
        <v>1134.8</v>
      </c>
    </row>
    <row r="260" spans="2:28" x14ac:dyDescent="0.2">
      <c r="B260" s="6">
        <v>44454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48.720000000000006</v>
      </c>
      <c r="AB260" s="7">
        <f t="shared" ref="AB260:AB323" si="4">SUM(C260:Z260)</f>
        <v>48.720000000000006</v>
      </c>
    </row>
    <row r="261" spans="2:28" x14ac:dyDescent="0.2">
      <c r="B261" s="6">
        <v>44455</v>
      </c>
      <c r="C261" s="12">
        <v>136.4</v>
      </c>
      <c r="D261" s="12">
        <v>240.56000000000003</v>
      </c>
      <c r="E261" s="12">
        <v>313.91999999999996</v>
      </c>
      <c r="F261" s="12">
        <v>330.08</v>
      </c>
      <c r="G261" s="12">
        <v>346.23999999999995</v>
      </c>
      <c r="H261" s="12">
        <v>313.91999999999996</v>
      </c>
      <c r="I261" s="12">
        <v>254.24000000000007</v>
      </c>
      <c r="J261" s="12">
        <v>146</v>
      </c>
      <c r="K261" s="12">
        <v>107.6</v>
      </c>
      <c r="L261" s="12">
        <v>68.400000000000006</v>
      </c>
      <c r="M261" s="12">
        <v>25.359999999999996</v>
      </c>
      <c r="N261" s="12">
        <v>0</v>
      </c>
      <c r="O261" s="12">
        <v>0</v>
      </c>
      <c r="P261" s="12">
        <v>15.12</v>
      </c>
      <c r="Q261" s="12">
        <v>35.6</v>
      </c>
      <c r="R261" s="12">
        <v>61.840000000000011</v>
      </c>
      <c r="S261" s="12">
        <v>107.6</v>
      </c>
      <c r="T261" s="12">
        <v>226.88000000000002</v>
      </c>
      <c r="U261" s="12">
        <v>401.91999999999996</v>
      </c>
      <c r="V261" s="12">
        <v>497.43999999999994</v>
      </c>
      <c r="W261" s="12">
        <v>518.24</v>
      </c>
      <c r="X261" s="12">
        <v>560</v>
      </c>
      <c r="Y261" s="12">
        <v>602.72</v>
      </c>
      <c r="Z261" s="12">
        <v>633.28</v>
      </c>
      <c r="AB261" s="7">
        <f t="shared" si="4"/>
        <v>5943.36</v>
      </c>
    </row>
    <row r="262" spans="2:28" x14ac:dyDescent="0.2">
      <c r="B262" s="6">
        <v>44456</v>
      </c>
      <c r="C262" s="12">
        <v>633.28</v>
      </c>
      <c r="D262" s="12">
        <v>669.6</v>
      </c>
      <c r="E262" s="12">
        <v>708.48</v>
      </c>
      <c r="F262" s="12">
        <v>669.6</v>
      </c>
      <c r="G262" s="12">
        <v>690.4</v>
      </c>
      <c r="H262" s="12">
        <v>708.48</v>
      </c>
      <c r="I262" s="12">
        <v>720.96</v>
      </c>
      <c r="J262" s="12">
        <v>728.96</v>
      </c>
      <c r="K262" s="12">
        <v>708.48</v>
      </c>
      <c r="L262" s="12">
        <v>791.68000000000006</v>
      </c>
      <c r="M262" s="12">
        <v>817.04000000000008</v>
      </c>
      <c r="N262" s="12">
        <v>812.16000000000008</v>
      </c>
      <c r="O262" s="12">
        <v>812.16000000000008</v>
      </c>
      <c r="P262" s="12">
        <v>728.96</v>
      </c>
      <c r="Q262" s="12">
        <v>536.31999999999994</v>
      </c>
      <c r="R262" s="12">
        <v>362.4</v>
      </c>
      <c r="S262" s="12">
        <v>254.24000000000007</v>
      </c>
      <c r="T262" s="12">
        <v>146</v>
      </c>
      <c r="U262" s="12">
        <v>117.2</v>
      </c>
      <c r="V262" s="12">
        <v>126.8</v>
      </c>
      <c r="W262" s="12">
        <v>136.4</v>
      </c>
      <c r="X262" s="12">
        <v>117.2</v>
      </c>
      <c r="Y262" s="12">
        <v>76.239999999999995</v>
      </c>
      <c r="Z262" s="12">
        <v>55.280000000000008</v>
      </c>
      <c r="AB262" s="7">
        <f t="shared" si="4"/>
        <v>12128.320000000002</v>
      </c>
    </row>
    <row r="263" spans="2:28" x14ac:dyDescent="0.2">
      <c r="B263" s="6">
        <v>44457</v>
      </c>
      <c r="C263" s="12">
        <v>42.160000000000004</v>
      </c>
      <c r="D263" s="12">
        <v>30.479999999999997</v>
      </c>
      <c r="E263" s="12">
        <v>20.239999999999998</v>
      </c>
      <c r="F263" s="12">
        <v>35.6</v>
      </c>
      <c r="G263" s="12">
        <v>55.280000000000008</v>
      </c>
      <c r="H263" s="12">
        <v>84.08</v>
      </c>
      <c r="I263" s="12">
        <v>99.759999999999991</v>
      </c>
      <c r="J263" s="12">
        <v>84.08</v>
      </c>
      <c r="K263" s="12">
        <v>61.840000000000011</v>
      </c>
      <c r="L263" s="12">
        <v>55.280000000000008</v>
      </c>
      <c r="M263" s="12">
        <v>48.720000000000006</v>
      </c>
      <c r="N263" s="12">
        <v>42.160000000000004</v>
      </c>
      <c r="O263" s="12">
        <v>30.479999999999997</v>
      </c>
      <c r="P263" s="12">
        <v>30.479999999999997</v>
      </c>
      <c r="Q263" s="12">
        <v>30.479999999999997</v>
      </c>
      <c r="R263" s="12">
        <v>20.239999999999998</v>
      </c>
      <c r="S263" s="12">
        <v>10</v>
      </c>
      <c r="T263" s="12">
        <v>20.239999999999998</v>
      </c>
      <c r="U263" s="12">
        <v>55.280000000000008</v>
      </c>
      <c r="V263" s="12">
        <v>91.919999999999987</v>
      </c>
      <c r="W263" s="12">
        <v>126.8</v>
      </c>
      <c r="X263" s="12">
        <v>155.6</v>
      </c>
      <c r="Y263" s="12">
        <v>146</v>
      </c>
      <c r="Z263" s="12">
        <v>117.2</v>
      </c>
      <c r="AB263" s="7">
        <f t="shared" si="4"/>
        <v>1494.3999999999999</v>
      </c>
    </row>
    <row r="264" spans="2:28" x14ac:dyDescent="0.2">
      <c r="B264" s="6">
        <v>44458</v>
      </c>
      <c r="C264" s="12">
        <v>126.8</v>
      </c>
      <c r="D264" s="12">
        <v>99.759999999999991</v>
      </c>
      <c r="E264" s="12">
        <v>61.840000000000011</v>
      </c>
      <c r="F264" s="12">
        <v>35.6</v>
      </c>
      <c r="G264" s="12">
        <v>20.239999999999998</v>
      </c>
      <c r="H264" s="12">
        <v>25.359999999999996</v>
      </c>
      <c r="I264" s="12">
        <v>61.840000000000011</v>
      </c>
      <c r="J264" s="12">
        <v>99.759999999999991</v>
      </c>
      <c r="K264" s="12">
        <v>84.08</v>
      </c>
      <c r="L264" s="12">
        <v>107.6</v>
      </c>
      <c r="M264" s="12">
        <v>155.6</v>
      </c>
      <c r="N264" s="12">
        <v>201.68</v>
      </c>
      <c r="O264" s="12">
        <v>226.88000000000002</v>
      </c>
      <c r="P264" s="12">
        <v>267.92000000000007</v>
      </c>
      <c r="Q264" s="12">
        <v>313.91999999999996</v>
      </c>
      <c r="R264" s="12">
        <v>281.60000000000002</v>
      </c>
      <c r="S264" s="12">
        <v>190.16000000000003</v>
      </c>
      <c r="T264" s="12">
        <v>117.2</v>
      </c>
      <c r="U264" s="12">
        <v>76.239999999999995</v>
      </c>
      <c r="V264" s="12">
        <v>35.6</v>
      </c>
      <c r="W264" s="12">
        <v>35.6</v>
      </c>
      <c r="X264" s="12">
        <v>55.280000000000008</v>
      </c>
      <c r="Y264" s="12">
        <v>91.919999999999987</v>
      </c>
      <c r="Z264" s="12">
        <v>136.4</v>
      </c>
      <c r="AB264" s="7">
        <f t="shared" si="4"/>
        <v>2908.8799999999997</v>
      </c>
    </row>
    <row r="265" spans="2:28" x14ac:dyDescent="0.2">
      <c r="B265" s="6">
        <v>44459</v>
      </c>
      <c r="C265" s="12">
        <v>155.6</v>
      </c>
      <c r="D265" s="12">
        <v>167.12</v>
      </c>
      <c r="E265" s="12">
        <v>178.64000000000001</v>
      </c>
      <c r="F265" s="12">
        <v>226.88000000000002</v>
      </c>
      <c r="G265" s="12">
        <v>313.91999999999996</v>
      </c>
      <c r="H265" s="12">
        <v>380.8</v>
      </c>
      <c r="I265" s="12">
        <v>497.43999999999994</v>
      </c>
      <c r="J265" s="12">
        <v>536.31999999999994</v>
      </c>
      <c r="K265" s="12">
        <v>690.4</v>
      </c>
      <c r="L265" s="12">
        <v>812.16000000000008</v>
      </c>
      <c r="M265" s="12">
        <v>884.4799999999999</v>
      </c>
      <c r="N265" s="12">
        <v>966.4</v>
      </c>
      <c r="O265" s="12">
        <v>993.76</v>
      </c>
      <c r="P265" s="12">
        <v>1005.6</v>
      </c>
      <c r="Q265" s="12">
        <v>994.88000000000011</v>
      </c>
      <c r="R265" s="12">
        <v>974.24</v>
      </c>
      <c r="S265" s="12">
        <v>966.4</v>
      </c>
      <c r="T265" s="12">
        <v>966.4</v>
      </c>
      <c r="U265" s="12">
        <v>966.4</v>
      </c>
      <c r="V265" s="12">
        <v>942.24</v>
      </c>
      <c r="W265" s="12">
        <v>939.28</v>
      </c>
      <c r="X265" s="12">
        <v>942.24</v>
      </c>
      <c r="Y265" s="12">
        <v>966.4</v>
      </c>
      <c r="Z265" s="12">
        <v>942.24</v>
      </c>
      <c r="AB265" s="7">
        <f t="shared" si="4"/>
        <v>17410.240000000002</v>
      </c>
    </row>
    <row r="266" spans="2:28" x14ac:dyDescent="0.2">
      <c r="B266" s="6">
        <v>44460</v>
      </c>
      <c r="C266" s="12">
        <v>876.4799999999999</v>
      </c>
      <c r="D266" s="12">
        <v>876.4799999999999</v>
      </c>
      <c r="E266" s="12">
        <v>817.04000000000008</v>
      </c>
      <c r="F266" s="12">
        <v>804.16000000000008</v>
      </c>
      <c r="G266" s="12">
        <v>720.96</v>
      </c>
      <c r="H266" s="12">
        <v>581.91999999999996</v>
      </c>
      <c r="I266" s="12">
        <v>669.6</v>
      </c>
      <c r="J266" s="12">
        <v>804.16000000000008</v>
      </c>
      <c r="K266" s="12">
        <v>889.3599999999999</v>
      </c>
      <c r="L266" s="12">
        <v>995.04000000000019</v>
      </c>
      <c r="M266" s="12">
        <v>1006.8800000000001</v>
      </c>
      <c r="N266" s="12">
        <v>1011.36</v>
      </c>
      <c r="O266" s="12">
        <v>1012</v>
      </c>
      <c r="P266" s="12">
        <v>1012</v>
      </c>
      <c r="Q266" s="12">
        <v>1012</v>
      </c>
      <c r="R266" s="12">
        <v>1012</v>
      </c>
      <c r="S266" s="12">
        <v>1012</v>
      </c>
      <c r="T266" s="12">
        <v>1012</v>
      </c>
      <c r="U266" s="12">
        <v>1012</v>
      </c>
      <c r="V266" s="12">
        <v>1012</v>
      </c>
      <c r="W266" s="12">
        <v>1012</v>
      </c>
      <c r="X266" s="12">
        <v>1012</v>
      </c>
      <c r="Y266" s="12">
        <v>1012</v>
      </c>
      <c r="Z266" s="12">
        <v>1012</v>
      </c>
      <c r="AB266" s="7">
        <f t="shared" si="4"/>
        <v>22197.440000000002</v>
      </c>
    </row>
    <row r="267" spans="2:28" x14ac:dyDescent="0.2">
      <c r="B267" s="6">
        <v>44461</v>
      </c>
      <c r="C267" s="12">
        <v>1012</v>
      </c>
      <c r="D267" s="12">
        <v>1012</v>
      </c>
      <c r="E267" s="12">
        <v>1012</v>
      </c>
      <c r="F267" s="12">
        <v>1012</v>
      </c>
      <c r="G267" s="12">
        <v>1012</v>
      </c>
      <c r="H267" s="12">
        <v>1012</v>
      </c>
      <c r="I267" s="12">
        <v>1012</v>
      </c>
      <c r="J267" s="12">
        <v>1005.6</v>
      </c>
      <c r="K267" s="12">
        <v>971.28</v>
      </c>
      <c r="L267" s="12">
        <v>975.5200000000001</v>
      </c>
      <c r="M267" s="12">
        <v>974.24</v>
      </c>
      <c r="N267" s="12">
        <v>892.31999999999994</v>
      </c>
      <c r="O267" s="12">
        <v>889.3599999999999</v>
      </c>
      <c r="P267" s="12">
        <v>817.04000000000008</v>
      </c>
      <c r="Q267" s="12">
        <v>876.4799999999999</v>
      </c>
      <c r="R267" s="12">
        <v>876.4799999999999</v>
      </c>
      <c r="S267" s="12">
        <v>804.16000000000008</v>
      </c>
      <c r="T267" s="12">
        <v>812.16000000000008</v>
      </c>
      <c r="U267" s="12">
        <v>884.4799999999999</v>
      </c>
      <c r="V267" s="12">
        <v>934.4</v>
      </c>
      <c r="W267" s="12">
        <v>975.5200000000001</v>
      </c>
      <c r="X267" s="12">
        <v>1011.36</v>
      </c>
      <c r="Y267" s="12">
        <v>1012</v>
      </c>
      <c r="Z267" s="12">
        <v>1012</v>
      </c>
      <c r="AB267" s="7">
        <f t="shared" si="4"/>
        <v>22808.400000000005</v>
      </c>
    </row>
    <row r="268" spans="2:28" x14ac:dyDescent="0.2">
      <c r="B268" s="6">
        <v>44462</v>
      </c>
      <c r="C268" s="12">
        <v>1012</v>
      </c>
      <c r="D268" s="12">
        <v>1012</v>
      </c>
      <c r="E268" s="12">
        <v>1012</v>
      </c>
      <c r="F268" s="12">
        <v>1012</v>
      </c>
      <c r="G268" s="12">
        <v>1012</v>
      </c>
      <c r="H268" s="12">
        <v>1012</v>
      </c>
      <c r="I268" s="12">
        <v>1012</v>
      </c>
      <c r="J268" s="12">
        <v>1012</v>
      </c>
      <c r="K268" s="12">
        <v>1012</v>
      </c>
      <c r="L268" s="12">
        <v>1011.36</v>
      </c>
      <c r="M268" s="12">
        <v>942.24</v>
      </c>
      <c r="N268" s="12">
        <v>720.96</v>
      </c>
      <c r="O268" s="12">
        <v>536.31999999999994</v>
      </c>
      <c r="P268" s="12">
        <v>444.64</v>
      </c>
      <c r="Q268" s="12">
        <v>401.91999999999996</v>
      </c>
      <c r="R268" s="12">
        <v>330.08</v>
      </c>
      <c r="S268" s="12">
        <v>178.64000000000001</v>
      </c>
      <c r="T268" s="12">
        <v>91.919999999999987</v>
      </c>
      <c r="U268" s="12">
        <v>190.16000000000003</v>
      </c>
      <c r="V268" s="12">
        <v>518.24</v>
      </c>
      <c r="W268" s="12">
        <v>804.16000000000008</v>
      </c>
      <c r="X268" s="12">
        <v>975.5200000000001</v>
      </c>
      <c r="Y268" s="12">
        <v>1012</v>
      </c>
      <c r="Z268" s="12">
        <v>1012</v>
      </c>
      <c r="AB268" s="7">
        <f t="shared" si="4"/>
        <v>18278.16</v>
      </c>
    </row>
    <row r="269" spans="2:28" x14ac:dyDescent="0.2">
      <c r="B269" s="6">
        <v>44463</v>
      </c>
      <c r="C269" s="12">
        <v>1012</v>
      </c>
      <c r="D269" s="12">
        <v>1012</v>
      </c>
      <c r="E269" s="12">
        <v>1012</v>
      </c>
      <c r="F269" s="12">
        <v>1012</v>
      </c>
      <c r="G269" s="12">
        <v>1012</v>
      </c>
      <c r="H269" s="12">
        <v>1012</v>
      </c>
      <c r="I269" s="12">
        <v>1012</v>
      </c>
      <c r="J269" s="12">
        <v>1012</v>
      </c>
      <c r="K269" s="12">
        <v>1012</v>
      </c>
      <c r="L269" s="12">
        <v>1012</v>
      </c>
      <c r="M269" s="12">
        <v>1012</v>
      </c>
      <c r="N269" s="12">
        <v>1012</v>
      </c>
      <c r="O269" s="12">
        <v>1012</v>
      </c>
      <c r="P269" s="12">
        <v>1012</v>
      </c>
      <c r="Q269" s="12">
        <v>1012</v>
      </c>
      <c r="R269" s="12">
        <v>1012</v>
      </c>
      <c r="S269" s="12">
        <v>1011.2</v>
      </c>
      <c r="T269" s="12">
        <v>974.24</v>
      </c>
      <c r="U269" s="12">
        <v>884.4799999999999</v>
      </c>
      <c r="V269" s="12">
        <v>804.16000000000008</v>
      </c>
      <c r="W269" s="12">
        <v>690.4</v>
      </c>
      <c r="X269" s="12">
        <v>669.6</v>
      </c>
      <c r="Y269" s="12">
        <v>669.6</v>
      </c>
      <c r="Z269" s="12">
        <v>497.43999999999994</v>
      </c>
      <c r="AB269" s="7">
        <f t="shared" si="4"/>
        <v>22393.119999999999</v>
      </c>
    </row>
    <row r="270" spans="2:28" x14ac:dyDescent="0.2">
      <c r="B270" s="6">
        <v>44464</v>
      </c>
      <c r="C270" s="12">
        <v>380.8</v>
      </c>
      <c r="D270" s="12">
        <v>401.91999999999996</v>
      </c>
      <c r="E270" s="12">
        <v>362.4</v>
      </c>
      <c r="F270" s="12">
        <v>346.23999999999995</v>
      </c>
      <c r="G270" s="12">
        <v>330.08</v>
      </c>
      <c r="H270" s="12">
        <v>380.8</v>
      </c>
      <c r="I270" s="12">
        <v>401.91999999999996</v>
      </c>
      <c r="J270" s="12">
        <v>401.91999999999996</v>
      </c>
      <c r="K270" s="12">
        <v>423.84</v>
      </c>
      <c r="L270" s="12">
        <v>444.64</v>
      </c>
      <c r="M270" s="12">
        <v>560</v>
      </c>
      <c r="N270" s="12">
        <v>720.96</v>
      </c>
      <c r="O270" s="12">
        <v>728.96</v>
      </c>
      <c r="P270" s="12">
        <v>708.48</v>
      </c>
      <c r="Q270" s="12">
        <v>581.91999999999996</v>
      </c>
      <c r="R270" s="12">
        <v>444.64</v>
      </c>
      <c r="S270" s="12">
        <v>346.23999999999995</v>
      </c>
      <c r="T270" s="12">
        <v>313.91999999999996</v>
      </c>
      <c r="U270" s="12">
        <v>330.08</v>
      </c>
      <c r="V270" s="12">
        <v>346.23999999999995</v>
      </c>
      <c r="W270" s="12">
        <v>423.84</v>
      </c>
      <c r="X270" s="12">
        <v>518.24</v>
      </c>
      <c r="Y270" s="12">
        <v>633.28</v>
      </c>
      <c r="Z270" s="12">
        <v>804.16000000000008</v>
      </c>
      <c r="AB270" s="7">
        <f t="shared" si="4"/>
        <v>11335.519999999999</v>
      </c>
    </row>
    <row r="271" spans="2:28" x14ac:dyDescent="0.2">
      <c r="B271" s="6">
        <v>44465</v>
      </c>
      <c r="C271" s="12">
        <v>804.16000000000008</v>
      </c>
      <c r="D271" s="12">
        <v>791.68000000000006</v>
      </c>
      <c r="E271" s="12">
        <v>708.48</v>
      </c>
      <c r="F271" s="12">
        <v>791.68000000000006</v>
      </c>
      <c r="G271" s="12">
        <v>812.16000000000008</v>
      </c>
      <c r="H271" s="12">
        <v>812.16000000000008</v>
      </c>
      <c r="I271" s="12">
        <v>804.16000000000008</v>
      </c>
      <c r="J271" s="12">
        <v>804.16000000000008</v>
      </c>
      <c r="K271" s="12">
        <v>791.68000000000006</v>
      </c>
      <c r="L271" s="12">
        <v>884.4799999999999</v>
      </c>
      <c r="M271" s="12">
        <v>975.5200000000001</v>
      </c>
      <c r="N271" s="12">
        <v>995.04000000000019</v>
      </c>
      <c r="O271" s="12">
        <v>1005.6</v>
      </c>
      <c r="P271" s="12">
        <v>994.88000000000011</v>
      </c>
      <c r="Q271" s="12">
        <v>942.24</v>
      </c>
      <c r="R271" s="12">
        <v>884.4799999999999</v>
      </c>
      <c r="S271" s="12">
        <v>728.96</v>
      </c>
      <c r="T271" s="12">
        <v>690.4</v>
      </c>
      <c r="U271" s="12">
        <v>620.79999999999995</v>
      </c>
      <c r="V271" s="12">
        <v>380.8</v>
      </c>
      <c r="W271" s="12">
        <v>146</v>
      </c>
      <c r="X271" s="12">
        <v>35.6</v>
      </c>
      <c r="Y271" s="12">
        <v>10</v>
      </c>
      <c r="Z271" s="12">
        <v>84.08</v>
      </c>
      <c r="AB271" s="7">
        <f t="shared" si="4"/>
        <v>16499.2</v>
      </c>
    </row>
    <row r="272" spans="2:28" x14ac:dyDescent="0.2">
      <c r="B272" s="6">
        <v>44466</v>
      </c>
      <c r="C272" s="12">
        <v>297.76</v>
      </c>
      <c r="D272" s="12">
        <v>401.91999999999996</v>
      </c>
      <c r="E272" s="12">
        <v>401.91999999999996</v>
      </c>
      <c r="F272" s="12">
        <v>267.92000000000007</v>
      </c>
      <c r="G272" s="12">
        <v>117.2</v>
      </c>
      <c r="H272" s="12">
        <v>48.720000000000006</v>
      </c>
      <c r="I272" s="12">
        <v>10</v>
      </c>
      <c r="J272" s="12">
        <v>0</v>
      </c>
      <c r="K272" s="12">
        <v>15.12</v>
      </c>
      <c r="L272" s="12">
        <v>126.8</v>
      </c>
      <c r="M272" s="12">
        <v>330.08</v>
      </c>
      <c r="N272" s="12">
        <v>423.84</v>
      </c>
      <c r="O272" s="12">
        <v>475.52</v>
      </c>
      <c r="P272" s="12">
        <v>560</v>
      </c>
      <c r="Q272" s="12">
        <v>804.16000000000008</v>
      </c>
      <c r="R272" s="12">
        <v>939.28</v>
      </c>
      <c r="S272" s="12">
        <v>994.88000000000011</v>
      </c>
      <c r="T272" s="12">
        <v>1006.72</v>
      </c>
      <c r="U272" s="12">
        <v>990.8</v>
      </c>
      <c r="V272" s="12">
        <v>939.28</v>
      </c>
      <c r="W272" s="12">
        <v>884.4799999999999</v>
      </c>
      <c r="X272" s="12">
        <v>817.04000000000008</v>
      </c>
      <c r="Y272" s="12">
        <v>812.16000000000008</v>
      </c>
      <c r="Z272" s="12">
        <v>804.16000000000008</v>
      </c>
      <c r="AB272" s="7">
        <f t="shared" si="4"/>
        <v>12469.76</v>
      </c>
    </row>
    <row r="273" spans="2:28" x14ac:dyDescent="0.2">
      <c r="B273" s="6">
        <v>44467</v>
      </c>
      <c r="C273" s="12">
        <v>804.16000000000008</v>
      </c>
      <c r="D273" s="12">
        <v>812.16000000000008</v>
      </c>
      <c r="E273" s="12">
        <v>876.4799999999999</v>
      </c>
      <c r="F273" s="12">
        <v>884.4799999999999</v>
      </c>
      <c r="G273" s="12">
        <v>876.4799999999999</v>
      </c>
      <c r="H273" s="12">
        <v>876.4799999999999</v>
      </c>
      <c r="I273" s="12">
        <v>817.04000000000008</v>
      </c>
      <c r="J273" s="12">
        <v>817.04000000000008</v>
      </c>
      <c r="K273" s="12">
        <v>817.04000000000008</v>
      </c>
      <c r="L273" s="12">
        <v>892.31999999999994</v>
      </c>
      <c r="M273" s="12">
        <v>892.31999999999994</v>
      </c>
      <c r="N273" s="12">
        <v>884.4799999999999</v>
      </c>
      <c r="O273" s="12">
        <v>876.4799999999999</v>
      </c>
      <c r="P273" s="12">
        <v>812.16000000000008</v>
      </c>
      <c r="Q273" s="12">
        <v>708.48</v>
      </c>
      <c r="R273" s="12">
        <v>497.43999999999994</v>
      </c>
      <c r="S273" s="12">
        <v>346.23999999999995</v>
      </c>
      <c r="T273" s="12">
        <v>267.92000000000007</v>
      </c>
      <c r="U273" s="12">
        <v>136.4</v>
      </c>
      <c r="V273" s="12">
        <v>107.6</v>
      </c>
      <c r="W273" s="12">
        <v>136.4</v>
      </c>
      <c r="X273" s="12">
        <v>155.6</v>
      </c>
      <c r="Y273" s="12">
        <v>146</v>
      </c>
      <c r="Z273" s="12">
        <v>146</v>
      </c>
      <c r="AB273" s="7">
        <f t="shared" si="4"/>
        <v>14587.199999999999</v>
      </c>
    </row>
    <row r="274" spans="2:28" x14ac:dyDescent="0.2">
      <c r="B274" s="6">
        <v>44468</v>
      </c>
      <c r="C274" s="12">
        <v>155.6</v>
      </c>
      <c r="D274" s="12">
        <v>155.6</v>
      </c>
      <c r="E274" s="12">
        <v>155.6</v>
      </c>
      <c r="F274" s="12">
        <v>267.92000000000007</v>
      </c>
      <c r="G274" s="12">
        <v>475.52</v>
      </c>
      <c r="H274" s="12">
        <v>633.28</v>
      </c>
      <c r="I274" s="12">
        <v>728.96</v>
      </c>
      <c r="J274" s="12">
        <v>728.96</v>
      </c>
      <c r="K274" s="12">
        <v>690.4</v>
      </c>
      <c r="L274" s="12">
        <v>812.16000000000008</v>
      </c>
      <c r="M274" s="12">
        <v>804.16000000000008</v>
      </c>
      <c r="N274" s="12">
        <v>728.96</v>
      </c>
      <c r="O274" s="12">
        <v>728.96</v>
      </c>
      <c r="P274" s="12">
        <v>720.96</v>
      </c>
      <c r="Q274" s="12">
        <v>708.48</v>
      </c>
      <c r="R274" s="12">
        <v>620.79999999999995</v>
      </c>
      <c r="S274" s="12">
        <v>423.84</v>
      </c>
      <c r="T274" s="12">
        <v>346.23999999999995</v>
      </c>
      <c r="U274" s="12">
        <v>401.91999999999996</v>
      </c>
      <c r="V274" s="12">
        <v>380.8</v>
      </c>
      <c r="W274" s="12">
        <v>267.92000000000007</v>
      </c>
      <c r="X274" s="12">
        <v>155.6</v>
      </c>
      <c r="Y274" s="12">
        <v>117.2</v>
      </c>
      <c r="Z274" s="12">
        <v>117.2</v>
      </c>
      <c r="AB274" s="7">
        <f t="shared" si="4"/>
        <v>11327.04</v>
      </c>
    </row>
    <row r="275" spans="2:28" x14ac:dyDescent="0.2">
      <c r="B275" s="6">
        <v>44469</v>
      </c>
      <c r="C275" s="12">
        <v>155.6</v>
      </c>
      <c r="D275" s="12">
        <v>254.24000000000007</v>
      </c>
      <c r="E275" s="12">
        <v>401.91999999999996</v>
      </c>
      <c r="F275" s="12">
        <v>620.79999999999995</v>
      </c>
      <c r="G275" s="12">
        <v>884.4799999999999</v>
      </c>
      <c r="H275" s="12">
        <v>994.88000000000011</v>
      </c>
      <c r="I275" s="12">
        <v>1011.36</v>
      </c>
      <c r="J275" s="12">
        <v>1012</v>
      </c>
      <c r="K275" s="12">
        <v>1006.8800000000001</v>
      </c>
      <c r="L275" s="12">
        <v>939.28</v>
      </c>
      <c r="M275" s="12">
        <v>728.96</v>
      </c>
      <c r="N275" s="12">
        <v>633.28</v>
      </c>
      <c r="O275" s="12">
        <v>620.79999999999995</v>
      </c>
      <c r="P275" s="12">
        <v>690.4</v>
      </c>
      <c r="Q275" s="12">
        <v>804.16000000000008</v>
      </c>
      <c r="R275" s="12">
        <v>817.04000000000008</v>
      </c>
      <c r="S275" s="12">
        <v>884.4799999999999</v>
      </c>
      <c r="T275" s="12">
        <v>876.4799999999999</v>
      </c>
      <c r="U275" s="12">
        <v>804.16000000000008</v>
      </c>
      <c r="V275" s="12">
        <v>620.79999999999995</v>
      </c>
      <c r="W275" s="12">
        <v>444.64</v>
      </c>
      <c r="X275" s="12">
        <v>313.91999999999996</v>
      </c>
      <c r="Y275" s="12">
        <v>178.64000000000001</v>
      </c>
      <c r="Z275" s="12">
        <v>76.239999999999995</v>
      </c>
      <c r="AB275" s="7">
        <f t="shared" si="4"/>
        <v>15775.439999999997</v>
      </c>
    </row>
    <row r="276" spans="2:28" x14ac:dyDescent="0.2">
      <c r="B276" s="6">
        <v>44470</v>
      </c>
      <c r="C276" s="12">
        <v>0</v>
      </c>
      <c r="D276" s="12">
        <v>0</v>
      </c>
      <c r="E276" s="12">
        <v>48.720000000000006</v>
      </c>
      <c r="F276" s="12">
        <v>178.64000000000001</v>
      </c>
      <c r="G276" s="12">
        <v>423.84</v>
      </c>
      <c r="H276" s="12">
        <v>633.28</v>
      </c>
      <c r="I276" s="12">
        <v>620.79999999999995</v>
      </c>
      <c r="J276" s="12">
        <v>602.72</v>
      </c>
      <c r="K276" s="12">
        <v>1006.8800000000001</v>
      </c>
      <c r="L276" s="12">
        <v>1012</v>
      </c>
      <c r="M276" s="12">
        <v>1012</v>
      </c>
      <c r="N276" s="12">
        <v>1012</v>
      </c>
      <c r="O276" s="12">
        <v>1012</v>
      </c>
      <c r="P276" s="12">
        <v>1012</v>
      </c>
      <c r="Q276" s="12">
        <v>1012</v>
      </c>
      <c r="R276" s="12">
        <v>1012</v>
      </c>
      <c r="S276" s="12">
        <v>1012</v>
      </c>
      <c r="T276" s="12">
        <v>1012</v>
      </c>
      <c r="U276" s="12">
        <v>1012</v>
      </c>
      <c r="V276" s="12">
        <v>1012</v>
      </c>
      <c r="W276" s="12">
        <v>1012</v>
      </c>
      <c r="X276" s="12">
        <v>1012</v>
      </c>
      <c r="Y276" s="12">
        <v>1012</v>
      </c>
      <c r="Z276" s="12">
        <v>1011.2</v>
      </c>
      <c r="AB276" s="7">
        <f t="shared" si="4"/>
        <v>18694.080000000002</v>
      </c>
    </row>
    <row r="277" spans="2:28" x14ac:dyDescent="0.2">
      <c r="B277" s="6">
        <v>44471</v>
      </c>
      <c r="C277" s="12">
        <v>1006.8800000000001</v>
      </c>
      <c r="D277" s="12">
        <v>990.8</v>
      </c>
      <c r="E277" s="12">
        <v>934.4</v>
      </c>
      <c r="F277" s="12">
        <v>926.4</v>
      </c>
      <c r="G277" s="12">
        <v>934.4</v>
      </c>
      <c r="H277" s="12">
        <v>934.4</v>
      </c>
      <c r="I277" s="12">
        <v>939.28</v>
      </c>
      <c r="J277" s="12">
        <v>926.4</v>
      </c>
      <c r="K277" s="12">
        <v>884.4799999999999</v>
      </c>
      <c r="L277" s="12">
        <v>926.4</v>
      </c>
      <c r="M277" s="12">
        <v>812.16000000000008</v>
      </c>
      <c r="N277" s="12">
        <v>728.96</v>
      </c>
      <c r="O277" s="12">
        <v>934.4</v>
      </c>
      <c r="P277" s="12">
        <v>1011.2</v>
      </c>
      <c r="Q277" s="12">
        <v>1012</v>
      </c>
      <c r="R277" s="12">
        <v>1012</v>
      </c>
      <c r="S277" s="12">
        <v>1012</v>
      </c>
      <c r="T277" s="12">
        <v>990.8</v>
      </c>
      <c r="U277" s="12">
        <v>812.16000000000008</v>
      </c>
      <c r="V277" s="12">
        <v>518.24</v>
      </c>
      <c r="W277" s="12">
        <v>254.24000000000007</v>
      </c>
      <c r="X277" s="12">
        <v>91.919999999999987</v>
      </c>
      <c r="Y277" s="12">
        <v>20.239999999999998</v>
      </c>
      <c r="Z277" s="12">
        <v>91.919999999999987</v>
      </c>
      <c r="AB277" s="7">
        <f t="shared" si="4"/>
        <v>18706.080000000002</v>
      </c>
    </row>
    <row r="278" spans="2:28" x14ac:dyDescent="0.2">
      <c r="B278" s="6">
        <v>44472</v>
      </c>
      <c r="C278" s="12">
        <v>401.91999999999996</v>
      </c>
      <c r="D278" s="12">
        <v>728.96</v>
      </c>
      <c r="E278" s="12">
        <v>892.31999999999994</v>
      </c>
      <c r="F278" s="12">
        <v>942.24</v>
      </c>
      <c r="G278" s="12">
        <v>942.24</v>
      </c>
      <c r="H278" s="12">
        <v>966.4</v>
      </c>
      <c r="I278" s="12">
        <v>966.4</v>
      </c>
      <c r="J278" s="12">
        <v>934.4</v>
      </c>
      <c r="K278" s="12">
        <v>892.31999999999994</v>
      </c>
      <c r="L278" s="12">
        <v>974.24</v>
      </c>
      <c r="M278" s="12">
        <v>1006.8800000000001</v>
      </c>
      <c r="N278" s="12">
        <v>1012</v>
      </c>
      <c r="O278" s="12">
        <v>1012</v>
      </c>
      <c r="P278" s="12">
        <v>1012</v>
      </c>
      <c r="Q278" s="12">
        <v>1012</v>
      </c>
      <c r="R278" s="12">
        <v>1012</v>
      </c>
      <c r="S278" s="12">
        <v>1012</v>
      </c>
      <c r="T278" s="12">
        <v>1012</v>
      </c>
      <c r="U278" s="12">
        <v>1012</v>
      </c>
      <c r="V278" s="12">
        <v>1012</v>
      </c>
      <c r="W278" s="12">
        <v>1012</v>
      </c>
      <c r="X278" s="12">
        <v>1012</v>
      </c>
      <c r="Y278" s="12">
        <v>1011.36</v>
      </c>
      <c r="Z278" s="12">
        <v>1006.8800000000001</v>
      </c>
      <c r="AB278" s="7">
        <f t="shared" si="4"/>
        <v>22798.560000000001</v>
      </c>
    </row>
    <row r="279" spans="2:28" x14ac:dyDescent="0.2">
      <c r="B279" s="6">
        <v>44473</v>
      </c>
      <c r="C279" s="12">
        <v>1005.6</v>
      </c>
      <c r="D279" s="12">
        <v>994.88000000000011</v>
      </c>
      <c r="E279" s="12">
        <v>975.5200000000001</v>
      </c>
      <c r="F279" s="12">
        <v>892.31999999999994</v>
      </c>
      <c r="G279" s="12">
        <v>812.16000000000008</v>
      </c>
      <c r="H279" s="12">
        <v>804.16000000000008</v>
      </c>
      <c r="I279" s="12">
        <v>720.96</v>
      </c>
      <c r="J279" s="12">
        <v>620.79999999999995</v>
      </c>
      <c r="K279" s="12">
        <v>497.43999999999994</v>
      </c>
      <c r="L279" s="12">
        <v>475.52</v>
      </c>
      <c r="M279" s="12">
        <v>454.4</v>
      </c>
      <c r="N279" s="12">
        <v>401.91999999999996</v>
      </c>
      <c r="O279" s="12">
        <v>330.08</v>
      </c>
      <c r="P279" s="12">
        <v>254.24000000000007</v>
      </c>
      <c r="Q279" s="12">
        <v>201.68</v>
      </c>
      <c r="R279" s="12">
        <v>126.8</v>
      </c>
      <c r="S279" s="12">
        <v>61.840000000000011</v>
      </c>
      <c r="T279" s="12">
        <v>42.160000000000004</v>
      </c>
      <c r="U279" s="12">
        <v>30.479999999999997</v>
      </c>
      <c r="V279" s="12">
        <v>25.359999999999996</v>
      </c>
      <c r="W279" s="12">
        <v>25.359999999999996</v>
      </c>
      <c r="X279" s="12">
        <v>35.6</v>
      </c>
      <c r="Y279" s="12">
        <v>42.160000000000004</v>
      </c>
      <c r="Z279" s="12">
        <v>35.6</v>
      </c>
      <c r="AB279" s="7">
        <f t="shared" si="4"/>
        <v>9867.0399999999991</v>
      </c>
    </row>
    <row r="280" spans="2:28" x14ac:dyDescent="0.2">
      <c r="B280" s="6">
        <v>44474</v>
      </c>
      <c r="C280" s="12">
        <v>35.6</v>
      </c>
      <c r="D280" s="12">
        <v>35.6</v>
      </c>
      <c r="E280" s="12">
        <v>61.840000000000011</v>
      </c>
      <c r="F280" s="12">
        <v>117.2</v>
      </c>
      <c r="G280" s="12">
        <v>155.6</v>
      </c>
      <c r="H280" s="12">
        <v>213.2</v>
      </c>
      <c r="I280" s="12">
        <v>346.23999999999995</v>
      </c>
      <c r="J280" s="12">
        <v>423.84</v>
      </c>
      <c r="K280" s="12">
        <v>454.4</v>
      </c>
      <c r="L280" s="12">
        <v>581.91999999999996</v>
      </c>
      <c r="M280" s="12">
        <v>720.96</v>
      </c>
      <c r="N280" s="12">
        <v>804.16000000000008</v>
      </c>
      <c r="O280" s="12">
        <v>884.4799999999999</v>
      </c>
      <c r="P280" s="12">
        <v>939.28</v>
      </c>
      <c r="Q280" s="12">
        <v>974.24</v>
      </c>
      <c r="R280" s="12">
        <v>974.24</v>
      </c>
      <c r="S280" s="12">
        <v>942.24</v>
      </c>
      <c r="T280" s="12">
        <v>934.4</v>
      </c>
      <c r="U280" s="12">
        <v>939.28</v>
      </c>
      <c r="V280" s="12">
        <v>926.4</v>
      </c>
      <c r="W280" s="12">
        <v>876.4799999999999</v>
      </c>
      <c r="X280" s="12">
        <v>812.16000000000008</v>
      </c>
      <c r="Y280" s="12">
        <v>791.68000000000006</v>
      </c>
      <c r="Z280" s="12">
        <v>804.16000000000008</v>
      </c>
      <c r="AB280" s="7">
        <f t="shared" si="4"/>
        <v>14749.599999999999</v>
      </c>
    </row>
    <row r="281" spans="2:28" x14ac:dyDescent="0.2">
      <c r="B281" s="6">
        <v>44475</v>
      </c>
      <c r="C281" s="12">
        <v>791.68000000000006</v>
      </c>
      <c r="D281" s="12">
        <v>728.96</v>
      </c>
      <c r="E281" s="12">
        <v>690.4</v>
      </c>
      <c r="F281" s="12">
        <v>602.72</v>
      </c>
      <c r="G281" s="12">
        <v>475.52</v>
      </c>
      <c r="H281" s="12">
        <v>362.4</v>
      </c>
      <c r="I281" s="12">
        <v>240.56000000000003</v>
      </c>
      <c r="J281" s="12">
        <v>136.4</v>
      </c>
      <c r="K281" s="12">
        <v>68.400000000000006</v>
      </c>
      <c r="L281" s="12">
        <v>10</v>
      </c>
      <c r="M281" s="12">
        <v>0</v>
      </c>
      <c r="N281" s="12">
        <v>0</v>
      </c>
      <c r="O281" s="12">
        <v>0</v>
      </c>
      <c r="P281" s="12">
        <v>0</v>
      </c>
      <c r="Q281" s="12">
        <v>15.12</v>
      </c>
      <c r="R281" s="12">
        <v>68.400000000000006</v>
      </c>
      <c r="S281" s="12">
        <v>178.64000000000001</v>
      </c>
      <c r="T281" s="12">
        <v>423.84</v>
      </c>
      <c r="U281" s="12">
        <v>633.28</v>
      </c>
      <c r="V281" s="12">
        <v>791.68000000000006</v>
      </c>
      <c r="W281" s="12">
        <v>926.4</v>
      </c>
      <c r="X281" s="12">
        <v>975.36</v>
      </c>
      <c r="Y281" s="12">
        <v>990.8</v>
      </c>
      <c r="Z281" s="12">
        <v>966.4</v>
      </c>
      <c r="AB281" s="7">
        <f t="shared" si="4"/>
        <v>10076.959999999999</v>
      </c>
    </row>
    <row r="282" spans="2:28" x14ac:dyDescent="0.2">
      <c r="B282" s="6">
        <v>44476</v>
      </c>
      <c r="C282" s="12">
        <v>926.4</v>
      </c>
      <c r="D282" s="12">
        <v>889.3599999999999</v>
      </c>
      <c r="E282" s="12">
        <v>817.04000000000008</v>
      </c>
      <c r="F282" s="12">
        <v>812.16000000000008</v>
      </c>
      <c r="G282" s="12">
        <v>884.4799999999999</v>
      </c>
      <c r="H282" s="12">
        <v>892.31999999999994</v>
      </c>
      <c r="I282" s="12">
        <v>974.24</v>
      </c>
      <c r="J282" s="12">
        <v>971.28</v>
      </c>
      <c r="K282" s="12">
        <v>817.04000000000008</v>
      </c>
      <c r="L282" s="12">
        <v>804.16000000000008</v>
      </c>
      <c r="M282" s="12">
        <v>728.96</v>
      </c>
      <c r="N282" s="12">
        <v>812.16000000000008</v>
      </c>
      <c r="O282" s="12">
        <v>876.4799999999999</v>
      </c>
      <c r="P282" s="12">
        <v>876.4799999999999</v>
      </c>
      <c r="Q282" s="12">
        <v>812.16000000000008</v>
      </c>
      <c r="R282" s="12">
        <v>728.96</v>
      </c>
      <c r="S282" s="12">
        <v>728.96</v>
      </c>
      <c r="T282" s="12">
        <v>669.6</v>
      </c>
      <c r="U282" s="12">
        <v>708.48</v>
      </c>
      <c r="V282" s="12">
        <v>728.96</v>
      </c>
      <c r="W282" s="12">
        <v>708.48</v>
      </c>
      <c r="X282" s="12">
        <v>633.28</v>
      </c>
      <c r="Y282" s="12">
        <v>581.91999999999996</v>
      </c>
      <c r="Z282" s="12">
        <v>475.52</v>
      </c>
      <c r="AB282" s="7">
        <f t="shared" si="4"/>
        <v>18858.879999999994</v>
      </c>
    </row>
    <row r="283" spans="2:28" x14ac:dyDescent="0.2">
      <c r="B283" s="6">
        <v>44477</v>
      </c>
      <c r="C283" s="12">
        <v>281.60000000000002</v>
      </c>
      <c r="D283" s="12">
        <v>136.4</v>
      </c>
      <c r="E283" s="12">
        <v>84.08</v>
      </c>
      <c r="F283" s="12">
        <v>61.840000000000011</v>
      </c>
      <c r="G283" s="12">
        <v>10</v>
      </c>
      <c r="H283" s="12">
        <v>0</v>
      </c>
      <c r="I283" s="12">
        <v>0</v>
      </c>
      <c r="J283" s="12">
        <v>0</v>
      </c>
      <c r="K283" s="12">
        <v>48.720000000000006</v>
      </c>
      <c r="L283" s="12">
        <v>55.280000000000008</v>
      </c>
      <c r="M283" s="12">
        <v>48.720000000000006</v>
      </c>
      <c r="N283" s="12">
        <v>68.400000000000006</v>
      </c>
      <c r="O283" s="12">
        <v>117.2</v>
      </c>
      <c r="P283" s="12">
        <v>178.64000000000001</v>
      </c>
      <c r="Q283" s="12">
        <v>240.56000000000003</v>
      </c>
      <c r="R283" s="12">
        <v>281.60000000000002</v>
      </c>
      <c r="S283" s="12">
        <v>267.92000000000007</v>
      </c>
      <c r="T283" s="12">
        <v>240.56000000000003</v>
      </c>
      <c r="U283" s="12">
        <v>267.92000000000007</v>
      </c>
      <c r="V283" s="12">
        <v>297.76</v>
      </c>
      <c r="W283" s="12">
        <v>362.4</v>
      </c>
      <c r="X283" s="12">
        <v>475.52</v>
      </c>
      <c r="Y283" s="12">
        <v>518.24</v>
      </c>
      <c r="Z283" s="12">
        <v>536.31999999999994</v>
      </c>
      <c r="AB283" s="7">
        <f t="shared" si="4"/>
        <v>4579.6799999999994</v>
      </c>
    </row>
    <row r="284" spans="2:28" x14ac:dyDescent="0.2">
      <c r="B284" s="6">
        <v>44478</v>
      </c>
      <c r="C284" s="12">
        <v>560</v>
      </c>
      <c r="D284" s="12">
        <v>602.72</v>
      </c>
      <c r="E284" s="12">
        <v>602.72</v>
      </c>
      <c r="F284" s="12">
        <v>602.72</v>
      </c>
      <c r="G284" s="12">
        <v>602.72</v>
      </c>
      <c r="H284" s="12">
        <v>581.91999999999996</v>
      </c>
      <c r="I284" s="12">
        <v>690.4</v>
      </c>
      <c r="J284" s="12">
        <v>884.4799999999999</v>
      </c>
      <c r="K284" s="12">
        <v>892.31999999999994</v>
      </c>
      <c r="L284" s="12">
        <v>804.16000000000008</v>
      </c>
      <c r="M284" s="12">
        <v>690.4</v>
      </c>
      <c r="N284" s="12">
        <v>633.28</v>
      </c>
      <c r="O284" s="12">
        <v>454.4</v>
      </c>
      <c r="P284" s="12">
        <v>346.23999999999995</v>
      </c>
      <c r="Q284" s="12">
        <v>313.91999999999996</v>
      </c>
      <c r="R284" s="12">
        <v>281.60000000000002</v>
      </c>
      <c r="S284" s="12">
        <v>267.92000000000007</v>
      </c>
      <c r="T284" s="12">
        <v>297.76</v>
      </c>
      <c r="U284" s="12">
        <v>423.84</v>
      </c>
      <c r="V284" s="12">
        <v>518.24</v>
      </c>
      <c r="W284" s="12">
        <v>560</v>
      </c>
      <c r="X284" s="12">
        <v>560</v>
      </c>
      <c r="Y284" s="12">
        <v>581.91999999999996</v>
      </c>
      <c r="Z284" s="12">
        <v>620.79999999999995</v>
      </c>
      <c r="AB284" s="7">
        <f t="shared" si="4"/>
        <v>13374.479999999998</v>
      </c>
    </row>
    <row r="285" spans="2:28" x14ac:dyDescent="0.2">
      <c r="B285" s="6">
        <v>44479</v>
      </c>
      <c r="C285" s="12">
        <v>633.28</v>
      </c>
      <c r="D285" s="12">
        <v>669.6</v>
      </c>
      <c r="E285" s="12">
        <v>690.4</v>
      </c>
      <c r="F285" s="12">
        <v>708.48</v>
      </c>
      <c r="G285" s="12">
        <v>720.96</v>
      </c>
      <c r="H285" s="12">
        <v>812.16000000000008</v>
      </c>
      <c r="I285" s="12">
        <v>889.3599999999999</v>
      </c>
      <c r="J285" s="12">
        <v>974.24</v>
      </c>
      <c r="K285" s="12">
        <v>1006.72</v>
      </c>
      <c r="L285" s="12">
        <v>1011.36</v>
      </c>
      <c r="M285" s="12">
        <v>1012</v>
      </c>
      <c r="N285" s="12">
        <v>1012</v>
      </c>
      <c r="O285" s="12">
        <v>1012</v>
      </c>
      <c r="P285" s="12">
        <v>1012</v>
      </c>
      <c r="Q285" s="12">
        <v>1012</v>
      </c>
      <c r="R285" s="12">
        <v>1012</v>
      </c>
      <c r="S285" s="12">
        <v>1012</v>
      </c>
      <c r="T285" s="12">
        <v>1012</v>
      </c>
      <c r="U285" s="12">
        <v>1012</v>
      </c>
      <c r="V285" s="12">
        <v>1012</v>
      </c>
      <c r="W285" s="12">
        <v>1006.8800000000001</v>
      </c>
      <c r="X285" s="12">
        <v>974.24</v>
      </c>
      <c r="Y285" s="12">
        <v>926.4</v>
      </c>
      <c r="Z285" s="12">
        <v>884.4799999999999</v>
      </c>
      <c r="AB285" s="7">
        <f t="shared" si="4"/>
        <v>22028.560000000001</v>
      </c>
    </row>
    <row r="286" spans="2:28" x14ac:dyDescent="0.2">
      <c r="B286" s="6">
        <v>44480</v>
      </c>
      <c r="C286" s="12">
        <v>812.16000000000008</v>
      </c>
      <c r="D286" s="12">
        <v>728.96</v>
      </c>
      <c r="E286" s="12">
        <v>728.96</v>
      </c>
      <c r="F286" s="12">
        <v>728.96</v>
      </c>
      <c r="G286" s="12">
        <v>708.48</v>
      </c>
      <c r="H286" s="12">
        <v>708.48</v>
      </c>
      <c r="I286" s="12">
        <v>708.48</v>
      </c>
      <c r="J286" s="12">
        <v>690.4</v>
      </c>
      <c r="K286" s="12">
        <v>633.28</v>
      </c>
      <c r="L286" s="12">
        <v>720.96</v>
      </c>
      <c r="M286" s="12">
        <v>804.16000000000008</v>
      </c>
      <c r="N286" s="12">
        <v>817.04000000000008</v>
      </c>
      <c r="O286" s="12">
        <v>804.16000000000008</v>
      </c>
      <c r="P286" s="12">
        <v>708.48</v>
      </c>
      <c r="Q286" s="12">
        <v>690.4</v>
      </c>
      <c r="R286" s="12">
        <v>633.28</v>
      </c>
      <c r="S286" s="12">
        <v>497.43999999999994</v>
      </c>
      <c r="T286" s="12">
        <v>423.84</v>
      </c>
      <c r="U286" s="12">
        <v>380.8</v>
      </c>
      <c r="V286" s="12">
        <v>226.88000000000002</v>
      </c>
      <c r="W286" s="12">
        <v>91.919999999999987</v>
      </c>
      <c r="X286" s="12">
        <v>10</v>
      </c>
      <c r="Y286" s="12">
        <v>0</v>
      </c>
      <c r="Z286" s="12">
        <v>0</v>
      </c>
      <c r="AB286" s="7">
        <f t="shared" si="4"/>
        <v>13257.519999999999</v>
      </c>
    </row>
    <row r="287" spans="2:28" x14ac:dyDescent="0.2">
      <c r="B287" s="6">
        <v>44481</v>
      </c>
      <c r="C287" s="12">
        <v>68.400000000000006</v>
      </c>
      <c r="D287" s="12">
        <v>167.12</v>
      </c>
      <c r="E287" s="12">
        <v>240.56000000000003</v>
      </c>
      <c r="F287" s="12">
        <v>201.68</v>
      </c>
      <c r="G287" s="12">
        <v>117.2</v>
      </c>
      <c r="H287" s="12">
        <v>55.280000000000008</v>
      </c>
      <c r="I287" s="12">
        <v>10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10</v>
      </c>
      <c r="V287" s="12">
        <v>42.160000000000004</v>
      </c>
      <c r="W287" s="12">
        <v>91.919999999999987</v>
      </c>
      <c r="X287" s="12">
        <v>190.16000000000003</v>
      </c>
      <c r="Y287" s="12">
        <v>330.08</v>
      </c>
      <c r="Z287" s="12">
        <v>497.43999999999994</v>
      </c>
      <c r="AB287" s="7">
        <f t="shared" si="4"/>
        <v>2022</v>
      </c>
    </row>
    <row r="288" spans="2:28" x14ac:dyDescent="0.2">
      <c r="B288" s="6">
        <v>44482</v>
      </c>
      <c r="C288" s="12">
        <v>708.48</v>
      </c>
      <c r="D288" s="12">
        <v>934.4</v>
      </c>
      <c r="E288" s="12">
        <v>975.36</v>
      </c>
      <c r="F288" s="12">
        <v>975.36</v>
      </c>
      <c r="G288" s="12">
        <v>974.24</v>
      </c>
      <c r="H288" s="12">
        <v>971.28</v>
      </c>
      <c r="I288" s="12">
        <v>975.36</v>
      </c>
      <c r="J288" s="12">
        <v>975.36</v>
      </c>
      <c r="K288" s="12">
        <v>966.4</v>
      </c>
      <c r="L288" s="12">
        <v>939.28</v>
      </c>
      <c r="M288" s="12">
        <v>971.28</v>
      </c>
      <c r="N288" s="12">
        <v>975.5200000000001</v>
      </c>
      <c r="O288" s="12">
        <v>993.76</v>
      </c>
      <c r="P288" s="12">
        <v>975.5200000000001</v>
      </c>
      <c r="Q288" s="12">
        <v>974.24</v>
      </c>
      <c r="R288" s="12">
        <v>939.28</v>
      </c>
      <c r="S288" s="12">
        <v>975.36</v>
      </c>
      <c r="T288" s="12">
        <v>990.8</v>
      </c>
      <c r="U288" s="12">
        <v>990.8</v>
      </c>
      <c r="V288" s="12">
        <v>1005.6</v>
      </c>
      <c r="W288" s="12">
        <v>1006.8800000000001</v>
      </c>
      <c r="X288" s="12">
        <v>1006.8800000000001</v>
      </c>
      <c r="Y288" s="12">
        <v>995.04000000000019</v>
      </c>
      <c r="Z288" s="12">
        <v>1006.72</v>
      </c>
      <c r="AB288" s="7">
        <f t="shared" si="4"/>
        <v>23203.200000000004</v>
      </c>
    </row>
    <row r="289" spans="2:28" x14ac:dyDescent="0.2">
      <c r="B289" s="6">
        <v>44483</v>
      </c>
      <c r="C289" s="12">
        <v>1006.8800000000001</v>
      </c>
      <c r="D289" s="12">
        <v>1011.2</v>
      </c>
      <c r="E289" s="12">
        <v>1011.36</v>
      </c>
      <c r="F289" s="12">
        <v>1011.36</v>
      </c>
      <c r="G289" s="12">
        <v>1012</v>
      </c>
      <c r="H289" s="12">
        <v>1012</v>
      </c>
      <c r="I289" s="12">
        <v>1012</v>
      </c>
      <c r="J289" s="12">
        <v>1012</v>
      </c>
      <c r="K289" s="12">
        <v>1012</v>
      </c>
      <c r="L289" s="12">
        <v>1012</v>
      </c>
      <c r="M289" s="12">
        <v>1012</v>
      </c>
      <c r="N289" s="12">
        <v>1012</v>
      </c>
      <c r="O289" s="12">
        <v>1012</v>
      </c>
      <c r="P289" s="12">
        <v>1012</v>
      </c>
      <c r="Q289" s="12">
        <v>1012</v>
      </c>
      <c r="R289" s="12">
        <v>1012</v>
      </c>
      <c r="S289" s="12">
        <v>1012</v>
      </c>
      <c r="T289" s="12">
        <v>1011.36</v>
      </c>
      <c r="U289" s="12">
        <v>1006.8800000000001</v>
      </c>
      <c r="V289" s="12">
        <v>1006.8800000000001</v>
      </c>
      <c r="W289" s="12">
        <v>1006.8800000000001</v>
      </c>
      <c r="X289" s="12">
        <v>1006.8800000000001</v>
      </c>
      <c r="Y289" s="12">
        <v>995.04000000000019</v>
      </c>
      <c r="Z289" s="12">
        <v>966.4</v>
      </c>
      <c r="AB289" s="7">
        <f t="shared" si="4"/>
        <v>24197.120000000006</v>
      </c>
    </row>
    <row r="290" spans="2:28" x14ac:dyDescent="0.2">
      <c r="B290" s="6">
        <v>44484</v>
      </c>
      <c r="C290" s="12">
        <v>876.4799999999999</v>
      </c>
      <c r="D290" s="12">
        <v>804.16000000000008</v>
      </c>
      <c r="E290" s="12">
        <v>720.96</v>
      </c>
      <c r="F290" s="12">
        <v>669.6</v>
      </c>
      <c r="G290" s="12">
        <v>633.28</v>
      </c>
      <c r="H290" s="12">
        <v>633.28</v>
      </c>
      <c r="I290" s="12">
        <v>620.79999999999995</v>
      </c>
      <c r="J290" s="12">
        <v>620.79999999999995</v>
      </c>
      <c r="K290" s="12">
        <v>560</v>
      </c>
      <c r="L290" s="12">
        <v>497.43999999999994</v>
      </c>
      <c r="M290" s="12">
        <v>518.24</v>
      </c>
      <c r="N290" s="12">
        <v>620.79999999999995</v>
      </c>
      <c r="O290" s="12">
        <v>690.4</v>
      </c>
      <c r="P290" s="12">
        <v>728.96</v>
      </c>
      <c r="Q290" s="12">
        <v>728.96</v>
      </c>
      <c r="R290" s="12">
        <v>728.96</v>
      </c>
      <c r="S290" s="12">
        <v>708.48</v>
      </c>
      <c r="T290" s="12">
        <v>690.4</v>
      </c>
      <c r="U290" s="12">
        <v>669.6</v>
      </c>
      <c r="V290" s="12">
        <v>633.28</v>
      </c>
      <c r="W290" s="12">
        <v>620.79999999999995</v>
      </c>
      <c r="X290" s="12">
        <v>602.72</v>
      </c>
      <c r="Y290" s="12">
        <v>581.91999999999996</v>
      </c>
      <c r="Z290" s="12">
        <v>560</v>
      </c>
      <c r="AB290" s="7">
        <f t="shared" si="4"/>
        <v>15720.319999999998</v>
      </c>
    </row>
    <row r="291" spans="2:28" x14ac:dyDescent="0.2">
      <c r="B291" s="6">
        <v>44485</v>
      </c>
      <c r="C291" s="12">
        <v>536.31999999999994</v>
      </c>
      <c r="D291" s="12">
        <v>518.24</v>
      </c>
      <c r="E291" s="12">
        <v>518.24</v>
      </c>
      <c r="F291" s="12">
        <v>475.52</v>
      </c>
      <c r="G291" s="12">
        <v>423.84</v>
      </c>
      <c r="H291" s="12">
        <v>380.8</v>
      </c>
      <c r="I291" s="12">
        <v>380.8</v>
      </c>
      <c r="J291" s="12">
        <v>380.8</v>
      </c>
      <c r="K291" s="12">
        <v>330.08</v>
      </c>
      <c r="L291" s="12">
        <v>281.60000000000002</v>
      </c>
      <c r="M291" s="12">
        <v>281.60000000000002</v>
      </c>
      <c r="N291" s="12">
        <v>226.88000000000002</v>
      </c>
      <c r="O291" s="12">
        <v>155.6</v>
      </c>
      <c r="P291" s="12">
        <v>91.919999999999987</v>
      </c>
      <c r="Q291" s="12">
        <v>25.359999999999996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20.239999999999998</v>
      </c>
      <c r="Y291" s="12">
        <v>55.280000000000008</v>
      </c>
      <c r="Z291" s="12">
        <v>126.8</v>
      </c>
      <c r="AB291" s="7">
        <f t="shared" si="4"/>
        <v>5209.920000000001</v>
      </c>
    </row>
    <row r="292" spans="2:28" x14ac:dyDescent="0.2">
      <c r="B292" s="6">
        <v>44486</v>
      </c>
      <c r="C292" s="12">
        <v>201.68</v>
      </c>
      <c r="D292" s="12">
        <v>240.56000000000003</v>
      </c>
      <c r="E292" s="12">
        <v>281.60000000000002</v>
      </c>
      <c r="F292" s="12">
        <v>362.4</v>
      </c>
      <c r="G292" s="12">
        <v>454.4</v>
      </c>
      <c r="H292" s="12">
        <v>620.79999999999995</v>
      </c>
      <c r="I292" s="12">
        <v>791.68000000000006</v>
      </c>
      <c r="J292" s="12">
        <v>889.3599999999999</v>
      </c>
      <c r="K292" s="12">
        <v>892.31999999999994</v>
      </c>
      <c r="L292" s="12">
        <v>884.4799999999999</v>
      </c>
      <c r="M292" s="12">
        <v>804.16000000000008</v>
      </c>
      <c r="N292" s="12">
        <v>791.68000000000006</v>
      </c>
      <c r="O292" s="12">
        <v>812.16000000000008</v>
      </c>
      <c r="P292" s="12">
        <v>804.16000000000008</v>
      </c>
      <c r="Q292" s="12">
        <v>791.68000000000006</v>
      </c>
      <c r="R292" s="12">
        <v>791.68000000000006</v>
      </c>
      <c r="S292" s="12">
        <v>804.16000000000008</v>
      </c>
      <c r="T292" s="12">
        <v>812.16000000000008</v>
      </c>
      <c r="U292" s="12">
        <v>812.16000000000008</v>
      </c>
      <c r="V292" s="12">
        <v>884.4799999999999</v>
      </c>
      <c r="W292" s="12">
        <v>884.4799999999999</v>
      </c>
      <c r="X292" s="12">
        <v>889.3599999999999</v>
      </c>
      <c r="Y292" s="12">
        <v>884.4799999999999</v>
      </c>
      <c r="Z292" s="12">
        <v>876.4799999999999</v>
      </c>
      <c r="AB292" s="7">
        <f t="shared" si="4"/>
        <v>17262.559999999998</v>
      </c>
    </row>
    <row r="293" spans="2:28" x14ac:dyDescent="0.2">
      <c r="B293" s="6">
        <v>44487</v>
      </c>
      <c r="C293" s="12">
        <v>817.04000000000008</v>
      </c>
      <c r="D293" s="12">
        <v>817.04000000000008</v>
      </c>
      <c r="E293" s="12">
        <v>804.16000000000008</v>
      </c>
      <c r="F293" s="12">
        <v>728.96</v>
      </c>
      <c r="G293" s="12">
        <v>720.96</v>
      </c>
      <c r="H293" s="12">
        <v>720.96</v>
      </c>
      <c r="I293" s="12">
        <v>690.4</v>
      </c>
      <c r="J293" s="12">
        <v>536.31999999999994</v>
      </c>
      <c r="K293" s="12">
        <v>401.91999999999996</v>
      </c>
      <c r="L293" s="12">
        <v>362.4</v>
      </c>
      <c r="M293" s="12">
        <v>444.64</v>
      </c>
      <c r="N293" s="12">
        <v>669.6</v>
      </c>
      <c r="O293" s="12">
        <v>926.4</v>
      </c>
      <c r="P293" s="12">
        <v>926.4</v>
      </c>
      <c r="Q293" s="12">
        <v>971.28</v>
      </c>
      <c r="R293" s="12">
        <v>975.5200000000001</v>
      </c>
      <c r="S293" s="12">
        <v>994.88000000000011</v>
      </c>
      <c r="T293" s="12">
        <v>990.8</v>
      </c>
      <c r="U293" s="12">
        <v>817.04000000000008</v>
      </c>
      <c r="V293" s="12">
        <v>817.04000000000008</v>
      </c>
      <c r="W293" s="12">
        <v>804.16000000000008</v>
      </c>
      <c r="X293" s="12">
        <v>720.96</v>
      </c>
      <c r="Y293" s="12">
        <v>669.6</v>
      </c>
      <c r="Z293" s="12">
        <v>708.48</v>
      </c>
      <c r="AB293" s="7">
        <f t="shared" si="4"/>
        <v>18036.96</v>
      </c>
    </row>
    <row r="294" spans="2:28" x14ac:dyDescent="0.2">
      <c r="B294" s="6">
        <v>44488</v>
      </c>
      <c r="C294" s="12">
        <v>720.96</v>
      </c>
      <c r="D294" s="12">
        <v>690.4</v>
      </c>
      <c r="E294" s="12">
        <v>633.28</v>
      </c>
      <c r="F294" s="12">
        <v>669.6</v>
      </c>
      <c r="G294" s="12">
        <v>728.96</v>
      </c>
      <c r="H294" s="12">
        <v>690.4</v>
      </c>
      <c r="I294" s="12">
        <v>633.28</v>
      </c>
      <c r="J294" s="12">
        <v>620.79999999999995</v>
      </c>
      <c r="K294" s="12">
        <v>423.84</v>
      </c>
      <c r="L294" s="12">
        <v>281.60000000000002</v>
      </c>
      <c r="M294" s="12">
        <v>167.12</v>
      </c>
      <c r="N294" s="12">
        <v>107.6</v>
      </c>
      <c r="O294" s="12">
        <v>155.6</v>
      </c>
      <c r="P294" s="12">
        <v>155.6</v>
      </c>
      <c r="Q294" s="12">
        <v>61.840000000000011</v>
      </c>
      <c r="R294" s="12">
        <v>76.239999999999995</v>
      </c>
      <c r="S294" s="12">
        <v>267.92000000000007</v>
      </c>
      <c r="T294" s="12">
        <v>728.96</v>
      </c>
      <c r="U294" s="12">
        <v>1006.8800000000001</v>
      </c>
      <c r="V294" s="12">
        <v>1012</v>
      </c>
      <c r="W294" s="12">
        <v>1006.8800000000001</v>
      </c>
      <c r="X294" s="12">
        <v>990.8</v>
      </c>
      <c r="Y294" s="12">
        <v>939.28</v>
      </c>
      <c r="Z294" s="12">
        <v>939.28</v>
      </c>
      <c r="AB294" s="7">
        <f t="shared" si="4"/>
        <v>13709.120000000003</v>
      </c>
    </row>
    <row r="295" spans="2:28" x14ac:dyDescent="0.2">
      <c r="B295" s="6">
        <v>44489</v>
      </c>
      <c r="C295" s="12">
        <v>1006.72</v>
      </c>
      <c r="D295" s="12">
        <v>1012</v>
      </c>
      <c r="E295" s="12">
        <v>1012</v>
      </c>
      <c r="F295" s="12">
        <v>1012</v>
      </c>
      <c r="G295" s="12">
        <v>1012</v>
      </c>
      <c r="H295" s="12">
        <v>1012</v>
      </c>
      <c r="I295" s="12">
        <v>1012</v>
      </c>
      <c r="J295" s="12">
        <v>1012</v>
      </c>
      <c r="K295" s="12">
        <v>1012</v>
      </c>
      <c r="L295" s="12">
        <v>1012</v>
      </c>
      <c r="M295" s="12">
        <v>1012</v>
      </c>
      <c r="N295" s="12">
        <v>1006.8800000000001</v>
      </c>
      <c r="O295" s="12">
        <v>934.4</v>
      </c>
      <c r="P295" s="12">
        <v>974.24</v>
      </c>
      <c r="Q295" s="12">
        <v>975.5200000000001</v>
      </c>
      <c r="R295" s="12">
        <v>995.04000000000019</v>
      </c>
      <c r="S295" s="12">
        <v>995.04000000000019</v>
      </c>
      <c r="T295" s="12">
        <v>1005.6</v>
      </c>
      <c r="U295" s="12">
        <v>1005.6</v>
      </c>
      <c r="V295" s="12">
        <v>993.76</v>
      </c>
      <c r="W295" s="12">
        <v>974.24</v>
      </c>
      <c r="X295" s="12">
        <v>975.5200000000001</v>
      </c>
      <c r="Y295" s="12">
        <v>1011.36</v>
      </c>
      <c r="Z295" s="12">
        <v>1012</v>
      </c>
      <c r="AB295" s="7">
        <f t="shared" si="4"/>
        <v>23985.920000000002</v>
      </c>
    </row>
    <row r="296" spans="2:28" x14ac:dyDescent="0.2">
      <c r="B296" s="6">
        <v>44490</v>
      </c>
      <c r="C296" s="12">
        <v>1012</v>
      </c>
      <c r="D296" s="12">
        <v>1012</v>
      </c>
      <c r="E296" s="12">
        <v>1012</v>
      </c>
      <c r="F296" s="12">
        <v>1012</v>
      </c>
      <c r="G296" s="12">
        <v>1012</v>
      </c>
      <c r="H296" s="12">
        <v>1012</v>
      </c>
      <c r="I296" s="12">
        <v>1012</v>
      </c>
      <c r="J296" s="12">
        <v>1011.36</v>
      </c>
      <c r="K296" s="12">
        <v>1006.8800000000001</v>
      </c>
      <c r="L296" s="12">
        <v>975.5200000000001</v>
      </c>
      <c r="M296" s="12">
        <v>995.04000000000019</v>
      </c>
      <c r="N296" s="12">
        <v>1006.8800000000001</v>
      </c>
      <c r="O296" s="12">
        <v>1012</v>
      </c>
      <c r="P296" s="12">
        <v>1012</v>
      </c>
      <c r="Q296" s="12">
        <v>1012</v>
      </c>
      <c r="R296" s="12">
        <v>1012</v>
      </c>
      <c r="S296" s="12">
        <v>1012</v>
      </c>
      <c r="T296" s="12">
        <v>1012</v>
      </c>
      <c r="U296" s="12">
        <v>1012</v>
      </c>
      <c r="V296" s="12">
        <v>1012</v>
      </c>
      <c r="W296" s="12">
        <v>1012</v>
      </c>
      <c r="X296" s="12">
        <v>1012</v>
      </c>
      <c r="Y296" s="12">
        <v>1012</v>
      </c>
      <c r="Z296" s="12">
        <v>1012</v>
      </c>
      <c r="AB296" s="7">
        <f t="shared" si="4"/>
        <v>24223.68</v>
      </c>
    </row>
    <row r="297" spans="2:28" x14ac:dyDescent="0.2">
      <c r="B297" s="6">
        <v>44491</v>
      </c>
      <c r="C297" s="12">
        <v>1012</v>
      </c>
      <c r="D297" s="12">
        <v>1012</v>
      </c>
      <c r="E297" s="12">
        <v>1012</v>
      </c>
      <c r="F297" s="12">
        <v>1012</v>
      </c>
      <c r="G297" s="12">
        <v>1012</v>
      </c>
      <c r="H297" s="12">
        <v>1006.72</v>
      </c>
      <c r="I297" s="12">
        <v>990.8</v>
      </c>
      <c r="J297" s="12">
        <v>942.24</v>
      </c>
      <c r="K297" s="12">
        <v>812.16000000000008</v>
      </c>
      <c r="L297" s="12">
        <v>620.79999999999995</v>
      </c>
      <c r="M297" s="12">
        <v>620.79999999999995</v>
      </c>
      <c r="N297" s="12">
        <v>560</v>
      </c>
      <c r="O297" s="12">
        <v>475.52</v>
      </c>
      <c r="P297" s="12">
        <v>401.91999999999996</v>
      </c>
      <c r="Q297" s="12">
        <v>281.60000000000002</v>
      </c>
      <c r="R297" s="12">
        <v>178.64000000000001</v>
      </c>
      <c r="S297" s="12">
        <v>126.8</v>
      </c>
      <c r="T297" s="12">
        <v>91.919999999999987</v>
      </c>
      <c r="U297" s="12">
        <v>55.280000000000008</v>
      </c>
      <c r="V297" s="12">
        <v>35.6</v>
      </c>
      <c r="W297" s="12">
        <v>25.359999999999996</v>
      </c>
      <c r="X297" s="12">
        <v>42.160000000000004</v>
      </c>
      <c r="Y297" s="12">
        <v>117.2</v>
      </c>
      <c r="Z297" s="12">
        <v>226.88000000000002</v>
      </c>
      <c r="AB297" s="7">
        <f t="shared" si="4"/>
        <v>12672.4</v>
      </c>
    </row>
    <row r="298" spans="2:28" x14ac:dyDescent="0.2">
      <c r="B298" s="6">
        <v>44492</v>
      </c>
      <c r="C298" s="12">
        <v>330.08</v>
      </c>
      <c r="D298" s="12">
        <v>380.8</v>
      </c>
      <c r="E298" s="12">
        <v>423.84</v>
      </c>
      <c r="F298" s="12">
        <v>497.43999999999994</v>
      </c>
      <c r="G298" s="12">
        <v>602.72</v>
      </c>
      <c r="H298" s="12">
        <v>708.48</v>
      </c>
      <c r="I298" s="12">
        <v>791.68000000000006</v>
      </c>
      <c r="J298" s="12">
        <v>804.16000000000008</v>
      </c>
      <c r="K298" s="12">
        <v>892.31999999999994</v>
      </c>
      <c r="L298" s="12">
        <v>971.28</v>
      </c>
      <c r="M298" s="12">
        <v>995.04000000000019</v>
      </c>
      <c r="N298" s="12">
        <v>993.76</v>
      </c>
      <c r="O298" s="12">
        <v>994.88000000000011</v>
      </c>
      <c r="P298" s="12">
        <v>1005.6</v>
      </c>
      <c r="Q298" s="12">
        <v>1006.72</v>
      </c>
      <c r="R298" s="12">
        <v>1006.8800000000001</v>
      </c>
      <c r="S298" s="12">
        <v>1011.2</v>
      </c>
      <c r="T298" s="12">
        <v>1011.2</v>
      </c>
      <c r="U298" s="12">
        <v>1011.36</v>
      </c>
      <c r="V298" s="12">
        <v>1011.36</v>
      </c>
      <c r="W298" s="12">
        <v>1011.36</v>
      </c>
      <c r="X298" s="12">
        <v>1012</v>
      </c>
      <c r="Y298" s="12">
        <v>1012</v>
      </c>
      <c r="Z298" s="12">
        <v>1012</v>
      </c>
      <c r="AB298" s="7">
        <f t="shared" si="4"/>
        <v>20498.160000000003</v>
      </c>
    </row>
    <row r="299" spans="2:28" x14ac:dyDescent="0.2">
      <c r="B299" s="6">
        <v>44493</v>
      </c>
      <c r="C299" s="12">
        <v>1011.36</v>
      </c>
      <c r="D299" s="12">
        <v>1006.8800000000001</v>
      </c>
      <c r="E299" s="12">
        <v>1005.6</v>
      </c>
      <c r="F299" s="12">
        <v>1006.8800000000001</v>
      </c>
      <c r="G299" s="12">
        <v>993.76</v>
      </c>
      <c r="H299" s="12">
        <v>889.3599999999999</v>
      </c>
      <c r="I299" s="12">
        <v>791.68000000000006</v>
      </c>
      <c r="J299" s="12">
        <v>728.96</v>
      </c>
      <c r="K299" s="12">
        <v>720.96</v>
      </c>
      <c r="L299" s="12">
        <v>633.28</v>
      </c>
      <c r="M299" s="12">
        <v>633.28</v>
      </c>
      <c r="N299" s="12">
        <v>804.16000000000008</v>
      </c>
      <c r="O299" s="12">
        <v>817.04000000000008</v>
      </c>
      <c r="P299" s="12">
        <v>812.16000000000008</v>
      </c>
      <c r="Q299" s="12">
        <v>804.16000000000008</v>
      </c>
      <c r="R299" s="12">
        <v>804.16000000000008</v>
      </c>
      <c r="S299" s="12">
        <v>817.04000000000008</v>
      </c>
      <c r="T299" s="12">
        <v>889.3599999999999</v>
      </c>
      <c r="U299" s="12">
        <v>892.31999999999994</v>
      </c>
      <c r="V299" s="12">
        <v>892.31999999999994</v>
      </c>
      <c r="W299" s="12">
        <v>876.4799999999999</v>
      </c>
      <c r="X299" s="12">
        <v>812.16000000000008</v>
      </c>
      <c r="Y299" s="12">
        <v>720.96</v>
      </c>
      <c r="Z299" s="12">
        <v>602.72</v>
      </c>
      <c r="AB299" s="7">
        <f t="shared" si="4"/>
        <v>19967.040000000005</v>
      </c>
    </row>
    <row r="300" spans="2:28" x14ac:dyDescent="0.2">
      <c r="B300" s="6">
        <v>44494</v>
      </c>
      <c r="C300" s="12">
        <v>536.31999999999994</v>
      </c>
      <c r="D300" s="12">
        <v>720.96</v>
      </c>
      <c r="E300" s="12">
        <v>812.16000000000008</v>
      </c>
      <c r="F300" s="12">
        <v>884.4799999999999</v>
      </c>
      <c r="G300" s="12">
        <v>934.4</v>
      </c>
      <c r="H300" s="12">
        <v>934.4</v>
      </c>
      <c r="I300" s="12">
        <v>966.4</v>
      </c>
      <c r="J300" s="12">
        <v>975.36</v>
      </c>
      <c r="K300" s="12">
        <v>994.88000000000011</v>
      </c>
      <c r="L300" s="12">
        <v>1006.72</v>
      </c>
      <c r="M300" s="12">
        <v>1011.36</v>
      </c>
      <c r="N300" s="12">
        <v>1011.36</v>
      </c>
      <c r="O300" s="12">
        <v>1011.36</v>
      </c>
      <c r="P300" s="12">
        <v>1012</v>
      </c>
      <c r="Q300" s="12">
        <v>1011.36</v>
      </c>
      <c r="R300" s="12">
        <v>1006.8800000000001</v>
      </c>
      <c r="S300" s="12">
        <v>993.76</v>
      </c>
      <c r="T300" s="12">
        <v>966.4</v>
      </c>
      <c r="U300" s="12">
        <v>812.16000000000008</v>
      </c>
      <c r="V300" s="12">
        <v>720.96</v>
      </c>
      <c r="W300" s="12">
        <v>720.96</v>
      </c>
      <c r="X300" s="12">
        <v>720.96</v>
      </c>
      <c r="Y300" s="12">
        <v>708.48</v>
      </c>
      <c r="Z300" s="12">
        <v>690.4</v>
      </c>
      <c r="AB300" s="7">
        <f t="shared" si="4"/>
        <v>21164.48</v>
      </c>
    </row>
    <row r="301" spans="2:28" x14ac:dyDescent="0.2">
      <c r="B301" s="6">
        <v>44495</v>
      </c>
      <c r="C301" s="12">
        <v>669.6</v>
      </c>
      <c r="D301" s="12">
        <v>620.79999999999995</v>
      </c>
      <c r="E301" s="12">
        <v>536.31999999999994</v>
      </c>
      <c r="F301" s="12">
        <v>497.43999999999994</v>
      </c>
      <c r="G301" s="12">
        <v>454.4</v>
      </c>
      <c r="H301" s="12">
        <v>444.64</v>
      </c>
      <c r="I301" s="12">
        <v>497.43999999999994</v>
      </c>
      <c r="J301" s="12">
        <v>581.91999999999996</v>
      </c>
      <c r="K301" s="12">
        <v>720.96</v>
      </c>
      <c r="L301" s="12">
        <v>966.4</v>
      </c>
      <c r="M301" s="12">
        <v>990.8</v>
      </c>
      <c r="N301" s="12">
        <v>994.88000000000011</v>
      </c>
      <c r="O301" s="12">
        <v>1006.8800000000001</v>
      </c>
      <c r="P301" s="12">
        <v>1011.36</v>
      </c>
      <c r="Q301" s="12">
        <v>1011.36</v>
      </c>
      <c r="R301" s="12">
        <v>1012</v>
      </c>
      <c r="S301" s="12">
        <v>1012</v>
      </c>
      <c r="T301" s="12">
        <v>1011.36</v>
      </c>
      <c r="U301" s="12">
        <v>1006.72</v>
      </c>
      <c r="V301" s="12">
        <v>971.28</v>
      </c>
      <c r="W301" s="12">
        <v>971.28</v>
      </c>
      <c r="X301" s="12">
        <v>971.28</v>
      </c>
      <c r="Y301" s="12">
        <v>934.4</v>
      </c>
      <c r="Z301" s="12">
        <v>812.16000000000008</v>
      </c>
      <c r="AB301" s="7">
        <f t="shared" si="4"/>
        <v>19707.68</v>
      </c>
    </row>
    <row r="302" spans="2:28" x14ac:dyDescent="0.2">
      <c r="B302" s="6">
        <v>44496</v>
      </c>
      <c r="C302" s="12">
        <v>620.79999999999995</v>
      </c>
      <c r="D302" s="12">
        <v>423.84</v>
      </c>
      <c r="E302" s="12">
        <v>380.8</v>
      </c>
      <c r="F302" s="12">
        <v>423.84</v>
      </c>
      <c r="G302" s="12">
        <v>560</v>
      </c>
      <c r="H302" s="12">
        <v>708.48</v>
      </c>
      <c r="I302" s="12">
        <v>804.16000000000008</v>
      </c>
      <c r="J302" s="12">
        <v>817.04000000000008</v>
      </c>
      <c r="K302" s="12">
        <v>812.16000000000008</v>
      </c>
      <c r="L302" s="12">
        <v>728.96</v>
      </c>
      <c r="M302" s="12">
        <v>728.96</v>
      </c>
      <c r="N302" s="12">
        <v>669.6</v>
      </c>
      <c r="O302" s="12">
        <v>633.28</v>
      </c>
      <c r="P302" s="12">
        <v>581.91999999999996</v>
      </c>
      <c r="Q302" s="12">
        <v>518.24</v>
      </c>
      <c r="R302" s="12">
        <v>560</v>
      </c>
      <c r="S302" s="12">
        <v>401.91999999999996</v>
      </c>
      <c r="T302" s="12">
        <v>281.60000000000002</v>
      </c>
      <c r="U302" s="12">
        <v>254.24000000000007</v>
      </c>
      <c r="V302" s="12">
        <v>297.76</v>
      </c>
      <c r="W302" s="12">
        <v>313.91999999999996</v>
      </c>
      <c r="X302" s="12">
        <v>281.60000000000002</v>
      </c>
      <c r="Y302" s="12">
        <v>297.76</v>
      </c>
      <c r="Z302" s="12">
        <v>267.92000000000007</v>
      </c>
      <c r="AB302" s="7">
        <f t="shared" si="4"/>
        <v>12368.800000000001</v>
      </c>
    </row>
    <row r="303" spans="2:28" x14ac:dyDescent="0.2">
      <c r="B303" s="6">
        <v>44497</v>
      </c>
      <c r="C303" s="12">
        <v>240.56000000000003</v>
      </c>
      <c r="D303" s="12">
        <v>254.24000000000007</v>
      </c>
      <c r="E303" s="12">
        <v>297.76</v>
      </c>
      <c r="F303" s="12">
        <v>362.4</v>
      </c>
      <c r="G303" s="12">
        <v>313.91999999999996</v>
      </c>
      <c r="H303" s="12">
        <v>362.4</v>
      </c>
      <c r="I303" s="12">
        <v>401.91999999999996</v>
      </c>
      <c r="J303" s="12">
        <v>401.91999999999996</v>
      </c>
      <c r="K303" s="12">
        <v>362.4</v>
      </c>
      <c r="L303" s="12">
        <v>297.76</v>
      </c>
      <c r="M303" s="12">
        <v>226.88000000000002</v>
      </c>
      <c r="N303" s="12">
        <v>126.8</v>
      </c>
      <c r="O303" s="12">
        <v>61.840000000000011</v>
      </c>
      <c r="P303" s="12">
        <v>61.840000000000011</v>
      </c>
      <c r="Q303" s="12">
        <v>68.400000000000006</v>
      </c>
      <c r="R303" s="12">
        <v>84.08</v>
      </c>
      <c r="S303" s="12">
        <v>107.6</v>
      </c>
      <c r="T303" s="12">
        <v>146</v>
      </c>
      <c r="U303" s="12">
        <v>167.12</v>
      </c>
      <c r="V303" s="12">
        <v>136.4</v>
      </c>
      <c r="W303" s="12">
        <v>107.6</v>
      </c>
      <c r="X303" s="12">
        <v>68.400000000000006</v>
      </c>
      <c r="Y303" s="12">
        <v>55.280000000000008</v>
      </c>
      <c r="Z303" s="12">
        <v>30.479999999999997</v>
      </c>
      <c r="AB303" s="7">
        <f t="shared" si="4"/>
        <v>4744</v>
      </c>
    </row>
    <row r="304" spans="2:28" x14ac:dyDescent="0.2">
      <c r="B304" s="6">
        <v>44498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15.12</v>
      </c>
      <c r="M304" s="12">
        <v>25.359999999999996</v>
      </c>
      <c r="N304" s="12">
        <v>48.720000000000006</v>
      </c>
      <c r="O304" s="12">
        <v>76.239999999999995</v>
      </c>
      <c r="P304" s="12">
        <v>178.64000000000001</v>
      </c>
      <c r="Q304" s="12">
        <v>401.91999999999996</v>
      </c>
      <c r="R304" s="12">
        <v>633.28</v>
      </c>
      <c r="S304" s="12">
        <v>804.16000000000008</v>
      </c>
      <c r="T304" s="12">
        <v>804.16000000000008</v>
      </c>
      <c r="U304" s="12">
        <v>669.6</v>
      </c>
      <c r="V304" s="12">
        <v>560</v>
      </c>
      <c r="W304" s="12">
        <v>669.6</v>
      </c>
      <c r="X304" s="12">
        <v>791.68000000000006</v>
      </c>
      <c r="Y304" s="12">
        <v>728.96</v>
      </c>
      <c r="Z304" s="12">
        <v>690.4</v>
      </c>
      <c r="AB304" s="7">
        <f t="shared" si="4"/>
        <v>7097.8400000000011</v>
      </c>
    </row>
    <row r="305" spans="2:28" x14ac:dyDescent="0.2">
      <c r="B305" s="6">
        <v>44499</v>
      </c>
      <c r="C305" s="12">
        <v>518.24</v>
      </c>
      <c r="D305" s="12">
        <v>346.23999999999995</v>
      </c>
      <c r="E305" s="12">
        <v>401.91999999999996</v>
      </c>
      <c r="F305" s="12">
        <v>444.64</v>
      </c>
      <c r="G305" s="12">
        <v>602.72</v>
      </c>
      <c r="H305" s="12">
        <v>876.4799999999999</v>
      </c>
      <c r="I305" s="12">
        <v>1005.6</v>
      </c>
      <c r="J305" s="12">
        <v>1012</v>
      </c>
      <c r="K305" s="12">
        <v>1012</v>
      </c>
      <c r="L305" s="12">
        <v>1006.72</v>
      </c>
      <c r="M305" s="12">
        <v>804.16000000000008</v>
      </c>
      <c r="N305" s="12">
        <v>536.31999999999994</v>
      </c>
      <c r="O305" s="12">
        <v>346.23999999999995</v>
      </c>
      <c r="P305" s="12">
        <v>226.88000000000002</v>
      </c>
      <c r="Q305" s="12">
        <v>201.68</v>
      </c>
      <c r="R305" s="12">
        <v>267.92000000000007</v>
      </c>
      <c r="S305" s="12">
        <v>454.4</v>
      </c>
      <c r="T305" s="12">
        <v>633.28</v>
      </c>
      <c r="U305" s="12">
        <v>728.96</v>
      </c>
      <c r="V305" s="12">
        <v>804.16000000000008</v>
      </c>
      <c r="W305" s="12">
        <v>876.4799999999999</v>
      </c>
      <c r="X305" s="12">
        <v>876.4799999999999</v>
      </c>
      <c r="Y305" s="12">
        <v>817.04000000000008</v>
      </c>
      <c r="Z305" s="12">
        <v>812.16000000000008</v>
      </c>
      <c r="AB305" s="7">
        <f t="shared" si="4"/>
        <v>15612.720000000001</v>
      </c>
    </row>
    <row r="306" spans="2:28" x14ac:dyDescent="0.2">
      <c r="B306" s="6">
        <v>44500</v>
      </c>
      <c r="C306" s="12">
        <v>804.16000000000008</v>
      </c>
      <c r="D306" s="12">
        <v>690.4</v>
      </c>
      <c r="E306" s="12">
        <v>497.43999999999994</v>
      </c>
      <c r="F306" s="12">
        <v>313.91999999999996</v>
      </c>
      <c r="G306" s="12">
        <v>146</v>
      </c>
      <c r="H306" s="12">
        <v>55.280000000000008</v>
      </c>
      <c r="I306" s="12">
        <v>42.160000000000004</v>
      </c>
      <c r="J306" s="12">
        <v>136.4</v>
      </c>
      <c r="K306" s="12">
        <v>346.23999999999995</v>
      </c>
      <c r="L306" s="12">
        <v>518.24</v>
      </c>
      <c r="M306" s="12">
        <v>708.48</v>
      </c>
      <c r="N306" s="12">
        <v>974.24</v>
      </c>
      <c r="O306" s="12">
        <v>1012</v>
      </c>
      <c r="P306" s="12">
        <v>1012</v>
      </c>
      <c r="Q306" s="12">
        <v>1012</v>
      </c>
      <c r="R306" s="12">
        <v>1012</v>
      </c>
      <c r="S306" s="12">
        <v>1012</v>
      </c>
      <c r="T306" s="12">
        <v>1012</v>
      </c>
      <c r="U306" s="12">
        <v>1012</v>
      </c>
      <c r="V306" s="12">
        <v>942.24</v>
      </c>
      <c r="W306" s="12">
        <v>380.8</v>
      </c>
      <c r="X306" s="12">
        <v>25.359999999999996</v>
      </c>
      <c r="Y306" s="12">
        <v>0</v>
      </c>
      <c r="Z306" s="12">
        <v>0</v>
      </c>
      <c r="AB306" s="7">
        <f t="shared" si="4"/>
        <v>13665.359999999999</v>
      </c>
    </row>
    <row r="307" spans="2:28" x14ac:dyDescent="0.2">
      <c r="B307" s="6">
        <v>44501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48.720000000000006</v>
      </c>
      <c r="I307" s="12">
        <v>178.64000000000001</v>
      </c>
      <c r="J307" s="12">
        <v>380.8</v>
      </c>
      <c r="K307" s="12">
        <v>669.6</v>
      </c>
      <c r="L307" s="12">
        <v>812.16000000000008</v>
      </c>
      <c r="M307" s="12">
        <v>934.4</v>
      </c>
      <c r="N307" s="12">
        <v>994.88000000000011</v>
      </c>
      <c r="O307" s="12">
        <v>1011.36</v>
      </c>
      <c r="P307" s="12">
        <v>1012</v>
      </c>
      <c r="Q307" s="12">
        <v>1012</v>
      </c>
      <c r="R307" s="12">
        <v>1012</v>
      </c>
      <c r="S307" s="12">
        <v>1012</v>
      </c>
      <c r="T307" s="12">
        <v>1012</v>
      </c>
      <c r="U307" s="12">
        <v>1011.36</v>
      </c>
      <c r="V307" s="12">
        <v>1011.36</v>
      </c>
      <c r="W307" s="12">
        <v>1006.8800000000001</v>
      </c>
      <c r="X307" s="12">
        <v>993.76</v>
      </c>
      <c r="Y307" s="12">
        <v>971.28</v>
      </c>
      <c r="Z307" s="12">
        <v>966.4</v>
      </c>
      <c r="AB307" s="7">
        <f t="shared" si="4"/>
        <v>16051.600000000004</v>
      </c>
    </row>
    <row r="308" spans="2:28" x14ac:dyDescent="0.2">
      <c r="B308" s="6">
        <v>44502</v>
      </c>
      <c r="C308" s="12">
        <v>889.3599999999999</v>
      </c>
      <c r="D308" s="12">
        <v>804.16000000000008</v>
      </c>
      <c r="E308" s="12">
        <v>690.4</v>
      </c>
      <c r="F308" s="12">
        <v>633.28</v>
      </c>
      <c r="G308" s="12">
        <v>602.72</v>
      </c>
      <c r="H308" s="12">
        <v>581.91999999999996</v>
      </c>
      <c r="I308" s="12">
        <v>560</v>
      </c>
      <c r="J308" s="12">
        <v>581.91999999999996</v>
      </c>
      <c r="K308" s="12">
        <v>536.31999999999994</v>
      </c>
      <c r="L308" s="12">
        <v>444.64</v>
      </c>
      <c r="M308" s="12">
        <v>380.8</v>
      </c>
      <c r="N308" s="12">
        <v>380.8</v>
      </c>
      <c r="O308" s="12">
        <v>380.8</v>
      </c>
      <c r="P308" s="12">
        <v>362.4</v>
      </c>
      <c r="Q308" s="12">
        <v>362.4</v>
      </c>
      <c r="R308" s="12">
        <v>423.84</v>
      </c>
      <c r="S308" s="12">
        <v>475.52</v>
      </c>
      <c r="T308" s="12">
        <v>497.43999999999994</v>
      </c>
      <c r="U308" s="12">
        <v>536.31999999999994</v>
      </c>
      <c r="V308" s="12">
        <v>581.91999999999996</v>
      </c>
      <c r="W308" s="12">
        <v>560</v>
      </c>
      <c r="X308" s="12">
        <v>560</v>
      </c>
      <c r="Y308" s="12">
        <v>602.72</v>
      </c>
      <c r="Z308" s="12">
        <v>633.28</v>
      </c>
      <c r="AB308" s="7">
        <f t="shared" si="4"/>
        <v>13062.960000000001</v>
      </c>
    </row>
    <row r="309" spans="2:28" x14ac:dyDescent="0.2">
      <c r="B309" s="6">
        <v>44503</v>
      </c>
      <c r="C309" s="12">
        <v>690.4</v>
      </c>
      <c r="D309" s="12">
        <v>728.96</v>
      </c>
      <c r="E309" s="12">
        <v>791.68000000000006</v>
      </c>
      <c r="F309" s="12">
        <v>817.04000000000008</v>
      </c>
      <c r="G309" s="12">
        <v>889.3599999999999</v>
      </c>
      <c r="H309" s="12">
        <v>966.4</v>
      </c>
      <c r="I309" s="12">
        <v>974.24</v>
      </c>
      <c r="J309" s="12">
        <v>971.28</v>
      </c>
      <c r="K309" s="12">
        <v>966.4</v>
      </c>
      <c r="L309" s="12">
        <v>966.4</v>
      </c>
      <c r="M309" s="12">
        <v>993.76</v>
      </c>
      <c r="N309" s="12">
        <v>995.04000000000019</v>
      </c>
      <c r="O309" s="12">
        <v>1006.8800000000001</v>
      </c>
      <c r="P309" s="12">
        <v>1006.8800000000001</v>
      </c>
      <c r="Q309" s="12">
        <v>1006.8800000000001</v>
      </c>
      <c r="R309" s="12">
        <v>1006.8800000000001</v>
      </c>
      <c r="S309" s="12">
        <v>1006.8800000000001</v>
      </c>
      <c r="T309" s="12">
        <v>1006.8800000000001</v>
      </c>
      <c r="U309" s="12">
        <v>995.04000000000019</v>
      </c>
      <c r="V309" s="12">
        <v>990.8</v>
      </c>
      <c r="W309" s="12">
        <v>971.28</v>
      </c>
      <c r="X309" s="12">
        <v>974.24</v>
      </c>
      <c r="Y309" s="12">
        <v>990.8</v>
      </c>
      <c r="Z309" s="12">
        <v>975.5200000000001</v>
      </c>
      <c r="AB309" s="7">
        <f t="shared" si="4"/>
        <v>22689.920000000006</v>
      </c>
    </row>
    <row r="310" spans="2:28" x14ac:dyDescent="0.2">
      <c r="B310" s="6">
        <v>44504</v>
      </c>
      <c r="C310" s="12">
        <v>971.28</v>
      </c>
      <c r="D310" s="12">
        <v>966.4</v>
      </c>
      <c r="E310" s="12">
        <v>974.24</v>
      </c>
      <c r="F310" s="12">
        <v>974.24</v>
      </c>
      <c r="G310" s="12">
        <v>971.28</v>
      </c>
      <c r="H310" s="12">
        <v>942.24</v>
      </c>
      <c r="I310" s="12">
        <v>934.4</v>
      </c>
      <c r="J310" s="12">
        <v>926.4</v>
      </c>
      <c r="K310" s="12">
        <v>876.4799999999999</v>
      </c>
      <c r="L310" s="12">
        <v>804.16000000000008</v>
      </c>
      <c r="M310" s="12">
        <v>728.96</v>
      </c>
      <c r="N310" s="12">
        <v>812.16000000000008</v>
      </c>
      <c r="O310" s="12">
        <v>804.16000000000008</v>
      </c>
      <c r="P310" s="12">
        <v>791.68000000000006</v>
      </c>
      <c r="Q310" s="12">
        <v>690.4</v>
      </c>
      <c r="R310" s="12">
        <v>669.6</v>
      </c>
      <c r="S310" s="12">
        <v>720.96</v>
      </c>
      <c r="T310" s="12">
        <v>708.48</v>
      </c>
      <c r="U310" s="12">
        <v>804.16000000000008</v>
      </c>
      <c r="V310" s="12">
        <v>889.3599999999999</v>
      </c>
      <c r="W310" s="12">
        <v>926.4</v>
      </c>
      <c r="X310" s="12">
        <v>934.4</v>
      </c>
      <c r="Y310" s="12">
        <v>934.4</v>
      </c>
      <c r="Z310" s="12">
        <v>876.4799999999999</v>
      </c>
      <c r="AB310" s="7">
        <f t="shared" si="4"/>
        <v>20632.72</v>
      </c>
    </row>
    <row r="311" spans="2:28" x14ac:dyDescent="0.2">
      <c r="B311" s="6">
        <v>44505</v>
      </c>
      <c r="C311" s="12">
        <v>804.16000000000008</v>
      </c>
      <c r="D311" s="12">
        <v>817.04000000000008</v>
      </c>
      <c r="E311" s="12">
        <v>884.4799999999999</v>
      </c>
      <c r="F311" s="12">
        <v>876.4799999999999</v>
      </c>
      <c r="G311" s="12">
        <v>728.96</v>
      </c>
      <c r="H311" s="12">
        <v>720.96</v>
      </c>
      <c r="I311" s="12">
        <v>708.48</v>
      </c>
      <c r="J311" s="12">
        <v>690.4</v>
      </c>
      <c r="K311" s="12">
        <v>690.4</v>
      </c>
      <c r="L311" s="12">
        <v>633.28</v>
      </c>
      <c r="M311" s="12">
        <v>720.96</v>
      </c>
      <c r="N311" s="12">
        <v>812.16000000000008</v>
      </c>
      <c r="O311" s="12">
        <v>892.31999999999994</v>
      </c>
      <c r="P311" s="12">
        <v>942.24</v>
      </c>
      <c r="Q311" s="12">
        <v>966.4</v>
      </c>
      <c r="R311" s="12">
        <v>939.28</v>
      </c>
      <c r="S311" s="12">
        <v>892.31999999999994</v>
      </c>
      <c r="T311" s="12">
        <v>876.4799999999999</v>
      </c>
      <c r="U311" s="12">
        <v>812.16000000000008</v>
      </c>
      <c r="V311" s="12">
        <v>728.96</v>
      </c>
      <c r="W311" s="12">
        <v>720.96</v>
      </c>
      <c r="X311" s="12">
        <v>728.96</v>
      </c>
      <c r="Y311" s="12">
        <v>720.96</v>
      </c>
      <c r="Z311" s="12">
        <v>728.96</v>
      </c>
      <c r="AB311" s="7">
        <f t="shared" si="4"/>
        <v>19037.759999999995</v>
      </c>
    </row>
    <row r="312" spans="2:28" x14ac:dyDescent="0.2">
      <c r="B312" s="6">
        <v>44506</v>
      </c>
      <c r="C312" s="12">
        <v>720.96</v>
      </c>
      <c r="D312" s="12">
        <v>669.6</v>
      </c>
      <c r="E312" s="12">
        <v>633.28</v>
      </c>
      <c r="F312" s="12">
        <v>669.6</v>
      </c>
      <c r="G312" s="12">
        <v>708.48</v>
      </c>
      <c r="H312" s="12">
        <v>804.16000000000008</v>
      </c>
      <c r="I312" s="12">
        <v>966.4</v>
      </c>
      <c r="J312" s="12">
        <v>1006.8800000000001</v>
      </c>
      <c r="K312" s="12">
        <v>1012</v>
      </c>
      <c r="L312" s="12">
        <v>1012</v>
      </c>
      <c r="M312" s="12">
        <v>1012</v>
      </c>
      <c r="N312" s="12">
        <v>1012</v>
      </c>
      <c r="O312" s="12">
        <v>1012</v>
      </c>
      <c r="P312" s="12">
        <v>1012</v>
      </c>
      <c r="Q312" s="12">
        <v>1012</v>
      </c>
      <c r="R312" s="12">
        <v>0</v>
      </c>
      <c r="S312" s="12">
        <v>0</v>
      </c>
      <c r="T312" s="12">
        <v>1012</v>
      </c>
      <c r="U312" s="12">
        <v>1012</v>
      </c>
      <c r="V312" s="12">
        <v>1012</v>
      </c>
      <c r="W312" s="12">
        <v>1012</v>
      </c>
      <c r="X312" s="12">
        <v>1012</v>
      </c>
      <c r="Y312" s="12">
        <v>0</v>
      </c>
      <c r="Z312" s="12">
        <v>0</v>
      </c>
      <c r="AB312" s="7">
        <f t="shared" si="4"/>
        <v>18323.36</v>
      </c>
    </row>
    <row r="313" spans="2:28" x14ac:dyDescent="0.2">
      <c r="B313" s="6">
        <v>44507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1012</v>
      </c>
      <c r="L313" s="12">
        <v>1012</v>
      </c>
      <c r="M313" s="12">
        <v>1012</v>
      </c>
      <c r="N313" s="12">
        <v>1012</v>
      </c>
      <c r="O313" s="12">
        <v>1012</v>
      </c>
      <c r="P313" s="12">
        <v>1012</v>
      </c>
      <c r="Q313" s="12">
        <v>1012</v>
      </c>
      <c r="R313" s="12">
        <v>1012</v>
      </c>
      <c r="S313" s="12">
        <v>1012</v>
      </c>
      <c r="T313" s="12">
        <v>1012</v>
      </c>
      <c r="U313" s="12">
        <v>1006.8800000000001</v>
      </c>
      <c r="V313" s="12">
        <v>942.24</v>
      </c>
      <c r="W313" s="12">
        <v>804.16000000000008</v>
      </c>
      <c r="X313" s="12">
        <v>690.4</v>
      </c>
      <c r="Y313" s="12">
        <v>620.79999999999995</v>
      </c>
      <c r="Z313" s="12">
        <v>602.72</v>
      </c>
      <c r="AB313" s="7">
        <f t="shared" si="4"/>
        <v>14787.199999999999</v>
      </c>
    </row>
    <row r="314" spans="2:28" x14ac:dyDescent="0.2">
      <c r="B314" s="6">
        <v>44508</v>
      </c>
      <c r="C314" s="12">
        <v>475.52</v>
      </c>
      <c r="D314" s="12">
        <v>226.88000000000002</v>
      </c>
      <c r="E314" s="12">
        <v>55.280000000000008</v>
      </c>
      <c r="F314" s="12">
        <v>0</v>
      </c>
      <c r="G314" s="12">
        <v>20.239999999999998</v>
      </c>
      <c r="H314" s="12">
        <v>178.64000000000001</v>
      </c>
      <c r="I314" s="12">
        <v>401.91999999999996</v>
      </c>
      <c r="J314" s="12">
        <v>560</v>
      </c>
      <c r="K314" s="12">
        <v>690.4</v>
      </c>
      <c r="L314" s="12">
        <v>690.4</v>
      </c>
      <c r="M314" s="12">
        <v>669.6</v>
      </c>
      <c r="N314" s="12">
        <v>708.48</v>
      </c>
      <c r="O314" s="12">
        <v>812.16000000000008</v>
      </c>
      <c r="P314" s="12">
        <v>966.4</v>
      </c>
      <c r="Q314" s="12">
        <v>975.5200000000001</v>
      </c>
      <c r="R314" s="12">
        <v>995.04000000000019</v>
      </c>
      <c r="S314" s="12">
        <v>1006.8800000000001</v>
      </c>
      <c r="T314" s="12">
        <v>1011.36</v>
      </c>
      <c r="U314" s="12">
        <v>1006.8800000000001</v>
      </c>
      <c r="V314" s="12">
        <v>975.5200000000001</v>
      </c>
      <c r="W314" s="12">
        <v>889.3599999999999</v>
      </c>
      <c r="X314" s="12">
        <v>889.3599999999999</v>
      </c>
      <c r="Y314" s="12">
        <v>926.4</v>
      </c>
      <c r="Z314" s="12">
        <v>1006.72</v>
      </c>
      <c r="AB314" s="7">
        <f t="shared" si="4"/>
        <v>16138.960000000003</v>
      </c>
    </row>
    <row r="315" spans="2:28" x14ac:dyDescent="0.2">
      <c r="B315" s="6">
        <v>44509</v>
      </c>
      <c r="C315" s="12">
        <v>1006.8800000000001</v>
      </c>
      <c r="D315" s="12">
        <v>1006.8800000000001</v>
      </c>
      <c r="E315" s="12">
        <v>1006.8800000000001</v>
      </c>
      <c r="F315" s="12">
        <v>995.04000000000019</v>
      </c>
      <c r="G315" s="12">
        <v>942.24</v>
      </c>
      <c r="H315" s="12">
        <v>884.4799999999999</v>
      </c>
      <c r="I315" s="12">
        <v>812.16000000000008</v>
      </c>
      <c r="J315" s="12">
        <v>876.4799999999999</v>
      </c>
      <c r="K315" s="12">
        <v>926.4</v>
      </c>
      <c r="L315" s="12">
        <v>990.8</v>
      </c>
      <c r="M315" s="12">
        <v>1005.6</v>
      </c>
      <c r="N315" s="12">
        <v>995.04000000000019</v>
      </c>
      <c r="O315" s="12">
        <v>995.04000000000019</v>
      </c>
      <c r="P315" s="12">
        <v>995.04000000000019</v>
      </c>
      <c r="Q315" s="12">
        <v>975.5200000000001</v>
      </c>
      <c r="R315" s="12">
        <v>939.28</v>
      </c>
      <c r="S315" s="12">
        <v>889.3599999999999</v>
      </c>
      <c r="T315" s="12">
        <v>876.4799999999999</v>
      </c>
      <c r="U315" s="12">
        <v>876.4799999999999</v>
      </c>
      <c r="V315" s="12">
        <v>884.4799999999999</v>
      </c>
      <c r="W315" s="12">
        <v>817.04000000000008</v>
      </c>
      <c r="X315" s="12">
        <v>884.4799999999999</v>
      </c>
      <c r="Y315" s="12">
        <v>966.4</v>
      </c>
      <c r="Z315" s="12">
        <v>990.8</v>
      </c>
      <c r="AB315" s="7">
        <f t="shared" si="4"/>
        <v>22539.280000000002</v>
      </c>
    </row>
    <row r="316" spans="2:28" x14ac:dyDescent="0.2">
      <c r="B316" s="6">
        <v>44510</v>
      </c>
      <c r="C316" s="12">
        <v>974.24</v>
      </c>
      <c r="D316" s="12">
        <v>942.24</v>
      </c>
      <c r="E316" s="12">
        <v>939.28</v>
      </c>
      <c r="F316" s="12">
        <v>942.24</v>
      </c>
      <c r="G316" s="12">
        <v>926.4</v>
      </c>
      <c r="H316" s="12">
        <v>876.4799999999999</v>
      </c>
      <c r="I316" s="12">
        <v>876.4799999999999</v>
      </c>
      <c r="J316" s="12">
        <v>817.04000000000008</v>
      </c>
      <c r="K316" s="12">
        <v>804.16000000000008</v>
      </c>
      <c r="L316" s="12">
        <v>720.96</v>
      </c>
      <c r="M316" s="12">
        <v>633.28</v>
      </c>
      <c r="N316" s="12">
        <v>708.48</v>
      </c>
      <c r="O316" s="12">
        <v>791.68000000000006</v>
      </c>
      <c r="P316" s="12">
        <v>804.16000000000008</v>
      </c>
      <c r="Q316" s="12">
        <v>892.31999999999994</v>
      </c>
      <c r="R316" s="12">
        <v>971.28</v>
      </c>
      <c r="S316" s="12">
        <v>994.88000000000011</v>
      </c>
      <c r="T316" s="12">
        <v>1006.8800000000001</v>
      </c>
      <c r="U316" s="12">
        <v>1011.36</v>
      </c>
      <c r="V316" s="12">
        <v>1012</v>
      </c>
      <c r="W316" s="12">
        <v>1012</v>
      </c>
      <c r="X316" s="12">
        <v>1012</v>
      </c>
      <c r="Y316" s="12">
        <v>1012</v>
      </c>
      <c r="Z316" s="12">
        <v>1012</v>
      </c>
      <c r="AB316" s="7">
        <f t="shared" si="4"/>
        <v>21693.84</v>
      </c>
    </row>
    <row r="317" spans="2:28" x14ac:dyDescent="0.2">
      <c r="B317" s="6">
        <v>44511</v>
      </c>
      <c r="C317" s="12">
        <v>1012</v>
      </c>
      <c r="D317" s="12">
        <v>1012</v>
      </c>
      <c r="E317" s="12">
        <v>1011.36</v>
      </c>
      <c r="F317" s="12">
        <v>974.24</v>
      </c>
      <c r="G317" s="12">
        <v>728.96</v>
      </c>
      <c r="H317" s="12">
        <v>536.31999999999994</v>
      </c>
      <c r="I317" s="12">
        <v>346.23999999999995</v>
      </c>
      <c r="J317" s="12">
        <v>213.2</v>
      </c>
      <c r="K317" s="12">
        <v>107.6</v>
      </c>
      <c r="L317" s="12">
        <v>30.479999999999997</v>
      </c>
      <c r="M317" s="12">
        <v>0</v>
      </c>
      <c r="N317" s="12">
        <v>0</v>
      </c>
      <c r="O317" s="12">
        <v>15.12</v>
      </c>
      <c r="P317" s="12">
        <v>178.64000000000001</v>
      </c>
      <c r="Q317" s="12">
        <v>454.4</v>
      </c>
      <c r="R317" s="12">
        <v>690.4</v>
      </c>
      <c r="S317" s="12">
        <v>817.04000000000008</v>
      </c>
      <c r="T317" s="12">
        <v>926.4</v>
      </c>
      <c r="U317" s="12">
        <v>971.28</v>
      </c>
      <c r="V317" s="12">
        <v>994.88000000000011</v>
      </c>
      <c r="W317" s="12">
        <v>1012</v>
      </c>
      <c r="X317" s="12">
        <v>1012</v>
      </c>
      <c r="Y317" s="12">
        <v>1012</v>
      </c>
      <c r="Z317" s="12">
        <v>1012</v>
      </c>
      <c r="AB317" s="7">
        <f t="shared" si="4"/>
        <v>15068.560000000001</v>
      </c>
    </row>
    <row r="318" spans="2:28" x14ac:dyDescent="0.2">
      <c r="B318" s="6">
        <v>44512</v>
      </c>
      <c r="C318" s="12">
        <v>1011.36</v>
      </c>
      <c r="D318" s="12">
        <v>1011.36</v>
      </c>
      <c r="E318" s="12">
        <v>994.88000000000011</v>
      </c>
      <c r="F318" s="12">
        <v>889.3599999999999</v>
      </c>
      <c r="G318" s="12">
        <v>728.96</v>
      </c>
      <c r="H318" s="12">
        <v>690.4</v>
      </c>
      <c r="I318" s="12">
        <v>602.72</v>
      </c>
      <c r="J318" s="12">
        <v>536.31999999999994</v>
      </c>
      <c r="K318" s="12">
        <v>475.52</v>
      </c>
      <c r="L318" s="12">
        <v>423.84</v>
      </c>
      <c r="M318" s="12">
        <v>330.08</v>
      </c>
      <c r="N318" s="12">
        <v>213.2</v>
      </c>
      <c r="O318" s="12">
        <v>178.64000000000001</v>
      </c>
      <c r="P318" s="12">
        <v>178.64000000000001</v>
      </c>
      <c r="Q318" s="12">
        <v>178.64000000000001</v>
      </c>
      <c r="R318" s="12">
        <v>107.6</v>
      </c>
      <c r="S318" s="12">
        <v>25.359999999999996</v>
      </c>
      <c r="T318" s="12">
        <v>42.160000000000004</v>
      </c>
      <c r="U318" s="12">
        <v>107.6</v>
      </c>
      <c r="V318" s="12">
        <v>226.88000000000002</v>
      </c>
      <c r="W318" s="12">
        <v>297.76</v>
      </c>
      <c r="X318" s="12">
        <v>362.4</v>
      </c>
      <c r="Y318" s="12">
        <v>380.8</v>
      </c>
      <c r="Z318" s="12">
        <v>401.91999999999996</v>
      </c>
      <c r="AB318" s="7">
        <f t="shared" si="4"/>
        <v>10396.399999999998</v>
      </c>
    </row>
    <row r="319" spans="2:28" x14ac:dyDescent="0.2">
      <c r="B319" s="6">
        <v>44513</v>
      </c>
      <c r="C319" s="12">
        <v>454.4</v>
      </c>
      <c r="D319" s="12">
        <v>423.84</v>
      </c>
      <c r="E319" s="12">
        <v>401.91999999999996</v>
      </c>
      <c r="F319" s="12">
        <v>380.8</v>
      </c>
      <c r="G319" s="12">
        <v>380.8</v>
      </c>
      <c r="H319" s="12">
        <v>380.8</v>
      </c>
      <c r="I319" s="12">
        <v>313.91999999999996</v>
      </c>
      <c r="J319" s="12">
        <v>240.56000000000003</v>
      </c>
      <c r="K319" s="12">
        <v>178.64000000000001</v>
      </c>
      <c r="L319" s="12">
        <v>136.4</v>
      </c>
      <c r="M319" s="12">
        <v>84.08</v>
      </c>
      <c r="N319" s="12">
        <v>30.479999999999997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61.840000000000011</v>
      </c>
      <c r="W319" s="12">
        <v>146</v>
      </c>
      <c r="X319" s="12">
        <v>297.76</v>
      </c>
      <c r="Y319" s="12">
        <v>454.4</v>
      </c>
      <c r="Z319" s="12">
        <v>581.91999999999996</v>
      </c>
      <c r="AB319" s="7">
        <f t="shared" si="4"/>
        <v>4948.5599999999995</v>
      </c>
    </row>
    <row r="320" spans="2:28" x14ac:dyDescent="0.2">
      <c r="B320" s="6">
        <v>44514</v>
      </c>
      <c r="C320" s="12">
        <v>633.28</v>
      </c>
      <c r="D320" s="12">
        <v>669.6</v>
      </c>
      <c r="E320" s="12">
        <v>690.4</v>
      </c>
      <c r="F320" s="12">
        <v>633.28</v>
      </c>
      <c r="G320" s="12">
        <v>633.28</v>
      </c>
      <c r="H320" s="12">
        <v>690.4</v>
      </c>
      <c r="I320" s="12">
        <v>720.96</v>
      </c>
      <c r="J320" s="12">
        <v>728.96</v>
      </c>
      <c r="K320" s="12">
        <v>728.96</v>
      </c>
      <c r="L320" s="12">
        <v>728.96</v>
      </c>
      <c r="M320" s="12">
        <v>876.4799999999999</v>
      </c>
      <c r="N320" s="12">
        <v>728.96</v>
      </c>
      <c r="O320" s="12">
        <v>560</v>
      </c>
      <c r="P320" s="12">
        <v>602.72</v>
      </c>
      <c r="Q320" s="12">
        <v>690.4</v>
      </c>
      <c r="R320" s="12">
        <v>804.16000000000008</v>
      </c>
      <c r="S320" s="12">
        <v>804.16000000000008</v>
      </c>
      <c r="T320" s="12">
        <v>791.68000000000006</v>
      </c>
      <c r="U320" s="12">
        <v>581.91999999999996</v>
      </c>
      <c r="V320" s="12">
        <v>518.24</v>
      </c>
      <c r="W320" s="12">
        <v>423.84</v>
      </c>
      <c r="X320" s="12">
        <v>362.4</v>
      </c>
      <c r="Y320" s="12">
        <v>313.91999999999996</v>
      </c>
      <c r="Z320" s="12">
        <v>254.24000000000007</v>
      </c>
      <c r="AB320" s="7">
        <f t="shared" si="4"/>
        <v>15171.199999999999</v>
      </c>
    </row>
    <row r="321" spans="2:28" x14ac:dyDescent="0.2">
      <c r="B321" s="6">
        <v>44515</v>
      </c>
      <c r="C321" s="12">
        <v>281.60000000000002</v>
      </c>
      <c r="D321" s="12">
        <v>362.4</v>
      </c>
      <c r="E321" s="12">
        <v>380.8</v>
      </c>
      <c r="F321" s="12">
        <v>330.08</v>
      </c>
      <c r="G321" s="12">
        <v>297.76</v>
      </c>
      <c r="H321" s="12">
        <v>362.4</v>
      </c>
      <c r="I321" s="12">
        <v>346.23999999999995</v>
      </c>
      <c r="J321" s="12">
        <v>281.60000000000002</v>
      </c>
      <c r="K321" s="12">
        <v>254.24000000000007</v>
      </c>
      <c r="L321" s="12">
        <v>240.56000000000003</v>
      </c>
      <c r="M321" s="12">
        <v>178.64000000000001</v>
      </c>
      <c r="N321" s="12">
        <v>146</v>
      </c>
      <c r="O321" s="12">
        <v>167.12</v>
      </c>
      <c r="P321" s="12">
        <v>267.92000000000007</v>
      </c>
      <c r="Q321" s="12">
        <v>346.23999999999995</v>
      </c>
      <c r="R321" s="12">
        <v>444.64</v>
      </c>
      <c r="S321" s="12">
        <v>560</v>
      </c>
      <c r="T321" s="12">
        <v>602.72</v>
      </c>
      <c r="U321" s="12">
        <v>633.28</v>
      </c>
      <c r="V321" s="12">
        <v>690.4</v>
      </c>
      <c r="W321" s="12">
        <v>708.48</v>
      </c>
      <c r="X321" s="12">
        <v>690.4</v>
      </c>
      <c r="Y321" s="12">
        <v>690.4</v>
      </c>
      <c r="Z321" s="12">
        <v>804.16000000000008</v>
      </c>
      <c r="AB321" s="7">
        <f t="shared" si="4"/>
        <v>10068.079999999998</v>
      </c>
    </row>
    <row r="322" spans="2:28" x14ac:dyDescent="0.2">
      <c r="B322" s="6">
        <v>44516</v>
      </c>
      <c r="C322" s="12">
        <v>876.4799999999999</v>
      </c>
      <c r="D322" s="12">
        <v>892.31999999999994</v>
      </c>
      <c r="E322" s="12">
        <v>939.28</v>
      </c>
      <c r="F322" s="12">
        <v>971.28</v>
      </c>
      <c r="G322" s="12">
        <v>993.76</v>
      </c>
      <c r="H322" s="12">
        <v>1011.36</v>
      </c>
      <c r="I322" s="12">
        <v>1012</v>
      </c>
      <c r="J322" s="12">
        <v>1012</v>
      </c>
      <c r="K322" s="12">
        <v>1012</v>
      </c>
      <c r="L322" s="12">
        <v>1012</v>
      </c>
      <c r="M322" s="12">
        <v>1012</v>
      </c>
      <c r="N322" s="12">
        <v>1012</v>
      </c>
      <c r="O322" s="12">
        <v>1012</v>
      </c>
      <c r="P322" s="12">
        <v>1012</v>
      </c>
      <c r="Q322" s="12">
        <v>1012</v>
      </c>
      <c r="R322" s="12">
        <v>1011.36</v>
      </c>
      <c r="S322" s="12">
        <v>1011.36</v>
      </c>
      <c r="T322" s="12">
        <v>1005.6</v>
      </c>
      <c r="U322" s="12">
        <v>966.4</v>
      </c>
      <c r="V322" s="12">
        <v>990.8</v>
      </c>
      <c r="W322" s="12">
        <v>1006.8800000000001</v>
      </c>
      <c r="X322" s="12">
        <v>1006.8800000000001</v>
      </c>
      <c r="Y322" s="12">
        <v>1006.8800000000001</v>
      </c>
      <c r="Z322" s="12">
        <v>1006.8800000000001</v>
      </c>
      <c r="AB322" s="7">
        <f t="shared" si="4"/>
        <v>23805.520000000004</v>
      </c>
    </row>
    <row r="323" spans="2:28" x14ac:dyDescent="0.2">
      <c r="B323" s="6">
        <v>44517</v>
      </c>
      <c r="C323" s="12">
        <v>1006.8800000000001</v>
      </c>
      <c r="D323" s="12">
        <v>1006.8800000000001</v>
      </c>
      <c r="E323" s="12">
        <v>1006.8800000000001</v>
      </c>
      <c r="F323" s="12">
        <v>1006.8800000000001</v>
      </c>
      <c r="G323" s="12">
        <v>1006.72</v>
      </c>
      <c r="H323" s="12">
        <v>1006.72</v>
      </c>
      <c r="I323" s="12">
        <v>1006.8800000000001</v>
      </c>
      <c r="J323" s="12">
        <v>994.88000000000011</v>
      </c>
      <c r="K323" s="12">
        <v>990.8</v>
      </c>
      <c r="L323" s="12">
        <v>994.88000000000011</v>
      </c>
      <c r="M323" s="12">
        <v>994.88000000000011</v>
      </c>
      <c r="N323" s="12">
        <v>1005.6</v>
      </c>
      <c r="O323" s="12">
        <v>1011.2</v>
      </c>
      <c r="P323" s="12">
        <v>1011.36</v>
      </c>
      <c r="Q323" s="12">
        <v>1011.36</v>
      </c>
      <c r="R323" s="12">
        <v>994.88000000000011</v>
      </c>
      <c r="S323" s="12">
        <v>966.4</v>
      </c>
      <c r="T323" s="12">
        <v>791.68000000000006</v>
      </c>
      <c r="U323" s="12">
        <v>620.79999999999995</v>
      </c>
      <c r="V323" s="12">
        <v>602.72</v>
      </c>
      <c r="W323" s="12">
        <v>669.6</v>
      </c>
      <c r="X323" s="12">
        <v>669.6</v>
      </c>
      <c r="Y323" s="12">
        <v>804.16000000000008</v>
      </c>
      <c r="Z323" s="12">
        <v>1006.8800000000001</v>
      </c>
      <c r="AB323" s="7">
        <f t="shared" si="4"/>
        <v>22189.520000000004</v>
      </c>
    </row>
    <row r="324" spans="2:28" x14ac:dyDescent="0.2">
      <c r="B324" s="6">
        <v>44518</v>
      </c>
      <c r="C324" s="12">
        <v>1012</v>
      </c>
      <c r="D324" s="12">
        <v>1012</v>
      </c>
      <c r="E324" s="12">
        <v>1012</v>
      </c>
      <c r="F324" s="12">
        <v>1012</v>
      </c>
      <c r="G324" s="12">
        <v>1012</v>
      </c>
      <c r="H324" s="12">
        <v>1012</v>
      </c>
      <c r="I324" s="12">
        <v>1012</v>
      </c>
      <c r="J324" s="12">
        <v>1012</v>
      </c>
      <c r="K324" s="12">
        <v>1012</v>
      </c>
      <c r="L324" s="12">
        <v>1012</v>
      </c>
      <c r="M324" s="12">
        <v>1012</v>
      </c>
      <c r="N324" s="12">
        <v>1012</v>
      </c>
      <c r="O324" s="12">
        <v>1012</v>
      </c>
      <c r="P324" s="12">
        <v>1012</v>
      </c>
      <c r="Q324" s="12">
        <v>1012</v>
      </c>
      <c r="R324" s="12">
        <v>1012</v>
      </c>
      <c r="S324" s="12">
        <v>1012</v>
      </c>
      <c r="T324" s="12">
        <v>1012</v>
      </c>
      <c r="U324" s="12">
        <v>1012</v>
      </c>
      <c r="V324" s="12">
        <v>1012</v>
      </c>
      <c r="W324" s="12">
        <v>1012</v>
      </c>
      <c r="X324" s="12">
        <v>1012</v>
      </c>
      <c r="Y324" s="12">
        <v>1012</v>
      </c>
      <c r="Z324" s="12">
        <v>1012</v>
      </c>
      <c r="AB324" s="7">
        <f t="shared" ref="AB324:AB367" si="5">SUM(C324:Z324)</f>
        <v>24288</v>
      </c>
    </row>
    <row r="325" spans="2:28" x14ac:dyDescent="0.2">
      <c r="B325" s="6">
        <v>44519</v>
      </c>
      <c r="C325" s="12">
        <v>1012</v>
      </c>
      <c r="D325" s="12">
        <v>1012</v>
      </c>
      <c r="E325" s="12">
        <v>1012</v>
      </c>
      <c r="F325" s="12">
        <v>1012</v>
      </c>
      <c r="G325" s="12">
        <v>1012</v>
      </c>
      <c r="H325" s="12">
        <v>1012</v>
      </c>
      <c r="I325" s="12">
        <v>1012</v>
      </c>
      <c r="J325" s="12">
        <v>1012</v>
      </c>
      <c r="K325" s="12">
        <v>995.04000000000019</v>
      </c>
      <c r="L325" s="12">
        <v>939.28</v>
      </c>
      <c r="M325" s="12">
        <v>966.4</v>
      </c>
      <c r="N325" s="12">
        <v>975.36</v>
      </c>
      <c r="O325" s="12">
        <v>1006.8800000000001</v>
      </c>
      <c r="P325" s="12">
        <v>1011.36</v>
      </c>
      <c r="Q325" s="12">
        <v>1012</v>
      </c>
      <c r="R325" s="12">
        <v>1012</v>
      </c>
      <c r="S325" s="12">
        <v>1012</v>
      </c>
      <c r="T325" s="12">
        <v>1012</v>
      </c>
      <c r="U325" s="12">
        <v>1012</v>
      </c>
      <c r="V325" s="12">
        <v>1012</v>
      </c>
      <c r="W325" s="12">
        <v>1012</v>
      </c>
      <c r="X325" s="12">
        <v>1012</v>
      </c>
      <c r="Y325" s="12">
        <v>1012</v>
      </c>
      <c r="Z325" s="12">
        <v>1012</v>
      </c>
      <c r="AB325" s="7">
        <f t="shared" si="5"/>
        <v>24110.320000000003</v>
      </c>
    </row>
    <row r="326" spans="2:28" x14ac:dyDescent="0.2">
      <c r="B326" s="6">
        <v>44520</v>
      </c>
      <c r="C326" s="12">
        <v>1012</v>
      </c>
      <c r="D326" s="12">
        <v>1011.36</v>
      </c>
      <c r="E326" s="12">
        <v>1011.36</v>
      </c>
      <c r="F326" s="12">
        <v>1011.36</v>
      </c>
      <c r="G326" s="12">
        <v>1012</v>
      </c>
      <c r="H326" s="12">
        <v>1011.36</v>
      </c>
      <c r="I326" s="12">
        <v>966.4</v>
      </c>
      <c r="J326" s="12">
        <v>812.16000000000008</v>
      </c>
      <c r="K326" s="12">
        <v>791.68000000000006</v>
      </c>
      <c r="L326" s="12">
        <v>728.96</v>
      </c>
      <c r="M326" s="12">
        <v>812.16000000000008</v>
      </c>
      <c r="N326" s="12">
        <v>975.5200000000001</v>
      </c>
      <c r="O326" s="12">
        <v>1011.36</v>
      </c>
      <c r="P326" s="12">
        <v>1012</v>
      </c>
      <c r="Q326" s="12">
        <v>1012</v>
      </c>
      <c r="R326" s="12">
        <v>1012</v>
      </c>
      <c r="S326" s="12">
        <v>1012</v>
      </c>
      <c r="T326" s="12">
        <v>1012</v>
      </c>
      <c r="U326" s="12">
        <v>1012</v>
      </c>
      <c r="V326" s="12">
        <v>1012</v>
      </c>
      <c r="W326" s="12">
        <v>1012</v>
      </c>
      <c r="X326" s="12">
        <v>1012</v>
      </c>
      <c r="Y326" s="12">
        <v>1012</v>
      </c>
      <c r="Z326" s="12">
        <v>1012</v>
      </c>
      <c r="AB326" s="7">
        <f t="shared" si="5"/>
        <v>23299.68</v>
      </c>
    </row>
    <row r="327" spans="2:28" x14ac:dyDescent="0.2">
      <c r="B327" s="6">
        <v>44521</v>
      </c>
      <c r="C327" s="12">
        <v>1012</v>
      </c>
      <c r="D327" s="12">
        <v>1012</v>
      </c>
      <c r="E327" s="12">
        <v>1012</v>
      </c>
      <c r="F327" s="12">
        <v>1011.36</v>
      </c>
      <c r="G327" s="12">
        <v>1011.36</v>
      </c>
      <c r="H327" s="12">
        <v>1006.8800000000001</v>
      </c>
      <c r="I327" s="12">
        <v>1006.8800000000001</v>
      </c>
      <c r="J327" s="12">
        <v>995.04000000000019</v>
      </c>
      <c r="K327" s="12">
        <v>994.88000000000011</v>
      </c>
      <c r="L327" s="12">
        <v>993.76</v>
      </c>
      <c r="M327" s="12">
        <v>995.04000000000019</v>
      </c>
      <c r="N327" s="12">
        <v>975.5200000000001</v>
      </c>
      <c r="O327" s="12">
        <v>966.4</v>
      </c>
      <c r="P327" s="12">
        <v>884.4799999999999</v>
      </c>
      <c r="Q327" s="12">
        <v>812.16000000000008</v>
      </c>
      <c r="R327" s="12">
        <v>728.96</v>
      </c>
      <c r="S327" s="12">
        <v>708.48</v>
      </c>
      <c r="T327" s="12">
        <v>669.6</v>
      </c>
      <c r="U327" s="12">
        <v>633.28</v>
      </c>
      <c r="V327" s="12">
        <v>620.79999999999995</v>
      </c>
      <c r="W327" s="12">
        <v>602.72</v>
      </c>
      <c r="X327" s="12">
        <v>602.72</v>
      </c>
      <c r="Y327" s="12">
        <v>560</v>
      </c>
      <c r="Z327" s="12">
        <v>620.79999999999995</v>
      </c>
      <c r="AB327" s="7">
        <f t="shared" si="5"/>
        <v>20437.12</v>
      </c>
    </row>
    <row r="328" spans="2:28" x14ac:dyDescent="0.2">
      <c r="B328" s="6">
        <v>44522</v>
      </c>
      <c r="C328" s="12">
        <v>791.68000000000006</v>
      </c>
      <c r="D328" s="12">
        <v>817.04000000000008</v>
      </c>
      <c r="E328" s="12">
        <v>884.4799999999999</v>
      </c>
      <c r="F328" s="12">
        <v>934.4</v>
      </c>
      <c r="G328" s="12">
        <v>966.4</v>
      </c>
      <c r="H328" s="12">
        <v>971.28</v>
      </c>
      <c r="I328" s="12">
        <v>975.36</v>
      </c>
      <c r="J328" s="12">
        <v>975.36</v>
      </c>
      <c r="K328" s="12">
        <v>974.24</v>
      </c>
      <c r="L328" s="12">
        <v>971.28</v>
      </c>
      <c r="M328" s="12">
        <v>939.28</v>
      </c>
      <c r="N328" s="12">
        <v>974.24</v>
      </c>
      <c r="O328" s="12">
        <v>975.36</v>
      </c>
      <c r="P328" s="12">
        <v>974.24</v>
      </c>
      <c r="Q328" s="12">
        <v>974.24</v>
      </c>
      <c r="R328" s="12">
        <v>975.36</v>
      </c>
      <c r="S328" s="12">
        <v>975.5200000000001</v>
      </c>
      <c r="T328" s="12">
        <v>974.24</v>
      </c>
      <c r="U328" s="12">
        <v>966.4</v>
      </c>
      <c r="V328" s="12">
        <v>934.4</v>
      </c>
      <c r="W328" s="12">
        <v>939.28</v>
      </c>
      <c r="X328" s="12">
        <v>892.31999999999994</v>
      </c>
      <c r="Y328" s="12">
        <v>876.4799999999999</v>
      </c>
      <c r="Z328" s="12">
        <v>876.4799999999999</v>
      </c>
      <c r="AB328" s="7">
        <f t="shared" si="5"/>
        <v>22509.360000000004</v>
      </c>
    </row>
    <row r="329" spans="2:28" x14ac:dyDescent="0.2">
      <c r="B329" s="6">
        <v>44523</v>
      </c>
      <c r="C329" s="12">
        <v>876.4799999999999</v>
      </c>
      <c r="D329" s="12">
        <v>876.4799999999999</v>
      </c>
      <c r="E329" s="12">
        <v>884.4799999999999</v>
      </c>
      <c r="F329" s="12">
        <v>934.4</v>
      </c>
      <c r="G329" s="12">
        <v>934.4</v>
      </c>
      <c r="H329" s="12">
        <v>892.31999999999994</v>
      </c>
      <c r="I329" s="12">
        <v>934.4</v>
      </c>
      <c r="J329" s="12">
        <v>942.24</v>
      </c>
      <c r="K329" s="12">
        <v>884.4799999999999</v>
      </c>
      <c r="L329" s="12">
        <v>942.24</v>
      </c>
      <c r="M329" s="12">
        <v>966.4</v>
      </c>
      <c r="N329" s="12">
        <v>939.28</v>
      </c>
      <c r="O329" s="12">
        <v>974.24</v>
      </c>
      <c r="P329" s="12">
        <v>975.5200000000001</v>
      </c>
      <c r="Q329" s="12">
        <v>994.88000000000011</v>
      </c>
      <c r="R329" s="12">
        <v>995.04000000000019</v>
      </c>
      <c r="S329" s="12">
        <v>1005.6</v>
      </c>
      <c r="T329" s="12">
        <v>1006.72</v>
      </c>
      <c r="U329" s="12">
        <v>1005.6</v>
      </c>
      <c r="V329" s="12">
        <v>995.04000000000019</v>
      </c>
      <c r="W329" s="12">
        <v>993.76</v>
      </c>
      <c r="X329" s="12">
        <v>995.04000000000019</v>
      </c>
      <c r="Y329" s="12">
        <v>1006.8800000000001</v>
      </c>
      <c r="Z329" s="12">
        <v>1011.36</v>
      </c>
      <c r="AB329" s="7">
        <f t="shared" si="5"/>
        <v>22967.279999999999</v>
      </c>
    </row>
    <row r="330" spans="2:28" x14ac:dyDescent="0.2">
      <c r="B330" s="6">
        <v>44524</v>
      </c>
      <c r="C330" s="12">
        <v>1011.36</v>
      </c>
      <c r="D330" s="12">
        <v>1012</v>
      </c>
      <c r="E330" s="12">
        <v>995.04000000000019</v>
      </c>
      <c r="F330" s="12">
        <v>993.76</v>
      </c>
      <c r="G330" s="12">
        <v>993.76</v>
      </c>
      <c r="H330" s="12">
        <v>926.4</v>
      </c>
      <c r="I330" s="12">
        <v>804.16000000000008</v>
      </c>
      <c r="J330" s="12">
        <v>804.16000000000008</v>
      </c>
      <c r="K330" s="12">
        <v>817.04000000000008</v>
      </c>
      <c r="L330" s="12">
        <v>876.4799999999999</v>
      </c>
      <c r="M330" s="12">
        <v>884.4799999999999</v>
      </c>
      <c r="N330" s="12">
        <v>889.3599999999999</v>
      </c>
      <c r="O330" s="12">
        <v>934.4</v>
      </c>
      <c r="P330" s="12">
        <v>971.28</v>
      </c>
      <c r="Q330" s="12">
        <v>990.8</v>
      </c>
      <c r="R330" s="12">
        <v>1006.8800000000001</v>
      </c>
      <c r="S330" s="12">
        <v>1011.36</v>
      </c>
      <c r="T330" s="12">
        <v>1012</v>
      </c>
      <c r="U330" s="12">
        <v>1012</v>
      </c>
      <c r="V330" s="12">
        <v>1012</v>
      </c>
      <c r="W330" s="12">
        <v>1012</v>
      </c>
      <c r="X330" s="12">
        <v>1012</v>
      </c>
      <c r="Y330" s="12">
        <v>1012</v>
      </c>
      <c r="Z330" s="12">
        <v>1012</v>
      </c>
      <c r="AB330" s="7">
        <f t="shared" si="5"/>
        <v>23006.720000000001</v>
      </c>
    </row>
    <row r="331" spans="2:28" x14ac:dyDescent="0.2">
      <c r="B331" s="6">
        <v>44525</v>
      </c>
      <c r="C331" s="12">
        <v>1012</v>
      </c>
      <c r="D331" s="12">
        <v>1012</v>
      </c>
      <c r="E331" s="12">
        <v>1012</v>
      </c>
      <c r="F331" s="12">
        <v>1012</v>
      </c>
      <c r="G331" s="12">
        <v>1012</v>
      </c>
      <c r="H331" s="12">
        <v>1012</v>
      </c>
      <c r="I331" s="12">
        <v>1005.6</v>
      </c>
      <c r="J331" s="12">
        <v>975.36</v>
      </c>
      <c r="K331" s="12">
        <v>934.4</v>
      </c>
      <c r="L331" s="12">
        <v>817.04000000000008</v>
      </c>
      <c r="M331" s="12">
        <v>728.96</v>
      </c>
      <c r="N331" s="12">
        <v>791.68000000000006</v>
      </c>
      <c r="O331" s="12">
        <v>876.4799999999999</v>
      </c>
      <c r="P331" s="12">
        <v>876.4799999999999</v>
      </c>
      <c r="Q331" s="12">
        <v>876.4799999999999</v>
      </c>
      <c r="R331" s="12">
        <v>817.04000000000008</v>
      </c>
      <c r="S331" s="12">
        <v>812.16000000000008</v>
      </c>
      <c r="T331" s="12">
        <v>934.4</v>
      </c>
      <c r="U331" s="12">
        <v>995.04000000000019</v>
      </c>
      <c r="V331" s="12">
        <v>1011.2</v>
      </c>
      <c r="W331" s="12">
        <v>1011.2</v>
      </c>
      <c r="X331" s="12">
        <v>1005.6</v>
      </c>
      <c r="Y331" s="12">
        <v>1005.6</v>
      </c>
      <c r="Z331" s="12">
        <v>1011.36</v>
      </c>
      <c r="AB331" s="7">
        <f t="shared" si="5"/>
        <v>22558.080000000002</v>
      </c>
    </row>
    <row r="332" spans="2:28" x14ac:dyDescent="0.2">
      <c r="B332" s="6">
        <v>44526</v>
      </c>
      <c r="C332" s="12">
        <v>1012</v>
      </c>
      <c r="D332" s="12">
        <v>1012</v>
      </c>
      <c r="E332" s="12">
        <v>1012</v>
      </c>
      <c r="F332" s="12">
        <v>1012</v>
      </c>
      <c r="G332" s="12">
        <v>1012</v>
      </c>
      <c r="H332" s="12">
        <v>1012</v>
      </c>
      <c r="I332" s="12">
        <v>1012</v>
      </c>
      <c r="J332" s="12">
        <v>1012</v>
      </c>
      <c r="K332" s="12">
        <v>1012</v>
      </c>
      <c r="L332" s="12">
        <v>1012</v>
      </c>
      <c r="M332" s="12">
        <v>1012</v>
      </c>
      <c r="N332" s="12">
        <v>1012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1012</v>
      </c>
      <c r="Z332" s="12">
        <v>1012</v>
      </c>
      <c r="AB332" s="7">
        <f t="shared" si="5"/>
        <v>14168</v>
      </c>
    </row>
    <row r="333" spans="2:28" x14ac:dyDescent="0.2">
      <c r="B333" s="6">
        <v>44527</v>
      </c>
      <c r="C333" s="12">
        <v>1012</v>
      </c>
      <c r="D333" s="12">
        <v>1012</v>
      </c>
      <c r="E333" s="12">
        <v>1012</v>
      </c>
      <c r="F333" s="12">
        <v>1012</v>
      </c>
      <c r="G333" s="12">
        <v>1012</v>
      </c>
      <c r="H333" s="12">
        <v>1012</v>
      </c>
      <c r="I333" s="12">
        <v>1012</v>
      </c>
      <c r="J333" s="12">
        <v>1012</v>
      </c>
      <c r="K333" s="12">
        <v>1012</v>
      </c>
      <c r="L333" s="12">
        <v>1012</v>
      </c>
      <c r="M333" s="12">
        <v>1012</v>
      </c>
      <c r="N333" s="12">
        <v>1012</v>
      </c>
      <c r="O333" s="12">
        <v>1011.36</v>
      </c>
      <c r="P333" s="12">
        <v>1006.8800000000001</v>
      </c>
      <c r="Q333" s="12">
        <v>995.04000000000019</v>
      </c>
      <c r="R333" s="12">
        <v>990.8</v>
      </c>
      <c r="S333" s="12">
        <v>975.5200000000001</v>
      </c>
      <c r="T333" s="12">
        <v>942.24</v>
      </c>
      <c r="U333" s="12">
        <v>892.31999999999994</v>
      </c>
      <c r="V333" s="12">
        <v>876.4799999999999</v>
      </c>
      <c r="W333" s="12">
        <v>804.16000000000008</v>
      </c>
      <c r="X333" s="12">
        <v>720.96</v>
      </c>
      <c r="Y333" s="12">
        <v>620.79999999999995</v>
      </c>
      <c r="Z333" s="12">
        <v>497.43999999999994</v>
      </c>
      <c r="AB333" s="7">
        <f t="shared" si="5"/>
        <v>22478</v>
      </c>
    </row>
    <row r="334" spans="2:28" x14ac:dyDescent="0.2">
      <c r="B334" s="6">
        <v>44528</v>
      </c>
      <c r="C334" s="12">
        <v>380.8</v>
      </c>
      <c r="D334" s="12">
        <v>267.92000000000007</v>
      </c>
      <c r="E334" s="12">
        <v>190.16000000000003</v>
      </c>
      <c r="F334" s="12">
        <v>167.12</v>
      </c>
      <c r="G334" s="12">
        <v>178.64000000000001</v>
      </c>
      <c r="H334" s="12">
        <v>190.16000000000003</v>
      </c>
      <c r="I334" s="12">
        <v>213.2</v>
      </c>
      <c r="J334" s="12">
        <v>297.76</v>
      </c>
      <c r="K334" s="12">
        <v>454.4</v>
      </c>
      <c r="L334" s="12">
        <v>560</v>
      </c>
      <c r="M334" s="12">
        <v>620.79999999999995</v>
      </c>
      <c r="N334" s="12">
        <v>669.6</v>
      </c>
      <c r="O334" s="12">
        <v>633.28</v>
      </c>
      <c r="P334" s="12">
        <v>581.91999999999996</v>
      </c>
      <c r="Q334" s="12">
        <v>602.72</v>
      </c>
      <c r="R334" s="12">
        <v>581.91999999999996</v>
      </c>
      <c r="S334" s="12">
        <v>518.24</v>
      </c>
      <c r="T334" s="12">
        <v>401.91999999999996</v>
      </c>
      <c r="U334" s="12">
        <v>267.92000000000007</v>
      </c>
      <c r="V334" s="12">
        <v>155.6</v>
      </c>
      <c r="W334" s="12">
        <v>68.400000000000006</v>
      </c>
      <c r="X334" s="12">
        <v>15.12</v>
      </c>
      <c r="Y334" s="12">
        <v>0</v>
      </c>
      <c r="Z334" s="12">
        <v>15.12</v>
      </c>
      <c r="AB334" s="7">
        <f t="shared" si="5"/>
        <v>8032.72</v>
      </c>
    </row>
    <row r="335" spans="2:28" x14ac:dyDescent="0.2">
      <c r="B335" s="6">
        <v>44529</v>
      </c>
      <c r="C335" s="12">
        <v>48.720000000000006</v>
      </c>
      <c r="D335" s="12">
        <v>76.239999999999995</v>
      </c>
      <c r="E335" s="12">
        <v>107.6</v>
      </c>
      <c r="F335" s="12">
        <v>146</v>
      </c>
      <c r="G335" s="12">
        <v>201.68</v>
      </c>
      <c r="H335" s="12">
        <v>297.76</v>
      </c>
      <c r="I335" s="12">
        <v>444.64</v>
      </c>
      <c r="J335" s="12">
        <v>633.28</v>
      </c>
      <c r="K335" s="12">
        <v>876.4799999999999</v>
      </c>
      <c r="L335" s="12">
        <v>975.5200000000001</v>
      </c>
      <c r="M335" s="12">
        <v>1006.8800000000001</v>
      </c>
      <c r="N335" s="12">
        <v>1012</v>
      </c>
      <c r="O335" s="12">
        <v>1012</v>
      </c>
      <c r="P335" s="12">
        <v>1012</v>
      </c>
      <c r="Q335" s="12">
        <v>1012</v>
      </c>
      <c r="R335" s="12">
        <v>1012</v>
      </c>
      <c r="S335" s="12">
        <v>1012</v>
      </c>
      <c r="T335" s="12">
        <v>1012</v>
      </c>
      <c r="U335" s="12">
        <v>1012</v>
      </c>
      <c r="V335" s="12">
        <v>1011.2</v>
      </c>
      <c r="W335" s="12">
        <v>993.76</v>
      </c>
      <c r="X335" s="12">
        <v>939.28</v>
      </c>
      <c r="Y335" s="12">
        <v>812.16000000000008</v>
      </c>
      <c r="Z335" s="12">
        <v>791.68000000000006</v>
      </c>
      <c r="AB335" s="7">
        <f t="shared" si="5"/>
        <v>17458.88</v>
      </c>
    </row>
    <row r="336" spans="2:28" x14ac:dyDescent="0.2">
      <c r="B336" s="6">
        <v>44530</v>
      </c>
      <c r="C336" s="12">
        <v>720.96</v>
      </c>
      <c r="D336" s="12">
        <v>669.6</v>
      </c>
      <c r="E336" s="12">
        <v>690.4</v>
      </c>
      <c r="F336" s="12">
        <v>581.91999999999996</v>
      </c>
      <c r="G336" s="12">
        <v>454.4</v>
      </c>
      <c r="H336" s="12">
        <v>297.76</v>
      </c>
      <c r="I336" s="12">
        <v>107.6</v>
      </c>
      <c r="J336" s="12">
        <v>20.239999999999998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20.239999999999998</v>
      </c>
      <c r="W336" s="12">
        <v>35.6</v>
      </c>
      <c r="X336" s="12">
        <v>84.08</v>
      </c>
      <c r="Y336" s="12">
        <v>201.68</v>
      </c>
      <c r="Z336" s="12">
        <v>380.8</v>
      </c>
      <c r="AB336" s="7">
        <f t="shared" si="5"/>
        <v>4265.2799999999988</v>
      </c>
    </row>
    <row r="337" spans="2:28" x14ac:dyDescent="0.2">
      <c r="B337" s="6">
        <v>44531</v>
      </c>
      <c r="C337" s="12">
        <v>560</v>
      </c>
      <c r="D337" s="12">
        <v>690.4</v>
      </c>
      <c r="E337" s="12">
        <v>817.04000000000008</v>
      </c>
      <c r="F337" s="12">
        <v>939.28</v>
      </c>
      <c r="G337" s="12">
        <v>975.36</v>
      </c>
      <c r="H337" s="12">
        <v>993.76</v>
      </c>
      <c r="I337" s="12">
        <v>995.04000000000019</v>
      </c>
      <c r="J337" s="12">
        <v>1006.8800000000001</v>
      </c>
      <c r="K337" s="12">
        <v>1005.6</v>
      </c>
      <c r="L337" s="12">
        <v>1005.6</v>
      </c>
      <c r="M337" s="12">
        <v>1006.8800000000001</v>
      </c>
      <c r="N337" s="12">
        <v>1011.2</v>
      </c>
      <c r="O337" s="12">
        <v>1011.36</v>
      </c>
      <c r="P337" s="12">
        <v>1011.36</v>
      </c>
      <c r="Q337" s="12">
        <v>1012</v>
      </c>
      <c r="R337" s="12">
        <v>1012</v>
      </c>
      <c r="S337" s="12">
        <v>1012</v>
      </c>
      <c r="T337" s="12">
        <v>1012</v>
      </c>
      <c r="U337" s="12">
        <v>1012</v>
      </c>
      <c r="V337" s="12">
        <v>1012</v>
      </c>
      <c r="W337" s="12">
        <v>1012</v>
      </c>
      <c r="X337" s="12">
        <v>1012</v>
      </c>
      <c r="Y337" s="12">
        <v>1012</v>
      </c>
      <c r="Z337" s="12">
        <v>1012</v>
      </c>
      <c r="AB337" s="7">
        <f t="shared" si="5"/>
        <v>23149.760000000002</v>
      </c>
    </row>
    <row r="338" spans="2:28" x14ac:dyDescent="0.2">
      <c r="B338" s="6">
        <v>44532</v>
      </c>
      <c r="C338" s="12">
        <v>1012</v>
      </c>
      <c r="D338" s="12">
        <v>1012</v>
      </c>
      <c r="E338" s="12">
        <v>1012</v>
      </c>
      <c r="F338" s="12">
        <v>1012</v>
      </c>
      <c r="G338" s="12">
        <v>1012</v>
      </c>
      <c r="H338" s="12">
        <v>1012</v>
      </c>
      <c r="I338" s="12">
        <v>1006.8800000000001</v>
      </c>
      <c r="J338" s="12">
        <v>993.76</v>
      </c>
      <c r="K338" s="12">
        <v>942.24</v>
      </c>
      <c r="L338" s="12">
        <v>804.16000000000008</v>
      </c>
      <c r="M338" s="12">
        <v>518.24</v>
      </c>
      <c r="N338" s="12">
        <v>297.76</v>
      </c>
      <c r="O338" s="12">
        <v>226.88000000000002</v>
      </c>
      <c r="P338" s="12">
        <v>201.68</v>
      </c>
      <c r="Q338" s="12">
        <v>226.88000000000002</v>
      </c>
      <c r="R338" s="12">
        <v>240.56000000000003</v>
      </c>
      <c r="S338" s="12">
        <v>240.56000000000003</v>
      </c>
      <c r="T338" s="12">
        <v>267.92000000000007</v>
      </c>
      <c r="U338" s="12">
        <v>254.24000000000007</v>
      </c>
      <c r="V338" s="12">
        <v>346.23999999999995</v>
      </c>
      <c r="W338" s="12">
        <v>475.52</v>
      </c>
      <c r="X338" s="12">
        <v>669.6</v>
      </c>
      <c r="Y338" s="12">
        <v>812.16000000000008</v>
      </c>
      <c r="Z338" s="12">
        <v>971.28</v>
      </c>
      <c r="AB338" s="7">
        <f t="shared" si="5"/>
        <v>15568.56</v>
      </c>
    </row>
    <row r="339" spans="2:28" x14ac:dyDescent="0.2">
      <c r="B339" s="6">
        <v>44533</v>
      </c>
      <c r="C339" s="12">
        <v>942.24</v>
      </c>
      <c r="D339" s="12">
        <v>971.28</v>
      </c>
      <c r="E339" s="12">
        <v>995.04000000000019</v>
      </c>
      <c r="F339" s="12">
        <v>1011.36</v>
      </c>
      <c r="G339" s="12">
        <v>1011.36</v>
      </c>
      <c r="H339" s="12">
        <v>1006.72</v>
      </c>
      <c r="I339" s="12">
        <v>995.04000000000019</v>
      </c>
      <c r="J339" s="12">
        <v>1006.8800000000001</v>
      </c>
      <c r="K339" s="12">
        <v>1006.8800000000001</v>
      </c>
      <c r="L339" s="12">
        <v>1011.36</v>
      </c>
      <c r="M339" s="12">
        <v>1011.36</v>
      </c>
      <c r="N339" s="12">
        <v>1011.36</v>
      </c>
      <c r="O339" s="12">
        <v>995.04000000000019</v>
      </c>
      <c r="P339" s="12">
        <v>942.24</v>
      </c>
      <c r="Q339" s="12">
        <v>876.4799999999999</v>
      </c>
      <c r="R339" s="12">
        <v>690.4</v>
      </c>
      <c r="S339" s="12">
        <v>497.43999999999994</v>
      </c>
      <c r="T339" s="12">
        <v>401.91999999999996</v>
      </c>
      <c r="U339" s="12">
        <v>346.23999999999995</v>
      </c>
      <c r="V339" s="12">
        <v>190.16000000000003</v>
      </c>
      <c r="W339" s="12">
        <v>136.4</v>
      </c>
      <c r="X339" s="12">
        <v>201.68</v>
      </c>
      <c r="Y339" s="12">
        <v>240.56000000000003</v>
      </c>
      <c r="Z339" s="12">
        <v>190.16000000000003</v>
      </c>
      <c r="AB339" s="7">
        <f t="shared" si="5"/>
        <v>17689.600000000006</v>
      </c>
    </row>
    <row r="340" spans="2:28" x14ac:dyDescent="0.2">
      <c r="B340" s="6">
        <v>44534</v>
      </c>
      <c r="C340" s="12">
        <v>107.6</v>
      </c>
      <c r="D340" s="12">
        <v>99.759999999999991</v>
      </c>
      <c r="E340" s="12">
        <v>84.08</v>
      </c>
      <c r="F340" s="12">
        <v>42.160000000000004</v>
      </c>
      <c r="G340" s="12">
        <v>30.479999999999997</v>
      </c>
      <c r="H340" s="12">
        <v>55.280000000000008</v>
      </c>
      <c r="I340" s="12">
        <v>117.2</v>
      </c>
      <c r="J340" s="12">
        <v>240.56000000000003</v>
      </c>
      <c r="K340" s="12">
        <v>401.91999999999996</v>
      </c>
      <c r="L340" s="12">
        <v>728.96</v>
      </c>
      <c r="M340" s="12">
        <v>990.8</v>
      </c>
      <c r="N340" s="12">
        <v>1012</v>
      </c>
      <c r="O340" s="12">
        <v>1012</v>
      </c>
      <c r="P340" s="12">
        <v>1012</v>
      </c>
      <c r="Q340" s="12">
        <v>1012</v>
      </c>
      <c r="R340" s="12">
        <v>1012</v>
      </c>
      <c r="S340" s="12">
        <v>1012</v>
      </c>
      <c r="T340" s="12">
        <v>1012</v>
      </c>
      <c r="U340" s="12">
        <v>1012</v>
      </c>
      <c r="V340" s="12">
        <v>1012</v>
      </c>
      <c r="W340" s="12">
        <v>1012</v>
      </c>
      <c r="X340" s="12">
        <v>1012</v>
      </c>
      <c r="Y340" s="12">
        <v>1012</v>
      </c>
      <c r="Z340" s="12">
        <v>1012</v>
      </c>
      <c r="AB340" s="7">
        <f t="shared" si="5"/>
        <v>16054.8</v>
      </c>
    </row>
    <row r="341" spans="2:28" x14ac:dyDescent="0.2">
      <c r="B341" s="6">
        <v>44535</v>
      </c>
      <c r="C341" s="12">
        <v>1012</v>
      </c>
      <c r="D341" s="12">
        <v>1012</v>
      </c>
      <c r="E341" s="12">
        <v>1012</v>
      </c>
      <c r="F341" s="12">
        <v>1012</v>
      </c>
      <c r="G341" s="12">
        <v>1012</v>
      </c>
      <c r="H341" s="12">
        <v>1012</v>
      </c>
      <c r="I341" s="12">
        <v>1011.36</v>
      </c>
      <c r="J341" s="12">
        <v>995.04000000000019</v>
      </c>
      <c r="K341" s="12">
        <v>974.24</v>
      </c>
      <c r="L341" s="12">
        <v>926.4</v>
      </c>
      <c r="M341" s="12">
        <v>804.16000000000008</v>
      </c>
      <c r="N341" s="12">
        <v>620.79999999999995</v>
      </c>
      <c r="O341" s="12">
        <v>444.64</v>
      </c>
      <c r="P341" s="12">
        <v>313.91999999999996</v>
      </c>
      <c r="Q341" s="12">
        <v>254.24000000000007</v>
      </c>
      <c r="R341" s="12">
        <v>167.12</v>
      </c>
      <c r="S341" s="12">
        <v>76.239999999999995</v>
      </c>
      <c r="T341" s="12">
        <v>0</v>
      </c>
      <c r="U341" s="12">
        <v>0</v>
      </c>
      <c r="V341" s="12">
        <v>0</v>
      </c>
      <c r="W341" s="12">
        <v>20.239999999999998</v>
      </c>
      <c r="X341" s="12">
        <v>126.8</v>
      </c>
      <c r="Y341" s="12">
        <v>297.76</v>
      </c>
      <c r="Z341" s="12">
        <v>536.31999999999994</v>
      </c>
      <c r="AB341" s="7">
        <f t="shared" si="5"/>
        <v>13641.279999999997</v>
      </c>
    </row>
    <row r="342" spans="2:28" x14ac:dyDescent="0.2">
      <c r="B342" s="6">
        <v>44536</v>
      </c>
      <c r="C342" s="12">
        <v>728.96</v>
      </c>
      <c r="D342" s="12">
        <v>876.4799999999999</v>
      </c>
      <c r="E342" s="12">
        <v>966.4</v>
      </c>
      <c r="F342" s="12">
        <v>990.8</v>
      </c>
      <c r="G342" s="12">
        <v>1006.8800000000001</v>
      </c>
      <c r="H342" s="12">
        <v>1012</v>
      </c>
      <c r="I342" s="12">
        <v>1012</v>
      </c>
      <c r="J342" s="12">
        <v>1012</v>
      </c>
      <c r="K342" s="12">
        <v>1012</v>
      </c>
      <c r="L342" s="12">
        <v>1012</v>
      </c>
      <c r="M342" s="12">
        <v>1006.72</v>
      </c>
      <c r="N342" s="12">
        <v>971.28</v>
      </c>
      <c r="O342" s="12">
        <v>876.4799999999999</v>
      </c>
      <c r="P342" s="12">
        <v>876.4799999999999</v>
      </c>
      <c r="Q342" s="12">
        <v>817.04000000000008</v>
      </c>
      <c r="R342" s="12">
        <v>817.04000000000008</v>
      </c>
      <c r="S342" s="12">
        <v>876.4799999999999</v>
      </c>
      <c r="T342" s="12">
        <v>889.3599999999999</v>
      </c>
      <c r="U342" s="12">
        <v>942.24</v>
      </c>
      <c r="V342" s="12">
        <v>971.28</v>
      </c>
      <c r="W342" s="12">
        <v>994.88000000000011</v>
      </c>
      <c r="X342" s="12">
        <v>1006.72</v>
      </c>
      <c r="Y342" s="12">
        <v>995.04000000000019</v>
      </c>
      <c r="Z342" s="12">
        <v>990.8</v>
      </c>
      <c r="AB342" s="7">
        <f t="shared" si="5"/>
        <v>22661.360000000004</v>
      </c>
    </row>
    <row r="343" spans="2:28" x14ac:dyDescent="0.2">
      <c r="B343" s="6">
        <v>44537</v>
      </c>
      <c r="C343" s="12">
        <v>975.36</v>
      </c>
      <c r="D343" s="12">
        <v>966.4</v>
      </c>
      <c r="E343" s="12">
        <v>892.31999999999994</v>
      </c>
      <c r="F343" s="12">
        <v>804.16000000000008</v>
      </c>
      <c r="G343" s="12">
        <v>581.91999999999996</v>
      </c>
      <c r="H343" s="12">
        <v>362.4</v>
      </c>
      <c r="I343" s="12">
        <v>146</v>
      </c>
      <c r="J343" s="12">
        <v>20.239999999999998</v>
      </c>
      <c r="K343" s="12">
        <v>35.6</v>
      </c>
      <c r="L343" s="12">
        <v>201.68</v>
      </c>
      <c r="M343" s="12">
        <v>423.84</v>
      </c>
      <c r="N343" s="12">
        <v>690.4</v>
      </c>
      <c r="O343" s="12">
        <v>884.4799999999999</v>
      </c>
      <c r="P343" s="12">
        <v>975.5200000000001</v>
      </c>
      <c r="Q343" s="12">
        <v>1011.36</v>
      </c>
      <c r="R343" s="12">
        <v>1012</v>
      </c>
      <c r="S343" s="12">
        <v>1012</v>
      </c>
      <c r="T343" s="12">
        <v>1012</v>
      </c>
      <c r="U343" s="12">
        <v>1012</v>
      </c>
      <c r="V343" s="12">
        <v>1012</v>
      </c>
      <c r="W343" s="12">
        <v>1012</v>
      </c>
      <c r="X343" s="12">
        <v>1012</v>
      </c>
      <c r="Y343" s="12">
        <v>1012</v>
      </c>
      <c r="Z343" s="12">
        <v>1012</v>
      </c>
      <c r="AB343" s="7">
        <f t="shared" si="5"/>
        <v>18079.68</v>
      </c>
    </row>
    <row r="344" spans="2:28" x14ac:dyDescent="0.2">
      <c r="B344" s="6">
        <v>44538</v>
      </c>
      <c r="C344" s="12">
        <v>1012</v>
      </c>
      <c r="D344" s="12">
        <v>1012</v>
      </c>
      <c r="E344" s="12">
        <v>1012</v>
      </c>
      <c r="F344" s="12">
        <v>1011.36</v>
      </c>
      <c r="G344" s="12">
        <v>993.76</v>
      </c>
      <c r="H344" s="12">
        <v>939.28</v>
      </c>
      <c r="I344" s="12">
        <v>974.24</v>
      </c>
      <c r="J344" s="12">
        <v>995.04000000000019</v>
      </c>
      <c r="K344" s="12">
        <v>995.04000000000019</v>
      </c>
      <c r="L344" s="12">
        <v>995.04000000000019</v>
      </c>
      <c r="M344" s="12">
        <v>975.5200000000001</v>
      </c>
      <c r="N344" s="12">
        <v>942.24</v>
      </c>
      <c r="O344" s="12">
        <v>884.4799999999999</v>
      </c>
      <c r="P344" s="12">
        <v>804.16000000000008</v>
      </c>
      <c r="Q344" s="12">
        <v>708.48</v>
      </c>
      <c r="R344" s="12">
        <v>602.72</v>
      </c>
      <c r="S344" s="12">
        <v>454.4</v>
      </c>
      <c r="T344" s="12">
        <v>313.91999999999996</v>
      </c>
      <c r="U344" s="12">
        <v>226.88000000000002</v>
      </c>
      <c r="V344" s="12">
        <v>190.16000000000003</v>
      </c>
      <c r="W344" s="12">
        <v>178.64000000000001</v>
      </c>
      <c r="X344" s="12">
        <v>178.64000000000001</v>
      </c>
      <c r="Y344" s="12">
        <v>190.16000000000003</v>
      </c>
      <c r="Z344" s="12">
        <v>190.16000000000003</v>
      </c>
      <c r="AB344" s="7">
        <f t="shared" si="5"/>
        <v>16780.319999999996</v>
      </c>
    </row>
    <row r="345" spans="2:28" x14ac:dyDescent="0.2">
      <c r="B345" s="6">
        <v>44539</v>
      </c>
      <c r="C345" s="12">
        <v>167.12</v>
      </c>
      <c r="D345" s="12">
        <v>126.8</v>
      </c>
      <c r="E345" s="12">
        <v>136.4</v>
      </c>
      <c r="F345" s="12">
        <v>240.56000000000003</v>
      </c>
      <c r="G345" s="12">
        <v>346.23999999999995</v>
      </c>
      <c r="H345" s="12">
        <v>330.08</v>
      </c>
      <c r="I345" s="12">
        <v>254.24000000000007</v>
      </c>
      <c r="J345" s="12">
        <v>201.68</v>
      </c>
      <c r="K345" s="12">
        <v>190.16000000000003</v>
      </c>
      <c r="L345" s="12">
        <v>201.68</v>
      </c>
      <c r="M345" s="12">
        <v>213.2</v>
      </c>
      <c r="N345" s="12">
        <v>240.56000000000003</v>
      </c>
      <c r="O345" s="12">
        <v>281.60000000000002</v>
      </c>
      <c r="P345" s="12">
        <v>267.92000000000007</v>
      </c>
      <c r="Q345" s="12">
        <v>267.92000000000007</v>
      </c>
      <c r="R345" s="12">
        <v>346.23999999999995</v>
      </c>
      <c r="S345" s="12">
        <v>475.52</v>
      </c>
      <c r="T345" s="12">
        <v>602.72</v>
      </c>
      <c r="U345" s="12">
        <v>720.96</v>
      </c>
      <c r="V345" s="12">
        <v>791.68000000000006</v>
      </c>
      <c r="W345" s="12">
        <v>728.96</v>
      </c>
      <c r="X345" s="12">
        <v>633.28</v>
      </c>
      <c r="Y345" s="12">
        <v>620.79999999999995</v>
      </c>
      <c r="Z345" s="12">
        <v>720.96</v>
      </c>
      <c r="AB345" s="7">
        <f t="shared" si="5"/>
        <v>9107.2799999999988</v>
      </c>
    </row>
    <row r="346" spans="2:28" x14ac:dyDescent="0.2">
      <c r="B346" s="6">
        <v>44540</v>
      </c>
      <c r="C346" s="12">
        <v>804.16000000000008</v>
      </c>
      <c r="D346" s="12">
        <v>804.16000000000008</v>
      </c>
      <c r="E346" s="12">
        <v>812.16000000000008</v>
      </c>
      <c r="F346" s="12">
        <v>812.16000000000008</v>
      </c>
      <c r="G346" s="12">
        <v>812.16000000000008</v>
      </c>
      <c r="H346" s="12">
        <v>876.4799999999999</v>
      </c>
      <c r="I346" s="12">
        <v>892.31999999999994</v>
      </c>
      <c r="J346" s="12">
        <v>812.16000000000008</v>
      </c>
      <c r="K346" s="12">
        <v>728.96</v>
      </c>
      <c r="L346" s="12">
        <v>728.96</v>
      </c>
      <c r="M346" s="12">
        <v>669.6</v>
      </c>
      <c r="N346" s="12">
        <v>620.79999999999995</v>
      </c>
      <c r="O346" s="12">
        <v>581.91999999999996</v>
      </c>
      <c r="P346" s="12">
        <v>560</v>
      </c>
      <c r="Q346" s="12">
        <v>581.91999999999996</v>
      </c>
      <c r="R346" s="12">
        <v>633.28</v>
      </c>
      <c r="S346" s="12">
        <v>690.4</v>
      </c>
      <c r="T346" s="12">
        <v>669.6</v>
      </c>
      <c r="U346" s="12">
        <v>633.28</v>
      </c>
      <c r="V346" s="12">
        <v>669.6</v>
      </c>
      <c r="W346" s="12">
        <v>708.48</v>
      </c>
      <c r="X346" s="12">
        <v>728.96</v>
      </c>
      <c r="Y346" s="12">
        <v>708.48</v>
      </c>
      <c r="Z346" s="12">
        <v>669.6</v>
      </c>
      <c r="AB346" s="7">
        <f t="shared" si="5"/>
        <v>17209.599999999999</v>
      </c>
    </row>
    <row r="347" spans="2:28" x14ac:dyDescent="0.2">
      <c r="B347" s="6">
        <v>44541</v>
      </c>
      <c r="C347" s="12">
        <v>602.72</v>
      </c>
      <c r="D347" s="12">
        <v>602.72</v>
      </c>
      <c r="E347" s="12">
        <v>518.24</v>
      </c>
      <c r="F347" s="12">
        <v>454.4</v>
      </c>
      <c r="G347" s="12">
        <v>346.23999999999995</v>
      </c>
      <c r="H347" s="12">
        <v>330.08</v>
      </c>
      <c r="I347" s="12">
        <v>444.64</v>
      </c>
      <c r="J347" s="12">
        <v>560</v>
      </c>
      <c r="K347" s="12">
        <v>690.4</v>
      </c>
      <c r="L347" s="12">
        <v>804.16000000000008</v>
      </c>
      <c r="M347" s="12">
        <v>876.4799999999999</v>
      </c>
      <c r="N347" s="12">
        <v>884.4799999999999</v>
      </c>
      <c r="O347" s="12">
        <v>990.8</v>
      </c>
      <c r="P347" s="12">
        <v>990.8</v>
      </c>
      <c r="Q347" s="12">
        <v>994.88000000000011</v>
      </c>
      <c r="R347" s="12">
        <v>939.28</v>
      </c>
      <c r="S347" s="12">
        <v>804.16000000000008</v>
      </c>
      <c r="T347" s="12">
        <v>633.28</v>
      </c>
      <c r="U347" s="12">
        <v>602.72</v>
      </c>
      <c r="V347" s="12">
        <v>581.91999999999996</v>
      </c>
      <c r="W347" s="12">
        <v>560</v>
      </c>
      <c r="X347" s="12">
        <v>581.91999999999996</v>
      </c>
      <c r="Y347" s="12">
        <v>581.91999999999996</v>
      </c>
      <c r="Z347" s="12">
        <v>560</v>
      </c>
      <c r="AB347" s="7">
        <f t="shared" si="5"/>
        <v>15936.239999999998</v>
      </c>
    </row>
    <row r="348" spans="2:28" x14ac:dyDescent="0.2">
      <c r="B348" s="6">
        <v>44542</v>
      </c>
      <c r="C348" s="12">
        <v>560</v>
      </c>
      <c r="D348" s="12">
        <v>620.79999999999995</v>
      </c>
      <c r="E348" s="12">
        <v>620.79999999999995</v>
      </c>
      <c r="F348" s="12">
        <v>581.91999999999996</v>
      </c>
      <c r="G348" s="12">
        <v>560</v>
      </c>
      <c r="H348" s="12">
        <v>581.91999999999996</v>
      </c>
      <c r="I348" s="12">
        <v>581.91999999999996</v>
      </c>
      <c r="J348" s="12">
        <v>536.31999999999994</v>
      </c>
      <c r="K348" s="12">
        <v>497.43999999999994</v>
      </c>
      <c r="L348" s="12">
        <v>497.43999999999994</v>
      </c>
      <c r="M348" s="12">
        <v>444.64</v>
      </c>
      <c r="N348" s="12">
        <v>346.23999999999995</v>
      </c>
      <c r="O348" s="12">
        <v>267.92000000000007</v>
      </c>
      <c r="P348" s="12">
        <v>201.68</v>
      </c>
      <c r="Q348" s="12">
        <v>201.68</v>
      </c>
      <c r="R348" s="12">
        <v>226.88000000000002</v>
      </c>
      <c r="S348" s="12">
        <v>313.91999999999996</v>
      </c>
      <c r="T348" s="12">
        <v>581.91999999999996</v>
      </c>
      <c r="U348" s="12">
        <v>939.28</v>
      </c>
      <c r="V348" s="12">
        <v>1011.36</v>
      </c>
      <c r="W348" s="12">
        <v>1006.8800000000001</v>
      </c>
      <c r="X348" s="12">
        <v>1012</v>
      </c>
      <c r="Y348" s="12">
        <v>1012</v>
      </c>
      <c r="Z348" s="12">
        <v>1012</v>
      </c>
      <c r="AB348" s="7">
        <f t="shared" si="5"/>
        <v>14216.96</v>
      </c>
    </row>
    <row r="349" spans="2:28" x14ac:dyDescent="0.2">
      <c r="B349" s="6">
        <v>44543</v>
      </c>
      <c r="C349" s="12">
        <v>1012</v>
      </c>
      <c r="D349" s="12">
        <v>1012</v>
      </c>
      <c r="E349" s="12">
        <v>1012</v>
      </c>
      <c r="F349" s="12">
        <v>1012</v>
      </c>
      <c r="G349" s="12">
        <v>1012</v>
      </c>
      <c r="H349" s="12">
        <v>1012</v>
      </c>
      <c r="I349" s="12">
        <v>1012</v>
      </c>
      <c r="J349" s="12">
        <v>1012</v>
      </c>
      <c r="K349" s="12">
        <v>1011.36</v>
      </c>
      <c r="L349" s="12">
        <v>990.8</v>
      </c>
      <c r="M349" s="12">
        <v>884.4799999999999</v>
      </c>
      <c r="N349" s="12">
        <v>812.16000000000008</v>
      </c>
      <c r="O349" s="12">
        <v>804.16000000000008</v>
      </c>
      <c r="P349" s="12">
        <v>876.4799999999999</v>
      </c>
      <c r="Q349" s="12">
        <v>889.3599999999999</v>
      </c>
      <c r="R349" s="12">
        <v>939.28</v>
      </c>
      <c r="S349" s="12">
        <v>966.4</v>
      </c>
      <c r="T349" s="12">
        <v>942.24</v>
      </c>
      <c r="U349" s="12">
        <v>892.31999999999994</v>
      </c>
      <c r="V349" s="12">
        <v>892.31999999999994</v>
      </c>
      <c r="W349" s="12">
        <v>817.04000000000008</v>
      </c>
      <c r="X349" s="12">
        <v>791.68000000000006</v>
      </c>
      <c r="Y349" s="12">
        <v>817.04000000000008</v>
      </c>
      <c r="Z349" s="12">
        <v>876.4799999999999</v>
      </c>
      <c r="AB349" s="7">
        <f t="shared" si="5"/>
        <v>22299.600000000002</v>
      </c>
    </row>
    <row r="350" spans="2:28" x14ac:dyDescent="0.2">
      <c r="B350" s="6">
        <v>44544</v>
      </c>
      <c r="C350" s="12">
        <v>804.16000000000008</v>
      </c>
      <c r="D350" s="12">
        <v>876.4799999999999</v>
      </c>
      <c r="E350" s="12">
        <v>942.24</v>
      </c>
      <c r="F350" s="12">
        <v>993.76</v>
      </c>
      <c r="G350" s="12">
        <v>1005.6</v>
      </c>
      <c r="H350" s="12">
        <v>1011.36</v>
      </c>
      <c r="I350" s="12">
        <v>1012</v>
      </c>
      <c r="J350" s="12">
        <v>1012</v>
      </c>
      <c r="K350" s="12">
        <v>1012</v>
      </c>
      <c r="L350" s="12">
        <v>1012</v>
      </c>
      <c r="M350" s="12">
        <v>1012</v>
      </c>
      <c r="N350" s="12">
        <v>1012</v>
      </c>
      <c r="O350" s="12">
        <v>1012</v>
      </c>
      <c r="P350" s="12">
        <v>1012</v>
      </c>
      <c r="Q350" s="12">
        <v>1012</v>
      </c>
      <c r="R350" s="12">
        <v>1012</v>
      </c>
      <c r="S350" s="12">
        <v>1012</v>
      </c>
      <c r="T350" s="12">
        <v>1012</v>
      </c>
      <c r="U350" s="12">
        <v>1012</v>
      </c>
      <c r="V350" s="12">
        <v>1012</v>
      </c>
      <c r="W350" s="12">
        <v>1012</v>
      </c>
      <c r="X350" s="12">
        <v>1012</v>
      </c>
      <c r="Y350" s="12">
        <v>1012</v>
      </c>
      <c r="Z350" s="12">
        <v>1012</v>
      </c>
      <c r="AB350" s="7">
        <f t="shared" si="5"/>
        <v>23849.599999999999</v>
      </c>
    </row>
    <row r="351" spans="2:28" x14ac:dyDescent="0.2">
      <c r="B351" s="6">
        <v>44545</v>
      </c>
      <c r="C351" s="12">
        <v>1012</v>
      </c>
      <c r="D351" s="12">
        <v>1012</v>
      </c>
      <c r="E351" s="12">
        <v>1012</v>
      </c>
      <c r="F351" s="12">
        <v>1012</v>
      </c>
      <c r="G351" s="12">
        <v>1012</v>
      </c>
      <c r="H351" s="12">
        <v>1012</v>
      </c>
      <c r="I351" s="12">
        <v>1012</v>
      </c>
      <c r="J351" s="12">
        <v>1011.36</v>
      </c>
      <c r="K351" s="12">
        <v>1006.8800000000001</v>
      </c>
      <c r="L351" s="12">
        <v>1006.8800000000001</v>
      </c>
      <c r="M351" s="12">
        <v>1011.36</v>
      </c>
      <c r="N351" s="12">
        <v>1012</v>
      </c>
      <c r="O351" s="12">
        <v>1012</v>
      </c>
      <c r="P351" s="12">
        <v>1011.36</v>
      </c>
      <c r="Q351" s="12">
        <v>1006.8800000000001</v>
      </c>
      <c r="R351" s="12">
        <v>995.04000000000019</v>
      </c>
      <c r="S351" s="12">
        <v>974.24</v>
      </c>
      <c r="T351" s="12">
        <v>926.4</v>
      </c>
      <c r="U351" s="12">
        <v>876.4799999999999</v>
      </c>
      <c r="V351" s="12">
        <v>804.16000000000008</v>
      </c>
      <c r="W351" s="12">
        <v>728.96</v>
      </c>
      <c r="X351" s="12">
        <v>633.28</v>
      </c>
      <c r="Y351" s="12">
        <v>475.52</v>
      </c>
      <c r="Z351" s="12">
        <v>401.91999999999996</v>
      </c>
      <c r="AB351" s="7">
        <f t="shared" si="5"/>
        <v>21978.720000000001</v>
      </c>
    </row>
    <row r="352" spans="2:28" x14ac:dyDescent="0.2">
      <c r="B352" s="6">
        <v>44546</v>
      </c>
      <c r="C352" s="12">
        <v>313.91999999999996</v>
      </c>
      <c r="D352" s="12">
        <v>226.88000000000002</v>
      </c>
      <c r="E352" s="12">
        <v>155.6</v>
      </c>
      <c r="F352" s="12">
        <v>126.8</v>
      </c>
      <c r="G352" s="12">
        <v>136.4</v>
      </c>
      <c r="H352" s="12">
        <v>240.56000000000003</v>
      </c>
      <c r="I352" s="12">
        <v>423.84</v>
      </c>
      <c r="J352" s="12">
        <v>581.91999999999996</v>
      </c>
      <c r="K352" s="12">
        <v>728.96</v>
      </c>
      <c r="L352" s="12">
        <v>812.16000000000008</v>
      </c>
      <c r="M352" s="12">
        <v>804.16000000000008</v>
      </c>
      <c r="N352" s="12">
        <v>791.68000000000006</v>
      </c>
      <c r="O352" s="12">
        <v>791.68000000000006</v>
      </c>
      <c r="P352" s="12">
        <v>804.16000000000008</v>
      </c>
      <c r="Q352" s="12">
        <v>791.68000000000006</v>
      </c>
      <c r="R352" s="12">
        <v>804.16000000000008</v>
      </c>
      <c r="S352" s="12">
        <v>791.68000000000006</v>
      </c>
      <c r="T352" s="12">
        <v>728.96</v>
      </c>
      <c r="U352" s="12">
        <v>720.96</v>
      </c>
      <c r="V352" s="12">
        <v>720.96</v>
      </c>
      <c r="W352" s="12">
        <v>728.96</v>
      </c>
      <c r="X352" s="12">
        <v>720.96</v>
      </c>
      <c r="Y352" s="12">
        <v>669.6</v>
      </c>
      <c r="Z352" s="12">
        <v>581.91999999999996</v>
      </c>
      <c r="AB352" s="7">
        <f t="shared" si="5"/>
        <v>14198.559999999998</v>
      </c>
    </row>
    <row r="353" spans="2:28" x14ac:dyDescent="0.2">
      <c r="B353" s="6">
        <v>44547</v>
      </c>
      <c r="C353" s="12">
        <v>518.24</v>
      </c>
      <c r="D353" s="12">
        <v>454.4</v>
      </c>
      <c r="E353" s="12">
        <v>362.4</v>
      </c>
      <c r="F353" s="12">
        <v>313.91999999999996</v>
      </c>
      <c r="G353" s="12">
        <v>254.24000000000007</v>
      </c>
      <c r="H353" s="12">
        <v>190.16000000000003</v>
      </c>
      <c r="I353" s="12">
        <v>146</v>
      </c>
      <c r="J353" s="12">
        <v>117.2</v>
      </c>
      <c r="K353" s="12">
        <v>91.919999999999987</v>
      </c>
      <c r="L353" s="12">
        <v>76.239999999999995</v>
      </c>
      <c r="M353" s="12">
        <v>55.280000000000008</v>
      </c>
      <c r="N353" s="12">
        <v>42.160000000000004</v>
      </c>
      <c r="O353" s="12">
        <v>30.479999999999997</v>
      </c>
      <c r="P353" s="12">
        <v>25.359999999999996</v>
      </c>
      <c r="Q353" s="12">
        <v>10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15.12</v>
      </c>
      <c r="AB353" s="7">
        <f t="shared" si="5"/>
        <v>2703.12</v>
      </c>
    </row>
    <row r="354" spans="2:28" x14ac:dyDescent="0.2">
      <c r="B354" s="6">
        <v>44548</v>
      </c>
      <c r="C354" s="12">
        <v>35.6</v>
      </c>
      <c r="D354" s="12">
        <v>48.720000000000006</v>
      </c>
      <c r="E354" s="12">
        <v>55.280000000000008</v>
      </c>
      <c r="F354" s="12">
        <v>55.280000000000008</v>
      </c>
      <c r="G354" s="12">
        <v>48.720000000000006</v>
      </c>
      <c r="H354" s="12">
        <v>42.160000000000004</v>
      </c>
      <c r="I354" s="12">
        <v>48.720000000000006</v>
      </c>
      <c r="J354" s="12">
        <v>61.840000000000011</v>
      </c>
      <c r="K354" s="12">
        <v>91.919999999999987</v>
      </c>
      <c r="L354" s="12">
        <v>126.8</v>
      </c>
      <c r="M354" s="12">
        <v>167.12</v>
      </c>
      <c r="N354" s="12">
        <v>213.2</v>
      </c>
      <c r="O354" s="12">
        <v>240.56000000000003</v>
      </c>
      <c r="P354" s="12">
        <v>240.56000000000003</v>
      </c>
      <c r="Q354" s="12">
        <v>226.88000000000002</v>
      </c>
      <c r="R354" s="12">
        <v>213.2</v>
      </c>
      <c r="S354" s="12">
        <v>167.12</v>
      </c>
      <c r="T354" s="12">
        <v>117.2</v>
      </c>
      <c r="U354" s="12">
        <v>91.919999999999987</v>
      </c>
      <c r="V354" s="12">
        <v>61.840000000000011</v>
      </c>
      <c r="W354" s="12">
        <v>42.160000000000004</v>
      </c>
      <c r="X354" s="12">
        <v>55.280000000000008</v>
      </c>
      <c r="Y354" s="12">
        <v>84.08</v>
      </c>
      <c r="Z354" s="12">
        <v>107.6</v>
      </c>
      <c r="AB354" s="7">
        <f t="shared" si="5"/>
        <v>2643.76</v>
      </c>
    </row>
    <row r="355" spans="2:28" x14ac:dyDescent="0.2">
      <c r="B355" s="6">
        <v>44549</v>
      </c>
      <c r="C355" s="12">
        <v>126.8</v>
      </c>
      <c r="D355" s="12">
        <v>126.8</v>
      </c>
      <c r="E355" s="12">
        <v>117.2</v>
      </c>
      <c r="F355" s="12">
        <v>99.759999999999991</v>
      </c>
      <c r="G355" s="12">
        <v>84.08</v>
      </c>
      <c r="H355" s="12">
        <v>68.400000000000006</v>
      </c>
      <c r="I355" s="12">
        <v>55.280000000000008</v>
      </c>
      <c r="J355" s="12">
        <v>35.6</v>
      </c>
      <c r="K355" s="12">
        <v>25.359999999999996</v>
      </c>
      <c r="L355" s="12">
        <v>10</v>
      </c>
      <c r="M355" s="12">
        <v>0</v>
      </c>
      <c r="N355" s="12">
        <v>0</v>
      </c>
      <c r="O355" s="12">
        <v>0</v>
      </c>
      <c r="P355" s="12">
        <v>0</v>
      </c>
      <c r="Q355" s="12">
        <v>20.239999999999998</v>
      </c>
      <c r="R355" s="12">
        <v>35.6</v>
      </c>
      <c r="S355" s="12">
        <v>48.720000000000006</v>
      </c>
      <c r="T355" s="12">
        <v>61.840000000000011</v>
      </c>
      <c r="U355" s="12">
        <v>76.239999999999995</v>
      </c>
      <c r="V355" s="12">
        <v>91.919999999999987</v>
      </c>
      <c r="W355" s="12">
        <v>99.759999999999991</v>
      </c>
      <c r="X355" s="12">
        <v>91.919999999999987</v>
      </c>
      <c r="Y355" s="12">
        <v>76.239999999999995</v>
      </c>
      <c r="Z355" s="12">
        <v>61.840000000000011</v>
      </c>
      <c r="AB355" s="7">
        <f t="shared" si="5"/>
        <v>1413.6000000000001</v>
      </c>
    </row>
    <row r="356" spans="2:28" x14ac:dyDescent="0.2">
      <c r="B356" s="6">
        <v>44550</v>
      </c>
      <c r="C356" s="12">
        <v>35.6</v>
      </c>
      <c r="D356" s="12">
        <v>10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B356" s="7">
        <f t="shared" si="5"/>
        <v>45.6</v>
      </c>
    </row>
    <row r="357" spans="2:28" x14ac:dyDescent="0.2">
      <c r="B357" s="6">
        <v>44551</v>
      </c>
      <c r="C357" s="12">
        <v>0</v>
      </c>
      <c r="D357" s="12">
        <v>0</v>
      </c>
      <c r="E357" s="12">
        <v>15.12</v>
      </c>
      <c r="F357" s="12">
        <v>25.359999999999996</v>
      </c>
      <c r="G357" s="12">
        <v>20.239999999999998</v>
      </c>
      <c r="H357" s="12">
        <v>15.12</v>
      </c>
      <c r="I357" s="12">
        <v>10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B357" s="7">
        <f t="shared" si="5"/>
        <v>85.84</v>
      </c>
    </row>
    <row r="358" spans="2:28" x14ac:dyDescent="0.2">
      <c r="B358" s="6">
        <v>44552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B358" s="7">
        <f t="shared" si="5"/>
        <v>0</v>
      </c>
    </row>
    <row r="359" spans="2:28" x14ac:dyDescent="0.2">
      <c r="B359" s="6">
        <v>44553</v>
      </c>
      <c r="C359" s="12">
        <v>0</v>
      </c>
      <c r="D359" s="12">
        <v>0</v>
      </c>
      <c r="E359" s="12">
        <v>48.720000000000006</v>
      </c>
      <c r="F359" s="12">
        <v>91.919999999999987</v>
      </c>
      <c r="G359" s="12">
        <v>155.6</v>
      </c>
      <c r="H359" s="12">
        <v>240.56000000000003</v>
      </c>
      <c r="I359" s="12">
        <v>330.08</v>
      </c>
      <c r="J359" s="12">
        <v>380.8</v>
      </c>
      <c r="K359" s="12">
        <v>475.52</v>
      </c>
      <c r="L359" s="12">
        <v>581.91999999999996</v>
      </c>
      <c r="M359" s="12">
        <v>690.4</v>
      </c>
      <c r="N359" s="12">
        <v>728.96</v>
      </c>
      <c r="O359" s="12">
        <v>791.68000000000006</v>
      </c>
      <c r="P359" s="12">
        <v>812.16000000000008</v>
      </c>
      <c r="Q359" s="12">
        <v>884.4799999999999</v>
      </c>
      <c r="R359" s="12">
        <v>892.31999999999994</v>
      </c>
      <c r="S359" s="12">
        <v>942.24</v>
      </c>
      <c r="T359" s="12">
        <v>966.4</v>
      </c>
      <c r="U359" s="12">
        <v>876.4799999999999</v>
      </c>
      <c r="V359" s="12">
        <v>728.96</v>
      </c>
      <c r="W359" s="12">
        <v>669.6</v>
      </c>
      <c r="X359" s="12">
        <v>633.28</v>
      </c>
      <c r="Y359" s="12">
        <v>690.4</v>
      </c>
      <c r="Z359" s="12">
        <v>728.96</v>
      </c>
      <c r="AB359" s="7">
        <f t="shared" si="5"/>
        <v>13341.439999999999</v>
      </c>
    </row>
    <row r="360" spans="2:28" x14ac:dyDescent="0.2">
      <c r="B360" s="6">
        <v>44554</v>
      </c>
      <c r="C360" s="12">
        <v>728.96</v>
      </c>
      <c r="D360" s="12">
        <v>728.96</v>
      </c>
      <c r="E360" s="12">
        <v>728.96</v>
      </c>
      <c r="F360" s="12">
        <v>728.96</v>
      </c>
      <c r="G360" s="12">
        <v>708.48</v>
      </c>
      <c r="H360" s="12">
        <v>728.96</v>
      </c>
      <c r="I360" s="12">
        <v>804.16000000000008</v>
      </c>
      <c r="J360" s="12">
        <v>876.4799999999999</v>
      </c>
      <c r="K360" s="12">
        <v>892.31999999999994</v>
      </c>
      <c r="L360" s="12">
        <v>974.24</v>
      </c>
      <c r="M360" s="12">
        <v>975.36</v>
      </c>
      <c r="N360" s="12">
        <v>971.28</v>
      </c>
      <c r="O360" s="12">
        <v>934.4</v>
      </c>
      <c r="P360" s="12">
        <v>939.28</v>
      </c>
      <c r="Q360" s="12">
        <v>966.4</v>
      </c>
      <c r="R360" s="12">
        <v>975.36</v>
      </c>
      <c r="S360" s="12">
        <v>975.5200000000001</v>
      </c>
      <c r="T360" s="12">
        <v>990.8</v>
      </c>
      <c r="U360" s="12">
        <v>975.5200000000001</v>
      </c>
      <c r="V360" s="12">
        <v>975.36</v>
      </c>
      <c r="W360" s="12">
        <v>974.24</v>
      </c>
      <c r="X360" s="12">
        <v>966.4</v>
      </c>
      <c r="Y360" s="12">
        <v>966.4</v>
      </c>
      <c r="Z360" s="12">
        <v>939.28</v>
      </c>
      <c r="AB360" s="7">
        <f t="shared" si="5"/>
        <v>21426.080000000005</v>
      </c>
    </row>
    <row r="361" spans="2:28" x14ac:dyDescent="0.2">
      <c r="B361" s="6">
        <v>44555</v>
      </c>
      <c r="C361" s="12">
        <v>934.4</v>
      </c>
      <c r="D361" s="12">
        <v>926.4</v>
      </c>
      <c r="E361" s="12">
        <v>892.31999999999994</v>
      </c>
      <c r="F361" s="12">
        <v>889.3599999999999</v>
      </c>
      <c r="G361" s="12">
        <v>889.3599999999999</v>
      </c>
      <c r="H361" s="12">
        <v>892.31999999999994</v>
      </c>
      <c r="I361" s="12">
        <v>926.4</v>
      </c>
      <c r="J361" s="12">
        <v>934.4</v>
      </c>
      <c r="K361" s="12">
        <v>939.28</v>
      </c>
      <c r="L361" s="12">
        <v>942.24</v>
      </c>
      <c r="M361" s="12">
        <v>939.28</v>
      </c>
      <c r="N361" s="12">
        <v>926.4</v>
      </c>
      <c r="O361" s="12">
        <v>926.4</v>
      </c>
      <c r="P361" s="12">
        <v>934.4</v>
      </c>
      <c r="Q361" s="12">
        <v>966.4</v>
      </c>
      <c r="R361" s="12">
        <v>975.5200000000001</v>
      </c>
      <c r="S361" s="12">
        <v>990.8</v>
      </c>
      <c r="T361" s="12">
        <v>990.8</v>
      </c>
      <c r="U361" s="12">
        <v>990.8</v>
      </c>
      <c r="V361" s="12">
        <v>993.76</v>
      </c>
      <c r="W361" s="12">
        <v>995.04000000000019</v>
      </c>
      <c r="X361" s="12">
        <v>995.04000000000019</v>
      </c>
      <c r="Y361" s="12">
        <v>1006.72</v>
      </c>
      <c r="Z361" s="12">
        <v>1006.8800000000001</v>
      </c>
      <c r="AB361" s="7">
        <f t="shared" si="5"/>
        <v>22804.719999999998</v>
      </c>
    </row>
    <row r="362" spans="2:28" x14ac:dyDescent="0.2">
      <c r="B362" s="6">
        <v>44556</v>
      </c>
      <c r="C362" s="12">
        <v>1006.8800000000001</v>
      </c>
      <c r="D362" s="12">
        <v>1006.8800000000001</v>
      </c>
      <c r="E362" s="12">
        <v>1006.8800000000001</v>
      </c>
      <c r="F362" s="12">
        <v>1006.72</v>
      </c>
      <c r="G362" s="12">
        <v>995.04000000000019</v>
      </c>
      <c r="H362" s="12">
        <v>995.04000000000019</v>
      </c>
      <c r="I362" s="12">
        <v>1005.6</v>
      </c>
      <c r="J362" s="12">
        <v>1005.6</v>
      </c>
      <c r="K362" s="12">
        <v>1006.72</v>
      </c>
      <c r="L362" s="12">
        <v>1006.72</v>
      </c>
      <c r="M362" s="12">
        <v>1011.36</v>
      </c>
      <c r="N362" s="12">
        <v>1011.36</v>
      </c>
      <c r="O362" s="12">
        <v>1011.36</v>
      </c>
      <c r="P362" s="12">
        <v>1011.36</v>
      </c>
      <c r="Q362" s="12">
        <v>1011.2</v>
      </c>
      <c r="R362" s="12">
        <v>1011.2</v>
      </c>
      <c r="S362" s="12">
        <v>1011.2</v>
      </c>
      <c r="T362" s="12">
        <v>1006.8800000000001</v>
      </c>
      <c r="U362" s="12">
        <v>1006.72</v>
      </c>
      <c r="V362" s="12">
        <v>1006.8800000000001</v>
      </c>
      <c r="W362" s="12">
        <v>994.88000000000011</v>
      </c>
      <c r="X362" s="12">
        <v>990.8</v>
      </c>
      <c r="Y362" s="12">
        <v>975.5200000000001</v>
      </c>
      <c r="Z362" s="12">
        <v>974.24</v>
      </c>
      <c r="AB362" s="7">
        <f t="shared" si="5"/>
        <v>24077.040000000008</v>
      </c>
    </row>
    <row r="363" spans="2:28" x14ac:dyDescent="0.2">
      <c r="B363" s="6">
        <v>44557</v>
      </c>
      <c r="C363" s="12">
        <v>966.4</v>
      </c>
      <c r="D363" s="12">
        <v>939.28</v>
      </c>
      <c r="E363" s="12">
        <v>892.31999999999994</v>
      </c>
      <c r="F363" s="12">
        <v>876.4799999999999</v>
      </c>
      <c r="G363" s="12">
        <v>804.16000000000008</v>
      </c>
      <c r="H363" s="12">
        <v>690.4</v>
      </c>
      <c r="I363" s="12">
        <v>560</v>
      </c>
      <c r="J363" s="12">
        <v>454.4</v>
      </c>
      <c r="K363" s="12">
        <v>362.4</v>
      </c>
      <c r="L363" s="12">
        <v>281.60000000000002</v>
      </c>
      <c r="M363" s="12">
        <v>240.56000000000003</v>
      </c>
      <c r="N363" s="12">
        <v>213.2</v>
      </c>
      <c r="O363" s="12">
        <v>167.12</v>
      </c>
      <c r="P363" s="12">
        <v>136.4</v>
      </c>
      <c r="Q363" s="12">
        <v>126.8</v>
      </c>
      <c r="R363" s="12">
        <v>107.6</v>
      </c>
      <c r="S363" s="12">
        <v>107.6</v>
      </c>
      <c r="T363" s="12">
        <v>99.759999999999991</v>
      </c>
      <c r="U363" s="12">
        <v>76.239999999999995</v>
      </c>
      <c r="V363" s="12">
        <v>48.720000000000006</v>
      </c>
      <c r="W363" s="12">
        <v>20.239999999999998</v>
      </c>
      <c r="X363" s="12">
        <v>0</v>
      </c>
      <c r="Y363" s="12">
        <v>0</v>
      </c>
      <c r="Z363" s="12">
        <v>0</v>
      </c>
      <c r="AB363" s="7">
        <f t="shared" si="5"/>
        <v>8171.68</v>
      </c>
    </row>
    <row r="364" spans="2:28" x14ac:dyDescent="0.2">
      <c r="B364" s="6">
        <v>44558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20.239999999999998</v>
      </c>
      <c r="T364" s="12">
        <v>55.280000000000008</v>
      </c>
      <c r="U364" s="12">
        <v>76.239999999999995</v>
      </c>
      <c r="V364" s="12">
        <v>84.08</v>
      </c>
      <c r="W364" s="12">
        <v>117.2</v>
      </c>
      <c r="X364" s="12">
        <v>99.759999999999991</v>
      </c>
      <c r="Y364" s="12">
        <v>61.840000000000011</v>
      </c>
      <c r="Z364" s="12">
        <v>68.400000000000006</v>
      </c>
      <c r="AB364" s="7">
        <f t="shared" si="5"/>
        <v>583.04</v>
      </c>
    </row>
    <row r="365" spans="2:28" x14ac:dyDescent="0.2">
      <c r="B365" s="6">
        <v>44559</v>
      </c>
      <c r="C365" s="12">
        <v>68.400000000000006</v>
      </c>
      <c r="D365" s="12">
        <v>35.6</v>
      </c>
      <c r="E365" s="12">
        <v>61.840000000000011</v>
      </c>
      <c r="F365" s="12">
        <v>68.400000000000006</v>
      </c>
      <c r="G365" s="12">
        <v>91.919999999999987</v>
      </c>
      <c r="H365" s="12">
        <v>213.2</v>
      </c>
      <c r="I365" s="12">
        <v>380.8</v>
      </c>
      <c r="J365" s="12">
        <v>454.4</v>
      </c>
      <c r="K365" s="12">
        <v>581.91999999999996</v>
      </c>
      <c r="L365" s="12">
        <v>720.96</v>
      </c>
      <c r="M365" s="12">
        <v>884.4799999999999</v>
      </c>
      <c r="N365" s="12">
        <v>975.5200000000001</v>
      </c>
      <c r="O365" s="12">
        <v>993.76</v>
      </c>
      <c r="P365" s="12">
        <v>892.31999999999994</v>
      </c>
      <c r="Q365" s="12">
        <v>791.68000000000006</v>
      </c>
      <c r="R365" s="12">
        <v>581.91999999999996</v>
      </c>
      <c r="S365" s="12">
        <v>720.96</v>
      </c>
      <c r="T365" s="12">
        <v>1012</v>
      </c>
      <c r="U365" s="12">
        <v>1012</v>
      </c>
      <c r="V365" s="12">
        <v>1012</v>
      </c>
      <c r="W365" s="12">
        <v>1012</v>
      </c>
      <c r="X365" s="12">
        <v>1012</v>
      </c>
      <c r="Y365" s="12">
        <v>1012</v>
      </c>
      <c r="Z365" s="12">
        <v>1012</v>
      </c>
      <c r="AB365" s="7">
        <f t="shared" si="5"/>
        <v>15602.080000000002</v>
      </c>
    </row>
    <row r="366" spans="2:28" x14ac:dyDescent="0.2">
      <c r="B366" s="6">
        <v>44560</v>
      </c>
      <c r="C366" s="12">
        <v>1012</v>
      </c>
      <c r="D366" s="12">
        <v>1012</v>
      </c>
      <c r="E366" s="12">
        <v>1012</v>
      </c>
      <c r="F366" s="12">
        <v>1012</v>
      </c>
      <c r="G366" s="12">
        <v>1011.36</v>
      </c>
      <c r="H366" s="12">
        <v>1006.8800000000001</v>
      </c>
      <c r="I366" s="12">
        <v>990.8</v>
      </c>
      <c r="J366" s="12">
        <v>974.24</v>
      </c>
      <c r="K366" s="12">
        <v>994.88000000000011</v>
      </c>
      <c r="L366" s="12">
        <v>995.04000000000019</v>
      </c>
      <c r="M366" s="12">
        <v>1006.72</v>
      </c>
      <c r="N366" s="12">
        <v>1006.72</v>
      </c>
      <c r="O366" s="12">
        <v>1006.72</v>
      </c>
      <c r="P366" s="12">
        <v>995.04000000000019</v>
      </c>
      <c r="Q366" s="12">
        <v>994.88000000000011</v>
      </c>
      <c r="R366" s="12">
        <v>1005.6</v>
      </c>
      <c r="S366" s="12">
        <v>1011.36</v>
      </c>
      <c r="T366" s="12">
        <v>1011.2</v>
      </c>
      <c r="U366" s="12">
        <v>995.04000000000019</v>
      </c>
      <c r="V366" s="12">
        <v>975.36</v>
      </c>
      <c r="W366" s="12">
        <v>942.24</v>
      </c>
      <c r="X366" s="12">
        <v>876.4799999999999</v>
      </c>
      <c r="Y366" s="12">
        <v>720.96</v>
      </c>
      <c r="Z366" s="12">
        <v>620.79999999999995</v>
      </c>
      <c r="AB366" s="7">
        <f t="shared" si="5"/>
        <v>23190.32</v>
      </c>
    </row>
    <row r="367" spans="2:28" x14ac:dyDescent="0.2">
      <c r="B367" s="6">
        <v>44561</v>
      </c>
      <c r="C367" s="12">
        <v>633.28</v>
      </c>
      <c r="D367" s="12">
        <v>581.91999999999996</v>
      </c>
      <c r="E367" s="12">
        <v>633.28</v>
      </c>
      <c r="F367" s="12">
        <v>620.79999999999995</v>
      </c>
      <c r="G367" s="12">
        <v>581.91999999999996</v>
      </c>
      <c r="H367" s="12">
        <v>475.52</v>
      </c>
      <c r="I367" s="12">
        <v>380.8</v>
      </c>
      <c r="J367" s="12">
        <v>313.91999999999996</v>
      </c>
      <c r="K367" s="12">
        <v>267.92000000000007</v>
      </c>
      <c r="L367" s="12">
        <v>213.2</v>
      </c>
      <c r="M367" s="12">
        <v>167.12</v>
      </c>
      <c r="N367" s="12">
        <v>146</v>
      </c>
      <c r="O367" s="12">
        <v>146</v>
      </c>
      <c r="P367" s="12">
        <v>76.239999999999995</v>
      </c>
      <c r="Q367" s="12">
        <v>42.160000000000004</v>
      </c>
      <c r="R367" s="12">
        <v>25.359999999999996</v>
      </c>
      <c r="S367" s="12">
        <v>42.160000000000004</v>
      </c>
      <c r="T367" s="12">
        <v>42.160000000000004</v>
      </c>
      <c r="U367" s="12">
        <v>99.759999999999991</v>
      </c>
      <c r="V367" s="12">
        <v>126.8</v>
      </c>
      <c r="W367" s="12">
        <v>126.8</v>
      </c>
      <c r="X367" s="12">
        <v>167.12</v>
      </c>
      <c r="Y367" s="12">
        <v>213.2</v>
      </c>
      <c r="Z367" s="12">
        <v>281.60000000000002</v>
      </c>
      <c r="AB367" s="7">
        <f t="shared" si="5"/>
        <v>6405.0399999999991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F472-B06D-0A43-8E05-A30311627175}">
  <dimension ref="B2:AF367"/>
  <sheetViews>
    <sheetView workbookViewId="0">
      <selection sqref="A1:XFD1048576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v>1000</v>
      </c>
      <c r="D3" s="12">
        <v>1000</v>
      </c>
      <c r="E3" s="12">
        <v>1000</v>
      </c>
      <c r="F3" s="12">
        <v>1000</v>
      </c>
      <c r="G3" s="12">
        <v>1000</v>
      </c>
      <c r="H3" s="12">
        <v>1000</v>
      </c>
      <c r="I3" s="12">
        <v>1000</v>
      </c>
      <c r="J3" s="12">
        <v>1000</v>
      </c>
      <c r="K3" s="12">
        <v>1000</v>
      </c>
      <c r="L3" s="12">
        <v>1000</v>
      </c>
      <c r="M3" s="12">
        <v>1000</v>
      </c>
      <c r="N3" s="12">
        <v>1000</v>
      </c>
      <c r="O3" s="12">
        <v>1000</v>
      </c>
      <c r="P3" s="12">
        <v>1000</v>
      </c>
      <c r="Q3" s="12">
        <v>1000</v>
      </c>
      <c r="R3" s="12">
        <v>1000</v>
      </c>
      <c r="S3" s="12">
        <v>1000</v>
      </c>
      <c r="T3" s="12">
        <v>1000</v>
      </c>
      <c r="U3" s="12">
        <v>1000</v>
      </c>
      <c r="V3" s="12">
        <v>1000</v>
      </c>
      <c r="W3" s="12">
        <v>1000</v>
      </c>
      <c r="X3" s="12">
        <v>1000</v>
      </c>
      <c r="Y3" s="12">
        <v>1000</v>
      </c>
      <c r="Z3" s="12">
        <v>1000</v>
      </c>
      <c r="AB3" s="7">
        <f>SUM(C3:Z3)</f>
        <v>24000</v>
      </c>
    </row>
    <row r="4" spans="2:32" x14ac:dyDescent="0.2">
      <c r="B4" s="6">
        <v>44198</v>
      </c>
      <c r="C4" s="12">
        <v>1000</v>
      </c>
      <c r="D4" s="12">
        <v>1000</v>
      </c>
      <c r="E4" s="12">
        <v>1000</v>
      </c>
      <c r="F4" s="12">
        <v>1000</v>
      </c>
      <c r="G4" s="12">
        <v>1000</v>
      </c>
      <c r="H4" s="12">
        <v>1000</v>
      </c>
      <c r="I4" s="12">
        <v>1000</v>
      </c>
      <c r="J4" s="12">
        <v>1000</v>
      </c>
      <c r="K4" s="12">
        <v>1000</v>
      </c>
      <c r="L4" s="12">
        <v>1000</v>
      </c>
      <c r="M4" s="12">
        <v>1000</v>
      </c>
      <c r="N4" s="12">
        <v>1000</v>
      </c>
      <c r="O4" s="12">
        <v>1000</v>
      </c>
      <c r="P4" s="12">
        <v>1000</v>
      </c>
      <c r="Q4" s="12">
        <v>1000</v>
      </c>
      <c r="R4" s="12">
        <v>1000</v>
      </c>
      <c r="S4" s="12">
        <v>1000</v>
      </c>
      <c r="T4" s="12">
        <v>1000</v>
      </c>
      <c r="U4" s="12">
        <v>1000</v>
      </c>
      <c r="V4" s="12">
        <v>1000</v>
      </c>
      <c r="W4" s="12">
        <v>1000</v>
      </c>
      <c r="X4" s="12">
        <v>1000</v>
      </c>
      <c r="Y4" s="12">
        <v>1000</v>
      </c>
      <c r="Z4" s="12">
        <v>1000</v>
      </c>
      <c r="AB4" s="7">
        <f t="shared" ref="AB4:AB67" si="0">SUM(C4:Z4)</f>
        <v>24000</v>
      </c>
      <c r="AD4" s="8" t="s">
        <v>14</v>
      </c>
      <c r="AE4" s="9">
        <f>SUM(C3:Z367)</f>
        <v>8760000</v>
      </c>
    </row>
    <row r="5" spans="2:32" x14ac:dyDescent="0.2">
      <c r="B5" s="6">
        <v>44199</v>
      </c>
      <c r="C5" s="12">
        <v>1000</v>
      </c>
      <c r="D5" s="12">
        <v>1000</v>
      </c>
      <c r="E5" s="12">
        <v>1000</v>
      </c>
      <c r="F5" s="12">
        <v>1000</v>
      </c>
      <c r="G5" s="12">
        <v>1000</v>
      </c>
      <c r="H5" s="12">
        <v>1000</v>
      </c>
      <c r="I5" s="12">
        <v>1000</v>
      </c>
      <c r="J5" s="12">
        <v>1000</v>
      </c>
      <c r="K5" s="12">
        <v>1000</v>
      </c>
      <c r="L5" s="12">
        <v>1000</v>
      </c>
      <c r="M5" s="12">
        <v>1000</v>
      </c>
      <c r="N5" s="12">
        <v>1000</v>
      </c>
      <c r="O5" s="12">
        <v>1000</v>
      </c>
      <c r="P5" s="12">
        <v>1000</v>
      </c>
      <c r="Q5" s="12">
        <v>1000</v>
      </c>
      <c r="R5" s="12">
        <v>1000</v>
      </c>
      <c r="S5" s="12">
        <v>1000</v>
      </c>
      <c r="T5" s="12">
        <v>1000</v>
      </c>
      <c r="U5" s="12">
        <v>1000</v>
      </c>
      <c r="V5" s="12">
        <v>1000</v>
      </c>
      <c r="W5" s="12">
        <v>1000</v>
      </c>
      <c r="X5" s="12">
        <v>1000</v>
      </c>
      <c r="Y5" s="12">
        <v>1000</v>
      </c>
      <c r="Z5" s="12">
        <v>1000</v>
      </c>
      <c r="AB5" s="7">
        <f t="shared" si="0"/>
        <v>24000</v>
      </c>
      <c r="AD5" s="8" t="s">
        <v>15</v>
      </c>
      <c r="AE5" s="10">
        <f>AE4/1000000</f>
        <v>8.76</v>
      </c>
    </row>
    <row r="6" spans="2:32" x14ac:dyDescent="0.2">
      <c r="B6" s="6">
        <v>44200</v>
      </c>
      <c r="C6" s="12">
        <v>1000</v>
      </c>
      <c r="D6" s="12">
        <v>1000</v>
      </c>
      <c r="E6" s="12">
        <v>1000</v>
      </c>
      <c r="F6" s="12">
        <v>1000</v>
      </c>
      <c r="G6" s="12">
        <v>1000</v>
      </c>
      <c r="H6" s="12">
        <v>1000</v>
      </c>
      <c r="I6" s="12">
        <v>1000</v>
      </c>
      <c r="J6" s="12">
        <v>1000</v>
      </c>
      <c r="K6" s="12">
        <v>1000</v>
      </c>
      <c r="L6" s="12">
        <v>1000</v>
      </c>
      <c r="M6" s="12">
        <v>1000</v>
      </c>
      <c r="N6" s="12">
        <v>1000</v>
      </c>
      <c r="O6" s="12">
        <v>1000</v>
      </c>
      <c r="P6" s="12">
        <v>1000</v>
      </c>
      <c r="Q6" s="12">
        <v>1000</v>
      </c>
      <c r="R6" s="12">
        <v>1000</v>
      </c>
      <c r="S6" s="12">
        <v>1000</v>
      </c>
      <c r="T6" s="12">
        <v>1000</v>
      </c>
      <c r="U6" s="12">
        <v>1000</v>
      </c>
      <c r="V6" s="12">
        <v>1000</v>
      </c>
      <c r="W6" s="12">
        <v>1000</v>
      </c>
      <c r="X6" s="12">
        <v>1000</v>
      </c>
      <c r="Y6" s="12">
        <v>1000</v>
      </c>
      <c r="Z6" s="12">
        <v>1000</v>
      </c>
      <c r="AB6" s="7">
        <f t="shared" si="0"/>
        <v>24000</v>
      </c>
    </row>
    <row r="7" spans="2:32" x14ac:dyDescent="0.2">
      <c r="B7" s="6">
        <v>44201</v>
      </c>
      <c r="C7" s="12">
        <v>1000</v>
      </c>
      <c r="D7" s="12">
        <v>1000</v>
      </c>
      <c r="E7" s="12">
        <v>1000</v>
      </c>
      <c r="F7" s="12">
        <v>1000</v>
      </c>
      <c r="G7" s="12">
        <v>1000</v>
      </c>
      <c r="H7" s="12">
        <v>1000</v>
      </c>
      <c r="I7" s="12">
        <v>1000</v>
      </c>
      <c r="J7" s="12">
        <v>1000</v>
      </c>
      <c r="K7" s="12">
        <v>1000</v>
      </c>
      <c r="L7" s="12">
        <v>1000</v>
      </c>
      <c r="M7" s="12">
        <v>1000</v>
      </c>
      <c r="N7" s="12">
        <v>1000</v>
      </c>
      <c r="O7" s="12">
        <v>1000</v>
      </c>
      <c r="P7" s="12">
        <v>1000</v>
      </c>
      <c r="Q7" s="12">
        <v>1000</v>
      </c>
      <c r="R7" s="12">
        <v>1000</v>
      </c>
      <c r="S7" s="12">
        <v>1000</v>
      </c>
      <c r="T7" s="12">
        <v>1000</v>
      </c>
      <c r="U7" s="12">
        <v>1000</v>
      </c>
      <c r="V7" s="12">
        <v>1000</v>
      </c>
      <c r="W7" s="12">
        <v>1000</v>
      </c>
      <c r="X7" s="12">
        <v>1000</v>
      </c>
      <c r="Y7" s="12">
        <v>1000</v>
      </c>
      <c r="Z7" s="12">
        <v>1000</v>
      </c>
      <c r="AB7" s="7">
        <f t="shared" si="0"/>
        <v>24000</v>
      </c>
    </row>
    <row r="8" spans="2:32" x14ac:dyDescent="0.2">
      <c r="B8" s="6">
        <v>44202</v>
      </c>
      <c r="C8" s="12">
        <v>1000</v>
      </c>
      <c r="D8" s="12">
        <v>1000</v>
      </c>
      <c r="E8" s="12">
        <v>1000</v>
      </c>
      <c r="F8" s="12">
        <v>1000</v>
      </c>
      <c r="G8" s="12">
        <v>1000</v>
      </c>
      <c r="H8" s="12">
        <v>1000</v>
      </c>
      <c r="I8" s="12">
        <v>1000</v>
      </c>
      <c r="J8" s="12">
        <v>1000</v>
      </c>
      <c r="K8" s="12">
        <v>1000</v>
      </c>
      <c r="L8" s="12">
        <v>1000</v>
      </c>
      <c r="M8" s="12">
        <v>1000</v>
      </c>
      <c r="N8" s="12">
        <v>1000</v>
      </c>
      <c r="O8" s="12">
        <v>1000</v>
      </c>
      <c r="P8" s="12">
        <v>1000</v>
      </c>
      <c r="Q8" s="12">
        <v>1000</v>
      </c>
      <c r="R8" s="12">
        <v>1000</v>
      </c>
      <c r="S8" s="12">
        <v>1000</v>
      </c>
      <c r="T8" s="12">
        <v>1000</v>
      </c>
      <c r="U8" s="12">
        <v>1000</v>
      </c>
      <c r="V8" s="12">
        <v>1000</v>
      </c>
      <c r="W8" s="12">
        <v>1000</v>
      </c>
      <c r="X8" s="12">
        <v>1000</v>
      </c>
      <c r="Y8" s="12">
        <v>1000</v>
      </c>
      <c r="Z8" s="12">
        <v>1000</v>
      </c>
      <c r="AB8" s="7">
        <f t="shared" si="0"/>
        <v>24000</v>
      </c>
      <c r="AD8" s="8" t="s">
        <v>16</v>
      </c>
      <c r="AE8" s="11">
        <f>MAX(AB3:AB367)</f>
        <v>24000</v>
      </c>
      <c r="AF8" t="s">
        <v>17</v>
      </c>
    </row>
    <row r="9" spans="2:32" x14ac:dyDescent="0.2">
      <c r="B9" s="6">
        <v>44203</v>
      </c>
      <c r="C9" s="12">
        <v>1000</v>
      </c>
      <c r="D9" s="12">
        <v>1000</v>
      </c>
      <c r="E9" s="12">
        <v>1000</v>
      </c>
      <c r="F9" s="12">
        <v>1000</v>
      </c>
      <c r="G9" s="12">
        <v>1000</v>
      </c>
      <c r="H9" s="12">
        <v>1000</v>
      </c>
      <c r="I9" s="12">
        <v>1000</v>
      </c>
      <c r="J9" s="12">
        <v>1000</v>
      </c>
      <c r="K9" s="12">
        <v>1000</v>
      </c>
      <c r="L9" s="12">
        <v>1000</v>
      </c>
      <c r="M9" s="12">
        <v>1000</v>
      </c>
      <c r="N9" s="12">
        <v>1000</v>
      </c>
      <c r="O9" s="12">
        <v>1000</v>
      </c>
      <c r="P9" s="12">
        <v>1000</v>
      </c>
      <c r="Q9" s="12">
        <v>1000</v>
      </c>
      <c r="R9" s="12">
        <v>1000</v>
      </c>
      <c r="S9" s="12">
        <v>1000</v>
      </c>
      <c r="T9" s="12">
        <v>1000</v>
      </c>
      <c r="U9" s="12">
        <v>1000</v>
      </c>
      <c r="V9" s="12">
        <v>1000</v>
      </c>
      <c r="W9" s="12">
        <v>1000</v>
      </c>
      <c r="X9" s="12">
        <v>1000</v>
      </c>
      <c r="Y9" s="12">
        <v>1000</v>
      </c>
      <c r="Z9" s="12">
        <v>1000</v>
      </c>
      <c r="AB9" s="7">
        <f t="shared" si="0"/>
        <v>24000</v>
      </c>
      <c r="AD9" s="8" t="s">
        <v>18</v>
      </c>
      <c r="AE9" s="11">
        <f>MIN(AB3:AB367)</f>
        <v>24000</v>
      </c>
    </row>
    <row r="10" spans="2:32" x14ac:dyDescent="0.2">
      <c r="B10" s="6">
        <v>44204</v>
      </c>
      <c r="C10" s="12">
        <v>1000</v>
      </c>
      <c r="D10" s="12">
        <v>1000</v>
      </c>
      <c r="E10" s="12">
        <v>1000</v>
      </c>
      <c r="F10" s="12">
        <v>1000</v>
      </c>
      <c r="G10" s="12">
        <v>1000</v>
      </c>
      <c r="H10" s="12">
        <v>1000</v>
      </c>
      <c r="I10" s="12">
        <v>1000</v>
      </c>
      <c r="J10" s="12">
        <v>1000</v>
      </c>
      <c r="K10" s="12">
        <v>1000</v>
      </c>
      <c r="L10" s="12">
        <v>1000</v>
      </c>
      <c r="M10" s="12">
        <v>1000</v>
      </c>
      <c r="N10" s="12">
        <v>1000</v>
      </c>
      <c r="O10" s="12">
        <v>1000</v>
      </c>
      <c r="P10" s="12">
        <v>1000</v>
      </c>
      <c r="Q10" s="12">
        <v>1000</v>
      </c>
      <c r="R10" s="12">
        <v>1000</v>
      </c>
      <c r="S10" s="12">
        <v>1000</v>
      </c>
      <c r="T10" s="12">
        <v>1000</v>
      </c>
      <c r="U10" s="12">
        <v>1000</v>
      </c>
      <c r="V10" s="12">
        <v>1000</v>
      </c>
      <c r="W10" s="12">
        <v>1000</v>
      </c>
      <c r="X10" s="12">
        <v>1000</v>
      </c>
      <c r="Y10" s="12">
        <v>1000</v>
      </c>
      <c r="Z10" s="12">
        <v>1000</v>
      </c>
      <c r="AB10" s="7">
        <f t="shared" si="0"/>
        <v>24000</v>
      </c>
    </row>
    <row r="11" spans="2:32" x14ac:dyDescent="0.2">
      <c r="B11" s="6">
        <v>44205</v>
      </c>
      <c r="C11" s="12">
        <v>1000</v>
      </c>
      <c r="D11" s="12">
        <v>1000</v>
      </c>
      <c r="E11" s="12">
        <v>1000</v>
      </c>
      <c r="F11" s="12">
        <v>1000</v>
      </c>
      <c r="G11" s="12">
        <v>1000</v>
      </c>
      <c r="H11" s="12">
        <v>1000</v>
      </c>
      <c r="I11" s="12">
        <v>1000</v>
      </c>
      <c r="J11" s="12">
        <v>1000</v>
      </c>
      <c r="K11" s="12">
        <v>1000</v>
      </c>
      <c r="L11" s="12">
        <v>1000</v>
      </c>
      <c r="M11" s="12">
        <v>1000</v>
      </c>
      <c r="N11" s="12">
        <v>1000</v>
      </c>
      <c r="O11" s="12">
        <v>1000</v>
      </c>
      <c r="P11" s="12">
        <v>1000</v>
      </c>
      <c r="Q11" s="12">
        <v>1000</v>
      </c>
      <c r="R11" s="12">
        <v>1000</v>
      </c>
      <c r="S11" s="12">
        <v>1000</v>
      </c>
      <c r="T11" s="12">
        <v>1000</v>
      </c>
      <c r="U11" s="12">
        <v>1000</v>
      </c>
      <c r="V11" s="12">
        <v>1000</v>
      </c>
      <c r="W11" s="12">
        <v>1000</v>
      </c>
      <c r="X11" s="12">
        <v>1000</v>
      </c>
      <c r="Y11" s="12">
        <v>1000</v>
      </c>
      <c r="Z11" s="12">
        <v>1000</v>
      </c>
      <c r="AB11" s="7">
        <f t="shared" si="0"/>
        <v>24000</v>
      </c>
    </row>
    <row r="12" spans="2:32" x14ac:dyDescent="0.2">
      <c r="B12" s="6">
        <v>44206</v>
      </c>
      <c r="C12" s="12">
        <v>1000</v>
      </c>
      <c r="D12" s="12">
        <v>1000</v>
      </c>
      <c r="E12" s="12">
        <v>1000</v>
      </c>
      <c r="F12" s="12">
        <v>1000</v>
      </c>
      <c r="G12" s="12">
        <v>1000</v>
      </c>
      <c r="H12" s="12">
        <v>1000</v>
      </c>
      <c r="I12" s="12">
        <v>1000</v>
      </c>
      <c r="J12" s="12">
        <v>1000</v>
      </c>
      <c r="K12" s="12">
        <v>1000</v>
      </c>
      <c r="L12" s="12">
        <v>1000</v>
      </c>
      <c r="M12" s="12">
        <v>1000</v>
      </c>
      <c r="N12" s="12">
        <v>1000</v>
      </c>
      <c r="O12" s="12">
        <v>1000</v>
      </c>
      <c r="P12" s="12">
        <v>1000</v>
      </c>
      <c r="Q12" s="12">
        <v>1000</v>
      </c>
      <c r="R12" s="12">
        <v>1000</v>
      </c>
      <c r="S12" s="12">
        <v>1000</v>
      </c>
      <c r="T12" s="12">
        <v>1000</v>
      </c>
      <c r="U12" s="12">
        <v>1000</v>
      </c>
      <c r="V12" s="12">
        <v>1000</v>
      </c>
      <c r="W12" s="12">
        <v>1000</v>
      </c>
      <c r="X12" s="12">
        <v>1000</v>
      </c>
      <c r="Y12" s="12">
        <v>1000</v>
      </c>
      <c r="Z12" s="12">
        <v>1000</v>
      </c>
      <c r="AB12" s="7">
        <f t="shared" si="0"/>
        <v>24000</v>
      </c>
    </row>
    <row r="13" spans="2:32" x14ac:dyDescent="0.2">
      <c r="B13" s="6">
        <v>44207</v>
      </c>
      <c r="C13" s="12">
        <v>1000</v>
      </c>
      <c r="D13" s="12">
        <v>1000</v>
      </c>
      <c r="E13" s="12">
        <v>1000</v>
      </c>
      <c r="F13" s="12">
        <v>1000</v>
      </c>
      <c r="G13" s="12">
        <v>1000</v>
      </c>
      <c r="H13" s="12">
        <v>1000</v>
      </c>
      <c r="I13" s="12">
        <v>1000</v>
      </c>
      <c r="J13" s="12">
        <v>1000</v>
      </c>
      <c r="K13" s="12">
        <v>1000</v>
      </c>
      <c r="L13" s="12">
        <v>1000</v>
      </c>
      <c r="M13" s="12">
        <v>1000</v>
      </c>
      <c r="N13" s="12">
        <v>1000</v>
      </c>
      <c r="O13" s="12">
        <v>1000</v>
      </c>
      <c r="P13" s="12">
        <v>1000</v>
      </c>
      <c r="Q13" s="12">
        <v>1000</v>
      </c>
      <c r="R13" s="12">
        <v>1000</v>
      </c>
      <c r="S13" s="12">
        <v>1000</v>
      </c>
      <c r="T13" s="12">
        <v>1000</v>
      </c>
      <c r="U13" s="12">
        <v>1000</v>
      </c>
      <c r="V13" s="12">
        <v>1000</v>
      </c>
      <c r="W13" s="12">
        <v>1000</v>
      </c>
      <c r="X13" s="12">
        <v>1000</v>
      </c>
      <c r="Y13" s="12">
        <v>1000</v>
      </c>
      <c r="Z13" s="12">
        <v>1000</v>
      </c>
      <c r="AB13" s="7">
        <f t="shared" si="0"/>
        <v>24000</v>
      </c>
    </row>
    <row r="14" spans="2:32" x14ac:dyDescent="0.2">
      <c r="B14" s="6">
        <v>44208</v>
      </c>
      <c r="C14" s="12">
        <v>1000</v>
      </c>
      <c r="D14" s="12">
        <v>1000</v>
      </c>
      <c r="E14" s="12">
        <v>1000</v>
      </c>
      <c r="F14" s="12">
        <v>1000</v>
      </c>
      <c r="G14" s="12">
        <v>1000</v>
      </c>
      <c r="H14" s="12">
        <v>1000</v>
      </c>
      <c r="I14" s="12">
        <v>1000</v>
      </c>
      <c r="J14" s="12">
        <v>1000</v>
      </c>
      <c r="K14" s="12">
        <v>1000</v>
      </c>
      <c r="L14" s="12">
        <v>1000</v>
      </c>
      <c r="M14" s="12">
        <v>1000</v>
      </c>
      <c r="N14" s="12">
        <v>1000</v>
      </c>
      <c r="O14" s="12">
        <v>1000</v>
      </c>
      <c r="P14" s="12">
        <v>1000</v>
      </c>
      <c r="Q14" s="12">
        <v>1000</v>
      </c>
      <c r="R14" s="12">
        <v>1000</v>
      </c>
      <c r="S14" s="12">
        <v>1000</v>
      </c>
      <c r="T14" s="12">
        <v>1000</v>
      </c>
      <c r="U14" s="12">
        <v>1000</v>
      </c>
      <c r="V14" s="12">
        <v>1000</v>
      </c>
      <c r="W14" s="12">
        <v>1000</v>
      </c>
      <c r="X14" s="12">
        <v>1000</v>
      </c>
      <c r="Y14" s="12">
        <v>1000</v>
      </c>
      <c r="Z14" s="12">
        <v>1000</v>
      </c>
      <c r="AB14" s="7">
        <f t="shared" si="0"/>
        <v>24000</v>
      </c>
    </row>
    <row r="15" spans="2:32" x14ac:dyDescent="0.2">
      <c r="B15" s="6">
        <v>44209</v>
      </c>
      <c r="C15" s="12">
        <v>1000</v>
      </c>
      <c r="D15" s="12">
        <v>1000</v>
      </c>
      <c r="E15" s="12">
        <v>1000</v>
      </c>
      <c r="F15" s="12">
        <v>1000</v>
      </c>
      <c r="G15" s="12">
        <v>1000</v>
      </c>
      <c r="H15" s="12">
        <v>1000</v>
      </c>
      <c r="I15" s="12">
        <v>1000</v>
      </c>
      <c r="J15" s="12">
        <v>1000</v>
      </c>
      <c r="K15" s="12">
        <v>1000</v>
      </c>
      <c r="L15" s="12">
        <v>1000</v>
      </c>
      <c r="M15" s="12">
        <v>1000</v>
      </c>
      <c r="N15" s="12">
        <v>1000</v>
      </c>
      <c r="O15" s="12">
        <v>1000</v>
      </c>
      <c r="P15" s="12">
        <v>1000</v>
      </c>
      <c r="Q15" s="12">
        <v>1000</v>
      </c>
      <c r="R15" s="12">
        <v>1000</v>
      </c>
      <c r="S15" s="12">
        <v>1000</v>
      </c>
      <c r="T15" s="12">
        <v>1000</v>
      </c>
      <c r="U15" s="12">
        <v>1000</v>
      </c>
      <c r="V15" s="12">
        <v>1000</v>
      </c>
      <c r="W15" s="12">
        <v>1000</v>
      </c>
      <c r="X15" s="12">
        <v>1000</v>
      </c>
      <c r="Y15" s="12">
        <v>1000</v>
      </c>
      <c r="Z15" s="12">
        <v>1000</v>
      </c>
      <c r="AB15" s="7">
        <f t="shared" si="0"/>
        <v>24000</v>
      </c>
    </row>
    <row r="16" spans="2:32" x14ac:dyDescent="0.2">
      <c r="B16" s="6">
        <v>44210</v>
      </c>
      <c r="C16" s="12">
        <v>1000</v>
      </c>
      <c r="D16" s="12">
        <v>1000</v>
      </c>
      <c r="E16" s="12">
        <v>1000</v>
      </c>
      <c r="F16" s="12">
        <v>1000</v>
      </c>
      <c r="G16" s="12">
        <v>1000</v>
      </c>
      <c r="H16" s="12">
        <v>1000</v>
      </c>
      <c r="I16" s="12">
        <v>1000</v>
      </c>
      <c r="J16" s="12">
        <v>1000</v>
      </c>
      <c r="K16" s="12">
        <v>1000</v>
      </c>
      <c r="L16" s="12">
        <v>1000</v>
      </c>
      <c r="M16" s="12">
        <v>1000</v>
      </c>
      <c r="N16" s="12">
        <v>1000</v>
      </c>
      <c r="O16" s="12">
        <v>1000</v>
      </c>
      <c r="P16" s="12">
        <v>1000</v>
      </c>
      <c r="Q16" s="12">
        <v>1000</v>
      </c>
      <c r="R16" s="12">
        <v>1000</v>
      </c>
      <c r="S16" s="12">
        <v>1000</v>
      </c>
      <c r="T16" s="12">
        <v>1000</v>
      </c>
      <c r="U16" s="12">
        <v>1000</v>
      </c>
      <c r="V16" s="12">
        <v>1000</v>
      </c>
      <c r="W16" s="12">
        <v>1000</v>
      </c>
      <c r="X16" s="12">
        <v>1000</v>
      </c>
      <c r="Y16" s="12">
        <v>1000</v>
      </c>
      <c r="Z16" s="12">
        <v>1000</v>
      </c>
      <c r="AB16" s="7">
        <f t="shared" si="0"/>
        <v>24000</v>
      </c>
    </row>
    <row r="17" spans="2:28" x14ac:dyDescent="0.2">
      <c r="B17" s="6">
        <v>44211</v>
      </c>
      <c r="C17" s="12">
        <v>1000</v>
      </c>
      <c r="D17" s="12">
        <v>1000</v>
      </c>
      <c r="E17" s="12">
        <v>1000</v>
      </c>
      <c r="F17" s="12">
        <v>1000</v>
      </c>
      <c r="G17" s="12">
        <v>1000</v>
      </c>
      <c r="H17" s="12">
        <v>1000</v>
      </c>
      <c r="I17" s="12">
        <v>1000</v>
      </c>
      <c r="J17" s="12">
        <v>1000</v>
      </c>
      <c r="K17" s="12">
        <v>1000</v>
      </c>
      <c r="L17" s="12">
        <v>1000</v>
      </c>
      <c r="M17" s="12">
        <v>1000</v>
      </c>
      <c r="N17" s="12">
        <v>1000</v>
      </c>
      <c r="O17" s="12">
        <v>1000</v>
      </c>
      <c r="P17" s="12">
        <v>1000</v>
      </c>
      <c r="Q17" s="12">
        <v>1000</v>
      </c>
      <c r="R17" s="12">
        <v>1000</v>
      </c>
      <c r="S17" s="12">
        <v>1000</v>
      </c>
      <c r="T17" s="12">
        <v>1000</v>
      </c>
      <c r="U17" s="12">
        <v>1000</v>
      </c>
      <c r="V17" s="12">
        <v>1000</v>
      </c>
      <c r="W17" s="12">
        <v>1000</v>
      </c>
      <c r="X17" s="12">
        <v>1000</v>
      </c>
      <c r="Y17" s="12">
        <v>1000</v>
      </c>
      <c r="Z17" s="12">
        <v>1000</v>
      </c>
      <c r="AB17" s="7">
        <f t="shared" si="0"/>
        <v>24000</v>
      </c>
    </row>
    <row r="18" spans="2:28" x14ac:dyDescent="0.2">
      <c r="B18" s="6">
        <v>44212</v>
      </c>
      <c r="C18" s="12">
        <v>1000</v>
      </c>
      <c r="D18" s="12">
        <v>1000</v>
      </c>
      <c r="E18" s="12">
        <v>1000</v>
      </c>
      <c r="F18" s="12">
        <v>1000</v>
      </c>
      <c r="G18" s="12">
        <v>1000</v>
      </c>
      <c r="H18" s="12">
        <v>1000</v>
      </c>
      <c r="I18" s="12">
        <v>1000</v>
      </c>
      <c r="J18" s="12">
        <v>1000</v>
      </c>
      <c r="K18" s="12">
        <v>1000</v>
      </c>
      <c r="L18" s="12">
        <v>1000</v>
      </c>
      <c r="M18" s="12">
        <v>1000</v>
      </c>
      <c r="N18" s="12">
        <v>1000</v>
      </c>
      <c r="O18" s="12">
        <v>1000</v>
      </c>
      <c r="P18" s="12">
        <v>1000</v>
      </c>
      <c r="Q18" s="12">
        <v>1000</v>
      </c>
      <c r="R18" s="12">
        <v>1000</v>
      </c>
      <c r="S18" s="12">
        <v>1000</v>
      </c>
      <c r="T18" s="12">
        <v>1000</v>
      </c>
      <c r="U18" s="12">
        <v>1000</v>
      </c>
      <c r="V18" s="12">
        <v>1000</v>
      </c>
      <c r="W18" s="12">
        <v>1000</v>
      </c>
      <c r="X18" s="12">
        <v>1000</v>
      </c>
      <c r="Y18" s="12">
        <v>1000</v>
      </c>
      <c r="Z18" s="12">
        <v>1000</v>
      </c>
      <c r="AB18" s="7">
        <f t="shared" si="0"/>
        <v>24000</v>
      </c>
    </row>
    <row r="19" spans="2:28" x14ac:dyDescent="0.2">
      <c r="B19" s="6">
        <v>44213</v>
      </c>
      <c r="C19" s="12">
        <v>1000</v>
      </c>
      <c r="D19" s="12">
        <v>1000</v>
      </c>
      <c r="E19" s="12">
        <v>1000</v>
      </c>
      <c r="F19" s="12">
        <v>1000</v>
      </c>
      <c r="G19" s="12">
        <v>1000</v>
      </c>
      <c r="H19" s="12">
        <v>1000</v>
      </c>
      <c r="I19" s="12">
        <v>1000</v>
      </c>
      <c r="J19" s="12">
        <v>1000</v>
      </c>
      <c r="K19" s="12">
        <v>1000</v>
      </c>
      <c r="L19" s="12">
        <v>1000</v>
      </c>
      <c r="M19" s="12">
        <v>1000</v>
      </c>
      <c r="N19" s="12">
        <v>1000</v>
      </c>
      <c r="O19" s="12">
        <v>1000</v>
      </c>
      <c r="P19" s="12">
        <v>1000</v>
      </c>
      <c r="Q19" s="12">
        <v>1000</v>
      </c>
      <c r="R19" s="12">
        <v>1000</v>
      </c>
      <c r="S19" s="12">
        <v>1000</v>
      </c>
      <c r="T19" s="12">
        <v>1000</v>
      </c>
      <c r="U19" s="12">
        <v>1000</v>
      </c>
      <c r="V19" s="12">
        <v>1000</v>
      </c>
      <c r="W19" s="12">
        <v>1000</v>
      </c>
      <c r="X19" s="12">
        <v>1000</v>
      </c>
      <c r="Y19" s="12">
        <v>1000</v>
      </c>
      <c r="Z19" s="12">
        <v>1000</v>
      </c>
      <c r="AB19" s="7">
        <f t="shared" si="0"/>
        <v>24000</v>
      </c>
    </row>
    <row r="20" spans="2:28" x14ac:dyDescent="0.2">
      <c r="B20" s="6">
        <v>44214</v>
      </c>
      <c r="C20" s="12">
        <v>1000</v>
      </c>
      <c r="D20" s="12">
        <v>1000</v>
      </c>
      <c r="E20" s="12">
        <v>1000</v>
      </c>
      <c r="F20" s="12">
        <v>1000</v>
      </c>
      <c r="G20" s="12">
        <v>1000</v>
      </c>
      <c r="H20" s="12">
        <v>1000</v>
      </c>
      <c r="I20" s="12">
        <v>1000</v>
      </c>
      <c r="J20" s="12">
        <v>1000</v>
      </c>
      <c r="K20" s="12">
        <v>1000</v>
      </c>
      <c r="L20" s="12">
        <v>1000</v>
      </c>
      <c r="M20" s="12">
        <v>1000</v>
      </c>
      <c r="N20" s="12">
        <v>1000</v>
      </c>
      <c r="O20" s="12">
        <v>1000</v>
      </c>
      <c r="P20" s="12">
        <v>1000</v>
      </c>
      <c r="Q20" s="12">
        <v>1000</v>
      </c>
      <c r="R20" s="12">
        <v>1000</v>
      </c>
      <c r="S20" s="12">
        <v>1000</v>
      </c>
      <c r="T20" s="12">
        <v>1000</v>
      </c>
      <c r="U20" s="12">
        <v>1000</v>
      </c>
      <c r="V20" s="12">
        <v>1000</v>
      </c>
      <c r="W20" s="12">
        <v>1000</v>
      </c>
      <c r="X20" s="12">
        <v>1000</v>
      </c>
      <c r="Y20" s="12">
        <v>1000</v>
      </c>
      <c r="Z20" s="12">
        <v>1000</v>
      </c>
      <c r="AB20" s="7">
        <f t="shared" si="0"/>
        <v>24000</v>
      </c>
    </row>
    <row r="21" spans="2:28" x14ac:dyDescent="0.2">
      <c r="B21" s="6">
        <v>44215</v>
      </c>
      <c r="C21" s="12">
        <v>1000</v>
      </c>
      <c r="D21" s="12">
        <v>1000</v>
      </c>
      <c r="E21" s="12">
        <v>1000</v>
      </c>
      <c r="F21" s="12">
        <v>1000</v>
      </c>
      <c r="G21" s="12">
        <v>1000</v>
      </c>
      <c r="H21" s="12">
        <v>1000</v>
      </c>
      <c r="I21" s="12">
        <v>1000</v>
      </c>
      <c r="J21" s="12">
        <v>1000</v>
      </c>
      <c r="K21" s="12">
        <v>1000</v>
      </c>
      <c r="L21" s="12">
        <v>1000</v>
      </c>
      <c r="M21" s="12">
        <v>1000</v>
      </c>
      <c r="N21" s="12">
        <v>1000</v>
      </c>
      <c r="O21" s="12">
        <v>1000</v>
      </c>
      <c r="P21" s="12">
        <v>1000</v>
      </c>
      <c r="Q21" s="12">
        <v>1000</v>
      </c>
      <c r="R21" s="12">
        <v>1000</v>
      </c>
      <c r="S21" s="12">
        <v>1000</v>
      </c>
      <c r="T21" s="12">
        <v>1000</v>
      </c>
      <c r="U21" s="12">
        <v>1000</v>
      </c>
      <c r="V21" s="12">
        <v>1000</v>
      </c>
      <c r="W21" s="12">
        <v>1000</v>
      </c>
      <c r="X21" s="12">
        <v>1000</v>
      </c>
      <c r="Y21" s="12">
        <v>1000</v>
      </c>
      <c r="Z21" s="12">
        <v>1000</v>
      </c>
      <c r="AB21" s="7">
        <f t="shared" si="0"/>
        <v>24000</v>
      </c>
    </row>
    <row r="22" spans="2:28" x14ac:dyDescent="0.2">
      <c r="B22" s="6">
        <v>44216</v>
      </c>
      <c r="C22" s="12">
        <v>1000</v>
      </c>
      <c r="D22" s="12">
        <v>1000</v>
      </c>
      <c r="E22" s="12">
        <v>1000</v>
      </c>
      <c r="F22" s="12">
        <v>1000</v>
      </c>
      <c r="G22" s="12">
        <v>1000</v>
      </c>
      <c r="H22" s="12">
        <v>1000</v>
      </c>
      <c r="I22" s="12">
        <v>1000</v>
      </c>
      <c r="J22" s="12">
        <v>1000</v>
      </c>
      <c r="K22" s="12">
        <v>1000</v>
      </c>
      <c r="L22" s="12">
        <v>1000</v>
      </c>
      <c r="M22" s="12">
        <v>1000</v>
      </c>
      <c r="N22" s="12">
        <v>1000</v>
      </c>
      <c r="O22" s="12">
        <v>1000</v>
      </c>
      <c r="P22" s="12">
        <v>1000</v>
      </c>
      <c r="Q22" s="12">
        <v>1000</v>
      </c>
      <c r="R22" s="12">
        <v>1000</v>
      </c>
      <c r="S22" s="12">
        <v>1000</v>
      </c>
      <c r="T22" s="12">
        <v>1000</v>
      </c>
      <c r="U22" s="12">
        <v>1000</v>
      </c>
      <c r="V22" s="12">
        <v>1000</v>
      </c>
      <c r="W22" s="12">
        <v>1000</v>
      </c>
      <c r="X22" s="12">
        <v>1000</v>
      </c>
      <c r="Y22" s="12">
        <v>1000</v>
      </c>
      <c r="Z22" s="12">
        <v>1000</v>
      </c>
      <c r="AB22" s="7">
        <f t="shared" si="0"/>
        <v>24000</v>
      </c>
    </row>
    <row r="23" spans="2:28" x14ac:dyDescent="0.2">
      <c r="B23" s="6">
        <v>44217</v>
      </c>
      <c r="C23" s="12">
        <v>1000</v>
      </c>
      <c r="D23" s="12">
        <v>1000</v>
      </c>
      <c r="E23" s="12">
        <v>1000</v>
      </c>
      <c r="F23" s="12">
        <v>1000</v>
      </c>
      <c r="G23" s="12">
        <v>1000</v>
      </c>
      <c r="H23" s="12">
        <v>1000</v>
      </c>
      <c r="I23" s="12">
        <v>1000</v>
      </c>
      <c r="J23" s="12">
        <v>1000</v>
      </c>
      <c r="K23" s="12">
        <v>1000</v>
      </c>
      <c r="L23" s="12">
        <v>1000</v>
      </c>
      <c r="M23" s="12">
        <v>1000</v>
      </c>
      <c r="N23" s="12">
        <v>1000</v>
      </c>
      <c r="O23" s="12">
        <v>1000</v>
      </c>
      <c r="P23" s="12">
        <v>1000</v>
      </c>
      <c r="Q23" s="12">
        <v>1000</v>
      </c>
      <c r="R23" s="12">
        <v>1000</v>
      </c>
      <c r="S23" s="12">
        <v>1000</v>
      </c>
      <c r="T23" s="12">
        <v>1000</v>
      </c>
      <c r="U23" s="12">
        <v>1000</v>
      </c>
      <c r="V23" s="12">
        <v>1000</v>
      </c>
      <c r="W23" s="12">
        <v>1000</v>
      </c>
      <c r="X23" s="12">
        <v>1000</v>
      </c>
      <c r="Y23" s="12">
        <v>1000</v>
      </c>
      <c r="Z23" s="12">
        <v>1000</v>
      </c>
      <c r="AB23" s="7">
        <f t="shared" si="0"/>
        <v>24000</v>
      </c>
    </row>
    <row r="24" spans="2:28" x14ac:dyDescent="0.2">
      <c r="B24" s="6">
        <v>44218</v>
      </c>
      <c r="C24" s="12">
        <v>1000</v>
      </c>
      <c r="D24" s="12">
        <v>1000</v>
      </c>
      <c r="E24" s="12">
        <v>1000</v>
      </c>
      <c r="F24" s="12">
        <v>1000</v>
      </c>
      <c r="G24" s="12">
        <v>1000</v>
      </c>
      <c r="H24" s="12">
        <v>1000</v>
      </c>
      <c r="I24" s="12">
        <v>1000</v>
      </c>
      <c r="J24" s="12">
        <v>1000</v>
      </c>
      <c r="K24" s="12">
        <v>1000</v>
      </c>
      <c r="L24" s="12">
        <v>1000</v>
      </c>
      <c r="M24" s="12">
        <v>1000</v>
      </c>
      <c r="N24" s="12">
        <v>1000</v>
      </c>
      <c r="O24" s="12">
        <v>1000</v>
      </c>
      <c r="P24" s="12">
        <v>1000</v>
      </c>
      <c r="Q24" s="12">
        <v>1000</v>
      </c>
      <c r="R24" s="12">
        <v>1000</v>
      </c>
      <c r="S24" s="12">
        <v>1000</v>
      </c>
      <c r="T24" s="12">
        <v>1000</v>
      </c>
      <c r="U24" s="12">
        <v>1000</v>
      </c>
      <c r="V24" s="12">
        <v>1000</v>
      </c>
      <c r="W24" s="12">
        <v>1000</v>
      </c>
      <c r="X24" s="12">
        <v>1000</v>
      </c>
      <c r="Y24" s="12">
        <v>1000</v>
      </c>
      <c r="Z24" s="12">
        <v>1000</v>
      </c>
      <c r="AB24" s="7">
        <f t="shared" si="0"/>
        <v>24000</v>
      </c>
    </row>
    <row r="25" spans="2:28" x14ac:dyDescent="0.2">
      <c r="B25" s="6">
        <v>44219</v>
      </c>
      <c r="C25" s="12">
        <v>1000</v>
      </c>
      <c r="D25" s="12">
        <v>1000</v>
      </c>
      <c r="E25" s="12">
        <v>1000</v>
      </c>
      <c r="F25" s="12">
        <v>1000</v>
      </c>
      <c r="G25" s="12">
        <v>1000</v>
      </c>
      <c r="H25" s="12">
        <v>1000</v>
      </c>
      <c r="I25" s="12">
        <v>1000</v>
      </c>
      <c r="J25" s="12">
        <v>1000</v>
      </c>
      <c r="K25" s="12">
        <v>1000</v>
      </c>
      <c r="L25" s="12">
        <v>1000</v>
      </c>
      <c r="M25" s="12">
        <v>1000</v>
      </c>
      <c r="N25" s="12">
        <v>1000</v>
      </c>
      <c r="O25" s="12">
        <v>1000</v>
      </c>
      <c r="P25" s="12">
        <v>1000</v>
      </c>
      <c r="Q25" s="12">
        <v>1000</v>
      </c>
      <c r="R25" s="12">
        <v>1000</v>
      </c>
      <c r="S25" s="12">
        <v>1000</v>
      </c>
      <c r="T25" s="12">
        <v>1000</v>
      </c>
      <c r="U25" s="12">
        <v>1000</v>
      </c>
      <c r="V25" s="12">
        <v>1000</v>
      </c>
      <c r="W25" s="12">
        <v>1000</v>
      </c>
      <c r="X25" s="12">
        <v>1000</v>
      </c>
      <c r="Y25" s="12">
        <v>1000</v>
      </c>
      <c r="Z25" s="12">
        <v>1000</v>
      </c>
      <c r="AB25" s="7">
        <f t="shared" si="0"/>
        <v>24000</v>
      </c>
    </row>
    <row r="26" spans="2:28" x14ac:dyDescent="0.2">
      <c r="B26" s="6">
        <v>44220</v>
      </c>
      <c r="C26" s="12">
        <v>1000</v>
      </c>
      <c r="D26" s="12">
        <v>1000</v>
      </c>
      <c r="E26" s="12">
        <v>1000</v>
      </c>
      <c r="F26" s="12">
        <v>1000</v>
      </c>
      <c r="G26" s="12">
        <v>1000</v>
      </c>
      <c r="H26" s="12">
        <v>1000</v>
      </c>
      <c r="I26" s="12">
        <v>1000</v>
      </c>
      <c r="J26" s="12">
        <v>1000</v>
      </c>
      <c r="K26" s="12">
        <v>1000</v>
      </c>
      <c r="L26" s="12">
        <v>1000</v>
      </c>
      <c r="M26" s="12">
        <v>1000</v>
      </c>
      <c r="N26" s="12">
        <v>1000</v>
      </c>
      <c r="O26" s="12">
        <v>1000</v>
      </c>
      <c r="P26" s="12">
        <v>1000</v>
      </c>
      <c r="Q26" s="12">
        <v>1000</v>
      </c>
      <c r="R26" s="12">
        <v>1000</v>
      </c>
      <c r="S26" s="12">
        <v>1000</v>
      </c>
      <c r="T26" s="12">
        <v>1000</v>
      </c>
      <c r="U26" s="12">
        <v>1000</v>
      </c>
      <c r="V26" s="12">
        <v>1000</v>
      </c>
      <c r="W26" s="12">
        <v>1000</v>
      </c>
      <c r="X26" s="12">
        <v>1000</v>
      </c>
      <c r="Y26" s="12">
        <v>1000</v>
      </c>
      <c r="Z26" s="12">
        <v>1000</v>
      </c>
      <c r="AB26" s="7">
        <f t="shared" si="0"/>
        <v>24000</v>
      </c>
    </row>
    <row r="27" spans="2:28" x14ac:dyDescent="0.2">
      <c r="B27" s="6">
        <v>44221</v>
      </c>
      <c r="C27" s="12">
        <v>1000</v>
      </c>
      <c r="D27" s="12">
        <v>1000</v>
      </c>
      <c r="E27" s="12">
        <v>1000</v>
      </c>
      <c r="F27" s="12">
        <v>1000</v>
      </c>
      <c r="G27" s="12">
        <v>1000</v>
      </c>
      <c r="H27" s="12">
        <v>1000</v>
      </c>
      <c r="I27" s="12">
        <v>1000</v>
      </c>
      <c r="J27" s="12">
        <v>1000</v>
      </c>
      <c r="K27" s="12">
        <v>1000</v>
      </c>
      <c r="L27" s="12">
        <v>1000</v>
      </c>
      <c r="M27" s="12">
        <v>1000</v>
      </c>
      <c r="N27" s="12">
        <v>1000</v>
      </c>
      <c r="O27" s="12">
        <v>1000</v>
      </c>
      <c r="P27" s="12">
        <v>1000</v>
      </c>
      <c r="Q27" s="12">
        <v>1000</v>
      </c>
      <c r="R27" s="12">
        <v>1000</v>
      </c>
      <c r="S27" s="12">
        <v>1000</v>
      </c>
      <c r="T27" s="12">
        <v>1000</v>
      </c>
      <c r="U27" s="12">
        <v>1000</v>
      </c>
      <c r="V27" s="12">
        <v>1000</v>
      </c>
      <c r="W27" s="12">
        <v>1000</v>
      </c>
      <c r="X27" s="12">
        <v>1000</v>
      </c>
      <c r="Y27" s="12">
        <v>1000</v>
      </c>
      <c r="Z27" s="12">
        <v>1000</v>
      </c>
      <c r="AB27" s="7">
        <f t="shared" si="0"/>
        <v>24000</v>
      </c>
    </row>
    <row r="28" spans="2:28" x14ac:dyDescent="0.2">
      <c r="B28" s="6">
        <v>44222</v>
      </c>
      <c r="C28" s="12">
        <v>1000</v>
      </c>
      <c r="D28" s="12">
        <v>1000</v>
      </c>
      <c r="E28" s="12">
        <v>1000</v>
      </c>
      <c r="F28" s="12">
        <v>1000</v>
      </c>
      <c r="G28" s="12">
        <v>1000</v>
      </c>
      <c r="H28" s="12">
        <v>1000</v>
      </c>
      <c r="I28" s="12">
        <v>1000</v>
      </c>
      <c r="J28" s="12">
        <v>1000</v>
      </c>
      <c r="K28" s="12">
        <v>1000</v>
      </c>
      <c r="L28" s="12">
        <v>1000</v>
      </c>
      <c r="M28" s="12">
        <v>1000</v>
      </c>
      <c r="N28" s="12">
        <v>1000</v>
      </c>
      <c r="O28" s="12">
        <v>1000</v>
      </c>
      <c r="P28" s="12">
        <v>1000</v>
      </c>
      <c r="Q28" s="12">
        <v>1000</v>
      </c>
      <c r="R28" s="12">
        <v>1000</v>
      </c>
      <c r="S28" s="12">
        <v>1000</v>
      </c>
      <c r="T28" s="12">
        <v>1000</v>
      </c>
      <c r="U28" s="12">
        <v>1000</v>
      </c>
      <c r="V28" s="12">
        <v>1000</v>
      </c>
      <c r="W28" s="12">
        <v>1000</v>
      </c>
      <c r="X28" s="12">
        <v>1000</v>
      </c>
      <c r="Y28" s="12">
        <v>1000</v>
      </c>
      <c r="Z28" s="12">
        <v>1000</v>
      </c>
      <c r="AB28" s="7">
        <f t="shared" si="0"/>
        <v>24000</v>
      </c>
    </row>
    <row r="29" spans="2:28" x14ac:dyDescent="0.2">
      <c r="B29" s="6">
        <v>44223</v>
      </c>
      <c r="C29" s="12">
        <v>1000</v>
      </c>
      <c r="D29" s="12">
        <v>1000</v>
      </c>
      <c r="E29" s="12">
        <v>1000</v>
      </c>
      <c r="F29" s="12">
        <v>1000</v>
      </c>
      <c r="G29" s="12">
        <v>1000</v>
      </c>
      <c r="H29" s="12">
        <v>1000</v>
      </c>
      <c r="I29" s="12">
        <v>1000</v>
      </c>
      <c r="J29" s="12">
        <v>1000</v>
      </c>
      <c r="K29" s="12">
        <v>1000</v>
      </c>
      <c r="L29" s="12">
        <v>1000</v>
      </c>
      <c r="M29" s="12">
        <v>1000</v>
      </c>
      <c r="N29" s="12">
        <v>1000</v>
      </c>
      <c r="O29" s="12">
        <v>1000</v>
      </c>
      <c r="P29" s="12">
        <v>1000</v>
      </c>
      <c r="Q29" s="12">
        <v>1000</v>
      </c>
      <c r="R29" s="12">
        <v>1000</v>
      </c>
      <c r="S29" s="12">
        <v>1000</v>
      </c>
      <c r="T29" s="12">
        <v>1000</v>
      </c>
      <c r="U29" s="12">
        <v>1000</v>
      </c>
      <c r="V29" s="12">
        <v>1000</v>
      </c>
      <c r="W29" s="12">
        <v>1000</v>
      </c>
      <c r="X29" s="12">
        <v>1000</v>
      </c>
      <c r="Y29" s="12">
        <v>1000</v>
      </c>
      <c r="Z29" s="12">
        <v>1000</v>
      </c>
      <c r="AB29" s="7">
        <f t="shared" si="0"/>
        <v>24000</v>
      </c>
    </row>
    <row r="30" spans="2:28" x14ac:dyDescent="0.2">
      <c r="B30" s="6">
        <v>44224</v>
      </c>
      <c r="C30" s="12">
        <v>1000</v>
      </c>
      <c r="D30" s="12">
        <v>1000</v>
      </c>
      <c r="E30" s="12">
        <v>1000</v>
      </c>
      <c r="F30" s="12">
        <v>1000</v>
      </c>
      <c r="G30" s="12">
        <v>1000</v>
      </c>
      <c r="H30" s="12">
        <v>1000</v>
      </c>
      <c r="I30" s="12">
        <v>1000</v>
      </c>
      <c r="J30" s="12">
        <v>1000</v>
      </c>
      <c r="K30" s="12">
        <v>1000</v>
      </c>
      <c r="L30" s="12">
        <v>1000</v>
      </c>
      <c r="M30" s="12">
        <v>1000</v>
      </c>
      <c r="N30" s="12">
        <v>1000</v>
      </c>
      <c r="O30" s="12">
        <v>1000</v>
      </c>
      <c r="P30" s="12">
        <v>1000</v>
      </c>
      <c r="Q30" s="12">
        <v>1000</v>
      </c>
      <c r="R30" s="12">
        <v>1000</v>
      </c>
      <c r="S30" s="12">
        <v>1000</v>
      </c>
      <c r="T30" s="12">
        <v>1000</v>
      </c>
      <c r="U30" s="12">
        <v>1000</v>
      </c>
      <c r="V30" s="12">
        <v>1000</v>
      </c>
      <c r="W30" s="12">
        <v>1000</v>
      </c>
      <c r="X30" s="12">
        <v>1000</v>
      </c>
      <c r="Y30" s="12">
        <v>1000</v>
      </c>
      <c r="Z30" s="12">
        <v>1000</v>
      </c>
      <c r="AB30" s="7">
        <f t="shared" si="0"/>
        <v>24000</v>
      </c>
    </row>
    <row r="31" spans="2:28" x14ac:dyDescent="0.2">
      <c r="B31" s="6">
        <v>44225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2">
        <v>1000</v>
      </c>
      <c r="N31" s="12">
        <v>1000</v>
      </c>
      <c r="O31" s="12">
        <v>1000</v>
      </c>
      <c r="P31" s="12">
        <v>1000</v>
      </c>
      <c r="Q31" s="12">
        <v>1000</v>
      </c>
      <c r="R31" s="12">
        <v>1000</v>
      </c>
      <c r="S31" s="12">
        <v>1000</v>
      </c>
      <c r="T31" s="12">
        <v>1000</v>
      </c>
      <c r="U31" s="12">
        <v>1000</v>
      </c>
      <c r="V31" s="12">
        <v>1000</v>
      </c>
      <c r="W31" s="12">
        <v>1000</v>
      </c>
      <c r="X31" s="12">
        <v>1000</v>
      </c>
      <c r="Y31" s="12">
        <v>1000</v>
      </c>
      <c r="Z31" s="12">
        <v>1000</v>
      </c>
      <c r="AB31" s="7">
        <f t="shared" si="0"/>
        <v>24000</v>
      </c>
    </row>
    <row r="32" spans="2:28" x14ac:dyDescent="0.2">
      <c r="B32" s="6">
        <v>44226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2">
        <v>1000</v>
      </c>
      <c r="N32" s="12">
        <v>1000</v>
      </c>
      <c r="O32" s="12">
        <v>1000</v>
      </c>
      <c r="P32" s="12">
        <v>1000</v>
      </c>
      <c r="Q32" s="12">
        <v>1000</v>
      </c>
      <c r="R32" s="12">
        <v>1000</v>
      </c>
      <c r="S32" s="12">
        <v>1000</v>
      </c>
      <c r="T32" s="12">
        <v>1000</v>
      </c>
      <c r="U32" s="12">
        <v>1000</v>
      </c>
      <c r="V32" s="12">
        <v>1000</v>
      </c>
      <c r="W32" s="12">
        <v>1000</v>
      </c>
      <c r="X32" s="12">
        <v>1000</v>
      </c>
      <c r="Y32" s="12">
        <v>1000</v>
      </c>
      <c r="Z32" s="12">
        <v>1000</v>
      </c>
      <c r="AB32" s="7">
        <f t="shared" si="0"/>
        <v>24000</v>
      </c>
    </row>
    <row r="33" spans="2:28" x14ac:dyDescent="0.2">
      <c r="B33" s="6">
        <v>44227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2">
        <v>1000</v>
      </c>
      <c r="N33" s="12">
        <v>1000</v>
      </c>
      <c r="O33" s="12">
        <v>1000</v>
      </c>
      <c r="P33" s="12">
        <v>1000</v>
      </c>
      <c r="Q33" s="12">
        <v>1000</v>
      </c>
      <c r="R33" s="12">
        <v>1000</v>
      </c>
      <c r="S33" s="12">
        <v>1000</v>
      </c>
      <c r="T33" s="12">
        <v>1000</v>
      </c>
      <c r="U33" s="12">
        <v>1000</v>
      </c>
      <c r="V33" s="12">
        <v>1000</v>
      </c>
      <c r="W33" s="12">
        <v>1000</v>
      </c>
      <c r="X33" s="12">
        <v>1000</v>
      </c>
      <c r="Y33" s="12">
        <v>1000</v>
      </c>
      <c r="Z33" s="12">
        <v>1000</v>
      </c>
      <c r="AB33" s="7">
        <f t="shared" si="0"/>
        <v>24000</v>
      </c>
    </row>
    <row r="34" spans="2:28" x14ac:dyDescent="0.2">
      <c r="B34" s="6">
        <v>44228</v>
      </c>
      <c r="C34" s="12">
        <v>1000</v>
      </c>
      <c r="D34" s="12">
        <v>1000</v>
      </c>
      <c r="E34" s="12">
        <v>1000</v>
      </c>
      <c r="F34" s="12">
        <v>1000</v>
      </c>
      <c r="G34" s="12">
        <v>1000</v>
      </c>
      <c r="H34" s="12">
        <v>1000</v>
      </c>
      <c r="I34" s="12">
        <v>1000</v>
      </c>
      <c r="J34" s="12">
        <v>1000</v>
      </c>
      <c r="K34" s="12">
        <v>1000</v>
      </c>
      <c r="L34" s="12">
        <v>1000</v>
      </c>
      <c r="M34" s="12">
        <v>1000</v>
      </c>
      <c r="N34" s="12">
        <v>1000</v>
      </c>
      <c r="O34" s="12">
        <v>1000</v>
      </c>
      <c r="P34" s="12">
        <v>1000</v>
      </c>
      <c r="Q34" s="12">
        <v>1000</v>
      </c>
      <c r="R34" s="12">
        <v>1000</v>
      </c>
      <c r="S34" s="12">
        <v>1000</v>
      </c>
      <c r="T34" s="12">
        <v>1000</v>
      </c>
      <c r="U34" s="12">
        <v>1000</v>
      </c>
      <c r="V34" s="12">
        <v>1000</v>
      </c>
      <c r="W34" s="12">
        <v>1000</v>
      </c>
      <c r="X34" s="12">
        <v>1000</v>
      </c>
      <c r="Y34" s="12">
        <v>1000</v>
      </c>
      <c r="Z34" s="12">
        <v>1000</v>
      </c>
      <c r="AB34" s="7">
        <f t="shared" si="0"/>
        <v>24000</v>
      </c>
    </row>
    <row r="35" spans="2:28" x14ac:dyDescent="0.2">
      <c r="B35" s="6">
        <v>44229</v>
      </c>
      <c r="C35" s="12">
        <v>1000</v>
      </c>
      <c r="D35" s="12">
        <v>1000</v>
      </c>
      <c r="E35" s="12">
        <v>1000</v>
      </c>
      <c r="F35" s="12">
        <v>1000</v>
      </c>
      <c r="G35" s="12">
        <v>1000</v>
      </c>
      <c r="H35" s="12">
        <v>1000</v>
      </c>
      <c r="I35" s="12">
        <v>1000</v>
      </c>
      <c r="J35" s="12">
        <v>1000</v>
      </c>
      <c r="K35" s="12">
        <v>1000</v>
      </c>
      <c r="L35" s="12">
        <v>1000</v>
      </c>
      <c r="M35" s="12">
        <v>1000</v>
      </c>
      <c r="N35" s="12">
        <v>1000</v>
      </c>
      <c r="O35" s="12">
        <v>1000</v>
      </c>
      <c r="P35" s="12">
        <v>1000</v>
      </c>
      <c r="Q35" s="12">
        <v>1000</v>
      </c>
      <c r="R35" s="12">
        <v>1000</v>
      </c>
      <c r="S35" s="12">
        <v>1000</v>
      </c>
      <c r="T35" s="12">
        <v>1000</v>
      </c>
      <c r="U35" s="12">
        <v>1000</v>
      </c>
      <c r="V35" s="12">
        <v>1000</v>
      </c>
      <c r="W35" s="12">
        <v>1000</v>
      </c>
      <c r="X35" s="12">
        <v>1000</v>
      </c>
      <c r="Y35" s="12">
        <v>1000</v>
      </c>
      <c r="Z35" s="12">
        <v>1000</v>
      </c>
      <c r="AB35" s="7">
        <f t="shared" si="0"/>
        <v>24000</v>
      </c>
    </row>
    <row r="36" spans="2:28" x14ac:dyDescent="0.2">
      <c r="B36" s="6">
        <v>44230</v>
      </c>
      <c r="C36" s="12">
        <v>1000</v>
      </c>
      <c r="D36" s="12">
        <v>1000</v>
      </c>
      <c r="E36" s="12">
        <v>1000</v>
      </c>
      <c r="F36" s="12">
        <v>1000</v>
      </c>
      <c r="G36" s="12">
        <v>1000</v>
      </c>
      <c r="H36" s="12">
        <v>1000</v>
      </c>
      <c r="I36" s="12">
        <v>1000</v>
      </c>
      <c r="J36" s="12">
        <v>1000</v>
      </c>
      <c r="K36" s="12">
        <v>1000</v>
      </c>
      <c r="L36" s="12">
        <v>1000</v>
      </c>
      <c r="M36" s="12">
        <v>1000</v>
      </c>
      <c r="N36" s="12">
        <v>1000</v>
      </c>
      <c r="O36" s="12">
        <v>1000</v>
      </c>
      <c r="P36" s="12">
        <v>1000</v>
      </c>
      <c r="Q36" s="12">
        <v>1000</v>
      </c>
      <c r="R36" s="12">
        <v>1000</v>
      </c>
      <c r="S36" s="12">
        <v>1000</v>
      </c>
      <c r="T36" s="12">
        <v>1000</v>
      </c>
      <c r="U36" s="12">
        <v>1000</v>
      </c>
      <c r="V36" s="12">
        <v>1000</v>
      </c>
      <c r="W36" s="12">
        <v>1000</v>
      </c>
      <c r="X36" s="12">
        <v>1000</v>
      </c>
      <c r="Y36" s="12">
        <v>1000</v>
      </c>
      <c r="Z36" s="12">
        <v>1000</v>
      </c>
      <c r="AB36" s="7">
        <f t="shared" si="0"/>
        <v>24000</v>
      </c>
    </row>
    <row r="37" spans="2:28" x14ac:dyDescent="0.2">
      <c r="B37" s="6">
        <v>44231</v>
      </c>
      <c r="C37" s="12">
        <v>1000</v>
      </c>
      <c r="D37" s="12">
        <v>1000</v>
      </c>
      <c r="E37" s="12">
        <v>1000</v>
      </c>
      <c r="F37" s="12">
        <v>1000</v>
      </c>
      <c r="G37" s="12">
        <v>1000</v>
      </c>
      <c r="H37" s="12">
        <v>1000</v>
      </c>
      <c r="I37" s="12">
        <v>1000</v>
      </c>
      <c r="J37" s="12">
        <v>1000</v>
      </c>
      <c r="K37" s="12">
        <v>1000</v>
      </c>
      <c r="L37" s="12">
        <v>1000</v>
      </c>
      <c r="M37" s="12">
        <v>1000</v>
      </c>
      <c r="N37" s="12">
        <v>1000</v>
      </c>
      <c r="O37" s="12">
        <v>1000</v>
      </c>
      <c r="P37" s="12">
        <v>1000</v>
      </c>
      <c r="Q37" s="12">
        <v>1000</v>
      </c>
      <c r="R37" s="12">
        <v>1000</v>
      </c>
      <c r="S37" s="12">
        <v>1000</v>
      </c>
      <c r="T37" s="12">
        <v>1000</v>
      </c>
      <c r="U37" s="12">
        <v>1000</v>
      </c>
      <c r="V37" s="12">
        <v>1000</v>
      </c>
      <c r="W37" s="12">
        <v>1000</v>
      </c>
      <c r="X37" s="12">
        <v>1000</v>
      </c>
      <c r="Y37" s="12">
        <v>1000</v>
      </c>
      <c r="Z37" s="12">
        <v>1000</v>
      </c>
      <c r="AB37" s="7">
        <f t="shared" si="0"/>
        <v>24000</v>
      </c>
    </row>
    <row r="38" spans="2:28" x14ac:dyDescent="0.2">
      <c r="B38" s="6">
        <v>44232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2">
        <v>1000</v>
      </c>
      <c r="N38" s="12">
        <v>1000</v>
      </c>
      <c r="O38" s="12">
        <v>1000</v>
      </c>
      <c r="P38" s="12">
        <v>1000</v>
      </c>
      <c r="Q38" s="12">
        <v>1000</v>
      </c>
      <c r="R38" s="12">
        <v>1000</v>
      </c>
      <c r="S38" s="12">
        <v>1000</v>
      </c>
      <c r="T38" s="12">
        <v>1000</v>
      </c>
      <c r="U38" s="12">
        <v>1000</v>
      </c>
      <c r="V38" s="12">
        <v>1000</v>
      </c>
      <c r="W38" s="12">
        <v>1000</v>
      </c>
      <c r="X38" s="12">
        <v>1000</v>
      </c>
      <c r="Y38" s="12">
        <v>1000</v>
      </c>
      <c r="Z38" s="12">
        <v>1000</v>
      </c>
      <c r="AB38" s="7">
        <f t="shared" si="0"/>
        <v>24000</v>
      </c>
    </row>
    <row r="39" spans="2:28" x14ac:dyDescent="0.2">
      <c r="B39" s="6">
        <v>44233</v>
      </c>
      <c r="C39" s="12">
        <v>1000</v>
      </c>
      <c r="D39" s="12">
        <v>1000</v>
      </c>
      <c r="E39" s="12">
        <v>1000</v>
      </c>
      <c r="F39" s="12">
        <v>1000</v>
      </c>
      <c r="G39" s="12">
        <v>1000</v>
      </c>
      <c r="H39" s="12">
        <v>1000</v>
      </c>
      <c r="I39" s="12">
        <v>1000</v>
      </c>
      <c r="J39" s="12">
        <v>1000</v>
      </c>
      <c r="K39" s="12">
        <v>1000</v>
      </c>
      <c r="L39" s="12">
        <v>1000</v>
      </c>
      <c r="M39" s="12">
        <v>1000</v>
      </c>
      <c r="N39" s="12">
        <v>1000</v>
      </c>
      <c r="O39" s="12">
        <v>1000</v>
      </c>
      <c r="P39" s="12">
        <v>1000</v>
      </c>
      <c r="Q39" s="12">
        <v>1000</v>
      </c>
      <c r="R39" s="12">
        <v>1000</v>
      </c>
      <c r="S39" s="12">
        <v>1000</v>
      </c>
      <c r="T39" s="12">
        <v>1000</v>
      </c>
      <c r="U39" s="12">
        <v>1000</v>
      </c>
      <c r="V39" s="12">
        <v>1000</v>
      </c>
      <c r="W39" s="12">
        <v>1000</v>
      </c>
      <c r="X39" s="12">
        <v>1000</v>
      </c>
      <c r="Y39" s="12">
        <v>1000</v>
      </c>
      <c r="Z39" s="12">
        <v>1000</v>
      </c>
      <c r="AB39" s="7">
        <f t="shared" si="0"/>
        <v>24000</v>
      </c>
    </row>
    <row r="40" spans="2:28" x14ac:dyDescent="0.2">
      <c r="B40" s="6">
        <v>44234</v>
      </c>
      <c r="C40" s="12">
        <v>1000</v>
      </c>
      <c r="D40" s="12">
        <v>1000</v>
      </c>
      <c r="E40" s="12">
        <v>1000</v>
      </c>
      <c r="F40" s="12">
        <v>1000</v>
      </c>
      <c r="G40" s="12">
        <v>1000</v>
      </c>
      <c r="H40" s="12">
        <v>1000</v>
      </c>
      <c r="I40" s="12">
        <v>1000</v>
      </c>
      <c r="J40" s="12">
        <v>1000</v>
      </c>
      <c r="K40" s="12">
        <v>1000</v>
      </c>
      <c r="L40" s="12">
        <v>1000</v>
      </c>
      <c r="M40" s="12">
        <v>1000</v>
      </c>
      <c r="N40" s="12">
        <v>1000</v>
      </c>
      <c r="O40" s="12">
        <v>1000</v>
      </c>
      <c r="P40" s="12">
        <v>1000</v>
      </c>
      <c r="Q40" s="12">
        <v>1000</v>
      </c>
      <c r="R40" s="12">
        <v>1000</v>
      </c>
      <c r="S40" s="12">
        <v>1000</v>
      </c>
      <c r="T40" s="12">
        <v>1000</v>
      </c>
      <c r="U40" s="12">
        <v>1000</v>
      </c>
      <c r="V40" s="12">
        <v>1000</v>
      </c>
      <c r="W40" s="12">
        <v>1000</v>
      </c>
      <c r="X40" s="12">
        <v>1000</v>
      </c>
      <c r="Y40" s="12">
        <v>1000</v>
      </c>
      <c r="Z40" s="12">
        <v>1000</v>
      </c>
      <c r="AB40" s="7">
        <f t="shared" si="0"/>
        <v>24000</v>
      </c>
    </row>
    <row r="41" spans="2:28" x14ac:dyDescent="0.2">
      <c r="B41" s="6">
        <v>44235</v>
      </c>
      <c r="C41" s="12">
        <v>1000</v>
      </c>
      <c r="D41" s="12">
        <v>1000</v>
      </c>
      <c r="E41" s="12">
        <v>1000</v>
      </c>
      <c r="F41" s="12">
        <v>1000</v>
      </c>
      <c r="G41" s="12">
        <v>1000</v>
      </c>
      <c r="H41" s="12">
        <v>1000</v>
      </c>
      <c r="I41" s="12">
        <v>1000</v>
      </c>
      <c r="J41" s="12">
        <v>1000</v>
      </c>
      <c r="K41" s="12">
        <v>1000</v>
      </c>
      <c r="L41" s="12">
        <v>1000</v>
      </c>
      <c r="M41" s="12">
        <v>1000</v>
      </c>
      <c r="N41" s="12">
        <v>1000</v>
      </c>
      <c r="O41" s="12">
        <v>1000</v>
      </c>
      <c r="P41" s="12">
        <v>1000</v>
      </c>
      <c r="Q41" s="12">
        <v>1000</v>
      </c>
      <c r="R41" s="12">
        <v>1000</v>
      </c>
      <c r="S41" s="12">
        <v>1000</v>
      </c>
      <c r="T41" s="12">
        <v>1000</v>
      </c>
      <c r="U41" s="12">
        <v>1000</v>
      </c>
      <c r="V41" s="12">
        <v>1000</v>
      </c>
      <c r="W41" s="12">
        <v>1000</v>
      </c>
      <c r="X41" s="12">
        <v>1000</v>
      </c>
      <c r="Y41" s="12">
        <v>1000</v>
      </c>
      <c r="Z41" s="12">
        <v>1000</v>
      </c>
      <c r="AB41" s="7">
        <f t="shared" si="0"/>
        <v>24000</v>
      </c>
    </row>
    <row r="42" spans="2:28" x14ac:dyDescent="0.2">
      <c r="B42" s="6">
        <v>44236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2">
        <v>1000</v>
      </c>
      <c r="N42" s="12">
        <v>1000</v>
      </c>
      <c r="O42" s="12">
        <v>1000</v>
      </c>
      <c r="P42" s="12">
        <v>1000</v>
      </c>
      <c r="Q42" s="12">
        <v>1000</v>
      </c>
      <c r="R42" s="12">
        <v>1000</v>
      </c>
      <c r="S42" s="12">
        <v>1000</v>
      </c>
      <c r="T42" s="12">
        <v>1000</v>
      </c>
      <c r="U42" s="12">
        <v>1000</v>
      </c>
      <c r="V42" s="12">
        <v>1000</v>
      </c>
      <c r="W42" s="12">
        <v>1000</v>
      </c>
      <c r="X42" s="12">
        <v>1000</v>
      </c>
      <c r="Y42" s="12">
        <v>1000</v>
      </c>
      <c r="Z42" s="12">
        <v>1000</v>
      </c>
      <c r="AB42" s="7">
        <f t="shared" si="0"/>
        <v>24000</v>
      </c>
    </row>
    <row r="43" spans="2:28" x14ac:dyDescent="0.2">
      <c r="B43" s="6">
        <v>44237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2">
        <v>1000</v>
      </c>
      <c r="N43" s="12">
        <v>1000</v>
      </c>
      <c r="O43" s="12">
        <v>1000</v>
      </c>
      <c r="P43" s="12">
        <v>1000</v>
      </c>
      <c r="Q43" s="12">
        <v>1000</v>
      </c>
      <c r="R43" s="12">
        <v>1000</v>
      </c>
      <c r="S43" s="12">
        <v>1000</v>
      </c>
      <c r="T43" s="12">
        <v>1000</v>
      </c>
      <c r="U43" s="12">
        <v>1000</v>
      </c>
      <c r="V43" s="12">
        <v>1000</v>
      </c>
      <c r="W43" s="12">
        <v>1000</v>
      </c>
      <c r="X43" s="12">
        <v>1000</v>
      </c>
      <c r="Y43" s="12">
        <v>1000</v>
      </c>
      <c r="Z43" s="12">
        <v>1000</v>
      </c>
      <c r="AB43" s="7">
        <f t="shared" si="0"/>
        <v>24000</v>
      </c>
    </row>
    <row r="44" spans="2:28" x14ac:dyDescent="0.2">
      <c r="B44" s="6">
        <v>44238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2">
        <v>1000</v>
      </c>
      <c r="N44" s="12">
        <v>1000</v>
      </c>
      <c r="O44" s="12">
        <v>1000</v>
      </c>
      <c r="P44" s="12">
        <v>1000</v>
      </c>
      <c r="Q44" s="12">
        <v>1000</v>
      </c>
      <c r="R44" s="12">
        <v>1000</v>
      </c>
      <c r="S44" s="12">
        <v>1000</v>
      </c>
      <c r="T44" s="12">
        <v>1000</v>
      </c>
      <c r="U44" s="12">
        <v>1000</v>
      </c>
      <c r="V44" s="12">
        <v>1000</v>
      </c>
      <c r="W44" s="12">
        <v>1000</v>
      </c>
      <c r="X44" s="12">
        <v>1000</v>
      </c>
      <c r="Y44" s="12">
        <v>1000</v>
      </c>
      <c r="Z44" s="12">
        <v>1000</v>
      </c>
      <c r="AB44" s="7">
        <f t="shared" si="0"/>
        <v>24000</v>
      </c>
    </row>
    <row r="45" spans="2:28" x14ac:dyDescent="0.2">
      <c r="B45" s="6">
        <v>44239</v>
      </c>
      <c r="C45" s="12">
        <v>1000</v>
      </c>
      <c r="D45" s="12">
        <v>1000</v>
      </c>
      <c r="E45" s="12">
        <v>1000</v>
      </c>
      <c r="F45" s="12">
        <v>1000</v>
      </c>
      <c r="G45" s="12">
        <v>1000</v>
      </c>
      <c r="H45" s="12">
        <v>1000</v>
      </c>
      <c r="I45" s="12">
        <v>1000</v>
      </c>
      <c r="J45" s="12">
        <v>1000</v>
      </c>
      <c r="K45" s="12">
        <v>1000</v>
      </c>
      <c r="L45" s="12">
        <v>1000</v>
      </c>
      <c r="M45" s="12">
        <v>1000</v>
      </c>
      <c r="N45" s="12">
        <v>1000</v>
      </c>
      <c r="O45" s="12">
        <v>1000</v>
      </c>
      <c r="P45" s="12">
        <v>1000</v>
      </c>
      <c r="Q45" s="12">
        <v>1000</v>
      </c>
      <c r="R45" s="12">
        <v>1000</v>
      </c>
      <c r="S45" s="12">
        <v>1000</v>
      </c>
      <c r="T45" s="12">
        <v>1000</v>
      </c>
      <c r="U45" s="12">
        <v>1000</v>
      </c>
      <c r="V45" s="12">
        <v>1000</v>
      </c>
      <c r="W45" s="12">
        <v>1000</v>
      </c>
      <c r="X45" s="12">
        <v>1000</v>
      </c>
      <c r="Y45" s="12">
        <v>1000</v>
      </c>
      <c r="Z45" s="12">
        <v>1000</v>
      </c>
      <c r="AB45" s="7">
        <f t="shared" si="0"/>
        <v>24000</v>
      </c>
    </row>
    <row r="46" spans="2:28" x14ac:dyDescent="0.2">
      <c r="B46" s="6">
        <v>44240</v>
      </c>
      <c r="C46" s="12">
        <v>1000</v>
      </c>
      <c r="D46" s="12">
        <v>1000</v>
      </c>
      <c r="E46" s="12">
        <v>1000</v>
      </c>
      <c r="F46" s="12">
        <v>1000</v>
      </c>
      <c r="G46" s="12">
        <v>1000</v>
      </c>
      <c r="H46" s="12">
        <v>1000</v>
      </c>
      <c r="I46" s="12">
        <v>1000</v>
      </c>
      <c r="J46" s="12">
        <v>1000</v>
      </c>
      <c r="K46" s="12">
        <v>1000</v>
      </c>
      <c r="L46" s="12">
        <v>1000</v>
      </c>
      <c r="M46" s="12">
        <v>1000</v>
      </c>
      <c r="N46" s="12">
        <v>1000</v>
      </c>
      <c r="O46" s="12">
        <v>1000</v>
      </c>
      <c r="P46" s="12">
        <v>1000</v>
      </c>
      <c r="Q46" s="12">
        <v>1000</v>
      </c>
      <c r="R46" s="12">
        <v>1000</v>
      </c>
      <c r="S46" s="12">
        <v>1000</v>
      </c>
      <c r="T46" s="12">
        <v>1000</v>
      </c>
      <c r="U46" s="12">
        <v>1000</v>
      </c>
      <c r="V46" s="12">
        <v>1000</v>
      </c>
      <c r="W46" s="12">
        <v>1000</v>
      </c>
      <c r="X46" s="12">
        <v>1000</v>
      </c>
      <c r="Y46" s="12">
        <v>1000</v>
      </c>
      <c r="Z46" s="12">
        <v>1000</v>
      </c>
      <c r="AB46" s="7">
        <f t="shared" si="0"/>
        <v>24000</v>
      </c>
    </row>
    <row r="47" spans="2:28" x14ac:dyDescent="0.2">
      <c r="B47" s="6">
        <v>44241</v>
      </c>
      <c r="C47" s="12">
        <v>1000</v>
      </c>
      <c r="D47" s="12">
        <v>1000</v>
      </c>
      <c r="E47" s="12">
        <v>1000</v>
      </c>
      <c r="F47" s="12">
        <v>1000</v>
      </c>
      <c r="G47" s="12">
        <v>1000</v>
      </c>
      <c r="H47" s="12">
        <v>1000</v>
      </c>
      <c r="I47" s="12">
        <v>1000</v>
      </c>
      <c r="J47" s="12">
        <v>1000</v>
      </c>
      <c r="K47" s="12">
        <v>1000</v>
      </c>
      <c r="L47" s="12">
        <v>1000</v>
      </c>
      <c r="M47" s="12">
        <v>1000</v>
      </c>
      <c r="N47" s="12">
        <v>1000</v>
      </c>
      <c r="O47" s="12">
        <v>1000</v>
      </c>
      <c r="P47" s="12">
        <v>1000</v>
      </c>
      <c r="Q47" s="12">
        <v>1000</v>
      </c>
      <c r="R47" s="12">
        <v>1000</v>
      </c>
      <c r="S47" s="12">
        <v>1000</v>
      </c>
      <c r="T47" s="12">
        <v>1000</v>
      </c>
      <c r="U47" s="12">
        <v>1000</v>
      </c>
      <c r="V47" s="12">
        <v>1000</v>
      </c>
      <c r="W47" s="12">
        <v>1000</v>
      </c>
      <c r="X47" s="12">
        <v>1000</v>
      </c>
      <c r="Y47" s="12">
        <v>1000</v>
      </c>
      <c r="Z47" s="12">
        <v>1000</v>
      </c>
      <c r="AB47" s="7">
        <f t="shared" si="0"/>
        <v>24000</v>
      </c>
    </row>
    <row r="48" spans="2:28" x14ac:dyDescent="0.2">
      <c r="B48" s="6">
        <v>44242</v>
      </c>
      <c r="C48" s="12">
        <v>1000</v>
      </c>
      <c r="D48" s="12">
        <v>1000</v>
      </c>
      <c r="E48" s="12">
        <v>1000</v>
      </c>
      <c r="F48" s="12">
        <v>1000</v>
      </c>
      <c r="G48" s="12">
        <v>1000</v>
      </c>
      <c r="H48" s="12">
        <v>1000</v>
      </c>
      <c r="I48" s="12">
        <v>1000</v>
      </c>
      <c r="J48" s="12">
        <v>1000</v>
      </c>
      <c r="K48" s="12">
        <v>1000</v>
      </c>
      <c r="L48" s="12">
        <v>1000</v>
      </c>
      <c r="M48" s="12">
        <v>1000</v>
      </c>
      <c r="N48" s="12">
        <v>1000</v>
      </c>
      <c r="O48" s="12">
        <v>1000</v>
      </c>
      <c r="P48" s="12">
        <v>1000</v>
      </c>
      <c r="Q48" s="12">
        <v>1000</v>
      </c>
      <c r="R48" s="12">
        <v>1000</v>
      </c>
      <c r="S48" s="12">
        <v>1000</v>
      </c>
      <c r="T48" s="12">
        <v>1000</v>
      </c>
      <c r="U48" s="12">
        <v>1000</v>
      </c>
      <c r="V48" s="12">
        <v>1000</v>
      </c>
      <c r="W48" s="12">
        <v>1000</v>
      </c>
      <c r="X48" s="12">
        <v>1000</v>
      </c>
      <c r="Y48" s="12">
        <v>1000</v>
      </c>
      <c r="Z48" s="12">
        <v>1000</v>
      </c>
      <c r="AB48" s="7">
        <f t="shared" si="0"/>
        <v>24000</v>
      </c>
    </row>
    <row r="49" spans="2:28" x14ac:dyDescent="0.2">
      <c r="B49" s="6">
        <v>44243</v>
      </c>
      <c r="C49" s="12">
        <v>1000</v>
      </c>
      <c r="D49" s="12">
        <v>1000</v>
      </c>
      <c r="E49" s="12">
        <v>1000</v>
      </c>
      <c r="F49" s="12">
        <v>1000</v>
      </c>
      <c r="G49" s="12">
        <v>1000</v>
      </c>
      <c r="H49" s="12">
        <v>1000</v>
      </c>
      <c r="I49" s="12">
        <v>1000</v>
      </c>
      <c r="J49" s="12">
        <v>1000</v>
      </c>
      <c r="K49" s="12">
        <v>1000</v>
      </c>
      <c r="L49" s="12">
        <v>1000</v>
      </c>
      <c r="M49" s="12">
        <v>1000</v>
      </c>
      <c r="N49" s="12">
        <v>1000</v>
      </c>
      <c r="O49" s="12">
        <v>1000</v>
      </c>
      <c r="P49" s="12">
        <v>1000</v>
      </c>
      <c r="Q49" s="12">
        <v>1000</v>
      </c>
      <c r="R49" s="12">
        <v>1000</v>
      </c>
      <c r="S49" s="12">
        <v>1000</v>
      </c>
      <c r="T49" s="12">
        <v>1000</v>
      </c>
      <c r="U49" s="12">
        <v>1000</v>
      </c>
      <c r="V49" s="12">
        <v>1000</v>
      </c>
      <c r="W49" s="12">
        <v>1000</v>
      </c>
      <c r="X49" s="12">
        <v>1000</v>
      </c>
      <c r="Y49" s="12">
        <v>1000</v>
      </c>
      <c r="Z49" s="12">
        <v>1000</v>
      </c>
      <c r="AB49" s="7">
        <f t="shared" si="0"/>
        <v>24000</v>
      </c>
    </row>
    <row r="50" spans="2:28" x14ac:dyDescent="0.2">
      <c r="B50" s="6">
        <v>44244</v>
      </c>
      <c r="C50" s="12">
        <v>1000</v>
      </c>
      <c r="D50" s="12">
        <v>1000</v>
      </c>
      <c r="E50" s="12">
        <v>1000</v>
      </c>
      <c r="F50" s="12">
        <v>1000</v>
      </c>
      <c r="G50" s="12">
        <v>1000</v>
      </c>
      <c r="H50" s="12">
        <v>1000</v>
      </c>
      <c r="I50" s="12">
        <v>1000</v>
      </c>
      <c r="J50" s="12">
        <v>1000</v>
      </c>
      <c r="K50" s="12">
        <v>1000</v>
      </c>
      <c r="L50" s="12">
        <v>1000</v>
      </c>
      <c r="M50" s="12">
        <v>1000</v>
      </c>
      <c r="N50" s="12">
        <v>1000</v>
      </c>
      <c r="O50" s="12">
        <v>1000</v>
      </c>
      <c r="P50" s="12">
        <v>1000</v>
      </c>
      <c r="Q50" s="12">
        <v>1000</v>
      </c>
      <c r="R50" s="12">
        <v>1000</v>
      </c>
      <c r="S50" s="12">
        <v>1000</v>
      </c>
      <c r="T50" s="12">
        <v>1000</v>
      </c>
      <c r="U50" s="12">
        <v>1000</v>
      </c>
      <c r="V50" s="12">
        <v>1000</v>
      </c>
      <c r="W50" s="12">
        <v>1000</v>
      </c>
      <c r="X50" s="12">
        <v>1000</v>
      </c>
      <c r="Y50" s="12">
        <v>1000</v>
      </c>
      <c r="Z50" s="12">
        <v>1000</v>
      </c>
      <c r="AB50" s="7">
        <f t="shared" si="0"/>
        <v>24000</v>
      </c>
    </row>
    <row r="51" spans="2:28" x14ac:dyDescent="0.2">
      <c r="B51" s="6">
        <v>44245</v>
      </c>
      <c r="C51" s="12">
        <v>1000</v>
      </c>
      <c r="D51" s="12">
        <v>1000</v>
      </c>
      <c r="E51" s="12">
        <v>1000</v>
      </c>
      <c r="F51" s="12">
        <v>1000</v>
      </c>
      <c r="G51" s="12">
        <v>1000</v>
      </c>
      <c r="H51" s="12">
        <v>1000</v>
      </c>
      <c r="I51" s="12">
        <v>1000</v>
      </c>
      <c r="J51" s="12">
        <v>1000</v>
      </c>
      <c r="K51" s="12">
        <v>1000</v>
      </c>
      <c r="L51" s="12">
        <v>1000</v>
      </c>
      <c r="M51" s="12">
        <v>1000</v>
      </c>
      <c r="N51" s="12">
        <v>1000</v>
      </c>
      <c r="O51" s="12">
        <v>1000</v>
      </c>
      <c r="P51" s="12">
        <v>1000</v>
      </c>
      <c r="Q51" s="12">
        <v>1000</v>
      </c>
      <c r="R51" s="12">
        <v>1000</v>
      </c>
      <c r="S51" s="12">
        <v>1000</v>
      </c>
      <c r="T51" s="12">
        <v>1000</v>
      </c>
      <c r="U51" s="12">
        <v>1000</v>
      </c>
      <c r="V51" s="12">
        <v>1000</v>
      </c>
      <c r="W51" s="12">
        <v>1000</v>
      </c>
      <c r="X51" s="12">
        <v>1000</v>
      </c>
      <c r="Y51" s="12">
        <v>1000</v>
      </c>
      <c r="Z51" s="12">
        <v>1000</v>
      </c>
      <c r="AB51" s="7">
        <f t="shared" si="0"/>
        <v>24000</v>
      </c>
    </row>
    <row r="52" spans="2:28" x14ac:dyDescent="0.2">
      <c r="B52" s="6">
        <v>44246</v>
      </c>
      <c r="C52" s="12">
        <v>1000</v>
      </c>
      <c r="D52" s="12">
        <v>1000</v>
      </c>
      <c r="E52" s="12">
        <v>1000</v>
      </c>
      <c r="F52" s="12">
        <v>1000</v>
      </c>
      <c r="G52" s="12">
        <v>1000</v>
      </c>
      <c r="H52" s="12">
        <v>1000</v>
      </c>
      <c r="I52" s="12">
        <v>1000</v>
      </c>
      <c r="J52" s="12">
        <v>1000</v>
      </c>
      <c r="K52" s="12">
        <v>1000</v>
      </c>
      <c r="L52" s="12">
        <v>1000</v>
      </c>
      <c r="M52" s="12">
        <v>1000</v>
      </c>
      <c r="N52" s="12">
        <v>1000</v>
      </c>
      <c r="O52" s="12">
        <v>1000</v>
      </c>
      <c r="P52" s="12">
        <v>1000</v>
      </c>
      <c r="Q52" s="12">
        <v>1000</v>
      </c>
      <c r="R52" s="12">
        <v>1000</v>
      </c>
      <c r="S52" s="12">
        <v>1000</v>
      </c>
      <c r="T52" s="12">
        <v>1000</v>
      </c>
      <c r="U52" s="12">
        <v>1000</v>
      </c>
      <c r="V52" s="12">
        <v>1000</v>
      </c>
      <c r="W52" s="12">
        <v>1000</v>
      </c>
      <c r="X52" s="12">
        <v>1000</v>
      </c>
      <c r="Y52" s="12">
        <v>1000</v>
      </c>
      <c r="Z52" s="12">
        <v>1000</v>
      </c>
      <c r="AB52" s="7">
        <f t="shared" si="0"/>
        <v>24000</v>
      </c>
    </row>
    <row r="53" spans="2:28" x14ac:dyDescent="0.2">
      <c r="B53" s="6">
        <v>44247</v>
      </c>
      <c r="C53" s="12">
        <v>1000</v>
      </c>
      <c r="D53" s="12">
        <v>1000</v>
      </c>
      <c r="E53" s="12">
        <v>1000</v>
      </c>
      <c r="F53" s="12">
        <v>1000</v>
      </c>
      <c r="G53" s="12">
        <v>1000</v>
      </c>
      <c r="H53" s="12">
        <v>1000</v>
      </c>
      <c r="I53" s="12">
        <v>1000</v>
      </c>
      <c r="J53" s="12">
        <v>1000</v>
      </c>
      <c r="K53" s="12">
        <v>1000</v>
      </c>
      <c r="L53" s="12">
        <v>1000</v>
      </c>
      <c r="M53" s="12">
        <v>1000</v>
      </c>
      <c r="N53" s="12">
        <v>1000</v>
      </c>
      <c r="O53" s="12">
        <v>1000</v>
      </c>
      <c r="P53" s="12">
        <v>1000</v>
      </c>
      <c r="Q53" s="12">
        <v>1000</v>
      </c>
      <c r="R53" s="12">
        <v>1000</v>
      </c>
      <c r="S53" s="12">
        <v>1000</v>
      </c>
      <c r="T53" s="12">
        <v>1000</v>
      </c>
      <c r="U53" s="12">
        <v>1000</v>
      </c>
      <c r="V53" s="12">
        <v>1000</v>
      </c>
      <c r="W53" s="12">
        <v>1000</v>
      </c>
      <c r="X53" s="12">
        <v>1000</v>
      </c>
      <c r="Y53" s="12">
        <v>1000</v>
      </c>
      <c r="Z53" s="12">
        <v>1000</v>
      </c>
      <c r="AB53" s="7">
        <f t="shared" si="0"/>
        <v>24000</v>
      </c>
    </row>
    <row r="54" spans="2:28" x14ac:dyDescent="0.2">
      <c r="B54" s="6">
        <v>44248</v>
      </c>
      <c r="C54" s="12">
        <v>1000</v>
      </c>
      <c r="D54" s="12">
        <v>1000</v>
      </c>
      <c r="E54" s="12">
        <v>1000</v>
      </c>
      <c r="F54" s="12">
        <v>1000</v>
      </c>
      <c r="G54" s="12">
        <v>1000</v>
      </c>
      <c r="H54" s="12">
        <v>1000</v>
      </c>
      <c r="I54" s="12">
        <v>1000</v>
      </c>
      <c r="J54" s="12">
        <v>1000</v>
      </c>
      <c r="K54" s="12">
        <v>1000</v>
      </c>
      <c r="L54" s="12">
        <v>1000</v>
      </c>
      <c r="M54" s="12">
        <v>1000</v>
      </c>
      <c r="N54" s="12">
        <v>1000</v>
      </c>
      <c r="O54" s="12">
        <v>1000</v>
      </c>
      <c r="P54" s="12">
        <v>1000</v>
      </c>
      <c r="Q54" s="12">
        <v>1000</v>
      </c>
      <c r="R54" s="12">
        <v>1000</v>
      </c>
      <c r="S54" s="12">
        <v>1000</v>
      </c>
      <c r="T54" s="12">
        <v>1000</v>
      </c>
      <c r="U54" s="12">
        <v>1000</v>
      </c>
      <c r="V54" s="12">
        <v>1000</v>
      </c>
      <c r="W54" s="12">
        <v>1000</v>
      </c>
      <c r="X54" s="12">
        <v>1000</v>
      </c>
      <c r="Y54" s="12">
        <v>1000</v>
      </c>
      <c r="Z54" s="12">
        <v>1000</v>
      </c>
      <c r="AB54" s="7">
        <f t="shared" si="0"/>
        <v>24000</v>
      </c>
    </row>
    <row r="55" spans="2:28" x14ac:dyDescent="0.2">
      <c r="B55" s="6">
        <v>44249</v>
      </c>
      <c r="C55" s="12">
        <v>1000</v>
      </c>
      <c r="D55" s="12">
        <v>1000</v>
      </c>
      <c r="E55" s="12">
        <v>1000</v>
      </c>
      <c r="F55" s="12">
        <v>1000</v>
      </c>
      <c r="G55" s="12">
        <v>1000</v>
      </c>
      <c r="H55" s="12">
        <v>1000</v>
      </c>
      <c r="I55" s="12">
        <v>1000</v>
      </c>
      <c r="J55" s="12">
        <v>1000</v>
      </c>
      <c r="K55" s="12">
        <v>1000</v>
      </c>
      <c r="L55" s="12">
        <v>1000</v>
      </c>
      <c r="M55" s="12">
        <v>1000</v>
      </c>
      <c r="N55" s="12">
        <v>1000</v>
      </c>
      <c r="O55" s="12">
        <v>1000</v>
      </c>
      <c r="P55" s="12">
        <v>1000</v>
      </c>
      <c r="Q55" s="12">
        <v>1000</v>
      </c>
      <c r="R55" s="12">
        <v>1000</v>
      </c>
      <c r="S55" s="12">
        <v>1000</v>
      </c>
      <c r="T55" s="12">
        <v>1000</v>
      </c>
      <c r="U55" s="12">
        <v>1000</v>
      </c>
      <c r="V55" s="12">
        <v>1000</v>
      </c>
      <c r="W55" s="12">
        <v>1000</v>
      </c>
      <c r="X55" s="12">
        <v>1000</v>
      </c>
      <c r="Y55" s="12">
        <v>1000</v>
      </c>
      <c r="Z55" s="12">
        <v>1000</v>
      </c>
      <c r="AB55" s="7">
        <f t="shared" si="0"/>
        <v>24000</v>
      </c>
    </row>
    <row r="56" spans="2:28" x14ac:dyDescent="0.2">
      <c r="B56" s="6">
        <v>44250</v>
      </c>
      <c r="C56" s="12">
        <v>1000</v>
      </c>
      <c r="D56" s="12">
        <v>1000</v>
      </c>
      <c r="E56" s="12">
        <v>1000</v>
      </c>
      <c r="F56" s="12">
        <v>1000</v>
      </c>
      <c r="G56" s="12">
        <v>1000</v>
      </c>
      <c r="H56" s="12">
        <v>1000</v>
      </c>
      <c r="I56" s="12">
        <v>1000</v>
      </c>
      <c r="J56" s="12">
        <v>1000</v>
      </c>
      <c r="K56" s="12">
        <v>1000</v>
      </c>
      <c r="L56" s="12">
        <v>1000</v>
      </c>
      <c r="M56" s="12">
        <v>1000</v>
      </c>
      <c r="N56" s="12">
        <v>1000</v>
      </c>
      <c r="O56" s="12">
        <v>1000</v>
      </c>
      <c r="P56" s="12">
        <v>1000</v>
      </c>
      <c r="Q56" s="12">
        <v>1000</v>
      </c>
      <c r="R56" s="12">
        <v>1000</v>
      </c>
      <c r="S56" s="12">
        <v>1000</v>
      </c>
      <c r="T56" s="12">
        <v>1000</v>
      </c>
      <c r="U56" s="12">
        <v>1000</v>
      </c>
      <c r="V56" s="12">
        <v>1000</v>
      </c>
      <c r="W56" s="12">
        <v>1000</v>
      </c>
      <c r="X56" s="12">
        <v>1000</v>
      </c>
      <c r="Y56" s="12">
        <v>1000</v>
      </c>
      <c r="Z56" s="12">
        <v>1000</v>
      </c>
      <c r="AB56" s="7">
        <f t="shared" si="0"/>
        <v>24000</v>
      </c>
    </row>
    <row r="57" spans="2:28" x14ac:dyDescent="0.2">
      <c r="B57" s="6">
        <v>44251</v>
      </c>
      <c r="C57" s="12">
        <v>1000</v>
      </c>
      <c r="D57" s="12">
        <v>1000</v>
      </c>
      <c r="E57" s="12">
        <v>1000</v>
      </c>
      <c r="F57" s="12">
        <v>1000</v>
      </c>
      <c r="G57" s="12">
        <v>1000</v>
      </c>
      <c r="H57" s="12">
        <v>1000</v>
      </c>
      <c r="I57" s="12">
        <v>1000</v>
      </c>
      <c r="J57" s="12">
        <v>1000</v>
      </c>
      <c r="K57" s="12">
        <v>1000</v>
      </c>
      <c r="L57" s="12">
        <v>1000</v>
      </c>
      <c r="M57" s="12">
        <v>1000</v>
      </c>
      <c r="N57" s="12">
        <v>1000</v>
      </c>
      <c r="O57" s="12">
        <v>1000</v>
      </c>
      <c r="P57" s="12">
        <v>1000</v>
      </c>
      <c r="Q57" s="12">
        <v>1000</v>
      </c>
      <c r="R57" s="12">
        <v>1000</v>
      </c>
      <c r="S57" s="12">
        <v>1000</v>
      </c>
      <c r="T57" s="12">
        <v>1000</v>
      </c>
      <c r="U57" s="12">
        <v>1000</v>
      </c>
      <c r="V57" s="12">
        <v>1000</v>
      </c>
      <c r="W57" s="12">
        <v>1000</v>
      </c>
      <c r="X57" s="12">
        <v>1000</v>
      </c>
      <c r="Y57" s="12">
        <v>1000</v>
      </c>
      <c r="Z57" s="12">
        <v>1000</v>
      </c>
      <c r="AB57" s="7">
        <f t="shared" si="0"/>
        <v>24000</v>
      </c>
    </row>
    <row r="58" spans="2:28" x14ac:dyDescent="0.2">
      <c r="B58" s="6">
        <v>44252</v>
      </c>
      <c r="C58" s="12">
        <v>1000</v>
      </c>
      <c r="D58" s="12">
        <v>1000</v>
      </c>
      <c r="E58" s="12">
        <v>1000</v>
      </c>
      <c r="F58" s="12">
        <v>1000</v>
      </c>
      <c r="G58" s="12">
        <v>1000</v>
      </c>
      <c r="H58" s="12">
        <v>1000</v>
      </c>
      <c r="I58" s="12">
        <v>1000</v>
      </c>
      <c r="J58" s="12">
        <v>1000</v>
      </c>
      <c r="K58" s="12">
        <v>1000</v>
      </c>
      <c r="L58" s="12">
        <v>1000</v>
      </c>
      <c r="M58" s="12">
        <v>1000</v>
      </c>
      <c r="N58" s="12">
        <v>1000</v>
      </c>
      <c r="O58" s="12">
        <v>1000</v>
      </c>
      <c r="P58" s="12">
        <v>1000</v>
      </c>
      <c r="Q58" s="12">
        <v>1000</v>
      </c>
      <c r="R58" s="12">
        <v>1000</v>
      </c>
      <c r="S58" s="12">
        <v>1000</v>
      </c>
      <c r="T58" s="12">
        <v>1000</v>
      </c>
      <c r="U58" s="12">
        <v>1000</v>
      </c>
      <c r="V58" s="12">
        <v>1000</v>
      </c>
      <c r="W58" s="12">
        <v>1000</v>
      </c>
      <c r="X58" s="12">
        <v>1000</v>
      </c>
      <c r="Y58" s="12">
        <v>1000</v>
      </c>
      <c r="Z58" s="12">
        <v>1000</v>
      </c>
      <c r="AB58" s="7">
        <f t="shared" si="0"/>
        <v>24000</v>
      </c>
    </row>
    <row r="59" spans="2:28" x14ac:dyDescent="0.2">
      <c r="B59" s="6">
        <v>44253</v>
      </c>
      <c r="C59" s="12">
        <v>1000</v>
      </c>
      <c r="D59" s="12">
        <v>1000</v>
      </c>
      <c r="E59" s="12">
        <v>1000</v>
      </c>
      <c r="F59" s="12">
        <v>1000</v>
      </c>
      <c r="G59" s="12">
        <v>1000</v>
      </c>
      <c r="H59" s="12">
        <v>1000</v>
      </c>
      <c r="I59" s="12">
        <v>1000</v>
      </c>
      <c r="J59" s="12">
        <v>1000</v>
      </c>
      <c r="K59" s="12">
        <v>1000</v>
      </c>
      <c r="L59" s="12">
        <v>1000</v>
      </c>
      <c r="M59" s="12">
        <v>1000</v>
      </c>
      <c r="N59" s="12">
        <v>1000</v>
      </c>
      <c r="O59" s="12">
        <v>1000</v>
      </c>
      <c r="P59" s="12">
        <v>1000</v>
      </c>
      <c r="Q59" s="12">
        <v>1000</v>
      </c>
      <c r="R59" s="12">
        <v>1000</v>
      </c>
      <c r="S59" s="12">
        <v>1000</v>
      </c>
      <c r="T59" s="12">
        <v>1000</v>
      </c>
      <c r="U59" s="12">
        <v>1000</v>
      </c>
      <c r="V59" s="12">
        <v>1000</v>
      </c>
      <c r="W59" s="12">
        <v>1000</v>
      </c>
      <c r="X59" s="12">
        <v>1000</v>
      </c>
      <c r="Y59" s="12">
        <v>1000</v>
      </c>
      <c r="Z59" s="12">
        <v>1000</v>
      </c>
      <c r="AB59" s="7">
        <f t="shared" si="0"/>
        <v>24000</v>
      </c>
    </row>
    <row r="60" spans="2:28" x14ac:dyDescent="0.2">
      <c r="B60" s="6">
        <v>44254</v>
      </c>
      <c r="C60" s="12">
        <v>1000</v>
      </c>
      <c r="D60" s="12">
        <v>1000</v>
      </c>
      <c r="E60" s="12">
        <v>1000</v>
      </c>
      <c r="F60" s="12">
        <v>1000</v>
      </c>
      <c r="G60" s="12">
        <v>1000</v>
      </c>
      <c r="H60" s="12">
        <v>1000</v>
      </c>
      <c r="I60" s="12">
        <v>1000</v>
      </c>
      <c r="J60" s="12">
        <v>1000</v>
      </c>
      <c r="K60" s="12">
        <v>1000</v>
      </c>
      <c r="L60" s="12">
        <v>1000</v>
      </c>
      <c r="M60" s="12">
        <v>1000</v>
      </c>
      <c r="N60" s="12">
        <v>1000</v>
      </c>
      <c r="O60" s="12">
        <v>1000</v>
      </c>
      <c r="P60" s="12">
        <v>1000</v>
      </c>
      <c r="Q60" s="12">
        <v>1000</v>
      </c>
      <c r="R60" s="12">
        <v>1000</v>
      </c>
      <c r="S60" s="12">
        <v>1000</v>
      </c>
      <c r="T60" s="12">
        <v>1000</v>
      </c>
      <c r="U60" s="12">
        <v>1000</v>
      </c>
      <c r="V60" s="12">
        <v>1000</v>
      </c>
      <c r="W60" s="12">
        <v>1000</v>
      </c>
      <c r="X60" s="12">
        <v>1000</v>
      </c>
      <c r="Y60" s="12">
        <v>1000</v>
      </c>
      <c r="Z60" s="12">
        <v>1000</v>
      </c>
      <c r="AB60" s="7">
        <f t="shared" si="0"/>
        <v>24000</v>
      </c>
    </row>
    <row r="61" spans="2:28" x14ac:dyDescent="0.2">
      <c r="B61" s="6">
        <v>44255</v>
      </c>
      <c r="C61" s="12">
        <v>1000</v>
      </c>
      <c r="D61" s="12">
        <v>1000</v>
      </c>
      <c r="E61" s="12">
        <v>1000</v>
      </c>
      <c r="F61" s="12">
        <v>1000</v>
      </c>
      <c r="G61" s="12">
        <v>1000</v>
      </c>
      <c r="H61" s="12">
        <v>1000</v>
      </c>
      <c r="I61" s="12">
        <v>1000</v>
      </c>
      <c r="J61" s="12">
        <v>1000</v>
      </c>
      <c r="K61" s="12">
        <v>1000</v>
      </c>
      <c r="L61" s="12">
        <v>1000</v>
      </c>
      <c r="M61" s="12">
        <v>1000</v>
      </c>
      <c r="N61" s="12">
        <v>1000</v>
      </c>
      <c r="O61" s="12">
        <v>1000</v>
      </c>
      <c r="P61" s="12">
        <v>1000</v>
      </c>
      <c r="Q61" s="12">
        <v>1000</v>
      </c>
      <c r="R61" s="12">
        <v>1000</v>
      </c>
      <c r="S61" s="12">
        <v>1000</v>
      </c>
      <c r="T61" s="12">
        <v>1000</v>
      </c>
      <c r="U61" s="12">
        <v>1000</v>
      </c>
      <c r="V61" s="12">
        <v>1000</v>
      </c>
      <c r="W61" s="12">
        <v>1000</v>
      </c>
      <c r="X61" s="12">
        <v>1000</v>
      </c>
      <c r="Y61" s="12">
        <v>1000</v>
      </c>
      <c r="Z61" s="12">
        <v>1000</v>
      </c>
      <c r="AB61" s="7">
        <f t="shared" si="0"/>
        <v>24000</v>
      </c>
    </row>
    <row r="62" spans="2:28" x14ac:dyDescent="0.2">
      <c r="B62" s="6">
        <v>44256</v>
      </c>
      <c r="C62" s="12">
        <v>1000</v>
      </c>
      <c r="D62" s="12">
        <v>1000</v>
      </c>
      <c r="E62" s="12">
        <v>1000</v>
      </c>
      <c r="F62" s="12">
        <v>1000</v>
      </c>
      <c r="G62" s="12">
        <v>1000</v>
      </c>
      <c r="H62" s="12">
        <v>1000</v>
      </c>
      <c r="I62" s="12">
        <v>1000</v>
      </c>
      <c r="J62" s="12">
        <v>1000</v>
      </c>
      <c r="K62" s="12">
        <v>1000</v>
      </c>
      <c r="L62" s="12">
        <v>1000</v>
      </c>
      <c r="M62" s="12">
        <v>1000</v>
      </c>
      <c r="N62" s="12">
        <v>1000</v>
      </c>
      <c r="O62" s="12">
        <v>1000</v>
      </c>
      <c r="P62" s="12">
        <v>1000</v>
      </c>
      <c r="Q62" s="12">
        <v>1000</v>
      </c>
      <c r="R62" s="12">
        <v>1000</v>
      </c>
      <c r="S62" s="12">
        <v>1000</v>
      </c>
      <c r="T62" s="12">
        <v>1000</v>
      </c>
      <c r="U62" s="12">
        <v>1000</v>
      </c>
      <c r="V62" s="12">
        <v>1000</v>
      </c>
      <c r="W62" s="12">
        <v>1000</v>
      </c>
      <c r="X62" s="12">
        <v>1000</v>
      </c>
      <c r="Y62" s="12">
        <v>1000</v>
      </c>
      <c r="Z62" s="12">
        <v>1000</v>
      </c>
      <c r="AB62" s="7">
        <f t="shared" si="0"/>
        <v>24000</v>
      </c>
    </row>
    <row r="63" spans="2:28" x14ac:dyDescent="0.2">
      <c r="B63" s="6">
        <v>44257</v>
      </c>
      <c r="C63" s="12">
        <v>1000</v>
      </c>
      <c r="D63" s="12">
        <v>1000</v>
      </c>
      <c r="E63" s="12">
        <v>1000</v>
      </c>
      <c r="F63" s="12">
        <v>1000</v>
      </c>
      <c r="G63" s="12">
        <v>1000</v>
      </c>
      <c r="H63" s="12">
        <v>1000</v>
      </c>
      <c r="I63" s="12">
        <v>1000</v>
      </c>
      <c r="J63" s="12">
        <v>1000</v>
      </c>
      <c r="K63" s="12">
        <v>1000</v>
      </c>
      <c r="L63" s="12">
        <v>1000</v>
      </c>
      <c r="M63" s="12">
        <v>1000</v>
      </c>
      <c r="N63" s="12">
        <v>1000</v>
      </c>
      <c r="O63" s="12">
        <v>1000</v>
      </c>
      <c r="P63" s="12">
        <v>1000</v>
      </c>
      <c r="Q63" s="12">
        <v>1000</v>
      </c>
      <c r="R63" s="12">
        <v>1000</v>
      </c>
      <c r="S63" s="12">
        <v>1000</v>
      </c>
      <c r="T63" s="12">
        <v>1000</v>
      </c>
      <c r="U63" s="12">
        <v>1000</v>
      </c>
      <c r="V63" s="12">
        <v>1000</v>
      </c>
      <c r="W63" s="12">
        <v>1000</v>
      </c>
      <c r="X63" s="12">
        <v>1000</v>
      </c>
      <c r="Y63" s="12">
        <v>1000</v>
      </c>
      <c r="Z63" s="12">
        <v>1000</v>
      </c>
      <c r="AB63" s="7">
        <f t="shared" si="0"/>
        <v>24000</v>
      </c>
    </row>
    <row r="64" spans="2:28" x14ac:dyDescent="0.2">
      <c r="B64" s="6">
        <v>44258</v>
      </c>
      <c r="C64" s="12">
        <v>1000</v>
      </c>
      <c r="D64" s="12">
        <v>1000</v>
      </c>
      <c r="E64" s="12">
        <v>1000</v>
      </c>
      <c r="F64" s="12">
        <v>1000</v>
      </c>
      <c r="G64" s="12">
        <v>1000</v>
      </c>
      <c r="H64" s="12">
        <v>1000</v>
      </c>
      <c r="I64" s="12">
        <v>1000</v>
      </c>
      <c r="J64" s="12">
        <v>1000</v>
      </c>
      <c r="K64" s="12">
        <v>1000</v>
      </c>
      <c r="L64" s="12">
        <v>1000</v>
      </c>
      <c r="M64" s="12">
        <v>1000</v>
      </c>
      <c r="N64" s="12">
        <v>1000</v>
      </c>
      <c r="O64" s="12">
        <v>1000</v>
      </c>
      <c r="P64" s="12">
        <v>1000</v>
      </c>
      <c r="Q64" s="12">
        <v>1000</v>
      </c>
      <c r="R64" s="12">
        <v>1000</v>
      </c>
      <c r="S64" s="12">
        <v>1000</v>
      </c>
      <c r="T64" s="12">
        <v>1000</v>
      </c>
      <c r="U64" s="12">
        <v>1000</v>
      </c>
      <c r="V64" s="12">
        <v>1000</v>
      </c>
      <c r="W64" s="12">
        <v>1000</v>
      </c>
      <c r="X64" s="12">
        <v>1000</v>
      </c>
      <c r="Y64" s="12">
        <v>1000</v>
      </c>
      <c r="Z64" s="12">
        <v>1000</v>
      </c>
      <c r="AB64" s="7">
        <f t="shared" si="0"/>
        <v>24000</v>
      </c>
    </row>
    <row r="65" spans="2:28" x14ac:dyDescent="0.2">
      <c r="B65" s="6">
        <v>44259</v>
      </c>
      <c r="C65" s="12">
        <v>1000</v>
      </c>
      <c r="D65" s="12">
        <v>1000</v>
      </c>
      <c r="E65" s="12">
        <v>1000</v>
      </c>
      <c r="F65" s="12">
        <v>1000</v>
      </c>
      <c r="G65" s="12">
        <v>1000</v>
      </c>
      <c r="H65" s="12">
        <v>1000</v>
      </c>
      <c r="I65" s="12">
        <v>1000</v>
      </c>
      <c r="J65" s="12">
        <v>1000</v>
      </c>
      <c r="K65" s="12">
        <v>1000</v>
      </c>
      <c r="L65" s="12">
        <v>1000</v>
      </c>
      <c r="M65" s="12">
        <v>1000</v>
      </c>
      <c r="N65" s="12">
        <v>1000</v>
      </c>
      <c r="O65" s="12">
        <v>1000</v>
      </c>
      <c r="P65" s="12">
        <v>1000</v>
      </c>
      <c r="Q65" s="12">
        <v>1000</v>
      </c>
      <c r="R65" s="12">
        <v>1000</v>
      </c>
      <c r="S65" s="12">
        <v>1000</v>
      </c>
      <c r="T65" s="12">
        <v>1000</v>
      </c>
      <c r="U65" s="12">
        <v>1000</v>
      </c>
      <c r="V65" s="12">
        <v>1000</v>
      </c>
      <c r="W65" s="12">
        <v>1000</v>
      </c>
      <c r="X65" s="12">
        <v>1000</v>
      </c>
      <c r="Y65" s="12">
        <v>1000</v>
      </c>
      <c r="Z65" s="12">
        <v>1000</v>
      </c>
      <c r="AB65" s="7">
        <f t="shared" si="0"/>
        <v>24000</v>
      </c>
    </row>
    <row r="66" spans="2:28" x14ac:dyDescent="0.2">
      <c r="B66" s="6">
        <v>44260</v>
      </c>
      <c r="C66" s="12">
        <v>1000</v>
      </c>
      <c r="D66" s="12">
        <v>1000</v>
      </c>
      <c r="E66" s="12">
        <v>1000</v>
      </c>
      <c r="F66" s="12">
        <v>1000</v>
      </c>
      <c r="G66" s="12">
        <v>1000</v>
      </c>
      <c r="H66" s="12">
        <v>1000</v>
      </c>
      <c r="I66" s="12">
        <v>1000</v>
      </c>
      <c r="J66" s="12">
        <v>1000</v>
      </c>
      <c r="K66" s="12">
        <v>1000</v>
      </c>
      <c r="L66" s="12">
        <v>1000</v>
      </c>
      <c r="M66" s="12">
        <v>1000</v>
      </c>
      <c r="N66" s="12">
        <v>1000</v>
      </c>
      <c r="O66" s="12">
        <v>1000</v>
      </c>
      <c r="P66" s="12">
        <v>1000</v>
      </c>
      <c r="Q66" s="12">
        <v>1000</v>
      </c>
      <c r="R66" s="12">
        <v>1000</v>
      </c>
      <c r="S66" s="12">
        <v>1000</v>
      </c>
      <c r="T66" s="12">
        <v>1000</v>
      </c>
      <c r="U66" s="12">
        <v>1000</v>
      </c>
      <c r="V66" s="12">
        <v>1000</v>
      </c>
      <c r="W66" s="12">
        <v>1000</v>
      </c>
      <c r="X66" s="12">
        <v>1000</v>
      </c>
      <c r="Y66" s="12">
        <v>1000</v>
      </c>
      <c r="Z66" s="12">
        <v>1000</v>
      </c>
      <c r="AB66" s="7">
        <f t="shared" si="0"/>
        <v>24000</v>
      </c>
    </row>
    <row r="67" spans="2:28" x14ac:dyDescent="0.2">
      <c r="B67" s="6">
        <v>44261</v>
      </c>
      <c r="C67" s="12">
        <v>1000</v>
      </c>
      <c r="D67" s="12">
        <v>1000</v>
      </c>
      <c r="E67" s="12">
        <v>1000</v>
      </c>
      <c r="F67" s="12">
        <v>1000</v>
      </c>
      <c r="G67" s="12">
        <v>1000</v>
      </c>
      <c r="H67" s="12">
        <v>1000</v>
      </c>
      <c r="I67" s="12">
        <v>1000</v>
      </c>
      <c r="J67" s="12">
        <v>1000</v>
      </c>
      <c r="K67" s="12">
        <v>1000</v>
      </c>
      <c r="L67" s="12">
        <v>1000</v>
      </c>
      <c r="M67" s="12">
        <v>1000</v>
      </c>
      <c r="N67" s="12">
        <v>1000</v>
      </c>
      <c r="O67" s="12">
        <v>1000</v>
      </c>
      <c r="P67" s="12">
        <v>1000</v>
      </c>
      <c r="Q67" s="12">
        <v>1000</v>
      </c>
      <c r="R67" s="12">
        <v>1000</v>
      </c>
      <c r="S67" s="12">
        <v>1000</v>
      </c>
      <c r="T67" s="12">
        <v>1000</v>
      </c>
      <c r="U67" s="12">
        <v>1000</v>
      </c>
      <c r="V67" s="12">
        <v>1000</v>
      </c>
      <c r="W67" s="12">
        <v>1000</v>
      </c>
      <c r="X67" s="12">
        <v>1000</v>
      </c>
      <c r="Y67" s="12">
        <v>1000</v>
      </c>
      <c r="Z67" s="12">
        <v>1000</v>
      </c>
      <c r="AB67" s="7">
        <f t="shared" si="0"/>
        <v>24000</v>
      </c>
    </row>
    <row r="68" spans="2:28" x14ac:dyDescent="0.2">
      <c r="B68" s="6">
        <v>44262</v>
      </c>
      <c r="C68" s="12">
        <v>1000</v>
      </c>
      <c r="D68" s="12">
        <v>1000</v>
      </c>
      <c r="E68" s="12">
        <v>1000</v>
      </c>
      <c r="F68" s="12">
        <v>1000</v>
      </c>
      <c r="G68" s="12">
        <v>1000</v>
      </c>
      <c r="H68" s="12">
        <v>1000</v>
      </c>
      <c r="I68" s="12">
        <v>1000</v>
      </c>
      <c r="J68" s="12">
        <v>1000</v>
      </c>
      <c r="K68" s="12">
        <v>1000</v>
      </c>
      <c r="L68" s="12">
        <v>1000</v>
      </c>
      <c r="M68" s="12">
        <v>1000</v>
      </c>
      <c r="N68" s="12">
        <v>1000</v>
      </c>
      <c r="O68" s="12">
        <v>1000</v>
      </c>
      <c r="P68" s="12">
        <v>1000</v>
      </c>
      <c r="Q68" s="12">
        <v>1000</v>
      </c>
      <c r="R68" s="12">
        <v>1000</v>
      </c>
      <c r="S68" s="12">
        <v>1000</v>
      </c>
      <c r="T68" s="12">
        <v>1000</v>
      </c>
      <c r="U68" s="12">
        <v>1000</v>
      </c>
      <c r="V68" s="12">
        <v>1000</v>
      </c>
      <c r="W68" s="12">
        <v>1000</v>
      </c>
      <c r="X68" s="12">
        <v>1000</v>
      </c>
      <c r="Y68" s="12">
        <v>1000</v>
      </c>
      <c r="Z68" s="12">
        <v>1000</v>
      </c>
      <c r="AB68" s="7">
        <f t="shared" ref="AB68:AB131" si="1">SUM(C68:Z68)</f>
        <v>24000</v>
      </c>
    </row>
    <row r="69" spans="2:28" x14ac:dyDescent="0.2">
      <c r="B69" s="6">
        <v>44263</v>
      </c>
      <c r="C69" s="12">
        <v>1000</v>
      </c>
      <c r="D69" s="12">
        <v>1000</v>
      </c>
      <c r="E69" s="12">
        <v>1000</v>
      </c>
      <c r="F69" s="12">
        <v>1000</v>
      </c>
      <c r="G69" s="12">
        <v>1000</v>
      </c>
      <c r="H69" s="12">
        <v>1000</v>
      </c>
      <c r="I69" s="12">
        <v>1000</v>
      </c>
      <c r="J69" s="12">
        <v>1000</v>
      </c>
      <c r="K69" s="12">
        <v>1000</v>
      </c>
      <c r="L69" s="12">
        <v>1000</v>
      </c>
      <c r="M69" s="12">
        <v>1000</v>
      </c>
      <c r="N69" s="12">
        <v>1000</v>
      </c>
      <c r="O69" s="12">
        <v>1000</v>
      </c>
      <c r="P69" s="12">
        <v>1000</v>
      </c>
      <c r="Q69" s="12">
        <v>1000</v>
      </c>
      <c r="R69" s="12">
        <v>1000</v>
      </c>
      <c r="S69" s="12">
        <v>1000</v>
      </c>
      <c r="T69" s="12">
        <v>1000</v>
      </c>
      <c r="U69" s="12">
        <v>1000</v>
      </c>
      <c r="V69" s="12">
        <v>1000</v>
      </c>
      <c r="W69" s="12">
        <v>1000</v>
      </c>
      <c r="X69" s="12">
        <v>1000</v>
      </c>
      <c r="Y69" s="12">
        <v>1000</v>
      </c>
      <c r="Z69" s="12">
        <v>1000</v>
      </c>
      <c r="AB69" s="7">
        <f t="shared" si="1"/>
        <v>24000</v>
      </c>
    </row>
    <row r="70" spans="2:28" x14ac:dyDescent="0.2">
      <c r="B70" s="6">
        <v>44264</v>
      </c>
      <c r="C70" s="12">
        <v>1000</v>
      </c>
      <c r="D70" s="12">
        <v>1000</v>
      </c>
      <c r="E70" s="12">
        <v>1000</v>
      </c>
      <c r="F70" s="12">
        <v>1000</v>
      </c>
      <c r="G70" s="12">
        <v>1000</v>
      </c>
      <c r="H70" s="12">
        <v>1000</v>
      </c>
      <c r="I70" s="12">
        <v>1000</v>
      </c>
      <c r="J70" s="12">
        <v>1000</v>
      </c>
      <c r="K70" s="12">
        <v>1000</v>
      </c>
      <c r="L70" s="12">
        <v>1000</v>
      </c>
      <c r="M70" s="12">
        <v>1000</v>
      </c>
      <c r="N70" s="12">
        <v>1000</v>
      </c>
      <c r="O70" s="12">
        <v>1000</v>
      </c>
      <c r="P70" s="12">
        <v>1000</v>
      </c>
      <c r="Q70" s="12">
        <v>1000</v>
      </c>
      <c r="R70" s="12">
        <v>1000</v>
      </c>
      <c r="S70" s="12">
        <v>1000</v>
      </c>
      <c r="T70" s="12">
        <v>1000</v>
      </c>
      <c r="U70" s="12">
        <v>1000</v>
      </c>
      <c r="V70" s="12">
        <v>1000</v>
      </c>
      <c r="W70" s="12">
        <v>1000</v>
      </c>
      <c r="X70" s="12">
        <v>1000</v>
      </c>
      <c r="Y70" s="12">
        <v>1000</v>
      </c>
      <c r="Z70" s="12">
        <v>1000</v>
      </c>
      <c r="AB70" s="7">
        <f t="shared" si="1"/>
        <v>24000</v>
      </c>
    </row>
    <row r="71" spans="2:28" x14ac:dyDescent="0.2">
      <c r="B71" s="6">
        <v>44265</v>
      </c>
      <c r="C71" s="12">
        <v>1000</v>
      </c>
      <c r="D71" s="12">
        <v>1000</v>
      </c>
      <c r="E71" s="12">
        <v>1000</v>
      </c>
      <c r="F71" s="12">
        <v>1000</v>
      </c>
      <c r="G71" s="12">
        <v>1000</v>
      </c>
      <c r="H71" s="12">
        <v>1000</v>
      </c>
      <c r="I71" s="12">
        <v>1000</v>
      </c>
      <c r="J71" s="12">
        <v>1000</v>
      </c>
      <c r="K71" s="12">
        <v>1000</v>
      </c>
      <c r="L71" s="12">
        <v>1000</v>
      </c>
      <c r="M71" s="12">
        <v>1000</v>
      </c>
      <c r="N71" s="12">
        <v>1000</v>
      </c>
      <c r="O71" s="12">
        <v>1000</v>
      </c>
      <c r="P71" s="12">
        <v>1000</v>
      </c>
      <c r="Q71" s="12">
        <v>1000</v>
      </c>
      <c r="R71" s="12">
        <v>1000</v>
      </c>
      <c r="S71" s="12">
        <v>1000</v>
      </c>
      <c r="T71" s="12">
        <v>1000</v>
      </c>
      <c r="U71" s="12">
        <v>1000</v>
      </c>
      <c r="V71" s="12">
        <v>1000</v>
      </c>
      <c r="W71" s="12">
        <v>1000</v>
      </c>
      <c r="X71" s="12">
        <v>1000</v>
      </c>
      <c r="Y71" s="12">
        <v>1000</v>
      </c>
      <c r="Z71" s="12">
        <v>1000</v>
      </c>
      <c r="AB71" s="7">
        <f t="shared" si="1"/>
        <v>24000</v>
      </c>
    </row>
    <row r="72" spans="2:28" x14ac:dyDescent="0.2">
      <c r="B72" s="6">
        <v>44266</v>
      </c>
      <c r="C72" s="12">
        <v>1000</v>
      </c>
      <c r="D72" s="12">
        <v>1000</v>
      </c>
      <c r="E72" s="12">
        <v>1000</v>
      </c>
      <c r="F72" s="12">
        <v>1000</v>
      </c>
      <c r="G72" s="12">
        <v>1000</v>
      </c>
      <c r="H72" s="12">
        <v>1000</v>
      </c>
      <c r="I72" s="12">
        <v>1000</v>
      </c>
      <c r="J72" s="12">
        <v>1000</v>
      </c>
      <c r="K72" s="12">
        <v>1000</v>
      </c>
      <c r="L72" s="12">
        <v>1000</v>
      </c>
      <c r="M72" s="12">
        <v>1000</v>
      </c>
      <c r="N72" s="12">
        <v>1000</v>
      </c>
      <c r="O72" s="12">
        <v>1000</v>
      </c>
      <c r="P72" s="12">
        <v>1000</v>
      </c>
      <c r="Q72" s="12">
        <v>1000</v>
      </c>
      <c r="R72" s="12">
        <v>1000</v>
      </c>
      <c r="S72" s="12">
        <v>1000</v>
      </c>
      <c r="T72" s="12">
        <v>1000</v>
      </c>
      <c r="U72" s="12">
        <v>1000</v>
      </c>
      <c r="V72" s="12">
        <v>1000</v>
      </c>
      <c r="W72" s="12">
        <v>1000</v>
      </c>
      <c r="X72" s="12">
        <v>1000</v>
      </c>
      <c r="Y72" s="12">
        <v>1000</v>
      </c>
      <c r="Z72" s="12">
        <v>1000</v>
      </c>
      <c r="AB72" s="7">
        <f t="shared" si="1"/>
        <v>24000</v>
      </c>
    </row>
    <row r="73" spans="2:28" x14ac:dyDescent="0.2">
      <c r="B73" s="6">
        <v>44267</v>
      </c>
      <c r="C73" s="12">
        <v>1000</v>
      </c>
      <c r="D73" s="12">
        <v>1000</v>
      </c>
      <c r="E73" s="12">
        <v>1000</v>
      </c>
      <c r="F73" s="12">
        <v>1000</v>
      </c>
      <c r="G73" s="12">
        <v>1000</v>
      </c>
      <c r="H73" s="12">
        <v>1000</v>
      </c>
      <c r="I73" s="12">
        <v>1000</v>
      </c>
      <c r="J73" s="12">
        <v>1000</v>
      </c>
      <c r="K73" s="12">
        <v>1000</v>
      </c>
      <c r="L73" s="12">
        <v>1000</v>
      </c>
      <c r="M73" s="12">
        <v>1000</v>
      </c>
      <c r="N73" s="12">
        <v>1000</v>
      </c>
      <c r="O73" s="12">
        <v>1000</v>
      </c>
      <c r="P73" s="12">
        <v>1000</v>
      </c>
      <c r="Q73" s="12">
        <v>1000</v>
      </c>
      <c r="R73" s="12">
        <v>1000</v>
      </c>
      <c r="S73" s="12">
        <v>1000</v>
      </c>
      <c r="T73" s="12">
        <v>1000</v>
      </c>
      <c r="U73" s="12">
        <v>1000</v>
      </c>
      <c r="V73" s="12">
        <v>1000</v>
      </c>
      <c r="W73" s="12">
        <v>1000</v>
      </c>
      <c r="X73" s="12">
        <v>1000</v>
      </c>
      <c r="Y73" s="12">
        <v>1000</v>
      </c>
      <c r="Z73" s="12">
        <v>1000</v>
      </c>
      <c r="AB73" s="7">
        <f t="shared" si="1"/>
        <v>24000</v>
      </c>
    </row>
    <row r="74" spans="2:28" x14ac:dyDescent="0.2">
      <c r="B74" s="6">
        <v>44268</v>
      </c>
      <c r="C74" s="12">
        <v>1000</v>
      </c>
      <c r="D74" s="12">
        <v>1000</v>
      </c>
      <c r="E74" s="12">
        <v>1000</v>
      </c>
      <c r="F74" s="12">
        <v>1000</v>
      </c>
      <c r="G74" s="12">
        <v>1000</v>
      </c>
      <c r="H74" s="12">
        <v>1000</v>
      </c>
      <c r="I74" s="12">
        <v>1000</v>
      </c>
      <c r="J74" s="12">
        <v>1000</v>
      </c>
      <c r="K74" s="12">
        <v>1000</v>
      </c>
      <c r="L74" s="12">
        <v>1000</v>
      </c>
      <c r="M74" s="12">
        <v>1000</v>
      </c>
      <c r="N74" s="12">
        <v>1000</v>
      </c>
      <c r="O74" s="12">
        <v>1000</v>
      </c>
      <c r="P74" s="12">
        <v>1000</v>
      </c>
      <c r="Q74" s="12">
        <v>1000</v>
      </c>
      <c r="R74" s="12">
        <v>1000</v>
      </c>
      <c r="S74" s="12">
        <v>1000</v>
      </c>
      <c r="T74" s="12">
        <v>1000</v>
      </c>
      <c r="U74" s="12">
        <v>1000</v>
      </c>
      <c r="V74" s="12">
        <v>1000</v>
      </c>
      <c r="W74" s="12">
        <v>1000</v>
      </c>
      <c r="X74" s="12">
        <v>1000</v>
      </c>
      <c r="Y74" s="12">
        <v>1000</v>
      </c>
      <c r="Z74" s="12">
        <v>1000</v>
      </c>
      <c r="AB74" s="7">
        <f t="shared" si="1"/>
        <v>24000</v>
      </c>
    </row>
    <row r="75" spans="2:28" x14ac:dyDescent="0.2">
      <c r="B75" s="6">
        <v>44269</v>
      </c>
      <c r="C75" s="12">
        <v>1000</v>
      </c>
      <c r="D75" s="12">
        <v>1000</v>
      </c>
      <c r="E75" s="12">
        <v>1000</v>
      </c>
      <c r="F75" s="12">
        <v>1000</v>
      </c>
      <c r="G75" s="12">
        <v>1000</v>
      </c>
      <c r="H75" s="12">
        <v>1000</v>
      </c>
      <c r="I75" s="12">
        <v>1000</v>
      </c>
      <c r="J75" s="12">
        <v>1000</v>
      </c>
      <c r="K75" s="12">
        <v>1000</v>
      </c>
      <c r="L75" s="12">
        <v>1000</v>
      </c>
      <c r="M75" s="12">
        <v>1000</v>
      </c>
      <c r="N75" s="12">
        <v>1000</v>
      </c>
      <c r="O75" s="12">
        <v>1000</v>
      </c>
      <c r="P75" s="12">
        <v>1000</v>
      </c>
      <c r="Q75" s="12">
        <v>1000</v>
      </c>
      <c r="R75" s="12">
        <v>1000</v>
      </c>
      <c r="S75" s="12">
        <v>1000</v>
      </c>
      <c r="T75" s="12">
        <v>1000</v>
      </c>
      <c r="U75" s="12">
        <v>1000</v>
      </c>
      <c r="V75" s="12">
        <v>1000</v>
      </c>
      <c r="W75" s="12">
        <v>1000</v>
      </c>
      <c r="X75" s="12">
        <v>1000</v>
      </c>
      <c r="Y75" s="12">
        <v>1000</v>
      </c>
      <c r="Z75" s="12">
        <v>1000</v>
      </c>
      <c r="AB75" s="7">
        <f t="shared" si="1"/>
        <v>24000</v>
      </c>
    </row>
    <row r="76" spans="2:28" x14ac:dyDescent="0.2">
      <c r="B76" s="6">
        <v>44270</v>
      </c>
      <c r="C76" s="12">
        <v>1000</v>
      </c>
      <c r="D76" s="12">
        <v>1000</v>
      </c>
      <c r="E76" s="12">
        <v>1000</v>
      </c>
      <c r="F76" s="12">
        <v>1000</v>
      </c>
      <c r="G76" s="12">
        <v>1000</v>
      </c>
      <c r="H76" s="12">
        <v>1000</v>
      </c>
      <c r="I76" s="12">
        <v>1000</v>
      </c>
      <c r="J76" s="12">
        <v>1000</v>
      </c>
      <c r="K76" s="12">
        <v>1000</v>
      </c>
      <c r="L76" s="12">
        <v>1000</v>
      </c>
      <c r="M76" s="12">
        <v>1000</v>
      </c>
      <c r="N76" s="12">
        <v>1000</v>
      </c>
      <c r="O76" s="12">
        <v>1000</v>
      </c>
      <c r="P76" s="12">
        <v>1000</v>
      </c>
      <c r="Q76" s="12">
        <v>1000</v>
      </c>
      <c r="R76" s="12">
        <v>1000</v>
      </c>
      <c r="S76" s="12">
        <v>1000</v>
      </c>
      <c r="T76" s="12">
        <v>1000</v>
      </c>
      <c r="U76" s="12">
        <v>1000</v>
      </c>
      <c r="V76" s="12">
        <v>1000</v>
      </c>
      <c r="W76" s="12">
        <v>1000</v>
      </c>
      <c r="X76" s="12">
        <v>1000</v>
      </c>
      <c r="Y76" s="12">
        <v>1000</v>
      </c>
      <c r="Z76" s="12">
        <v>1000</v>
      </c>
      <c r="AB76" s="7">
        <f t="shared" si="1"/>
        <v>24000</v>
      </c>
    </row>
    <row r="77" spans="2:28" x14ac:dyDescent="0.2">
      <c r="B77" s="6">
        <v>44271</v>
      </c>
      <c r="C77" s="12">
        <v>1000</v>
      </c>
      <c r="D77" s="12">
        <v>1000</v>
      </c>
      <c r="E77" s="12">
        <v>1000</v>
      </c>
      <c r="F77" s="12">
        <v>1000</v>
      </c>
      <c r="G77" s="12">
        <v>1000</v>
      </c>
      <c r="H77" s="12">
        <v>1000</v>
      </c>
      <c r="I77" s="12">
        <v>1000</v>
      </c>
      <c r="J77" s="12">
        <v>1000</v>
      </c>
      <c r="K77" s="12">
        <v>1000</v>
      </c>
      <c r="L77" s="12">
        <v>1000</v>
      </c>
      <c r="M77" s="12">
        <v>1000</v>
      </c>
      <c r="N77" s="12">
        <v>1000</v>
      </c>
      <c r="O77" s="12">
        <v>1000</v>
      </c>
      <c r="P77" s="12">
        <v>1000</v>
      </c>
      <c r="Q77" s="12">
        <v>1000</v>
      </c>
      <c r="R77" s="12">
        <v>1000</v>
      </c>
      <c r="S77" s="12">
        <v>1000</v>
      </c>
      <c r="T77" s="12">
        <v>1000</v>
      </c>
      <c r="U77" s="12">
        <v>1000</v>
      </c>
      <c r="V77" s="12">
        <v>1000</v>
      </c>
      <c r="W77" s="12">
        <v>1000</v>
      </c>
      <c r="X77" s="12">
        <v>1000</v>
      </c>
      <c r="Y77" s="12">
        <v>1000</v>
      </c>
      <c r="Z77" s="12">
        <v>1000</v>
      </c>
      <c r="AB77" s="7">
        <f t="shared" si="1"/>
        <v>24000</v>
      </c>
    </row>
    <row r="78" spans="2:28" x14ac:dyDescent="0.2">
      <c r="B78" s="6">
        <v>44272</v>
      </c>
      <c r="C78" s="12">
        <v>1000</v>
      </c>
      <c r="D78" s="12">
        <v>1000</v>
      </c>
      <c r="E78" s="12">
        <v>1000</v>
      </c>
      <c r="F78" s="12">
        <v>1000</v>
      </c>
      <c r="G78" s="12">
        <v>1000</v>
      </c>
      <c r="H78" s="12">
        <v>1000</v>
      </c>
      <c r="I78" s="12">
        <v>1000</v>
      </c>
      <c r="J78" s="12">
        <v>1000</v>
      </c>
      <c r="K78" s="12">
        <v>1000</v>
      </c>
      <c r="L78" s="12">
        <v>1000</v>
      </c>
      <c r="M78" s="12">
        <v>1000</v>
      </c>
      <c r="N78" s="12">
        <v>1000</v>
      </c>
      <c r="O78" s="12">
        <v>1000</v>
      </c>
      <c r="P78" s="12">
        <v>1000</v>
      </c>
      <c r="Q78" s="12">
        <v>1000</v>
      </c>
      <c r="R78" s="12">
        <v>1000</v>
      </c>
      <c r="S78" s="12">
        <v>1000</v>
      </c>
      <c r="T78" s="12">
        <v>1000</v>
      </c>
      <c r="U78" s="12">
        <v>1000</v>
      </c>
      <c r="V78" s="12">
        <v>1000</v>
      </c>
      <c r="W78" s="12">
        <v>1000</v>
      </c>
      <c r="X78" s="12">
        <v>1000</v>
      </c>
      <c r="Y78" s="12">
        <v>1000</v>
      </c>
      <c r="Z78" s="12">
        <v>1000</v>
      </c>
      <c r="AB78" s="7">
        <f t="shared" si="1"/>
        <v>24000</v>
      </c>
    </row>
    <row r="79" spans="2:28" x14ac:dyDescent="0.2">
      <c r="B79" s="6">
        <v>44273</v>
      </c>
      <c r="C79" s="12">
        <v>1000</v>
      </c>
      <c r="D79" s="12">
        <v>1000</v>
      </c>
      <c r="E79" s="12">
        <v>1000</v>
      </c>
      <c r="F79" s="12">
        <v>1000</v>
      </c>
      <c r="G79" s="12">
        <v>1000</v>
      </c>
      <c r="H79" s="12">
        <v>1000</v>
      </c>
      <c r="I79" s="12">
        <v>1000</v>
      </c>
      <c r="J79" s="12">
        <v>1000</v>
      </c>
      <c r="K79" s="12">
        <v>1000</v>
      </c>
      <c r="L79" s="12">
        <v>1000</v>
      </c>
      <c r="M79" s="12">
        <v>1000</v>
      </c>
      <c r="N79" s="12">
        <v>1000</v>
      </c>
      <c r="O79" s="12">
        <v>1000</v>
      </c>
      <c r="P79" s="12">
        <v>1000</v>
      </c>
      <c r="Q79" s="12">
        <v>1000</v>
      </c>
      <c r="R79" s="12">
        <v>1000</v>
      </c>
      <c r="S79" s="12">
        <v>1000</v>
      </c>
      <c r="T79" s="12">
        <v>1000</v>
      </c>
      <c r="U79" s="12">
        <v>1000</v>
      </c>
      <c r="V79" s="12">
        <v>1000</v>
      </c>
      <c r="W79" s="12">
        <v>1000</v>
      </c>
      <c r="X79" s="12">
        <v>1000</v>
      </c>
      <c r="Y79" s="12">
        <v>1000</v>
      </c>
      <c r="Z79" s="12">
        <v>1000</v>
      </c>
      <c r="AB79" s="7">
        <f t="shared" si="1"/>
        <v>24000</v>
      </c>
    </row>
    <row r="80" spans="2:28" x14ac:dyDescent="0.2">
      <c r="B80" s="6">
        <v>44274</v>
      </c>
      <c r="C80" s="12">
        <v>1000</v>
      </c>
      <c r="D80" s="12">
        <v>1000</v>
      </c>
      <c r="E80" s="12">
        <v>1000</v>
      </c>
      <c r="F80" s="12">
        <v>1000</v>
      </c>
      <c r="G80" s="12">
        <v>1000</v>
      </c>
      <c r="H80" s="12">
        <v>1000</v>
      </c>
      <c r="I80" s="12">
        <v>1000</v>
      </c>
      <c r="J80" s="12">
        <v>1000</v>
      </c>
      <c r="K80" s="12">
        <v>1000</v>
      </c>
      <c r="L80" s="12">
        <v>1000</v>
      </c>
      <c r="M80" s="12">
        <v>1000</v>
      </c>
      <c r="N80" s="12">
        <v>1000</v>
      </c>
      <c r="O80" s="12">
        <v>1000</v>
      </c>
      <c r="P80" s="12">
        <v>1000</v>
      </c>
      <c r="Q80" s="12">
        <v>1000</v>
      </c>
      <c r="R80" s="12">
        <v>1000</v>
      </c>
      <c r="S80" s="12">
        <v>1000</v>
      </c>
      <c r="T80" s="12">
        <v>1000</v>
      </c>
      <c r="U80" s="12">
        <v>1000</v>
      </c>
      <c r="V80" s="12">
        <v>1000</v>
      </c>
      <c r="W80" s="12">
        <v>1000</v>
      </c>
      <c r="X80" s="12">
        <v>1000</v>
      </c>
      <c r="Y80" s="12">
        <v>1000</v>
      </c>
      <c r="Z80" s="12">
        <v>1000</v>
      </c>
      <c r="AB80" s="7">
        <f t="shared" si="1"/>
        <v>24000</v>
      </c>
    </row>
    <row r="81" spans="2:28" x14ac:dyDescent="0.2">
      <c r="B81" s="6">
        <v>44275</v>
      </c>
      <c r="C81" s="12">
        <v>1000</v>
      </c>
      <c r="D81" s="12">
        <v>1000</v>
      </c>
      <c r="E81" s="12">
        <v>1000</v>
      </c>
      <c r="F81" s="12">
        <v>1000</v>
      </c>
      <c r="G81" s="12">
        <v>1000</v>
      </c>
      <c r="H81" s="12">
        <v>1000</v>
      </c>
      <c r="I81" s="12">
        <v>1000</v>
      </c>
      <c r="J81" s="12">
        <v>1000</v>
      </c>
      <c r="K81" s="12">
        <v>1000</v>
      </c>
      <c r="L81" s="12">
        <v>1000</v>
      </c>
      <c r="M81" s="12">
        <v>1000</v>
      </c>
      <c r="N81" s="12">
        <v>1000</v>
      </c>
      <c r="O81" s="12">
        <v>1000</v>
      </c>
      <c r="P81" s="12">
        <v>1000</v>
      </c>
      <c r="Q81" s="12">
        <v>1000</v>
      </c>
      <c r="R81" s="12">
        <v>1000</v>
      </c>
      <c r="S81" s="12">
        <v>1000</v>
      </c>
      <c r="T81" s="12">
        <v>1000</v>
      </c>
      <c r="U81" s="12">
        <v>1000</v>
      </c>
      <c r="V81" s="12">
        <v>1000</v>
      </c>
      <c r="W81" s="12">
        <v>1000</v>
      </c>
      <c r="X81" s="12">
        <v>1000</v>
      </c>
      <c r="Y81" s="12">
        <v>1000</v>
      </c>
      <c r="Z81" s="12">
        <v>1000</v>
      </c>
      <c r="AB81" s="7">
        <f t="shared" si="1"/>
        <v>24000</v>
      </c>
    </row>
    <row r="82" spans="2:28" x14ac:dyDescent="0.2">
      <c r="B82" s="6">
        <v>44276</v>
      </c>
      <c r="C82" s="12">
        <v>1000</v>
      </c>
      <c r="D82" s="12">
        <v>1000</v>
      </c>
      <c r="E82" s="12">
        <v>1000</v>
      </c>
      <c r="F82" s="12">
        <v>1000</v>
      </c>
      <c r="G82" s="12">
        <v>1000</v>
      </c>
      <c r="H82" s="12">
        <v>1000</v>
      </c>
      <c r="I82" s="12">
        <v>1000</v>
      </c>
      <c r="J82" s="12">
        <v>1000</v>
      </c>
      <c r="K82" s="12">
        <v>1000</v>
      </c>
      <c r="L82" s="12">
        <v>1000</v>
      </c>
      <c r="M82" s="12">
        <v>1000</v>
      </c>
      <c r="N82" s="12">
        <v>1000</v>
      </c>
      <c r="O82" s="12">
        <v>1000</v>
      </c>
      <c r="P82" s="12">
        <v>1000</v>
      </c>
      <c r="Q82" s="12">
        <v>1000</v>
      </c>
      <c r="R82" s="12">
        <v>1000</v>
      </c>
      <c r="S82" s="12">
        <v>1000</v>
      </c>
      <c r="T82" s="12">
        <v>1000</v>
      </c>
      <c r="U82" s="12">
        <v>1000</v>
      </c>
      <c r="V82" s="12">
        <v>1000</v>
      </c>
      <c r="W82" s="12">
        <v>1000</v>
      </c>
      <c r="X82" s="12">
        <v>1000</v>
      </c>
      <c r="Y82" s="12">
        <v>1000</v>
      </c>
      <c r="Z82" s="12">
        <v>1000</v>
      </c>
      <c r="AB82" s="7">
        <f t="shared" si="1"/>
        <v>24000</v>
      </c>
    </row>
    <row r="83" spans="2:28" x14ac:dyDescent="0.2">
      <c r="B83" s="6">
        <v>44277</v>
      </c>
      <c r="C83" s="12">
        <v>1000</v>
      </c>
      <c r="D83" s="12">
        <v>1000</v>
      </c>
      <c r="E83" s="12">
        <v>1000</v>
      </c>
      <c r="F83" s="12">
        <v>1000</v>
      </c>
      <c r="G83" s="12">
        <v>1000</v>
      </c>
      <c r="H83" s="12">
        <v>1000</v>
      </c>
      <c r="I83" s="12">
        <v>1000</v>
      </c>
      <c r="J83" s="12">
        <v>1000</v>
      </c>
      <c r="K83" s="12">
        <v>1000</v>
      </c>
      <c r="L83" s="12">
        <v>1000</v>
      </c>
      <c r="M83" s="12">
        <v>1000</v>
      </c>
      <c r="N83" s="12">
        <v>1000</v>
      </c>
      <c r="O83" s="12">
        <v>1000</v>
      </c>
      <c r="P83" s="12">
        <v>1000</v>
      </c>
      <c r="Q83" s="12">
        <v>1000</v>
      </c>
      <c r="R83" s="12">
        <v>1000</v>
      </c>
      <c r="S83" s="12">
        <v>1000</v>
      </c>
      <c r="T83" s="12">
        <v>1000</v>
      </c>
      <c r="U83" s="12">
        <v>1000</v>
      </c>
      <c r="V83" s="12">
        <v>1000</v>
      </c>
      <c r="W83" s="12">
        <v>1000</v>
      </c>
      <c r="X83" s="12">
        <v>1000</v>
      </c>
      <c r="Y83" s="12">
        <v>1000</v>
      </c>
      <c r="Z83" s="12">
        <v>1000</v>
      </c>
      <c r="AB83" s="7">
        <f t="shared" si="1"/>
        <v>24000</v>
      </c>
    </row>
    <row r="84" spans="2:28" x14ac:dyDescent="0.2">
      <c r="B84" s="6">
        <v>44278</v>
      </c>
      <c r="C84" s="12">
        <v>1000</v>
      </c>
      <c r="D84" s="12">
        <v>1000</v>
      </c>
      <c r="E84" s="12">
        <v>1000</v>
      </c>
      <c r="F84" s="12">
        <v>1000</v>
      </c>
      <c r="G84" s="12">
        <v>1000</v>
      </c>
      <c r="H84" s="12">
        <v>1000</v>
      </c>
      <c r="I84" s="12">
        <v>1000</v>
      </c>
      <c r="J84" s="12">
        <v>1000</v>
      </c>
      <c r="K84" s="12">
        <v>1000</v>
      </c>
      <c r="L84" s="12">
        <v>1000</v>
      </c>
      <c r="M84" s="12">
        <v>1000</v>
      </c>
      <c r="N84" s="12">
        <v>1000</v>
      </c>
      <c r="O84" s="12">
        <v>1000</v>
      </c>
      <c r="P84" s="12">
        <v>1000</v>
      </c>
      <c r="Q84" s="12">
        <v>1000</v>
      </c>
      <c r="R84" s="12">
        <v>1000</v>
      </c>
      <c r="S84" s="12">
        <v>1000</v>
      </c>
      <c r="T84" s="12">
        <v>1000</v>
      </c>
      <c r="U84" s="12">
        <v>1000</v>
      </c>
      <c r="V84" s="12">
        <v>1000</v>
      </c>
      <c r="W84" s="12">
        <v>1000</v>
      </c>
      <c r="X84" s="12">
        <v>1000</v>
      </c>
      <c r="Y84" s="12">
        <v>1000</v>
      </c>
      <c r="Z84" s="12">
        <v>1000</v>
      </c>
      <c r="AB84" s="7">
        <f t="shared" si="1"/>
        <v>24000</v>
      </c>
    </row>
    <row r="85" spans="2:28" x14ac:dyDescent="0.2">
      <c r="B85" s="6">
        <v>44279</v>
      </c>
      <c r="C85" s="12">
        <v>1000</v>
      </c>
      <c r="D85" s="12">
        <v>1000</v>
      </c>
      <c r="E85" s="12">
        <v>1000</v>
      </c>
      <c r="F85" s="12">
        <v>1000</v>
      </c>
      <c r="G85" s="12">
        <v>1000</v>
      </c>
      <c r="H85" s="12">
        <v>1000</v>
      </c>
      <c r="I85" s="12">
        <v>1000</v>
      </c>
      <c r="J85" s="12">
        <v>1000</v>
      </c>
      <c r="K85" s="12">
        <v>1000</v>
      </c>
      <c r="L85" s="12">
        <v>1000</v>
      </c>
      <c r="M85" s="12">
        <v>1000</v>
      </c>
      <c r="N85" s="12">
        <v>1000</v>
      </c>
      <c r="O85" s="12">
        <v>1000</v>
      </c>
      <c r="P85" s="12">
        <v>1000</v>
      </c>
      <c r="Q85" s="12">
        <v>1000</v>
      </c>
      <c r="R85" s="12">
        <v>1000</v>
      </c>
      <c r="S85" s="12">
        <v>1000</v>
      </c>
      <c r="T85" s="12">
        <v>1000</v>
      </c>
      <c r="U85" s="12">
        <v>1000</v>
      </c>
      <c r="V85" s="12">
        <v>1000</v>
      </c>
      <c r="W85" s="12">
        <v>1000</v>
      </c>
      <c r="X85" s="12">
        <v>1000</v>
      </c>
      <c r="Y85" s="12">
        <v>1000</v>
      </c>
      <c r="Z85" s="12">
        <v>1000</v>
      </c>
      <c r="AB85" s="7">
        <f t="shared" si="1"/>
        <v>24000</v>
      </c>
    </row>
    <row r="86" spans="2:28" x14ac:dyDescent="0.2">
      <c r="B86" s="6">
        <v>44280</v>
      </c>
      <c r="C86" s="12">
        <v>1000</v>
      </c>
      <c r="D86" s="12">
        <v>1000</v>
      </c>
      <c r="E86" s="12">
        <v>1000</v>
      </c>
      <c r="F86" s="12">
        <v>1000</v>
      </c>
      <c r="G86" s="12">
        <v>1000</v>
      </c>
      <c r="H86" s="12">
        <v>1000</v>
      </c>
      <c r="I86" s="12">
        <v>1000</v>
      </c>
      <c r="J86" s="12">
        <v>1000</v>
      </c>
      <c r="K86" s="12">
        <v>1000</v>
      </c>
      <c r="L86" s="12">
        <v>1000</v>
      </c>
      <c r="M86" s="12">
        <v>1000</v>
      </c>
      <c r="N86" s="12">
        <v>1000</v>
      </c>
      <c r="O86" s="12">
        <v>1000</v>
      </c>
      <c r="P86" s="12">
        <v>1000</v>
      </c>
      <c r="Q86" s="12">
        <v>1000</v>
      </c>
      <c r="R86" s="12">
        <v>1000</v>
      </c>
      <c r="S86" s="12">
        <v>1000</v>
      </c>
      <c r="T86" s="12">
        <v>1000</v>
      </c>
      <c r="U86" s="12">
        <v>1000</v>
      </c>
      <c r="V86" s="12">
        <v>1000</v>
      </c>
      <c r="W86" s="12">
        <v>1000</v>
      </c>
      <c r="X86" s="12">
        <v>1000</v>
      </c>
      <c r="Y86" s="12">
        <v>1000</v>
      </c>
      <c r="Z86" s="12">
        <v>1000</v>
      </c>
      <c r="AB86" s="7">
        <f t="shared" si="1"/>
        <v>24000</v>
      </c>
    </row>
    <row r="87" spans="2:28" x14ac:dyDescent="0.2">
      <c r="B87" s="6">
        <v>44281</v>
      </c>
      <c r="C87" s="12">
        <v>1000</v>
      </c>
      <c r="D87" s="12">
        <v>1000</v>
      </c>
      <c r="E87" s="12">
        <v>1000</v>
      </c>
      <c r="F87" s="12">
        <v>1000</v>
      </c>
      <c r="G87" s="12">
        <v>1000</v>
      </c>
      <c r="H87" s="12">
        <v>1000</v>
      </c>
      <c r="I87" s="12">
        <v>1000</v>
      </c>
      <c r="J87" s="12">
        <v>1000</v>
      </c>
      <c r="K87" s="12">
        <v>1000</v>
      </c>
      <c r="L87" s="12">
        <v>1000</v>
      </c>
      <c r="M87" s="12">
        <v>1000</v>
      </c>
      <c r="N87" s="12">
        <v>1000</v>
      </c>
      <c r="O87" s="12">
        <v>1000</v>
      </c>
      <c r="P87" s="12">
        <v>1000</v>
      </c>
      <c r="Q87" s="12">
        <v>1000</v>
      </c>
      <c r="R87" s="12">
        <v>1000</v>
      </c>
      <c r="S87" s="12">
        <v>1000</v>
      </c>
      <c r="T87" s="12">
        <v>1000</v>
      </c>
      <c r="U87" s="12">
        <v>1000</v>
      </c>
      <c r="V87" s="12">
        <v>1000</v>
      </c>
      <c r="W87" s="12">
        <v>1000</v>
      </c>
      <c r="X87" s="12">
        <v>1000</v>
      </c>
      <c r="Y87" s="12">
        <v>1000</v>
      </c>
      <c r="Z87" s="12">
        <v>1000</v>
      </c>
      <c r="AB87" s="7">
        <f t="shared" si="1"/>
        <v>24000</v>
      </c>
    </row>
    <row r="88" spans="2:28" x14ac:dyDescent="0.2">
      <c r="B88" s="6">
        <v>44282</v>
      </c>
      <c r="C88" s="12">
        <v>1000</v>
      </c>
      <c r="D88" s="12">
        <v>1000</v>
      </c>
      <c r="E88" s="12">
        <v>1000</v>
      </c>
      <c r="F88" s="12">
        <v>1000</v>
      </c>
      <c r="G88" s="12">
        <v>1000</v>
      </c>
      <c r="H88" s="12">
        <v>1000</v>
      </c>
      <c r="I88" s="12">
        <v>1000</v>
      </c>
      <c r="J88" s="12">
        <v>1000</v>
      </c>
      <c r="K88" s="12">
        <v>1000</v>
      </c>
      <c r="L88" s="12">
        <v>1000</v>
      </c>
      <c r="M88" s="12">
        <v>1000</v>
      </c>
      <c r="N88" s="12">
        <v>1000</v>
      </c>
      <c r="O88" s="12">
        <v>1000</v>
      </c>
      <c r="P88" s="12">
        <v>1000</v>
      </c>
      <c r="Q88" s="12">
        <v>1000</v>
      </c>
      <c r="R88" s="12">
        <v>1000</v>
      </c>
      <c r="S88" s="12">
        <v>1000</v>
      </c>
      <c r="T88" s="12">
        <v>1000</v>
      </c>
      <c r="U88" s="12">
        <v>1000</v>
      </c>
      <c r="V88" s="12">
        <v>1000</v>
      </c>
      <c r="W88" s="12">
        <v>1000</v>
      </c>
      <c r="X88" s="12">
        <v>1000</v>
      </c>
      <c r="Y88" s="12">
        <v>1000</v>
      </c>
      <c r="Z88" s="12">
        <v>1000</v>
      </c>
      <c r="AB88" s="7">
        <f t="shared" si="1"/>
        <v>24000</v>
      </c>
    </row>
    <row r="89" spans="2:28" x14ac:dyDescent="0.2">
      <c r="B89" s="6">
        <v>44283</v>
      </c>
      <c r="C89" s="12">
        <v>1000</v>
      </c>
      <c r="D89" s="12">
        <v>1000</v>
      </c>
      <c r="E89" s="12">
        <v>1000</v>
      </c>
      <c r="F89" s="12">
        <v>1000</v>
      </c>
      <c r="G89" s="12">
        <v>1000</v>
      </c>
      <c r="H89" s="12">
        <v>1000</v>
      </c>
      <c r="I89" s="12">
        <v>1000</v>
      </c>
      <c r="J89" s="12">
        <v>1000</v>
      </c>
      <c r="K89" s="12">
        <v>1000</v>
      </c>
      <c r="L89" s="12">
        <v>1000</v>
      </c>
      <c r="M89" s="12">
        <v>1000</v>
      </c>
      <c r="N89" s="12">
        <v>1000</v>
      </c>
      <c r="O89" s="12">
        <v>1000</v>
      </c>
      <c r="P89" s="12">
        <v>1000</v>
      </c>
      <c r="Q89" s="12">
        <v>1000</v>
      </c>
      <c r="R89" s="12">
        <v>1000</v>
      </c>
      <c r="S89" s="12">
        <v>1000</v>
      </c>
      <c r="T89" s="12">
        <v>1000</v>
      </c>
      <c r="U89" s="12">
        <v>1000</v>
      </c>
      <c r="V89" s="12">
        <v>1000</v>
      </c>
      <c r="W89" s="12">
        <v>1000</v>
      </c>
      <c r="X89" s="12">
        <v>1000</v>
      </c>
      <c r="Y89" s="12">
        <v>1000</v>
      </c>
      <c r="Z89" s="12">
        <v>1000</v>
      </c>
      <c r="AB89" s="7">
        <f t="shared" si="1"/>
        <v>24000</v>
      </c>
    </row>
    <row r="90" spans="2:28" x14ac:dyDescent="0.2">
      <c r="B90" s="6">
        <v>44284</v>
      </c>
      <c r="C90" s="12">
        <v>1000</v>
      </c>
      <c r="D90" s="12">
        <v>1000</v>
      </c>
      <c r="E90" s="12">
        <v>1000</v>
      </c>
      <c r="F90" s="12">
        <v>1000</v>
      </c>
      <c r="G90" s="12">
        <v>1000</v>
      </c>
      <c r="H90" s="12">
        <v>1000</v>
      </c>
      <c r="I90" s="12">
        <v>1000</v>
      </c>
      <c r="J90" s="12">
        <v>1000</v>
      </c>
      <c r="K90" s="12">
        <v>1000</v>
      </c>
      <c r="L90" s="12">
        <v>1000</v>
      </c>
      <c r="M90" s="12">
        <v>1000</v>
      </c>
      <c r="N90" s="12">
        <v>1000</v>
      </c>
      <c r="O90" s="12">
        <v>1000</v>
      </c>
      <c r="P90" s="12">
        <v>1000</v>
      </c>
      <c r="Q90" s="12">
        <v>1000</v>
      </c>
      <c r="R90" s="12">
        <v>1000</v>
      </c>
      <c r="S90" s="12">
        <v>1000</v>
      </c>
      <c r="T90" s="12">
        <v>1000</v>
      </c>
      <c r="U90" s="12">
        <v>1000</v>
      </c>
      <c r="V90" s="12">
        <v>1000</v>
      </c>
      <c r="W90" s="12">
        <v>1000</v>
      </c>
      <c r="X90" s="12">
        <v>1000</v>
      </c>
      <c r="Y90" s="12">
        <v>1000</v>
      </c>
      <c r="Z90" s="12">
        <v>1000</v>
      </c>
      <c r="AB90" s="7">
        <f t="shared" si="1"/>
        <v>24000</v>
      </c>
    </row>
    <row r="91" spans="2:28" x14ac:dyDescent="0.2">
      <c r="B91" s="6">
        <v>44285</v>
      </c>
      <c r="C91" s="12">
        <v>1000</v>
      </c>
      <c r="D91" s="12">
        <v>1000</v>
      </c>
      <c r="E91" s="12">
        <v>1000</v>
      </c>
      <c r="F91" s="12">
        <v>1000</v>
      </c>
      <c r="G91" s="12">
        <v>1000</v>
      </c>
      <c r="H91" s="12">
        <v>1000</v>
      </c>
      <c r="I91" s="12">
        <v>1000</v>
      </c>
      <c r="J91" s="12">
        <v>1000</v>
      </c>
      <c r="K91" s="12">
        <v>1000</v>
      </c>
      <c r="L91" s="12">
        <v>1000</v>
      </c>
      <c r="M91" s="12">
        <v>1000</v>
      </c>
      <c r="N91" s="12">
        <v>1000</v>
      </c>
      <c r="O91" s="12">
        <v>1000</v>
      </c>
      <c r="P91" s="12">
        <v>1000</v>
      </c>
      <c r="Q91" s="12">
        <v>1000</v>
      </c>
      <c r="R91" s="12">
        <v>1000</v>
      </c>
      <c r="S91" s="12">
        <v>1000</v>
      </c>
      <c r="T91" s="12">
        <v>1000</v>
      </c>
      <c r="U91" s="12">
        <v>1000</v>
      </c>
      <c r="V91" s="12">
        <v>1000</v>
      </c>
      <c r="W91" s="12">
        <v>1000</v>
      </c>
      <c r="X91" s="12">
        <v>1000</v>
      </c>
      <c r="Y91" s="12">
        <v>1000</v>
      </c>
      <c r="Z91" s="12">
        <v>1000</v>
      </c>
      <c r="AB91" s="7">
        <f t="shared" si="1"/>
        <v>24000</v>
      </c>
    </row>
    <row r="92" spans="2:28" x14ac:dyDescent="0.2">
      <c r="B92" s="6">
        <v>44286</v>
      </c>
      <c r="C92" s="12">
        <v>1000</v>
      </c>
      <c r="D92" s="12">
        <v>1000</v>
      </c>
      <c r="E92" s="12">
        <v>1000</v>
      </c>
      <c r="F92" s="12">
        <v>1000</v>
      </c>
      <c r="G92" s="12">
        <v>1000</v>
      </c>
      <c r="H92" s="12">
        <v>1000</v>
      </c>
      <c r="I92" s="12">
        <v>1000</v>
      </c>
      <c r="J92" s="12">
        <v>1000</v>
      </c>
      <c r="K92" s="12">
        <v>1000</v>
      </c>
      <c r="L92" s="12">
        <v>1000</v>
      </c>
      <c r="M92" s="12">
        <v>1000</v>
      </c>
      <c r="N92" s="12">
        <v>1000</v>
      </c>
      <c r="O92" s="12">
        <v>1000</v>
      </c>
      <c r="P92" s="12">
        <v>1000</v>
      </c>
      <c r="Q92" s="12">
        <v>1000</v>
      </c>
      <c r="R92" s="12">
        <v>1000</v>
      </c>
      <c r="S92" s="12">
        <v>1000</v>
      </c>
      <c r="T92" s="12">
        <v>1000</v>
      </c>
      <c r="U92" s="12">
        <v>1000</v>
      </c>
      <c r="V92" s="12">
        <v>1000</v>
      </c>
      <c r="W92" s="12">
        <v>1000</v>
      </c>
      <c r="X92" s="12">
        <v>1000</v>
      </c>
      <c r="Y92" s="12">
        <v>1000</v>
      </c>
      <c r="Z92" s="12">
        <v>1000</v>
      </c>
      <c r="AB92" s="7">
        <f t="shared" si="1"/>
        <v>24000</v>
      </c>
    </row>
    <row r="93" spans="2:28" x14ac:dyDescent="0.2">
      <c r="B93" s="6">
        <v>44287</v>
      </c>
      <c r="C93" s="12">
        <v>1000</v>
      </c>
      <c r="D93" s="12">
        <v>1000</v>
      </c>
      <c r="E93" s="12">
        <v>1000</v>
      </c>
      <c r="F93" s="12">
        <v>1000</v>
      </c>
      <c r="G93" s="12">
        <v>1000</v>
      </c>
      <c r="H93" s="12">
        <v>1000</v>
      </c>
      <c r="I93" s="12">
        <v>1000</v>
      </c>
      <c r="J93" s="12">
        <v>1000</v>
      </c>
      <c r="K93" s="12">
        <v>1000</v>
      </c>
      <c r="L93" s="12">
        <v>1000</v>
      </c>
      <c r="M93" s="12">
        <v>1000</v>
      </c>
      <c r="N93" s="12">
        <v>1000</v>
      </c>
      <c r="O93" s="12">
        <v>1000</v>
      </c>
      <c r="P93" s="12">
        <v>1000</v>
      </c>
      <c r="Q93" s="12">
        <v>1000</v>
      </c>
      <c r="R93" s="12">
        <v>1000</v>
      </c>
      <c r="S93" s="12">
        <v>1000</v>
      </c>
      <c r="T93" s="12">
        <v>1000</v>
      </c>
      <c r="U93" s="12">
        <v>1000</v>
      </c>
      <c r="V93" s="12">
        <v>1000</v>
      </c>
      <c r="W93" s="12">
        <v>1000</v>
      </c>
      <c r="X93" s="12">
        <v>1000</v>
      </c>
      <c r="Y93" s="12">
        <v>1000</v>
      </c>
      <c r="Z93" s="12">
        <v>1000</v>
      </c>
      <c r="AB93" s="7">
        <f t="shared" si="1"/>
        <v>24000</v>
      </c>
    </row>
    <row r="94" spans="2:28" x14ac:dyDescent="0.2">
      <c r="B94" s="6">
        <v>44288</v>
      </c>
      <c r="C94" s="12">
        <v>1000</v>
      </c>
      <c r="D94" s="12">
        <v>1000</v>
      </c>
      <c r="E94" s="12">
        <v>1000</v>
      </c>
      <c r="F94" s="12">
        <v>1000</v>
      </c>
      <c r="G94" s="12">
        <v>1000</v>
      </c>
      <c r="H94" s="12">
        <v>1000</v>
      </c>
      <c r="I94" s="12">
        <v>1000</v>
      </c>
      <c r="J94" s="12">
        <v>1000</v>
      </c>
      <c r="K94" s="12">
        <v>1000</v>
      </c>
      <c r="L94" s="12">
        <v>1000</v>
      </c>
      <c r="M94" s="12">
        <v>1000</v>
      </c>
      <c r="N94" s="12">
        <v>1000</v>
      </c>
      <c r="O94" s="12">
        <v>1000</v>
      </c>
      <c r="P94" s="12">
        <v>1000</v>
      </c>
      <c r="Q94" s="12">
        <v>1000</v>
      </c>
      <c r="R94" s="12">
        <v>1000</v>
      </c>
      <c r="S94" s="12">
        <v>1000</v>
      </c>
      <c r="T94" s="12">
        <v>1000</v>
      </c>
      <c r="U94" s="12">
        <v>1000</v>
      </c>
      <c r="V94" s="12">
        <v>1000</v>
      </c>
      <c r="W94" s="12">
        <v>1000</v>
      </c>
      <c r="X94" s="12">
        <v>1000</v>
      </c>
      <c r="Y94" s="12">
        <v>1000</v>
      </c>
      <c r="Z94" s="12">
        <v>1000</v>
      </c>
      <c r="AB94" s="7">
        <f t="shared" si="1"/>
        <v>24000</v>
      </c>
    </row>
    <row r="95" spans="2:28" x14ac:dyDescent="0.2">
      <c r="B95" s="6">
        <v>44289</v>
      </c>
      <c r="C95" s="12">
        <v>1000</v>
      </c>
      <c r="D95" s="12">
        <v>1000</v>
      </c>
      <c r="E95" s="12">
        <v>1000</v>
      </c>
      <c r="F95" s="12">
        <v>1000</v>
      </c>
      <c r="G95" s="12">
        <v>1000</v>
      </c>
      <c r="H95" s="12">
        <v>1000</v>
      </c>
      <c r="I95" s="12">
        <v>1000</v>
      </c>
      <c r="J95" s="12">
        <v>1000</v>
      </c>
      <c r="K95" s="12">
        <v>1000</v>
      </c>
      <c r="L95" s="12">
        <v>1000</v>
      </c>
      <c r="M95" s="12">
        <v>1000</v>
      </c>
      <c r="N95" s="12">
        <v>1000</v>
      </c>
      <c r="O95" s="12">
        <v>1000</v>
      </c>
      <c r="P95" s="12">
        <v>1000</v>
      </c>
      <c r="Q95" s="12">
        <v>1000</v>
      </c>
      <c r="R95" s="12">
        <v>1000</v>
      </c>
      <c r="S95" s="12">
        <v>1000</v>
      </c>
      <c r="T95" s="12">
        <v>1000</v>
      </c>
      <c r="U95" s="12">
        <v>1000</v>
      </c>
      <c r="V95" s="12">
        <v>1000</v>
      </c>
      <c r="W95" s="12">
        <v>1000</v>
      </c>
      <c r="X95" s="12">
        <v>1000</v>
      </c>
      <c r="Y95" s="12">
        <v>1000</v>
      </c>
      <c r="Z95" s="12">
        <v>1000</v>
      </c>
      <c r="AB95" s="7">
        <f t="shared" si="1"/>
        <v>24000</v>
      </c>
    </row>
    <row r="96" spans="2:28" x14ac:dyDescent="0.2">
      <c r="B96" s="6">
        <v>44290</v>
      </c>
      <c r="C96" s="12">
        <v>1000</v>
      </c>
      <c r="D96" s="12">
        <v>1000</v>
      </c>
      <c r="E96" s="12">
        <v>1000</v>
      </c>
      <c r="F96" s="12">
        <v>1000</v>
      </c>
      <c r="G96" s="12">
        <v>1000</v>
      </c>
      <c r="H96" s="12">
        <v>1000</v>
      </c>
      <c r="I96" s="12">
        <v>1000</v>
      </c>
      <c r="J96" s="12">
        <v>1000</v>
      </c>
      <c r="K96" s="12">
        <v>1000</v>
      </c>
      <c r="L96" s="12">
        <v>1000</v>
      </c>
      <c r="M96" s="12">
        <v>1000</v>
      </c>
      <c r="N96" s="12">
        <v>1000</v>
      </c>
      <c r="O96" s="12">
        <v>1000</v>
      </c>
      <c r="P96" s="12">
        <v>1000</v>
      </c>
      <c r="Q96" s="12">
        <v>1000</v>
      </c>
      <c r="R96" s="12">
        <v>1000</v>
      </c>
      <c r="S96" s="12">
        <v>1000</v>
      </c>
      <c r="T96" s="12">
        <v>1000</v>
      </c>
      <c r="U96" s="12">
        <v>1000</v>
      </c>
      <c r="V96" s="12">
        <v>1000</v>
      </c>
      <c r="W96" s="12">
        <v>1000</v>
      </c>
      <c r="X96" s="12">
        <v>1000</v>
      </c>
      <c r="Y96" s="12">
        <v>1000</v>
      </c>
      <c r="Z96" s="12">
        <v>1000</v>
      </c>
      <c r="AB96" s="7">
        <f t="shared" si="1"/>
        <v>24000</v>
      </c>
    </row>
    <row r="97" spans="2:28" x14ac:dyDescent="0.2">
      <c r="B97" s="6">
        <v>44291</v>
      </c>
      <c r="C97" s="12">
        <v>1000</v>
      </c>
      <c r="D97" s="12">
        <v>1000</v>
      </c>
      <c r="E97" s="12">
        <v>1000</v>
      </c>
      <c r="F97" s="12">
        <v>1000</v>
      </c>
      <c r="G97" s="12">
        <v>1000</v>
      </c>
      <c r="H97" s="12">
        <v>1000</v>
      </c>
      <c r="I97" s="12">
        <v>1000</v>
      </c>
      <c r="J97" s="12">
        <v>1000</v>
      </c>
      <c r="K97" s="12">
        <v>1000</v>
      </c>
      <c r="L97" s="12">
        <v>1000</v>
      </c>
      <c r="M97" s="12">
        <v>1000</v>
      </c>
      <c r="N97" s="12">
        <v>1000</v>
      </c>
      <c r="O97" s="12">
        <v>1000</v>
      </c>
      <c r="P97" s="12">
        <v>1000</v>
      </c>
      <c r="Q97" s="12">
        <v>1000</v>
      </c>
      <c r="R97" s="12">
        <v>1000</v>
      </c>
      <c r="S97" s="12">
        <v>1000</v>
      </c>
      <c r="T97" s="12">
        <v>1000</v>
      </c>
      <c r="U97" s="12">
        <v>1000</v>
      </c>
      <c r="V97" s="12">
        <v>1000</v>
      </c>
      <c r="W97" s="12">
        <v>1000</v>
      </c>
      <c r="X97" s="12">
        <v>1000</v>
      </c>
      <c r="Y97" s="12">
        <v>1000</v>
      </c>
      <c r="Z97" s="12">
        <v>1000</v>
      </c>
      <c r="AB97" s="7">
        <f t="shared" si="1"/>
        <v>24000</v>
      </c>
    </row>
    <row r="98" spans="2:28" x14ac:dyDescent="0.2">
      <c r="B98" s="6">
        <v>44292</v>
      </c>
      <c r="C98" s="12">
        <v>1000</v>
      </c>
      <c r="D98" s="12">
        <v>1000</v>
      </c>
      <c r="E98" s="12">
        <v>1000</v>
      </c>
      <c r="F98" s="12">
        <v>1000</v>
      </c>
      <c r="G98" s="12">
        <v>1000</v>
      </c>
      <c r="H98" s="12">
        <v>1000</v>
      </c>
      <c r="I98" s="12">
        <v>1000</v>
      </c>
      <c r="J98" s="12">
        <v>1000</v>
      </c>
      <c r="K98" s="12">
        <v>1000</v>
      </c>
      <c r="L98" s="12">
        <v>1000</v>
      </c>
      <c r="M98" s="12">
        <v>1000</v>
      </c>
      <c r="N98" s="12">
        <v>1000</v>
      </c>
      <c r="O98" s="12">
        <v>1000</v>
      </c>
      <c r="P98" s="12">
        <v>1000</v>
      </c>
      <c r="Q98" s="12">
        <v>1000</v>
      </c>
      <c r="R98" s="12">
        <v>1000</v>
      </c>
      <c r="S98" s="12">
        <v>1000</v>
      </c>
      <c r="T98" s="12">
        <v>1000</v>
      </c>
      <c r="U98" s="12">
        <v>1000</v>
      </c>
      <c r="V98" s="12">
        <v>1000</v>
      </c>
      <c r="W98" s="12">
        <v>1000</v>
      </c>
      <c r="X98" s="12">
        <v>1000</v>
      </c>
      <c r="Y98" s="12">
        <v>1000</v>
      </c>
      <c r="Z98" s="12">
        <v>1000</v>
      </c>
      <c r="AB98" s="7">
        <f t="shared" si="1"/>
        <v>24000</v>
      </c>
    </row>
    <row r="99" spans="2:28" x14ac:dyDescent="0.2">
      <c r="B99" s="6">
        <v>44293</v>
      </c>
      <c r="C99" s="12">
        <v>1000</v>
      </c>
      <c r="D99" s="12">
        <v>1000</v>
      </c>
      <c r="E99" s="12">
        <v>1000</v>
      </c>
      <c r="F99" s="12">
        <v>1000</v>
      </c>
      <c r="G99" s="12">
        <v>1000</v>
      </c>
      <c r="H99" s="12">
        <v>1000</v>
      </c>
      <c r="I99" s="12">
        <v>1000</v>
      </c>
      <c r="J99" s="12">
        <v>1000</v>
      </c>
      <c r="K99" s="12">
        <v>1000</v>
      </c>
      <c r="L99" s="12">
        <v>1000</v>
      </c>
      <c r="M99" s="12">
        <v>1000</v>
      </c>
      <c r="N99" s="12">
        <v>1000</v>
      </c>
      <c r="O99" s="12">
        <v>1000</v>
      </c>
      <c r="P99" s="12">
        <v>1000</v>
      </c>
      <c r="Q99" s="12">
        <v>1000</v>
      </c>
      <c r="R99" s="12">
        <v>1000</v>
      </c>
      <c r="S99" s="12">
        <v>1000</v>
      </c>
      <c r="T99" s="12">
        <v>1000</v>
      </c>
      <c r="U99" s="12">
        <v>1000</v>
      </c>
      <c r="V99" s="12">
        <v>1000</v>
      </c>
      <c r="W99" s="12">
        <v>1000</v>
      </c>
      <c r="X99" s="12">
        <v>1000</v>
      </c>
      <c r="Y99" s="12">
        <v>1000</v>
      </c>
      <c r="Z99" s="12">
        <v>1000</v>
      </c>
      <c r="AB99" s="7">
        <f t="shared" si="1"/>
        <v>24000</v>
      </c>
    </row>
    <row r="100" spans="2:28" x14ac:dyDescent="0.2">
      <c r="B100" s="6">
        <v>44294</v>
      </c>
      <c r="C100" s="12">
        <v>1000</v>
      </c>
      <c r="D100" s="12">
        <v>1000</v>
      </c>
      <c r="E100" s="12">
        <v>1000</v>
      </c>
      <c r="F100" s="12">
        <v>1000</v>
      </c>
      <c r="G100" s="12">
        <v>1000</v>
      </c>
      <c r="H100" s="12">
        <v>1000</v>
      </c>
      <c r="I100" s="12">
        <v>1000</v>
      </c>
      <c r="J100" s="12">
        <v>1000</v>
      </c>
      <c r="K100" s="12">
        <v>1000</v>
      </c>
      <c r="L100" s="12">
        <v>1000</v>
      </c>
      <c r="M100" s="12">
        <v>1000</v>
      </c>
      <c r="N100" s="12">
        <v>1000</v>
      </c>
      <c r="O100" s="12">
        <v>1000</v>
      </c>
      <c r="P100" s="12">
        <v>1000</v>
      </c>
      <c r="Q100" s="12">
        <v>1000</v>
      </c>
      <c r="R100" s="12">
        <v>1000</v>
      </c>
      <c r="S100" s="12">
        <v>1000</v>
      </c>
      <c r="T100" s="12">
        <v>1000</v>
      </c>
      <c r="U100" s="12">
        <v>1000</v>
      </c>
      <c r="V100" s="12">
        <v>1000</v>
      </c>
      <c r="W100" s="12">
        <v>1000</v>
      </c>
      <c r="X100" s="12">
        <v>1000</v>
      </c>
      <c r="Y100" s="12">
        <v>1000</v>
      </c>
      <c r="Z100" s="12">
        <v>1000</v>
      </c>
      <c r="AB100" s="7">
        <f t="shared" si="1"/>
        <v>24000</v>
      </c>
    </row>
    <row r="101" spans="2:28" x14ac:dyDescent="0.2">
      <c r="B101" s="6">
        <v>44295</v>
      </c>
      <c r="C101" s="12">
        <v>1000</v>
      </c>
      <c r="D101" s="12">
        <v>1000</v>
      </c>
      <c r="E101" s="12">
        <v>1000</v>
      </c>
      <c r="F101" s="12">
        <v>1000</v>
      </c>
      <c r="G101" s="12">
        <v>1000</v>
      </c>
      <c r="H101" s="12">
        <v>1000</v>
      </c>
      <c r="I101" s="12">
        <v>1000</v>
      </c>
      <c r="J101" s="12">
        <v>1000</v>
      </c>
      <c r="K101" s="12">
        <v>1000</v>
      </c>
      <c r="L101" s="12">
        <v>1000</v>
      </c>
      <c r="M101" s="12">
        <v>1000</v>
      </c>
      <c r="N101" s="12">
        <v>1000</v>
      </c>
      <c r="O101" s="12">
        <v>1000</v>
      </c>
      <c r="P101" s="12">
        <v>1000</v>
      </c>
      <c r="Q101" s="12">
        <v>1000</v>
      </c>
      <c r="R101" s="12">
        <v>1000</v>
      </c>
      <c r="S101" s="12">
        <v>1000</v>
      </c>
      <c r="T101" s="12">
        <v>1000</v>
      </c>
      <c r="U101" s="12">
        <v>1000</v>
      </c>
      <c r="V101" s="12">
        <v>1000</v>
      </c>
      <c r="W101" s="12">
        <v>1000</v>
      </c>
      <c r="X101" s="12">
        <v>1000</v>
      </c>
      <c r="Y101" s="12">
        <v>1000</v>
      </c>
      <c r="Z101" s="12">
        <v>1000</v>
      </c>
      <c r="AB101" s="7">
        <f t="shared" si="1"/>
        <v>24000</v>
      </c>
    </row>
    <row r="102" spans="2:28" x14ac:dyDescent="0.2">
      <c r="B102" s="6">
        <v>44296</v>
      </c>
      <c r="C102" s="12">
        <v>1000</v>
      </c>
      <c r="D102" s="12">
        <v>1000</v>
      </c>
      <c r="E102" s="12">
        <v>1000</v>
      </c>
      <c r="F102" s="12">
        <v>1000</v>
      </c>
      <c r="G102" s="12">
        <v>1000</v>
      </c>
      <c r="H102" s="12">
        <v>1000</v>
      </c>
      <c r="I102" s="12">
        <v>1000</v>
      </c>
      <c r="J102" s="12">
        <v>1000</v>
      </c>
      <c r="K102" s="12">
        <v>1000</v>
      </c>
      <c r="L102" s="12">
        <v>1000</v>
      </c>
      <c r="M102" s="12">
        <v>1000</v>
      </c>
      <c r="N102" s="12">
        <v>1000</v>
      </c>
      <c r="O102" s="12">
        <v>1000</v>
      </c>
      <c r="P102" s="12">
        <v>1000</v>
      </c>
      <c r="Q102" s="12">
        <v>1000</v>
      </c>
      <c r="R102" s="12">
        <v>1000</v>
      </c>
      <c r="S102" s="12">
        <v>1000</v>
      </c>
      <c r="T102" s="12">
        <v>1000</v>
      </c>
      <c r="U102" s="12">
        <v>1000</v>
      </c>
      <c r="V102" s="12">
        <v>1000</v>
      </c>
      <c r="W102" s="12">
        <v>1000</v>
      </c>
      <c r="X102" s="12">
        <v>1000</v>
      </c>
      <c r="Y102" s="12">
        <v>1000</v>
      </c>
      <c r="Z102" s="12">
        <v>1000</v>
      </c>
      <c r="AB102" s="7">
        <f t="shared" si="1"/>
        <v>24000</v>
      </c>
    </row>
    <row r="103" spans="2:28" x14ac:dyDescent="0.2">
      <c r="B103" s="6">
        <v>44297</v>
      </c>
      <c r="C103" s="12">
        <v>1000</v>
      </c>
      <c r="D103" s="12">
        <v>1000</v>
      </c>
      <c r="E103" s="12">
        <v>1000</v>
      </c>
      <c r="F103" s="12">
        <v>1000</v>
      </c>
      <c r="G103" s="12">
        <v>1000</v>
      </c>
      <c r="H103" s="12">
        <v>1000</v>
      </c>
      <c r="I103" s="12">
        <v>1000</v>
      </c>
      <c r="J103" s="12">
        <v>1000</v>
      </c>
      <c r="K103" s="12">
        <v>1000</v>
      </c>
      <c r="L103" s="12">
        <v>1000</v>
      </c>
      <c r="M103" s="12">
        <v>1000</v>
      </c>
      <c r="N103" s="12">
        <v>1000</v>
      </c>
      <c r="O103" s="12">
        <v>1000</v>
      </c>
      <c r="P103" s="12">
        <v>1000</v>
      </c>
      <c r="Q103" s="12">
        <v>1000</v>
      </c>
      <c r="R103" s="12">
        <v>1000</v>
      </c>
      <c r="S103" s="12">
        <v>1000</v>
      </c>
      <c r="T103" s="12">
        <v>1000</v>
      </c>
      <c r="U103" s="12">
        <v>1000</v>
      </c>
      <c r="V103" s="12">
        <v>1000</v>
      </c>
      <c r="W103" s="12">
        <v>1000</v>
      </c>
      <c r="X103" s="12">
        <v>1000</v>
      </c>
      <c r="Y103" s="12">
        <v>1000</v>
      </c>
      <c r="Z103" s="12">
        <v>1000</v>
      </c>
      <c r="AB103" s="7">
        <f t="shared" si="1"/>
        <v>24000</v>
      </c>
    </row>
    <row r="104" spans="2:28" x14ac:dyDescent="0.2">
      <c r="B104" s="6">
        <v>44298</v>
      </c>
      <c r="C104" s="12">
        <v>1000</v>
      </c>
      <c r="D104" s="12">
        <v>1000</v>
      </c>
      <c r="E104" s="12">
        <v>1000</v>
      </c>
      <c r="F104" s="12">
        <v>1000</v>
      </c>
      <c r="G104" s="12">
        <v>1000</v>
      </c>
      <c r="H104" s="12">
        <v>1000</v>
      </c>
      <c r="I104" s="12">
        <v>1000</v>
      </c>
      <c r="J104" s="12">
        <v>1000</v>
      </c>
      <c r="K104" s="12">
        <v>1000</v>
      </c>
      <c r="L104" s="12">
        <v>1000</v>
      </c>
      <c r="M104" s="12">
        <v>1000</v>
      </c>
      <c r="N104" s="12">
        <v>1000</v>
      </c>
      <c r="O104" s="12">
        <v>1000</v>
      </c>
      <c r="P104" s="12">
        <v>1000</v>
      </c>
      <c r="Q104" s="12">
        <v>1000</v>
      </c>
      <c r="R104" s="12">
        <v>1000</v>
      </c>
      <c r="S104" s="12">
        <v>1000</v>
      </c>
      <c r="T104" s="12">
        <v>1000</v>
      </c>
      <c r="U104" s="12">
        <v>1000</v>
      </c>
      <c r="V104" s="12">
        <v>1000</v>
      </c>
      <c r="W104" s="12">
        <v>1000</v>
      </c>
      <c r="X104" s="12">
        <v>1000</v>
      </c>
      <c r="Y104" s="12">
        <v>1000</v>
      </c>
      <c r="Z104" s="12">
        <v>1000</v>
      </c>
      <c r="AB104" s="7">
        <f t="shared" si="1"/>
        <v>24000</v>
      </c>
    </row>
    <row r="105" spans="2:28" x14ac:dyDescent="0.2">
      <c r="B105" s="6">
        <v>44299</v>
      </c>
      <c r="C105" s="12">
        <v>1000</v>
      </c>
      <c r="D105" s="12">
        <v>1000</v>
      </c>
      <c r="E105" s="12">
        <v>1000</v>
      </c>
      <c r="F105" s="12">
        <v>1000</v>
      </c>
      <c r="G105" s="12">
        <v>1000</v>
      </c>
      <c r="H105" s="12">
        <v>1000</v>
      </c>
      <c r="I105" s="12">
        <v>1000</v>
      </c>
      <c r="J105" s="12">
        <v>1000</v>
      </c>
      <c r="K105" s="12">
        <v>1000</v>
      </c>
      <c r="L105" s="12">
        <v>1000</v>
      </c>
      <c r="M105" s="12">
        <v>1000</v>
      </c>
      <c r="N105" s="12">
        <v>1000</v>
      </c>
      <c r="O105" s="12">
        <v>1000</v>
      </c>
      <c r="P105" s="12">
        <v>1000</v>
      </c>
      <c r="Q105" s="12">
        <v>1000</v>
      </c>
      <c r="R105" s="12">
        <v>1000</v>
      </c>
      <c r="S105" s="12">
        <v>1000</v>
      </c>
      <c r="T105" s="12">
        <v>1000</v>
      </c>
      <c r="U105" s="12">
        <v>1000</v>
      </c>
      <c r="V105" s="12">
        <v>1000</v>
      </c>
      <c r="W105" s="12">
        <v>1000</v>
      </c>
      <c r="X105" s="12">
        <v>1000</v>
      </c>
      <c r="Y105" s="12">
        <v>1000</v>
      </c>
      <c r="Z105" s="12">
        <v>1000</v>
      </c>
      <c r="AB105" s="7">
        <f t="shared" si="1"/>
        <v>24000</v>
      </c>
    </row>
    <row r="106" spans="2:28" x14ac:dyDescent="0.2">
      <c r="B106" s="6">
        <v>44300</v>
      </c>
      <c r="C106" s="12">
        <v>1000</v>
      </c>
      <c r="D106" s="12">
        <v>1000</v>
      </c>
      <c r="E106" s="12">
        <v>1000</v>
      </c>
      <c r="F106" s="12">
        <v>1000</v>
      </c>
      <c r="G106" s="12">
        <v>1000</v>
      </c>
      <c r="H106" s="12">
        <v>1000</v>
      </c>
      <c r="I106" s="12">
        <v>1000</v>
      </c>
      <c r="J106" s="12">
        <v>1000</v>
      </c>
      <c r="K106" s="12">
        <v>1000</v>
      </c>
      <c r="L106" s="12">
        <v>1000</v>
      </c>
      <c r="M106" s="12">
        <v>1000</v>
      </c>
      <c r="N106" s="12">
        <v>1000</v>
      </c>
      <c r="O106" s="12">
        <v>1000</v>
      </c>
      <c r="P106" s="12">
        <v>1000</v>
      </c>
      <c r="Q106" s="12">
        <v>1000</v>
      </c>
      <c r="R106" s="12">
        <v>1000</v>
      </c>
      <c r="S106" s="12">
        <v>1000</v>
      </c>
      <c r="T106" s="12">
        <v>1000</v>
      </c>
      <c r="U106" s="12">
        <v>1000</v>
      </c>
      <c r="V106" s="12">
        <v>1000</v>
      </c>
      <c r="W106" s="12">
        <v>1000</v>
      </c>
      <c r="X106" s="12">
        <v>1000</v>
      </c>
      <c r="Y106" s="12">
        <v>1000</v>
      </c>
      <c r="Z106" s="12">
        <v>1000</v>
      </c>
      <c r="AB106" s="7">
        <f t="shared" si="1"/>
        <v>24000</v>
      </c>
    </row>
    <row r="107" spans="2:28" x14ac:dyDescent="0.2">
      <c r="B107" s="6">
        <v>44301</v>
      </c>
      <c r="C107" s="12">
        <v>1000</v>
      </c>
      <c r="D107" s="12">
        <v>1000</v>
      </c>
      <c r="E107" s="12">
        <v>1000</v>
      </c>
      <c r="F107" s="12">
        <v>1000</v>
      </c>
      <c r="G107" s="12">
        <v>1000</v>
      </c>
      <c r="H107" s="12">
        <v>1000</v>
      </c>
      <c r="I107" s="12">
        <v>1000</v>
      </c>
      <c r="J107" s="12">
        <v>1000</v>
      </c>
      <c r="K107" s="12">
        <v>1000</v>
      </c>
      <c r="L107" s="12">
        <v>1000</v>
      </c>
      <c r="M107" s="12">
        <v>1000</v>
      </c>
      <c r="N107" s="12">
        <v>1000</v>
      </c>
      <c r="O107" s="12">
        <v>1000</v>
      </c>
      <c r="P107" s="12">
        <v>1000</v>
      </c>
      <c r="Q107" s="12">
        <v>1000</v>
      </c>
      <c r="R107" s="12">
        <v>1000</v>
      </c>
      <c r="S107" s="12">
        <v>1000</v>
      </c>
      <c r="T107" s="12">
        <v>1000</v>
      </c>
      <c r="U107" s="12">
        <v>1000</v>
      </c>
      <c r="V107" s="12">
        <v>1000</v>
      </c>
      <c r="W107" s="12">
        <v>1000</v>
      </c>
      <c r="X107" s="12">
        <v>1000</v>
      </c>
      <c r="Y107" s="12">
        <v>1000</v>
      </c>
      <c r="Z107" s="12">
        <v>1000</v>
      </c>
      <c r="AB107" s="7">
        <f t="shared" si="1"/>
        <v>24000</v>
      </c>
    </row>
    <row r="108" spans="2:28" x14ac:dyDescent="0.2">
      <c r="B108" s="6">
        <v>44302</v>
      </c>
      <c r="C108" s="12">
        <v>1000</v>
      </c>
      <c r="D108" s="12">
        <v>1000</v>
      </c>
      <c r="E108" s="12">
        <v>1000</v>
      </c>
      <c r="F108" s="12">
        <v>1000</v>
      </c>
      <c r="G108" s="12">
        <v>1000</v>
      </c>
      <c r="H108" s="12">
        <v>1000</v>
      </c>
      <c r="I108" s="12">
        <v>1000</v>
      </c>
      <c r="J108" s="12">
        <v>1000</v>
      </c>
      <c r="K108" s="12">
        <v>1000</v>
      </c>
      <c r="L108" s="12">
        <v>1000</v>
      </c>
      <c r="M108" s="12">
        <v>1000</v>
      </c>
      <c r="N108" s="12">
        <v>1000</v>
      </c>
      <c r="O108" s="12">
        <v>1000</v>
      </c>
      <c r="P108" s="12">
        <v>1000</v>
      </c>
      <c r="Q108" s="12">
        <v>1000</v>
      </c>
      <c r="R108" s="12">
        <v>1000</v>
      </c>
      <c r="S108" s="12">
        <v>1000</v>
      </c>
      <c r="T108" s="12">
        <v>1000</v>
      </c>
      <c r="U108" s="12">
        <v>1000</v>
      </c>
      <c r="V108" s="12">
        <v>1000</v>
      </c>
      <c r="W108" s="12">
        <v>1000</v>
      </c>
      <c r="X108" s="12">
        <v>1000</v>
      </c>
      <c r="Y108" s="12">
        <v>1000</v>
      </c>
      <c r="Z108" s="12">
        <v>1000</v>
      </c>
      <c r="AB108" s="7">
        <f t="shared" si="1"/>
        <v>24000</v>
      </c>
    </row>
    <row r="109" spans="2:28" x14ac:dyDescent="0.2">
      <c r="B109" s="6">
        <v>44303</v>
      </c>
      <c r="C109" s="12">
        <v>1000</v>
      </c>
      <c r="D109" s="12">
        <v>1000</v>
      </c>
      <c r="E109" s="12">
        <v>1000</v>
      </c>
      <c r="F109" s="12">
        <v>1000</v>
      </c>
      <c r="G109" s="12">
        <v>1000</v>
      </c>
      <c r="H109" s="12">
        <v>1000</v>
      </c>
      <c r="I109" s="12">
        <v>1000</v>
      </c>
      <c r="J109" s="12">
        <v>1000</v>
      </c>
      <c r="K109" s="12">
        <v>1000</v>
      </c>
      <c r="L109" s="12">
        <v>1000</v>
      </c>
      <c r="M109" s="12">
        <v>1000</v>
      </c>
      <c r="N109" s="12">
        <v>1000</v>
      </c>
      <c r="O109" s="12">
        <v>1000</v>
      </c>
      <c r="P109" s="12">
        <v>1000</v>
      </c>
      <c r="Q109" s="12">
        <v>1000</v>
      </c>
      <c r="R109" s="12">
        <v>1000</v>
      </c>
      <c r="S109" s="12">
        <v>1000</v>
      </c>
      <c r="T109" s="12">
        <v>1000</v>
      </c>
      <c r="U109" s="12">
        <v>1000</v>
      </c>
      <c r="V109" s="12">
        <v>1000</v>
      </c>
      <c r="W109" s="12">
        <v>1000</v>
      </c>
      <c r="X109" s="12">
        <v>1000</v>
      </c>
      <c r="Y109" s="12">
        <v>1000</v>
      </c>
      <c r="Z109" s="12">
        <v>1000</v>
      </c>
      <c r="AB109" s="7">
        <f t="shared" si="1"/>
        <v>24000</v>
      </c>
    </row>
    <row r="110" spans="2:28" x14ac:dyDescent="0.2">
      <c r="B110" s="6">
        <v>44304</v>
      </c>
      <c r="C110" s="12">
        <v>1000</v>
      </c>
      <c r="D110" s="12">
        <v>1000</v>
      </c>
      <c r="E110" s="12">
        <v>1000</v>
      </c>
      <c r="F110" s="12">
        <v>1000</v>
      </c>
      <c r="G110" s="12">
        <v>1000</v>
      </c>
      <c r="H110" s="12">
        <v>1000</v>
      </c>
      <c r="I110" s="12">
        <v>1000</v>
      </c>
      <c r="J110" s="12">
        <v>1000</v>
      </c>
      <c r="K110" s="12">
        <v>1000</v>
      </c>
      <c r="L110" s="12">
        <v>1000</v>
      </c>
      <c r="M110" s="12">
        <v>1000</v>
      </c>
      <c r="N110" s="12">
        <v>1000</v>
      </c>
      <c r="O110" s="12">
        <v>1000</v>
      </c>
      <c r="P110" s="12">
        <v>1000</v>
      </c>
      <c r="Q110" s="12">
        <v>1000</v>
      </c>
      <c r="R110" s="12">
        <v>1000</v>
      </c>
      <c r="S110" s="12">
        <v>1000</v>
      </c>
      <c r="T110" s="12">
        <v>1000</v>
      </c>
      <c r="U110" s="12">
        <v>1000</v>
      </c>
      <c r="V110" s="12">
        <v>1000</v>
      </c>
      <c r="W110" s="12">
        <v>1000</v>
      </c>
      <c r="X110" s="12">
        <v>1000</v>
      </c>
      <c r="Y110" s="12">
        <v>1000</v>
      </c>
      <c r="Z110" s="12">
        <v>1000</v>
      </c>
      <c r="AB110" s="7">
        <f t="shared" si="1"/>
        <v>24000</v>
      </c>
    </row>
    <row r="111" spans="2:28" x14ac:dyDescent="0.2">
      <c r="B111" s="6">
        <v>44305</v>
      </c>
      <c r="C111" s="12">
        <v>1000</v>
      </c>
      <c r="D111" s="12">
        <v>1000</v>
      </c>
      <c r="E111" s="12">
        <v>1000</v>
      </c>
      <c r="F111" s="12">
        <v>1000</v>
      </c>
      <c r="G111" s="12">
        <v>1000</v>
      </c>
      <c r="H111" s="12">
        <v>1000</v>
      </c>
      <c r="I111" s="12">
        <v>1000</v>
      </c>
      <c r="J111" s="12">
        <v>1000</v>
      </c>
      <c r="K111" s="12">
        <v>1000</v>
      </c>
      <c r="L111" s="12">
        <v>1000</v>
      </c>
      <c r="M111" s="12">
        <v>1000</v>
      </c>
      <c r="N111" s="12">
        <v>1000</v>
      </c>
      <c r="O111" s="12">
        <v>1000</v>
      </c>
      <c r="P111" s="12">
        <v>1000</v>
      </c>
      <c r="Q111" s="12">
        <v>1000</v>
      </c>
      <c r="R111" s="12">
        <v>1000</v>
      </c>
      <c r="S111" s="12">
        <v>1000</v>
      </c>
      <c r="T111" s="12">
        <v>1000</v>
      </c>
      <c r="U111" s="12">
        <v>1000</v>
      </c>
      <c r="V111" s="12">
        <v>1000</v>
      </c>
      <c r="W111" s="12">
        <v>1000</v>
      </c>
      <c r="X111" s="12">
        <v>1000</v>
      </c>
      <c r="Y111" s="12">
        <v>1000</v>
      </c>
      <c r="Z111" s="12">
        <v>1000</v>
      </c>
      <c r="AB111" s="7">
        <f t="shared" si="1"/>
        <v>24000</v>
      </c>
    </row>
    <row r="112" spans="2:28" x14ac:dyDescent="0.2">
      <c r="B112" s="6">
        <v>44306</v>
      </c>
      <c r="C112" s="12">
        <v>1000</v>
      </c>
      <c r="D112" s="12">
        <v>1000</v>
      </c>
      <c r="E112" s="12">
        <v>1000</v>
      </c>
      <c r="F112" s="12">
        <v>1000</v>
      </c>
      <c r="G112" s="12">
        <v>1000</v>
      </c>
      <c r="H112" s="12">
        <v>1000</v>
      </c>
      <c r="I112" s="12">
        <v>1000</v>
      </c>
      <c r="J112" s="12">
        <v>1000</v>
      </c>
      <c r="K112" s="12">
        <v>1000</v>
      </c>
      <c r="L112" s="12">
        <v>1000</v>
      </c>
      <c r="M112" s="12">
        <v>1000</v>
      </c>
      <c r="N112" s="12">
        <v>1000</v>
      </c>
      <c r="O112" s="12">
        <v>1000</v>
      </c>
      <c r="P112" s="12">
        <v>1000</v>
      </c>
      <c r="Q112" s="12">
        <v>1000</v>
      </c>
      <c r="R112" s="12">
        <v>1000</v>
      </c>
      <c r="S112" s="12">
        <v>1000</v>
      </c>
      <c r="T112" s="12">
        <v>1000</v>
      </c>
      <c r="U112" s="12">
        <v>1000</v>
      </c>
      <c r="V112" s="12">
        <v>1000</v>
      </c>
      <c r="W112" s="12">
        <v>1000</v>
      </c>
      <c r="X112" s="12">
        <v>1000</v>
      </c>
      <c r="Y112" s="12">
        <v>1000</v>
      </c>
      <c r="Z112" s="12">
        <v>1000</v>
      </c>
      <c r="AB112" s="7">
        <f t="shared" si="1"/>
        <v>24000</v>
      </c>
    </row>
    <row r="113" spans="2:28" x14ac:dyDescent="0.2">
      <c r="B113" s="6">
        <v>44307</v>
      </c>
      <c r="C113" s="12">
        <v>1000</v>
      </c>
      <c r="D113" s="12">
        <v>1000</v>
      </c>
      <c r="E113" s="12">
        <v>1000</v>
      </c>
      <c r="F113" s="12">
        <v>1000</v>
      </c>
      <c r="G113" s="12">
        <v>1000</v>
      </c>
      <c r="H113" s="12">
        <v>1000</v>
      </c>
      <c r="I113" s="12">
        <v>1000</v>
      </c>
      <c r="J113" s="12">
        <v>1000</v>
      </c>
      <c r="K113" s="12">
        <v>1000</v>
      </c>
      <c r="L113" s="12">
        <v>1000</v>
      </c>
      <c r="M113" s="12">
        <v>1000</v>
      </c>
      <c r="N113" s="12">
        <v>1000</v>
      </c>
      <c r="O113" s="12">
        <v>1000</v>
      </c>
      <c r="P113" s="12">
        <v>1000</v>
      </c>
      <c r="Q113" s="12">
        <v>1000</v>
      </c>
      <c r="R113" s="12">
        <v>1000</v>
      </c>
      <c r="S113" s="12">
        <v>1000</v>
      </c>
      <c r="T113" s="12">
        <v>1000</v>
      </c>
      <c r="U113" s="12">
        <v>1000</v>
      </c>
      <c r="V113" s="12">
        <v>1000</v>
      </c>
      <c r="W113" s="12">
        <v>1000</v>
      </c>
      <c r="X113" s="12">
        <v>1000</v>
      </c>
      <c r="Y113" s="12">
        <v>1000</v>
      </c>
      <c r="Z113" s="12">
        <v>1000</v>
      </c>
      <c r="AB113" s="7">
        <f t="shared" si="1"/>
        <v>24000</v>
      </c>
    </row>
    <row r="114" spans="2:28" x14ac:dyDescent="0.2">
      <c r="B114" s="6">
        <v>44308</v>
      </c>
      <c r="C114" s="12">
        <v>1000</v>
      </c>
      <c r="D114" s="12">
        <v>1000</v>
      </c>
      <c r="E114" s="12">
        <v>1000</v>
      </c>
      <c r="F114" s="12">
        <v>1000</v>
      </c>
      <c r="G114" s="12">
        <v>1000</v>
      </c>
      <c r="H114" s="12">
        <v>1000</v>
      </c>
      <c r="I114" s="12">
        <v>1000</v>
      </c>
      <c r="J114" s="12">
        <v>1000</v>
      </c>
      <c r="K114" s="12">
        <v>1000</v>
      </c>
      <c r="L114" s="12">
        <v>1000</v>
      </c>
      <c r="M114" s="12">
        <v>1000</v>
      </c>
      <c r="N114" s="12">
        <v>1000</v>
      </c>
      <c r="O114" s="12">
        <v>1000</v>
      </c>
      <c r="P114" s="12">
        <v>1000</v>
      </c>
      <c r="Q114" s="12">
        <v>1000</v>
      </c>
      <c r="R114" s="12">
        <v>1000</v>
      </c>
      <c r="S114" s="12">
        <v>1000</v>
      </c>
      <c r="T114" s="12">
        <v>1000</v>
      </c>
      <c r="U114" s="12">
        <v>1000</v>
      </c>
      <c r="V114" s="12">
        <v>1000</v>
      </c>
      <c r="W114" s="12">
        <v>1000</v>
      </c>
      <c r="X114" s="12">
        <v>1000</v>
      </c>
      <c r="Y114" s="12">
        <v>1000</v>
      </c>
      <c r="Z114" s="12">
        <v>1000</v>
      </c>
      <c r="AB114" s="7">
        <f t="shared" si="1"/>
        <v>24000</v>
      </c>
    </row>
    <row r="115" spans="2:28" x14ac:dyDescent="0.2">
      <c r="B115" s="6">
        <v>44309</v>
      </c>
      <c r="C115" s="12">
        <v>1000</v>
      </c>
      <c r="D115" s="12">
        <v>1000</v>
      </c>
      <c r="E115" s="12">
        <v>1000</v>
      </c>
      <c r="F115" s="12">
        <v>1000</v>
      </c>
      <c r="G115" s="12">
        <v>1000</v>
      </c>
      <c r="H115" s="12">
        <v>1000</v>
      </c>
      <c r="I115" s="12">
        <v>1000</v>
      </c>
      <c r="J115" s="12">
        <v>1000</v>
      </c>
      <c r="K115" s="12">
        <v>1000</v>
      </c>
      <c r="L115" s="12">
        <v>1000</v>
      </c>
      <c r="M115" s="12">
        <v>1000</v>
      </c>
      <c r="N115" s="12">
        <v>1000</v>
      </c>
      <c r="O115" s="12">
        <v>1000</v>
      </c>
      <c r="P115" s="12">
        <v>1000</v>
      </c>
      <c r="Q115" s="12">
        <v>1000</v>
      </c>
      <c r="R115" s="12">
        <v>1000</v>
      </c>
      <c r="S115" s="12">
        <v>1000</v>
      </c>
      <c r="T115" s="12">
        <v>1000</v>
      </c>
      <c r="U115" s="12">
        <v>1000</v>
      </c>
      <c r="V115" s="12">
        <v>1000</v>
      </c>
      <c r="W115" s="12">
        <v>1000</v>
      </c>
      <c r="X115" s="12">
        <v>1000</v>
      </c>
      <c r="Y115" s="12">
        <v>1000</v>
      </c>
      <c r="Z115" s="12">
        <v>1000</v>
      </c>
      <c r="AB115" s="7">
        <f t="shared" si="1"/>
        <v>24000</v>
      </c>
    </row>
    <row r="116" spans="2:28" x14ac:dyDescent="0.2">
      <c r="B116" s="6">
        <v>44310</v>
      </c>
      <c r="C116" s="12">
        <v>1000</v>
      </c>
      <c r="D116" s="12">
        <v>1000</v>
      </c>
      <c r="E116" s="12">
        <v>1000</v>
      </c>
      <c r="F116" s="12">
        <v>1000</v>
      </c>
      <c r="G116" s="12">
        <v>1000</v>
      </c>
      <c r="H116" s="12">
        <v>1000</v>
      </c>
      <c r="I116" s="12">
        <v>1000</v>
      </c>
      <c r="J116" s="12">
        <v>1000</v>
      </c>
      <c r="K116" s="12">
        <v>1000</v>
      </c>
      <c r="L116" s="12">
        <v>1000</v>
      </c>
      <c r="M116" s="12">
        <v>1000</v>
      </c>
      <c r="N116" s="12">
        <v>1000</v>
      </c>
      <c r="O116" s="12">
        <v>1000</v>
      </c>
      <c r="P116" s="12">
        <v>1000</v>
      </c>
      <c r="Q116" s="12">
        <v>1000</v>
      </c>
      <c r="R116" s="12">
        <v>1000</v>
      </c>
      <c r="S116" s="12">
        <v>1000</v>
      </c>
      <c r="T116" s="12">
        <v>1000</v>
      </c>
      <c r="U116" s="12">
        <v>1000</v>
      </c>
      <c r="V116" s="12">
        <v>1000</v>
      </c>
      <c r="W116" s="12">
        <v>1000</v>
      </c>
      <c r="X116" s="12">
        <v>1000</v>
      </c>
      <c r="Y116" s="12">
        <v>1000</v>
      </c>
      <c r="Z116" s="12">
        <v>1000</v>
      </c>
      <c r="AB116" s="7">
        <f t="shared" si="1"/>
        <v>24000</v>
      </c>
    </row>
    <row r="117" spans="2:28" x14ac:dyDescent="0.2">
      <c r="B117" s="6">
        <v>44311</v>
      </c>
      <c r="C117" s="12">
        <v>1000</v>
      </c>
      <c r="D117" s="12">
        <v>1000</v>
      </c>
      <c r="E117" s="12">
        <v>1000</v>
      </c>
      <c r="F117" s="12">
        <v>1000</v>
      </c>
      <c r="G117" s="12">
        <v>1000</v>
      </c>
      <c r="H117" s="12">
        <v>1000</v>
      </c>
      <c r="I117" s="12">
        <v>1000</v>
      </c>
      <c r="J117" s="12">
        <v>1000</v>
      </c>
      <c r="K117" s="12">
        <v>1000</v>
      </c>
      <c r="L117" s="12">
        <v>1000</v>
      </c>
      <c r="M117" s="12">
        <v>1000</v>
      </c>
      <c r="N117" s="12">
        <v>1000</v>
      </c>
      <c r="O117" s="12">
        <v>1000</v>
      </c>
      <c r="P117" s="12">
        <v>1000</v>
      </c>
      <c r="Q117" s="12">
        <v>1000</v>
      </c>
      <c r="R117" s="12">
        <v>1000</v>
      </c>
      <c r="S117" s="12">
        <v>1000</v>
      </c>
      <c r="T117" s="12">
        <v>1000</v>
      </c>
      <c r="U117" s="12">
        <v>1000</v>
      </c>
      <c r="V117" s="12">
        <v>1000</v>
      </c>
      <c r="W117" s="12">
        <v>1000</v>
      </c>
      <c r="X117" s="12">
        <v>1000</v>
      </c>
      <c r="Y117" s="12">
        <v>1000</v>
      </c>
      <c r="Z117" s="12">
        <v>1000</v>
      </c>
      <c r="AB117" s="7">
        <f t="shared" si="1"/>
        <v>24000</v>
      </c>
    </row>
    <row r="118" spans="2:28" x14ac:dyDescent="0.2">
      <c r="B118" s="6">
        <v>44312</v>
      </c>
      <c r="C118" s="12">
        <v>1000</v>
      </c>
      <c r="D118" s="12">
        <v>1000</v>
      </c>
      <c r="E118" s="12">
        <v>1000</v>
      </c>
      <c r="F118" s="12">
        <v>1000</v>
      </c>
      <c r="G118" s="12">
        <v>1000</v>
      </c>
      <c r="H118" s="12">
        <v>1000</v>
      </c>
      <c r="I118" s="12">
        <v>1000</v>
      </c>
      <c r="J118" s="12">
        <v>1000</v>
      </c>
      <c r="K118" s="12">
        <v>1000</v>
      </c>
      <c r="L118" s="12">
        <v>1000</v>
      </c>
      <c r="M118" s="12">
        <v>1000</v>
      </c>
      <c r="N118" s="12">
        <v>1000</v>
      </c>
      <c r="O118" s="12">
        <v>1000</v>
      </c>
      <c r="P118" s="12">
        <v>1000</v>
      </c>
      <c r="Q118" s="12">
        <v>1000</v>
      </c>
      <c r="R118" s="12">
        <v>1000</v>
      </c>
      <c r="S118" s="12">
        <v>1000</v>
      </c>
      <c r="T118" s="12">
        <v>1000</v>
      </c>
      <c r="U118" s="12">
        <v>1000</v>
      </c>
      <c r="V118" s="12">
        <v>1000</v>
      </c>
      <c r="W118" s="12">
        <v>1000</v>
      </c>
      <c r="X118" s="12">
        <v>1000</v>
      </c>
      <c r="Y118" s="12">
        <v>1000</v>
      </c>
      <c r="Z118" s="12">
        <v>1000</v>
      </c>
      <c r="AB118" s="7">
        <f t="shared" si="1"/>
        <v>24000</v>
      </c>
    </row>
    <row r="119" spans="2:28" x14ac:dyDescent="0.2">
      <c r="B119" s="6">
        <v>44313</v>
      </c>
      <c r="C119" s="12">
        <v>1000</v>
      </c>
      <c r="D119" s="12">
        <v>1000</v>
      </c>
      <c r="E119" s="12">
        <v>1000</v>
      </c>
      <c r="F119" s="12">
        <v>1000</v>
      </c>
      <c r="G119" s="12">
        <v>1000</v>
      </c>
      <c r="H119" s="12">
        <v>1000</v>
      </c>
      <c r="I119" s="12">
        <v>1000</v>
      </c>
      <c r="J119" s="12">
        <v>1000</v>
      </c>
      <c r="K119" s="12">
        <v>1000</v>
      </c>
      <c r="L119" s="12">
        <v>1000</v>
      </c>
      <c r="M119" s="12">
        <v>1000</v>
      </c>
      <c r="N119" s="12">
        <v>1000</v>
      </c>
      <c r="O119" s="12">
        <v>1000</v>
      </c>
      <c r="P119" s="12">
        <v>1000</v>
      </c>
      <c r="Q119" s="12">
        <v>1000</v>
      </c>
      <c r="R119" s="12">
        <v>1000</v>
      </c>
      <c r="S119" s="12">
        <v>1000</v>
      </c>
      <c r="T119" s="12">
        <v>1000</v>
      </c>
      <c r="U119" s="12">
        <v>1000</v>
      </c>
      <c r="V119" s="12">
        <v>1000</v>
      </c>
      <c r="W119" s="12">
        <v>1000</v>
      </c>
      <c r="X119" s="12">
        <v>1000</v>
      </c>
      <c r="Y119" s="12">
        <v>1000</v>
      </c>
      <c r="Z119" s="12">
        <v>1000</v>
      </c>
      <c r="AB119" s="7">
        <f t="shared" si="1"/>
        <v>24000</v>
      </c>
    </row>
    <row r="120" spans="2:28" x14ac:dyDescent="0.2">
      <c r="B120" s="6">
        <v>44314</v>
      </c>
      <c r="C120" s="12">
        <v>1000</v>
      </c>
      <c r="D120" s="12">
        <v>1000</v>
      </c>
      <c r="E120" s="12">
        <v>1000</v>
      </c>
      <c r="F120" s="12">
        <v>1000</v>
      </c>
      <c r="G120" s="12">
        <v>1000</v>
      </c>
      <c r="H120" s="12">
        <v>1000</v>
      </c>
      <c r="I120" s="12">
        <v>1000</v>
      </c>
      <c r="J120" s="12">
        <v>1000</v>
      </c>
      <c r="K120" s="12">
        <v>1000</v>
      </c>
      <c r="L120" s="12">
        <v>1000</v>
      </c>
      <c r="M120" s="12">
        <v>1000</v>
      </c>
      <c r="N120" s="12">
        <v>1000</v>
      </c>
      <c r="O120" s="12">
        <v>1000</v>
      </c>
      <c r="P120" s="12">
        <v>1000</v>
      </c>
      <c r="Q120" s="12">
        <v>1000</v>
      </c>
      <c r="R120" s="12">
        <v>1000</v>
      </c>
      <c r="S120" s="12">
        <v>1000</v>
      </c>
      <c r="T120" s="12">
        <v>1000</v>
      </c>
      <c r="U120" s="12">
        <v>1000</v>
      </c>
      <c r="V120" s="12">
        <v>1000</v>
      </c>
      <c r="W120" s="12">
        <v>1000</v>
      </c>
      <c r="X120" s="12">
        <v>1000</v>
      </c>
      <c r="Y120" s="12">
        <v>1000</v>
      </c>
      <c r="Z120" s="12">
        <v>1000</v>
      </c>
      <c r="AB120" s="7">
        <f t="shared" si="1"/>
        <v>24000</v>
      </c>
    </row>
    <row r="121" spans="2:28" x14ac:dyDescent="0.2">
      <c r="B121" s="6">
        <v>44315</v>
      </c>
      <c r="C121" s="12">
        <v>1000</v>
      </c>
      <c r="D121" s="12">
        <v>1000</v>
      </c>
      <c r="E121" s="12">
        <v>1000</v>
      </c>
      <c r="F121" s="12">
        <v>1000</v>
      </c>
      <c r="G121" s="12">
        <v>1000</v>
      </c>
      <c r="H121" s="12">
        <v>1000</v>
      </c>
      <c r="I121" s="12">
        <v>1000</v>
      </c>
      <c r="J121" s="12">
        <v>1000</v>
      </c>
      <c r="K121" s="12">
        <v>1000</v>
      </c>
      <c r="L121" s="12">
        <v>1000</v>
      </c>
      <c r="M121" s="12">
        <v>1000</v>
      </c>
      <c r="N121" s="12">
        <v>1000</v>
      </c>
      <c r="O121" s="12">
        <v>1000</v>
      </c>
      <c r="P121" s="12">
        <v>1000</v>
      </c>
      <c r="Q121" s="12">
        <v>1000</v>
      </c>
      <c r="R121" s="12">
        <v>1000</v>
      </c>
      <c r="S121" s="12">
        <v>1000</v>
      </c>
      <c r="T121" s="12">
        <v>1000</v>
      </c>
      <c r="U121" s="12">
        <v>1000</v>
      </c>
      <c r="V121" s="12">
        <v>1000</v>
      </c>
      <c r="W121" s="12">
        <v>1000</v>
      </c>
      <c r="X121" s="12">
        <v>1000</v>
      </c>
      <c r="Y121" s="12">
        <v>1000</v>
      </c>
      <c r="Z121" s="12">
        <v>1000</v>
      </c>
      <c r="AB121" s="7">
        <f t="shared" si="1"/>
        <v>24000</v>
      </c>
    </row>
    <row r="122" spans="2:28" x14ac:dyDescent="0.2">
      <c r="B122" s="6">
        <v>44316</v>
      </c>
      <c r="C122" s="12">
        <v>1000</v>
      </c>
      <c r="D122" s="12">
        <v>1000</v>
      </c>
      <c r="E122" s="12">
        <v>1000</v>
      </c>
      <c r="F122" s="12">
        <v>1000</v>
      </c>
      <c r="G122" s="12">
        <v>1000</v>
      </c>
      <c r="H122" s="12">
        <v>1000</v>
      </c>
      <c r="I122" s="12">
        <v>1000</v>
      </c>
      <c r="J122" s="12">
        <v>1000</v>
      </c>
      <c r="K122" s="12">
        <v>1000</v>
      </c>
      <c r="L122" s="12">
        <v>1000</v>
      </c>
      <c r="M122" s="12">
        <v>1000</v>
      </c>
      <c r="N122" s="12">
        <v>1000</v>
      </c>
      <c r="O122" s="12">
        <v>1000</v>
      </c>
      <c r="P122" s="12">
        <v>1000</v>
      </c>
      <c r="Q122" s="12">
        <v>1000</v>
      </c>
      <c r="R122" s="12">
        <v>1000</v>
      </c>
      <c r="S122" s="12">
        <v>1000</v>
      </c>
      <c r="T122" s="12">
        <v>1000</v>
      </c>
      <c r="U122" s="12">
        <v>1000</v>
      </c>
      <c r="V122" s="12">
        <v>1000</v>
      </c>
      <c r="W122" s="12">
        <v>1000</v>
      </c>
      <c r="X122" s="12">
        <v>1000</v>
      </c>
      <c r="Y122" s="12">
        <v>1000</v>
      </c>
      <c r="Z122" s="12">
        <v>1000</v>
      </c>
      <c r="AB122" s="7">
        <f t="shared" si="1"/>
        <v>24000</v>
      </c>
    </row>
    <row r="123" spans="2:28" x14ac:dyDescent="0.2">
      <c r="B123" s="6">
        <v>44317</v>
      </c>
      <c r="C123" s="12">
        <v>1000</v>
      </c>
      <c r="D123" s="12">
        <v>1000</v>
      </c>
      <c r="E123" s="12">
        <v>1000</v>
      </c>
      <c r="F123" s="12">
        <v>1000</v>
      </c>
      <c r="G123" s="12">
        <v>1000</v>
      </c>
      <c r="H123" s="12">
        <v>1000</v>
      </c>
      <c r="I123" s="12">
        <v>1000</v>
      </c>
      <c r="J123" s="12">
        <v>1000</v>
      </c>
      <c r="K123" s="12">
        <v>1000</v>
      </c>
      <c r="L123" s="12">
        <v>1000</v>
      </c>
      <c r="M123" s="12">
        <v>1000</v>
      </c>
      <c r="N123" s="12">
        <v>1000</v>
      </c>
      <c r="O123" s="12">
        <v>1000</v>
      </c>
      <c r="P123" s="12">
        <v>1000</v>
      </c>
      <c r="Q123" s="12">
        <v>1000</v>
      </c>
      <c r="R123" s="12">
        <v>1000</v>
      </c>
      <c r="S123" s="12">
        <v>1000</v>
      </c>
      <c r="T123" s="12">
        <v>1000</v>
      </c>
      <c r="U123" s="12">
        <v>1000</v>
      </c>
      <c r="V123" s="12">
        <v>1000</v>
      </c>
      <c r="W123" s="12">
        <v>1000</v>
      </c>
      <c r="X123" s="12">
        <v>1000</v>
      </c>
      <c r="Y123" s="12">
        <v>1000</v>
      </c>
      <c r="Z123" s="12">
        <v>1000</v>
      </c>
      <c r="AB123" s="7">
        <f t="shared" si="1"/>
        <v>24000</v>
      </c>
    </row>
    <row r="124" spans="2:28" x14ac:dyDescent="0.2">
      <c r="B124" s="6">
        <v>44318</v>
      </c>
      <c r="C124" s="12">
        <v>1000</v>
      </c>
      <c r="D124" s="12">
        <v>1000</v>
      </c>
      <c r="E124" s="12">
        <v>1000</v>
      </c>
      <c r="F124" s="12">
        <v>1000</v>
      </c>
      <c r="G124" s="12">
        <v>1000</v>
      </c>
      <c r="H124" s="12">
        <v>1000</v>
      </c>
      <c r="I124" s="12">
        <v>1000</v>
      </c>
      <c r="J124" s="12">
        <v>1000</v>
      </c>
      <c r="K124" s="12">
        <v>1000</v>
      </c>
      <c r="L124" s="12">
        <v>1000</v>
      </c>
      <c r="M124" s="12">
        <v>1000</v>
      </c>
      <c r="N124" s="12">
        <v>1000</v>
      </c>
      <c r="O124" s="12">
        <v>1000</v>
      </c>
      <c r="P124" s="12">
        <v>1000</v>
      </c>
      <c r="Q124" s="12">
        <v>1000</v>
      </c>
      <c r="R124" s="12">
        <v>1000</v>
      </c>
      <c r="S124" s="12">
        <v>1000</v>
      </c>
      <c r="T124" s="12">
        <v>1000</v>
      </c>
      <c r="U124" s="12">
        <v>1000</v>
      </c>
      <c r="V124" s="12">
        <v>1000</v>
      </c>
      <c r="W124" s="12">
        <v>1000</v>
      </c>
      <c r="X124" s="12">
        <v>1000</v>
      </c>
      <c r="Y124" s="12">
        <v>1000</v>
      </c>
      <c r="Z124" s="12">
        <v>1000</v>
      </c>
      <c r="AB124" s="7">
        <f t="shared" si="1"/>
        <v>24000</v>
      </c>
    </row>
    <row r="125" spans="2:28" x14ac:dyDescent="0.2">
      <c r="B125" s="6">
        <v>44319</v>
      </c>
      <c r="C125" s="12">
        <v>1000</v>
      </c>
      <c r="D125" s="12">
        <v>1000</v>
      </c>
      <c r="E125" s="12">
        <v>1000</v>
      </c>
      <c r="F125" s="12">
        <v>1000</v>
      </c>
      <c r="G125" s="12">
        <v>1000</v>
      </c>
      <c r="H125" s="12">
        <v>1000</v>
      </c>
      <c r="I125" s="12">
        <v>1000</v>
      </c>
      <c r="J125" s="12">
        <v>1000</v>
      </c>
      <c r="K125" s="12">
        <v>1000</v>
      </c>
      <c r="L125" s="12">
        <v>1000</v>
      </c>
      <c r="M125" s="12">
        <v>1000</v>
      </c>
      <c r="N125" s="12">
        <v>1000</v>
      </c>
      <c r="O125" s="12">
        <v>1000</v>
      </c>
      <c r="P125" s="12">
        <v>1000</v>
      </c>
      <c r="Q125" s="12">
        <v>1000</v>
      </c>
      <c r="R125" s="12">
        <v>1000</v>
      </c>
      <c r="S125" s="12">
        <v>1000</v>
      </c>
      <c r="T125" s="12">
        <v>1000</v>
      </c>
      <c r="U125" s="12">
        <v>1000</v>
      </c>
      <c r="V125" s="12">
        <v>1000</v>
      </c>
      <c r="W125" s="12">
        <v>1000</v>
      </c>
      <c r="X125" s="12">
        <v>1000</v>
      </c>
      <c r="Y125" s="12">
        <v>1000</v>
      </c>
      <c r="Z125" s="12">
        <v>1000</v>
      </c>
      <c r="AB125" s="7">
        <f t="shared" si="1"/>
        <v>24000</v>
      </c>
    </row>
    <row r="126" spans="2:28" x14ac:dyDescent="0.2">
      <c r="B126" s="6">
        <v>44320</v>
      </c>
      <c r="C126" s="12">
        <v>1000</v>
      </c>
      <c r="D126" s="12">
        <v>1000</v>
      </c>
      <c r="E126" s="12">
        <v>1000</v>
      </c>
      <c r="F126" s="12">
        <v>1000</v>
      </c>
      <c r="G126" s="12">
        <v>1000</v>
      </c>
      <c r="H126" s="12">
        <v>1000</v>
      </c>
      <c r="I126" s="12">
        <v>1000</v>
      </c>
      <c r="J126" s="12">
        <v>1000</v>
      </c>
      <c r="K126" s="12">
        <v>1000</v>
      </c>
      <c r="L126" s="12">
        <v>1000</v>
      </c>
      <c r="M126" s="12">
        <v>1000</v>
      </c>
      <c r="N126" s="12">
        <v>1000</v>
      </c>
      <c r="O126" s="12">
        <v>1000</v>
      </c>
      <c r="P126" s="12">
        <v>1000</v>
      </c>
      <c r="Q126" s="12">
        <v>1000</v>
      </c>
      <c r="R126" s="12">
        <v>1000</v>
      </c>
      <c r="S126" s="12">
        <v>1000</v>
      </c>
      <c r="T126" s="12">
        <v>1000</v>
      </c>
      <c r="U126" s="12">
        <v>1000</v>
      </c>
      <c r="V126" s="12">
        <v>1000</v>
      </c>
      <c r="W126" s="12">
        <v>1000</v>
      </c>
      <c r="X126" s="12">
        <v>1000</v>
      </c>
      <c r="Y126" s="12">
        <v>1000</v>
      </c>
      <c r="Z126" s="12">
        <v>1000</v>
      </c>
      <c r="AB126" s="7">
        <f t="shared" si="1"/>
        <v>24000</v>
      </c>
    </row>
    <row r="127" spans="2:28" x14ac:dyDescent="0.2">
      <c r="B127" s="6">
        <v>44321</v>
      </c>
      <c r="C127" s="12">
        <v>1000</v>
      </c>
      <c r="D127" s="12">
        <v>1000</v>
      </c>
      <c r="E127" s="12">
        <v>1000</v>
      </c>
      <c r="F127" s="12">
        <v>1000</v>
      </c>
      <c r="G127" s="12">
        <v>1000</v>
      </c>
      <c r="H127" s="12">
        <v>1000</v>
      </c>
      <c r="I127" s="12">
        <v>1000</v>
      </c>
      <c r="J127" s="12">
        <v>1000</v>
      </c>
      <c r="K127" s="12">
        <v>1000</v>
      </c>
      <c r="L127" s="12">
        <v>1000</v>
      </c>
      <c r="M127" s="12">
        <v>1000</v>
      </c>
      <c r="N127" s="12">
        <v>1000</v>
      </c>
      <c r="O127" s="12">
        <v>1000</v>
      </c>
      <c r="P127" s="12">
        <v>1000</v>
      </c>
      <c r="Q127" s="12">
        <v>1000</v>
      </c>
      <c r="R127" s="12">
        <v>1000</v>
      </c>
      <c r="S127" s="12">
        <v>1000</v>
      </c>
      <c r="T127" s="12">
        <v>1000</v>
      </c>
      <c r="U127" s="12">
        <v>1000</v>
      </c>
      <c r="V127" s="12">
        <v>1000</v>
      </c>
      <c r="W127" s="12">
        <v>1000</v>
      </c>
      <c r="X127" s="12">
        <v>1000</v>
      </c>
      <c r="Y127" s="12">
        <v>1000</v>
      </c>
      <c r="Z127" s="12">
        <v>1000</v>
      </c>
      <c r="AB127" s="7">
        <f t="shared" si="1"/>
        <v>24000</v>
      </c>
    </row>
    <row r="128" spans="2:28" x14ac:dyDescent="0.2">
      <c r="B128" s="6">
        <v>44322</v>
      </c>
      <c r="C128" s="12">
        <v>1000</v>
      </c>
      <c r="D128" s="12">
        <v>1000</v>
      </c>
      <c r="E128" s="12">
        <v>1000</v>
      </c>
      <c r="F128" s="12">
        <v>1000</v>
      </c>
      <c r="G128" s="12">
        <v>1000</v>
      </c>
      <c r="H128" s="12">
        <v>1000</v>
      </c>
      <c r="I128" s="12">
        <v>1000</v>
      </c>
      <c r="J128" s="12">
        <v>1000</v>
      </c>
      <c r="K128" s="12">
        <v>1000</v>
      </c>
      <c r="L128" s="12">
        <v>1000</v>
      </c>
      <c r="M128" s="12">
        <v>1000</v>
      </c>
      <c r="N128" s="12">
        <v>1000</v>
      </c>
      <c r="O128" s="12">
        <v>1000</v>
      </c>
      <c r="P128" s="12">
        <v>1000</v>
      </c>
      <c r="Q128" s="12">
        <v>1000</v>
      </c>
      <c r="R128" s="12">
        <v>1000</v>
      </c>
      <c r="S128" s="12">
        <v>1000</v>
      </c>
      <c r="T128" s="12">
        <v>1000</v>
      </c>
      <c r="U128" s="12">
        <v>1000</v>
      </c>
      <c r="V128" s="12">
        <v>1000</v>
      </c>
      <c r="W128" s="12">
        <v>1000</v>
      </c>
      <c r="X128" s="12">
        <v>1000</v>
      </c>
      <c r="Y128" s="12">
        <v>1000</v>
      </c>
      <c r="Z128" s="12">
        <v>1000</v>
      </c>
      <c r="AB128" s="7">
        <f t="shared" si="1"/>
        <v>24000</v>
      </c>
    </row>
    <row r="129" spans="2:28" x14ac:dyDescent="0.2">
      <c r="B129" s="6">
        <v>44323</v>
      </c>
      <c r="C129" s="12">
        <v>1000</v>
      </c>
      <c r="D129" s="12">
        <v>1000</v>
      </c>
      <c r="E129" s="12">
        <v>1000</v>
      </c>
      <c r="F129" s="12">
        <v>1000</v>
      </c>
      <c r="G129" s="12">
        <v>1000</v>
      </c>
      <c r="H129" s="12">
        <v>1000</v>
      </c>
      <c r="I129" s="12">
        <v>1000</v>
      </c>
      <c r="J129" s="12">
        <v>1000</v>
      </c>
      <c r="K129" s="12">
        <v>1000</v>
      </c>
      <c r="L129" s="12">
        <v>1000</v>
      </c>
      <c r="M129" s="12">
        <v>1000</v>
      </c>
      <c r="N129" s="12">
        <v>1000</v>
      </c>
      <c r="O129" s="12">
        <v>1000</v>
      </c>
      <c r="P129" s="12">
        <v>1000</v>
      </c>
      <c r="Q129" s="12">
        <v>1000</v>
      </c>
      <c r="R129" s="12">
        <v>1000</v>
      </c>
      <c r="S129" s="12">
        <v>1000</v>
      </c>
      <c r="T129" s="12">
        <v>1000</v>
      </c>
      <c r="U129" s="12">
        <v>1000</v>
      </c>
      <c r="V129" s="12">
        <v>1000</v>
      </c>
      <c r="W129" s="12">
        <v>1000</v>
      </c>
      <c r="X129" s="12">
        <v>1000</v>
      </c>
      <c r="Y129" s="12">
        <v>1000</v>
      </c>
      <c r="Z129" s="12">
        <v>1000</v>
      </c>
      <c r="AB129" s="7">
        <f t="shared" si="1"/>
        <v>24000</v>
      </c>
    </row>
    <row r="130" spans="2:28" x14ac:dyDescent="0.2">
      <c r="B130" s="6">
        <v>44324</v>
      </c>
      <c r="C130" s="12">
        <v>1000</v>
      </c>
      <c r="D130" s="12">
        <v>1000</v>
      </c>
      <c r="E130" s="12">
        <v>1000</v>
      </c>
      <c r="F130" s="12">
        <v>1000</v>
      </c>
      <c r="G130" s="12">
        <v>1000</v>
      </c>
      <c r="H130" s="12">
        <v>1000</v>
      </c>
      <c r="I130" s="12">
        <v>1000</v>
      </c>
      <c r="J130" s="12">
        <v>1000</v>
      </c>
      <c r="K130" s="12">
        <v>1000</v>
      </c>
      <c r="L130" s="12">
        <v>1000</v>
      </c>
      <c r="M130" s="12">
        <v>1000</v>
      </c>
      <c r="N130" s="12">
        <v>1000</v>
      </c>
      <c r="O130" s="12">
        <v>1000</v>
      </c>
      <c r="P130" s="12">
        <v>1000</v>
      </c>
      <c r="Q130" s="12">
        <v>1000</v>
      </c>
      <c r="R130" s="12">
        <v>1000</v>
      </c>
      <c r="S130" s="12">
        <v>1000</v>
      </c>
      <c r="T130" s="12">
        <v>1000</v>
      </c>
      <c r="U130" s="12">
        <v>1000</v>
      </c>
      <c r="V130" s="12">
        <v>1000</v>
      </c>
      <c r="W130" s="12">
        <v>1000</v>
      </c>
      <c r="X130" s="12">
        <v>1000</v>
      </c>
      <c r="Y130" s="12">
        <v>1000</v>
      </c>
      <c r="Z130" s="12">
        <v>1000</v>
      </c>
      <c r="AB130" s="7">
        <f t="shared" si="1"/>
        <v>24000</v>
      </c>
    </row>
    <row r="131" spans="2:28" x14ac:dyDescent="0.2">
      <c r="B131" s="6">
        <v>44325</v>
      </c>
      <c r="C131" s="12">
        <v>1000</v>
      </c>
      <c r="D131" s="12">
        <v>1000</v>
      </c>
      <c r="E131" s="12">
        <v>1000</v>
      </c>
      <c r="F131" s="12">
        <v>1000</v>
      </c>
      <c r="G131" s="12">
        <v>1000</v>
      </c>
      <c r="H131" s="12">
        <v>1000</v>
      </c>
      <c r="I131" s="12">
        <v>1000</v>
      </c>
      <c r="J131" s="12">
        <v>1000</v>
      </c>
      <c r="K131" s="12">
        <v>1000</v>
      </c>
      <c r="L131" s="12">
        <v>1000</v>
      </c>
      <c r="M131" s="12">
        <v>1000</v>
      </c>
      <c r="N131" s="12">
        <v>1000</v>
      </c>
      <c r="O131" s="12">
        <v>1000</v>
      </c>
      <c r="P131" s="12">
        <v>1000</v>
      </c>
      <c r="Q131" s="12">
        <v>1000</v>
      </c>
      <c r="R131" s="12">
        <v>1000</v>
      </c>
      <c r="S131" s="12">
        <v>1000</v>
      </c>
      <c r="T131" s="12">
        <v>1000</v>
      </c>
      <c r="U131" s="12">
        <v>1000</v>
      </c>
      <c r="V131" s="12">
        <v>1000</v>
      </c>
      <c r="W131" s="12">
        <v>1000</v>
      </c>
      <c r="X131" s="12">
        <v>1000</v>
      </c>
      <c r="Y131" s="12">
        <v>1000</v>
      </c>
      <c r="Z131" s="12">
        <v>1000</v>
      </c>
      <c r="AB131" s="7">
        <f t="shared" si="1"/>
        <v>24000</v>
      </c>
    </row>
    <row r="132" spans="2:28" x14ac:dyDescent="0.2">
      <c r="B132" s="6">
        <v>44326</v>
      </c>
      <c r="C132" s="12">
        <v>1000</v>
      </c>
      <c r="D132" s="12">
        <v>1000</v>
      </c>
      <c r="E132" s="12">
        <v>1000</v>
      </c>
      <c r="F132" s="12">
        <v>1000</v>
      </c>
      <c r="G132" s="12">
        <v>1000</v>
      </c>
      <c r="H132" s="12">
        <v>1000</v>
      </c>
      <c r="I132" s="12">
        <v>1000</v>
      </c>
      <c r="J132" s="12">
        <v>1000</v>
      </c>
      <c r="K132" s="12">
        <v>1000</v>
      </c>
      <c r="L132" s="12">
        <v>1000</v>
      </c>
      <c r="M132" s="12">
        <v>1000</v>
      </c>
      <c r="N132" s="12">
        <v>1000</v>
      </c>
      <c r="O132" s="12">
        <v>1000</v>
      </c>
      <c r="P132" s="12">
        <v>1000</v>
      </c>
      <c r="Q132" s="12">
        <v>1000</v>
      </c>
      <c r="R132" s="12">
        <v>1000</v>
      </c>
      <c r="S132" s="12">
        <v>1000</v>
      </c>
      <c r="T132" s="12">
        <v>1000</v>
      </c>
      <c r="U132" s="12">
        <v>1000</v>
      </c>
      <c r="V132" s="12">
        <v>1000</v>
      </c>
      <c r="W132" s="12">
        <v>1000</v>
      </c>
      <c r="X132" s="12">
        <v>1000</v>
      </c>
      <c r="Y132" s="12">
        <v>1000</v>
      </c>
      <c r="Z132" s="12">
        <v>1000</v>
      </c>
      <c r="AB132" s="7">
        <f t="shared" ref="AB132:AB195" si="2">SUM(C132:Z132)</f>
        <v>24000</v>
      </c>
    </row>
    <row r="133" spans="2:28" x14ac:dyDescent="0.2">
      <c r="B133" s="6">
        <v>44327</v>
      </c>
      <c r="C133" s="12">
        <v>1000</v>
      </c>
      <c r="D133" s="12">
        <v>1000</v>
      </c>
      <c r="E133" s="12">
        <v>1000</v>
      </c>
      <c r="F133" s="12">
        <v>1000</v>
      </c>
      <c r="G133" s="12">
        <v>1000</v>
      </c>
      <c r="H133" s="12">
        <v>1000</v>
      </c>
      <c r="I133" s="12">
        <v>1000</v>
      </c>
      <c r="J133" s="12">
        <v>1000</v>
      </c>
      <c r="K133" s="12">
        <v>1000</v>
      </c>
      <c r="L133" s="12">
        <v>1000</v>
      </c>
      <c r="M133" s="12">
        <v>1000</v>
      </c>
      <c r="N133" s="12">
        <v>1000</v>
      </c>
      <c r="O133" s="12">
        <v>1000</v>
      </c>
      <c r="P133" s="12">
        <v>1000</v>
      </c>
      <c r="Q133" s="12">
        <v>1000</v>
      </c>
      <c r="R133" s="12">
        <v>1000</v>
      </c>
      <c r="S133" s="12">
        <v>1000</v>
      </c>
      <c r="T133" s="12">
        <v>1000</v>
      </c>
      <c r="U133" s="12">
        <v>1000</v>
      </c>
      <c r="V133" s="12">
        <v>1000</v>
      </c>
      <c r="W133" s="12">
        <v>1000</v>
      </c>
      <c r="X133" s="12">
        <v>1000</v>
      </c>
      <c r="Y133" s="12">
        <v>1000</v>
      </c>
      <c r="Z133" s="12">
        <v>1000</v>
      </c>
      <c r="AB133" s="7">
        <f t="shared" si="2"/>
        <v>24000</v>
      </c>
    </row>
    <row r="134" spans="2:28" x14ac:dyDescent="0.2">
      <c r="B134" s="6">
        <v>44328</v>
      </c>
      <c r="C134" s="12">
        <v>1000</v>
      </c>
      <c r="D134" s="12">
        <v>1000</v>
      </c>
      <c r="E134" s="12">
        <v>1000</v>
      </c>
      <c r="F134" s="12">
        <v>1000</v>
      </c>
      <c r="G134" s="12">
        <v>1000</v>
      </c>
      <c r="H134" s="12">
        <v>1000</v>
      </c>
      <c r="I134" s="12">
        <v>1000</v>
      </c>
      <c r="J134" s="12">
        <v>1000</v>
      </c>
      <c r="K134" s="12">
        <v>1000</v>
      </c>
      <c r="L134" s="12">
        <v>1000</v>
      </c>
      <c r="M134" s="12">
        <v>1000</v>
      </c>
      <c r="N134" s="12">
        <v>1000</v>
      </c>
      <c r="O134" s="12">
        <v>1000</v>
      </c>
      <c r="P134" s="12">
        <v>1000</v>
      </c>
      <c r="Q134" s="12">
        <v>1000</v>
      </c>
      <c r="R134" s="12">
        <v>1000</v>
      </c>
      <c r="S134" s="12">
        <v>1000</v>
      </c>
      <c r="T134" s="12">
        <v>1000</v>
      </c>
      <c r="U134" s="12">
        <v>1000</v>
      </c>
      <c r="V134" s="12">
        <v>1000</v>
      </c>
      <c r="W134" s="12">
        <v>1000</v>
      </c>
      <c r="X134" s="12">
        <v>1000</v>
      </c>
      <c r="Y134" s="12">
        <v>1000</v>
      </c>
      <c r="Z134" s="12">
        <v>1000</v>
      </c>
      <c r="AB134" s="7">
        <f t="shared" si="2"/>
        <v>24000</v>
      </c>
    </row>
    <row r="135" spans="2:28" x14ac:dyDescent="0.2">
      <c r="B135" s="6">
        <v>44329</v>
      </c>
      <c r="C135" s="12">
        <v>1000</v>
      </c>
      <c r="D135" s="12">
        <v>1000</v>
      </c>
      <c r="E135" s="12">
        <v>1000</v>
      </c>
      <c r="F135" s="12">
        <v>1000</v>
      </c>
      <c r="G135" s="12">
        <v>1000</v>
      </c>
      <c r="H135" s="12">
        <v>1000</v>
      </c>
      <c r="I135" s="12">
        <v>1000</v>
      </c>
      <c r="J135" s="12">
        <v>1000</v>
      </c>
      <c r="K135" s="12">
        <v>1000</v>
      </c>
      <c r="L135" s="12">
        <v>1000</v>
      </c>
      <c r="M135" s="12">
        <v>1000</v>
      </c>
      <c r="N135" s="12">
        <v>1000</v>
      </c>
      <c r="O135" s="12">
        <v>1000</v>
      </c>
      <c r="P135" s="12">
        <v>1000</v>
      </c>
      <c r="Q135" s="12">
        <v>1000</v>
      </c>
      <c r="R135" s="12">
        <v>1000</v>
      </c>
      <c r="S135" s="12">
        <v>1000</v>
      </c>
      <c r="T135" s="12">
        <v>1000</v>
      </c>
      <c r="U135" s="12">
        <v>1000</v>
      </c>
      <c r="V135" s="12">
        <v>1000</v>
      </c>
      <c r="W135" s="12">
        <v>1000</v>
      </c>
      <c r="X135" s="12">
        <v>1000</v>
      </c>
      <c r="Y135" s="12">
        <v>1000</v>
      </c>
      <c r="Z135" s="12">
        <v>1000</v>
      </c>
      <c r="AB135" s="7">
        <f t="shared" si="2"/>
        <v>24000</v>
      </c>
    </row>
    <row r="136" spans="2:28" x14ac:dyDescent="0.2">
      <c r="B136" s="6">
        <v>44330</v>
      </c>
      <c r="C136" s="12">
        <v>1000</v>
      </c>
      <c r="D136" s="12">
        <v>1000</v>
      </c>
      <c r="E136" s="12">
        <v>1000</v>
      </c>
      <c r="F136" s="12">
        <v>1000</v>
      </c>
      <c r="G136" s="12">
        <v>1000</v>
      </c>
      <c r="H136" s="12">
        <v>1000</v>
      </c>
      <c r="I136" s="12">
        <v>1000</v>
      </c>
      <c r="J136" s="12">
        <v>1000</v>
      </c>
      <c r="K136" s="12">
        <v>1000</v>
      </c>
      <c r="L136" s="12">
        <v>1000</v>
      </c>
      <c r="M136" s="12">
        <v>1000</v>
      </c>
      <c r="N136" s="12">
        <v>1000</v>
      </c>
      <c r="O136" s="12">
        <v>1000</v>
      </c>
      <c r="P136" s="12">
        <v>1000</v>
      </c>
      <c r="Q136" s="12">
        <v>1000</v>
      </c>
      <c r="R136" s="12">
        <v>1000</v>
      </c>
      <c r="S136" s="12">
        <v>1000</v>
      </c>
      <c r="T136" s="12">
        <v>1000</v>
      </c>
      <c r="U136" s="12">
        <v>1000</v>
      </c>
      <c r="V136" s="12">
        <v>1000</v>
      </c>
      <c r="W136" s="12">
        <v>1000</v>
      </c>
      <c r="X136" s="12">
        <v>1000</v>
      </c>
      <c r="Y136" s="12">
        <v>1000</v>
      </c>
      <c r="Z136" s="12">
        <v>1000</v>
      </c>
      <c r="AB136" s="7">
        <f t="shared" si="2"/>
        <v>24000</v>
      </c>
    </row>
    <row r="137" spans="2:28" x14ac:dyDescent="0.2">
      <c r="B137" s="6">
        <v>44331</v>
      </c>
      <c r="C137" s="12">
        <v>1000</v>
      </c>
      <c r="D137" s="12">
        <v>1000</v>
      </c>
      <c r="E137" s="12">
        <v>1000</v>
      </c>
      <c r="F137" s="12">
        <v>1000</v>
      </c>
      <c r="G137" s="12">
        <v>1000</v>
      </c>
      <c r="H137" s="12">
        <v>1000</v>
      </c>
      <c r="I137" s="12">
        <v>1000</v>
      </c>
      <c r="J137" s="12">
        <v>1000</v>
      </c>
      <c r="K137" s="12">
        <v>1000</v>
      </c>
      <c r="L137" s="12">
        <v>1000</v>
      </c>
      <c r="M137" s="12">
        <v>1000</v>
      </c>
      <c r="N137" s="12">
        <v>1000</v>
      </c>
      <c r="O137" s="12">
        <v>1000</v>
      </c>
      <c r="P137" s="12">
        <v>1000</v>
      </c>
      <c r="Q137" s="12">
        <v>1000</v>
      </c>
      <c r="R137" s="12">
        <v>1000</v>
      </c>
      <c r="S137" s="12">
        <v>1000</v>
      </c>
      <c r="T137" s="12">
        <v>1000</v>
      </c>
      <c r="U137" s="12">
        <v>1000</v>
      </c>
      <c r="V137" s="12">
        <v>1000</v>
      </c>
      <c r="W137" s="12">
        <v>1000</v>
      </c>
      <c r="X137" s="12">
        <v>1000</v>
      </c>
      <c r="Y137" s="12">
        <v>1000</v>
      </c>
      <c r="Z137" s="12">
        <v>1000</v>
      </c>
      <c r="AB137" s="7">
        <f t="shared" si="2"/>
        <v>24000</v>
      </c>
    </row>
    <row r="138" spans="2:28" x14ac:dyDescent="0.2">
      <c r="B138" s="6">
        <v>44332</v>
      </c>
      <c r="C138" s="12">
        <v>1000</v>
      </c>
      <c r="D138" s="12">
        <v>1000</v>
      </c>
      <c r="E138" s="12">
        <v>1000</v>
      </c>
      <c r="F138" s="12">
        <v>1000</v>
      </c>
      <c r="G138" s="12">
        <v>1000</v>
      </c>
      <c r="H138" s="12">
        <v>1000</v>
      </c>
      <c r="I138" s="12">
        <v>1000</v>
      </c>
      <c r="J138" s="12">
        <v>1000</v>
      </c>
      <c r="K138" s="12">
        <v>1000</v>
      </c>
      <c r="L138" s="12">
        <v>1000</v>
      </c>
      <c r="M138" s="12">
        <v>1000</v>
      </c>
      <c r="N138" s="12">
        <v>1000</v>
      </c>
      <c r="O138" s="12">
        <v>1000</v>
      </c>
      <c r="P138" s="12">
        <v>1000</v>
      </c>
      <c r="Q138" s="12">
        <v>1000</v>
      </c>
      <c r="R138" s="12">
        <v>1000</v>
      </c>
      <c r="S138" s="12">
        <v>1000</v>
      </c>
      <c r="T138" s="12">
        <v>1000</v>
      </c>
      <c r="U138" s="12">
        <v>1000</v>
      </c>
      <c r="V138" s="12">
        <v>1000</v>
      </c>
      <c r="W138" s="12">
        <v>1000</v>
      </c>
      <c r="X138" s="12">
        <v>1000</v>
      </c>
      <c r="Y138" s="12">
        <v>1000</v>
      </c>
      <c r="Z138" s="12">
        <v>1000</v>
      </c>
      <c r="AB138" s="7">
        <f t="shared" si="2"/>
        <v>24000</v>
      </c>
    </row>
    <row r="139" spans="2:28" x14ac:dyDescent="0.2">
      <c r="B139" s="6">
        <v>44333</v>
      </c>
      <c r="C139" s="12">
        <v>1000</v>
      </c>
      <c r="D139" s="12">
        <v>1000</v>
      </c>
      <c r="E139" s="12">
        <v>1000</v>
      </c>
      <c r="F139" s="12">
        <v>1000</v>
      </c>
      <c r="G139" s="12">
        <v>1000</v>
      </c>
      <c r="H139" s="12">
        <v>1000</v>
      </c>
      <c r="I139" s="12">
        <v>1000</v>
      </c>
      <c r="J139" s="12">
        <v>1000</v>
      </c>
      <c r="K139" s="12">
        <v>1000</v>
      </c>
      <c r="L139" s="12">
        <v>1000</v>
      </c>
      <c r="M139" s="12">
        <v>1000</v>
      </c>
      <c r="N139" s="12">
        <v>1000</v>
      </c>
      <c r="O139" s="12">
        <v>1000</v>
      </c>
      <c r="P139" s="12">
        <v>1000</v>
      </c>
      <c r="Q139" s="12">
        <v>1000</v>
      </c>
      <c r="R139" s="12">
        <v>1000</v>
      </c>
      <c r="S139" s="12">
        <v>1000</v>
      </c>
      <c r="T139" s="12">
        <v>1000</v>
      </c>
      <c r="U139" s="12">
        <v>1000</v>
      </c>
      <c r="V139" s="12">
        <v>1000</v>
      </c>
      <c r="W139" s="12">
        <v>1000</v>
      </c>
      <c r="X139" s="12">
        <v>1000</v>
      </c>
      <c r="Y139" s="12">
        <v>1000</v>
      </c>
      <c r="Z139" s="12">
        <v>1000</v>
      </c>
      <c r="AB139" s="7">
        <f t="shared" si="2"/>
        <v>24000</v>
      </c>
    </row>
    <row r="140" spans="2:28" x14ac:dyDescent="0.2">
      <c r="B140" s="6">
        <v>44334</v>
      </c>
      <c r="C140" s="12">
        <v>1000</v>
      </c>
      <c r="D140" s="12">
        <v>1000</v>
      </c>
      <c r="E140" s="12">
        <v>1000</v>
      </c>
      <c r="F140" s="12">
        <v>1000</v>
      </c>
      <c r="G140" s="12">
        <v>1000</v>
      </c>
      <c r="H140" s="12">
        <v>1000</v>
      </c>
      <c r="I140" s="12">
        <v>1000</v>
      </c>
      <c r="J140" s="12">
        <v>1000</v>
      </c>
      <c r="K140" s="12">
        <v>1000</v>
      </c>
      <c r="L140" s="12">
        <v>1000</v>
      </c>
      <c r="M140" s="12">
        <v>1000</v>
      </c>
      <c r="N140" s="12">
        <v>1000</v>
      </c>
      <c r="O140" s="12">
        <v>1000</v>
      </c>
      <c r="P140" s="12">
        <v>1000</v>
      </c>
      <c r="Q140" s="12">
        <v>1000</v>
      </c>
      <c r="R140" s="12">
        <v>1000</v>
      </c>
      <c r="S140" s="12">
        <v>1000</v>
      </c>
      <c r="T140" s="12">
        <v>1000</v>
      </c>
      <c r="U140" s="12">
        <v>1000</v>
      </c>
      <c r="V140" s="12">
        <v>1000</v>
      </c>
      <c r="W140" s="12">
        <v>1000</v>
      </c>
      <c r="X140" s="12">
        <v>1000</v>
      </c>
      <c r="Y140" s="12">
        <v>1000</v>
      </c>
      <c r="Z140" s="12">
        <v>1000</v>
      </c>
      <c r="AB140" s="7">
        <f t="shared" si="2"/>
        <v>24000</v>
      </c>
    </row>
    <row r="141" spans="2:28" x14ac:dyDescent="0.2">
      <c r="B141" s="6">
        <v>44335</v>
      </c>
      <c r="C141" s="12">
        <v>1000</v>
      </c>
      <c r="D141" s="12">
        <v>1000</v>
      </c>
      <c r="E141" s="12">
        <v>1000</v>
      </c>
      <c r="F141" s="12">
        <v>1000</v>
      </c>
      <c r="G141" s="12">
        <v>1000</v>
      </c>
      <c r="H141" s="12">
        <v>1000</v>
      </c>
      <c r="I141" s="12">
        <v>1000</v>
      </c>
      <c r="J141" s="12">
        <v>1000</v>
      </c>
      <c r="K141" s="12">
        <v>1000</v>
      </c>
      <c r="L141" s="12">
        <v>1000</v>
      </c>
      <c r="M141" s="12">
        <v>1000</v>
      </c>
      <c r="N141" s="12">
        <v>1000</v>
      </c>
      <c r="O141" s="12">
        <v>1000</v>
      </c>
      <c r="P141" s="12">
        <v>1000</v>
      </c>
      <c r="Q141" s="12">
        <v>1000</v>
      </c>
      <c r="R141" s="12">
        <v>1000</v>
      </c>
      <c r="S141" s="12">
        <v>1000</v>
      </c>
      <c r="T141" s="12">
        <v>1000</v>
      </c>
      <c r="U141" s="12">
        <v>1000</v>
      </c>
      <c r="V141" s="12">
        <v>1000</v>
      </c>
      <c r="W141" s="12">
        <v>1000</v>
      </c>
      <c r="X141" s="12">
        <v>1000</v>
      </c>
      <c r="Y141" s="12">
        <v>1000</v>
      </c>
      <c r="Z141" s="12">
        <v>1000</v>
      </c>
      <c r="AB141" s="7">
        <f t="shared" si="2"/>
        <v>24000</v>
      </c>
    </row>
    <row r="142" spans="2:28" x14ac:dyDescent="0.2">
      <c r="B142" s="6">
        <v>44336</v>
      </c>
      <c r="C142" s="12">
        <v>1000</v>
      </c>
      <c r="D142" s="12">
        <v>1000</v>
      </c>
      <c r="E142" s="12">
        <v>1000</v>
      </c>
      <c r="F142" s="12">
        <v>1000</v>
      </c>
      <c r="G142" s="12">
        <v>1000</v>
      </c>
      <c r="H142" s="12">
        <v>1000</v>
      </c>
      <c r="I142" s="12">
        <v>1000</v>
      </c>
      <c r="J142" s="12">
        <v>1000</v>
      </c>
      <c r="K142" s="12">
        <v>1000</v>
      </c>
      <c r="L142" s="12">
        <v>1000</v>
      </c>
      <c r="M142" s="12">
        <v>1000</v>
      </c>
      <c r="N142" s="12">
        <v>1000</v>
      </c>
      <c r="O142" s="12">
        <v>1000</v>
      </c>
      <c r="P142" s="12">
        <v>1000</v>
      </c>
      <c r="Q142" s="12">
        <v>1000</v>
      </c>
      <c r="R142" s="12">
        <v>1000</v>
      </c>
      <c r="S142" s="12">
        <v>1000</v>
      </c>
      <c r="T142" s="12">
        <v>1000</v>
      </c>
      <c r="U142" s="12">
        <v>1000</v>
      </c>
      <c r="V142" s="12">
        <v>1000</v>
      </c>
      <c r="W142" s="12">
        <v>1000</v>
      </c>
      <c r="X142" s="12">
        <v>1000</v>
      </c>
      <c r="Y142" s="12">
        <v>1000</v>
      </c>
      <c r="Z142" s="12">
        <v>1000</v>
      </c>
      <c r="AB142" s="7">
        <f t="shared" si="2"/>
        <v>24000</v>
      </c>
    </row>
    <row r="143" spans="2:28" x14ac:dyDescent="0.2">
      <c r="B143" s="6">
        <v>44337</v>
      </c>
      <c r="C143" s="12">
        <v>1000</v>
      </c>
      <c r="D143" s="12">
        <v>1000</v>
      </c>
      <c r="E143" s="12">
        <v>1000</v>
      </c>
      <c r="F143" s="12">
        <v>1000</v>
      </c>
      <c r="G143" s="12">
        <v>1000</v>
      </c>
      <c r="H143" s="12">
        <v>1000</v>
      </c>
      <c r="I143" s="12">
        <v>1000</v>
      </c>
      <c r="J143" s="12">
        <v>1000</v>
      </c>
      <c r="K143" s="12">
        <v>1000</v>
      </c>
      <c r="L143" s="12">
        <v>1000</v>
      </c>
      <c r="M143" s="12">
        <v>1000</v>
      </c>
      <c r="N143" s="12">
        <v>1000</v>
      </c>
      <c r="O143" s="12">
        <v>1000</v>
      </c>
      <c r="P143" s="12">
        <v>1000</v>
      </c>
      <c r="Q143" s="12">
        <v>1000</v>
      </c>
      <c r="R143" s="12">
        <v>1000</v>
      </c>
      <c r="S143" s="12">
        <v>1000</v>
      </c>
      <c r="T143" s="12">
        <v>1000</v>
      </c>
      <c r="U143" s="12">
        <v>1000</v>
      </c>
      <c r="V143" s="12">
        <v>1000</v>
      </c>
      <c r="W143" s="12">
        <v>1000</v>
      </c>
      <c r="X143" s="12">
        <v>1000</v>
      </c>
      <c r="Y143" s="12">
        <v>1000</v>
      </c>
      <c r="Z143" s="12">
        <v>1000</v>
      </c>
      <c r="AB143" s="7">
        <f t="shared" si="2"/>
        <v>24000</v>
      </c>
    </row>
    <row r="144" spans="2:28" x14ac:dyDescent="0.2">
      <c r="B144" s="6">
        <v>44338</v>
      </c>
      <c r="C144" s="12">
        <v>1000</v>
      </c>
      <c r="D144" s="12">
        <v>1000</v>
      </c>
      <c r="E144" s="12">
        <v>1000</v>
      </c>
      <c r="F144" s="12">
        <v>1000</v>
      </c>
      <c r="G144" s="12">
        <v>1000</v>
      </c>
      <c r="H144" s="12">
        <v>1000</v>
      </c>
      <c r="I144" s="12">
        <v>1000</v>
      </c>
      <c r="J144" s="12">
        <v>1000</v>
      </c>
      <c r="K144" s="12">
        <v>1000</v>
      </c>
      <c r="L144" s="12">
        <v>1000</v>
      </c>
      <c r="M144" s="12">
        <v>1000</v>
      </c>
      <c r="N144" s="12">
        <v>1000</v>
      </c>
      <c r="O144" s="12">
        <v>1000</v>
      </c>
      <c r="P144" s="12">
        <v>1000</v>
      </c>
      <c r="Q144" s="12">
        <v>1000</v>
      </c>
      <c r="R144" s="12">
        <v>1000</v>
      </c>
      <c r="S144" s="12">
        <v>1000</v>
      </c>
      <c r="T144" s="12">
        <v>1000</v>
      </c>
      <c r="U144" s="12">
        <v>1000</v>
      </c>
      <c r="V144" s="12">
        <v>1000</v>
      </c>
      <c r="W144" s="12">
        <v>1000</v>
      </c>
      <c r="X144" s="12">
        <v>1000</v>
      </c>
      <c r="Y144" s="12">
        <v>1000</v>
      </c>
      <c r="Z144" s="12">
        <v>1000</v>
      </c>
      <c r="AB144" s="7">
        <f t="shared" si="2"/>
        <v>24000</v>
      </c>
    </row>
    <row r="145" spans="2:28" x14ac:dyDescent="0.2">
      <c r="B145" s="6">
        <v>44339</v>
      </c>
      <c r="C145" s="12">
        <v>1000</v>
      </c>
      <c r="D145" s="12">
        <v>1000</v>
      </c>
      <c r="E145" s="12">
        <v>1000</v>
      </c>
      <c r="F145" s="12">
        <v>1000</v>
      </c>
      <c r="G145" s="12">
        <v>1000</v>
      </c>
      <c r="H145" s="12">
        <v>1000</v>
      </c>
      <c r="I145" s="12">
        <v>1000</v>
      </c>
      <c r="J145" s="12">
        <v>1000</v>
      </c>
      <c r="K145" s="12">
        <v>1000</v>
      </c>
      <c r="L145" s="12">
        <v>1000</v>
      </c>
      <c r="M145" s="12">
        <v>1000</v>
      </c>
      <c r="N145" s="12">
        <v>1000</v>
      </c>
      <c r="O145" s="12">
        <v>1000</v>
      </c>
      <c r="P145" s="12">
        <v>1000</v>
      </c>
      <c r="Q145" s="12">
        <v>1000</v>
      </c>
      <c r="R145" s="12">
        <v>1000</v>
      </c>
      <c r="S145" s="12">
        <v>1000</v>
      </c>
      <c r="T145" s="12">
        <v>1000</v>
      </c>
      <c r="U145" s="12">
        <v>1000</v>
      </c>
      <c r="V145" s="12">
        <v>1000</v>
      </c>
      <c r="W145" s="12">
        <v>1000</v>
      </c>
      <c r="X145" s="12">
        <v>1000</v>
      </c>
      <c r="Y145" s="12">
        <v>1000</v>
      </c>
      <c r="Z145" s="12">
        <v>1000</v>
      </c>
      <c r="AB145" s="7">
        <f t="shared" si="2"/>
        <v>24000</v>
      </c>
    </row>
    <row r="146" spans="2:28" x14ac:dyDescent="0.2">
      <c r="B146" s="6">
        <v>44340</v>
      </c>
      <c r="C146" s="12">
        <v>1000</v>
      </c>
      <c r="D146" s="12">
        <v>1000</v>
      </c>
      <c r="E146" s="12">
        <v>1000</v>
      </c>
      <c r="F146" s="12">
        <v>1000</v>
      </c>
      <c r="G146" s="12">
        <v>1000</v>
      </c>
      <c r="H146" s="12">
        <v>1000</v>
      </c>
      <c r="I146" s="12">
        <v>1000</v>
      </c>
      <c r="J146" s="12">
        <v>1000</v>
      </c>
      <c r="K146" s="12">
        <v>1000</v>
      </c>
      <c r="L146" s="12">
        <v>1000</v>
      </c>
      <c r="M146" s="12">
        <v>1000</v>
      </c>
      <c r="N146" s="12">
        <v>1000</v>
      </c>
      <c r="O146" s="12">
        <v>1000</v>
      </c>
      <c r="P146" s="12">
        <v>1000</v>
      </c>
      <c r="Q146" s="12">
        <v>1000</v>
      </c>
      <c r="R146" s="12">
        <v>1000</v>
      </c>
      <c r="S146" s="12">
        <v>1000</v>
      </c>
      <c r="T146" s="12">
        <v>1000</v>
      </c>
      <c r="U146" s="12">
        <v>1000</v>
      </c>
      <c r="V146" s="12">
        <v>1000</v>
      </c>
      <c r="W146" s="12">
        <v>1000</v>
      </c>
      <c r="X146" s="12">
        <v>1000</v>
      </c>
      <c r="Y146" s="12">
        <v>1000</v>
      </c>
      <c r="Z146" s="12">
        <v>1000</v>
      </c>
      <c r="AB146" s="7">
        <f t="shared" si="2"/>
        <v>24000</v>
      </c>
    </row>
    <row r="147" spans="2:28" x14ac:dyDescent="0.2">
      <c r="B147" s="6">
        <v>44341</v>
      </c>
      <c r="C147" s="12">
        <v>1000</v>
      </c>
      <c r="D147" s="12">
        <v>1000</v>
      </c>
      <c r="E147" s="12">
        <v>1000</v>
      </c>
      <c r="F147" s="12">
        <v>1000</v>
      </c>
      <c r="G147" s="12">
        <v>1000</v>
      </c>
      <c r="H147" s="12">
        <v>1000</v>
      </c>
      <c r="I147" s="12">
        <v>1000</v>
      </c>
      <c r="J147" s="12">
        <v>1000</v>
      </c>
      <c r="K147" s="12">
        <v>1000</v>
      </c>
      <c r="L147" s="12">
        <v>1000</v>
      </c>
      <c r="M147" s="12">
        <v>1000</v>
      </c>
      <c r="N147" s="12">
        <v>1000</v>
      </c>
      <c r="O147" s="12">
        <v>1000</v>
      </c>
      <c r="P147" s="12">
        <v>1000</v>
      </c>
      <c r="Q147" s="12">
        <v>1000</v>
      </c>
      <c r="R147" s="12">
        <v>1000</v>
      </c>
      <c r="S147" s="12">
        <v>1000</v>
      </c>
      <c r="T147" s="12">
        <v>1000</v>
      </c>
      <c r="U147" s="12">
        <v>1000</v>
      </c>
      <c r="V147" s="12">
        <v>1000</v>
      </c>
      <c r="W147" s="12">
        <v>1000</v>
      </c>
      <c r="X147" s="12">
        <v>1000</v>
      </c>
      <c r="Y147" s="12">
        <v>1000</v>
      </c>
      <c r="Z147" s="12">
        <v>1000</v>
      </c>
      <c r="AB147" s="7">
        <f t="shared" si="2"/>
        <v>24000</v>
      </c>
    </row>
    <row r="148" spans="2:28" x14ac:dyDescent="0.2">
      <c r="B148" s="6">
        <v>44342</v>
      </c>
      <c r="C148" s="12">
        <v>1000</v>
      </c>
      <c r="D148" s="12">
        <v>1000</v>
      </c>
      <c r="E148" s="12">
        <v>1000</v>
      </c>
      <c r="F148" s="12">
        <v>1000</v>
      </c>
      <c r="G148" s="12">
        <v>1000</v>
      </c>
      <c r="H148" s="12">
        <v>1000</v>
      </c>
      <c r="I148" s="12">
        <v>1000</v>
      </c>
      <c r="J148" s="12">
        <v>1000</v>
      </c>
      <c r="K148" s="12">
        <v>1000</v>
      </c>
      <c r="L148" s="12">
        <v>1000</v>
      </c>
      <c r="M148" s="12">
        <v>1000</v>
      </c>
      <c r="N148" s="12">
        <v>1000</v>
      </c>
      <c r="O148" s="12">
        <v>1000</v>
      </c>
      <c r="P148" s="12">
        <v>1000</v>
      </c>
      <c r="Q148" s="12">
        <v>1000</v>
      </c>
      <c r="R148" s="12">
        <v>1000</v>
      </c>
      <c r="S148" s="12">
        <v>1000</v>
      </c>
      <c r="T148" s="12">
        <v>1000</v>
      </c>
      <c r="U148" s="12">
        <v>1000</v>
      </c>
      <c r="V148" s="12">
        <v>1000</v>
      </c>
      <c r="W148" s="12">
        <v>1000</v>
      </c>
      <c r="X148" s="12">
        <v>1000</v>
      </c>
      <c r="Y148" s="12">
        <v>1000</v>
      </c>
      <c r="Z148" s="12">
        <v>1000</v>
      </c>
      <c r="AB148" s="7">
        <f t="shared" si="2"/>
        <v>24000</v>
      </c>
    </row>
    <row r="149" spans="2:28" x14ac:dyDescent="0.2">
      <c r="B149" s="6">
        <v>44343</v>
      </c>
      <c r="C149" s="12">
        <v>1000</v>
      </c>
      <c r="D149" s="12">
        <v>1000</v>
      </c>
      <c r="E149" s="12">
        <v>1000</v>
      </c>
      <c r="F149" s="12">
        <v>1000</v>
      </c>
      <c r="G149" s="12">
        <v>1000</v>
      </c>
      <c r="H149" s="12">
        <v>1000</v>
      </c>
      <c r="I149" s="12">
        <v>1000</v>
      </c>
      <c r="J149" s="12">
        <v>1000</v>
      </c>
      <c r="K149" s="12">
        <v>1000</v>
      </c>
      <c r="L149" s="12">
        <v>1000</v>
      </c>
      <c r="M149" s="12">
        <v>1000</v>
      </c>
      <c r="N149" s="12">
        <v>1000</v>
      </c>
      <c r="O149" s="12">
        <v>1000</v>
      </c>
      <c r="P149" s="12">
        <v>1000</v>
      </c>
      <c r="Q149" s="12">
        <v>1000</v>
      </c>
      <c r="R149" s="12">
        <v>1000</v>
      </c>
      <c r="S149" s="12">
        <v>1000</v>
      </c>
      <c r="T149" s="12">
        <v>1000</v>
      </c>
      <c r="U149" s="12">
        <v>1000</v>
      </c>
      <c r="V149" s="12">
        <v>1000</v>
      </c>
      <c r="W149" s="12">
        <v>1000</v>
      </c>
      <c r="X149" s="12">
        <v>1000</v>
      </c>
      <c r="Y149" s="12">
        <v>1000</v>
      </c>
      <c r="Z149" s="12">
        <v>1000</v>
      </c>
      <c r="AB149" s="7">
        <f t="shared" si="2"/>
        <v>24000</v>
      </c>
    </row>
    <row r="150" spans="2:28" x14ac:dyDescent="0.2">
      <c r="B150" s="6">
        <v>44344</v>
      </c>
      <c r="C150" s="12">
        <v>1000</v>
      </c>
      <c r="D150" s="12">
        <v>1000</v>
      </c>
      <c r="E150" s="12">
        <v>1000</v>
      </c>
      <c r="F150" s="12">
        <v>1000</v>
      </c>
      <c r="G150" s="12">
        <v>1000</v>
      </c>
      <c r="H150" s="12">
        <v>1000</v>
      </c>
      <c r="I150" s="12">
        <v>1000</v>
      </c>
      <c r="J150" s="12">
        <v>1000</v>
      </c>
      <c r="K150" s="12">
        <v>1000</v>
      </c>
      <c r="L150" s="12">
        <v>1000</v>
      </c>
      <c r="M150" s="12">
        <v>1000</v>
      </c>
      <c r="N150" s="12">
        <v>1000</v>
      </c>
      <c r="O150" s="12">
        <v>1000</v>
      </c>
      <c r="P150" s="12">
        <v>1000</v>
      </c>
      <c r="Q150" s="12">
        <v>1000</v>
      </c>
      <c r="R150" s="12">
        <v>1000</v>
      </c>
      <c r="S150" s="12">
        <v>1000</v>
      </c>
      <c r="T150" s="12">
        <v>1000</v>
      </c>
      <c r="U150" s="12">
        <v>1000</v>
      </c>
      <c r="V150" s="12">
        <v>1000</v>
      </c>
      <c r="W150" s="12">
        <v>1000</v>
      </c>
      <c r="X150" s="12">
        <v>1000</v>
      </c>
      <c r="Y150" s="12">
        <v>1000</v>
      </c>
      <c r="Z150" s="12">
        <v>1000</v>
      </c>
      <c r="AB150" s="7">
        <f t="shared" si="2"/>
        <v>24000</v>
      </c>
    </row>
    <row r="151" spans="2:28" x14ac:dyDescent="0.2">
      <c r="B151" s="6">
        <v>44345</v>
      </c>
      <c r="C151" s="12">
        <v>1000</v>
      </c>
      <c r="D151" s="12">
        <v>1000</v>
      </c>
      <c r="E151" s="12">
        <v>1000</v>
      </c>
      <c r="F151" s="12">
        <v>1000</v>
      </c>
      <c r="G151" s="12">
        <v>1000</v>
      </c>
      <c r="H151" s="12">
        <v>1000</v>
      </c>
      <c r="I151" s="12">
        <v>1000</v>
      </c>
      <c r="J151" s="12">
        <v>1000</v>
      </c>
      <c r="K151" s="12">
        <v>1000</v>
      </c>
      <c r="L151" s="12">
        <v>1000</v>
      </c>
      <c r="M151" s="12">
        <v>1000</v>
      </c>
      <c r="N151" s="12">
        <v>1000</v>
      </c>
      <c r="O151" s="12">
        <v>1000</v>
      </c>
      <c r="P151" s="12">
        <v>1000</v>
      </c>
      <c r="Q151" s="12">
        <v>1000</v>
      </c>
      <c r="R151" s="12">
        <v>1000</v>
      </c>
      <c r="S151" s="12">
        <v>1000</v>
      </c>
      <c r="T151" s="12">
        <v>1000</v>
      </c>
      <c r="U151" s="12">
        <v>1000</v>
      </c>
      <c r="V151" s="12">
        <v>1000</v>
      </c>
      <c r="W151" s="12">
        <v>1000</v>
      </c>
      <c r="X151" s="12">
        <v>1000</v>
      </c>
      <c r="Y151" s="12">
        <v>1000</v>
      </c>
      <c r="Z151" s="12">
        <v>1000</v>
      </c>
      <c r="AB151" s="7">
        <f t="shared" si="2"/>
        <v>24000</v>
      </c>
    </row>
    <row r="152" spans="2:28" x14ac:dyDescent="0.2">
      <c r="B152" s="6">
        <v>44346</v>
      </c>
      <c r="C152" s="12">
        <v>1000</v>
      </c>
      <c r="D152" s="12">
        <v>1000</v>
      </c>
      <c r="E152" s="12">
        <v>1000</v>
      </c>
      <c r="F152" s="12">
        <v>1000</v>
      </c>
      <c r="G152" s="12">
        <v>1000</v>
      </c>
      <c r="H152" s="12">
        <v>1000</v>
      </c>
      <c r="I152" s="12">
        <v>1000</v>
      </c>
      <c r="J152" s="12">
        <v>1000</v>
      </c>
      <c r="K152" s="12">
        <v>1000</v>
      </c>
      <c r="L152" s="12">
        <v>1000</v>
      </c>
      <c r="M152" s="12">
        <v>1000</v>
      </c>
      <c r="N152" s="12">
        <v>1000</v>
      </c>
      <c r="O152" s="12">
        <v>1000</v>
      </c>
      <c r="P152" s="12">
        <v>1000</v>
      </c>
      <c r="Q152" s="12">
        <v>1000</v>
      </c>
      <c r="R152" s="12">
        <v>1000</v>
      </c>
      <c r="S152" s="12">
        <v>1000</v>
      </c>
      <c r="T152" s="12">
        <v>1000</v>
      </c>
      <c r="U152" s="12">
        <v>1000</v>
      </c>
      <c r="V152" s="12">
        <v>1000</v>
      </c>
      <c r="W152" s="12">
        <v>1000</v>
      </c>
      <c r="X152" s="12">
        <v>1000</v>
      </c>
      <c r="Y152" s="12">
        <v>1000</v>
      </c>
      <c r="Z152" s="12">
        <v>1000</v>
      </c>
      <c r="AB152" s="7">
        <f t="shared" si="2"/>
        <v>24000</v>
      </c>
    </row>
    <row r="153" spans="2:28" x14ac:dyDescent="0.2">
      <c r="B153" s="6">
        <v>44347</v>
      </c>
      <c r="C153" s="12">
        <v>1000</v>
      </c>
      <c r="D153" s="12">
        <v>1000</v>
      </c>
      <c r="E153" s="12">
        <v>1000</v>
      </c>
      <c r="F153" s="12">
        <v>1000</v>
      </c>
      <c r="G153" s="12">
        <v>1000</v>
      </c>
      <c r="H153" s="12">
        <v>1000</v>
      </c>
      <c r="I153" s="12">
        <v>1000</v>
      </c>
      <c r="J153" s="12">
        <v>1000</v>
      </c>
      <c r="K153" s="12">
        <v>1000</v>
      </c>
      <c r="L153" s="12">
        <v>1000</v>
      </c>
      <c r="M153" s="12">
        <v>1000</v>
      </c>
      <c r="N153" s="12">
        <v>1000</v>
      </c>
      <c r="O153" s="12">
        <v>1000</v>
      </c>
      <c r="P153" s="12">
        <v>1000</v>
      </c>
      <c r="Q153" s="12">
        <v>1000</v>
      </c>
      <c r="R153" s="12">
        <v>1000</v>
      </c>
      <c r="S153" s="12">
        <v>1000</v>
      </c>
      <c r="T153" s="12">
        <v>1000</v>
      </c>
      <c r="U153" s="12">
        <v>1000</v>
      </c>
      <c r="V153" s="12">
        <v>1000</v>
      </c>
      <c r="W153" s="12">
        <v>1000</v>
      </c>
      <c r="X153" s="12">
        <v>1000</v>
      </c>
      <c r="Y153" s="12">
        <v>1000</v>
      </c>
      <c r="Z153" s="12">
        <v>1000</v>
      </c>
      <c r="AB153" s="7">
        <f t="shared" si="2"/>
        <v>24000</v>
      </c>
    </row>
    <row r="154" spans="2:28" x14ac:dyDescent="0.2">
      <c r="B154" s="6">
        <v>44348</v>
      </c>
      <c r="C154" s="12">
        <v>1000</v>
      </c>
      <c r="D154" s="12">
        <v>1000</v>
      </c>
      <c r="E154" s="12">
        <v>1000</v>
      </c>
      <c r="F154" s="12">
        <v>1000</v>
      </c>
      <c r="G154" s="12">
        <v>1000</v>
      </c>
      <c r="H154" s="12">
        <v>1000</v>
      </c>
      <c r="I154" s="12">
        <v>1000</v>
      </c>
      <c r="J154" s="12">
        <v>1000</v>
      </c>
      <c r="K154" s="12">
        <v>1000</v>
      </c>
      <c r="L154" s="12">
        <v>1000</v>
      </c>
      <c r="M154" s="12">
        <v>1000</v>
      </c>
      <c r="N154" s="12">
        <v>1000</v>
      </c>
      <c r="O154" s="12">
        <v>1000</v>
      </c>
      <c r="P154" s="12">
        <v>1000</v>
      </c>
      <c r="Q154" s="12">
        <v>1000</v>
      </c>
      <c r="R154" s="12">
        <v>1000</v>
      </c>
      <c r="S154" s="12">
        <v>1000</v>
      </c>
      <c r="T154" s="12">
        <v>1000</v>
      </c>
      <c r="U154" s="12">
        <v>1000</v>
      </c>
      <c r="V154" s="12">
        <v>1000</v>
      </c>
      <c r="W154" s="12">
        <v>1000</v>
      </c>
      <c r="X154" s="12">
        <v>1000</v>
      </c>
      <c r="Y154" s="12">
        <v>1000</v>
      </c>
      <c r="Z154" s="12">
        <v>1000</v>
      </c>
      <c r="AB154" s="7">
        <f t="shared" si="2"/>
        <v>24000</v>
      </c>
    </row>
    <row r="155" spans="2:28" x14ac:dyDescent="0.2">
      <c r="B155" s="6">
        <v>44349</v>
      </c>
      <c r="C155" s="12">
        <v>1000</v>
      </c>
      <c r="D155" s="12">
        <v>1000</v>
      </c>
      <c r="E155" s="12">
        <v>1000</v>
      </c>
      <c r="F155" s="12">
        <v>1000</v>
      </c>
      <c r="G155" s="12">
        <v>1000</v>
      </c>
      <c r="H155" s="12">
        <v>1000</v>
      </c>
      <c r="I155" s="12">
        <v>1000</v>
      </c>
      <c r="J155" s="12">
        <v>1000</v>
      </c>
      <c r="K155" s="12">
        <v>1000</v>
      </c>
      <c r="L155" s="12">
        <v>1000</v>
      </c>
      <c r="M155" s="12">
        <v>1000</v>
      </c>
      <c r="N155" s="12">
        <v>1000</v>
      </c>
      <c r="O155" s="12">
        <v>1000</v>
      </c>
      <c r="P155" s="12">
        <v>1000</v>
      </c>
      <c r="Q155" s="12">
        <v>1000</v>
      </c>
      <c r="R155" s="12">
        <v>1000</v>
      </c>
      <c r="S155" s="12">
        <v>1000</v>
      </c>
      <c r="T155" s="12">
        <v>1000</v>
      </c>
      <c r="U155" s="12">
        <v>1000</v>
      </c>
      <c r="V155" s="12">
        <v>1000</v>
      </c>
      <c r="W155" s="12">
        <v>1000</v>
      </c>
      <c r="X155" s="12">
        <v>1000</v>
      </c>
      <c r="Y155" s="12">
        <v>1000</v>
      </c>
      <c r="Z155" s="12">
        <v>1000</v>
      </c>
      <c r="AB155" s="7">
        <f t="shared" si="2"/>
        <v>24000</v>
      </c>
    </row>
    <row r="156" spans="2:28" x14ac:dyDescent="0.2">
      <c r="B156" s="6">
        <v>44350</v>
      </c>
      <c r="C156" s="12">
        <v>1000</v>
      </c>
      <c r="D156" s="12">
        <v>1000</v>
      </c>
      <c r="E156" s="12">
        <v>1000</v>
      </c>
      <c r="F156" s="12">
        <v>1000</v>
      </c>
      <c r="G156" s="12">
        <v>1000</v>
      </c>
      <c r="H156" s="12">
        <v>1000</v>
      </c>
      <c r="I156" s="12">
        <v>1000</v>
      </c>
      <c r="J156" s="12">
        <v>1000</v>
      </c>
      <c r="K156" s="12">
        <v>1000</v>
      </c>
      <c r="L156" s="12">
        <v>1000</v>
      </c>
      <c r="M156" s="12">
        <v>1000</v>
      </c>
      <c r="N156" s="12">
        <v>1000</v>
      </c>
      <c r="O156" s="12">
        <v>1000</v>
      </c>
      <c r="P156" s="12">
        <v>1000</v>
      </c>
      <c r="Q156" s="12">
        <v>1000</v>
      </c>
      <c r="R156" s="12">
        <v>1000</v>
      </c>
      <c r="S156" s="12">
        <v>1000</v>
      </c>
      <c r="T156" s="12">
        <v>1000</v>
      </c>
      <c r="U156" s="12">
        <v>1000</v>
      </c>
      <c r="V156" s="12">
        <v>1000</v>
      </c>
      <c r="W156" s="12">
        <v>1000</v>
      </c>
      <c r="X156" s="12">
        <v>1000</v>
      </c>
      <c r="Y156" s="12">
        <v>1000</v>
      </c>
      <c r="Z156" s="12">
        <v>1000</v>
      </c>
      <c r="AB156" s="7">
        <f t="shared" si="2"/>
        <v>24000</v>
      </c>
    </row>
    <row r="157" spans="2:28" x14ac:dyDescent="0.2">
      <c r="B157" s="6">
        <v>44351</v>
      </c>
      <c r="C157" s="12">
        <v>1000</v>
      </c>
      <c r="D157" s="12">
        <v>1000</v>
      </c>
      <c r="E157" s="12">
        <v>1000</v>
      </c>
      <c r="F157" s="12">
        <v>1000</v>
      </c>
      <c r="G157" s="12">
        <v>1000</v>
      </c>
      <c r="H157" s="12">
        <v>1000</v>
      </c>
      <c r="I157" s="12">
        <v>1000</v>
      </c>
      <c r="J157" s="12">
        <v>1000</v>
      </c>
      <c r="K157" s="12">
        <v>1000</v>
      </c>
      <c r="L157" s="12">
        <v>1000</v>
      </c>
      <c r="M157" s="12">
        <v>1000</v>
      </c>
      <c r="N157" s="12">
        <v>1000</v>
      </c>
      <c r="O157" s="12">
        <v>1000</v>
      </c>
      <c r="P157" s="12">
        <v>1000</v>
      </c>
      <c r="Q157" s="12">
        <v>1000</v>
      </c>
      <c r="R157" s="12">
        <v>1000</v>
      </c>
      <c r="S157" s="12">
        <v>1000</v>
      </c>
      <c r="T157" s="12">
        <v>1000</v>
      </c>
      <c r="U157" s="12">
        <v>1000</v>
      </c>
      <c r="V157" s="12">
        <v>1000</v>
      </c>
      <c r="W157" s="12">
        <v>1000</v>
      </c>
      <c r="X157" s="12">
        <v>1000</v>
      </c>
      <c r="Y157" s="12">
        <v>1000</v>
      </c>
      <c r="Z157" s="12">
        <v>1000</v>
      </c>
      <c r="AB157" s="7">
        <f t="shared" si="2"/>
        <v>24000</v>
      </c>
    </row>
    <row r="158" spans="2:28" x14ac:dyDescent="0.2">
      <c r="B158" s="6">
        <v>44352</v>
      </c>
      <c r="C158" s="12">
        <v>1000</v>
      </c>
      <c r="D158" s="12">
        <v>1000</v>
      </c>
      <c r="E158" s="12">
        <v>1000</v>
      </c>
      <c r="F158" s="12">
        <v>1000</v>
      </c>
      <c r="G158" s="12">
        <v>1000</v>
      </c>
      <c r="H158" s="12">
        <v>1000</v>
      </c>
      <c r="I158" s="12">
        <v>1000</v>
      </c>
      <c r="J158" s="12">
        <v>1000</v>
      </c>
      <c r="K158" s="12">
        <v>1000</v>
      </c>
      <c r="L158" s="12">
        <v>1000</v>
      </c>
      <c r="M158" s="12">
        <v>1000</v>
      </c>
      <c r="N158" s="12">
        <v>1000</v>
      </c>
      <c r="O158" s="12">
        <v>1000</v>
      </c>
      <c r="P158" s="12">
        <v>1000</v>
      </c>
      <c r="Q158" s="12">
        <v>1000</v>
      </c>
      <c r="R158" s="12">
        <v>1000</v>
      </c>
      <c r="S158" s="12">
        <v>1000</v>
      </c>
      <c r="T158" s="12">
        <v>1000</v>
      </c>
      <c r="U158" s="12">
        <v>1000</v>
      </c>
      <c r="V158" s="12">
        <v>1000</v>
      </c>
      <c r="W158" s="12">
        <v>1000</v>
      </c>
      <c r="X158" s="12">
        <v>1000</v>
      </c>
      <c r="Y158" s="12">
        <v>1000</v>
      </c>
      <c r="Z158" s="12">
        <v>1000</v>
      </c>
      <c r="AB158" s="7">
        <f t="shared" si="2"/>
        <v>24000</v>
      </c>
    </row>
    <row r="159" spans="2:28" x14ac:dyDescent="0.2">
      <c r="B159" s="6">
        <v>44353</v>
      </c>
      <c r="C159" s="12">
        <v>1000</v>
      </c>
      <c r="D159" s="12">
        <v>1000</v>
      </c>
      <c r="E159" s="12">
        <v>1000</v>
      </c>
      <c r="F159" s="12">
        <v>1000</v>
      </c>
      <c r="G159" s="12">
        <v>1000</v>
      </c>
      <c r="H159" s="12">
        <v>1000</v>
      </c>
      <c r="I159" s="12">
        <v>1000</v>
      </c>
      <c r="J159" s="12">
        <v>1000</v>
      </c>
      <c r="K159" s="12">
        <v>1000</v>
      </c>
      <c r="L159" s="12">
        <v>1000</v>
      </c>
      <c r="M159" s="12">
        <v>1000</v>
      </c>
      <c r="N159" s="12">
        <v>1000</v>
      </c>
      <c r="O159" s="12">
        <v>1000</v>
      </c>
      <c r="P159" s="12">
        <v>1000</v>
      </c>
      <c r="Q159" s="12">
        <v>1000</v>
      </c>
      <c r="R159" s="12">
        <v>1000</v>
      </c>
      <c r="S159" s="12">
        <v>1000</v>
      </c>
      <c r="T159" s="12">
        <v>1000</v>
      </c>
      <c r="U159" s="12">
        <v>1000</v>
      </c>
      <c r="V159" s="12">
        <v>1000</v>
      </c>
      <c r="W159" s="12">
        <v>1000</v>
      </c>
      <c r="X159" s="12">
        <v>1000</v>
      </c>
      <c r="Y159" s="12">
        <v>1000</v>
      </c>
      <c r="Z159" s="12">
        <v>1000</v>
      </c>
      <c r="AB159" s="7">
        <f t="shared" si="2"/>
        <v>24000</v>
      </c>
    </row>
    <row r="160" spans="2:28" x14ac:dyDescent="0.2">
      <c r="B160" s="6">
        <v>44354</v>
      </c>
      <c r="C160" s="12">
        <v>1000</v>
      </c>
      <c r="D160" s="12">
        <v>1000</v>
      </c>
      <c r="E160" s="12">
        <v>1000</v>
      </c>
      <c r="F160" s="12">
        <v>1000</v>
      </c>
      <c r="G160" s="12">
        <v>1000</v>
      </c>
      <c r="H160" s="12">
        <v>1000</v>
      </c>
      <c r="I160" s="12">
        <v>1000</v>
      </c>
      <c r="J160" s="12">
        <v>1000</v>
      </c>
      <c r="K160" s="12">
        <v>1000</v>
      </c>
      <c r="L160" s="12">
        <v>1000</v>
      </c>
      <c r="M160" s="12">
        <v>1000</v>
      </c>
      <c r="N160" s="12">
        <v>1000</v>
      </c>
      <c r="O160" s="12">
        <v>1000</v>
      </c>
      <c r="P160" s="12">
        <v>1000</v>
      </c>
      <c r="Q160" s="12">
        <v>1000</v>
      </c>
      <c r="R160" s="12">
        <v>1000</v>
      </c>
      <c r="S160" s="12">
        <v>1000</v>
      </c>
      <c r="T160" s="12">
        <v>1000</v>
      </c>
      <c r="U160" s="12">
        <v>1000</v>
      </c>
      <c r="V160" s="12">
        <v>1000</v>
      </c>
      <c r="W160" s="12">
        <v>1000</v>
      </c>
      <c r="X160" s="12">
        <v>1000</v>
      </c>
      <c r="Y160" s="12">
        <v>1000</v>
      </c>
      <c r="Z160" s="12">
        <v>1000</v>
      </c>
      <c r="AB160" s="7">
        <f t="shared" si="2"/>
        <v>24000</v>
      </c>
    </row>
    <row r="161" spans="2:28" x14ac:dyDescent="0.2">
      <c r="B161" s="6">
        <v>44355</v>
      </c>
      <c r="C161" s="12">
        <v>1000</v>
      </c>
      <c r="D161" s="12">
        <v>1000</v>
      </c>
      <c r="E161" s="12">
        <v>1000</v>
      </c>
      <c r="F161" s="12">
        <v>1000</v>
      </c>
      <c r="G161" s="12">
        <v>1000</v>
      </c>
      <c r="H161" s="12">
        <v>1000</v>
      </c>
      <c r="I161" s="12">
        <v>1000</v>
      </c>
      <c r="J161" s="12">
        <v>1000</v>
      </c>
      <c r="K161" s="12">
        <v>1000</v>
      </c>
      <c r="L161" s="12">
        <v>1000</v>
      </c>
      <c r="M161" s="12">
        <v>1000</v>
      </c>
      <c r="N161" s="12">
        <v>1000</v>
      </c>
      <c r="O161" s="12">
        <v>1000</v>
      </c>
      <c r="P161" s="12">
        <v>1000</v>
      </c>
      <c r="Q161" s="12">
        <v>1000</v>
      </c>
      <c r="R161" s="12">
        <v>1000</v>
      </c>
      <c r="S161" s="12">
        <v>1000</v>
      </c>
      <c r="T161" s="12">
        <v>1000</v>
      </c>
      <c r="U161" s="12">
        <v>1000</v>
      </c>
      <c r="V161" s="12">
        <v>1000</v>
      </c>
      <c r="W161" s="12">
        <v>1000</v>
      </c>
      <c r="X161" s="12">
        <v>1000</v>
      </c>
      <c r="Y161" s="12">
        <v>1000</v>
      </c>
      <c r="Z161" s="12">
        <v>1000</v>
      </c>
      <c r="AB161" s="7">
        <f t="shared" si="2"/>
        <v>24000</v>
      </c>
    </row>
    <row r="162" spans="2:28" x14ac:dyDescent="0.2">
      <c r="B162" s="6">
        <v>44356</v>
      </c>
      <c r="C162" s="12">
        <v>1000</v>
      </c>
      <c r="D162" s="12">
        <v>1000</v>
      </c>
      <c r="E162" s="12">
        <v>1000</v>
      </c>
      <c r="F162" s="12">
        <v>1000</v>
      </c>
      <c r="G162" s="12">
        <v>1000</v>
      </c>
      <c r="H162" s="12">
        <v>1000</v>
      </c>
      <c r="I162" s="12">
        <v>1000</v>
      </c>
      <c r="J162" s="12">
        <v>1000</v>
      </c>
      <c r="K162" s="12">
        <v>1000</v>
      </c>
      <c r="L162" s="12">
        <v>1000</v>
      </c>
      <c r="M162" s="12">
        <v>1000</v>
      </c>
      <c r="N162" s="12">
        <v>1000</v>
      </c>
      <c r="O162" s="12">
        <v>1000</v>
      </c>
      <c r="P162" s="12">
        <v>1000</v>
      </c>
      <c r="Q162" s="12">
        <v>1000</v>
      </c>
      <c r="R162" s="12">
        <v>1000</v>
      </c>
      <c r="S162" s="12">
        <v>1000</v>
      </c>
      <c r="T162" s="12">
        <v>1000</v>
      </c>
      <c r="U162" s="12">
        <v>1000</v>
      </c>
      <c r="V162" s="12">
        <v>1000</v>
      </c>
      <c r="W162" s="12">
        <v>1000</v>
      </c>
      <c r="X162" s="12">
        <v>1000</v>
      </c>
      <c r="Y162" s="12">
        <v>1000</v>
      </c>
      <c r="Z162" s="12">
        <v>1000</v>
      </c>
      <c r="AB162" s="7">
        <f t="shared" si="2"/>
        <v>24000</v>
      </c>
    </row>
    <row r="163" spans="2:28" x14ac:dyDescent="0.2">
      <c r="B163" s="6">
        <v>44357</v>
      </c>
      <c r="C163" s="12">
        <v>1000</v>
      </c>
      <c r="D163" s="12">
        <v>1000</v>
      </c>
      <c r="E163" s="12">
        <v>1000</v>
      </c>
      <c r="F163" s="12">
        <v>1000</v>
      </c>
      <c r="G163" s="12">
        <v>1000</v>
      </c>
      <c r="H163" s="12">
        <v>1000</v>
      </c>
      <c r="I163" s="12">
        <v>1000</v>
      </c>
      <c r="J163" s="12">
        <v>1000</v>
      </c>
      <c r="K163" s="12">
        <v>1000</v>
      </c>
      <c r="L163" s="12">
        <v>1000</v>
      </c>
      <c r="M163" s="12">
        <v>1000</v>
      </c>
      <c r="N163" s="12">
        <v>1000</v>
      </c>
      <c r="O163" s="12">
        <v>1000</v>
      </c>
      <c r="P163" s="12">
        <v>1000</v>
      </c>
      <c r="Q163" s="12">
        <v>1000</v>
      </c>
      <c r="R163" s="12">
        <v>1000</v>
      </c>
      <c r="S163" s="12">
        <v>1000</v>
      </c>
      <c r="T163" s="12">
        <v>1000</v>
      </c>
      <c r="U163" s="12">
        <v>1000</v>
      </c>
      <c r="V163" s="12">
        <v>1000</v>
      </c>
      <c r="W163" s="12">
        <v>1000</v>
      </c>
      <c r="X163" s="12">
        <v>1000</v>
      </c>
      <c r="Y163" s="12">
        <v>1000</v>
      </c>
      <c r="Z163" s="12">
        <v>1000</v>
      </c>
      <c r="AB163" s="7">
        <f t="shared" si="2"/>
        <v>24000</v>
      </c>
    </row>
    <row r="164" spans="2:28" x14ac:dyDescent="0.2">
      <c r="B164" s="6">
        <v>44358</v>
      </c>
      <c r="C164" s="12">
        <v>1000</v>
      </c>
      <c r="D164" s="12">
        <v>1000</v>
      </c>
      <c r="E164" s="12">
        <v>1000</v>
      </c>
      <c r="F164" s="12">
        <v>1000</v>
      </c>
      <c r="G164" s="12">
        <v>1000</v>
      </c>
      <c r="H164" s="12">
        <v>1000</v>
      </c>
      <c r="I164" s="12">
        <v>1000</v>
      </c>
      <c r="J164" s="12">
        <v>1000</v>
      </c>
      <c r="K164" s="12">
        <v>1000</v>
      </c>
      <c r="L164" s="12">
        <v>1000</v>
      </c>
      <c r="M164" s="12">
        <v>1000</v>
      </c>
      <c r="N164" s="12">
        <v>1000</v>
      </c>
      <c r="O164" s="12">
        <v>1000</v>
      </c>
      <c r="P164" s="12">
        <v>1000</v>
      </c>
      <c r="Q164" s="12">
        <v>1000</v>
      </c>
      <c r="R164" s="12">
        <v>1000</v>
      </c>
      <c r="S164" s="12">
        <v>1000</v>
      </c>
      <c r="T164" s="12">
        <v>1000</v>
      </c>
      <c r="U164" s="12">
        <v>1000</v>
      </c>
      <c r="V164" s="12">
        <v>1000</v>
      </c>
      <c r="W164" s="12">
        <v>1000</v>
      </c>
      <c r="X164" s="12">
        <v>1000</v>
      </c>
      <c r="Y164" s="12">
        <v>1000</v>
      </c>
      <c r="Z164" s="12">
        <v>1000</v>
      </c>
      <c r="AB164" s="7">
        <f t="shared" si="2"/>
        <v>24000</v>
      </c>
    </row>
    <row r="165" spans="2:28" x14ac:dyDescent="0.2">
      <c r="B165" s="6">
        <v>44359</v>
      </c>
      <c r="C165" s="12">
        <v>1000</v>
      </c>
      <c r="D165" s="12">
        <v>1000</v>
      </c>
      <c r="E165" s="12">
        <v>1000</v>
      </c>
      <c r="F165" s="12">
        <v>1000</v>
      </c>
      <c r="G165" s="12">
        <v>1000</v>
      </c>
      <c r="H165" s="12">
        <v>1000</v>
      </c>
      <c r="I165" s="12">
        <v>1000</v>
      </c>
      <c r="J165" s="12">
        <v>1000</v>
      </c>
      <c r="K165" s="12">
        <v>1000</v>
      </c>
      <c r="L165" s="12">
        <v>1000</v>
      </c>
      <c r="M165" s="12">
        <v>1000</v>
      </c>
      <c r="N165" s="12">
        <v>1000</v>
      </c>
      <c r="O165" s="12">
        <v>1000</v>
      </c>
      <c r="P165" s="12">
        <v>1000</v>
      </c>
      <c r="Q165" s="12">
        <v>1000</v>
      </c>
      <c r="R165" s="12">
        <v>1000</v>
      </c>
      <c r="S165" s="12">
        <v>1000</v>
      </c>
      <c r="T165" s="12">
        <v>1000</v>
      </c>
      <c r="U165" s="12">
        <v>1000</v>
      </c>
      <c r="V165" s="12">
        <v>1000</v>
      </c>
      <c r="W165" s="12">
        <v>1000</v>
      </c>
      <c r="X165" s="12">
        <v>1000</v>
      </c>
      <c r="Y165" s="12">
        <v>1000</v>
      </c>
      <c r="Z165" s="12">
        <v>1000</v>
      </c>
      <c r="AB165" s="7">
        <f t="shared" si="2"/>
        <v>24000</v>
      </c>
    </row>
    <row r="166" spans="2:28" x14ac:dyDescent="0.2">
      <c r="B166" s="6">
        <v>44360</v>
      </c>
      <c r="C166" s="12">
        <v>1000</v>
      </c>
      <c r="D166" s="12">
        <v>1000</v>
      </c>
      <c r="E166" s="12">
        <v>1000</v>
      </c>
      <c r="F166" s="12">
        <v>1000</v>
      </c>
      <c r="G166" s="12">
        <v>1000</v>
      </c>
      <c r="H166" s="12">
        <v>1000</v>
      </c>
      <c r="I166" s="12">
        <v>1000</v>
      </c>
      <c r="J166" s="12">
        <v>1000</v>
      </c>
      <c r="K166" s="12">
        <v>1000</v>
      </c>
      <c r="L166" s="12">
        <v>1000</v>
      </c>
      <c r="M166" s="12">
        <v>1000</v>
      </c>
      <c r="N166" s="12">
        <v>1000</v>
      </c>
      <c r="O166" s="12">
        <v>1000</v>
      </c>
      <c r="P166" s="12">
        <v>1000</v>
      </c>
      <c r="Q166" s="12">
        <v>1000</v>
      </c>
      <c r="R166" s="12">
        <v>1000</v>
      </c>
      <c r="S166" s="12">
        <v>1000</v>
      </c>
      <c r="T166" s="12">
        <v>1000</v>
      </c>
      <c r="U166" s="12">
        <v>1000</v>
      </c>
      <c r="V166" s="12">
        <v>1000</v>
      </c>
      <c r="W166" s="12">
        <v>1000</v>
      </c>
      <c r="X166" s="12">
        <v>1000</v>
      </c>
      <c r="Y166" s="12">
        <v>1000</v>
      </c>
      <c r="Z166" s="12">
        <v>1000</v>
      </c>
      <c r="AB166" s="7">
        <f t="shared" si="2"/>
        <v>24000</v>
      </c>
    </row>
    <row r="167" spans="2:28" x14ac:dyDescent="0.2">
      <c r="B167" s="6">
        <v>44361</v>
      </c>
      <c r="C167" s="12">
        <v>1000</v>
      </c>
      <c r="D167" s="12">
        <v>1000</v>
      </c>
      <c r="E167" s="12">
        <v>1000</v>
      </c>
      <c r="F167" s="12">
        <v>1000</v>
      </c>
      <c r="G167" s="12">
        <v>1000</v>
      </c>
      <c r="H167" s="12">
        <v>1000</v>
      </c>
      <c r="I167" s="12">
        <v>1000</v>
      </c>
      <c r="J167" s="12">
        <v>1000</v>
      </c>
      <c r="K167" s="12">
        <v>1000</v>
      </c>
      <c r="L167" s="12">
        <v>1000</v>
      </c>
      <c r="M167" s="12">
        <v>1000</v>
      </c>
      <c r="N167" s="12">
        <v>1000</v>
      </c>
      <c r="O167" s="12">
        <v>1000</v>
      </c>
      <c r="P167" s="12">
        <v>1000</v>
      </c>
      <c r="Q167" s="12">
        <v>1000</v>
      </c>
      <c r="R167" s="12">
        <v>1000</v>
      </c>
      <c r="S167" s="12">
        <v>1000</v>
      </c>
      <c r="T167" s="12">
        <v>1000</v>
      </c>
      <c r="U167" s="12">
        <v>1000</v>
      </c>
      <c r="V167" s="12">
        <v>1000</v>
      </c>
      <c r="W167" s="12">
        <v>1000</v>
      </c>
      <c r="X167" s="12">
        <v>1000</v>
      </c>
      <c r="Y167" s="12">
        <v>1000</v>
      </c>
      <c r="Z167" s="12">
        <v>1000</v>
      </c>
      <c r="AB167" s="7">
        <f t="shared" si="2"/>
        <v>24000</v>
      </c>
    </row>
    <row r="168" spans="2:28" x14ac:dyDescent="0.2">
      <c r="B168" s="6">
        <v>44362</v>
      </c>
      <c r="C168" s="12">
        <v>1000</v>
      </c>
      <c r="D168" s="12">
        <v>1000</v>
      </c>
      <c r="E168" s="12">
        <v>1000</v>
      </c>
      <c r="F168" s="12">
        <v>1000</v>
      </c>
      <c r="G168" s="12">
        <v>1000</v>
      </c>
      <c r="H168" s="12">
        <v>1000</v>
      </c>
      <c r="I168" s="12">
        <v>1000</v>
      </c>
      <c r="J168" s="12">
        <v>1000</v>
      </c>
      <c r="K168" s="12">
        <v>1000</v>
      </c>
      <c r="L168" s="12">
        <v>1000</v>
      </c>
      <c r="M168" s="12">
        <v>1000</v>
      </c>
      <c r="N168" s="12">
        <v>1000</v>
      </c>
      <c r="O168" s="12">
        <v>1000</v>
      </c>
      <c r="P168" s="12">
        <v>1000</v>
      </c>
      <c r="Q168" s="12">
        <v>1000</v>
      </c>
      <c r="R168" s="12">
        <v>1000</v>
      </c>
      <c r="S168" s="12">
        <v>1000</v>
      </c>
      <c r="T168" s="12">
        <v>1000</v>
      </c>
      <c r="U168" s="12">
        <v>1000</v>
      </c>
      <c r="V168" s="12">
        <v>1000</v>
      </c>
      <c r="W168" s="12">
        <v>1000</v>
      </c>
      <c r="X168" s="12">
        <v>1000</v>
      </c>
      <c r="Y168" s="12">
        <v>1000</v>
      </c>
      <c r="Z168" s="12">
        <v>1000</v>
      </c>
      <c r="AB168" s="7">
        <f t="shared" si="2"/>
        <v>24000</v>
      </c>
    </row>
    <row r="169" spans="2:28" x14ac:dyDescent="0.2">
      <c r="B169" s="6">
        <v>44363</v>
      </c>
      <c r="C169" s="12">
        <v>1000</v>
      </c>
      <c r="D169" s="12">
        <v>1000</v>
      </c>
      <c r="E169" s="12">
        <v>1000</v>
      </c>
      <c r="F169" s="12">
        <v>1000</v>
      </c>
      <c r="G169" s="12">
        <v>1000</v>
      </c>
      <c r="H169" s="12">
        <v>1000</v>
      </c>
      <c r="I169" s="12">
        <v>1000</v>
      </c>
      <c r="J169" s="12">
        <v>1000</v>
      </c>
      <c r="K169" s="12">
        <v>1000</v>
      </c>
      <c r="L169" s="12">
        <v>1000</v>
      </c>
      <c r="M169" s="12">
        <v>1000</v>
      </c>
      <c r="N169" s="12">
        <v>1000</v>
      </c>
      <c r="O169" s="12">
        <v>1000</v>
      </c>
      <c r="P169" s="12">
        <v>1000</v>
      </c>
      <c r="Q169" s="12">
        <v>1000</v>
      </c>
      <c r="R169" s="12">
        <v>1000</v>
      </c>
      <c r="S169" s="12">
        <v>1000</v>
      </c>
      <c r="T169" s="12">
        <v>1000</v>
      </c>
      <c r="U169" s="12">
        <v>1000</v>
      </c>
      <c r="V169" s="12">
        <v>1000</v>
      </c>
      <c r="W169" s="12">
        <v>1000</v>
      </c>
      <c r="X169" s="12">
        <v>1000</v>
      </c>
      <c r="Y169" s="12">
        <v>1000</v>
      </c>
      <c r="Z169" s="12">
        <v>1000</v>
      </c>
      <c r="AB169" s="7">
        <f t="shared" si="2"/>
        <v>24000</v>
      </c>
    </row>
    <row r="170" spans="2:28" x14ac:dyDescent="0.2">
      <c r="B170" s="6">
        <v>44364</v>
      </c>
      <c r="C170" s="12">
        <v>1000</v>
      </c>
      <c r="D170" s="12">
        <v>1000</v>
      </c>
      <c r="E170" s="12">
        <v>1000</v>
      </c>
      <c r="F170" s="12">
        <v>1000</v>
      </c>
      <c r="G170" s="12">
        <v>1000</v>
      </c>
      <c r="H170" s="12">
        <v>1000</v>
      </c>
      <c r="I170" s="12">
        <v>1000</v>
      </c>
      <c r="J170" s="12">
        <v>1000</v>
      </c>
      <c r="K170" s="12">
        <v>1000</v>
      </c>
      <c r="L170" s="12">
        <v>1000</v>
      </c>
      <c r="M170" s="12">
        <v>1000</v>
      </c>
      <c r="N170" s="12">
        <v>1000</v>
      </c>
      <c r="O170" s="12">
        <v>1000</v>
      </c>
      <c r="P170" s="12">
        <v>1000</v>
      </c>
      <c r="Q170" s="12">
        <v>1000</v>
      </c>
      <c r="R170" s="12">
        <v>1000</v>
      </c>
      <c r="S170" s="12">
        <v>1000</v>
      </c>
      <c r="T170" s="12">
        <v>1000</v>
      </c>
      <c r="U170" s="12">
        <v>1000</v>
      </c>
      <c r="V170" s="12">
        <v>1000</v>
      </c>
      <c r="W170" s="12">
        <v>1000</v>
      </c>
      <c r="X170" s="12">
        <v>1000</v>
      </c>
      <c r="Y170" s="12">
        <v>1000</v>
      </c>
      <c r="Z170" s="12">
        <v>1000</v>
      </c>
      <c r="AB170" s="7">
        <f t="shared" si="2"/>
        <v>24000</v>
      </c>
    </row>
    <row r="171" spans="2:28" x14ac:dyDescent="0.2">
      <c r="B171" s="6">
        <v>44365</v>
      </c>
      <c r="C171" s="12">
        <v>1000</v>
      </c>
      <c r="D171" s="12">
        <v>1000</v>
      </c>
      <c r="E171" s="12">
        <v>1000</v>
      </c>
      <c r="F171" s="12">
        <v>1000</v>
      </c>
      <c r="G171" s="12">
        <v>1000</v>
      </c>
      <c r="H171" s="12">
        <v>1000</v>
      </c>
      <c r="I171" s="12">
        <v>1000</v>
      </c>
      <c r="J171" s="12">
        <v>1000</v>
      </c>
      <c r="K171" s="12">
        <v>1000</v>
      </c>
      <c r="L171" s="12">
        <v>1000</v>
      </c>
      <c r="M171" s="12">
        <v>1000</v>
      </c>
      <c r="N171" s="12">
        <v>1000</v>
      </c>
      <c r="O171" s="12">
        <v>1000</v>
      </c>
      <c r="P171" s="12">
        <v>1000</v>
      </c>
      <c r="Q171" s="12">
        <v>1000</v>
      </c>
      <c r="R171" s="12">
        <v>1000</v>
      </c>
      <c r="S171" s="12">
        <v>1000</v>
      </c>
      <c r="T171" s="12">
        <v>1000</v>
      </c>
      <c r="U171" s="12">
        <v>1000</v>
      </c>
      <c r="V171" s="12">
        <v>1000</v>
      </c>
      <c r="W171" s="12">
        <v>1000</v>
      </c>
      <c r="X171" s="12">
        <v>1000</v>
      </c>
      <c r="Y171" s="12">
        <v>1000</v>
      </c>
      <c r="Z171" s="12">
        <v>1000</v>
      </c>
      <c r="AB171" s="7">
        <f t="shared" si="2"/>
        <v>24000</v>
      </c>
    </row>
    <row r="172" spans="2:28" x14ac:dyDescent="0.2">
      <c r="B172" s="6">
        <v>44366</v>
      </c>
      <c r="C172" s="12">
        <v>1000</v>
      </c>
      <c r="D172" s="12">
        <v>1000</v>
      </c>
      <c r="E172" s="12">
        <v>1000</v>
      </c>
      <c r="F172" s="12">
        <v>1000</v>
      </c>
      <c r="G172" s="12">
        <v>1000</v>
      </c>
      <c r="H172" s="12">
        <v>1000</v>
      </c>
      <c r="I172" s="12">
        <v>1000</v>
      </c>
      <c r="J172" s="12">
        <v>1000</v>
      </c>
      <c r="K172" s="12">
        <v>1000</v>
      </c>
      <c r="L172" s="12">
        <v>1000</v>
      </c>
      <c r="M172" s="12">
        <v>1000</v>
      </c>
      <c r="N172" s="12">
        <v>1000</v>
      </c>
      <c r="O172" s="12">
        <v>1000</v>
      </c>
      <c r="P172" s="12">
        <v>1000</v>
      </c>
      <c r="Q172" s="12">
        <v>1000</v>
      </c>
      <c r="R172" s="12">
        <v>1000</v>
      </c>
      <c r="S172" s="12">
        <v>1000</v>
      </c>
      <c r="T172" s="12">
        <v>1000</v>
      </c>
      <c r="U172" s="12">
        <v>1000</v>
      </c>
      <c r="V172" s="12">
        <v>1000</v>
      </c>
      <c r="W172" s="12">
        <v>1000</v>
      </c>
      <c r="X172" s="12">
        <v>1000</v>
      </c>
      <c r="Y172" s="12">
        <v>1000</v>
      </c>
      <c r="Z172" s="12">
        <v>1000</v>
      </c>
      <c r="AB172" s="7">
        <f t="shared" si="2"/>
        <v>24000</v>
      </c>
    </row>
    <row r="173" spans="2:28" x14ac:dyDescent="0.2">
      <c r="B173" s="6">
        <v>44367</v>
      </c>
      <c r="C173" s="12">
        <v>1000</v>
      </c>
      <c r="D173" s="12">
        <v>1000</v>
      </c>
      <c r="E173" s="12">
        <v>1000</v>
      </c>
      <c r="F173" s="12">
        <v>1000</v>
      </c>
      <c r="G173" s="12">
        <v>1000</v>
      </c>
      <c r="H173" s="12">
        <v>1000</v>
      </c>
      <c r="I173" s="12">
        <v>1000</v>
      </c>
      <c r="J173" s="12">
        <v>1000</v>
      </c>
      <c r="K173" s="12">
        <v>1000</v>
      </c>
      <c r="L173" s="12">
        <v>1000</v>
      </c>
      <c r="M173" s="12">
        <v>1000</v>
      </c>
      <c r="N173" s="12">
        <v>1000</v>
      </c>
      <c r="O173" s="12">
        <v>1000</v>
      </c>
      <c r="P173" s="12">
        <v>1000</v>
      </c>
      <c r="Q173" s="12">
        <v>1000</v>
      </c>
      <c r="R173" s="12">
        <v>1000</v>
      </c>
      <c r="S173" s="12">
        <v>1000</v>
      </c>
      <c r="T173" s="12">
        <v>1000</v>
      </c>
      <c r="U173" s="12">
        <v>1000</v>
      </c>
      <c r="V173" s="12">
        <v>1000</v>
      </c>
      <c r="W173" s="12">
        <v>1000</v>
      </c>
      <c r="X173" s="12">
        <v>1000</v>
      </c>
      <c r="Y173" s="12">
        <v>1000</v>
      </c>
      <c r="Z173" s="12">
        <v>1000</v>
      </c>
      <c r="AB173" s="7">
        <f t="shared" si="2"/>
        <v>24000</v>
      </c>
    </row>
    <row r="174" spans="2:28" x14ac:dyDescent="0.2">
      <c r="B174" s="6">
        <v>44368</v>
      </c>
      <c r="C174" s="12">
        <v>1000</v>
      </c>
      <c r="D174" s="12">
        <v>1000</v>
      </c>
      <c r="E174" s="12">
        <v>1000</v>
      </c>
      <c r="F174" s="12">
        <v>1000</v>
      </c>
      <c r="G174" s="12">
        <v>1000</v>
      </c>
      <c r="H174" s="12">
        <v>1000</v>
      </c>
      <c r="I174" s="12">
        <v>1000</v>
      </c>
      <c r="J174" s="12">
        <v>1000</v>
      </c>
      <c r="K174" s="12">
        <v>1000</v>
      </c>
      <c r="L174" s="12">
        <v>1000</v>
      </c>
      <c r="M174" s="12">
        <v>1000</v>
      </c>
      <c r="N174" s="12">
        <v>1000</v>
      </c>
      <c r="O174" s="12">
        <v>1000</v>
      </c>
      <c r="P174" s="12">
        <v>1000</v>
      </c>
      <c r="Q174" s="12">
        <v>1000</v>
      </c>
      <c r="R174" s="12">
        <v>1000</v>
      </c>
      <c r="S174" s="12">
        <v>1000</v>
      </c>
      <c r="T174" s="12">
        <v>1000</v>
      </c>
      <c r="U174" s="12">
        <v>1000</v>
      </c>
      <c r="V174" s="12">
        <v>1000</v>
      </c>
      <c r="W174" s="12">
        <v>1000</v>
      </c>
      <c r="X174" s="12">
        <v>1000</v>
      </c>
      <c r="Y174" s="12">
        <v>1000</v>
      </c>
      <c r="Z174" s="12">
        <v>1000</v>
      </c>
      <c r="AB174" s="7">
        <f t="shared" si="2"/>
        <v>24000</v>
      </c>
    </row>
    <row r="175" spans="2:28" x14ac:dyDescent="0.2">
      <c r="B175" s="6">
        <v>44369</v>
      </c>
      <c r="C175" s="12">
        <v>1000</v>
      </c>
      <c r="D175" s="12">
        <v>1000</v>
      </c>
      <c r="E175" s="12">
        <v>1000</v>
      </c>
      <c r="F175" s="12">
        <v>1000</v>
      </c>
      <c r="G175" s="12">
        <v>1000</v>
      </c>
      <c r="H175" s="12">
        <v>1000</v>
      </c>
      <c r="I175" s="12">
        <v>1000</v>
      </c>
      <c r="J175" s="12">
        <v>1000</v>
      </c>
      <c r="K175" s="12">
        <v>1000</v>
      </c>
      <c r="L175" s="12">
        <v>1000</v>
      </c>
      <c r="M175" s="12">
        <v>1000</v>
      </c>
      <c r="N175" s="12">
        <v>1000</v>
      </c>
      <c r="O175" s="12">
        <v>1000</v>
      </c>
      <c r="P175" s="12">
        <v>1000</v>
      </c>
      <c r="Q175" s="12">
        <v>1000</v>
      </c>
      <c r="R175" s="12">
        <v>1000</v>
      </c>
      <c r="S175" s="12">
        <v>1000</v>
      </c>
      <c r="T175" s="12">
        <v>1000</v>
      </c>
      <c r="U175" s="12">
        <v>1000</v>
      </c>
      <c r="V175" s="12">
        <v>1000</v>
      </c>
      <c r="W175" s="12">
        <v>1000</v>
      </c>
      <c r="X175" s="12">
        <v>1000</v>
      </c>
      <c r="Y175" s="12">
        <v>1000</v>
      </c>
      <c r="Z175" s="12">
        <v>1000</v>
      </c>
      <c r="AB175" s="7">
        <f t="shared" si="2"/>
        <v>24000</v>
      </c>
    </row>
    <row r="176" spans="2:28" x14ac:dyDescent="0.2">
      <c r="B176" s="6">
        <v>44370</v>
      </c>
      <c r="C176" s="12">
        <v>1000</v>
      </c>
      <c r="D176" s="12">
        <v>1000</v>
      </c>
      <c r="E176" s="12">
        <v>1000</v>
      </c>
      <c r="F176" s="12">
        <v>1000</v>
      </c>
      <c r="G176" s="12">
        <v>1000</v>
      </c>
      <c r="H176" s="12">
        <v>1000</v>
      </c>
      <c r="I176" s="12">
        <v>1000</v>
      </c>
      <c r="J176" s="12">
        <v>1000</v>
      </c>
      <c r="K176" s="12">
        <v>1000</v>
      </c>
      <c r="L176" s="12">
        <v>1000</v>
      </c>
      <c r="M176" s="12">
        <v>1000</v>
      </c>
      <c r="N176" s="12">
        <v>1000</v>
      </c>
      <c r="O176" s="12">
        <v>1000</v>
      </c>
      <c r="P176" s="12">
        <v>1000</v>
      </c>
      <c r="Q176" s="12">
        <v>1000</v>
      </c>
      <c r="R176" s="12">
        <v>1000</v>
      </c>
      <c r="S176" s="12">
        <v>1000</v>
      </c>
      <c r="T176" s="12">
        <v>1000</v>
      </c>
      <c r="U176" s="12">
        <v>1000</v>
      </c>
      <c r="V176" s="12">
        <v>1000</v>
      </c>
      <c r="W176" s="12">
        <v>1000</v>
      </c>
      <c r="X176" s="12">
        <v>1000</v>
      </c>
      <c r="Y176" s="12">
        <v>1000</v>
      </c>
      <c r="Z176" s="12">
        <v>1000</v>
      </c>
      <c r="AB176" s="7">
        <f t="shared" si="2"/>
        <v>24000</v>
      </c>
    </row>
    <row r="177" spans="2:28" x14ac:dyDescent="0.2">
      <c r="B177" s="6">
        <v>44371</v>
      </c>
      <c r="C177" s="12">
        <v>1000</v>
      </c>
      <c r="D177" s="12">
        <v>1000</v>
      </c>
      <c r="E177" s="12">
        <v>1000</v>
      </c>
      <c r="F177" s="12">
        <v>1000</v>
      </c>
      <c r="G177" s="12">
        <v>1000</v>
      </c>
      <c r="H177" s="12">
        <v>1000</v>
      </c>
      <c r="I177" s="12">
        <v>1000</v>
      </c>
      <c r="J177" s="12">
        <v>1000</v>
      </c>
      <c r="K177" s="12">
        <v>1000</v>
      </c>
      <c r="L177" s="12">
        <v>1000</v>
      </c>
      <c r="M177" s="12">
        <v>1000</v>
      </c>
      <c r="N177" s="12">
        <v>1000</v>
      </c>
      <c r="O177" s="12">
        <v>1000</v>
      </c>
      <c r="P177" s="12">
        <v>1000</v>
      </c>
      <c r="Q177" s="12">
        <v>1000</v>
      </c>
      <c r="R177" s="12">
        <v>1000</v>
      </c>
      <c r="S177" s="12">
        <v>1000</v>
      </c>
      <c r="T177" s="12">
        <v>1000</v>
      </c>
      <c r="U177" s="12">
        <v>1000</v>
      </c>
      <c r="V177" s="12">
        <v>1000</v>
      </c>
      <c r="W177" s="12">
        <v>1000</v>
      </c>
      <c r="X177" s="12">
        <v>1000</v>
      </c>
      <c r="Y177" s="12">
        <v>1000</v>
      </c>
      <c r="Z177" s="12">
        <v>1000</v>
      </c>
      <c r="AB177" s="7">
        <f t="shared" si="2"/>
        <v>24000</v>
      </c>
    </row>
    <row r="178" spans="2:28" x14ac:dyDescent="0.2">
      <c r="B178" s="6">
        <v>44372</v>
      </c>
      <c r="C178" s="12">
        <v>1000</v>
      </c>
      <c r="D178" s="12">
        <v>1000</v>
      </c>
      <c r="E178" s="12">
        <v>1000</v>
      </c>
      <c r="F178" s="12">
        <v>1000</v>
      </c>
      <c r="G178" s="12">
        <v>1000</v>
      </c>
      <c r="H178" s="12">
        <v>1000</v>
      </c>
      <c r="I178" s="12">
        <v>1000</v>
      </c>
      <c r="J178" s="12">
        <v>1000</v>
      </c>
      <c r="K178" s="12">
        <v>1000</v>
      </c>
      <c r="L178" s="12">
        <v>1000</v>
      </c>
      <c r="M178" s="12">
        <v>1000</v>
      </c>
      <c r="N178" s="12">
        <v>1000</v>
      </c>
      <c r="O178" s="12">
        <v>1000</v>
      </c>
      <c r="P178" s="12">
        <v>1000</v>
      </c>
      <c r="Q178" s="12">
        <v>1000</v>
      </c>
      <c r="R178" s="12">
        <v>1000</v>
      </c>
      <c r="S178" s="12">
        <v>1000</v>
      </c>
      <c r="T178" s="12">
        <v>1000</v>
      </c>
      <c r="U178" s="12">
        <v>1000</v>
      </c>
      <c r="V178" s="12">
        <v>1000</v>
      </c>
      <c r="W178" s="12">
        <v>1000</v>
      </c>
      <c r="X178" s="12">
        <v>1000</v>
      </c>
      <c r="Y178" s="12">
        <v>1000</v>
      </c>
      <c r="Z178" s="12">
        <v>1000</v>
      </c>
      <c r="AB178" s="7">
        <f t="shared" si="2"/>
        <v>24000</v>
      </c>
    </row>
    <row r="179" spans="2:28" x14ac:dyDescent="0.2">
      <c r="B179" s="6">
        <v>44373</v>
      </c>
      <c r="C179" s="12">
        <v>1000</v>
      </c>
      <c r="D179" s="12">
        <v>1000</v>
      </c>
      <c r="E179" s="12">
        <v>1000</v>
      </c>
      <c r="F179" s="12">
        <v>1000</v>
      </c>
      <c r="G179" s="12">
        <v>1000</v>
      </c>
      <c r="H179" s="12">
        <v>1000</v>
      </c>
      <c r="I179" s="12">
        <v>1000</v>
      </c>
      <c r="J179" s="12">
        <v>1000</v>
      </c>
      <c r="K179" s="12">
        <v>1000</v>
      </c>
      <c r="L179" s="12">
        <v>1000</v>
      </c>
      <c r="M179" s="12">
        <v>1000</v>
      </c>
      <c r="N179" s="12">
        <v>1000</v>
      </c>
      <c r="O179" s="12">
        <v>1000</v>
      </c>
      <c r="P179" s="12">
        <v>1000</v>
      </c>
      <c r="Q179" s="12">
        <v>1000</v>
      </c>
      <c r="R179" s="12">
        <v>1000</v>
      </c>
      <c r="S179" s="12">
        <v>1000</v>
      </c>
      <c r="T179" s="12">
        <v>1000</v>
      </c>
      <c r="U179" s="12">
        <v>1000</v>
      </c>
      <c r="V179" s="12">
        <v>1000</v>
      </c>
      <c r="W179" s="12">
        <v>1000</v>
      </c>
      <c r="X179" s="12">
        <v>1000</v>
      </c>
      <c r="Y179" s="12">
        <v>1000</v>
      </c>
      <c r="Z179" s="12">
        <v>1000</v>
      </c>
      <c r="AB179" s="7">
        <f t="shared" si="2"/>
        <v>24000</v>
      </c>
    </row>
    <row r="180" spans="2:28" x14ac:dyDescent="0.2">
      <c r="B180" s="6">
        <v>44374</v>
      </c>
      <c r="C180" s="12">
        <v>1000</v>
      </c>
      <c r="D180" s="12">
        <v>1000</v>
      </c>
      <c r="E180" s="12">
        <v>1000</v>
      </c>
      <c r="F180" s="12">
        <v>1000</v>
      </c>
      <c r="G180" s="12">
        <v>1000</v>
      </c>
      <c r="H180" s="12">
        <v>1000</v>
      </c>
      <c r="I180" s="12">
        <v>1000</v>
      </c>
      <c r="J180" s="12">
        <v>1000</v>
      </c>
      <c r="K180" s="12">
        <v>1000</v>
      </c>
      <c r="L180" s="12">
        <v>1000</v>
      </c>
      <c r="M180" s="12">
        <v>1000</v>
      </c>
      <c r="N180" s="12">
        <v>1000</v>
      </c>
      <c r="O180" s="12">
        <v>1000</v>
      </c>
      <c r="P180" s="12">
        <v>1000</v>
      </c>
      <c r="Q180" s="12">
        <v>1000</v>
      </c>
      <c r="R180" s="12">
        <v>1000</v>
      </c>
      <c r="S180" s="12">
        <v>1000</v>
      </c>
      <c r="T180" s="12">
        <v>1000</v>
      </c>
      <c r="U180" s="12">
        <v>1000</v>
      </c>
      <c r="V180" s="12">
        <v>1000</v>
      </c>
      <c r="W180" s="12">
        <v>1000</v>
      </c>
      <c r="X180" s="12">
        <v>1000</v>
      </c>
      <c r="Y180" s="12">
        <v>1000</v>
      </c>
      <c r="Z180" s="12">
        <v>1000</v>
      </c>
      <c r="AB180" s="7">
        <f t="shared" si="2"/>
        <v>24000</v>
      </c>
    </row>
    <row r="181" spans="2:28" x14ac:dyDescent="0.2">
      <c r="B181" s="6">
        <v>44375</v>
      </c>
      <c r="C181" s="12">
        <v>1000</v>
      </c>
      <c r="D181" s="12">
        <v>1000</v>
      </c>
      <c r="E181" s="12">
        <v>1000</v>
      </c>
      <c r="F181" s="12">
        <v>1000</v>
      </c>
      <c r="G181" s="12">
        <v>1000</v>
      </c>
      <c r="H181" s="12">
        <v>1000</v>
      </c>
      <c r="I181" s="12">
        <v>1000</v>
      </c>
      <c r="J181" s="12">
        <v>1000</v>
      </c>
      <c r="K181" s="12">
        <v>1000</v>
      </c>
      <c r="L181" s="12">
        <v>1000</v>
      </c>
      <c r="M181" s="12">
        <v>1000</v>
      </c>
      <c r="N181" s="12">
        <v>1000</v>
      </c>
      <c r="O181" s="12">
        <v>1000</v>
      </c>
      <c r="P181" s="12">
        <v>1000</v>
      </c>
      <c r="Q181" s="12">
        <v>1000</v>
      </c>
      <c r="R181" s="12">
        <v>1000</v>
      </c>
      <c r="S181" s="12">
        <v>1000</v>
      </c>
      <c r="T181" s="12">
        <v>1000</v>
      </c>
      <c r="U181" s="12">
        <v>1000</v>
      </c>
      <c r="V181" s="12">
        <v>1000</v>
      </c>
      <c r="W181" s="12">
        <v>1000</v>
      </c>
      <c r="X181" s="12">
        <v>1000</v>
      </c>
      <c r="Y181" s="12">
        <v>1000</v>
      </c>
      <c r="Z181" s="12">
        <v>1000</v>
      </c>
      <c r="AB181" s="7">
        <f t="shared" si="2"/>
        <v>24000</v>
      </c>
    </row>
    <row r="182" spans="2:28" x14ac:dyDescent="0.2">
      <c r="B182" s="6">
        <v>44376</v>
      </c>
      <c r="C182" s="12">
        <v>1000</v>
      </c>
      <c r="D182" s="12">
        <v>1000</v>
      </c>
      <c r="E182" s="12">
        <v>1000</v>
      </c>
      <c r="F182" s="12">
        <v>1000</v>
      </c>
      <c r="G182" s="12">
        <v>1000</v>
      </c>
      <c r="H182" s="12">
        <v>1000</v>
      </c>
      <c r="I182" s="12">
        <v>1000</v>
      </c>
      <c r="J182" s="12">
        <v>1000</v>
      </c>
      <c r="K182" s="12">
        <v>1000</v>
      </c>
      <c r="L182" s="12">
        <v>1000</v>
      </c>
      <c r="M182" s="12">
        <v>1000</v>
      </c>
      <c r="N182" s="12">
        <v>1000</v>
      </c>
      <c r="O182" s="12">
        <v>1000</v>
      </c>
      <c r="P182" s="12">
        <v>1000</v>
      </c>
      <c r="Q182" s="12">
        <v>1000</v>
      </c>
      <c r="R182" s="12">
        <v>1000</v>
      </c>
      <c r="S182" s="12">
        <v>1000</v>
      </c>
      <c r="T182" s="12">
        <v>1000</v>
      </c>
      <c r="U182" s="12">
        <v>1000</v>
      </c>
      <c r="V182" s="12">
        <v>1000</v>
      </c>
      <c r="W182" s="12">
        <v>1000</v>
      </c>
      <c r="X182" s="12">
        <v>1000</v>
      </c>
      <c r="Y182" s="12">
        <v>1000</v>
      </c>
      <c r="Z182" s="12">
        <v>1000</v>
      </c>
      <c r="AB182" s="7">
        <f t="shared" si="2"/>
        <v>24000</v>
      </c>
    </row>
    <row r="183" spans="2:28" x14ac:dyDescent="0.2">
      <c r="B183" s="6">
        <v>44377</v>
      </c>
      <c r="C183" s="12">
        <v>1000</v>
      </c>
      <c r="D183" s="12">
        <v>1000</v>
      </c>
      <c r="E183" s="12">
        <v>1000</v>
      </c>
      <c r="F183" s="12">
        <v>1000</v>
      </c>
      <c r="G183" s="12">
        <v>1000</v>
      </c>
      <c r="H183" s="12">
        <v>1000</v>
      </c>
      <c r="I183" s="12">
        <v>1000</v>
      </c>
      <c r="J183" s="12">
        <v>1000</v>
      </c>
      <c r="K183" s="12">
        <v>1000</v>
      </c>
      <c r="L183" s="12">
        <v>1000</v>
      </c>
      <c r="M183" s="12">
        <v>1000</v>
      </c>
      <c r="N183" s="12">
        <v>1000</v>
      </c>
      <c r="O183" s="12">
        <v>1000</v>
      </c>
      <c r="P183" s="12">
        <v>1000</v>
      </c>
      <c r="Q183" s="12">
        <v>1000</v>
      </c>
      <c r="R183" s="12">
        <v>1000</v>
      </c>
      <c r="S183" s="12">
        <v>1000</v>
      </c>
      <c r="T183" s="12">
        <v>1000</v>
      </c>
      <c r="U183" s="12">
        <v>1000</v>
      </c>
      <c r="V183" s="12">
        <v>1000</v>
      </c>
      <c r="W183" s="12">
        <v>1000</v>
      </c>
      <c r="X183" s="12">
        <v>1000</v>
      </c>
      <c r="Y183" s="12">
        <v>1000</v>
      </c>
      <c r="Z183" s="12">
        <v>1000</v>
      </c>
      <c r="AB183" s="7">
        <f t="shared" si="2"/>
        <v>24000</v>
      </c>
    </row>
    <row r="184" spans="2:28" x14ac:dyDescent="0.2">
      <c r="B184" s="6">
        <v>44378</v>
      </c>
      <c r="C184" s="12">
        <v>1000</v>
      </c>
      <c r="D184" s="12">
        <v>1000</v>
      </c>
      <c r="E184" s="12">
        <v>1000</v>
      </c>
      <c r="F184" s="12">
        <v>1000</v>
      </c>
      <c r="G184" s="12">
        <v>1000</v>
      </c>
      <c r="H184" s="12">
        <v>1000</v>
      </c>
      <c r="I184" s="12">
        <v>1000</v>
      </c>
      <c r="J184" s="12">
        <v>1000</v>
      </c>
      <c r="K184" s="12">
        <v>1000</v>
      </c>
      <c r="L184" s="12">
        <v>1000</v>
      </c>
      <c r="M184" s="12">
        <v>1000</v>
      </c>
      <c r="N184" s="12">
        <v>1000</v>
      </c>
      <c r="O184" s="12">
        <v>1000</v>
      </c>
      <c r="P184" s="12">
        <v>1000</v>
      </c>
      <c r="Q184" s="12">
        <v>1000</v>
      </c>
      <c r="R184" s="12">
        <v>1000</v>
      </c>
      <c r="S184" s="12">
        <v>1000</v>
      </c>
      <c r="T184" s="12">
        <v>1000</v>
      </c>
      <c r="U184" s="12">
        <v>1000</v>
      </c>
      <c r="V184" s="12">
        <v>1000</v>
      </c>
      <c r="W184" s="12">
        <v>1000</v>
      </c>
      <c r="X184" s="12">
        <v>1000</v>
      </c>
      <c r="Y184" s="12">
        <v>1000</v>
      </c>
      <c r="Z184" s="12">
        <v>1000</v>
      </c>
      <c r="AB184" s="7">
        <f t="shared" si="2"/>
        <v>24000</v>
      </c>
    </row>
    <row r="185" spans="2:28" x14ac:dyDescent="0.2">
      <c r="B185" s="6">
        <v>44379</v>
      </c>
      <c r="C185" s="12">
        <v>1000</v>
      </c>
      <c r="D185" s="12">
        <v>1000</v>
      </c>
      <c r="E185" s="12">
        <v>1000</v>
      </c>
      <c r="F185" s="12">
        <v>1000</v>
      </c>
      <c r="G185" s="12">
        <v>1000</v>
      </c>
      <c r="H185" s="12">
        <v>1000</v>
      </c>
      <c r="I185" s="12">
        <v>1000</v>
      </c>
      <c r="J185" s="12">
        <v>1000</v>
      </c>
      <c r="K185" s="12">
        <v>1000</v>
      </c>
      <c r="L185" s="12">
        <v>1000</v>
      </c>
      <c r="M185" s="12">
        <v>1000</v>
      </c>
      <c r="N185" s="12">
        <v>1000</v>
      </c>
      <c r="O185" s="12">
        <v>1000</v>
      </c>
      <c r="P185" s="12">
        <v>1000</v>
      </c>
      <c r="Q185" s="12">
        <v>1000</v>
      </c>
      <c r="R185" s="12">
        <v>1000</v>
      </c>
      <c r="S185" s="12">
        <v>1000</v>
      </c>
      <c r="T185" s="12">
        <v>1000</v>
      </c>
      <c r="U185" s="12">
        <v>1000</v>
      </c>
      <c r="V185" s="12">
        <v>1000</v>
      </c>
      <c r="W185" s="12">
        <v>1000</v>
      </c>
      <c r="X185" s="12">
        <v>1000</v>
      </c>
      <c r="Y185" s="12">
        <v>1000</v>
      </c>
      <c r="Z185" s="12">
        <v>1000</v>
      </c>
      <c r="AB185" s="7">
        <f t="shared" si="2"/>
        <v>24000</v>
      </c>
    </row>
    <row r="186" spans="2:28" x14ac:dyDescent="0.2">
      <c r="B186" s="6">
        <v>44380</v>
      </c>
      <c r="C186" s="12">
        <v>1000</v>
      </c>
      <c r="D186" s="12">
        <v>1000</v>
      </c>
      <c r="E186" s="12">
        <v>1000</v>
      </c>
      <c r="F186" s="12">
        <v>1000</v>
      </c>
      <c r="G186" s="12">
        <v>1000</v>
      </c>
      <c r="H186" s="12">
        <v>1000</v>
      </c>
      <c r="I186" s="12">
        <v>1000</v>
      </c>
      <c r="J186" s="12">
        <v>1000</v>
      </c>
      <c r="K186" s="12">
        <v>1000</v>
      </c>
      <c r="L186" s="12">
        <v>1000</v>
      </c>
      <c r="M186" s="12">
        <v>1000</v>
      </c>
      <c r="N186" s="12">
        <v>1000</v>
      </c>
      <c r="O186" s="12">
        <v>1000</v>
      </c>
      <c r="P186" s="12">
        <v>1000</v>
      </c>
      <c r="Q186" s="12">
        <v>1000</v>
      </c>
      <c r="R186" s="12">
        <v>1000</v>
      </c>
      <c r="S186" s="12">
        <v>1000</v>
      </c>
      <c r="T186" s="12">
        <v>1000</v>
      </c>
      <c r="U186" s="12">
        <v>1000</v>
      </c>
      <c r="V186" s="12">
        <v>1000</v>
      </c>
      <c r="W186" s="12">
        <v>1000</v>
      </c>
      <c r="X186" s="12">
        <v>1000</v>
      </c>
      <c r="Y186" s="12">
        <v>1000</v>
      </c>
      <c r="Z186" s="12">
        <v>1000</v>
      </c>
      <c r="AB186" s="7">
        <f t="shared" si="2"/>
        <v>24000</v>
      </c>
    </row>
    <row r="187" spans="2:28" x14ac:dyDescent="0.2">
      <c r="B187" s="6">
        <v>44381</v>
      </c>
      <c r="C187" s="12">
        <v>1000</v>
      </c>
      <c r="D187" s="12">
        <v>1000</v>
      </c>
      <c r="E187" s="12">
        <v>1000</v>
      </c>
      <c r="F187" s="12">
        <v>1000</v>
      </c>
      <c r="G187" s="12">
        <v>1000</v>
      </c>
      <c r="H187" s="12">
        <v>1000</v>
      </c>
      <c r="I187" s="12">
        <v>1000</v>
      </c>
      <c r="J187" s="12">
        <v>1000</v>
      </c>
      <c r="K187" s="12">
        <v>1000</v>
      </c>
      <c r="L187" s="12">
        <v>1000</v>
      </c>
      <c r="M187" s="12">
        <v>1000</v>
      </c>
      <c r="N187" s="12">
        <v>1000</v>
      </c>
      <c r="O187" s="12">
        <v>1000</v>
      </c>
      <c r="P187" s="12">
        <v>1000</v>
      </c>
      <c r="Q187" s="12">
        <v>1000</v>
      </c>
      <c r="R187" s="12">
        <v>1000</v>
      </c>
      <c r="S187" s="12">
        <v>1000</v>
      </c>
      <c r="T187" s="12">
        <v>1000</v>
      </c>
      <c r="U187" s="12">
        <v>1000</v>
      </c>
      <c r="V187" s="12">
        <v>1000</v>
      </c>
      <c r="W187" s="12">
        <v>1000</v>
      </c>
      <c r="X187" s="12">
        <v>1000</v>
      </c>
      <c r="Y187" s="12">
        <v>1000</v>
      </c>
      <c r="Z187" s="12">
        <v>1000</v>
      </c>
      <c r="AB187" s="7">
        <f t="shared" si="2"/>
        <v>24000</v>
      </c>
    </row>
    <row r="188" spans="2:28" x14ac:dyDescent="0.2">
      <c r="B188" s="6">
        <v>44382</v>
      </c>
      <c r="C188" s="12">
        <v>1000</v>
      </c>
      <c r="D188" s="12">
        <v>1000</v>
      </c>
      <c r="E188" s="12">
        <v>1000</v>
      </c>
      <c r="F188" s="12">
        <v>1000</v>
      </c>
      <c r="G188" s="12">
        <v>1000</v>
      </c>
      <c r="H188" s="12">
        <v>1000</v>
      </c>
      <c r="I188" s="12">
        <v>1000</v>
      </c>
      <c r="J188" s="12">
        <v>1000</v>
      </c>
      <c r="K188" s="12">
        <v>1000</v>
      </c>
      <c r="L188" s="12">
        <v>1000</v>
      </c>
      <c r="M188" s="12">
        <v>1000</v>
      </c>
      <c r="N188" s="12">
        <v>1000</v>
      </c>
      <c r="O188" s="12">
        <v>1000</v>
      </c>
      <c r="P188" s="12">
        <v>1000</v>
      </c>
      <c r="Q188" s="12">
        <v>1000</v>
      </c>
      <c r="R188" s="12">
        <v>1000</v>
      </c>
      <c r="S188" s="12">
        <v>1000</v>
      </c>
      <c r="T188" s="12">
        <v>1000</v>
      </c>
      <c r="U188" s="12">
        <v>1000</v>
      </c>
      <c r="V188" s="12">
        <v>1000</v>
      </c>
      <c r="W188" s="12">
        <v>1000</v>
      </c>
      <c r="X188" s="12">
        <v>1000</v>
      </c>
      <c r="Y188" s="12">
        <v>1000</v>
      </c>
      <c r="Z188" s="12">
        <v>1000</v>
      </c>
      <c r="AB188" s="7">
        <f t="shared" si="2"/>
        <v>24000</v>
      </c>
    </row>
    <row r="189" spans="2:28" x14ac:dyDescent="0.2">
      <c r="B189" s="6">
        <v>44383</v>
      </c>
      <c r="C189" s="12">
        <v>1000</v>
      </c>
      <c r="D189" s="12">
        <v>1000</v>
      </c>
      <c r="E189" s="12">
        <v>1000</v>
      </c>
      <c r="F189" s="12">
        <v>1000</v>
      </c>
      <c r="G189" s="12">
        <v>1000</v>
      </c>
      <c r="H189" s="12">
        <v>1000</v>
      </c>
      <c r="I189" s="12">
        <v>1000</v>
      </c>
      <c r="J189" s="12">
        <v>1000</v>
      </c>
      <c r="K189" s="12">
        <v>1000</v>
      </c>
      <c r="L189" s="12">
        <v>1000</v>
      </c>
      <c r="M189" s="12">
        <v>1000</v>
      </c>
      <c r="N189" s="12">
        <v>1000</v>
      </c>
      <c r="O189" s="12">
        <v>1000</v>
      </c>
      <c r="P189" s="12">
        <v>1000</v>
      </c>
      <c r="Q189" s="12">
        <v>1000</v>
      </c>
      <c r="R189" s="12">
        <v>1000</v>
      </c>
      <c r="S189" s="12">
        <v>1000</v>
      </c>
      <c r="T189" s="12">
        <v>1000</v>
      </c>
      <c r="U189" s="12">
        <v>1000</v>
      </c>
      <c r="V189" s="12">
        <v>1000</v>
      </c>
      <c r="W189" s="12">
        <v>1000</v>
      </c>
      <c r="X189" s="12">
        <v>1000</v>
      </c>
      <c r="Y189" s="12">
        <v>1000</v>
      </c>
      <c r="Z189" s="12">
        <v>1000</v>
      </c>
      <c r="AB189" s="7">
        <f t="shared" si="2"/>
        <v>24000</v>
      </c>
    </row>
    <row r="190" spans="2:28" x14ac:dyDescent="0.2">
      <c r="B190" s="6">
        <v>44384</v>
      </c>
      <c r="C190" s="12">
        <v>1000</v>
      </c>
      <c r="D190" s="12">
        <v>1000</v>
      </c>
      <c r="E190" s="12">
        <v>1000</v>
      </c>
      <c r="F190" s="12">
        <v>1000</v>
      </c>
      <c r="G190" s="12">
        <v>1000</v>
      </c>
      <c r="H190" s="12">
        <v>1000</v>
      </c>
      <c r="I190" s="12">
        <v>1000</v>
      </c>
      <c r="J190" s="12">
        <v>1000</v>
      </c>
      <c r="K190" s="12">
        <v>1000</v>
      </c>
      <c r="L190" s="12">
        <v>1000</v>
      </c>
      <c r="M190" s="12">
        <v>1000</v>
      </c>
      <c r="N190" s="12">
        <v>1000</v>
      </c>
      <c r="O190" s="12">
        <v>1000</v>
      </c>
      <c r="P190" s="12">
        <v>1000</v>
      </c>
      <c r="Q190" s="12">
        <v>1000</v>
      </c>
      <c r="R190" s="12">
        <v>1000</v>
      </c>
      <c r="S190" s="12">
        <v>1000</v>
      </c>
      <c r="T190" s="12">
        <v>1000</v>
      </c>
      <c r="U190" s="12">
        <v>1000</v>
      </c>
      <c r="V190" s="12">
        <v>1000</v>
      </c>
      <c r="W190" s="12">
        <v>1000</v>
      </c>
      <c r="X190" s="12">
        <v>1000</v>
      </c>
      <c r="Y190" s="12">
        <v>1000</v>
      </c>
      <c r="Z190" s="12">
        <v>1000</v>
      </c>
      <c r="AB190" s="7">
        <f t="shared" si="2"/>
        <v>24000</v>
      </c>
    </row>
    <row r="191" spans="2:28" x14ac:dyDescent="0.2">
      <c r="B191" s="6">
        <v>44385</v>
      </c>
      <c r="C191" s="12">
        <v>1000</v>
      </c>
      <c r="D191" s="12">
        <v>1000</v>
      </c>
      <c r="E191" s="12">
        <v>1000</v>
      </c>
      <c r="F191" s="12">
        <v>1000</v>
      </c>
      <c r="G191" s="12">
        <v>1000</v>
      </c>
      <c r="H191" s="12">
        <v>1000</v>
      </c>
      <c r="I191" s="12">
        <v>1000</v>
      </c>
      <c r="J191" s="12">
        <v>1000</v>
      </c>
      <c r="K191" s="12">
        <v>1000</v>
      </c>
      <c r="L191" s="12">
        <v>1000</v>
      </c>
      <c r="M191" s="12">
        <v>1000</v>
      </c>
      <c r="N191" s="12">
        <v>1000</v>
      </c>
      <c r="O191" s="12">
        <v>1000</v>
      </c>
      <c r="P191" s="12">
        <v>1000</v>
      </c>
      <c r="Q191" s="12">
        <v>1000</v>
      </c>
      <c r="R191" s="12">
        <v>1000</v>
      </c>
      <c r="S191" s="12">
        <v>1000</v>
      </c>
      <c r="T191" s="12">
        <v>1000</v>
      </c>
      <c r="U191" s="12">
        <v>1000</v>
      </c>
      <c r="V191" s="12">
        <v>1000</v>
      </c>
      <c r="W191" s="12">
        <v>1000</v>
      </c>
      <c r="X191" s="12">
        <v>1000</v>
      </c>
      <c r="Y191" s="12">
        <v>1000</v>
      </c>
      <c r="Z191" s="12">
        <v>1000</v>
      </c>
      <c r="AB191" s="7">
        <f t="shared" si="2"/>
        <v>24000</v>
      </c>
    </row>
    <row r="192" spans="2:28" x14ac:dyDescent="0.2">
      <c r="B192" s="6">
        <v>44386</v>
      </c>
      <c r="C192" s="12">
        <v>1000</v>
      </c>
      <c r="D192" s="12">
        <v>1000</v>
      </c>
      <c r="E192" s="12">
        <v>1000</v>
      </c>
      <c r="F192" s="12">
        <v>1000</v>
      </c>
      <c r="G192" s="12">
        <v>1000</v>
      </c>
      <c r="H192" s="12">
        <v>1000</v>
      </c>
      <c r="I192" s="12">
        <v>1000</v>
      </c>
      <c r="J192" s="12">
        <v>1000</v>
      </c>
      <c r="K192" s="12">
        <v>1000</v>
      </c>
      <c r="L192" s="12">
        <v>1000</v>
      </c>
      <c r="M192" s="12">
        <v>1000</v>
      </c>
      <c r="N192" s="12">
        <v>1000</v>
      </c>
      <c r="O192" s="12">
        <v>1000</v>
      </c>
      <c r="P192" s="12">
        <v>1000</v>
      </c>
      <c r="Q192" s="12">
        <v>1000</v>
      </c>
      <c r="R192" s="12">
        <v>1000</v>
      </c>
      <c r="S192" s="12">
        <v>1000</v>
      </c>
      <c r="T192" s="12">
        <v>1000</v>
      </c>
      <c r="U192" s="12">
        <v>1000</v>
      </c>
      <c r="V192" s="12">
        <v>1000</v>
      </c>
      <c r="W192" s="12">
        <v>1000</v>
      </c>
      <c r="X192" s="12">
        <v>1000</v>
      </c>
      <c r="Y192" s="12">
        <v>1000</v>
      </c>
      <c r="Z192" s="12">
        <v>1000</v>
      </c>
      <c r="AB192" s="7">
        <f t="shared" si="2"/>
        <v>24000</v>
      </c>
    </row>
    <row r="193" spans="2:28" x14ac:dyDescent="0.2">
      <c r="B193" s="6">
        <v>44387</v>
      </c>
      <c r="C193" s="12">
        <v>1000</v>
      </c>
      <c r="D193" s="12">
        <v>1000</v>
      </c>
      <c r="E193" s="12">
        <v>1000</v>
      </c>
      <c r="F193" s="12">
        <v>1000</v>
      </c>
      <c r="G193" s="12">
        <v>1000</v>
      </c>
      <c r="H193" s="12">
        <v>1000</v>
      </c>
      <c r="I193" s="12">
        <v>1000</v>
      </c>
      <c r="J193" s="12">
        <v>1000</v>
      </c>
      <c r="K193" s="12">
        <v>1000</v>
      </c>
      <c r="L193" s="12">
        <v>1000</v>
      </c>
      <c r="M193" s="12">
        <v>1000</v>
      </c>
      <c r="N193" s="12">
        <v>1000</v>
      </c>
      <c r="O193" s="12">
        <v>1000</v>
      </c>
      <c r="P193" s="12">
        <v>1000</v>
      </c>
      <c r="Q193" s="12">
        <v>1000</v>
      </c>
      <c r="R193" s="12">
        <v>1000</v>
      </c>
      <c r="S193" s="12">
        <v>1000</v>
      </c>
      <c r="T193" s="12">
        <v>1000</v>
      </c>
      <c r="U193" s="12">
        <v>1000</v>
      </c>
      <c r="V193" s="12">
        <v>1000</v>
      </c>
      <c r="W193" s="12">
        <v>1000</v>
      </c>
      <c r="X193" s="12">
        <v>1000</v>
      </c>
      <c r="Y193" s="12">
        <v>1000</v>
      </c>
      <c r="Z193" s="12">
        <v>1000</v>
      </c>
      <c r="AB193" s="7">
        <f t="shared" si="2"/>
        <v>24000</v>
      </c>
    </row>
    <row r="194" spans="2:28" x14ac:dyDescent="0.2">
      <c r="B194" s="6">
        <v>44388</v>
      </c>
      <c r="C194" s="12">
        <v>1000</v>
      </c>
      <c r="D194" s="12">
        <v>1000</v>
      </c>
      <c r="E194" s="12">
        <v>1000</v>
      </c>
      <c r="F194" s="12">
        <v>1000</v>
      </c>
      <c r="G194" s="12">
        <v>1000</v>
      </c>
      <c r="H194" s="12">
        <v>1000</v>
      </c>
      <c r="I194" s="12">
        <v>1000</v>
      </c>
      <c r="J194" s="12">
        <v>1000</v>
      </c>
      <c r="K194" s="12">
        <v>1000</v>
      </c>
      <c r="L194" s="12">
        <v>1000</v>
      </c>
      <c r="M194" s="12">
        <v>1000</v>
      </c>
      <c r="N194" s="12">
        <v>1000</v>
      </c>
      <c r="O194" s="12">
        <v>1000</v>
      </c>
      <c r="P194" s="12">
        <v>1000</v>
      </c>
      <c r="Q194" s="12">
        <v>1000</v>
      </c>
      <c r="R194" s="12">
        <v>1000</v>
      </c>
      <c r="S194" s="12">
        <v>1000</v>
      </c>
      <c r="T194" s="12">
        <v>1000</v>
      </c>
      <c r="U194" s="12">
        <v>1000</v>
      </c>
      <c r="V194" s="12">
        <v>1000</v>
      </c>
      <c r="W194" s="12">
        <v>1000</v>
      </c>
      <c r="X194" s="12">
        <v>1000</v>
      </c>
      <c r="Y194" s="12">
        <v>1000</v>
      </c>
      <c r="Z194" s="12">
        <v>1000</v>
      </c>
      <c r="AB194" s="7">
        <f t="shared" si="2"/>
        <v>24000</v>
      </c>
    </row>
    <row r="195" spans="2:28" x14ac:dyDescent="0.2">
      <c r="B195" s="6">
        <v>44389</v>
      </c>
      <c r="C195" s="12">
        <v>1000</v>
      </c>
      <c r="D195" s="12">
        <v>1000</v>
      </c>
      <c r="E195" s="12">
        <v>1000</v>
      </c>
      <c r="F195" s="12">
        <v>1000</v>
      </c>
      <c r="G195" s="12">
        <v>1000</v>
      </c>
      <c r="H195" s="12">
        <v>1000</v>
      </c>
      <c r="I195" s="12">
        <v>1000</v>
      </c>
      <c r="J195" s="12">
        <v>1000</v>
      </c>
      <c r="K195" s="12">
        <v>1000</v>
      </c>
      <c r="L195" s="12">
        <v>1000</v>
      </c>
      <c r="M195" s="12">
        <v>1000</v>
      </c>
      <c r="N195" s="12">
        <v>1000</v>
      </c>
      <c r="O195" s="12">
        <v>1000</v>
      </c>
      <c r="P195" s="12">
        <v>1000</v>
      </c>
      <c r="Q195" s="12">
        <v>1000</v>
      </c>
      <c r="R195" s="12">
        <v>1000</v>
      </c>
      <c r="S195" s="12">
        <v>1000</v>
      </c>
      <c r="T195" s="12">
        <v>1000</v>
      </c>
      <c r="U195" s="12">
        <v>1000</v>
      </c>
      <c r="V195" s="12">
        <v>1000</v>
      </c>
      <c r="W195" s="12">
        <v>1000</v>
      </c>
      <c r="X195" s="12">
        <v>1000</v>
      </c>
      <c r="Y195" s="12">
        <v>1000</v>
      </c>
      <c r="Z195" s="12">
        <v>1000</v>
      </c>
      <c r="AB195" s="7">
        <f t="shared" si="2"/>
        <v>24000</v>
      </c>
    </row>
    <row r="196" spans="2:28" x14ac:dyDescent="0.2">
      <c r="B196" s="6">
        <v>44390</v>
      </c>
      <c r="C196" s="12">
        <v>1000</v>
      </c>
      <c r="D196" s="12">
        <v>1000</v>
      </c>
      <c r="E196" s="12">
        <v>1000</v>
      </c>
      <c r="F196" s="12">
        <v>1000</v>
      </c>
      <c r="G196" s="12">
        <v>1000</v>
      </c>
      <c r="H196" s="12">
        <v>1000</v>
      </c>
      <c r="I196" s="12">
        <v>1000</v>
      </c>
      <c r="J196" s="12">
        <v>1000</v>
      </c>
      <c r="K196" s="12">
        <v>1000</v>
      </c>
      <c r="L196" s="12">
        <v>1000</v>
      </c>
      <c r="M196" s="12">
        <v>1000</v>
      </c>
      <c r="N196" s="12">
        <v>1000</v>
      </c>
      <c r="O196" s="12">
        <v>1000</v>
      </c>
      <c r="P196" s="12">
        <v>1000</v>
      </c>
      <c r="Q196" s="12">
        <v>1000</v>
      </c>
      <c r="R196" s="12">
        <v>1000</v>
      </c>
      <c r="S196" s="12">
        <v>1000</v>
      </c>
      <c r="T196" s="12">
        <v>1000</v>
      </c>
      <c r="U196" s="12">
        <v>1000</v>
      </c>
      <c r="V196" s="12">
        <v>1000</v>
      </c>
      <c r="W196" s="12">
        <v>1000</v>
      </c>
      <c r="X196" s="12">
        <v>1000</v>
      </c>
      <c r="Y196" s="12">
        <v>1000</v>
      </c>
      <c r="Z196" s="12">
        <v>1000</v>
      </c>
      <c r="AB196" s="7">
        <f t="shared" ref="AB196:AB259" si="3">SUM(C196:Z196)</f>
        <v>24000</v>
      </c>
    </row>
    <row r="197" spans="2:28" x14ac:dyDescent="0.2">
      <c r="B197" s="6">
        <v>44391</v>
      </c>
      <c r="C197" s="12">
        <v>1000</v>
      </c>
      <c r="D197" s="12">
        <v>1000</v>
      </c>
      <c r="E197" s="12">
        <v>1000</v>
      </c>
      <c r="F197" s="12">
        <v>1000</v>
      </c>
      <c r="G197" s="12">
        <v>1000</v>
      </c>
      <c r="H197" s="12">
        <v>1000</v>
      </c>
      <c r="I197" s="12">
        <v>1000</v>
      </c>
      <c r="J197" s="12">
        <v>1000</v>
      </c>
      <c r="K197" s="12">
        <v>1000</v>
      </c>
      <c r="L197" s="12">
        <v>1000</v>
      </c>
      <c r="M197" s="12">
        <v>1000</v>
      </c>
      <c r="N197" s="12">
        <v>1000</v>
      </c>
      <c r="O197" s="12">
        <v>1000</v>
      </c>
      <c r="P197" s="12">
        <v>1000</v>
      </c>
      <c r="Q197" s="12">
        <v>1000</v>
      </c>
      <c r="R197" s="12">
        <v>1000</v>
      </c>
      <c r="S197" s="12">
        <v>1000</v>
      </c>
      <c r="T197" s="12">
        <v>1000</v>
      </c>
      <c r="U197" s="12">
        <v>1000</v>
      </c>
      <c r="V197" s="12">
        <v>1000</v>
      </c>
      <c r="W197" s="12">
        <v>1000</v>
      </c>
      <c r="X197" s="12">
        <v>1000</v>
      </c>
      <c r="Y197" s="12">
        <v>1000</v>
      </c>
      <c r="Z197" s="12">
        <v>1000</v>
      </c>
      <c r="AB197" s="7">
        <f t="shared" si="3"/>
        <v>24000</v>
      </c>
    </row>
    <row r="198" spans="2:28" x14ac:dyDescent="0.2">
      <c r="B198" s="6">
        <v>44392</v>
      </c>
      <c r="C198" s="12">
        <v>1000</v>
      </c>
      <c r="D198" s="12">
        <v>1000</v>
      </c>
      <c r="E198" s="12">
        <v>1000</v>
      </c>
      <c r="F198" s="12">
        <v>1000</v>
      </c>
      <c r="G198" s="12">
        <v>1000</v>
      </c>
      <c r="H198" s="12">
        <v>1000</v>
      </c>
      <c r="I198" s="12">
        <v>1000</v>
      </c>
      <c r="J198" s="12">
        <v>1000</v>
      </c>
      <c r="K198" s="12">
        <v>1000</v>
      </c>
      <c r="L198" s="12">
        <v>1000</v>
      </c>
      <c r="M198" s="12">
        <v>1000</v>
      </c>
      <c r="N198" s="12">
        <v>1000</v>
      </c>
      <c r="O198" s="12">
        <v>1000</v>
      </c>
      <c r="P198" s="12">
        <v>1000</v>
      </c>
      <c r="Q198" s="12">
        <v>1000</v>
      </c>
      <c r="R198" s="12">
        <v>1000</v>
      </c>
      <c r="S198" s="12">
        <v>1000</v>
      </c>
      <c r="T198" s="12">
        <v>1000</v>
      </c>
      <c r="U198" s="12">
        <v>1000</v>
      </c>
      <c r="V198" s="12">
        <v>1000</v>
      </c>
      <c r="W198" s="12">
        <v>1000</v>
      </c>
      <c r="X198" s="12">
        <v>1000</v>
      </c>
      <c r="Y198" s="12">
        <v>1000</v>
      </c>
      <c r="Z198" s="12">
        <v>1000</v>
      </c>
      <c r="AB198" s="7">
        <f t="shared" si="3"/>
        <v>24000</v>
      </c>
    </row>
    <row r="199" spans="2:28" x14ac:dyDescent="0.2">
      <c r="B199" s="6">
        <v>44393</v>
      </c>
      <c r="C199" s="12">
        <v>1000</v>
      </c>
      <c r="D199" s="12">
        <v>1000</v>
      </c>
      <c r="E199" s="12">
        <v>1000</v>
      </c>
      <c r="F199" s="12">
        <v>1000</v>
      </c>
      <c r="G199" s="12">
        <v>1000</v>
      </c>
      <c r="H199" s="12">
        <v>1000</v>
      </c>
      <c r="I199" s="12">
        <v>1000</v>
      </c>
      <c r="J199" s="12">
        <v>1000</v>
      </c>
      <c r="K199" s="12">
        <v>1000</v>
      </c>
      <c r="L199" s="12">
        <v>1000</v>
      </c>
      <c r="M199" s="12">
        <v>1000</v>
      </c>
      <c r="N199" s="12">
        <v>1000</v>
      </c>
      <c r="O199" s="12">
        <v>1000</v>
      </c>
      <c r="P199" s="12">
        <v>1000</v>
      </c>
      <c r="Q199" s="12">
        <v>1000</v>
      </c>
      <c r="R199" s="12">
        <v>1000</v>
      </c>
      <c r="S199" s="12">
        <v>1000</v>
      </c>
      <c r="T199" s="12">
        <v>1000</v>
      </c>
      <c r="U199" s="12">
        <v>1000</v>
      </c>
      <c r="V199" s="12">
        <v>1000</v>
      </c>
      <c r="W199" s="12">
        <v>1000</v>
      </c>
      <c r="X199" s="12">
        <v>1000</v>
      </c>
      <c r="Y199" s="12">
        <v>1000</v>
      </c>
      <c r="Z199" s="12">
        <v>1000</v>
      </c>
      <c r="AB199" s="7">
        <f t="shared" si="3"/>
        <v>24000</v>
      </c>
    </row>
    <row r="200" spans="2:28" x14ac:dyDescent="0.2">
      <c r="B200" s="6">
        <v>44394</v>
      </c>
      <c r="C200" s="12">
        <v>1000</v>
      </c>
      <c r="D200" s="12">
        <v>1000</v>
      </c>
      <c r="E200" s="12">
        <v>1000</v>
      </c>
      <c r="F200" s="12">
        <v>1000</v>
      </c>
      <c r="G200" s="12">
        <v>1000</v>
      </c>
      <c r="H200" s="12">
        <v>1000</v>
      </c>
      <c r="I200" s="12">
        <v>1000</v>
      </c>
      <c r="J200" s="12">
        <v>1000</v>
      </c>
      <c r="K200" s="12">
        <v>1000</v>
      </c>
      <c r="L200" s="12">
        <v>1000</v>
      </c>
      <c r="M200" s="12">
        <v>1000</v>
      </c>
      <c r="N200" s="12">
        <v>1000</v>
      </c>
      <c r="O200" s="12">
        <v>1000</v>
      </c>
      <c r="P200" s="12">
        <v>1000</v>
      </c>
      <c r="Q200" s="12">
        <v>1000</v>
      </c>
      <c r="R200" s="12">
        <v>1000</v>
      </c>
      <c r="S200" s="12">
        <v>1000</v>
      </c>
      <c r="T200" s="12">
        <v>1000</v>
      </c>
      <c r="U200" s="12">
        <v>1000</v>
      </c>
      <c r="V200" s="12">
        <v>1000</v>
      </c>
      <c r="W200" s="12">
        <v>1000</v>
      </c>
      <c r="X200" s="12">
        <v>1000</v>
      </c>
      <c r="Y200" s="12">
        <v>1000</v>
      </c>
      <c r="Z200" s="12">
        <v>1000</v>
      </c>
      <c r="AB200" s="7">
        <f t="shared" si="3"/>
        <v>24000</v>
      </c>
    </row>
    <row r="201" spans="2:28" x14ac:dyDescent="0.2">
      <c r="B201" s="6">
        <v>44395</v>
      </c>
      <c r="C201" s="12">
        <v>1000</v>
      </c>
      <c r="D201" s="12">
        <v>1000</v>
      </c>
      <c r="E201" s="12">
        <v>1000</v>
      </c>
      <c r="F201" s="12">
        <v>1000</v>
      </c>
      <c r="G201" s="12">
        <v>1000</v>
      </c>
      <c r="H201" s="12">
        <v>1000</v>
      </c>
      <c r="I201" s="12">
        <v>1000</v>
      </c>
      <c r="J201" s="12">
        <v>1000</v>
      </c>
      <c r="K201" s="12">
        <v>1000</v>
      </c>
      <c r="L201" s="12">
        <v>1000</v>
      </c>
      <c r="M201" s="12">
        <v>1000</v>
      </c>
      <c r="N201" s="12">
        <v>1000</v>
      </c>
      <c r="O201" s="12">
        <v>1000</v>
      </c>
      <c r="P201" s="12">
        <v>1000</v>
      </c>
      <c r="Q201" s="12">
        <v>1000</v>
      </c>
      <c r="R201" s="12">
        <v>1000</v>
      </c>
      <c r="S201" s="12">
        <v>1000</v>
      </c>
      <c r="T201" s="12">
        <v>1000</v>
      </c>
      <c r="U201" s="12">
        <v>1000</v>
      </c>
      <c r="V201" s="12">
        <v>1000</v>
      </c>
      <c r="W201" s="12">
        <v>1000</v>
      </c>
      <c r="X201" s="12">
        <v>1000</v>
      </c>
      <c r="Y201" s="12">
        <v>1000</v>
      </c>
      <c r="Z201" s="12">
        <v>1000</v>
      </c>
      <c r="AB201" s="7">
        <f t="shared" si="3"/>
        <v>24000</v>
      </c>
    </row>
    <row r="202" spans="2:28" x14ac:dyDescent="0.2">
      <c r="B202" s="6">
        <v>44396</v>
      </c>
      <c r="C202" s="12">
        <v>1000</v>
      </c>
      <c r="D202" s="12">
        <v>1000</v>
      </c>
      <c r="E202" s="12">
        <v>1000</v>
      </c>
      <c r="F202" s="12">
        <v>1000</v>
      </c>
      <c r="G202" s="12">
        <v>1000</v>
      </c>
      <c r="H202" s="12">
        <v>1000</v>
      </c>
      <c r="I202" s="12">
        <v>1000</v>
      </c>
      <c r="J202" s="12">
        <v>1000</v>
      </c>
      <c r="K202" s="12">
        <v>1000</v>
      </c>
      <c r="L202" s="12">
        <v>1000</v>
      </c>
      <c r="M202" s="12">
        <v>1000</v>
      </c>
      <c r="N202" s="12">
        <v>1000</v>
      </c>
      <c r="O202" s="12">
        <v>1000</v>
      </c>
      <c r="P202" s="12">
        <v>1000</v>
      </c>
      <c r="Q202" s="12">
        <v>1000</v>
      </c>
      <c r="R202" s="12">
        <v>1000</v>
      </c>
      <c r="S202" s="12">
        <v>1000</v>
      </c>
      <c r="T202" s="12">
        <v>1000</v>
      </c>
      <c r="U202" s="12">
        <v>1000</v>
      </c>
      <c r="V202" s="12">
        <v>1000</v>
      </c>
      <c r="W202" s="12">
        <v>1000</v>
      </c>
      <c r="X202" s="12">
        <v>1000</v>
      </c>
      <c r="Y202" s="12">
        <v>1000</v>
      </c>
      <c r="Z202" s="12">
        <v>1000</v>
      </c>
      <c r="AB202" s="7">
        <f t="shared" si="3"/>
        <v>24000</v>
      </c>
    </row>
    <row r="203" spans="2:28" x14ac:dyDescent="0.2">
      <c r="B203" s="6">
        <v>44397</v>
      </c>
      <c r="C203" s="12">
        <v>1000</v>
      </c>
      <c r="D203" s="12">
        <v>1000</v>
      </c>
      <c r="E203" s="12">
        <v>1000</v>
      </c>
      <c r="F203" s="12">
        <v>1000</v>
      </c>
      <c r="G203" s="12">
        <v>1000</v>
      </c>
      <c r="H203" s="12">
        <v>1000</v>
      </c>
      <c r="I203" s="12">
        <v>1000</v>
      </c>
      <c r="J203" s="12">
        <v>1000</v>
      </c>
      <c r="K203" s="12">
        <v>1000</v>
      </c>
      <c r="L203" s="12">
        <v>1000</v>
      </c>
      <c r="M203" s="12">
        <v>1000</v>
      </c>
      <c r="N203" s="12">
        <v>1000</v>
      </c>
      <c r="O203" s="12">
        <v>1000</v>
      </c>
      <c r="P203" s="12">
        <v>1000</v>
      </c>
      <c r="Q203" s="12">
        <v>1000</v>
      </c>
      <c r="R203" s="12">
        <v>1000</v>
      </c>
      <c r="S203" s="12">
        <v>1000</v>
      </c>
      <c r="T203" s="12">
        <v>1000</v>
      </c>
      <c r="U203" s="12">
        <v>1000</v>
      </c>
      <c r="V203" s="12">
        <v>1000</v>
      </c>
      <c r="W203" s="12">
        <v>1000</v>
      </c>
      <c r="X203" s="12">
        <v>1000</v>
      </c>
      <c r="Y203" s="12">
        <v>1000</v>
      </c>
      <c r="Z203" s="12">
        <v>1000</v>
      </c>
      <c r="AB203" s="7">
        <f t="shared" si="3"/>
        <v>24000</v>
      </c>
    </row>
    <row r="204" spans="2:28" x14ac:dyDescent="0.2">
      <c r="B204" s="6">
        <v>44398</v>
      </c>
      <c r="C204" s="12">
        <v>1000</v>
      </c>
      <c r="D204" s="12">
        <v>1000</v>
      </c>
      <c r="E204" s="12">
        <v>1000</v>
      </c>
      <c r="F204" s="12">
        <v>1000</v>
      </c>
      <c r="G204" s="12">
        <v>1000</v>
      </c>
      <c r="H204" s="12">
        <v>1000</v>
      </c>
      <c r="I204" s="12">
        <v>1000</v>
      </c>
      <c r="J204" s="12">
        <v>1000</v>
      </c>
      <c r="K204" s="12">
        <v>1000</v>
      </c>
      <c r="L204" s="12">
        <v>1000</v>
      </c>
      <c r="M204" s="12">
        <v>1000</v>
      </c>
      <c r="N204" s="12">
        <v>1000</v>
      </c>
      <c r="O204" s="12">
        <v>1000</v>
      </c>
      <c r="P204" s="12">
        <v>1000</v>
      </c>
      <c r="Q204" s="12">
        <v>1000</v>
      </c>
      <c r="R204" s="12">
        <v>1000</v>
      </c>
      <c r="S204" s="12">
        <v>1000</v>
      </c>
      <c r="T204" s="12">
        <v>1000</v>
      </c>
      <c r="U204" s="12">
        <v>1000</v>
      </c>
      <c r="V204" s="12">
        <v>1000</v>
      </c>
      <c r="W204" s="12">
        <v>1000</v>
      </c>
      <c r="X204" s="12">
        <v>1000</v>
      </c>
      <c r="Y204" s="12">
        <v>1000</v>
      </c>
      <c r="Z204" s="12">
        <v>1000</v>
      </c>
      <c r="AB204" s="7">
        <f t="shared" si="3"/>
        <v>24000</v>
      </c>
    </row>
    <row r="205" spans="2:28" x14ac:dyDescent="0.2">
      <c r="B205" s="6">
        <v>44399</v>
      </c>
      <c r="C205" s="12">
        <v>1000</v>
      </c>
      <c r="D205" s="12">
        <v>1000</v>
      </c>
      <c r="E205" s="12">
        <v>1000</v>
      </c>
      <c r="F205" s="12">
        <v>1000</v>
      </c>
      <c r="G205" s="12">
        <v>1000</v>
      </c>
      <c r="H205" s="12">
        <v>1000</v>
      </c>
      <c r="I205" s="12">
        <v>1000</v>
      </c>
      <c r="J205" s="12">
        <v>1000</v>
      </c>
      <c r="K205" s="12">
        <v>1000</v>
      </c>
      <c r="L205" s="12">
        <v>1000</v>
      </c>
      <c r="M205" s="12">
        <v>1000</v>
      </c>
      <c r="N205" s="12">
        <v>1000</v>
      </c>
      <c r="O205" s="12">
        <v>1000</v>
      </c>
      <c r="P205" s="12">
        <v>1000</v>
      </c>
      <c r="Q205" s="12">
        <v>1000</v>
      </c>
      <c r="R205" s="12">
        <v>1000</v>
      </c>
      <c r="S205" s="12">
        <v>1000</v>
      </c>
      <c r="T205" s="12">
        <v>1000</v>
      </c>
      <c r="U205" s="12">
        <v>1000</v>
      </c>
      <c r="V205" s="12">
        <v>1000</v>
      </c>
      <c r="W205" s="12">
        <v>1000</v>
      </c>
      <c r="X205" s="12">
        <v>1000</v>
      </c>
      <c r="Y205" s="12">
        <v>1000</v>
      </c>
      <c r="Z205" s="12">
        <v>1000</v>
      </c>
      <c r="AB205" s="7">
        <f t="shared" si="3"/>
        <v>24000</v>
      </c>
    </row>
    <row r="206" spans="2:28" x14ac:dyDescent="0.2">
      <c r="B206" s="6">
        <v>44400</v>
      </c>
      <c r="C206" s="12">
        <v>1000</v>
      </c>
      <c r="D206" s="12">
        <v>1000</v>
      </c>
      <c r="E206" s="12">
        <v>1000</v>
      </c>
      <c r="F206" s="12">
        <v>1000</v>
      </c>
      <c r="G206" s="12">
        <v>1000</v>
      </c>
      <c r="H206" s="12">
        <v>1000</v>
      </c>
      <c r="I206" s="12">
        <v>1000</v>
      </c>
      <c r="J206" s="12">
        <v>1000</v>
      </c>
      <c r="K206" s="12">
        <v>1000</v>
      </c>
      <c r="L206" s="12">
        <v>1000</v>
      </c>
      <c r="M206" s="12">
        <v>1000</v>
      </c>
      <c r="N206" s="12">
        <v>1000</v>
      </c>
      <c r="O206" s="12">
        <v>1000</v>
      </c>
      <c r="P206" s="12">
        <v>1000</v>
      </c>
      <c r="Q206" s="12">
        <v>1000</v>
      </c>
      <c r="R206" s="12">
        <v>1000</v>
      </c>
      <c r="S206" s="12">
        <v>1000</v>
      </c>
      <c r="T206" s="12">
        <v>1000</v>
      </c>
      <c r="U206" s="12">
        <v>1000</v>
      </c>
      <c r="V206" s="12">
        <v>1000</v>
      </c>
      <c r="W206" s="12">
        <v>1000</v>
      </c>
      <c r="X206" s="12">
        <v>1000</v>
      </c>
      <c r="Y206" s="12">
        <v>1000</v>
      </c>
      <c r="Z206" s="12">
        <v>1000</v>
      </c>
      <c r="AB206" s="7">
        <f t="shared" si="3"/>
        <v>24000</v>
      </c>
    </row>
    <row r="207" spans="2:28" x14ac:dyDescent="0.2">
      <c r="B207" s="6">
        <v>44401</v>
      </c>
      <c r="C207" s="12">
        <v>1000</v>
      </c>
      <c r="D207" s="12">
        <v>1000</v>
      </c>
      <c r="E207" s="12">
        <v>1000</v>
      </c>
      <c r="F207" s="12">
        <v>1000</v>
      </c>
      <c r="G207" s="12">
        <v>1000</v>
      </c>
      <c r="H207" s="12">
        <v>1000</v>
      </c>
      <c r="I207" s="12">
        <v>1000</v>
      </c>
      <c r="J207" s="12">
        <v>1000</v>
      </c>
      <c r="K207" s="12">
        <v>1000</v>
      </c>
      <c r="L207" s="12">
        <v>1000</v>
      </c>
      <c r="M207" s="12">
        <v>1000</v>
      </c>
      <c r="N207" s="12">
        <v>1000</v>
      </c>
      <c r="O207" s="12">
        <v>1000</v>
      </c>
      <c r="P207" s="12">
        <v>1000</v>
      </c>
      <c r="Q207" s="12">
        <v>1000</v>
      </c>
      <c r="R207" s="12">
        <v>1000</v>
      </c>
      <c r="S207" s="12">
        <v>1000</v>
      </c>
      <c r="T207" s="12">
        <v>1000</v>
      </c>
      <c r="U207" s="12">
        <v>1000</v>
      </c>
      <c r="V207" s="12">
        <v>1000</v>
      </c>
      <c r="W207" s="12">
        <v>1000</v>
      </c>
      <c r="X207" s="12">
        <v>1000</v>
      </c>
      <c r="Y207" s="12">
        <v>1000</v>
      </c>
      <c r="Z207" s="12">
        <v>1000</v>
      </c>
      <c r="AB207" s="7">
        <f t="shared" si="3"/>
        <v>24000</v>
      </c>
    </row>
    <row r="208" spans="2:28" x14ac:dyDescent="0.2">
      <c r="B208" s="6">
        <v>44402</v>
      </c>
      <c r="C208" s="12">
        <v>1000</v>
      </c>
      <c r="D208" s="12">
        <v>1000</v>
      </c>
      <c r="E208" s="12">
        <v>1000</v>
      </c>
      <c r="F208" s="12">
        <v>1000</v>
      </c>
      <c r="G208" s="12">
        <v>1000</v>
      </c>
      <c r="H208" s="12">
        <v>1000</v>
      </c>
      <c r="I208" s="12">
        <v>1000</v>
      </c>
      <c r="J208" s="12">
        <v>1000</v>
      </c>
      <c r="K208" s="12">
        <v>1000</v>
      </c>
      <c r="L208" s="12">
        <v>1000</v>
      </c>
      <c r="M208" s="12">
        <v>1000</v>
      </c>
      <c r="N208" s="12">
        <v>1000</v>
      </c>
      <c r="O208" s="12">
        <v>1000</v>
      </c>
      <c r="P208" s="12">
        <v>1000</v>
      </c>
      <c r="Q208" s="12">
        <v>1000</v>
      </c>
      <c r="R208" s="12">
        <v>1000</v>
      </c>
      <c r="S208" s="12">
        <v>1000</v>
      </c>
      <c r="T208" s="12">
        <v>1000</v>
      </c>
      <c r="U208" s="12">
        <v>1000</v>
      </c>
      <c r="V208" s="12">
        <v>1000</v>
      </c>
      <c r="W208" s="12">
        <v>1000</v>
      </c>
      <c r="X208" s="12">
        <v>1000</v>
      </c>
      <c r="Y208" s="12">
        <v>1000</v>
      </c>
      <c r="Z208" s="12">
        <v>1000</v>
      </c>
      <c r="AB208" s="7">
        <f t="shared" si="3"/>
        <v>24000</v>
      </c>
    </row>
    <row r="209" spans="2:28" x14ac:dyDescent="0.2">
      <c r="B209" s="6">
        <v>44403</v>
      </c>
      <c r="C209" s="12">
        <v>1000</v>
      </c>
      <c r="D209" s="12">
        <v>1000</v>
      </c>
      <c r="E209" s="12">
        <v>1000</v>
      </c>
      <c r="F209" s="12">
        <v>1000</v>
      </c>
      <c r="G209" s="12">
        <v>1000</v>
      </c>
      <c r="H209" s="12">
        <v>1000</v>
      </c>
      <c r="I209" s="12">
        <v>1000</v>
      </c>
      <c r="J209" s="12">
        <v>1000</v>
      </c>
      <c r="K209" s="12">
        <v>1000</v>
      </c>
      <c r="L209" s="12">
        <v>1000</v>
      </c>
      <c r="M209" s="12">
        <v>1000</v>
      </c>
      <c r="N209" s="12">
        <v>1000</v>
      </c>
      <c r="O209" s="12">
        <v>1000</v>
      </c>
      <c r="P209" s="12">
        <v>1000</v>
      </c>
      <c r="Q209" s="12">
        <v>1000</v>
      </c>
      <c r="R209" s="12">
        <v>1000</v>
      </c>
      <c r="S209" s="12">
        <v>1000</v>
      </c>
      <c r="T209" s="12">
        <v>1000</v>
      </c>
      <c r="U209" s="12">
        <v>1000</v>
      </c>
      <c r="V209" s="12">
        <v>1000</v>
      </c>
      <c r="W209" s="12">
        <v>1000</v>
      </c>
      <c r="X209" s="12">
        <v>1000</v>
      </c>
      <c r="Y209" s="12">
        <v>1000</v>
      </c>
      <c r="Z209" s="12">
        <v>1000</v>
      </c>
      <c r="AB209" s="7">
        <f t="shared" si="3"/>
        <v>24000</v>
      </c>
    </row>
    <row r="210" spans="2:28" x14ac:dyDescent="0.2">
      <c r="B210" s="6">
        <v>44404</v>
      </c>
      <c r="C210" s="12">
        <v>1000</v>
      </c>
      <c r="D210" s="12">
        <v>1000</v>
      </c>
      <c r="E210" s="12">
        <v>1000</v>
      </c>
      <c r="F210" s="12">
        <v>1000</v>
      </c>
      <c r="G210" s="12">
        <v>1000</v>
      </c>
      <c r="H210" s="12">
        <v>1000</v>
      </c>
      <c r="I210" s="12">
        <v>1000</v>
      </c>
      <c r="J210" s="12">
        <v>1000</v>
      </c>
      <c r="K210" s="12">
        <v>1000</v>
      </c>
      <c r="L210" s="12">
        <v>1000</v>
      </c>
      <c r="M210" s="12">
        <v>1000</v>
      </c>
      <c r="N210" s="12">
        <v>1000</v>
      </c>
      <c r="O210" s="12">
        <v>1000</v>
      </c>
      <c r="P210" s="12">
        <v>1000</v>
      </c>
      <c r="Q210" s="12">
        <v>1000</v>
      </c>
      <c r="R210" s="12">
        <v>1000</v>
      </c>
      <c r="S210" s="12">
        <v>1000</v>
      </c>
      <c r="T210" s="12">
        <v>1000</v>
      </c>
      <c r="U210" s="12">
        <v>1000</v>
      </c>
      <c r="V210" s="12">
        <v>1000</v>
      </c>
      <c r="W210" s="12">
        <v>1000</v>
      </c>
      <c r="X210" s="12">
        <v>1000</v>
      </c>
      <c r="Y210" s="12">
        <v>1000</v>
      </c>
      <c r="Z210" s="12">
        <v>1000</v>
      </c>
      <c r="AB210" s="7">
        <f t="shared" si="3"/>
        <v>24000</v>
      </c>
    </row>
    <row r="211" spans="2:28" x14ac:dyDescent="0.2">
      <c r="B211" s="6">
        <v>44405</v>
      </c>
      <c r="C211" s="12">
        <v>1000</v>
      </c>
      <c r="D211" s="12">
        <v>1000</v>
      </c>
      <c r="E211" s="12">
        <v>1000</v>
      </c>
      <c r="F211" s="12">
        <v>1000</v>
      </c>
      <c r="G211" s="12">
        <v>1000</v>
      </c>
      <c r="H211" s="12">
        <v>1000</v>
      </c>
      <c r="I211" s="12">
        <v>1000</v>
      </c>
      <c r="J211" s="12">
        <v>1000</v>
      </c>
      <c r="K211" s="12">
        <v>1000</v>
      </c>
      <c r="L211" s="12">
        <v>1000</v>
      </c>
      <c r="M211" s="12">
        <v>1000</v>
      </c>
      <c r="N211" s="12">
        <v>1000</v>
      </c>
      <c r="O211" s="12">
        <v>1000</v>
      </c>
      <c r="P211" s="12">
        <v>1000</v>
      </c>
      <c r="Q211" s="12">
        <v>1000</v>
      </c>
      <c r="R211" s="12">
        <v>1000</v>
      </c>
      <c r="S211" s="12">
        <v>1000</v>
      </c>
      <c r="T211" s="12">
        <v>1000</v>
      </c>
      <c r="U211" s="12">
        <v>1000</v>
      </c>
      <c r="V211" s="12">
        <v>1000</v>
      </c>
      <c r="W211" s="12">
        <v>1000</v>
      </c>
      <c r="X211" s="12">
        <v>1000</v>
      </c>
      <c r="Y211" s="12">
        <v>1000</v>
      </c>
      <c r="Z211" s="12">
        <v>1000</v>
      </c>
      <c r="AB211" s="7">
        <f t="shared" si="3"/>
        <v>24000</v>
      </c>
    </row>
    <row r="212" spans="2:28" x14ac:dyDescent="0.2">
      <c r="B212" s="6">
        <v>44406</v>
      </c>
      <c r="C212" s="12">
        <v>1000</v>
      </c>
      <c r="D212" s="12">
        <v>1000</v>
      </c>
      <c r="E212" s="12">
        <v>1000</v>
      </c>
      <c r="F212" s="12">
        <v>1000</v>
      </c>
      <c r="G212" s="12">
        <v>1000</v>
      </c>
      <c r="H212" s="12">
        <v>1000</v>
      </c>
      <c r="I212" s="12">
        <v>1000</v>
      </c>
      <c r="J212" s="12">
        <v>1000</v>
      </c>
      <c r="K212" s="12">
        <v>1000</v>
      </c>
      <c r="L212" s="12">
        <v>1000</v>
      </c>
      <c r="M212" s="12">
        <v>1000</v>
      </c>
      <c r="N212" s="12">
        <v>1000</v>
      </c>
      <c r="O212" s="12">
        <v>1000</v>
      </c>
      <c r="P212" s="12">
        <v>1000</v>
      </c>
      <c r="Q212" s="12">
        <v>1000</v>
      </c>
      <c r="R212" s="12">
        <v>1000</v>
      </c>
      <c r="S212" s="12">
        <v>1000</v>
      </c>
      <c r="T212" s="12">
        <v>1000</v>
      </c>
      <c r="U212" s="12">
        <v>1000</v>
      </c>
      <c r="V212" s="12">
        <v>1000</v>
      </c>
      <c r="W212" s="12">
        <v>1000</v>
      </c>
      <c r="X212" s="12">
        <v>1000</v>
      </c>
      <c r="Y212" s="12">
        <v>1000</v>
      </c>
      <c r="Z212" s="12">
        <v>1000</v>
      </c>
      <c r="AB212" s="7">
        <f t="shared" si="3"/>
        <v>24000</v>
      </c>
    </row>
    <row r="213" spans="2:28" x14ac:dyDescent="0.2">
      <c r="B213" s="6">
        <v>44407</v>
      </c>
      <c r="C213" s="12">
        <v>1000</v>
      </c>
      <c r="D213" s="12">
        <v>1000</v>
      </c>
      <c r="E213" s="12">
        <v>1000</v>
      </c>
      <c r="F213" s="12">
        <v>1000</v>
      </c>
      <c r="G213" s="12">
        <v>1000</v>
      </c>
      <c r="H213" s="12">
        <v>1000</v>
      </c>
      <c r="I213" s="12">
        <v>1000</v>
      </c>
      <c r="J213" s="12">
        <v>1000</v>
      </c>
      <c r="K213" s="12">
        <v>1000</v>
      </c>
      <c r="L213" s="12">
        <v>1000</v>
      </c>
      <c r="M213" s="12">
        <v>1000</v>
      </c>
      <c r="N213" s="12">
        <v>1000</v>
      </c>
      <c r="O213" s="12">
        <v>1000</v>
      </c>
      <c r="P213" s="12">
        <v>1000</v>
      </c>
      <c r="Q213" s="12">
        <v>1000</v>
      </c>
      <c r="R213" s="12">
        <v>1000</v>
      </c>
      <c r="S213" s="12">
        <v>1000</v>
      </c>
      <c r="T213" s="12">
        <v>1000</v>
      </c>
      <c r="U213" s="12">
        <v>1000</v>
      </c>
      <c r="V213" s="12">
        <v>1000</v>
      </c>
      <c r="W213" s="12">
        <v>1000</v>
      </c>
      <c r="X213" s="12">
        <v>1000</v>
      </c>
      <c r="Y213" s="12">
        <v>1000</v>
      </c>
      <c r="Z213" s="12">
        <v>1000</v>
      </c>
      <c r="AB213" s="7">
        <f t="shared" si="3"/>
        <v>24000</v>
      </c>
    </row>
    <row r="214" spans="2:28" x14ac:dyDescent="0.2">
      <c r="B214" s="6">
        <v>44408</v>
      </c>
      <c r="C214" s="12">
        <v>1000</v>
      </c>
      <c r="D214" s="12">
        <v>1000</v>
      </c>
      <c r="E214" s="12">
        <v>1000</v>
      </c>
      <c r="F214" s="12">
        <v>1000</v>
      </c>
      <c r="G214" s="12">
        <v>1000</v>
      </c>
      <c r="H214" s="12">
        <v>1000</v>
      </c>
      <c r="I214" s="12">
        <v>1000</v>
      </c>
      <c r="J214" s="12">
        <v>1000</v>
      </c>
      <c r="K214" s="12">
        <v>1000</v>
      </c>
      <c r="L214" s="12">
        <v>1000</v>
      </c>
      <c r="M214" s="12">
        <v>1000</v>
      </c>
      <c r="N214" s="12">
        <v>1000</v>
      </c>
      <c r="O214" s="12">
        <v>1000</v>
      </c>
      <c r="P214" s="12">
        <v>1000</v>
      </c>
      <c r="Q214" s="12">
        <v>1000</v>
      </c>
      <c r="R214" s="12">
        <v>1000</v>
      </c>
      <c r="S214" s="12">
        <v>1000</v>
      </c>
      <c r="T214" s="12">
        <v>1000</v>
      </c>
      <c r="U214" s="12">
        <v>1000</v>
      </c>
      <c r="V214" s="12">
        <v>1000</v>
      </c>
      <c r="W214" s="12">
        <v>1000</v>
      </c>
      <c r="X214" s="12">
        <v>1000</v>
      </c>
      <c r="Y214" s="12">
        <v>1000</v>
      </c>
      <c r="Z214" s="12">
        <v>1000</v>
      </c>
      <c r="AB214" s="7">
        <f t="shared" si="3"/>
        <v>24000</v>
      </c>
    </row>
    <row r="215" spans="2:28" x14ac:dyDescent="0.2">
      <c r="B215" s="6">
        <v>44409</v>
      </c>
      <c r="C215" s="12">
        <v>1000</v>
      </c>
      <c r="D215" s="12">
        <v>1000</v>
      </c>
      <c r="E215" s="12">
        <v>1000</v>
      </c>
      <c r="F215" s="12">
        <v>1000</v>
      </c>
      <c r="G215" s="12">
        <v>1000</v>
      </c>
      <c r="H215" s="12">
        <v>1000</v>
      </c>
      <c r="I215" s="12">
        <v>1000</v>
      </c>
      <c r="J215" s="12">
        <v>1000</v>
      </c>
      <c r="K215" s="12">
        <v>1000</v>
      </c>
      <c r="L215" s="12">
        <v>1000</v>
      </c>
      <c r="M215" s="12">
        <v>1000</v>
      </c>
      <c r="N215" s="12">
        <v>1000</v>
      </c>
      <c r="O215" s="12">
        <v>1000</v>
      </c>
      <c r="P215" s="12">
        <v>1000</v>
      </c>
      <c r="Q215" s="12">
        <v>1000</v>
      </c>
      <c r="R215" s="12">
        <v>1000</v>
      </c>
      <c r="S215" s="12">
        <v>1000</v>
      </c>
      <c r="T215" s="12">
        <v>1000</v>
      </c>
      <c r="U215" s="12">
        <v>1000</v>
      </c>
      <c r="V215" s="12">
        <v>1000</v>
      </c>
      <c r="W215" s="12">
        <v>1000</v>
      </c>
      <c r="X215" s="12">
        <v>1000</v>
      </c>
      <c r="Y215" s="12">
        <v>1000</v>
      </c>
      <c r="Z215" s="12">
        <v>1000</v>
      </c>
      <c r="AB215" s="7">
        <f t="shared" si="3"/>
        <v>24000</v>
      </c>
    </row>
    <row r="216" spans="2:28" x14ac:dyDescent="0.2">
      <c r="B216" s="6">
        <v>44410</v>
      </c>
      <c r="C216" s="12">
        <v>1000</v>
      </c>
      <c r="D216" s="12">
        <v>1000</v>
      </c>
      <c r="E216" s="12">
        <v>1000</v>
      </c>
      <c r="F216" s="12">
        <v>1000</v>
      </c>
      <c r="G216" s="12">
        <v>1000</v>
      </c>
      <c r="H216" s="12">
        <v>1000</v>
      </c>
      <c r="I216" s="12">
        <v>1000</v>
      </c>
      <c r="J216" s="12">
        <v>1000</v>
      </c>
      <c r="K216" s="12">
        <v>1000</v>
      </c>
      <c r="L216" s="12">
        <v>1000</v>
      </c>
      <c r="M216" s="12">
        <v>1000</v>
      </c>
      <c r="N216" s="12">
        <v>1000</v>
      </c>
      <c r="O216" s="12">
        <v>1000</v>
      </c>
      <c r="P216" s="12">
        <v>1000</v>
      </c>
      <c r="Q216" s="12">
        <v>1000</v>
      </c>
      <c r="R216" s="12">
        <v>1000</v>
      </c>
      <c r="S216" s="12">
        <v>1000</v>
      </c>
      <c r="T216" s="12">
        <v>1000</v>
      </c>
      <c r="U216" s="12">
        <v>1000</v>
      </c>
      <c r="V216" s="12">
        <v>1000</v>
      </c>
      <c r="W216" s="12">
        <v>1000</v>
      </c>
      <c r="X216" s="12">
        <v>1000</v>
      </c>
      <c r="Y216" s="12">
        <v>1000</v>
      </c>
      <c r="Z216" s="12">
        <v>1000</v>
      </c>
      <c r="AB216" s="7">
        <f t="shared" si="3"/>
        <v>24000</v>
      </c>
    </row>
    <row r="217" spans="2:28" x14ac:dyDescent="0.2">
      <c r="B217" s="6">
        <v>44411</v>
      </c>
      <c r="C217" s="12">
        <v>1000</v>
      </c>
      <c r="D217" s="12">
        <v>1000</v>
      </c>
      <c r="E217" s="12">
        <v>1000</v>
      </c>
      <c r="F217" s="12">
        <v>1000</v>
      </c>
      <c r="G217" s="12">
        <v>1000</v>
      </c>
      <c r="H217" s="12">
        <v>1000</v>
      </c>
      <c r="I217" s="12">
        <v>1000</v>
      </c>
      <c r="J217" s="12">
        <v>1000</v>
      </c>
      <c r="K217" s="12">
        <v>1000</v>
      </c>
      <c r="L217" s="12">
        <v>1000</v>
      </c>
      <c r="M217" s="12">
        <v>1000</v>
      </c>
      <c r="N217" s="12">
        <v>1000</v>
      </c>
      <c r="O217" s="12">
        <v>1000</v>
      </c>
      <c r="P217" s="12">
        <v>1000</v>
      </c>
      <c r="Q217" s="12">
        <v>1000</v>
      </c>
      <c r="R217" s="12">
        <v>1000</v>
      </c>
      <c r="S217" s="12">
        <v>1000</v>
      </c>
      <c r="T217" s="12">
        <v>1000</v>
      </c>
      <c r="U217" s="12">
        <v>1000</v>
      </c>
      <c r="V217" s="12">
        <v>1000</v>
      </c>
      <c r="W217" s="12">
        <v>1000</v>
      </c>
      <c r="X217" s="12">
        <v>1000</v>
      </c>
      <c r="Y217" s="12">
        <v>1000</v>
      </c>
      <c r="Z217" s="12">
        <v>1000</v>
      </c>
      <c r="AB217" s="7">
        <f t="shared" si="3"/>
        <v>24000</v>
      </c>
    </row>
    <row r="218" spans="2:28" x14ac:dyDescent="0.2">
      <c r="B218" s="6">
        <v>44412</v>
      </c>
      <c r="C218" s="12">
        <v>1000</v>
      </c>
      <c r="D218" s="12">
        <v>1000</v>
      </c>
      <c r="E218" s="12">
        <v>1000</v>
      </c>
      <c r="F218" s="12">
        <v>1000</v>
      </c>
      <c r="G218" s="12">
        <v>1000</v>
      </c>
      <c r="H218" s="12">
        <v>1000</v>
      </c>
      <c r="I218" s="12">
        <v>1000</v>
      </c>
      <c r="J218" s="12">
        <v>1000</v>
      </c>
      <c r="K218" s="12">
        <v>1000</v>
      </c>
      <c r="L218" s="12">
        <v>1000</v>
      </c>
      <c r="M218" s="12">
        <v>1000</v>
      </c>
      <c r="N218" s="12">
        <v>1000</v>
      </c>
      <c r="O218" s="12">
        <v>1000</v>
      </c>
      <c r="P218" s="12">
        <v>1000</v>
      </c>
      <c r="Q218" s="12">
        <v>1000</v>
      </c>
      <c r="R218" s="12">
        <v>1000</v>
      </c>
      <c r="S218" s="12">
        <v>1000</v>
      </c>
      <c r="T218" s="12">
        <v>1000</v>
      </c>
      <c r="U218" s="12">
        <v>1000</v>
      </c>
      <c r="V218" s="12">
        <v>1000</v>
      </c>
      <c r="W218" s="12">
        <v>1000</v>
      </c>
      <c r="X218" s="12">
        <v>1000</v>
      </c>
      <c r="Y218" s="12">
        <v>1000</v>
      </c>
      <c r="Z218" s="12">
        <v>1000</v>
      </c>
      <c r="AB218" s="7">
        <f t="shared" si="3"/>
        <v>24000</v>
      </c>
    </row>
    <row r="219" spans="2:28" x14ac:dyDescent="0.2">
      <c r="B219" s="6">
        <v>44413</v>
      </c>
      <c r="C219" s="12">
        <v>1000</v>
      </c>
      <c r="D219" s="12">
        <v>1000</v>
      </c>
      <c r="E219" s="12">
        <v>1000</v>
      </c>
      <c r="F219" s="12">
        <v>1000</v>
      </c>
      <c r="G219" s="12">
        <v>1000</v>
      </c>
      <c r="H219" s="12">
        <v>1000</v>
      </c>
      <c r="I219" s="12">
        <v>1000</v>
      </c>
      <c r="J219" s="12">
        <v>1000</v>
      </c>
      <c r="K219" s="12">
        <v>1000</v>
      </c>
      <c r="L219" s="12">
        <v>1000</v>
      </c>
      <c r="M219" s="12">
        <v>1000</v>
      </c>
      <c r="N219" s="12">
        <v>1000</v>
      </c>
      <c r="O219" s="12">
        <v>1000</v>
      </c>
      <c r="P219" s="12">
        <v>1000</v>
      </c>
      <c r="Q219" s="12">
        <v>1000</v>
      </c>
      <c r="R219" s="12">
        <v>1000</v>
      </c>
      <c r="S219" s="12">
        <v>1000</v>
      </c>
      <c r="T219" s="12">
        <v>1000</v>
      </c>
      <c r="U219" s="12">
        <v>1000</v>
      </c>
      <c r="V219" s="12">
        <v>1000</v>
      </c>
      <c r="W219" s="12">
        <v>1000</v>
      </c>
      <c r="X219" s="12">
        <v>1000</v>
      </c>
      <c r="Y219" s="12">
        <v>1000</v>
      </c>
      <c r="Z219" s="12">
        <v>1000</v>
      </c>
      <c r="AB219" s="7">
        <f t="shared" si="3"/>
        <v>24000</v>
      </c>
    </row>
    <row r="220" spans="2:28" x14ac:dyDescent="0.2">
      <c r="B220" s="6">
        <v>44414</v>
      </c>
      <c r="C220" s="12">
        <v>1000</v>
      </c>
      <c r="D220" s="12">
        <v>1000</v>
      </c>
      <c r="E220" s="12">
        <v>1000</v>
      </c>
      <c r="F220" s="12">
        <v>1000</v>
      </c>
      <c r="G220" s="12">
        <v>1000</v>
      </c>
      <c r="H220" s="12">
        <v>1000</v>
      </c>
      <c r="I220" s="12">
        <v>1000</v>
      </c>
      <c r="J220" s="12">
        <v>1000</v>
      </c>
      <c r="K220" s="12">
        <v>1000</v>
      </c>
      <c r="L220" s="12">
        <v>1000</v>
      </c>
      <c r="M220" s="12">
        <v>1000</v>
      </c>
      <c r="N220" s="12">
        <v>1000</v>
      </c>
      <c r="O220" s="12">
        <v>1000</v>
      </c>
      <c r="P220" s="12">
        <v>1000</v>
      </c>
      <c r="Q220" s="12">
        <v>1000</v>
      </c>
      <c r="R220" s="12">
        <v>1000</v>
      </c>
      <c r="S220" s="12">
        <v>1000</v>
      </c>
      <c r="T220" s="12">
        <v>1000</v>
      </c>
      <c r="U220" s="12">
        <v>1000</v>
      </c>
      <c r="V220" s="12">
        <v>1000</v>
      </c>
      <c r="W220" s="12">
        <v>1000</v>
      </c>
      <c r="X220" s="12">
        <v>1000</v>
      </c>
      <c r="Y220" s="12">
        <v>1000</v>
      </c>
      <c r="Z220" s="12">
        <v>1000</v>
      </c>
      <c r="AB220" s="7">
        <f t="shared" si="3"/>
        <v>24000</v>
      </c>
    </row>
    <row r="221" spans="2:28" x14ac:dyDescent="0.2">
      <c r="B221" s="6">
        <v>44415</v>
      </c>
      <c r="C221" s="12">
        <v>1000</v>
      </c>
      <c r="D221" s="12">
        <v>1000</v>
      </c>
      <c r="E221" s="12">
        <v>1000</v>
      </c>
      <c r="F221" s="12">
        <v>1000</v>
      </c>
      <c r="G221" s="12">
        <v>1000</v>
      </c>
      <c r="H221" s="12">
        <v>1000</v>
      </c>
      <c r="I221" s="12">
        <v>1000</v>
      </c>
      <c r="J221" s="12">
        <v>1000</v>
      </c>
      <c r="K221" s="12">
        <v>1000</v>
      </c>
      <c r="L221" s="12">
        <v>1000</v>
      </c>
      <c r="M221" s="12">
        <v>1000</v>
      </c>
      <c r="N221" s="12">
        <v>1000</v>
      </c>
      <c r="O221" s="12">
        <v>1000</v>
      </c>
      <c r="P221" s="12">
        <v>1000</v>
      </c>
      <c r="Q221" s="12">
        <v>1000</v>
      </c>
      <c r="R221" s="12">
        <v>1000</v>
      </c>
      <c r="S221" s="12">
        <v>1000</v>
      </c>
      <c r="T221" s="12">
        <v>1000</v>
      </c>
      <c r="U221" s="12">
        <v>1000</v>
      </c>
      <c r="V221" s="12">
        <v>1000</v>
      </c>
      <c r="W221" s="12">
        <v>1000</v>
      </c>
      <c r="X221" s="12">
        <v>1000</v>
      </c>
      <c r="Y221" s="12">
        <v>1000</v>
      </c>
      <c r="Z221" s="12">
        <v>1000</v>
      </c>
      <c r="AB221" s="7">
        <f t="shared" si="3"/>
        <v>24000</v>
      </c>
    </row>
    <row r="222" spans="2:28" x14ac:dyDescent="0.2">
      <c r="B222" s="6">
        <v>44416</v>
      </c>
      <c r="C222" s="12">
        <v>1000</v>
      </c>
      <c r="D222" s="12">
        <v>1000</v>
      </c>
      <c r="E222" s="12">
        <v>1000</v>
      </c>
      <c r="F222" s="12">
        <v>1000</v>
      </c>
      <c r="G222" s="12">
        <v>1000</v>
      </c>
      <c r="H222" s="12">
        <v>1000</v>
      </c>
      <c r="I222" s="12">
        <v>1000</v>
      </c>
      <c r="J222" s="12">
        <v>1000</v>
      </c>
      <c r="K222" s="12">
        <v>1000</v>
      </c>
      <c r="L222" s="12">
        <v>1000</v>
      </c>
      <c r="M222" s="12">
        <v>1000</v>
      </c>
      <c r="N222" s="12">
        <v>1000</v>
      </c>
      <c r="O222" s="12">
        <v>1000</v>
      </c>
      <c r="P222" s="12">
        <v>1000</v>
      </c>
      <c r="Q222" s="12">
        <v>1000</v>
      </c>
      <c r="R222" s="12">
        <v>1000</v>
      </c>
      <c r="S222" s="12">
        <v>1000</v>
      </c>
      <c r="T222" s="12">
        <v>1000</v>
      </c>
      <c r="U222" s="12">
        <v>1000</v>
      </c>
      <c r="V222" s="12">
        <v>1000</v>
      </c>
      <c r="W222" s="12">
        <v>1000</v>
      </c>
      <c r="X222" s="12">
        <v>1000</v>
      </c>
      <c r="Y222" s="12">
        <v>1000</v>
      </c>
      <c r="Z222" s="12">
        <v>1000</v>
      </c>
      <c r="AB222" s="7">
        <f t="shared" si="3"/>
        <v>24000</v>
      </c>
    </row>
    <row r="223" spans="2:28" x14ac:dyDescent="0.2">
      <c r="B223" s="6">
        <v>44417</v>
      </c>
      <c r="C223" s="12">
        <v>1000</v>
      </c>
      <c r="D223" s="12">
        <v>1000</v>
      </c>
      <c r="E223" s="12">
        <v>1000</v>
      </c>
      <c r="F223" s="12">
        <v>1000</v>
      </c>
      <c r="G223" s="12">
        <v>1000</v>
      </c>
      <c r="H223" s="12">
        <v>1000</v>
      </c>
      <c r="I223" s="12">
        <v>1000</v>
      </c>
      <c r="J223" s="12">
        <v>1000</v>
      </c>
      <c r="K223" s="12">
        <v>1000</v>
      </c>
      <c r="L223" s="12">
        <v>1000</v>
      </c>
      <c r="M223" s="12">
        <v>1000</v>
      </c>
      <c r="N223" s="12">
        <v>1000</v>
      </c>
      <c r="O223" s="12">
        <v>1000</v>
      </c>
      <c r="P223" s="12">
        <v>1000</v>
      </c>
      <c r="Q223" s="12">
        <v>1000</v>
      </c>
      <c r="R223" s="12">
        <v>1000</v>
      </c>
      <c r="S223" s="12">
        <v>1000</v>
      </c>
      <c r="T223" s="12">
        <v>1000</v>
      </c>
      <c r="U223" s="12">
        <v>1000</v>
      </c>
      <c r="V223" s="12">
        <v>1000</v>
      </c>
      <c r="W223" s="12">
        <v>1000</v>
      </c>
      <c r="X223" s="12">
        <v>1000</v>
      </c>
      <c r="Y223" s="12">
        <v>1000</v>
      </c>
      <c r="Z223" s="12">
        <v>1000</v>
      </c>
      <c r="AB223" s="7">
        <f t="shared" si="3"/>
        <v>24000</v>
      </c>
    </row>
    <row r="224" spans="2:28" x14ac:dyDescent="0.2">
      <c r="B224" s="6">
        <v>44418</v>
      </c>
      <c r="C224" s="12">
        <v>1000</v>
      </c>
      <c r="D224" s="12">
        <v>1000</v>
      </c>
      <c r="E224" s="12">
        <v>1000</v>
      </c>
      <c r="F224" s="12">
        <v>1000</v>
      </c>
      <c r="G224" s="12">
        <v>1000</v>
      </c>
      <c r="H224" s="12">
        <v>1000</v>
      </c>
      <c r="I224" s="12">
        <v>1000</v>
      </c>
      <c r="J224" s="12">
        <v>1000</v>
      </c>
      <c r="K224" s="12">
        <v>1000</v>
      </c>
      <c r="L224" s="12">
        <v>1000</v>
      </c>
      <c r="M224" s="12">
        <v>1000</v>
      </c>
      <c r="N224" s="12">
        <v>1000</v>
      </c>
      <c r="O224" s="12">
        <v>1000</v>
      </c>
      <c r="P224" s="12">
        <v>1000</v>
      </c>
      <c r="Q224" s="12">
        <v>1000</v>
      </c>
      <c r="R224" s="12">
        <v>1000</v>
      </c>
      <c r="S224" s="12">
        <v>1000</v>
      </c>
      <c r="T224" s="12">
        <v>1000</v>
      </c>
      <c r="U224" s="12">
        <v>1000</v>
      </c>
      <c r="V224" s="12">
        <v>1000</v>
      </c>
      <c r="W224" s="12">
        <v>1000</v>
      </c>
      <c r="X224" s="12">
        <v>1000</v>
      </c>
      <c r="Y224" s="12">
        <v>1000</v>
      </c>
      <c r="Z224" s="12">
        <v>1000</v>
      </c>
      <c r="AB224" s="7">
        <f t="shared" si="3"/>
        <v>24000</v>
      </c>
    </row>
    <row r="225" spans="2:28" x14ac:dyDescent="0.2">
      <c r="B225" s="6">
        <v>44419</v>
      </c>
      <c r="C225" s="12">
        <v>1000</v>
      </c>
      <c r="D225" s="12">
        <v>1000</v>
      </c>
      <c r="E225" s="12">
        <v>1000</v>
      </c>
      <c r="F225" s="12">
        <v>1000</v>
      </c>
      <c r="G225" s="12">
        <v>1000</v>
      </c>
      <c r="H225" s="12">
        <v>1000</v>
      </c>
      <c r="I225" s="12">
        <v>1000</v>
      </c>
      <c r="J225" s="12">
        <v>1000</v>
      </c>
      <c r="K225" s="12">
        <v>1000</v>
      </c>
      <c r="L225" s="12">
        <v>1000</v>
      </c>
      <c r="M225" s="12">
        <v>1000</v>
      </c>
      <c r="N225" s="12">
        <v>1000</v>
      </c>
      <c r="O225" s="12">
        <v>1000</v>
      </c>
      <c r="P225" s="12">
        <v>1000</v>
      </c>
      <c r="Q225" s="12">
        <v>1000</v>
      </c>
      <c r="R225" s="12">
        <v>1000</v>
      </c>
      <c r="S225" s="12">
        <v>1000</v>
      </c>
      <c r="T225" s="12">
        <v>1000</v>
      </c>
      <c r="U225" s="12">
        <v>1000</v>
      </c>
      <c r="V225" s="12">
        <v>1000</v>
      </c>
      <c r="W225" s="12">
        <v>1000</v>
      </c>
      <c r="X225" s="12">
        <v>1000</v>
      </c>
      <c r="Y225" s="12">
        <v>1000</v>
      </c>
      <c r="Z225" s="12">
        <v>1000</v>
      </c>
      <c r="AB225" s="7">
        <f t="shared" si="3"/>
        <v>24000</v>
      </c>
    </row>
    <row r="226" spans="2:28" x14ac:dyDescent="0.2">
      <c r="B226" s="6">
        <v>44420</v>
      </c>
      <c r="C226" s="12">
        <v>1000</v>
      </c>
      <c r="D226" s="12">
        <v>1000</v>
      </c>
      <c r="E226" s="12">
        <v>1000</v>
      </c>
      <c r="F226" s="12">
        <v>1000</v>
      </c>
      <c r="G226" s="12">
        <v>1000</v>
      </c>
      <c r="H226" s="12">
        <v>1000</v>
      </c>
      <c r="I226" s="12">
        <v>1000</v>
      </c>
      <c r="J226" s="12">
        <v>1000</v>
      </c>
      <c r="K226" s="12">
        <v>1000</v>
      </c>
      <c r="L226" s="12">
        <v>1000</v>
      </c>
      <c r="M226" s="12">
        <v>1000</v>
      </c>
      <c r="N226" s="12">
        <v>1000</v>
      </c>
      <c r="O226" s="12">
        <v>1000</v>
      </c>
      <c r="P226" s="12">
        <v>1000</v>
      </c>
      <c r="Q226" s="12">
        <v>1000</v>
      </c>
      <c r="R226" s="12">
        <v>1000</v>
      </c>
      <c r="S226" s="12">
        <v>1000</v>
      </c>
      <c r="T226" s="12">
        <v>1000</v>
      </c>
      <c r="U226" s="12">
        <v>1000</v>
      </c>
      <c r="V226" s="12">
        <v>1000</v>
      </c>
      <c r="W226" s="12">
        <v>1000</v>
      </c>
      <c r="X226" s="12">
        <v>1000</v>
      </c>
      <c r="Y226" s="12">
        <v>1000</v>
      </c>
      <c r="Z226" s="12">
        <v>1000</v>
      </c>
      <c r="AB226" s="7">
        <f t="shared" si="3"/>
        <v>24000</v>
      </c>
    </row>
    <row r="227" spans="2:28" x14ac:dyDescent="0.2">
      <c r="B227" s="6">
        <v>44421</v>
      </c>
      <c r="C227" s="12">
        <v>1000</v>
      </c>
      <c r="D227" s="12">
        <v>1000</v>
      </c>
      <c r="E227" s="12">
        <v>1000</v>
      </c>
      <c r="F227" s="12">
        <v>1000</v>
      </c>
      <c r="G227" s="12">
        <v>1000</v>
      </c>
      <c r="H227" s="12">
        <v>1000</v>
      </c>
      <c r="I227" s="12">
        <v>1000</v>
      </c>
      <c r="J227" s="12">
        <v>1000</v>
      </c>
      <c r="K227" s="12">
        <v>1000</v>
      </c>
      <c r="L227" s="12">
        <v>1000</v>
      </c>
      <c r="M227" s="12">
        <v>1000</v>
      </c>
      <c r="N227" s="12">
        <v>1000</v>
      </c>
      <c r="O227" s="12">
        <v>1000</v>
      </c>
      <c r="P227" s="12">
        <v>1000</v>
      </c>
      <c r="Q227" s="12">
        <v>1000</v>
      </c>
      <c r="R227" s="12">
        <v>1000</v>
      </c>
      <c r="S227" s="12">
        <v>1000</v>
      </c>
      <c r="T227" s="12">
        <v>1000</v>
      </c>
      <c r="U227" s="12">
        <v>1000</v>
      </c>
      <c r="V227" s="12">
        <v>1000</v>
      </c>
      <c r="W227" s="12">
        <v>1000</v>
      </c>
      <c r="X227" s="12">
        <v>1000</v>
      </c>
      <c r="Y227" s="12">
        <v>1000</v>
      </c>
      <c r="Z227" s="12">
        <v>1000</v>
      </c>
      <c r="AB227" s="7">
        <f t="shared" si="3"/>
        <v>24000</v>
      </c>
    </row>
    <row r="228" spans="2:28" x14ac:dyDescent="0.2">
      <c r="B228" s="6">
        <v>44422</v>
      </c>
      <c r="C228" s="12">
        <v>1000</v>
      </c>
      <c r="D228" s="12">
        <v>1000</v>
      </c>
      <c r="E228" s="12">
        <v>1000</v>
      </c>
      <c r="F228" s="12">
        <v>1000</v>
      </c>
      <c r="G228" s="12">
        <v>1000</v>
      </c>
      <c r="H228" s="12">
        <v>1000</v>
      </c>
      <c r="I228" s="12">
        <v>1000</v>
      </c>
      <c r="J228" s="12">
        <v>1000</v>
      </c>
      <c r="K228" s="12">
        <v>1000</v>
      </c>
      <c r="L228" s="12">
        <v>1000</v>
      </c>
      <c r="M228" s="12">
        <v>1000</v>
      </c>
      <c r="N228" s="12">
        <v>1000</v>
      </c>
      <c r="O228" s="12">
        <v>1000</v>
      </c>
      <c r="P228" s="12">
        <v>1000</v>
      </c>
      <c r="Q228" s="12">
        <v>1000</v>
      </c>
      <c r="R228" s="12">
        <v>1000</v>
      </c>
      <c r="S228" s="12">
        <v>1000</v>
      </c>
      <c r="T228" s="12">
        <v>1000</v>
      </c>
      <c r="U228" s="12">
        <v>1000</v>
      </c>
      <c r="V228" s="12">
        <v>1000</v>
      </c>
      <c r="W228" s="12">
        <v>1000</v>
      </c>
      <c r="X228" s="12">
        <v>1000</v>
      </c>
      <c r="Y228" s="12">
        <v>1000</v>
      </c>
      <c r="Z228" s="12">
        <v>1000</v>
      </c>
      <c r="AB228" s="7">
        <f t="shared" si="3"/>
        <v>24000</v>
      </c>
    </row>
    <row r="229" spans="2:28" x14ac:dyDescent="0.2">
      <c r="B229" s="6">
        <v>44423</v>
      </c>
      <c r="C229" s="12">
        <v>1000</v>
      </c>
      <c r="D229" s="12">
        <v>1000</v>
      </c>
      <c r="E229" s="12">
        <v>1000</v>
      </c>
      <c r="F229" s="12">
        <v>1000</v>
      </c>
      <c r="G229" s="12">
        <v>1000</v>
      </c>
      <c r="H229" s="12">
        <v>1000</v>
      </c>
      <c r="I229" s="12">
        <v>1000</v>
      </c>
      <c r="J229" s="12">
        <v>1000</v>
      </c>
      <c r="K229" s="12">
        <v>1000</v>
      </c>
      <c r="L229" s="12">
        <v>1000</v>
      </c>
      <c r="M229" s="12">
        <v>1000</v>
      </c>
      <c r="N229" s="12">
        <v>1000</v>
      </c>
      <c r="O229" s="12">
        <v>1000</v>
      </c>
      <c r="P229" s="12">
        <v>1000</v>
      </c>
      <c r="Q229" s="12">
        <v>1000</v>
      </c>
      <c r="R229" s="12">
        <v>1000</v>
      </c>
      <c r="S229" s="12">
        <v>1000</v>
      </c>
      <c r="T229" s="12">
        <v>1000</v>
      </c>
      <c r="U229" s="12">
        <v>1000</v>
      </c>
      <c r="V229" s="12">
        <v>1000</v>
      </c>
      <c r="W229" s="12">
        <v>1000</v>
      </c>
      <c r="X229" s="12">
        <v>1000</v>
      </c>
      <c r="Y229" s="12">
        <v>1000</v>
      </c>
      <c r="Z229" s="12">
        <v>1000</v>
      </c>
      <c r="AB229" s="7">
        <f t="shared" si="3"/>
        <v>24000</v>
      </c>
    </row>
    <row r="230" spans="2:28" x14ac:dyDescent="0.2">
      <c r="B230" s="6">
        <v>44424</v>
      </c>
      <c r="C230" s="12">
        <v>1000</v>
      </c>
      <c r="D230" s="12">
        <v>1000</v>
      </c>
      <c r="E230" s="12">
        <v>1000</v>
      </c>
      <c r="F230" s="12">
        <v>1000</v>
      </c>
      <c r="G230" s="12">
        <v>1000</v>
      </c>
      <c r="H230" s="12">
        <v>1000</v>
      </c>
      <c r="I230" s="12">
        <v>1000</v>
      </c>
      <c r="J230" s="12">
        <v>1000</v>
      </c>
      <c r="K230" s="12">
        <v>1000</v>
      </c>
      <c r="L230" s="12">
        <v>1000</v>
      </c>
      <c r="M230" s="12">
        <v>1000</v>
      </c>
      <c r="N230" s="12">
        <v>1000</v>
      </c>
      <c r="O230" s="12">
        <v>1000</v>
      </c>
      <c r="P230" s="12">
        <v>1000</v>
      </c>
      <c r="Q230" s="12">
        <v>1000</v>
      </c>
      <c r="R230" s="12">
        <v>1000</v>
      </c>
      <c r="S230" s="12">
        <v>1000</v>
      </c>
      <c r="T230" s="12">
        <v>1000</v>
      </c>
      <c r="U230" s="12">
        <v>1000</v>
      </c>
      <c r="V230" s="12">
        <v>1000</v>
      </c>
      <c r="W230" s="12">
        <v>1000</v>
      </c>
      <c r="X230" s="12">
        <v>1000</v>
      </c>
      <c r="Y230" s="12">
        <v>1000</v>
      </c>
      <c r="Z230" s="12">
        <v>1000</v>
      </c>
      <c r="AB230" s="7">
        <f t="shared" si="3"/>
        <v>24000</v>
      </c>
    </row>
    <row r="231" spans="2:28" x14ac:dyDescent="0.2">
      <c r="B231" s="6">
        <v>44425</v>
      </c>
      <c r="C231" s="12">
        <v>1000</v>
      </c>
      <c r="D231" s="12">
        <v>1000</v>
      </c>
      <c r="E231" s="12">
        <v>1000</v>
      </c>
      <c r="F231" s="12">
        <v>1000</v>
      </c>
      <c r="G231" s="12">
        <v>1000</v>
      </c>
      <c r="H231" s="12">
        <v>1000</v>
      </c>
      <c r="I231" s="12">
        <v>1000</v>
      </c>
      <c r="J231" s="12">
        <v>1000</v>
      </c>
      <c r="K231" s="12">
        <v>1000</v>
      </c>
      <c r="L231" s="12">
        <v>1000</v>
      </c>
      <c r="M231" s="12">
        <v>1000</v>
      </c>
      <c r="N231" s="12">
        <v>1000</v>
      </c>
      <c r="O231" s="12">
        <v>1000</v>
      </c>
      <c r="P231" s="12">
        <v>1000</v>
      </c>
      <c r="Q231" s="12">
        <v>1000</v>
      </c>
      <c r="R231" s="12">
        <v>1000</v>
      </c>
      <c r="S231" s="12">
        <v>1000</v>
      </c>
      <c r="T231" s="12">
        <v>1000</v>
      </c>
      <c r="U231" s="12">
        <v>1000</v>
      </c>
      <c r="V231" s="12">
        <v>1000</v>
      </c>
      <c r="W231" s="12">
        <v>1000</v>
      </c>
      <c r="X231" s="12">
        <v>1000</v>
      </c>
      <c r="Y231" s="12">
        <v>1000</v>
      </c>
      <c r="Z231" s="12">
        <v>1000</v>
      </c>
      <c r="AB231" s="7">
        <f t="shared" si="3"/>
        <v>24000</v>
      </c>
    </row>
    <row r="232" spans="2:28" x14ac:dyDescent="0.2">
      <c r="B232" s="6">
        <v>44426</v>
      </c>
      <c r="C232" s="12">
        <v>1000</v>
      </c>
      <c r="D232" s="12">
        <v>1000</v>
      </c>
      <c r="E232" s="12">
        <v>1000</v>
      </c>
      <c r="F232" s="12">
        <v>1000</v>
      </c>
      <c r="G232" s="12">
        <v>1000</v>
      </c>
      <c r="H232" s="12">
        <v>1000</v>
      </c>
      <c r="I232" s="12">
        <v>1000</v>
      </c>
      <c r="J232" s="12">
        <v>1000</v>
      </c>
      <c r="K232" s="12">
        <v>1000</v>
      </c>
      <c r="L232" s="12">
        <v>1000</v>
      </c>
      <c r="M232" s="12">
        <v>1000</v>
      </c>
      <c r="N232" s="12">
        <v>1000</v>
      </c>
      <c r="O232" s="12">
        <v>1000</v>
      </c>
      <c r="P232" s="12">
        <v>1000</v>
      </c>
      <c r="Q232" s="12">
        <v>1000</v>
      </c>
      <c r="R232" s="12">
        <v>1000</v>
      </c>
      <c r="S232" s="12">
        <v>1000</v>
      </c>
      <c r="T232" s="12">
        <v>1000</v>
      </c>
      <c r="U232" s="12">
        <v>1000</v>
      </c>
      <c r="V232" s="12">
        <v>1000</v>
      </c>
      <c r="W232" s="12">
        <v>1000</v>
      </c>
      <c r="X232" s="12">
        <v>1000</v>
      </c>
      <c r="Y232" s="12">
        <v>1000</v>
      </c>
      <c r="Z232" s="12">
        <v>1000</v>
      </c>
      <c r="AB232" s="7">
        <f t="shared" si="3"/>
        <v>24000</v>
      </c>
    </row>
    <row r="233" spans="2:28" x14ac:dyDescent="0.2">
      <c r="B233" s="6">
        <v>44427</v>
      </c>
      <c r="C233" s="12">
        <v>1000</v>
      </c>
      <c r="D233" s="12">
        <v>1000</v>
      </c>
      <c r="E233" s="12">
        <v>1000</v>
      </c>
      <c r="F233" s="12">
        <v>1000</v>
      </c>
      <c r="G233" s="12">
        <v>1000</v>
      </c>
      <c r="H233" s="12">
        <v>1000</v>
      </c>
      <c r="I233" s="12">
        <v>1000</v>
      </c>
      <c r="J233" s="12">
        <v>1000</v>
      </c>
      <c r="K233" s="12">
        <v>1000</v>
      </c>
      <c r="L233" s="12">
        <v>1000</v>
      </c>
      <c r="M233" s="12">
        <v>1000</v>
      </c>
      <c r="N233" s="12">
        <v>1000</v>
      </c>
      <c r="O233" s="12">
        <v>1000</v>
      </c>
      <c r="P233" s="12">
        <v>1000</v>
      </c>
      <c r="Q233" s="12">
        <v>1000</v>
      </c>
      <c r="R233" s="12">
        <v>1000</v>
      </c>
      <c r="S233" s="12">
        <v>1000</v>
      </c>
      <c r="T233" s="12">
        <v>1000</v>
      </c>
      <c r="U233" s="12">
        <v>1000</v>
      </c>
      <c r="V233" s="12">
        <v>1000</v>
      </c>
      <c r="W233" s="12">
        <v>1000</v>
      </c>
      <c r="X233" s="12">
        <v>1000</v>
      </c>
      <c r="Y233" s="12">
        <v>1000</v>
      </c>
      <c r="Z233" s="12">
        <v>1000</v>
      </c>
      <c r="AB233" s="7">
        <f t="shared" si="3"/>
        <v>24000</v>
      </c>
    </row>
    <row r="234" spans="2:28" x14ac:dyDescent="0.2">
      <c r="B234" s="6">
        <v>44428</v>
      </c>
      <c r="C234" s="12">
        <v>1000</v>
      </c>
      <c r="D234" s="12">
        <v>1000</v>
      </c>
      <c r="E234" s="12">
        <v>1000</v>
      </c>
      <c r="F234" s="12">
        <v>1000</v>
      </c>
      <c r="G234" s="12">
        <v>1000</v>
      </c>
      <c r="H234" s="12">
        <v>1000</v>
      </c>
      <c r="I234" s="12">
        <v>1000</v>
      </c>
      <c r="J234" s="12">
        <v>1000</v>
      </c>
      <c r="K234" s="12">
        <v>1000</v>
      </c>
      <c r="L234" s="12">
        <v>1000</v>
      </c>
      <c r="M234" s="12">
        <v>1000</v>
      </c>
      <c r="N234" s="12">
        <v>1000</v>
      </c>
      <c r="O234" s="12">
        <v>1000</v>
      </c>
      <c r="P234" s="12">
        <v>1000</v>
      </c>
      <c r="Q234" s="12">
        <v>1000</v>
      </c>
      <c r="R234" s="12">
        <v>1000</v>
      </c>
      <c r="S234" s="12">
        <v>1000</v>
      </c>
      <c r="T234" s="12">
        <v>1000</v>
      </c>
      <c r="U234" s="12">
        <v>1000</v>
      </c>
      <c r="V234" s="12">
        <v>1000</v>
      </c>
      <c r="W234" s="12">
        <v>1000</v>
      </c>
      <c r="X234" s="12">
        <v>1000</v>
      </c>
      <c r="Y234" s="12">
        <v>1000</v>
      </c>
      <c r="Z234" s="12">
        <v>1000</v>
      </c>
      <c r="AB234" s="7">
        <f t="shared" si="3"/>
        <v>24000</v>
      </c>
    </row>
    <row r="235" spans="2:28" x14ac:dyDescent="0.2">
      <c r="B235" s="6">
        <v>44429</v>
      </c>
      <c r="C235" s="12">
        <v>1000</v>
      </c>
      <c r="D235" s="12">
        <v>1000</v>
      </c>
      <c r="E235" s="12">
        <v>1000</v>
      </c>
      <c r="F235" s="12">
        <v>1000</v>
      </c>
      <c r="G235" s="12">
        <v>1000</v>
      </c>
      <c r="H235" s="12">
        <v>1000</v>
      </c>
      <c r="I235" s="12">
        <v>1000</v>
      </c>
      <c r="J235" s="12">
        <v>1000</v>
      </c>
      <c r="K235" s="12">
        <v>1000</v>
      </c>
      <c r="L235" s="12">
        <v>1000</v>
      </c>
      <c r="M235" s="12">
        <v>1000</v>
      </c>
      <c r="N235" s="12">
        <v>1000</v>
      </c>
      <c r="O235" s="12">
        <v>1000</v>
      </c>
      <c r="P235" s="12">
        <v>1000</v>
      </c>
      <c r="Q235" s="12">
        <v>1000</v>
      </c>
      <c r="R235" s="12">
        <v>1000</v>
      </c>
      <c r="S235" s="12">
        <v>1000</v>
      </c>
      <c r="T235" s="12">
        <v>1000</v>
      </c>
      <c r="U235" s="12">
        <v>1000</v>
      </c>
      <c r="V235" s="12">
        <v>1000</v>
      </c>
      <c r="W235" s="12">
        <v>1000</v>
      </c>
      <c r="X235" s="12">
        <v>1000</v>
      </c>
      <c r="Y235" s="12">
        <v>1000</v>
      </c>
      <c r="Z235" s="12">
        <v>1000</v>
      </c>
      <c r="AB235" s="7">
        <f t="shared" si="3"/>
        <v>24000</v>
      </c>
    </row>
    <row r="236" spans="2:28" x14ac:dyDescent="0.2">
      <c r="B236" s="6">
        <v>44430</v>
      </c>
      <c r="C236" s="12">
        <v>1000</v>
      </c>
      <c r="D236" s="12">
        <v>1000</v>
      </c>
      <c r="E236" s="12">
        <v>1000</v>
      </c>
      <c r="F236" s="12">
        <v>1000</v>
      </c>
      <c r="G236" s="12">
        <v>1000</v>
      </c>
      <c r="H236" s="12">
        <v>1000</v>
      </c>
      <c r="I236" s="12">
        <v>1000</v>
      </c>
      <c r="J236" s="12">
        <v>1000</v>
      </c>
      <c r="K236" s="12">
        <v>1000</v>
      </c>
      <c r="L236" s="12">
        <v>1000</v>
      </c>
      <c r="M236" s="12">
        <v>1000</v>
      </c>
      <c r="N236" s="12">
        <v>1000</v>
      </c>
      <c r="O236" s="12">
        <v>1000</v>
      </c>
      <c r="P236" s="12">
        <v>1000</v>
      </c>
      <c r="Q236" s="12">
        <v>1000</v>
      </c>
      <c r="R236" s="12">
        <v>1000</v>
      </c>
      <c r="S236" s="12">
        <v>1000</v>
      </c>
      <c r="T236" s="12">
        <v>1000</v>
      </c>
      <c r="U236" s="12">
        <v>1000</v>
      </c>
      <c r="V236" s="12">
        <v>1000</v>
      </c>
      <c r="W236" s="12">
        <v>1000</v>
      </c>
      <c r="X236" s="12">
        <v>1000</v>
      </c>
      <c r="Y236" s="12">
        <v>1000</v>
      </c>
      <c r="Z236" s="12">
        <v>1000</v>
      </c>
      <c r="AB236" s="7">
        <f t="shared" si="3"/>
        <v>24000</v>
      </c>
    </row>
    <row r="237" spans="2:28" x14ac:dyDescent="0.2">
      <c r="B237" s="6">
        <v>44431</v>
      </c>
      <c r="C237" s="12">
        <v>1000</v>
      </c>
      <c r="D237" s="12">
        <v>1000</v>
      </c>
      <c r="E237" s="12">
        <v>1000</v>
      </c>
      <c r="F237" s="12">
        <v>1000</v>
      </c>
      <c r="G237" s="12">
        <v>1000</v>
      </c>
      <c r="H237" s="12">
        <v>1000</v>
      </c>
      <c r="I237" s="12">
        <v>1000</v>
      </c>
      <c r="J237" s="12">
        <v>1000</v>
      </c>
      <c r="K237" s="12">
        <v>1000</v>
      </c>
      <c r="L237" s="12">
        <v>1000</v>
      </c>
      <c r="M237" s="12">
        <v>1000</v>
      </c>
      <c r="N237" s="12">
        <v>1000</v>
      </c>
      <c r="O237" s="12">
        <v>1000</v>
      </c>
      <c r="P237" s="12">
        <v>1000</v>
      </c>
      <c r="Q237" s="12">
        <v>1000</v>
      </c>
      <c r="R237" s="12">
        <v>1000</v>
      </c>
      <c r="S237" s="12">
        <v>1000</v>
      </c>
      <c r="T237" s="12">
        <v>1000</v>
      </c>
      <c r="U237" s="12">
        <v>1000</v>
      </c>
      <c r="V237" s="12">
        <v>1000</v>
      </c>
      <c r="W237" s="12">
        <v>1000</v>
      </c>
      <c r="X237" s="12">
        <v>1000</v>
      </c>
      <c r="Y237" s="12">
        <v>1000</v>
      </c>
      <c r="Z237" s="12">
        <v>1000</v>
      </c>
      <c r="AB237" s="7">
        <f t="shared" si="3"/>
        <v>24000</v>
      </c>
    </row>
    <row r="238" spans="2:28" x14ac:dyDescent="0.2">
      <c r="B238" s="6">
        <v>44432</v>
      </c>
      <c r="C238" s="12">
        <v>1000</v>
      </c>
      <c r="D238" s="12">
        <v>1000</v>
      </c>
      <c r="E238" s="12">
        <v>1000</v>
      </c>
      <c r="F238" s="12">
        <v>1000</v>
      </c>
      <c r="G238" s="12">
        <v>1000</v>
      </c>
      <c r="H238" s="12">
        <v>1000</v>
      </c>
      <c r="I238" s="12">
        <v>1000</v>
      </c>
      <c r="J238" s="12">
        <v>1000</v>
      </c>
      <c r="K238" s="12">
        <v>1000</v>
      </c>
      <c r="L238" s="12">
        <v>1000</v>
      </c>
      <c r="M238" s="12">
        <v>1000</v>
      </c>
      <c r="N238" s="12">
        <v>1000</v>
      </c>
      <c r="O238" s="12">
        <v>1000</v>
      </c>
      <c r="P238" s="12">
        <v>1000</v>
      </c>
      <c r="Q238" s="12">
        <v>1000</v>
      </c>
      <c r="R238" s="12">
        <v>1000</v>
      </c>
      <c r="S238" s="12">
        <v>1000</v>
      </c>
      <c r="T238" s="12">
        <v>1000</v>
      </c>
      <c r="U238" s="12">
        <v>1000</v>
      </c>
      <c r="V238" s="12">
        <v>1000</v>
      </c>
      <c r="W238" s="12">
        <v>1000</v>
      </c>
      <c r="X238" s="12">
        <v>1000</v>
      </c>
      <c r="Y238" s="12">
        <v>1000</v>
      </c>
      <c r="Z238" s="12">
        <v>1000</v>
      </c>
      <c r="AB238" s="7">
        <f t="shared" si="3"/>
        <v>24000</v>
      </c>
    </row>
    <row r="239" spans="2:28" x14ac:dyDescent="0.2">
      <c r="B239" s="6">
        <v>44433</v>
      </c>
      <c r="C239" s="12">
        <v>1000</v>
      </c>
      <c r="D239" s="12">
        <v>1000</v>
      </c>
      <c r="E239" s="12">
        <v>1000</v>
      </c>
      <c r="F239" s="12">
        <v>1000</v>
      </c>
      <c r="G239" s="12">
        <v>1000</v>
      </c>
      <c r="H239" s="12">
        <v>1000</v>
      </c>
      <c r="I239" s="12">
        <v>1000</v>
      </c>
      <c r="J239" s="12">
        <v>1000</v>
      </c>
      <c r="K239" s="12">
        <v>1000</v>
      </c>
      <c r="L239" s="12">
        <v>1000</v>
      </c>
      <c r="M239" s="12">
        <v>1000</v>
      </c>
      <c r="N239" s="12">
        <v>1000</v>
      </c>
      <c r="O239" s="12">
        <v>1000</v>
      </c>
      <c r="P239" s="12">
        <v>1000</v>
      </c>
      <c r="Q239" s="12">
        <v>1000</v>
      </c>
      <c r="R239" s="12">
        <v>1000</v>
      </c>
      <c r="S239" s="12">
        <v>1000</v>
      </c>
      <c r="T239" s="12">
        <v>1000</v>
      </c>
      <c r="U239" s="12">
        <v>1000</v>
      </c>
      <c r="V239" s="12">
        <v>1000</v>
      </c>
      <c r="W239" s="12">
        <v>1000</v>
      </c>
      <c r="X239" s="12">
        <v>1000</v>
      </c>
      <c r="Y239" s="12">
        <v>1000</v>
      </c>
      <c r="Z239" s="12">
        <v>1000</v>
      </c>
      <c r="AB239" s="7">
        <f t="shared" si="3"/>
        <v>24000</v>
      </c>
    </row>
    <row r="240" spans="2:28" x14ac:dyDescent="0.2">
      <c r="B240" s="6">
        <v>44434</v>
      </c>
      <c r="C240" s="12">
        <v>1000</v>
      </c>
      <c r="D240" s="12">
        <v>1000</v>
      </c>
      <c r="E240" s="12">
        <v>1000</v>
      </c>
      <c r="F240" s="12">
        <v>1000</v>
      </c>
      <c r="G240" s="12">
        <v>1000</v>
      </c>
      <c r="H240" s="12">
        <v>1000</v>
      </c>
      <c r="I240" s="12">
        <v>1000</v>
      </c>
      <c r="J240" s="12">
        <v>1000</v>
      </c>
      <c r="K240" s="12">
        <v>1000</v>
      </c>
      <c r="L240" s="12">
        <v>1000</v>
      </c>
      <c r="M240" s="12">
        <v>1000</v>
      </c>
      <c r="N240" s="12">
        <v>1000</v>
      </c>
      <c r="O240" s="12">
        <v>1000</v>
      </c>
      <c r="P240" s="12">
        <v>1000</v>
      </c>
      <c r="Q240" s="12">
        <v>1000</v>
      </c>
      <c r="R240" s="12">
        <v>1000</v>
      </c>
      <c r="S240" s="12">
        <v>1000</v>
      </c>
      <c r="T240" s="12">
        <v>1000</v>
      </c>
      <c r="U240" s="12">
        <v>1000</v>
      </c>
      <c r="V240" s="12">
        <v>1000</v>
      </c>
      <c r="W240" s="12">
        <v>1000</v>
      </c>
      <c r="X240" s="12">
        <v>1000</v>
      </c>
      <c r="Y240" s="12">
        <v>1000</v>
      </c>
      <c r="Z240" s="12">
        <v>1000</v>
      </c>
      <c r="AB240" s="7">
        <f t="shared" si="3"/>
        <v>24000</v>
      </c>
    </row>
    <row r="241" spans="2:28" x14ac:dyDescent="0.2">
      <c r="B241" s="6">
        <v>44435</v>
      </c>
      <c r="C241" s="12">
        <v>1000</v>
      </c>
      <c r="D241" s="12">
        <v>1000</v>
      </c>
      <c r="E241" s="12">
        <v>1000</v>
      </c>
      <c r="F241" s="12">
        <v>1000</v>
      </c>
      <c r="G241" s="12">
        <v>1000</v>
      </c>
      <c r="H241" s="12">
        <v>1000</v>
      </c>
      <c r="I241" s="12">
        <v>1000</v>
      </c>
      <c r="J241" s="12">
        <v>1000</v>
      </c>
      <c r="K241" s="12">
        <v>1000</v>
      </c>
      <c r="L241" s="12">
        <v>1000</v>
      </c>
      <c r="M241" s="12">
        <v>1000</v>
      </c>
      <c r="N241" s="12">
        <v>1000</v>
      </c>
      <c r="O241" s="12">
        <v>1000</v>
      </c>
      <c r="P241" s="12">
        <v>1000</v>
      </c>
      <c r="Q241" s="12">
        <v>1000</v>
      </c>
      <c r="R241" s="12">
        <v>1000</v>
      </c>
      <c r="S241" s="12">
        <v>1000</v>
      </c>
      <c r="T241" s="12">
        <v>1000</v>
      </c>
      <c r="U241" s="12">
        <v>1000</v>
      </c>
      <c r="V241" s="12">
        <v>1000</v>
      </c>
      <c r="W241" s="12">
        <v>1000</v>
      </c>
      <c r="X241" s="12">
        <v>1000</v>
      </c>
      <c r="Y241" s="12">
        <v>1000</v>
      </c>
      <c r="Z241" s="12">
        <v>1000</v>
      </c>
      <c r="AB241" s="7">
        <f t="shared" si="3"/>
        <v>24000</v>
      </c>
    </row>
    <row r="242" spans="2:28" x14ac:dyDescent="0.2">
      <c r="B242" s="6">
        <v>44436</v>
      </c>
      <c r="C242" s="12">
        <v>1000</v>
      </c>
      <c r="D242" s="12">
        <v>1000</v>
      </c>
      <c r="E242" s="12">
        <v>1000</v>
      </c>
      <c r="F242" s="12">
        <v>1000</v>
      </c>
      <c r="G242" s="12">
        <v>1000</v>
      </c>
      <c r="H242" s="12">
        <v>1000</v>
      </c>
      <c r="I242" s="12">
        <v>1000</v>
      </c>
      <c r="J242" s="12">
        <v>1000</v>
      </c>
      <c r="K242" s="12">
        <v>1000</v>
      </c>
      <c r="L242" s="12">
        <v>1000</v>
      </c>
      <c r="M242" s="12">
        <v>1000</v>
      </c>
      <c r="N242" s="12">
        <v>1000</v>
      </c>
      <c r="O242" s="12">
        <v>1000</v>
      </c>
      <c r="P242" s="12">
        <v>1000</v>
      </c>
      <c r="Q242" s="12">
        <v>1000</v>
      </c>
      <c r="R242" s="12">
        <v>1000</v>
      </c>
      <c r="S242" s="12">
        <v>1000</v>
      </c>
      <c r="T242" s="12">
        <v>1000</v>
      </c>
      <c r="U242" s="12">
        <v>1000</v>
      </c>
      <c r="V242" s="12">
        <v>1000</v>
      </c>
      <c r="W242" s="12">
        <v>1000</v>
      </c>
      <c r="X242" s="12">
        <v>1000</v>
      </c>
      <c r="Y242" s="12">
        <v>1000</v>
      </c>
      <c r="Z242" s="12">
        <v>1000</v>
      </c>
      <c r="AB242" s="7">
        <f t="shared" si="3"/>
        <v>24000</v>
      </c>
    </row>
    <row r="243" spans="2:28" x14ac:dyDescent="0.2">
      <c r="B243" s="6">
        <v>44437</v>
      </c>
      <c r="C243" s="12">
        <v>1000</v>
      </c>
      <c r="D243" s="12">
        <v>1000</v>
      </c>
      <c r="E243" s="12">
        <v>1000</v>
      </c>
      <c r="F243" s="12">
        <v>1000</v>
      </c>
      <c r="G243" s="12">
        <v>1000</v>
      </c>
      <c r="H243" s="12">
        <v>1000</v>
      </c>
      <c r="I243" s="12">
        <v>1000</v>
      </c>
      <c r="J243" s="12">
        <v>1000</v>
      </c>
      <c r="K243" s="12">
        <v>1000</v>
      </c>
      <c r="L243" s="12">
        <v>1000</v>
      </c>
      <c r="M243" s="12">
        <v>1000</v>
      </c>
      <c r="N243" s="12">
        <v>1000</v>
      </c>
      <c r="O243" s="12">
        <v>1000</v>
      </c>
      <c r="P243" s="12">
        <v>1000</v>
      </c>
      <c r="Q243" s="12">
        <v>1000</v>
      </c>
      <c r="R243" s="12">
        <v>1000</v>
      </c>
      <c r="S243" s="12">
        <v>1000</v>
      </c>
      <c r="T243" s="12">
        <v>1000</v>
      </c>
      <c r="U243" s="12">
        <v>1000</v>
      </c>
      <c r="V243" s="12">
        <v>1000</v>
      </c>
      <c r="W243" s="12">
        <v>1000</v>
      </c>
      <c r="X243" s="12">
        <v>1000</v>
      </c>
      <c r="Y243" s="12">
        <v>1000</v>
      </c>
      <c r="Z243" s="12">
        <v>1000</v>
      </c>
      <c r="AB243" s="7">
        <f t="shared" si="3"/>
        <v>24000</v>
      </c>
    </row>
    <row r="244" spans="2:28" x14ac:dyDescent="0.2">
      <c r="B244" s="6">
        <v>44438</v>
      </c>
      <c r="C244" s="12">
        <v>1000</v>
      </c>
      <c r="D244" s="12">
        <v>1000</v>
      </c>
      <c r="E244" s="12">
        <v>1000</v>
      </c>
      <c r="F244" s="12">
        <v>1000</v>
      </c>
      <c r="G244" s="12">
        <v>1000</v>
      </c>
      <c r="H244" s="12">
        <v>1000</v>
      </c>
      <c r="I244" s="12">
        <v>1000</v>
      </c>
      <c r="J244" s="12">
        <v>1000</v>
      </c>
      <c r="K244" s="12">
        <v>1000</v>
      </c>
      <c r="L244" s="12">
        <v>1000</v>
      </c>
      <c r="M244" s="12">
        <v>1000</v>
      </c>
      <c r="N244" s="12">
        <v>1000</v>
      </c>
      <c r="O244" s="12">
        <v>1000</v>
      </c>
      <c r="P244" s="12">
        <v>1000</v>
      </c>
      <c r="Q244" s="12">
        <v>1000</v>
      </c>
      <c r="R244" s="12">
        <v>1000</v>
      </c>
      <c r="S244" s="12">
        <v>1000</v>
      </c>
      <c r="T244" s="12">
        <v>1000</v>
      </c>
      <c r="U244" s="12">
        <v>1000</v>
      </c>
      <c r="V244" s="12">
        <v>1000</v>
      </c>
      <c r="W244" s="12">
        <v>1000</v>
      </c>
      <c r="X244" s="12">
        <v>1000</v>
      </c>
      <c r="Y244" s="12">
        <v>1000</v>
      </c>
      <c r="Z244" s="12">
        <v>1000</v>
      </c>
      <c r="AB244" s="7">
        <f t="shared" si="3"/>
        <v>24000</v>
      </c>
    </row>
    <row r="245" spans="2:28" x14ac:dyDescent="0.2">
      <c r="B245" s="6">
        <v>44439</v>
      </c>
      <c r="C245" s="12">
        <v>1000</v>
      </c>
      <c r="D245" s="12">
        <v>1000</v>
      </c>
      <c r="E245" s="12">
        <v>1000</v>
      </c>
      <c r="F245" s="12">
        <v>1000</v>
      </c>
      <c r="G245" s="12">
        <v>1000</v>
      </c>
      <c r="H245" s="12">
        <v>1000</v>
      </c>
      <c r="I245" s="12">
        <v>1000</v>
      </c>
      <c r="J245" s="12">
        <v>1000</v>
      </c>
      <c r="K245" s="12">
        <v>1000</v>
      </c>
      <c r="L245" s="12">
        <v>1000</v>
      </c>
      <c r="M245" s="12">
        <v>1000</v>
      </c>
      <c r="N245" s="12">
        <v>1000</v>
      </c>
      <c r="O245" s="12">
        <v>1000</v>
      </c>
      <c r="P245" s="12">
        <v>1000</v>
      </c>
      <c r="Q245" s="12">
        <v>1000</v>
      </c>
      <c r="R245" s="12">
        <v>1000</v>
      </c>
      <c r="S245" s="12">
        <v>1000</v>
      </c>
      <c r="T245" s="12">
        <v>1000</v>
      </c>
      <c r="U245" s="12">
        <v>1000</v>
      </c>
      <c r="V245" s="12">
        <v>1000</v>
      </c>
      <c r="W245" s="12">
        <v>1000</v>
      </c>
      <c r="X245" s="12">
        <v>1000</v>
      </c>
      <c r="Y245" s="12">
        <v>1000</v>
      </c>
      <c r="Z245" s="12">
        <v>1000</v>
      </c>
      <c r="AB245" s="7">
        <f t="shared" si="3"/>
        <v>24000</v>
      </c>
    </row>
    <row r="246" spans="2:28" x14ac:dyDescent="0.2">
      <c r="B246" s="6">
        <v>44440</v>
      </c>
      <c r="C246" s="12">
        <v>1000</v>
      </c>
      <c r="D246" s="12">
        <v>1000</v>
      </c>
      <c r="E246" s="12">
        <v>1000</v>
      </c>
      <c r="F246" s="12">
        <v>1000</v>
      </c>
      <c r="G246" s="12">
        <v>1000</v>
      </c>
      <c r="H246" s="12">
        <v>1000</v>
      </c>
      <c r="I246" s="12">
        <v>1000</v>
      </c>
      <c r="J246" s="12">
        <v>1000</v>
      </c>
      <c r="K246" s="12">
        <v>1000</v>
      </c>
      <c r="L246" s="12">
        <v>1000</v>
      </c>
      <c r="M246" s="12">
        <v>1000</v>
      </c>
      <c r="N246" s="12">
        <v>1000</v>
      </c>
      <c r="O246" s="12">
        <v>1000</v>
      </c>
      <c r="P246" s="12">
        <v>1000</v>
      </c>
      <c r="Q246" s="12">
        <v>1000</v>
      </c>
      <c r="R246" s="12">
        <v>1000</v>
      </c>
      <c r="S246" s="12">
        <v>1000</v>
      </c>
      <c r="T246" s="12">
        <v>1000</v>
      </c>
      <c r="U246" s="12">
        <v>1000</v>
      </c>
      <c r="V246" s="12">
        <v>1000</v>
      </c>
      <c r="W246" s="12">
        <v>1000</v>
      </c>
      <c r="X246" s="12">
        <v>1000</v>
      </c>
      <c r="Y246" s="12">
        <v>1000</v>
      </c>
      <c r="Z246" s="12">
        <v>1000</v>
      </c>
      <c r="AB246" s="7">
        <f t="shared" si="3"/>
        <v>24000</v>
      </c>
    </row>
    <row r="247" spans="2:28" x14ac:dyDescent="0.2">
      <c r="B247" s="6">
        <v>44441</v>
      </c>
      <c r="C247" s="12">
        <v>1000</v>
      </c>
      <c r="D247" s="12">
        <v>1000</v>
      </c>
      <c r="E247" s="12">
        <v>1000</v>
      </c>
      <c r="F247" s="12">
        <v>1000</v>
      </c>
      <c r="G247" s="12">
        <v>1000</v>
      </c>
      <c r="H247" s="12">
        <v>1000</v>
      </c>
      <c r="I247" s="12">
        <v>1000</v>
      </c>
      <c r="J247" s="12">
        <v>1000</v>
      </c>
      <c r="K247" s="12">
        <v>1000</v>
      </c>
      <c r="L247" s="12">
        <v>1000</v>
      </c>
      <c r="M247" s="12">
        <v>1000</v>
      </c>
      <c r="N247" s="12">
        <v>1000</v>
      </c>
      <c r="O247" s="12">
        <v>1000</v>
      </c>
      <c r="P247" s="12">
        <v>1000</v>
      </c>
      <c r="Q247" s="12">
        <v>1000</v>
      </c>
      <c r="R247" s="12">
        <v>1000</v>
      </c>
      <c r="S247" s="12">
        <v>1000</v>
      </c>
      <c r="T247" s="12">
        <v>1000</v>
      </c>
      <c r="U247" s="12">
        <v>1000</v>
      </c>
      <c r="V247" s="12">
        <v>1000</v>
      </c>
      <c r="W247" s="12">
        <v>1000</v>
      </c>
      <c r="X247" s="12">
        <v>1000</v>
      </c>
      <c r="Y247" s="12">
        <v>1000</v>
      </c>
      <c r="Z247" s="12">
        <v>1000</v>
      </c>
      <c r="AB247" s="7">
        <f t="shared" si="3"/>
        <v>24000</v>
      </c>
    </row>
    <row r="248" spans="2:28" x14ac:dyDescent="0.2">
      <c r="B248" s="6">
        <v>44442</v>
      </c>
      <c r="C248" s="12">
        <v>1000</v>
      </c>
      <c r="D248" s="12">
        <v>1000</v>
      </c>
      <c r="E248" s="12">
        <v>1000</v>
      </c>
      <c r="F248" s="12">
        <v>1000</v>
      </c>
      <c r="G248" s="12">
        <v>1000</v>
      </c>
      <c r="H248" s="12">
        <v>1000</v>
      </c>
      <c r="I248" s="12">
        <v>1000</v>
      </c>
      <c r="J248" s="12">
        <v>1000</v>
      </c>
      <c r="K248" s="12">
        <v>1000</v>
      </c>
      <c r="L248" s="12">
        <v>1000</v>
      </c>
      <c r="M248" s="12">
        <v>1000</v>
      </c>
      <c r="N248" s="12">
        <v>1000</v>
      </c>
      <c r="O248" s="12">
        <v>1000</v>
      </c>
      <c r="P248" s="12">
        <v>1000</v>
      </c>
      <c r="Q248" s="12">
        <v>1000</v>
      </c>
      <c r="R248" s="12">
        <v>1000</v>
      </c>
      <c r="S248" s="12">
        <v>1000</v>
      </c>
      <c r="T248" s="12">
        <v>1000</v>
      </c>
      <c r="U248" s="12">
        <v>1000</v>
      </c>
      <c r="V248" s="12">
        <v>1000</v>
      </c>
      <c r="W248" s="12">
        <v>1000</v>
      </c>
      <c r="X248" s="12">
        <v>1000</v>
      </c>
      <c r="Y248" s="12">
        <v>1000</v>
      </c>
      <c r="Z248" s="12">
        <v>1000</v>
      </c>
      <c r="AB248" s="7">
        <f t="shared" si="3"/>
        <v>24000</v>
      </c>
    </row>
    <row r="249" spans="2:28" x14ac:dyDescent="0.2">
      <c r="B249" s="6">
        <v>44443</v>
      </c>
      <c r="C249" s="12">
        <v>1000</v>
      </c>
      <c r="D249" s="12">
        <v>1000</v>
      </c>
      <c r="E249" s="12">
        <v>1000</v>
      </c>
      <c r="F249" s="12">
        <v>1000</v>
      </c>
      <c r="G249" s="12">
        <v>1000</v>
      </c>
      <c r="H249" s="12">
        <v>1000</v>
      </c>
      <c r="I249" s="12">
        <v>1000</v>
      </c>
      <c r="J249" s="12">
        <v>1000</v>
      </c>
      <c r="K249" s="12">
        <v>1000</v>
      </c>
      <c r="L249" s="12">
        <v>1000</v>
      </c>
      <c r="M249" s="12">
        <v>1000</v>
      </c>
      <c r="N249" s="12">
        <v>1000</v>
      </c>
      <c r="O249" s="12">
        <v>1000</v>
      </c>
      <c r="P249" s="12">
        <v>1000</v>
      </c>
      <c r="Q249" s="12">
        <v>1000</v>
      </c>
      <c r="R249" s="12">
        <v>1000</v>
      </c>
      <c r="S249" s="12">
        <v>1000</v>
      </c>
      <c r="T249" s="12">
        <v>1000</v>
      </c>
      <c r="U249" s="12">
        <v>1000</v>
      </c>
      <c r="V249" s="12">
        <v>1000</v>
      </c>
      <c r="W249" s="12">
        <v>1000</v>
      </c>
      <c r="X249" s="12">
        <v>1000</v>
      </c>
      <c r="Y249" s="12">
        <v>1000</v>
      </c>
      <c r="Z249" s="12">
        <v>1000</v>
      </c>
      <c r="AB249" s="7">
        <f t="shared" si="3"/>
        <v>24000</v>
      </c>
    </row>
    <row r="250" spans="2:28" x14ac:dyDescent="0.2">
      <c r="B250" s="6">
        <v>44444</v>
      </c>
      <c r="C250" s="12">
        <v>1000</v>
      </c>
      <c r="D250" s="12">
        <v>1000</v>
      </c>
      <c r="E250" s="12">
        <v>1000</v>
      </c>
      <c r="F250" s="12">
        <v>1000</v>
      </c>
      <c r="G250" s="12">
        <v>1000</v>
      </c>
      <c r="H250" s="12">
        <v>1000</v>
      </c>
      <c r="I250" s="12">
        <v>1000</v>
      </c>
      <c r="J250" s="12">
        <v>1000</v>
      </c>
      <c r="K250" s="12">
        <v>1000</v>
      </c>
      <c r="L250" s="12">
        <v>1000</v>
      </c>
      <c r="M250" s="12">
        <v>1000</v>
      </c>
      <c r="N250" s="12">
        <v>1000</v>
      </c>
      <c r="O250" s="12">
        <v>1000</v>
      </c>
      <c r="P250" s="12">
        <v>1000</v>
      </c>
      <c r="Q250" s="12">
        <v>1000</v>
      </c>
      <c r="R250" s="12">
        <v>1000</v>
      </c>
      <c r="S250" s="12">
        <v>1000</v>
      </c>
      <c r="T250" s="12">
        <v>1000</v>
      </c>
      <c r="U250" s="12">
        <v>1000</v>
      </c>
      <c r="V250" s="12">
        <v>1000</v>
      </c>
      <c r="W250" s="12">
        <v>1000</v>
      </c>
      <c r="X250" s="12">
        <v>1000</v>
      </c>
      <c r="Y250" s="12">
        <v>1000</v>
      </c>
      <c r="Z250" s="12">
        <v>1000</v>
      </c>
      <c r="AB250" s="7">
        <f t="shared" si="3"/>
        <v>24000</v>
      </c>
    </row>
    <row r="251" spans="2:28" x14ac:dyDescent="0.2">
      <c r="B251" s="6">
        <v>44445</v>
      </c>
      <c r="C251" s="12">
        <v>1000</v>
      </c>
      <c r="D251" s="12">
        <v>1000</v>
      </c>
      <c r="E251" s="12">
        <v>1000</v>
      </c>
      <c r="F251" s="12">
        <v>1000</v>
      </c>
      <c r="G251" s="12">
        <v>1000</v>
      </c>
      <c r="H251" s="12">
        <v>1000</v>
      </c>
      <c r="I251" s="12">
        <v>1000</v>
      </c>
      <c r="J251" s="12">
        <v>1000</v>
      </c>
      <c r="K251" s="12">
        <v>1000</v>
      </c>
      <c r="L251" s="12">
        <v>1000</v>
      </c>
      <c r="M251" s="12">
        <v>1000</v>
      </c>
      <c r="N251" s="12">
        <v>1000</v>
      </c>
      <c r="O251" s="12">
        <v>1000</v>
      </c>
      <c r="P251" s="12">
        <v>1000</v>
      </c>
      <c r="Q251" s="12">
        <v>1000</v>
      </c>
      <c r="R251" s="12">
        <v>1000</v>
      </c>
      <c r="S251" s="12">
        <v>1000</v>
      </c>
      <c r="T251" s="12">
        <v>1000</v>
      </c>
      <c r="U251" s="12">
        <v>1000</v>
      </c>
      <c r="V251" s="12">
        <v>1000</v>
      </c>
      <c r="W251" s="12">
        <v>1000</v>
      </c>
      <c r="X251" s="12">
        <v>1000</v>
      </c>
      <c r="Y251" s="12">
        <v>1000</v>
      </c>
      <c r="Z251" s="12">
        <v>1000</v>
      </c>
      <c r="AB251" s="7">
        <f t="shared" si="3"/>
        <v>24000</v>
      </c>
    </row>
    <row r="252" spans="2:28" x14ac:dyDescent="0.2">
      <c r="B252" s="6">
        <v>44446</v>
      </c>
      <c r="C252" s="12">
        <v>1000</v>
      </c>
      <c r="D252" s="12">
        <v>1000</v>
      </c>
      <c r="E252" s="12">
        <v>1000</v>
      </c>
      <c r="F252" s="12">
        <v>1000</v>
      </c>
      <c r="G252" s="12">
        <v>1000</v>
      </c>
      <c r="H252" s="12">
        <v>1000</v>
      </c>
      <c r="I252" s="12">
        <v>1000</v>
      </c>
      <c r="J252" s="12">
        <v>1000</v>
      </c>
      <c r="K252" s="12">
        <v>1000</v>
      </c>
      <c r="L252" s="12">
        <v>1000</v>
      </c>
      <c r="M252" s="12">
        <v>1000</v>
      </c>
      <c r="N252" s="12">
        <v>1000</v>
      </c>
      <c r="O252" s="12">
        <v>1000</v>
      </c>
      <c r="P252" s="12">
        <v>1000</v>
      </c>
      <c r="Q252" s="12">
        <v>1000</v>
      </c>
      <c r="R252" s="12">
        <v>1000</v>
      </c>
      <c r="S252" s="12">
        <v>1000</v>
      </c>
      <c r="T252" s="12">
        <v>1000</v>
      </c>
      <c r="U252" s="12">
        <v>1000</v>
      </c>
      <c r="V252" s="12">
        <v>1000</v>
      </c>
      <c r="W252" s="12">
        <v>1000</v>
      </c>
      <c r="X252" s="12">
        <v>1000</v>
      </c>
      <c r="Y252" s="12">
        <v>1000</v>
      </c>
      <c r="Z252" s="12">
        <v>1000</v>
      </c>
      <c r="AB252" s="7">
        <f t="shared" si="3"/>
        <v>24000</v>
      </c>
    </row>
    <row r="253" spans="2:28" x14ac:dyDescent="0.2">
      <c r="B253" s="6">
        <v>44447</v>
      </c>
      <c r="C253" s="12">
        <v>1000</v>
      </c>
      <c r="D253" s="12">
        <v>1000</v>
      </c>
      <c r="E253" s="12">
        <v>1000</v>
      </c>
      <c r="F253" s="12">
        <v>1000</v>
      </c>
      <c r="G253" s="12">
        <v>1000</v>
      </c>
      <c r="H253" s="12">
        <v>1000</v>
      </c>
      <c r="I253" s="12">
        <v>1000</v>
      </c>
      <c r="J253" s="12">
        <v>1000</v>
      </c>
      <c r="K253" s="12">
        <v>1000</v>
      </c>
      <c r="L253" s="12">
        <v>1000</v>
      </c>
      <c r="M253" s="12">
        <v>1000</v>
      </c>
      <c r="N253" s="12">
        <v>1000</v>
      </c>
      <c r="O253" s="12">
        <v>1000</v>
      </c>
      <c r="P253" s="12">
        <v>1000</v>
      </c>
      <c r="Q253" s="12">
        <v>1000</v>
      </c>
      <c r="R253" s="12">
        <v>1000</v>
      </c>
      <c r="S253" s="12">
        <v>1000</v>
      </c>
      <c r="T253" s="12">
        <v>1000</v>
      </c>
      <c r="U253" s="12">
        <v>1000</v>
      </c>
      <c r="V253" s="12">
        <v>1000</v>
      </c>
      <c r="W253" s="12">
        <v>1000</v>
      </c>
      <c r="X253" s="12">
        <v>1000</v>
      </c>
      <c r="Y253" s="12">
        <v>1000</v>
      </c>
      <c r="Z253" s="12">
        <v>1000</v>
      </c>
      <c r="AB253" s="7">
        <f t="shared" si="3"/>
        <v>24000</v>
      </c>
    </row>
    <row r="254" spans="2:28" x14ac:dyDescent="0.2">
      <c r="B254" s="6">
        <v>44448</v>
      </c>
      <c r="C254" s="12">
        <v>1000</v>
      </c>
      <c r="D254" s="12">
        <v>1000</v>
      </c>
      <c r="E254" s="12">
        <v>1000</v>
      </c>
      <c r="F254" s="12">
        <v>1000</v>
      </c>
      <c r="G254" s="12">
        <v>1000</v>
      </c>
      <c r="H254" s="12">
        <v>1000</v>
      </c>
      <c r="I254" s="12">
        <v>1000</v>
      </c>
      <c r="J254" s="12">
        <v>1000</v>
      </c>
      <c r="K254" s="12">
        <v>1000</v>
      </c>
      <c r="L254" s="12">
        <v>1000</v>
      </c>
      <c r="M254" s="12">
        <v>1000</v>
      </c>
      <c r="N254" s="12">
        <v>1000</v>
      </c>
      <c r="O254" s="12">
        <v>1000</v>
      </c>
      <c r="P254" s="12">
        <v>1000</v>
      </c>
      <c r="Q254" s="12">
        <v>1000</v>
      </c>
      <c r="R254" s="12">
        <v>1000</v>
      </c>
      <c r="S254" s="12">
        <v>1000</v>
      </c>
      <c r="T254" s="12">
        <v>1000</v>
      </c>
      <c r="U254" s="12">
        <v>1000</v>
      </c>
      <c r="V254" s="12">
        <v>1000</v>
      </c>
      <c r="W254" s="12">
        <v>1000</v>
      </c>
      <c r="X254" s="12">
        <v>1000</v>
      </c>
      <c r="Y254" s="12">
        <v>1000</v>
      </c>
      <c r="Z254" s="12">
        <v>1000</v>
      </c>
      <c r="AB254" s="7">
        <f t="shared" si="3"/>
        <v>24000</v>
      </c>
    </row>
    <row r="255" spans="2:28" x14ac:dyDescent="0.2">
      <c r="B255" s="6">
        <v>44449</v>
      </c>
      <c r="C255" s="12">
        <v>1000</v>
      </c>
      <c r="D255" s="12">
        <v>1000</v>
      </c>
      <c r="E255" s="12">
        <v>1000</v>
      </c>
      <c r="F255" s="12">
        <v>1000</v>
      </c>
      <c r="G255" s="12">
        <v>1000</v>
      </c>
      <c r="H255" s="12">
        <v>1000</v>
      </c>
      <c r="I255" s="12">
        <v>1000</v>
      </c>
      <c r="J255" s="12">
        <v>1000</v>
      </c>
      <c r="K255" s="12">
        <v>1000</v>
      </c>
      <c r="L255" s="12">
        <v>1000</v>
      </c>
      <c r="M255" s="12">
        <v>1000</v>
      </c>
      <c r="N255" s="12">
        <v>1000</v>
      </c>
      <c r="O255" s="12">
        <v>1000</v>
      </c>
      <c r="P255" s="12">
        <v>1000</v>
      </c>
      <c r="Q255" s="12">
        <v>1000</v>
      </c>
      <c r="R255" s="12">
        <v>1000</v>
      </c>
      <c r="S255" s="12">
        <v>1000</v>
      </c>
      <c r="T255" s="12">
        <v>1000</v>
      </c>
      <c r="U255" s="12">
        <v>1000</v>
      </c>
      <c r="V255" s="12">
        <v>1000</v>
      </c>
      <c r="W255" s="12">
        <v>1000</v>
      </c>
      <c r="X255" s="12">
        <v>1000</v>
      </c>
      <c r="Y255" s="12">
        <v>1000</v>
      </c>
      <c r="Z255" s="12">
        <v>1000</v>
      </c>
      <c r="AB255" s="7">
        <f t="shared" si="3"/>
        <v>24000</v>
      </c>
    </row>
    <row r="256" spans="2:28" x14ac:dyDescent="0.2">
      <c r="B256" s="6">
        <v>44450</v>
      </c>
      <c r="C256" s="12">
        <v>1000</v>
      </c>
      <c r="D256" s="12">
        <v>1000</v>
      </c>
      <c r="E256" s="12">
        <v>1000</v>
      </c>
      <c r="F256" s="12">
        <v>1000</v>
      </c>
      <c r="G256" s="12">
        <v>1000</v>
      </c>
      <c r="H256" s="12">
        <v>1000</v>
      </c>
      <c r="I256" s="12">
        <v>1000</v>
      </c>
      <c r="J256" s="12">
        <v>1000</v>
      </c>
      <c r="K256" s="12">
        <v>1000</v>
      </c>
      <c r="L256" s="12">
        <v>1000</v>
      </c>
      <c r="M256" s="12">
        <v>1000</v>
      </c>
      <c r="N256" s="12">
        <v>1000</v>
      </c>
      <c r="O256" s="12">
        <v>1000</v>
      </c>
      <c r="P256" s="12">
        <v>1000</v>
      </c>
      <c r="Q256" s="12">
        <v>1000</v>
      </c>
      <c r="R256" s="12">
        <v>1000</v>
      </c>
      <c r="S256" s="12">
        <v>1000</v>
      </c>
      <c r="T256" s="12">
        <v>1000</v>
      </c>
      <c r="U256" s="12">
        <v>1000</v>
      </c>
      <c r="V256" s="12">
        <v>1000</v>
      </c>
      <c r="W256" s="12">
        <v>1000</v>
      </c>
      <c r="X256" s="12">
        <v>1000</v>
      </c>
      <c r="Y256" s="12">
        <v>1000</v>
      </c>
      <c r="Z256" s="12">
        <v>1000</v>
      </c>
      <c r="AB256" s="7">
        <f t="shared" si="3"/>
        <v>24000</v>
      </c>
    </row>
    <row r="257" spans="2:28" x14ac:dyDescent="0.2">
      <c r="B257" s="6">
        <v>44451</v>
      </c>
      <c r="C257" s="12">
        <v>1000</v>
      </c>
      <c r="D257" s="12">
        <v>1000</v>
      </c>
      <c r="E257" s="12">
        <v>1000</v>
      </c>
      <c r="F257" s="12">
        <v>1000</v>
      </c>
      <c r="G257" s="12">
        <v>1000</v>
      </c>
      <c r="H257" s="12">
        <v>1000</v>
      </c>
      <c r="I257" s="12">
        <v>1000</v>
      </c>
      <c r="J257" s="12">
        <v>1000</v>
      </c>
      <c r="K257" s="12">
        <v>1000</v>
      </c>
      <c r="L257" s="12">
        <v>1000</v>
      </c>
      <c r="M257" s="12">
        <v>1000</v>
      </c>
      <c r="N257" s="12">
        <v>1000</v>
      </c>
      <c r="O257" s="12">
        <v>1000</v>
      </c>
      <c r="P257" s="12">
        <v>1000</v>
      </c>
      <c r="Q257" s="12">
        <v>1000</v>
      </c>
      <c r="R257" s="12">
        <v>1000</v>
      </c>
      <c r="S257" s="12">
        <v>1000</v>
      </c>
      <c r="T257" s="12">
        <v>1000</v>
      </c>
      <c r="U257" s="12">
        <v>1000</v>
      </c>
      <c r="V257" s="12">
        <v>1000</v>
      </c>
      <c r="W257" s="12">
        <v>1000</v>
      </c>
      <c r="X257" s="12">
        <v>1000</v>
      </c>
      <c r="Y257" s="12">
        <v>1000</v>
      </c>
      <c r="Z257" s="12">
        <v>1000</v>
      </c>
      <c r="AB257" s="7">
        <f t="shared" si="3"/>
        <v>24000</v>
      </c>
    </row>
    <row r="258" spans="2:28" x14ac:dyDescent="0.2">
      <c r="B258" s="6">
        <v>44452</v>
      </c>
      <c r="C258" s="12">
        <v>1000</v>
      </c>
      <c r="D258" s="12">
        <v>1000</v>
      </c>
      <c r="E258" s="12">
        <v>1000</v>
      </c>
      <c r="F258" s="12">
        <v>1000</v>
      </c>
      <c r="G258" s="12">
        <v>1000</v>
      </c>
      <c r="H258" s="12">
        <v>1000</v>
      </c>
      <c r="I258" s="12">
        <v>1000</v>
      </c>
      <c r="J258" s="12">
        <v>1000</v>
      </c>
      <c r="K258" s="12">
        <v>1000</v>
      </c>
      <c r="L258" s="12">
        <v>1000</v>
      </c>
      <c r="M258" s="12">
        <v>1000</v>
      </c>
      <c r="N258" s="12">
        <v>1000</v>
      </c>
      <c r="O258" s="12">
        <v>1000</v>
      </c>
      <c r="P258" s="12">
        <v>1000</v>
      </c>
      <c r="Q258" s="12">
        <v>1000</v>
      </c>
      <c r="R258" s="12">
        <v>1000</v>
      </c>
      <c r="S258" s="12">
        <v>1000</v>
      </c>
      <c r="T258" s="12">
        <v>1000</v>
      </c>
      <c r="U258" s="12">
        <v>1000</v>
      </c>
      <c r="V258" s="12">
        <v>1000</v>
      </c>
      <c r="W258" s="12">
        <v>1000</v>
      </c>
      <c r="X258" s="12">
        <v>1000</v>
      </c>
      <c r="Y258" s="12">
        <v>1000</v>
      </c>
      <c r="Z258" s="12">
        <v>1000</v>
      </c>
      <c r="AB258" s="7">
        <f t="shared" si="3"/>
        <v>24000</v>
      </c>
    </row>
    <row r="259" spans="2:28" x14ac:dyDescent="0.2">
      <c r="B259" s="6">
        <v>44453</v>
      </c>
      <c r="C259" s="12">
        <v>1000</v>
      </c>
      <c r="D259" s="12">
        <v>1000</v>
      </c>
      <c r="E259" s="12">
        <v>1000</v>
      </c>
      <c r="F259" s="12">
        <v>1000</v>
      </c>
      <c r="G259" s="12">
        <v>1000</v>
      </c>
      <c r="H259" s="12">
        <v>1000</v>
      </c>
      <c r="I259" s="12">
        <v>1000</v>
      </c>
      <c r="J259" s="12">
        <v>1000</v>
      </c>
      <c r="K259" s="12">
        <v>1000</v>
      </c>
      <c r="L259" s="12">
        <v>1000</v>
      </c>
      <c r="M259" s="12">
        <v>1000</v>
      </c>
      <c r="N259" s="12">
        <v>1000</v>
      </c>
      <c r="O259" s="12">
        <v>1000</v>
      </c>
      <c r="P259" s="12">
        <v>1000</v>
      </c>
      <c r="Q259" s="12">
        <v>1000</v>
      </c>
      <c r="R259" s="12">
        <v>1000</v>
      </c>
      <c r="S259" s="12">
        <v>1000</v>
      </c>
      <c r="T259" s="12">
        <v>1000</v>
      </c>
      <c r="U259" s="12">
        <v>1000</v>
      </c>
      <c r="V259" s="12">
        <v>1000</v>
      </c>
      <c r="W259" s="12">
        <v>1000</v>
      </c>
      <c r="X259" s="12">
        <v>1000</v>
      </c>
      <c r="Y259" s="12">
        <v>1000</v>
      </c>
      <c r="Z259" s="12">
        <v>1000</v>
      </c>
      <c r="AB259" s="7">
        <f t="shared" si="3"/>
        <v>24000</v>
      </c>
    </row>
    <row r="260" spans="2:28" x14ac:dyDescent="0.2">
      <c r="B260" s="6">
        <v>44454</v>
      </c>
      <c r="C260" s="12">
        <v>1000</v>
      </c>
      <c r="D260" s="12">
        <v>1000</v>
      </c>
      <c r="E260" s="12">
        <v>1000</v>
      </c>
      <c r="F260" s="12">
        <v>1000</v>
      </c>
      <c r="G260" s="12">
        <v>1000</v>
      </c>
      <c r="H260" s="12">
        <v>1000</v>
      </c>
      <c r="I260" s="12">
        <v>1000</v>
      </c>
      <c r="J260" s="12">
        <v>1000</v>
      </c>
      <c r="K260" s="12">
        <v>1000</v>
      </c>
      <c r="L260" s="12">
        <v>1000</v>
      </c>
      <c r="M260" s="12">
        <v>1000</v>
      </c>
      <c r="N260" s="12">
        <v>1000</v>
      </c>
      <c r="O260" s="12">
        <v>1000</v>
      </c>
      <c r="P260" s="12">
        <v>1000</v>
      </c>
      <c r="Q260" s="12">
        <v>1000</v>
      </c>
      <c r="R260" s="12">
        <v>1000</v>
      </c>
      <c r="S260" s="12">
        <v>1000</v>
      </c>
      <c r="T260" s="12">
        <v>1000</v>
      </c>
      <c r="U260" s="12">
        <v>1000</v>
      </c>
      <c r="V260" s="12">
        <v>1000</v>
      </c>
      <c r="W260" s="12">
        <v>1000</v>
      </c>
      <c r="X260" s="12">
        <v>1000</v>
      </c>
      <c r="Y260" s="12">
        <v>1000</v>
      </c>
      <c r="Z260" s="12">
        <v>1000</v>
      </c>
      <c r="AB260" s="7">
        <f t="shared" ref="AB260:AB323" si="4">SUM(C260:Z260)</f>
        <v>24000</v>
      </c>
    </row>
    <row r="261" spans="2:28" x14ac:dyDescent="0.2">
      <c r="B261" s="6">
        <v>44455</v>
      </c>
      <c r="C261" s="12">
        <v>1000</v>
      </c>
      <c r="D261" s="12">
        <v>1000</v>
      </c>
      <c r="E261" s="12">
        <v>1000</v>
      </c>
      <c r="F261" s="12">
        <v>1000</v>
      </c>
      <c r="G261" s="12">
        <v>1000</v>
      </c>
      <c r="H261" s="12">
        <v>1000</v>
      </c>
      <c r="I261" s="12">
        <v>1000</v>
      </c>
      <c r="J261" s="12">
        <v>1000</v>
      </c>
      <c r="K261" s="12">
        <v>1000</v>
      </c>
      <c r="L261" s="12">
        <v>1000</v>
      </c>
      <c r="M261" s="12">
        <v>1000</v>
      </c>
      <c r="N261" s="12">
        <v>1000</v>
      </c>
      <c r="O261" s="12">
        <v>1000</v>
      </c>
      <c r="P261" s="12">
        <v>1000</v>
      </c>
      <c r="Q261" s="12">
        <v>1000</v>
      </c>
      <c r="R261" s="12">
        <v>1000</v>
      </c>
      <c r="S261" s="12">
        <v>1000</v>
      </c>
      <c r="T261" s="12">
        <v>1000</v>
      </c>
      <c r="U261" s="12">
        <v>1000</v>
      </c>
      <c r="V261" s="12">
        <v>1000</v>
      </c>
      <c r="W261" s="12">
        <v>1000</v>
      </c>
      <c r="X261" s="12">
        <v>1000</v>
      </c>
      <c r="Y261" s="12">
        <v>1000</v>
      </c>
      <c r="Z261" s="12">
        <v>1000</v>
      </c>
      <c r="AB261" s="7">
        <f t="shared" si="4"/>
        <v>24000</v>
      </c>
    </row>
    <row r="262" spans="2:28" x14ac:dyDescent="0.2">
      <c r="B262" s="6">
        <v>44456</v>
      </c>
      <c r="C262" s="12">
        <v>1000</v>
      </c>
      <c r="D262" s="12">
        <v>1000</v>
      </c>
      <c r="E262" s="12">
        <v>1000</v>
      </c>
      <c r="F262" s="12">
        <v>1000</v>
      </c>
      <c r="G262" s="12">
        <v>1000</v>
      </c>
      <c r="H262" s="12">
        <v>1000</v>
      </c>
      <c r="I262" s="12">
        <v>1000</v>
      </c>
      <c r="J262" s="12">
        <v>1000</v>
      </c>
      <c r="K262" s="12">
        <v>1000</v>
      </c>
      <c r="L262" s="12">
        <v>1000</v>
      </c>
      <c r="M262" s="12">
        <v>1000</v>
      </c>
      <c r="N262" s="12">
        <v>1000</v>
      </c>
      <c r="O262" s="12">
        <v>1000</v>
      </c>
      <c r="P262" s="12">
        <v>1000</v>
      </c>
      <c r="Q262" s="12">
        <v>1000</v>
      </c>
      <c r="R262" s="12">
        <v>1000</v>
      </c>
      <c r="S262" s="12">
        <v>1000</v>
      </c>
      <c r="T262" s="12">
        <v>1000</v>
      </c>
      <c r="U262" s="12">
        <v>1000</v>
      </c>
      <c r="V262" s="12">
        <v>1000</v>
      </c>
      <c r="W262" s="12">
        <v>1000</v>
      </c>
      <c r="X262" s="12">
        <v>1000</v>
      </c>
      <c r="Y262" s="12">
        <v>1000</v>
      </c>
      <c r="Z262" s="12">
        <v>1000</v>
      </c>
      <c r="AB262" s="7">
        <f t="shared" si="4"/>
        <v>24000</v>
      </c>
    </row>
    <row r="263" spans="2:28" x14ac:dyDescent="0.2">
      <c r="B263" s="6">
        <v>44457</v>
      </c>
      <c r="C263" s="12">
        <v>1000</v>
      </c>
      <c r="D263" s="12">
        <v>1000</v>
      </c>
      <c r="E263" s="12">
        <v>1000</v>
      </c>
      <c r="F263" s="12">
        <v>1000</v>
      </c>
      <c r="G263" s="12">
        <v>1000</v>
      </c>
      <c r="H263" s="12">
        <v>1000</v>
      </c>
      <c r="I263" s="12">
        <v>1000</v>
      </c>
      <c r="J263" s="12">
        <v>1000</v>
      </c>
      <c r="K263" s="12">
        <v>1000</v>
      </c>
      <c r="L263" s="12">
        <v>1000</v>
      </c>
      <c r="M263" s="12">
        <v>1000</v>
      </c>
      <c r="N263" s="12">
        <v>1000</v>
      </c>
      <c r="O263" s="12">
        <v>1000</v>
      </c>
      <c r="P263" s="12">
        <v>1000</v>
      </c>
      <c r="Q263" s="12">
        <v>1000</v>
      </c>
      <c r="R263" s="12">
        <v>1000</v>
      </c>
      <c r="S263" s="12">
        <v>1000</v>
      </c>
      <c r="T263" s="12">
        <v>1000</v>
      </c>
      <c r="U263" s="12">
        <v>1000</v>
      </c>
      <c r="V263" s="12">
        <v>1000</v>
      </c>
      <c r="W263" s="12">
        <v>1000</v>
      </c>
      <c r="X263" s="12">
        <v>1000</v>
      </c>
      <c r="Y263" s="12">
        <v>1000</v>
      </c>
      <c r="Z263" s="12">
        <v>1000</v>
      </c>
      <c r="AB263" s="7">
        <f t="shared" si="4"/>
        <v>24000</v>
      </c>
    </row>
    <row r="264" spans="2:28" x14ac:dyDescent="0.2">
      <c r="B264" s="6">
        <v>44458</v>
      </c>
      <c r="C264" s="12">
        <v>1000</v>
      </c>
      <c r="D264" s="12">
        <v>1000</v>
      </c>
      <c r="E264" s="12">
        <v>1000</v>
      </c>
      <c r="F264" s="12">
        <v>1000</v>
      </c>
      <c r="G264" s="12">
        <v>1000</v>
      </c>
      <c r="H264" s="12">
        <v>1000</v>
      </c>
      <c r="I264" s="12">
        <v>1000</v>
      </c>
      <c r="J264" s="12">
        <v>1000</v>
      </c>
      <c r="K264" s="12">
        <v>1000</v>
      </c>
      <c r="L264" s="12">
        <v>1000</v>
      </c>
      <c r="M264" s="12">
        <v>1000</v>
      </c>
      <c r="N264" s="12">
        <v>1000</v>
      </c>
      <c r="O264" s="12">
        <v>1000</v>
      </c>
      <c r="P264" s="12">
        <v>1000</v>
      </c>
      <c r="Q264" s="12">
        <v>1000</v>
      </c>
      <c r="R264" s="12">
        <v>1000</v>
      </c>
      <c r="S264" s="12">
        <v>1000</v>
      </c>
      <c r="T264" s="12">
        <v>1000</v>
      </c>
      <c r="U264" s="12">
        <v>1000</v>
      </c>
      <c r="V264" s="12">
        <v>1000</v>
      </c>
      <c r="W264" s="12">
        <v>1000</v>
      </c>
      <c r="X264" s="12">
        <v>1000</v>
      </c>
      <c r="Y264" s="12">
        <v>1000</v>
      </c>
      <c r="Z264" s="12">
        <v>1000</v>
      </c>
      <c r="AB264" s="7">
        <f t="shared" si="4"/>
        <v>24000</v>
      </c>
    </row>
    <row r="265" spans="2:28" x14ac:dyDescent="0.2">
      <c r="B265" s="6">
        <v>44459</v>
      </c>
      <c r="C265" s="12">
        <v>1000</v>
      </c>
      <c r="D265" s="12">
        <v>1000</v>
      </c>
      <c r="E265" s="12">
        <v>1000</v>
      </c>
      <c r="F265" s="12">
        <v>1000</v>
      </c>
      <c r="G265" s="12">
        <v>1000</v>
      </c>
      <c r="H265" s="12">
        <v>1000</v>
      </c>
      <c r="I265" s="12">
        <v>1000</v>
      </c>
      <c r="J265" s="12">
        <v>1000</v>
      </c>
      <c r="K265" s="12">
        <v>1000</v>
      </c>
      <c r="L265" s="12">
        <v>1000</v>
      </c>
      <c r="M265" s="12">
        <v>1000</v>
      </c>
      <c r="N265" s="12">
        <v>1000</v>
      </c>
      <c r="O265" s="12">
        <v>1000</v>
      </c>
      <c r="P265" s="12">
        <v>1000</v>
      </c>
      <c r="Q265" s="12">
        <v>1000</v>
      </c>
      <c r="R265" s="12">
        <v>1000</v>
      </c>
      <c r="S265" s="12">
        <v>1000</v>
      </c>
      <c r="T265" s="12">
        <v>1000</v>
      </c>
      <c r="U265" s="12">
        <v>1000</v>
      </c>
      <c r="V265" s="12">
        <v>1000</v>
      </c>
      <c r="W265" s="12">
        <v>1000</v>
      </c>
      <c r="X265" s="12">
        <v>1000</v>
      </c>
      <c r="Y265" s="12">
        <v>1000</v>
      </c>
      <c r="Z265" s="12">
        <v>1000</v>
      </c>
      <c r="AB265" s="7">
        <f t="shared" si="4"/>
        <v>24000</v>
      </c>
    </row>
    <row r="266" spans="2:28" x14ac:dyDescent="0.2">
      <c r="B266" s="6">
        <v>44460</v>
      </c>
      <c r="C266" s="12">
        <v>1000</v>
      </c>
      <c r="D266" s="12">
        <v>1000</v>
      </c>
      <c r="E266" s="12">
        <v>1000</v>
      </c>
      <c r="F266" s="12">
        <v>1000</v>
      </c>
      <c r="G266" s="12">
        <v>1000</v>
      </c>
      <c r="H266" s="12">
        <v>1000</v>
      </c>
      <c r="I266" s="12">
        <v>1000</v>
      </c>
      <c r="J266" s="12">
        <v>1000</v>
      </c>
      <c r="K266" s="12">
        <v>1000</v>
      </c>
      <c r="L266" s="12">
        <v>1000</v>
      </c>
      <c r="M266" s="12">
        <v>1000</v>
      </c>
      <c r="N266" s="12">
        <v>1000</v>
      </c>
      <c r="O266" s="12">
        <v>1000</v>
      </c>
      <c r="P266" s="12">
        <v>1000</v>
      </c>
      <c r="Q266" s="12">
        <v>1000</v>
      </c>
      <c r="R266" s="12">
        <v>1000</v>
      </c>
      <c r="S266" s="12">
        <v>1000</v>
      </c>
      <c r="T266" s="12">
        <v>1000</v>
      </c>
      <c r="U266" s="12">
        <v>1000</v>
      </c>
      <c r="V266" s="12">
        <v>1000</v>
      </c>
      <c r="W266" s="12">
        <v>1000</v>
      </c>
      <c r="X266" s="12">
        <v>1000</v>
      </c>
      <c r="Y266" s="12">
        <v>1000</v>
      </c>
      <c r="Z266" s="12">
        <v>1000</v>
      </c>
      <c r="AB266" s="7">
        <f t="shared" si="4"/>
        <v>24000</v>
      </c>
    </row>
    <row r="267" spans="2:28" x14ac:dyDescent="0.2">
      <c r="B267" s="6">
        <v>44461</v>
      </c>
      <c r="C267" s="12">
        <v>1000</v>
      </c>
      <c r="D267" s="12">
        <v>1000</v>
      </c>
      <c r="E267" s="12">
        <v>1000</v>
      </c>
      <c r="F267" s="12">
        <v>1000</v>
      </c>
      <c r="G267" s="12">
        <v>1000</v>
      </c>
      <c r="H267" s="12">
        <v>1000</v>
      </c>
      <c r="I267" s="12">
        <v>1000</v>
      </c>
      <c r="J267" s="12">
        <v>1000</v>
      </c>
      <c r="K267" s="12">
        <v>1000</v>
      </c>
      <c r="L267" s="12">
        <v>1000</v>
      </c>
      <c r="M267" s="12">
        <v>1000</v>
      </c>
      <c r="N267" s="12">
        <v>1000</v>
      </c>
      <c r="O267" s="12">
        <v>1000</v>
      </c>
      <c r="P267" s="12">
        <v>1000</v>
      </c>
      <c r="Q267" s="12">
        <v>1000</v>
      </c>
      <c r="R267" s="12">
        <v>1000</v>
      </c>
      <c r="S267" s="12">
        <v>1000</v>
      </c>
      <c r="T267" s="12">
        <v>1000</v>
      </c>
      <c r="U267" s="12">
        <v>1000</v>
      </c>
      <c r="V267" s="12">
        <v>1000</v>
      </c>
      <c r="W267" s="12">
        <v>1000</v>
      </c>
      <c r="X267" s="12">
        <v>1000</v>
      </c>
      <c r="Y267" s="12">
        <v>1000</v>
      </c>
      <c r="Z267" s="12">
        <v>1000</v>
      </c>
      <c r="AB267" s="7">
        <f t="shared" si="4"/>
        <v>24000</v>
      </c>
    </row>
    <row r="268" spans="2:28" x14ac:dyDescent="0.2">
      <c r="B268" s="6">
        <v>44462</v>
      </c>
      <c r="C268" s="12">
        <v>1000</v>
      </c>
      <c r="D268" s="12">
        <v>1000</v>
      </c>
      <c r="E268" s="12">
        <v>1000</v>
      </c>
      <c r="F268" s="12">
        <v>1000</v>
      </c>
      <c r="G268" s="12">
        <v>1000</v>
      </c>
      <c r="H268" s="12">
        <v>1000</v>
      </c>
      <c r="I268" s="12">
        <v>1000</v>
      </c>
      <c r="J268" s="12">
        <v>1000</v>
      </c>
      <c r="K268" s="12">
        <v>1000</v>
      </c>
      <c r="L268" s="12">
        <v>1000</v>
      </c>
      <c r="M268" s="12">
        <v>1000</v>
      </c>
      <c r="N268" s="12">
        <v>1000</v>
      </c>
      <c r="O268" s="12">
        <v>1000</v>
      </c>
      <c r="P268" s="12">
        <v>1000</v>
      </c>
      <c r="Q268" s="12">
        <v>1000</v>
      </c>
      <c r="R268" s="12">
        <v>1000</v>
      </c>
      <c r="S268" s="12">
        <v>1000</v>
      </c>
      <c r="T268" s="12">
        <v>1000</v>
      </c>
      <c r="U268" s="12">
        <v>1000</v>
      </c>
      <c r="V268" s="12">
        <v>1000</v>
      </c>
      <c r="W268" s="12">
        <v>1000</v>
      </c>
      <c r="X268" s="12">
        <v>1000</v>
      </c>
      <c r="Y268" s="12">
        <v>1000</v>
      </c>
      <c r="Z268" s="12">
        <v>1000</v>
      </c>
      <c r="AB268" s="7">
        <f t="shared" si="4"/>
        <v>24000</v>
      </c>
    </row>
    <row r="269" spans="2:28" x14ac:dyDescent="0.2">
      <c r="B269" s="6">
        <v>44463</v>
      </c>
      <c r="C269" s="12">
        <v>1000</v>
      </c>
      <c r="D269" s="12">
        <v>1000</v>
      </c>
      <c r="E269" s="12">
        <v>1000</v>
      </c>
      <c r="F269" s="12">
        <v>1000</v>
      </c>
      <c r="G269" s="12">
        <v>1000</v>
      </c>
      <c r="H269" s="12">
        <v>1000</v>
      </c>
      <c r="I269" s="12">
        <v>1000</v>
      </c>
      <c r="J269" s="12">
        <v>1000</v>
      </c>
      <c r="K269" s="12">
        <v>1000</v>
      </c>
      <c r="L269" s="12">
        <v>1000</v>
      </c>
      <c r="M269" s="12">
        <v>1000</v>
      </c>
      <c r="N269" s="12">
        <v>1000</v>
      </c>
      <c r="O269" s="12">
        <v>1000</v>
      </c>
      <c r="P269" s="12">
        <v>1000</v>
      </c>
      <c r="Q269" s="12">
        <v>1000</v>
      </c>
      <c r="R269" s="12">
        <v>1000</v>
      </c>
      <c r="S269" s="12">
        <v>1000</v>
      </c>
      <c r="T269" s="12">
        <v>1000</v>
      </c>
      <c r="U269" s="12">
        <v>1000</v>
      </c>
      <c r="V269" s="12">
        <v>1000</v>
      </c>
      <c r="W269" s="12">
        <v>1000</v>
      </c>
      <c r="X269" s="12">
        <v>1000</v>
      </c>
      <c r="Y269" s="12">
        <v>1000</v>
      </c>
      <c r="Z269" s="12">
        <v>1000</v>
      </c>
      <c r="AB269" s="7">
        <f t="shared" si="4"/>
        <v>24000</v>
      </c>
    </row>
    <row r="270" spans="2:28" x14ac:dyDescent="0.2">
      <c r="B270" s="6">
        <v>44464</v>
      </c>
      <c r="C270" s="12">
        <v>1000</v>
      </c>
      <c r="D270" s="12">
        <v>1000</v>
      </c>
      <c r="E270" s="12">
        <v>1000</v>
      </c>
      <c r="F270" s="12">
        <v>1000</v>
      </c>
      <c r="G270" s="12">
        <v>1000</v>
      </c>
      <c r="H270" s="12">
        <v>1000</v>
      </c>
      <c r="I270" s="12">
        <v>1000</v>
      </c>
      <c r="J270" s="12">
        <v>1000</v>
      </c>
      <c r="K270" s="12">
        <v>1000</v>
      </c>
      <c r="L270" s="12">
        <v>1000</v>
      </c>
      <c r="M270" s="12">
        <v>1000</v>
      </c>
      <c r="N270" s="12">
        <v>1000</v>
      </c>
      <c r="O270" s="12">
        <v>1000</v>
      </c>
      <c r="P270" s="12">
        <v>1000</v>
      </c>
      <c r="Q270" s="12">
        <v>1000</v>
      </c>
      <c r="R270" s="12">
        <v>1000</v>
      </c>
      <c r="S270" s="12">
        <v>1000</v>
      </c>
      <c r="T270" s="12">
        <v>1000</v>
      </c>
      <c r="U270" s="12">
        <v>1000</v>
      </c>
      <c r="V270" s="12">
        <v>1000</v>
      </c>
      <c r="W270" s="12">
        <v>1000</v>
      </c>
      <c r="X270" s="12">
        <v>1000</v>
      </c>
      <c r="Y270" s="12">
        <v>1000</v>
      </c>
      <c r="Z270" s="12">
        <v>1000</v>
      </c>
      <c r="AB270" s="7">
        <f t="shared" si="4"/>
        <v>24000</v>
      </c>
    </row>
    <row r="271" spans="2:28" x14ac:dyDescent="0.2">
      <c r="B271" s="6">
        <v>44465</v>
      </c>
      <c r="C271" s="12">
        <v>1000</v>
      </c>
      <c r="D271" s="12">
        <v>1000</v>
      </c>
      <c r="E271" s="12">
        <v>1000</v>
      </c>
      <c r="F271" s="12">
        <v>1000</v>
      </c>
      <c r="G271" s="12">
        <v>1000</v>
      </c>
      <c r="H271" s="12">
        <v>1000</v>
      </c>
      <c r="I271" s="12">
        <v>1000</v>
      </c>
      <c r="J271" s="12">
        <v>1000</v>
      </c>
      <c r="K271" s="12">
        <v>1000</v>
      </c>
      <c r="L271" s="12">
        <v>1000</v>
      </c>
      <c r="M271" s="12">
        <v>1000</v>
      </c>
      <c r="N271" s="12">
        <v>1000</v>
      </c>
      <c r="O271" s="12">
        <v>1000</v>
      </c>
      <c r="P271" s="12">
        <v>1000</v>
      </c>
      <c r="Q271" s="12">
        <v>1000</v>
      </c>
      <c r="R271" s="12">
        <v>1000</v>
      </c>
      <c r="S271" s="12">
        <v>1000</v>
      </c>
      <c r="T271" s="12">
        <v>1000</v>
      </c>
      <c r="U271" s="12">
        <v>1000</v>
      </c>
      <c r="V271" s="12">
        <v>1000</v>
      </c>
      <c r="W271" s="12">
        <v>1000</v>
      </c>
      <c r="X271" s="12">
        <v>1000</v>
      </c>
      <c r="Y271" s="12">
        <v>1000</v>
      </c>
      <c r="Z271" s="12">
        <v>1000</v>
      </c>
      <c r="AB271" s="7">
        <f t="shared" si="4"/>
        <v>24000</v>
      </c>
    </row>
    <row r="272" spans="2:28" x14ac:dyDescent="0.2">
      <c r="B272" s="6">
        <v>44466</v>
      </c>
      <c r="C272" s="12">
        <v>1000</v>
      </c>
      <c r="D272" s="12">
        <v>1000</v>
      </c>
      <c r="E272" s="12">
        <v>1000</v>
      </c>
      <c r="F272" s="12">
        <v>1000</v>
      </c>
      <c r="G272" s="12">
        <v>1000</v>
      </c>
      <c r="H272" s="12">
        <v>1000</v>
      </c>
      <c r="I272" s="12">
        <v>1000</v>
      </c>
      <c r="J272" s="12">
        <v>1000</v>
      </c>
      <c r="K272" s="12">
        <v>1000</v>
      </c>
      <c r="L272" s="12">
        <v>1000</v>
      </c>
      <c r="M272" s="12">
        <v>1000</v>
      </c>
      <c r="N272" s="12">
        <v>1000</v>
      </c>
      <c r="O272" s="12">
        <v>1000</v>
      </c>
      <c r="P272" s="12">
        <v>1000</v>
      </c>
      <c r="Q272" s="12">
        <v>1000</v>
      </c>
      <c r="R272" s="12">
        <v>1000</v>
      </c>
      <c r="S272" s="12">
        <v>1000</v>
      </c>
      <c r="T272" s="12">
        <v>1000</v>
      </c>
      <c r="U272" s="12">
        <v>1000</v>
      </c>
      <c r="V272" s="12">
        <v>1000</v>
      </c>
      <c r="W272" s="12">
        <v>1000</v>
      </c>
      <c r="X272" s="12">
        <v>1000</v>
      </c>
      <c r="Y272" s="12">
        <v>1000</v>
      </c>
      <c r="Z272" s="12">
        <v>1000</v>
      </c>
      <c r="AB272" s="7">
        <f t="shared" si="4"/>
        <v>24000</v>
      </c>
    </row>
    <row r="273" spans="2:28" x14ac:dyDescent="0.2">
      <c r="B273" s="6">
        <v>44467</v>
      </c>
      <c r="C273" s="12">
        <v>1000</v>
      </c>
      <c r="D273" s="12">
        <v>1000</v>
      </c>
      <c r="E273" s="12">
        <v>1000</v>
      </c>
      <c r="F273" s="12">
        <v>1000</v>
      </c>
      <c r="G273" s="12">
        <v>1000</v>
      </c>
      <c r="H273" s="12">
        <v>1000</v>
      </c>
      <c r="I273" s="12">
        <v>1000</v>
      </c>
      <c r="J273" s="12">
        <v>1000</v>
      </c>
      <c r="K273" s="12">
        <v>1000</v>
      </c>
      <c r="L273" s="12">
        <v>1000</v>
      </c>
      <c r="M273" s="12">
        <v>1000</v>
      </c>
      <c r="N273" s="12">
        <v>1000</v>
      </c>
      <c r="O273" s="12">
        <v>1000</v>
      </c>
      <c r="P273" s="12">
        <v>1000</v>
      </c>
      <c r="Q273" s="12">
        <v>1000</v>
      </c>
      <c r="R273" s="12">
        <v>1000</v>
      </c>
      <c r="S273" s="12">
        <v>1000</v>
      </c>
      <c r="T273" s="12">
        <v>1000</v>
      </c>
      <c r="U273" s="12">
        <v>1000</v>
      </c>
      <c r="V273" s="12">
        <v>1000</v>
      </c>
      <c r="W273" s="12">
        <v>1000</v>
      </c>
      <c r="X273" s="12">
        <v>1000</v>
      </c>
      <c r="Y273" s="12">
        <v>1000</v>
      </c>
      <c r="Z273" s="12">
        <v>1000</v>
      </c>
      <c r="AB273" s="7">
        <f t="shared" si="4"/>
        <v>24000</v>
      </c>
    </row>
    <row r="274" spans="2:28" x14ac:dyDescent="0.2">
      <c r="B274" s="6">
        <v>44468</v>
      </c>
      <c r="C274" s="12">
        <v>1000</v>
      </c>
      <c r="D274" s="12">
        <v>1000</v>
      </c>
      <c r="E274" s="12">
        <v>1000</v>
      </c>
      <c r="F274" s="12">
        <v>1000</v>
      </c>
      <c r="G274" s="12">
        <v>1000</v>
      </c>
      <c r="H274" s="12">
        <v>1000</v>
      </c>
      <c r="I274" s="12">
        <v>1000</v>
      </c>
      <c r="J274" s="12">
        <v>1000</v>
      </c>
      <c r="K274" s="12">
        <v>1000</v>
      </c>
      <c r="L274" s="12">
        <v>1000</v>
      </c>
      <c r="M274" s="12">
        <v>1000</v>
      </c>
      <c r="N274" s="12">
        <v>1000</v>
      </c>
      <c r="O274" s="12">
        <v>1000</v>
      </c>
      <c r="P274" s="12">
        <v>1000</v>
      </c>
      <c r="Q274" s="12">
        <v>1000</v>
      </c>
      <c r="R274" s="12">
        <v>1000</v>
      </c>
      <c r="S274" s="12">
        <v>1000</v>
      </c>
      <c r="T274" s="12">
        <v>1000</v>
      </c>
      <c r="U274" s="12">
        <v>1000</v>
      </c>
      <c r="V274" s="12">
        <v>1000</v>
      </c>
      <c r="W274" s="12">
        <v>1000</v>
      </c>
      <c r="X274" s="12">
        <v>1000</v>
      </c>
      <c r="Y274" s="12">
        <v>1000</v>
      </c>
      <c r="Z274" s="12">
        <v>1000</v>
      </c>
      <c r="AB274" s="7">
        <f t="shared" si="4"/>
        <v>24000</v>
      </c>
    </row>
    <row r="275" spans="2:28" x14ac:dyDescent="0.2">
      <c r="B275" s="6">
        <v>44469</v>
      </c>
      <c r="C275" s="12">
        <v>1000</v>
      </c>
      <c r="D275" s="12">
        <v>1000</v>
      </c>
      <c r="E275" s="12">
        <v>1000</v>
      </c>
      <c r="F275" s="12">
        <v>1000</v>
      </c>
      <c r="G275" s="12">
        <v>1000</v>
      </c>
      <c r="H275" s="12">
        <v>1000</v>
      </c>
      <c r="I275" s="12">
        <v>1000</v>
      </c>
      <c r="J275" s="12">
        <v>1000</v>
      </c>
      <c r="K275" s="12">
        <v>1000</v>
      </c>
      <c r="L275" s="12">
        <v>1000</v>
      </c>
      <c r="M275" s="12">
        <v>1000</v>
      </c>
      <c r="N275" s="12">
        <v>1000</v>
      </c>
      <c r="O275" s="12">
        <v>1000</v>
      </c>
      <c r="P275" s="12">
        <v>1000</v>
      </c>
      <c r="Q275" s="12">
        <v>1000</v>
      </c>
      <c r="R275" s="12">
        <v>1000</v>
      </c>
      <c r="S275" s="12">
        <v>1000</v>
      </c>
      <c r="T275" s="12">
        <v>1000</v>
      </c>
      <c r="U275" s="12">
        <v>1000</v>
      </c>
      <c r="V275" s="12">
        <v>1000</v>
      </c>
      <c r="W275" s="12">
        <v>1000</v>
      </c>
      <c r="X275" s="12">
        <v>1000</v>
      </c>
      <c r="Y275" s="12">
        <v>1000</v>
      </c>
      <c r="Z275" s="12">
        <v>1000</v>
      </c>
      <c r="AB275" s="7">
        <f t="shared" si="4"/>
        <v>24000</v>
      </c>
    </row>
    <row r="276" spans="2:28" x14ac:dyDescent="0.2">
      <c r="B276" s="6">
        <v>44470</v>
      </c>
      <c r="C276" s="12">
        <v>1000</v>
      </c>
      <c r="D276" s="12">
        <v>1000</v>
      </c>
      <c r="E276" s="12">
        <v>1000</v>
      </c>
      <c r="F276" s="12">
        <v>1000</v>
      </c>
      <c r="G276" s="12">
        <v>1000</v>
      </c>
      <c r="H276" s="12">
        <v>1000</v>
      </c>
      <c r="I276" s="12">
        <v>1000</v>
      </c>
      <c r="J276" s="12">
        <v>1000</v>
      </c>
      <c r="K276" s="12">
        <v>1000</v>
      </c>
      <c r="L276" s="12">
        <v>1000</v>
      </c>
      <c r="M276" s="12">
        <v>1000</v>
      </c>
      <c r="N276" s="12">
        <v>1000</v>
      </c>
      <c r="O276" s="12">
        <v>1000</v>
      </c>
      <c r="P276" s="12">
        <v>1000</v>
      </c>
      <c r="Q276" s="12">
        <v>1000</v>
      </c>
      <c r="R276" s="12">
        <v>1000</v>
      </c>
      <c r="S276" s="12">
        <v>1000</v>
      </c>
      <c r="T276" s="12">
        <v>1000</v>
      </c>
      <c r="U276" s="12">
        <v>1000</v>
      </c>
      <c r="V276" s="12">
        <v>1000</v>
      </c>
      <c r="W276" s="12">
        <v>1000</v>
      </c>
      <c r="X276" s="12">
        <v>1000</v>
      </c>
      <c r="Y276" s="12">
        <v>1000</v>
      </c>
      <c r="Z276" s="12">
        <v>1000</v>
      </c>
      <c r="AB276" s="7">
        <f t="shared" si="4"/>
        <v>24000</v>
      </c>
    </row>
    <row r="277" spans="2:28" x14ac:dyDescent="0.2">
      <c r="B277" s="6">
        <v>44471</v>
      </c>
      <c r="C277" s="12">
        <v>1000</v>
      </c>
      <c r="D277" s="12">
        <v>1000</v>
      </c>
      <c r="E277" s="12">
        <v>1000</v>
      </c>
      <c r="F277" s="12">
        <v>1000</v>
      </c>
      <c r="G277" s="12">
        <v>1000</v>
      </c>
      <c r="H277" s="12">
        <v>1000</v>
      </c>
      <c r="I277" s="12">
        <v>1000</v>
      </c>
      <c r="J277" s="12">
        <v>1000</v>
      </c>
      <c r="K277" s="12">
        <v>1000</v>
      </c>
      <c r="L277" s="12">
        <v>1000</v>
      </c>
      <c r="M277" s="12">
        <v>1000</v>
      </c>
      <c r="N277" s="12">
        <v>1000</v>
      </c>
      <c r="O277" s="12">
        <v>1000</v>
      </c>
      <c r="P277" s="12">
        <v>1000</v>
      </c>
      <c r="Q277" s="12">
        <v>1000</v>
      </c>
      <c r="R277" s="12">
        <v>1000</v>
      </c>
      <c r="S277" s="12">
        <v>1000</v>
      </c>
      <c r="T277" s="12">
        <v>1000</v>
      </c>
      <c r="U277" s="12">
        <v>1000</v>
      </c>
      <c r="V277" s="12">
        <v>1000</v>
      </c>
      <c r="W277" s="12">
        <v>1000</v>
      </c>
      <c r="X277" s="12">
        <v>1000</v>
      </c>
      <c r="Y277" s="12">
        <v>1000</v>
      </c>
      <c r="Z277" s="12">
        <v>1000</v>
      </c>
      <c r="AB277" s="7">
        <f t="shared" si="4"/>
        <v>24000</v>
      </c>
    </row>
    <row r="278" spans="2:28" x14ac:dyDescent="0.2">
      <c r="B278" s="6">
        <v>44472</v>
      </c>
      <c r="C278" s="12">
        <v>1000</v>
      </c>
      <c r="D278" s="12">
        <v>1000</v>
      </c>
      <c r="E278" s="12">
        <v>1000</v>
      </c>
      <c r="F278" s="12">
        <v>1000</v>
      </c>
      <c r="G278" s="12">
        <v>1000</v>
      </c>
      <c r="H278" s="12">
        <v>1000</v>
      </c>
      <c r="I278" s="12">
        <v>1000</v>
      </c>
      <c r="J278" s="12">
        <v>1000</v>
      </c>
      <c r="K278" s="12">
        <v>1000</v>
      </c>
      <c r="L278" s="12">
        <v>1000</v>
      </c>
      <c r="M278" s="12">
        <v>1000</v>
      </c>
      <c r="N278" s="12">
        <v>1000</v>
      </c>
      <c r="O278" s="12">
        <v>1000</v>
      </c>
      <c r="P278" s="12">
        <v>1000</v>
      </c>
      <c r="Q278" s="12">
        <v>1000</v>
      </c>
      <c r="R278" s="12">
        <v>1000</v>
      </c>
      <c r="S278" s="12">
        <v>1000</v>
      </c>
      <c r="T278" s="12">
        <v>1000</v>
      </c>
      <c r="U278" s="12">
        <v>1000</v>
      </c>
      <c r="V278" s="12">
        <v>1000</v>
      </c>
      <c r="W278" s="12">
        <v>1000</v>
      </c>
      <c r="X278" s="12">
        <v>1000</v>
      </c>
      <c r="Y278" s="12">
        <v>1000</v>
      </c>
      <c r="Z278" s="12">
        <v>1000</v>
      </c>
      <c r="AB278" s="7">
        <f t="shared" si="4"/>
        <v>24000</v>
      </c>
    </row>
    <row r="279" spans="2:28" x14ac:dyDescent="0.2">
      <c r="B279" s="6">
        <v>44473</v>
      </c>
      <c r="C279" s="12">
        <v>1000</v>
      </c>
      <c r="D279" s="12">
        <v>1000</v>
      </c>
      <c r="E279" s="12">
        <v>1000</v>
      </c>
      <c r="F279" s="12">
        <v>1000</v>
      </c>
      <c r="G279" s="12">
        <v>1000</v>
      </c>
      <c r="H279" s="12">
        <v>1000</v>
      </c>
      <c r="I279" s="12">
        <v>1000</v>
      </c>
      <c r="J279" s="12">
        <v>1000</v>
      </c>
      <c r="K279" s="12">
        <v>1000</v>
      </c>
      <c r="L279" s="12">
        <v>1000</v>
      </c>
      <c r="M279" s="12">
        <v>1000</v>
      </c>
      <c r="N279" s="12">
        <v>1000</v>
      </c>
      <c r="O279" s="12">
        <v>1000</v>
      </c>
      <c r="P279" s="12">
        <v>1000</v>
      </c>
      <c r="Q279" s="12">
        <v>1000</v>
      </c>
      <c r="R279" s="12">
        <v>1000</v>
      </c>
      <c r="S279" s="12">
        <v>1000</v>
      </c>
      <c r="T279" s="12">
        <v>1000</v>
      </c>
      <c r="U279" s="12">
        <v>1000</v>
      </c>
      <c r="V279" s="12">
        <v>1000</v>
      </c>
      <c r="W279" s="12">
        <v>1000</v>
      </c>
      <c r="X279" s="12">
        <v>1000</v>
      </c>
      <c r="Y279" s="12">
        <v>1000</v>
      </c>
      <c r="Z279" s="12">
        <v>1000</v>
      </c>
      <c r="AB279" s="7">
        <f t="shared" si="4"/>
        <v>24000</v>
      </c>
    </row>
    <row r="280" spans="2:28" x14ac:dyDescent="0.2">
      <c r="B280" s="6">
        <v>44474</v>
      </c>
      <c r="C280" s="12">
        <v>1000</v>
      </c>
      <c r="D280" s="12">
        <v>1000</v>
      </c>
      <c r="E280" s="12">
        <v>1000</v>
      </c>
      <c r="F280" s="12">
        <v>1000</v>
      </c>
      <c r="G280" s="12">
        <v>1000</v>
      </c>
      <c r="H280" s="12">
        <v>1000</v>
      </c>
      <c r="I280" s="12">
        <v>1000</v>
      </c>
      <c r="J280" s="12">
        <v>1000</v>
      </c>
      <c r="K280" s="12">
        <v>1000</v>
      </c>
      <c r="L280" s="12">
        <v>1000</v>
      </c>
      <c r="M280" s="12">
        <v>1000</v>
      </c>
      <c r="N280" s="12">
        <v>1000</v>
      </c>
      <c r="O280" s="12">
        <v>1000</v>
      </c>
      <c r="P280" s="12">
        <v>1000</v>
      </c>
      <c r="Q280" s="12">
        <v>1000</v>
      </c>
      <c r="R280" s="12">
        <v>1000</v>
      </c>
      <c r="S280" s="12">
        <v>1000</v>
      </c>
      <c r="T280" s="12">
        <v>1000</v>
      </c>
      <c r="U280" s="12">
        <v>1000</v>
      </c>
      <c r="V280" s="12">
        <v>1000</v>
      </c>
      <c r="W280" s="12">
        <v>1000</v>
      </c>
      <c r="X280" s="12">
        <v>1000</v>
      </c>
      <c r="Y280" s="12">
        <v>1000</v>
      </c>
      <c r="Z280" s="12">
        <v>1000</v>
      </c>
      <c r="AB280" s="7">
        <f t="shared" si="4"/>
        <v>24000</v>
      </c>
    </row>
    <row r="281" spans="2:28" x14ac:dyDescent="0.2">
      <c r="B281" s="6">
        <v>44475</v>
      </c>
      <c r="C281" s="12">
        <v>1000</v>
      </c>
      <c r="D281" s="12">
        <v>1000</v>
      </c>
      <c r="E281" s="12">
        <v>1000</v>
      </c>
      <c r="F281" s="12">
        <v>1000</v>
      </c>
      <c r="G281" s="12">
        <v>1000</v>
      </c>
      <c r="H281" s="12">
        <v>1000</v>
      </c>
      <c r="I281" s="12">
        <v>1000</v>
      </c>
      <c r="J281" s="12">
        <v>1000</v>
      </c>
      <c r="K281" s="12">
        <v>1000</v>
      </c>
      <c r="L281" s="12">
        <v>1000</v>
      </c>
      <c r="M281" s="12">
        <v>1000</v>
      </c>
      <c r="N281" s="12">
        <v>1000</v>
      </c>
      <c r="O281" s="12">
        <v>1000</v>
      </c>
      <c r="P281" s="12">
        <v>1000</v>
      </c>
      <c r="Q281" s="12">
        <v>1000</v>
      </c>
      <c r="R281" s="12">
        <v>1000</v>
      </c>
      <c r="S281" s="12">
        <v>1000</v>
      </c>
      <c r="T281" s="12">
        <v>1000</v>
      </c>
      <c r="U281" s="12">
        <v>1000</v>
      </c>
      <c r="V281" s="12">
        <v>1000</v>
      </c>
      <c r="W281" s="12">
        <v>1000</v>
      </c>
      <c r="X281" s="12">
        <v>1000</v>
      </c>
      <c r="Y281" s="12">
        <v>1000</v>
      </c>
      <c r="Z281" s="12">
        <v>1000</v>
      </c>
      <c r="AB281" s="7">
        <f t="shared" si="4"/>
        <v>24000</v>
      </c>
    </row>
    <row r="282" spans="2:28" x14ac:dyDescent="0.2">
      <c r="B282" s="6">
        <v>44476</v>
      </c>
      <c r="C282" s="12">
        <v>1000</v>
      </c>
      <c r="D282" s="12">
        <v>1000</v>
      </c>
      <c r="E282" s="12">
        <v>1000</v>
      </c>
      <c r="F282" s="12">
        <v>1000</v>
      </c>
      <c r="G282" s="12">
        <v>1000</v>
      </c>
      <c r="H282" s="12">
        <v>1000</v>
      </c>
      <c r="I282" s="12">
        <v>1000</v>
      </c>
      <c r="J282" s="12">
        <v>1000</v>
      </c>
      <c r="K282" s="12">
        <v>1000</v>
      </c>
      <c r="L282" s="12">
        <v>1000</v>
      </c>
      <c r="M282" s="12">
        <v>1000</v>
      </c>
      <c r="N282" s="12">
        <v>1000</v>
      </c>
      <c r="O282" s="12">
        <v>1000</v>
      </c>
      <c r="P282" s="12">
        <v>1000</v>
      </c>
      <c r="Q282" s="12">
        <v>1000</v>
      </c>
      <c r="R282" s="12">
        <v>1000</v>
      </c>
      <c r="S282" s="12">
        <v>1000</v>
      </c>
      <c r="T282" s="12">
        <v>1000</v>
      </c>
      <c r="U282" s="12">
        <v>1000</v>
      </c>
      <c r="V282" s="12">
        <v>1000</v>
      </c>
      <c r="W282" s="12">
        <v>1000</v>
      </c>
      <c r="X282" s="12">
        <v>1000</v>
      </c>
      <c r="Y282" s="12">
        <v>1000</v>
      </c>
      <c r="Z282" s="12">
        <v>1000</v>
      </c>
      <c r="AB282" s="7">
        <f t="shared" si="4"/>
        <v>24000</v>
      </c>
    </row>
    <row r="283" spans="2:28" x14ac:dyDescent="0.2">
      <c r="B283" s="6">
        <v>44477</v>
      </c>
      <c r="C283" s="12">
        <v>1000</v>
      </c>
      <c r="D283" s="12">
        <v>1000</v>
      </c>
      <c r="E283" s="12">
        <v>1000</v>
      </c>
      <c r="F283" s="12">
        <v>1000</v>
      </c>
      <c r="G283" s="12">
        <v>1000</v>
      </c>
      <c r="H283" s="12">
        <v>1000</v>
      </c>
      <c r="I283" s="12">
        <v>1000</v>
      </c>
      <c r="J283" s="12">
        <v>1000</v>
      </c>
      <c r="K283" s="12">
        <v>1000</v>
      </c>
      <c r="L283" s="12">
        <v>1000</v>
      </c>
      <c r="M283" s="12">
        <v>1000</v>
      </c>
      <c r="N283" s="12">
        <v>1000</v>
      </c>
      <c r="O283" s="12">
        <v>1000</v>
      </c>
      <c r="P283" s="12">
        <v>1000</v>
      </c>
      <c r="Q283" s="12">
        <v>1000</v>
      </c>
      <c r="R283" s="12">
        <v>1000</v>
      </c>
      <c r="S283" s="12">
        <v>1000</v>
      </c>
      <c r="T283" s="12">
        <v>1000</v>
      </c>
      <c r="U283" s="12">
        <v>1000</v>
      </c>
      <c r="V283" s="12">
        <v>1000</v>
      </c>
      <c r="W283" s="12">
        <v>1000</v>
      </c>
      <c r="X283" s="12">
        <v>1000</v>
      </c>
      <c r="Y283" s="12">
        <v>1000</v>
      </c>
      <c r="Z283" s="12">
        <v>1000</v>
      </c>
      <c r="AB283" s="7">
        <f t="shared" si="4"/>
        <v>24000</v>
      </c>
    </row>
    <row r="284" spans="2:28" x14ac:dyDescent="0.2">
      <c r="B284" s="6">
        <v>44478</v>
      </c>
      <c r="C284" s="12">
        <v>1000</v>
      </c>
      <c r="D284" s="12">
        <v>1000</v>
      </c>
      <c r="E284" s="12">
        <v>1000</v>
      </c>
      <c r="F284" s="12">
        <v>1000</v>
      </c>
      <c r="G284" s="12">
        <v>1000</v>
      </c>
      <c r="H284" s="12">
        <v>1000</v>
      </c>
      <c r="I284" s="12">
        <v>1000</v>
      </c>
      <c r="J284" s="12">
        <v>1000</v>
      </c>
      <c r="K284" s="12">
        <v>1000</v>
      </c>
      <c r="L284" s="12">
        <v>1000</v>
      </c>
      <c r="M284" s="12">
        <v>1000</v>
      </c>
      <c r="N284" s="12">
        <v>1000</v>
      </c>
      <c r="O284" s="12">
        <v>1000</v>
      </c>
      <c r="P284" s="12">
        <v>1000</v>
      </c>
      <c r="Q284" s="12">
        <v>1000</v>
      </c>
      <c r="R284" s="12">
        <v>1000</v>
      </c>
      <c r="S284" s="12">
        <v>1000</v>
      </c>
      <c r="T284" s="12">
        <v>1000</v>
      </c>
      <c r="U284" s="12">
        <v>1000</v>
      </c>
      <c r="V284" s="12">
        <v>1000</v>
      </c>
      <c r="W284" s="12">
        <v>1000</v>
      </c>
      <c r="X284" s="12">
        <v>1000</v>
      </c>
      <c r="Y284" s="12">
        <v>1000</v>
      </c>
      <c r="Z284" s="12">
        <v>1000</v>
      </c>
      <c r="AB284" s="7">
        <f t="shared" si="4"/>
        <v>24000</v>
      </c>
    </row>
    <row r="285" spans="2:28" x14ac:dyDescent="0.2">
      <c r="B285" s="6">
        <v>44479</v>
      </c>
      <c r="C285" s="12">
        <v>1000</v>
      </c>
      <c r="D285" s="12">
        <v>1000</v>
      </c>
      <c r="E285" s="12">
        <v>1000</v>
      </c>
      <c r="F285" s="12">
        <v>1000</v>
      </c>
      <c r="G285" s="12">
        <v>1000</v>
      </c>
      <c r="H285" s="12">
        <v>1000</v>
      </c>
      <c r="I285" s="12">
        <v>1000</v>
      </c>
      <c r="J285" s="12">
        <v>1000</v>
      </c>
      <c r="K285" s="12">
        <v>1000</v>
      </c>
      <c r="L285" s="12">
        <v>1000</v>
      </c>
      <c r="M285" s="12">
        <v>1000</v>
      </c>
      <c r="N285" s="12">
        <v>1000</v>
      </c>
      <c r="O285" s="12">
        <v>1000</v>
      </c>
      <c r="P285" s="12">
        <v>1000</v>
      </c>
      <c r="Q285" s="12">
        <v>1000</v>
      </c>
      <c r="R285" s="12">
        <v>1000</v>
      </c>
      <c r="S285" s="12">
        <v>1000</v>
      </c>
      <c r="T285" s="12">
        <v>1000</v>
      </c>
      <c r="U285" s="12">
        <v>1000</v>
      </c>
      <c r="V285" s="12">
        <v>1000</v>
      </c>
      <c r="W285" s="12">
        <v>1000</v>
      </c>
      <c r="X285" s="12">
        <v>1000</v>
      </c>
      <c r="Y285" s="12">
        <v>1000</v>
      </c>
      <c r="Z285" s="12">
        <v>1000</v>
      </c>
      <c r="AB285" s="7">
        <f t="shared" si="4"/>
        <v>24000</v>
      </c>
    </row>
    <row r="286" spans="2:28" x14ac:dyDescent="0.2">
      <c r="B286" s="6">
        <v>44480</v>
      </c>
      <c r="C286" s="12">
        <v>1000</v>
      </c>
      <c r="D286" s="12">
        <v>1000</v>
      </c>
      <c r="E286" s="12">
        <v>1000</v>
      </c>
      <c r="F286" s="12">
        <v>1000</v>
      </c>
      <c r="G286" s="12">
        <v>1000</v>
      </c>
      <c r="H286" s="12">
        <v>1000</v>
      </c>
      <c r="I286" s="12">
        <v>1000</v>
      </c>
      <c r="J286" s="12">
        <v>1000</v>
      </c>
      <c r="K286" s="12">
        <v>1000</v>
      </c>
      <c r="L286" s="12">
        <v>1000</v>
      </c>
      <c r="M286" s="12">
        <v>1000</v>
      </c>
      <c r="N286" s="12">
        <v>1000</v>
      </c>
      <c r="O286" s="12">
        <v>1000</v>
      </c>
      <c r="P286" s="12">
        <v>1000</v>
      </c>
      <c r="Q286" s="12">
        <v>1000</v>
      </c>
      <c r="R286" s="12">
        <v>1000</v>
      </c>
      <c r="S286" s="12">
        <v>1000</v>
      </c>
      <c r="T286" s="12">
        <v>1000</v>
      </c>
      <c r="U286" s="12">
        <v>1000</v>
      </c>
      <c r="V286" s="12">
        <v>1000</v>
      </c>
      <c r="W286" s="12">
        <v>1000</v>
      </c>
      <c r="X286" s="12">
        <v>1000</v>
      </c>
      <c r="Y286" s="12">
        <v>1000</v>
      </c>
      <c r="Z286" s="12">
        <v>1000</v>
      </c>
      <c r="AB286" s="7">
        <f t="shared" si="4"/>
        <v>24000</v>
      </c>
    </row>
    <row r="287" spans="2:28" x14ac:dyDescent="0.2">
      <c r="B287" s="6">
        <v>44481</v>
      </c>
      <c r="C287" s="12">
        <v>1000</v>
      </c>
      <c r="D287" s="12">
        <v>1000</v>
      </c>
      <c r="E287" s="12">
        <v>1000</v>
      </c>
      <c r="F287" s="12">
        <v>1000</v>
      </c>
      <c r="G287" s="12">
        <v>1000</v>
      </c>
      <c r="H287" s="12">
        <v>1000</v>
      </c>
      <c r="I287" s="12">
        <v>1000</v>
      </c>
      <c r="J287" s="12">
        <v>1000</v>
      </c>
      <c r="K287" s="12">
        <v>1000</v>
      </c>
      <c r="L287" s="12">
        <v>1000</v>
      </c>
      <c r="M287" s="12">
        <v>1000</v>
      </c>
      <c r="N287" s="12">
        <v>1000</v>
      </c>
      <c r="O287" s="12">
        <v>1000</v>
      </c>
      <c r="P287" s="12">
        <v>1000</v>
      </c>
      <c r="Q287" s="12">
        <v>1000</v>
      </c>
      <c r="R287" s="12">
        <v>1000</v>
      </c>
      <c r="S287" s="12">
        <v>1000</v>
      </c>
      <c r="T287" s="12">
        <v>1000</v>
      </c>
      <c r="U287" s="12">
        <v>1000</v>
      </c>
      <c r="V287" s="12">
        <v>1000</v>
      </c>
      <c r="W287" s="12">
        <v>1000</v>
      </c>
      <c r="X287" s="12">
        <v>1000</v>
      </c>
      <c r="Y287" s="12">
        <v>1000</v>
      </c>
      <c r="Z287" s="12">
        <v>1000</v>
      </c>
      <c r="AB287" s="7">
        <f t="shared" si="4"/>
        <v>24000</v>
      </c>
    </row>
    <row r="288" spans="2:28" x14ac:dyDescent="0.2">
      <c r="B288" s="6">
        <v>44482</v>
      </c>
      <c r="C288" s="12">
        <v>1000</v>
      </c>
      <c r="D288" s="12">
        <v>1000</v>
      </c>
      <c r="E288" s="12">
        <v>1000</v>
      </c>
      <c r="F288" s="12">
        <v>1000</v>
      </c>
      <c r="G288" s="12">
        <v>1000</v>
      </c>
      <c r="H288" s="12">
        <v>1000</v>
      </c>
      <c r="I288" s="12">
        <v>1000</v>
      </c>
      <c r="J288" s="12">
        <v>1000</v>
      </c>
      <c r="K288" s="12">
        <v>1000</v>
      </c>
      <c r="L288" s="12">
        <v>1000</v>
      </c>
      <c r="M288" s="12">
        <v>1000</v>
      </c>
      <c r="N288" s="12">
        <v>1000</v>
      </c>
      <c r="O288" s="12">
        <v>1000</v>
      </c>
      <c r="P288" s="12">
        <v>1000</v>
      </c>
      <c r="Q288" s="12">
        <v>1000</v>
      </c>
      <c r="R288" s="12">
        <v>1000</v>
      </c>
      <c r="S288" s="12">
        <v>1000</v>
      </c>
      <c r="T288" s="12">
        <v>1000</v>
      </c>
      <c r="U288" s="12">
        <v>1000</v>
      </c>
      <c r="V288" s="12">
        <v>1000</v>
      </c>
      <c r="W288" s="12">
        <v>1000</v>
      </c>
      <c r="X288" s="12">
        <v>1000</v>
      </c>
      <c r="Y288" s="12">
        <v>1000</v>
      </c>
      <c r="Z288" s="12">
        <v>1000</v>
      </c>
      <c r="AB288" s="7">
        <f t="shared" si="4"/>
        <v>24000</v>
      </c>
    </row>
    <row r="289" spans="2:28" x14ac:dyDescent="0.2">
      <c r="B289" s="6">
        <v>44483</v>
      </c>
      <c r="C289" s="12">
        <v>1000</v>
      </c>
      <c r="D289" s="12">
        <v>1000</v>
      </c>
      <c r="E289" s="12">
        <v>1000</v>
      </c>
      <c r="F289" s="12">
        <v>1000</v>
      </c>
      <c r="G289" s="12">
        <v>1000</v>
      </c>
      <c r="H289" s="12">
        <v>1000</v>
      </c>
      <c r="I289" s="12">
        <v>1000</v>
      </c>
      <c r="J289" s="12">
        <v>1000</v>
      </c>
      <c r="K289" s="12">
        <v>1000</v>
      </c>
      <c r="L289" s="12">
        <v>1000</v>
      </c>
      <c r="M289" s="12">
        <v>1000</v>
      </c>
      <c r="N289" s="12">
        <v>1000</v>
      </c>
      <c r="O289" s="12">
        <v>1000</v>
      </c>
      <c r="P289" s="12">
        <v>1000</v>
      </c>
      <c r="Q289" s="12">
        <v>1000</v>
      </c>
      <c r="R289" s="12">
        <v>1000</v>
      </c>
      <c r="S289" s="12">
        <v>1000</v>
      </c>
      <c r="T289" s="12">
        <v>1000</v>
      </c>
      <c r="U289" s="12">
        <v>1000</v>
      </c>
      <c r="V289" s="12">
        <v>1000</v>
      </c>
      <c r="W289" s="12">
        <v>1000</v>
      </c>
      <c r="X289" s="12">
        <v>1000</v>
      </c>
      <c r="Y289" s="12">
        <v>1000</v>
      </c>
      <c r="Z289" s="12">
        <v>1000</v>
      </c>
      <c r="AB289" s="7">
        <f t="shared" si="4"/>
        <v>24000</v>
      </c>
    </row>
    <row r="290" spans="2:28" x14ac:dyDescent="0.2">
      <c r="B290" s="6">
        <v>44484</v>
      </c>
      <c r="C290" s="12">
        <v>1000</v>
      </c>
      <c r="D290" s="12">
        <v>1000</v>
      </c>
      <c r="E290" s="12">
        <v>1000</v>
      </c>
      <c r="F290" s="12">
        <v>1000</v>
      </c>
      <c r="G290" s="12">
        <v>1000</v>
      </c>
      <c r="H290" s="12">
        <v>1000</v>
      </c>
      <c r="I290" s="12">
        <v>1000</v>
      </c>
      <c r="J290" s="12">
        <v>1000</v>
      </c>
      <c r="K290" s="12">
        <v>1000</v>
      </c>
      <c r="L290" s="12">
        <v>1000</v>
      </c>
      <c r="M290" s="12">
        <v>1000</v>
      </c>
      <c r="N290" s="12">
        <v>1000</v>
      </c>
      <c r="O290" s="12">
        <v>1000</v>
      </c>
      <c r="P290" s="12">
        <v>1000</v>
      </c>
      <c r="Q290" s="12">
        <v>1000</v>
      </c>
      <c r="R290" s="12">
        <v>1000</v>
      </c>
      <c r="S290" s="12">
        <v>1000</v>
      </c>
      <c r="T290" s="12">
        <v>1000</v>
      </c>
      <c r="U290" s="12">
        <v>1000</v>
      </c>
      <c r="V290" s="12">
        <v>1000</v>
      </c>
      <c r="W290" s="12">
        <v>1000</v>
      </c>
      <c r="X290" s="12">
        <v>1000</v>
      </c>
      <c r="Y290" s="12">
        <v>1000</v>
      </c>
      <c r="Z290" s="12">
        <v>1000</v>
      </c>
      <c r="AB290" s="7">
        <f t="shared" si="4"/>
        <v>24000</v>
      </c>
    </row>
    <row r="291" spans="2:28" x14ac:dyDescent="0.2">
      <c r="B291" s="6">
        <v>44485</v>
      </c>
      <c r="C291" s="12">
        <v>1000</v>
      </c>
      <c r="D291" s="12">
        <v>1000</v>
      </c>
      <c r="E291" s="12">
        <v>1000</v>
      </c>
      <c r="F291" s="12">
        <v>1000</v>
      </c>
      <c r="G291" s="12">
        <v>1000</v>
      </c>
      <c r="H291" s="12">
        <v>1000</v>
      </c>
      <c r="I291" s="12">
        <v>1000</v>
      </c>
      <c r="J291" s="12">
        <v>1000</v>
      </c>
      <c r="K291" s="12">
        <v>1000</v>
      </c>
      <c r="L291" s="12">
        <v>1000</v>
      </c>
      <c r="M291" s="12">
        <v>1000</v>
      </c>
      <c r="N291" s="12">
        <v>1000</v>
      </c>
      <c r="O291" s="12">
        <v>1000</v>
      </c>
      <c r="P291" s="12">
        <v>1000</v>
      </c>
      <c r="Q291" s="12">
        <v>1000</v>
      </c>
      <c r="R291" s="12">
        <v>1000</v>
      </c>
      <c r="S291" s="12">
        <v>1000</v>
      </c>
      <c r="T291" s="12">
        <v>1000</v>
      </c>
      <c r="U291" s="12">
        <v>1000</v>
      </c>
      <c r="V291" s="12">
        <v>1000</v>
      </c>
      <c r="W291" s="12">
        <v>1000</v>
      </c>
      <c r="X291" s="12">
        <v>1000</v>
      </c>
      <c r="Y291" s="12">
        <v>1000</v>
      </c>
      <c r="Z291" s="12">
        <v>1000</v>
      </c>
      <c r="AB291" s="7">
        <f t="shared" si="4"/>
        <v>24000</v>
      </c>
    </row>
    <row r="292" spans="2:28" x14ac:dyDescent="0.2">
      <c r="B292" s="6">
        <v>44486</v>
      </c>
      <c r="C292" s="12">
        <v>1000</v>
      </c>
      <c r="D292" s="12">
        <v>1000</v>
      </c>
      <c r="E292" s="12">
        <v>1000</v>
      </c>
      <c r="F292" s="12">
        <v>1000</v>
      </c>
      <c r="G292" s="12">
        <v>1000</v>
      </c>
      <c r="H292" s="12">
        <v>1000</v>
      </c>
      <c r="I292" s="12">
        <v>1000</v>
      </c>
      <c r="J292" s="12">
        <v>1000</v>
      </c>
      <c r="K292" s="12">
        <v>1000</v>
      </c>
      <c r="L292" s="12">
        <v>1000</v>
      </c>
      <c r="M292" s="12">
        <v>1000</v>
      </c>
      <c r="N292" s="12">
        <v>1000</v>
      </c>
      <c r="O292" s="12">
        <v>1000</v>
      </c>
      <c r="P292" s="12">
        <v>1000</v>
      </c>
      <c r="Q292" s="12">
        <v>1000</v>
      </c>
      <c r="R292" s="12">
        <v>1000</v>
      </c>
      <c r="S292" s="12">
        <v>1000</v>
      </c>
      <c r="T292" s="12">
        <v>1000</v>
      </c>
      <c r="U292" s="12">
        <v>1000</v>
      </c>
      <c r="V292" s="12">
        <v>1000</v>
      </c>
      <c r="W292" s="12">
        <v>1000</v>
      </c>
      <c r="X292" s="12">
        <v>1000</v>
      </c>
      <c r="Y292" s="12">
        <v>1000</v>
      </c>
      <c r="Z292" s="12">
        <v>1000</v>
      </c>
      <c r="AB292" s="7">
        <f t="shared" si="4"/>
        <v>24000</v>
      </c>
    </row>
    <row r="293" spans="2:28" x14ac:dyDescent="0.2">
      <c r="B293" s="6">
        <v>44487</v>
      </c>
      <c r="C293" s="12">
        <v>1000</v>
      </c>
      <c r="D293" s="12">
        <v>1000</v>
      </c>
      <c r="E293" s="12">
        <v>1000</v>
      </c>
      <c r="F293" s="12">
        <v>1000</v>
      </c>
      <c r="G293" s="12">
        <v>1000</v>
      </c>
      <c r="H293" s="12">
        <v>1000</v>
      </c>
      <c r="I293" s="12">
        <v>1000</v>
      </c>
      <c r="J293" s="12">
        <v>1000</v>
      </c>
      <c r="K293" s="12">
        <v>1000</v>
      </c>
      <c r="L293" s="12">
        <v>1000</v>
      </c>
      <c r="M293" s="12">
        <v>1000</v>
      </c>
      <c r="N293" s="12">
        <v>1000</v>
      </c>
      <c r="O293" s="12">
        <v>1000</v>
      </c>
      <c r="P293" s="12">
        <v>1000</v>
      </c>
      <c r="Q293" s="12">
        <v>1000</v>
      </c>
      <c r="R293" s="12">
        <v>1000</v>
      </c>
      <c r="S293" s="12">
        <v>1000</v>
      </c>
      <c r="T293" s="12">
        <v>1000</v>
      </c>
      <c r="U293" s="12">
        <v>1000</v>
      </c>
      <c r="V293" s="12">
        <v>1000</v>
      </c>
      <c r="W293" s="12">
        <v>1000</v>
      </c>
      <c r="X293" s="12">
        <v>1000</v>
      </c>
      <c r="Y293" s="12">
        <v>1000</v>
      </c>
      <c r="Z293" s="12">
        <v>1000</v>
      </c>
      <c r="AB293" s="7">
        <f t="shared" si="4"/>
        <v>24000</v>
      </c>
    </row>
    <row r="294" spans="2:28" x14ac:dyDescent="0.2">
      <c r="B294" s="6">
        <v>44488</v>
      </c>
      <c r="C294" s="12">
        <v>1000</v>
      </c>
      <c r="D294" s="12">
        <v>1000</v>
      </c>
      <c r="E294" s="12">
        <v>1000</v>
      </c>
      <c r="F294" s="12">
        <v>1000</v>
      </c>
      <c r="G294" s="12">
        <v>1000</v>
      </c>
      <c r="H294" s="12">
        <v>1000</v>
      </c>
      <c r="I294" s="12">
        <v>1000</v>
      </c>
      <c r="J294" s="12">
        <v>1000</v>
      </c>
      <c r="K294" s="12">
        <v>1000</v>
      </c>
      <c r="L294" s="12">
        <v>1000</v>
      </c>
      <c r="M294" s="12">
        <v>1000</v>
      </c>
      <c r="N294" s="12">
        <v>1000</v>
      </c>
      <c r="O294" s="12">
        <v>1000</v>
      </c>
      <c r="P294" s="12">
        <v>1000</v>
      </c>
      <c r="Q294" s="12">
        <v>1000</v>
      </c>
      <c r="R294" s="12">
        <v>1000</v>
      </c>
      <c r="S294" s="12">
        <v>1000</v>
      </c>
      <c r="T294" s="12">
        <v>1000</v>
      </c>
      <c r="U294" s="12">
        <v>1000</v>
      </c>
      <c r="V294" s="12">
        <v>1000</v>
      </c>
      <c r="W294" s="12">
        <v>1000</v>
      </c>
      <c r="X294" s="12">
        <v>1000</v>
      </c>
      <c r="Y294" s="12">
        <v>1000</v>
      </c>
      <c r="Z294" s="12">
        <v>1000</v>
      </c>
      <c r="AB294" s="7">
        <f t="shared" si="4"/>
        <v>24000</v>
      </c>
    </row>
    <row r="295" spans="2:28" x14ac:dyDescent="0.2">
      <c r="B295" s="6">
        <v>44489</v>
      </c>
      <c r="C295" s="12">
        <v>1000</v>
      </c>
      <c r="D295" s="12">
        <v>1000</v>
      </c>
      <c r="E295" s="12">
        <v>1000</v>
      </c>
      <c r="F295" s="12">
        <v>1000</v>
      </c>
      <c r="G295" s="12">
        <v>1000</v>
      </c>
      <c r="H295" s="12">
        <v>1000</v>
      </c>
      <c r="I295" s="12">
        <v>1000</v>
      </c>
      <c r="J295" s="12">
        <v>1000</v>
      </c>
      <c r="K295" s="12">
        <v>1000</v>
      </c>
      <c r="L295" s="12">
        <v>1000</v>
      </c>
      <c r="M295" s="12">
        <v>1000</v>
      </c>
      <c r="N295" s="12">
        <v>1000</v>
      </c>
      <c r="O295" s="12">
        <v>1000</v>
      </c>
      <c r="P295" s="12">
        <v>1000</v>
      </c>
      <c r="Q295" s="12">
        <v>1000</v>
      </c>
      <c r="R295" s="12">
        <v>1000</v>
      </c>
      <c r="S295" s="12">
        <v>1000</v>
      </c>
      <c r="T295" s="12">
        <v>1000</v>
      </c>
      <c r="U295" s="12">
        <v>1000</v>
      </c>
      <c r="V295" s="12">
        <v>1000</v>
      </c>
      <c r="W295" s="12">
        <v>1000</v>
      </c>
      <c r="X295" s="12">
        <v>1000</v>
      </c>
      <c r="Y295" s="12">
        <v>1000</v>
      </c>
      <c r="Z295" s="12">
        <v>1000</v>
      </c>
      <c r="AB295" s="7">
        <f t="shared" si="4"/>
        <v>24000</v>
      </c>
    </row>
    <row r="296" spans="2:28" x14ac:dyDescent="0.2">
      <c r="B296" s="6">
        <v>44490</v>
      </c>
      <c r="C296" s="12">
        <v>1000</v>
      </c>
      <c r="D296" s="12">
        <v>1000</v>
      </c>
      <c r="E296" s="12">
        <v>1000</v>
      </c>
      <c r="F296" s="12">
        <v>1000</v>
      </c>
      <c r="G296" s="12">
        <v>1000</v>
      </c>
      <c r="H296" s="12">
        <v>1000</v>
      </c>
      <c r="I296" s="12">
        <v>1000</v>
      </c>
      <c r="J296" s="12">
        <v>1000</v>
      </c>
      <c r="K296" s="12">
        <v>1000</v>
      </c>
      <c r="L296" s="12">
        <v>1000</v>
      </c>
      <c r="M296" s="12">
        <v>1000</v>
      </c>
      <c r="N296" s="12">
        <v>1000</v>
      </c>
      <c r="O296" s="12">
        <v>1000</v>
      </c>
      <c r="P296" s="12">
        <v>1000</v>
      </c>
      <c r="Q296" s="12">
        <v>1000</v>
      </c>
      <c r="R296" s="12">
        <v>1000</v>
      </c>
      <c r="S296" s="12">
        <v>1000</v>
      </c>
      <c r="T296" s="12">
        <v>1000</v>
      </c>
      <c r="U296" s="12">
        <v>1000</v>
      </c>
      <c r="V296" s="12">
        <v>1000</v>
      </c>
      <c r="W296" s="12">
        <v>1000</v>
      </c>
      <c r="X296" s="12">
        <v>1000</v>
      </c>
      <c r="Y296" s="12">
        <v>1000</v>
      </c>
      <c r="Z296" s="12">
        <v>1000</v>
      </c>
      <c r="AB296" s="7">
        <f t="shared" si="4"/>
        <v>24000</v>
      </c>
    </row>
    <row r="297" spans="2:28" x14ac:dyDescent="0.2">
      <c r="B297" s="6">
        <v>44491</v>
      </c>
      <c r="C297" s="12">
        <v>1000</v>
      </c>
      <c r="D297" s="12">
        <v>1000</v>
      </c>
      <c r="E297" s="12">
        <v>1000</v>
      </c>
      <c r="F297" s="12">
        <v>1000</v>
      </c>
      <c r="G297" s="12">
        <v>1000</v>
      </c>
      <c r="H297" s="12">
        <v>1000</v>
      </c>
      <c r="I297" s="12">
        <v>1000</v>
      </c>
      <c r="J297" s="12">
        <v>1000</v>
      </c>
      <c r="K297" s="12">
        <v>1000</v>
      </c>
      <c r="L297" s="12">
        <v>1000</v>
      </c>
      <c r="M297" s="12">
        <v>1000</v>
      </c>
      <c r="N297" s="12">
        <v>1000</v>
      </c>
      <c r="O297" s="12">
        <v>1000</v>
      </c>
      <c r="P297" s="12">
        <v>1000</v>
      </c>
      <c r="Q297" s="12">
        <v>1000</v>
      </c>
      <c r="R297" s="12">
        <v>1000</v>
      </c>
      <c r="S297" s="12">
        <v>1000</v>
      </c>
      <c r="T297" s="12">
        <v>1000</v>
      </c>
      <c r="U297" s="12">
        <v>1000</v>
      </c>
      <c r="V297" s="12">
        <v>1000</v>
      </c>
      <c r="W297" s="12">
        <v>1000</v>
      </c>
      <c r="X297" s="12">
        <v>1000</v>
      </c>
      <c r="Y297" s="12">
        <v>1000</v>
      </c>
      <c r="Z297" s="12">
        <v>1000</v>
      </c>
      <c r="AB297" s="7">
        <f t="shared" si="4"/>
        <v>24000</v>
      </c>
    </row>
    <row r="298" spans="2:28" x14ac:dyDescent="0.2">
      <c r="B298" s="6">
        <v>44492</v>
      </c>
      <c r="C298" s="12">
        <v>1000</v>
      </c>
      <c r="D298" s="12">
        <v>1000</v>
      </c>
      <c r="E298" s="12">
        <v>1000</v>
      </c>
      <c r="F298" s="12">
        <v>1000</v>
      </c>
      <c r="G298" s="12">
        <v>1000</v>
      </c>
      <c r="H298" s="12">
        <v>1000</v>
      </c>
      <c r="I298" s="12">
        <v>1000</v>
      </c>
      <c r="J298" s="12">
        <v>1000</v>
      </c>
      <c r="K298" s="12">
        <v>1000</v>
      </c>
      <c r="L298" s="12">
        <v>1000</v>
      </c>
      <c r="M298" s="12">
        <v>1000</v>
      </c>
      <c r="N298" s="12">
        <v>1000</v>
      </c>
      <c r="O298" s="12">
        <v>1000</v>
      </c>
      <c r="P298" s="12">
        <v>1000</v>
      </c>
      <c r="Q298" s="12">
        <v>1000</v>
      </c>
      <c r="R298" s="12">
        <v>1000</v>
      </c>
      <c r="S298" s="12">
        <v>1000</v>
      </c>
      <c r="T298" s="12">
        <v>1000</v>
      </c>
      <c r="U298" s="12">
        <v>1000</v>
      </c>
      <c r="V298" s="12">
        <v>1000</v>
      </c>
      <c r="W298" s="12">
        <v>1000</v>
      </c>
      <c r="X298" s="12">
        <v>1000</v>
      </c>
      <c r="Y298" s="12">
        <v>1000</v>
      </c>
      <c r="Z298" s="12">
        <v>1000</v>
      </c>
      <c r="AB298" s="7">
        <f t="shared" si="4"/>
        <v>24000</v>
      </c>
    </row>
    <row r="299" spans="2:28" x14ac:dyDescent="0.2">
      <c r="B299" s="6">
        <v>44493</v>
      </c>
      <c r="C299" s="12">
        <v>1000</v>
      </c>
      <c r="D299" s="12">
        <v>1000</v>
      </c>
      <c r="E299" s="12">
        <v>1000</v>
      </c>
      <c r="F299" s="12">
        <v>1000</v>
      </c>
      <c r="G299" s="12">
        <v>1000</v>
      </c>
      <c r="H299" s="12">
        <v>1000</v>
      </c>
      <c r="I299" s="12">
        <v>1000</v>
      </c>
      <c r="J299" s="12">
        <v>1000</v>
      </c>
      <c r="K299" s="12">
        <v>1000</v>
      </c>
      <c r="L299" s="12">
        <v>1000</v>
      </c>
      <c r="M299" s="12">
        <v>1000</v>
      </c>
      <c r="N299" s="12">
        <v>1000</v>
      </c>
      <c r="O299" s="12">
        <v>1000</v>
      </c>
      <c r="P299" s="12">
        <v>1000</v>
      </c>
      <c r="Q299" s="12">
        <v>1000</v>
      </c>
      <c r="R299" s="12">
        <v>1000</v>
      </c>
      <c r="S299" s="12">
        <v>1000</v>
      </c>
      <c r="T299" s="12">
        <v>1000</v>
      </c>
      <c r="U299" s="12">
        <v>1000</v>
      </c>
      <c r="V299" s="12">
        <v>1000</v>
      </c>
      <c r="W299" s="12">
        <v>1000</v>
      </c>
      <c r="X299" s="12">
        <v>1000</v>
      </c>
      <c r="Y299" s="12">
        <v>1000</v>
      </c>
      <c r="Z299" s="12">
        <v>1000</v>
      </c>
      <c r="AB299" s="7">
        <f t="shared" si="4"/>
        <v>24000</v>
      </c>
    </row>
    <row r="300" spans="2:28" x14ac:dyDescent="0.2">
      <c r="B300" s="6">
        <v>44494</v>
      </c>
      <c r="C300" s="12">
        <v>1000</v>
      </c>
      <c r="D300" s="12">
        <v>1000</v>
      </c>
      <c r="E300" s="12">
        <v>1000</v>
      </c>
      <c r="F300" s="12">
        <v>1000</v>
      </c>
      <c r="G300" s="12">
        <v>1000</v>
      </c>
      <c r="H300" s="12">
        <v>1000</v>
      </c>
      <c r="I300" s="12">
        <v>1000</v>
      </c>
      <c r="J300" s="12">
        <v>1000</v>
      </c>
      <c r="K300" s="12">
        <v>1000</v>
      </c>
      <c r="L300" s="12">
        <v>1000</v>
      </c>
      <c r="M300" s="12">
        <v>1000</v>
      </c>
      <c r="N300" s="12">
        <v>1000</v>
      </c>
      <c r="O300" s="12">
        <v>1000</v>
      </c>
      <c r="P300" s="12">
        <v>1000</v>
      </c>
      <c r="Q300" s="12">
        <v>1000</v>
      </c>
      <c r="R300" s="12">
        <v>1000</v>
      </c>
      <c r="S300" s="12">
        <v>1000</v>
      </c>
      <c r="T300" s="12">
        <v>1000</v>
      </c>
      <c r="U300" s="12">
        <v>1000</v>
      </c>
      <c r="V300" s="12">
        <v>1000</v>
      </c>
      <c r="W300" s="12">
        <v>1000</v>
      </c>
      <c r="X300" s="12">
        <v>1000</v>
      </c>
      <c r="Y300" s="12">
        <v>1000</v>
      </c>
      <c r="Z300" s="12">
        <v>1000</v>
      </c>
      <c r="AB300" s="7">
        <f t="shared" si="4"/>
        <v>24000</v>
      </c>
    </row>
    <row r="301" spans="2:28" x14ac:dyDescent="0.2">
      <c r="B301" s="6">
        <v>44495</v>
      </c>
      <c r="C301" s="12">
        <v>1000</v>
      </c>
      <c r="D301" s="12">
        <v>1000</v>
      </c>
      <c r="E301" s="12">
        <v>1000</v>
      </c>
      <c r="F301" s="12">
        <v>1000</v>
      </c>
      <c r="G301" s="12">
        <v>1000</v>
      </c>
      <c r="H301" s="12">
        <v>1000</v>
      </c>
      <c r="I301" s="12">
        <v>1000</v>
      </c>
      <c r="J301" s="12">
        <v>1000</v>
      </c>
      <c r="K301" s="12">
        <v>1000</v>
      </c>
      <c r="L301" s="12">
        <v>1000</v>
      </c>
      <c r="M301" s="12">
        <v>1000</v>
      </c>
      <c r="N301" s="12">
        <v>1000</v>
      </c>
      <c r="O301" s="12">
        <v>1000</v>
      </c>
      <c r="P301" s="12">
        <v>1000</v>
      </c>
      <c r="Q301" s="12">
        <v>1000</v>
      </c>
      <c r="R301" s="12">
        <v>1000</v>
      </c>
      <c r="S301" s="12">
        <v>1000</v>
      </c>
      <c r="T301" s="12">
        <v>1000</v>
      </c>
      <c r="U301" s="12">
        <v>1000</v>
      </c>
      <c r="V301" s="12">
        <v>1000</v>
      </c>
      <c r="W301" s="12">
        <v>1000</v>
      </c>
      <c r="X301" s="12">
        <v>1000</v>
      </c>
      <c r="Y301" s="12">
        <v>1000</v>
      </c>
      <c r="Z301" s="12">
        <v>1000</v>
      </c>
      <c r="AB301" s="7">
        <f t="shared" si="4"/>
        <v>24000</v>
      </c>
    </row>
    <row r="302" spans="2:28" x14ac:dyDescent="0.2">
      <c r="B302" s="6">
        <v>44496</v>
      </c>
      <c r="C302" s="12">
        <v>1000</v>
      </c>
      <c r="D302" s="12">
        <v>1000</v>
      </c>
      <c r="E302" s="12">
        <v>1000</v>
      </c>
      <c r="F302" s="12">
        <v>1000</v>
      </c>
      <c r="G302" s="12">
        <v>1000</v>
      </c>
      <c r="H302" s="12">
        <v>1000</v>
      </c>
      <c r="I302" s="12">
        <v>1000</v>
      </c>
      <c r="J302" s="12">
        <v>1000</v>
      </c>
      <c r="K302" s="12">
        <v>1000</v>
      </c>
      <c r="L302" s="12">
        <v>1000</v>
      </c>
      <c r="M302" s="12">
        <v>1000</v>
      </c>
      <c r="N302" s="12">
        <v>1000</v>
      </c>
      <c r="O302" s="12">
        <v>1000</v>
      </c>
      <c r="P302" s="12">
        <v>1000</v>
      </c>
      <c r="Q302" s="12">
        <v>1000</v>
      </c>
      <c r="R302" s="12">
        <v>1000</v>
      </c>
      <c r="S302" s="12">
        <v>1000</v>
      </c>
      <c r="T302" s="12">
        <v>1000</v>
      </c>
      <c r="U302" s="12">
        <v>1000</v>
      </c>
      <c r="V302" s="12">
        <v>1000</v>
      </c>
      <c r="W302" s="12">
        <v>1000</v>
      </c>
      <c r="X302" s="12">
        <v>1000</v>
      </c>
      <c r="Y302" s="12">
        <v>1000</v>
      </c>
      <c r="Z302" s="12">
        <v>1000</v>
      </c>
      <c r="AB302" s="7">
        <f t="shared" si="4"/>
        <v>24000</v>
      </c>
    </row>
    <row r="303" spans="2:28" x14ac:dyDescent="0.2">
      <c r="B303" s="6">
        <v>44497</v>
      </c>
      <c r="C303" s="12">
        <v>1000</v>
      </c>
      <c r="D303" s="12">
        <v>1000</v>
      </c>
      <c r="E303" s="12">
        <v>1000</v>
      </c>
      <c r="F303" s="12">
        <v>1000</v>
      </c>
      <c r="G303" s="12">
        <v>1000</v>
      </c>
      <c r="H303" s="12">
        <v>1000</v>
      </c>
      <c r="I303" s="12">
        <v>1000</v>
      </c>
      <c r="J303" s="12">
        <v>1000</v>
      </c>
      <c r="K303" s="12">
        <v>1000</v>
      </c>
      <c r="L303" s="12">
        <v>1000</v>
      </c>
      <c r="M303" s="12">
        <v>1000</v>
      </c>
      <c r="N303" s="12">
        <v>1000</v>
      </c>
      <c r="O303" s="12">
        <v>1000</v>
      </c>
      <c r="P303" s="12">
        <v>1000</v>
      </c>
      <c r="Q303" s="12">
        <v>1000</v>
      </c>
      <c r="R303" s="12">
        <v>1000</v>
      </c>
      <c r="S303" s="12">
        <v>1000</v>
      </c>
      <c r="T303" s="12">
        <v>1000</v>
      </c>
      <c r="U303" s="12">
        <v>1000</v>
      </c>
      <c r="V303" s="12">
        <v>1000</v>
      </c>
      <c r="W303" s="12">
        <v>1000</v>
      </c>
      <c r="X303" s="12">
        <v>1000</v>
      </c>
      <c r="Y303" s="12">
        <v>1000</v>
      </c>
      <c r="Z303" s="12">
        <v>1000</v>
      </c>
      <c r="AB303" s="7">
        <f t="shared" si="4"/>
        <v>24000</v>
      </c>
    </row>
    <row r="304" spans="2:28" x14ac:dyDescent="0.2">
      <c r="B304" s="6">
        <v>44498</v>
      </c>
      <c r="C304" s="12">
        <v>1000</v>
      </c>
      <c r="D304" s="12">
        <v>1000</v>
      </c>
      <c r="E304" s="12">
        <v>1000</v>
      </c>
      <c r="F304" s="12">
        <v>1000</v>
      </c>
      <c r="G304" s="12">
        <v>1000</v>
      </c>
      <c r="H304" s="12">
        <v>1000</v>
      </c>
      <c r="I304" s="12">
        <v>1000</v>
      </c>
      <c r="J304" s="12">
        <v>1000</v>
      </c>
      <c r="K304" s="12">
        <v>1000</v>
      </c>
      <c r="L304" s="12">
        <v>1000</v>
      </c>
      <c r="M304" s="12">
        <v>1000</v>
      </c>
      <c r="N304" s="12">
        <v>1000</v>
      </c>
      <c r="O304" s="12">
        <v>1000</v>
      </c>
      <c r="P304" s="12">
        <v>1000</v>
      </c>
      <c r="Q304" s="12">
        <v>1000</v>
      </c>
      <c r="R304" s="12">
        <v>1000</v>
      </c>
      <c r="S304" s="12">
        <v>1000</v>
      </c>
      <c r="T304" s="12">
        <v>1000</v>
      </c>
      <c r="U304" s="12">
        <v>1000</v>
      </c>
      <c r="V304" s="12">
        <v>1000</v>
      </c>
      <c r="W304" s="12">
        <v>1000</v>
      </c>
      <c r="X304" s="12">
        <v>1000</v>
      </c>
      <c r="Y304" s="12">
        <v>1000</v>
      </c>
      <c r="Z304" s="12">
        <v>1000</v>
      </c>
      <c r="AB304" s="7">
        <f t="shared" si="4"/>
        <v>24000</v>
      </c>
    </row>
    <row r="305" spans="2:28" x14ac:dyDescent="0.2">
      <c r="B305" s="6">
        <v>44499</v>
      </c>
      <c r="C305" s="12">
        <v>1000</v>
      </c>
      <c r="D305" s="12">
        <v>1000</v>
      </c>
      <c r="E305" s="12">
        <v>1000</v>
      </c>
      <c r="F305" s="12">
        <v>1000</v>
      </c>
      <c r="G305" s="12">
        <v>1000</v>
      </c>
      <c r="H305" s="12">
        <v>1000</v>
      </c>
      <c r="I305" s="12">
        <v>1000</v>
      </c>
      <c r="J305" s="12">
        <v>1000</v>
      </c>
      <c r="K305" s="12">
        <v>1000</v>
      </c>
      <c r="L305" s="12">
        <v>1000</v>
      </c>
      <c r="M305" s="12">
        <v>1000</v>
      </c>
      <c r="N305" s="12">
        <v>1000</v>
      </c>
      <c r="O305" s="12">
        <v>1000</v>
      </c>
      <c r="P305" s="12">
        <v>1000</v>
      </c>
      <c r="Q305" s="12">
        <v>1000</v>
      </c>
      <c r="R305" s="12">
        <v>1000</v>
      </c>
      <c r="S305" s="12">
        <v>1000</v>
      </c>
      <c r="T305" s="12">
        <v>1000</v>
      </c>
      <c r="U305" s="12">
        <v>1000</v>
      </c>
      <c r="V305" s="12">
        <v>1000</v>
      </c>
      <c r="W305" s="12">
        <v>1000</v>
      </c>
      <c r="X305" s="12">
        <v>1000</v>
      </c>
      <c r="Y305" s="12">
        <v>1000</v>
      </c>
      <c r="Z305" s="12">
        <v>1000</v>
      </c>
      <c r="AB305" s="7">
        <f t="shared" si="4"/>
        <v>24000</v>
      </c>
    </row>
    <row r="306" spans="2:28" x14ac:dyDescent="0.2">
      <c r="B306" s="6">
        <v>44500</v>
      </c>
      <c r="C306" s="12">
        <v>1000</v>
      </c>
      <c r="D306" s="12">
        <v>1000</v>
      </c>
      <c r="E306" s="12">
        <v>1000</v>
      </c>
      <c r="F306" s="12">
        <v>1000</v>
      </c>
      <c r="G306" s="12">
        <v>1000</v>
      </c>
      <c r="H306" s="12">
        <v>1000</v>
      </c>
      <c r="I306" s="12">
        <v>1000</v>
      </c>
      <c r="J306" s="12">
        <v>1000</v>
      </c>
      <c r="K306" s="12">
        <v>1000</v>
      </c>
      <c r="L306" s="12">
        <v>1000</v>
      </c>
      <c r="M306" s="12">
        <v>1000</v>
      </c>
      <c r="N306" s="12">
        <v>1000</v>
      </c>
      <c r="O306" s="12">
        <v>1000</v>
      </c>
      <c r="P306" s="12">
        <v>1000</v>
      </c>
      <c r="Q306" s="12">
        <v>1000</v>
      </c>
      <c r="R306" s="12">
        <v>1000</v>
      </c>
      <c r="S306" s="12">
        <v>1000</v>
      </c>
      <c r="T306" s="12">
        <v>1000</v>
      </c>
      <c r="U306" s="12">
        <v>1000</v>
      </c>
      <c r="V306" s="12">
        <v>1000</v>
      </c>
      <c r="W306" s="12">
        <v>1000</v>
      </c>
      <c r="X306" s="12">
        <v>1000</v>
      </c>
      <c r="Y306" s="12">
        <v>1000</v>
      </c>
      <c r="Z306" s="12">
        <v>1000</v>
      </c>
      <c r="AB306" s="7">
        <f t="shared" si="4"/>
        <v>24000</v>
      </c>
    </row>
    <row r="307" spans="2:28" x14ac:dyDescent="0.2">
      <c r="B307" s="6">
        <v>44501</v>
      </c>
      <c r="C307" s="12">
        <v>1000</v>
      </c>
      <c r="D307" s="12">
        <v>1000</v>
      </c>
      <c r="E307" s="12">
        <v>1000</v>
      </c>
      <c r="F307" s="12">
        <v>1000</v>
      </c>
      <c r="G307" s="12">
        <v>1000</v>
      </c>
      <c r="H307" s="12">
        <v>1000</v>
      </c>
      <c r="I307" s="12">
        <v>1000</v>
      </c>
      <c r="J307" s="12">
        <v>1000</v>
      </c>
      <c r="K307" s="12">
        <v>1000</v>
      </c>
      <c r="L307" s="12">
        <v>1000</v>
      </c>
      <c r="M307" s="12">
        <v>1000</v>
      </c>
      <c r="N307" s="12">
        <v>1000</v>
      </c>
      <c r="O307" s="12">
        <v>1000</v>
      </c>
      <c r="P307" s="12">
        <v>1000</v>
      </c>
      <c r="Q307" s="12">
        <v>1000</v>
      </c>
      <c r="R307" s="12">
        <v>1000</v>
      </c>
      <c r="S307" s="12">
        <v>1000</v>
      </c>
      <c r="T307" s="12">
        <v>1000</v>
      </c>
      <c r="U307" s="12">
        <v>1000</v>
      </c>
      <c r="V307" s="12">
        <v>1000</v>
      </c>
      <c r="W307" s="12">
        <v>1000</v>
      </c>
      <c r="X307" s="12">
        <v>1000</v>
      </c>
      <c r="Y307" s="12">
        <v>1000</v>
      </c>
      <c r="Z307" s="12">
        <v>1000</v>
      </c>
      <c r="AB307" s="7">
        <f t="shared" si="4"/>
        <v>24000</v>
      </c>
    </row>
    <row r="308" spans="2:28" x14ac:dyDescent="0.2">
      <c r="B308" s="6">
        <v>44502</v>
      </c>
      <c r="C308" s="12">
        <v>1000</v>
      </c>
      <c r="D308" s="12">
        <v>1000</v>
      </c>
      <c r="E308" s="12">
        <v>1000</v>
      </c>
      <c r="F308" s="12">
        <v>1000</v>
      </c>
      <c r="G308" s="12">
        <v>1000</v>
      </c>
      <c r="H308" s="12">
        <v>1000</v>
      </c>
      <c r="I308" s="12">
        <v>1000</v>
      </c>
      <c r="J308" s="12">
        <v>1000</v>
      </c>
      <c r="K308" s="12">
        <v>1000</v>
      </c>
      <c r="L308" s="12">
        <v>1000</v>
      </c>
      <c r="M308" s="12">
        <v>1000</v>
      </c>
      <c r="N308" s="12">
        <v>1000</v>
      </c>
      <c r="O308" s="12">
        <v>1000</v>
      </c>
      <c r="P308" s="12">
        <v>1000</v>
      </c>
      <c r="Q308" s="12">
        <v>1000</v>
      </c>
      <c r="R308" s="12">
        <v>1000</v>
      </c>
      <c r="S308" s="12">
        <v>1000</v>
      </c>
      <c r="T308" s="12">
        <v>1000</v>
      </c>
      <c r="U308" s="12">
        <v>1000</v>
      </c>
      <c r="V308" s="12">
        <v>1000</v>
      </c>
      <c r="W308" s="12">
        <v>1000</v>
      </c>
      <c r="X308" s="12">
        <v>1000</v>
      </c>
      <c r="Y308" s="12">
        <v>1000</v>
      </c>
      <c r="Z308" s="12">
        <v>1000</v>
      </c>
      <c r="AB308" s="7">
        <f t="shared" si="4"/>
        <v>24000</v>
      </c>
    </row>
    <row r="309" spans="2:28" x14ac:dyDescent="0.2">
      <c r="B309" s="6">
        <v>44503</v>
      </c>
      <c r="C309" s="12">
        <v>1000</v>
      </c>
      <c r="D309" s="12">
        <v>1000</v>
      </c>
      <c r="E309" s="12">
        <v>1000</v>
      </c>
      <c r="F309" s="12">
        <v>1000</v>
      </c>
      <c r="G309" s="12">
        <v>1000</v>
      </c>
      <c r="H309" s="12">
        <v>1000</v>
      </c>
      <c r="I309" s="12">
        <v>1000</v>
      </c>
      <c r="J309" s="12">
        <v>1000</v>
      </c>
      <c r="K309" s="12">
        <v>1000</v>
      </c>
      <c r="L309" s="12">
        <v>1000</v>
      </c>
      <c r="M309" s="12">
        <v>1000</v>
      </c>
      <c r="N309" s="12">
        <v>1000</v>
      </c>
      <c r="O309" s="12">
        <v>1000</v>
      </c>
      <c r="P309" s="12">
        <v>1000</v>
      </c>
      <c r="Q309" s="12">
        <v>1000</v>
      </c>
      <c r="R309" s="12">
        <v>1000</v>
      </c>
      <c r="S309" s="12">
        <v>1000</v>
      </c>
      <c r="T309" s="12">
        <v>1000</v>
      </c>
      <c r="U309" s="12">
        <v>1000</v>
      </c>
      <c r="V309" s="12">
        <v>1000</v>
      </c>
      <c r="W309" s="12">
        <v>1000</v>
      </c>
      <c r="X309" s="12">
        <v>1000</v>
      </c>
      <c r="Y309" s="12">
        <v>1000</v>
      </c>
      <c r="Z309" s="12">
        <v>1000</v>
      </c>
      <c r="AB309" s="7">
        <f t="shared" si="4"/>
        <v>24000</v>
      </c>
    </row>
    <row r="310" spans="2:28" x14ac:dyDescent="0.2">
      <c r="B310" s="6">
        <v>44504</v>
      </c>
      <c r="C310" s="12">
        <v>1000</v>
      </c>
      <c r="D310" s="12">
        <v>1000</v>
      </c>
      <c r="E310" s="12">
        <v>1000</v>
      </c>
      <c r="F310" s="12">
        <v>1000</v>
      </c>
      <c r="G310" s="12">
        <v>1000</v>
      </c>
      <c r="H310" s="12">
        <v>1000</v>
      </c>
      <c r="I310" s="12">
        <v>1000</v>
      </c>
      <c r="J310" s="12">
        <v>1000</v>
      </c>
      <c r="K310" s="12">
        <v>1000</v>
      </c>
      <c r="L310" s="12">
        <v>1000</v>
      </c>
      <c r="M310" s="12">
        <v>1000</v>
      </c>
      <c r="N310" s="12">
        <v>1000</v>
      </c>
      <c r="O310" s="12">
        <v>1000</v>
      </c>
      <c r="P310" s="12">
        <v>1000</v>
      </c>
      <c r="Q310" s="12">
        <v>1000</v>
      </c>
      <c r="R310" s="12">
        <v>1000</v>
      </c>
      <c r="S310" s="12">
        <v>1000</v>
      </c>
      <c r="T310" s="12">
        <v>1000</v>
      </c>
      <c r="U310" s="12">
        <v>1000</v>
      </c>
      <c r="V310" s="12">
        <v>1000</v>
      </c>
      <c r="W310" s="12">
        <v>1000</v>
      </c>
      <c r="X310" s="12">
        <v>1000</v>
      </c>
      <c r="Y310" s="12">
        <v>1000</v>
      </c>
      <c r="Z310" s="12">
        <v>1000</v>
      </c>
      <c r="AB310" s="7">
        <f t="shared" si="4"/>
        <v>24000</v>
      </c>
    </row>
    <row r="311" spans="2:28" x14ac:dyDescent="0.2">
      <c r="B311" s="6">
        <v>44505</v>
      </c>
      <c r="C311" s="12">
        <v>1000</v>
      </c>
      <c r="D311" s="12">
        <v>1000</v>
      </c>
      <c r="E311" s="12">
        <v>1000</v>
      </c>
      <c r="F311" s="12">
        <v>1000</v>
      </c>
      <c r="G311" s="12">
        <v>1000</v>
      </c>
      <c r="H311" s="12">
        <v>1000</v>
      </c>
      <c r="I311" s="12">
        <v>1000</v>
      </c>
      <c r="J311" s="12">
        <v>1000</v>
      </c>
      <c r="K311" s="12">
        <v>1000</v>
      </c>
      <c r="L311" s="12">
        <v>1000</v>
      </c>
      <c r="M311" s="12">
        <v>1000</v>
      </c>
      <c r="N311" s="12">
        <v>1000</v>
      </c>
      <c r="O311" s="12">
        <v>1000</v>
      </c>
      <c r="P311" s="12">
        <v>1000</v>
      </c>
      <c r="Q311" s="12">
        <v>1000</v>
      </c>
      <c r="R311" s="12">
        <v>1000</v>
      </c>
      <c r="S311" s="12">
        <v>1000</v>
      </c>
      <c r="T311" s="12">
        <v>1000</v>
      </c>
      <c r="U311" s="12">
        <v>1000</v>
      </c>
      <c r="V311" s="12">
        <v>1000</v>
      </c>
      <c r="W311" s="12">
        <v>1000</v>
      </c>
      <c r="X311" s="12">
        <v>1000</v>
      </c>
      <c r="Y311" s="12">
        <v>1000</v>
      </c>
      <c r="Z311" s="12">
        <v>1000</v>
      </c>
      <c r="AB311" s="7">
        <f t="shared" si="4"/>
        <v>24000</v>
      </c>
    </row>
    <row r="312" spans="2:28" x14ac:dyDescent="0.2">
      <c r="B312" s="6">
        <v>44506</v>
      </c>
      <c r="C312" s="12">
        <v>1000</v>
      </c>
      <c r="D312" s="12">
        <v>1000</v>
      </c>
      <c r="E312" s="12">
        <v>1000</v>
      </c>
      <c r="F312" s="12">
        <v>1000</v>
      </c>
      <c r="G312" s="12">
        <v>1000</v>
      </c>
      <c r="H312" s="12">
        <v>1000</v>
      </c>
      <c r="I312" s="12">
        <v>1000</v>
      </c>
      <c r="J312" s="12">
        <v>1000</v>
      </c>
      <c r="K312" s="12">
        <v>1000</v>
      </c>
      <c r="L312" s="12">
        <v>1000</v>
      </c>
      <c r="M312" s="12">
        <v>1000</v>
      </c>
      <c r="N312" s="12">
        <v>1000</v>
      </c>
      <c r="O312" s="12">
        <v>1000</v>
      </c>
      <c r="P312" s="12">
        <v>1000</v>
      </c>
      <c r="Q312" s="12">
        <v>1000</v>
      </c>
      <c r="R312" s="12">
        <v>1000</v>
      </c>
      <c r="S312" s="12">
        <v>1000</v>
      </c>
      <c r="T312" s="12">
        <v>1000</v>
      </c>
      <c r="U312" s="12">
        <v>1000</v>
      </c>
      <c r="V312" s="12">
        <v>1000</v>
      </c>
      <c r="W312" s="12">
        <v>1000</v>
      </c>
      <c r="X312" s="12">
        <v>1000</v>
      </c>
      <c r="Y312" s="12">
        <v>1000</v>
      </c>
      <c r="Z312" s="12">
        <v>1000</v>
      </c>
      <c r="AB312" s="7">
        <f t="shared" si="4"/>
        <v>24000</v>
      </c>
    </row>
    <row r="313" spans="2:28" x14ac:dyDescent="0.2">
      <c r="B313" s="6">
        <v>44507</v>
      </c>
      <c r="C313" s="12">
        <v>1000</v>
      </c>
      <c r="D313" s="12">
        <v>1000</v>
      </c>
      <c r="E313" s="12">
        <v>1000</v>
      </c>
      <c r="F313" s="12">
        <v>1000</v>
      </c>
      <c r="G313" s="12">
        <v>1000</v>
      </c>
      <c r="H313" s="12">
        <v>1000</v>
      </c>
      <c r="I313" s="12">
        <v>1000</v>
      </c>
      <c r="J313" s="12">
        <v>1000</v>
      </c>
      <c r="K313" s="12">
        <v>1000</v>
      </c>
      <c r="L313" s="12">
        <v>1000</v>
      </c>
      <c r="M313" s="12">
        <v>1000</v>
      </c>
      <c r="N313" s="12">
        <v>1000</v>
      </c>
      <c r="O313" s="12">
        <v>1000</v>
      </c>
      <c r="P313" s="12">
        <v>1000</v>
      </c>
      <c r="Q313" s="12">
        <v>1000</v>
      </c>
      <c r="R313" s="12">
        <v>1000</v>
      </c>
      <c r="S313" s="12">
        <v>1000</v>
      </c>
      <c r="T313" s="12">
        <v>1000</v>
      </c>
      <c r="U313" s="12">
        <v>1000</v>
      </c>
      <c r="V313" s="12">
        <v>1000</v>
      </c>
      <c r="W313" s="12">
        <v>1000</v>
      </c>
      <c r="X313" s="12">
        <v>1000</v>
      </c>
      <c r="Y313" s="12">
        <v>1000</v>
      </c>
      <c r="Z313" s="12">
        <v>1000</v>
      </c>
      <c r="AB313" s="7">
        <f t="shared" si="4"/>
        <v>24000</v>
      </c>
    </row>
    <row r="314" spans="2:28" x14ac:dyDescent="0.2">
      <c r="B314" s="6">
        <v>44508</v>
      </c>
      <c r="C314" s="12">
        <v>1000</v>
      </c>
      <c r="D314" s="12">
        <v>1000</v>
      </c>
      <c r="E314" s="12">
        <v>1000</v>
      </c>
      <c r="F314" s="12">
        <v>1000</v>
      </c>
      <c r="G314" s="12">
        <v>1000</v>
      </c>
      <c r="H314" s="12">
        <v>1000</v>
      </c>
      <c r="I314" s="12">
        <v>1000</v>
      </c>
      <c r="J314" s="12">
        <v>1000</v>
      </c>
      <c r="K314" s="12">
        <v>1000</v>
      </c>
      <c r="L314" s="12">
        <v>1000</v>
      </c>
      <c r="M314" s="12">
        <v>1000</v>
      </c>
      <c r="N314" s="12">
        <v>1000</v>
      </c>
      <c r="O314" s="12">
        <v>1000</v>
      </c>
      <c r="P314" s="12">
        <v>1000</v>
      </c>
      <c r="Q314" s="12">
        <v>1000</v>
      </c>
      <c r="R314" s="12">
        <v>1000</v>
      </c>
      <c r="S314" s="12">
        <v>1000</v>
      </c>
      <c r="T314" s="12">
        <v>1000</v>
      </c>
      <c r="U314" s="12">
        <v>1000</v>
      </c>
      <c r="V314" s="12">
        <v>1000</v>
      </c>
      <c r="W314" s="12">
        <v>1000</v>
      </c>
      <c r="X314" s="12">
        <v>1000</v>
      </c>
      <c r="Y314" s="12">
        <v>1000</v>
      </c>
      <c r="Z314" s="12">
        <v>1000</v>
      </c>
      <c r="AB314" s="7">
        <f t="shared" si="4"/>
        <v>24000</v>
      </c>
    </row>
    <row r="315" spans="2:28" x14ac:dyDescent="0.2">
      <c r="B315" s="6">
        <v>44509</v>
      </c>
      <c r="C315" s="12">
        <v>1000</v>
      </c>
      <c r="D315" s="12">
        <v>1000</v>
      </c>
      <c r="E315" s="12">
        <v>1000</v>
      </c>
      <c r="F315" s="12">
        <v>1000</v>
      </c>
      <c r="G315" s="12">
        <v>1000</v>
      </c>
      <c r="H315" s="12">
        <v>1000</v>
      </c>
      <c r="I315" s="12">
        <v>1000</v>
      </c>
      <c r="J315" s="12">
        <v>1000</v>
      </c>
      <c r="K315" s="12">
        <v>1000</v>
      </c>
      <c r="L315" s="12">
        <v>1000</v>
      </c>
      <c r="M315" s="12">
        <v>1000</v>
      </c>
      <c r="N315" s="12">
        <v>1000</v>
      </c>
      <c r="O315" s="12">
        <v>1000</v>
      </c>
      <c r="P315" s="12">
        <v>1000</v>
      </c>
      <c r="Q315" s="12">
        <v>1000</v>
      </c>
      <c r="R315" s="12">
        <v>1000</v>
      </c>
      <c r="S315" s="12">
        <v>1000</v>
      </c>
      <c r="T315" s="12">
        <v>1000</v>
      </c>
      <c r="U315" s="12">
        <v>1000</v>
      </c>
      <c r="V315" s="12">
        <v>1000</v>
      </c>
      <c r="W315" s="12">
        <v>1000</v>
      </c>
      <c r="X315" s="12">
        <v>1000</v>
      </c>
      <c r="Y315" s="12">
        <v>1000</v>
      </c>
      <c r="Z315" s="12">
        <v>1000</v>
      </c>
      <c r="AB315" s="7">
        <f t="shared" si="4"/>
        <v>24000</v>
      </c>
    </row>
    <row r="316" spans="2:28" x14ac:dyDescent="0.2">
      <c r="B316" s="6">
        <v>44510</v>
      </c>
      <c r="C316" s="12">
        <v>1000</v>
      </c>
      <c r="D316" s="12">
        <v>1000</v>
      </c>
      <c r="E316" s="12">
        <v>1000</v>
      </c>
      <c r="F316" s="12">
        <v>1000</v>
      </c>
      <c r="G316" s="12">
        <v>1000</v>
      </c>
      <c r="H316" s="12">
        <v>1000</v>
      </c>
      <c r="I316" s="12">
        <v>1000</v>
      </c>
      <c r="J316" s="12">
        <v>1000</v>
      </c>
      <c r="K316" s="12">
        <v>1000</v>
      </c>
      <c r="L316" s="12">
        <v>1000</v>
      </c>
      <c r="M316" s="12">
        <v>1000</v>
      </c>
      <c r="N316" s="12">
        <v>1000</v>
      </c>
      <c r="O316" s="12">
        <v>1000</v>
      </c>
      <c r="P316" s="12">
        <v>1000</v>
      </c>
      <c r="Q316" s="12">
        <v>1000</v>
      </c>
      <c r="R316" s="12">
        <v>1000</v>
      </c>
      <c r="S316" s="12">
        <v>1000</v>
      </c>
      <c r="T316" s="12">
        <v>1000</v>
      </c>
      <c r="U316" s="12">
        <v>1000</v>
      </c>
      <c r="V316" s="12">
        <v>1000</v>
      </c>
      <c r="W316" s="12">
        <v>1000</v>
      </c>
      <c r="X316" s="12">
        <v>1000</v>
      </c>
      <c r="Y316" s="12">
        <v>1000</v>
      </c>
      <c r="Z316" s="12">
        <v>1000</v>
      </c>
      <c r="AB316" s="7">
        <f t="shared" si="4"/>
        <v>24000</v>
      </c>
    </row>
    <row r="317" spans="2:28" x14ac:dyDescent="0.2">
      <c r="B317" s="6">
        <v>44511</v>
      </c>
      <c r="C317" s="12">
        <v>1000</v>
      </c>
      <c r="D317" s="12">
        <v>1000</v>
      </c>
      <c r="E317" s="12">
        <v>1000</v>
      </c>
      <c r="F317" s="12">
        <v>1000</v>
      </c>
      <c r="G317" s="12">
        <v>1000</v>
      </c>
      <c r="H317" s="12">
        <v>1000</v>
      </c>
      <c r="I317" s="12">
        <v>1000</v>
      </c>
      <c r="J317" s="12">
        <v>1000</v>
      </c>
      <c r="K317" s="12">
        <v>1000</v>
      </c>
      <c r="L317" s="12">
        <v>1000</v>
      </c>
      <c r="M317" s="12">
        <v>1000</v>
      </c>
      <c r="N317" s="12">
        <v>1000</v>
      </c>
      <c r="O317" s="12">
        <v>1000</v>
      </c>
      <c r="P317" s="12">
        <v>1000</v>
      </c>
      <c r="Q317" s="12">
        <v>1000</v>
      </c>
      <c r="R317" s="12">
        <v>1000</v>
      </c>
      <c r="S317" s="12">
        <v>1000</v>
      </c>
      <c r="T317" s="12">
        <v>1000</v>
      </c>
      <c r="U317" s="12">
        <v>1000</v>
      </c>
      <c r="V317" s="12">
        <v>1000</v>
      </c>
      <c r="W317" s="12">
        <v>1000</v>
      </c>
      <c r="X317" s="12">
        <v>1000</v>
      </c>
      <c r="Y317" s="12">
        <v>1000</v>
      </c>
      <c r="Z317" s="12">
        <v>1000</v>
      </c>
      <c r="AB317" s="7">
        <f t="shared" si="4"/>
        <v>24000</v>
      </c>
    </row>
    <row r="318" spans="2:28" x14ac:dyDescent="0.2">
      <c r="B318" s="6">
        <v>44512</v>
      </c>
      <c r="C318" s="12">
        <v>1000</v>
      </c>
      <c r="D318" s="12">
        <v>1000</v>
      </c>
      <c r="E318" s="12">
        <v>1000</v>
      </c>
      <c r="F318" s="12">
        <v>1000</v>
      </c>
      <c r="G318" s="12">
        <v>1000</v>
      </c>
      <c r="H318" s="12">
        <v>1000</v>
      </c>
      <c r="I318" s="12">
        <v>1000</v>
      </c>
      <c r="J318" s="12">
        <v>1000</v>
      </c>
      <c r="K318" s="12">
        <v>1000</v>
      </c>
      <c r="L318" s="12">
        <v>1000</v>
      </c>
      <c r="M318" s="12">
        <v>1000</v>
      </c>
      <c r="N318" s="12">
        <v>1000</v>
      </c>
      <c r="O318" s="12">
        <v>1000</v>
      </c>
      <c r="P318" s="12">
        <v>1000</v>
      </c>
      <c r="Q318" s="12">
        <v>1000</v>
      </c>
      <c r="R318" s="12">
        <v>1000</v>
      </c>
      <c r="S318" s="12">
        <v>1000</v>
      </c>
      <c r="T318" s="12">
        <v>1000</v>
      </c>
      <c r="U318" s="12">
        <v>1000</v>
      </c>
      <c r="V318" s="12">
        <v>1000</v>
      </c>
      <c r="W318" s="12">
        <v>1000</v>
      </c>
      <c r="X318" s="12">
        <v>1000</v>
      </c>
      <c r="Y318" s="12">
        <v>1000</v>
      </c>
      <c r="Z318" s="12">
        <v>1000</v>
      </c>
      <c r="AB318" s="7">
        <f t="shared" si="4"/>
        <v>24000</v>
      </c>
    </row>
    <row r="319" spans="2:28" x14ac:dyDescent="0.2">
      <c r="B319" s="6">
        <v>44513</v>
      </c>
      <c r="C319" s="12">
        <v>1000</v>
      </c>
      <c r="D319" s="12">
        <v>1000</v>
      </c>
      <c r="E319" s="12">
        <v>1000</v>
      </c>
      <c r="F319" s="12">
        <v>1000</v>
      </c>
      <c r="G319" s="12">
        <v>1000</v>
      </c>
      <c r="H319" s="12">
        <v>1000</v>
      </c>
      <c r="I319" s="12">
        <v>1000</v>
      </c>
      <c r="J319" s="12">
        <v>1000</v>
      </c>
      <c r="K319" s="12">
        <v>1000</v>
      </c>
      <c r="L319" s="12">
        <v>1000</v>
      </c>
      <c r="M319" s="12">
        <v>1000</v>
      </c>
      <c r="N319" s="12">
        <v>1000</v>
      </c>
      <c r="O319" s="12">
        <v>1000</v>
      </c>
      <c r="P319" s="12">
        <v>1000</v>
      </c>
      <c r="Q319" s="12">
        <v>1000</v>
      </c>
      <c r="R319" s="12">
        <v>1000</v>
      </c>
      <c r="S319" s="12">
        <v>1000</v>
      </c>
      <c r="T319" s="12">
        <v>1000</v>
      </c>
      <c r="U319" s="12">
        <v>1000</v>
      </c>
      <c r="V319" s="12">
        <v>1000</v>
      </c>
      <c r="W319" s="12">
        <v>1000</v>
      </c>
      <c r="X319" s="12">
        <v>1000</v>
      </c>
      <c r="Y319" s="12">
        <v>1000</v>
      </c>
      <c r="Z319" s="12">
        <v>1000</v>
      </c>
      <c r="AB319" s="7">
        <f t="shared" si="4"/>
        <v>24000</v>
      </c>
    </row>
    <row r="320" spans="2:28" x14ac:dyDescent="0.2">
      <c r="B320" s="6">
        <v>44514</v>
      </c>
      <c r="C320" s="12">
        <v>1000</v>
      </c>
      <c r="D320" s="12">
        <v>1000</v>
      </c>
      <c r="E320" s="12">
        <v>1000</v>
      </c>
      <c r="F320" s="12">
        <v>1000</v>
      </c>
      <c r="G320" s="12">
        <v>1000</v>
      </c>
      <c r="H320" s="12">
        <v>1000</v>
      </c>
      <c r="I320" s="12">
        <v>1000</v>
      </c>
      <c r="J320" s="12">
        <v>1000</v>
      </c>
      <c r="K320" s="12">
        <v>1000</v>
      </c>
      <c r="L320" s="12">
        <v>1000</v>
      </c>
      <c r="M320" s="12">
        <v>1000</v>
      </c>
      <c r="N320" s="12">
        <v>1000</v>
      </c>
      <c r="O320" s="12">
        <v>1000</v>
      </c>
      <c r="P320" s="12">
        <v>1000</v>
      </c>
      <c r="Q320" s="12">
        <v>1000</v>
      </c>
      <c r="R320" s="12">
        <v>1000</v>
      </c>
      <c r="S320" s="12">
        <v>1000</v>
      </c>
      <c r="T320" s="12">
        <v>1000</v>
      </c>
      <c r="U320" s="12">
        <v>1000</v>
      </c>
      <c r="V320" s="12">
        <v>1000</v>
      </c>
      <c r="W320" s="12">
        <v>1000</v>
      </c>
      <c r="X320" s="12">
        <v>1000</v>
      </c>
      <c r="Y320" s="12">
        <v>1000</v>
      </c>
      <c r="Z320" s="12">
        <v>1000</v>
      </c>
      <c r="AB320" s="7">
        <f t="shared" si="4"/>
        <v>24000</v>
      </c>
    </row>
    <row r="321" spans="2:28" x14ac:dyDescent="0.2">
      <c r="B321" s="6">
        <v>44515</v>
      </c>
      <c r="C321" s="12">
        <v>1000</v>
      </c>
      <c r="D321" s="12">
        <v>1000</v>
      </c>
      <c r="E321" s="12">
        <v>1000</v>
      </c>
      <c r="F321" s="12">
        <v>1000</v>
      </c>
      <c r="G321" s="12">
        <v>1000</v>
      </c>
      <c r="H321" s="12">
        <v>1000</v>
      </c>
      <c r="I321" s="12">
        <v>1000</v>
      </c>
      <c r="J321" s="12">
        <v>1000</v>
      </c>
      <c r="K321" s="12">
        <v>1000</v>
      </c>
      <c r="L321" s="12">
        <v>1000</v>
      </c>
      <c r="M321" s="12">
        <v>1000</v>
      </c>
      <c r="N321" s="12">
        <v>1000</v>
      </c>
      <c r="O321" s="12">
        <v>1000</v>
      </c>
      <c r="P321" s="12">
        <v>1000</v>
      </c>
      <c r="Q321" s="12">
        <v>1000</v>
      </c>
      <c r="R321" s="12">
        <v>1000</v>
      </c>
      <c r="S321" s="12">
        <v>1000</v>
      </c>
      <c r="T321" s="12">
        <v>1000</v>
      </c>
      <c r="U321" s="12">
        <v>1000</v>
      </c>
      <c r="V321" s="12">
        <v>1000</v>
      </c>
      <c r="W321" s="12">
        <v>1000</v>
      </c>
      <c r="X321" s="12">
        <v>1000</v>
      </c>
      <c r="Y321" s="12">
        <v>1000</v>
      </c>
      <c r="Z321" s="12">
        <v>1000</v>
      </c>
      <c r="AB321" s="7">
        <f t="shared" si="4"/>
        <v>24000</v>
      </c>
    </row>
    <row r="322" spans="2:28" x14ac:dyDescent="0.2">
      <c r="B322" s="6">
        <v>44516</v>
      </c>
      <c r="C322" s="12">
        <v>1000</v>
      </c>
      <c r="D322" s="12">
        <v>1000</v>
      </c>
      <c r="E322" s="12">
        <v>1000</v>
      </c>
      <c r="F322" s="12">
        <v>1000</v>
      </c>
      <c r="G322" s="12">
        <v>1000</v>
      </c>
      <c r="H322" s="12">
        <v>1000</v>
      </c>
      <c r="I322" s="12">
        <v>1000</v>
      </c>
      <c r="J322" s="12">
        <v>1000</v>
      </c>
      <c r="K322" s="12">
        <v>1000</v>
      </c>
      <c r="L322" s="12">
        <v>1000</v>
      </c>
      <c r="M322" s="12">
        <v>1000</v>
      </c>
      <c r="N322" s="12">
        <v>1000</v>
      </c>
      <c r="O322" s="12">
        <v>1000</v>
      </c>
      <c r="P322" s="12">
        <v>1000</v>
      </c>
      <c r="Q322" s="12">
        <v>1000</v>
      </c>
      <c r="R322" s="12">
        <v>1000</v>
      </c>
      <c r="S322" s="12">
        <v>1000</v>
      </c>
      <c r="T322" s="12">
        <v>1000</v>
      </c>
      <c r="U322" s="12">
        <v>1000</v>
      </c>
      <c r="V322" s="12">
        <v>1000</v>
      </c>
      <c r="W322" s="12">
        <v>1000</v>
      </c>
      <c r="X322" s="12">
        <v>1000</v>
      </c>
      <c r="Y322" s="12">
        <v>1000</v>
      </c>
      <c r="Z322" s="12">
        <v>1000</v>
      </c>
      <c r="AB322" s="7">
        <f t="shared" si="4"/>
        <v>24000</v>
      </c>
    </row>
    <row r="323" spans="2:28" x14ac:dyDescent="0.2">
      <c r="B323" s="6">
        <v>44517</v>
      </c>
      <c r="C323" s="12">
        <v>1000</v>
      </c>
      <c r="D323" s="12">
        <v>1000</v>
      </c>
      <c r="E323" s="12">
        <v>1000</v>
      </c>
      <c r="F323" s="12">
        <v>1000</v>
      </c>
      <c r="G323" s="12">
        <v>1000</v>
      </c>
      <c r="H323" s="12">
        <v>1000</v>
      </c>
      <c r="I323" s="12">
        <v>1000</v>
      </c>
      <c r="J323" s="12">
        <v>1000</v>
      </c>
      <c r="K323" s="12">
        <v>1000</v>
      </c>
      <c r="L323" s="12">
        <v>1000</v>
      </c>
      <c r="M323" s="12">
        <v>1000</v>
      </c>
      <c r="N323" s="12">
        <v>1000</v>
      </c>
      <c r="O323" s="12">
        <v>1000</v>
      </c>
      <c r="P323" s="12">
        <v>1000</v>
      </c>
      <c r="Q323" s="12">
        <v>1000</v>
      </c>
      <c r="R323" s="12">
        <v>1000</v>
      </c>
      <c r="S323" s="12">
        <v>1000</v>
      </c>
      <c r="T323" s="12">
        <v>1000</v>
      </c>
      <c r="U323" s="12">
        <v>1000</v>
      </c>
      <c r="V323" s="12">
        <v>1000</v>
      </c>
      <c r="W323" s="12">
        <v>1000</v>
      </c>
      <c r="X323" s="12">
        <v>1000</v>
      </c>
      <c r="Y323" s="12">
        <v>1000</v>
      </c>
      <c r="Z323" s="12">
        <v>1000</v>
      </c>
      <c r="AB323" s="7">
        <f t="shared" si="4"/>
        <v>24000</v>
      </c>
    </row>
    <row r="324" spans="2:28" x14ac:dyDescent="0.2">
      <c r="B324" s="6">
        <v>44518</v>
      </c>
      <c r="C324" s="12">
        <v>1000</v>
      </c>
      <c r="D324" s="12">
        <v>1000</v>
      </c>
      <c r="E324" s="12">
        <v>1000</v>
      </c>
      <c r="F324" s="12">
        <v>1000</v>
      </c>
      <c r="G324" s="12">
        <v>1000</v>
      </c>
      <c r="H324" s="12">
        <v>1000</v>
      </c>
      <c r="I324" s="12">
        <v>1000</v>
      </c>
      <c r="J324" s="12">
        <v>1000</v>
      </c>
      <c r="K324" s="12">
        <v>1000</v>
      </c>
      <c r="L324" s="12">
        <v>1000</v>
      </c>
      <c r="M324" s="12">
        <v>1000</v>
      </c>
      <c r="N324" s="12">
        <v>1000</v>
      </c>
      <c r="O324" s="12">
        <v>1000</v>
      </c>
      <c r="P324" s="12">
        <v>1000</v>
      </c>
      <c r="Q324" s="12">
        <v>1000</v>
      </c>
      <c r="R324" s="12">
        <v>1000</v>
      </c>
      <c r="S324" s="12">
        <v>1000</v>
      </c>
      <c r="T324" s="12">
        <v>1000</v>
      </c>
      <c r="U324" s="12">
        <v>1000</v>
      </c>
      <c r="V324" s="12">
        <v>1000</v>
      </c>
      <c r="W324" s="12">
        <v>1000</v>
      </c>
      <c r="X324" s="12">
        <v>1000</v>
      </c>
      <c r="Y324" s="12">
        <v>1000</v>
      </c>
      <c r="Z324" s="12">
        <v>1000</v>
      </c>
      <c r="AB324" s="7">
        <f t="shared" ref="AB324:AB367" si="5">SUM(C324:Z324)</f>
        <v>24000</v>
      </c>
    </row>
    <row r="325" spans="2:28" x14ac:dyDescent="0.2">
      <c r="B325" s="6">
        <v>44519</v>
      </c>
      <c r="C325" s="12">
        <v>1000</v>
      </c>
      <c r="D325" s="12">
        <v>1000</v>
      </c>
      <c r="E325" s="12">
        <v>1000</v>
      </c>
      <c r="F325" s="12">
        <v>1000</v>
      </c>
      <c r="G325" s="12">
        <v>1000</v>
      </c>
      <c r="H325" s="12">
        <v>1000</v>
      </c>
      <c r="I325" s="12">
        <v>1000</v>
      </c>
      <c r="J325" s="12">
        <v>1000</v>
      </c>
      <c r="K325" s="12">
        <v>1000</v>
      </c>
      <c r="L325" s="12">
        <v>1000</v>
      </c>
      <c r="M325" s="12">
        <v>1000</v>
      </c>
      <c r="N325" s="12">
        <v>1000</v>
      </c>
      <c r="O325" s="12">
        <v>1000</v>
      </c>
      <c r="P325" s="12">
        <v>1000</v>
      </c>
      <c r="Q325" s="12">
        <v>1000</v>
      </c>
      <c r="R325" s="12">
        <v>1000</v>
      </c>
      <c r="S325" s="12">
        <v>1000</v>
      </c>
      <c r="T325" s="12">
        <v>1000</v>
      </c>
      <c r="U325" s="12">
        <v>1000</v>
      </c>
      <c r="V325" s="12">
        <v>1000</v>
      </c>
      <c r="W325" s="12">
        <v>1000</v>
      </c>
      <c r="X325" s="12">
        <v>1000</v>
      </c>
      <c r="Y325" s="12">
        <v>1000</v>
      </c>
      <c r="Z325" s="12">
        <v>1000</v>
      </c>
      <c r="AB325" s="7">
        <f t="shared" si="5"/>
        <v>24000</v>
      </c>
    </row>
    <row r="326" spans="2:28" x14ac:dyDescent="0.2">
      <c r="B326" s="6">
        <v>44520</v>
      </c>
      <c r="C326" s="12">
        <v>1000</v>
      </c>
      <c r="D326" s="12">
        <v>1000</v>
      </c>
      <c r="E326" s="12">
        <v>1000</v>
      </c>
      <c r="F326" s="12">
        <v>1000</v>
      </c>
      <c r="G326" s="12">
        <v>1000</v>
      </c>
      <c r="H326" s="12">
        <v>1000</v>
      </c>
      <c r="I326" s="12">
        <v>1000</v>
      </c>
      <c r="J326" s="12">
        <v>1000</v>
      </c>
      <c r="K326" s="12">
        <v>1000</v>
      </c>
      <c r="L326" s="12">
        <v>1000</v>
      </c>
      <c r="M326" s="12">
        <v>1000</v>
      </c>
      <c r="N326" s="12">
        <v>1000</v>
      </c>
      <c r="O326" s="12">
        <v>1000</v>
      </c>
      <c r="P326" s="12">
        <v>1000</v>
      </c>
      <c r="Q326" s="12">
        <v>1000</v>
      </c>
      <c r="R326" s="12">
        <v>1000</v>
      </c>
      <c r="S326" s="12">
        <v>1000</v>
      </c>
      <c r="T326" s="12">
        <v>1000</v>
      </c>
      <c r="U326" s="12">
        <v>1000</v>
      </c>
      <c r="V326" s="12">
        <v>1000</v>
      </c>
      <c r="W326" s="12">
        <v>1000</v>
      </c>
      <c r="X326" s="12">
        <v>1000</v>
      </c>
      <c r="Y326" s="12">
        <v>1000</v>
      </c>
      <c r="Z326" s="12">
        <v>1000</v>
      </c>
      <c r="AB326" s="7">
        <f t="shared" si="5"/>
        <v>24000</v>
      </c>
    </row>
    <row r="327" spans="2:28" x14ac:dyDescent="0.2">
      <c r="B327" s="6">
        <v>44521</v>
      </c>
      <c r="C327" s="12">
        <v>1000</v>
      </c>
      <c r="D327" s="12">
        <v>1000</v>
      </c>
      <c r="E327" s="12">
        <v>1000</v>
      </c>
      <c r="F327" s="12">
        <v>1000</v>
      </c>
      <c r="G327" s="12">
        <v>1000</v>
      </c>
      <c r="H327" s="12">
        <v>1000</v>
      </c>
      <c r="I327" s="12">
        <v>1000</v>
      </c>
      <c r="J327" s="12">
        <v>1000</v>
      </c>
      <c r="K327" s="12">
        <v>1000</v>
      </c>
      <c r="L327" s="12">
        <v>1000</v>
      </c>
      <c r="M327" s="12">
        <v>1000</v>
      </c>
      <c r="N327" s="12">
        <v>1000</v>
      </c>
      <c r="O327" s="12">
        <v>1000</v>
      </c>
      <c r="P327" s="12">
        <v>1000</v>
      </c>
      <c r="Q327" s="12">
        <v>1000</v>
      </c>
      <c r="R327" s="12">
        <v>1000</v>
      </c>
      <c r="S327" s="12">
        <v>1000</v>
      </c>
      <c r="T327" s="12">
        <v>1000</v>
      </c>
      <c r="U327" s="12">
        <v>1000</v>
      </c>
      <c r="V327" s="12">
        <v>1000</v>
      </c>
      <c r="W327" s="12">
        <v>1000</v>
      </c>
      <c r="X327" s="12">
        <v>1000</v>
      </c>
      <c r="Y327" s="12">
        <v>1000</v>
      </c>
      <c r="Z327" s="12">
        <v>1000</v>
      </c>
      <c r="AB327" s="7">
        <f t="shared" si="5"/>
        <v>24000</v>
      </c>
    </row>
    <row r="328" spans="2:28" x14ac:dyDescent="0.2">
      <c r="B328" s="6">
        <v>44522</v>
      </c>
      <c r="C328" s="12">
        <v>1000</v>
      </c>
      <c r="D328" s="12">
        <v>1000</v>
      </c>
      <c r="E328" s="12">
        <v>1000</v>
      </c>
      <c r="F328" s="12">
        <v>1000</v>
      </c>
      <c r="G328" s="12">
        <v>1000</v>
      </c>
      <c r="H328" s="12">
        <v>1000</v>
      </c>
      <c r="I328" s="12">
        <v>1000</v>
      </c>
      <c r="J328" s="12">
        <v>1000</v>
      </c>
      <c r="K328" s="12">
        <v>1000</v>
      </c>
      <c r="L328" s="12">
        <v>1000</v>
      </c>
      <c r="M328" s="12">
        <v>1000</v>
      </c>
      <c r="N328" s="12">
        <v>1000</v>
      </c>
      <c r="O328" s="12">
        <v>1000</v>
      </c>
      <c r="P328" s="12">
        <v>1000</v>
      </c>
      <c r="Q328" s="12">
        <v>1000</v>
      </c>
      <c r="R328" s="12">
        <v>1000</v>
      </c>
      <c r="S328" s="12">
        <v>1000</v>
      </c>
      <c r="T328" s="12">
        <v>1000</v>
      </c>
      <c r="U328" s="12">
        <v>1000</v>
      </c>
      <c r="V328" s="12">
        <v>1000</v>
      </c>
      <c r="W328" s="12">
        <v>1000</v>
      </c>
      <c r="X328" s="12">
        <v>1000</v>
      </c>
      <c r="Y328" s="12">
        <v>1000</v>
      </c>
      <c r="Z328" s="12">
        <v>1000</v>
      </c>
      <c r="AB328" s="7">
        <f t="shared" si="5"/>
        <v>24000</v>
      </c>
    </row>
    <row r="329" spans="2:28" x14ac:dyDescent="0.2">
      <c r="B329" s="6">
        <v>44523</v>
      </c>
      <c r="C329" s="12">
        <v>1000</v>
      </c>
      <c r="D329" s="12">
        <v>1000</v>
      </c>
      <c r="E329" s="12">
        <v>1000</v>
      </c>
      <c r="F329" s="12">
        <v>1000</v>
      </c>
      <c r="G329" s="12">
        <v>1000</v>
      </c>
      <c r="H329" s="12">
        <v>1000</v>
      </c>
      <c r="I329" s="12">
        <v>1000</v>
      </c>
      <c r="J329" s="12">
        <v>1000</v>
      </c>
      <c r="K329" s="12">
        <v>1000</v>
      </c>
      <c r="L329" s="12">
        <v>1000</v>
      </c>
      <c r="M329" s="12">
        <v>1000</v>
      </c>
      <c r="N329" s="12">
        <v>1000</v>
      </c>
      <c r="O329" s="12">
        <v>1000</v>
      </c>
      <c r="P329" s="12">
        <v>1000</v>
      </c>
      <c r="Q329" s="12">
        <v>1000</v>
      </c>
      <c r="R329" s="12">
        <v>1000</v>
      </c>
      <c r="S329" s="12">
        <v>1000</v>
      </c>
      <c r="T329" s="12">
        <v>1000</v>
      </c>
      <c r="U329" s="12">
        <v>1000</v>
      </c>
      <c r="V329" s="12">
        <v>1000</v>
      </c>
      <c r="W329" s="12">
        <v>1000</v>
      </c>
      <c r="X329" s="12">
        <v>1000</v>
      </c>
      <c r="Y329" s="12">
        <v>1000</v>
      </c>
      <c r="Z329" s="12">
        <v>1000</v>
      </c>
      <c r="AB329" s="7">
        <f t="shared" si="5"/>
        <v>24000</v>
      </c>
    </row>
    <row r="330" spans="2:28" x14ac:dyDescent="0.2">
      <c r="B330" s="6">
        <v>44524</v>
      </c>
      <c r="C330" s="12">
        <v>1000</v>
      </c>
      <c r="D330" s="12">
        <v>1000</v>
      </c>
      <c r="E330" s="12">
        <v>1000</v>
      </c>
      <c r="F330" s="12">
        <v>1000</v>
      </c>
      <c r="G330" s="12">
        <v>1000</v>
      </c>
      <c r="H330" s="12">
        <v>1000</v>
      </c>
      <c r="I330" s="12">
        <v>1000</v>
      </c>
      <c r="J330" s="12">
        <v>1000</v>
      </c>
      <c r="K330" s="12">
        <v>1000</v>
      </c>
      <c r="L330" s="12">
        <v>1000</v>
      </c>
      <c r="M330" s="12">
        <v>1000</v>
      </c>
      <c r="N330" s="12">
        <v>1000</v>
      </c>
      <c r="O330" s="12">
        <v>1000</v>
      </c>
      <c r="P330" s="12">
        <v>1000</v>
      </c>
      <c r="Q330" s="12">
        <v>1000</v>
      </c>
      <c r="R330" s="12">
        <v>1000</v>
      </c>
      <c r="S330" s="12">
        <v>1000</v>
      </c>
      <c r="T330" s="12">
        <v>1000</v>
      </c>
      <c r="U330" s="12">
        <v>1000</v>
      </c>
      <c r="V330" s="12">
        <v>1000</v>
      </c>
      <c r="W330" s="12">
        <v>1000</v>
      </c>
      <c r="X330" s="12">
        <v>1000</v>
      </c>
      <c r="Y330" s="12">
        <v>1000</v>
      </c>
      <c r="Z330" s="12">
        <v>1000</v>
      </c>
      <c r="AB330" s="7">
        <f t="shared" si="5"/>
        <v>24000</v>
      </c>
    </row>
    <row r="331" spans="2:28" x14ac:dyDescent="0.2">
      <c r="B331" s="6">
        <v>44525</v>
      </c>
      <c r="C331" s="12">
        <v>1000</v>
      </c>
      <c r="D331" s="12">
        <v>1000</v>
      </c>
      <c r="E331" s="12">
        <v>1000</v>
      </c>
      <c r="F331" s="12">
        <v>1000</v>
      </c>
      <c r="G331" s="12">
        <v>1000</v>
      </c>
      <c r="H331" s="12">
        <v>1000</v>
      </c>
      <c r="I331" s="12">
        <v>1000</v>
      </c>
      <c r="J331" s="12">
        <v>1000</v>
      </c>
      <c r="K331" s="12">
        <v>1000</v>
      </c>
      <c r="L331" s="12">
        <v>1000</v>
      </c>
      <c r="M331" s="12">
        <v>1000</v>
      </c>
      <c r="N331" s="12">
        <v>1000</v>
      </c>
      <c r="O331" s="12">
        <v>1000</v>
      </c>
      <c r="P331" s="12">
        <v>1000</v>
      </c>
      <c r="Q331" s="12">
        <v>1000</v>
      </c>
      <c r="R331" s="12">
        <v>1000</v>
      </c>
      <c r="S331" s="12">
        <v>1000</v>
      </c>
      <c r="T331" s="12">
        <v>1000</v>
      </c>
      <c r="U331" s="12">
        <v>1000</v>
      </c>
      <c r="V331" s="12">
        <v>1000</v>
      </c>
      <c r="W331" s="12">
        <v>1000</v>
      </c>
      <c r="X331" s="12">
        <v>1000</v>
      </c>
      <c r="Y331" s="12">
        <v>1000</v>
      </c>
      <c r="Z331" s="12">
        <v>1000</v>
      </c>
      <c r="AB331" s="7">
        <f t="shared" si="5"/>
        <v>24000</v>
      </c>
    </row>
    <row r="332" spans="2:28" x14ac:dyDescent="0.2">
      <c r="B332" s="6">
        <v>44526</v>
      </c>
      <c r="C332" s="12">
        <v>1000</v>
      </c>
      <c r="D332" s="12">
        <v>1000</v>
      </c>
      <c r="E332" s="12">
        <v>1000</v>
      </c>
      <c r="F332" s="12">
        <v>1000</v>
      </c>
      <c r="G332" s="12">
        <v>1000</v>
      </c>
      <c r="H332" s="12">
        <v>1000</v>
      </c>
      <c r="I332" s="12">
        <v>1000</v>
      </c>
      <c r="J332" s="12">
        <v>1000</v>
      </c>
      <c r="K332" s="12">
        <v>1000</v>
      </c>
      <c r="L332" s="12">
        <v>1000</v>
      </c>
      <c r="M332" s="12">
        <v>1000</v>
      </c>
      <c r="N332" s="12">
        <v>1000</v>
      </c>
      <c r="O332" s="12">
        <v>1000</v>
      </c>
      <c r="P332" s="12">
        <v>1000</v>
      </c>
      <c r="Q332" s="12">
        <v>1000</v>
      </c>
      <c r="R332" s="12">
        <v>1000</v>
      </c>
      <c r="S332" s="12">
        <v>1000</v>
      </c>
      <c r="T332" s="12">
        <v>1000</v>
      </c>
      <c r="U332" s="12">
        <v>1000</v>
      </c>
      <c r="V332" s="12">
        <v>1000</v>
      </c>
      <c r="W332" s="12">
        <v>1000</v>
      </c>
      <c r="X332" s="12">
        <v>1000</v>
      </c>
      <c r="Y332" s="12">
        <v>1000</v>
      </c>
      <c r="Z332" s="12">
        <v>1000</v>
      </c>
      <c r="AB332" s="7">
        <f t="shared" si="5"/>
        <v>24000</v>
      </c>
    </row>
    <row r="333" spans="2:28" x14ac:dyDescent="0.2">
      <c r="B333" s="6">
        <v>44527</v>
      </c>
      <c r="C333" s="12">
        <v>1000</v>
      </c>
      <c r="D333" s="12">
        <v>1000</v>
      </c>
      <c r="E333" s="12">
        <v>1000</v>
      </c>
      <c r="F333" s="12">
        <v>1000</v>
      </c>
      <c r="G333" s="12">
        <v>1000</v>
      </c>
      <c r="H333" s="12">
        <v>1000</v>
      </c>
      <c r="I333" s="12">
        <v>1000</v>
      </c>
      <c r="J333" s="12">
        <v>1000</v>
      </c>
      <c r="K333" s="12">
        <v>1000</v>
      </c>
      <c r="L333" s="12">
        <v>1000</v>
      </c>
      <c r="M333" s="12">
        <v>1000</v>
      </c>
      <c r="N333" s="12">
        <v>1000</v>
      </c>
      <c r="O333" s="12">
        <v>1000</v>
      </c>
      <c r="P333" s="12">
        <v>1000</v>
      </c>
      <c r="Q333" s="12">
        <v>1000</v>
      </c>
      <c r="R333" s="12">
        <v>1000</v>
      </c>
      <c r="S333" s="12">
        <v>1000</v>
      </c>
      <c r="T333" s="12">
        <v>1000</v>
      </c>
      <c r="U333" s="12">
        <v>1000</v>
      </c>
      <c r="V333" s="12">
        <v>1000</v>
      </c>
      <c r="W333" s="12">
        <v>1000</v>
      </c>
      <c r="X333" s="12">
        <v>1000</v>
      </c>
      <c r="Y333" s="12">
        <v>1000</v>
      </c>
      <c r="Z333" s="12">
        <v>1000</v>
      </c>
      <c r="AB333" s="7">
        <f t="shared" si="5"/>
        <v>24000</v>
      </c>
    </row>
    <row r="334" spans="2:28" x14ac:dyDescent="0.2">
      <c r="B334" s="6">
        <v>44528</v>
      </c>
      <c r="C334" s="12">
        <v>1000</v>
      </c>
      <c r="D334" s="12">
        <v>1000</v>
      </c>
      <c r="E334" s="12">
        <v>1000</v>
      </c>
      <c r="F334" s="12">
        <v>1000</v>
      </c>
      <c r="G334" s="12">
        <v>1000</v>
      </c>
      <c r="H334" s="12">
        <v>1000</v>
      </c>
      <c r="I334" s="12">
        <v>1000</v>
      </c>
      <c r="J334" s="12">
        <v>1000</v>
      </c>
      <c r="K334" s="12">
        <v>1000</v>
      </c>
      <c r="L334" s="12">
        <v>1000</v>
      </c>
      <c r="M334" s="12">
        <v>1000</v>
      </c>
      <c r="N334" s="12">
        <v>1000</v>
      </c>
      <c r="O334" s="12">
        <v>1000</v>
      </c>
      <c r="P334" s="12">
        <v>1000</v>
      </c>
      <c r="Q334" s="12">
        <v>1000</v>
      </c>
      <c r="R334" s="12">
        <v>1000</v>
      </c>
      <c r="S334" s="12">
        <v>1000</v>
      </c>
      <c r="T334" s="12">
        <v>1000</v>
      </c>
      <c r="U334" s="12">
        <v>1000</v>
      </c>
      <c r="V334" s="12">
        <v>1000</v>
      </c>
      <c r="W334" s="12">
        <v>1000</v>
      </c>
      <c r="X334" s="12">
        <v>1000</v>
      </c>
      <c r="Y334" s="12">
        <v>1000</v>
      </c>
      <c r="Z334" s="12">
        <v>1000</v>
      </c>
      <c r="AB334" s="7">
        <f t="shared" si="5"/>
        <v>24000</v>
      </c>
    </row>
    <row r="335" spans="2:28" x14ac:dyDescent="0.2">
      <c r="B335" s="6">
        <v>44529</v>
      </c>
      <c r="C335" s="12">
        <v>1000</v>
      </c>
      <c r="D335" s="12">
        <v>1000</v>
      </c>
      <c r="E335" s="12">
        <v>1000</v>
      </c>
      <c r="F335" s="12">
        <v>1000</v>
      </c>
      <c r="G335" s="12">
        <v>1000</v>
      </c>
      <c r="H335" s="12">
        <v>1000</v>
      </c>
      <c r="I335" s="12">
        <v>1000</v>
      </c>
      <c r="J335" s="12">
        <v>1000</v>
      </c>
      <c r="K335" s="12">
        <v>1000</v>
      </c>
      <c r="L335" s="12">
        <v>1000</v>
      </c>
      <c r="M335" s="12">
        <v>1000</v>
      </c>
      <c r="N335" s="12">
        <v>1000</v>
      </c>
      <c r="O335" s="12">
        <v>1000</v>
      </c>
      <c r="P335" s="12">
        <v>1000</v>
      </c>
      <c r="Q335" s="12">
        <v>1000</v>
      </c>
      <c r="R335" s="12">
        <v>1000</v>
      </c>
      <c r="S335" s="12">
        <v>1000</v>
      </c>
      <c r="T335" s="12">
        <v>1000</v>
      </c>
      <c r="U335" s="12">
        <v>1000</v>
      </c>
      <c r="V335" s="12">
        <v>1000</v>
      </c>
      <c r="W335" s="12">
        <v>1000</v>
      </c>
      <c r="X335" s="12">
        <v>1000</v>
      </c>
      <c r="Y335" s="12">
        <v>1000</v>
      </c>
      <c r="Z335" s="12">
        <v>1000</v>
      </c>
      <c r="AB335" s="7">
        <f t="shared" si="5"/>
        <v>24000</v>
      </c>
    </row>
    <row r="336" spans="2:28" x14ac:dyDescent="0.2">
      <c r="B336" s="6">
        <v>44530</v>
      </c>
      <c r="C336" s="12">
        <v>1000</v>
      </c>
      <c r="D336" s="12">
        <v>1000</v>
      </c>
      <c r="E336" s="12">
        <v>1000</v>
      </c>
      <c r="F336" s="12">
        <v>1000</v>
      </c>
      <c r="G336" s="12">
        <v>1000</v>
      </c>
      <c r="H336" s="12">
        <v>1000</v>
      </c>
      <c r="I336" s="12">
        <v>1000</v>
      </c>
      <c r="J336" s="12">
        <v>1000</v>
      </c>
      <c r="K336" s="12">
        <v>1000</v>
      </c>
      <c r="L336" s="12">
        <v>1000</v>
      </c>
      <c r="M336" s="12">
        <v>1000</v>
      </c>
      <c r="N336" s="12">
        <v>1000</v>
      </c>
      <c r="O336" s="12">
        <v>1000</v>
      </c>
      <c r="P336" s="12">
        <v>1000</v>
      </c>
      <c r="Q336" s="12">
        <v>1000</v>
      </c>
      <c r="R336" s="12">
        <v>1000</v>
      </c>
      <c r="S336" s="12">
        <v>1000</v>
      </c>
      <c r="T336" s="12">
        <v>1000</v>
      </c>
      <c r="U336" s="12">
        <v>1000</v>
      </c>
      <c r="V336" s="12">
        <v>1000</v>
      </c>
      <c r="W336" s="12">
        <v>1000</v>
      </c>
      <c r="X336" s="12">
        <v>1000</v>
      </c>
      <c r="Y336" s="12">
        <v>1000</v>
      </c>
      <c r="Z336" s="12">
        <v>1000</v>
      </c>
      <c r="AB336" s="7">
        <f t="shared" si="5"/>
        <v>24000</v>
      </c>
    </row>
    <row r="337" spans="2:28" x14ac:dyDescent="0.2">
      <c r="B337" s="6">
        <v>44531</v>
      </c>
      <c r="C337" s="12">
        <v>1000</v>
      </c>
      <c r="D337" s="12">
        <v>1000</v>
      </c>
      <c r="E337" s="12">
        <v>1000</v>
      </c>
      <c r="F337" s="12">
        <v>1000</v>
      </c>
      <c r="G337" s="12">
        <v>1000</v>
      </c>
      <c r="H337" s="12">
        <v>1000</v>
      </c>
      <c r="I337" s="12">
        <v>1000</v>
      </c>
      <c r="J337" s="12">
        <v>1000</v>
      </c>
      <c r="K337" s="12">
        <v>1000</v>
      </c>
      <c r="L337" s="12">
        <v>1000</v>
      </c>
      <c r="M337" s="12">
        <v>1000</v>
      </c>
      <c r="N337" s="12">
        <v>1000</v>
      </c>
      <c r="O337" s="12">
        <v>1000</v>
      </c>
      <c r="P337" s="12">
        <v>1000</v>
      </c>
      <c r="Q337" s="12">
        <v>1000</v>
      </c>
      <c r="R337" s="12">
        <v>1000</v>
      </c>
      <c r="S337" s="12">
        <v>1000</v>
      </c>
      <c r="T337" s="12">
        <v>1000</v>
      </c>
      <c r="U337" s="12">
        <v>1000</v>
      </c>
      <c r="V337" s="12">
        <v>1000</v>
      </c>
      <c r="W337" s="12">
        <v>1000</v>
      </c>
      <c r="X337" s="12">
        <v>1000</v>
      </c>
      <c r="Y337" s="12">
        <v>1000</v>
      </c>
      <c r="Z337" s="12">
        <v>1000</v>
      </c>
      <c r="AB337" s="7">
        <f t="shared" si="5"/>
        <v>24000</v>
      </c>
    </row>
    <row r="338" spans="2:28" x14ac:dyDescent="0.2">
      <c r="B338" s="6">
        <v>44532</v>
      </c>
      <c r="C338" s="12">
        <v>1000</v>
      </c>
      <c r="D338" s="12">
        <v>1000</v>
      </c>
      <c r="E338" s="12">
        <v>1000</v>
      </c>
      <c r="F338" s="12">
        <v>1000</v>
      </c>
      <c r="G338" s="12">
        <v>1000</v>
      </c>
      <c r="H338" s="12">
        <v>1000</v>
      </c>
      <c r="I338" s="12">
        <v>1000</v>
      </c>
      <c r="J338" s="12">
        <v>1000</v>
      </c>
      <c r="K338" s="12">
        <v>1000</v>
      </c>
      <c r="L338" s="12">
        <v>1000</v>
      </c>
      <c r="M338" s="12">
        <v>1000</v>
      </c>
      <c r="N338" s="12">
        <v>1000</v>
      </c>
      <c r="O338" s="12">
        <v>1000</v>
      </c>
      <c r="P338" s="12">
        <v>1000</v>
      </c>
      <c r="Q338" s="12">
        <v>1000</v>
      </c>
      <c r="R338" s="12">
        <v>1000</v>
      </c>
      <c r="S338" s="12">
        <v>1000</v>
      </c>
      <c r="T338" s="12">
        <v>1000</v>
      </c>
      <c r="U338" s="12">
        <v>1000</v>
      </c>
      <c r="V338" s="12">
        <v>1000</v>
      </c>
      <c r="W338" s="12">
        <v>1000</v>
      </c>
      <c r="X338" s="12">
        <v>1000</v>
      </c>
      <c r="Y338" s="12">
        <v>1000</v>
      </c>
      <c r="Z338" s="12">
        <v>1000</v>
      </c>
      <c r="AB338" s="7">
        <f t="shared" si="5"/>
        <v>24000</v>
      </c>
    </row>
    <row r="339" spans="2:28" x14ac:dyDescent="0.2">
      <c r="B339" s="6">
        <v>44533</v>
      </c>
      <c r="C339" s="12">
        <v>1000</v>
      </c>
      <c r="D339" s="12">
        <v>1000</v>
      </c>
      <c r="E339" s="12">
        <v>1000</v>
      </c>
      <c r="F339" s="12">
        <v>1000</v>
      </c>
      <c r="G339" s="12">
        <v>1000</v>
      </c>
      <c r="H339" s="12">
        <v>1000</v>
      </c>
      <c r="I339" s="12">
        <v>1000</v>
      </c>
      <c r="J339" s="12">
        <v>1000</v>
      </c>
      <c r="K339" s="12">
        <v>1000</v>
      </c>
      <c r="L339" s="12">
        <v>1000</v>
      </c>
      <c r="M339" s="12">
        <v>1000</v>
      </c>
      <c r="N339" s="12">
        <v>1000</v>
      </c>
      <c r="O339" s="12">
        <v>1000</v>
      </c>
      <c r="P339" s="12">
        <v>1000</v>
      </c>
      <c r="Q339" s="12">
        <v>1000</v>
      </c>
      <c r="R339" s="12">
        <v>1000</v>
      </c>
      <c r="S339" s="12">
        <v>1000</v>
      </c>
      <c r="T339" s="12">
        <v>1000</v>
      </c>
      <c r="U339" s="12">
        <v>1000</v>
      </c>
      <c r="V339" s="12">
        <v>1000</v>
      </c>
      <c r="W339" s="12">
        <v>1000</v>
      </c>
      <c r="X339" s="12">
        <v>1000</v>
      </c>
      <c r="Y339" s="12">
        <v>1000</v>
      </c>
      <c r="Z339" s="12">
        <v>1000</v>
      </c>
      <c r="AB339" s="7">
        <f t="shared" si="5"/>
        <v>24000</v>
      </c>
    </row>
    <row r="340" spans="2:28" x14ac:dyDescent="0.2">
      <c r="B340" s="6">
        <v>44534</v>
      </c>
      <c r="C340" s="12">
        <v>1000</v>
      </c>
      <c r="D340" s="12">
        <v>1000</v>
      </c>
      <c r="E340" s="12">
        <v>1000</v>
      </c>
      <c r="F340" s="12">
        <v>1000</v>
      </c>
      <c r="G340" s="12">
        <v>1000</v>
      </c>
      <c r="H340" s="12">
        <v>1000</v>
      </c>
      <c r="I340" s="12">
        <v>1000</v>
      </c>
      <c r="J340" s="12">
        <v>1000</v>
      </c>
      <c r="K340" s="12">
        <v>1000</v>
      </c>
      <c r="L340" s="12">
        <v>1000</v>
      </c>
      <c r="M340" s="12">
        <v>1000</v>
      </c>
      <c r="N340" s="12">
        <v>1000</v>
      </c>
      <c r="O340" s="12">
        <v>1000</v>
      </c>
      <c r="P340" s="12">
        <v>1000</v>
      </c>
      <c r="Q340" s="12">
        <v>1000</v>
      </c>
      <c r="R340" s="12">
        <v>1000</v>
      </c>
      <c r="S340" s="12">
        <v>1000</v>
      </c>
      <c r="T340" s="12">
        <v>1000</v>
      </c>
      <c r="U340" s="12">
        <v>1000</v>
      </c>
      <c r="V340" s="12">
        <v>1000</v>
      </c>
      <c r="W340" s="12">
        <v>1000</v>
      </c>
      <c r="X340" s="12">
        <v>1000</v>
      </c>
      <c r="Y340" s="12">
        <v>1000</v>
      </c>
      <c r="Z340" s="12">
        <v>1000</v>
      </c>
      <c r="AB340" s="7">
        <f t="shared" si="5"/>
        <v>24000</v>
      </c>
    </row>
    <row r="341" spans="2:28" x14ac:dyDescent="0.2">
      <c r="B341" s="6">
        <v>44535</v>
      </c>
      <c r="C341" s="12">
        <v>1000</v>
      </c>
      <c r="D341" s="12">
        <v>1000</v>
      </c>
      <c r="E341" s="12">
        <v>1000</v>
      </c>
      <c r="F341" s="12">
        <v>1000</v>
      </c>
      <c r="G341" s="12">
        <v>1000</v>
      </c>
      <c r="H341" s="12">
        <v>1000</v>
      </c>
      <c r="I341" s="12">
        <v>1000</v>
      </c>
      <c r="J341" s="12">
        <v>1000</v>
      </c>
      <c r="K341" s="12">
        <v>1000</v>
      </c>
      <c r="L341" s="12">
        <v>1000</v>
      </c>
      <c r="M341" s="12">
        <v>1000</v>
      </c>
      <c r="N341" s="12">
        <v>1000</v>
      </c>
      <c r="O341" s="12">
        <v>1000</v>
      </c>
      <c r="P341" s="12">
        <v>1000</v>
      </c>
      <c r="Q341" s="12">
        <v>1000</v>
      </c>
      <c r="R341" s="12">
        <v>1000</v>
      </c>
      <c r="S341" s="12">
        <v>1000</v>
      </c>
      <c r="T341" s="12">
        <v>1000</v>
      </c>
      <c r="U341" s="12">
        <v>1000</v>
      </c>
      <c r="V341" s="12">
        <v>1000</v>
      </c>
      <c r="W341" s="12">
        <v>1000</v>
      </c>
      <c r="X341" s="12">
        <v>1000</v>
      </c>
      <c r="Y341" s="12">
        <v>1000</v>
      </c>
      <c r="Z341" s="12">
        <v>1000</v>
      </c>
      <c r="AB341" s="7">
        <f t="shared" si="5"/>
        <v>24000</v>
      </c>
    </row>
    <row r="342" spans="2:28" x14ac:dyDescent="0.2">
      <c r="B342" s="6">
        <v>44536</v>
      </c>
      <c r="C342" s="12">
        <v>1000</v>
      </c>
      <c r="D342" s="12">
        <v>1000</v>
      </c>
      <c r="E342" s="12">
        <v>1000</v>
      </c>
      <c r="F342" s="12">
        <v>1000</v>
      </c>
      <c r="G342" s="12">
        <v>1000</v>
      </c>
      <c r="H342" s="12">
        <v>1000</v>
      </c>
      <c r="I342" s="12">
        <v>1000</v>
      </c>
      <c r="J342" s="12">
        <v>1000</v>
      </c>
      <c r="K342" s="12">
        <v>1000</v>
      </c>
      <c r="L342" s="12">
        <v>1000</v>
      </c>
      <c r="M342" s="12">
        <v>1000</v>
      </c>
      <c r="N342" s="12">
        <v>1000</v>
      </c>
      <c r="O342" s="12">
        <v>1000</v>
      </c>
      <c r="P342" s="12">
        <v>1000</v>
      </c>
      <c r="Q342" s="12">
        <v>1000</v>
      </c>
      <c r="R342" s="12">
        <v>1000</v>
      </c>
      <c r="S342" s="12">
        <v>1000</v>
      </c>
      <c r="T342" s="12">
        <v>1000</v>
      </c>
      <c r="U342" s="12">
        <v>1000</v>
      </c>
      <c r="V342" s="12">
        <v>1000</v>
      </c>
      <c r="W342" s="12">
        <v>1000</v>
      </c>
      <c r="X342" s="12">
        <v>1000</v>
      </c>
      <c r="Y342" s="12">
        <v>1000</v>
      </c>
      <c r="Z342" s="12">
        <v>1000</v>
      </c>
      <c r="AB342" s="7">
        <f t="shared" si="5"/>
        <v>24000</v>
      </c>
    </row>
    <row r="343" spans="2:28" x14ac:dyDescent="0.2">
      <c r="B343" s="6">
        <v>44537</v>
      </c>
      <c r="C343" s="12">
        <v>1000</v>
      </c>
      <c r="D343" s="12">
        <v>1000</v>
      </c>
      <c r="E343" s="12">
        <v>1000</v>
      </c>
      <c r="F343" s="12">
        <v>1000</v>
      </c>
      <c r="G343" s="12">
        <v>1000</v>
      </c>
      <c r="H343" s="12">
        <v>1000</v>
      </c>
      <c r="I343" s="12">
        <v>1000</v>
      </c>
      <c r="J343" s="12">
        <v>1000</v>
      </c>
      <c r="K343" s="12">
        <v>1000</v>
      </c>
      <c r="L343" s="12">
        <v>1000</v>
      </c>
      <c r="M343" s="12">
        <v>1000</v>
      </c>
      <c r="N343" s="12">
        <v>1000</v>
      </c>
      <c r="O343" s="12">
        <v>1000</v>
      </c>
      <c r="P343" s="12">
        <v>1000</v>
      </c>
      <c r="Q343" s="12">
        <v>1000</v>
      </c>
      <c r="R343" s="12">
        <v>1000</v>
      </c>
      <c r="S343" s="12">
        <v>1000</v>
      </c>
      <c r="T343" s="12">
        <v>1000</v>
      </c>
      <c r="U343" s="12">
        <v>1000</v>
      </c>
      <c r="V343" s="12">
        <v>1000</v>
      </c>
      <c r="W343" s="12">
        <v>1000</v>
      </c>
      <c r="X343" s="12">
        <v>1000</v>
      </c>
      <c r="Y343" s="12">
        <v>1000</v>
      </c>
      <c r="Z343" s="12">
        <v>1000</v>
      </c>
      <c r="AB343" s="7">
        <f t="shared" si="5"/>
        <v>24000</v>
      </c>
    </row>
    <row r="344" spans="2:28" x14ac:dyDescent="0.2">
      <c r="B344" s="6">
        <v>44538</v>
      </c>
      <c r="C344" s="12">
        <v>1000</v>
      </c>
      <c r="D344" s="12">
        <v>1000</v>
      </c>
      <c r="E344" s="12">
        <v>1000</v>
      </c>
      <c r="F344" s="12">
        <v>1000</v>
      </c>
      <c r="G344" s="12">
        <v>1000</v>
      </c>
      <c r="H344" s="12">
        <v>1000</v>
      </c>
      <c r="I344" s="12">
        <v>1000</v>
      </c>
      <c r="J344" s="12">
        <v>1000</v>
      </c>
      <c r="K344" s="12">
        <v>1000</v>
      </c>
      <c r="L344" s="12">
        <v>1000</v>
      </c>
      <c r="M344" s="12">
        <v>1000</v>
      </c>
      <c r="N344" s="12">
        <v>1000</v>
      </c>
      <c r="O344" s="12">
        <v>1000</v>
      </c>
      <c r="P344" s="12">
        <v>1000</v>
      </c>
      <c r="Q344" s="12">
        <v>1000</v>
      </c>
      <c r="R344" s="12">
        <v>1000</v>
      </c>
      <c r="S344" s="12">
        <v>1000</v>
      </c>
      <c r="T344" s="12">
        <v>1000</v>
      </c>
      <c r="U344" s="12">
        <v>1000</v>
      </c>
      <c r="V344" s="12">
        <v>1000</v>
      </c>
      <c r="W344" s="12">
        <v>1000</v>
      </c>
      <c r="X344" s="12">
        <v>1000</v>
      </c>
      <c r="Y344" s="12">
        <v>1000</v>
      </c>
      <c r="Z344" s="12">
        <v>1000</v>
      </c>
      <c r="AB344" s="7">
        <f t="shared" si="5"/>
        <v>24000</v>
      </c>
    </row>
    <row r="345" spans="2:28" x14ac:dyDescent="0.2">
      <c r="B345" s="6">
        <v>44539</v>
      </c>
      <c r="C345" s="12">
        <v>1000</v>
      </c>
      <c r="D345" s="12">
        <v>1000</v>
      </c>
      <c r="E345" s="12">
        <v>1000</v>
      </c>
      <c r="F345" s="12">
        <v>1000</v>
      </c>
      <c r="G345" s="12">
        <v>1000</v>
      </c>
      <c r="H345" s="12">
        <v>1000</v>
      </c>
      <c r="I345" s="12">
        <v>1000</v>
      </c>
      <c r="J345" s="12">
        <v>1000</v>
      </c>
      <c r="K345" s="12">
        <v>1000</v>
      </c>
      <c r="L345" s="12">
        <v>1000</v>
      </c>
      <c r="M345" s="12">
        <v>1000</v>
      </c>
      <c r="N345" s="12">
        <v>1000</v>
      </c>
      <c r="O345" s="12">
        <v>1000</v>
      </c>
      <c r="P345" s="12">
        <v>1000</v>
      </c>
      <c r="Q345" s="12">
        <v>1000</v>
      </c>
      <c r="R345" s="12">
        <v>1000</v>
      </c>
      <c r="S345" s="12">
        <v>1000</v>
      </c>
      <c r="T345" s="12">
        <v>1000</v>
      </c>
      <c r="U345" s="12">
        <v>1000</v>
      </c>
      <c r="V345" s="12">
        <v>1000</v>
      </c>
      <c r="W345" s="12">
        <v>1000</v>
      </c>
      <c r="X345" s="12">
        <v>1000</v>
      </c>
      <c r="Y345" s="12">
        <v>1000</v>
      </c>
      <c r="Z345" s="12">
        <v>1000</v>
      </c>
      <c r="AB345" s="7">
        <f t="shared" si="5"/>
        <v>24000</v>
      </c>
    </row>
    <row r="346" spans="2:28" x14ac:dyDescent="0.2">
      <c r="B346" s="6">
        <v>44540</v>
      </c>
      <c r="C346" s="12">
        <v>1000</v>
      </c>
      <c r="D346" s="12">
        <v>1000</v>
      </c>
      <c r="E346" s="12">
        <v>1000</v>
      </c>
      <c r="F346" s="12">
        <v>1000</v>
      </c>
      <c r="G346" s="12">
        <v>1000</v>
      </c>
      <c r="H346" s="12">
        <v>1000</v>
      </c>
      <c r="I346" s="12">
        <v>1000</v>
      </c>
      <c r="J346" s="12">
        <v>1000</v>
      </c>
      <c r="K346" s="12">
        <v>1000</v>
      </c>
      <c r="L346" s="12">
        <v>1000</v>
      </c>
      <c r="M346" s="12">
        <v>1000</v>
      </c>
      <c r="N346" s="12">
        <v>1000</v>
      </c>
      <c r="O346" s="12">
        <v>1000</v>
      </c>
      <c r="P346" s="12">
        <v>1000</v>
      </c>
      <c r="Q346" s="12">
        <v>1000</v>
      </c>
      <c r="R346" s="12">
        <v>1000</v>
      </c>
      <c r="S346" s="12">
        <v>1000</v>
      </c>
      <c r="T346" s="12">
        <v>1000</v>
      </c>
      <c r="U346" s="12">
        <v>1000</v>
      </c>
      <c r="V346" s="12">
        <v>1000</v>
      </c>
      <c r="W346" s="12">
        <v>1000</v>
      </c>
      <c r="X346" s="12">
        <v>1000</v>
      </c>
      <c r="Y346" s="12">
        <v>1000</v>
      </c>
      <c r="Z346" s="12">
        <v>1000</v>
      </c>
      <c r="AB346" s="7">
        <f t="shared" si="5"/>
        <v>24000</v>
      </c>
    </row>
    <row r="347" spans="2:28" x14ac:dyDescent="0.2">
      <c r="B347" s="6">
        <v>44541</v>
      </c>
      <c r="C347" s="12">
        <v>1000</v>
      </c>
      <c r="D347" s="12">
        <v>1000</v>
      </c>
      <c r="E347" s="12">
        <v>1000</v>
      </c>
      <c r="F347" s="12">
        <v>1000</v>
      </c>
      <c r="G347" s="12">
        <v>1000</v>
      </c>
      <c r="H347" s="12">
        <v>1000</v>
      </c>
      <c r="I347" s="12">
        <v>1000</v>
      </c>
      <c r="J347" s="12">
        <v>1000</v>
      </c>
      <c r="K347" s="12">
        <v>1000</v>
      </c>
      <c r="L347" s="12">
        <v>1000</v>
      </c>
      <c r="M347" s="12">
        <v>1000</v>
      </c>
      <c r="N347" s="12">
        <v>1000</v>
      </c>
      <c r="O347" s="12">
        <v>1000</v>
      </c>
      <c r="P347" s="12">
        <v>1000</v>
      </c>
      <c r="Q347" s="12">
        <v>1000</v>
      </c>
      <c r="R347" s="12">
        <v>1000</v>
      </c>
      <c r="S347" s="12">
        <v>1000</v>
      </c>
      <c r="T347" s="12">
        <v>1000</v>
      </c>
      <c r="U347" s="12">
        <v>1000</v>
      </c>
      <c r="V347" s="12">
        <v>1000</v>
      </c>
      <c r="W347" s="12">
        <v>1000</v>
      </c>
      <c r="X347" s="12">
        <v>1000</v>
      </c>
      <c r="Y347" s="12">
        <v>1000</v>
      </c>
      <c r="Z347" s="12">
        <v>1000</v>
      </c>
      <c r="AB347" s="7">
        <f t="shared" si="5"/>
        <v>24000</v>
      </c>
    </row>
    <row r="348" spans="2:28" x14ac:dyDescent="0.2">
      <c r="B348" s="6">
        <v>44542</v>
      </c>
      <c r="C348" s="12">
        <v>1000</v>
      </c>
      <c r="D348" s="12">
        <v>1000</v>
      </c>
      <c r="E348" s="12">
        <v>1000</v>
      </c>
      <c r="F348" s="12">
        <v>1000</v>
      </c>
      <c r="G348" s="12">
        <v>1000</v>
      </c>
      <c r="H348" s="12">
        <v>1000</v>
      </c>
      <c r="I348" s="12">
        <v>1000</v>
      </c>
      <c r="J348" s="12">
        <v>1000</v>
      </c>
      <c r="K348" s="12">
        <v>1000</v>
      </c>
      <c r="L348" s="12">
        <v>1000</v>
      </c>
      <c r="M348" s="12">
        <v>1000</v>
      </c>
      <c r="N348" s="12">
        <v>1000</v>
      </c>
      <c r="O348" s="12">
        <v>1000</v>
      </c>
      <c r="P348" s="12">
        <v>1000</v>
      </c>
      <c r="Q348" s="12">
        <v>1000</v>
      </c>
      <c r="R348" s="12">
        <v>1000</v>
      </c>
      <c r="S348" s="12">
        <v>1000</v>
      </c>
      <c r="T348" s="12">
        <v>1000</v>
      </c>
      <c r="U348" s="12">
        <v>1000</v>
      </c>
      <c r="V348" s="12">
        <v>1000</v>
      </c>
      <c r="W348" s="12">
        <v>1000</v>
      </c>
      <c r="X348" s="12">
        <v>1000</v>
      </c>
      <c r="Y348" s="12">
        <v>1000</v>
      </c>
      <c r="Z348" s="12">
        <v>1000</v>
      </c>
      <c r="AB348" s="7">
        <f t="shared" si="5"/>
        <v>24000</v>
      </c>
    </row>
    <row r="349" spans="2:28" x14ac:dyDescent="0.2">
      <c r="B349" s="6">
        <v>44543</v>
      </c>
      <c r="C349" s="12">
        <v>1000</v>
      </c>
      <c r="D349" s="12">
        <v>1000</v>
      </c>
      <c r="E349" s="12">
        <v>1000</v>
      </c>
      <c r="F349" s="12">
        <v>1000</v>
      </c>
      <c r="G349" s="12">
        <v>1000</v>
      </c>
      <c r="H349" s="12">
        <v>1000</v>
      </c>
      <c r="I349" s="12">
        <v>1000</v>
      </c>
      <c r="J349" s="12">
        <v>1000</v>
      </c>
      <c r="K349" s="12">
        <v>1000</v>
      </c>
      <c r="L349" s="12">
        <v>1000</v>
      </c>
      <c r="M349" s="12">
        <v>1000</v>
      </c>
      <c r="N349" s="12">
        <v>1000</v>
      </c>
      <c r="O349" s="12">
        <v>1000</v>
      </c>
      <c r="P349" s="12">
        <v>1000</v>
      </c>
      <c r="Q349" s="12">
        <v>1000</v>
      </c>
      <c r="R349" s="12">
        <v>1000</v>
      </c>
      <c r="S349" s="12">
        <v>1000</v>
      </c>
      <c r="T349" s="12">
        <v>1000</v>
      </c>
      <c r="U349" s="12">
        <v>1000</v>
      </c>
      <c r="V349" s="12">
        <v>1000</v>
      </c>
      <c r="W349" s="12">
        <v>1000</v>
      </c>
      <c r="X349" s="12">
        <v>1000</v>
      </c>
      <c r="Y349" s="12">
        <v>1000</v>
      </c>
      <c r="Z349" s="12">
        <v>1000</v>
      </c>
      <c r="AB349" s="7">
        <f t="shared" si="5"/>
        <v>24000</v>
      </c>
    </row>
    <row r="350" spans="2:28" x14ac:dyDescent="0.2">
      <c r="B350" s="6">
        <v>44544</v>
      </c>
      <c r="C350" s="12">
        <v>1000</v>
      </c>
      <c r="D350" s="12">
        <v>1000</v>
      </c>
      <c r="E350" s="12">
        <v>1000</v>
      </c>
      <c r="F350" s="12">
        <v>1000</v>
      </c>
      <c r="G350" s="12">
        <v>1000</v>
      </c>
      <c r="H350" s="12">
        <v>1000</v>
      </c>
      <c r="I350" s="12">
        <v>1000</v>
      </c>
      <c r="J350" s="12">
        <v>1000</v>
      </c>
      <c r="K350" s="12">
        <v>1000</v>
      </c>
      <c r="L350" s="12">
        <v>1000</v>
      </c>
      <c r="M350" s="12">
        <v>1000</v>
      </c>
      <c r="N350" s="12">
        <v>1000</v>
      </c>
      <c r="O350" s="12">
        <v>1000</v>
      </c>
      <c r="P350" s="12">
        <v>1000</v>
      </c>
      <c r="Q350" s="12">
        <v>1000</v>
      </c>
      <c r="R350" s="12">
        <v>1000</v>
      </c>
      <c r="S350" s="12">
        <v>1000</v>
      </c>
      <c r="T350" s="12">
        <v>1000</v>
      </c>
      <c r="U350" s="12">
        <v>1000</v>
      </c>
      <c r="V350" s="12">
        <v>1000</v>
      </c>
      <c r="W350" s="12">
        <v>1000</v>
      </c>
      <c r="X350" s="12">
        <v>1000</v>
      </c>
      <c r="Y350" s="12">
        <v>1000</v>
      </c>
      <c r="Z350" s="12">
        <v>1000</v>
      </c>
      <c r="AB350" s="7">
        <f t="shared" si="5"/>
        <v>24000</v>
      </c>
    </row>
    <row r="351" spans="2:28" x14ac:dyDescent="0.2">
      <c r="B351" s="6">
        <v>44545</v>
      </c>
      <c r="C351" s="12">
        <v>1000</v>
      </c>
      <c r="D351" s="12">
        <v>1000</v>
      </c>
      <c r="E351" s="12">
        <v>1000</v>
      </c>
      <c r="F351" s="12">
        <v>1000</v>
      </c>
      <c r="G351" s="12">
        <v>1000</v>
      </c>
      <c r="H351" s="12">
        <v>1000</v>
      </c>
      <c r="I351" s="12">
        <v>1000</v>
      </c>
      <c r="J351" s="12">
        <v>1000</v>
      </c>
      <c r="K351" s="12">
        <v>1000</v>
      </c>
      <c r="L351" s="12">
        <v>1000</v>
      </c>
      <c r="M351" s="12">
        <v>1000</v>
      </c>
      <c r="N351" s="12">
        <v>1000</v>
      </c>
      <c r="O351" s="12">
        <v>1000</v>
      </c>
      <c r="P351" s="12">
        <v>1000</v>
      </c>
      <c r="Q351" s="12">
        <v>1000</v>
      </c>
      <c r="R351" s="12">
        <v>1000</v>
      </c>
      <c r="S351" s="12">
        <v>1000</v>
      </c>
      <c r="T351" s="12">
        <v>1000</v>
      </c>
      <c r="U351" s="12">
        <v>1000</v>
      </c>
      <c r="V351" s="12">
        <v>1000</v>
      </c>
      <c r="W351" s="12">
        <v>1000</v>
      </c>
      <c r="X351" s="12">
        <v>1000</v>
      </c>
      <c r="Y351" s="12">
        <v>1000</v>
      </c>
      <c r="Z351" s="12">
        <v>1000</v>
      </c>
      <c r="AB351" s="7">
        <f t="shared" si="5"/>
        <v>24000</v>
      </c>
    </row>
    <row r="352" spans="2:28" x14ac:dyDescent="0.2">
      <c r="B352" s="6">
        <v>44546</v>
      </c>
      <c r="C352" s="12">
        <v>1000</v>
      </c>
      <c r="D352" s="12">
        <v>1000</v>
      </c>
      <c r="E352" s="12">
        <v>1000</v>
      </c>
      <c r="F352" s="12">
        <v>1000</v>
      </c>
      <c r="G352" s="12">
        <v>1000</v>
      </c>
      <c r="H352" s="12">
        <v>1000</v>
      </c>
      <c r="I352" s="12">
        <v>1000</v>
      </c>
      <c r="J352" s="12">
        <v>1000</v>
      </c>
      <c r="K352" s="12">
        <v>1000</v>
      </c>
      <c r="L352" s="12">
        <v>1000</v>
      </c>
      <c r="M352" s="12">
        <v>1000</v>
      </c>
      <c r="N352" s="12">
        <v>1000</v>
      </c>
      <c r="O352" s="12">
        <v>1000</v>
      </c>
      <c r="P352" s="12">
        <v>1000</v>
      </c>
      <c r="Q352" s="12">
        <v>1000</v>
      </c>
      <c r="R352" s="12">
        <v>1000</v>
      </c>
      <c r="S352" s="12">
        <v>1000</v>
      </c>
      <c r="T352" s="12">
        <v>1000</v>
      </c>
      <c r="U352" s="12">
        <v>1000</v>
      </c>
      <c r="V352" s="12">
        <v>1000</v>
      </c>
      <c r="W352" s="12">
        <v>1000</v>
      </c>
      <c r="X352" s="12">
        <v>1000</v>
      </c>
      <c r="Y352" s="12">
        <v>1000</v>
      </c>
      <c r="Z352" s="12">
        <v>1000</v>
      </c>
      <c r="AB352" s="7">
        <f t="shared" si="5"/>
        <v>24000</v>
      </c>
    </row>
    <row r="353" spans="2:28" x14ac:dyDescent="0.2">
      <c r="B353" s="6">
        <v>44547</v>
      </c>
      <c r="C353" s="12">
        <v>1000</v>
      </c>
      <c r="D353" s="12">
        <v>1000</v>
      </c>
      <c r="E353" s="12">
        <v>1000</v>
      </c>
      <c r="F353" s="12">
        <v>1000</v>
      </c>
      <c r="G353" s="12">
        <v>1000</v>
      </c>
      <c r="H353" s="12">
        <v>1000</v>
      </c>
      <c r="I353" s="12">
        <v>1000</v>
      </c>
      <c r="J353" s="12">
        <v>1000</v>
      </c>
      <c r="K353" s="12">
        <v>1000</v>
      </c>
      <c r="L353" s="12">
        <v>1000</v>
      </c>
      <c r="M353" s="12">
        <v>1000</v>
      </c>
      <c r="N353" s="12">
        <v>1000</v>
      </c>
      <c r="O353" s="12">
        <v>1000</v>
      </c>
      <c r="P353" s="12">
        <v>1000</v>
      </c>
      <c r="Q353" s="12">
        <v>1000</v>
      </c>
      <c r="R353" s="12">
        <v>1000</v>
      </c>
      <c r="S353" s="12">
        <v>1000</v>
      </c>
      <c r="T353" s="12">
        <v>1000</v>
      </c>
      <c r="U353" s="12">
        <v>1000</v>
      </c>
      <c r="V353" s="12">
        <v>1000</v>
      </c>
      <c r="W353" s="12">
        <v>1000</v>
      </c>
      <c r="X353" s="12">
        <v>1000</v>
      </c>
      <c r="Y353" s="12">
        <v>1000</v>
      </c>
      <c r="Z353" s="12">
        <v>1000</v>
      </c>
      <c r="AB353" s="7">
        <f t="shared" si="5"/>
        <v>24000</v>
      </c>
    </row>
    <row r="354" spans="2:28" x14ac:dyDescent="0.2">
      <c r="B354" s="6">
        <v>44548</v>
      </c>
      <c r="C354" s="12">
        <v>1000</v>
      </c>
      <c r="D354" s="12">
        <v>1000</v>
      </c>
      <c r="E354" s="12">
        <v>1000</v>
      </c>
      <c r="F354" s="12">
        <v>1000</v>
      </c>
      <c r="G354" s="12">
        <v>1000</v>
      </c>
      <c r="H354" s="12">
        <v>1000</v>
      </c>
      <c r="I354" s="12">
        <v>1000</v>
      </c>
      <c r="J354" s="12">
        <v>1000</v>
      </c>
      <c r="K354" s="12">
        <v>1000</v>
      </c>
      <c r="L354" s="12">
        <v>1000</v>
      </c>
      <c r="M354" s="12">
        <v>1000</v>
      </c>
      <c r="N354" s="12">
        <v>1000</v>
      </c>
      <c r="O354" s="12">
        <v>1000</v>
      </c>
      <c r="P354" s="12">
        <v>1000</v>
      </c>
      <c r="Q354" s="12">
        <v>1000</v>
      </c>
      <c r="R354" s="12">
        <v>1000</v>
      </c>
      <c r="S354" s="12">
        <v>1000</v>
      </c>
      <c r="T354" s="12">
        <v>1000</v>
      </c>
      <c r="U354" s="12">
        <v>1000</v>
      </c>
      <c r="V354" s="12">
        <v>1000</v>
      </c>
      <c r="W354" s="12">
        <v>1000</v>
      </c>
      <c r="X354" s="12">
        <v>1000</v>
      </c>
      <c r="Y354" s="12">
        <v>1000</v>
      </c>
      <c r="Z354" s="12">
        <v>1000</v>
      </c>
      <c r="AB354" s="7">
        <f t="shared" si="5"/>
        <v>24000</v>
      </c>
    </row>
    <row r="355" spans="2:28" x14ac:dyDescent="0.2">
      <c r="B355" s="6">
        <v>44549</v>
      </c>
      <c r="C355" s="12">
        <v>1000</v>
      </c>
      <c r="D355" s="12">
        <v>1000</v>
      </c>
      <c r="E355" s="12">
        <v>1000</v>
      </c>
      <c r="F355" s="12">
        <v>1000</v>
      </c>
      <c r="G355" s="12">
        <v>1000</v>
      </c>
      <c r="H355" s="12">
        <v>1000</v>
      </c>
      <c r="I355" s="12">
        <v>1000</v>
      </c>
      <c r="J355" s="12">
        <v>1000</v>
      </c>
      <c r="K355" s="12">
        <v>1000</v>
      </c>
      <c r="L355" s="12">
        <v>1000</v>
      </c>
      <c r="M355" s="12">
        <v>1000</v>
      </c>
      <c r="N355" s="12">
        <v>1000</v>
      </c>
      <c r="O355" s="12">
        <v>1000</v>
      </c>
      <c r="P355" s="12">
        <v>1000</v>
      </c>
      <c r="Q355" s="12">
        <v>1000</v>
      </c>
      <c r="R355" s="12">
        <v>1000</v>
      </c>
      <c r="S355" s="12">
        <v>1000</v>
      </c>
      <c r="T355" s="12">
        <v>1000</v>
      </c>
      <c r="U355" s="12">
        <v>1000</v>
      </c>
      <c r="V355" s="12">
        <v>1000</v>
      </c>
      <c r="W355" s="12">
        <v>1000</v>
      </c>
      <c r="X355" s="12">
        <v>1000</v>
      </c>
      <c r="Y355" s="12">
        <v>1000</v>
      </c>
      <c r="Z355" s="12">
        <v>1000</v>
      </c>
      <c r="AB355" s="7">
        <f t="shared" si="5"/>
        <v>24000</v>
      </c>
    </row>
    <row r="356" spans="2:28" x14ac:dyDescent="0.2">
      <c r="B356" s="6">
        <v>44550</v>
      </c>
      <c r="C356" s="12">
        <v>1000</v>
      </c>
      <c r="D356" s="12">
        <v>1000</v>
      </c>
      <c r="E356" s="12">
        <v>1000</v>
      </c>
      <c r="F356" s="12">
        <v>1000</v>
      </c>
      <c r="G356" s="12">
        <v>1000</v>
      </c>
      <c r="H356" s="12">
        <v>1000</v>
      </c>
      <c r="I356" s="12">
        <v>1000</v>
      </c>
      <c r="J356" s="12">
        <v>1000</v>
      </c>
      <c r="K356" s="12">
        <v>1000</v>
      </c>
      <c r="L356" s="12">
        <v>1000</v>
      </c>
      <c r="M356" s="12">
        <v>1000</v>
      </c>
      <c r="N356" s="12">
        <v>1000</v>
      </c>
      <c r="O356" s="12">
        <v>1000</v>
      </c>
      <c r="P356" s="12">
        <v>1000</v>
      </c>
      <c r="Q356" s="12">
        <v>1000</v>
      </c>
      <c r="R356" s="12">
        <v>1000</v>
      </c>
      <c r="S356" s="12">
        <v>1000</v>
      </c>
      <c r="T356" s="12">
        <v>1000</v>
      </c>
      <c r="U356" s="12">
        <v>1000</v>
      </c>
      <c r="V356" s="12">
        <v>1000</v>
      </c>
      <c r="W356" s="12">
        <v>1000</v>
      </c>
      <c r="X356" s="12">
        <v>1000</v>
      </c>
      <c r="Y356" s="12">
        <v>1000</v>
      </c>
      <c r="Z356" s="12">
        <v>1000</v>
      </c>
      <c r="AB356" s="7">
        <f t="shared" si="5"/>
        <v>24000</v>
      </c>
    </row>
    <row r="357" spans="2:28" x14ac:dyDescent="0.2">
      <c r="B357" s="6">
        <v>44551</v>
      </c>
      <c r="C357" s="12">
        <v>1000</v>
      </c>
      <c r="D357" s="12">
        <v>1000</v>
      </c>
      <c r="E357" s="12">
        <v>1000</v>
      </c>
      <c r="F357" s="12">
        <v>1000</v>
      </c>
      <c r="G357" s="12">
        <v>1000</v>
      </c>
      <c r="H357" s="12">
        <v>1000</v>
      </c>
      <c r="I357" s="12">
        <v>1000</v>
      </c>
      <c r="J357" s="12">
        <v>1000</v>
      </c>
      <c r="K357" s="12">
        <v>1000</v>
      </c>
      <c r="L357" s="12">
        <v>1000</v>
      </c>
      <c r="M357" s="12">
        <v>1000</v>
      </c>
      <c r="N357" s="12">
        <v>1000</v>
      </c>
      <c r="O357" s="12">
        <v>1000</v>
      </c>
      <c r="P357" s="12">
        <v>1000</v>
      </c>
      <c r="Q357" s="12">
        <v>1000</v>
      </c>
      <c r="R357" s="12">
        <v>1000</v>
      </c>
      <c r="S357" s="12">
        <v>1000</v>
      </c>
      <c r="T357" s="12">
        <v>1000</v>
      </c>
      <c r="U357" s="12">
        <v>1000</v>
      </c>
      <c r="V357" s="12">
        <v>1000</v>
      </c>
      <c r="W357" s="12">
        <v>1000</v>
      </c>
      <c r="X357" s="12">
        <v>1000</v>
      </c>
      <c r="Y357" s="12">
        <v>1000</v>
      </c>
      <c r="Z357" s="12">
        <v>1000</v>
      </c>
      <c r="AB357" s="7">
        <f t="shared" si="5"/>
        <v>24000</v>
      </c>
    </row>
    <row r="358" spans="2:28" x14ac:dyDescent="0.2">
      <c r="B358" s="6">
        <v>44552</v>
      </c>
      <c r="C358" s="12">
        <v>1000</v>
      </c>
      <c r="D358" s="12">
        <v>1000</v>
      </c>
      <c r="E358" s="12">
        <v>1000</v>
      </c>
      <c r="F358" s="12">
        <v>1000</v>
      </c>
      <c r="G358" s="12">
        <v>1000</v>
      </c>
      <c r="H358" s="12">
        <v>1000</v>
      </c>
      <c r="I358" s="12">
        <v>1000</v>
      </c>
      <c r="J358" s="12">
        <v>1000</v>
      </c>
      <c r="K358" s="12">
        <v>1000</v>
      </c>
      <c r="L358" s="12">
        <v>1000</v>
      </c>
      <c r="M358" s="12">
        <v>1000</v>
      </c>
      <c r="N358" s="12">
        <v>1000</v>
      </c>
      <c r="O358" s="12">
        <v>1000</v>
      </c>
      <c r="P358" s="12">
        <v>1000</v>
      </c>
      <c r="Q358" s="12">
        <v>1000</v>
      </c>
      <c r="R358" s="12">
        <v>1000</v>
      </c>
      <c r="S358" s="12">
        <v>1000</v>
      </c>
      <c r="T358" s="12">
        <v>1000</v>
      </c>
      <c r="U358" s="12">
        <v>1000</v>
      </c>
      <c r="V358" s="12">
        <v>1000</v>
      </c>
      <c r="W358" s="12">
        <v>1000</v>
      </c>
      <c r="X358" s="12">
        <v>1000</v>
      </c>
      <c r="Y358" s="12">
        <v>1000</v>
      </c>
      <c r="Z358" s="12">
        <v>1000</v>
      </c>
      <c r="AB358" s="7">
        <f t="shared" si="5"/>
        <v>24000</v>
      </c>
    </row>
    <row r="359" spans="2:28" x14ac:dyDescent="0.2">
      <c r="B359" s="6">
        <v>44553</v>
      </c>
      <c r="C359" s="12">
        <v>1000</v>
      </c>
      <c r="D359" s="12">
        <v>1000</v>
      </c>
      <c r="E359" s="12">
        <v>1000</v>
      </c>
      <c r="F359" s="12">
        <v>1000</v>
      </c>
      <c r="G359" s="12">
        <v>1000</v>
      </c>
      <c r="H359" s="12">
        <v>1000</v>
      </c>
      <c r="I359" s="12">
        <v>1000</v>
      </c>
      <c r="J359" s="12">
        <v>1000</v>
      </c>
      <c r="K359" s="12">
        <v>1000</v>
      </c>
      <c r="L359" s="12">
        <v>1000</v>
      </c>
      <c r="M359" s="12">
        <v>1000</v>
      </c>
      <c r="N359" s="12">
        <v>1000</v>
      </c>
      <c r="O359" s="12">
        <v>1000</v>
      </c>
      <c r="P359" s="12">
        <v>1000</v>
      </c>
      <c r="Q359" s="12">
        <v>1000</v>
      </c>
      <c r="R359" s="12">
        <v>1000</v>
      </c>
      <c r="S359" s="12">
        <v>1000</v>
      </c>
      <c r="T359" s="12">
        <v>1000</v>
      </c>
      <c r="U359" s="12">
        <v>1000</v>
      </c>
      <c r="V359" s="12">
        <v>1000</v>
      </c>
      <c r="W359" s="12">
        <v>1000</v>
      </c>
      <c r="X359" s="12">
        <v>1000</v>
      </c>
      <c r="Y359" s="12">
        <v>1000</v>
      </c>
      <c r="Z359" s="12">
        <v>1000</v>
      </c>
      <c r="AB359" s="7">
        <f t="shared" si="5"/>
        <v>24000</v>
      </c>
    </row>
    <row r="360" spans="2:28" x14ac:dyDescent="0.2">
      <c r="B360" s="6">
        <v>44554</v>
      </c>
      <c r="C360" s="12">
        <v>1000</v>
      </c>
      <c r="D360" s="12">
        <v>1000</v>
      </c>
      <c r="E360" s="12">
        <v>1000</v>
      </c>
      <c r="F360" s="12">
        <v>1000</v>
      </c>
      <c r="G360" s="12">
        <v>1000</v>
      </c>
      <c r="H360" s="12">
        <v>1000</v>
      </c>
      <c r="I360" s="12">
        <v>1000</v>
      </c>
      <c r="J360" s="12">
        <v>1000</v>
      </c>
      <c r="K360" s="12">
        <v>1000</v>
      </c>
      <c r="L360" s="12">
        <v>1000</v>
      </c>
      <c r="M360" s="12">
        <v>1000</v>
      </c>
      <c r="N360" s="12">
        <v>1000</v>
      </c>
      <c r="O360" s="12">
        <v>1000</v>
      </c>
      <c r="P360" s="12">
        <v>1000</v>
      </c>
      <c r="Q360" s="12">
        <v>1000</v>
      </c>
      <c r="R360" s="12">
        <v>1000</v>
      </c>
      <c r="S360" s="12">
        <v>1000</v>
      </c>
      <c r="T360" s="12">
        <v>1000</v>
      </c>
      <c r="U360" s="12">
        <v>1000</v>
      </c>
      <c r="V360" s="12">
        <v>1000</v>
      </c>
      <c r="W360" s="12">
        <v>1000</v>
      </c>
      <c r="X360" s="12">
        <v>1000</v>
      </c>
      <c r="Y360" s="12">
        <v>1000</v>
      </c>
      <c r="Z360" s="12">
        <v>1000</v>
      </c>
      <c r="AB360" s="7">
        <f t="shared" si="5"/>
        <v>24000</v>
      </c>
    </row>
    <row r="361" spans="2:28" x14ac:dyDescent="0.2">
      <c r="B361" s="6">
        <v>44555</v>
      </c>
      <c r="C361" s="12">
        <v>1000</v>
      </c>
      <c r="D361" s="12">
        <v>1000</v>
      </c>
      <c r="E361" s="12">
        <v>1000</v>
      </c>
      <c r="F361" s="12">
        <v>1000</v>
      </c>
      <c r="G361" s="12">
        <v>1000</v>
      </c>
      <c r="H361" s="12">
        <v>1000</v>
      </c>
      <c r="I361" s="12">
        <v>1000</v>
      </c>
      <c r="J361" s="12">
        <v>1000</v>
      </c>
      <c r="K361" s="12">
        <v>1000</v>
      </c>
      <c r="L361" s="12">
        <v>1000</v>
      </c>
      <c r="M361" s="12">
        <v>1000</v>
      </c>
      <c r="N361" s="12">
        <v>1000</v>
      </c>
      <c r="O361" s="12">
        <v>1000</v>
      </c>
      <c r="P361" s="12">
        <v>1000</v>
      </c>
      <c r="Q361" s="12">
        <v>1000</v>
      </c>
      <c r="R361" s="12">
        <v>1000</v>
      </c>
      <c r="S361" s="12">
        <v>1000</v>
      </c>
      <c r="T361" s="12">
        <v>1000</v>
      </c>
      <c r="U361" s="12">
        <v>1000</v>
      </c>
      <c r="V361" s="12">
        <v>1000</v>
      </c>
      <c r="W361" s="12">
        <v>1000</v>
      </c>
      <c r="X361" s="12">
        <v>1000</v>
      </c>
      <c r="Y361" s="12">
        <v>1000</v>
      </c>
      <c r="Z361" s="12">
        <v>1000</v>
      </c>
      <c r="AB361" s="7">
        <f t="shared" si="5"/>
        <v>24000</v>
      </c>
    </row>
    <row r="362" spans="2:28" x14ac:dyDescent="0.2">
      <c r="B362" s="6">
        <v>44556</v>
      </c>
      <c r="C362" s="12">
        <v>1000</v>
      </c>
      <c r="D362" s="12">
        <v>1000</v>
      </c>
      <c r="E362" s="12">
        <v>1000</v>
      </c>
      <c r="F362" s="12">
        <v>1000</v>
      </c>
      <c r="G362" s="12">
        <v>1000</v>
      </c>
      <c r="H362" s="12">
        <v>1000</v>
      </c>
      <c r="I362" s="12">
        <v>1000</v>
      </c>
      <c r="J362" s="12">
        <v>1000</v>
      </c>
      <c r="K362" s="12">
        <v>1000</v>
      </c>
      <c r="L362" s="12">
        <v>1000</v>
      </c>
      <c r="M362" s="12">
        <v>1000</v>
      </c>
      <c r="N362" s="12">
        <v>1000</v>
      </c>
      <c r="O362" s="12">
        <v>1000</v>
      </c>
      <c r="P362" s="12">
        <v>1000</v>
      </c>
      <c r="Q362" s="12">
        <v>1000</v>
      </c>
      <c r="R362" s="12">
        <v>1000</v>
      </c>
      <c r="S362" s="12">
        <v>1000</v>
      </c>
      <c r="T362" s="12">
        <v>1000</v>
      </c>
      <c r="U362" s="12">
        <v>1000</v>
      </c>
      <c r="V362" s="12">
        <v>1000</v>
      </c>
      <c r="W362" s="12">
        <v>1000</v>
      </c>
      <c r="X362" s="12">
        <v>1000</v>
      </c>
      <c r="Y362" s="12">
        <v>1000</v>
      </c>
      <c r="Z362" s="12">
        <v>1000</v>
      </c>
      <c r="AB362" s="7">
        <f t="shared" si="5"/>
        <v>24000</v>
      </c>
    </row>
    <row r="363" spans="2:28" x14ac:dyDescent="0.2">
      <c r="B363" s="6">
        <v>44557</v>
      </c>
      <c r="C363" s="12">
        <v>1000</v>
      </c>
      <c r="D363" s="12">
        <v>1000</v>
      </c>
      <c r="E363" s="12">
        <v>1000</v>
      </c>
      <c r="F363" s="12">
        <v>1000</v>
      </c>
      <c r="G363" s="12">
        <v>1000</v>
      </c>
      <c r="H363" s="12">
        <v>1000</v>
      </c>
      <c r="I363" s="12">
        <v>1000</v>
      </c>
      <c r="J363" s="12">
        <v>1000</v>
      </c>
      <c r="K363" s="12">
        <v>1000</v>
      </c>
      <c r="L363" s="12">
        <v>1000</v>
      </c>
      <c r="M363" s="12">
        <v>1000</v>
      </c>
      <c r="N363" s="12">
        <v>1000</v>
      </c>
      <c r="O363" s="12">
        <v>1000</v>
      </c>
      <c r="P363" s="12">
        <v>1000</v>
      </c>
      <c r="Q363" s="12">
        <v>1000</v>
      </c>
      <c r="R363" s="12">
        <v>1000</v>
      </c>
      <c r="S363" s="12">
        <v>1000</v>
      </c>
      <c r="T363" s="12">
        <v>1000</v>
      </c>
      <c r="U363" s="12">
        <v>1000</v>
      </c>
      <c r="V363" s="12">
        <v>1000</v>
      </c>
      <c r="W363" s="12">
        <v>1000</v>
      </c>
      <c r="X363" s="12">
        <v>1000</v>
      </c>
      <c r="Y363" s="12">
        <v>1000</v>
      </c>
      <c r="Z363" s="12">
        <v>1000</v>
      </c>
      <c r="AB363" s="7">
        <f t="shared" si="5"/>
        <v>24000</v>
      </c>
    </row>
    <row r="364" spans="2:28" x14ac:dyDescent="0.2">
      <c r="B364" s="6">
        <v>44558</v>
      </c>
      <c r="C364" s="12">
        <v>1000</v>
      </c>
      <c r="D364" s="12">
        <v>1000</v>
      </c>
      <c r="E364" s="12">
        <v>1000</v>
      </c>
      <c r="F364" s="12">
        <v>1000</v>
      </c>
      <c r="G364" s="12">
        <v>1000</v>
      </c>
      <c r="H364" s="12">
        <v>1000</v>
      </c>
      <c r="I364" s="12">
        <v>1000</v>
      </c>
      <c r="J364" s="12">
        <v>1000</v>
      </c>
      <c r="K364" s="12">
        <v>1000</v>
      </c>
      <c r="L364" s="12">
        <v>1000</v>
      </c>
      <c r="M364" s="12">
        <v>1000</v>
      </c>
      <c r="N364" s="12">
        <v>1000</v>
      </c>
      <c r="O364" s="12">
        <v>1000</v>
      </c>
      <c r="P364" s="12">
        <v>1000</v>
      </c>
      <c r="Q364" s="12">
        <v>1000</v>
      </c>
      <c r="R364" s="12">
        <v>1000</v>
      </c>
      <c r="S364" s="12">
        <v>1000</v>
      </c>
      <c r="T364" s="12">
        <v>1000</v>
      </c>
      <c r="U364" s="12">
        <v>1000</v>
      </c>
      <c r="V364" s="12">
        <v>1000</v>
      </c>
      <c r="W364" s="12">
        <v>1000</v>
      </c>
      <c r="X364" s="12">
        <v>1000</v>
      </c>
      <c r="Y364" s="12">
        <v>1000</v>
      </c>
      <c r="Z364" s="12">
        <v>1000</v>
      </c>
      <c r="AB364" s="7">
        <f t="shared" si="5"/>
        <v>24000</v>
      </c>
    </row>
    <row r="365" spans="2:28" x14ac:dyDescent="0.2">
      <c r="B365" s="6">
        <v>44559</v>
      </c>
      <c r="C365" s="12">
        <v>1000</v>
      </c>
      <c r="D365" s="12">
        <v>1000</v>
      </c>
      <c r="E365" s="12">
        <v>1000</v>
      </c>
      <c r="F365" s="12">
        <v>1000</v>
      </c>
      <c r="G365" s="12">
        <v>1000</v>
      </c>
      <c r="H365" s="12">
        <v>1000</v>
      </c>
      <c r="I365" s="12">
        <v>1000</v>
      </c>
      <c r="J365" s="12">
        <v>1000</v>
      </c>
      <c r="K365" s="12">
        <v>1000</v>
      </c>
      <c r="L365" s="12">
        <v>1000</v>
      </c>
      <c r="M365" s="12">
        <v>1000</v>
      </c>
      <c r="N365" s="12">
        <v>1000</v>
      </c>
      <c r="O365" s="12">
        <v>1000</v>
      </c>
      <c r="P365" s="12">
        <v>1000</v>
      </c>
      <c r="Q365" s="12">
        <v>1000</v>
      </c>
      <c r="R365" s="12">
        <v>1000</v>
      </c>
      <c r="S365" s="12">
        <v>1000</v>
      </c>
      <c r="T365" s="12">
        <v>1000</v>
      </c>
      <c r="U365" s="12">
        <v>1000</v>
      </c>
      <c r="V365" s="12">
        <v>1000</v>
      </c>
      <c r="W365" s="12">
        <v>1000</v>
      </c>
      <c r="X365" s="12">
        <v>1000</v>
      </c>
      <c r="Y365" s="12">
        <v>1000</v>
      </c>
      <c r="Z365" s="12">
        <v>1000</v>
      </c>
      <c r="AB365" s="7">
        <f t="shared" si="5"/>
        <v>24000</v>
      </c>
    </row>
    <row r="366" spans="2:28" x14ac:dyDescent="0.2">
      <c r="B366" s="6">
        <v>44560</v>
      </c>
      <c r="C366" s="12">
        <v>1000</v>
      </c>
      <c r="D366" s="12">
        <v>1000</v>
      </c>
      <c r="E366" s="12">
        <v>1000</v>
      </c>
      <c r="F366" s="12">
        <v>1000</v>
      </c>
      <c r="G366" s="12">
        <v>1000</v>
      </c>
      <c r="H366" s="12">
        <v>1000</v>
      </c>
      <c r="I366" s="12">
        <v>1000</v>
      </c>
      <c r="J366" s="12">
        <v>1000</v>
      </c>
      <c r="K366" s="12">
        <v>1000</v>
      </c>
      <c r="L366" s="12">
        <v>1000</v>
      </c>
      <c r="M366" s="12">
        <v>1000</v>
      </c>
      <c r="N366" s="12">
        <v>1000</v>
      </c>
      <c r="O366" s="12">
        <v>1000</v>
      </c>
      <c r="P366" s="12">
        <v>1000</v>
      </c>
      <c r="Q366" s="12">
        <v>1000</v>
      </c>
      <c r="R366" s="12">
        <v>1000</v>
      </c>
      <c r="S366" s="12">
        <v>1000</v>
      </c>
      <c r="T366" s="12">
        <v>1000</v>
      </c>
      <c r="U366" s="12">
        <v>1000</v>
      </c>
      <c r="V366" s="12">
        <v>1000</v>
      </c>
      <c r="W366" s="12">
        <v>1000</v>
      </c>
      <c r="X366" s="12">
        <v>1000</v>
      </c>
      <c r="Y366" s="12">
        <v>1000</v>
      </c>
      <c r="Z366" s="12">
        <v>1000</v>
      </c>
      <c r="AB366" s="7">
        <f t="shared" si="5"/>
        <v>24000</v>
      </c>
    </row>
    <row r="367" spans="2:28" x14ac:dyDescent="0.2">
      <c r="B367" s="6">
        <v>44561</v>
      </c>
      <c r="C367" s="12">
        <v>1000</v>
      </c>
      <c r="D367" s="12">
        <v>1000</v>
      </c>
      <c r="E367" s="12">
        <v>1000</v>
      </c>
      <c r="F367" s="12">
        <v>1000</v>
      </c>
      <c r="G367" s="12">
        <v>1000</v>
      </c>
      <c r="H367" s="12">
        <v>1000</v>
      </c>
      <c r="I367" s="12">
        <v>1000</v>
      </c>
      <c r="J367" s="12">
        <v>1000</v>
      </c>
      <c r="K367" s="12">
        <v>1000</v>
      </c>
      <c r="L367" s="12">
        <v>1000</v>
      </c>
      <c r="M367" s="12">
        <v>1000</v>
      </c>
      <c r="N367" s="12">
        <v>1000</v>
      </c>
      <c r="O367" s="12">
        <v>1000</v>
      </c>
      <c r="P367" s="12">
        <v>1000</v>
      </c>
      <c r="Q367" s="12">
        <v>1000</v>
      </c>
      <c r="R367" s="12">
        <v>1000</v>
      </c>
      <c r="S367" s="12">
        <v>1000</v>
      </c>
      <c r="T367" s="12">
        <v>1000</v>
      </c>
      <c r="U367" s="12">
        <v>1000</v>
      </c>
      <c r="V367" s="12">
        <v>1000</v>
      </c>
      <c r="W367" s="12">
        <v>1000</v>
      </c>
      <c r="X367" s="12">
        <v>1000</v>
      </c>
      <c r="Y367" s="12">
        <v>1000</v>
      </c>
      <c r="Z367" s="12">
        <v>1000</v>
      </c>
      <c r="AB367" s="7">
        <f t="shared" si="5"/>
        <v>24000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5201-E056-864F-88BA-46E4D782F69C}">
  <dimension ref="B2:AF367"/>
  <sheetViews>
    <sheetView workbookViewId="0">
      <selection activeCell="C3" sqref="C3:Z367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'Solar 1MW'!C3*Control!$C$8</f>
        <v>0</v>
      </c>
      <c r="D3" s="12">
        <f>'Solar 1MW'!D3*Control!$C$8</f>
        <v>0</v>
      </c>
      <c r="E3" s="12">
        <f>'Solar 1MW'!E3*Control!$C$8</f>
        <v>0</v>
      </c>
      <c r="F3" s="12">
        <f>'Solar 1MW'!F3*Control!$C$8</f>
        <v>0</v>
      </c>
      <c r="G3" s="12">
        <f>'Solar 1MW'!G3*Control!$C$8</f>
        <v>0</v>
      </c>
      <c r="H3" s="12">
        <f>'Solar 1MW'!H3*Control!$C$8</f>
        <v>0</v>
      </c>
      <c r="I3" s="12">
        <f>'Solar 1MW'!I3*Control!$C$8</f>
        <v>0</v>
      </c>
      <c r="J3" s="12">
        <f>'Solar 1MW'!J3*Control!$C$8</f>
        <v>0</v>
      </c>
      <c r="K3" s="12">
        <f>'Solar 1MW'!K3*Control!$C$8</f>
        <v>2.0859499766280694</v>
      </c>
      <c r="L3" s="12">
        <f>'Solar 1MW'!L3*Control!$C$8</f>
        <v>138.63863887192096</v>
      </c>
      <c r="M3" s="12">
        <f>'Solar 1MW'!M3*Control!$C$8</f>
        <v>174.49373046581073</v>
      </c>
      <c r="N3" s="12">
        <f>'Solar 1MW'!N3*Control!$C$8</f>
        <v>178.04856735996253</v>
      </c>
      <c r="O3" s="12">
        <f>'Solar 1MW'!O3*Control!$C$8</f>
        <v>386.98961109211166</v>
      </c>
      <c r="P3" s="12">
        <f>'Solar 1MW'!P3*Control!$C$8</f>
        <v>184.93016532983606</v>
      </c>
      <c r="Q3" s="12">
        <f>'Solar 1MW'!Q3*Control!$C$8</f>
        <v>249.73515649755953</v>
      </c>
      <c r="R3" s="12">
        <f>'Solar 1MW'!R3*Control!$C$8</f>
        <v>110.78979497326702</v>
      </c>
      <c r="S3" s="12">
        <f>'Solar 1MW'!S3*Control!$C$8</f>
        <v>0</v>
      </c>
      <c r="T3" s="12">
        <f>'Solar 1MW'!T3*Control!$C$8</f>
        <v>0</v>
      </c>
      <c r="U3" s="12">
        <f>'Solar 1MW'!U3*Control!$C$8</f>
        <v>0</v>
      </c>
      <c r="V3" s="12">
        <f>'Solar 1MW'!V3*Control!$C$8</f>
        <v>0</v>
      </c>
      <c r="W3" s="12">
        <f>'Solar 1MW'!W3*Control!$C$8</f>
        <v>0</v>
      </c>
      <c r="X3" s="12">
        <f>'Solar 1MW'!X3*Control!$C$8</f>
        <v>0</v>
      </c>
      <c r="Y3" s="12">
        <f>'Solar 1MW'!Y3*Control!$C$8</f>
        <v>0</v>
      </c>
      <c r="Z3" s="12">
        <f>'Solar 1MW'!Z3*Control!$C$8</f>
        <v>0</v>
      </c>
      <c r="AB3" s="7">
        <f>SUM(C3:Z3)</f>
        <v>1425.7116145670966</v>
      </c>
    </row>
    <row r="4" spans="2:32" x14ac:dyDescent="0.2">
      <c r="B4" s="6">
        <v>44198</v>
      </c>
      <c r="C4" s="12">
        <f>'Solar 1MW'!C4*Control!$C$8</f>
        <v>0</v>
      </c>
      <c r="D4" s="12">
        <f>'Solar 1MW'!D4*Control!$C$8</f>
        <v>0</v>
      </c>
      <c r="E4" s="12">
        <f>'Solar 1MW'!E4*Control!$C$8</f>
        <v>0</v>
      </c>
      <c r="F4" s="12">
        <f>'Solar 1MW'!F4*Control!$C$8</f>
        <v>0</v>
      </c>
      <c r="G4" s="12">
        <f>'Solar 1MW'!G4*Control!$C$8</f>
        <v>0</v>
      </c>
      <c r="H4" s="12">
        <f>'Solar 1MW'!H4*Control!$C$8</f>
        <v>0</v>
      </c>
      <c r="I4" s="12">
        <f>'Solar 1MW'!I4*Control!$C$8</f>
        <v>0</v>
      </c>
      <c r="J4" s="12">
        <f>'Solar 1MW'!J4*Control!$C$8</f>
        <v>0</v>
      </c>
      <c r="K4" s="12">
        <f>'Solar 1MW'!K4*Control!$C$8</f>
        <v>2.4921608739354619</v>
      </c>
      <c r="L4" s="12">
        <f>'Solar 1MW'!L4*Control!$C$8</f>
        <v>100.28257795869439</v>
      </c>
      <c r="M4" s="12">
        <f>'Solar 1MW'!M4*Control!$C$8</f>
        <v>111.30886407728033</v>
      </c>
      <c r="N4" s="12">
        <f>'Solar 1MW'!N4*Control!$C$8</f>
        <v>134.66697375787967</v>
      </c>
      <c r="O4" s="12">
        <f>'Solar 1MW'!O4*Control!$C$8</f>
        <v>181.61913362090263</v>
      </c>
      <c r="P4" s="12">
        <f>'Solar 1MW'!P4*Control!$C$8</f>
        <v>119.2993824057278</v>
      </c>
      <c r="Q4" s="12">
        <f>'Solar 1MW'!Q4*Control!$C$8</f>
        <v>112.44137848603665</v>
      </c>
      <c r="R4" s="12">
        <f>'Solar 1MW'!R4*Control!$C$8</f>
        <v>61.921798235431282</v>
      </c>
      <c r="S4" s="12">
        <f>'Solar 1MW'!S4*Control!$C$8</f>
        <v>0</v>
      </c>
      <c r="T4" s="12">
        <f>'Solar 1MW'!T4*Control!$C$8</f>
        <v>0</v>
      </c>
      <c r="U4" s="12">
        <f>'Solar 1MW'!U4*Control!$C$8</f>
        <v>0</v>
      </c>
      <c r="V4" s="12">
        <f>'Solar 1MW'!V4*Control!$C$8</f>
        <v>0</v>
      </c>
      <c r="W4" s="12">
        <f>'Solar 1MW'!W4*Control!$C$8</f>
        <v>0</v>
      </c>
      <c r="X4" s="12">
        <f>'Solar 1MW'!X4*Control!$C$8</f>
        <v>0</v>
      </c>
      <c r="Y4" s="12">
        <f>'Solar 1MW'!Y4*Control!$C$8</f>
        <v>0</v>
      </c>
      <c r="Z4" s="12">
        <f>'Solar 1MW'!Z4*Control!$C$8</f>
        <v>0</v>
      </c>
      <c r="AB4" s="7">
        <f t="shared" ref="AB4:AB67" si="0">SUM(C4:Z4)</f>
        <v>824.03226941588821</v>
      </c>
      <c r="AD4" s="8" t="s">
        <v>14</v>
      </c>
      <c r="AE4" s="9">
        <f>SUM(C3:Z367)</f>
        <v>2170184.7739875247</v>
      </c>
    </row>
    <row r="5" spans="2:32" x14ac:dyDescent="0.2">
      <c r="B5" s="6">
        <v>44199</v>
      </c>
      <c r="C5" s="12">
        <f>'Solar 1MW'!C5*Control!$C$8</f>
        <v>0</v>
      </c>
      <c r="D5" s="12">
        <f>'Solar 1MW'!D5*Control!$C$8</f>
        <v>0</v>
      </c>
      <c r="E5" s="12">
        <f>'Solar 1MW'!E5*Control!$C$8</f>
        <v>0</v>
      </c>
      <c r="F5" s="12">
        <f>'Solar 1MW'!F5*Control!$C$8</f>
        <v>0</v>
      </c>
      <c r="G5" s="12">
        <f>'Solar 1MW'!G5*Control!$C$8</f>
        <v>0</v>
      </c>
      <c r="H5" s="12">
        <f>'Solar 1MW'!H5*Control!$C$8</f>
        <v>0</v>
      </c>
      <c r="I5" s="12">
        <f>'Solar 1MW'!I5*Control!$C$8</f>
        <v>0</v>
      </c>
      <c r="J5" s="12">
        <f>'Solar 1MW'!J5*Control!$C$8</f>
        <v>0</v>
      </c>
      <c r="K5" s="12">
        <f>'Solar 1MW'!K5*Control!$C$8</f>
        <v>4.7431119081726134</v>
      </c>
      <c r="L5" s="12">
        <f>'Solar 1MW'!L5*Control!$C$8</f>
        <v>145.06408520493432</v>
      </c>
      <c r="M5" s="12">
        <f>'Solar 1MW'!M5*Control!$C$8</f>
        <v>259.13345315355826</v>
      </c>
      <c r="N5" s="12">
        <f>'Solar 1MW'!N5*Control!$C$8</f>
        <v>327.66630425010464</v>
      </c>
      <c r="O5" s="12">
        <f>'Solar 1MW'!O5*Control!$C$8</f>
        <v>470.73275987292709</v>
      </c>
      <c r="P5" s="12">
        <f>'Solar 1MW'!P5*Control!$C$8</f>
        <v>314.95697588517248</v>
      </c>
      <c r="Q5" s="12">
        <f>'Solar 1MW'!Q5*Control!$C$8</f>
        <v>211.45774241827434</v>
      </c>
      <c r="R5" s="12">
        <f>'Solar 1MW'!R5*Control!$C$8</f>
        <v>61.98628863926325</v>
      </c>
      <c r="S5" s="12">
        <f>'Solar 1MW'!S5*Control!$C$8</f>
        <v>0</v>
      </c>
      <c r="T5" s="12">
        <f>'Solar 1MW'!T5*Control!$C$8</f>
        <v>0</v>
      </c>
      <c r="U5" s="12">
        <f>'Solar 1MW'!U5*Control!$C$8</f>
        <v>0</v>
      </c>
      <c r="V5" s="12">
        <f>'Solar 1MW'!V5*Control!$C$8</f>
        <v>0</v>
      </c>
      <c r="W5" s="12">
        <f>'Solar 1MW'!W5*Control!$C$8</f>
        <v>0</v>
      </c>
      <c r="X5" s="12">
        <f>'Solar 1MW'!X5*Control!$C$8</f>
        <v>0</v>
      </c>
      <c r="Y5" s="12">
        <f>'Solar 1MW'!Y5*Control!$C$8</f>
        <v>0</v>
      </c>
      <c r="Z5" s="12">
        <f>'Solar 1MW'!Z5*Control!$C$8</f>
        <v>0</v>
      </c>
      <c r="AB5" s="7">
        <f t="shared" si="0"/>
        <v>1795.740721332407</v>
      </c>
      <c r="AD5" s="8" t="s">
        <v>15</v>
      </c>
      <c r="AE5" s="10">
        <f>AE4/1000000</f>
        <v>2.1701847739875246</v>
      </c>
    </row>
    <row r="6" spans="2:32" x14ac:dyDescent="0.2">
      <c r="B6" s="6">
        <v>44200</v>
      </c>
      <c r="C6" s="12">
        <f>'Solar 1MW'!C6*Control!$C$8</f>
        <v>0</v>
      </c>
      <c r="D6" s="12">
        <f>'Solar 1MW'!D6*Control!$C$8</f>
        <v>0</v>
      </c>
      <c r="E6" s="12">
        <f>'Solar 1MW'!E6*Control!$C$8</f>
        <v>0</v>
      </c>
      <c r="F6" s="12">
        <f>'Solar 1MW'!F6*Control!$C$8</f>
        <v>0</v>
      </c>
      <c r="G6" s="12">
        <f>'Solar 1MW'!G6*Control!$C$8</f>
        <v>0</v>
      </c>
      <c r="H6" s="12">
        <f>'Solar 1MW'!H6*Control!$C$8</f>
        <v>0</v>
      </c>
      <c r="I6" s="12">
        <f>'Solar 1MW'!I6*Control!$C$8</f>
        <v>0</v>
      </c>
      <c r="J6" s="12">
        <f>'Solar 1MW'!J6*Control!$C$8</f>
        <v>0</v>
      </c>
      <c r="K6" s="12">
        <f>'Solar 1MW'!K6*Control!$C$8</f>
        <v>5.350501406702139</v>
      </c>
      <c r="L6" s="12">
        <f>'Solar 1MW'!L6*Control!$C$8</f>
        <v>154.92639818118741</v>
      </c>
      <c r="M6" s="12">
        <f>'Solar 1MW'!M6*Control!$C$8</f>
        <v>300.08485958685145</v>
      </c>
      <c r="N6" s="12">
        <f>'Solar 1MW'!N6*Control!$C$8</f>
        <v>435.23944371516779</v>
      </c>
      <c r="O6" s="12">
        <f>'Solar 1MW'!O6*Control!$C$8</f>
        <v>451.58225580819334</v>
      </c>
      <c r="P6" s="12">
        <f>'Solar 1MW'!P6*Control!$C$8</f>
        <v>414.53959702178832</v>
      </c>
      <c r="Q6" s="12">
        <f>'Solar 1MW'!Q6*Control!$C$8</f>
        <v>270.15973927214424</v>
      </c>
      <c r="R6" s="12">
        <f>'Solar 1MW'!R6*Control!$C$8</f>
        <v>69.214719146818439</v>
      </c>
      <c r="S6" s="12">
        <f>'Solar 1MW'!S6*Control!$C$8</f>
        <v>0</v>
      </c>
      <c r="T6" s="12">
        <f>'Solar 1MW'!T6*Control!$C$8</f>
        <v>0</v>
      </c>
      <c r="U6" s="12">
        <f>'Solar 1MW'!U6*Control!$C$8</f>
        <v>0</v>
      </c>
      <c r="V6" s="12">
        <f>'Solar 1MW'!V6*Control!$C$8</f>
        <v>0</v>
      </c>
      <c r="W6" s="12">
        <f>'Solar 1MW'!W6*Control!$C$8</f>
        <v>0</v>
      </c>
      <c r="X6" s="12">
        <f>'Solar 1MW'!X6*Control!$C$8</f>
        <v>0</v>
      </c>
      <c r="Y6" s="12">
        <f>'Solar 1MW'!Y6*Control!$C$8</f>
        <v>0</v>
      </c>
      <c r="Z6" s="12">
        <f>'Solar 1MW'!Z6*Control!$C$8</f>
        <v>0</v>
      </c>
      <c r="AB6" s="7">
        <f t="shared" si="0"/>
        <v>2101.0975141388531</v>
      </c>
    </row>
    <row r="7" spans="2:32" x14ac:dyDescent="0.2">
      <c r="B7" s="6">
        <v>44201</v>
      </c>
      <c r="C7" s="12">
        <f>'Solar 1MW'!C7*Control!$C$8</f>
        <v>0</v>
      </c>
      <c r="D7" s="12">
        <f>'Solar 1MW'!D7*Control!$C$8</f>
        <v>0</v>
      </c>
      <c r="E7" s="12">
        <f>'Solar 1MW'!E7*Control!$C$8</f>
        <v>0</v>
      </c>
      <c r="F7" s="12">
        <f>'Solar 1MW'!F7*Control!$C$8</f>
        <v>0</v>
      </c>
      <c r="G7" s="12">
        <f>'Solar 1MW'!G7*Control!$C$8</f>
        <v>0</v>
      </c>
      <c r="H7" s="12">
        <f>'Solar 1MW'!H7*Control!$C$8</f>
        <v>0</v>
      </c>
      <c r="I7" s="12">
        <f>'Solar 1MW'!I7*Control!$C$8</f>
        <v>0</v>
      </c>
      <c r="J7" s="12">
        <f>'Solar 1MW'!J7*Control!$C$8</f>
        <v>0</v>
      </c>
      <c r="K7" s="12">
        <f>'Solar 1MW'!K7*Control!$C$8</f>
        <v>0.98229895592823535</v>
      </c>
      <c r="L7" s="12">
        <f>'Solar 1MW'!L7*Control!$C$8</f>
        <v>53.515238155433771</v>
      </c>
      <c r="M7" s="12">
        <f>'Solar 1MW'!M7*Control!$C$8</f>
        <v>111.22235255994478</v>
      </c>
      <c r="N7" s="12">
        <f>'Solar 1MW'!N7*Control!$C$8</f>
        <v>135.99610525148955</v>
      </c>
      <c r="O7" s="12">
        <f>'Solar 1MW'!O7*Control!$C$8</f>
        <v>188.71307804241798</v>
      </c>
      <c r="P7" s="12">
        <f>'Solar 1MW'!P7*Control!$C$8</f>
        <v>145.7955007605895</v>
      </c>
      <c r="Q7" s="12">
        <f>'Solar 1MW'!Q7*Control!$C$8</f>
        <v>107.0619350444441</v>
      </c>
      <c r="R7" s="12">
        <f>'Solar 1MW'!R7*Control!$C$8</f>
        <v>23.818980127496026</v>
      </c>
      <c r="S7" s="12">
        <f>'Solar 1MW'!S7*Control!$C$8</f>
        <v>0</v>
      </c>
      <c r="T7" s="12">
        <f>'Solar 1MW'!T7*Control!$C$8</f>
        <v>0</v>
      </c>
      <c r="U7" s="12">
        <f>'Solar 1MW'!U7*Control!$C$8</f>
        <v>0</v>
      </c>
      <c r="V7" s="12">
        <f>'Solar 1MW'!V7*Control!$C$8</f>
        <v>0</v>
      </c>
      <c r="W7" s="12">
        <f>'Solar 1MW'!W7*Control!$C$8</f>
        <v>0</v>
      </c>
      <c r="X7" s="12">
        <f>'Solar 1MW'!X7*Control!$C$8</f>
        <v>0</v>
      </c>
      <c r="Y7" s="12">
        <f>'Solar 1MW'!Y7*Control!$C$8</f>
        <v>0</v>
      </c>
      <c r="Z7" s="12">
        <f>'Solar 1MW'!Z7*Control!$C$8</f>
        <v>0</v>
      </c>
      <c r="AB7" s="7">
        <f t="shared" si="0"/>
        <v>767.10548889774395</v>
      </c>
    </row>
    <row r="8" spans="2:32" x14ac:dyDescent="0.2">
      <c r="B8" s="6">
        <v>44202</v>
      </c>
      <c r="C8" s="12">
        <f>'Solar 1MW'!C8*Control!$C$8</f>
        <v>0</v>
      </c>
      <c r="D8" s="12">
        <f>'Solar 1MW'!D8*Control!$C$8</f>
        <v>0</v>
      </c>
      <c r="E8" s="12">
        <f>'Solar 1MW'!E8*Control!$C$8</f>
        <v>0</v>
      </c>
      <c r="F8" s="12">
        <f>'Solar 1MW'!F8*Control!$C$8</f>
        <v>0</v>
      </c>
      <c r="G8" s="12">
        <f>'Solar 1MW'!G8*Control!$C$8</f>
        <v>0</v>
      </c>
      <c r="H8" s="12">
        <f>'Solar 1MW'!H8*Control!$C$8</f>
        <v>0</v>
      </c>
      <c r="I8" s="12">
        <f>'Solar 1MW'!I8*Control!$C$8</f>
        <v>0</v>
      </c>
      <c r="J8" s="12">
        <f>'Solar 1MW'!J8*Control!$C$8</f>
        <v>0</v>
      </c>
      <c r="K8" s="12">
        <f>'Solar 1MW'!K8*Control!$C$8</f>
        <v>4.6203442003900692</v>
      </c>
      <c r="L8" s="12">
        <f>'Solar 1MW'!L8*Control!$C$8</f>
        <v>127.89548135552411</v>
      </c>
      <c r="M8" s="12">
        <f>'Solar 1MW'!M8*Control!$C$8</f>
        <v>235.42929740361672</v>
      </c>
      <c r="N8" s="12">
        <f>'Solar 1MW'!N8*Control!$C$8</f>
        <v>339.13301263876247</v>
      </c>
      <c r="O8" s="12">
        <f>'Solar 1MW'!O8*Control!$C$8</f>
        <v>387.98842588316762</v>
      </c>
      <c r="P8" s="12">
        <f>'Solar 1MW'!P8*Control!$C$8</f>
        <v>320.24990780942949</v>
      </c>
      <c r="Q8" s="12">
        <f>'Solar 1MW'!Q8*Control!$C$8</f>
        <v>263.81293977307223</v>
      </c>
      <c r="R8" s="12">
        <f>'Solar 1MW'!R8*Control!$C$8</f>
        <v>75.702296478645479</v>
      </c>
      <c r="S8" s="12">
        <f>'Solar 1MW'!S8*Control!$C$8</f>
        <v>0</v>
      </c>
      <c r="T8" s="12">
        <f>'Solar 1MW'!T8*Control!$C$8</f>
        <v>0</v>
      </c>
      <c r="U8" s="12">
        <f>'Solar 1MW'!U8*Control!$C$8</f>
        <v>0</v>
      </c>
      <c r="V8" s="12">
        <f>'Solar 1MW'!V8*Control!$C$8</f>
        <v>0</v>
      </c>
      <c r="W8" s="12">
        <f>'Solar 1MW'!W8*Control!$C$8</f>
        <v>0</v>
      </c>
      <c r="X8" s="12">
        <f>'Solar 1MW'!X8*Control!$C$8</f>
        <v>0</v>
      </c>
      <c r="Y8" s="12">
        <f>'Solar 1MW'!Y8*Control!$C$8</f>
        <v>0</v>
      </c>
      <c r="Z8" s="12">
        <f>'Solar 1MW'!Z8*Control!$C$8</f>
        <v>0</v>
      </c>
      <c r="AB8" s="7">
        <f t="shared" si="0"/>
        <v>1754.831705542608</v>
      </c>
      <c r="AD8" s="8" t="s">
        <v>16</v>
      </c>
      <c r="AE8" s="11">
        <f>MAX(AB3:AB367)</f>
        <v>17086.54138347074</v>
      </c>
      <c r="AF8" t="s">
        <v>17</v>
      </c>
    </row>
    <row r="9" spans="2:32" x14ac:dyDescent="0.2">
      <c r="B9" s="6">
        <v>44203</v>
      </c>
      <c r="C9" s="12">
        <f>'Solar 1MW'!C9*Control!$C$8</f>
        <v>0</v>
      </c>
      <c r="D9" s="12">
        <f>'Solar 1MW'!D9*Control!$C$8</f>
        <v>0</v>
      </c>
      <c r="E9" s="12">
        <f>'Solar 1MW'!E9*Control!$C$8</f>
        <v>0</v>
      </c>
      <c r="F9" s="12">
        <f>'Solar 1MW'!F9*Control!$C$8</f>
        <v>0</v>
      </c>
      <c r="G9" s="12">
        <f>'Solar 1MW'!G9*Control!$C$8</f>
        <v>0</v>
      </c>
      <c r="H9" s="12">
        <f>'Solar 1MW'!H9*Control!$C$8</f>
        <v>0</v>
      </c>
      <c r="I9" s="12">
        <f>'Solar 1MW'!I9*Control!$C$8</f>
        <v>0</v>
      </c>
      <c r="J9" s="12">
        <f>'Solar 1MW'!J9*Control!$C$8</f>
        <v>0</v>
      </c>
      <c r="K9" s="12">
        <f>'Solar 1MW'!K9*Control!$C$8</f>
        <v>8.3515072962385357</v>
      </c>
      <c r="L9" s="12">
        <f>'Solar 1MW'!L9*Control!$C$8</f>
        <v>136.51517435550289</v>
      </c>
      <c r="M9" s="12">
        <f>'Solar 1MW'!M9*Control!$C$8</f>
        <v>374.76002841422212</v>
      </c>
      <c r="N9" s="12">
        <f>'Solar 1MW'!N9*Control!$C$8</f>
        <v>387.35925121163632</v>
      </c>
      <c r="O9" s="12">
        <f>'Solar 1MW'!O9*Control!$C$8</f>
        <v>232.8339518835501</v>
      </c>
      <c r="P9" s="12">
        <f>'Solar 1MW'!P9*Control!$C$8</f>
        <v>166.51894150415154</v>
      </c>
      <c r="Q9" s="12">
        <f>'Solar 1MW'!Q9*Control!$C$8</f>
        <v>63.309914854497208</v>
      </c>
      <c r="R9" s="12">
        <f>'Solar 1MW'!R9*Control!$C$8</f>
        <v>52.132626814743745</v>
      </c>
      <c r="S9" s="12">
        <f>'Solar 1MW'!S9*Control!$C$8</f>
        <v>0</v>
      </c>
      <c r="T9" s="12">
        <f>'Solar 1MW'!T9*Control!$C$8</f>
        <v>0</v>
      </c>
      <c r="U9" s="12">
        <f>'Solar 1MW'!U9*Control!$C$8</f>
        <v>0</v>
      </c>
      <c r="V9" s="12">
        <f>'Solar 1MW'!V9*Control!$C$8</f>
        <v>0</v>
      </c>
      <c r="W9" s="12">
        <f>'Solar 1MW'!W9*Control!$C$8</f>
        <v>0</v>
      </c>
      <c r="X9" s="12">
        <f>'Solar 1MW'!X9*Control!$C$8</f>
        <v>0</v>
      </c>
      <c r="Y9" s="12">
        <f>'Solar 1MW'!Y9*Control!$C$8</f>
        <v>0</v>
      </c>
      <c r="Z9" s="12">
        <f>'Solar 1MW'!Z9*Control!$C$8</f>
        <v>0</v>
      </c>
      <c r="AB9" s="7">
        <f t="shared" si="0"/>
        <v>1421.7813963345427</v>
      </c>
      <c r="AD9" s="8" t="s">
        <v>18</v>
      </c>
      <c r="AE9" s="11">
        <f>MIN(AB3:AB367)</f>
        <v>250.12223262016897</v>
      </c>
    </row>
    <row r="10" spans="2:32" x14ac:dyDescent="0.2">
      <c r="B10" s="6">
        <v>44204</v>
      </c>
      <c r="C10" s="12">
        <f>'Solar 1MW'!C10*Control!$C$8</f>
        <v>0</v>
      </c>
      <c r="D10" s="12">
        <f>'Solar 1MW'!D10*Control!$C$8</f>
        <v>0</v>
      </c>
      <c r="E10" s="12">
        <f>'Solar 1MW'!E10*Control!$C$8</f>
        <v>0</v>
      </c>
      <c r="F10" s="12">
        <f>'Solar 1MW'!F10*Control!$C$8</f>
        <v>0</v>
      </c>
      <c r="G10" s="12">
        <f>'Solar 1MW'!G10*Control!$C$8</f>
        <v>0</v>
      </c>
      <c r="H10" s="12">
        <f>'Solar 1MW'!H10*Control!$C$8</f>
        <v>0</v>
      </c>
      <c r="I10" s="12">
        <f>'Solar 1MW'!I10*Control!$C$8</f>
        <v>0</v>
      </c>
      <c r="J10" s="12">
        <f>'Solar 1MW'!J10*Control!$C$8</f>
        <v>0</v>
      </c>
      <c r="K10" s="12">
        <f>'Solar 1MW'!K10*Control!$C$8</f>
        <v>1.000780961904467</v>
      </c>
      <c r="L10" s="12">
        <f>'Solar 1MW'!L10*Control!$C$8</f>
        <v>32.24992072601539</v>
      </c>
      <c r="M10" s="12">
        <f>'Solar 1MW'!M10*Control!$C$8</f>
        <v>48.855413244405106</v>
      </c>
      <c r="N10" s="12">
        <f>'Solar 1MW'!N10*Control!$C$8</f>
        <v>36.972663104197174</v>
      </c>
      <c r="O10" s="12">
        <f>'Solar 1MW'!O10*Control!$C$8</f>
        <v>57.043335126045513</v>
      </c>
      <c r="P10" s="12">
        <f>'Solar 1MW'!P10*Control!$C$8</f>
        <v>379.40019161676548</v>
      </c>
      <c r="Q10" s="12">
        <f>'Solar 1MW'!Q10*Control!$C$8</f>
        <v>247.66674476490041</v>
      </c>
      <c r="R10" s="12">
        <f>'Solar 1MW'!R10*Control!$C$8</f>
        <v>79.181632412213574</v>
      </c>
      <c r="S10" s="12">
        <f>'Solar 1MW'!S10*Control!$C$8</f>
        <v>0</v>
      </c>
      <c r="T10" s="12">
        <f>'Solar 1MW'!T10*Control!$C$8</f>
        <v>0</v>
      </c>
      <c r="U10" s="12">
        <f>'Solar 1MW'!U10*Control!$C$8</f>
        <v>0</v>
      </c>
      <c r="V10" s="12">
        <f>'Solar 1MW'!V10*Control!$C$8</f>
        <v>0</v>
      </c>
      <c r="W10" s="12">
        <f>'Solar 1MW'!W10*Control!$C$8</f>
        <v>0</v>
      </c>
      <c r="X10" s="12">
        <f>'Solar 1MW'!X10*Control!$C$8</f>
        <v>0</v>
      </c>
      <c r="Y10" s="12">
        <f>'Solar 1MW'!Y10*Control!$C$8</f>
        <v>0</v>
      </c>
      <c r="Z10" s="12">
        <f>'Solar 1MW'!Z10*Control!$C$8</f>
        <v>0</v>
      </c>
      <c r="AB10" s="7">
        <f t="shared" si="0"/>
        <v>882.37068195644713</v>
      </c>
    </row>
    <row r="11" spans="2:32" x14ac:dyDescent="0.2">
      <c r="B11" s="6">
        <v>44205</v>
      </c>
      <c r="C11" s="12">
        <f>'Solar 1MW'!C11*Control!$C$8</f>
        <v>0</v>
      </c>
      <c r="D11" s="12">
        <f>'Solar 1MW'!D11*Control!$C$8</f>
        <v>0</v>
      </c>
      <c r="E11" s="12">
        <f>'Solar 1MW'!E11*Control!$C$8</f>
        <v>0</v>
      </c>
      <c r="F11" s="12">
        <f>'Solar 1MW'!F11*Control!$C$8</f>
        <v>0</v>
      </c>
      <c r="G11" s="12">
        <f>'Solar 1MW'!G11*Control!$C$8</f>
        <v>0</v>
      </c>
      <c r="H11" s="12">
        <f>'Solar 1MW'!H11*Control!$C$8</f>
        <v>0</v>
      </c>
      <c r="I11" s="12">
        <f>'Solar 1MW'!I11*Control!$C$8</f>
        <v>0</v>
      </c>
      <c r="J11" s="12">
        <f>'Solar 1MW'!J11*Control!$C$8</f>
        <v>0</v>
      </c>
      <c r="K11" s="12">
        <f>'Solar 1MW'!K11*Control!$C$8</f>
        <v>8.7463144026244244</v>
      </c>
      <c r="L11" s="12">
        <f>'Solar 1MW'!L11*Control!$C$8</f>
        <v>76.823013862310603</v>
      </c>
      <c r="M11" s="12">
        <f>'Solar 1MW'!M11*Control!$C$8</f>
        <v>153.66018415473067</v>
      </c>
      <c r="N11" s="12">
        <f>'Solar 1MW'!N11*Control!$C$8</f>
        <v>88.233882998870072</v>
      </c>
      <c r="O11" s="12">
        <f>'Solar 1MW'!O11*Control!$C$8</f>
        <v>97.380509786256269</v>
      </c>
      <c r="P11" s="12">
        <f>'Solar 1MW'!P11*Control!$C$8</f>
        <v>362.60122788687983</v>
      </c>
      <c r="Q11" s="12">
        <f>'Solar 1MW'!Q11*Control!$C$8</f>
        <v>222.92445080693219</v>
      </c>
      <c r="R11" s="12">
        <f>'Solar 1MW'!R11*Control!$C$8</f>
        <v>81.564631480638326</v>
      </c>
      <c r="S11" s="12">
        <f>'Solar 1MW'!S11*Control!$C$8</f>
        <v>0</v>
      </c>
      <c r="T11" s="12">
        <f>'Solar 1MW'!T11*Control!$C$8</f>
        <v>0</v>
      </c>
      <c r="U11" s="12">
        <f>'Solar 1MW'!U11*Control!$C$8</f>
        <v>0</v>
      </c>
      <c r="V11" s="12">
        <f>'Solar 1MW'!V11*Control!$C$8</f>
        <v>0</v>
      </c>
      <c r="W11" s="12">
        <f>'Solar 1MW'!W11*Control!$C$8</f>
        <v>0</v>
      </c>
      <c r="X11" s="12">
        <f>'Solar 1MW'!X11*Control!$C$8</f>
        <v>0</v>
      </c>
      <c r="Y11" s="12">
        <f>'Solar 1MW'!Y11*Control!$C$8</f>
        <v>0</v>
      </c>
      <c r="Z11" s="12">
        <f>'Solar 1MW'!Z11*Control!$C$8</f>
        <v>0</v>
      </c>
      <c r="AB11" s="7">
        <f t="shared" si="0"/>
        <v>1091.9342153792422</v>
      </c>
    </row>
    <row r="12" spans="2:32" x14ac:dyDescent="0.2">
      <c r="B12" s="6">
        <v>44206</v>
      </c>
      <c r="C12" s="12">
        <f>'Solar 1MW'!C12*Control!$C$8</f>
        <v>0</v>
      </c>
      <c r="D12" s="12">
        <f>'Solar 1MW'!D12*Control!$C$8</f>
        <v>0</v>
      </c>
      <c r="E12" s="12">
        <f>'Solar 1MW'!E12*Control!$C$8</f>
        <v>0</v>
      </c>
      <c r="F12" s="12">
        <f>'Solar 1MW'!F12*Control!$C$8</f>
        <v>0</v>
      </c>
      <c r="G12" s="12">
        <f>'Solar 1MW'!G12*Control!$C$8</f>
        <v>0</v>
      </c>
      <c r="H12" s="12">
        <f>'Solar 1MW'!H12*Control!$C$8</f>
        <v>0</v>
      </c>
      <c r="I12" s="12">
        <f>'Solar 1MW'!I12*Control!$C$8</f>
        <v>0</v>
      </c>
      <c r="J12" s="12">
        <f>'Solar 1MW'!J12*Control!$C$8</f>
        <v>0</v>
      </c>
      <c r="K12" s="12">
        <f>'Solar 1MW'!K12*Control!$C$8</f>
        <v>10.677094175886088</v>
      </c>
      <c r="L12" s="12">
        <f>'Solar 1MW'!L12*Control!$C$8</f>
        <v>138.11956976790768</v>
      </c>
      <c r="M12" s="12">
        <f>'Solar 1MW'!M12*Control!$C$8</f>
        <v>284.56783925021091</v>
      </c>
      <c r="N12" s="12">
        <f>'Solar 1MW'!N12*Control!$C$8</f>
        <v>268.16210969003237</v>
      </c>
      <c r="O12" s="12">
        <f>'Solar 1MW'!O12*Control!$C$8</f>
        <v>209.86121168926363</v>
      </c>
      <c r="P12" s="12">
        <f>'Solar 1MW'!P12*Control!$C$8</f>
        <v>358.15768176918999</v>
      </c>
      <c r="Q12" s="12">
        <f>'Solar 1MW'!Q12*Control!$C$8</f>
        <v>177.38006927146048</v>
      </c>
      <c r="R12" s="12">
        <f>'Solar 1MW'!R12*Control!$C$8</f>
        <v>7.3807694248996887</v>
      </c>
      <c r="S12" s="12">
        <f>'Solar 1MW'!S12*Control!$C$8</f>
        <v>0</v>
      </c>
      <c r="T12" s="12">
        <f>'Solar 1MW'!T12*Control!$C$8</f>
        <v>0</v>
      </c>
      <c r="U12" s="12">
        <f>'Solar 1MW'!U12*Control!$C$8</f>
        <v>0</v>
      </c>
      <c r="V12" s="12">
        <f>'Solar 1MW'!V12*Control!$C$8</f>
        <v>0</v>
      </c>
      <c r="W12" s="12">
        <f>'Solar 1MW'!W12*Control!$C$8</f>
        <v>0</v>
      </c>
      <c r="X12" s="12">
        <f>'Solar 1MW'!X12*Control!$C$8</f>
        <v>0</v>
      </c>
      <c r="Y12" s="12">
        <f>'Solar 1MW'!Y12*Control!$C$8</f>
        <v>0</v>
      </c>
      <c r="Z12" s="12">
        <f>'Solar 1MW'!Z12*Control!$C$8</f>
        <v>0</v>
      </c>
      <c r="AB12" s="7">
        <f t="shared" si="0"/>
        <v>1454.3063450388508</v>
      </c>
    </row>
    <row r="13" spans="2:32" x14ac:dyDescent="0.2">
      <c r="B13" s="6">
        <v>44207</v>
      </c>
      <c r="C13" s="12">
        <f>'Solar 1MW'!C13*Control!$C$8</f>
        <v>0</v>
      </c>
      <c r="D13" s="12">
        <f>'Solar 1MW'!D13*Control!$C$8</f>
        <v>0</v>
      </c>
      <c r="E13" s="12">
        <f>'Solar 1MW'!E13*Control!$C$8</f>
        <v>0</v>
      </c>
      <c r="F13" s="12">
        <f>'Solar 1MW'!F13*Control!$C$8</f>
        <v>0</v>
      </c>
      <c r="G13" s="12">
        <f>'Solar 1MW'!G13*Control!$C$8</f>
        <v>0</v>
      </c>
      <c r="H13" s="12">
        <f>'Solar 1MW'!H13*Control!$C$8</f>
        <v>0</v>
      </c>
      <c r="I13" s="12">
        <f>'Solar 1MW'!I13*Control!$C$8</f>
        <v>0</v>
      </c>
      <c r="J13" s="12">
        <f>'Solar 1MW'!J13*Control!$C$8</f>
        <v>0</v>
      </c>
      <c r="K13" s="12">
        <f>'Solar 1MW'!K13*Control!$C$8</f>
        <v>4.1321046552817835</v>
      </c>
      <c r="L13" s="12">
        <f>'Solar 1MW'!L13*Control!$C$8</f>
        <v>180.43156642838727</v>
      </c>
      <c r="M13" s="12">
        <f>'Solar 1MW'!M13*Control!$C$8</f>
        <v>315.67266207403929</v>
      </c>
      <c r="N13" s="12">
        <f>'Solar 1MW'!N13*Control!$C$8</f>
        <v>305.2440918934081</v>
      </c>
      <c r="O13" s="12">
        <f>'Solar 1MW'!O13*Control!$C$8</f>
        <v>417.44166519422635</v>
      </c>
      <c r="P13" s="12">
        <f>'Solar 1MW'!P13*Control!$C$8</f>
        <v>391.20508139137132</v>
      </c>
      <c r="Q13" s="12">
        <f>'Solar 1MW'!Q13*Control!$C$8</f>
        <v>244.16696065450753</v>
      </c>
      <c r="R13" s="12">
        <f>'Solar 1MW'!R13*Control!$C$8</f>
        <v>101.79259717036949</v>
      </c>
      <c r="S13" s="12">
        <f>'Solar 1MW'!S13*Control!$C$8</f>
        <v>1.1434463186741881</v>
      </c>
      <c r="T13" s="12">
        <f>'Solar 1MW'!T13*Control!$C$8</f>
        <v>0</v>
      </c>
      <c r="U13" s="12">
        <f>'Solar 1MW'!U13*Control!$C$8</f>
        <v>0</v>
      </c>
      <c r="V13" s="12">
        <f>'Solar 1MW'!V13*Control!$C$8</f>
        <v>0</v>
      </c>
      <c r="W13" s="12">
        <f>'Solar 1MW'!W13*Control!$C$8</f>
        <v>0</v>
      </c>
      <c r="X13" s="12">
        <f>'Solar 1MW'!X13*Control!$C$8</f>
        <v>0</v>
      </c>
      <c r="Y13" s="12">
        <f>'Solar 1MW'!Y13*Control!$C$8</f>
        <v>0</v>
      </c>
      <c r="Z13" s="12">
        <f>'Solar 1MW'!Z13*Control!$C$8</f>
        <v>0</v>
      </c>
      <c r="AB13" s="7">
        <f t="shared" si="0"/>
        <v>1961.2301757802652</v>
      </c>
    </row>
    <row r="14" spans="2:32" x14ac:dyDescent="0.2">
      <c r="B14" s="6">
        <v>44208</v>
      </c>
      <c r="C14" s="12">
        <f>'Solar 1MW'!C14*Control!$C$8</f>
        <v>0</v>
      </c>
      <c r="D14" s="12">
        <f>'Solar 1MW'!D14*Control!$C$8</f>
        <v>0</v>
      </c>
      <c r="E14" s="12">
        <f>'Solar 1MW'!E14*Control!$C$8</f>
        <v>0</v>
      </c>
      <c r="F14" s="12">
        <f>'Solar 1MW'!F14*Control!$C$8</f>
        <v>0</v>
      </c>
      <c r="G14" s="12">
        <f>'Solar 1MW'!G14*Control!$C$8</f>
        <v>0</v>
      </c>
      <c r="H14" s="12">
        <f>'Solar 1MW'!H14*Control!$C$8</f>
        <v>0</v>
      </c>
      <c r="I14" s="12">
        <f>'Solar 1MW'!I14*Control!$C$8</f>
        <v>0</v>
      </c>
      <c r="J14" s="12">
        <f>'Solar 1MW'!J14*Control!$C$8</f>
        <v>0</v>
      </c>
      <c r="K14" s="12">
        <f>'Solar 1MW'!K14*Control!$C$8</f>
        <v>7.9370384813672947</v>
      </c>
      <c r="L14" s="12">
        <f>'Solar 1MW'!L14*Control!$C$8</f>
        <v>180.29000212729278</v>
      </c>
      <c r="M14" s="12">
        <f>'Solar 1MW'!M14*Control!$C$8</f>
        <v>368.87724523540447</v>
      </c>
      <c r="N14" s="12">
        <f>'Solar 1MW'!N14*Control!$C$8</f>
        <v>486.06889249150248</v>
      </c>
      <c r="O14" s="12">
        <f>'Solar 1MW'!O14*Control!$C$8</f>
        <v>511.31452618669562</v>
      </c>
      <c r="P14" s="12">
        <f>'Solar 1MW'!P14*Control!$C$8</f>
        <v>430.33188127722377</v>
      </c>
      <c r="Q14" s="12">
        <f>'Solar 1MW'!Q14*Control!$C$8</f>
        <v>290.71802166442927</v>
      </c>
      <c r="R14" s="12">
        <f>'Solar 1MW'!R14*Control!$C$8</f>
        <v>103.64079776799267</v>
      </c>
      <c r="S14" s="12">
        <f>'Solar 1MW'!S14*Control!$C$8</f>
        <v>0</v>
      </c>
      <c r="T14" s="12">
        <f>'Solar 1MW'!T14*Control!$C$8</f>
        <v>0</v>
      </c>
      <c r="U14" s="12">
        <f>'Solar 1MW'!U14*Control!$C$8</f>
        <v>0</v>
      </c>
      <c r="V14" s="12">
        <f>'Solar 1MW'!V14*Control!$C$8</f>
        <v>0</v>
      </c>
      <c r="W14" s="12">
        <f>'Solar 1MW'!W14*Control!$C$8</f>
        <v>0</v>
      </c>
      <c r="X14" s="12">
        <f>'Solar 1MW'!X14*Control!$C$8</f>
        <v>0</v>
      </c>
      <c r="Y14" s="12">
        <f>'Solar 1MW'!Y14*Control!$C$8</f>
        <v>0</v>
      </c>
      <c r="Z14" s="12">
        <f>'Solar 1MW'!Z14*Control!$C$8</f>
        <v>0</v>
      </c>
      <c r="AB14" s="7">
        <f t="shared" si="0"/>
        <v>2379.1784052319085</v>
      </c>
    </row>
    <row r="15" spans="2:32" x14ac:dyDescent="0.2">
      <c r="B15" s="6">
        <v>44209</v>
      </c>
      <c r="C15" s="12">
        <f>'Solar 1MW'!C15*Control!$C$8</f>
        <v>0</v>
      </c>
      <c r="D15" s="12">
        <f>'Solar 1MW'!D15*Control!$C$8</f>
        <v>0</v>
      </c>
      <c r="E15" s="12">
        <f>'Solar 1MW'!E15*Control!$C$8</f>
        <v>0</v>
      </c>
      <c r="F15" s="12">
        <f>'Solar 1MW'!F15*Control!$C$8</f>
        <v>0</v>
      </c>
      <c r="G15" s="12">
        <f>'Solar 1MW'!G15*Control!$C$8</f>
        <v>0</v>
      </c>
      <c r="H15" s="12">
        <f>'Solar 1MW'!H15*Control!$C$8</f>
        <v>0</v>
      </c>
      <c r="I15" s="12">
        <f>'Solar 1MW'!I15*Control!$C$8</f>
        <v>0</v>
      </c>
      <c r="J15" s="12">
        <f>'Solar 1MW'!J15*Control!$C$8</f>
        <v>0</v>
      </c>
      <c r="K15" s="12">
        <f>'Solar 1MW'!K15*Control!$C$8</f>
        <v>9.5154804385714318</v>
      </c>
      <c r="L15" s="12">
        <f>'Solar 1MW'!L15*Control!$C$8</f>
        <v>184.52120179334074</v>
      </c>
      <c r="M15" s="12">
        <f>'Solar 1MW'!M15*Control!$C$8</f>
        <v>296.22330004032813</v>
      </c>
      <c r="N15" s="12">
        <f>'Solar 1MW'!N15*Control!$C$8</f>
        <v>347.78416437231778</v>
      </c>
      <c r="O15" s="12">
        <f>'Solar 1MW'!O15*Control!$C$8</f>
        <v>360.43057527009688</v>
      </c>
      <c r="P15" s="12">
        <f>'Solar 1MW'!P15*Control!$C$8</f>
        <v>264.11179774204959</v>
      </c>
      <c r="Q15" s="12">
        <f>'Solar 1MW'!Q15*Control!$C$8</f>
        <v>315.38953347185014</v>
      </c>
      <c r="R15" s="12">
        <f>'Solar 1MW'!R15*Control!$C$8</f>
        <v>111.46615774516316</v>
      </c>
      <c r="S15" s="12">
        <f>'Solar 1MW'!S15*Control!$C$8</f>
        <v>3.2096559399829636</v>
      </c>
      <c r="T15" s="12">
        <f>'Solar 1MW'!T15*Control!$C$8</f>
        <v>0</v>
      </c>
      <c r="U15" s="12">
        <f>'Solar 1MW'!U15*Control!$C$8</f>
        <v>0</v>
      </c>
      <c r="V15" s="12">
        <f>'Solar 1MW'!V15*Control!$C$8</f>
        <v>0</v>
      </c>
      <c r="W15" s="12">
        <f>'Solar 1MW'!W15*Control!$C$8</f>
        <v>0</v>
      </c>
      <c r="X15" s="12">
        <f>'Solar 1MW'!X15*Control!$C$8</f>
        <v>0</v>
      </c>
      <c r="Y15" s="12">
        <f>'Solar 1MW'!Y15*Control!$C$8</f>
        <v>0</v>
      </c>
      <c r="Z15" s="12">
        <f>'Solar 1MW'!Z15*Control!$C$8</f>
        <v>0</v>
      </c>
      <c r="AB15" s="7">
        <f t="shared" si="0"/>
        <v>1892.651866813701</v>
      </c>
    </row>
    <row r="16" spans="2:32" x14ac:dyDescent="0.2">
      <c r="B16" s="6">
        <v>44210</v>
      </c>
      <c r="C16" s="12">
        <f>'Solar 1MW'!C16*Control!$C$8</f>
        <v>0</v>
      </c>
      <c r="D16" s="12">
        <f>'Solar 1MW'!D16*Control!$C$8</f>
        <v>0</v>
      </c>
      <c r="E16" s="12">
        <f>'Solar 1MW'!E16*Control!$C$8</f>
        <v>0</v>
      </c>
      <c r="F16" s="12">
        <f>'Solar 1MW'!F16*Control!$C$8</f>
        <v>0</v>
      </c>
      <c r="G16" s="12">
        <f>'Solar 1MW'!G16*Control!$C$8</f>
        <v>0</v>
      </c>
      <c r="H16" s="12">
        <f>'Solar 1MW'!H16*Control!$C$8</f>
        <v>0</v>
      </c>
      <c r="I16" s="12">
        <f>'Solar 1MW'!I16*Control!$C$8</f>
        <v>0</v>
      </c>
      <c r="J16" s="12">
        <f>'Solar 1MW'!J16*Control!$C$8</f>
        <v>0</v>
      </c>
      <c r="K16" s="12">
        <f>'Solar 1MW'!K16*Control!$C$8</f>
        <v>1.131334706247211</v>
      </c>
      <c r="L16" s="12">
        <f>'Solar 1MW'!L16*Control!$C$8</f>
        <v>38.096526361219951</v>
      </c>
      <c r="M16" s="12">
        <f>'Solar 1MW'!M16*Control!$C$8</f>
        <v>74.160818533393837</v>
      </c>
      <c r="N16" s="12">
        <f>'Solar 1MW'!N16*Control!$C$8</f>
        <v>98.835476214172402</v>
      </c>
      <c r="O16" s="12">
        <f>'Solar 1MW'!O16*Control!$C$8</f>
        <v>100.29830732548267</v>
      </c>
      <c r="P16" s="12">
        <f>'Solar 1MW'!P16*Control!$C$8</f>
        <v>83.672366630268186</v>
      </c>
      <c r="Q16" s="12">
        <f>'Solar 1MW'!Q16*Control!$C$8</f>
        <v>56.916713723399837</v>
      </c>
      <c r="R16" s="12">
        <f>'Solar 1MW'!R16*Control!$C$8</f>
        <v>25.47764185532041</v>
      </c>
      <c r="S16" s="12">
        <f>'Solar 1MW'!S16*Control!$C$8</f>
        <v>0</v>
      </c>
      <c r="T16" s="12">
        <f>'Solar 1MW'!T16*Control!$C$8</f>
        <v>0</v>
      </c>
      <c r="U16" s="12">
        <f>'Solar 1MW'!U16*Control!$C$8</f>
        <v>0</v>
      </c>
      <c r="V16" s="12">
        <f>'Solar 1MW'!V16*Control!$C$8</f>
        <v>0</v>
      </c>
      <c r="W16" s="12">
        <f>'Solar 1MW'!W16*Control!$C$8</f>
        <v>0</v>
      </c>
      <c r="X16" s="12">
        <f>'Solar 1MW'!X16*Control!$C$8</f>
        <v>0</v>
      </c>
      <c r="Y16" s="12">
        <f>'Solar 1MW'!Y16*Control!$C$8</f>
        <v>0</v>
      </c>
      <c r="Z16" s="12">
        <f>'Solar 1MW'!Z16*Control!$C$8</f>
        <v>0</v>
      </c>
      <c r="AB16" s="7">
        <f t="shared" si="0"/>
        <v>478.58918534950448</v>
      </c>
    </row>
    <row r="17" spans="2:28" x14ac:dyDescent="0.2">
      <c r="B17" s="6">
        <v>44211</v>
      </c>
      <c r="C17" s="12">
        <f>'Solar 1MW'!C17*Control!$C$8</f>
        <v>0</v>
      </c>
      <c r="D17" s="12">
        <f>'Solar 1MW'!D17*Control!$C$8</f>
        <v>0</v>
      </c>
      <c r="E17" s="12">
        <f>'Solar 1MW'!E17*Control!$C$8</f>
        <v>0</v>
      </c>
      <c r="F17" s="12">
        <f>'Solar 1MW'!F17*Control!$C$8</f>
        <v>0</v>
      </c>
      <c r="G17" s="12">
        <f>'Solar 1MW'!G17*Control!$C$8</f>
        <v>0</v>
      </c>
      <c r="H17" s="12">
        <f>'Solar 1MW'!H17*Control!$C$8</f>
        <v>0</v>
      </c>
      <c r="I17" s="12">
        <f>'Solar 1MW'!I17*Control!$C$8</f>
        <v>0</v>
      </c>
      <c r="J17" s="12">
        <f>'Solar 1MW'!J17*Control!$C$8</f>
        <v>0</v>
      </c>
      <c r="K17" s="12">
        <f>'Solar 1MW'!K17*Control!$C$8</f>
        <v>2.009741194538841</v>
      </c>
      <c r="L17" s="12">
        <f>'Solar 1MW'!L17*Control!$C$8</f>
        <v>43.458667499345424</v>
      </c>
      <c r="M17" s="12">
        <f>'Solar 1MW'!M17*Control!$C$8</f>
        <v>82.115159318228208</v>
      </c>
      <c r="N17" s="12">
        <f>'Solar 1MW'!N17*Control!$C$8</f>
        <v>102.83860006179026</v>
      </c>
      <c r="O17" s="12">
        <f>'Solar 1MW'!O17*Control!$C$8</f>
        <v>109.65728056451069</v>
      </c>
      <c r="P17" s="12">
        <f>'Solar 1MW'!P17*Control!$C$8</f>
        <v>108.170855403018</v>
      </c>
      <c r="Q17" s="12">
        <f>'Solar 1MW'!Q17*Control!$C$8</f>
        <v>80.369199604728877</v>
      </c>
      <c r="R17" s="12">
        <f>'Solar 1MW'!R17*Control!$C$8</f>
        <v>32.482715354481961</v>
      </c>
      <c r="S17" s="12">
        <f>'Solar 1MW'!S17*Control!$C$8</f>
        <v>0</v>
      </c>
      <c r="T17" s="12">
        <f>'Solar 1MW'!T17*Control!$C$8</f>
        <v>0</v>
      </c>
      <c r="U17" s="12">
        <f>'Solar 1MW'!U17*Control!$C$8</f>
        <v>0</v>
      </c>
      <c r="V17" s="12">
        <f>'Solar 1MW'!V17*Control!$C$8</f>
        <v>0</v>
      </c>
      <c r="W17" s="12">
        <f>'Solar 1MW'!W17*Control!$C$8</f>
        <v>0</v>
      </c>
      <c r="X17" s="12">
        <f>'Solar 1MW'!X17*Control!$C$8</f>
        <v>0</v>
      </c>
      <c r="Y17" s="12">
        <f>'Solar 1MW'!Y17*Control!$C$8</f>
        <v>0</v>
      </c>
      <c r="Z17" s="12">
        <f>'Solar 1MW'!Z17*Control!$C$8</f>
        <v>0</v>
      </c>
      <c r="AB17" s="7">
        <f t="shared" si="0"/>
        <v>561.10221900064221</v>
      </c>
    </row>
    <row r="18" spans="2:28" x14ac:dyDescent="0.2">
      <c r="B18" s="6">
        <v>44212</v>
      </c>
      <c r="C18" s="12">
        <f>'Solar 1MW'!C18*Control!$C$8</f>
        <v>0</v>
      </c>
      <c r="D18" s="12">
        <f>'Solar 1MW'!D18*Control!$C$8</f>
        <v>0</v>
      </c>
      <c r="E18" s="12">
        <f>'Solar 1MW'!E18*Control!$C$8</f>
        <v>0</v>
      </c>
      <c r="F18" s="12">
        <f>'Solar 1MW'!F18*Control!$C$8</f>
        <v>0</v>
      </c>
      <c r="G18" s="12">
        <f>'Solar 1MW'!G18*Control!$C$8</f>
        <v>0</v>
      </c>
      <c r="H18" s="12">
        <f>'Solar 1MW'!H18*Control!$C$8</f>
        <v>0</v>
      </c>
      <c r="I18" s="12">
        <f>'Solar 1MW'!I18*Control!$C$8</f>
        <v>0</v>
      </c>
      <c r="J18" s="12">
        <f>'Solar 1MW'!J18*Control!$C$8</f>
        <v>0</v>
      </c>
      <c r="K18" s="12">
        <f>'Solar 1MW'!K18*Control!$C$8</f>
        <v>1.5445451717753893</v>
      </c>
      <c r="L18" s="12">
        <f>'Solar 1MW'!L18*Control!$C$8</f>
        <v>27.334493604677139</v>
      </c>
      <c r="M18" s="12">
        <f>'Solar 1MW'!M18*Control!$C$8</f>
        <v>55.47275785223551</v>
      </c>
      <c r="N18" s="12">
        <f>'Solar 1MW'!N18*Control!$C$8</f>
        <v>72.048364573727483</v>
      </c>
      <c r="O18" s="12">
        <f>'Solar 1MW'!O18*Control!$C$8</f>
        <v>70.388916377563703</v>
      </c>
      <c r="P18" s="12">
        <f>'Solar 1MW'!P18*Control!$C$8</f>
        <v>64.466023313435954</v>
      </c>
      <c r="Q18" s="12">
        <f>'Solar 1MW'!Q18*Control!$C$8</f>
        <v>47.25023136366088</v>
      </c>
      <c r="R18" s="12">
        <f>'Solar 1MW'!R18*Control!$C$8</f>
        <v>18.976694561723292</v>
      </c>
      <c r="S18" s="12">
        <f>'Solar 1MW'!S18*Control!$C$8</f>
        <v>0</v>
      </c>
      <c r="T18" s="12">
        <f>'Solar 1MW'!T18*Control!$C$8</f>
        <v>0</v>
      </c>
      <c r="U18" s="12">
        <f>'Solar 1MW'!U18*Control!$C$8</f>
        <v>0</v>
      </c>
      <c r="V18" s="12">
        <f>'Solar 1MW'!V18*Control!$C$8</f>
        <v>0</v>
      </c>
      <c r="W18" s="12">
        <f>'Solar 1MW'!W18*Control!$C$8</f>
        <v>0</v>
      </c>
      <c r="X18" s="12">
        <f>'Solar 1MW'!X18*Control!$C$8</f>
        <v>0</v>
      </c>
      <c r="Y18" s="12">
        <f>'Solar 1MW'!Y18*Control!$C$8</f>
        <v>0</v>
      </c>
      <c r="Z18" s="12">
        <f>'Solar 1MW'!Z18*Control!$C$8</f>
        <v>0</v>
      </c>
      <c r="AB18" s="7">
        <f t="shared" si="0"/>
        <v>357.48202681879934</v>
      </c>
    </row>
    <row r="19" spans="2:28" x14ac:dyDescent="0.2">
      <c r="B19" s="6">
        <v>44213</v>
      </c>
      <c r="C19" s="12">
        <f>'Solar 1MW'!C19*Control!$C$8</f>
        <v>0</v>
      </c>
      <c r="D19" s="12">
        <f>'Solar 1MW'!D19*Control!$C$8</f>
        <v>0</v>
      </c>
      <c r="E19" s="12">
        <f>'Solar 1MW'!E19*Control!$C$8</f>
        <v>0</v>
      </c>
      <c r="F19" s="12">
        <f>'Solar 1MW'!F19*Control!$C$8</f>
        <v>0</v>
      </c>
      <c r="G19" s="12">
        <f>'Solar 1MW'!G19*Control!$C$8</f>
        <v>0</v>
      </c>
      <c r="H19" s="12">
        <f>'Solar 1MW'!H19*Control!$C$8</f>
        <v>0</v>
      </c>
      <c r="I19" s="12">
        <f>'Solar 1MW'!I19*Control!$C$8</f>
        <v>0</v>
      </c>
      <c r="J19" s="12">
        <f>'Solar 1MW'!J19*Control!$C$8</f>
        <v>0</v>
      </c>
      <c r="K19" s="12">
        <f>'Solar 1MW'!K19*Control!$C$8</f>
        <v>13.645225688834975</v>
      </c>
      <c r="L19" s="12">
        <f>'Solar 1MW'!L19*Control!$C$8</f>
        <v>194.10825085079881</v>
      </c>
      <c r="M19" s="12">
        <f>'Solar 1MW'!M19*Control!$C$8</f>
        <v>379.80129046986667</v>
      </c>
      <c r="N19" s="12">
        <f>'Solar 1MW'!N19*Control!$C$8</f>
        <v>490.07201633912035</v>
      </c>
      <c r="O19" s="12">
        <f>'Solar 1MW'!O19*Control!$C$8</f>
        <v>493.95716993582607</v>
      </c>
      <c r="P19" s="12">
        <f>'Solar 1MW'!P19*Control!$C$8</f>
        <v>442.67156952263133</v>
      </c>
      <c r="Q19" s="12">
        <f>'Solar 1MW'!Q19*Control!$C$8</f>
        <v>285.11050240440659</v>
      </c>
      <c r="R19" s="12">
        <f>'Solar 1MW'!R19*Control!$C$8</f>
        <v>113.96712706450008</v>
      </c>
      <c r="S19" s="12">
        <f>'Solar 1MW'!S19*Control!$C$8</f>
        <v>0</v>
      </c>
      <c r="T19" s="12">
        <f>'Solar 1MW'!T19*Control!$C$8</f>
        <v>0</v>
      </c>
      <c r="U19" s="12">
        <f>'Solar 1MW'!U19*Control!$C$8</f>
        <v>0</v>
      </c>
      <c r="V19" s="12">
        <f>'Solar 1MW'!V19*Control!$C$8</f>
        <v>0</v>
      </c>
      <c r="W19" s="12">
        <f>'Solar 1MW'!W19*Control!$C$8</f>
        <v>0</v>
      </c>
      <c r="X19" s="12">
        <f>'Solar 1MW'!X19*Control!$C$8</f>
        <v>0</v>
      </c>
      <c r="Y19" s="12">
        <f>'Solar 1MW'!Y19*Control!$C$8</f>
        <v>0</v>
      </c>
      <c r="Z19" s="12">
        <f>'Solar 1MW'!Z19*Control!$C$8</f>
        <v>0</v>
      </c>
      <c r="AB19" s="7">
        <f t="shared" si="0"/>
        <v>2413.333152275985</v>
      </c>
    </row>
    <row r="20" spans="2:28" x14ac:dyDescent="0.2">
      <c r="B20" s="6">
        <v>44214</v>
      </c>
      <c r="C20" s="12">
        <f>'Solar 1MW'!C20*Control!$C$8</f>
        <v>0</v>
      </c>
      <c r="D20" s="12">
        <f>'Solar 1MW'!D20*Control!$C$8</f>
        <v>0</v>
      </c>
      <c r="E20" s="12">
        <f>'Solar 1MW'!E20*Control!$C$8</f>
        <v>0</v>
      </c>
      <c r="F20" s="12">
        <f>'Solar 1MW'!F20*Control!$C$8</f>
        <v>0</v>
      </c>
      <c r="G20" s="12">
        <f>'Solar 1MW'!G20*Control!$C$8</f>
        <v>0</v>
      </c>
      <c r="H20" s="12">
        <f>'Solar 1MW'!H20*Control!$C$8</f>
        <v>0</v>
      </c>
      <c r="I20" s="12">
        <f>'Solar 1MW'!I20*Control!$C$8</f>
        <v>0</v>
      </c>
      <c r="J20" s="12">
        <f>'Solar 1MW'!J20*Control!$C$8</f>
        <v>0</v>
      </c>
      <c r="K20" s="12">
        <f>'Solar 1MW'!K20*Control!$C$8</f>
        <v>4.9002482823875546</v>
      </c>
      <c r="L20" s="12">
        <f>'Solar 1MW'!L20*Control!$C$8</f>
        <v>97.435562570015279</v>
      </c>
      <c r="M20" s="12">
        <f>'Solar 1MW'!M20*Control!$C$8</f>
        <v>206.49512719657125</v>
      </c>
      <c r="N20" s="12">
        <f>'Solar 1MW'!N20*Control!$C$8</f>
        <v>402.90773028185339</v>
      </c>
      <c r="O20" s="12">
        <f>'Solar 1MW'!O20*Control!$C$8</f>
        <v>513.81549550603268</v>
      </c>
      <c r="P20" s="12">
        <f>'Solar 1MW'!P20*Control!$C$8</f>
        <v>539.32066375323257</v>
      </c>
      <c r="Q20" s="12">
        <f>'Solar 1MW'!Q20*Control!$C$8</f>
        <v>363.9618181140662</v>
      </c>
      <c r="R20" s="12">
        <f>'Solar 1MW'!R20*Control!$C$8</f>
        <v>148.20209387919667</v>
      </c>
      <c r="S20" s="12">
        <f>'Solar 1MW'!S20*Control!$C$8</f>
        <v>5.8360669594564154</v>
      </c>
      <c r="T20" s="12">
        <f>'Solar 1MW'!T20*Control!$C$8</f>
        <v>0</v>
      </c>
      <c r="U20" s="12">
        <f>'Solar 1MW'!U20*Control!$C$8</f>
        <v>0</v>
      </c>
      <c r="V20" s="12">
        <f>'Solar 1MW'!V20*Control!$C$8</f>
        <v>0</v>
      </c>
      <c r="W20" s="12">
        <f>'Solar 1MW'!W20*Control!$C$8</f>
        <v>0</v>
      </c>
      <c r="X20" s="12">
        <f>'Solar 1MW'!X20*Control!$C$8</f>
        <v>0</v>
      </c>
      <c r="Y20" s="12">
        <f>'Solar 1MW'!Y20*Control!$C$8</f>
        <v>0</v>
      </c>
      <c r="Z20" s="12">
        <f>'Solar 1MW'!Z20*Control!$C$8</f>
        <v>0</v>
      </c>
      <c r="AB20" s="7">
        <f t="shared" si="0"/>
        <v>2282.8748065428117</v>
      </c>
    </row>
    <row r="21" spans="2:28" x14ac:dyDescent="0.2">
      <c r="B21" s="6">
        <v>44215</v>
      </c>
      <c r="C21" s="12">
        <f>'Solar 1MW'!C21*Control!$C$8</f>
        <v>0</v>
      </c>
      <c r="D21" s="12">
        <f>'Solar 1MW'!D21*Control!$C$8</f>
        <v>0</v>
      </c>
      <c r="E21" s="12">
        <f>'Solar 1MW'!E21*Control!$C$8</f>
        <v>0</v>
      </c>
      <c r="F21" s="12">
        <f>'Solar 1MW'!F21*Control!$C$8</f>
        <v>0</v>
      </c>
      <c r="G21" s="12">
        <f>'Solar 1MW'!G21*Control!$C$8</f>
        <v>0</v>
      </c>
      <c r="H21" s="12">
        <f>'Solar 1MW'!H21*Control!$C$8</f>
        <v>0</v>
      </c>
      <c r="I21" s="12">
        <f>'Solar 1MW'!I21*Control!$C$8</f>
        <v>0</v>
      </c>
      <c r="J21" s="12">
        <f>'Solar 1MW'!J21*Control!$C$8</f>
        <v>0</v>
      </c>
      <c r="K21" s="12">
        <f>'Solar 1MW'!K21*Control!$C$8</f>
        <v>9.9307357217820904</v>
      </c>
      <c r="L21" s="12">
        <f>'Solar 1MW'!L21*Control!$C$8</f>
        <v>137.59263598050021</v>
      </c>
      <c r="M21" s="12">
        <f>'Solar 1MW'!M21*Control!$C$8</f>
        <v>263.29387066905895</v>
      </c>
      <c r="N21" s="12">
        <f>'Solar 1MW'!N21*Control!$C$8</f>
        <v>351.4412421505935</v>
      </c>
      <c r="O21" s="12">
        <f>'Solar 1MW'!O21*Control!$C$8</f>
        <v>342.17664511229509</v>
      </c>
      <c r="P21" s="12">
        <f>'Solar 1MW'!P21*Control!$C$8</f>
        <v>304.1666302684107</v>
      </c>
      <c r="Q21" s="12">
        <f>'Solar 1MW'!Q21*Control!$C$8</f>
        <v>191.06461837726619</v>
      </c>
      <c r="R21" s="12">
        <f>'Solar 1MW'!R21*Control!$C$8</f>
        <v>81.30509692863167</v>
      </c>
      <c r="S21" s="12">
        <f>'Solar 1MW'!S21*Control!$C$8</f>
        <v>0.55475117257253759</v>
      </c>
      <c r="T21" s="12">
        <f>'Solar 1MW'!T21*Control!$C$8</f>
        <v>0</v>
      </c>
      <c r="U21" s="12">
        <f>'Solar 1MW'!U21*Control!$C$8</f>
        <v>0</v>
      </c>
      <c r="V21" s="12">
        <f>'Solar 1MW'!V21*Control!$C$8</f>
        <v>0</v>
      </c>
      <c r="W21" s="12">
        <f>'Solar 1MW'!W21*Control!$C$8</f>
        <v>0</v>
      </c>
      <c r="X21" s="12">
        <f>'Solar 1MW'!X21*Control!$C$8</f>
        <v>0</v>
      </c>
      <c r="Y21" s="12">
        <f>'Solar 1MW'!Y21*Control!$C$8</f>
        <v>0</v>
      </c>
      <c r="Z21" s="12">
        <f>'Solar 1MW'!Z21*Control!$C$8</f>
        <v>0</v>
      </c>
      <c r="AB21" s="7">
        <f t="shared" si="0"/>
        <v>1681.526226381111</v>
      </c>
    </row>
    <row r="22" spans="2:28" x14ac:dyDescent="0.2">
      <c r="B22" s="6">
        <v>44216</v>
      </c>
      <c r="C22" s="12">
        <f>'Solar 1MW'!C22*Control!$C$8</f>
        <v>0</v>
      </c>
      <c r="D22" s="12">
        <f>'Solar 1MW'!D22*Control!$C$8</f>
        <v>0</v>
      </c>
      <c r="E22" s="12">
        <f>'Solar 1MW'!E22*Control!$C$8</f>
        <v>0</v>
      </c>
      <c r="F22" s="12">
        <f>'Solar 1MW'!F22*Control!$C$8</f>
        <v>0</v>
      </c>
      <c r="G22" s="12">
        <f>'Solar 1MW'!G22*Control!$C$8</f>
        <v>0</v>
      </c>
      <c r="H22" s="12">
        <f>'Solar 1MW'!H22*Control!$C$8</f>
        <v>0</v>
      </c>
      <c r="I22" s="12">
        <f>'Solar 1MW'!I22*Control!$C$8</f>
        <v>0</v>
      </c>
      <c r="J22" s="12">
        <f>'Solar 1MW'!J22*Control!$C$8</f>
        <v>0</v>
      </c>
      <c r="K22" s="12">
        <f>'Solar 1MW'!K22*Control!$C$8</f>
        <v>2.0759618287175097</v>
      </c>
      <c r="L22" s="12">
        <f>'Solar 1MW'!L22*Control!$C$8</f>
        <v>21.659338067464851</v>
      </c>
      <c r="M22" s="12">
        <f>'Solar 1MW'!M22*Control!$C$8</f>
        <v>41.559346459660325</v>
      </c>
      <c r="N22" s="12">
        <f>'Solar 1MW'!N22*Control!$C$8</f>
        <v>51.63715176091285</v>
      </c>
      <c r="O22" s="12">
        <f>'Solar 1MW'!O22*Control!$C$8</f>
        <v>59.862037654505698</v>
      </c>
      <c r="P22" s="12">
        <f>'Solar 1MW'!P22*Control!$C$8</f>
        <v>52.849885940289418</v>
      </c>
      <c r="Q22" s="12">
        <f>'Solar 1MW'!Q22*Control!$C$8</f>
        <v>36.217653498359631</v>
      </c>
      <c r="R22" s="12">
        <f>'Solar 1MW'!R22*Control!$C$8</f>
        <v>19.235442645390531</v>
      </c>
      <c r="S22" s="12">
        <f>'Solar 1MW'!S22*Control!$C$8</f>
        <v>0.34741452425279312</v>
      </c>
      <c r="T22" s="12">
        <f>'Solar 1MW'!T22*Control!$C$8</f>
        <v>0</v>
      </c>
      <c r="U22" s="12">
        <f>'Solar 1MW'!U22*Control!$C$8</f>
        <v>0</v>
      </c>
      <c r="V22" s="12">
        <f>'Solar 1MW'!V22*Control!$C$8</f>
        <v>0</v>
      </c>
      <c r="W22" s="12">
        <f>'Solar 1MW'!W22*Control!$C$8</f>
        <v>0</v>
      </c>
      <c r="X22" s="12">
        <f>'Solar 1MW'!X22*Control!$C$8</f>
        <v>0</v>
      </c>
      <c r="Y22" s="12">
        <f>'Solar 1MW'!Y22*Control!$C$8</f>
        <v>0</v>
      </c>
      <c r="Z22" s="12">
        <f>'Solar 1MW'!Z22*Control!$C$8</f>
        <v>0</v>
      </c>
      <c r="AB22" s="7">
        <f t="shared" si="0"/>
        <v>285.44423237955363</v>
      </c>
    </row>
    <row r="23" spans="2:28" x14ac:dyDescent="0.2">
      <c r="B23" s="6">
        <v>44217</v>
      </c>
      <c r="C23" s="12">
        <f>'Solar 1MW'!C23*Control!$C$8</f>
        <v>0</v>
      </c>
      <c r="D23" s="12">
        <f>'Solar 1MW'!D23*Control!$C$8</f>
        <v>0</v>
      </c>
      <c r="E23" s="12">
        <f>'Solar 1MW'!E23*Control!$C$8</f>
        <v>0</v>
      </c>
      <c r="F23" s="12">
        <f>'Solar 1MW'!F23*Control!$C$8</f>
        <v>0</v>
      </c>
      <c r="G23" s="12">
        <f>'Solar 1MW'!G23*Control!$C$8</f>
        <v>0</v>
      </c>
      <c r="H23" s="12">
        <f>'Solar 1MW'!H23*Control!$C$8</f>
        <v>0</v>
      </c>
      <c r="I23" s="12">
        <f>'Solar 1MW'!I23*Control!$C$8</f>
        <v>0</v>
      </c>
      <c r="J23" s="12">
        <f>'Solar 1MW'!J23*Control!$C$8</f>
        <v>0</v>
      </c>
      <c r="K23" s="12">
        <f>'Solar 1MW'!K23*Control!$C$8</f>
        <v>6.4098742598929563</v>
      </c>
      <c r="L23" s="12">
        <f>'Solar 1MW'!L23*Control!$C$8</f>
        <v>95.807573107428027</v>
      </c>
      <c r="M23" s="12">
        <f>'Solar 1MW'!M23*Control!$C$8</f>
        <v>196.88448408893072</v>
      </c>
      <c r="N23" s="12">
        <f>'Solar 1MW'!N23*Control!$C$8</f>
        <v>229.09036258793893</v>
      </c>
      <c r="O23" s="12">
        <f>'Solar 1MW'!O23*Control!$C$8</f>
        <v>248.71274765632114</v>
      </c>
      <c r="P23" s="12">
        <f>'Solar 1MW'!P23*Control!$C$8</f>
        <v>173.37694542384264</v>
      </c>
      <c r="Q23" s="12">
        <f>'Solar 1MW'!Q23*Control!$C$8</f>
        <v>110.23140245228301</v>
      </c>
      <c r="R23" s="12">
        <f>'Solar 1MW'!R23*Control!$C$8</f>
        <v>58.845134091643253</v>
      </c>
      <c r="S23" s="12">
        <f>'Solar 1MW'!S23*Control!$C$8</f>
        <v>1.4431694028249094</v>
      </c>
      <c r="T23" s="12">
        <f>'Solar 1MW'!T23*Control!$C$8</f>
        <v>0</v>
      </c>
      <c r="U23" s="12">
        <f>'Solar 1MW'!U23*Control!$C$8</f>
        <v>0</v>
      </c>
      <c r="V23" s="12">
        <f>'Solar 1MW'!V23*Control!$C$8</f>
        <v>0</v>
      </c>
      <c r="W23" s="12">
        <f>'Solar 1MW'!W23*Control!$C$8</f>
        <v>0</v>
      </c>
      <c r="X23" s="12">
        <f>'Solar 1MW'!X23*Control!$C$8</f>
        <v>0</v>
      </c>
      <c r="Y23" s="12">
        <f>'Solar 1MW'!Y23*Control!$C$8</f>
        <v>0</v>
      </c>
      <c r="Z23" s="12">
        <f>'Solar 1MW'!Z23*Control!$C$8</f>
        <v>0</v>
      </c>
      <c r="AB23" s="7">
        <f t="shared" si="0"/>
        <v>1120.8016930711055</v>
      </c>
    </row>
    <row r="24" spans="2:28" x14ac:dyDescent="0.2">
      <c r="B24" s="6">
        <v>44218</v>
      </c>
      <c r="C24" s="12">
        <f>'Solar 1MW'!C24*Control!$C$8</f>
        <v>0</v>
      </c>
      <c r="D24" s="12">
        <f>'Solar 1MW'!D24*Control!$C$8</f>
        <v>0</v>
      </c>
      <c r="E24" s="12">
        <f>'Solar 1MW'!E24*Control!$C$8</f>
        <v>0</v>
      </c>
      <c r="F24" s="12">
        <f>'Solar 1MW'!F24*Control!$C$8</f>
        <v>0</v>
      </c>
      <c r="G24" s="12">
        <f>'Solar 1MW'!G24*Control!$C$8</f>
        <v>0</v>
      </c>
      <c r="H24" s="12">
        <f>'Solar 1MW'!H24*Control!$C$8</f>
        <v>0</v>
      </c>
      <c r="I24" s="12">
        <f>'Solar 1MW'!I24*Control!$C$8</f>
        <v>0</v>
      </c>
      <c r="J24" s="12">
        <f>'Solar 1MW'!J24*Control!$C$8</f>
        <v>0</v>
      </c>
      <c r="K24" s="12">
        <f>'Solar 1MW'!K24*Control!$C$8</f>
        <v>2.6322308851851166</v>
      </c>
      <c r="L24" s="12">
        <f>'Solar 1MW'!L24*Control!$C$8</f>
        <v>23.230701809614263</v>
      </c>
      <c r="M24" s="12">
        <f>'Solar 1MW'!M24*Control!$C$8</f>
        <v>46.326131064849299</v>
      </c>
      <c r="N24" s="12">
        <f>'Solar 1MW'!N24*Control!$C$8</f>
        <v>57.247030425953767</v>
      </c>
      <c r="O24" s="12">
        <f>'Solar 1MW'!O24*Control!$C$8</f>
        <v>67.30202814536328</v>
      </c>
      <c r="P24" s="12">
        <f>'Solar 1MW'!P24*Control!$C$8</f>
        <v>64.252103925115321</v>
      </c>
      <c r="Q24" s="12">
        <f>'Solar 1MW'!Q24*Control!$C$8</f>
        <v>46.508591719593383</v>
      </c>
      <c r="R24" s="12">
        <f>'Solar 1MW'!R24*Control!$C$8</f>
        <v>21.122966659984424</v>
      </c>
      <c r="S24" s="12">
        <f>'Solar 1MW'!S24*Control!$C$8</f>
        <v>0.89043945388466628</v>
      </c>
      <c r="T24" s="12">
        <f>'Solar 1MW'!T24*Control!$C$8</f>
        <v>0</v>
      </c>
      <c r="U24" s="12">
        <f>'Solar 1MW'!U24*Control!$C$8</f>
        <v>0</v>
      </c>
      <c r="V24" s="12">
        <f>'Solar 1MW'!V24*Control!$C$8</f>
        <v>0</v>
      </c>
      <c r="W24" s="12">
        <f>'Solar 1MW'!W24*Control!$C$8</f>
        <v>0</v>
      </c>
      <c r="X24" s="12">
        <f>'Solar 1MW'!X24*Control!$C$8</f>
        <v>0</v>
      </c>
      <c r="Y24" s="12">
        <f>'Solar 1MW'!Y24*Control!$C$8</f>
        <v>0</v>
      </c>
      <c r="Z24" s="12">
        <f>'Solar 1MW'!Z24*Control!$C$8</f>
        <v>0</v>
      </c>
      <c r="AB24" s="7">
        <f t="shared" si="0"/>
        <v>329.51222408954345</v>
      </c>
    </row>
    <row r="25" spans="2:28" x14ac:dyDescent="0.2">
      <c r="B25" s="6">
        <v>44219</v>
      </c>
      <c r="C25" s="12">
        <f>'Solar 1MW'!C25*Control!$C$8</f>
        <v>0</v>
      </c>
      <c r="D25" s="12">
        <f>'Solar 1MW'!D25*Control!$C$8</f>
        <v>0</v>
      </c>
      <c r="E25" s="12">
        <f>'Solar 1MW'!E25*Control!$C$8</f>
        <v>0</v>
      </c>
      <c r="F25" s="12">
        <f>'Solar 1MW'!F25*Control!$C$8</f>
        <v>0</v>
      </c>
      <c r="G25" s="12">
        <f>'Solar 1MW'!G25*Control!$C$8</f>
        <v>0</v>
      </c>
      <c r="H25" s="12">
        <f>'Solar 1MW'!H25*Control!$C$8</f>
        <v>0</v>
      </c>
      <c r="I25" s="12">
        <f>'Solar 1MW'!I25*Control!$C$8</f>
        <v>0</v>
      </c>
      <c r="J25" s="12">
        <f>'Solar 1MW'!J25*Control!$C$8</f>
        <v>0</v>
      </c>
      <c r="K25" s="12">
        <f>'Solar 1MW'!K25*Control!$C$8</f>
        <v>9.55165798218448</v>
      </c>
      <c r="L25" s="12">
        <f>'Solar 1MW'!L25*Control!$C$8</f>
        <v>119.31511177251609</v>
      </c>
      <c r="M25" s="12">
        <f>'Solar 1MW'!M25*Control!$C$8</f>
        <v>209.45224815276831</v>
      </c>
      <c r="N25" s="12">
        <f>'Solar 1MW'!N25*Control!$C$8</f>
        <v>277.48175951208964</v>
      </c>
      <c r="O25" s="12">
        <f>'Solar 1MW'!O25*Control!$C$8</f>
        <v>295.29526739981947</v>
      </c>
      <c r="P25" s="12">
        <f>'Solar 1MW'!P25*Control!$C$8</f>
        <v>268.27221525755027</v>
      </c>
      <c r="Q25" s="12">
        <f>'Solar 1MW'!Q25*Control!$C$8</f>
        <v>173.48705099136066</v>
      </c>
      <c r="R25" s="12">
        <f>'Solar 1MW'!R25*Control!$C$8</f>
        <v>79.126579628454564</v>
      </c>
      <c r="S25" s="12">
        <f>'Solar 1MW'!S25*Control!$C$8</f>
        <v>1.2835949767577846</v>
      </c>
      <c r="T25" s="12">
        <f>'Solar 1MW'!T25*Control!$C$8</f>
        <v>0</v>
      </c>
      <c r="U25" s="12">
        <f>'Solar 1MW'!U25*Control!$C$8</f>
        <v>0</v>
      </c>
      <c r="V25" s="12">
        <f>'Solar 1MW'!V25*Control!$C$8</f>
        <v>0</v>
      </c>
      <c r="W25" s="12">
        <f>'Solar 1MW'!W25*Control!$C$8</f>
        <v>0</v>
      </c>
      <c r="X25" s="12">
        <f>'Solar 1MW'!X25*Control!$C$8</f>
        <v>0</v>
      </c>
      <c r="Y25" s="12">
        <f>'Solar 1MW'!Y25*Control!$C$8</f>
        <v>0</v>
      </c>
      <c r="Z25" s="12">
        <f>'Solar 1MW'!Z25*Control!$C$8</f>
        <v>0</v>
      </c>
      <c r="AB25" s="7">
        <f t="shared" si="0"/>
        <v>1433.265485673501</v>
      </c>
    </row>
    <row r="26" spans="2:28" x14ac:dyDescent="0.2">
      <c r="B26" s="6">
        <v>44220</v>
      </c>
      <c r="C26" s="12">
        <f>'Solar 1MW'!C26*Control!$C$8</f>
        <v>0</v>
      </c>
      <c r="D26" s="12">
        <f>'Solar 1MW'!D26*Control!$C$8</f>
        <v>0</v>
      </c>
      <c r="E26" s="12">
        <f>'Solar 1MW'!E26*Control!$C$8</f>
        <v>0</v>
      </c>
      <c r="F26" s="12">
        <f>'Solar 1MW'!F26*Control!$C$8</f>
        <v>0</v>
      </c>
      <c r="G26" s="12">
        <f>'Solar 1MW'!G26*Control!$C$8</f>
        <v>0</v>
      </c>
      <c r="H26" s="12">
        <f>'Solar 1MW'!H26*Control!$C$8</f>
        <v>0</v>
      </c>
      <c r="I26" s="12">
        <f>'Solar 1MW'!I26*Control!$C$8</f>
        <v>0</v>
      </c>
      <c r="J26" s="12">
        <f>'Solar 1MW'!J26*Control!$C$8</f>
        <v>0</v>
      </c>
      <c r="K26" s="12">
        <f>'Solar 1MW'!K26*Control!$C$8</f>
        <v>20.238189778143539</v>
      </c>
      <c r="L26" s="12">
        <f>'Solar 1MW'!L26*Control!$C$8</f>
        <v>227.39159097480439</v>
      </c>
      <c r="M26" s="12">
        <f>'Solar 1MW'!M26*Control!$C$8</f>
        <v>460.23340754174865</v>
      </c>
      <c r="N26" s="12">
        <f>'Solar 1MW'!N26*Control!$C$8</f>
        <v>617.73155719282022</v>
      </c>
      <c r="O26" s="12">
        <f>'Solar 1MW'!O26*Control!$C$8</f>
        <v>617.94390364446201</v>
      </c>
      <c r="P26" s="12">
        <f>'Solar 1MW'!P26*Control!$C$8</f>
        <v>495.19978991210036</v>
      </c>
      <c r="Q26" s="12">
        <f>'Solar 1MW'!Q26*Control!$C$8</f>
        <v>384.34707747168017</v>
      </c>
      <c r="R26" s="12">
        <f>'Solar 1MW'!R26*Control!$C$8</f>
        <v>179.73947428970286</v>
      </c>
      <c r="S26" s="12">
        <f>'Solar 1MW'!S26*Control!$C$8</f>
        <v>8.665308163664772</v>
      </c>
      <c r="T26" s="12">
        <f>'Solar 1MW'!T26*Control!$C$8</f>
        <v>0</v>
      </c>
      <c r="U26" s="12">
        <f>'Solar 1MW'!U26*Control!$C$8</f>
        <v>0</v>
      </c>
      <c r="V26" s="12">
        <f>'Solar 1MW'!V26*Control!$C$8</f>
        <v>0</v>
      </c>
      <c r="W26" s="12">
        <f>'Solar 1MW'!W26*Control!$C$8</f>
        <v>0</v>
      </c>
      <c r="X26" s="12">
        <f>'Solar 1MW'!X26*Control!$C$8</f>
        <v>0</v>
      </c>
      <c r="Y26" s="12">
        <f>'Solar 1MW'!Y26*Control!$C$8</f>
        <v>0</v>
      </c>
      <c r="Z26" s="12">
        <f>'Solar 1MW'!Z26*Control!$C$8</f>
        <v>0</v>
      </c>
      <c r="AB26" s="7">
        <f t="shared" si="0"/>
        <v>3011.4902989691263</v>
      </c>
    </row>
    <row r="27" spans="2:28" x14ac:dyDescent="0.2">
      <c r="B27" s="6">
        <v>44221</v>
      </c>
      <c r="C27" s="12">
        <f>'Solar 1MW'!C27*Control!$C$8</f>
        <v>0</v>
      </c>
      <c r="D27" s="12">
        <f>'Solar 1MW'!D27*Control!$C$8</f>
        <v>0</v>
      </c>
      <c r="E27" s="12">
        <f>'Solar 1MW'!E27*Control!$C$8</f>
        <v>0</v>
      </c>
      <c r="F27" s="12">
        <f>'Solar 1MW'!F27*Control!$C$8</f>
        <v>0</v>
      </c>
      <c r="G27" s="12">
        <f>'Solar 1MW'!G27*Control!$C$8</f>
        <v>0</v>
      </c>
      <c r="H27" s="12">
        <f>'Solar 1MW'!H27*Control!$C$8</f>
        <v>0</v>
      </c>
      <c r="I27" s="12">
        <f>'Solar 1MW'!I27*Control!$C$8</f>
        <v>0</v>
      </c>
      <c r="J27" s="12">
        <f>'Solar 1MW'!J27*Control!$C$8</f>
        <v>0</v>
      </c>
      <c r="K27" s="12">
        <f>'Solar 1MW'!K27*Control!$C$8</f>
        <v>5.1796804833813903</v>
      </c>
      <c r="L27" s="12">
        <f>'Solar 1MW'!L27*Control!$C$8</f>
        <v>94.423388830059181</v>
      </c>
      <c r="M27" s="12">
        <f>'Solar 1MW'!M27*Control!$C$8</f>
        <v>224.34009381787757</v>
      </c>
      <c r="N27" s="12">
        <f>'Solar 1MW'!N27*Control!$C$8</f>
        <v>356.51396293981446</v>
      </c>
      <c r="O27" s="12">
        <f>'Solar 1MW'!O27*Control!$C$8</f>
        <v>454.75172321603219</v>
      </c>
      <c r="P27" s="12">
        <f>'Solar 1MW'!P27*Control!$C$8</f>
        <v>519.8713017195214</v>
      </c>
      <c r="Q27" s="12">
        <f>'Solar 1MW'!Q27*Control!$C$8</f>
        <v>452.33726541403087</v>
      </c>
      <c r="R27" s="12">
        <f>'Solar 1MW'!R27*Control!$C$8</f>
        <v>192.2836443033581</v>
      </c>
      <c r="S27" s="12">
        <f>'Solar 1MW'!S27*Control!$C$8</f>
        <v>15.506009779888782</v>
      </c>
      <c r="T27" s="12">
        <f>'Solar 1MW'!T27*Control!$C$8</f>
        <v>0</v>
      </c>
      <c r="U27" s="12">
        <f>'Solar 1MW'!U27*Control!$C$8</f>
        <v>0</v>
      </c>
      <c r="V27" s="12">
        <f>'Solar 1MW'!V27*Control!$C$8</f>
        <v>0</v>
      </c>
      <c r="W27" s="12">
        <f>'Solar 1MW'!W27*Control!$C$8</f>
        <v>0</v>
      </c>
      <c r="X27" s="12">
        <f>'Solar 1MW'!X27*Control!$C$8</f>
        <v>0</v>
      </c>
      <c r="Y27" s="12">
        <f>'Solar 1MW'!Y27*Control!$C$8</f>
        <v>0</v>
      </c>
      <c r="Z27" s="12">
        <f>'Solar 1MW'!Z27*Control!$C$8</f>
        <v>0</v>
      </c>
      <c r="AB27" s="7">
        <f t="shared" si="0"/>
        <v>2315.2070705039637</v>
      </c>
    </row>
    <row r="28" spans="2:28" x14ac:dyDescent="0.2">
      <c r="B28" s="6">
        <v>44222</v>
      </c>
      <c r="C28" s="12">
        <f>'Solar 1MW'!C28*Control!$C$8</f>
        <v>0</v>
      </c>
      <c r="D28" s="12">
        <f>'Solar 1MW'!D28*Control!$C$8</f>
        <v>0</v>
      </c>
      <c r="E28" s="12">
        <f>'Solar 1MW'!E28*Control!$C$8</f>
        <v>0</v>
      </c>
      <c r="F28" s="12">
        <f>'Solar 1MW'!F28*Control!$C$8</f>
        <v>0</v>
      </c>
      <c r="G28" s="12">
        <f>'Solar 1MW'!G28*Control!$C$8</f>
        <v>0</v>
      </c>
      <c r="H28" s="12">
        <f>'Solar 1MW'!H28*Control!$C$8</f>
        <v>0</v>
      </c>
      <c r="I28" s="12">
        <f>'Solar 1MW'!I28*Control!$C$8</f>
        <v>0</v>
      </c>
      <c r="J28" s="12">
        <f>'Solar 1MW'!J28*Control!$C$8</f>
        <v>0</v>
      </c>
      <c r="K28" s="12">
        <f>'Solar 1MW'!K28*Control!$C$8</f>
        <v>31.497270525196072</v>
      </c>
      <c r="L28" s="12">
        <f>'Solar 1MW'!L28*Control!$C$8</f>
        <v>258.63797809972738</v>
      </c>
      <c r="M28" s="12">
        <f>'Solar 1MW'!M28*Control!$C$8</f>
        <v>463.09615229721607</v>
      </c>
      <c r="N28" s="12">
        <f>'Solar 1MW'!N28*Control!$C$8</f>
        <v>561.85298167744691</v>
      </c>
      <c r="O28" s="12">
        <f>'Solar 1MW'!O28*Control!$C$8</f>
        <v>642.34801621648216</v>
      </c>
      <c r="P28" s="12">
        <f>'Solar 1MW'!P28*Control!$C$8</f>
        <v>497.43335999603653</v>
      </c>
      <c r="Q28" s="12">
        <f>'Solar 1MW'!Q28*Control!$C$8</f>
        <v>273.60447059877799</v>
      </c>
      <c r="R28" s="12">
        <f>'Solar 1MW'!R28*Control!$C$8</f>
        <v>87.266526941390694</v>
      </c>
      <c r="S28" s="12">
        <f>'Solar 1MW'!S28*Control!$C$8</f>
        <v>2.8842153411334004</v>
      </c>
      <c r="T28" s="12">
        <f>'Solar 1MW'!T28*Control!$C$8</f>
        <v>0</v>
      </c>
      <c r="U28" s="12">
        <f>'Solar 1MW'!U28*Control!$C$8</f>
        <v>0</v>
      </c>
      <c r="V28" s="12">
        <f>'Solar 1MW'!V28*Control!$C$8</f>
        <v>0</v>
      </c>
      <c r="W28" s="12">
        <f>'Solar 1MW'!W28*Control!$C$8</f>
        <v>0</v>
      </c>
      <c r="X28" s="12">
        <f>'Solar 1MW'!X28*Control!$C$8</f>
        <v>0</v>
      </c>
      <c r="Y28" s="12">
        <f>'Solar 1MW'!Y28*Control!$C$8</f>
        <v>0</v>
      </c>
      <c r="Z28" s="12">
        <f>'Solar 1MW'!Z28*Control!$C$8</f>
        <v>0</v>
      </c>
      <c r="AB28" s="7">
        <f t="shared" si="0"/>
        <v>2818.6209716934068</v>
      </c>
    </row>
    <row r="29" spans="2:28" x14ac:dyDescent="0.2">
      <c r="B29" s="6">
        <v>44223</v>
      </c>
      <c r="C29" s="12">
        <f>'Solar 1MW'!C29*Control!$C$8</f>
        <v>0</v>
      </c>
      <c r="D29" s="12">
        <f>'Solar 1MW'!D29*Control!$C$8</f>
        <v>0</v>
      </c>
      <c r="E29" s="12">
        <f>'Solar 1MW'!E29*Control!$C$8</f>
        <v>0</v>
      </c>
      <c r="F29" s="12">
        <f>'Solar 1MW'!F29*Control!$C$8</f>
        <v>0</v>
      </c>
      <c r="G29" s="12">
        <f>'Solar 1MW'!G29*Control!$C$8</f>
        <v>0</v>
      </c>
      <c r="H29" s="12">
        <f>'Solar 1MW'!H29*Control!$C$8</f>
        <v>0</v>
      </c>
      <c r="I29" s="12">
        <f>'Solar 1MW'!I29*Control!$C$8</f>
        <v>0</v>
      </c>
      <c r="J29" s="12">
        <f>'Solar 1MW'!J29*Control!$C$8</f>
        <v>0</v>
      </c>
      <c r="K29" s="12">
        <f>'Solar 1MW'!K29*Control!$C$8</f>
        <v>5.2607653691749876</v>
      </c>
      <c r="L29" s="12">
        <f>'Solar 1MW'!L29*Control!$C$8</f>
        <v>66.580836678120534</v>
      </c>
      <c r="M29" s="12">
        <f>'Solar 1MW'!M29*Control!$C$8</f>
        <v>108.45398400520709</v>
      </c>
      <c r="N29" s="12">
        <f>'Solar 1MW'!N29*Control!$C$8</f>
        <v>121.33633540481037</v>
      </c>
      <c r="O29" s="12">
        <f>'Solar 1MW'!O29*Control!$C$8</f>
        <v>120.18022694587161</v>
      </c>
      <c r="P29" s="12">
        <f>'Solar 1MW'!P29*Control!$C$8</f>
        <v>118.64661368401408</v>
      </c>
      <c r="Q29" s="12">
        <f>'Solar 1MW'!Q29*Control!$C$8</f>
        <v>99.527568352856832</v>
      </c>
      <c r="R29" s="12">
        <f>'Solar 1MW'!R29*Control!$C$8</f>
        <v>57.416121118927798</v>
      </c>
      <c r="S29" s="12">
        <f>'Solar 1MW'!S29*Control!$C$8</f>
        <v>2.7174054063436657</v>
      </c>
      <c r="T29" s="12">
        <f>'Solar 1MW'!T29*Control!$C$8</f>
        <v>0</v>
      </c>
      <c r="U29" s="12">
        <f>'Solar 1MW'!U29*Control!$C$8</f>
        <v>0</v>
      </c>
      <c r="V29" s="12">
        <f>'Solar 1MW'!V29*Control!$C$8</f>
        <v>0</v>
      </c>
      <c r="W29" s="12">
        <f>'Solar 1MW'!W29*Control!$C$8</f>
        <v>0</v>
      </c>
      <c r="X29" s="12">
        <f>'Solar 1MW'!X29*Control!$C$8</f>
        <v>0</v>
      </c>
      <c r="Y29" s="12">
        <f>'Solar 1MW'!Y29*Control!$C$8</f>
        <v>0</v>
      </c>
      <c r="Z29" s="12">
        <f>'Solar 1MW'!Z29*Control!$C$8</f>
        <v>0</v>
      </c>
      <c r="AB29" s="7">
        <f t="shared" si="0"/>
        <v>700.11985696532702</v>
      </c>
    </row>
    <row r="30" spans="2:28" x14ac:dyDescent="0.2">
      <c r="B30" s="6">
        <v>44224</v>
      </c>
      <c r="C30" s="12">
        <f>'Solar 1MW'!C30*Control!$C$8</f>
        <v>0</v>
      </c>
      <c r="D30" s="12">
        <f>'Solar 1MW'!D30*Control!$C$8</f>
        <v>0</v>
      </c>
      <c r="E30" s="12">
        <f>'Solar 1MW'!E30*Control!$C$8</f>
        <v>0</v>
      </c>
      <c r="F30" s="12">
        <f>'Solar 1MW'!F30*Control!$C$8</f>
        <v>0</v>
      </c>
      <c r="G30" s="12">
        <f>'Solar 1MW'!G30*Control!$C$8</f>
        <v>0</v>
      </c>
      <c r="H30" s="12">
        <f>'Solar 1MW'!H30*Control!$C$8</f>
        <v>0</v>
      </c>
      <c r="I30" s="12">
        <f>'Solar 1MW'!I30*Control!$C$8</f>
        <v>0</v>
      </c>
      <c r="J30" s="12">
        <f>'Solar 1MW'!J30*Control!$C$8</f>
        <v>0</v>
      </c>
      <c r="K30" s="12">
        <f>'Solar 1MW'!K30*Control!$C$8</f>
        <v>26.939686498291248</v>
      </c>
      <c r="L30" s="12">
        <f>'Solar 1MW'!L30*Control!$C$8</f>
        <v>254.17083793185517</v>
      </c>
      <c r="M30" s="12">
        <f>'Solar 1MW'!M30*Control!$C$8</f>
        <v>466.18697287111348</v>
      </c>
      <c r="N30" s="12">
        <f>'Solar 1MW'!N30*Control!$C$8</f>
        <v>602.87517026128751</v>
      </c>
      <c r="O30" s="12">
        <f>'Solar 1MW'!O30*Control!$C$8</f>
        <v>550.47278480612465</v>
      </c>
      <c r="P30" s="12">
        <f>'Solar 1MW'!P30*Control!$C$8</f>
        <v>535.2074343380965</v>
      </c>
      <c r="Q30" s="12">
        <f>'Solar 1MW'!Q30*Control!$C$8</f>
        <v>348.03583424093028</v>
      </c>
      <c r="R30" s="12">
        <f>'Solar 1MW'!R30*Control!$C$8</f>
        <v>202.5391914493182</v>
      </c>
      <c r="S30" s="12">
        <f>'Solar 1MW'!S30*Control!$C$8</f>
        <v>16.404943091839119</v>
      </c>
      <c r="T30" s="12">
        <f>'Solar 1MW'!T30*Control!$C$8</f>
        <v>0</v>
      </c>
      <c r="U30" s="12">
        <f>'Solar 1MW'!U30*Control!$C$8</f>
        <v>0</v>
      </c>
      <c r="V30" s="12">
        <f>'Solar 1MW'!V30*Control!$C$8</f>
        <v>0</v>
      </c>
      <c r="W30" s="12">
        <f>'Solar 1MW'!W30*Control!$C$8</f>
        <v>0</v>
      </c>
      <c r="X30" s="12">
        <f>'Solar 1MW'!X30*Control!$C$8</f>
        <v>0</v>
      </c>
      <c r="Y30" s="12">
        <f>'Solar 1MW'!Y30*Control!$C$8</f>
        <v>0</v>
      </c>
      <c r="Z30" s="12">
        <f>'Solar 1MW'!Z30*Control!$C$8</f>
        <v>0</v>
      </c>
      <c r="AB30" s="7">
        <f t="shared" si="0"/>
        <v>3002.8328554888562</v>
      </c>
    </row>
    <row r="31" spans="2:28" x14ac:dyDescent="0.2">
      <c r="B31" s="6">
        <v>44225</v>
      </c>
      <c r="C31" s="12">
        <f>'Solar 1MW'!C31*Control!$C$8</f>
        <v>0</v>
      </c>
      <c r="D31" s="12">
        <f>'Solar 1MW'!D31*Control!$C$8</f>
        <v>0</v>
      </c>
      <c r="E31" s="12">
        <f>'Solar 1MW'!E31*Control!$C$8</f>
        <v>0</v>
      </c>
      <c r="F31" s="12">
        <f>'Solar 1MW'!F31*Control!$C$8</f>
        <v>0</v>
      </c>
      <c r="G31" s="12">
        <f>'Solar 1MW'!G31*Control!$C$8</f>
        <v>0</v>
      </c>
      <c r="H31" s="12">
        <f>'Solar 1MW'!H31*Control!$C$8</f>
        <v>0</v>
      </c>
      <c r="I31" s="12">
        <f>'Solar 1MW'!I31*Control!$C$8</f>
        <v>0</v>
      </c>
      <c r="J31" s="12">
        <f>'Solar 1MW'!J31*Control!$C$8</f>
        <v>0</v>
      </c>
      <c r="K31" s="12">
        <f>'Solar 1MW'!K31*Control!$C$8</f>
        <v>3.9090622342239394</v>
      </c>
      <c r="L31" s="12">
        <f>'Solar 1MW'!L31*Control!$C$8</f>
        <v>43.426422297429433</v>
      </c>
      <c r="M31" s="12">
        <f>'Solar 1MW'!M31*Control!$C$8</f>
        <v>79.417572914037791</v>
      </c>
      <c r="N31" s="12">
        <f>'Solar 1MW'!N31*Control!$C$8</f>
        <v>101.07691098150266</v>
      </c>
      <c r="O31" s="12">
        <f>'Solar 1MW'!O31*Control!$C$8</f>
        <v>131.91433456993028</v>
      </c>
      <c r="P31" s="12">
        <f>'Solar 1MW'!P31*Control!$C$8</f>
        <v>490.19785127342658</v>
      </c>
      <c r="Q31" s="12">
        <f>'Solar 1MW'!Q31*Control!$C$8</f>
        <v>367.12342083851098</v>
      </c>
      <c r="R31" s="12">
        <f>'Solar 1MW'!R31*Control!$C$8</f>
        <v>187.51764616650851</v>
      </c>
      <c r="S31" s="12">
        <f>'Solar 1MW'!S31*Control!$C$8</f>
        <v>16.188664298500239</v>
      </c>
      <c r="T31" s="12">
        <f>'Solar 1MW'!T31*Control!$C$8</f>
        <v>0</v>
      </c>
      <c r="U31" s="12">
        <f>'Solar 1MW'!U31*Control!$C$8</f>
        <v>0</v>
      </c>
      <c r="V31" s="12">
        <f>'Solar 1MW'!V31*Control!$C$8</f>
        <v>0</v>
      </c>
      <c r="W31" s="12">
        <f>'Solar 1MW'!W31*Control!$C$8</f>
        <v>0</v>
      </c>
      <c r="X31" s="12">
        <f>'Solar 1MW'!X31*Control!$C$8</f>
        <v>0</v>
      </c>
      <c r="Y31" s="12">
        <f>'Solar 1MW'!Y31*Control!$C$8</f>
        <v>0</v>
      </c>
      <c r="Z31" s="12">
        <f>'Solar 1MW'!Z31*Control!$C$8</f>
        <v>0</v>
      </c>
      <c r="AB31" s="7">
        <f t="shared" si="0"/>
        <v>1420.7718855740704</v>
      </c>
    </row>
    <row r="32" spans="2:28" x14ac:dyDescent="0.2">
      <c r="B32" s="6">
        <v>44226</v>
      </c>
      <c r="C32" s="12">
        <f>'Solar 1MW'!C32*Control!$C$8</f>
        <v>0</v>
      </c>
      <c r="D32" s="12">
        <f>'Solar 1MW'!D32*Control!$C$8</f>
        <v>0</v>
      </c>
      <c r="E32" s="12">
        <f>'Solar 1MW'!E32*Control!$C$8</f>
        <v>0</v>
      </c>
      <c r="F32" s="12">
        <f>'Solar 1MW'!F32*Control!$C$8</f>
        <v>0</v>
      </c>
      <c r="G32" s="12">
        <f>'Solar 1MW'!G32*Control!$C$8</f>
        <v>0</v>
      </c>
      <c r="H32" s="12">
        <f>'Solar 1MW'!H32*Control!$C$8</f>
        <v>0</v>
      </c>
      <c r="I32" s="12">
        <f>'Solar 1MW'!I32*Control!$C$8</f>
        <v>0</v>
      </c>
      <c r="J32" s="12">
        <f>'Solar 1MW'!J32*Control!$C$8</f>
        <v>0</v>
      </c>
      <c r="K32" s="12">
        <f>'Solar 1MW'!K32*Control!$C$8</f>
        <v>16.829635995122743</v>
      </c>
      <c r="L32" s="12">
        <f>'Solar 1MW'!L32*Control!$C$8</f>
        <v>30.25700995394001</v>
      </c>
      <c r="M32" s="12">
        <f>'Solar 1MW'!M32*Control!$C$8</f>
        <v>35.984072401553625</v>
      </c>
      <c r="N32" s="12">
        <f>'Solar 1MW'!N32*Control!$C$8</f>
        <v>103.94752042036416</v>
      </c>
      <c r="O32" s="12">
        <f>'Solar 1MW'!O32*Control!$C$8</f>
        <v>125.26867710188097</v>
      </c>
      <c r="P32" s="12">
        <f>'Solar 1MW'!P32*Control!$C$8</f>
        <v>548.22348535540038</v>
      </c>
      <c r="Q32" s="12">
        <f>'Solar 1MW'!Q32*Control!$C$8</f>
        <v>388.43671283663366</v>
      </c>
      <c r="R32" s="12">
        <f>'Solar 1MW'!R32*Control!$C$8</f>
        <v>167.20316895944183</v>
      </c>
      <c r="S32" s="12">
        <f>'Solar 1MW'!S32*Control!$C$8</f>
        <v>5.7711046746208092</v>
      </c>
      <c r="T32" s="12">
        <f>'Solar 1MW'!T32*Control!$C$8</f>
        <v>0</v>
      </c>
      <c r="U32" s="12">
        <f>'Solar 1MW'!U32*Control!$C$8</f>
        <v>0</v>
      </c>
      <c r="V32" s="12">
        <f>'Solar 1MW'!V32*Control!$C$8</f>
        <v>0</v>
      </c>
      <c r="W32" s="12">
        <f>'Solar 1MW'!W32*Control!$C$8</f>
        <v>0</v>
      </c>
      <c r="X32" s="12">
        <f>'Solar 1MW'!X32*Control!$C$8</f>
        <v>0</v>
      </c>
      <c r="Y32" s="12">
        <f>'Solar 1MW'!Y32*Control!$C$8</f>
        <v>0</v>
      </c>
      <c r="Z32" s="12">
        <f>'Solar 1MW'!Z32*Control!$C$8</f>
        <v>0</v>
      </c>
      <c r="AB32" s="7">
        <f t="shared" si="0"/>
        <v>1421.9213876989584</v>
      </c>
    </row>
    <row r="33" spans="2:28" x14ac:dyDescent="0.2">
      <c r="B33" s="6">
        <v>44227</v>
      </c>
      <c r="C33" s="12">
        <f>'Solar 1MW'!C33*Control!$C$8</f>
        <v>0</v>
      </c>
      <c r="D33" s="12">
        <f>'Solar 1MW'!D33*Control!$C$8</f>
        <v>0</v>
      </c>
      <c r="E33" s="12">
        <f>'Solar 1MW'!E33*Control!$C$8</f>
        <v>0</v>
      </c>
      <c r="F33" s="12">
        <f>'Solar 1MW'!F33*Control!$C$8</f>
        <v>0</v>
      </c>
      <c r="G33" s="12">
        <f>'Solar 1MW'!G33*Control!$C$8</f>
        <v>0</v>
      </c>
      <c r="H33" s="12">
        <f>'Solar 1MW'!H33*Control!$C$8</f>
        <v>0</v>
      </c>
      <c r="I33" s="12">
        <f>'Solar 1MW'!I33*Control!$C$8</f>
        <v>0</v>
      </c>
      <c r="J33" s="12">
        <f>'Solar 1MW'!J33*Control!$C$8</f>
        <v>0</v>
      </c>
      <c r="K33" s="12">
        <f>'Solar 1MW'!K33*Control!$C$8</f>
        <v>43.368223640312792</v>
      </c>
      <c r="L33" s="12">
        <f>'Solar 1MW'!L33*Control!$C$8</f>
        <v>143.16083182355217</v>
      </c>
      <c r="M33" s="12">
        <f>'Solar 1MW'!M33*Control!$C$8</f>
        <v>277.09639002577677</v>
      </c>
      <c r="N33" s="12">
        <f>'Solar 1MW'!N33*Control!$C$8</f>
        <v>302.68020510691798</v>
      </c>
      <c r="O33" s="12">
        <f>'Solar 1MW'!O33*Control!$C$8</f>
        <v>246.97465262621594</v>
      </c>
      <c r="P33" s="12">
        <f>'Solar 1MW'!P33*Control!$C$8</f>
        <v>195.98791018199859</v>
      </c>
      <c r="Q33" s="12">
        <f>'Solar 1MW'!Q33*Control!$C$8</f>
        <v>157.27793851603565</v>
      </c>
      <c r="R33" s="12">
        <f>'Solar 1MW'!R33*Control!$C$8</f>
        <v>15.926770341475336</v>
      </c>
      <c r="S33" s="12">
        <f>'Solar 1MW'!S33*Control!$C$8</f>
        <v>2.8142983057594853</v>
      </c>
      <c r="T33" s="12">
        <f>'Solar 1MW'!T33*Control!$C$8</f>
        <v>0</v>
      </c>
      <c r="U33" s="12">
        <f>'Solar 1MW'!U33*Control!$C$8</f>
        <v>0</v>
      </c>
      <c r="V33" s="12">
        <f>'Solar 1MW'!V33*Control!$C$8</f>
        <v>0</v>
      </c>
      <c r="W33" s="12">
        <f>'Solar 1MW'!W33*Control!$C$8</f>
        <v>0</v>
      </c>
      <c r="X33" s="12">
        <f>'Solar 1MW'!X33*Control!$C$8</f>
        <v>0</v>
      </c>
      <c r="Y33" s="12">
        <f>'Solar 1MW'!Y33*Control!$C$8</f>
        <v>0</v>
      </c>
      <c r="Z33" s="12">
        <f>'Solar 1MW'!Z33*Control!$C$8</f>
        <v>0</v>
      </c>
      <c r="AB33" s="7">
        <f t="shared" si="0"/>
        <v>1385.2872205680444</v>
      </c>
    </row>
    <row r="34" spans="2:28" x14ac:dyDescent="0.2">
      <c r="B34" s="6">
        <v>44228</v>
      </c>
      <c r="C34" s="12">
        <f>'Solar 1MW'!C34*Control!$C$8</f>
        <v>0</v>
      </c>
      <c r="D34" s="12">
        <f>'Solar 1MW'!D34*Control!$C$8</f>
        <v>0</v>
      </c>
      <c r="E34" s="12">
        <f>'Solar 1MW'!E34*Control!$C$8</f>
        <v>0</v>
      </c>
      <c r="F34" s="12">
        <f>'Solar 1MW'!F34*Control!$C$8</f>
        <v>0</v>
      </c>
      <c r="G34" s="12">
        <f>'Solar 1MW'!G34*Control!$C$8</f>
        <v>0</v>
      </c>
      <c r="H34" s="12">
        <f>'Solar 1MW'!H34*Control!$C$8</f>
        <v>0</v>
      </c>
      <c r="I34" s="12">
        <f>'Solar 1MW'!I34*Control!$C$8</f>
        <v>0</v>
      </c>
      <c r="J34" s="12">
        <f>'Solar 1MW'!J34*Control!$C$8</f>
        <v>0</v>
      </c>
      <c r="K34" s="12">
        <f>'Solar 1MW'!K34*Control!$C$8</f>
        <v>16.448198850506898</v>
      </c>
      <c r="L34" s="12">
        <f>'Solar 1MW'!L34*Control!$C$8</f>
        <v>90.003436762551829</v>
      </c>
      <c r="M34" s="12">
        <f>'Solar 1MW'!M34*Control!$C$8</f>
        <v>205.11880760259649</v>
      </c>
      <c r="N34" s="12">
        <f>'Solar 1MW'!N34*Control!$C$8</f>
        <v>314.94124651838416</v>
      </c>
      <c r="O34" s="12">
        <f>'Solar 1MW'!O34*Control!$C$8</f>
        <v>324.92152974554938</v>
      </c>
      <c r="P34" s="12">
        <f>'Solar 1MW'!P34*Control!$C$8</f>
        <v>227.23429730692158</v>
      </c>
      <c r="Q34" s="12">
        <f>'Solar 1MW'!Q34*Control!$C$8</f>
        <v>131.46604761646424</v>
      </c>
      <c r="R34" s="12">
        <f>'Solar 1MW'!R34*Control!$C$8</f>
        <v>38.713117539320614</v>
      </c>
      <c r="S34" s="12">
        <f>'Solar 1MW'!S34*Control!$C$8</f>
        <v>1.3683762637466264</v>
      </c>
      <c r="T34" s="12">
        <f>'Solar 1MW'!T34*Control!$C$8</f>
        <v>0</v>
      </c>
      <c r="U34" s="12">
        <f>'Solar 1MW'!U34*Control!$C$8</f>
        <v>0</v>
      </c>
      <c r="V34" s="12">
        <f>'Solar 1MW'!V34*Control!$C$8</f>
        <v>0</v>
      </c>
      <c r="W34" s="12">
        <f>'Solar 1MW'!W34*Control!$C$8</f>
        <v>0</v>
      </c>
      <c r="X34" s="12">
        <f>'Solar 1MW'!X34*Control!$C$8</f>
        <v>0</v>
      </c>
      <c r="Y34" s="12">
        <f>'Solar 1MW'!Y34*Control!$C$8</f>
        <v>0</v>
      </c>
      <c r="Z34" s="12">
        <f>'Solar 1MW'!Z34*Control!$C$8</f>
        <v>0</v>
      </c>
      <c r="AB34" s="7">
        <f t="shared" si="0"/>
        <v>1350.2150582060419</v>
      </c>
    </row>
    <row r="35" spans="2:28" x14ac:dyDescent="0.2">
      <c r="B35" s="6">
        <v>44229</v>
      </c>
      <c r="C35" s="12">
        <f>'Solar 1MW'!C35*Control!$C$8</f>
        <v>0</v>
      </c>
      <c r="D35" s="12">
        <f>'Solar 1MW'!D35*Control!$C$8</f>
        <v>0</v>
      </c>
      <c r="E35" s="12">
        <f>'Solar 1MW'!E35*Control!$C$8</f>
        <v>0</v>
      </c>
      <c r="F35" s="12">
        <f>'Solar 1MW'!F35*Control!$C$8</f>
        <v>0</v>
      </c>
      <c r="G35" s="12">
        <f>'Solar 1MW'!G35*Control!$C$8</f>
        <v>0</v>
      </c>
      <c r="H35" s="12">
        <f>'Solar 1MW'!H35*Control!$C$8</f>
        <v>0</v>
      </c>
      <c r="I35" s="12">
        <f>'Solar 1MW'!I35*Control!$C$8</f>
        <v>0</v>
      </c>
      <c r="J35" s="12">
        <f>'Solar 1MW'!J35*Control!$C$8</f>
        <v>0</v>
      </c>
      <c r="K35" s="12">
        <f>'Solar 1MW'!K35*Control!$C$8</f>
        <v>44.076045145785493</v>
      </c>
      <c r="L35" s="12">
        <f>'Solar 1MW'!L35*Control!$C$8</f>
        <v>124.45861471228442</v>
      </c>
      <c r="M35" s="12">
        <f>'Solar 1MW'!M35*Control!$C$8</f>
        <v>207.06138440094938</v>
      </c>
      <c r="N35" s="12">
        <f>'Solar 1MW'!N35*Control!$C$8</f>
        <v>267.10037743182329</v>
      </c>
      <c r="O35" s="12">
        <f>'Solar 1MW'!O35*Control!$C$8</f>
        <v>234.5799115970494</v>
      </c>
      <c r="P35" s="12">
        <f>'Solar 1MW'!P35*Control!$C$8</f>
        <v>223.41992586076307</v>
      </c>
      <c r="Q35" s="12">
        <f>'Solar 1MW'!Q35*Control!$C$8</f>
        <v>175.57905677420217</v>
      </c>
      <c r="R35" s="12">
        <f>'Solar 1MW'!R35*Control!$C$8</f>
        <v>84.734098888477234</v>
      </c>
      <c r="S35" s="12">
        <f>'Solar 1MW'!S35*Control!$C$8</f>
        <v>4.1618331585116373</v>
      </c>
      <c r="T35" s="12">
        <f>'Solar 1MW'!T35*Control!$C$8</f>
        <v>0</v>
      </c>
      <c r="U35" s="12">
        <f>'Solar 1MW'!U35*Control!$C$8</f>
        <v>0</v>
      </c>
      <c r="V35" s="12">
        <f>'Solar 1MW'!V35*Control!$C$8</f>
        <v>0</v>
      </c>
      <c r="W35" s="12">
        <f>'Solar 1MW'!W35*Control!$C$8</f>
        <v>0</v>
      </c>
      <c r="X35" s="12">
        <f>'Solar 1MW'!X35*Control!$C$8</f>
        <v>0</v>
      </c>
      <c r="Y35" s="12">
        <f>'Solar 1MW'!Y35*Control!$C$8</f>
        <v>0</v>
      </c>
      <c r="Z35" s="12">
        <f>'Solar 1MW'!Z35*Control!$C$8</f>
        <v>0</v>
      </c>
      <c r="AB35" s="7">
        <f t="shared" si="0"/>
        <v>1365.1712479698463</v>
      </c>
    </row>
    <row r="36" spans="2:28" x14ac:dyDescent="0.2">
      <c r="B36" s="6">
        <v>44230</v>
      </c>
      <c r="C36" s="12">
        <f>'Solar 1MW'!C36*Control!$C$8</f>
        <v>0</v>
      </c>
      <c r="D36" s="12">
        <f>'Solar 1MW'!D36*Control!$C$8</f>
        <v>0</v>
      </c>
      <c r="E36" s="12">
        <f>'Solar 1MW'!E36*Control!$C$8</f>
        <v>0</v>
      </c>
      <c r="F36" s="12">
        <f>'Solar 1MW'!F36*Control!$C$8</f>
        <v>0</v>
      </c>
      <c r="G36" s="12">
        <f>'Solar 1MW'!G36*Control!$C$8</f>
        <v>0</v>
      </c>
      <c r="H36" s="12">
        <f>'Solar 1MW'!H36*Control!$C$8</f>
        <v>0</v>
      </c>
      <c r="I36" s="12">
        <f>'Solar 1MW'!I36*Control!$C$8</f>
        <v>0</v>
      </c>
      <c r="J36" s="12">
        <f>'Solar 1MW'!J36*Control!$C$8</f>
        <v>0</v>
      </c>
      <c r="K36" s="12">
        <f>'Solar 1MW'!K36*Control!$C$8</f>
        <v>14.322374929070531</v>
      </c>
      <c r="L36" s="12">
        <f>'Solar 1MW'!L36*Control!$C$8</f>
        <v>53.527035180524976</v>
      </c>
      <c r="M36" s="12">
        <f>'Solar 1MW'!M36*Control!$C$8</f>
        <v>86.48005860197658</v>
      </c>
      <c r="N36" s="12">
        <f>'Solar 1MW'!N36*Control!$C$8</f>
        <v>110.49093700428966</v>
      </c>
      <c r="O36" s="12">
        <f>'Solar 1MW'!O36*Control!$C$8</f>
        <v>109.54717499699271</v>
      </c>
      <c r="P36" s="12">
        <f>'Solar 1MW'!P36*Control!$C$8</f>
        <v>114.49406085190753</v>
      </c>
      <c r="Q36" s="12">
        <f>'Solar 1MW'!Q36*Control!$C$8</f>
        <v>82.744333989759511</v>
      </c>
      <c r="R36" s="12">
        <f>'Solar 1MW'!R36*Control!$C$8</f>
        <v>46.606900262020133</v>
      </c>
      <c r="S36" s="12">
        <f>'Solar 1MW'!S36*Control!$C$8</f>
        <v>4.3021391102631172</v>
      </c>
      <c r="T36" s="12">
        <f>'Solar 1MW'!T36*Control!$C$8</f>
        <v>0</v>
      </c>
      <c r="U36" s="12">
        <f>'Solar 1MW'!U36*Control!$C$8</f>
        <v>0</v>
      </c>
      <c r="V36" s="12">
        <f>'Solar 1MW'!V36*Control!$C$8</f>
        <v>0</v>
      </c>
      <c r="W36" s="12">
        <f>'Solar 1MW'!W36*Control!$C$8</f>
        <v>0</v>
      </c>
      <c r="X36" s="12">
        <f>'Solar 1MW'!X36*Control!$C$8</f>
        <v>0</v>
      </c>
      <c r="Y36" s="12">
        <f>'Solar 1MW'!Y36*Control!$C$8</f>
        <v>0</v>
      </c>
      <c r="Z36" s="12">
        <f>'Solar 1MW'!Z36*Control!$C$8</f>
        <v>0</v>
      </c>
      <c r="AB36" s="7">
        <f t="shared" si="0"/>
        <v>622.51501492680472</v>
      </c>
    </row>
    <row r="37" spans="2:28" x14ac:dyDescent="0.2">
      <c r="B37" s="6">
        <v>44231</v>
      </c>
      <c r="C37" s="12">
        <f>'Solar 1MW'!C37*Control!$C$8</f>
        <v>0</v>
      </c>
      <c r="D37" s="12">
        <f>'Solar 1MW'!D37*Control!$C$8</f>
        <v>0</v>
      </c>
      <c r="E37" s="12">
        <f>'Solar 1MW'!E37*Control!$C$8</f>
        <v>0</v>
      </c>
      <c r="F37" s="12">
        <f>'Solar 1MW'!F37*Control!$C$8</f>
        <v>0</v>
      </c>
      <c r="G37" s="12">
        <f>'Solar 1MW'!G37*Control!$C$8</f>
        <v>0</v>
      </c>
      <c r="H37" s="12">
        <f>'Solar 1MW'!H37*Control!$C$8</f>
        <v>0</v>
      </c>
      <c r="I37" s="12">
        <f>'Solar 1MW'!I37*Control!$C$8</f>
        <v>0</v>
      </c>
      <c r="J37" s="12">
        <f>'Solar 1MW'!J37*Control!$C$8</f>
        <v>0</v>
      </c>
      <c r="K37" s="12">
        <f>'Solar 1MW'!K37*Control!$C$8</f>
        <v>52.501480465928971</v>
      </c>
      <c r="L37" s="12">
        <f>'Solar 1MW'!L37*Control!$C$8</f>
        <v>154.54889337826862</v>
      </c>
      <c r="M37" s="12">
        <f>'Solar 1MW'!M37*Control!$C$8</f>
        <v>295.35032018357845</v>
      </c>
      <c r="N37" s="12">
        <f>'Solar 1MW'!N37*Control!$C$8</f>
        <v>443.89059544872316</v>
      </c>
      <c r="O37" s="12">
        <f>'Solar 1MW'!O37*Control!$C$8</f>
        <v>493.46955956538937</v>
      </c>
      <c r="P37" s="12">
        <f>'Solar 1MW'!P37*Control!$C$8</f>
        <v>468.96320610924533</v>
      </c>
      <c r="Q37" s="12">
        <f>'Solar 1MW'!Q37*Control!$C$8</f>
        <v>35.830711075367873</v>
      </c>
      <c r="R37" s="12">
        <f>'Solar 1MW'!R37*Control!$C$8</f>
        <v>80.180447203269495</v>
      </c>
      <c r="S37" s="12">
        <f>'Solar 1MW'!S37*Control!$C$8</f>
        <v>11.886682481905002</v>
      </c>
      <c r="T37" s="12">
        <f>'Solar 1MW'!T37*Control!$C$8</f>
        <v>0</v>
      </c>
      <c r="U37" s="12">
        <f>'Solar 1MW'!U37*Control!$C$8</f>
        <v>0</v>
      </c>
      <c r="V37" s="12">
        <f>'Solar 1MW'!V37*Control!$C$8</f>
        <v>0</v>
      </c>
      <c r="W37" s="12">
        <f>'Solar 1MW'!W37*Control!$C$8</f>
        <v>0</v>
      </c>
      <c r="X37" s="12">
        <f>'Solar 1MW'!X37*Control!$C$8</f>
        <v>0</v>
      </c>
      <c r="Y37" s="12">
        <f>'Solar 1MW'!Y37*Control!$C$8</f>
        <v>0</v>
      </c>
      <c r="Z37" s="12">
        <f>'Solar 1MW'!Z37*Control!$C$8</f>
        <v>0</v>
      </c>
      <c r="AB37" s="7">
        <f t="shared" si="0"/>
        <v>2036.6218959116763</v>
      </c>
    </row>
    <row r="38" spans="2:28" x14ac:dyDescent="0.2">
      <c r="B38" s="6">
        <v>44232</v>
      </c>
      <c r="C38" s="12">
        <f>'Solar 1MW'!C38*Control!$C$8</f>
        <v>0</v>
      </c>
      <c r="D38" s="12">
        <f>'Solar 1MW'!D38*Control!$C$8</f>
        <v>0</v>
      </c>
      <c r="E38" s="12">
        <f>'Solar 1MW'!E38*Control!$C$8</f>
        <v>0</v>
      </c>
      <c r="F38" s="12">
        <f>'Solar 1MW'!F38*Control!$C$8</f>
        <v>0</v>
      </c>
      <c r="G38" s="12">
        <f>'Solar 1MW'!G38*Control!$C$8</f>
        <v>0</v>
      </c>
      <c r="H38" s="12">
        <f>'Solar 1MW'!H38*Control!$C$8</f>
        <v>0</v>
      </c>
      <c r="I38" s="12">
        <f>'Solar 1MW'!I38*Control!$C$8</f>
        <v>0</v>
      </c>
      <c r="J38" s="12">
        <f>'Solar 1MW'!J38*Control!$C$8</f>
        <v>0</v>
      </c>
      <c r="K38" s="12">
        <f>'Solar 1MW'!K38*Control!$C$8</f>
        <v>49.995005868216175</v>
      </c>
      <c r="L38" s="12">
        <f>'Solar 1MW'!L38*Control!$C$8</f>
        <v>136.53090372229116</v>
      </c>
      <c r="M38" s="12">
        <f>'Solar 1MW'!M38*Control!$C$8</f>
        <v>137.62409471407679</v>
      </c>
      <c r="N38" s="12">
        <f>'Solar 1MW'!N38*Control!$C$8</f>
        <v>51.832195909087545</v>
      </c>
      <c r="O38" s="12">
        <f>'Solar 1MW'!O38*Control!$C$8</f>
        <v>214.42272805786556</v>
      </c>
      <c r="P38" s="12">
        <f>'Solar 1MW'!P38*Control!$C$8</f>
        <v>431.52731315313326</v>
      </c>
      <c r="Q38" s="12">
        <f>'Solar 1MW'!Q38*Control!$C$8</f>
        <v>455.27865700343966</v>
      </c>
      <c r="R38" s="12">
        <f>'Solar 1MW'!R38*Control!$C$8</f>
        <v>252.01591468186044</v>
      </c>
      <c r="S38" s="12">
        <f>'Solar 1MW'!S38*Control!$C$8</f>
        <v>76.826946204007697</v>
      </c>
      <c r="T38" s="12">
        <f>'Solar 1MW'!T38*Control!$C$8</f>
        <v>0</v>
      </c>
      <c r="U38" s="12">
        <f>'Solar 1MW'!U38*Control!$C$8</f>
        <v>0</v>
      </c>
      <c r="V38" s="12">
        <f>'Solar 1MW'!V38*Control!$C$8</f>
        <v>0</v>
      </c>
      <c r="W38" s="12">
        <f>'Solar 1MW'!W38*Control!$C$8</f>
        <v>0</v>
      </c>
      <c r="X38" s="12">
        <f>'Solar 1MW'!X38*Control!$C$8</f>
        <v>0</v>
      </c>
      <c r="Y38" s="12">
        <f>'Solar 1MW'!Y38*Control!$C$8</f>
        <v>0</v>
      </c>
      <c r="Z38" s="12">
        <f>'Solar 1MW'!Z38*Control!$C$8</f>
        <v>0</v>
      </c>
      <c r="AB38" s="7">
        <f t="shared" si="0"/>
        <v>1806.0537593139784</v>
      </c>
    </row>
    <row r="39" spans="2:28" x14ac:dyDescent="0.2">
      <c r="B39" s="6">
        <v>44233</v>
      </c>
      <c r="C39" s="12">
        <f>'Solar 1MW'!C39*Control!$C$8</f>
        <v>0</v>
      </c>
      <c r="D39" s="12">
        <f>'Solar 1MW'!D39*Control!$C$8</f>
        <v>0</v>
      </c>
      <c r="E39" s="12">
        <f>'Solar 1MW'!E39*Control!$C$8</f>
        <v>0</v>
      </c>
      <c r="F39" s="12">
        <f>'Solar 1MW'!F39*Control!$C$8</f>
        <v>0</v>
      </c>
      <c r="G39" s="12">
        <f>'Solar 1MW'!G39*Control!$C$8</f>
        <v>0</v>
      </c>
      <c r="H39" s="12">
        <f>'Solar 1MW'!H39*Control!$C$8</f>
        <v>0</v>
      </c>
      <c r="I39" s="12">
        <f>'Solar 1MW'!I39*Control!$C$8</f>
        <v>0</v>
      </c>
      <c r="J39" s="12">
        <f>'Solar 1MW'!J39*Control!$C$8</f>
        <v>0</v>
      </c>
      <c r="K39" s="12">
        <f>'Solar 1MW'!K39*Control!$C$8</f>
        <v>9.8906258364719672</v>
      </c>
      <c r="L39" s="12">
        <f>'Solar 1MW'!L39*Control!$C$8</f>
        <v>29.505146221460109</v>
      </c>
      <c r="M39" s="12">
        <f>'Solar 1MW'!M39*Control!$C$8</f>
        <v>52.451146492206455</v>
      </c>
      <c r="N39" s="12">
        <f>'Solar 1MW'!N39*Control!$C$8</f>
        <v>72.823035888050413</v>
      </c>
      <c r="O39" s="12">
        <f>'Solar 1MW'!O39*Control!$C$8</f>
        <v>77.570158784754028</v>
      </c>
      <c r="P39" s="12">
        <f>'Solar 1MW'!P39*Control!$C$8</f>
        <v>69.930405335685265</v>
      </c>
      <c r="Q39" s="12">
        <f>'Solar 1MW'!Q39*Control!$C$8</f>
        <v>52.754723271220314</v>
      </c>
      <c r="R39" s="12">
        <f>'Solar 1MW'!R39*Control!$C$8</f>
        <v>27.421005122012691</v>
      </c>
      <c r="S39" s="12">
        <f>'Solar 1MW'!S39*Control!$C$8</f>
        <v>7.8602005246065358</v>
      </c>
      <c r="T39" s="12">
        <f>'Solar 1MW'!T39*Control!$C$8</f>
        <v>0</v>
      </c>
      <c r="U39" s="12">
        <f>'Solar 1MW'!U39*Control!$C$8</f>
        <v>0</v>
      </c>
      <c r="V39" s="12">
        <f>'Solar 1MW'!V39*Control!$C$8</f>
        <v>0</v>
      </c>
      <c r="W39" s="12">
        <f>'Solar 1MW'!W39*Control!$C$8</f>
        <v>0</v>
      </c>
      <c r="X39" s="12">
        <f>'Solar 1MW'!X39*Control!$C$8</f>
        <v>0</v>
      </c>
      <c r="Y39" s="12">
        <f>'Solar 1MW'!Y39*Control!$C$8</f>
        <v>0</v>
      </c>
      <c r="Z39" s="12">
        <f>'Solar 1MW'!Z39*Control!$C$8</f>
        <v>0</v>
      </c>
      <c r="AB39" s="7">
        <f t="shared" si="0"/>
        <v>400.20644747646776</v>
      </c>
    </row>
    <row r="40" spans="2:28" x14ac:dyDescent="0.2">
      <c r="B40" s="6">
        <v>44234</v>
      </c>
      <c r="C40" s="12">
        <f>'Solar 1MW'!C40*Control!$C$8</f>
        <v>0</v>
      </c>
      <c r="D40" s="12">
        <f>'Solar 1MW'!D40*Control!$C$8</f>
        <v>0</v>
      </c>
      <c r="E40" s="12">
        <f>'Solar 1MW'!E40*Control!$C$8</f>
        <v>0</v>
      </c>
      <c r="F40" s="12">
        <f>'Solar 1MW'!F40*Control!$C$8</f>
        <v>0</v>
      </c>
      <c r="G40" s="12">
        <f>'Solar 1MW'!G40*Control!$C$8</f>
        <v>0</v>
      </c>
      <c r="H40" s="12">
        <f>'Solar 1MW'!H40*Control!$C$8</f>
        <v>0</v>
      </c>
      <c r="I40" s="12">
        <f>'Solar 1MW'!I40*Control!$C$8</f>
        <v>0</v>
      </c>
      <c r="J40" s="12">
        <f>'Solar 1MW'!J40*Control!$C$8</f>
        <v>0</v>
      </c>
      <c r="K40" s="12">
        <f>'Solar 1MW'!K40*Control!$C$8</f>
        <v>42.319074875534362</v>
      </c>
      <c r="L40" s="12">
        <f>'Solar 1MW'!L40*Control!$C$8</f>
        <v>107.14844656177966</v>
      </c>
      <c r="M40" s="12">
        <f>'Solar 1MW'!M40*Control!$C$8</f>
        <v>40.236506712765767</v>
      </c>
      <c r="N40" s="12">
        <f>'Solar 1MW'!N40*Control!$C$8</f>
        <v>97.663638388445378</v>
      </c>
      <c r="O40" s="12">
        <f>'Solar 1MW'!O40*Control!$C$8</f>
        <v>91.993201661269552</v>
      </c>
      <c r="P40" s="12">
        <f>'Solar 1MW'!P40*Control!$C$8</f>
        <v>471.44844606179402</v>
      </c>
      <c r="Q40" s="12">
        <f>'Solar 1MW'!Q40*Control!$C$8</f>
        <v>365.062873789246</v>
      </c>
      <c r="R40" s="12">
        <f>'Solar 1MW'!R40*Control!$C$8</f>
        <v>150.78171003247502</v>
      </c>
      <c r="S40" s="12">
        <f>'Solar 1MW'!S40*Control!$C$8</f>
        <v>54.683143639463729</v>
      </c>
      <c r="T40" s="12">
        <f>'Solar 1MW'!T40*Control!$C$8</f>
        <v>0</v>
      </c>
      <c r="U40" s="12">
        <f>'Solar 1MW'!U40*Control!$C$8</f>
        <v>0</v>
      </c>
      <c r="V40" s="12">
        <f>'Solar 1MW'!V40*Control!$C$8</f>
        <v>0</v>
      </c>
      <c r="W40" s="12">
        <f>'Solar 1MW'!W40*Control!$C$8</f>
        <v>0</v>
      </c>
      <c r="X40" s="12">
        <f>'Solar 1MW'!X40*Control!$C$8</f>
        <v>0</v>
      </c>
      <c r="Y40" s="12">
        <f>'Solar 1MW'!Y40*Control!$C$8</f>
        <v>0</v>
      </c>
      <c r="Z40" s="12">
        <f>'Solar 1MW'!Z40*Control!$C$8</f>
        <v>0</v>
      </c>
      <c r="AB40" s="7">
        <f t="shared" si="0"/>
        <v>1421.3370417227734</v>
      </c>
    </row>
    <row r="41" spans="2:28" x14ac:dyDescent="0.2">
      <c r="B41" s="6">
        <v>44235</v>
      </c>
      <c r="C41" s="12">
        <f>'Solar 1MW'!C41*Control!$C$8</f>
        <v>0</v>
      </c>
      <c r="D41" s="12">
        <f>'Solar 1MW'!D41*Control!$C$8</f>
        <v>0</v>
      </c>
      <c r="E41" s="12">
        <f>'Solar 1MW'!E41*Control!$C$8</f>
        <v>0</v>
      </c>
      <c r="F41" s="12">
        <f>'Solar 1MW'!F41*Control!$C$8</f>
        <v>0</v>
      </c>
      <c r="G41" s="12">
        <f>'Solar 1MW'!G41*Control!$C$8</f>
        <v>0</v>
      </c>
      <c r="H41" s="12">
        <f>'Solar 1MW'!H41*Control!$C$8</f>
        <v>0</v>
      </c>
      <c r="I41" s="12">
        <f>'Solar 1MW'!I41*Control!$C$8</f>
        <v>0</v>
      </c>
      <c r="J41" s="12">
        <f>'Solar 1MW'!J41*Control!$C$8</f>
        <v>0</v>
      </c>
      <c r="K41" s="12">
        <f>'Solar 1MW'!K41*Control!$C$8</f>
        <v>20.769055907248067</v>
      </c>
      <c r="L41" s="12">
        <f>'Solar 1MW'!L41*Control!$C$8</f>
        <v>60.464472402496924</v>
      </c>
      <c r="M41" s="12">
        <f>'Solar 1MW'!M41*Control!$C$8</f>
        <v>112.33127291851871</v>
      </c>
      <c r="N41" s="12">
        <f>'Solar 1MW'!N41*Control!$C$8</f>
        <v>144.83600938650423</v>
      </c>
      <c r="O41" s="12">
        <f>'Solar 1MW'!O41*Control!$C$8</f>
        <v>147.6279719914244</v>
      </c>
      <c r="P41" s="12">
        <f>'Solar 1MW'!P41*Control!$C$8</f>
        <v>128.13928654074249</v>
      </c>
      <c r="Q41" s="12">
        <f>'Solar 1MW'!Q41*Control!$C$8</f>
        <v>98.214166226035246</v>
      </c>
      <c r="R41" s="12">
        <f>'Solar 1MW'!R41*Control!$C$8</f>
        <v>61.173866844648458</v>
      </c>
      <c r="S41" s="12">
        <f>'Solar 1MW'!S41*Control!$C$8</f>
        <v>17.594083221033266</v>
      </c>
      <c r="T41" s="12">
        <f>'Solar 1MW'!T41*Control!$C$8</f>
        <v>0</v>
      </c>
      <c r="U41" s="12">
        <f>'Solar 1MW'!U41*Control!$C$8</f>
        <v>0</v>
      </c>
      <c r="V41" s="12">
        <f>'Solar 1MW'!V41*Control!$C$8</f>
        <v>0</v>
      </c>
      <c r="W41" s="12">
        <f>'Solar 1MW'!W41*Control!$C$8</f>
        <v>0</v>
      </c>
      <c r="X41" s="12">
        <f>'Solar 1MW'!X41*Control!$C$8</f>
        <v>0</v>
      </c>
      <c r="Y41" s="12">
        <f>'Solar 1MW'!Y41*Control!$C$8</f>
        <v>0</v>
      </c>
      <c r="Z41" s="12">
        <f>'Solar 1MW'!Z41*Control!$C$8</f>
        <v>0</v>
      </c>
      <c r="AB41" s="7">
        <f t="shared" si="0"/>
        <v>791.15018543865187</v>
      </c>
    </row>
    <row r="42" spans="2:28" x14ac:dyDescent="0.2">
      <c r="B42" s="6">
        <v>44236</v>
      </c>
      <c r="C42" s="12">
        <f>'Solar 1MW'!C42*Control!$C$8</f>
        <v>0</v>
      </c>
      <c r="D42" s="12">
        <f>'Solar 1MW'!D42*Control!$C$8</f>
        <v>0</v>
      </c>
      <c r="E42" s="12">
        <f>'Solar 1MW'!E42*Control!$C$8</f>
        <v>0</v>
      </c>
      <c r="F42" s="12">
        <f>'Solar 1MW'!F42*Control!$C$8</f>
        <v>0</v>
      </c>
      <c r="G42" s="12">
        <f>'Solar 1MW'!G42*Control!$C$8</f>
        <v>0</v>
      </c>
      <c r="H42" s="12">
        <f>'Solar 1MW'!H42*Control!$C$8</f>
        <v>0</v>
      </c>
      <c r="I42" s="12">
        <f>'Solar 1MW'!I42*Control!$C$8</f>
        <v>0</v>
      </c>
      <c r="J42" s="12">
        <f>'Solar 1MW'!J42*Control!$C$8</f>
        <v>1.2323172410279839</v>
      </c>
      <c r="K42" s="12">
        <f>'Solar 1MW'!K42*Control!$C$8</f>
        <v>118.2297854641246</v>
      </c>
      <c r="L42" s="12">
        <f>'Solar 1MW'!L42*Control!$C$8</f>
        <v>365.3224083412527</v>
      </c>
      <c r="M42" s="12">
        <f>'Solar 1MW'!M42*Control!$C$8</f>
        <v>529.28532774230825</v>
      </c>
      <c r="N42" s="12">
        <f>'Solar 1MW'!N42*Control!$C$8</f>
        <v>298.72426935966502</v>
      </c>
      <c r="O42" s="12">
        <f>'Solar 1MW'!O42*Control!$C$8</f>
        <v>144.89106217026324</v>
      </c>
      <c r="P42" s="12">
        <f>'Solar 1MW'!P42*Control!$C$8</f>
        <v>189.38157613091997</v>
      </c>
      <c r="Q42" s="12">
        <f>'Solar 1MW'!Q42*Control!$C$8</f>
        <v>268.6339906936808</v>
      </c>
      <c r="R42" s="12">
        <f>'Solar 1MW'!R42*Control!$C$8</f>
        <v>94.462712247029899</v>
      </c>
      <c r="S42" s="12">
        <f>'Solar 1MW'!S42*Control!$C$8</f>
        <v>38.90186994078001</v>
      </c>
      <c r="T42" s="12">
        <f>'Solar 1MW'!T42*Control!$C$8</f>
        <v>0</v>
      </c>
      <c r="U42" s="12">
        <f>'Solar 1MW'!U42*Control!$C$8</f>
        <v>0</v>
      </c>
      <c r="V42" s="12">
        <f>'Solar 1MW'!V42*Control!$C$8</f>
        <v>0</v>
      </c>
      <c r="W42" s="12">
        <f>'Solar 1MW'!W42*Control!$C$8</f>
        <v>0</v>
      </c>
      <c r="X42" s="12">
        <f>'Solar 1MW'!X42*Control!$C$8</f>
        <v>0</v>
      </c>
      <c r="Y42" s="12">
        <f>'Solar 1MW'!Y42*Control!$C$8</f>
        <v>0</v>
      </c>
      <c r="Z42" s="12">
        <f>'Solar 1MW'!Z42*Control!$C$8</f>
        <v>0</v>
      </c>
      <c r="AB42" s="7">
        <f t="shared" si="0"/>
        <v>2049.0653193310523</v>
      </c>
    </row>
    <row r="43" spans="2:28" x14ac:dyDescent="0.2">
      <c r="B43" s="6">
        <v>44237</v>
      </c>
      <c r="C43" s="12">
        <f>'Solar 1MW'!C43*Control!$C$8</f>
        <v>0</v>
      </c>
      <c r="D43" s="12">
        <f>'Solar 1MW'!D43*Control!$C$8</f>
        <v>0</v>
      </c>
      <c r="E43" s="12">
        <f>'Solar 1MW'!E43*Control!$C$8</f>
        <v>0</v>
      </c>
      <c r="F43" s="12">
        <f>'Solar 1MW'!F43*Control!$C$8</f>
        <v>0</v>
      </c>
      <c r="G43" s="12">
        <f>'Solar 1MW'!G43*Control!$C$8</f>
        <v>0</v>
      </c>
      <c r="H43" s="12">
        <f>'Solar 1MW'!H43*Control!$C$8</f>
        <v>0</v>
      </c>
      <c r="I43" s="12">
        <f>'Solar 1MW'!I43*Control!$C$8</f>
        <v>0</v>
      </c>
      <c r="J43" s="12">
        <f>'Solar 1MW'!J43*Control!$C$8</f>
        <v>0</v>
      </c>
      <c r="K43" s="12">
        <f>'Solar 1MW'!K43*Control!$C$8</f>
        <v>70.01377097966315</v>
      </c>
      <c r="L43" s="12">
        <f>'Solar 1MW'!L43*Control!$C$8</f>
        <v>211.81165317101065</v>
      </c>
      <c r="M43" s="12">
        <f>'Solar 1MW'!M43*Control!$C$8</f>
        <v>306.07774833318706</v>
      </c>
      <c r="N43" s="12">
        <f>'Solar 1MW'!N43*Control!$C$8</f>
        <v>398.7315833995645</v>
      </c>
      <c r="O43" s="12">
        <f>'Solar 1MW'!O43*Control!$C$8</f>
        <v>416.72597900535959</v>
      </c>
      <c r="P43" s="12">
        <f>'Solar 1MW'!P43*Control!$C$8</f>
        <v>392.51061883479872</v>
      </c>
      <c r="Q43" s="12">
        <f>'Solar 1MW'!Q43*Control!$C$8</f>
        <v>292.20444682592199</v>
      </c>
      <c r="R43" s="12">
        <f>'Solar 1MW'!R43*Control!$C$8</f>
        <v>176.41271321398114</v>
      </c>
      <c r="S43" s="12">
        <f>'Solar 1MW'!S43*Control!$C$8</f>
        <v>59.965851475308369</v>
      </c>
      <c r="T43" s="12">
        <f>'Solar 1MW'!T43*Control!$C$8</f>
        <v>0</v>
      </c>
      <c r="U43" s="12">
        <f>'Solar 1MW'!U43*Control!$C$8</f>
        <v>0</v>
      </c>
      <c r="V43" s="12">
        <f>'Solar 1MW'!V43*Control!$C$8</f>
        <v>0</v>
      </c>
      <c r="W43" s="12">
        <f>'Solar 1MW'!W43*Control!$C$8</f>
        <v>0</v>
      </c>
      <c r="X43" s="12">
        <f>'Solar 1MW'!X43*Control!$C$8</f>
        <v>0</v>
      </c>
      <c r="Y43" s="12">
        <f>'Solar 1MW'!Y43*Control!$C$8</f>
        <v>0</v>
      </c>
      <c r="Z43" s="12">
        <f>'Solar 1MW'!Z43*Control!$C$8</f>
        <v>0</v>
      </c>
      <c r="AB43" s="7">
        <f t="shared" si="0"/>
        <v>2324.4543652387947</v>
      </c>
    </row>
    <row r="44" spans="2:28" x14ac:dyDescent="0.2">
      <c r="B44" s="6">
        <v>44238</v>
      </c>
      <c r="C44" s="12">
        <f>'Solar 1MW'!C44*Control!$C$8</f>
        <v>0</v>
      </c>
      <c r="D44" s="12">
        <f>'Solar 1MW'!D44*Control!$C$8</f>
        <v>0</v>
      </c>
      <c r="E44" s="12">
        <f>'Solar 1MW'!E44*Control!$C$8</f>
        <v>0</v>
      </c>
      <c r="F44" s="12">
        <f>'Solar 1MW'!F44*Control!$C$8</f>
        <v>0</v>
      </c>
      <c r="G44" s="12">
        <f>'Solar 1MW'!G44*Control!$C$8</f>
        <v>0</v>
      </c>
      <c r="H44" s="12">
        <f>'Solar 1MW'!H44*Control!$C$8</f>
        <v>0</v>
      </c>
      <c r="I44" s="12">
        <f>'Solar 1MW'!I44*Control!$C$8</f>
        <v>0</v>
      </c>
      <c r="J44" s="12">
        <f>'Solar 1MW'!J44*Control!$C$8</f>
        <v>0</v>
      </c>
      <c r="K44" s="12">
        <f>'Solar 1MW'!K44*Control!$C$8</f>
        <v>35.067050317796763</v>
      </c>
      <c r="L44" s="12">
        <f>'Solar 1MW'!L44*Control!$C$8</f>
        <v>78.961421277177607</v>
      </c>
      <c r="M44" s="12">
        <f>'Solar 1MW'!M44*Control!$C$8</f>
        <v>324.63840114336028</v>
      </c>
      <c r="N44" s="12">
        <f>'Solar 1MW'!N44*Control!$C$8</f>
        <v>512.17177667665703</v>
      </c>
      <c r="O44" s="12">
        <f>'Solar 1MW'!O44*Control!$C$8</f>
        <v>667.21614510875656</v>
      </c>
      <c r="P44" s="12">
        <f>'Solar 1MW'!P44*Control!$C$8</f>
        <v>738.147724640516</v>
      </c>
      <c r="Q44" s="12">
        <f>'Solar 1MW'!Q44*Control!$C$8</f>
        <v>435.11360878086168</v>
      </c>
      <c r="R44" s="12">
        <f>'Solar 1MW'!R44*Control!$C$8</f>
        <v>264.48930254496844</v>
      </c>
      <c r="S44" s="12">
        <f>'Solar 1MW'!S44*Control!$C$8</f>
        <v>78.562681829094643</v>
      </c>
      <c r="T44" s="12">
        <f>'Solar 1MW'!T44*Control!$C$8</f>
        <v>0</v>
      </c>
      <c r="U44" s="12">
        <f>'Solar 1MW'!U44*Control!$C$8</f>
        <v>0</v>
      </c>
      <c r="V44" s="12">
        <f>'Solar 1MW'!V44*Control!$C$8</f>
        <v>0</v>
      </c>
      <c r="W44" s="12">
        <f>'Solar 1MW'!W44*Control!$C$8</f>
        <v>0</v>
      </c>
      <c r="X44" s="12">
        <f>'Solar 1MW'!X44*Control!$C$8</f>
        <v>0</v>
      </c>
      <c r="Y44" s="12">
        <f>'Solar 1MW'!Y44*Control!$C$8</f>
        <v>0</v>
      </c>
      <c r="Z44" s="12">
        <f>'Solar 1MW'!Z44*Control!$C$8</f>
        <v>0</v>
      </c>
      <c r="AB44" s="7">
        <f t="shared" si="0"/>
        <v>3134.3681123191891</v>
      </c>
    </row>
    <row r="45" spans="2:28" x14ac:dyDescent="0.2">
      <c r="B45" s="6">
        <v>44239</v>
      </c>
      <c r="C45" s="12">
        <f>'Solar 1MW'!C45*Control!$C$8</f>
        <v>0</v>
      </c>
      <c r="D45" s="12">
        <f>'Solar 1MW'!D45*Control!$C$8</f>
        <v>0</v>
      </c>
      <c r="E45" s="12">
        <f>'Solar 1MW'!E45*Control!$C$8</f>
        <v>0</v>
      </c>
      <c r="F45" s="12">
        <f>'Solar 1MW'!F45*Control!$C$8</f>
        <v>0</v>
      </c>
      <c r="G45" s="12">
        <f>'Solar 1MW'!G45*Control!$C$8</f>
        <v>0</v>
      </c>
      <c r="H45" s="12">
        <f>'Solar 1MW'!H45*Control!$C$8</f>
        <v>0</v>
      </c>
      <c r="I45" s="12">
        <f>'Solar 1MW'!I45*Control!$C$8</f>
        <v>0</v>
      </c>
      <c r="J45" s="12">
        <f>'Solar 1MW'!J45*Control!$C$8</f>
        <v>0</v>
      </c>
      <c r="K45" s="12">
        <f>'Solar 1MW'!K45*Control!$C$8</f>
        <v>13.662527992302087</v>
      </c>
      <c r="L45" s="12">
        <f>'Solar 1MW'!L45*Control!$C$8</f>
        <v>25.79301565942546</v>
      </c>
      <c r="M45" s="12">
        <f>'Solar 1MW'!M45*Control!$C$8</f>
        <v>87.274391624784855</v>
      </c>
      <c r="N45" s="12">
        <f>'Solar 1MW'!N45*Control!$C$8</f>
        <v>329.71112193258136</v>
      </c>
      <c r="O45" s="12">
        <f>'Solar 1MW'!O45*Control!$C$8</f>
        <v>362.82143902191569</v>
      </c>
      <c r="P45" s="12">
        <f>'Solar 1MW'!P45*Control!$C$8</f>
        <v>523.66207911549736</v>
      </c>
      <c r="Q45" s="12">
        <f>'Solar 1MW'!Q45*Control!$C$8</f>
        <v>420.78415563673639</v>
      </c>
      <c r="R45" s="12">
        <f>'Solar 1MW'!R45*Control!$C$8</f>
        <v>198.70909063637143</v>
      </c>
      <c r="S45" s="12">
        <f>'Solar 1MW'!S45*Control!$C$8</f>
        <v>79.016474060936588</v>
      </c>
      <c r="T45" s="12">
        <f>'Solar 1MW'!T45*Control!$C$8</f>
        <v>0</v>
      </c>
      <c r="U45" s="12">
        <f>'Solar 1MW'!U45*Control!$C$8</f>
        <v>0</v>
      </c>
      <c r="V45" s="12">
        <f>'Solar 1MW'!V45*Control!$C$8</f>
        <v>0</v>
      </c>
      <c r="W45" s="12">
        <f>'Solar 1MW'!W45*Control!$C$8</f>
        <v>0</v>
      </c>
      <c r="X45" s="12">
        <f>'Solar 1MW'!X45*Control!$C$8</f>
        <v>0</v>
      </c>
      <c r="Y45" s="12">
        <f>'Solar 1MW'!Y45*Control!$C$8</f>
        <v>0</v>
      </c>
      <c r="Z45" s="12">
        <f>'Solar 1MW'!Z45*Control!$C$8</f>
        <v>0</v>
      </c>
      <c r="AB45" s="7">
        <f t="shared" si="0"/>
        <v>2041.4342956805513</v>
      </c>
    </row>
    <row r="46" spans="2:28" x14ac:dyDescent="0.2">
      <c r="B46" s="6">
        <v>44240</v>
      </c>
      <c r="C46" s="12">
        <f>'Solar 1MW'!C46*Control!$C$8</f>
        <v>0</v>
      </c>
      <c r="D46" s="12">
        <f>'Solar 1MW'!D46*Control!$C$8</f>
        <v>0</v>
      </c>
      <c r="E46" s="12">
        <f>'Solar 1MW'!E46*Control!$C$8</f>
        <v>0</v>
      </c>
      <c r="F46" s="12">
        <f>'Solar 1MW'!F46*Control!$C$8</f>
        <v>0</v>
      </c>
      <c r="G46" s="12">
        <f>'Solar 1MW'!G46*Control!$C$8</f>
        <v>0</v>
      </c>
      <c r="H46" s="12">
        <f>'Solar 1MW'!H46*Control!$C$8</f>
        <v>0</v>
      </c>
      <c r="I46" s="12">
        <f>'Solar 1MW'!I46*Control!$C$8</f>
        <v>0</v>
      </c>
      <c r="J46" s="12">
        <f>'Solar 1MW'!J46*Control!$C$8</f>
        <v>0</v>
      </c>
      <c r="K46" s="12">
        <f>'Solar 1MW'!K46*Control!$C$8</f>
        <v>73.589056050639741</v>
      </c>
      <c r="L46" s="12">
        <f>'Solar 1MW'!L46*Control!$C$8</f>
        <v>84.592534587382701</v>
      </c>
      <c r="M46" s="12">
        <f>'Solar 1MW'!M46*Control!$C$8</f>
        <v>309.7033673778862</v>
      </c>
      <c r="N46" s="12">
        <f>'Solar 1MW'!N46*Control!$C$8</f>
        <v>458.40880099430791</v>
      </c>
      <c r="O46" s="12">
        <f>'Solar 1MW'!O46*Control!$C$8</f>
        <v>374.12298905929669</v>
      </c>
      <c r="P46" s="12">
        <f>'Solar 1MW'!P46*Control!$C$8</f>
        <v>353.45460109949363</v>
      </c>
      <c r="Q46" s="12">
        <f>'Solar 1MW'!Q46*Control!$C$8</f>
        <v>190.6477901573767</v>
      </c>
      <c r="R46" s="12">
        <f>'Solar 1MW'!R46*Control!$C$8</f>
        <v>148.4694931145975</v>
      </c>
      <c r="S46" s="12">
        <f>'Solar 1MW'!S46*Control!$C$8</f>
        <v>25.429667286616141</v>
      </c>
      <c r="T46" s="12">
        <f>'Solar 1MW'!T46*Control!$C$8</f>
        <v>0</v>
      </c>
      <c r="U46" s="12">
        <f>'Solar 1MW'!U46*Control!$C$8</f>
        <v>0</v>
      </c>
      <c r="V46" s="12">
        <f>'Solar 1MW'!V46*Control!$C$8</f>
        <v>0</v>
      </c>
      <c r="W46" s="12">
        <f>'Solar 1MW'!W46*Control!$C$8</f>
        <v>0</v>
      </c>
      <c r="X46" s="12">
        <f>'Solar 1MW'!X46*Control!$C$8</f>
        <v>0</v>
      </c>
      <c r="Y46" s="12">
        <f>'Solar 1MW'!Y46*Control!$C$8</f>
        <v>0</v>
      </c>
      <c r="Z46" s="12">
        <f>'Solar 1MW'!Z46*Control!$C$8</f>
        <v>0</v>
      </c>
      <c r="AB46" s="7">
        <f t="shared" si="0"/>
        <v>2018.4182997275973</v>
      </c>
    </row>
    <row r="47" spans="2:28" x14ac:dyDescent="0.2">
      <c r="B47" s="6">
        <v>44241</v>
      </c>
      <c r="C47" s="12">
        <f>'Solar 1MW'!C47*Control!$C$8</f>
        <v>0</v>
      </c>
      <c r="D47" s="12">
        <f>'Solar 1MW'!D47*Control!$C$8</f>
        <v>0</v>
      </c>
      <c r="E47" s="12">
        <f>'Solar 1MW'!E47*Control!$C$8</f>
        <v>0</v>
      </c>
      <c r="F47" s="12">
        <f>'Solar 1MW'!F47*Control!$C$8</f>
        <v>0</v>
      </c>
      <c r="G47" s="12">
        <f>'Solar 1MW'!G47*Control!$C$8</f>
        <v>0</v>
      </c>
      <c r="H47" s="12">
        <f>'Solar 1MW'!H47*Control!$C$8</f>
        <v>0</v>
      </c>
      <c r="I47" s="12">
        <f>'Solar 1MW'!I47*Control!$C$8</f>
        <v>0</v>
      </c>
      <c r="J47" s="12">
        <f>'Solar 1MW'!J47*Control!$C$8</f>
        <v>0.89421450191385399</v>
      </c>
      <c r="K47" s="12">
        <f>'Solar 1MW'!K47*Control!$C$8</f>
        <v>151.00192116751094</v>
      </c>
      <c r="L47" s="12">
        <f>'Solar 1MW'!L47*Control!$C$8</f>
        <v>399.40794617146059</v>
      </c>
      <c r="M47" s="12">
        <f>'Solar 1MW'!M47*Control!$C$8</f>
        <v>614.41266080049274</v>
      </c>
      <c r="N47" s="12">
        <f>'Solar 1MW'!N47*Control!$C$8</f>
        <v>750.40090136858805</v>
      </c>
      <c r="O47" s="12">
        <f>'Solar 1MW'!O47*Control!$C$8</f>
        <v>771.8400283010169</v>
      </c>
      <c r="P47" s="12">
        <f>'Solar 1MW'!P47*Control!$C$8</f>
        <v>720.45218700369821</v>
      </c>
      <c r="Q47" s="12">
        <f>'Solar 1MW'!Q47*Control!$C$8</f>
        <v>582.00230053323673</v>
      </c>
      <c r="R47" s="12">
        <f>'Solar 1MW'!R47*Control!$C$8</f>
        <v>358.51159252192645</v>
      </c>
      <c r="S47" s="12">
        <f>'Solar 1MW'!S47*Control!$C$8</f>
        <v>103.12172866397935</v>
      </c>
      <c r="T47" s="12">
        <f>'Solar 1MW'!T47*Control!$C$8</f>
        <v>0</v>
      </c>
      <c r="U47" s="12">
        <f>'Solar 1MW'!U47*Control!$C$8</f>
        <v>0</v>
      </c>
      <c r="V47" s="12">
        <f>'Solar 1MW'!V47*Control!$C$8</f>
        <v>0</v>
      </c>
      <c r="W47" s="12">
        <f>'Solar 1MW'!W47*Control!$C$8</f>
        <v>0</v>
      </c>
      <c r="X47" s="12">
        <f>'Solar 1MW'!X47*Control!$C$8</f>
        <v>0</v>
      </c>
      <c r="Y47" s="12">
        <f>'Solar 1MW'!Y47*Control!$C$8</f>
        <v>0</v>
      </c>
      <c r="Z47" s="12">
        <f>'Solar 1MW'!Z47*Control!$C$8</f>
        <v>0</v>
      </c>
      <c r="AB47" s="7">
        <f t="shared" si="0"/>
        <v>4452.0454810338242</v>
      </c>
    </row>
    <row r="48" spans="2:28" x14ac:dyDescent="0.2">
      <c r="B48" s="6">
        <v>44242</v>
      </c>
      <c r="C48" s="12">
        <f>'Solar 1MW'!C48*Control!$C$8</f>
        <v>0</v>
      </c>
      <c r="D48" s="12">
        <f>'Solar 1MW'!D48*Control!$C$8</f>
        <v>0</v>
      </c>
      <c r="E48" s="12">
        <f>'Solar 1MW'!E48*Control!$C$8</f>
        <v>0</v>
      </c>
      <c r="F48" s="12">
        <f>'Solar 1MW'!F48*Control!$C$8</f>
        <v>0</v>
      </c>
      <c r="G48" s="12">
        <f>'Solar 1MW'!G48*Control!$C$8</f>
        <v>0</v>
      </c>
      <c r="H48" s="12">
        <f>'Solar 1MW'!H48*Control!$C$8</f>
        <v>0</v>
      </c>
      <c r="I48" s="12">
        <f>'Solar 1MW'!I48*Control!$C$8</f>
        <v>0</v>
      </c>
      <c r="J48" s="12">
        <f>'Solar 1MW'!J48*Control!$C$8</f>
        <v>1.5122213230254689</v>
      </c>
      <c r="K48" s="12">
        <f>'Solar 1MW'!K48*Control!$C$8</f>
        <v>164.74152305707563</v>
      </c>
      <c r="L48" s="12">
        <f>'Solar 1MW'!L48*Control!$C$8</f>
        <v>408.28717372344596</v>
      </c>
      <c r="M48" s="12">
        <f>'Solar 1MW'!M48*Control!$C$8</f>
        <v>633.94853435153937</v>
      </c>
      <c r="N48" s="12">
        <f>'Solar 1MW'!N48*Control!$C$8</f>
        <v>745.56412108119127</v>
      </c>
      <c r="O48" s="12">
        <f>'Solar 1MW'!O48*Control!$C$8</f>
        <v>806.83786940494531</v>
      </c>
      <c r="P48" s="12">
        <f>'Solar 1MW'!P48*Control!$C$8</f>
        <v>744.50238882298208</v>
      </c>
      <c r="Q48" s="12">
        <f>'Solar 1MW'!Q48*Control!$C$8</f>
        <v>595.24642736897056</v>
      </c>
      <c r="R48" s="12">
        <f>'Solar 1MW'!R48*Control!$C$8</f>
        <v>363.19107914144041</v>
      </c>
      <c r="S48" s="12">
        <f>'Solar 1MW'!S48*Control!$C$8</f>
        <v>123.82157535735898</v>
      </c>
      <c r="T48" s="12">
        <f>'Solar 1MW'!T48*Control!$C$8</f>
        <v>0</v>
      </c>
      <c r="U48" s="12">
        <f>'Solar 1MW'!U48*Control!$C$8</f>
        <v>0</v>
      </c>
      <c r="V48" s="12">
        <f>'Solar 1MW'!V48*Control!$C$8</f>
        <v>0</v>
      </c>
      <c r="W48" s="12">
        <f>'Solar 1MW'!W48*Control!$C$8</f>
        <v>0</v>
      </c>
      <c r="X48" s="12">
        <f>'Solar 1MW'!X48*Control!$C$8</f>
        <v>0</v>
      </c>
      <c r="Y48" s="12">
        <f>'Solar 1MW'!Y48*Control!$C$8</f>
        <v>0</v>
      </c>
      <c r="Z48" s="12">
        <f>'Solar 1MW'!Z48*Control!$C$8</f>
        <v>0</v>
      </c>
      <c r="AB48" s="7">
        <f t="shared" si="0"/>
        <v>4587.6529136319741</v>
      </c>
    </row>
    <row r="49" spans="2:28" x14ac:dyDescent="0.2">
      <c r="B49" s="6">
        <v>44243</v>
      </c>
      <c r="C49" s="12">
        <f>'Solar 1MW'!C49*Control!$C$8</f>
        <v>0</v>
      </c>
      <c r="D49" s="12">
        <f>'Solar 1MW'!D49*Control!$C$8</f>
        <v>0</v>
      </c>
      <c r="E49" s="12">
        <f>'Solar 1MW'!E49*Control!$C$8</f>
        <v>0</v>
      </c>
      <c r="F49" s="12">
        <f>'Solar 1MW'!F49*Control!$C$8</f>
        <v>0</v>
      </c>
      <c r="G49" s="12">
        <f>'Solar 1MW'!G49*Control!$C$8</f>
        <v>0</v>
      </c>
      <c r="H49" s="12">
        <f>'Solar 1MW'!H49*Control!$C$8</f>
        <v>0</v>
      </c>
      <c r="I49" s="12">
        <f>'Solar 1MW'!I49*Control!$C$8</f>
        <v>0</v>
      </c>
      <c r="J49" s="12">
        <f>'Solar 1MW'!J49*Control!$C$8</f>
        <v>2.4678590022475655</v>
      </c>
      <c r="K49" s="12">
        <f>'Solar 1MW'!K49*Control!$C$8</f>
        <v>181.28881691834872</v>
      </c>
      <c r="L49" s="12">
        <f>'Solar 1MW'!L49*Control!$C$8</f>
        <v>452.22715984651285</v>
      </c>
      <c r="M49" s="12">
        <f>'Solar 1MW'!M49*Control!$C$8</f>
        <v>686.65764245907371</v>
      </c>
      <c r="N49" s="12">
        <f>'Solar 1MW'!N49*Control!$C$8</f>
        <v>848.59933822783489</v>
      </c>
      <c r="O49" s="12">
        <f>'Solar 1MW'!O49*Control!$C$8</f>
        <v>839.86953966033832</v>
      </c>
      <c r="P49" s="12">
        <f>'Solar 1MW'!P49*Control!$C$8</f>
        <v>777.36890072709821</v>
      </c>
      <c r="Q49" s="12">
        <f>'Solar 1MW'!Q49*Control!$C$8</f>
        <v>601.113481181</v>
      </c>
      <c r="R49" s="12">
        <f>'Solar 1MW'!R49*Control!$C$8</f>
        <v>367.76832487683055</v>
      </c>
      <c r="S49" s="12">
        <f>'Solar 1MW'!S49*Control!$C$8</f>
        <v>131.63120596774118</v>
      </c>
      <c r="T49" s="12">
        <f>'Solar 1MW'!T49*Control!$C$8</f>
        <v>0</v>
      </c>
      <c r="U49" s="12">
        <f>'Solar 1MW'!U49*Control!$C$8</f>
        <v>0</v>
      </c>
      <c r="V49" s="12">
        <f>'Solar 1MW'!V49*Control!$C$8</f>
        <v>0</v>
      </c>
      <c r="W49" s="12">
        <f>'Solar 1MW'!W49*Control!$C$8</f>
        <v>0</v>
      </c>
      <c r="X49" s="12">
        <f>'Solar 1MW'!X49*Control!$C$8</f>
        <v>0</v>
      </c>
      <c r="Y49" s="12">
        <f>'Solar 1MW'!Y49*Control!$C$8</f>
        <v>0</v>
      </c>
      <c r="Z49" s="12">
        <f>'Solar 1MW'!Z49*Control!$C$8</f>
        <v>0</v>
      </c>
      <c r="AB49" s="7">
        <f t="shared" si="0"/>
        <v>4888.9922688670258</v>
      </c>
    </row>
    <row r="50" spans="2:28" x14ac:dyDescent="0.2">
      <c r="B50" s="6">
        <v>44244</v>
      </c>
      <c r="C50" s="12">
        <f>'Solar 1MW'!C50*Control!$C$8</f>
        <v>0</v>
      </c>
      <c r="D50" s="12">
        <f>'Solar 1MW'!D50*Control!$C$8</f>
        <v>0</v>
      </c>
      <c r="E50" s="12">
        <f>'Solar 1MW'!E50*Control!$C$8</f>
        <v>0</v>
      </c>
      <c r="F50" s="12">
        <f>'Solar 1MW'!F50*Control!$C$8</f>
        <v>0</v>
      </c>
      <c r="G50" s="12">
        <f>'Solar 1MW'!G50*Control!$C$8</f>
        <v>0</v>
      </c>
      <c r="H50" s="12">
        <f>'Solar 1MW'!H50*Control!$C$8</f>
        <v>0</v>
      </c>
      <c r="I50" s="12">
        <f>'Solar 1MW'!I50*Control!$C$8</f>
        <v>0</v>
      </c>
      <c r="J50" s="12">
        <f>'Solar 1MW'!J50*Control!$C$8</f>
        <v>6.3165991148384419</v>
      </c>
      <c r="K50" s="12">
        <f>'Solar 1MW'!K50*Control!$C$8</f>
        <v>213.42391326680962</v>
      </c>
      <c r="L50" s="12">
        <f>'Solar 1MW'!L50*Control!$C$8</f>
        <v>514.62555789562919</v>
      </c>
      <c r="M50" s="12">
        <f>'Solar 1MW'!M50*Control!$C$8</f>
        <v>787.49074825535786</v>
      </c>
      <c r="N50" s="12">
        <f>'Solar 1MW'!N50*Control!$C$8</f>
        <v>747.29435142790226</v>
      </c>
      <c r="O50" s="12">
        <f>'Solar 1MW'!O50*Control!$C$8</f>
        <v>646.16238766264053</v>
      </c>
      <c r="P50" s="12">
        <f>'Solar 1MW'!P50*Control!$C$8</f>
        <v>543.0092002650847</v>
      </c>
      <c r="Q50" s="12">
        <f>'Solar 1MW'!Q50*Control!$C$8</f>
        <v>239.95149035524787</v>
      </c>
      <c r="R50" s="12">
        <f>'Solar 1MW'!R50*Control!$C$8</f>
        <v>197.07323649039009</v>
      </c>
      <c r="S50" s="12">
        <f>'Solar 1MW'!S50*Control!$C$8</f>
        <v>83.106109425890011</v>
      </c>
      <c r="T50" s="12">
        <f>'Solar 1MW'!T50*Control!$C$8</f>
        <v>0</v>
      </c>
      <c r="U50" s="12">
        <f>'Solar 1MW'!U50*Control!$C$8</f>
        <v>0</v>
      </c>
      <c r="V50" s="12">
        <f>'Solar 1MW'!V50*Control!$C$8</f>
        <v>0</v>
      </c>
      <c r="W50" s="12">
        <f>'Solar 1MW'!W50*Control!$C$8</f>
        <v>0</v>
      </c>
      <c r="X50" s="12">
        <f>'Solar 1MW'!X50*Control!$C$8</f>
        <v>0</v>
      </c>
      <c r="Y50" s="12">
        <f>'Solar 1MW'!Y50*Control!$C$8</f>
        <v>0</v>
      </c>
      <c r="Z50" s="12">
        <f>'Solar 1MW'!Z50*Control!$C$8</f>
        <v>0</v>
      </c>
      <c r="AB50" s="7">
        <f t="shared" si="0"/>
        <v>3978.4535941597906</v>
      </c>
    </row>
    <row r="51" spans="2:28" x14ac:dyDescent="0.2">
      <c r="B51" s="6">
        <v>44245</v>
      </c>
      <c r="C51" s="12">
        <f>'Solar 1MW'!C51*Control!$C$8</f>
        <v>0</v>
      </c>
      <c r="D51" s="12">
        <f>'Solar 1MW'!D51*Control!$C$8</f>
        <v>0</v>
      </c>
      <c r="E51" s="12">
        <f>'Solar 1MW'!E51*Control!$C$8</f>
        <v>0</v>
      </c>
      <c r="F51" s="12">
        <f>'Solar 1MW'!F51*Control!$C$8</f>
        <v>0</v>
      </c>
      <c r="G51" s="12">
        <f>'Solar 1MW'!G51*Control!$C$8</f>
        <v>0</v>
      </c>
      <c r="H51" s="12">
        <f>'Solar 1MW'!H51*Control!$C$8</f>
        <v>0</v>
      </c>
      <c r="I51" s="12">
        <f>'Solar 1MW'!I51*Control!$C$8</f>
        <v>0</v>
      </c>
      <c r="J51" s="12">
        <f>'Solar 1MW'!J51*Control!$C$8</f>
        <v>2.6942045903309495</v>
      </c>
      <c r="K51" s="12">
        <f>'Solar 1MW'!K51*Control!$C$8</f>
        <v>140.30595175147891</v>
      </c>
      <c r="L51" s="12">
        <f>'Solar 1MW'!L51*Control!$C$8</f>
        <v>294.13129425748662</v>
      </c>
      <c r="M51" s="12">
        <f>'Solar 1MW'!M51*Control!$C$8</f>
        <v>457.02461671693902</v>
      </c>
      <c r="N51" s="12">
        <f>'Solar 1MW'!N51*Control!$C$8</f>
        <v>515.19181510000737</v>
      </c>
      <c r="O51" s="12">
        <f>'Solar 1MW'!O51*Control!$C$8</f>
        <v>510.52019316388743</v>
      </c>
      <c r="P51" s="12">
        <f>'Solar 1MW'!P51*Control!$C$8</f>
        <v>480.42991449790321</v>
      </c>
      <c r="Q51" s="12">
        <f>'Solar 1MW'!Q51*Control!$C$8</f>
        <v>363.6629601450889</v>
      </c>
      <c r="R51" s="12">
        <f>'Solar 1MW'!R51*Control!$C$8</f>
        <v>227.68258426038761</v>
      </c>
      <c r="S51" s="12">
        <f>'Solar 1MW'!S51*Control!$C$8</f>
        <v>94.54135908097129</v>
      </c>
      <c r="T51" s="12">
        <f>'Solar 1MW'!T51*Control!$C$8</f>
        <v>0</v>
      </c>
      <c r="U51" s="12">
        <f>'Solar 1MW'!U51*Control!$C$8</f>
        <v>0</v>
      </c>
      <c r="V51" s="12">
        <f>'Solar 1MW'!V51*Control!$C$8</f>
        <v>0</v>
      </c>
      <c r="W51" s="12">
        <f>'Solar 1MW'!W51*Control!$C$8</f>
        <v>0</v>
      </c>
      <c r="X51" s="12">
        <f>'Solar 1MW'!X51*Control!$C$8</f>
        <v>0</v>
      </c>
      <c r="Y51" s="12">
        <f>'Solar 1MW'!Y51*Control!$C$8</f>
        <v>0</v>
      </c>
      <c r="Z51" s="12">
        <f>'Solar 1MW'!Z51*Control!$C$8</f>
        <v>0</v>
      </c>
      <c r="AB51" s="7">
        <f t="shared" si="0"/>
        <v>3086.1848935644816</v>
      </c>
    </row>
    <row r="52" spans="2:28" x14ac:dyDescent="0.2">
      <c r="B52" s="6">
        <v>44246</v>
      </c>
      <c r="C52" s="12">
        <f>'Solar 1MW'!C52*Control!$C$8</f>
        <v>0</v>
      </c>
      <c r="D52" s="12">
        <f>'Solar 1MW'!D52*Control!$C$8</f>
        <v>0</v>
      </c>
      <c r="E52" s="12">
        <f>'Solar 1MW'!E52*Control!$C$8</f>
        <v>0</v>
      </c>
      <c r="F52" s="12">
        <f>'Solar 1MW'!F52*Control!$C$8</f>
        <v>0</v>
      </c>
      <c r="G52" s="12">
        <f>'Solar 1MW'!G52*Control!$C$8</f>
        <v>0</v>
      </c>
      <c r="H52" s="12">
        <f>'Solar 1MW'!H52*Control!$C$8</f>
        <v>0</v>
      </c>
      <c r="I52" s="12">
        <f>'Solar 1MW'!I52*Control!$C$8</f>
        <v>0</v>
      </c>
      <c r="J52" s="12">
        <f>'Solar 1MW'!J52*Control!$C$8</f>
        <v>4.2982854153999881</v>
      </c>
      <c r="K52" s="12">
        <f>'Solar 1MW'!K52*Control!$C$8</f>
        <v>176.97110573496519</v>
      </c>
      <c r="L52" s="12">
        <f>'Solar 1MW'!L52*Control!$C$8</f>
        <v>372.68375199816882</v>
      </c>
      <c r="M52" s="12">
        <f>'Solar 1MW'!M52*Control!$C$8</f>
        <v>569.20646065096912</v>
      </c>
      <c r="N52" s="12">
        <f>'Solar 1MW'!N52*Control!$C$8</f>
        <v>566.50887424677853</v>
      </c>
      <c r="O52" s="12">
        <f>'Solar 1MW'!O52*Control!$C$8</f>
        <v>594.75095231513956</v>
      </c>
      <c r="P52" s="12">
        <f>'Solar 1MW'!P52*Control!$C$8</f>
        <v>725.26537324091282</v>
      </c>
      <c r="Q52" s="12">
        <f>'Solar 1MW'!Q52*Control!$C$8</f>
        <v>583.630289995824</v>
      </c>
      <c r="R52" s="12">
        <f>'Solar 1MW'!R52*Control!$C$8</f>
        <v>501.86904143033212</v>
      </c>
      <c r="S52" s="12">
        <f>'Solar 1MW'!S52*Control!$C$8</f>
        <v>188.40635539004649</v>
      </c>
      <c r="T52" s="12">
        <f>'Solar 1MW'!T52*Control!$C$8</f>
        <v>2.6534655303492976</v>
      </c>
      <c r="U52" s="12">
        <f>'Solar 1MW'!U52*Control!$C$8</f>
        <v>0</v>
      </c>
      <c r="V52" s="12">
        <f>'Solar 1MW'!V52*Control!$C$8</f>
        <v>0</v>
      </c>
      <c r="W52" s="12">
        <f>'Solar 1MW'!W52*Control!$C$8</f>
        <v>0</v>
      </c>
      <c r="X52" s="12">
        <f>'Solar 1MW'!X52*Control!$C$8</f>
        <v>0</v>
      </c>
      <c r="Y52" s="12">
        <f>'Solar 1MW'!Y52*Control!$C$8</f>
        <v>0</v>
      </c>
      <c r="Z52" s="12">
        <f>'Solar 1MW'!Z52*Control!$C$8</f>
        <v>0</v>
      </c>
      <c r="AB52" s="7">
        <f t="shared" si="0"/>
        <v>4286.2439559488867</v>
      </c>
    </row>
    <row r="53" spans="2:28" x14ac:dyDescent="0.2">
      <c r="B53" s="6">
        <v>44247</v>
      </c>
      <c r="C53" s="12">
        <f>'Solar 1MW'!C53*Control!$C$8</f>
        <v>0</v>
      </c>
      <c r="D53" s="12">
        <f>'Solar 1MW'!D53*Control!$C$8</f>
        <v>0</v>
      </c>
      <c r="E53" s="12">
        <f>'Solar 1MW'!E53*Control!$C$8</f>
        <v>0</v>
      </c>
      <c r="F53" s="12">
        <f>'Solar 1MW'!F53*Control!$C$8</f>
        <v>0</v>
      </c>
      <c r="G53" s="12">
        <f>'Solar 1MW'!G53*Control!$C$8</f>
        <v>0</v>
      </c>
      <c r="H53" s="12">
        <f>'Solar 1MW'!H53*Control!$C$8</f>
        <v>0</v>
      </c>
      <c r="I53" s="12">
        <f>'Solar 1MW'!I53*Control!$C$8</f>
        <v>0</v>
      </c>
      <c r="J53" s="12">
        <f>'Solar 1MW'!J53*Control!$C$8</f>
        <v>5.8434597618469075</v>
      </c>
      <c r="K53" s="12">
        <f>'Solar 1MW'!K53*Control!$C$8</f>
        <v>230.85205166822649</v>
      </c>
      <c r="L53" s="12">
        <f>'Solar 1MW'!L53*Control!$C$8</f>
        <v>525.70689679797408</v>
      </c>
      <c r="M53" s="12">
        <f>'Solar 1MW'!M53*Control!$C$8</f>
        <v>775.63080569699287</v>
      </c>
      <c r="N53" s="12">
        <f>'Solar 1MW'!N53*Control!$C$8</f>
        <v>933.93115305426682</v>
      </c>
      <c r="O53" s="12">
        <f>'Solar 1MW'!O53*Control!$C$8</f>
        <v>985.60212295377471</v>
      </c>
      <c r="P53" s="12">
        <f>'Solar 1MW'!P53*Control!$C$8</f>
        <v>928.50452151230945</v>
      </c>
      <c r="Q53" s="12">
        <f>'Solar 1MW'!Q53*Control!$C$8</f>
        <v>759.31945233754413</v>
      </c>
      <c r="R53" s="12">
        <f>'Solar 1MW'!R53*Control!$C$8</f>
        <v>501.09043777431208</v>
      </c>
      <c r="S53" s="12">
        <f>'Solar 1MW'!S53*Control!$C$8</f>
        <v>192.03197443474556</v>
      </c>
      <c r="T53" s="12">
        <f>'Solar 1MW'!T53*Control!$C$8</f>
        <v>3.051890391096491</v>
      </c>
      <c r="U53" s="12">
        <f>'Solar 1MW'!U53*Control!$C$8</f>
        <v>0</v>
      </c>
      <c r="V53" s="12">
        <f>'Solar 1MW'!V53*Control!$C$8</f>
        <v>0</v>
      </c>
      <c r="W53" s="12">
        <f>'Solar 1MW'!W53*Control!$C$8</f>
        <v>0</v>
      </c>
      <c r="X53" s="12">
        <f>'Solar 1MW'!X53*Control!$C$8</f>
        <v>0</v>
      </c>
      <c r="Y53" s="12">
        <f>'Solar 1MW'!Y53*Control!$C$8</f>
        <v>0</v>
      </c>
      <c r="Z53" s="12">
        <f>'Solar 1MW'!Z53*Control!$C$8</f>
        <v>0</v>
      </c>
      <c r="AB53" s="7">
        <f t="shared" si="0"/>
        <v>5841.5647663830887</v>
      </c>
    </row>
    <row r="54" spans="2:28" x14ac:dyDescent="0.2">
      <c r="B54" s="6">
        <v>44248</v>
      </c>
      <c r="C54" s="12">
        <f>'Solar 1MW'!C54*Control!$C$8</f>
        <v>0</v>
      </c>
      <c r="D54" s="12">
        <f>'Solar 1MW'!D54*Control!$C$8</f>
        <v>0</v>
      </c>
      <c r="E54" s="12">
        <f>'Solar 1MW'!E54*Control!$C$8</f>
        <v>0</v>
      </c>
      <c r="F54" s="12">
        <f>'Solar 1MW'!F54*Control!$C$8</f>
        <v>0</v>
      </c>
      <c r="G54" s="12">
        <f>'Solar 1MW'!G54*Control!$C$8</f>
        <v>0</v>
      </c>
      <c r="H54" s="12">
        <f>'Solar 1MW'!H54*Control!$C$8</f>
        <v>0</v>
      </c>
      <c r="I54" s="12">
        <f>'Solar 1MW'!I54*Control!$C$8</f>
        <v>0</v>
      </c>
      <c r="J54" s="12">
        <f>'Solar 1MW'!J54*Control!$C$8</f>
        <v>7.6671225472803677</v>
      </c>
      <c r="K54" s="12">
        <f>'Solar 1MW'!K54*Control!$C$8</f>
        <v>200.83255515278958</v>
      </c>
      <c r="L54" s="12">
        <f>'Solar 1MW'!L54*Control!$C$8</f>
        <v>470.83500075705086</v>
      </c>
      <c r="M54" s="12">
        <f>'Solar 1MW'!M54*Control!$C$8</f>
        <v>650.05540594274044</v>
      </c>
      <c r="N54" s="12">
        <f>'Solar 1MW'!N54*Control!$C$8</f>
        <v>810.53427060019158</v>
      </c>
      <c r="O54" s="12">
        <f>'Solar 1MW'!O54*Control!$C$8</f>
        <v>870.93503906719604</v>
      </c>
      <c r="P54" s="12">
        <f>'Solar 1MW'!P54*Control!$C$8</f>
        <v>785.72905917507023</v>
      </c>
      <c r="Q54" s="12">
        <f>'Solar 1MW'!Q54*Control!$C$8</f>
        <v>617.35405238990143</v>
      </c>
      <c r="R54" s="12">
        <f>'Solar 1MW'!R54*Control!$C$8</f>
        <v>364.50448126826211</v>
      </c>
      <c r="S54" s="12">
        <f>'Solar 1MW'!S54*Control!$C$8</f>
        <v>141.13174350786375</v>
      </c>
      <c r="T54" s="12">
        <f>'Solar 1MW'!T54*Control!$C$8</f>
        <v>0.2658656221389431</v>
      </c>
      <c r="U54" s="12">
        <f>'Solar 1MW'!U54*Control!$C$8</f>
        <v>0</v>
      </c>
      <c r="V54" s="12">
        <f>'Solar 1MW'!V54*Control!$C$8</f>
        <v>0</v>
      </c>
      <c r="W54" s="12">
        <f>'Solar 1MW'!W54*Control!$C$8</f>
        <v>0</v>
      </c>
      <c r="X54" s="12">
        <f>'Solar 1MW'!X54*Control!$C$8</f>
        <v>0</v>
      </c>
      <c r="Y54" s="12">
        <f>'Solar 1MW'!Y54*Control!$C$8</f>
        <v>0</v>
      </c>
      <c r="Z54" s="12">
        <f>'Solar 1MW'!Z54*Control!$C$8</f>
        <v>0</v>
      </c>
      <c r="AB54" s="7">
        <f t="shared" si="0"/>
        <v>4919.8445960304853</v>
      </c>
    </row>
    <row r="55" spans="2:28" x14ac:dyDescent="0.2">
      <c r="B55" s="6">
        <v>44249</v>
      </c>
      <c r="C55" s="12">
        <f>'Solar 1MW'!C55*Control!$C$8</f>
        <v>0</v>
      </c>
      <c r="D55" s="12">
        <f>'Solar 1MW'!D55*Control!$C$8</f>
        <v>0</v>
      </c>
      <c r="E55" s="12">
        <f>'Solar 1MW'!E55*Control!$C$8</f>
        <v>0</v>
      </c>
      <c r="F55" s="12">
        <f>'Solar 1MW'!F55*Control!$C$8</f>
        <v>0</v>
      </c>
      <c r="G55" s="12">
        <f>'Solar 1MW'!G55*Control!$C$8</f>
        <v>0</v>
      </c>
      <c r="H55" s="12">
        <f>'Solar 1MW'!H55*Control!$C$8</f>
        <v>0</v>
      </c>
      <c r="I55" s="12">
        <f>'Solar 1MW'!I55*Control!$C$8</f>
        <v>0</v>
      </c>
      <c r="J55" s="12">
        <f>'Solar 1MW'!J55*Control!$C$8</f>
        <v>1.140693679486239</v>
      </c>
      <c r="K55" s="12">
        <f>'Solar 1MW'!K55*Control!$C$8</f>
        <v>21.775735381698141</v>
      </c>
      <c r="L55" s="12">
        <f>'Solar 1MW'!L55*Control!$C$8</f>
        <v>52.561252059724431</v>
      </c>
      <c r="M55" s="12">
        <f>'Solar 1MW'!M55*Control!$C$8</f>
        <v>78.111249002270938</v>
      </c>
      <c r="N55" s="12">
        <f>'Solar 1MW'!N55*Control!$C$8</f>
        <v>84.623993320959272</v>
      </c>
      <c r="O55" s="12">
        <f>'Solar 1MW'!O55*Control!$C$8</f>
        <v>92.229142163093798</v>
      </c>
      <c r="P55" s="12">
        <f>'Solar 1MW'!P55*Control!$C$8</f>
        <v>83.908307132092418</v>
      </c>
      <c r="Q55" s="12">
        <f>'Solar 1MW'!Q55*Control!$C$8</f>
        <v>71.841523400461583</v>
      </c>
      <c r="R55" s="12">
        <f>'Solar 1MW'!R55*Control!$C$8</f>
        <v>47.002493836745444</v>
      </c>
      <c r="S55" s="12">
        <f>'Solar 1MW'!S55*Control!$C$8</f>
        <v>21.686077991004936</v>
      </c>
      <c r="T55" s="12">
        <f>'Solar 1MW'!T55*Control!$C$8</f>
        <v>0.5896467727923419</v>
      </c>
      <c r="U55" s="12">
        <f>'Solar 1MW'!U55*Control!$C$8</f>
        <v>0</v>
      </c>
      <c r="V55" s="12">
        <f>'Solar 1MW'!V55*Control!$C$8</f>
        <v>0</v>
      </c>
      <c r="W55" s="12">
        <f>'Solar 1MW'!W55*Control!$C$8</f>
        <v>0</v>
      </c>
      <c r="X55" s="12">
        <f>'Solar 1MW'!X55*Control!$C$8</f>
        <v>0</v>
      </c>
      <c r="Y55" s="12">
        <f>'Solar 1MW'!Y55*Control!$C$8</f>
        <v>0</v>
      </c>
      <c r="Z55" s="12">
        <f>'Solar 1MW'!Z55*Control!$C$8</f>
        <v>0</v>
      </c>
      <c r="AB55" s="7">
        <f t="shared" si="0"/>
        <v>555.47011474032956</v>
      </c>
    </row>
    <row r="56" spans="2:28" x14ac:dyDescent="0.2">
      <c r="B56" s="6">
        <v>44250</v>
      </c>
      <c r="C56" s="12">
        <f>'Solar 1MW'!C56*Control!$C$8</f>
        <v>0</v>
      </c>
      <c r="D56" s="12">
        <f>'Solar 1MW'!D56*Control!$C$8</f>
        <v>0</v>
      </c>
      <c r="E56" s="12">
        <f>'Solar 1MW'!E56*Control!$C$8</f>
        <v>0</v>
      </c>
      <c r="F56" s="12">
        <f>'Solar 1MW'!F56*Control!$C$8</f>
        <v>0</v>
      </c>
      <c r="G56" s="12">
        <f>'Solar 1MW'!G56*Control!$C$8</f>
        <v>0</v>
      </c>
      <c r="H56" s="12">
        <f>'Solar 1MW'!H56*Control!$C$8</f>
        <v>0</v>
      </c>
      <c r="I56" s="12">
        <f>'Solar 1MW'!I56*Control!$C$8</f>
        <v>0</v>
      </c>
      <c r="J56" s="12">
        <f>'Solar 1MW'!J56*Control!$C$8</f>
        <v>9.5697467539910068</v>
      </c>
      <c r="K56" s="12">
        <f>'Solar 1MW'!K56*Control!$C$8</f>
        <v>177.55309230613165</v>
      </c>
      <c r="L56" s="12">
        <f>'Solar 1MW'!L56*Control!$C$8</f>
        <v>337.02527748913258</v>
      </c>
      <c r="M56" s="12">
        <f>'Solar 1MW'!M56*Control!$C$8</f>
        <v>549.18297672948552</v>
      </c>
      <c r="N56" s="12">
        <f>'Solar 1MW'!N56*Control!$C$8</f>
        <v>676.58298303117874</v>
      </c>
      <c r="O56" s="12">
        <f>'Solar 1MW'!O56*Control!$C$8</f>
        <v>694.31784408496731</v>
      </c>
      <c r="P56" s="12">
        <f>'Solar 1MW'!P56*Control!$C$8</f>
        <v>572.55681577687312</v>
      </c>
      <c r="Q56" s="12">
        <f>'Solar 1MW'!Q56*Control!$C$8</f>
        <v>476.30882039937319</v>
      </c>
      <c r="R56" s="12">
        <f>'Solar 1MW'!R56*Control!$C$8</f>
        <v>361.22490829290507</v>
      </c>
      <c r="S56" s="12">
        <f>'Solar 1MW'!S56*Control!$C$8</f>
        <v>182.73591866287066</v>
      </c>
      <c r="T56" s="12">
        <f>'Solar 1MW'!T56*Control!$C$8</f>
        <v>8.1368014395784805</v>
      </c>
      <c r="U56" s="12">
        <f>'Solar 1MW'!U56*Control!$C$8</f>
        <v>0</v>
      </c>
      <c r="V56" s="12">
        <f>'Solar 1MW'!V56*Control!$C$8</f>
        <v>0</v>
      </c>
      <c r="W56" s="12">
        <f>'Solar 1MW'!W56*Control!$C$8</f>
        <v>0</v>
      </c>
      <c r="X56" s="12">
        <f>'Solar 1MW'!X56*Control!$C$8</f>
        <v>0</v>
      </c>
      <c r="Y56" s="12">
        <f>'Solar 1MW'!Y56*Control!$C$8</f>
        <v>0</v>
      </c>
      <c r="Z56" s="12">
        <f>'Solar 1MW'!Z56*Control!$C$8</f>
        <v>0</v>
      </c>
      <c r="AB56" s="7">
        <f t="shared" si="0"/>
        <v>4045.1951849664874</v>
      </c>
    </row>
    <row r="57" spans="2:28" x14ac:dyDescent="0.2">
      <c r="B57" s="6">
        <v>44251</v>
      </c>
      <c r="C57" s="12">
        <f>'Solar 1MW'!C57*Control!$C$8</f>
        <v>0</v>
      </c>
      <c r="D57" s="12">
        <f>'Solar 1MW'!D57*Control!$C$8</f>
        <v>0</v>
      </c>
      <c r="E57" s="12">
        <f>'Solar 1MW'!E57*Control!$C$8</f>
        <v>0</v>
      </c>
      <c r="F57" s="12">
        <f>'Solar 1MW'!F57*Control!$C$8</f>
        <v>0</v>
      </c>
      <c r="G57" s="12">
        <f>'Solar 1MW'!G57*Control!$C$8</f>
        <v>0</v>
      </c>
      <c r="H57" s="12">
        <f>'Solar 1MW'!H57*Control!$C$8</f>
        <v>0</v>
      </c>
      <c r="I57" s="12">
        <f>'Solar 1MW'!I57*Control!$C$8</f>
        <v>0</v>
      </c>
      <c r="J57" s="12">
        <f>'Solar 1MW'!J57*Control!$C$8</f>
        <v>10.0762323645737</v>
      </c>
      <c r="K57" s="12">
        <f>'Solar 1MW'!K57*Control!$C$8</f>
        <v>137.22299586097554</v>
      </c>
      <c r="L57" s="12">
        <f>'Solar 1MW'!L57*Control!$C$8</f>
        <v>532.09301971401669</v>
      </c>
      <c r="M57" s="12">
        <f>'Solar 1MW'!M57*Control!$C$8</f>
        <v>769.95250428642305</v>
      </c>
      <c r="N57" s="12">
        <f>'Solar 1MW'!N57*Control!$C$8</f>
        <v>768.51326722529507</v>
      </c>
      <c r="O57" s="12">
        <f>'Solar 1MW'!O57*Control!$C$8</f>
        <v>827.67928039941944</v>
      </c>
      <c r="P57" s="12">
        <f>'Solar 1MW'!P57*Control!$C$8</f>
        <v>824.92664121147016</v>
      </c>
      <c r="Q57" s="12">
        <f>'Solar 1MW'!Q57*Control!$C$8</f>
        <v>498.73889743946393</v>
      </c>
      <c r="R57" s="12">
        <f>'Solar 1MW'!R57*Control!$C$8</f>
        <v>288.29569917903382</v>
      </c>
      <c r="S57" s="12">
        <f>'Solar 1MW'!S57*Control!$C$8</f>
        <v>171.33212774136592</v>
      </c>
      <c r="T57" s="12">
        <f>'Solar 1MW'!T57*Control!$C$8</f>
        <v>10.858768362290748</v>
      </c>
      <c r="U57" s="12">
        <f>'Solar 1MW'!U57*Control!$C$8</f>
        <v>0</v>
      </c>
      <c r="V57" s="12">
        <f>'Solar 1MW'!V57*Control!$C$8</f>
        <v>0</v>
      </c>
      <c r="W57" s="12">
        <f>'Solar 1MW'!W57*Control!$C$8</f>
        <v>0</v>
      </c>
      <c r="X57" s="12">
        <f>'Solar 1MW'!X57*Control!$C$8</f>
        <v>0</v>
      </c>
      <c r="Y57" s="12">
        <f>'Solar 1MW'!Y57*Control!$C$8</f>
        <v>0</v>
      </c>
      <c r="Z57" s="12">
        <f>'Solar 1MW'!Z57*Control!$C$8</f>
        <v>0</v>
      </c>
      <c r="AB57" s="7">
        <f t="shared" si="0"/>
        <v>4839.6894337843296</v>
      </c>
    </row>
    <row r="58" spans="2:28" x14ac:dyDescent="0.2">
      <c r="B58" s="6">
        <v>44252</v>
      </c>
      <c r="C58" s="12">
        <f>'Solar 1MW'!C58*Control!$C$8</f>
        <v>0</v>
      </c>
      <c r="D58" s="12">
        <f>'Solar 1MW'!D58*Control!$C$8</f>
        <v>0</v>
      </c>
      <c r="E58" s="12">
        <f>'Solar 1MW'!E58*Control!$C$8</f>
        <v>0</v>
      </c>
      <c r="F58" s="12">
        <f>'Solar 1MW'!F58*Control!$C$8</f>
        <v>0</v>
      </c>
      <c r="G58" s="12">
        <f>'Solar 1MW'!G58*Control!$C$8</f>
        <v>0</v>
      </c>
      <c r="H58" s="12">
        <f>'Solar 1MW'!H58*Control!$C$8</f>
        <v>0</v>
      </c>
      <c r="I58" s="12">
        <f>'Solar 1MW'!I58*Control!$C$8</f>
        <v>0</v>
      </c>
      <c r="J58" s="12">
        <f>'Solar 1MW'!J58*Control!$C$8</f>
        <v>26.943618839988318</v>
      </c>
      <c r="K58" s="12">
        <f>'Solar 1MW'!K58*Control!$C$8</f>
        <v>257.81218634334255</v>
      </c>
      <c r="L58" s="12">
        <f>'Solar 1MW'!L58*Control!$C$8</f>
        <v>536.37140748042953</v>
      </c>
      <c r="M58" s="12">
        <f>'Solar 1MW'!M58*Control!$C$8</f>
        <v>579.81591854966553</v>
      </c>
      <c r="N58" s="12">
        <f>'Solar 1MW'!N58*Control!$C$8</f>
        <v>597.54291492005984</v>
      </c>
      <c r="O58" s="12">
        <f>'Solar 1MW'!O58*Control!$C$8</f>
        <v>539.45436337093281</v>
      </c>
      <c r="P58" s="12">
        <f>'Solar 1MW'!P58*Control!$C$8</f>
        <v>691.40004654574091</v>
      </c>
      <c r="Q58" s="12">
        <f>'Solar 1MW'!Q58*Control!$C$8</f>
        <v>305.44857366165576</v>
      </c>
      <c r="R58" s="12">
        <f>'Solar 1MW'!R58*Control!$C$8</f>
        <v>310.82015241985414</v>
      </c>
      <c r="S58" s="12">
        <f>'Solar 1MW'!S58*Control!$C$8</f>
        <v>108.65060109006063</v>
      </c>
      <c r="T58" s="12">
        <f>'Solar 1MW'!T58*Control!$C$8</f>
        <v>4.2849154536299476</v>
      </c>
      <c r="U58" s="12">
        <f>'Solar 1MW'!U58*Control!$C$8</f>
        <v>0</v>
      </c>
      <c r="V58" s="12">
        <f>'Solar 1MW'!V58*Control!$C$8</f>
        <v>0</v>
      </c>
      <c r="W58" s="12">
        <f>'Solar 1MW'!W58*Control!$C$8</f>
        <v>0</v>
      </c>
      <c r="X58" s="12">
        <f>'Solar 1MW'!X58*Control!$C$8</f>
        <v>0</v>
      </c>
      <c r="Y58" s="12">
        <f>'Solar 1MW'!Y58*Control!$C$8</f>
        <v>0</v>
      </c>
      <c r="Z58" s="12">
        <f>'Solar 1MW'!Z58*Control!$C$8</f>
        <v>0</v>
      </c>
      <c r="AB58" s="7">
        <f t="shared" si="0"/>
        <v>3958.54469867536</v>
      </c>
    </row>
    <row r="59" spans="2:28" x14ac:dyDescent="0.2">
      <c r="B59" s="6">
        <v>44253</v>
      </c>
      <c r="C59" s="12">
        <f>'Solar 1MW'!C59*Control!$C$8</f>
        <v>0</v>
      </c>
      <c r="D59" s="12">
        <f>'Solar 1MW'!D59*Control!$C$8</f>
        <v>0</v>
      </c>
      <c r="E59" s="12">
        <f>'Solar 1MW'!E59*Control!$C$8</f>
        <v>0</v>
      </c>
      <c r="F59" s="12">
        <f>'Solar 1MW'!F59*Control!$C$8</f>
        <v>0</v>
      </c>
      <c r="G59" s="12">
        <f>'Solar 1MW'!G59*Control!$C$8</f>
        <v>0</v>
      </c>
      <c r="H59" s="12">
        <f>'Solar 1MW'!H59*Control!$C$8</f>
        <v>0</v>
      </c>
      <c r="I59" s="12">
        <f>'Solar 1MW'!I59*Control!$C$8</f>
        <v>0</v>
      </c>
      <c r="J59" s="12">
        <f>'Solar 1MW'!J59*Control!$C$8</f>
        <v>11.377050997964652</v>
      </c>
      <c r="K59" s="12">
        <f>'Solar 1MW'!K59*Control!$C$8</f>
        <v>84.820610405812801</v>
      </c>
      <c r="L59" s="12">
        <f>'Solar 1MW'!L59*Control!$C$8</f>
        <v>486.80030804715761</v>
      </c>
      <c r="M59" s="12">
        <f>'Solar 1MW'!M59*Control!$C$8</f>
        <v>810.21968326442607</v>
      </c>
      <c r="N59" s="12">
        <f>'Solar 1MW'!N59*Control!$C$8</f>
        <v>683.29942264977535</v>
      </c>
      <c r="O59" s="12">
        <f>'Solar 1MW'!O59*Control!$C$8</f>
        <v>595.9935722914139</v>
      </c>
      <c r="P59" s="12">
        <f>'Solar 1MW'!P59*Control!$C$8</f>
        <v>514.35029397683422</v>
      </c>
      <c r="Q59" s="12">
        <f>'Solar 1MW'!Q59*Control!$C$8</f>
        <v>337.29267672453346</v>
      </c>
      <c r="R59" s="12">
        <f>'Solar 1MW'!R59*Control!$C$8</f>
        <v>259.29074682144108</v>
      </c>
      <c r="S59" s="12">
        <f>'Solar 1MW'!S59*Control!$C$8</f>
        <v>164.71006432349904</v>
      </c>
      <c r="T59" s="12">
        <f>'Solar 1MW'!T59*Control!$C$8</f>
        <v>4.7744919949152376</v>
      </c>
      <c r="U59" s="12">
        <f>'Solar 1MW'!U59*Control!$C$8</f>
        <v>0</v>
      </c>
      <c r="V59" s="12">
        <f>'Solar 1MW'!V59*Control!$C$8</f>
        <v>0</v>
      </c>
      <c r="W59" s="12">
        <f>'Solar 1MW'!W59*Control!$C$8</f>
        <v>0</v>
      </c>
      <c r="X59" s="12">
        <f>'Solar 1MW'!X59*Control!$C$8</f>
        <v>0</v>
      </c>
      <c r="Y59" s="12">
        <f>'Solar 1MW'!Y59*Control!$C$8</f>
        <v>0</v>
      </c>
      <c r="Z59" s="12">
        <f>'Solar 1MW'!Z59*Control!$C$8</f>
        <v>0</v>
      </c>
      <c r="AB59" s="7">
        <f t="shared" si="0"/>
        <v>3952.928921497773</v>
      </c>
    </row>
    <row r="60" spans="2:28" x14ac:dyDescent="0.2">
      <c r="B60" s="6">
        <v>44254</v>
      </c>
      <c r="C60" s="12">
        <f>'Solar 1MW'!C60*Control!$C$8</f>
        <v>0</v>
      </c>
      <c r="D60" s="12">
        <f>'Solar 1MW'!D60*Control!$C$8</f>
        <v>0</v>
      </c>
      <c r="E60" s="12">
        <f>'Solar 1MW'!E60*Control!$C$8</f>
        <v>0</v>
      </c>
      <c r="F60" s="12">
        <f>'Solar 1MW'!F60*Control!$C$8</f>
        <v>0</v>
      </c>
      <c r="G60" s="12">
        <f>'Solar 1MW'!G60*Control!$C$8</f>
        <v>0</v>
      </c>
      <c r="H60" s="12">
        <f>'Solar 1MW'!H60*Control!$C$8</f>
        <v>0</v>
      </c>
      <c r="I60" s="12">
        <f>'Solar 1MW'!I60*Control!$C$8</f>
        <v>0</v>
      </c>
      <c r="J60" s="12">
        <f>'Solar 1MW'!J60*Control!$C$8</f>
        <v>2.5159122177857687</v>
      </c>
      <c r="K60" s="12">
        <f>'Solar 1MW'!K60*Control!$C$8</f>
        <v>44.197947738394696</v>
      </c>
      <c r="L60" s="12">
        <f>'Solar 1MW'!L60*Control!$C$8</f>
        <v>132.25251595587835</v>
      </c>
      <c r="M60" s="12">
        <f>'Solar 1MW'!M60*Control!$C$8</f>
        <v>106.50354252346006</v>
      </c>
      <c r="N60" s="12">
        <f>'Solar 1MW'!N60*Control!$C$8</f>
        <v>127.83256388837098</v>
      </c>
      <c r="O60" s="12">
        <f>'Solar 1MW'!O60*Control!$C$8</f>
        <v>66.344109707956889</v>
      </c>
      <c r="P60" s="12">
        <f>'Solar 1MW'!P60*Control!$C$8</f>
        <v>666.05217196642366</v>
      </c>
      <c r="Q60" s="12">
        <f>'Solar 1MW'!Q60*Control!$C$8</f>
        <v>552.14009768568258</v>
      </c>
      <c r="R60" s="12">
        <f>'Solar 1MW'!R60*Control!$C$8</f>
        <v>412.79363730828896</v>
      </c>
      <c r="S60" s="12">
        <f>'Solar 1MW'!S60*Control!$C$8</f>
        <v>201.12354843837278</v>
      </c>
      <c r="T60" s="12">
        <f>'Solar 1MW'!T60*Control!$C$8</f>
        <v>12.346766460462263</v>
      </c>
      <c r="U60" s="12">
        <f>'Solar 1MW'!U60*Control!$C$8</f>
        <v>0</v>
      </c>
      <c r="V60" s="12">
        <f>'Solar 1MW'!V60*Control!$C$8</f>
        <v>0</v>
      </c>
      <c r="W60" s="12">
        <f>'Solar 1MW'!W60*Control!$C$8</f>
        <v>0</v>
      </c>
      <c r="X60" s="12">
        <f>'Solar 1MW'!X60*Control!$C$8</f>
        <v>0</v>
      </c>
      <c r="Y60" s="12">
        <f>'Solar 1MW'!Y60*Control!$C$8</f>
        <v>0</v>
      </c>
      <c r="Z60" s="12">
        <f>'Solar 1MW'!Z60*Control!$C$8</f>
        <v>0</v>
      </c>
      <c r="AB60" s="7">
        <f t="shared" si="0"/>
        <v>2324.1028138910769</v>
      </c>
    </row>
    <row r="61" spans="2:28" x14ac:dyDescent="0.2">
      <c r="B61" s="6">
        <v>44255</v>
      </c>
      <c r="C61" s="12">
        <f>'Solar 1MW'!C61*Control!$C$8</f>
        <v>0</v>
      </c>
      <c r="D61" s="12">
        <f>'Solar 1MW'!D61*Control!$C$8</f>
        <v>0</v>
      </c>
      <c r="E61" s="12">
        <f>'Solar 1MW'!E61*Control!$C$8</f>
        <v>0</v>
      </c>
      <c r="F61" s="12">
        <f>'Solar 1MW'!F61*Control!$C$8</f>
        <v>0</v>
      </c>
      <c r="G61" s="12">
        <f>'Solar 1MW'!G61*Control!$C$8</f>
        <v>0</v>
      </c>
      <c r="H61" s="12">
        <f>'Solar 1MW'!H61*Control!$C$8</f>
        <v>0</v>
      </c>
      <c r="I61" s="12">
        <f>'Solar 1MW'!I61*Control!$C$8</f>
        <v>0</v>
      </c>
      <c r="J61" s="12">
        <f>'Solar 1MW'!J61*Control!$C$8</f>
        <v>5.7755875441554698</v>
      </c>
      <c r="K61" s="12">
        <f>'Solar 1MW'!K61*Control!$C$8</f>
        <v>27.332134199658896</v>
      </c>
      <c r="L61" s="12">
        <f>'Solar 1MW'!L61*Control!$C$8</f>
        <v>41.388682830007454</v>
      </c>
      <c r="M61" s="12">
        <f>'Solar 1MW'!M61*Control!$C$8</f>
        <v>248.40602500394968</v>
      </c>
      <c r="N61" s="12">
        <f>'Solar 1MW'!N61*Control!$C$8</f>
        <v>348.1459398084483</v>
      </c>
      <c r="O61" s="12">
        <f>'Solar 1MW'!O61*Control!$C$8</f>
        <v>725.39907285861318</v>
      </c>
      <c r="P61" s="12">
        <f>'Solar 1MW'!P61*Control!$C$8</f>
        <v>504.8576211201057</v>
      </c>
      <c r="Q61" s="12">
        <f>'Solar 1MW'!Q61*Control!$C$8</f>
        <v>340.19474489697154</v>
      </c>
      <c r="R61" s="12">
        <f>'Solar 1MW'!R61*Control!$C$8</f>
        <v>291.59100152117901</v>
      </c>
      <c r="S61" s="12">
        <f>'Solar 1MW'!S61*Control!$C$8</f>
        <v>151.88276570765476</v>
      </c>
      <c r="T61" s="12">
        <f>'Solar 1MW'!T61*Control!$C$8</f>
        <v>8.2445476020782156</v>
      </c>
      <c r="U61" s="12">
        <f>'Solar 1MW'!U61*Control!$C$8</f>
        <v>0</v>
      </c>
      <c r="V61" s="12">
        <f>'Solar 1MW'!V61*Control!$C$8</f>
        <v>0</v>
      </c>
      <c r="W61" s="12">
        <f>'Solar 1MW'!W61*Control!$C$8</f>
        <v>0</v>
      </c>
      <c r="X61" s="12">
        <f>'Solar 1MW'!X61*Control!$C$8</f>
        <v>0</v>
      </c>
      <c r="Y61" s="12">
        <f>'Solar 1MW'!Y61*Control!$C$8</f>
        <v>0</v>
      </c>
      <c r="Z61" s="12">
        <f>'Solar 1MW'!Z61*Control!$C$8</f>
        <v>0</v>
      </c>
      <c r="AB61" s="7">
        <f t="shared" si="0"/>
        <v>2693.2181230928222</v>
      </c>
    </row>
    <row r="62" spans="2:28" x14ac:dyDescent="0.2">
      <c r="B62" s="6">
        <v>44256</v>
      </c>
      <c r="C62" s="12">
        <f>'Solar 1MW'!C62*Control!$C$8</f>
        <v>0</v>
      </c>
      <c r="D62" s="12">
        <f>'Solar 1MW'!D62*Control!$C$8</f>
        <v>0</v>
      </c>
      <c r="E62" s="12">
        <f>'Solar 1MW'!E62*Control!$C$8</f>
        <v>0</v>
      </c>
      <c r="F62" s="12">
        <f>'Solar 1MW'!F62*Control!$C$8</f>
        <v>0</v>
      </c>
      <c r="G62" s="12">
        <f>'Solar 1MW'!G62*Control!$C$8</f>
        <v>0</v>
      </c>
      <c r="H62" s="12">
        <f>'Solar 1MW'!H62*Control!$C$8</f>
        <v>0</v>
      </c>
      <c r="I62" s="12">
        <f>'Solar 1MW'!I62*Control!$C$8</f>
        <v>0</v>
      </c>
      <c r="J62" s="12">
        <f>'Solar 1MW'!J62*Control!$C$8</f>
        <v>22.431649976769517</v>
      </c>
      <c r="K62" s="12">
        <f>'Solar 1MW'!K62*Control!$C$8</f>
        <v>269.5934820677661</v>
      </c>
      <c r="L62" s="12">
        <f>'Solar 1MW'!L62*Control!$C$8</f>
        <v>516.30860014197538</v>
      </c>
      <c r="M62" s="12">
        <f>'Solar 1MW'!M62*Control!$C$8</f>
        <v>802.82688087393319</v>
      </c>
      <c r="N62" s="12">
        <f>'Solar 1MW'!N62*Control!$C$8</f>
        <v>792.68143929549092</v>
      </c>
      <c r="O62" s="12">
        <f>'Solar 1MW'!O62*Control!$C$8</f>
        <v>646.23316981318794</v>
      </c>
      <c r="P62" s="12">
        <f>'Solar 1MW'!P62*Control!$C$8</f>
        <v>651.73058350569249</v>
      </c>
      <c r="Q62" s="12">
        <f>'Solar 1MW'!Q62*Control!$C$8</f>
        <v>513.6817958883322</v>
      </c>
      <c r="R62" s="12">
        <f>'Solar 1MW'!R62*Control!$C$8</f>
        <v>485.54195870409501</v>
      </c>
      <c r="S62" s="12">
        <f>'Solar 1MW'!S62*Control!$C$8</f>
        <v>197.93835166374561</v>
      </c>
      <c r="T62" s="12">
        <f>'Solar 1MW'!T62*Control!$C$8</f>
        <v>8.4907121923148328</v>
      </c>
      <c r="U62" s="12">
        <f>'Solar 1MW'!U62*Control!$C$8</f>
        <v>0</v>
      </c>
      <c r="V62" s="12">
        <f>'Solar 1MW'!V62*Control!$C$8</f>
        <v>0</v>
      </c>
      <c r="W62" s="12">
        <f>'Solar 1MW'!W62*Control!$C$8</f>
        <v>0</v>
      </c>
      <c r="X62" s="12">
        <f>'Solar 1MW'!X62*Control!$C$8</f>
        <v>0</v>
      </c>
      <c r="Y62" s="12">
        <f>'Solar 1MW'!Y62*Control!$C$8</f>
        <v>0</v>
      </c>
      <c r="Z62" s="12">
        <f>'Solar 1MW'!Z62*Control!$C$8</f>
        <v>0</v>
      </c>
      <c r="AB62" s="7">
        <f t="shared" si="0"/>
        <v>4907.4586241233037</v>
      </c>
    </row>
    <row r="63" spans="2:28" x14ac:dyDescent="0.2">
      <c r="B63" s="6">
        <v>44257</v>
      </c>
      <c r="C63" s="12">
        <f>'Solar 1MW'!C63*Control!$C$8</f>
        <v>0</v>
      </c>
      <c r="D63" s="12">
        <f>'Solar 1MW'!D63*Control!$C$8</f>
        <v>0</v>
      </c>
      <c r="E63" s="12">
        <f>'Solar 1MW'!E63*Control!$C$8</f>
        <v>0</v>
      </c>
      <c r="F63" s="12">
        <f>'Solar 1MW'!F63*Control!$C$8</f>
        <v>0</v>
      </c>
      <c r="G63" s="12">
        <f>'Solar 1MW'!G63*Control!$C$8</f>
        <v>0</v>
      </c>
      <c r="H63" s="12">
        <f>'Solar 1MW'!H63*Control!$C$8</f>
        <v>0</v>
      </c>
      <c r="I63" s="12">
        <f>'Solar 1MW'!I63*Control!$C$8</f>
        <v>0</v>
      </c>
      <c r="J63" s="12">
        <f>'Solar 1MW'!J63*Control!$C$8</f>
        <v>31.136281557404992</v>
      </c>
      <c r="K63" s="12">
        <f>'Solar 1MW'!K63*Control!$C$8</f>
        <v>241.57947981783511</v>
      </c>
      <c r="L63" s="12">
        <f>'Solar 1MW'!L63*Control!$C$8</f>
        <v>414.58678512215312</v>
      </c>
      <c r="M63" s="12">
        <f>'Solar 1MW'!M63*Control!$C$8</f>
        <v>646.84661511793081</v>
      </c>
      <c r="N63" s="12">
        <f>'Solar 1MW'!N63*Control!$C$8</f>
        <v>530.51221835179444</v>
      </c>
      <c r="O63" s="12">
        <f>'Solar 1MW'!O63*Control!$C$8</f>
        <v>755.50508089138566</v>
      </c>
      <c r="P63" s="12">
        <f>'Solar 1MW'!P63*Control!$C$8</f>
        <v>687.83734496819477</v>
      </c>
      <c r="Q63" s="12">
        <f>'Solar 1MW'!Q63*Control!$C$8</f>
        <v>794.01843547249518</v>
      </c>
      <c r="R63" s="12">
        <f>'Solar 1MW'!R63*Control!$C$8</f>
        <v>544.18103809081174</v>
      </c>
      <c r="S63" s="12">
        <f>'Solar 1MW'!S63*Control!$C$8</f>
        <v>253.40796364262346</v>
      </c>
      <c r="T63" s="12">
        <f>'Solar 1MW'!T63*Control!$C$8</f>
        <v>59.320947436988796</v>
      </c>
      <c r="U63" s="12">
        <f>'Solar 1MW'!U63*Control!$C$8</f>
        <v>0</v>
      </c>
      <c r="V63" s="12">
        <f>'Solar 1MW'!V63*Control!$C$8</f>
        <v>0</v>
      </c>
      <c r="W63" s="12">
        <f>'Solar 1MW'!W63*Control!$C$8</f>
        <v>0</v>
      </c>
      <c r="X63" s="12">
        <f>'Solar 1MW'!X63*Control!$C$8</f>
        <v>0</v>
      </c>
      <c r="Y63" s="12">
        <f>'Solar 1MW'!Y63*Control!$C$8</f>
        <v>0</v>
      </c>
      <c r="Z63" s="12">
        <f>'Solar 1MW'!Z63*Control!$C$8</f>
        <v>0</v>
      </c>
      <c r="AB63" s="7">
        <f t="shared" si="0"/>
        <v>4958.932190469618</v>
      </c>
    </row>
    <row r="64" spans="2:28" x14ac:dyDescent="0.2">
      <c r="B64" s="6">
        <v>44258</v>
      </c>
      <c r="C64" s="12">
        <f>'Solar 1MW'!C64*Control!$C$8</f>
        <v>0</v>
      </c>
      <c r="D64" s="12">
        <f>'Solar 1MW'!D64*Control!$C$8</f>
        <v>0</v>
      </c>
      <c r="E64" s="12">
        <f>'Solar 1MW'!E64*Control!$C$8</f>
        <v>0</v>
      </c>
      <c r="F64" s="12">
        <f>'Solar 1MW'!F64*Control!$C$8</f>
        <v>0</v>
      </c>
      <c r="G64" s="12">
        <f>'Solar 1MW'!G64*Control!$C$8</f>
        <v>0</v>
      </c>
      <c r="H64" s="12">
        <f>'Solar 1MW'!H64*Control!$C$8</f>
        <v>0</v>
      </c>
      <c r="I64" s="12">
        <f>'Solar 1MW'!I64*Control!$C$8</f>
        <v>0</v>
      </c>
      <c r="J64" s="12">
        <f>'Solar 1MW'!J64*Control!$C$8</f>
        <v>26.805200412251434</v>
      </c>
      <c r="K64" s="12">
        <f>'Solar 1MW'!K64*Control!$C$8</f>
        <v>231.56773785709336</v>
      </c>
      <c r="L64" s="12">
        <f>'Solar 1MW'!L64*Control!$C$8</f>
        <v>534.41310131528837</v>
      </c>
      <c r="M64" s="12">
        <f>'Solar 1MW'!M64*Control!$C$8</f>
        <v>726.94055080386488</v>
      </c>
      <c r="N64" s="12">
        <f>'Solar 1MW'!N64*Control!$C$8</f>
        <v>894.68638291750233</v>
      </c>
      <c r="O64" s="12">
        <f>'Solar 1MW'!O64*Control!$C$8</f>
        <v>951.62669069108472</v>
      </c>
      <c r="P64" s="12">
        <f>'Solar 1MW'!P64*Control!$C$8</f>
        <v>830.74650692313446</v>
      </c>
      <c r="Q64" s="12">
        <f>'Solar 1MW'!Q64*Control!$C$8</f>
        <v>609.02535267550593</v>
      </c>
      <c r="R64" s="12">
        <f>'Solar 1MW'!R64*Control!$C$8</f>
        <v>324.81928886142549</v>
      </c>
      <c r="S64" s="12">
        <f>'Solar 1MW'!S64*Control!$C$8</f>
        <v>145.70898924325394</v>
      </c>
      <c r="T64" s="12">
        <f>'Solar 1MW'!T64*Control!$C$8</f>
        <v>2.9273924529672359</v>
      </c>
      <c r="U64" s="12">
        <f>'Solar 1MW'!U64*Control!$C$8</f>
        <v>0</v>
      </c>
      <c r="V64" s="12">
        <f>'Solar 1MW'!V64*Control!$C$8</f>
        <v>0</v>
      </c>
      <c r="W64" s="12">
        <f>'Solar 1MW'!W64*Control!$C$8</f>
        <v>0</v>
      </c>
      <c r="X64" s="12">
        <f>'Solar 1MW'!X64*Control!$C$8</f>
        <v>0</v>
      </c>
      <c r="Y64" s="12">
        <f>'Solar 1MW'!Y64*Control!$C$8</f>
        <v>0</v>
      </c>
      <c r="Z64" s="12">
        <f>'Solar 1MW'!Z64*Control!$C$8</f>
        <v>0</v>
      </c>
      <c r="AB64" s="7">
        <f t="shared" si="0"/>
        <v>5279.2671941533727</v>
      </c>
    </row>
    <row r="65" spans="2:28" x14ac:dyDescent="0.2">
      <c r="B65" s="6">
        <v>44259</v>
      </c>
      <c r="C65" s="12">
        <f>'Solar 1MW'!C65*Control!$C$8</f>
        <v>0</v>
      </c>
      <c r="D65" s="12">
        <f>'Solar 1MW'!D65*Control!$C$8</f>
        <v>0</v>
      </c>
      <c r="E65" s="12">
        <f>'Solar 1MW'!E65*Control!$C$8</f>
        <v>0</v>
      </c>
      <c r="F65" s="12">
        <f>'Solar 1MW'!F65*Control!$C$8</f>
        <v>0</v>
      </c>
      <c r="G65" s="12">
        <f>'Solar 1MW'!G65*Control!$C$8</f>
        <v>0</v>
      </c>
      <c r="H65" s="12">
        <f>'Solar 1MW'!H65*Control!$C$8</f>
        <v>0</v>
      </c>
      <c r="I65" s="12">
        <f>'Solar 1MW'!I65*Control!$C$8</f>
        <v>0</v>
      </c>
      <c r="J65" s="12">
        <f>'Solar 1MW'!J65*Control!$C$8</f>
        <v>5.3000887861456922</v>
      </c>
      <c r="K65" s="12">
        <f>'Solar 1MW'!K65*Control!$C$8</f>
        <v>76.448654932749491</v>
      </c>
      <c r="L65" s="12">
        <f>'Solar 1MW'!L65*Control!$C$8</f>
        <v>291.9213182237329</v>
      </c>
      <c r="M65" s="12">
        <f>'Solar 1MW'!M65*Control!$C$8</f>
        <v>413.60369969788542</v>
      </c>
      <c r="N65" s="12">
        <f>'Solar 1MW'!N65*Control!$C$8</f>
        <v>325.3304932820447</v>
      </c>
      <c r="O65" s="12">
        <f>'Solar 1MW'!O65*Control!$C$8</f>
        <v>565.51792413911676</v>
      </c>
      <c r="P65" s="12">
        <f>'Solar 1MW'!P65*Control!$C$8</f>
        <v>435.1765262480148</v>
      </c>
      <c r="Q65" s="12">
        <f>'Solar 1MW'!Q65*Control!$C$8</f>
        <v>220.79312160711996</v>
      </c>
      <c r="R65" s="12">
        <f>'Solar 1MW'!R65*Control!$C$8</f>
        <v>78.572905917507029</v>
      </c>
      <c r="S65" s="12">
        <f>'Solar 1MW'!S65*Control!$C$8</f>
        <v>58.668178715275069</v>
      </c>
      <c r="T65" s="12">
        <f>'Solar 1MW'!T65*Control!$C$8</f>
        <v>4.1948648287670309</v>
      </c>
      <c r="U65" s="12">
        <f>'Solar 1MW'!U65*Control!$C$8</f>
        <v>0</v>
      </c>
      <c r="V65" s="12">
        <f>'Solar 1MW'!V65*Control!$C$8</f>
        <v>0</v>
      </c>
      <c r="W65" s="12">
        <f>'Solar 1MW'!W65*Control!$C$8</f>
        <v>0</v>
      </c>
      <c r="X65" s="12">
        <f>'Solar 1MW'!X65*Control!$C$8</f>
        <v>0</v>
      </c>
      <c r="Y65" s="12">
        <f>'Solar 1MW'!Y65*Control!$C$8</f>
        <v>0</v>
      </c>
      <c r="Z65" s="12">
        <f>'Solar 1MW'!Z65*Control!$C$8</f>
        <v>0</v>
      </c>
      <c r="AB65" s="7">
        <f t="shared" si="0"/>
        <v>2475.5277763783588</v>
      </c>
    </row>
    <row r="66" spans="2:28" x14ac:dyDescent="0.2">
      <c r="B66" s="6">
        <v>44260</v>
      </c>
      <c r="C66" s="12">
        <f>'Solar 1MW'!C66*Control!$C$8</f>
        <v>0</v>
      </c>
      <c r="D66" s="12">
        <f>'Solar 1MW'!D66*Control!$C$8</f>
        <v>0</v>
      </c>
      <c r="E66" s="12">
        <f>'Solar 1MW'!E66*Control!$C$8</f>
        <v>0</v>
      </c>
      <c r="F66" s="12">
        <f>'Solar 1MW'!F66*Control!$C$8</f>
        <v>0</v>
      </c>
      <c r="G66" s="12">
        <f>'Solar 1MW'!G66*Control!$C$8</f>
        <v>0</v>
      </c>
      <c r="H66" s="12">
        <f>'Solar 1MW'!H66*Control!$C$8</f>
        <v>0</v>
      </c>
      <c r="I66" s="12">
        <f>'Solar 1MW'!I66*Control!$C$8</f>
        <v>0</v>
      </c>
      <c r="J66" s="12">
        <f>'Solar 1MW'!J66*Control!$C$8</f>
        <v>96.098566393011268</v>
      </c>
      <c r="K66" s="12">
        <f>'Solar 1MW'!K66*Control!$C$8</f>
        <v>332.00760948367048</v>
      </c>
      <c r="L66" s="12">
        <f>'Solar 1MW'!L66*Control!$C$8</f>
        <v>613.22509360797721</v>
      </c>
      <c r="M66" s="12">
        <f>'Solar 1MW'!M66*Control!$C$8</f>
        <v>866.68811003435974</v>
      </c>
      <c r="N66" s="12">
        <f>'Solar 1MW'!N66*Control!$C$8</f>
        <v>1008.0164706270771</v>
      </c>
      <c r="O66" s="12">
        <f>'Solar 1MW'!O66*Control!$C$8</f>
        <v>1048.4409432729628</v>
      </c>
      <c r="P66" s="12">
        <f>'Solar 1MW'!P66*Control!$C$8</f>
        <v>956.81738173121778</v>
      </c>
      <c r="Q66" s="12">
        <f>'Solar 1MW'!Q66*Control!$C$8</f>
        <v>769.1581712636148</v>
      </c>
      <c r="R66" s="12">
        <f>'Solar 1MW'!R66*Control!$C$8</f>
        <v>542.38789027694747</v>
      </c>
      <c r="S66" s="12">
        <f>'Solar 1MW'!S66*Control!$C$8</f>
        <v>253.96635616360751</v>
      </c>
      <c r="T66" s="12">
        <f>'Solar 1MW'!T66*Control!$C$8</f>
        <v>23.723030990087505</v>
      </c>
      <c r="U66" s="12">
        <f>'Solar 1MW'!U66*Control!$C$8</f>
        <v>0</v>
      </c>
      <c r="V66" s="12">
        <f>'Solar 1MW'!V66*Control!$C$8</f>
        <v>0</v>
      </c>
      <c r="W66" s="12">
        <f>'Solar 1MW'!W66*Control!$C$8</f>
        <v>0</v>
      </c>
      <c r="X66" s="12">
        <f>'Solar 1MW'!X66*Control!$C$8</f>
        <v>0</v>
      </c>
      <c r="Y66" s="12">
        <f>'Solar 1MW'!Y66*Control!$C$8</f>
        <v>0</v>
      </c>
      <c r="Z66" s="12">
        <f>'Solar 1MW'!Z66*Control!$C$8</f>
        <v>0</v>
      </c>
      <c r="AB66" s="7">
        <f t="shared" si="0"/>
        <v>6510.5296238445335</v>
      </c>
    </row>
    <row r="67" spans="2:28" x14ac:dyDescent="0.2">
      <c r="B67" s="6">
        <v>44261</v>
      </c>
      <c r="C67" s="12">
        <f>'Solar 1MW'!C67*Control!$C$8</f>
        <v>0</v>
      </c>
      <c r="D67" s="12">
        <f>'Solar 1MW'!D67*Control!$C$8</f>
        <v>0</v>
      </c>
      <c r="E67" s="12">
        <f>'Solar 1MW'!E67*Control!$C$8</f>
        <v>0</v>
      </c>
      <c r="F67" s="12">
        <f>'Solar 1MW'!F67*Control!$C$8</f>
        <v>0</v>
      </c>
      <c r="G67" s="12">
        <f>'Solar 1MW'!G67*Control!$C$8</f>
        <v>0</v>
      </c>
      <c r="H67" s="12">
        <f>'Solar 1MW'!H67*Control!$C$8</f>
        <v>0</v>
      </c>
      <c r="I67" s="12">
        <f>'Solar 1MW'!I67*Control!$C$8</f>
        <v>0</v>
      </c>
      <c r="J67" s="12">
        <f>'Solar 1MW'!J67*Control!$C$8</f>
        <v>94.934593250678361</v>
      </c>
      <c r="K67" s="12">
        <f>'Solar 1MW'!K67*Control!$C$8</f>
        <v>320.28136654300602</v>
      </c>
      <c r="L67" s="12">
        <f>'Solar 1MW'!L67*Control!$C$8</f>
        <v>573.7837063863592</v>
      </c>
      <c r="M67" s="12">
        <f>'Solar 1MW'!M67*Control!$C$8</f>
        <v>806.44463523523825</v>
      </c>
      <c r="N67" s="12">
        <f>'Solar 1MW'!N67*Control!$C$8</f>
        <v>923.78571147582466</v>
      </c>
      <c r="O67" s="12">
        <f>'Solar 1MW'!O67*Control!$C$8</f>
        <v>966.41229547207013</v>
      </c>
      <c r="P67" s="12">
        <f>'Solar 1MW'!P67*Control!$C$8</f>
        <v>945.17765030788883</v>
      </c>
      <c r="Q67" s="12">
        <f>'Solar 1MW'!Q67*Control!$C$8</f>
        <v>816.03954897609037</v>
      </c>
      <c r="R67" s="12">
        <f>'Solar 1MW'!R67*Control!$C$8</f>
        <v>591.28262693832335</v>
      </c>
      <c r="S67" s="12">
        <f>'Solar 1MW'!S67*Control!$C$8</f>
        <v>292.64486909599395</v>
      </c>
      <c r="T67" s="12">
        <f>'Solar 1MW'!T67*Control!$C$8</f>
        <v>22.36165429456166</v>
      </c>
      <c r="U67" s="12">
        <f>'Solar 1MW'!U67*Control!$C$8</f>
        <v>0</v>
      </c>
      <c r="V67" s="12">
        <f>'Solar 1MW'!V67*Control!$C$8</f>
        <v>0</v>
      </c>
      <c r="W67" s="12">
        <f>'Solar 1MW'!W67*Control!$C$8</f>
        <v>0</v>
      </c>
      <c r="X67" s="12">
        <f>'Solar 1MW'!X67*Control!$C$8</f>
        <v>0</v>
      </c>
      <c r="Y67" s="12">
        <f>'Solar 1MW'!Y67*Control!$C$8</f>
        <v>0</v>
      </c>
      <c r="Z67" s="12">
        <f>'Solar 1MW'!Z67*Control!$C$8</f>
        <v>0</v>
      </c>
      <c r="AB67" s="7">
        <f t="shared" si="0"/>
        <v>6353.1486579760349</v>
      </c>
    </row>
    <row r="68" spans="2:28" x14ac:dyDescent="0.2">
      <c r="B68" s="6">
        <v>44262</v>
      </c>
      <c r="C68" s="12">
        <f>'Solar 1MW'!C68*Control!$C$8</f>
        <v>0</v>
      </c>
      <c r="D68" s="12">
        <f>'Solar 1MW'!D68*Control!$C$8</f>
        <v>0</v>
      </c>
      <c r="E68" s="12">
        <f>'Solar 1MW'!E68*Control!$C$8</f>
        <v>0</v>
      </c>
      <c r="F68" s="12">
        <f>'Solar 1MW'!F68*Control!$C$8</f>
        <v>0</v>
      </c>
      <c r="G68" s="12">
        <f>'Solar 1MW'!G68*Control!$C$8</f>
        <v>0</v>
      </c>
      <c r="H68" s="12">
        <f>'Solar 1MW'!H68*Control!$C$8</f>
        <v>0</v>
      </c>
      <c r="I68" s="12">
        <f>'Solar 1MW'!I68*Control!$C$8</f>
        <v>0</v>
      </c>
      <c r="J68" s="12">
        <f>'Solar 1MW'!J68*Control!$C$8</f>
        <v>23.727749800123991</v>
      </c>
      <c r="K68" s="12">
        <f>'Solar 1MW'!K68*Control!$C$8</f>
        <v>297.19065609780745</v>
      </c>
      <c r="L68" s="12">
        <f>'Solar 1MW'!L68*Control!$C$8</f>
        <v>336.14443294898888</v>
      </c>
      <c r="M68" s="12">
        <f>'Solar 1MW'!M68*Control!$C$8</f>
        <v>707.058631183476</v>
      </c>
      <c r="N68" s="12">
        <f>'Solar 1MW'!N68*Control!$C$8</f>
        <v>806.68057573706244</v>
      </c>
      <c r="O68" s="12">
        <f>'Solar 1MW'!O68*Control!$C$8</f>
        <v>579.28112007886386</v>
      </c>
      <c r="P68" s="12">
        <f>'Solar 1MW'!P68*Control!$C$8</f>
        <v>1136.6826909552269</v>
      </c>
      <c r="Q68" s="12">
        <f>'Solar 1MW'!Q68*Control!$C$8</f>
        <v>532.45479515014733</v>
      </c>
      <c r="R68" s="12">
        <f>'Solar 1MW'!R68*Control!$C$8</f>
        <v>398.06308531106248</v>
      </c>
      <c r="S68" s="12">
        <f>'Solar 1MW'!S68*Control!$C$8</f>
        <v>114.78505413749075</v>
      </c>
      <c r="T68" s="12">
        <f>'Solar 1MW'!T68*Control!$C$8</f>
        <v>22.539396139269247</v>
      </c>
      <c r="U68" s="12">
        <f>'Solar 1MW'!U68*Control!$C$8</f>
        <v>0</v>
      </c>
      <c r="V68" s="12">
        <f>'Solar 1MW'!V68*Control!$C$8</f>
        <v>0</v>
      </c>
      <c r="W68" s="12">
        <f>'Solar 1MW'!W68*Control!$C$8</f>
        <v>0</v>
      </c>
      <c r="X68" s="12">
        <f>'Solar 1MW'!X68*Control!$C$8</f>
        <v>0</v>
      </c>
      <c r="Y68" s="12">
        <f>'Solar 1MW'!Y68*Control!$C$8</f>
        <v>0</v>
      </c>
      <c r="Z68" s="12">
        <f>'Solar 1MW'!Z68*Control!$C$8</f>
        <v>0</v>
      </c>
      <c r="AB68" s="7">
        <f t="shared" ref="AB68:AB131" si="1">SUM(C68:Z68)</f>
        <v>4954.6081875395193</v>
      </c>
    </row>
    <row r="69" spans="2:28" x14ac:dyDescent="0.2">
      <c r="B69" s="6">
        <v>44263</v>
      </c>
      <c r="C69" s="12">
        <f>'Solar 1MW'!C69*Control!$C$8</f>
        <v>0</v>
      </c>
      <c r="D69" s="12">
        <f>'Solar 1MW'!D69*Control!$C$8</f>
        <v>0</v>
      </c>
      <c r="E69" s="12">
        <f>'Solar 1MW'!E69*Control!$C$8</f>
        <v>0</v>
      </c>
      <c r="F69" s="12">
        <f>'Solar 1MW'!F69*Control!$C$8</f>
        <v>0</v>
      </c>
      <c r="G69" s="12">
        <f>'Solar 1MW'!G69*Control!$C$8</f>
        <v>0</v>
      </c>
      <c r="H69" s="12">
        <f>'Solar 1MW'!H69*Control!$C$8</f>
        <v>0</v>
      </c>
      <c r="I69" s="12">
        <f>'Solar 1MW'!I69*Control!$C$8</f>
        <v>0</v>
      </c>
      <c r="J69" s="12">
        <f>'Solar 1MW'!J69*Control!$C$8</f>
        <v>9.7097381184067206</v>
      </c>
      <c r="K69" s="12">
        <f>'Solar 1MW'!K69*Control!$C$8</f>
        <v>35.891269137502768</v>
      </c>
      <c r="L69" s="12">
        <f>'Solar 1MW'!L69*Control!$C$8</f>
        <v>60.216734875581473</v>
      </c>
      <c r="M69" s="12">
        <f>'Solar 1MW'!M69*Control!$C$8</f>
        <v>81.10061516038401</v>
      </c>
      <c r="N69" s="12">
        <f>'Solar 1MW'!N69*Control!$C$8</f>
        <v>94.171718961446658</v>
      </c>
      <c r="O69" s="12">
        <f>'Solar 1MW'!O69*Control!$C$8</f>
        <v>98.041143191364128</v>
      </c>
      <c r="P69" s="12">
        <f>'Solar 1MW'!P69*Control!$C$8</f>
        <v>832.63403093772831</v>
      </c>
      <c r="Q69" s="12">
        <f>'Solar 1MW'!Q69*Control!$C$8</f>
        <v>712.09202855572619</v>
      </c>
      <c r="R69" s="12">
        <f>'Solar 1MW'!R69*Control!$C$8</f>
        <v>507.88552422685012</v>
      </c>
      <c r="S69" s="12">
        <f>'Solar 1MW'!S69*Control!$C$8</f>
        <v>267.31272388346508</v>
      </c>
      <c r="T69" s="12">
        <f>'Solar 1MW'!T69*Control!$C$8</f>
        <v>27.392692261793783</v>
      </c>
      <c r="U69" s="12">
        <f>'Solar 1MW'!U69*Control!$C$8</f>
        <v>0</v>
      </c>
      <c r="V69" s="12">
        <f>'Solar 1MW'!V69*Control!$C$8</f>
        <v>0</v>
      </c>
      <c r="W69" s="12">
        <f>'Solar 1MW'!W69*Control!$C$8</f>
        <v>0</v>
      </c>
      <c r="X69" s="12">
        <f>'Solar 1MW'!X69*Control!$C$8</f>
        <v>0</v>
      </c>
      <c r="Y69" s="12">
        <f>'Solar 1MW'!Y69*Control!$C$8</f>
        <v>0</v>
      </c>
      <c r="Z69" s="12">
        <f>'Solar 1MW'!Z69*Control!$C$8</f>
        <v>0</v>
      </c>
      <c r="AB69" s="7">
        <f t="shared" si="1"/>
        <v>2726.448219310249</v>
      </c>
    </row>
    <row r="70" spans="2:28" x14ac:dyDescent="0.2">
      <c r="B70" s="6">
        <v>44264</v>
      </c>
      <c r="C70" s="12">
        <f>'Solar 1MW'!C70*Control!$C$8</f>
        <v>0</v>
      </c>
      <c r="D70" s="12">
        <f>'Solar 1MW'!D70*Control!$C$8</f>
        <v>0</v>
      </c>
      <c r="E70" s="12">
        <f>'Solar 1MW'!E70*Control!$C$8</f>
        <v>0</v>
      </c>
      <c r="F70" s="12">
        <f>'Solar 1MW'!F70*Control!$C$8</f>
        <v>0</v>
      </c>
      <c r="G70" s="12">
        <f>'Solar 1MW'!G70*Control!$C$8</f>
        <v>0</v>
      </c>
      <c r="H70" s="12">
        <f>'Solar 1MW'!H70*Control!$C$8</f>
        <v>0</v>
      </c>
      <c r="I70" s="12">
        <f>'Solar 1MW'!I70*Control!$C$8</f>
        <v>0</v>
      </c>
      <c r="J70" s="12">
        <f>'Solar 1MW'!J70*Control!$C$8</f>
        <v>8.9539420442297502</v>
      </c>
      <c r="K70" s="12">
        <f>'Solar 1MW'!K70*Control!$C$8</f>
        <v>103.91606168678761</v>
      </c>
      <c r="L70" s="12">
        <f>'Solar 1MW'!L70*Control!$C$8</f>
        <v>335.56244637782243</v>
      </c>
      <c r="M70" s="12">
        <f>'Solar 1MW'!M70*Control!$C$8</f>
        <v>293.42347275201388</v>
      </c>
      <c r="N70" s="12">
        <f>'Solar 1MW'!N70*Control!$C$8</f>
        <v>331.51213442983965</v>
      </c>
      <c r="O70" s="12">
        <f>'Solar 1MW'!O70*Control!$C$8</f>
        <v>555.87582229789962</v>
      </c>
      <c r="P70" s="12">
        <f>'Solar 1MW'!P70*Control!$C$8</f>
        <v>754.10516724722845</v>
      </c>
      <c r="Q70" s="12">
        <f>'Solar 1MW'!Q70*Control!$C$8</f>
        <v>743.43279188137888</v>
      </c>
      <c r="R70" s="12">
        <f>'Solar 1MW'!R70*Control!$C$8</f>
        <v>516.48948786004064</v>
      </c>
      <c r="S70" s="12">
        <f>'Solar 1MW'!S70*Control!$C$8</f>
        <v>238.99986366455678</v>
      </c>
      <c r="T70" s="12">
        <f>'Solar 1MW'!T70*Control!$C$8</f>
        <v>41.330484172890813</v>
      </c>
      <c r="U70" s="12">
        <f>'Solar 1MW'!U70*Control!$C$8</f>
        <v>0</v>
      </c>
      <c r="V70" s="12">
        <f>'Solar 1MW'!V70*Control!$C$8</f>
        <v>0</v>
      </c>
      <c r="W70" s="12">
        <f>'Solar 1MW'!W70*Control!$C$8</f>
        <v>0</v>
      </c>
      <c r="X70" s="12">
        <f>'Solar 1MW'!X70*Control!$C$8</f>
        <v>0</v>
      </c>
      <c r="Y70" s="12">
        <f>'Solar 1MW'!Y70*Control!$C$8</f>
        <v>0</v>
      </c>
      <c r="Z70" s="12">
        <f>'Solar 1MW'!Z70*Control!$C$8</f>
        <v>0</v>
      </c>
      <c r="AB70" s="7">
        <f t="shared" si="1"/>
        <v>3923.6016744146887</v>
      </c>
    </row>
    <row r="71" spans="2:28" x14ac:dyDescent="0.2">
      <c r="B71" s="6">
        <v>44265</v>
      </c>
      <c r="C71" s="12">
        <f>'Solar 1MW'!C71*Control!$C$8</f>
        <v>0</v>
      </c>
      <c r="D71" s="12">
        <f>'Solar 1MW'!D71*Control!$C$8</f>
        <v>0</v>
      </c>
      <c r="E71" s="12">
        <f>'Solar 1MW'!E71*Control!$C$8</f>
        <v>0</v>
      </c>
      <c r="F71" s="12">
        <f>'Solar 1MW'!F71*Control!$C$8</f>
        <v>0</v>
      </c>
      <c r="G71" s="12">
        <f>'Solar 1MW'!G71*Control!$C$8</f>
        <v>0</v>
      </c>
      <c r="H71" s="12">
        <f>'Solar 1MW'!H71*Control!$C$8</f>
        <v>0</v>
      </c>
      <c r="I71" s="12">
        <f>'Solar 1MW'!I71*Control!$C$8</f>
        <v>0</v>
      </c>
      <c r="J71" s="12">
        <f>'Solar 1MW'!J71*Control!$C$8</f>
        <v>107.82480933367579</v>
      </c>
      <c r="K71" s="12">
        <f>'Solar 1MW'!K71*Control!$C$8</f>
        <v>344.3001096287133</v>
      </c>
      <c r="L71" s="12">
        <f>'Solar 1MW'!L71*Control!$C$8</f>
        <v>579.90243006700098</v>
      </c>
      <c r="M71" s="12">
        <f>'Solar 1MW'!M71*Control!$C$8</f>
        <v>758.6430895656481</v>
      </c>
      <c r="N71" s="12">
        <f>'Solar 1MW'!N71*Control!$C$8</f>
        <v>889.02381087372078</v>
      </c>
      <c r="O71" s="12">
        <f>'Solar 1MW'!O71*Control!$C$8</f>
        <v>915.44914707803525</v>
      </c>
      <c r="P71" s="12">
        <f>'Solar 1MW'!P71*Control!$C$8</f>
        <v>843.09405985193621</v>
      </c>
      <c r="Q71" s="12">
        <f>'Solar 1MW'!Q71*Control!$C$8</f>
        <v>736.51973517792885</v>
      </c>
      <c r="R71" s="12">
        <f>'Solar 1MW'!R71*Control!$C$8</f>
        <v>537.68480960725094</v>
      </c>
      <c r="S71" s="12">
        <f>'Solar 1MW'!S71*Control!$C$8</f>
        <v>296.38059370821099</v>
      </c>
      <c r="T71" s="12">
        <f>'Solar 1MW'!T71*Control!$C$8</f>
        <v>58.370893682976536</v>
      </c>
      <c r="U71" s="12">
        <f>'Solar 1MW'!U71*Control!$C$8</f>
        <v>0</v>
      </c>
      <c r="V71" s="12">
        <f>'Solar 1MW'!V71*Control!$C$8</f>
        <v>0</v>
      </c>
      <c r="W71" s="12">
        <f>'Solar 1MW'!W71*Control!$C$8</f>
        <v>0</v>
      </c>
      <c r="X71" s="12">
        <f>'Solar 1MW'!X71*Control!$C$8</f>
        <v>0</v>
      </c>
      <c r="Y71" s="12">
        <f>'Solar 1MW'!Y71*Control!$C$8</f>
        <v>0</v>
      </c>
      <c r="Z71" s="12">
        <f>'Solar 1MW'!Z71*Control!$C$8</f>
        <v>0</v>
      </c>
      <c r="AB71" s="7">
        <f t="shared" si="1"/>
        <v>6067.193488575097</v>
      </c>
    </row>
    <row r="72" spans="2:28" x14ac:dyDescent="0.2">
      <c r="B72" s="6">
        <v>44266</v>
      </c>
      <c r="C72" s="12">
        <f>'Solar 1MW'!C72*Control!$C$8</f>
        <v>0</v>
      </c>
      <c r="D72" s="12">
        <f>'Solar 1MW'!D72*Control!$C$8</f>
        <v>0</v>
      </c>
      <c r="E72" s="12">
        <f>'Solar 1MW'!E72*Control!$C$8</f>
        <v>0</v>
      </c>
      <c r="F72" s="12">
        <f>'Solar 1MW'!F72*Control!$C$8</f>
        <v>0</v>
      </c>
      <c r="G72" s="12">
        <f>'Solar 1MW'!G72*Control!$C$8</f>
        <v>0</v>
      </c>
      <c r="H72" s="12">
        <f>'Solar 1MW'!H72*Control!$C$8</f>
        <v>0</v>
      </c>
      <c r="I72" s="12">
        <f>'Solar 1MW'!I72*Control!$C$8</f>
        <v>0</v>
      </c>
      <c r="J72" s="12">
        <f>'Solar 1MW'!J72*Control!$C$8</f>
        <v>90.14500106364639</v>
      </c>
      <c r="K72" s="12">
        <f>'Solar 1MW'!K72*Control!$C$8</f>
        <v>291.11912051753052</v>
      </c>
      <c r="L72" s="12">
        <f>'Solar 1MW'!L72*Control!$C$8</f>
        <v>473.89436259737181</v>
      </c>
      <c r="M72" s="12">
        <f>'Solar 1MW'!M72*Control!$C$8</f>
        <v>634.5462502894942</v>
      </c>
      <c r="N72" s="12">
        <f>'Solar 1MW'!N72*Control!$C$8</f>
        <v>689.43387569720539</v>
      </c>
      <c r="O72" s="12">
        <f>'Solar 1MW'!O72*Control!$C$8</f>
        <v>718.93430310862914</v>
      </c>
      <c r="P72" s="12">
        <f>'Solar 1MW'!P72*Control!$C$8</f>
        <v>666.59483512061956</v>
      </c>
      <c r="Q72" s="12">
        <f>'Solar 1MW'!Q72*Control!$C$8</f>
        <v>563.17424848766279</v>
      </c>
      <c r="R72" s="12">
        <f>'Solar 1MW'!R72*Control!$C$8</f>
        <v>454.27197752898962</v>
      </c>
      <c r="S72" s="12">
        <f>'Solar 1MW'!S72*Control!$C$8</f>
        <v>236.86853446474453</v>
      </c>
      <c r="T72" s="12">
        <f>'Solar 1MW'!T72*Control!$C$8</f>
        <v>61.596200342913832</v>
      </c>
      <c r="U72" s="12">
        <f>'Solar 1MW'!U72*Control!$C$8</f>
        <v>0</v>
      </c>
      <c r="V72" s="12">
        <f>'Solar 1MW'!V72*Control!$C$8</f>
        <v>0</v>
      </c>
      <c r="W72" s="12">
        <f>'Solar 1MW'!W72*Control!$C$8</f>
        <v>0</v>
      </c>
      <c r="X72" s="12">
        <f>'Solar 1MW'!X72*Control!$C$8</f>
        <v>0</v>
      </c>
      <c r="Y72" s="12">
        <f>'Solar 1MW'!Y72*Control!$C$8</f>
        <v>0</v>
      </c>
      <c r="Z72" s="12">
        <f>'Solar 1MW'!Z72*Control!$C$8</f>
        <v>0</v>
      </c>
      <c r="AB72" s="7">
        <f t="shared" si="1"/>
        <v>4880.5787092188084</v>
      </c>
    </row>
    <row r="73" spans="2:28" x14ac:dyDescent="0.2">
      <c r="B73" s="6">
        <v>44267</v>
      </c>
      <c r="C73" s="12">
        <f>'Solar 1MW'!C73*Control!$C$8</f>
        <v>0</v>
      </c>
      <c r="D73" s="12">
        <f>'Solar 1MW'!D73*Control!$C$8</f>
        <v>0</v>
      </c>
      <c r="E73" s="12">
        <f>'Solar 1MW'!E73*Control!$C$8</f>
        <v>0</v>
      </c>
      <c r="F73" s="12">
        <f>'Solar 1MW'!F73*Control!$C$8</f>
        <v>0</v>
      </c>
      <c r="G73" s="12">
        <f>'Solar 1MW'!G73*Control!$C$8</f>
        <v>0</v>
      </c>
      <c r="H73" s="12">
        <f>'Solar 1MW'!H73*Control!$C$8</f>
        <v>0</v>
      </c>
      <c r="I73" s="12">
        <f>'Solar 1MW'!I73*Control!$C$8</f>
        <v>0</v>
      </c>
      <c r="J73" s="12">
        <f>'Solar 1MW'!J73*Control!$C$8</f>
        <v>150.74238661550427</v>
      </c>
      <c r="K73" s="12">
        <f>'Solar 1MW'!K73*Control!$C$8</f>
        <v>420.7133734861892</v>
      </c>
      <c r="L73" s="12">
        <f>'Solar 1MW'!L73*Control!$C$8</f>
        <v>706.4687799289153</v>
      </c>
      <c r="M73" s="12">
        <f>'Solar 1MW'!M73*Control!$C$8</f>
        <v>923.86435830976632</v>
      </c>
      <c r="N73" s="12">
        <f>'Solar 1MW'!N73*Control!$C$8</f>
        <v>1096.9660398148139</v>
      </c>
      <c r="O73" s="12">
        <f>'Solar 1MW'!O73*Control!$C$8</f>
        <v>994.01733418550577</v>
      </c>
      <c r="P73" s="12">
        <f>'Solar 1MW'!P73*Control!$C$8</f>
        <v>911.43815854702336</v>
      </c>
      <c r="Q73" s="12">
        <f>'Solar 1MW'!Q73*Control!$C$8</f>
        <v>818.39895399433271</v>
      </c>
      <c r="R73" s="12">
        <f>'Solar 1MW'!R73*Control!$C$8</f>
        <v>511.46395517118441</v>
      </c>
      <c r="S73" s="12">
        <f>'Solar 1MW'!S73*Control!$C$8</f>
        <v>283.62407724291393</v>
      </c>
      <c r="T73" s="12">
        <f>'Solar 1MW'!T73*Control!$C$8</f>
        <v>73.456142901278767</v>
      </c>
      <c r="U73" s="12">
        <f>'Solar 1MW'!U73*Control!$C$8</f>
        <v>0</v>
      </c>
      <c r="V73" s="12">
        <f>'Solar 1MW'!V73*Control!$C$8</f>
        <v>0</v>
      </c>
      <c r="W73" s="12">
        <f>'Solar 1MW'!W73*Control!$C$8</f>
        <v>0</v>
      </c>
      <c r="X73" s="12">
        <f>'Solar 1MW'!X73*Control!$C$8</f>
        <v>0</v>
      </c>
      <c r="Y73" s="12">
        <f>'Solar 1MW'!Y73*Control!$C$8</f>
        <v>0</v>
      </c>
      <c r="Z73" s="12">
        <f>'Solar 1MW'!Z73*Control!$C$8</f>
        <v>0</v>
      </c>
      <c r="AB73" s="7">
        <f t="shared" si="1"/>
        <v>6891.1535601974274</v>
      </c>
    </row>
    <row r="74" spans="2:28" x14ac:dyDescent="0.2">
      <c r="B74" s="6">
        <v>44268</v>
      </c>
      <c r="C74" s="12">
        <f>'Solar 1MW'!C74*Control!$C$8</f>
        <v>0</v>
      </c>
      <c r="D74" s="12">
        <f>'Solar 1MW'!D74*Control!$C$8</f>
        <v>0</v>
      </c>
      <c r="E74" s="12">
        <f>'Solar 1MW'!E74*Control!$C$8</f>
        <v>0</v>
      </c>
      <c r="F74" s="12">
        <f>'Solar 1MW'!F74*Control!$C$8</f>
        <v>0</v>
      </c>
      <c r="G74" s="12">
        <f>'Solar 1MW'!G74*Control!$C$8</f>
        <v>0</v>
      </c>
      <c r="H74" s="12">
        <f>'Solar 1MW'!H74*Control!$C$8</f>
        <v>0</v>
      </c>
      <c r="I74" s="12">
        <f>'Solar 1MW'!I74*Control!$C$8</f>
        <v>0</v>
      </c>
      <c r="J74" s="12">
        <f>'Solar 1MW'!J74*Control!$C$8</f>
        <v>76.805711558843512</v>
      </c>
      <c r="K74" s="12">
        <f>'Solar 1MW'!K74*Control!$C$8</f>
        <v>222.67278093831965</v>
      </c>
      <c r="L74" s="12">
        <f>'Solar 1MW'!L74*Control!$C$8</f>
        <v>311.22911595634952</v>
      </c>
      <c r="M74" s="12">
        <f>'Solar 1MW'!M74*Control!$C$8</f>
        <v>344.77985531575587</v>
      </c>
      <c r="N74" s="12">
        <f>'Solar 1MW'!N74*Control!$C$8</f>
        <v>576.3004050724843</v>
      </c>
      <c r="O74" s="12">
        <f>'Solar 1MW'!O74*Control!$C$8</f>
        <v>563.50456519021679</v>
      </c>
      <c r="P74" s="12">
        <f>'Solar 1MW'!P74*Control!$C$8</f>
        <v>353.02204351281586</v>
      </c>
      <c r="Q74" s="12">
        <f>'Solar 1MW'!Q74*Control!$C$8</f>
        <v>374.0207481751728</v>
      </c>
      <c r="R74" s="12">
        <f>'Solar 1MW'!R74*Control!$C$8</f>
        <v>295.26380866624294</v>
      </c>
      <c r="S74" s="12">
        <f>'Solar 1MW'!S74*Control!$C$8</f>
        <v>130.41218004164929</v>
      </c>
      <c r="T74" s="12">
        <f>'Solar 1MW'!T74*Control!$C$8</f>
        <v>8.0589410739764826</v>
      </c>
      <c r="U74" s="12">
        <f>'Solar 1MW'!U74*Control!$C$8</f>
        <v>0</v>
      </c>
      <c r="V74" s="12">
        <f>'Solar 1MW'!V74*Control!$C$8</f>
        <v>0</v>
      </c>
      <c r="W74" s="12">
        <f>'Solar 1MW'!W74*Control!$C$8</f>
        <v>0</v>
      </c>
      <c r="X74" s="12">
        <f>'Solar 1MW'!X74*Control!$C$8</f>
        <v>0</v>
      </c>
      <c r="Y74" s="12">
        <f>'Solar 1MW'!Y74*Control!$C$8</f>
        <v>0</v>
      </c>
      <c r="Z74" s="12">
        <f>'Solar 1MW'!Z74*Control!$C$8</f>
        <v>0</v>
      </c>
      <c r="AB74" s="7">
        <f t="shared" si="1"/>
        <v>3256.0701555018263</v>
      </c>
    </row>
    <row r="75" spans="2:28" x14ac:dyDescent="0.2">
      <c r="B75" s="6">
        <v>44269</v>
      </c>
      <c r="C75" s="12">
        <f>'Solar 1MW'!C75*Control!$C$8</f>
        <v>0</v>
      </c>
      <c r="D75" s="12">
        <f>'Solar 1MW'!D75*Control!$C$8</f>
        <v>0</v>
      </c>
      <c r="E75" s="12">
        <f>'Solar 1MW'!E75*Control!$C$8</f>
        <v>0</v>
      </c>
      <c r="F75" s="12">
        <f>'Solar 1MW'!F75*Control!$C$8</f>
        <v>0</v>
      </c>
      <c r="G75" s="12">
        <f>'Solar 1MW'!G75*Control!$C$8</f>
        <v>0</v>
      </c>
      <c r="H75" s="12">
        <f>'Solar 1MW'!H75*Control!$C$8</f>
        <v>0</v>
      </c>
      <c r="I75" s="12">
        <f>'Solar 1MW'!I75*Control!$C$8</f>
        <v>0</v>
      </c>
      <c r="J75" s="12">
        <f>'Solar 1MW'!J75*Control!$C$8</f>
        <v>10.347563941671572</v>
      </c>
      <c r="K75" s="12">
        <f>'Solar 1MW'!K75*Control!$C$8</f>
        <v>80.086071002539782</v>
      </c>
      <c r="L75" s="12">
        <f>'Solar 1MW'!L75*Control!$C$8</f>
        <v>52.3198062795243</v>
      </c>
      <c r="M75" s="12">
        <f>'Solar 1MW'!M75*Control!$C$8</f>
        <v>110.70328345593147</v>
      </c>
      <c r="N75" s="12">
        <f>'Solar 1MW'!N75*Control!$C$8</f>
        <v>288.58669246461704</v>
      </c>
      <c r="O75" s="12">
        <f>'Solar 1MW'!O75*Control!$C$8</f>
        <v>816.03954897609037</v>
      </c>
      <c r="P75" s="12">
        <f>'Solar 1MW'!P75*Control!$C$8</f>
        <v>685.85544475287134</v>
      </c>
      <c r="Q75" s="12">
        <f>'Solar 1MW'!Q75*Control!$C$8</f>
        <v>989.37717098296253</v>
      </c>
      <c r="R75" s="12">
        <f>'Solar 1MW'!R75*Control!$C$8</f>
        <v>716.197393287468</v>
      </c>
      <c r="S75" s="12">
        <f>'Solar 1MW'!S75*Control!$C$8</f>
        <v>388.73557080561096</v>
      </c>
      <c r="T75" s="12">
        <f>'Solar 1MW'!T75*Control!$C$8</f>
        <v>82.822980823700931</v>
      </c>
      <c r="U75" s="12">
        <f>'Solar 1MW'!U75*Control!$C$8</f>
        <v>0</v>
      </c>
      <c r="V75" s="12">
        <f>'Solar 1MW'!V75*Control!$C$8</f>
        <v>0</v>
      </c>
      <c r="W75" s="12">
        <f>'Solar 1MW'!W75*Control!$C$8</f>
        <v>0</v>
      </c>
      <c r="X75" s="12">
        <f>'Solar 1MW'!X75*Control!$C$8</f>
        <v>0</v>
      </c>
      <c r="Y75" s="12">
        <f>'Solar 1MW'!Y75*Control!$C$8</f>
        <v>0</v>
      </c>
      <c r="Z75" s="12">
        <f>'Solar 1MW'!Z75*Control!$C$8</f>
        <v>0</v>
      </c>
      <c r="AB75" s="7">
        <f t="shared" si="1"/>
        <v>4221.0715267729884</v>
      </c>
    </row>
    <row r="76" spans="2:28" x14ac:dyDescent="0.2">
      <c r="B76" s="6">
        <v>44270</v>
      </c>
      <c r="C76" s="12">
        <f>'Solar 1MW'!C76*Control!$C$8</f>
        <v>0</v>
      </c>
      <c r="D76" s="12">
        <f>'Solar 1MW'!D76*Control!$C$8</f>
        <v>0</v>
      </c>
      <c r="E76" s="12">
        <f>'Solar 1MW'!E76*Control!$C$8</f>
        <v>0</v>
      </c>
      <c r="F76" s="12">
        <f>'Solar 1MW'!F76*Control!$C$8</f>
        <v>0</v>
      </c>
      <c r="G76" s="12">
        <f>'Solar 1MW'!G76*Control!$C$8</f>
        <v>0</v>
      </c>
      <c r="H76" s="12">
        <f>'Solar 1MW'!H76*Control!$C$8</f>
        <v>0</v>
      </c>
      <c r="I76" s="12">
        <f>'Solar 1MW'!I76*Control!$C$8</f>
        <v>1.043564839568595</v>
      </c>
      <c r="J76" s="12">
        <f>'Solar 1MW'!J76*Control!$C$8</f>
        <v>183.13701751597188</v>
      </c>
      <c r="K76" s="12">
        <f>'Solar 1MW'!K76*Control!$C$8</f>
        <v>500.35115753526293</v>
      </c>
      <c r="L76" s="12">
        <f>'Solar 1MW'!L76*Control!$C$8</f>
        <v>813.83743762573101</v>
      </c>
      <c r="M76" s="12">
        <f>'Solar 1MW'!M76*Control!$C$8</f>
        <v>578.60475730696783</v>
      </c>
      <c r="N76" s="12">
        <f>'Solar 1MW'!N76*Control!$C$8</f>
        <v>333.61986957946948</v>
      </c>
      <c r="O76" s="12">
        <f>'Solar 1MW'!O76*Control!$C$8</f>
        <v>468.2317905535902</v>
      </c>
      <c r="P76" s="12">
        <f>'Solar 1MW'!P76*Control!$C$8</f>
        <v>908.52822569119098</v>
      </c>
      <c r="Q76" s="12">
        <f>'Solar 1MW'!Q76*Control!$C$8</f>
        <v>440.42227007190695</v>
      </c>
      <c r="R76" s="12">
        <f>'Solar 1MW'!R76*Control!$C$8</f>
        <v>145.60674835913005</v>
      </c>
      <c r="S76" s="12">
        <f>'Solar 1MW'!S76*Control!$C$8</f>
        <v>25.952668732326533</v>
      </c>
      <c r="T76" s="12">
        <f>'Solar 1MW'!T76*Control!$C$8</f>
        <v>6.8738119333133474</v>
      </c>
      <c r="U76" s="12">
        <f>'Solar 1MW'!U76*Control!$C$8</f>
        <v>0</v>
      </c>
      <c r="V76" s="12">
        <f>'Solar 1MW'!V76*Control!$C$8</f>
        <v>0</v>
      </c>
      <c r="W76" s="12">
        <f>'Solar 1MW'!W76*Control!$C$8</f>
        <v>0</v>
      </c>
      <c r="X76" s="12">
        <f>'Solar 1MW'!X76*Control!$C$8</f>
        <v>0</v>
      </c>
      <c r="Y76" s="12">
        <f>'Solar 1MW'!Y76*Control!$C$8</f>
        <v>0</v>
      </c>
      <c r="Z76" s="12">
        <f>'Solar 1MW'!Z76*Control!$C$8</f>
        <v>0</v>
      </c>
      <c r="AB76" s="7">
        <f t="shared" si="1"/>
        <v>4406.2093197444292</v>
      </c>
    </row>
    <row r="77" spans="2:28" x14ac:dyDescent="0.2">
      <c r="B77" s="6">
        <v>44271</v>
      </c>
      <c r="C77" s="12">
        <f>'Solar 1MW'!C77*Control!$C$8</f>
        <v>0</v>
      </c>
      <c r="D77" s="12">
        <f>'Solar 1MW'!D77*Control!$C$8</f>
        <v>0</v>
      </c>
      <c r="E77" s="12">
        <f>'Solar 1MW'!E77*Control!$C$8</f>
        <v>0</v>
      </c>
      <c r="F77" s="12">
        <f>'Solar 1MW'!F77*Control!$C$8</f>
        <v>0</v>
      </c>
      <c r="G77" s="12">
        <f>'Solar 1MW'!G77*Control!$C$8</f>
        <v>0</v>
      </c>
      <c r="H77" s="12">
        <f>'Solar 1MW'!H77*Control!$C$8</f>
        <v>0</v>
      </c>
      <c r="I77" s="12">
        <f>'Solar 1MW'!I77*Control!$C$8</f>
        <v>2.6642401465992713</v>
      </c>
      <c r="J77" s="12">
        <f>'Solar 1MW'!J77*Control!$C$8</f>
        <v>192.46453202142334</v>
      </c>
      <c r="K77" s="12">
        <f>'Solar 1MW'!K77*Control!$C$8</f>
        <v>453.43832108921055</v>
      </c>
      <c r="L77" s="12">
        <f>'Solar 1MW'!L77*Control!$C$8</f>
        <v>713.36610726557717</v>
      </c>
      <c r="M77" s="12">
        <f>'Solar 1MW'!M77*Control!$C$8</f>
        <v>980.17549141181723</v>
      </c>
      <c r="N77" s="12">
        <f>'Solar 1MW'!N77*Control!$C$8</f>
        <v>1117.7288039753466</v>
      </c>
      <c r="O77" s="12">
        <f>'Solar 1MW'!O77*Control!$C$8</f>
        <v>1157.6027487836427</v>
      </c>
      <c r="P77" s="12">
        <f>'Solar 1MW'!P77*Control!$C$8</f>
        <v>1023.5885437474767</v>
      </c>
      <c r="Q77" s="12">
        <f>'Solar 1MW'!Q77*Control!$C$8</f>
        <v>885.72064384818145</v>
      </c>
      <c r="R77" s="12">
        <f>'Solar 1MW'!R77*Control!$C$8</f>
        <v>647.59376004037438</v>
      </c>
      <c r="S77" s="12">
        <f>'Solar 1MW'!S77*Control!$C$8</f>
        <v>359.38457237867607</v>
      </c>
      <c r="T77" s="12">
        <f>'Solar 1MW'!T77*Control!$C$8</f>
        <v>97.781608639357486</v>
      </c>
      <c r="U77" s="12">
        <f>'Solar 1MW'!U77*Control!$C$8</f>
        <v>0</v>
      </c>
      <c r="V77" s="12">
        <f>'Solar 1MW'!V77*Control!$C$8</f>
        <v>0</v>
      </c>
      <c r="W77" s="12">
        <f>'Solar 1MW'!W77*Control!$C$8</f>
        <v>0</v>
      </c>
      <c r="X77" s="12">
        <f>'Solar 1MW'!X77*Control!$C$8</f>
        <v>0</v>
      </c>
      <c r="Y77" s="12">
        <f>'Solar 1MW'!Y77*Control!$C$8</f>
        <v>0</v>
      </c>
      <c r="Z77" s="12">
        <f>'Solar 1MW'!Z77*Control!$C$8</f>
        <v>0</v>
      </c>
      <c r="AB77" s="7">
        <f t="shared" si="1"/>
        <v>7631.5093733476833</v>
      </c>
    </row>
    <row r="78" spans="2:28" x14ac:dyDescent="0.2">
      <c r="B78" s="6">
        <v>44272</v>
      </c>
      <c r="C78" s="12">
        <f>'Solar 1MW'!C78*Control!$C$8</f>
        <v>0</v>
      </c>
      <c r="D78" s="12">
        <f>'Solar 1MW'!D78*Control!$C$8</f>
        <v>0</v>
      </c>
      <c r="E78" s="12">
        <f>'Solar 1MW'!E78*Control!$C$8</f>
        <v>0</v>
      </c>
      <c r="F78" s="12">
        <f>'Solar 1MW'!F78*Control!$C$8</f>
        <v>0</v>
      </c>
      <c r="G78" s="12">
        <f>'Solar 1MW'!G78*Control!$C$8</f>
        <v>0</v>
      </c>
      <c r="H78" s="12">
        <f>'Solar 1MW'!H78*Control!$C$8</f>
        <v>0</v>
      </c>
      <c r="I78" s="12">
        <f>'Solar 1MW'!I78*Control!$C$8</f>
        <v>4.5085870493593232</v>
      </c>
      <c r="J78" s="12">
        <f>'Solar 1MW'!J78*Control!$C$8</f>
        <v>174.81618248497051</v>
      </c>
      <c r="K78" s="12">
        <f>'Solar 1MW'!K78*Control!$C$8</f>
        <v>359.73848313141241</v>
      </c>
      <c r="L78" s="12">
        <f>'Solar 1MW'!L78*Control!$C$8</f>
        <v>602.16734875581471</v>
      </c>
      <c r="M78" s="12">
        <f>'Solar 1MW'!M78*Control!$C$8</f>
        <v>539.94197374136957</v>
      </c>
      <c r="N78" s="12">
        <f>'Solar 1MW'!N78*Control!$C$8</f>
        <v>726.14621778105652</v>
      </c>
      <c r="O78" s="12">
        <f>'Solar 1MW'!O78*Control!$C$8</f>
        <v>911.75274588278876</v>
      </c>
      <c r="P78" s="12">
        <f>'Solar 1MW'!P78*Control!$C$8</f>
        <v>986.6245317950129</v>
      </c>
      <c r="Q78" s="12">
        <f>'Solar 1MW'!Q78*Control!$C$8</f>
        <v>1036.8012118496338</v>
      </c>
      <c r="R78" s="12">
        <f>'Solar 1MW'!R78*Control!$C$8</f>
        <v>762.17433240961736</v>
      </c>
      <c r="S78" s="12">
        <f>'Solar 1MW'!S78*Control!$C$8</f>
        <v>399.41581085485478</v>
      </c>
      <c r="T78" s="12">
        <f>'Solar 1MW'!T78*Control!$C$8</f>
        <v>90.160730430434683</v>
      </c>
      <c r="U78" s="12">
        <f>'Solar 1MW'!U78*Control!$C$8</f>
        <v>0</v>
      </c>
      <c r="V78" s="12">
        <f>'Solar 1MW'!V78*Control!$C$8</f>
        <v>0</v>
      </c>
      <c r="W78" s="12">
        <f>'Solar 1MW'!W78*Control!$C$8</f>
        <v>0</v>
      </c>
      <c r="X78" s="12">
        <f>'Solar 1MW'!X78*Control!$C$8</f>
        <v>0</v>
      </c>
      <c r="Y78" s="12">
        <f>'Solar 1MW'!Y78*Control!$C$8</f>
        <v>0</v>
      </c>
      <c r="Z78" s="12">
        <f>'Solar 1MW'!Z78*Control!$C$8</f>
        <v>0</v>
      </c>
      <c r="AB78" s="7">
        <f t="shared" si="1"/>
        <v>6594.2481561663244</v>
      </c>
    </row>
    <row r="79" spans="2:28" x14ac:dyDescent="0.2">
      <c r="B79" s="6">
        <v>44273</v>
      </c>
      <c r="C79" s="12">
        <f>'Solar 1MW'!C79*Control!$C$8</f>
        <v>0</v>
      </c>
      <c r="D79" s="12">
        <f>'Solar 1MW'!D79*Control!$C$8</f>
        <v>0</v>
      </c>
      <c r="E79" s="12">
        <f>'Solar 1MW'!E79*Control!$C$8</f>
        <v>0</v>
      </c>
      <c r="F79" s="12">
        <f>'Solar 1MW'!F79*Control!$C$8</f>
        <v>0</v>
      </c>
      <c r="G79" s="12">
        <f>'Solar 1MW'!G79*Control!$C$8</f>
        <v>0</v>
      </c>
      <c r="H79" s="12">
        <f>'Solar 1MW'!H79*Control!$C$8</f>
        <v>0</v>
      </c>
      <c r="I79" s="12">
        <f>'Solar 1MW'!I79*Control!$C$8</f>
        <v>4.7769300467674203</v>
      </c>
      <c r="J79" s="12">
        <f>'Solar 1MW'!J79*Control!$C$8</f>
        <v>191.34774697945525</v>
      </c>
      <c r="K79" s="12">
        <f>'Solar 1MW'!K79*Control!$C$8</f>
        <v>456.71002938117329</v>
      </c>
      <c r="L79" s="12">
        <f>'Solar 1MW'!L79*Control!$C$8</f>
        <v>712.38302184130941</v>
      </c>
      <c r="M79" s="12">
        <f>'Solar 1MW'!M79*Control!$C$8</f>
        <v>908.37093202330811</v>
      </c>
      <c r="N79" s="12">
        <f>'Solar 1MW'!N79*Control!$C$8</f>
        <v>992.8376316763846</v>
      </c>
      <c r="O79" s="12">
        <f>'Solar 1MW'!O79*Control!$C$8</f>
        <v>1008.0164706270771</v>
      </c>
      <c r="P79" s="12">
        <f>'Solar 1MW'!P79*Control!$C$8</f>
        <v>931.49310120208315</v>
      </c>
      <c r="Q79" s="12">
        <f>'Solar 1MW'!Q79*Control!$C$8</f>
        <v>781.56864165956961</v>
      </c>
      <c r="R79" s="12">
        <f>'Solar 1MW'!R79*Control!$C$8</f>
        <v>573.10734361446316</v>
      </c>
      <c r="S79" s="12">
        <f>'Solar 1MW'!S79*Control!$C$8</f>
        <v>333.96591564881174</v>
      </c>
      <c r="T79" s="12">
        <f>'Solar 1MW'!T79*Control!$C$8</f>
        <v>100.69940617858386</v>
      </c>
      <c r="U79" s="12">
        <f>'Solar 1MW'!U79*Control!$C$8</f>
        <v>0</v>
      </c>
      <c r="V79" s="12">
        <f>'Solar 1MW'!V79*Control!$C$8</f>
        <v>0</v>
      </c>
      <c r="W79" s="12">
        <f>'Solar 1MW'!W79*Control!$C$8</f>
        <v>0</v>
      </c>
      <c r="X79" s="12">
        <f>'Solar 1MW'!X79*Control!$C$8</f>
        <v>0</v>
      </c>
      <c r="Y79" s="12">
        <f>'Solar 1MW'!Y79*Control!$C$8</f>
        <v>0</v>
      </c>
      <c r="Z79" s="12">
        <f>'Solar 1MW'!Z79*Control!$C$8</f>
        <v>0</v>
      </c>
      <c r="AB79" s="7">
        <f t="shared" si="1"/>
        <v>6995.2771708789878</v>
      </c>
    </row>
    <row r="80" spans="2:28" x14ac:dyDescent="0.2">
      <c r="B80" s="6">
        <v>44274</v>
      </c>
      <c r="C80" s="12">
        <f>'Solar 1MW'!C80*Control!$C$8</f>
        <v>0</v>
      </c>
      <c r="D80" s="12">
        <f>'Solar 1MW'!D80*Control!$C$8</f>
        <v>0</v>
      </c>
      <c r="E80" s="12">
        <f>'Solar 1MW'!E80*Control!$C$8</f>
        <v>0</v>
      </c>
      <c r="F80" s="12">
        <f>'Solar 1MW'!F80*Control!$C$8</f>
        <v>0</v>
      </c>
      <c r="G80" s="12">
        <f>'Solar 1MW'!G80*Control!$C$8</f>
        <v>0</v>
      </c>
      <c r="H80" s="12">
        <f>'Solar 1MW'!H80*Control!$C$8</f>
        <v>0</v>
      </c>
      <c r="I80" s="12">
        <f>'Solar 1MW'!I80*Control!$C$8</f>
        <v>3.0319140952753725</v>
      </c>
      <c r="J80" s="12">
        <f>'Solar 1MW'!J80*Control!$C$8</f>
        <v>165.11902785999439</v>
      </c>
      <c r="K80" s="12">
        <f>'Solar 1MW'!K80*Control!$C$8</f>
        <v>397.71703924172027</v>
      </c>
      <c r="L80" s="12">
        <f>'Solar 1MW'!L80*Control!$C$8</f>
        <v>668.92278140528526</v>
      </c>
      <c r="M80" s="12">
        <f>'Solar 1MW'!M80*Control!$C$8</f>
        <v>902.31512580981928</v>
      </c>
      <c r="N80" s="12">
        <f>'Solar 1MW'!N80*Control!$C$8</f>
        <v>1094.52798796263</v>
      </c>
      <c r="O80" s="12">
        <f>'Solar 1MW'!O80*Control!$C$8</f>
        <v>1163.6585549971312</v>
      </c>
      <c r="P80" s="12">
        <f>'Solar 1MW'!P80*Control!$C$8</f>
        <v>1082.4950223695944</v>
      </c>
      <c r="Q80" s="12">
        <f>'Solar 1MW'!Q80*Control!$C$8</f>
        <v>989.77040515266935</v>
      </c>
      <c r="R80" s="12">
        <f>'Solar 1MW'!R80*Control!$C$8</f>
        <v>730.80211035038826</v>
      </c>
      <c r="S80" s="12">
        <f>'Solar 1MW'!S80*Control!$C$8</f>
        <v>443.74116646423454</v>
      </c>
      <c r="T80" s="12">
        <f>'Solar 1MW'!T80*Control!$C$8</f>
        <v>121.98123944312995</v>
      </c>
      <c r="U80" s="12">
        <f>'Solar 1MW'!U80*Control!$C$8</f>
        <v>0</v>
      </c>
      <c r="V80" s="12">
        <f>'Solar 1MW'!V80*Control!$C$8</f>
        <v>0</v>
      </c>
      <c r="W80" s="12">
        <f>'Solar 1MW'!W80*Control!$C$8</f>
        <v>0</v>
      </c>
      <c r="X80" s="12">
        <f>'Solar 1MW'!X80*Control!$C$8</f>
        <v>0</v>
      </c>
      <c r="Y80" s="12">
        <f>'Solar 1MW'!Y80*Control!$C$8</f>
        <v>0</v>
      </c>
      <c r="Z80" s="12">
        <f>'Solar 1MW'!Z80*Control!$C$8</f>
        <v>0</v>
      </c>
      <c r="AB80" s="7">
        <f t="shared" si="1"/>
        <v>7764.082375151871</v>
      </c>
    </row>
    <row r="81" spans="2:28" x14ac:dyDescent="0.2">
      <c r="B81" s="6">
        <v>44275</v>
      </c>
      <c r="C81" s="12">
        <f>'Solar 1MW'!C81*Control!$C$8</f>
        <v>0</v>
      </c>
      <c r="D81" s="12">
        <f>'Solar 1MW'!D81*Control!$C$8</f>
        <v>0</v>
      </c>
      <c r="E81" s="12">
        <f>'Solar 1MW'!E81*Control!$C$8</f>
        <v>0</v>
      </c>
      <c r="F81" s="12">
        <f>'Solar 1MW'!F81*Control!$C$8</f>
        <v>0</v>
      </c>
      <c r="G81" s="12">
        <f>'Solar 1MW'!G81*Control!$C$8</f>
        <v>0</v>
      </c>
      <c r="H81" s="12">
        <f>'Solar 1MW'!H81*Control!$C$8</f>
        <v>0</v>
      </c>
      <c r="I81" s="12">
        <f>'Solar 1MW'!I81*Control!$C$8</f>
        <v>7.4173402026824453</v>
      </c>
      <c r="J81" s="12">
        <f>'Solar 1MW'!J81*Control!$C$8</f>
        <v>239.66049706966467</v>
      </c>
      <c r="K81" s="12">
        <f>'Solar 1MW'!K81*Control!$C$8</f>
        <v>567.59420055517023</v>
      </c>
      <c r="L81" s="12">
        <f>'Solar 1MW'!L81*Control!$C$8</f>
        <v>879.03566296316149</v>
      </c>
      <c r="M81" s="12">
        <f>'Solar 1MW'!M81*Control!$C$8</f>
        <v>1104.044254869541</v>
      </c>
      <c r="N81" s="12">
        <f>'Solar 1MW'!N81*Control!$C$8</f>
        <v>1243.79967878343</v>
      </c>
      <c r="O81" s="12">
        <f>'Solar 1MW'!O81*Control!$C$8</f>
        <v>1269.3598998143889</v>
      </c>
      <c r="P81" s="12">
        <f>'Solar 1MW'!P81*Control!$C$8</f>
        <v>1192.6005898875708</v>
      </c>
      <c r="Q81" s="12">
        <f>'Solar 1MW'!Q81*Control!$C$8</f>
        <v>1028.4646474518443</v>
      </c>
      <c r="R81" s="12">
        <f>'Solar 1MW'!R81*Control!$C$8</f>
        <v>788.51315709659627</v>
      </c>
      <c r="S81" s="12">
        <f>'Solar 1MW'!S81*Control!$C$8</f>
        <v>460.58731829448499</v>
      </c>
      <c r="T81" s="12">
        <f>'Solar 1MW'!T81*Control!$C$8</f>
        <v>128.22579805807806</v>
      </c>
      <c r="U81" s="12">
        <f>'Solar 1MW'!U81*Control!$C$8</f>
        <v>0</v>
      </c>
      <c r="V81" s="12">
        <f>'Solar 1MW'!V81*Control!$C$8</f>
        <v>0</v>
      </c>
      <c r="W81" s="12">
        <f>'Solar 1MW'!W81*Control!$C$8</f>
        <v>0</v>
      </c>
      <c r="X81" s="12">
        <f>'Solar 1MW'!X81*Control!$C$8</f>
        <v>0</v>
      </c>
      <c r="Y81" s="12">
        <f>'Solar 1MW'!Y81*Control!$C$8</f>
        <v>0</v>
      </c>
      <c r="Z81" s="12">
        <f>'Solar 1MW'!Z81*Control!$C$8</f>
        <v>0</v>
      </c>
      <c r="AB81" s="7">
        <f t="shared" si="1"/>
        <v>8909.303045046614</v>
      </c>
    </row>
    <row r="82" spans="2:28" x14ac:dyDescent="0.2">
      <c r="B82" s="6">
        <v>44276</v>
      </c>
      <c r="C82" s="12">
        <f>'Solar 1MW'!C82*Control!$C$8</f>
        <v>0</v>
      </c>
      <c r="D82" s="12">
        <f>'Solar 1MW'!D82*Control!$C$8</f>
        <v>0</v>
      </c>
      <c r="E82" s="12">
        <f>'Solar 1MW'!E82*Control!$C$8</f>
        <v>0</v>
      </c>
      <c r="F82" s="12">
        <f>'Solar 1MW'!F82*Control!$C$8</f>
        <v>0</v>
      </c>
      <c r="G82" s="12">
        <f>'Solar 1MW'!G82*Control!$C$8</f>
        <v>0</v>
      </c>
      <c r="H82" s="12">
        <f>'Solar 1MW'!H82*Control!$C$8</f>
        <v>0</v>
      </c>
      <c r="I82" s="12">
        <f>'Solar 1MW'!I82*Control!$C$8</f>
        <v>12.180821640845883</v>
      </c>
      <c r="J82" s="12">
        <f>'Solar 1MW'!J82*Control!$C$8</f>
        <v>259.75476314169538</v>
      </c>
      <c r="K82" s="12">
        <f>'Solar 1MW'!K82*Control!$C$8</f>
        <v>494.64926207451049</v>
      </c>
      <c r="L82" s="12">
        <f>'Solar 1MW'!L82*Control!$C$8</f>
        <v>727.51467269163709</v>
      </c>
      <c r="M82" s="12">
        <f>'Solar 1MW'!M82*Control!$C$8</f>
        <v>928.58316834625089</v>
      </c>
      <c r="N82" s="12">
        <f>'Solar 1MW'!N82*Control!$C$8</f>
        <v>1092.2472297783293</v>
      </c>
      <c r="O82" s="12">
        <f>'Solar 1MW'!O82*Control!$C$8</f>
        <v>1198.735042935001</v>
      </c>
      <c r="P82" s="12">
        <f>'Solar 1MW'!P82*Control!$C$8</f>
        <v>1073.4506364663318</v>
      </c>
      <c r="Q82" s="12">
        <f>'Solar 1MW'!Q82*Control!$C$8</f>
        <v>607.68049181510764</v>
      </c>
      <c r="R82" s="12">
        <f>'Solar 1MW'!R82*Control!$C$8</f>
        <v>475.05047105631064</v>
      </c>
      <c r="S82" s="12">
        <f>'Solar 1MW'!S82*Control!$C$8</f>
        <v>346.93477856575049</v>
      </c>
      <c r="T82" s="12">
        <f>'Solar 1MW'!T82*Control!$C$8</f>
        <v>134.35238642211408</v>
      </c>
      <c r="U82" s="12">
        <f>'Solar 1MW'!U82*Control!$C$8</f>
        <v>0</v>
      </c>
      <c r="V82" s="12">
        <f>'Solar 1MW'!V82*Control!$C$8</f>
        <v>0</v>
      </c>
      <c r="W82" s="12">
        <f>'Solar 1MW'!W82*Control!$C$8</f>
        <v>0</v>
      </c>
      <c r="X82" s="12">
        <f>'Solar 1MW'!X82*Control!$C$8</f>
        <v>0</v>
      </c>
      <c r="Y82" s="12">
        <f>'Solar 1MW'!Y82*Control!$C$8</f>
        <v>0</v>
      </c>
      <c r="Z82" s="12">
        <f>'Solar 1MW'!Z82*Control!$C$8</f>
        <v>0</v>
      </c>
      <c r="AB82" s="7">
        <f t="shared" si="1"/>
        <v>7351.1337249338849</v>
      </c>
    </row>
    <row r="83" spans="2:28" x14ac:dyDescent="0.2">
      <c r="B83" s="6">
        <v>44277</v>
      </c>
      <c r="C83" s="12">
        <f>'Solar 1MW'!C83*Control!$C$8</f>
        <v>0</v>
      </c>
      <c r="D83" s="12">
        <f>'Solar 1MW'!D83*Control!$C$8</f>
        <v>0</v>
      </c>
      <c r="E83" s="12">
        <f>'Solar 1MW'!E83*Control!$C$8</f>
        <v>0</v>
      </c>
      <c r="F83" s="12">
        <f>'Solar 1MW'!F83*Control!$C$8</f>
        <v>0</v>
      </c>
      <c r="G83" s="12">
        <f>'Solar 1MW'!G83*Control!$C$8</f>
        <v>0</v>
      </c>
      <c r="H83" s="12">
        <f>'Solar 1MW'!H83*Control!$C$8</f>
        <v>0</v>
      </c>
      <c r="I83" s="12">
        <f>'Solar 1MW'!I83*Control!$C$8</f>
        <v>3.0416663026841073</v>
      </c>
      <c r="J83" s="12">
        <f>'Solar 1MW'!J83*Control!$C$8</f>
        <v>48.101976575246383</v>
      </c>
      <c r="K83" s="12">
        <f>'Solar 1MW'!K83*Control!$C$8</f>
        <v>114.34463186741883</v>
      </c>
      <c r="L83" s="12">
        <f>'Solar 1MW'!L83*Control!$C$8</f>
        <v>87.777731362009888</v>
      </c>
      <c r="M83" s="12">
        <f>'Solar 1MW'!M83*Control!$C$8</f>
        <v>301.02075691075424</v>
      </c>
      <c r="N83" s="12">
        <f>'Solar 1MW'!N83*Control!$C$8</f>
        <v>537.5039218891859</v>
      </c>
      <c r="O83" s="12">
        <f>'Solar 1MW'!O83*Control!$C$8</f>
        <v>513.43012601971975</v>
      </c>
      <c r="P83" s="12">
        <f>'Solar 1MW'!P83*Control!$C$8</f>
        <v>529.26173369212597</v>
      </c>
      <c r="Q83" s="12">
        <f>'Solar 1MW'!Q83*Control!$C$8</f>
        <v>433.38337843415053</v>
      </c>
      <c r="R83" s="12">
        <f>'Solar 1MW'!R83*Control!$C$8</f>
        <v>341.75981689240564</v>
      </c>
      <c r="S83" s="12">
        <f>'Solar 1MW'!S83*Control!$C$8</f>
        <v>254.35172564992041</v>
      </c>
      <c r="T83" s="12">
        <f>'Solar 1MW'!T83*Control!$C$8</f>
        <v>114.87943033822044</v>
      </c>
      <c r="U83" s="12">
        <f>'Solar 1MW'!U83*Control!$C$8</f>
        <v>0.74926838695983167</v>
      </c>
      <c r="V83" s="12">
        <f>'Solar 1MW'!V83*Control!$C$8</f>
        <v>0</v>
      </c>
      <c r="W83" s="12">
        <f>'Solar 1MW'!W83*Control!$C$8</f>
        <v>0</v>
      </c>
      <c r="X83" s="12">
        <f>'Solar 1MW'!X83*Control!$C$8</f>
        <v>0</v>
      </c>
      <c r="Y83" s="12">
        <f>'Solar 1MW'!Y83*Control!$C$8</f>
        <v>0</v>
      </c>
      <c r="Z83" s="12">
        <f>'Solar 1MW'!Z83*Control!$C$8</f>
        <v>0</v>
      </c>
      <c r="AB83" s="7">
        <f t="shared" si="1"/>
        <v>3279.6061643208022</v>
      </c>
    </row>
    <row r="84" spans="2:28" x14ac:dyDescent="0.2">
      <c r="B84" s="6">
        <v>44278</v>
      </c>
      <c r="C84" s="12">
        <f>'Solar 1MW'!C84*Control!$C$8</f>
        <v>0</v>
      </c>
      <c r="D84" s="12">
        <f>'Solar 1MW'!D84*Control!$C$8</f>
        <v>0</v>
      </c>
      <c r="E84" s="12">
        <f>'Solar 1MW'!E84*Control!$C$8</f>
        <v>0</v>
      </c>
      <c r="F84" s="12">
        <f>'Solar 1MW'!F84*Control!$C$8</f>
        <v>0</v>
      </c>
      <c r="G84" s="12">
        <f>'Solar 1MW'!G84*Control!$C$8</f>
        <v>0</v>
      </c>
      <c r="H84" s="12">
        <f>'Solar 1MW'!H84*Control!$C$8</f>
        <v>0</v>
      </c>
      <c r="I84" s="12">
        <f>'Solar 1MW'!I84*Control!$C$8</f>
        <v>13.670392675696226</v>
      </c>
      <c r="J84" s="12">
        <f>'Solar 1MW'!J84*Control!$C$8</f>
        <v>153.63659010454822</v>
      </c>
      <c r="K84" s="12">
        <f>'Solar 1MW'!K84*Control!$C$8</f>
        <v>358.29924607028465</v>
      </c>
      <c r="L84" s="12">
        <f>'Solar 1MW'!L84*Control!$C$8</f>
        <v>308.20907753299934</v>
      </c>
      <c r="M84" s="12">
        <f>'Solar 1MW'!M84*Control!$C$8</f>
        <v>507.34286107265444</v>
      </c>
      <c r="N84" s="12">
        <f>'Solar 1MW'!N84*Control!$C$8</f>
        <v>554.10626853421797</v>
      </c>
      <c r="O84" s="12">
        <f>'Solar 1MW'!O84*Control!$C$8</f>
        <v>235.389973986646</v>
      </c>
      <c r="P84" s="12">
        <f>'Solar 1MW'!P84*Control!$C$8</f>
        <v>327.57192804937489</v>
      </c>
      <c r="Q84" s="12">
        <f>'Solar 1MW'!Q84*Control!$C$8</f>
        <v>664.06240706770609</v>
      </c>
      <c r="R84" s="12">
        <f>'Solar 1MW'!R84*Control!$C$8</f>
        <v>351.07946671446297</v>
      </c>
      <c r="S84" s="12">
        <f>'Solar 1MW'!S84*Control!$C$8</f>
        <v>75.318499929011409</v>
      </c>
      <c r="T84" s="12">
        <f>'Solar 1MW'!T84*Control!$C$8</f>
        <v>85.127333058184306</v>
      </c>
      <c r="U84" s="12">
        <f>'Solar 1MW'!U84*Control!$C$8</f>
        <v>0.72984261897630287</v>
      </c>
      <c r="V84" s="12">
        <f>'Solar 1MW'!V84*Control!$C$8</f>
        <v>0</v>
      </c>
      <c r="W84" s="12">
        <f>'Solar 1MW'!W84*Control!$C$8</f>
        <v>0</v>
      </c>
      <c r="X84" s="12">
        <f>'Solar 1MW'!X84*Control!$C$8</f>
        <v>0</v>
      </c>
      <c r="Y84" s="12">
        <f>'Solar 1MW'!Y84*Control!$C$8</f>
        <v>0</v>
      </c>
      <c r="Z84" s="12">
        <f>'Solar 1MW'!Z84*Control!$C$8</f>
        <v>0</v>
      </c>
      <c r="AB84" s="7">
        <f t="shared" si="1"/>
        <v>3634.543887414763</v>
      </c>
    </row>
    <row r="85" spans="2:28" x14ac:dyDescent="0.2">
      <c r="B85" s="6">
        <v>44279</v>
      </c>
      <c r="C85" s="12">
        <f>'Solar 1MW'!C85*Control!$C$8</f>
        <v>0</v>
      </c>
      <c r="D85" s="12">
        <f>'Solar 1MW'!D85*Control!$C$8</f>
        <v>0</v>
      </c>
      <c r="E85" s="12">
        <f>'Solar 1MW'!E85*Control!$C$8</f>
        <v>0</v>
      </c>
      <c r="F85" s="12">
        <f>'Solar 1MW'!F85*Control!$C$8</f>
        <v>0</v>
      </c>
      <c r="G85" s="12">
        <f>'Solar 1MW'!G85*Control!$C$8</f>
        <v>0</v>
      </c>
      <c r="H85" s="12">
        <f>'Solar 1MW'!H85*Control!$C$8</f>
        <v>0</v>
      </c>
      <c r="I85" s="12">
        <f>'Solar 1MW'!I85*Control!$C$8</f>
        <v>2.4411977255414277</v>
      </c>
      <c r="J85" s="12">
        <f>'Solar 1MW'!J85*Control!$C$8</f>
        <v>90.538235233353433</v>
      </c>
      <c r="K85" s="12">
        <f>'Solar 1MW'!K85*Control!$C$8</f>
        <v>230.76554015089098</v>
      </c>
      <c r="L85" s="12">
        <f>'Solar 1MW'!L85*Control!$C$8</f>
        <v>260.39966718001506</v>
      </c>
      <c r="M85" s="12">
        <f>'Solar 1MW'!M85*Control!$C$8</f>
        <v>352.80183237777982</v>
      </c>
      <c r="N85" s="12">
        <f>'Solar 1MW'!N85*Control!$C$8</f>
        <v>345.89664035772392</v>
      </c>
      <c r="O85" s="12">
        <f>'Solar 1MW'!O85*Control!$C$8</f>
        <v>373.50167907115951</v>
      </c>
      <c r="P85" s="12">
        <f>'Solar 1MW'!P85*Control!$C$8</f>
        <v>416.89900204003067</v>
      </c>
      <c r="Q85" s="12">
        <f>'Solar 1MW'!Q85*Control!$C$8</f>
        <v>424.10305202906392</v>
      </c>
      <c r="R85" s="12">
        <f>'Solar 1MW'!R85*Control!$C$8</f>
        <v>380.21025400636194</v>
      </c>
      <c r="S85" s="12">
        <f>'Solar 1MW'!S85*Control!$C$8</f>
        <v>271.66975848381929</v>
      </c>
      <c r="T85" s="12">
        <f>'Solar 1MW'!T85*Control!$C$8</f>
        <v>107.38438706360388</v>
      </c>
      <c r="U85" s="12">
        <f>'Solar 1MW'!U85*Control!$C$8</f>
        <v>1.7244891278333399</v>
      </c>
      <c r="V85" s="12">
        <f>'Solar 1MW'!V85*Control!$C$8</f>
        <v>0</v>
      </c>
      <c r="W85" s="12">
        <f>'Solar 1MW'!W85*Control!$C$8</f>
        <v>0</v>
      </c>
      <c r="X85" s="12">
        <f>'Solar 1MW'!X85*Control!$C$8</f>
        <v>0</v>
      </c>
      <c r="Y85" s="12">
        <f>'Solar 1MW'!Y85*Control!$C$8</f>
        <v>0</v>
      </c>
      <c r="Z85" s="12">
        <f>'Solar 1MW'!Z85*Control!$C$8</f>
        <v>0</v>
      </c>
      <c r="AB85" s="7">
        <f t="shared" si="1"/>
        <v>3258.3357348471773</v>
      </c>
    </row>
    <row r="86" spans="2:28" x14ac:dyDescent="0.2">
      <c r="B86" s="6">
        <v>44280</v>
      </c>
      <c r="C86" s="12">
        <f>'Solar 1MW'!C86*Control!$C$8</f>
        <v>0</v>
      </c>
      <c r="D86" s="12">
        <f>'Solar 1MW'!D86*Control!$C$8</f>
        <v>0</v>
      </c>
      <c r="E86" s="12">
        <f>'Solar 1MW'!E86*Control!$C$8</f>
        <v>0</v>
      </c>
      <c r="F86" s="12">
        <f>'Solar 1MW'!F86*Control!$C$8</f>
        <v>0</v>
      </c>
      <c r="G86" s="12">
        <f>'Solar 1MW'!G86*Control!$C$8</f>
        <v>0</v>
      </c>
      <c r="H86" s="12">
        <f>'Solar 1MW'!H86*Control!$C$8</f>
        <v>0</v>
      </c>
      <c r="I86" s="12">
        <f>'Solar 1MW'!I86*Control!$C$8</f>
        <v>2.9350998426934942</v>
      </c>
      <c r="J86" s="12">
        <f>'Solar 1MW'!J86*Control!$C$8</f>
        <v>112.61440152070777</v>
      </c>
      <c r="K86" s="12">
        <f>'Solar 1MW'!K86*Control!$C$8</f>
        <v>156.62516979432189</v>
      </c>
      <c r="L86" s="12">
        <f>'Solar 1MW'!L86*Control!$C$8</f>
        <v>332.17276783494754</v>
      </c>
      <c r="M86" s="12">
        <f>'Solar 1MW'!M86*Control!$C$8</f>
        <v>384.71671759120488</v>
      </c>
      <c r="N86" s="12">
        <f>'Solar 1MW'!N86*Control!$C$8</f>
        <v>563.56748265736985</v>
      </c>
      <c r="O86" s="12">
        <f>'Solar 1MW'!O86*Control!$C$8</f>
        <v>557.15776569114462</v>
      </c>
      <c r="P86" s="12">
        <f>'Solar 1MW'!P86*Control!$C$8</f>
        <v>469.42722242949969</v>
      </c>
      <c r="Q86" s="12">
        <f>'Solar 1MW'!Q86*Control!$C$8</f>
        <v>545.84048628697553</v>
      </c>
      <c r="R86" s="12">
        <f>'Solar 1MW'!R86*Control!$C$8</f>
        <v>440.57956373978982</v>
      </c>
      <c r="S86" s="12">
        <f>'Solar 1MW'!S86*Control!$C$8</f>
        <v>255.54715752582985</v>
      </c>
      <c r="T86" s="12">
        <f>'Solar 1MW'!T86*Control!$C$8</f>
        <v>98.033278507969996</v>
      </c>
      <c r="U86" s="12">
        <f>'Solar 1MW'!U86*Control!$C$8</f>
        <v>0.3445439148139316</v>
      </c>
      <c r="V86" s="12">
        <f>'Solar 1MW'!V86*Control!$C$8</f>
        <v>0</v>
      </c>
      <c r="W86" s="12">
        <f>'Solar 1MW'!W86*Control!$C$8</f>
        <v>0</v>
      </c>
      <c r="X86" s="12">
        <f>'Solar 1MW'!X86*Control!$C$8</f>
        <v>0</v>
      </c>
      <c r="Y86" s="12">
        <f>'Solar 1MW'!Y86*Control!$C$8</f>
        <v>0</v>
      </c>
      <c r="Z86" s="12">
        <f>'Solar 1MW'!Z86*Control!$C$8</f>
        <v>0</v>
      </c>
      <c r="AB86" s="7">
        <f t="shared" si="1"/>
        <v>3919.5616573372686</v>
      </c>
    </row>
    <row r="87" spans="2:28" x14ac:dyDescent="0.2">
      <c r="B87" s="6">
        <v>44281</v>
      </c>
      <c r="C87" s="12">
        <f>'Solar 1MW'!C87*Control!$C$8</f>
        <v>0</v>
      </c>
      <c r="D87" s="12">
        <f>'Solar 1MW'!D87*Control!$C$8</f>
        <v>0</v>
      </c>
      <c r="E87" s="12">
        <f>'Solar 1MW'!E87*Control!$C$8</f>
        <v>0</v>
      </c>
      <c r="F87" s="12">
        <f>'Solar 1MW'!F87*Control!$C$8</f>
        <v>0</v>
      </c>
      <c r="G87" s="12">
        <f>'Solar 1MW'!G87*Control!$C$8</f>
        <v>0</v>
      </c>
      <c r="H87" s="12">
        <f>'Solar 1MW'!H87*Control!$C$8</f>
        <v>0</v>
      </c>
      <c r="I87" s="12">
        <f>'Solar 1MW'!I87*Control!$C$8</f>
        <v>2.6989234003674341</v>
      </c>
      <c r="J87" s="12">
        <f>'Solar 1MW'!J87*Control!$C$8</f>
        <v>55.511294800866793</v>
      </c>
      <c r="K87" s="12">
        <f>'Solar 1MW'!K87*Control!$C$8</f>
        <v>124.52153217943756</v>
      </c>
      <c r="L87" s="12">
        <f>'Solar 1MW'!L87*Control!$C$8</f>
        <v>219.61341909799873</v>
      </c>
      <c r="M87" s="12">
        <f>'Solar 1MW'!M87*Control!$C$8</f>
        <v>289.24732586972493</v>
      </c>
      <c r="N87" s="12">
        <f>'Solar 1MW'!N87*Control!$C$8</f>
        <v>314.84687031765446</v>
      </c>
      <c r="O87" s="12">
        <f>'Solar 1MW'!O87*Control!$C$8</f>
        <v>264.48143786157431</v>
      </c>
      <c r="P87" s="12">
        <f>'Solar 1MW'!P87*Control!$C$8</f>
        <v>278.26036316810962</v>
      </c>
      <c r="Q87" s="12">
        <f>'Solar 1MW'!Q87*Control!$C$8</f>
        <v>201.90215209439276</v>
      </c>
      <c r="R87" s="12">
        <f>'Solar 1MW'!R87*Control!$C$8</f>
        <v>182.23257892564564</v>
      </c>
      <c r="S87" s="12">
        <f>'Solar 1MW'!S87*Control!$C$8</f>
        <v>124.13616269312465</v>
      </c>
      <c r="T87" s="12">
        <f>'Solar 1MW'!T87*Control!$C$8</f>
        <v>51.218750604344542</v>
      </c>
      <c r="U87" s="12">
        <f>'Solar 1MW'!U87*Control!$C$8</f>
        <v>0</v>
      </c>
      <c r="V87" s="12">
        <f>'Solar 1MW'!V87*Control!$C$8</f>
        <v>0</v>
      </c>
      <c r="W87" s="12">
        <f>'Solar 1MW'!W87*Control!$C$8</f>
        <v>0</v>
      </c>
      <c r="X87" s="12">
        <f>'Solar 1MW'!X87*Control!$C$8</f>
        <v>0</v>
      </c>
      <c r="Y87" s="12">
        <f>'Solar 1MW'!Y87*Control!$C$8</f>
        <v>0</v>
      </c>
      <c r="Z87" s="12">
        <f>'Solar 1MW'!Z87*Control!$C$8</f>
        <v>0</v>
      </c>
      <c r="AB87" s="7">
        <f t="shared" si="1"/>
        <v>2108.6708110132413</v>
      </c>
    </row>
    <row r="88" spans="2:28" x14ac:dyDescent="0.2">
      <c r="B88" s="6">
        <v>44282</v>
      </c>
      <c r="C88" s="12">
        <f>'Solar 1MW'!C88*Control!$C$8</f>
        <v>0</v>
      </c>
      <c r="D88" s="12">
        <f>'Solar 1MW'!D88*Control!$C$8</f>
        <v>0</v>
      </c>
      <c r="E88" s="12">
        <f>'Solar 1MW'!E88*Control!$C$8</f>
        <v>0</v>
      </c>
      <c r="F88" s="12">
        <f>'Solar 1MW'!F88*Control!$C$8</f>
        <v>0</v>
      </c>
      <c r="G88" s="12">
        <f>'Solar 1MW'!G88*Control!$C$8</f>
        <v>0</v>
      </c>
      <c r="H88" s="12">
        <f>'Solar 1MW'!H88*Control!$C$8</f>
        <v>0</v>
      </c>
      <c r="I88" s="12">
        <f>'Solar 1MW'!I88*Control!$C$8</f>
        <v>27.660877965533995</v>
      </c>
      <c r="J88" s="12">
        <f>'Solar 1MW'!J88*Control!$C$8</f>
        <v>193.98241591649258</v>
      </c>
      <c r="K88" s="12">
        <f>'Solar 1MW'!K88*Control!$C$8</f>
        <v>446.1870829998125</v>
      </c>
      <c r="L88" s="12">
        <f>'Solar 1MW'!L88*Control!$C$8</f>
        <v>494.38186283910966</v>
      </c>
      <c r="M88" s="12">
        <f>'Solar 1MW'!M88*Control!$C$8</f>
        <v>1058.7436785192879</v>
      </c>
      <c r="N88" s="12">
        <f>'Solar 1MW'!N88*Control!$C$8</f>
        <v>1083.0455502071839</v>
      </c>
      <c r="O88" s="12">
        <f>'Solar 1MW'!O88*Control!$C$8</f>
        <v>911.67409904884744</v>
      </c>
      <c r="P88" s="12">
        <f>'Solar 1MW'!P88*Control!$C$8</f>
        <v>1057.7212696780496</v>
      </c>
      <c r="Q88" s="12">
        <f>'Solar 1MW'!Q88*Control!$C$8</f>
        <v>694.53019053660887</v>
      </c>
      <c r="R88" s="12">
        <f>'Solar 1MW'!R88*Control!$C$8</f>
        <v>609.756768231161</v>
      </c>
      <c r="S88" s="12">
        <f>'Solar 1MW'!S88*Control!$C$8</f>
        <v>364.00114153103692</v>
      </c>
      <c r="T88" s="12">
        <f>'Solar 1MW'!T88*Control!$C$8</f>
        <v>149.18517930346437</v>
      </c>
      <c r="U88" s="12">
        <f>'Solar 1MW'!U88*Control!$C$8</f>
        <v>6.4869481571555418</v>
      </c>
      <c r="V88" s="12">
        <f>'Solar 1MW'!V88*Control!$C$8</f>
        <v>0</v>
      </c>
      <c r="W88" s="12">
        <f>'Solar 1MW'!W88*Control!$C$8</f>
        <v>0</v>
      </c>
      <c r="X88" s="12">
        <f>'Solar 1MW'!X88*Control!$C$8</f>
        <v>0</v>
      </c>
      <c r="Y88" s="12">
        <f>'Solar 1MW'!Y88*Control!$C$8</f>
        <v>0</v>
      </c>
      <c r="Z88" s="12">
        <f>'Solar 1MW'!Z88*Control!$C$8</f>
        <v>0</v>
      </c>
      <c r="AB88" s="7">
        <f t="shared" si="1"/>
        <v>7097.3570649337453</v>
      </c>
    </row>
    <row r="89" spans="2:28" x14ac:dyDescent="0.2">
      <c r="B89" s="6">
        <v>44283</v>
      </c>
      <c r="C89" s="12">
        <f>'Solar 1MW'!C89*Control!$C$8</f>
        <v>0</v>
      </c>
      <c r="D89" s="12">
        <f>'Solar 1MW'!D89*Control!$C$8</f>
        <v>0</v>
      </c>
      <c r="E89" s="12">
        <f>'Solar 1MW'!E89*Control!$C$8</f>
        <v>0</v>
      </c>
      <c r="F89" s="12">
        <f>'Solar 1MW'!F89*Control!$C$8</f>
        <v>0</v>
      </c>
      <c r="G89" s="12">
        <f>'Solar 1MW'!G89*Control!$C$8</f>
        <v>0</v>
      </c>
      <c r="H89" s="12">
        <f>'Solar 1MW'!H89*Control!$C$8</f>
        <v>0</v>
      </c>
      <c r="I89" s="12">
        <f>'Solar 1MW'!I89*Control!$C$8</f>
        <v>20.787144679054592</v>
      </c>
      <c r="J89" s="12">
        <f>'Solar 1MW'!J89*Control!$C$8</f>
        <v>261.12321805227594</v>
      </c>
      <c r="K89" s="12">
        <f>'Solar 1MW'!K89*Control!$C$8</f>
        <v>547.76733371854016</v>
      </c>
      <c r="L89" s="12">
        <f>'Solar 1MW'!L89*Control!$C$8</f>
        <v>690.5742547893559</v>
      </c>
      <c r="M89" s="12">
        <f>'Solar 1MW'!M89*Control!$C$8</f>
        <v>915.1345597422694</v>
      </c>
      <c r="N89" s="12">
        <f>'Solar 1MW'!N89*Control!$C$8</f>
        <v>824.84799437752849</v>
      </c>
      <c r="O89" s="12">
        <f>'Solar 1MW'!O89*Control!$C$8</f>
        <v>931.72904170390746</v>
      </c>
      <c r="P89" s="12">
        <f>'Solar 1MW'!P89*Control!$C$8</f>
        <v>1226.4973753163192</v>
      </c>
      <c r="Q89" s="12">
        <f>'Solar 1MW'!Q89*Control!$C$8</f>
        <v>1071.7990529535623</v>
      </c>
      <c r="R89" s="12">
        <f>'Solar 1MW'!R89*Control!$C$8</f>
        <v>624.69966668002928</v>
      </c>
      <c r="S89" s="12">
        <f>'Solar 1MW'!S89*Control!$C$8</f>
        <v>382.27080105562692</v>
      </c>
      <c r="T89" s="12">
        <f>'Solar 1MW'!T89*Control!$C$8</f>
        <v>124.67096116392625</v>
      </c>
      <c r="U89" s="12">
        <f>'Solar 1MW'!U89*Control!$C$8</f>
        <v>1.1105719420866782</v>
      </c>
      <c r="V89" s="12">
        <f>'Solar 1MW'!V89*Control!$C$8</f>
        <v>0</v>
      </c>
      <c r="W89" s="12">
        <f>'Solar 1MW'!W89*Control!$C$8</f>
        <v>0</v>
      </c>
      <c r="X89" s="12">
        <f>'Solar 1MW'!X89*Control!$C$8</f>
        <v>0</v>
      </c>
      <c r="Y89" s="12">
        <f>'Solar 1MW'!Y89*Control!$C$8</f>
        <v>0</v>
      </c>
      <c r="Z89" s="12">
        <f>'Solar 1MW'!Z89*Control!$C$8</f>
        <v>0</v>
      </c>
      <c r="AB89" s="7">
        <f t="shared" si="1"/>
        <v>7623.0119761744836</v>
      </c>
    </row>
    <row r="90" spans="2:28" x14ac:dyDescent="0.2">
      <c r="B90" s="6">
        <v>44284</v>
      </c>
      <c r="C90" s="12">
        <f>'Solar 1MW'!C90*Control!$C$8</f>
        <v>0</v>
      </c>
      <c r="D90" s="12">
        <f>'Solar 1MW'!D90*Control!$C$8</f>
        <v>0</v>
      </c>
      <c r="E90" s="12">
        <f>'Solar 1MW'!E90*Control!$C$8</f>
        <v>0</v>
      </c>
      <c r="F90" s="12">
        <f>'Solar 1MW'!F90*Control!$C$8</f>
        <v>0</v>
      </c>
      <c r="G90" s="12">
        <f>'Solar 1MW'!G90*Control!$C$8</f>
        <v>0</v>
      </c>
      <c r="H90" s="12">
        <f>'Solar 1MW'!H90*Control!$C$8</f>
        <v>0</v>
      </c>
      <c r="I90" s="12">
        <f>'Solar 1MW'!I90*Control!$C$8</f>
        <v>33.9384682507375</v>
      </c>
      <c r="J90" s="12">
        <f>'Solar 1MW'!J90*Control!$C$8</f>
        <v>305.36206214432025</v>
      </c>
      <c r="K90" s="12">
        <f>'Solar 1MW'!K90*Control!$C$8</f>
        <v>586.39865855056178</v>
      </c>
      <c r="L90" s="12">
        <f>'Solar 1MW'!L90*Control!$C$8</f>
        <v>808.33215924983188</v>
      </c>
      <c r="M90" s="12">
        <f>'Solar 1MW'!M90*Control!$C$8</f>
        <v>1071.4844656177963</v>
      </c>
      <c r="N90" s="12">
        <f>'Solar 1MW'!N90*Control!$C$8</f>
        <v>1141.4015009917116</v>
      </c>
      <c r="O90" s="12">
        <f>'Solar 1MW'!O90*Control!$C$8</f>
        <v>1152.8052919132165</v>
      </c>
      <c r="P90" s="12">
        <f>'Solar 1MW'!P90*Control!$C$8</f>
        <v>1121.6611456724172</v>
      </c>
      <c r="Q90" s="12">
        <f>'Solar 1MW'!Q90*Control!$C$8</f>
        <v>939.43643143016584</v>
      </c>
      <c r="R90" s="12">
        <f>'Solar 1MW'!R90*Control!$C$8</f>
        <v>698.09289211415489</v>
      </c>
      <c r="S90" s="12">
        <f>'Solar 1MW'!S90*Control!$C$8</f>
        <v>381.34276841511826</v>
      </c>
      <c r="T90" s="12">
        <f>'Solar 1MW'!T90*Control!$C$8</f>
        <v>137.58477129710607</v>
      </c>
      <c r="U90" s="12">
        <f>'Solar 1MW'!U90*Control!$C$8</f>
        <v>0.33559390511139903</v>
      </c>
      <c r="V90" s="12">
        <f>'Solar 1MW'!V90*Control!$C$8</f>
        <v>0</v>
      </c>
      <c r="W90" s="12">
        <f>'Solar 1MW'!W90*Control!$C$8</f>
        <v>0</v>
      </c>
      <c r="X90" s="12">
        <f>'Solar 1MW'!X90*Control!$C$8</f>
        <v>0</v>
      </c>
      <c r="Y90" s="12">
        <f>'Solar 1MW'!Y90*Control!$C$8</f>
        <v>0</v>
      </c>
      <c r="Z90" s="12">
        <f>'Solar 1MW'!Z90*Control!$C$8</f>
        <v>0</v>
      </c>
      <c r="AB90" s="7">
        <f t="shared" si="1"/>
        <v>8378.1762095522481</v>
      </c>
    </row>
    <row r="91" spans="2:28" x14ac:dyDescent="0.2">
      <c r="B91" s="6">
        <v>44285</v>
      </c>
      <c r="C91" s="12">
        <f>'Solar 1MW'!C91*Control!$C$8</f>
        <v>0</v>
      </c>
      <c r="D91" s="12">
        <f>'Solar 1MW'!D91*Control!$C$8</f>
        <v>0</v>
      </c>
      <c r="E91" s="12">
        <f>'Solar 1MW'!E91*Control!$C$8</f>
        <v>0</v>
      </c>
      <c r="F91" s="12">
        <f>'Solar 1MW'!F91*Control!$C$8</f>
        <v>0</v>
      </c>
      <c r="G91" s="12">
        <f>'Solar 1MW'!G91*Control!$C$8</f>
        <v>0</v>
      </c>
      <c r="H91" s="12">
        <f>'Solar 1MW'!H91*Control!$C$8</f>
        <v>0</v>
      </c>
      <c r="I91" s="12">
        <f>'Solar 1MW'!I91*Control!$C$8</f>
        <v>72.92449030383483</v>
      </c>
      <c r="J91" s="12">
        <f>'Solar 1MW'!J91*Control!$C$8</f>
        <v>338.33867961595422</v>
      </c>
      <c r="K91" s="12">
        <f>'Solar 1MW'!K91*Control!$C$8</f>
        <v>608.68717128955791</v>
      </c>
      <c r="L91" s="12">
        <f>'Solar 1MW'!L91*Control!$C$8</f>
        <v>883.99041350147047</v>
      </c>
      <c r="M91" s="12">
        <f>'Solar 1MW'!M91*Control!$C$8</f>
        <v>1067.945358090433</v>
      </c>
      <c r="N91" s="12">
        <f>'Solar 1MW'!N91*Control!$C$8</f>
        <v>1183.8707913200742</v>
      </c>
      <c r="O91" s="12">
        <f>'Solar 1MW'!O91*Control!$C$8</f>
        <v>1179.6238622872379</v>
      </c>
      <c r="P91" s="12">
        <f>'Solar 1MW'!P91*Control!$C$8</f>
        <v>1111.515704093975</v>
      </c>
      <c r="Q91" s="12">
        <f>'Solar 1MW'!Q91*Control!$C$8</f>
        <v>978.13067372934051</v>
      </c>
      <c r="R91" s="12">
        <f>'Solar 1MW'!R91*Control!$C$8</f>
        <v>677.84133237424146</v>
      </c>
      <c r="S91" s="12">
        <f>'Solar 1MW'!S91*Control!$C$8</f>
        <v>359.21154934400494</v>
      </c>
      <c r="T91" s="12">
        <f>'Solar 1MW'!T91*Control!$C$8</f>
        <v>133.94342288561873</v>
      </c>
      <c r="U91" s="12">
        <f>'Solar 1MW'!U91*Control!$C$8</f>
        <v>0.83743148780815446</v>
      </c>
      <c r="V91" s="12">
        <f>'Solar 1MW'!V91*Control!$C$8</f>
        <v>0</v>
      </c>
      <c r="W91" s="12">
        <f>'Solar 1MW'!W91*Control!$C$8</f>
        <v>0</v>
      </c>
      <c r="X91" s="12">
        <f>'Solar 1MW'!X91*Control!$C$8</f>
        <v>0</v>
      </c>
      <c r="Y91" s="12">
        <f>'Solar 1MW'!Y91*Control!$C$8</f>
        <v>0</v>
      </c>
      <c r="Z91" s="12">
        <f>'Solar 1MW'!Z91*Control!$C$8</f>
        <v>0</v>
      </c>
      <c r="AB91" s="7">
        <f t="shared" si="1"/>
        <v>8596.8608803235511</v>
      </c>
    </row>
    <row r="92" spans="2:28" x14ac:dyDescent="0.2">
      <c r="B92" s="6">
        <v>44286</v>
      </c>
      <c r="C92" s="12">
        <f>'Solar 1MW'!C92*Control!$C$8</f>
        <v>0</v>
      </c>
      <c r="D92" s="12">
        <f>'Solar 1MW'!D92*Control!$C$8</f>
        <v>0</v>
      </c>
      <c r="E92" s="12">
        <f>'Solar 1MW'!E92*Control!$C$8</f>
        <v>0</v>
      </c>
      <c r="F92" s="12">
        <f>'Solar 1MW'!F92*Control!$C$8</f>
        <v>0</v>
      </c>
      <c r="G92" s="12">
        <f>'Solar 1MW'!G92*Control!$C$8</f>
        <v>0</v>
      </c>
      <c r="H92" s="12">
        <f>'Solar 1MW'!H92*Control!$C$8</f>
        <v>0</v>
      </c>
      <c r="I92" s="12">
        <f>'Solar 1MW'!I92*Control!$C$8</f>
        <v>53.73387635379089</v>
      </c>
      <c r="J92" s="12">
        <f>'Solar 1MW'!J92*Control!$C$8</f>
        <v>184.92230064644193</v>
      </c>
      <c r="K92" s="12">
        <f>'Solar 1MW'!K92*Control!$C$8</f>
        <v>342.52269118163736</v>
      </c>
      <c r="L92" s="12">
        <f>'Solar 1MW'!L92*Control!$C$8</f>
        <v>503.0015558390885</v>
      </c>
      <c r="M92" s="12">
        <f>'Solar 1MW'!M92*Control!$C$8</f>
        <v>616.85071265267641</v>
      </c>
      <c r="N92" s="12">
        <f>'Solar 1MW'!N92*Control!$C$8</f>
        <v>614.96318863808244</v>
      </c>
      <c r="O92" s="12">
        <f>'Solar 1MW'!O92*Control!$C$8</f>
        <v>593.81505499123682</v>
      </c>
      <c r="P92" s="12">
        <f>'Solar 1MW'!P92*Control!$C$8</f>
        <v>643.6142302429389</v>
      </c>
      <c r="Q92" s="12">
        <f>'Solar 1MW'!Q92*Control!$C$8</f>
        <v>443.40298507828646</v>
      </c>
      <c r="R92" s="12">
        <f>'Solar 1MW'!R92*Control!$C$8</f>
        <v>308.26413031675827</v>
      </c>
      <c r="S92" s="12">
        <f>'Solar 1MW'!S92*Control!$C$8</f>
        <v>216.16868777136489</v>
      </c>
      <c r="T92" s="12">
        <f>'Solar 1MW'!T92*Control!$C$8</f>
        <v>90.341618148499919</v>
      </c>
      <c r="U92" s="12">
        <f>'Solar 1MW'!U92*Control!$C$8</f>
        <v>1.0109264034829093</v>
      </c>
      <c r="V92" s="12">
        <f>'Solar 1MW'!V92*Control!$C$8</f>
        <v>0</v>
      </c>
      <c r="W92" s="12">
        <f>'Solar 1MW'!W92*Control!$C$8</f>
        <v>0</v>
      </c>
      <c r="X92" s="12">
        <f>'Solar 1MW'!X92*Control!$C$8</f>
        <v>0</v>
      </c>
      <c r="Y92" s="12">
        <f>'Solar 1MW'!Y92*Control!$C$8</f>
        <v>0</v>
      </c>
      <c r="Z92" s="12">
        <f>'Solar 1MW'!Z92*Control!$C$8</f>
        <v>0</v>
      </c>
      <c r="AB92" s="7">
        <f t="shared" si="1"/>
        <v>4612.611958264285</v>
      </c>
    </row>
    <row r="93" spans="2:28" x14ac:dyDescent="0.2">
      <c r="B93" s="6">
        <v>44287</v>
      </c>
      <c r="C93" s="12">
        <f>'Solar 1MW'!C93*Control!$C$8</f>
        <v>0</v>
      </c>
      <c r="D93" s="12">
        <f>'Solar 1MW'!D93*Control!$C$8</f>
        <v>0</v>
      </c>
      <c r="E93" s="12">
        <f>'Solar 1MW'!E93*Control!$C$8</f>
        <v>0</v>
      </c>
      <c r="F93" s="12">
        <f>'Solar 1MW'!F93*Control!$C$8</f>
        <v>0</v>
      </c>
      <c r="G93" s="12">
        <f>'Solar 1MW'!G93*Control!$C$8</f>
        <v>0</v>
      </c>
      <c r="H93" s="12">
        <f>'Solar 1MW'!H93*Control!$C$8</f>
        <v>0</v>
      </c>
      <c r="I93" s="12">
        <f>'Solar 1MW'!I93*Control!$C$8</f>
        <v>40.544015833476699</v>
      </c>
      <c r="J93" s="12">
        <f>'Solar 1MW'!J93*Control!$C$8</f>
        <v>312.46387124922973</v>
      </c>
      <c r="K93" s="12">
        <f>'Solar 1MW'!K93*Control!$C$8</f>
        <v>514.75925751332954</v>
      </c>
      <c r="L93" s="12">
        <f>'Solar 1MW'!L93*Control!$C$8</f>
        <v>524.22833631987544</v>
      </c>
      <c r="M93" s="12">
        <f>'Solar 1MW'!M93*Control!$C$8</f>
        <v>919.77472294481277</v>
      </c>
      <c r="N93" s="12">
        <f>'Solar 1MW'!N93*Control!$C$8</f>
        <v>1042.3851370594741</v>
      </c>
      <c r="O93" s="12">
        <f>'Solar 1MW'!O93*Control!$C$8</f>
        <v>665.68253184689911</v>
      </c>
      <c r="P93" s="12">
        <f>'Solar 1MW'!P93*Control!$C$8</f>
        <v>332.21995593531233</v>
      </c>
      <c r="Q93" s="12">
        <f>'Solar 1MW'!Q93*Control!$C$8</f>
        <v>347.10780160042168</v>
      </c>
      <c r="R93" s="12">
        <f>'Solar 1MW'!R93*Control!$C$8</f>
        <v>117.93879217854136</v>
      </c>
      <c r="S93" s="12">
        <f>'Solar 1MW'!S93*Control!$C$8</f>
        <v>42.897129105003735</v>
      </c>
      <c r="T93" s="12">
        <f>'Solar 1MW'!T93*Control!$C$8</f>
        <v>24.819367855230784</v>
      </c>
      <c r="U93" s="12">
        <f>'Solar 1MW'!U93*Control!$C$8</f>
        <v>2.4329398079775792</v>
      </c>
      <c r="V93" s="12">
        <f>'Solar 1MW'!V93*Control!$C$8</f>
        <v>0</v>
      </c>
      <c r="W93" s="12">
        <f>'Solar 1MW'!W93*Control!$C$8</f>
        <v>0</v>
      </c>
      <c r="X93" s="12">
        <f>'Solar 1MW'!X93*Control!$C$8</f>
        <v>0</v>
      </c>
      <c r="Y93" s="12">
        <f>'Solar 1MW'!Y93*Control!$C$8</f>
        <v>0</v>
      </c>
      <c r="Z93" s="12">
        <f>'Solar 1MW'!Z93*Control!$C$8</f>
        <v>0</v>
      </c>
      <c r="AB93" s="7">
        <f t="shared" si="1"/>
        <v>4887.253859249583</v>
      </c>
    </row>
    <row r="94" spans="2:28" x14ac:dyDescent="0.2">
      <c r="B94" s="6">
        <v>44288</v>
      </c>
      <c r="C94" s="12">
        <f>'Solar 1MW'!C94*Control!$C$8</f>
        <v>0</v>
      </c>
      <c r="D94" s="12">
        <f>'Solar 1MW'!D94*Control!$C$8</f>
        <v>0</v>
      </c>
      <c r="E94" s="12">
        <f>'Solar 1MW'!E94*Control!$C$8</f>
        <v>0</v>
      </c>
      <c r="F94" s="12">
        <f>'Solar 1MW'!F94*Control!$C$8</f>
        <v>0</v>
      </c>
      <c r="G94" s="12">
        <f>'Solar 1MW'!G94*Control!$C$8</f>
        <v>0</v>
      </c>
      <c r="H94" s="12">
        <f>'Solar 1MW'!H94*Control!$C$8</f>
        <v>0</v>
      </c>
      <c r="I94" s="12">
        <f>'Solar 1MW'!I94*Control!$C$8</f>
        <v>73.874544057847075</v>
      </c>
      <c r="J94" s="12">
        <f>'Solar 1MW'!J94*Control!$C$8</f>
        <v>343.18332458674524</v>
      </c>
      <c r="K94" s="12">
        <f>'Solar 1MW'!K94*Control!$C$8</f>
        <v>728.14384736316845</v>
      </c>
      <c r="L94" s="12">
        <f>'Solar 1MW'!L94*Control!$C$8</f>
        <v>336.63990800281977</v>
      </c>
      <c r="M94" s="12">
        <f>'Solar 1MW'!M94*Control!$C$8</f>
        <v>752.98838220526045</v>
      </c>
      <c r="N94" s="12">
        <f>'Solar 1MW'!N94*Control!$C$8</f>
        <v>260.564825531292</v>
      </c>
      <c r="O94" s="12">
        <f>'Solar 1MW'!O94*Control!$C$8</f>
        <v>1101.1343220137087</v>
      </c>
      <c r="P94" s="12">
        <f>'Solar 1MW'!P94*Control!$C$8</f>
        <v>861.576065828168</v>
      </c>
      <c r="Q94" s="12">
        <f>'Solar 1MW'!Q94*Control!$C$8</f>
        <v>823.19641086475906</v>
      </c>
      <c r="R94" s="12">
        <f>'Solar 1MW'!R94*Control!$C$8</f>
        <v>885.4060565124156</v>
      </c>
      <c r="S94" s="12">
        <f>'Solar 1MW'!S94*Control!$C$8</f>
        <v>374.03647754196112</v>
      </c>
      <c r="T94" s="12">
        <f>'Solar 1MW'!T94*Control!$C$8</f>
        <v>179.51926315466693</v>
      </c>
      <c r="U94" s="12">
        <f>'Solar 1MW'!U94*Control!$C$8</f>
        <v>5.0768104245860242</v>
      </c>
      <c r="V94" s="12">
        <f>'Solar 1MW'!V94*Control!$C$8</f>
        <v>0</v>
      </c>
      <c r="W94" s="12">
        <f>'Solar 1MW'!W94*Control!$C$8</f>
        <v>0</v>
      </c>
      <c r="X94" s="12">
        <f>'Solar 1MW'!X94*Control!$C$8</f>
        <v>0</v>
      </c>
      <c r="Y94" s="12">
        <f>'Solar 1MW'!Y94*Control!$C$8</f>
        <v>0</v>
      </c>
      <c r="Z94" s="12">
        <f>'Solar 1MW'!Z94*Control!$C$8</f>
        <v>0</v>
      </c>
      <c r="AB94" s="7">
        <f t="shared" si="1"/>
        <v>6725.3402380873986</v>
      </c>
    </row>
    <row r="95" spans="2:28" x14ac:dyDescent="0.2">
      <c r="B95" s="6">
        <v>44289</v>
      </c>
      <c r="C95" s="12">
        <f>'Solar 1MW'!C95*Control!$C$8</f>
        <v>0</v>
      </c>
      <c r="D95" s="12">
        <f>'Solar 1MW'!D95*Control!$C$8</f>
        <v>0</v>
      </c>
      <c r="E95" s="12">
        <f>'Solar 1MW'!E95*Control!$C$8</f>
        <v>0</v>
      </c>
      <c r="F95" s="12">
        <f>'Solar 1MW'!F95*Control!$C$8</f>
        <v>0</v>
      </c>
      <c r="G95" s="12">
        <f>'Solar 1MW'!G95*Control!$C$8</f>
        <v>0</v>
      </c>
      <c r="H95" s="12">
        <f>'Solar 1MW'!H95*Control!$C$8</f>
        <v>0</v>
      </c>
      <c r="I95" s="12">
        <f>'Solar 1MW'!I95*Control!$C$8</f>
        <v>9.1898825460539868</v>
      </c>
      <c r="J95" s="12">
        <f>'Solar 1MW'!J95*Control!$C$8</f>
        <v>35.492529689419797</v>
      </c>
      <c r="K95" s="12">
        <f>'Solar 1MW'!K95*Control!$C$8</f>
        <v>65.171485413890423</v>
      </c>
      <c r="L95" s="12">
        <f>'Solar 1MW'!L95*Control!$C$8</f>
        <v>91.859502043569165</v>
      </c>
      <c r="M95" s="12">
        <f>'Solar 1MW'!M95*Control!$C$8</f>
        <v>202.78299663453654</v>
      </c>
      <c r="N95" s="12">
        <f>'Solar 1MW'!N95*Control!$C$8</f>
        <v>513.48517880347856</v>
      </c>
      <c r="O95" s="12">
        <f>'Solar 1MW'!O95*Control!$C$8</f>
        <v>911.98868638461306</v>
      </c>
      <c r="P95" s="12">
        <f>'Solar 1MW'!P95*Control!$C$8</f>
        <v>1128.0315392216717</v>
      </c>
      <c r="Q95" s="12">
        <f>'Solar 1MW'!Q95*Control!$C$8</f>
        <v>1421.3055829891969</v>
      </c>
      <c r="R95" s="12">
        <f>'Solar 1MW'!R95*Control!$C$8</f>
        <v>1066.9229492491945</v>
      </c>
      <c r="S95" s="12">
        <f>'Solar 1MW'!S95*Control!$C$8</f>
        <v>718.18715818618557</v>
      </c>
      <c r="T95" s="12">
        <f>'Solar 1MW'!T95*Control!$C$8</f>
        <v>297.62321368448528</v>
      </c>
      <c r="U95" s="12">
        <f>'Solar 1MW'!U95*Control!$C$8</f>
        <v>22.822524741458334</v>
      </c>
      <c r="V95" s="12">
        <f>'Solar 1MW'!V95*Control!$C$8</f>
        <v>0</v>
      </c>
      <c r="W95" s="12">
        <f>'Solar 1MW'!W95*Control!$C$8</f>
        <v>0</v>
      </c>
      <c r="X95" s="12">
        <f>'Solar 1MW'!X95*Control!$C$8</f>
        <v>0</v>
      </c>
      <c r="Y95" s="12">
        <f>'Solar 1MW'!Y95*Control!$C$8</f>
        <v>0</v>
      </c>
      <c r="Z95" s="12">
        <f>'Solar 1MW'!Z95*Control!$C$8</f>
        <v>0</v>
      </c>
      <c r="AB95" s="7">
        <f t="shared" si="1"/>
        <v>6484.8632295877542</v>
      </c>
    </row>
    <row r="96" spans="2:28" x14ac:dyDescent="0.2">
      <c r="B96" s="6">
        <v>44290</v>
      </c>
      <c r="C96" s="12">
        <f>'Solar 1MW'!C96*Control!$C$8</f>
        <v>0</v>
      </c>
      <c r="D96" s="12">
        <f>'Solar 1MW'!D96*Control!$C$8</f>
        <v>0</v>
      </c>
      <c r="E96" s="12">
        <f>'Solar 1MW'!E96*Control!$C$8</f>
        <v>0</v>
      </c>
      <c r="F96" s="12">
        <f>'Solar 1MW'!F96*Control!$C$8</f>
        <v>0</v>
      </c>
      <c r="G96" s="12">
        <f>'Solar 1MW'!G96*Control!$C$8</f>
        <v>0</v>
      </c>
      <c r="H96" s="12">
        <f>'Solar 1MW'!H96*Control!$C$8</f>
        <v>0</v>
      </c>
      <c r="I96" s="12">
        <f>'Solar 1MW'!I96*Control!$C$8</f>
        <v>119.18927683820982</v>
      </c>
      <c r="J96" s="12">
        <f>'Solar 1MW'!J96*Control!$C$8</f>
        <v>452.17997174614806</v>
      </c>
      <c r="K96" s="12">
        <f>'Solar 1MW'!K96*Control!$C$8</f>
        <v>737.3927150346783</v>
      </c>
      <c r="L96" s="12">
        <f>'Solar 1MW'!L96*Control!$C$8</f>
        <v>1066.5297150794872</v>
      </c>
      <c r="M96" s="12">
        <f>'Solar 1MW'!M96*Control!$C$8</f>
        <v>1128.8966543950276</v>
      </c>
      <c r="N96" s="12">
        <f>'Solar 1MW'!N96*Control!$C$8</f>
        <v>1202.5887377981298</v>
      </c>
      <c r="O96" s="12">
        <f>'Solar 1MW'!O96*Control!$C$8</f>
        <v>1159.4116259642951</v>
      </c>
      <c r="P96" s="12">
        <f>'Solar 1MW'!P96*Control!$C$8</f>
        <v>1165.7033726796083</v>
      </c>
      <c r="Q96" s="12">
        <f>'Solar 1MW'!Q96*Control!$C$8</f>
        <v>946.82923382065849</v>
      </c>
      <c r="R96" s="12">
        <f>'Solar 1MW'!R96*Control!$C$8</f>
        <v>787.64804192324061</v>
      </c>
      <c r="S96" s="12">
        <f>'Solar 1MW'!S96*Control!$C$8</f>
        <v>505.54971325879012</v>
      </c>
      <c r="T96" s="12">
        <f>'Solar 1MW'!T96*Control!$C$8</f>
        <v>211.24539596663249</v>
      </c>
      <c r="U96" s="12">
        <f>'Solar 1MW'!U96*Control!$C$8</f>
        <v>11.841853786558399</v>
      </c>
      <c r="V96" s="12">
        <f>'Solar 1MW'!V96*Control!$C$8</f>
        <v>0</v>
      </c>
      <c r="W96" s="12">
        <f>'Solar 1MW'!W96*Control!$C$8</f>
        <v>0</v>
      </c>
      <c r="X96" s="12">
        <f>'Solar 1MW'!X96*Control!$C$8</f>
        <v>0</v>
      </c>
      <c r="Y96" s="12">
        <f>'Solar 1MW'!Y96*Control!$C$8</f>
        <v>0</v>
      </c>
      <c r="Z96" s="12">
        <f>'Solar 1MW'!Z96*Control!$C$8</f>
        <v>0</v>
      </c>
      <c r="AB96" s="7">
        <f t="shared" si="1"/>
        <v>9495.0063082914639</v>
      </c>
    </row>
    <row r="97" spans="2:28" x14ac:dyDescent="0.2">
      <c r="B97" s="6">
        <v>44291</v>
      </c>
      <c r="C97" s="12">
        <f>'Solar 1MW'!C97*Control!$C$8</f>
        <v>0</v>
      </c>
      <c r="D97" s="12">
        <f>'Solar 1MW'!D97*Control!$C$8</f>
        <v>0</v>
      </c>
      <c r="E97" s="12">
        <f>'Solar 1MW'!E97*Control!$C$8</f>
        <v>0</v>
      </c>
      <c r="F97" s="12">
        <f>'Solar 1MW'!F97*Control!$C$8</f>
        <v>0</v>
      </c>
      <c r="G97" s="12">
        <f>'Solar 1MW'!G97*Control!$C$8</f>
        <v>0</v>
      </c>
      <c r="H97" s="12">
        <f>'Solar 1MW'!H97*Control!$C$8</f>
        <v>0</v>
      </c>
      <c r="I97" s="12">
        <f>'Solar 1MW'!I97*Control!$C$8</f>
        <v>64.524221970552603</v>
      </c>
      <c r="J97" s="12">
        <f>'Solar 1MW'!J97*Control!$C$8</f>
        <v>204.70984406610123</v>
      </c>
      <c r="K97" s="12">
        <f>'Solar 1MW'!K97*Control!$C$8</f>
        <v>357.54423646444701</v>
      </c>
      <c r="L97" s="12">
        <f>'Solar 1MW'!L97*Control!$C$8</f>
        <v>446.6039112197019</v>
      </c>
      <c r="M97" s="12">
        <f>'Solar 1MW'!M97*Control!$C$8</f>
        <v>523.032904443966</v>
      </c>
      <c r="N97" s="12">
        <f>'Solar 1MW'!N97*Control!$C$8</f>
        <v>560.16207474770681</v>
      </c>
      <c r="O97" s="12">
        <f>'Solar 1MW'!O97*Control!$C$8</f>
        <v>686.43743132403756</v>
      </c>
      <c r="P97" s="12">
        <f>'Solar 1MW'!P97*Control!$C$8</f>
        <v>558.33746820026579</v>
      </c>
      <c r="Q97" s="12">
        <f>'Solar 1MW'!Q97*Control!$C$8</f>
        <v>567.63352397214078</v>
      </c>
      <c r="R97" s="12">
        <f>'Solar 1MW'!R97*Control!$C$8</f>
        <v>391.15002860761234</v>
      </c>
      <c r="S97" s="12">
        <f>'Solar 1MW'!S97*Control!$C$8</f>
        <v>275.13021917724143</v>
      </c>
      <c r="T97" s="12">
        <f>'Solar 1MW'!T97*Control!$C$8</f>
        <v>103.29475169865047</v>
      </c>
      <c r="U97" s="12">
        <f>'Solar 1MW'!U97*Control!$C$8</f>
        <v>2.7762332381318413</v>
      </c>
      <c r="V97" s="12">
        <f>'Solar 1MW'!V97*Control!$C$8</f>
        <v>0</v>
      </c>
      <c r="W97" s="12">
        <f>'Solar 1MW'!W97*Control!$C$8</f>
        <v>0</v>
      </c>
      <c r="X97" s="12">
        <f>'Solar 1MW'!X97*Control!$C$8</f>
        <v>0</v>
      </c>
      <c r="Y97" s="12">
        <f>'Solar 1MW'!Y97*Control!$C$8</f>
        <v>0</v>
      </c>
      <c r="Z97" s="12">
        <f>'Solar 1MW'!Z97*Control!$C$8</f>
        <v>0</v>
      </c>
      <c r="AB97" s="7">
        <f t="shared" si="1"/>
        <v>4741.3368491305546</v>
      </c>
    </row>
    <row r="98" spans="2:28" x14ac:dyDescent="0.2">
      <c r="B98" s="6">
        <v>44292</v>
      </c>
      <c r="C98" s="12">
        <f>'Solar 1MW'!C98*Control!$C$8</f>
        <v>0</v>
      </c>
      <c r="D98" s="12">
        <f>'Solar 1MW'!D98*Control!$C$8</f>
        <v>0</v>
      </c>
      <c r="E98" s="12">
        <f>'Solar 1MW'!E98*Control!$C$8</f>
        <v>0</v>
      </c>
      <c r="F98" s="12">
        <f>'Solar 1MW'!F98*Control!$C$8</f>
        <v>0</v>
      </c>
      <c r="G98" s="12">
        <f>'Solar 1MW'!G98*Control!$C$8</f>
        <v>0</v>
      </c>
      <c r="H98" s="12">
        <f>'Solar 1MW'!H98*Control!$C$8</f>
        <v>0</v>
      </c>
      <c r="I98" s="12">
        <f>'Solar 1MW'!I98*Control!$C$8</f>
        <v>92.441488614735633</v>
      </c>
      <c r="J98" s="12">
        <f>'Solar 1MW'!J98*Control!$C$8</f>
        <v>278.8738084728526</v>
      </c>
      <c r="K98" s="12">
        <f>'Solar 1MW'!K98*Control!$C$8</f>
        <v>481.56242890665948</v>
      </c>
      <c r="L98" s="12">
        <f>'Solar 1MW'!L98*Control!$C$8</f>
        <v>667.60937927846373</v>
      </c>
      <c r="M98" s="12">
        <f>'Solar 1MW'!M98*Control!$C$8</f>
        <v>733.02781575093002</v>
      </c>
      <c r="N98" s="12">
        <f>'Solar 1MW'!N98*Control!$C$8</f>
        <v>708.82818494715752</v>
      </c>
      <c r="O98" s="12">
        <f>'Solar 1MW'!O98*Control!$C$8</f>
        <v>753.91641484576917</v>
      </c>
      <c r="P98" s="12">
        <f>'Solar 1MW'!P98*Control!$C$8</f>
        <v>672.918040569509</v>
      </c>
      <c r="Q98" s="12">
        <f>'Solar 1MW'!Q98*Control!$C$8</f>
        <v>586.48517006789734</v>
      </c>
      <c r="R98" s="12">
        <f>'Solar 1MW'!R98*Control!$C$8</f>
        <v>380.77651121074018</v>
      </c>
      <c r="S98" s="12">
        <f>'Solar 1MW'!S98*Control!$C$8</f>
        <v>222.24808803503603</v>
      </c>
      <c r="T98" s="12">
        <f>'Solar 1MW'!T98*Control!$C$8</f>
        <v>97.553532820927401</v>
      </c>
      <c r="U98" s="12">
        <f>'Solar 1MW'!U98*Control!$C$8</f>
        <v>2.5649091953312682</v>
      </c>
      <c r="V98" s="12">
        <f>'Solar 1MW'!V98*Control!$C$8</f>
        <v>0</v>
      </c>
      <c r="W98" s="12">
        <f>'Solar 1MW'!W98*Control!$C$8</f>
        <v>0</v>
      </c>
      <c r="X98" s="12">
        <f>'Solar 1MW'!X98*Control!$C$8</f>
        <v>0</v>
      </c>
      <c r="Y98" s="12">
        <f>'Solar 1MW'!Y98*Control!$C$8</f>
        <v>0</v>
      </c>
      <c r="Z98" s="12">
        <f>'Solar 1MW'!Z98*Control!$C$8</f>
        <v>0</v>
      </c>
      <c r="AB98" s="7">
        <f t="shared" si="1"/>
        <v>5678.8057727160085</v>
      </c>
    </row>
    <row r="99" spans="2:28" x14ac:dyDescent="0.2">
      <c r="B99" s="6">
        <v>44293</v>
      </c>
      <c r="C99" s="12">
        <f>'Solar 1MW'!C99*Control!$C$8</f>
        <v>0</v>
      </c>
      <c r="D99" s="12">
        <f>'Solar 1MW'!D99*Control!$C$8</f>
        <v>0</v>
      </c>
      <c r="E99" s="12">
        <f>'Solar 1MW'!E99*Control!$C$8</f>
        <v>0</v>
      </c>
      <c r="F99" s="12">
        <f>'Solar 1MW'!F99*Control!$C$8</f>
        <v>0</v>
      </c>
      <c r="G99" s="12">
        <f>'Solar 1MW'!G99*Control!$C$8</f>
        <v>0</v>
      </c>
      <c r="H99" s="12">
        <f>'Solar 1MW'!H99*Control!$C$8</f>
        <v>0</v>
      </c>
      <c r="I99" s="12">
        <f>'Solar 1MW'!I99*Control!$C$8</f>
        <v>42.239641573253529</v>
      </c>
      <c r="J99" s="12">
        <f>'Solar 1MW'!J99*Control!$C$8</f>
        <v>116.88492460372645</v>
      </c>
      <c r="K99" s="12">
        <f>'Solar 1MW'!K99*Control!$C$8</f>
        <v>57.766099529967093</v>
      </c>
      <c r="L99" s="12">
        <f>'Solar 1MW'!L99*Control!$C$8</f>
        <v>212.54306872666581</v>
      </c>
      <c r="M99" s="12">
        <f>'Solar 1MW'!M99*Control!$C$8</f>
        <v>473.31237602620541</v>
      </c>
      <c r="N99" s="12">
        <f>'Solar 1MW'!N99*Control!$C$8</f>
        <v>583.55164316188257</v>
      </c>
      <c r="O99" s="12">
        <f>'Solar 1MW'!O99*Control!$C$8</f>
        <v>852.8462672606712</v>
      </c>
      <c r="P99" s="12">
        <f>'Solar 1MW'!P99*Control!$C$8</f>
        <v>835.70125746144333</v>
      </c>
      <c r="Q99" s="12">
        <f>'Solar 1MW'!Q99*Control!$C$8</f>
        <v>702.1038806451669</v>
      </c>
      <c r="R99" s="12">
        <f>'Solar 1MW'!R99*Control!$C$8</f>
        <v>376.52958217790393</v>
      </c>
      <c r="S99" s="12">
        <f>'Solar 1MW'!S99*Control!$C$8</f>
        <v>254.70563640265675</v>
      </c>
      <c r="T99" s="12">
        <f>'Solar 1MW'!T99*Control!$C$8</f>
        <v>84.781286988842098</v>
      </c>
      <c r="U99" s="12">
        <f>'Solar 1MW'!U99*Control!$C$8</f>
        <v>2.508598062229217</v>
      </c>
      <c r="V99" s="12">
        <f>'Solar 1MW'!V99*Control!$C$8</f>
        <v>0</v>
      </c>
      <c r="W99" s="12">
        <f>'Solar 1MW'!W99*Control!$C$8</f>
        <v>0</v>
      </c>
      <c r="X99" s="12">
        <f>'Solar 1MW'!X99*Control!$C$8</f>
        <v>0</v>
      </c>
      <c r="Y99" s="12">
        <f>'Solar 1MW'!Y99*Control!$C$8</f>
        <v>0</v>
      </c>
      <c r="Z99" s="12">
        <f>'Solar 1MW'!Z99*Control!$C$8</f>
        <v>0</v>
      </c>
      <c r="AB99" s="7">
        <f t="shared" si="1"/>
        <v>4595.4742626206134</v>
      </c>
    </row>
    <row r="100" spans="2:28" x14ac:dyDescent="0.2">
      <c r="B100" s="6">
        <v>44294</v>
      </c>
      <c r="C100" s="12">
        <f>'Solar 1MW'!C100*Control!$C$8</f>
        <v>0</v>
      </c>
      <c r="D100" s="12">
        <f>'Solar 1MW'!D100*Control!$C$8</f>
        <v>0</v>
      </c>
      <c r="E100" s="12">
        <f>'Solar 1MW'!E100*Control!$C$8</f>
        <v>0</v>
      </c>
      <c r="F100" s="12">
        <f>'Solar 1MW'!F100*Control!$C$8</f>
        <v>0</v>
      </c>
      <c r="G100" s="12">
        <f>'Solar 1MW'!G100*Control!$C$8</f>
        <v>0</v>
      </c>
      <c r="H100" s="12">
        <f>'Solar 1MW'!H100*Control!$C$8</f>
        <v>0</v>
      </c>
      <c r="I100" s="12">
        <f>'Solar 1MW'!I100*Control!$C$8</f>
        <v>21.601139410348214</v>
      </c>
      <c r="J100" s="12">
        <f>'Solar 1MW'!J100*Control!$C$8</f>
        <v>37.479148714779868</v>
      </c>
      <c r="K100" s="12">
        <f>'Solar 1MW'!K100*Control!$C$8</f>
        <v>434.13052335659404</v>
      </c>
      <c r="L100" s="12">
        <f>'Solar 1MW'!L100*Control!$C$8</f>
        <v>1016.6676223606324</v>
      </c>
      <c r="M100" s="12">
        <f>'Solar 1MW'!M100*Control!$C$8</f>
        <v>875.88978960550492</v>
      </c>
      <c r="N100" s="12">
        <f>'Solar 1MW'!N100*Control!$C$8</f>
        <v>748.48191862041767</v>
      </c>
      <c r="O100" s="12">
        <f>'Solar 1MW'!O100*Control!$C$8</f>
        <v>321.19366981672641</v>
      </c>
      <c r="P100" s="12">
        <f>'Solar 1MW'!P100*Control!$C$8</f>
        <v>767.02684206380252</v>
      </c>
      <c r="Q100" s="12">
        <f>'Solar 1MW'!Q100*Control!$C$8</f>
        <v>95.878355257975315</v>
      </c>
      <c r="R100" s="12">
        <f>'Solar 1MW'!R100*Control!$C$8</f>
        <v>336.2938619334775</v>
      </c>
      <c r="S100" s="12">
        <f>'Solar 1MW'!S100*Control!$C$8</f>
        <v>420.84707310388961</v>
      </c>
      <c r="T100" s="12">
        <f>'Solar 1MW'!T100*Control!$C$8</f>
        <v>239.6919558032412</v>
      </c>
      <c r="U100" s="12">
        <f>'Solar 1MW'!U100*Control!$C$8</f>
        <v>35.577468270076523</v>
      </c>
      <c r="V100" s="12">
        <f>'Solar 1MW'!V100*Control!$C$8</f>
        <v>0</v>
      </c>
      <c r="W100" s="12">
        <f>'Solar 1MW'!W100*Control!$C$8</f>
        <v>0</v>
      </c>
      <c r="X100" s="12">
        <f>'Solar 1MW'!X100*Control!$C$8</f>
        <v>0</v>
      </c>
      <c r="Y100" s="12">
        <f>'Solar 1MW'!Y100*Control!$C$8</f>
        <v>0</v>
      </c>
      <c r="Z100" s="12">
        <f>'Solar 1MW'!Z100*Control!$C$8</f>
        <v>0</v>
      </c>
      <c r="AB100" s="7">
        <f t="shared" si="1"/>
        <v>5350.7593683174664</v>
      </c>
    </row>
    <row r="101" spans="2:28" x14ac:dyDescent="0.2">
      <c r="B101" s="6">
        <v>44295</v>
      </c>
      <c r="C101" s="12">
        <f>'Solar 1MW'!C101*Control!$C$8</f>
        <v>0</v>
      </c>
      <c r="D101" s="12">
        <f>'Solar 1MW'!D101*Control!$C$8</f>
        <v>0</v>
      </c>
      <c r="E101" s="12">
        <f>'Solar 1MW'!E101*Control!$C$8</f>
        <v>0</v>
      </c>
      <c r="F101" s="12">
        <f>'Solar 1MW'!F101*Control!$C$8</f>
        <v>0</v>
      </c>
      <c r="G101" s="12">
        <f>'Solar 1MW'!G101*Control!$C$8</f>
        <v>0</v>
      </c>
      <c r="H101" s="12">
        <f>'Solar 1MW'!H101*Control!$C$8</f>
        <v>0</v>
      </c>
      <c r="I101" s="12">
        <f>'Solar 1MW'!I101*Control!$C$8</f>
        <v>59.857318844469219</v>
      </c>
      <c r="J101" s="12">
        <f>'Solar 1MW'!J101*Control!$C$8</f>
        <v>221.64250741368718</v>
      </c>
      <c r="K101" s="12">
        <f>'Solar 1MW'!K101*Control!$C$8</f>
        <v>365.51116074271204</v>
      </c>
      <c r="L101" s="12">
        <f>'Solar 1MW'!L101*Control!$C$8</f>
        <v>449.26217420692166</v>
      </c>
      <c r="M101" s="12">
        <f>'Solar 1MW'!M101*Control!$C$8</f>
        <v>581.68771319747111</v>
      </c>
      <c r="N101" s="12">
        <f>'Solar 1MW'!N101*Control!$C$8</f>
        <v>591.05455111989318</v>
      </c>
      <c r="O101" s="12">
        <f>'Solar 1MW'!O101*Control!$C$8</f>
        <v>609.63093329685478</v>
      </c>
      <c r="P101" s="12">
        <f>'Solar 1MW'!P101*Control!$C$8</f>
        <v>471.33047581088181</v>
      </c>
      <c r="Q101" s="12">
        <f>'Solar 1MW'!Q101*Control!$C$8</f>
        <v>472.08548541671934</v>
      </c>
      <c r="R101" s="12">
        <f>'Solar 1MW'!R101*Control!$C$8</f>
        <v>467.83069170048901</v>
      </c>
      <c r="S101" s="12">
        <f>'Solar 1MW'!S101*Control!$C$8</f>
        <v>235.13043943463936</v>
      </c>
      <c r="T101" s="12">
        <f>'Solar 1MW'!T101*Control!$C$8</f>
        <v>100.26684859190611</v>
      </c>
      <c r="U101" s="12">
        <f>'Solar 1MW'!U101*Control!$C$8</f>
        <v>3.5991150616608354</v>
      </c>
      <c r="V101" s="12">
        <f>'Solar 1MW'!V101*Control!$C$8</f>
        <v>0</v>
      </c>
      <c r="W101" s="12">
        <f>'Solar 1MW'!W101*Control!$C$8</f>
        <v>0</v>
      </c>
      <c r="X101" s="12">
        <f>'Solar 1MW'!X101*Control!$C$8</f>
        <v>0</v>
      </c>
      <c r="Y101" s="12">
        <f>'Solar 1MW'!Y101*Control!$C$8</f>
        <v>0</v>
      </c>
      <c r="Z101" s="12">
        <f>'Solar 1MW'!Z101*Control!$C$8</f>
        <v>0</v>
      </c>
      <c r="AB101" s="7">
        <f t="shared" si="1"/>
        <v>4628.889414838306</v>
      </c>
    </row>
    <row r="102" spans="2:28" x14ac:dyDescent="0.2">
      <c r="B102" s="6">
        <v>44296</v>
      </c>
      <c r="C102" s="12">
        <f>'Solar 1MW'!C102*Control!$C$8</f>
        <v>0</v>
      </c>
      <c r="D102" s="12">
        <f>'Solar 1MW'!D102*Control!$C$8</f>
        <v>0</v>
      </c>
      <c r="E102" s="12">
        <f>'Solar 1MW'!E102*Control!$C$8</f>
        <v>0</v>
      </c>
      <c r="F102" s="12">
        <f>'Solar 1MW'!F102*Control!$C$8</f>
        <v>0</v>
      </c>
      <c r="G102" s="12">
        <f>'Solar 1MW'!G102*Control!$C$8</f>
        <v>0</v>
      </c>
      <c r="H102" s="12">
        <f>'Solar 1MW'!H102*Control!$C$8</f>
        <v>3.2268795966161319</v>
      </c>
      <c r="I102" s="12">
        <f>'Solar 1MW'!I102*Control!$C$8</f>
        <v>88.910245770766224</v>
      </c>
      <c r="J102" s="12">
        <f>'Solar 1MW'!J102*Control!$C$8</f>
        <v>149.51549600601828</v>
      </c>
      <c r="K102" s="12">
        <f>'Solar 1MW'!K102*Control!$C$8</f>
        <v>298.66921657590603</v>
      </c>
      <c r="L102" s="12">
        <f>'Solar 1MW'!L102*Control!$C$8</f>
        <v>515.88390723869179</v>
      </c>
      <c r="M102" s="12">
        <f>'Solar 1MW'!M102*Control!$C$8</f>
        <v>307.87876083044534</v>
      </c>
      <c r="N102" s="12">
        <f>'Solar 1MW'!N102*Control!$C$8</f>
        <v>511.84145997410303</v>
      </c>
      <c r="O102" s="12">
        <f>'Solar 1MW'!O102*Control!$C$8</f>
        <v>580.16982930240181</v>
      </c>
      <c r="P102" s="12">
        <f>'Solar 1MW'!P102*Control!$C$8</f>
        <v>858.66613297233573</v>
      </c>
      <c r="Q102" s="12">
        <f>'Solar 1MW'!Q102*Control!$C$8</f>
        <v>605.87947931784936</v>
      </c>
      <c r="R102" s="12">
        <f>'Solar 1MW'!R102*Control!$C$8</f>
        <v>421.35041284111452</v>
      </c>
      <c r="S102" s="12">
        <f>'Solar 1MW'!S102*Control!$C$8</f>
        <v>261.72093399023066</v>
      </c>
      <c r="T102" s="12">
        <f>'Solar 1MW'!T102*Control!$C$8</f>
        <v>211.95321747210522</v>
      </c>
      <c r="U102" s="12">
        <f>'Solar 1MW'!U102*Control!$C$8</f>
        <v>33.769377557763463</v>
      </c>
      <c r="V102" s="12">
        <f>'Solar 1MW'!V102*Control!$C$8</f>
        <v>0</v>
      </c>
      <c r="W102" s="12">
        <f>'Solar 1MW'!W102*Control!$C$8</f>
        <v>0</v>
      </c>
      <c r="X102" s="12">
        <f>'Solar 1MW'!X102*Control!$C$8</f>
        <v>0</v>
      </c>
      <c r="Y102" s="12">
        <f>'Solar 1MW'!Y102*Control!$C$8</f>
        <v>0</v>
      </c>
      <c r="Z102" s="12">
        <f>'Solar 1MW'!Z102*Control!$C$8</f>
        <v>0</v>
      </c>
      <c r="AB102" s="7">
        <f t="shared" si="1"/>
        <v>4849.4353494463485</v>
      </c>
    </row>
    <row r="103" spans="2:28" x14ac:dyDescent="0.2">
      <c r="B103" s="6">
        <v>44297</v>
      </c>
      <c r="C103" s="12">
        <f>'Solar 1MW'!C103*Control!$C$8</f>
        <v>0</v>
      </c>
      <c r="D103" s="12">
        <f>'Solar 1MW'!D103*Control!$C$8</f>
        <v>0</v>
      </c>
      <c r="E103" s="12">
        <f>'Solar 1MW'!E103*Control!$C$8</f>
        <v>0</v>
      </c>
      <c r="F103" s="12">
        <f>'Solar 1MW'!F103*Control!$C$8</f>
        <v>0</v>
      </c>
      <c r="G103" s="12">
        <f>'Solar 1MW'!G103*Control!$C$8</f>
        <v>0</v>
      </c>
      <c r="H103" s="12">
        <f>'Solar 1MW'!H103*Control!$C$8</f>
        <v>0.87762001995221595</v>
      </c>
      <c r="I103" s="12">
        <f>'Solar 1MW'!I103*Control!$C$8</f>
        <v>154.54102869487446</v>
      </c>
      <c r="J103" s="12">
        <f>'Solar 1MW'!J103*Control!$C$8</f>
        <v>574.21626397303703</v>
      </c>
      <c r="K103" s="12">
        <f>'Solar 1MW'!K103*Control!$C$8</f>
        <v>814.85984646696909</v>
      </c>
      <c r="L103" s="12">
        <f>'Solar 1MW'!L103*Control!$C$8</f>
        <v>856.22808112015207</v>
      </c>
      <c r="M103" s="12">
        <f>'Solar 1MW'!M103*Control!$C$8</f>
        <v>1052.8451659736818</v>
      </c>
      <c r="N103" s="12">
        <f>'Solar 1MW'!N103*Control!$C$8</f>
        <v>1044.9804825795406</v>
      </c>
      <c r="O103" s="12">
        <f>'Solar 1MW'!O103*Control!$C$8</f>
        <v>1045.9242445868376</v>
      </c>
      <c r="P103" s="12">
        <f>'Solar 1MW'!P103*Control!$C$8</f>
        <v>809.43321492501184</v>
      </c>
      <c r="Q103" s="12">
        <f>'Solar 1MW'!Q103*Control!$C$8</f>
        <v>741.46662103284359</v>
      </c>
      <c r="R103" s="12">
        <f>'Solar 1MW'!R103*Control!$C$8</f>
        <v>131.843552419383</v>
      </c>
      <c r="S103" s="12">
        <f>'Solar 1MW'!S103*Control!$C$8</f>
        <v>49.165281770134271</v>
      </c>
      <c r="T103" s="12">
        <f>'Solar 1MW'!T103*Control!$C$8</f>
        <v>23.544502677040494</v>
      </c>
      <c r="U103" s="12">
        <f>'Solar 1MW'!U103*Control!$C$8</f>
        <v>3.8890072915688796</v>
      </c>
      <c r="V103" s="12">
        <f>'Solar 1MW'!V103*Control!$C$8</f>
        <v>0</v>
      </c>
      <c r="W103" s="12">
        <f>'Solar 1MW'!W103*Control!$C$8</f>
        <v>0</v>
      </c>
      <c r="X103" s="12">
        <f>'Solar 1MW'!X103*Control!$C$8</f>
        <v>0</v>
      </c>
      <c r="Y103" s="12">
        <f>'Solar 1MW'!Y103*Control!$C$8</f>
        <v>0</v>
      </c>
      <c r="Z103" s="12">
        <f>'Solar 1MW'!Z103*Control!$C$8</f>
        <v>0</v>
      </c>
      <c r="AB103" s="7">
        <f t="shared" si="1"/>
        <v>7303.8149135310268</v>
      </c>
    </row>
    <row r="104" spans="2:28" x14ac:dyDescent="0.2">
      <c r="B104" s="6">
        <v>44298</v>
      </c>
      <c r="C104" s="12">
        <f>'Solar 1MW'!C104*Control!$C$8</f>
        <v>0</v>
      </c>
      <c r="D104" s="12">
        <f>'Solar 1MW'!D104*Control!$C$8</f>
        <v>0</v>
      </c>
      <c r="E104" s="12">
        <f>'Solar 1MW'!E104*Control!$C$8</f>
        <v>0</v>
      </c>
      <c r="F104" s="12">
        <f>'Solar 1MW'!F104*Control!$C$8</f>
        <v>0</v>
      </c>
      <c r="G104" s="12">
        <f>'Solar 1MW'!G104*Control!$C$8</f>
        <v>0</v>
      </c>
      <c r="H104" s="12">
        <f>'Solar 1MW'!H104*Control!$C$8</f>
        <v>2.1516987298030896</v>
      </c>
      <c r="I104" s="12">
        <f>'Solar 1MW'!I104*Control!$C$8</f>
        <v>189.8455924511743</v>
      </c>
      <c r="J104" s="12">
        <f>'Solar 1MW'!J104*Control!$C$8</f>
        <v>513.29642640201928</v>
      </c>
      <c r="K104" s="12">
        <f>'Solar 1MW'!K104*Control!$C$8</f>
        <v>848.52069139389369</v>
      </c>
      <c r="L104" s="12">
        <f>'Solar 1MW'!L104*Control!$C$8</f>
        <v>1129.5258290665588</v>
      </c>
      <c r="M104" s="12">
        <f>'Solar 1MW'!M104*Control!$C$8</f>
        <v>1323.3116278981977</v>
      </c>
      <c r="N104" s="12">
        <f>'Solar 1MW'!N104*Control!$C$8</f>
        <v>1439.2370611278386</v>
      </c>
      <c r="O104" s="12">
        <f>'Solar 1MW'!O104*Control!$C$8</f>
        <v>1461.3368214653756</v>
      </c>
      <c r="P104" s="12">
        <f>'Solar 1MW'!P104*Control!$C$8</f>
        <v>1376.1623003068264</v>
      </c>
      <c r="Q104" s="12">
        <f>'Solar 1MW'!Q104*Control!$C$8</f>
        <v>1225.2390259732567</v>
      </c>
      <c r="R104" s="12">
        <f>'Solar 1MW'!R104*Control!$C$8</f>
        <v>970.50193083702356</v>
      </c>
      <c r="S104" s="12">
        <f>'Solar 1MW'!S104*Control!$C$8</f>
        <v>654.71916319546631</v>
      </c>
      <c r="T104" s="12">
        <f>'Solar 1MW'!T104*Control!$C$8</f>
        <v>310.66285875197133</v>
      </c>
      <c r="U104" s="12">
        <f>'Solar 1MW'!U104*Control!$C$8</f>
        <v>28.428471064802178</v>
      </c>
      <c r="V104" s="12">
        <f>'Solar 1MW'!V104*Control!$C$8</f>
        <v>0</v>
      </c>
      <c r="W104" s="12">
        <f>'Solar 1MW'!W104*Control!$C$8</f>
        <v>0</v>
      </c>
      <c r="X104" s="12">
        <f>'Solar 1MW'!X104*Control!$C$8</f>
        <v>0</v>
      </c>
      <c r="Y104" s="12">
        <f>'Solar 1MW'!Y104*Control!$C$8</f>
        <v>0</v>
      </c>
      <c r="Z104" s="12">
        <f>'Solar 1MW'!Z104*Control!$C$8</f>
        <v>0</v>
      </c>
      <c r="AB104" s="7">
        <f t="shared" si="1"/>
        <v>11472.939498664207</v>
      </c>
    </row>
    <row r="105" spans="2:28" x14ac:dyDescent="0.2">
      <c r="B105" s="6">
        <v>44299</v>
      </c>
      <c r="C105" s="12">
        <f>'Solar 1MW'!C105*Control!$C$8</f>
        <v>0</v>
      </c>
      <c r="D105" s="12">
        <f>'Solar 1MW'!D105*Control!$C$8</f>
        <v>0</v>
      </c>
      <c r="E105" s="12">
        <f>'Solar 1MW'!E105*Control!$C$8</f>
        <v>0</v>
      </c>
      <c r="F105" s="12">
        <f>'Solar 1MW'!F105*Control!$C$8</f>
        <v>0</v>
      </c>
      <c r="G105" s="12">
        <f>'Solar 1MW'!G105*Control!$C$8</f>
        <v>0</v>
      </c>
      <c r="H105" s="12">
        <f>'Solar 1MW'!H105*Control!$C$8</f>
        <v>3.3298283022454411</v>
      </c>
      <c r="I105" s="12">
        <f>'Solar 1MW'!I105*Control!$C$8</f>
        <v>208.6264563963835</v>
      </c>
      <c r="J105" s="12">
        <f>'Solar 1MW'!J105*Control!$C$8</f>
        <v>559.16325995665068</v>
      </c>
      <c r="K105" s="12">
        <f>'Solar 1MW'!K105*Control!$C$8</f>
        <v>906.09017383900709</v>
      </c>
      <c r="L105" s="12">
        <f>'Solar 1MW'!L105*Control!$C$8</f>
        <v>1186.0729026704335</v>
      </c>
      <c r="M105" s="12">
        <f>'Solar 1MW'!M105*Control!$C$8</f>
        <v>1386.5436823870928</v>
      </c>
      <c r="N105" s="12">
        <f>'Solar 1MW'!N105*Control!$C$8</f>
        <v>1500.5815916021402</v>
      </c>
      <c r="O105" s="12">
        <f>'Solar 1MW'!O105*Control!$C$8</f>
        <v>1509.3900370035783</v>
      </c>
      <c r="P105" s="12">
        <f>'Solar 1MW'!P105*Control!$C$8</f>
        <v>1437.5854776150691</v>
      </c>
      <c r="Q105" s="12">
        <f>'Solar 1MW'!Q105*Control!$C$8</f>
        <v>1265.742145453084</v>
      </c>
      <c r="R105" s="12">
        <f>'Solar 1MW'!R105*Control!$C$8</f>
        <v>1014.0722768405658</v>
      </c>
      <c r="S105" s="12">
        <f>'Solar 1MW'!S105*Control!$C$8</f>
        <v>687.12165877932784</v>
      </c>
      <c r="T105" s="12">
        <f>'Solar 1MW'!T105*Control!$C$8</f>
        <v>335.71974004570524</v>
      </c>
      <c r="U105" s="12">
        <f>'Solar 1MW'!U105*Control!$C$8</f>
        <v>32.341151053387428</v>
      </c>
      <c r="V105" s="12">
        <f>'Solar 1MW'!V105*Control!$C$8</f>
        <v>0</v>
      </c>
      <c r="W105" s="12">
        <f>'Solar 1MW'!W105*Control!$C$8</f>
        <v>0</v>
      </c>
      <c r="X105" s="12">
        <f>'Solar 1MW'!X105*Control!$C$8</f>
        <v>0</v>
      </c>
      <c r="Y105" s="12">
        <f>'Solar 1MW'!Y105*Control!$C$8</f>
        <v>0</v>
      </c>
      <c r="Z105" s="12">
        <f>'Solar 1MW'!Z105*Control!$C$8</f>
        <v>0</v>
      </c>
      <c r="AB105" s="7">
        <f t="shared" si="1"/>
        <v>12032.380381944669</v>
      </c>
    </row>
    <row r="106" spans="2:28" x14ac:dyDescent="0.2">
      <c r="B106" s="6">
        <v>44300</v>
      </c>
      <c r="C106" s="12">
        <f>'Solar 1MW'!C106*Control!$C$8</f>
        <v>0</v>
      </c>
      <c r="D106" s="12">
        <f>'Solar 1MW'!D106*Control!$C$8</f>
        <v>0</v>
      </c>
      <c r="E106" s="12">
        <f>'Solar 1MW'!E106*Control!$C$8</f>
        <v>0</v>
      </c>
      <c r="F106" s="12">
        <f>'Solar 1MW'!F106*Control!$C$8</f>
        <v>0</v>
      </c>
      <c r="G106" s="12">
        <f>'Solar 1MW'!G106*Control!$C$8</f>
        <v>0</v>
      </c>
      <c r="H106" s="12">
        <f>'Solar 1MW'!H106*Control!$C$8</f>
        <v>4.4463774037116668</v>
      </c>
      <c r="I106" s="12">
        <f>'Solar 1MW'!I106*Control!$C$8</f>
        <v>198.49674418472964</v>
      </c>
      <c r="J106" s="12">
        <f>'Solar 1MW'!J106*Control!$C$8</f>
        <v>528.59323560362395</v>
      </c>
      <c r="K106" s="12">
        <f>'Solar 1MW'!K106*Control!$C$8</f>
        <v>872.27203524420008</v>
      </c>
      <c r="L106" s="12">
        <f>'Solar 1MW'!L106*Control!$C$8</f>
        <v>1154.2209349241618</v>
      </c>
      <c r="M106" s="12">
        <f>'Solar 1MW'!M106*Control!$C$8</f>
        <v>1356.7365323232973</v>
      </c>
      <c r="N106" s="12">
        <f>'Solar 1MW'!N106*Control!$C$8</f>
        <v>1481.6277046222601</v>
      </c>
      <c r="O106" s="12">
        <f>'Solar 1MW'!O106*Control!$C$8</f>
        <v>1492.5596145401162</v>
      </c>
      <c r="P106" s="12">
        <f>'Solar 1MW'!P106*Control!$C$8</f>
        <v>1424.6087500147364</v>
      </c>
      <c r="Q106" s="12">
        <f>'Solar 1MW'!Q106*Control!$C$8</f>
        <v>1254.5742950334034</v>
      </c>
      <c r="R106" s="12">
        <f>'Solar 1MW'!R106*Control!$C$8</f>
        <v>993.07357217820868</v>
      </c>
      <c r="S106" s="12">
        <f>'Solar 1MW'!S106*Control!$C$8</f>
        <v>664.41631782044226</v>
      </c>
      <c r="T106" s="12">
        <f>'Solar 1MW'!T106*Control!$C$8</f>
        <v>331.22900582765067</v>
      </c>
      <c r="U106" s="12">
        <f>'Solar 1MW'!U106*Control!$C$8</f>
        <v>38.494479340963494</v>
      </c>
      <c r="V106" s="12">
        <f>'Solar 1MW'!V106*Control!$C$8</f>
        <v>0</v>
      </c>
      <c r="W106" s="12">
        <f>'Solar 1MW'!W106*Control!$C$8</f>
        <v>0</v>
      </c>
      <c r="X106" s="12">
        <f>'Solar 1MW'!X106*Control!$C$8</f>
        <v>0</v>
      </c>
      <c r="Y106" s="12">
        <f>'Solar 1MW'!Y106*Control!$C$8</f>
        <v>0</v>
      </c>
      <c r="Z106" s="12">
        <f>'Solar 1MW'!Z106*Control!$C$8</f>
        <v>0</v>
      </c>
      <c r="AB106" s="7">
        <f t="shared" si="1"/>
        <v>11795.349599061507</v>
      </c>
    </row>
    <row r="107" spans="2:28" x14ac:dyDescent="0.2">
      <c r="B107" s="6">
        <v>44301</v>
      </c>
      <c r="C107" s="12">
        <f>'Solar 1MW'!C107*Control!$C$8</f>
        <v>0</v>
      </c>
      <c r="D107" s="12">
        <f>'Solar 1MW'!D107*Control!$C$8</f>
        <v>0</v>
      </c>
      <c r="E107" s="12">
        <f>'Solar 1MW'!E107*Control!$C$8</f>
        <v>0</v>
      </c>
      <c r="F107" s="12">
        <f>'Solar 1MW'!F107*Control!$C$8</f>
        <v>0</v>
      </c>
      <c r="G107" s="12">
        <f>'Solar 1MW'!G107*Control!$C$8</f>
        <v>0</v>
      </c>
      <c r="H107" s="12">
        <f>'Solar 1MW'!H107*Control!$C$8</f>
        <v>5.5475117257253741</v>
      </c>
      <c r="I107" s="12">
        <f>'Solar 1MW'!I107*Control!$C$8</f>
        <v>199.18097164001989</v>
      </c>
      <c r="J107" s="12">
        <f>'Solar 1MW'!J107*Control!$C$8</f>
        <v>471.37766391124671</v>
      </c>
      <c r="K107" s="12">
        <f>'Solar 1MW'!K107*Control!$C$8</f>
        <v>781.592235709752</v>
      </c>
      <c r="L107" s="12">
        <f>'Solar 1MW'!L107*Control!$C$8</f>
        <v>1135.8962226158126</v>
      </c>
      <c r="M107" s="12">
        <f>'Solar 1MW'!M107*Control!$C$8</f>
        <v>1261.6525100881306</v>
      </c>
      <c r="N107" s="12">
        <f>'Solar 1MW'!N107*Control!$C$8</f>
        <v>1254.2597076976379</v>
      </c>
      <c r="O107" s="12">
        <f>'Solar 1MW'!O107*Control!$C$8</f>
        <v>1377.8925306535375</v>
      </c>
      <c r="P107" s="12">
        <f>'Solar 1MW'!P107*Control!$C$8</f>
        <v>1141.0869136559461</v>
      </c>
      <c r="Q107" s="12">
        <f>'Solar 1MW'!Q107*Control!$C$8</f>
        <v>937.23432007980625</v>
      </c>
      <c r="R107" s="12">
        <f>'Solar 1MW'!R107*Control!$C$8</f>
        <v>711.4078011004359</v>
      </c>
      <c r="S107" s="12">
        <f>'Solar 1MW'!S107*Control!$C$8</f>
        <v>392.85666490414098</v>
      </c>
      <c r="T107" s="12">
        <f>'Solar 1MW'!T107*Control!$C$8</f>
        <v>129.63357638562934</v>
      </c>
      <c r="U107" s="12">
        <f>'Solar 1MW'!U107*Control!$C$8</f>
        <v>5.5353214664644561</v>
      </c>
      <c r="V107" s="12">
        <f>'Solar 1MW'!V107*Control!$C$8</f>
        <v>0</v>
      </c>
      <c r="W107" s="12">
        <f>'Solar 1MW'!W107*Control!$C$8</f>
        <v>0</v>
      </c>
      <c r="X107" s="12">
        <f>'Solar 1MW'!X107*Control!$C$8</f>
        <v>0</v>
      </c>
      <c r="Y107" s="12">
        <f>'Solar 1MW'!Y107*Control!$C$8</f>
        <v>0</v>
      </c>
      <c r="Z107" s="12">
        <f>'Solar 1MW'!Z107*Control!$C$8</f>
        <v>0</v>
      </c>
      <c r="AB107" s="7">
        <f t="shared" si="1"/>
        <v>9805.1539516342873</v>
      </c>
    </row>
    <row r="108" spans="2:28" x14ac:dyDescent="0.2">
      <c r="B108" s="6">
        <v>44302</v>
      </c>
      <c r="C108" s="12">
        <f>'Solar 1MW'!C108*Control!$C$8</f>
        <v>0</v>
      </c>
      <c r="D108" s="12">
        <f>'Solar 1MW'!D108*Control!$C$8</f>
        <v>0</v>
      </c>
      <c r="E108" s="12">
        <f>'Solar 1MW'!E108*Control!$C$8</f>
        <v>0</v>
      </c>
      <c r="F108" s="12">
        <f>'Solar 1MW'!F108*Control!$C$8</f>
        <v>0</v>
      </c>
      <c r="G108" s="12">
        <f>'Solar 1MW'!G108*Control!$C$8</f>
        <v>0</v>
      </c>
      <c r="H108" s="12">
        <f>'Solar 1MW'!H108*Control!$C$8</f>
        <v>6.9457737863697382</v>
      </c>
      <c r="I108" s="12">
        <f>'Solar 1MW'!I108*Control!$C$8</f>
        <v>206.30637479511182</v>
      </c>
      <c r="J108" s="12">
        <f>'Solar 1MW'!J108*Control!$C$8</f>
        <v>483.5128703884065</v>
      </c>
      <c r="K108" s="12">
        <f>'Solar 1MW'!K108*Control!$C$8</f>
        <v>758.32850222988225</v>
      </c>
      <c r="L108" s="12">
        <f>'Solar 1MW'!L108*Control!$C$8</f>
        <v>1042.9356648970638</v>
      </c>
      <c r="M108" s="12">
        <f>'Solar 1MW'!M108*Control!$C$8</f>
        <v>1190.7917127069184</v>
      </c>
      <c r="N108" s="12">
        <f>'Solar 1MW'!N108*Control!$C$8</f>
        <v>1255.1248228709935</v>
      </c>
      <c r="O108" s="12">
        <f>'Solar 1MW'!O108*Control!$C$8</f>
        <v>1350.3661387740435</v>
      </c>
      <c r="P108" s="12">
        <f>'Solar 1MW'!P108*Control!$C$8</f>
        <v>1355.6354766481179</v>
      </c>
      <c r="Q108" s="12">
        <f>'Solar 1MW'!Q108*Control!$C$8</f>
        <v>1203.4538529714855</v>
      </c>
      <c r="R108" s="12">
        <f>'Solar 1MW'!R108*Control!$C$8</f>
        <v>975.69262187715651</v>
      </c>
      <c r="S108" s="12">
        <f>'Solar 1MW'!S108*Control!$C$8</f>
        <v>671.94281982863538</v>
      </c>
      <c r="T108" s="12">
        <f>'Solar 1MW'!T108*Control!$C$8</f>
        <v>322.70368902840158</v>
      </c>
      <c r="U108" s="12">
        <f>'Solar 1MW'!U108*Control!$C$8</f>
        <v>68.167143318718814</v>
      </c>
      <c r="V108" s="12">
        <f>'Solar 1MW'!V108*Control!$C$8</f>
        <v>0</v>
      </c>
      <c r="W108" s="12">
        <f>'Solar 1MW'!W108*Control!$C$8</f>
        <v>0</v>
      </c>
      <c r="X108" s="12">
        <f>'Solar 1MW'!X108*Control!$C$8</f>
        <v>0</v>
      </c>
      <c r="Y108" s="12">
        <f>'Solar 1MW'!Y108*Control!$C$8</f>
        <v>0</v>
      </c>
      <c r="Z108" s="12">
        <f>'Solar 1MW'!Z108*Control!$C$8</f>
        <v>0</v>
      </c>
      <c r="AB108" s="7">
        <f t="shared" si="1"/>
        <v>10891.907464121306</v>
      </c>
    </row>
    <row r="109" spans="2:28" x14ac:dyDescent="0.2">
      <c r="B109" s="6">
        <v>44303</v>
      </c>
      <c r="C109" s="12">
        <f>'Solar 1MW'!C109*Control!$C$8</f>
        <v>0</v>
      </c>
      <c r="D109" s="12">
        <f>'Solar 1MW'!D109*Control!$C$8</f>
        <v>0</v>
      </c>
      <c r="E109" s="12">
        <f>'Solar 1MW'!E109*Control!$C$8</f>
        <v>0</v>
      </c>
      <c r="F109" s="12">
        <f>'Solar 1MW'!F109*Control!$C$8</f>
        <v>0</v>
      </c>
      <c r="G109" s="12">
        <f>'Solar 1MW'!G109*Control!$C$8</f>
        <v>0</v>
      </c>
      <c r="H109" s="12">
        <f>'Solar 1MW'!H109*Control!$C$8</f>
        <v>20.946797751955661</v>
      </c>
      <c r="I109" s="12">
        <f>'Solar 1MW'!I109*Control!$C$8</f>
        <v>264.1747152092027</v>
      </c>
      <c r="J109" s="12">
        <f>'Solar 1MW'!J109*Control!$C$8</f>
        <v>650.62952783051276</v>
      </c>
      <c r="K109" s="12">
        <f>'Solar 1MW'!K109*Control!$C$8</f>
        <v>1034.520453665333</v>
      </c>
      <c r="L109" s="12">
        <f>'Solar 1MW'!L109*Control!$C$8</f>
        <v>1180.8035647963591</v>
      </c>
      <c r="M109" s="12">
        <f>'Solar 1MW'!M109*Control!$C$8</f>
        <v>1230.5870106812729</v>
      </c>
      <c r="N109" s="12">
        <f>'Solar 1MW'!N109*Control!$C$8</f>
        <v>1101.6848498512988</v>
      </c>
      <c r="O109" s="12">
        <f>'Solar 1MW'!O109*Control!$C$8</f>
        <v>1216.3519337378773</v>
      </c>
      <c r="P109" s="12">
        <f>'Solar 1MW'!P109*Control!$C$8</f>
        <v>970.18734350125783</v>
      </c>
      <c r="Q109" s="12">
        <f>'Solar 1MW'!Q109*Control!$C$8</f>
        <v>831.29703476072439</v>
      </c>
      <c r="R109" s="12">
        <f>'Solar 1MW'!R109*Control!$C$8</f>
        <v>445.31410314306277</v>
      </c>
      <c r="S109" s="12">
        <f>'Solar 1MW'!S109*Control!$C$8</f>
        <v>275.55491208052507</v>
      </c>
      <c r="T109" s="12">
        <f>'Solar 1MW'!T109*Control!$C$8</f>
        <v>48.220733294497911</v>
      </c>
      <c r="U109" s="12">
        <f>'Solar 1MW'!U109*Control!$C$8</f>
        <v>13.782857648232444</v>
      </c>
      <c r="V109" s="12">
        <f>'Solar 1MW'!V109*Control!$C$8</f>
        <v>0</v>
      </c>
      <c r="W109" s="12">
        <f>'Solar 1MW'!W109*Control!$C$8</f>
        <v>0</v>
      </c>
      <c r="X109" s="12">
        <f>'Solar 1MW'!X109*Control!$C$8</f>
        <v>0</v>
      </c>
      <c r="Y109" s="12">
        <f>'Solar 1MW'!Y109*Control!$C$8</f>
        <v>0</v>
      </c>
      <c r="Z109" s="12">
        <f>'Solar 1MW'!Z109*Control!$C$8</f>
        <v>0</v>
      </c>
      <c r="AB109" s="7">
        <f t="shared" si="1"/>
        <v>9284.0558379521117</v>
      </c>
    </row>
    <row r="110" spans="2:28" x14ac:dyDescent="0.2">
      <c r="B110" s="6">
        <v>44304</v>
      </c>
      <c r="C110" s="12">
        <f>'Solar 1MW'!C110*Control!$C$8</f>
        <v>0</v>
      </c>
      <c r="D110" s="12">
        <f>'Solar 1MW'!D110*Control!$C$8</f>
        <v>0</v>
      </c>
      <c r="E110" s="12">
        <f>'Solar 1MW'!E110*Control!$C$8</f>
        <v>0</v>
      </c>
      <c r="F110" s="12">
        <f>'Solar 1MW'!F110*Control!$C$8</f>
        <v>0</v>
      </c>
      <c r="G110" s="12">
        <f>'Solar 1MW'!G110*Control!$C$8</f>
        <v>0</v>
      </c>
      <c r="H110" s="12">
        <f>'Solar 1MW'!H110*Control!$C$8</f>
        <v>15.37624250388545</v>
      </c>
      <c r="I110" s="12">
        <f>'Solar 1MW'!I110*Control!$C$8</f>
        <v>234.70574653135569</v>
      </c>
      <c r="J110" s="12">
        <f>'Solar 1MW'!J110*Control!$C$8</f>
        <v>645.82420627669239</v>
      </c>
      <c r="K110" s="12">
        <f>'Solar 1MW'!K110*Control!$C$8</f>
        <v>896.96714110180335</v>
      </c>
      <c r="L110" s="12">
        <f>'Solar 1MW'!L110*Control!$C$8</f>
        <v>993.15221901215011</v>
      </c>
      <c r="M110" s="12">
        <f>'Solar 1MW'!M110*Control!$C$8</f>
        <v>1153.513113418689</v>
      </c>
      <c r="N110" s="12">
        <f>'Solar 1MW'!N110*Control!$C$8</f>
        <v>1167.1190156905532</v>
      </c>
      <c r="O110" s="12">
        <f>'Solar 1MW'!O110*Control!$C$8</f>
        <v>1222.0931526156005</v>
      </c>
      <c r="P110" s="12">
        <f>'Solar 1MW'!P110*Control!$C$8</f>
        <v>1189.0614823602075</v>
      </c>
      <c r="Q110" s="12">
        <f>'Solar 1MW'!Q110*Control!$C$8</f>
        <v>907.11258268024551</v>
      </c>
      <c r="R110" s="12">
        <f>'Solar 1MW'!R110*Control!$C$8</f>
        <v>521.97903686915117</v>
      </c>
      <c r="S110" s="12">
        <f>'Solar 1MW'!S110*Control!$C$8</f>
        <v>443.24569141040371</v>
      </c>
      <c r="T110" s="12">
        <f>'Solar 1MW'!T110*Control!$C$8</f>
        <v>237.1280690167512</v>
      </c>
      <c r="U110" s="12">
        <f>'Solar 1MW'!U110*Control!$C$8</f>
        <v>76.312595910030851</v>
      </c>
      <c r="V110" s="12">
        <f>'Solar 1MW'!V110*Control!$C$8</f>
        <v>0</v>
      </c>
      <c r="W110" s="12">
        <f>'Solar 1MW'!W110*Control!$C$8</f>
        <v>0</v>
      </c>
      <c r="X110" s="12">
        <f>'Solar 1MW'!X110*Control!$C$8</f>
        <v>0</v>
      </c>
      <c r="Y110" s="12">
        <f>'Solar 1MW'!Y110*Control!$C$8</f>
        <v>0</v>
      </c>
      <c r="Z110" s="12">
        <f>'Solar 1MW'!Z110*Control!$C$8</f>
        <v>0</v>
      </c>
      <c r="AB110" s="7">
        <f t="shared" si="1"/>
        <v>9703.5902953975219</v>
      </c>
    </row>
    <row r="111" spans="2:28" x14ac:dyDescent="0.2">
      <c r="B111" s="6">
        <v>44305</v>
      </c>
      <c r="C111" s="12">
        <f>'Solar 1MW'!C111*Control!$C$8</f>
        <v>0</v>
      </c>
      <c r="D111" s="12">
        <f>'Solar 1MW'!D111*Control!$C$8</f>
        <v>0</v>
      </c>
      <c r="E111" s="12">
        <f>'Solar 1MW'!E111*Control!$C$8</f>
        <v>0</v>
      </c>
      <c r="F111" s="12">
        <f>'Solar 1MW'!F111*Control!$C$8</f>
        <v>0</v>
      </c>
      <c r="G111" s="12">
        <f>'Solar 1MW'!G111*Control!$C$8</f>
        <v>0</v>
      </c>
      <c r="H111" s="12">
        <f>'Solar 1MW'!H111*Control!$C$8</f>
        <v>11.281888328895544</v>
      </c>
      <c r="I111" s="12">
        <f>'Solar 1MW'!I111*Control!$C$8</f>
        <v>230.53746433246087</v>
      </c>
      <c r="J111" s="12">
        <f>'Solar 1MW'!J111*Control!$C$8</f>
        <v>527.39780372771452</v>
      </c>
      <c r="K111" s="12">
        <f>'Solar 1MW'!K111*Control!$C$8</f>
        <v>894.84367658538508</v>
      </c>
      <c r="L111" s="12">
        <f>'Solar 1MW'!L111*Control!$C$8</f>
        <v>1079.2705021779964</v>
      </c>
      <c r="M111" s="12">
        <f>'Solar 1MW'!M111*Control!$C$8</f>
        <v>1241.5189205991292</v>
      </c>
      <c r="N111" s="12">
        <f>'Solar 1MW'!N111*Control!$C$8</f>
        <v>1359.9610525148955</v>
      </c>
      <c r="O111" s="12">
        <f>'Solar 1MW'!O111*Control!$C$8</f>
        <v>1111.3584104260922</v>
      </c>
      <c r="P111" s="12">
        <f>'Solar 1MW'!P111*Control!$C$8</f>
        <v>994.25327468732996</v>
      </c>
      <c r="Q111" s="12">
        <f>'Solar 1MW'!Q111*Control!$C$8</f>
        <v>918.28043309992597</v>
      </c>
      <c r="R111" s="12">
        <f>'Solar 1MW'!R111*Control!$C$8</f>
        <v>838.76848398515847</v>
      </c>
      <c r="S111" s="12">
        <f>'Solar 1MW'!S111*Control!$C$8</f>
        <v>670.80244073648498</v>
      </c>
      <c r="T111" s="12">
        <f>'Solar 1MW'!T111*Control!$C$8</f>
        <v>387.59519171346057</v>
      </c>
      <c r="U111" s="12">
        <f>'Solar 1MW'!U111*Control!$C$8</f>
        <v>90.821363835542527</v>
      </c>
      <c r="V111" s="12">
        <f>'Solar 1MW'!V111*Control!$C$8</f>
        <v>0</v>
      </c>
      <c r="W111" s="12">
        <f>'Solar 1MW'!W111*Control!$C$8</f>
        <v>0</v>
      </c>
      <c r="X111" s="12">
        <f>'Solar 1MW'!X111*Control!$C$8</f>
        <v>0</v>
      </c>
      <c r="Y111" s="12">
        <f>'Solar 1MW'!Y111*Control!$C$8</f>
        <v>0</v>
      </c>
      <c r="Z111" s="12">
        <f>'Solar 1MW'!Z111*Control!$C$8</f>
        <v>0</v>
      </c>
      <c r="AB111" s="7">
        <f t="shared" si="1"/>
        <v>10356.690906750471</v>
      </c>
    </row>
    <row r="112" spans="2:28" x14ac:dyDescent="0.2">
      <c r="B112" s="6">
        <v>44306</v>
      </c>
      <c r="C112" s="12">
        <f>'Solar 1MW'!C112*Control!$C$8</f>
        <v>0</v>
      </c>
      <c r="D112" s="12">
        <f>'Solar 1MW'!D112*Control!$C$8</f>
        <v>0</v>
      </c>
      <c r="E112" s="12">
        <f>'Solar 1MW'!E112*Control!$C$8</f>
        <v>0</v>
      </c>
      <c r="F112" s="12">
        <f>'Solar 1MW'!F112*Control!$C$8</f>
        <v>0</v>
      </c>
      <c r="G112" s="12">
        <f>'Solar 1MW'!G112*Control!$C$8</f>
        <v>0</v>
      </c>
      <c r="H112" s="12">
        <f>'Solar 1MW'!H112*Control!$C$8</f>
        <v>10.155665666854526</v>
      </c>
      <c r="I112" s="12">
        <f>'Solar 1MW'!I112*Control!$C$8</f>
        <v>175.72062107529675</v>
      </c>
      <c r="J112" s="12">
        <f>'Solar 1MW'!J112*Control!$C$8</f>
        <v>353.19506654748693</v>
      </c>
      <c r="K112" s="12">
        <f>'Solar 1MW'!K112*Control!$C$8</f>
        <v>552.65130210630173</v>
      </c>
      <c r="L112" s="12">
        <f>'Solar 1MW'!L112*Control!$C$8</f>
        <v>945.88547181336162</v>
      </c>
      <c r="M112" s="12">
        <f>'Solar 1MW'!M112*Control!$C$8</f>
        <v>1213.9138818856934</v>
      </c>
      <c r="N112" s="12">
        <f>'Solar 1MW'!N112*Control!$C$8</f>
        <v>1251.271128007864</v>
      </c>
      <c r="O112" s="12">
        <f>'Solar 1MW'!O112*Control!$C$8</f>
        <v>1516.5468988922466</v>
      </c>
      <c r="P112" s="12">
        <f>'Solar 1MW'!P112*Control!$C$8</f>
        <v>1218.1608109185299</v>
      </c>
      <c r="Q112" s="12">
        <f>'Solar 1MW'!Q112*Control!$C$8</f>
        <v>1267.236435297971</v>
      </c>
      <c r="R112" s="12">
        <f>'Solar 1MW'!R112*Control!$C$8</f>
        <v>817.53383882097717</v>
      </c>
      <c r="S112" s="12">
        <f>'Solar 1MW'!S112*Control!$C$8</f>
        <v>676.63017113154365</v>
      </c>
      <c r="T112" s="12">
        <f>'Solar 1MW'!T112*Control!$C$8</f>
        <v>356.64766255751499</v>
      </c>
      <c r="U112" s="12">
        <f>'Solar 1MW'!U112*Control!$C$8</f>
        <v>98.5680769787716</v>
      </c>
      <c r="V112" s="12">
        <f>'Solar 1MW'!V112*Control!$C$8</f>
        <v>0</v>
      </c>
      <c r="W112" s="12">
        <f>'Solar 1MW'!W112*Control!$C$8</f>
        <v>0</v>
      </c>
      <c r="X112" s="12">
        <f>'Solar 1MW'!X112*Control!$C$8</f>
        <v>0</v>
      </c>
      <c r="Y112" s="12">
        <f>'Solar 1MW'!Y112*Control!$C$8</f>
        <v>0</v>
      </c>
      <c r="Z112" s="12">
        <f>'Solar 1MW'!Z112*Control!$C$8</f>
        <v>0</v>
      </c>
      <c r="AB112" s="7">
        <f t="shared" si="1"/>
        <v>10454.117031700413</v>
      </c>
    </row>
    <row r="113" spans="2:28" x14ac:dyDescent="0.2">
      <c r="B113" s="6">
        <v>44307</v>
      </c>
      <c r="C113" s="12">
        <f>'Solar 1MW'!C113*Control!$C$8</f>
        <v>0</v>
      </c>
      <c r="D113" s="12">
        <f>'Solar 1MW'!D113*Control!$C$8</f>
        <v>0</v>
      </c>
      <c r="E113" s="12">
        <f>'Solar 1MW'!E113*Control!$C$8</f>
        <v>0</v>
      </c>
      <c r="F113" s="12">
        <f>'Solar 1MW'!F113*Control!$C$8</f>
        <v>0</v>
      </c>
      <c r="G113" s="12">
        <f>'Solar 1MW'!G113*Control!$C$8</f>
        <v>0</v>
      </c>
      <c r="H113" s="12">
        <f>'Solar 1MW'!H113*Control!$C$8</f>
        <v>6.9009450910231322</v>
      </c>
      <c r="I113" s="12">
        <f>'Solar 1MW'!I113*Control!$C$8</f>
        <v>106.25187265484756</v>
      </c>
      <c r="J113" s="12">
        <f>'Solar 1MW'!J113*Control!$C$8</f>
        <v>400.06857957656848</v>
      </c>
      <c r="K113" s="12">
        <f>'Solar 1MW'!K113*Control!$C$8</f>
        <v>718.76914475735214</v>
      </c>
      <c r="L113" s="12">
        <f>'Solar 1MW'!L113*Control!$C$8</f>
        <v>848.99257239754195</v>
      </c>
      <c r="M113" s="12">
        <f>'Solar 1MW'!M113*Control!$C$8</f>
        <v>1235.5417612195815</v>
      </c>
      <c r="N113" s="12">
        <f>'Solar 1MW'!N113*Control!$C$8</f>
        <v>1641.1234838554433</v>
      </c>
      <c r="O113" s="12">
        <f>'Solar 1MW'!O113*Control!$C$8</f>
        <v>1112.7740534370378</v>
      </c>
      <c r="P113" s="12">
        <f>'Solar 1MW'!P113*Control!$C$8</f>
        <v>991.65792916726343</v>
      </c>
      <c r="Q113" s="12">
        <f>'Solar 1MW'!Q113*Control!$C$8</f>
        <v>804.8716985564098</v>
      </c>
      <c r="R113" s="12">
        <f>'Solar 1MW'!R113*Control!$C$8</f>
        <v>782.65396796796097</v>
      </c>
      <c r="S113" s="12">
        <f>'Solar 1MW'!S113*Control!$C$8</f>
        <v>757.8880799598104</v>
      </c>
      <c r="T113" s="12">
        <f>'Solar 1MW'!T113*Control!$C$8</f>
        <v>395.73513902639667</v>
      </c>
      <c r="U113" s="12">
        <f>'Solar 1MW'!U113*Control!$C$8</f>
        <v>97.553532820927401</v>
      </c>
      <c r="V113" s="12">
        <f>'Solar 1MW'!V113*Control!$C$8</f>
        <v>0</v>
      </c>
      <c r="W113" s="12">
        <f>'Solar 1MW'!W113*Control!$C$8</f>
        <v>0</v>
      </c>
      <c r="X113" s="12">
        <f>'Solar 1MW'!X113*Control!$C$8</f>
        <v>0</v>
      </c>
      <c r="Y113" s="12">
        <f>'Solar 1MW'!Y113*Control!$C$8</f>
        <v>0</v>
      </c>
      <c r="Z113" s="12">
        <f>'Solar 1MW'!Z113*Control!$C$8</f>
        <v>0</v>
      </c>
      <c r="AB113" s="7">
        <f t="shared" si="1"/>
        <v>9900.7827604881659</v>
      </c>
    </row>
    <row r="114" spans="2:28" x14ac:dyDescent="0.2">
      <c r="B114" s="6">
        <v>44308</v>
      </c>
      <c r="C114" s="12">
        <f>'Solar 1MW'!C114*Control!$C$8</f>
        <v>0</v>
      </c>
      <c r="D114" s="12">
        <f>'Solar 1MW'!D114*Control!$C$8</f>
        <v>0</v>
      </c>
      <c r="E114" s="12">
        <f>'Solar 1MW'!E114*Control!$C$8</f>
        <v>0</v>
      </c>
      <c r="F114" s="12">
        <f>'Solar 1MW'!F114*Control!$C$8</f>
        <v>0</v>
      </c>
      <c r="G114" s="12">
        <f>'Solar 1MW'!G114*Control!$C$8</f>
        <v>0</v>
      </c>
      <c r="H114" s="12">
        <f>'Solar 1MW'!H114*Control!$C$8</f>
        <v>18.41672910406044</v>
      </c>
      <c r="I114" s="12">
        <f>'Solar 1MW'!I114*Control!$C$8</f>
        <v>242.77491169374457</v>
      </c>
      <c r="J114" s="12">
        <f>'Solar 1MW'!J114*Control!$C$8</f>
        <v>536.39500153061192</v>
      </c>
      <c r="K114" s="12">
        <f>'Solar 1MW'!K114*Control!$C$8</f>
        <v>884.06906033541168</v>
      </c>
      <c r="L114" s="12">
        <f>'Solar 1MW'!L114*Control!$C$8</f>
        <v>1140.0645048147076</v>
      </c>
      <c r="M114" s="12">
        <f>'Solar 1MW'!M114*Control!$C$8</f>
        <v>1339.4342288561868</v>
      </c>
      <c r="N114" s="12">
        <f>'Solar 1MW'!N114*Control!$C$8</f>
        <v>1470.5385010365208</v>
      </c>
      <c r="O114" s="12">
        <f>'Solar 1MW'!O114*Control!$C$8</f>
        <v>1489.7283285182255</v>
      </c>
      <c r="P114" s="12">
        <f>'Solar 1MW'!P114*Control!$C$8</f>
        <v>1413.6768400968799</v>
      </c>
      <c r="Q114" s="12">
        <f>'Solar 1MW'!Q114*Control!$C$8</f>
        <v>1189.6120101977972</v>
      </c>
      <c r="R114" s="12">
        <f>'Solar 1MW'!R114*Control!$C$8</f>
        <v>974.98480037168406</v>
      </c>
      <c r="S114" s="12">
        <f>'Solar 1MW'!S114*Control!$C$8</f>
        <v>662.59957595639582</v>
      </c>
      <c r="T114" s="12">
        <f>'Solar 1MW'!T114*Control!$C$8</f>
        <v>354.28039285587846</v>
      </c>
      <c r="U114" s="12">
        <f>'Solar 1MW'!U114*Control!$C$8</f>
        <v>93.306603788091152</v>
      </c>
      <c r="V114" s="12">
        <f>'Solar 1MW'!V114*Control!$C$8</f>
        <v>0</v>
      </c>
      <c r="W114" s="12">
        <f>'Solar 1MW'!W114*Control!$C$8</f>
        <v>0</v>
      </c>
      <c r="X114" s="12">
        <f>'Solar 1MW'!X114*Control!$C$8</f>
        <v>0</v>
      </c>
      <c r="Y114" s="12">
        <f>'Solar 1MW'!Y114*Control!$C$8</f>
        <v>0</v>
      </c>
      <c r="Z114" s="12">
        <f>'Solar 1MW'!Z114*Control!$C$8</f>
        <v>0</v>
      </c>
      <c r="AB114" s="7">
        <f t="shared" si="1"/>
        <v>11809.881489156196</v>
      </c>
    </row>
    <row r="115" spans="2:28" x14ac:dyDescent="0.2">
      <c r="B115" s="6">
        <v>44309</v>
      </c>
      <c r="C115" s="12">
        <f>'Solar 1MW'!C115*Control!$C$8</f>
        <v>0</v>
      </c>
      <c r="D115" s="12">
        <f>'Solar 1MW'!D115*Control!$C$8</f>
        <v>0</v>
      </c>
      <c r="E115" s="12">
        <f>'Solar 1MW'!E115*Control!$C$8</f>
        <v>0</v>
      </c>
      <c r="F115" s="12">
        <f>'Solar 1MW'!F115*Control!$C$8</f>
        <v>0</v>
      </c>
      <c r="G115" s="12">
        <f>'Solar 1MW'!G115*Control!$C$8</f>
        <v>0</v>
      </c>
      <c r="H115" s="12">
        <f>'Solar 1MW'!H115*Control!$C$8</f>
        <v>21.909434999398542</v>
      </c>
      <c r="I115" s="12">
        <f>'Solar 1MW'!I115*Control!$C$8</f>
        <v>249.05879372566338</v>
      </c>
      <c r="J115" s="12">
        <f>'Solar 1MW'!J115*Control!$C$8</f>
        <v>546.2573145068651</v>
      </c>
      <c r="K115" s="12">
        <f>'Solar 1MW'!K115*Control!$C$8</f>
        <v>835.54396379356058</v>
      </c>
      <c r="L115" s="12">
        <f>'Solar 1MW'!L115*Control!$C$8</f>
        <v>1083.5174312108325</v>
      </c>
      <c r="M115" s="12">
        <f>'Solar 1MW'!M115*Control!$C$8</f>
        <v>1264.5624429439629</v>
      </c>
      <c r="N115" s="12">
        <f>'Solar 1MW'!N115*Control!$C$8</f>
        <v>1349.1864362649219</v>
      </c>
      <c r="O115" s="12">
        <f>'Solar 1MW'!O115*Control!$C$8</f>
        <v>1365.4663308907946</v>
      </c>
      <c r="P115" s="12">
        <f>'Solar 1MW'!P115*Control!$C$8</f>
        <v>1280.4491034001278</v>
      </c>
      <c r="Q115" s="12">
        <f>'Solar 1MW'!Q115*Control!$C$8</f>
        <v>1121.6611456724172</v>
      </c>
      <c r="R115" s="12">
        <f>'Solar 1MW'!R115*Control!$C$8</f>
        <v>897.75360944121735</v>
      </c>
      <c r="S115" s="12">
        <f>'Solar 1MW'!S115*Control!$C$8</f>
        <v>618.97417716909445</v>
      </c>
      <c r="T115" s="12">
        <f>'Solar 1MW'!T115*Control!$C$8</f>
        <v>331.41775822911001</v>
      </c>
      <c r="U115" s="12">
        <f>'Solar 1MW'!U115*Control!$C$8</f>
        <v>93.825672892104464</v>
      </c>
      <c r="V115" s="12">
        <f>'Solar 1MW'!V115*Control!$C$8</f>
        <v>0</v>
      </c>
      <c r="W115" s="12">
        <f>'Solar 1MW'!W115*Control!$C$8</f>
        <v>0</v>
      </c>
      <c r="X115" s="12">
        <f>'Solar 1MW'!X115*Control!$C$8</f>
        <v>0</v>
      </c>
      <c r="Y115" s="12">
        <f>'Solar 1MW'!Y115*Control!$C$8</f>
        <v>0</v>
      </c>
      <c r="Z115" s="12">
        <f>'Solar 1MW'!Z115*Control!$C$8</f>
        <v>0</v>
      </c>
      <c r="AB115" s="7">
        <f t="shared" si="1"/>
        <v>11059.583615140071</v>
      </c>
    </row>
    <row r="116" spans="2:28" x14ac:dyDescent="0.2">
      <c r="B116" s="6">
        <v>44310</v>
      </c>
      <c r="C116" s="12">
        <f>'Solar 1MW'!C116*Control!$C$8</f>
        <v>0</v>
      </c>
      <c r="D116" s="12">
        <f>'Solar 1MW'!D116*Control!$C$8</f>
        <v>0</v>
      </c>
      <c r="E116" s="12">
        <f>'Solar 1MW'!E116*Control!$C$8</f>
        <v>0</v>
      </c>
      <c r="F116" s="12">
        <f>'Solar 1MW'!F116*Control!$C$8</f>
        <v>0</v>
      </c>
      <c r="G116" s="12">
        <f>'Solar 1MW'!G116*Control!$C$8</f>
        <v>0</v>
      </c>
      <c r="H116" s="12">
        <f>'Solar 1MW'!H116*Control!$C$8</f>
        <v>23.365187895654074</v>
      </c>
      <c r="I116" s="12">
        <f>'Solar 1MW'!I116*Control!$C$8</f>
        <v>238.07183102404812</v>
      </c>
      <c r="J116" s="12">
        <f>'Solar 1MW'!J116*Control!$C$8</f>
        <v>487.2957831009885</v>
      </c>
      <c r="K116" s="12">
        <f>'Solar 1MW'!K116*Control!$C$8</f>
        <v>739.26450968248423</v>
      </c>
      <c r="L116" s="12">
        <f>'Solar 1MW'!L116*Control!$C$8</f>
        <v>942.5823047878223</v>
      </c>
      <c r="M116" s="12">
        <f>'Solar 1MW'!M116*Control!$C$8</f>
        <v>1087.7643602436688</v>
      </c>
      <c r="N116" s="12">
        <f>'Solar 1MW'!N116*Control!$C$8</f>
        <v>1192.5219430536295</v>
      </c>
      <c r="O116" s="12">
        <f>'Solar 1MW'!O116*Control!$C$8</f>
        <v>1178.9946876157067</v>
      </c>
      <c r="P116" s="12">
        <f>'Solar 1MW'!P116*Control!$C$8</f>
        <v>1113.7178154443347</v>
      </c>
      <c r="Q116" s="12">
        <f>'Solar 1MW'!Q116*Control!$C$8</f>
        <v>934.16709355609112</v>
      </c>
      <c r="R116" s="12">
        <f>'Solar 1MW'!R116*Control!$C$8</f>
        <v>737.95110755566236</v>
      </c>
      <c r="S116" s="12">
        <f>'Solar 1MW'!S116*Control!$C$8</f>
        <v>506.03732362922688</v>
      </c>
      <c r="T116" s="12">
        <f>'Solar 1MW'!T116*Control!$C$8</f>
        <v>261.50858753858893</v>
      </c>
      <c r="U116" s="12">
        <f>'Solar 1MW'!U116*Control!$C$8</f>
        <v>79.496219747979211</v>
      </c>
      <c r="V116" s="12">
        <f>'Solar 1MW'!V116*Control!$C$8</f>
        <v>0</v>
      </c>
      <c r="W116" s="12">
        <f>'Solar 1MW'!W116*Control!$C$8</f>
        <v>0</v>
      </c>
      <c r="X116" s="12">
        <f>'Solar 1MW'!X116*Control!$C$8</f>
        <v>0</v>
      </c>
      <c r="Y116" s="12">
        <f>'Solar 1MW'!Y116*Control!$C$8</f>
        <v>0</v>
      </c>
      <c r="Z116" s="12">
        <f>'Solar 1MW'!Z116*Control!$C$8</f>
        <v>0</v>
      </c>
      <c r="AB116" s="7">
        <f t="shared" si="1"/>
        <v>9522.7387548758852</v>
      </c>
    </row>
    <row r="117" spans="2:28" x14ac:dyDescent="0.2">
      <c r="B117" s="6">
        <v>44311</v>
      </c>
      <c r="C117" s="12">
        <f>'Solar 1MW'!C117*Control!$C$8</f>
        <v>0</v>
      </c>
      <c r="D117" s="12">
        <f>'Solar 1MW'!D117*Control!$C$8</f>
        <v>0</v>
      </c>
      <c r="E117" s="12">
        <f>'Solar 1MW'!E117*Control!$C$8</f>
        <v>0</v>
      </c>
      <c r="F117" s="12">
        <f>'Solar 1MW'!F117*Control!$C$8</f>
        <v>0</v>
      </c>
      <c r="G117" s="12">
        <f>'Solar 1MW'!G117*Control!$C$8</f>
        <v>0</v>
      </c>
      <c r="H117" s="12">
        <f>'Solar 1MW'!H117*Control!$C$8</f>
        <v>44.392991886569391</v>
      </c>
      <c r="I117" s="12">
        <f>'Solar 1MW'!I117*Control!$C$8</f>
        <v>366.69086325183326</v>
      </c>
      <c r="J117" s="12">
        <f>'Solar 1MW'!J117*Control!$C$8</f>
        <v>632.90253146011855</v>
      </c>
      <c r="K117" s="12">
        <f>'Solar 1MW'!K117*Control!$C$8</f>
        <v>199.60566454330353</v>
      </c>
      <c r="L117" s="12">
        <f>'Solar 1MW'!L117*Control!$C$8</f>
        <v>529.14376344121365</v>
      </c>
      <c r="M117" s="12">
        <f>'Solar 1MW'!M117*Control!$C$8</f>
        <v>478.67609010100978</v>
      </c>
      <c r="N117" s="12">
        <f>'Solar 1MW'!N117*Control!$C$8</f>
        <v>710.4561744097449</v>
      </c>
      <c r="O117" s="12">
        <f>'Solar 1MW'!O117*Control!$C$8</f>
        <v>918.51637360175039</v>
      </c>
      <c r="P117" s="12">
        <f>'Solar 1MW'!P117*Control!$C$8</f>
        <v>811.94991361113705</v>
      </c>
      <c r="Q117" s="12">
        <f>'Solar 1MW'!Q117*Control!$C$8</f>
        <v>916.8647900889805</v>
      </c>
      <c r="R117" s="12">
        <f>'Solar 1MW'!R117*Control!$C$8</f>
        <v>769.49635264956271</v>
      </c>
      <c r="S117" s="12">
        <f>'Solar 1MW'!S117*Control!$C$8</f>
        <v>323.6002629353336</v>
      </c>
      <c r="T117" s="12">
        <f>'Solar 1MW'!T117*Control!$C$8</f>
        <v>35.03323217920196</v>
      </c>
      <c r="U117" s="12">
        <f>'Solar 1MW'!U117*Control!$C$8</f>
        <v>10.272062981087815</v>
      </c>
      <c r="V117" s="12">
        <f>'Solar 1MW'!V117*Control!$C$8</f>
        <v>0</v>
      </c>
      <c r="W117" s="12">
        <f>'Solar 1MW'!W117*Control!$C$8</f>
        <v>0</v>
      </c>
      <c r="X117" s="12">
        <f>'Solar 1MW'!X117*Control!$C$8</f>
        <v>0</v>
      </c>
      <c r="Y117" s="12">
        <f>'Solar 1MW'!Y117*Control!$C$8</f>
        <v>0</v>
      </c>
      <c r="Z117" s="12">
        <f>'Solar 1MW'!Z117*Control!$C$8</f>
        <v>0</v>
      </c>
      <c r="AB117" s="7">
        <f t="shared" si="1"/>
        <v>6747.6010671408476</v>
      </c>
    </row>
    <row r="118" spans="2:28" x14ac:dyDescent="0.2">
      <c r="B118" s="6">
        <v>44312</v>
      </c>
      <c r="C118" s="12">
        <f>'Solar 1MW'!C118*Control!$C$8</f>
        <v>0</v>
      </c>
      <c r="D118" s="12">
        <f>'Solar 1MW'!D118*Control!$C$8</f>
        <v>0</v>
      </c>
      <c r="E118" s="12">
        <f>'Solar 1MW'!E118*Control!$C$8</f>
        <v>0</v>
      </c>
      <c r="F118" s="12">
        <f>'Solar 1MW'!F118*Control!$C$8</f>
        <v>0</v>
      </c>
      <c r="G118" s="12">
        <f>'Solar 1MW'!G118*Control!$C$8</f>
        <v>0</v>
      </c>
      <c r="H118" s="12">
        <f>'Solar 1MW'!H118*Control!$C$8</f>
        <v>18.339655206797854</v>
      </c>
      <c r="I118" s="12">
        <f>'Solar 1MW'!I118*Control!$C$8</f>
        <v>194.61159058802386</v>
      </c>
      <c r="J118" s="12">
        <f>'Solar 1MW'!J118*Control!$C$8</f>
        <v>363.96968279746039</v>
      </c>
      <c r="K118" s="12">
        <f>'Solar 1MW'!K118*Control!$C$8</f>
        <v>535.34899863919111</v>
      </c>
      <c r="L118" s="12">
        <f>'Solar 1MW'!L118*Control!$C$8</f>
        <v>752.97265283847219</v>
      </c>
      <c r="M118" s="12">
        <f>'Solar 1MW'!M118*Control!$C$8</f>
        <v>806.75922257100387</v>
      </c>
      <c r="N118" s="12">
        <f>'Solar 1MW'!N118*Control!$C$8</f>
        <v>889.57433871131059</v>
      </c>
      <c r="O118" s="12">
        <f>'Solar 1MW'!O118*Control!$C$8</f>
        <v>860.08177598328098</v>
      </c>
      <c r="P118" s="12">
        <f>'Solar 1MW'!P118*Control!$C$8</f>
        <v>863.93547084641023</v>
      </c>
      <c r="Q118" s="12">
        <f>'Solar 1MW'!Q118*Control!$C$8</f>
        <v>719.26461981118302</v>
      </c>
      <c r="R118" s="12">
        <f>'Solar 1MW'!R118*Control!$C$8</f>
        <v>574.9240854785096</v>
      </c>
      <c r="S118" s="12">
        <f>'Solar 1MW'!S118*Control!$C$8</f>
        <v>370.0805417947081</v>
      </c>
      <c r="T118" s="12">
        <f>'Solar 1MW'!T118*Control!$C$8</f>
        <v>210.16006965824107</v>
      </c>
      <c r="U118" s="12">
        <f>'Solar 1MW'!U118*Control!$C$8</f>
        <v>72.510021488963588</v>
      </c>
      <c r="V118" s="12">
        <f>'Solar 1MW'!V118*Control!$C$8</f>
        <v>0</v>
      </c>
      <c r="W118" s="12">
        <f>'Solar 1MW'!W118*Control!$C$8</f>
        <v>0</v>
      </c>
      <c r="X118" s="12">
        <f>'Solar 1MW'!X118*Control!$C$8</f>
        <v>0</v>
      </c>
      <c r="Y118" s="12">
        <f>'Solar 1MW'!Y118*Control!$C$8</f>
        <v>0</v>
      </c>
      <c r="Z118" s="12">
        <f>'Solar 1MW'!Z118*Control!$C$8</f>
        <v>0</v>
      </c>
      <c r="AB118" s="7">
        <f t="shared" si="1"/>
        <v>7232.5327264135567</v>
      </c>
    </row>
    <row r="119" spans="2:28" x14ac:dyDescent="0.2">
      <c r="B119" s="6">
        <v>44313</v>
      </c>
      <c r="C119" s="12">
        <f>'Solar 1MW'!C119*Control!$C$8</f>
        <v>0</v>
      </c>
      <c r="D119" s="12">
        <f>'Solar 1MW'!D119*Control!$C$8</f>
        <v>0</v>
      </c>
      <c r="E119" s="12">
        <f>'Solar 1MW'!E119*Control!$C$8</f>
        <v>0</v>
      </c>
      <c r="F119" s="12">
        <f>'Solar 1MW'!F119*Control!$C$8</f>
        <v>0</v>
      </c>
      <c r="G119" s="12">
        <f>'Solar 1MW'!G119*Control!$C$8</f>
        <v>0</v>
      </c>
      <c r="H119" s="12">
        <f>'Solar 1MW'!H119*Control!$C$8</f>
        <v>77.602403986669998</v>
      </c>
      <c r="I119" s="12">
        <f>'Solar 1MW'!I119*Control!$C$8</f>
        <v>329.18418814517389</v>
      </c>
      <c r="J119" s="12">
        <f>'Solar 1MW'!J119*Control!$C$8</f>
        <v>436.89102722793751</v>
      </c>
      <c r="K119" s="12">
        <f>'Solar 1MW'!K119*Control!$C$8</f>
        <v>519.02978059634825</v>
      </c>
      <c r="L119" s="12">
        <f>'Solar 1MW'!L119*Control!$C$8</f>
        <v>804.24252388487878</v>
      </c>
      <c r="M119" s="12">
        <f>'Solar 1MW'!M119*Control!$C$8</f>
        <v>988.27611530778256</v>
      </c>
      <c r="N119" s="12">
        <f>'Solar 1MW'!N119*Control!$C$8</f>
        <v>948.63811100131113</v>
      </c>
      <c r="O119" s="12">
        <f>'Solar 1MW'!O119*Control!$C$8</f>
        <v>790.40068111119012</v>
      </c>
      <c r="P119" s="12">
        <f>'Solar 1MW'!P119*Control!$C$8</f>
        <v>702.48138544808569</v>
      </c>
      <c r="Q119" s="12">
        <f>'Solar 1MW'!Q119*Control!$C$8</f>
        <v>853.23950143037837</v>
      </c>
      <c r="R119" s="12">
        <f>'Solar 1MW'!R119*Control!$C$8</f>
        <v>599.72143222023692</v>
      </c>
      <c r="S119" s="12">
        <f>'Solar 1MW'!S119*Control!$C$8</f>
        <v>222.3345995523716</v>
      </c>
      <c r="T119" s="12">
        <f>'Solar 1MW'!T119*Control!$C$8</f>
        <v>194.48575565371763</v>
      </c>
      <c r="U119" s="12">
        <f>'Solar 1MW'!U119*Control!$C$8</f>
        <v>90.074218913099116</v>
      </c>
      <c r="V119" s="12">
        <f>'Solar 1MW'!V119*Control!$C$8</f>
        <v>0</v>
      </c>
      <c r="W119" s="12">
        <f>'Solar 1MW'!W119*Control!$C$8</f>
        <v>0</v>
      </c>
      <c r="X119" s="12">
        <f>'Solar 1MW'!X119*Control!$C$8</f>
        <v>0</v>
      </c>
      <c r="Y119" s="12">
        <f>'Solar 1MW'!Y119*Control!$C$8</f>
        <v>0</v>
      </c>
      <c r="Z119" s="12">
        <f>'Solar 1MW'!Z119*Control!$C$8</f>
        <v>0</v>
      </c>
      <c r="AB119" s="7">
        <f t="shared" si="1"/>
        <v>7556.601724479181</v>
      </c>
    </row>
    <row r="120" spans="2:28" x14ac:dyDescent="0.2">
      <c r="B120" s="6">
        <v>44314</v>
      </c>
      <c r="C120" s="12">
        <f>'Solar 1MW'!C120*Control!$C$8</f>
        <v>0</v>
      </c>
      <c r="D120" s="12">
        <f>'Solar 1MW'!D120*Control!$C$8</f>
        <v>0</v>
      </c>
      <c r="E120" s="12">
        <f>'Solar 1MW'!E120*Control!$C$8</f>
        <v>0</v>
      </c>
      <c r="F120" s="12">
        <f>'Solar 1MW'!F120*Control!$C$8</f>
        <v>0</v>
      </c>
      <c r="G120" s="12">
        <f>'Solar 1MW'!G120*Control!$C$8</f>
        <v>0</v>
      </c>
      <c r="H120" s="12">
        <f>'Solar 1MW'!H120*Control!$C$8</f>
        <v>60.403127872022615</v>
      </c>
      <c r="I120" s="12">
        <f>'Solar 1MW'!I120*Control!$C$8</f>
        <v>266.83297819642246</v>
      </c>
      <c r="J120" s="12">
        <f>'Solar 1MW'!J120*Control!$C$8</f>
        <v>529.17522217479041</v>
      </c>
      <c r="K120" s="12">
        <f>'Solar 1MW'!K120*Control!$C$8</f>
        <v>794.96219747979205</v>
      </c>
      <c r="L120" s="12">
        <f>'Solar 1MW'!L120*Control!$C$8</f>
        <v>1005.4997719409519</v>
      </c>
      <c r="M120" s="12">
        <f>'Solar 1MW'!M120*Control!$C$8</f>
        <v>1155.6365779351072</v>
      </c>
      <c r="N120" s="12">
        <f>'Solar 1MW'!N120*Control!$C$8</f>
        <v>1225.9468474787295</v>
      </c>
      <c r="O120" s="12">
        <f>'Solar 1MW'!O120*Control!$C$8</f>
        <v>1197.2407530901141</v>
      </c>
      <c r="P120" s="12">
        <f>'Solar 1MW'!P120*Control!$C$8</f>
        <v>1113.009993938862</v>
      </c>
      <c r="Q120" s="12">
        <f>'Solar 1MW'!Q120*Control!$C$8</f>
        <v>1018.712440043109</v>
      </c>
      <c r="R120" s="12">
        <f>'Solar 1MW'!R120*Control!$C$8</f>
        <v>833.49914611108375</v>
      </c>
      <c r="S120" s="12">
        <f>'Solar 1MW'!S120*Control!$C$8</f>
        <v>555.66347584625782</v>
      </c>
      <c r="T120" s="12">
        <f>'Solar 1MW'!T120*Control!$C$8</f>
        <v>292.94372706497126</v>
      </c>
      <c r="U120" s="12">
        <f>'Solar 1MW'!U120*Control!$C$8</f>
        <v>96.845711315454679</v>
      </c>
      <c r="V120" s="12">
        <f>'Solar 1MW'!V120*Control!$C$8</f>
        <v>0</v>
      </c>
      <c r="W120" s="12">
        <f>'Solar 1MW'!W120*Control!$C$8</f>
        <v>0</v>
      </c>
      <c r="X120" s="12">
        <f>'Solar 1MW'!X120*Control!$C$8</f>
        <v>0</v>
      </c>
      <c r="Y120" s="12">
        <f>'Solar 1MW'!Y120*Control!$C$8</f>
        <v>0</v>
      </c>
      <c r="Z120" s="12">
        <f>'Solar 1MW'!Z120*Control!$C$8</f>
        <v>0</v>
      </c>
      <c r="AB120" s="7">
        <f t="shared" si="1"/>
        <v>10146.371970487669</v>
      </c>
    </row>
    <row r="121" spans="2:28" x14ac:dyDescent="0.2">
      <c r="B121" s="6">
        <v>44315</v>
      </c>
      <c r="C121" s="12">
        <f>'Solar 1MW'!C121*Control!$C$8</f>
        <v>0</v>
      </c>
      <c r="D121" s="12">
        <f>'Solar 1MW'!D121*Control!$C$8</f>
        <v>0</v>
      </c>
      <c r="E121" s="12">
        <f>'Solar 1MW'!E121*Control!$C$8</f>
        <v>0</v>
      </c>
      <c r="F121" s="12">
        <f>'Solar 1MW'!F121*Control!$C$8</f>
        <v>0</v>
      </c>
      <c r="G121" s="12">
        <f>'Solar 1MW'!G121*Control!$C$8</f>
        <v>0</v>
      </c>
      <c r="H121" s="12">
        <f>'Solar 1MW'!H121*Control!$C$8</f>
        <v>61.29655590559706</v>
      </c>
      <c r="I121" s="12">
        <f>'Solar 1MW'!I121*Control!$C$8</f>
        <v>246.47917757238505</v>
      </c>
      <c r="J121" s="12">
        <f>'Solar 1MW'!J121*Control!$C$8</f>
        <v>484.16563911012031</v>
      </c>
      <c r="K121" s="12">
        <f>'Solar 1MW'!K121*Control!$C$8</f>
        <v>741.96209608667448</v>
      </c>
      <c r="L121" s="12">
        <f>'Solar 1MW'!L121*Control!$C$8</f>
        <v>905.93288017112434</v>
      </c>
      <c r="M121" s="12">
        <f>'Solar 1MW'!M121*Control!$C$8</f>
        <v>1061.2603772054131</v>
      </c>
      <c r="N121" s="12">
        <f>'Solar 1MW'!N121*Control!$C$8</f>
        <v>1088.7081222509655</v>
      </c>
      <c r="O121" s="12">
        <f>'Solar 1MW'!O121*Control!$C$8</f>
        <v>1023.2739564117109</v>
      </c>
      <c r="P121" s="12">
        <f>'Solar 1MW'!P121*Control!$C$8</f>
        <v>919.14554827328141</v>
      </c>
      <c r="Q121" s="12">
        <f>'Solar 1MW'!Q121*Control!$C$8</f>
        <v>915.99967491562506</v>
      </c>
      <c r="R121" s="12">
        <f>'Solar 1MW'!R121*Control!$C$8</f>
        <v>717.02318504385289</v>
      </c>
      <c r="S121" s="12">
        <f>'Solar 1MW'!S121*Control!$C$8</f>
        <v>482.70280799880999</v>
      </c>
      <c r="T121" s="12">
        <f>'Solar 1MW'!T121*Control!$C$8</f>
        <v>276.828990790376</v>
      </c>
      <c r="U121" s="12">
        <f>'Solar 1MW'!U121*Control!$C$8</f>
        <v>91.859502043569165</v>
      </c>
      <c r="V121" s="12">
        <f>'Solar 1MW'!V121*Control!$C$8</f>
        <v>0</v>
      </c>
      <c r="W121" s="12">
        <f>'Solar 1MW'!W121*Control!$C$8</f>
        <v>0</v>
      </c>
      <c r="X121" s="12">
        <f>'Solar 1MW'!X121*Control!$C$8</f>
        <v>0</v>
      </c>
      <c r="Y121" s="12">
        <f>'Solar 1MW'!Y121*Control!$C$8</f>
        <v>0</v>
      </c>
      <c r="Z121" s="12">
        <f>'Solar 1MW'!Z121*Control!$C$8</f>
        <v>0</v>
      </c>
      <c r="AB121" s="7">
        <f t="shared" si="1"/>
        <v>9016.638513779506</v>
      </c>
    </row>
    <row r="122" spans="2:28" x14ac:dyDescent="0.2">
      <c r="B122" s="6">
        <v>44316</v>
      </c>
      <c r="C122" s="12">
        <f>'Solar 1MW'!C122*Control!$C$8</f>
        <v>0</v>
      </c>
      <c r="D122" s="12">
        <f>'Solar 1MW'!D122*Control!$C$8</f>
        <v>0</v>
      </c>
      <c r="E122" s="12">
        <f>'Solar 1MW'!E122*Control!$C$8</f>
        <v>0</v>
      </c>
      <c r="F122" s="12">
        <f>'Solar 1MW'!F122*Control!$C$8</f>
        <v>0</v>
      </c>
      <c r="G122" s="12">
        <f>'Solar 1MW'!G122*Control!$C$8</f>
        <v>0</v>
      </c>
      <c r="H122" s="12">
        <f>'Solar 1MW'!H122*Control!$C$8</f>
        <v>79.606325315497187</v>
      </c>
      <c r="I122" s="12">
        <f>'Solar 1MW'!I122*Control!$C$8</f>
        <v>341.53174107397552</v>
      </c>
      <c r="J122" s="12">
        <f>'Solar 1MW'!J122*Control!$C$8</f>
        <v>677.55820377205225</v>
      </c>
      <c r="K122" s="12">
        <f>'Solar 1MW'!K122*Control!$C$8</f>
        <v>996.06215186798238</v>
      </c>
      <c r="L122" s="12">
        <f>'Solar 1MW'!L122*Control!$C$8</f>
        <v>1264.4837961100213</v>
      </c>
      <c r="M122" s="12">
        <f>'Solar 1MW'!M122*Control!$C$8</f>
        <v>1475.9651325784782</v>
      </c>
      <c r="N122" s="12">
        <f>'Solar 1MW'!N122*Control!$C$8</f>
        <v>1601.8000668847371</v>
      </c>
      <c r="O122" s="12">
        <f>'Solar 1MW'!O122*Control!$C$8</f>
        <v>1609.8220439467614</v>
      </c>
      <c r="P122" s="12">
        <f>'Solar 1MW'!P122*Control!$C$8</f>
        <v>1509.3113901696365</v>
      </c>
      <c r="Q122" s="12">
        <f>'Solar 1MW'!Q122*Control!$C$8</f>
        <v>1332.0414264656943</v>
      </c>
      <c r="R122" s="12">
        <f>'Solar 1MW'!R122*Control!$C$8</f>
        <v>1078.9559148422306</v>
      </c>
      <c r="S122" s="12">
        <f>'Solar 1MW'!S122*Control!$C$8</f>
        <v>789.2996254360105</v>
      </c>
      <c r="T122" s="12">
        <f>'Solar 1MW'!T122*Control!$C$8</f>
        <v>441.12222689398556</v>
      </c>
      <c r="U122" s="12">
        <f>'Solar 1MW'!U122*Control!$C$8</f>
        <v>144.3641283828558</v>
      </c>
      <c r="V122" s="12">
        <f>'Solar 1MW'!V122*Control!$C$8</f>
        <v>0.94108801494293548</v>
      </c>
      <c r="W122" s="12">
        <f>'Solar 1MW'!W122*Control!$C$8</f>
        <v>0</v>
      </c>
      <c r="X122" s="12">
        <f>'Solar 1MW'!X122*Control!$C$8</f>
        <v>0</v>
      </c>
      <c r="Y122" s="12">
        <f>'Solar 1MW'!Y122*Control!$C$8</f>
        <v>0</v>
      </c>
      <c r="Z122" s="12">
        <f>'Solar 1MW'!Z122*Control!$C$8</f>
        <v>0</v>
      </c>
      <c r="AB122" s="7">
        <f t="shared" si="1"/>
        <v>13342.865261754861</v>
      </c>
    </row>
    <row r="123" spans="2:28" x14ac:dyDescent="0.2">
      <c r="B123" s="6">
        <v>44317</v>
      </c>
      <c r="C123" s="12">
        <f>'Solar 1MW'!C123*Control!$C$8</f>
        <v>0</v>
      </c>
      <c r="D123" s="12">
        <f>'Solar 1MW'!D123*Control!$C$8</f>
        <v>0</v>
      </c>
      <c r="E123" s="12">
        <f>'Solar 1MW'!E123*Control!$C$8</f>
        <v>0</v>
      </c>
      <c r="F123" s="12">
        <f>'Solar 1MW'!F123*Control!$C$8</f>
        <v>0</v>
      </c>
      <c r="G123" s="12">
        <f>'Solar 1MW'!G123*Control!$C$8</f>
        <v>0</v>
      </c>
      <c r="H123" s="12">
        <f>'Solar 1MW'!H123*Control!$C$8</f>
        <v>27.688404357413493</v>
      </c>
      <c r="I123" s="12">
        <f>'Solar 1MW'!I123*Control!$C$8</f>
        <v>27.560996486428401</v>
      </c>
      <c r="J123" s="12">
        <f>'Solar 1MW'!J123*Control!$C$8</f>
        <v>132.53564455806745</v>
      </c>
      <c r="K123" s="12">
        <f>'Solar 1MW'!K123*Control!$C$8</f>
        <v>351.61426518526451</v>
      </c>
      <c r="L123" s="12">
        <f>'Solar 1MW'!L123*Control!$C$8</f>
        <v>407.94112765410387</v>
      </c>
      <c r="M123" s="12">
        <f>'Solar 1MW'!M123*Control!$C$8</f>
        <v>444.07934785018256</v>
      </c>
      <c r="N123" s="12">
        <f>'Solar 1MW'!N123*Control!$C$8</f>
        <v>614.5935485185579</v>
      </c>
      <c r="O123" s="12">
        <f>'Solar 1MW'!O123*Control!$C$8</f>
        <v>527.90114346493942</v>
      </c>
      <c r="P123" s="12">
        <f>'Solar 1MW'!P123*Control!$C$8</f>
        <v>410.89824861030087</v>
      </c>
      <c r="Q123" s="12">
        <f>'Solar 1MW'!Q123*Control!$C$8</f>
        <v>452.91925198519732</v>
      </c>
      <c r="R123" s="12">
        <f>'Solar 1MW'!R123*Control!$C$8</f>
        <v>598.21141300856175</v>
      </c>
      <c r="S123" s="12">
        <f>'Solar 1MW'!S123*Control!$C$8</f>
        <v>414.55532638857653</v>
      </c>
      <c r="T123" s="12">
        <f>'Solar 1MW'!T123*Control!$C$8</f>
        <v>304.41043545362908</v>
      </c>
      <c r="U123" s="12">
        <f>'Solar 1MW'!U123*Control!$C$8</f>
        <v>129.13023664840429</v>
      </c>
      <c r="V123" s="12">
        <f>'Solar 1MW'!V123*Control!$C$8</f>
        <v>2.0446603888088282</v>
      </c>
      <c r="W123" s="12">
        <f>'Solar 1MW'!W123*Control!$C$8</f>
        <v>0</v>
      </c>
      <c r="X123" s="12">
        <f>'Solar 1MW'!X123*Control!$C$8</f>
        <v>0</v>
      </c>
      <c r="Y123" s="12">
        <f>'Solar 1MW'!Y123*Control!$C$8</f>
        <v>0</v>
      </c>
      <c r="Z123" s="12">
        <f>'Solar 1MW'!Z123*Control!$C$8</f>
        <v>0</v>
      </c>
      <c r="AB123" s="7">
        <f t="shared" si="1"/>
        <v>4846.0840505584365</v>
      </c>
    </row>
    <row r="124" spans="2:28" x14ac:dyDescent="0.2">
      <c r="B124" s="6">
        <v>44318</v>
      </c>
      <c r="C124" s="12">
        <f>'Solar 1MW'!C124*Control!$C$8</f>
        <v>0</v>
      </c>
      <c r="D124" s="12">
        <f>'Solar 1MW'!D124*Control!$C$8</f>
        <v>0</v>
      </c>
      <c r="E124" s="12">
        <f>'Solar 1MW'!E124*Control!$C$8</f>
        <v>0</v>
      </c>
      <c r="F124" s="12">
        <f>'Solar 1MW'!F124*Control!$C$8</f>
        <v>0</v>
      </c>
      <c r="G124" s="12">
        <f>'Solar 1MW'!G124*Control!$C$8</f>
        <v>0</v>
      </c>
      <c r="H124" s="12">
        <f>'Solar 1MW'!H124*Control!$C$8</f>
        <v>81.698331098338741</v>
      </c>
      <c r="I124" s="12">
        <f>'Solar 1MW'!I124*Control!$C$8</f>
        <v>346.57300312962013</v>
      </c>
      <c r="J124" s="12">
        <f>'Solar 1MW'!J124*Control!$C$8</f>
        <v>628.93086634607744</v>
      </c>
      <c r="K124" s="12">
        <f>'Solar 1MW'!K124*Control!$C$8</f>
        <v>949.3459325067837</v>
      </c>
      <c r="L124" s="12">
        <f>'Solar 1MW'!L124*Control!$C$8</f>
        <v>1163.0293803256</v>
      </c>
      <c r="M124" s="12">
        <f>'Solar 1MW'!M124*Control!$C$8</f>
        <v>1326.3002075879713</v>
      </c>
      <c r="N124" s="12">
        <f>'Solar 1MW'!N124*Control!$C$8</f>
        <v>1418.0024159636578</v>
      </c>
      <c r="O124" s="12">
        <f>'Solar 1MW'!O124*Control!$C$8</f>
        <v>1453.6294317391171</v>
      </c>
      <c r="P124" s="12">
        <f>'Solar 1MW'!P124*Control!$C$8</f>
        <v>1393.3073101060543</v>
      </c>
      <c r="Q124" s="12">
        <f>'Solar 1MW'!Q124*Control!$C$8</f>
        <v>1209.0377781813261</v>
      </c>
      <c r="R124" s="12">
        <f>'Solar 1MW'!R124*Control!$C$8</f>
        <v>1006.8367681179559</v>
      </c>
      <c r="S124" s="12">
        <f>'Solar 1MW'!S124*Control!$C$8</f>
        <v>684.11734972276599</v>
      </c>
      <c r="T124" s="12">
        <f>'Solar 1MW'!T124*Control!$C$8</f>
        <v>381.72813790143118</v>
      </c>
      <c r="U124" s="12">
        <f>'Solar 1MW'!U124*Control!$C$8</f>
        <v>140.7935621219157</v>
      </c>
      <c r="V124" s="12">
        <f>'Solar 1MW'!V124*Control!$C$8</f>
        <v>1.2371933447323513</v>
      </c>
      <c r="W124" s="12">
        <f>'Solar 1MW'!W124*Control!$C$8</f>
        <v>0</v>
      </c>
      <c r="X124" s="12">
        <f>'Solar 1MW'!X124*Control!$C$8</f>
        <v>0</v>
      </c>
      <c r="Y124" s="12">
        <f>'Solar 1MW'!Y124*Control!$C$8</f>
        <v>0</v>
      </c>
      <c r="Z124" s="12">
        <f>'Solar 1MW'!Z124*Control!$C$8</f>
        <v>0</v>
      </c>
      <c r="AB124" s="7">
        <f t="shared" si="1"/>
        <v>12184.567668193346</v>
      </c>
    </row>
    <row r="125" spans="2:28" x14ac:dyDescent="0.2">
      <c r="B125" s="6">
        <v>44319</v>
      </c>
      <c r="C125" s="12">
        <f>'Solar 1MW'!C125*Control!$C$8</f>
        <v>0</v>
      </c>
      <c r="D125" s="12">
        <f>'Solar 1MW'!D125*Control!$C$8</f>
        <v>0</v>
      </c>
      <c r="E125" s="12">
        <f>'Solar 1MW'!E125*Control!$C$8</f>
        <v>0</v>
      </c>
      <c r="F125" s="12">
        <f>'Solar 1MW'!F125*Control!$C$8</f>
        <v>0</v>
      </c>
      <c r="G125" s="12">
        <f>'Solar 1MW'!G125*Control!$C$8</f>
        <v>0</v>
      </c>
      <c r="H125" s="12">
        <f>'Solar 1MW'!H125*Control!$C$8</f>
        <v>103.20824018131489</v>
      </c>
      <c r="I125" s="12">
        <f>'Solar 1MW'!I125*Control!$C$8</f>
        <v>432.93509148068455</v>
      </c>
      <c r="J125" s="12">
        <f>'Solar 1MW'!J125*Control!$C$8</f>
        <v>809.1186275892461</v>
      </c>
      <c r="K125" s="12">
        <f>'Solar 1MW'!K125*Control!$C$8</f>
        <v>1179.5452154532964</v>
      </c>
      <c r="L125" s="12">
        <f>'Solar 1MW'!L125*Control!$C$8</f>
        <v>1459.3706506168403</v>
      </c>
      <c r="M125" s="12">
        <f>'Solar 1MW'!M125*Control!$C$8</f>
        <v>1585.9134064285722</v>
      </c>
      <c r="N125" s="12">
        <f>'Solar 1MW'!N125*Control!$C$8</f>
        <v>826.02769688664966</v>
      </c>
      <c r="O125" s="12">
        <f>'Solar 1MW'!O125*Control!$C$8</f>
        <v>796.92836832832734</v>
      </c>
      <c r="P125" s="12">
        <f>'Solar 1MW'!P125*Control!$C$8</f>
        <v>708.92256114788734</v>
      </c>
      <c r="Q125" s="12">
        <f>'Solar 1MW'!Q125*Control!$C$8</f>
        <v>646.09947019548747</v>
      </c>
      <c r="R125" s="12">
        <f>'Solar 1MW'!R125*Control!$C$8</f>
        <v>558.1959038991713</v>
      </c>
      <c r="S125" s="12">
        <f>'Solar 1MW'!S125*Control!$C$8</f>
        <v>437.67749556735168</v>
      </c>
      <c r="T125" s="12">
        <f>'Solar 1MW'!T125*Control!$C$8</f>
        <v>251.24517570923462</v>
      </c>
      <c r="U125" s="12">
        <f>'Solar 1MW'!U125*Control!$C$8</f>
        <v>85.630672795409339</v>
      </c>
      <c r="V125" s="12">
        <f>'Solar 1MW'!V125*Control!$C$8</f>
        <v>0</v>
      </c>
      <c r="W125" s="12">
        <f>'Solar 1MW'!W125*Control!$C$8</f>
        <v>0</v>
      </c>
      <c r="X125" s="12">
        <f>'Solar 1MW'!X125*Control!$C$8</f>
        <v>0</v>
      </c>
      <c r="Y125" s="12">
        <f>'Solar 1MW'!Y125*Control!$C$8</f>
        <v>0</v>
      </c>
      <c r="Z125" s="12">
        <f>'Solar 1MW'!Z125*Control!$C$8</f>
        <v>0</v>
      </c>
      <c r="AB125" s="7">
        <f t="shared" si="1"/>
        <v>9880.8185762794747</v>
      </c>
    </row>
    <row r="126" spans="2:28" x14ac:dyDescent="0.2">
      <c r="B126" s="6">
        <v>44320</v>
      </c>
      <c r="C126" s="12">
        <f>'Solar 1MW'!C126*Control!$C$8</f>
        <v>0</v>
      </c>
      <c r="D126" s="12">
        <f>'Solar 1MW'!D126*Control!$C$8</f>
        <v>0</v>
      </c>
      <c r="E126" s="12">
        <f>'Solar 1MW'!E126*Control!$C$8</f>
        <v>0</v>
      </c>
      <c r="F126" s="12">
        <f>'Solar 1MW'!F126*Control!$C$8</f>
        <v>0</v>
      </c>
      <c r="G126" s="12">
        <f>'Solar 1MW'!G126*Control!$C$8</f>
        <v>0</v>
      </c>
      <c r="H126" s="12">
        <f>'Solar 1MW'!H126*Control!$C$8</f>
        <v>105.18227571324437</v>
      </c>
      <c r="I126" s="12">
        <f>'Solar 1MW'!I126*Control!$C$8</f>
        <v>421.69645891045678</v>
      </c>
      <c r="J126" s="12">
        <f>'Solar 1MW'!J126*Control!$C$8</f>
        <v>796.29919365679598</v>
      </c>
      <c r="K126" s="12">
        <f>'Solar 1MW'!K126*Control!$C$8</f>
        <v>1121.5038520045346</v>
      </c>
      <c r="L126" s="12">
        <f>'Solar 1MW'!L126*Control!$C$8</f>
        <v>1401.8798150056682</v>
      </c>
      <c r="M126" s="12">
        <f>'Solar 1MW'!M126*Control!$C$8</f>
        <v>1629.79833976788</v>
      </c>
      <c r="N126" s="12">
        <f>'Solar 1MW'!N126*Control!$C$8</f>
        <v>826.18499055453265</v>
      </c>
      <c r="O126" s="12">
        <f>'Solar 1MW'!O126*Control!$C$8</f>
        <v>843.48729402164327</v>
      </c>
      <c r="P126" s="12">
        <f>'Solar 1MW'!P126*Control!$C$8</f>
        <v>800.70341635751515</v>
      </c>
      <c r="Q126" s="12">
        <f>'Solar 1MW'!Q126*Control!$C$8</f>
        <v>739.42966803376112</v>
      </c>
      <c r="R126" s="12">
        <f>'Solar 1MW'!R126*Control!$C$8</f>
        <v>634.89229635883623</v>
      </c>
      <c r="S126" s="12">
        <f>'Solar 1MW'!S126*Control!$C$8</f>
        <v>404.98400669790681</v>
      </c>
      <c r="T126" s="12">
        <f>'Solar 1MW'!T126*Control!$C$8</f>
        <v>257.10436483786981</v>
      </c>
      <c r="U126" s="12">
        <f>'Solar 1MW'!U126*Control!$C$8</f>
        <v>102.66557702711916</v>
      </c>
      <c r="V126" s="12">
        <f>'Solar 1MW'!V126*Control!$C$8</f>
        <v>1.3903187304162805</v>
      </c>
      <c r="W126" s="12">
        <f>'Solar 1MW'!W126*Control!$C$8</f>
        <v>0</v>
      </c>
      <c r="X126" s="12">
        <f>'Solar 1MW'!X126*Control!$C$8</f>
        <v>0</v>
      </c>
      <c r="Y126" s="12">
        <f>'Solar 1MW'!Y126*Control!$C$8</f>
        <v>0</v>
      </c>
      <c r="Z126" s="12">
        <f>'Solar 1MW'!Z126*Control!$C$8</f>
        <v>0</v>
      </c>
      <c r="AB126" s="7">
        <f t="shared" si="1"/>
        <v>10087.201867678179</v>
      </c>
    </row>
    <row r="127" spans="2:28" x14ac:dyDescent="0.2">
      <c r="B127" s="6">
        <v>44321</v>
      </c>
      <c r="C127" s="12">
        <f>'Solar 1MW'!C127*Control!$C$8</f>
        <v>0</v>
      </c>
      <c r="D127" s="12">
        <f>'Solar 1MW'!D127*Control!$C$8</f>
        <v>0</v>
      </c>
      <c r="E127" s="12">
        <f>'Solar 1MW'!E127*Control!$C$8</f>
        <v>0</v>
      </c>
      <c r="F127" s="12">
        <f>'Solar 1MW'!F127*Control!$C$8</f>
        <v>0</v>
      </c>
      <c r="G127" s="12">
        <f>'Solar 1MW'!G127*Control!$C$8</f>
        <v>0</v>
      </c>
      <c r="H127" s="12">
        <f>'Solar 1MW'!H127*Control!$C$8</f>
        <v>56.969407102140579</v>
      </c>
      <c r="I127" s="12">
        <f>'Solar 1MW'!I127*Control!$C$8</f>
        <v>181.02928236634204</v>
      </c>
      <c r="J127" s="12">
        <f>'Solar 1MW'!J127*Control!$C$8</f>
        <v>348.59422676191434</v>
      </c>
      <c r="K127" s="12">
        <f>'Solar 1MW'!K127*Control!$C$8</f>
        <v>525.17996301056667</v>
      </c>
      <c r="L127" s="12">
        <f>'Solar 1MW'!L127*Control!$C$8</f>
        <v>645.51748362432102</v>
      </c>
      <c r="M127" s="12">
        <f>'Solar 1MW'!M127*Control!$C$8</f>
        <v>732.69749904837624</v>
      </c>
      <c r="N127" s="12">
        <f>'Solar 1MW'!N127*Control!$C$8</f>
        <v>721.88355938143206</v>
      </c>
      <c r="O127" s="12">
        <f>'Solar 1MW'!O127*Control!$C$8</f>
        <v>678.9895761497861</v>
      </c>
      <c r="P127" s="12">
        <f>'Solar 1MW'!P127*Control!$C$8</f>
        <v>685.43861653298177</v>
      </c>
      <c r="Q127" s="12">
        <f>'Solar 1MW'!Q127*Control!$C$8</f>
        <v>622.70203709791735</v>
      </c>
      <c r="R127" s="12">
        <f>'Solar 1MW'!R127*Control!$C$8</f>
        <v>470.84286544044505</v>
      </c>
      <c r="S127" s="12">
        <f>'Solar 1MW'!S127*Control!$C$8</f>
        <v>343.97765760955349</v>
      </c>
      <c r="T127" s="12">
        <f>'Solar 1MW'!T127*Control!$C$8</f>
        <v>198.8663843042543</v>
      </c>
      <c r="U127" s="12">
        <f>'Solar 1MW'!U127*Control!$C$8</f>
        <v>69.269771930577406</v>
      </c>
      <c r="V127" s="12">
        <f>'Solar 1MW'!V127*Control!$C$8</f>
        <v>0.2770885253423826</v>
      </c>
      <c r="W127" s="12">
        <f>'Solar 1MW'!W127*Control!$C$8</f>
        <v>0</v>
      </c>
      <c r="X127" s="12">
        <f>'Solar 1MW'!X127*Control!$C$8</f>
        <v>0</v>
      </c>
      <c r="Y127" s="12">
        <f>'Solar 1MW'!Y127*Control!$C$8</f>
        <v>0</v>
      </c>
      <c r="Z127" s="12">
        <f>'Solar 1MW'!Z127*Control!$C$8</f>
        <v>0</v>
      </c>
      <c r="AB127" s="7">
        <f t="shared" si="1"/>
        <v>6282.2354188859499</v>
      </c>
    </row>
    <row r="128" spans="2:28" x14ac:dyDescent="0.2">
      <c r="B128" s="6">
        <v>44322</v>
      </c>
      <c r="C128" s="12">
        <f>'Solar 1MW'!C128*Control!$C$8</f>
        <v>0</v>
      </c>
      <c r="D128" s="12">
        <f>'Solar 1MW'!D128*Control!$C$8</f>
        <v>0</v>
      </c>
      <c r="E128" s="12">
        <f>'Solar 1MW'!E128*Control!$C$8</f>
        <v>0</v>
      </c>
      <c r="F128" s="12">
        <f>'Solar 1MW'!F128*Control!$C$8</f>
        <v>0</v>
      </c>
      <c r="G128" s="12">
        <f>'Solar 1MW'!G128*Control!$C$8</f>
        <v>0</v>
      </c>
      <c r="H128" s="12">
        <f>'Solar 1MW'!H128*Control!$C$8</f>
        <v>88.713628685912681</v>
      </c>
      <c r="I128" s="12">
        <f>'Solar 1MW'!I128*Control!$C$8</f>
        <v>262.3343792949737</v>
      </c>
      <c r="J128" s="12">
        <f>'Solar 1MW'!J128*Control!$C$8</f>
        <v>449.08128648885634</v>
      </c>
      <c r="K128" s="12">
        <f>'Solar 1MW'!K128*Control!$C$8</f>
        <v>634.90016104223037</v>
      </c>
      <c r="L128" s="12">
        <f>'Solar 1MW'!L128*Control!$C$8</f>
        <v>781.14394875628591</v>
      </c>
      <c r="M128" s="12">
        <f>'Solar 1MW'!M128*Control!$C$8</f>
        <v>910.10116237001921</v>
      </c>
      <c r="N128" s="12">
        <f>'Solar 1MW'!N128*Control!$C$8</f>
        <v>1036.8798586835753</v>
      </c>
      <c r="O128" s="12">
        <f>'Solar 1MW'!O128*Control!$C$8</f>
        <v>947.69434899401392</v>
      </c>
      <c r="P128" s="12">
        <f>'Solar 1MW'!P128*Control!$C$8</f>
        <v>791.8163241221356</v>
      </c>
      <c r="Q128" s="12">
        <f>'Solar 1MW'!Q128*Control!$C$8</f>
        <v>740.82171699452408</v>
      </c>
      <c r="R128" s="12">
        <f>'Solar 1MW'!R128*Control!$C$8</f>
        <v>684.34542554119605</v>
      </c>
      <c r="S128" s="12">
        <f>'Solar 1MW'!S128*Control!$C$8</f>
        <v>535.77369154247492</v>
      </c>
      <c r="T128" s="12">
        <f>'Solar 1MW'!T128*Control!$C$8</f>
        <v>292.5740869454466</v>
      </c>
      <c r="U128" s="12">
        <f>'Solar 1MW'!U128*Control!$C$8</f>
        <v>106.07884962017646</v>
      </c>
      <c r="V128" s="12">
        <f>'Solar 1MW'!V128*Control!$C$8</f>
        <v>0.66965419696094031</v>
      </c>
      <c r="W128" s="12">
        <f>'Solar 1MW'!W128*Control!$C$8</f>
        <v>0</v>
      </c>
      <c r="X128" s="12">
        <f>'Solar 1MW'!X128*Control!$C$8</f>
        <v>0</v>
      </c>
      <c r="Y128" s="12">
        <f>'Solar 1MW'!Y128*Control!$C$8</f>
        <v>0</v>
      </c>
      <c r="Z128" s="12">
        <f>'Solar 1MW'!Z128*Control!$C$8</f>
        <v>0</v>
      </c>
      <c r="AB128" s="7">
        <f t="shared" si="1"/>
        <v>8262.9285232787824</v>
      </c>
    </row>
    <row r="129" spans="2:28" x14ac:dyDescent="0.2">
      <c r="B129" s="6">
        <v>44323</v>
      </c>
      <c r="C129" s="12">
        <f>'Solar 1MW'!C129*Control!$C$8</f>
        <v>0</v>
      </c>
      <c r="D129" s="12">
        <f>'Solar 1MW'!D129*Control!$C$8</f>
        <v>0</v>
      </c>
      <c r="E129" s="12">
        <f>'Solar 1MW'!E129*Control!$C$8</f>
        <v>0</v>
      </c>
      <c r="F129" s="12">
        <f>'Solar 1MW'!F129*Control!$C$8</f>
        <v>0</v>
      </c>
      <c r="G129" s="12">
        <f>'Solar 1MW'!G129*Control!$C$8</f>
        <v>0.27111923064622945</v>
      </c>
      <c r="H129" s="12">
        <f>'Solar 1MW'!H129*Control!$C$8</f>
        <v>122.21717994495418</v>
      </c>
      <c r="I129" s="12">
        <f>'Solar 1MW'!I129*Control!$C$8</f>
        <v>307.33609767624961</v>
      </c>
      <c r="J129" s="12">
        <f>'Solar 1MW'!J129*Control!$C$8</f>
        <v>489.47430040116558</v>
      </c>
      <c r="K129" s="12">
        <f>'Solar 1MW'!K129*Control!$C$8</f>
        <v>1116.3918077983426</v>
      </c>
      <c r="L129" s="12">
        <f>'Solar 1MW'!L129*Control!$C$8</f>
        <v>1478.4031844306619</v>
      </c>
      <c r="M129" s="12">
        <f>'Solar 1MW'!M129*Control!$C$8</f>
        <v>1113.009993938862</v>
      </c>
      <c r="N129" s="12">
        <f>'Solar 1MW'!N129*Control!$C$8</f>
        <v>972.07486751585179</v>
      </c>
      <c r="O129" s="12">
        <f>'Solar 1MW'!O129*Control!$C$8</f>
        <v>992.36575067273589</v>
      </c>
      <c r="P129" s="12">
        <f>'Solar 1MW'!P129*Control!$C$8</f>
        <v>934.16709355609112</v>
      </c>
      <c r="Q129" s="12">
        <f>'Solar 1MW'!Q129*Control!$C$8</f>
        <v>564.40900378054289</v>
      </c>
      <c r="R129" s="12">
        <f>'Solar 1MW'!R129*Control!$C$8</f>
        <v>85.48124381092066</v>
      </c>
      <c r="S129" s="12">
        <f>'Solar 1MW'!S129*Control!$C$8</f>
        <v>65.592245975476985</v>
      </c>
      <c r="T129" s="12">
        <f>'Solar 1MW'!T129*Control!$C$8</f>
        <v>35.68285502755802</v>
      </c>
      <c r="U129" s="12">
        <f>'Solar 1MW'!U129*Control!$C$8</f>
        <v>13.076609079438564</v>
      </c>
      <c r="V129" s="12">
        <f>'Solar 1MW'!V129*Control!$C$8</f>
        <v>0.67843904831219592</v>
      </c>
      <c r="W129" s="12">
        <f>'Solar 1MW'!W129*Control!$C$8</f>
        <v>0</v>
      </c>
      <c r="X129" s="12">
        <f>'Solar 1MW'!X129*Control!$C$8</f>
        <v>0</v>
      </c>
      <c r="Y129" s="12">
        <f>'Solar 1MW'!Y129*Control!$C$8</f>
        <v>0</v>
      </c>
      <c r="Z129" s="12">
        <f>'Solar 1MW'!Z129*Control!$C$8</f>
        <v>0</v>
      </c>
      <c r="AB129" s="7">
        <f t="shared" si="1"/>
        <v>8290.6317918878103</v>
      </c>
    </row>
    <row r="130" spans="2:28" x14ac:dyDescent="0.2">
      <c r="B130" s="6">
        <v>44324</v>
      </c>
      <c r="C130" s="12">
        <f>'Solar 1MW'!C130*Control!$C$8</f>
        <v>0</v>
      </c>
      <c r="D130" s="12">
        <f>'Solar 1MW'!D130*Control!$C$8</f>
        <v>0</v>
      </c>
      <c r="E130" s="12">
        <f>'Solar 1MW'!E130*Control!$C$8</f>
        <v>0</v>
      </c>
      <c r="F130" s="12">
        <f>'Solar 1MW'!F130*Control!$C$8</f>
        <v>0</v>
      </c>
      <c r="G130" s="12">
        <f>'Solar 1MW'!G130*Control!$C$8</f>
        <v>0</v>
      </c>
      <c r="H130" s="12">
        <f>'Solar 1MW'!H130*Control!$C$8</f>
        <v>110.4437489039248</v>
      </c>
      <c r="I130" s="12">
        <f>'Solar 1MW'!I130*Control!$C$8</f>
        <v>316.30970142896473</v>
      </c>
      <c r="J130" s="12">
        <f>'Solar 1MW'!J130*Control!$C$8</f>
        <v>578.71486287448579</v>
      </c>
      <c r="K130" s="12">
        <f>'Solar 1MW'!K130*Control!$C$8</f>
        <v>836.33043213297469</v>
      </c>
      <c r="L130" s="12">
        <f>'Solar 1MW'!L130*Control!$C$8</f>
        <v>1084.7757805538949</v>
      </c>
      <c r="M130" s="12">
        <f>'Solar 1MW'!M130*Control!$C$8</f>
        <v>1228.8567803345618</v>
      </c>
      <c r="N130" s="12">
        <f>'Solar 1MW'!N130*Control!$C$8</f>
        <v>1232.3958878619253</v>
      </c>
      <c r="O130" s="12">
        <f>'Solar 1MW'!O130*Control!$C$8</f>
        <v>1237.3506384002342</v>
      </c>
      <c r="P130" s="12">
        <f>'Solar 1MW'!P130*Control!$C$8</f>
        <v>1181.4327394678905</v>
      </c>
      <c r="Q130" s="12">
        <f>'Solar 1MW'!Q130*Control!$C$8</f>
        <v>1012.6566338296203</v>
      </c>
      <c r="R130" s="12">
        <f>'Solar 1MW'!R130*Control!$C$8</f>
        <v>820.91565268045792</v>
      </c>
      <c r="S130" s="12">
        <f>'Solar 1MW'!S130*Control!$C$8</f>
        <v>561.1137014383977</v>
      </c>
      <c r="T130" s="12">
        <f>'Solar 1MW'!T130*Control!$C$8</f>
        <v>307.7843846297157</v>
      </c>
      <c r="U130" s="12">
        <f>'Solar 1MW'!U130*Control!$C$8</f>
        <v>114.20306756632431</v>
      </c>
      <c r="V130" s="12">
        <f>'Solar 1MW'!V130*Control!$C$8</f>
        <v>0.847655576220538</v>
      </c>
      <c r="W130" s="12">
        <f>'Solar 1MW'!W130*Control!$C$8</f>
        <v>0</v>
      </c>
      <c r="X130" s="12">
        <f>'Solar 1MW'!X130*Control!$C$8</f>
        <v>0</v>
      </c>
      <c r="Y130" s="12">
        <f>'Solar 1MW'!Y130*Control!$C$8</f>
        <v>0</v>
      </c>
      <c r="Z130" s="12">
        <f>'Solar 1MW'!Z130*Control!$C$8</f>
        <v>0</v>
      </c>
      <c r="AB130" s="7">
        <f t="shared" si="1"/>
        <v>10624.131667679596</v>
      </c>
    </row>
    <row r="131" spans="2:28" x14ac:dyDescent="0.2">
      <c r="B131" s="6">
        <v>44325</v>
      </c>
      <c r="C131" s="12">
        <f>'Solar 1MW'!C131*Control!$C$8</f>
        <v>0</v>
      </c>
      <c r="D131" s="12">
        <f>'Solar 1MW'!D131*Control!$C$8</f>
        <v>0</v>
      </c>
      <c r="E131" s="12">
        <f>'Solar 1MW'!E131*Control!$C$8</f>
        <v>0</v>
      </c>
      <c r="F131" s="12">
        <f>'Solar 1MW'!F131*Control!$C$8</f>
        <v>0</v>
      </c>
      <c r="G131" s="12">
        <f>'Solar 1MW'!G131*Control!$C$8</f>
        <v>0</v>
      </c>
      <c r="H131" s="12">
        <f>'Solar 1MW'!H131*Control!$C$8</f>
        <v>87.439549976061812</v>
      </c>
      <c r="I131" s="12">
        <f>'Solar 1MW'!I131*Control!$C$8</f>
        <v>221.17849109343285</v>
      </c>
      <c r="J131" s="12">
        <f>'Solar 1MW'!J131*Control!$C$8</f>
        <v>419.03819592323697</v>
      </c>
      <c r="K131" s="12">
        <f>'Solar 1MW'!K131*Control!$C$8</f>
        <v>514.05143600785675</v>
      </c>
      <c r="L131" s="12">
        <f>'Solar 1MW'!L131*Control!$C$8</f>
        <v>636.83487315718912</v>
      </c>
      <c r="M131" s="12">
        <f>'Solar 1MW'!M131*Control!$C$8</f>
        <v>741.29359799817246</v>
      </c>
      <c r="N131" s="12">
        <f>'Solar 1MW'!N131*Control!$C$8</f>
        <v>868.5756340489537</v>
      </c>
      <c r="O131" s="12">
        <f>'Solar 1MW'!O131*Control!$C$8</f>
        <v>939.35778459622441</v>
      </c>
      <c r="P131" s="12">
        <f>'Solar 1MW'!P131*Control!$C$8</f>
        <v>909.00010669483936</v>
      </c>
      <c r="Q131" s="12">
        <f>'Solar 1MW'!Q131*Control!$C$8</f>
        <v>765.76062803734578</v>
      </c>
      <c r="R131" s="12">
        <f>'Solar 1MW'!R131*Control!$C$8</f>
        <v>575.56112483343509</v>
      </c>
      <c r="S131" s="12">
        <f>'Solar 1MW'!S131*Control!$C$8</f>
        <v>443.31647356095084</v>
      </c>
      <c r="T131" s="12">
        <f>'Solar 1MW'!T131*Control!$C$8</f>
        <v>218.52809278960726</v>
      </c>
      <c r="U131" s="12">
        <f>'Solar 1MW'!U131*Control!$C$8</f>
        <v>79.64564873246789</v>
      </c>
      <c r="V131" s="12">
        <f>'Solar 1MW'!V131*Control!$C$8</f>
        <v>0.92716752533530566</v>
      </c>
      <c r="W131" s="12">
        <f>'Solar 1MW'!W131*Control!$C$8</f>
        <v>0</v>
      </c>
      <c r="X131" s="12">
        <f>'Solar 1MW'!X131*Control!$C$8</f>
        <v>0</v>
      </c>
      <c r="Y131" s="12">
        <f>'Solar 1MW'!Y131*Control!$C$8</f>
        <v>0</v>
      </c>
      <c r="Z131" s="12">
        <f>'Solar 1MW'!Z131*Control!$C$8</f>
        <v>0</v>
      </c>
      <c r="AB131" s="7">
        <f t="shared" si="1"/>
        <v>7420.5088049751084</v>
      </c>
    </row>
    <row r="132" spans="2:28" x14ac:dyDescent="0.2">
      <c r="B132" s="6">
        <v>44326</v>
      </c>
      <c r="C132" s="12">
        <f>'Solar 1MW'!C132*Control!$C$8</f>
        <v>0</v>
      </c>
      <c r="D132" s="12">
        <f>'Solar 1MW'!D132*Control!$C$8</f>
        <v>0</v>
      </c>
      <c r="E132" s="12">
        <f>'Solar 1MW'!E132*Control!$C$8</f>
        <v>0</v>
      </c>
      <c r="F132" s="12">
        <f>'Solar 1MW'!F132*Control!$C$8</f>
        <v>0</v>
      </c>
      <c r="G132" s="12">
        <f>'Solar 1MW'!G132*Control!$C$8</f>
        <v>0</v>
      </c>
      <c r="H132" s="12">
        <f>'Solar 1MW'!H132*Control!$C$8</f>
        <v>62.510076553313048</v>
      </c>
      <c r="I132" s="12">
        <f>'Solar 1MW'!I132*Control!$C$8</f>
        <v>267.9340338716022</v>
      </c>
      <c r="J132" s="12">
        <f>'Solar 1MW'!J132*Control!$C$8</f>
        <v>458.29083074339576</v>
      </c>
      <c r="K132" s="12">
        <f>'Solar 1MW'!K132*Control!$C$8</f>
        <v>774.10505711852954</v>
      </c>
      <c r="L132" s="12">
        <f>'Solar 1MW'!L132*Control!$C$8</f>
        <v>939.98695926775588</v>
      </c>
      <c r="M132" s="12">
        <f>'Solar 1MW'!M132*Control!$C$8</f>
        <v>691.98989780030138</v>
      </c>
      <c r="N132" s="12">
        <f>'Solar 1MW'!N132*Control!$C$8</f>
        <v>1225.0817323053741</v>
      </c>
      <c r="O132" s="12">
        <f>'Solar 1MW'!O132*Control!$C$8</f>
        <v>1092.6404639480361</v>
      </c>
      <c r="P132" s="12">
        <f>'Solar 1MW'!P132*Control!$C$8</f>
        <v>1084.6184868860121</v>
      </c>
      <c r="Q132" s="12">
        <f>'Solar 1MW'!Q132*Control!$C$8</f>
        <v>1062.2827860466512</v>
      </c>
      <c r="R132" s="12">
        <f>'Solar 1MW'!R132*Control!$C$8</f>
        <v>878.01325412192307</v>
      </c>
      <c r="S132" s="12">
        <f>'Solar 1MW'!S132*Control!$C$8</f>
        <v>786.54698624806099</v>
      </c>
      <c r="T132" s="12">
        <f>'Solar 1MW'!T132*Control!$C$8</f>
        <v>539.91837969118717</v>
      </c>
      <c r="U132" s="12">
        <f>'Solar 1MW'!U132*Control!$C$8</f>
        <v>159.50364391657757</v>
      </c>
      <c r="V132" s="12">
        <f>'Solar 1MW'!V132*Control!$C$8</f>
        <v>1.0800569705174106</v>
      </c>
      <c r="W132" s="12">
        <f>'Solar 1MW'!W132*Control!$C$8</f>
        <v>0</v>
      </c>
      <c r="X132" s="12">
        <f>'Solar 1MW'!X132*Control!$C$8</f>
        <v>0</v>
      </c>
      <c r="Y132" s="12">
        <f>'Solar 1MW'!Y132*Control!$C$8</f>
        <v>0</v>
      </c>
      <c r="Z132" s="12">
        <f>'Solar 1MW'!Z132*Control!$C$8</f>
        <v>0</v>
      </c>
      <c r="AB132" s="7">
        <f t="shared" ref="AB132:AB195" si="2">SUM(C132:Z132)</f>
        <v>10024.502645489238</v>
      </c>
    </row>
    <row r="133" spans="2:28" x14ac:dyDescent="0.2">
      <c r="B133" s="6">
        <v>44327</v>
      </c>
      <c r="C133" s="12">
        <f>'Solar 1MW'!C133*Control!$C$8</f>
        <v>0</v>
      </c>
      <c r="D133" s="12">
        <f>'Solar 1MW'!D133*Control!$C$8</f>
        <v>0</v>
      </c>
      <c r="E133" s="12">
        <f>'Solar 1MW'!E133*Control!$C$8</f>
        <v>0</v>
      </c>
      <c r="F133" s="12">
        <f>'Solar 1MW'!F133*Control!$C$8</f>
        <v>0</v>
      </c>
      <c r="G133" s="12">
        <f>'Solar 1MW'!G133*Control!$C$8</f>
        <v>0.90522505866565151</v>
      </c>
      <c r="H133" s="12">
        <f>'Solar 1MW'!H133*Control!$C$8</f>
        <v>140.66772718760944</v>
      </c>
      <c r="I133" s="12">
        <f>'Solar 1MW'!I133*Control!$C$8</f>
        <v>432.88790338031964</v>
      </c>
      <c r="J133" s="12">
        <f>'Solar 1MW'!J133*Control!$C$8</f>
        <v>777.62843527910491</v>
      </c>
      <c r="K133" s="12">
        <f>'Solar 1MW'!K133*Control!$C$8</f>
        <v>1093.8201664571573</v>
      </c>
      <c r="L133" s="12">
        <f>'Solar 1MW'!L133*Control!$C$8</f>
        <v>1417.8451222957747</v>
      </c>
      <c r="M133" s="12">
        <f>'Solar 1MW'!M133*Control!$C$8</f>
        <v>1644.5052977149239</v>
      </c>
      <c r="N133" s="12">
        <f>'Solar 1MW'!N133*Control!$C$8</f>
        <v>1056.3842735010455</v>
      </c>
      <c r="O133" s="12">
        <f>'Solar 1MW'!O133*Control!$C$8</f>
        <v>1049.8565862839082</v>
      </c>
      <c r="P133" s="12">
        <f>'Solar 1MW'!P133*Control!$C$8</f>
        <v>957.68249690457344</v>
      </c>
      <c r="Q133" s="12">
        <f>'Solar 1MW'!Q133*Control!$C$8</f>
        <v>839.6335991585139</v>
      </c>
      <c r="R133" s="12">
        <f>'Solar 1MW'!R133*Control!$C$8</f>
        <v>662.01758938522914</v>
      </c>
      <c r="S133" s="12">
        <f>'Solar 1MW'!S133*Control!$C$8</f>
        <v>491.11015454714698</v>
      </c>
      <c r="T133" s="12">
        <f>'Solar 1MW'!T133*Control!$C$8</f>
        <v>302.71166384049457</v>
      </c>
      <c r="U133" s="12">
        <f>'Solar 1MW'!U133*Control!$C$8</f>
        <v>133.03898429529244</v>
      </c>
      <c r="V133" s="12">
        <f>'Solar 1MW'!V133*Control!$C$8</f>
        <v>5.5780266972946428</v>
      </c>
      <c r="W133" s="12">
        <f>'Solar 1MW'!W133*Control!$C$8</f>
        <v>0</v>
      </c>
      <c r="X133" s="12">
        <f>'Solar 1MW'!X133*Control!$C$8</f>
        <v>0</v>
      </c>
      <c r="Y133" s="12">
        <f>'Solar 1MW'!Y133*Control!$C$8</f>
        <v>0</v>
      </c>
      <c r="Z133" s="12">
        <f>'Solar 1MW'!Z133*Control!$C$8</f>
        <v>0</v>
      </c>
      <c r="AB133" s="7">
        <f t="shared" si="2"/>
        <v>11006.273251987053</v>
      </c>
    </row>
    <row r="134" spans="2:28" x14ac:dyDescent="0.2">
      <c r="B134" s="6">
        <v>44328</v>
      </c>
      <c r="C134" s="12">
        <f>'Solar 1MW'!C134*Control!$C$8</f>
        <v>0</v>
      </c>
      <c r="D134" s="12">
        <f>'Solar 1MW'!D134*Control!$C$8</f>
        <v>0</v>
      </c>
      <c r="E134" s="12">
        <f>'Solar 1MW'!E134*Control!$C$8</f>
        <v>0</v>
      </c>
      <c r="F134" s="12">
        <f>'Solar 1MW'!F134*Control!$C$8</f>
        <v>0</v>
      </c>
      <c r="G134" s="12">
        <f>'Solar 1MW'!G134*Control!$C$8</f>
        <v>0.97498480037168389</v>
      </c>
      <c r="H134" s="12">
        <f>'Solar 1MW'!H134*Control!$C$8</f>
        <v>136.32642195404347</v>
      </c>
      <c r="I134" s="12">
        <f>'Solar 1MW'!I134*Control!$C$8</f>
        <v>378.61372327735131</v>
      </c>
      <c r="J134" s="12">
        <f>'Solar 1MW'!J134*Control!$C$8</f>
        <v>710.48763314332143</v>
      </c>
      <c r="K134" s="12">
        <f>'Solar 1MW'!K134*Control!$C$8</f>
        <v>955.71632605603816</v>
      </c>
      <c r="L134" s="12">
        <f>'Solar 1MW'!L134*Control!$C$8</f>
        <v>1212.5768857086894</v>
      </c>
      <c r="M134" s="12">
        <f>'Solar 1MW'!M134*Control!$C$8</f>
        <v>1447.8095660274528</v>
      </c>
      <c r="N134" s="12">
        <f>'Solar 1MW'!N134*Control!$C$8</f>
        <v>1606.8334642569876</v>
      </c>
      <c r="O134" s="12">
        <f>'Solar 1MW'!O134*Control!$C$8</f>
        <v>1625.630057568985</v>
      </c>
      <c r="P134" s="12">
        <f>'Solar 1MW'!P134*Control!$C$8</f>
        <v>1509.6259775054025</v>
      </c>
      <c r="Q134" s="12">
        <f>'Solar 1MW'!Q134*Control!$C$8</f>
        <v>1332.2773669675187</v>
      </c>
      <c r="R134" s="12">
        <f>'Solar 1MW'!R134*Control!$C$8</f>
        <v>1076.0459819863984</v>
      </c>
      <c r="S134" s="12">
        <f>'Solar 1MW'!S134*Control!$C$8</f>
        <v>830.43191958736884</v>
      </c>
      <c r="T134" s="12">
        <f>'Solar 1MW'!T134*Control!$C$8</f>
        <v>536.45791899776509</v>
      </c>
      <c r="U134" s="12">
        <f>'Solar 1MW'!U134*Control!$C$8</f>
        <v>216.16082308797078</v>
      </c>
      <c r="V134" s="12">
        <f>'Solar 1MW'!V134*Control!$C$8</f>
        <v>13.321987201335773</v>
      </c>
      <c r="W134" s="12">
        <f>'Solar 1MW'!W134*Control!$C$8</f>
        <v>0</v>
      </c>
      <c r="X134" s="12">
        <f>'Solar 1MW'!X134*Control!$C$8</f>
        <v>0</v>
      </c>
      <c r="Y134" s="12">
        <f>'Solar 1MW'!Y134*Control!$C$8</f>
        <v>0</v>
      </c>
      <c r="Z134" s="12">
        <f>'Solar 1MW'!Z134*Control!$C$8</f>
        <v>0</v>
      </c>
      <c r="AB134" s="7">
        <f t="shared" si="2"/>
        <v>13589.291038127001</v>
      </c>
    </row>
    <row r="135" spans="2:28" x14ac:dyDescent="0.2">
      <c r="B135" s="6">
        <v>44329</v>
      </c>
      <c r="C135" s="12">
        <f>'Solar 1MW'!C135*Control!$C$8</f>
        <v>0</v>
      </c>
      <c r="D135" s="12">
        <f>'Solar 1MW'!D135*Control!$C$8</f>
        <v>0</v>
      </c>
      <c r="E135" s="12">
        <f>'Solar 1MW'!E135*Control!$C$8</f>
        <v>0</v>
      </c>
      <c r="F135" s="12">
        <f>'Solar 1MW'!F135*Control!$C$8</f>
        <v>0</v>
      </c>
      <c r="G135" s="12">
        <f>'Solar 1MW'!G135*Control!$C$8</f>
        <v>0</v>
      </c>
      <c r="H135" s="12">
        <f>'Solar 1MW'!H135*Control!$C$8</f>
        <v>55.798355744752946</v>
      </c>
      <c r="I135" s="12">
        <f>'Solar 1MW'!I135*Control!$C$8</f>
        <v>134.79280869218593</v>
      </c>
      <c r="J135" s="12">
        <f>'Solar 1MW'!J135*Control!$C$8</f>
        <v>309.50675029303267</v>
      </c>
      <c r="K135" s="12">
        <f>'Solar 1MW'!K135*Control!$C$8</f>
        <v>382.98648724449384</v>
      </c>
      <c r="L135" s="12">
        <f>'Solar 1MW'!L135*Control!$C$8</f>
        <v>420.0055519807164</v>
      </c>
      <c r="M135" s="12">
        <f>'Solar 1MW'!M135*Control!$C$8</f>
        <v>624.14127415904522</v>
      </c>
      <c r="N135" s="12">
        <f>'Solar 1MW'!N135*Control!$C$8</f>
        <v>522.99358102699534</v>
      </c>
      <c r="O135" s="12">
        <f>'Solar 1MW'!O135*Control!$C$8</f>
        <v>496.23006343673291</v>
      </c>
      <c r="P135" s="12">
        <f>'Solar 1MW'!P135*Control!$C$8</f>
        <v>322.57785409409536</v>
      </c>
      <c r="Q135" s="12">
        <f>'Solar 1MW'!Q135*Control!$C$8</f>
        <v>192.77911935718896</v>
      </c>
      <c r="R135" s="12">
        <f>'Solar 1MW'!R135*Control!$C$8</f>
        <v>326.94275337784364</v>
      </c>
      <c r="S135" s="12">
        <f>'Solar 1MW'!S135*Control!$C$8</f>
        <v>217.82027128413449</v>
      </c>
      <c r="T135" s="12">
        <f>'Solar 1MW'!T135*Control!$C$8</f>
        <v>136.65673865659741</v>
      </c>
      <c r="U135" s="12">
        <f>'Solar 1MW'!U135*Control!$C$8</f>
        <v>39.385547969519692</v>
      </c>
      <c r="V135" s="12">
        <f>'Solar 1MW'!V135*Control!$C$8</f>
        <v>1.5494212754797567</v>
      </c>
      <c r="W135" s="12">
        <f>'Solar 1MW'!W135*Control!$C$8</f>
        <v>0</v>
      </c>
      <c r="X135" s="12">
        <f>'Solar 1MW'!X135*Control!$C$8</f>
        <v>0</v>
      </c>
      <c r="Y135" s="12">
        <f>'Solar 1MW'!Y135*Control!$C$8</f>
        <v>0</v>
      </c>
      <c r="Z135" s="12">
        <f>'Solar 1MW'!Z135*Control!$C$8</f>
        <v>0</v>
      </c>
      <c r="AB135" s="7">
        <f t="shared" si="2"/>
        <v>4184.1665785928144</v>
      </c>
    </row>
    <row r="136" spans="2:28" x14ac:dyDescent="0.2">
      <c r="B136" s="6">
        <v>44330</v>
      </c>
      <c r="C136" s="12">
        <f>'Solar 1MW'!C136*Control!$C$8</f>
        <v>0</v>
      </c>
      <c r="D136" s="12">
        <f>'Solar 1MW'!D136*Control!$C$8</f>
        <v>0</v>
      </c>
      <c r="E136" s="12">
        <f>'Solar 1MW'!E136*Control!$C$8</f>
        <v>0</v>
      </c>
      <c r="F136" s="12">
        <f>'Solar 1MW'!F136*Control!$C$8</f>
        <v>0</v>
      </c>
      <c r="G136" s="12">
        <f>'Solar 1MW'!G136*Control!$C$8</f>
        <v>0.86362088351064481</v>
      </c>
      <c r="H136" s="12">
        <f>'Solar 1MW'!H136*Control!$C$8</f>
        <v>73.398730712501532</v>
      </c>
      <c r="I136" s="12">
        <f>'Solar 1MW'!I136*Control!$C$8</f>
        <v>168.41433020213955</v>
      </c>
      <c r="J136" s="12">
        <f>'Solar 1MW'!J136*Control!$C$8</f>
        <v>381.70454385124879</v>
      </c>
      <c r="K136" s="12">
        <f>'Solar 1MW'!K136*Control!$C$8</f>
        <v>436.96180937848487</v>
      </c>
      <c r="L136" s="12">
        <f>'Solar 1MW'!L136*Control!$C$8</f>
        <v>538.35330769575307</v>
      </c>
      <c r="M136" s="12">
        <f>'Solar 1MW'!M136*Control!$C$8</f>
        <v>856.07078745226909</v>
      </c>
      <c r="N136" s="12">
        <f>'Solar 1MW'!N136*Control!$C$8</f>
        <v>960.04190192281567</v>
      </c>
      <c r="O136" s="12">
        <f>'Solar 1MW'!O136*Control!$C$8</f>
        <v>957.91843740639763</v>
      </c>
      <c r="P136" s="12">
        <f>'Solar 1MW'!P136*Control!$C$8</f>
        <v>946.75058698671694</v>
      </c>
      <c r="Q136" s="12">
        <f>'Solar 1MW'!Q136*Control!$C$8</f>
        <v>1012.5779869956789</v>
      </c>
      <c r="R136" s="12">
        <f>'Solar 1MW'!R136*Control!$C$8</f>
        <v>709.59105923638936</v>
      </c>
      <c r="S136" s="12">
        <f>'Solar 1MW'!S136*Control!$C$8</f>
        <v>443.50522596241024</v>
      </c>
      <c r="T136" s="12">
        <f>'Solar 1MW'!T136*Control!$C$8</f>
        <v>110.34150801980097</v>
      </c>
      <c r="U136" s="12">
        <f>'Solar 1MW'!U136*Control!$C$8</f>
        <v>17.784408559171485</v>
      </c>
      <c r="V136" s="12">
        <f>'Solar 1MW'!V136*Control!$C$8</f>
        <v>2.0135948894019702</v>
      </c>
      <c r="W136" s="12">
        <f>'Solar 1MW'!W136*Control!$C$8</f>
        <v>0</v>
      </c>
      <c r="X136" s="12">
        <f>'Solar 1MW'!X136*Control!$C$8</f>
        <v>0</v>
      </c>
      <c r="Y136" s="12">
        <f>'Solar 1MW'!Y136*Control!$C$8</f>
        <v>0</v>
      </c>
      <c r="Z136" s="12">
        <f>'Solar 1MW'!Z136*Control!$C$8</f>
        <v>0</v>
      </c>
      <c r="AB136" s="7">
        <f t="shared" si="2"/>
        <v>7616.2918401546904</v>
      </c>
    </row>
    <row r="137" spans="2:28" x14ac:dyDescent="0.2">
      <c r="B137" s="6">
        <v>44331</v>
      </c>
      <c r="C137" s="12">
        <f>'Solar 1MW'!C137*Control!$C$8</f>
        <v>0</v>
      </c>
      <c r="D137" s="12">
        <f>'Solar 1MW'!D137*Control!$C$8</f>
        <v>0</v>
      </c>
      <c r="E137" s="12">
        <f>'Solar 1MW'!E137*Control!$C$8</f>
        <v>0</v>
      </c>
      <c r="F137" s="12">
        <f>'Solar 1MW'!F137*Control!$C$8</f>
        <v>0</v>
      </c>
      <c r="G137" s="12">
        <f>'Solar 1MW'!G137*Control!$C$8</f>
        <v>0</v>
      </c>
      <c r="H137" s="12">
        <f>'Solar 1MW'!H137*Control!$C$8</f>
        <v>63.165991148384428</v>
      </c>
      <c r="I137" s="12">
        <f>'Solar 1MW'!I137*Control!$C$8</f>
        <v>168.97272272312355</v>
      </c>
      <c r="J137" s="12">
        <f>'Solar 1MW'!J137*Control!$C$8</f>
        <v>302.31842967078757</v>
      </c>
      <c r="K137" s="12">
        <f>'Solar 1MW'!K137*Control!$C$8</f>
        <v>464.08710240487784</v>
      </c>
      <c r="L137" s="12">
        <f>'Solar 1MW'!L137*Control!$C$8</f>
        <v>500.99606157358249</v>
      </c>
      <c r="M137" s="12">
        <f>'Solar 1MW'!M137*Control!$C$8</f>
        <v>562.67090875043777</v>
      </c>
      <c r="N137" s="12">
        <f>'Solar 1MW'!N137*Control!$C$8</f>
        <v>559.50930602599283</v>
      </c>
      <c r="O137" s="12">
        <f>'Solar 1MW'!O137*Control!$C$8</f>
        <v>562.2776745807306</v>
      </c>
      <c r="P137" s="12">
        <f>'Solar 1MW'!P137*Control!$C$8</f>
        <v>506.4777458992989</v>
      </c>
      <c r="Q137" s="12">
        <f>'Solar 1MW'!Q137*Control!$C$8</f>
        <v>511.20442061917777</v>
      </c>
      <c r="R137" s="12">
        <f>'Solar 1MW'!R137*Control!$C$8</f>
        <v>478.21993846414949</v>
      </c>
      <c r="S137" s="12">
        <f>'Solar 1MW'!S137*Control!$C$8</f>
        <v>356.26229307120201</v>
      </c>
      <c r="T137" s="12">
        <f>'Solar 1MW'!T137*Control!$C$8</f>
        <v>256.27857308148498</v>
      </c>
      <c r="U137" s="12">
        <f>'Solar 1MW'!U137*Control!$C$8</f>
        <v>120.99815401886229</v>
      </c>
      <c r="V137" s="12">
        <f>'Solar 1MW'!V137*Control!$C$8</f>
        <v>8.5685725579168324</v>
      </c>
      <c r="W137" s="12">
        <f>'Solar 1MW'!W137*Control!$C$8</f>
        <v>0</v>
      </c>
      <c r="X137" s="12">
        <f>'Solar 1MW'!X137*Control!$C$8</f>
        <v>0</v>
      </c>
      <c r="Y137" s="12">
        <f>'Solar 1MW'!Y137*Control!$C$8</f>
        <v>0</v>
      </c>
      <c r="Z137" s="12">
        <f>'Solar 1MW'!Z137*Control!$C$8</f>
        <v>0</v>
      </c>
      <c r="AB137" s="7">
        <f t="shared" si="2"/>
        <v>5422.0078945900095</v>
      </c>
    </row>
    <row r="138" spans="2:28" x14ac:dyDescent="0.2">
      <c r="B138" s="6">
        <v>44332</v>
      </c>
      <c r="C138" s="12">
        <f>'Solar 1MW'!C138*Control!$C$8</f>
        <v>0</v>
      </c>
      <c r="D138" s="12">
        <f>'Solar 1MW'!D138*Control!$C$8</f>
        <v>0</v>
      </c>
      <c r="E138" s="12">
        <f>'Solar 1MW'!E138*Control!$C$8</f>
        <v>0</v>
      </c>
      <c r="F138" s="12">
        <f>'Solar 1MW'!F138*Control!$C$8</f>
        <v>0</v>
      </c>
      <c r="G138" s="12">
        <f>'Solar 1MW'!G138*Control!$C$8</f>
        <v>0.39825970239591602</v>
      </c>
      <c r="H138" s="12">
        <f>'Solar 1MW'!H138*Control!$C$8</f>
        <v>77.219393905375327</v>
      </c>
      <c r="I138" s="12">
        <f>'Solar 1MW'!I138*Control!$C$8</f>
        <v>160.56537617478665</v>
      </c>
      <c r="J138" s="12">
        <f>'Solar 1MW'!J138*Control!$C$8</f>
        <v>290.85958596552382</v>
      </c>
      <c r="K138" s="12">
        <f>'Solar 1MW'!K138*Control!$C$8</f>
        <v>340.23406831394232</v>
      </c>
      <c r="L138" s="12">
        <f>'Solar 1MW'!L138*Control!$C$8</f>
        <v>424.40977468143541</v>
      </c>
      <c r="M138" s="12">
        <f>'Solar 1MW'!M138*Control!$C$8</f>
        <v>469.67102761471813</v>
      </c>
      <c r="N138" s="12">
        <f>'Solar 1MW'!N138*Control!$C$8</f>
        <v>629.48139418366713</v>
      </c>
      <c r="O138" s="12">
        <f>'Solar 1MW'!O138*Control!$C$8</f>
        <v>656.36288202484172</v>
      </c>
      <c r="P138" s="12">
        <f>'Solar 1MW'!P138*Control!$C$8</f>
        <v>536.44218963097683</v>
      </c>
      <c r="Q138" s="12">
        <f>'Solar 1MW'!Q138*Control!$C$8</f>
        <v>419.62018249440342</v>
      </c>
      <c r="R138" s="12">
        <f>'Solar 1MW'!R138*Control!$C$8</f>
        <v>431.66887745422781</v>
      </c>
      <c r="S138" s="12">
        <f>'Solar 1MW'!S138*Control!$C$8</f>
        <v>323.01041168077302</v>
      </c>
      <c r="T138" s="12">
        <f>'Solar 1MW'!T138*Control!$C$8</f>
        <v>135.39052463014067</v>
      </c>
      <c r="U138" s="12">
        <f>'Solar 1MW'!U138*Control!$C$8</f>
        <v>85.756507729715594</v>
      </c>
      <c r="V138" s="12">
        <f>'Solar 1MW'!V138*Control!$C$8</f>
        <v>1.9458013185444734</v>
      </c>
      <c r="W138" s="12">
        <f>'Solar 1MW'!W138*Control!$C$8</f>
        <v>0</v>
      </c>
      <c r="X138" s="12">
        <f>'Solar 1MW'!X138*Control!$C$8</f>
        <v>0</v>
      </c>
      <c r="Y138" s="12">
        <f>'Solar 1MW'!Y138*Control!$C$8</f>
        <v>0</v>
      </c>
      <c r="Z138" s="12">
        <f>'Solar 1MW'!Z138*Control!$C$8</f>
        <v>0</v>
      </c>
      <c r="AB138" s="7">
        <f t="shared" si="2"/>
        <v>4983.0362575054696</v>
      </c>
    </row>
    <row r="139" spans="2:28" x14ac:dyDescent="0.2">
      <c r="B139" s="6">
        <v>44333</v>
      </c>
      <c r="C139" s="12">
        <f>'Solar 1MW'!C139*Control!$C$8</f>
        <v>0</v>
      </c>
      <c r="D139" s="12">
        <f>'Solar 1MW'!D139*Control!$C$8</f>
        <v>0</v>
      </c>
      <c r="E139" s="12">
        <f>'Solar 1MW'!E139*Control!$C$8</f>
        <v>0</v>
      </c>
      <c r="F139" s="12">
        <f>'Solar 1MW'!F139*Control!$C$8</f>
        <v>0</v>
      </c>
      <c r="G139" s="12">
        <f>'Solar 1MW'!G139*Control!$C$8</f>
        <v>3.1509854018626697</v>
      </c>
      <c r="H139" s="12">
        <f>'Solar 1MW'!H139*Control!$C$8</f>
        <v>109.28764044498605</v>
      </c>
      <c r="I139" s="12">
        <f>'Solar 1MW'!I139*Control!$C$8</f>
        <v>322.01159688971711</v>
      </c>
      <c r="J139" s="12">
        <f>'Solar 1MW'!J139*Control!$C$8</f>
        <v>453.13946312023324</v>
      </c>
      <c r="K139" s="12">
        <f>'Solar 1MW'!K139*Control!$C$8</f>
        <v>794.49031647614368</v>
      </c>
      <c r="L139" s="12">
        <f>'Solar 1MW'!L139*Control!$C$8</f>
        <v>816.90466414944603</v>
      </c>
      <c r="M139" s="12">
        <f>'Solar 1MW'!M139*Control!$C$8</f>
        <v>970.97381184067183</v>
      </c>
      <c r="N139" s="12">
        <f>'Solar 1MW'!N139*Control!$C$8</f>
        <v>1146.0416641942552</v>
      </c>
      <c r="O139" s="12">
        <f>'Solar 1MW'!O139*Control!$C$8</f>
        <v>1199.3642176065323</v>
      </c>
      <c r="P139" s="12">
        <f>'Solar 1MW'!P139*Control!$C$8</f>
        <v>1134.6378732727503</v>
      </c>
      <c r="Q139" s="12">
        <f>'Solar 1MW'!Q139*Control!$C$8</f>
        <v>931.17851386631753</v>
      </c>
      <c r="R139" s="12">
        <f>'Solar 1MW'!R139*Control!$C$8</f>
        <v>849.54310023513187</v>
      </c>
      <c r="S139" s="12">
        <f>'Solar 1MW'!S139*Control!$C$8</f>
        <v>831.69026893043144</v>
      </c>
      <c r="T139" s="12">
        <f>'Solar 1MW'!T139*Control!$C$8</f>
        <v>554.27142688549486</v>
      </c>
      <c r="U139" s="12">
        <f>'Solar 1MW'!U139*Control!$C$8</f>
        <v>214.02162920476434</v>
      </c>
      <c r="V139" s="12">
        <f>'Solar 1MW'!V139*Control!$C$8</f>
        <v>18.246065474407569</v>
      </c>
      <c r="W139" s="12">
        <f>'Solar 1MW'!W139*Control!$C$8</f>
        <v>0</v>
      </c>
      <c r="X139" s="12">
        <f>'Solar 1MW'!X139*Control!$C$8</f>
        <v>0</v>
      </c>
      <c r="Y139" s="12">
        <f>'Solar 1MW'!Y139*Control!$C$8</f>
        <v>0</v>
      </c>
      <c r="Z139" s="12">
        <f>'Solar 1MW'!Z139*Control!$C$8</f>
        <v>0</v>
      </c>
      <c r="AB139" s="7">
        <f t="shared" si="2"/>
        <v>10348.953237993146</v>
      </c>
    </row>
    <row r="140" spans="2:28" x14ac:dyDescent="0.2">
      <c r="B140" s="6">
        <v>44334</v>
      </c>
      <c r="C140" s="12">
        <f>'Solar 1MW'!C140*Control!$C$8</f>
        <v>0</v>
      </c>
      <c r="D140" s="12">
        <f>'Solar 1MW'!D140*Control!$C$8</f>
        <v>0</v>
      </c>
      <c r="E140" s="12">
        <f>'Solar 1MW'!E140*Control!$C$8</f>
        <v>0</v>
      </c>
      <c r="F140" s="12">
        <f>'Solar 1MW'!F140*Control!$C$8</f>
        <v>0</v>
      </c>
      <c r="G140" s="12">
        <f>'Solar 1MW'!G140*Control!$C$8</f>
        <v>1.7971588023952045</v>
      </c>
      <c r="H140" s="12">
        <f>'Solar 1MW'!H140*Control!$C$8</f>
        <v>124.74174331447351</v>
      </c>
      <c r="I140" s="12">
        <f>'Solar 1MW'!I140*Control!$C$8</f>
        <v>203.06612523672567</v>
      </c>
      <c r="J140" s="12">
        <f>'Solar 1MW'!J140*Control!$C$8</f>
        <v>273.51009439804835</v>
      </c>
      <c r="K140" s="12">
        <f>'Solar 1MW'!K140*Control!$C$8</f>
        <v>508.43605206443999</v>
      </c>
      <c r="L140" s="12">
        <f>'Solar 1MW'!L140*Control!$C$8</f>
        <v>841.67841684099074</v>
      </c>
      <c r="M140" s="12">
        <f>'Solar 1MW'!M140*Control!$C$8</f>
        <v>1050.1711736196737</v>
      </c>
      <c r="N140" s="12">
        <f>'Solar 1MW'!N140*Control!$C$8</f>
        <v>1246.2377306356136</v>
      </c>
      <c r="O140" s="12">
        <f>'Solar 1MW'!O140*Control!$C$8</f>
        <v>1084.5398400520708</v>
      </c>
      <c r="P140" s="12">
        <f>'Solar 1MW'!P140*Control!$C$8</f>
        <v>822.09535518957921</v>
      </c>
      <c r="Q140" s="12">
        <f>'Solar 1MW'!Q140*Control!$C$8</f>
        <v>781.83604089497044</v>
      </c>
      <c r="R140" s="12">
        <f>'Solar 1MW'!R140*Control!$C$8</f>
        <v>713.90877041977285</v>
      </c>
      <c r="S140" s="12">
        <f>'Solar 1MW'!S140*Control!$C$8</f>
        <v>645.74555944275119</v>
      </c>
      <c r="T140" s="12">
        <f>'Solar 1MW'!T140*Control!$C$8</f>
        <v>514.845769030665</v>
      </c>
      <c r="U140" s="12">
        <f>'Solar 1MW'!U140*Control!$C$8</f>
        <v>266.31390909240918</v>
      </c>
      <c r="V140" s="12">
        <f>'Solar 1MW'!V140*Control!$C$8</f>
        <v>32.157117461964518</v>
      </c>
      <c r="W140" s="12">
        <f>'Solar 1MW'!W140*Control!$C$8</f>
        <v>0</v>
      </c>
      <c r="X140" s="12">
        <f>'Solar 1MW'!X140*Control!$C$8</f>
        <v>0</v>
      </c>
      <c r="Y140" s="12">
        <f>'Solar 1MW'!Y140*Control!$C$8</f>
        <v>0</v>
      </c>
      <c r="Z140" s="12">
        <f>'Solar 1MW'!Z140*Control!$C$8</f>
        <v>0</v>
      </c>
      <c r="AB140" s="7">
        <f t="shared" si="2"/>
        <v>9111.0808564965446</v>
      </c>
    </row>
    <row r="141" spans="2:28" x14ac:dyDescent="0.2">
      <c r="B141" s="6">
        <v>44335</v>
      </c>
      <c r="C141" s="12">
        <f>'Solar 1MW'!C141*Control!$C$8</f>
        <v>0</v>
      </c>
      <c r="D141" s="12">
        <f>'Solar 1MW'!D141*Control!$C$8</f>
        <v>0</v>
      </c>
      <c r="E141" s="12">
        <f>'Solar 1MW'!E141*Control!$C$8</f>
        <v>0</v>
      </c>
      <c r="F141" s="12">
        <f>'Solar 1MW'!F141*Control!$C$8</f>
        <v>0</v>
      </c>
      <c r="G141" s="12">
        <f>'Solar 1MW'!G141*Control!$C$8</f>
        <v>5.9081074593467484</v>
      </c>
      <c r="H141" s="12">
        <f>'Solar 1MW'!H141*Control!$C$8</f>
        <v>192.48812607160576</v>
      </c>
      <c r="I141" s="12">
        <f>'Solar 1MW'!I141*Control!$C$8</f>
        <v>520.13870095492211</v>
      </c>
      <c r="J141" s="12">
        <f>'Solar 1MW'!J141*Control!$C$8</f>
        <v>871.40692007084442</v>
      </c>
      <c r="K141" s="12">
        <f>'Solar 1MW'!K141*Control!$C$8</f>
        <v>1178.7587471138822</v>
      </c>
      <c r="L141" s="12">
        <f>'Solar 1MW'!L141*Control!$C$8</f>
        <v>1434.2036637555882</v>
      </c>
      <c r="M141" s="12">
        <f>'Solar 1MW'!M141*Control!$C$8</f>
        <v>1606.3615832533389</v>
      </c>
      <c r="N141" s="12">
        <f>'Solar 1MW'!N141*Control!$C$8</f>
        <v>1689.7272272312359</v>
      </c>
      <c r="O141" s="12">
        <f>'Solar 1MW'!O141*Control!$C$8</f>
        <v>1692.4798664191853</v>
      </c>
      <c r="P141" s="12">
        <f>'Solar 1MW'!P141*Control!$C$8</f>
        <v>1602.0360073865618</v>
      </c>
      <c r="Q141" s="12">
        <f>'Solar 1MW'!Q141*Control!$C$8</f>
        <v>1447.8882128613943</v>
      </c>
      <c r="R141" s="12">
        <f>'Solar 1MW'!R141*Control!$C$8</f>
        <v>1218.3181045864123</v>
      </c>
      <c r="S141" s="12">
        <f>'Solar 1MW'!S141*Control!$C$8</f>
        <v>914.66267873862103</v>
      </c>
      <c r="T141" s="12">
        <f>'Solar 1MW'!T141*Control!$C$8</f>
        <v>571.66024186994105</v>
      </c>
      <c r="U141" s="12">
        <f>'Solar 1MW'!U141*Control!$C$8</f>
        <v>250.38792521927323</v>
      </c>
      <c r="V141" s="12">
        <f>'Solar 1MW'!V141*Control!$C$8</f>
        <v>20.222460411355261</v>
      </c>
      <c r="W141" s="12">
        <f>'Solar 1MW'!W141*Control!$C$8</f>
        <v>0</v>
      </c>
      <c r="X141" s="12">
        <f>'Solar 1MW'!X141*Control!$C$8</f>
        <v>0</v>
      </c>
      <c r="Y141" s="12">
        <f>'Solar 1MW'!Y141*Control!$C$8</f>
        <v>0</v>
      </c>
      <c r="Z141" s="12">
        <f>'Solar 1MW'!Z141*Control!$C$8</f>
        <v>0</v>
      </c>
      <c r="AB141" s="7">
        <f t="shared" si="2"/>
        <v>15216.648573403507</v>
      </c>
    </row>
    <row r="142" spans="2:28" x14ac:dyDescent="0.2">
      <c r="B142" s="6">
        <v>44336</v>
      </c>
      <c r="C142" s="12">
        <f>'Solar 1MW'!C142*Control!$C$8</f>
        <v>0</v>
      </c>
      <c r="D142" s="12">
        <f>'Solar 1MW'!D142*Control!$C$8</f>
        <v>0</v>
      </c>
      <c r="E142" s="12">
        <f>'Solar 1MW'!E142*Control!$C$8</f>
        <v>0</v>
      </c>
      <c r="F142" s="12">
        <f>'Solar 1MW'!F142*Control!$C$8</f>
        <v>0</v>
      </c>
      <c r="G142" s="12">
        <f>'Solar 1MW'!G142*Control!$C$8</f>
        <v>4.277365357571572</v>
      </c>
      <c r="H142" s="12">
        <f>'Solar 1MW'!H142*Control!$C$8</f>
        <v>188.63443120847657</v>
      </c>
      <c r="I142" s="12">
        <f>'Solar 1MW'!I142*Control!$C$8</f>
        <v>315.16145765342014</v>
      </c>
      <c r="J142" s="12">
        <f>'Solar 1MW'!J142*Control!$C$8</f>
        <v>386.47840667149251</v>
      </c>
      <c r="K142" s="12">
        <f>'Solar 1MW'!K142*Control!$C$8</f>
        <v>253.81692717911881</v>
      </c>
      <c r="L142" s="12">
        <f>'Solar 1MW'!L142*Control!$C$8</f>
        <v>659.84693676844631</v>
      </c>
      <c r="M142" s="12">
        <f>'Solar 1MW'!M142*Control!$C$8</f>
        <v>439.2818909797565</v>
      </c>
      <c r="N142" s="12">
        <f>'Solar 1MW'!N142*Control!$C$8</f>
        <v>660.83788687610797</v>
      </c>
      <c r="O142" s="12">
        <f>'Solar 1MW'!O142*Control!$C$8</f>
        <v>1042.6997243952396</v>
      </c>
      <c r="P142" s="12">
        <f>'Solar 1MW'!P142*Control!$C$8</f>
        <v>1162.7934398237758</v>
      </c>
      <c r="Q142" s="12">
        <f>'Solar 1MW'!Q142*Control!$C$8</f>
        <v>1463.7748733175592</v>
      </c>
      <c r="R142" s="12">
        <f>'Solar 1MW'!R142*Control!$C$8</f>
        <v>1446.5512166843898</v>
      </c>
      <c r="S142" s="12">
        <f>'Solar 1MW'!S142*Control!$C$8</f>
        <v>1097.359273984521</v>
      </c>
      <c r="T142" s="12">
        <f>'Solar 1MW'!T142*Control!$C$8</f>
        <v>702.4106032975385</v>
      </c>
      <c r="U142" s="12">
        <f>'Solar 1MW'!U142*Control!$C$8</f>
        <v>310.52915913427091</v>
      </c>
      <c r="V142" s="12">
        <f>'Solar 1MW'!V142*Control!$C$8</f>
        <v>85.080144957819456</v>
      </c>
      <c r="W142" s="12">
        <f>'Solar 1MW'!W142*Control!$C$8</f>
        <v>0</v>
      </c>
      <c r="X142" s="12">
        <f>'Solar 1MW'!X142*Control!$C$8</f>
        <v>0</v>
      </c>
      <c r="Y142" s="12">
        <f>'Solar 1MW'!Y142*Control!$C$8</f>
        <v>0</v>
      </c>
      <c r="Z142" s="12">
        <f>'Solar 1MW'!Z142*Control!$C$8</f>
        <v>0</v>
      </c>
      <c r="AB142" s="7">
        <f t="shared" si="2"/>
        <v>10219.533738289503</v>
      </c>
    </row>
    <row r="143" spans="2:28" x14ac:dyDescent="0.2">
      <c r="B143" s="6">
        <v>44337</v>
      </c>
      <c r="C143" s="12">
        <f>'Solar 1MW'!C143*Control!$C$8</f>
        <v>0</v>
      </c>
      <c r="D143" s="12">
        <f>'Solar 1MW'!D143*Control!$C$8</f>
        <v>0</v>
      </c>
      <c r="E143" s="12">
        <f>'Solar 1MW'!E143*Control!$C$8</f>
        <v>0</v>
      </c>
      <c r="F143" s="12">
        <f>'Solar 1MW'!F143*Control!$C$8</f>
        <v>0</v>
      </c>
      <c r="G143" s="12">
        <f>'Solar 1MW'!G143*Control!$C$8</f>
        <v>3.1818149607677033</v>
      </c>
      <c r="H143" s="12">
        <f>'Solar 1MW'!H143*Control!$C$8</f>
        <v>101.63530350248665</v>
      </c>
      <c r="I143" s="12">
        <f>'Solar 1MW'!I143*Control!$C$8</f>
        <v>248.17794918551957</v>
      </c>
      <c r="J143" s="12">
        <f>'Solar 1MW'!J143*Control!$C$8</f>
        <v>383.5684738156603</v>
      </c>
      <c r="K143" s="12">
        <f>'Solar 1MW'!K143*Control!$C$8</f>
        <v>598.02266060710247</v>
      </c>
      <c r="L143" s="12">
        <f>'Solar 1MW'!L143*Control!$C$8</f>
        <v>742.05647228740429</v>
      </c>
      <c r="M143" s="12">
        <f>'Solar 1MW'!M143*Control!$C$8</f>
        <v>805.89410739764833</v>
      </c>
      <c r="N143" s="12">
        <f>'Solar 1MW'!N143*Control!$C$8</f>
        <v>861.576065828168</v>
      </c>
      <c r="O143" s="12">
        <f>'Solar 1MW'!O143*Control!$C$8</f>
        <v>801.41123786298795</v>
      </c>
      <c r="P143" s="12">
        <f>'Solar 1MW'!P143*Control!$C$8</f>
        <v>779.28001879187457</v>
      </c>
      <c r="Q143" s="12">
        <f>'Solar 1MW'!Q143*Control!$C$8</f>
        <v>655.26969103305612</v>
      </c>
      <c r="R143" s="12">
        <f>'Solar 1MW'!R143*Control!$C$8</f>
        <v>517.905130870986</v>
      </c>
      <c r="S143" s="12">
        <f>'Solar 1MW'!S143*Control!$C$8</f>
        <v>320.46225426107128</v>
      </c>
      <c r="T143" s="12">
        <f>'Solar 1MW'!T143*Control!$C$8</f>
        <v>169.3738215762248</v>
      </c>
      <c r="U143" s="12">
        <f>'Solar 1MW'!U143*Control!$C$8</f>
        <v>64.819934066172308</v>
      </c>
      <c r="V143" s="12">
        <f>'Solar 1MW'!V143*Control!$C$8</f>
        <v>3.8286851699358166</v>
      </c>
      <c r="W143" s="12">
        <f>'Solar 1MW'!W143*Control!$C$8</f>
        <v>0</v>
      </c>
      <c r="X143" s="12">
        <f>'Solar 1MW'!X143*Control!$C$8</f>
        <v>0</v>
      </c>
      <c r="Y143" s="12">
        <f>'Solar 1MW'!Y143*Control!$C$8</f>
        <v>0</v>
      </c>
      <c r="Z143" s="12">
        <f>'Solar 1MW'!Z143*Control!$C$8</f>
        <v>0</v>
      </c>
      <c r="AB143" s="7">
        <f t="shared" si="2"/>
        <v>7056.4636212170662</v>
      </c>
    </row>
    <row r="144" spans="2:28" x14ac:dyDescent="0.2">
      <c r="B144" s="6">
        <v>44338</v>
      </c>
      <c r="C144" s="12">
        <f>'Solar 1MW'!C144*Control!$C$8</f>
        <v>0</v>
      </c>
      <c r="D144" s="12">
        <f>'Solar 1MW'!D144*Control!$C$8</f>
        <v>0</v>
      </c>
      <c r="E144" s="12">
        <f>'Solar 1MW'!E144*Control!$C$8</f>
        <v>0</v>
      </c>
      <c r="F144" s="12">
        <f>'Solar 1MW'!F144*Control!$C$8</f>
        <v>0</v>
      </c>
      <c r="G144" s="12">
        <f>'Solar 1MW'!G144*Control!$C$8</f>
        <v>4.3966726046606945</v>
      </c>
      <c r="H144" s="12">
        <f>'Solar 1MW'!H144*Control!$C$8</f>
        <v>63.567090001485617</v>
      </c>
      <c r="I144" s="12">
        <f>'Solar 1MW'!I144*Control!$C$8</f>
        <v>156.75886941202231</v>
      </c>
      <c r="J144" s="12">
        <f>'Solar 1MW'!J144*Control!$C$8</f>
        <v>177.38793395485467</v>
      </c>
      <c r="K144" s="12">
        <f>'Solar 1MW'!K144*Control!$C$8</f>
        <v>88.454094133906025</v>
      </c>
      <c r="L144" s="12">
        <f>'Solar 1MW'!L144*Control!$C$8</f>
        <v>863.14900250699611</v>
      </c>
      <c r="M144" s="12">
        <f>'Solar 1MW'!M144*Control!$C$8</f>
        <v>481.87701624242521</v>
      </c>
      <c r="N144" s="12">
        <f>'Solar 1MW'!N144*Control!$C$8</f>
        <v>1321.5813975514866</v>
      </c>
      <c r="O144" s="12">
        <f>'Solar 1MW'!O144*Control!$C$8</f>
        <v>1462.7524644763212</v>
      </c>
      <c r="P144" s="12">
        <f>'Solar 1MW'!P144*Control!$C$8</f>
        <v>1803.922430114166</v>
      </c>
      <c r="Q144" s="12">
        <f>'Solar 1MW'!Q144*Control!$C$8</f>
        <v>1292.639362661047</v>
      </c>
      <c r="R144" s="12">
        <f>'Solar 1MW'!R144*Control!$C$8</f>
        <v>427.500595255333</v>
      </c>
      <c r="S144" s="12">
        <f>'Solar 1MW'!S144*Control!$C$8</f>
        <v>860.47501015298803</v>
      </c>
      <c r="T144" s="12">
        <f>'Solar 1MW'!T144*Control!$C$8</f>
        <v>374.07580095893178</v>
      </c>
      <c r="U144" s="12">
        <f>'Solar 1MW'!U144*Control!$C$8</f>
        <v>109.83816828257594</v>
      </c>
      <c r="V144" s="12">
        <f>'Solar 1MW'!V144*Control!$C$8</f>
        <v>23.99514903552479</v>
      </c>
      <c r="W144" s="12">
        <f>'Solar 1MW'!W144*Control!$C$8</f>
        <v>0</v>
      </c>
      <c r="X144" s="12">
        <f>'Solar 1MW'!X144*Control!$C$8</f>
        <v>0</v>
      </c>
      <c r="Y144" s="12">
        <f>'Solar 1MW'!Y144*Control!$C$8</f>
        <v>0</v>
      </c>
      <c r="Z144" s="12">
        <f>'Solar 1MW'!Z144*Control!$C$8</f>
        <v>0</v>
      </c>
      <c r="AB144" s="7">
        <f t="shared" si="2"/>
        <v>9512.3710573447261</v>
      </c>
    </row>
    <row r="145" spans="2:28" x14ac:dyDescent="0.2">
      <c r="B145" s="6">
        <v>44339</v>
      </c>
      <c r="C145" s="12">
        <f>'Solar 1MW'!C145*Control!$C$8</f>
        <v>0</v>
      </c>
      <c r="D145" s="12">
        <f>'Solar 1MW'!D145*Control!$C$8</f>
        <v>0</v>
      </c>
      <c r="E145" s="12">
        <f>'Solar 1MW'!E145*Control!$C$8</f>
        <v>0</v>
      </c>
      <c r="F145" s="12">
        <f>'Solar 1MW'!F145*Control!$C$8</f>
        <v>0</v>
      </c>
      <c r="G145" s="12">
        <f>'Solar 1MW'!G145*Control!$C$8</f>
        <v>8.3672366630268176</v>
      </c>
      <c r="H145" s="12">
        <f>'Solar 1MW'!H145*Control!$C$8</f>
        <v>208.20962817649399</v>
      </c>
      <c r="I145" s="12">
        <f>'Solar 1MW'!I145*Control!$C$8</f>
        <v>559.21831274040971</v>
      </c>
      <c r="J145" s="12">
        <f>'Solar 1MW'!J145*Control!$C$8</f>
        <v>911.20221804519883</v>
      </c>
      <c r="K145" s="12">
        <f>'Solar 1MW'!K145*Control!$C$8</f>
        <v>1227.2838436557336</v>
      </c>
      <c r="L145" s="12">
        <f>'Solar 1MW'!L145*Control!$C$8</f>
        <v>1483.7511691386778</v>
      </c>
      <c r="M145" s="12">
        <f>'Solar 1MW'!M145*Control!$C$8</f>
        <v>1636.0114396492513</v>
      </c>
      <c r="N145" s="12">
        <f>'Solar 1MW'!N145*Control!$C$8</f>
        <v>878.17054778980582</v>
      </c>
      <c r="O145" s="12">
        <f>'Solar 1MW'!O145*Control!$C$8</f>
        <v>789.8501532736002</v>
      </c>
      <c r="P145" s="12">
        <f>'Solar 1MW'!P145*Control!$C$8</f>
        <v>747.77409711494488</v>
      </c>
      <c r="Q145" s="12">
        <f>'Solar 1MW'!Q145*Control!$C$8</f>
        <v>665.93420171551156</v>
      </c>
      <c r="R145" s="12">
        <f>'Solar 1MW'!R145*Control!$C$8</f>
        <v>632.95758424387748</v>
      </c>
      <c r="S145" s="12">
        <f>'Solar 1MW'!S145*Control!$C$8</f>
        <v>448.87680472060867</v>
      </c>
      <c r="T145" s="12">
        <f>'Solar 1MW'!T145*Control!$C$8</f>
        <v>296.04241232226286</v>
      </c>
      <c r="U145" s="12">
        <f>'Solar 1MW'!U145*Control!$C$8</f>
        <v>145.85841822774262</v>
      </c>
      <c r="V145" s="12">
        <f>'Solar 1MW'!V145*Control!$C$8</f>
        <v>14.185529438012475</v>
      </c>
      <c r="W145" s="12">
        <f>'Solar 1MW'!W145*Control!$C$8</f>
        <v>0</v>
      </c>
      <c r="X145" s="12">
        <f>'Solar 1MW'!X145*Control!$C$8</f>
        <v>0</v>
      </c>
      <c r="Y145" s="12">
        <f>'Solar 1MW'!Y145*Control!$C$8</f>
        <v>0</v>
      </c>
      <c r="Z145" s="12">
        <f>'Solar 1MW'!Z145*Control!$C$8</f>
        <v>0</v>
      </c>
      <c r="AB145" s="7">
        <f t="shared" si="2"/>
        <v>10653.69359691516</v>
      </c>
    </row>
    <row r="146" spans="2:28" x14ac:dyDescent="0.2">
      <c r="B146" s="6">
        <v>44340</v>
      </c>
      <c r="C146" s="12">
        <f>'Solar 1MW'!C146*Control!$C$8</f>
        <v>0</v>
      </c>
      <c r="D146" s="12">
        <f>'Solar 1MW'!D146*Control!$C$8</f>
        <v>0</v>
      </c>
      <c r="E146" s="12">
        <f>'Solar 1MW'!E146*Control!$C$8</f>
        <v>0</v>
      </c>
      <c r="F146" s="12">
        <f>'Solar 1MW'!F146*Control!$C$8</f>
        <v>0</v>
      </c>
      <c r="G146" s="12">
        <f>'Solar 1MW'!G146*Control!$C$8</f>
        <v>1.1699503017124442</v>
      </c>
      <c r="H146" s="12">
        <f>'Solar 1MW'!H146*Control!$C$8</f>
        <v>66.77588082629525</v>
      </c>
      <c r="I146" s="12">
        <f>'Solar 1MW'!I146*Control!$C$8</f>
        <v>150.75025129889846</v>
      </c>
      <c r="J146" s="12">
        <f>'Solar 1MW'!J146*Control!$C$8</f>
        <v>280.3209102173746</v>
      </c>
      <c r="K146" s="12">
        <f>'Solar 1MW'!K146*Control!$C$8</f>
        <v>406.98163628001862</v>
      </c>
      <c r="L146" s="12">
        <f>'Solar 1MW'!L146*Control!$C$8</f>
        <v>467.94079726800703</v>
      </c>
      <c r="M146" s="12">
        <f>'Solar 1MW'!M146*Control!$C$8</f>
        <v>564.44046251411953</v>
      </c>
      <c r="N146" s="12">
        <f>'Solar 1MW'!N146*Control!$C$8</f>
        <v>624.40080871105192</v>
      </c>
      <c r="O146" s="12">
        <f>'Solar 1MW'!O146*Control!$C$8</f>
        <v>689.09569431125749</v>
      </c>
      <c r="P146" s="12">
        <f>'Solar 1MW'!P146*Control!$C$8</f>
        <v>604.69977680872807</v>
      </c>
      <c r="Q146" s="12">
        <f>'Solar 1MW'!Q146*Control!$C$8</f>
        <v>553.68944031432841</v>
      </c>
      <c r="R146" s="12">
        <f>'Solar 1MW'!R146*Control!$C$8</f>
        <v>455.97074914212402</v>
      </c>
      <c r="S146" s="12">
        <f>'Solar 1MW'!S146*Control!$C$8</f>
        <v>374.27241804378536</v>
      </c>
      <c r="T146" s="12">
        <f>'Solar 1MW'!T146*Control!$C$8</f>
        <v>248.34310753679651</v>
      </c>
      <c r="U146" s="12">
        <f>'Solar 1MW'!U146*Control!$C$8</f>
        <v>126.12592759184236</v>
      </c>
      <c r="V146" s="12">
        <f>'Solar 1MW'!V146*Control!$C$8</f>
        <v>33.24952198541073</v>
      </c>
      <c r="W146" s="12">
        <f>'Solar 1MW'!W146*Control!$C$8</f>
        <v>0</v>
      </c>
      <c r="X146" s="12">
        <f>'Solar 1MW'!X146*Control!$C$8</f>
        <v>0</v>
      </c>
      <c r="Y146" s="12">
        <f>'Solar 1MW'!Y146*Control!$C$8</f>
        <v>0</v>
      </c>
      <c r="Z146" s="12">
        <f>'Solar 1MW'!Z146*Control!$C$8</f>
        <v>0</v>
      </c>
      <c r="AB146" s="7">
        <f t="shared" si="2"/>
        <v>5648.2273331517508</v>
      </c>
    </row>
    <row r="147" spans="2:28" x14ac:dyDescent="0.2">
      <c r="B147" s="6">
        <v>44341</v>
      </c>
      <c r="C147" s="12">
        <f>'Solar 1MW'!C147*Control!$C$8</f>
        <v>0</v>
      </c>
      <c r="D147" s="12">
        <f>'Solar 1MW'!D147*Control!$C$8</f>
        <v>0</v>
      </c>
      <c r="E147" s="12">
        <f>'Solar 1MW'!E147*Control!$C$8</f>
        <v>0</v>
      </c>
      <c r="F147" s="12">
        <f>'Solar 1MW'!F147*Control!$C$8</f>
        <v>0</v>
      </c>
      <c r="G147" s="12">
        <f>'Solar 1MW'!G147*Control!$C$8</f>
        <v>10.776189186652266</v>
      </c>
      <c r="H147" s="12">
        <f>'Solar 1MW'!H147*Control!$C$8</f>
        <v>238.80324657970323</v>
      </c>
      <c r="I147" s="12">
        <f>'Solar 1MW'!I147*Control!$C$8</f>
        <v>595.34080356970014</v>
      </c>
      <c r="J147" s="12">
        <f>'Solar 1MW'!J147*Control!$C$8</f>
        <v>968.45711315454685</v>
      </c>
      <c r="K147" s="12">
        <f>'Solar 1MW'!K147*Control!$C$8</f>
        <v>1304.5150345862003</v>
      </c>
      <c r="L147" s="12">
        <f>'Solar 1MW'!L147*Control!$C$8</f>
        <v>1571.5210358172938</v>
      </c>
      <c r="M147" s="12">
        <f>'Solar 1MW'!M147*Control!$C$8</f>
        <v>1743.4430148132203</v>
      </c>
      <c r="N147" s="12">
        <f>'Solar 1MW'!N147*Control!$C$8</f>
        <v>1818.4720943933271</v>
      </c>
      <c r="O147" s="12">
        <f>'Solar 1MW'!O147*Control!$C$8</f>
        <v>1832.7858181706645</v>
      </c>
      <c r="P147" s="12">
        <f>'Solar 1MW'!P147*Control!$C$8</f>
        <v>1770.0256446854171</v>
      </c>
      <c r="Q147" s="12">
        <f>'Solar 1MW'!Q147*Control!$C$8</f>
        <v>1607.7772262642848</v>
      </c>
      <c r="R147" s="12">
        <f>'Solar 1MW'!R147*Control!$C$8</f>
        <v>1361.8485765294893</v>
      </c>
      <c r="S147" s="12">
        <f>'Solar 1MW'!S147*Control!$C$8</f>
        <v>1042.4637838934154</v>
      </c>
      <c r="T147" s="12">
        <f>'Solar 1MW'!T147*Control!$C$8</f>
        <v>683.77130365342384</v>
      </c>
      <c r="U147" s="12">
        <f>'Solar 1MW'!U147*Control!$C$8</f>
        <v>320.69819476289553</v>
      </c>
      <c r="V147" s="12">
        <f>'Solar 1MW'!V147*Control!$C$8</f>
        <v>99.551162403039257</v>
      </c>
      <c r="W147" s="12">
        <f>'Solar 1MW'!W147*Control!$C$8</f>
        <v>0</v>
      </c>
      <c r="X147" s="12">
        <f>'Solar 1MW'!X147*Control!$C$8</f>
        <v>0</v>
      </c>
      <c r="Y147" s="12">
        <f>'Solar 1MW'!Y147*Control!$C$8</f>
        <v>0</v>
      </c>
      <c r="Z147" s="12">
        <f>'Solar 1MW'!Z147*Control!$C$8</f>
        <v>0</v>
      </c>
      <c r="AB147" s="7">
        <f t="shared" si="2"/>
        <v>16970.250242463277</v>
      </c>
    </row>
    <row r="148" spans="2:28" x14ac:dyDescent="0.2">
      <c r="B148" s="6">
        <v>44342</v>
      </c>
      <c r="C148" s="12">
        <f>'Solar 1MW'!C148*Control!$C$8</f>
        <v>0</v>
      </c>
      <c r="D148" s="12">
        <f>'Solar 1MW'!D148*Control!$C$8</f>
        <v>0</v>
      </c>
      <c r="E148" s="12">
        <f>'Solar 1MW'!E148*Control!$C$8</f>
        <v>0</v>
      </c>
      <c r="F148" s="12">
        <f>'Solar 1MW'!F148*Control!$C$8</f>
        <v>0</v>
      </c>
      <c r="G148" s="12">
        <f>'Solar 1MW'!G148*Control!$C$8</f>
        <v>11.939375860645749</v>
      </c>
      <c r="H148" s="12">
        <f>'Solar 1MW'!H148*Control!$C$8</f>
        <v>223.79743066368189</v>
      </c>
      <c r="I148" s="12">
        <f>'Solar 1MW'!I148*Control!$C$8</f>
        <v>548.38864370667727</v>
      </c>
      <c r="J148" s="12">
        <f>'Solar 1MW'!J148*Control!$C$8</f>
        <v>886.82169952336119</v>
      </c>
      <c r="K148" s="12">
        <f>'Solar 1MW'!K148*Control!$C$8</f>
        <v>1188.8255418583831</v>
      </c>
      <c r="L148" s="12">
        <f>'Solar 1MW'!L148*Control!$C$8</f>
        <v>1433.967723253764</v>
      </c>
      <c r="M148" s="12">
        <f>'Solar 1MW'!M148*Control!$C$8</f>
        <v>1606.3615832533389</v>
      </c>
      <c r="N148" s="12">
        <f>'Solar 1MW'!N148*Control!$C$8</f>
        <v>1695.232505607135</v>
      </c>
      <c r="O148" s="12">
        <f>'Solar 1MW'!O148*Control!$C$8</f>
        <v>1711.5910470669485</v>
      </c>
      <c r="P148" s="12">
        <f>'Solar 1MW'!P148*Control!$C$8</f>
        <v>1647.0219964010489</v>
      </c>
      <c r="Q148" s="12">
        <f>'Solar 1MW'!Q148*Control!$C$8</f>
        <v>1490.9866778612877</v>
      </c>
      <c r="R148" s="12">
        <f>'Solar 1MW'!R148*Control!$C$8</f>
        <v>1253.3945925242824</v>
      </c>
      <c r="S148" s="12">
        <f>'Solar 1MW'!S148*Control!$C$8</f>
        <v>955.3230918863311</v>
      </c>
      <c r="T148" s="12">
        <f>'Solar 1MW'!T148*Control!$C$8</f>
        <v>622.07286242638622</v>
      </c>
      <c r="U148" s="12">
        <f>'Solar 1MW'!U148*Control!$C$8</f>
        <v>296.43564649196998</v>
      </c>
      <c r="V148" s="12">
        <f>'Solar 1MW'!V148*Control!$C$8</f>
        <v>92.087577861999264</v>
      </c>
      <c r="W148" s="12">
        <f>'Solar 1MW'!W148*Control!$C$8</f>
        <v>0</v>
      </c>
      <c r="X148" s="12">
        <f>'Solar 1MW'!X148*Control!$C$8</f>
        <v>0</v>
      </c>
      <c r="Y148" s="12">
        <f>'Solar 1MW'!Y148*Control!$C$8</f>
        <v>0</v>
      </c>
      <c r="Z148" s="12">
        <f>'Solar 1MW'!Z148*Control!$C$8</f>
        <v>0</v>
      </c>
      <c r="AB148" s="7">
        <f t="shared" si="2"/>
        <v>15664.247996247243</v>
      </c>
    </row>
    <row r="149" spans="2:28" x14ac:dyDescent="0.2">
      <c r="B149" s="6">
        <v>44343</v>
      </c>
      <c r="C149" s="12">
        <f>'Solar 1MW'!C149*Control!$C$8</f>
        <v>0</v>
      </c>
      <c r="D149" s="12">
        <f>'Solar 1MW'!D149*Control!$C$8</f>
        <v>0</v>
      </c>
      <c r="E149" s="12">
        <f>'Solar 1MW'!E149*Control!$C$8</f>
        <v>0</v>
      </c>
      <c r="F149" s="12">
        <f>'Solar 1MW'!F149*Control!$C$8</f>
        <v>0</v>
      </c>
      <c r="G149" s="12">
        <f>'Solar 1MW'!G149*Control!$C$8</f>
        <v>12.396313965845353</v>
      </c>
      <c r="H149" s="12">
        <f>'Solar 1MW'!H149*Control!$C$8</f>
        <v>228.23311209797748</v>
      </c>
      <c r="I149" s="12">
        <f>'Solar 1MW'!I149*Control!$C$8</f>
        <v>558.18803921577728</v>
      </c>
      <c r="J149" s="12">
        <f>'Solar 1MW'!J149*Control!$C$8</f>
        <v>908.52822569119098</v>
      </c>
      <c r="K149" s="12">
        <f>'Solar 1MW'!K149*Control!$C$8</f>
        <v>1223.4301487926043</v>
      </c>
      <c r="L149" s="12">
        <f>'Solar 1MW'!L149*Control!$C$8</f>
        <v>1479.6615337737246</v>
      </c>
      <c r="M149" s="12">
        <f>'Solar 1MW'!M149*Control!$C$8</f>
        <v>1648.9881672495844</v>
      </c>
      <c r="N149" s="12">
        <f>'Solar 1MW'!N149*Control!$C$8</f>
        <v>1736.5220934263762</v>
      </c>
      <c r="O149" s="12">
        <f>'Solar 1MW'!O149*Control!$C$8</f>
        <v>1749.3415273588259</v>
      </c>
      <c r="P149" s="12">
        <f>'Solar 1MW'!P149*Control!$C$8</f>
        <v>1683.2781868480401</v>
      </c>
      <c r="Q149" s="12">
        <f>'Solar 1MW'!Q149*Control!$C$8</f>
        <v>1525.9058721312747</v>
      </c>
      <c r="R149" s="12">
        <f>'Solar 1MW'!R149*Control!$C$8</f>
        <v>1299.2456967121254</v>
      </c>
      <c r="S149" s="12">
        <f>'Solar 1MW'!S149*Control!$C$8</f>
        <v>1006.2075934464245</v>
      </c>
      <c r="T149" s="12">
        <f>'Solar 1MW'!T149*Control!$C$8</f>
        <v>671.7068793268113</v>
      </c>
      <c r="U149" s="12">
        <f>'Solar 1MW'!U149*Control!$C$8</f>
        <v>325.01590594627902</v>
      </c>
      <c r="V149" s="12">
        <f>'Solar 1MW'!V149*Control!$C$8</f>
        <v>108.42252527163052</v>
      </c>
      <c r="W149" s="12">
        <f>'Solar 1MW'!W149*Control!$C$8</f>
        <v>0</v>
      </c>
      <c r="X149" s="12">
        <f>'Solar 1MW'!X149*Control!$C$8</f>
        <v>0</v>
      </c>
      <c r="Y149" s="12">
        <f>'Solar 1MW'!Y149*Control!$C$8</f>
        <v>0</v>
      </c>
      <c r="Z149" s="12">
        <f>'Solar 1MW'!Z149*Control!$C$8</f>
        <v>0</v>
      </c>
      <c r="AB149" s="7">
        <f t="shared" si="2"/>
        <v>16165.071821254489</v>
      </c>
    </row>
    <row r="150" spans="2:28" x14ac:dyDescent="0.2">
      <c r="B150" s="6">
        <v>44344</v>
      </c>
      <c r="C150" s="12">
        <f>'Solar 1MW'!C150*Control!$C$8</f>
        <v>0</v>
      </c>
      <c r="D150" s="12">
        <f>'Solar 1MW'!D150*Control!$C$8</f>
        <v>0</v>
      </c>
      <c r="E150" s="12">
        <f>'Solar 1MW'!E150*Control!$C$8</f>
        <v>0</v>
      </c>
      <c r="F150" s="12">
        <f>'Solar 1MW'!F150*Control!$C$8</f>
        <v>0</v>
      </c>
      <c r="G150" s="12">
        <f>'Solar 1MW'!G150*Control!$C$8</f>
        <v>13.957453619582381</v>
      </c>
      <c r="H150" s="12">
        <f>'Solar 1MW'!H150*Control!$C$8</f>
        <v>217.99329431880568</v>
      </c>
      <c r="I150" s="12">
        <f>'Solar 1MW'!I150*Control!$C$8</f>
        <v>528.5381828198648</v>
      </c>
      <c r="J150" s="12">
        <f>'Solar 1MW'!J150*Control!$C$8</f>
        <v>865.58705435917989</v>
      </c>
      <c r="K150" s="12">
        <f>'Solar 1MW'!K150*Control!$C$8</f>
        <v>1160.1194474697677</v>
      </c>
      <c r="L150" s="12">
        <f>'Solar 1MW'!L150*Control!$C$8</f>
        <v>1413.0476654253487</v>
      </c>
      <c r="M150" s="12">
        <f>'Solar 1MW'!M150*Control!$C$8</f>
        <v>1588.0368709449904</v>
      </c>
      <c r="N150" s="12">
        <f>'Solar 1MW'!N150*Control!$C$8</f>
        <v>1668.3352883991722</v>
      </c>
      <c r="O150" s="12">
        <f>'Solar 1MW'!O150*Control!$C$8</f>
        <v>1660.3133113371478</v>
      </c>
      <c r="P150" s="12">
        <f>'Solar 1MW'!P150*Control!$C$8</f>
        <v>1564.128233426801</v>
      </c>
      <c r="Q150" s="12">
        <f>'Solar 1MW'!Q150*Control!$C$8</f>
        <v>1402.0371086735508</v>
      </c>
      <c r="R150" s="12">
        <f>'Solar 1MW'!R150*Control!$C$8</f>
        <v>1164.5236701704869</v>
      </c>
      <c r="S150" s="12">
        <f>'Solar 1MW'!S150*Control!$C$8</f>
        <v>882.18153632081794</v>
      </c>
      <c r="T150" s="12">
        <f>'Solar 1MW'!T150*Control!$C$8</f>
        <v>568.07394624221251</v>
      </c>
      <c r="U150" s="12">
        <f>'Solar 1MW'!U150*Control!$C$8</f>
        <v>270.12828053856765</v>
      </c>
      <c r="V150" s="12">
        <f>'Solar 1MW'!V150*Control!$C$8</f>
        <v>63.325644221285494</v>
      </c>
      <c r="W150" s="12">
        <f>'Solar 1MW'!W150*Control!$C$8</f>
        <v>0</v>
      </c>
      <c r="X150" s="12">
        <f>'Solar 1MW'!X150*Control!$C$8</f>
        <v>0</v>
      </c>
      <c r="Y150" s="12">
        <f>'Solar 1MW'!Y150*Control!$C$8</f>
        <v>0</v>
      </c>
      <c r="Z150" s="12">
        <f>'Solar 1MW'!Z150*Control!$C$8</f>
        <v>0</v>
      </c>
      <c r="AB150" s="7">
        <f t="shared" si="2"/>
        <v>15030.326988287585</v>
      </c>
    </row>
    <row r="151" spans="2:28" x14ac:dyDescent="0.2">
      <c r="B151" s="6">
        <v>44345</v>
      </c>
      <c r="C151" s="12">
        <f>'Solar 1MW'!C151*Control!$C$8</f>
        <v>0</v>
      </c>
      <c r="D151" s="12">
        <f>'Solar 1MW'!D151*Control!$C$8</f>
        <v>0</v>
      </c>
      <c r="E151" s="12">
        <f>'Solar 1MW'!E151*Control!$C$8</f>
        <v>0</v>
      </c>
      <c r="F151" s="12">
        <f>'Solar 1MW'!F151*Control!$C$8</f>
        <v>0</v>
      </c>
      <c r="G151" s="12">
        <f>'Solar 1MW'!G151*Control!$C$8</f>
        <v>14.682577428522197</v>
      </c>
      <c r="H151" s="12">
        <f>'Solar 1MW'!H151*Control!$C$8</f>
        <v>228.74431651859669</v>
      </c>
      <c r="I151" s="12">
        <f>'Solar 1MW'!I151*Control!$C$8</f>
        <v>551.57384048130461</v>
      </c>
      <c r="J151" s="12">
        <f>'Solar 1MW'!J151*Control!$C$8</f>
        <v>900.34895496128399</v>
      </c>
      <c r="K151" s="12">
        <f>'Solar 1MW'!K151*Control!$C$8</f>
        <v>1220.5988627707134</v>
      </c>
      <c r="L151" s="12">
        <f>'Solar 1MW'!L151*Control!$C$8</f>
        <v>1487.5262171678658</v>
      </c>
      <c r="M151" s="12">
        <f>'Solar 1MW'!M151*Control!$C$8</f>
        <v>1671.6384554247111</v>
      </c>
      <c r="N151" s="12">
        <f>'Solar 1MW'!N151*Control!$C$8</f>
        <v>1761.9250207894522</v>
      </c>
      <c r="O151" s="12">
        <f>'Solar 1MW'!O151*Control!$C$8</f>
        <v>1773.9579863824879</v>
      </c>
      <c r="P151" s="12">
        <f>'Solar 1MW'!P151*Control!$C$8</f>
        <v>1715.0515077603704</v>
      </c>
      <c r="Q151" s="12">
        <f>'Solar 1MW'!Q151*Control!$C$8</f>
        <v>1549.8931564834054</v>
      </c>
      <c r="R151" s="12">
        <f>'Solar 1MW'!R151*Control!$C$8</f>
        <v>1311.1213686372785</v>
      </c>
      <c r="S151" s="12">
        <f>'Solar 1MW'!S151*Control!$C$8</f>
        <v>1003.6908947602993</v>
      </c>
      <c r="T151" s="12">
        <f>'Solar 1MW'!T151*Control!$C$8</f>
        <v>658.50207590804803</v>
      </c>
      <c r="U151" s="12">
        <f>'Solar 1MW'!U151*Control!$C$8</f>
        <v>318.91291163242551</v>
      </c>
      <c r="V151" s="12">
        <f>'Solar 1MW'!V151*Control!$C$8</f>
        <v>72.993699517703249</v>
      </c>
      <c r="W151" s="12">
        <f>'Solar 1MW'!W151*Control!$C$8</f>
        <v>0</v>
      </c>
      <c r="X151" s="12">
        <f>'Solar 1MW'!X151*Control!$C$8</f>
        <v>0</v>
      </c>
      <c r="Y151" s="12">
        <f>'Solar 1MW'!Y151*Control!$C$8</f>
        <v>0</v>
      </c>
      <c r="Z151" s="12">
        <f>'Solar 1MW'!Z151*Control!$C$8</f>
        <v>0</v>
      </c>
      <c r="AB151" s="7">
        <f t="shared" si="2"/>
        <v>16241.161846624471</v>
      </c>
    </row>
    <row r="152" spans="2:28" x14ac:dyDescent="0.2">
      <c r="B152" s="6">
        <v>44346</v>
      </c>
      <c r="C152" s="12">
        <f>'Solar 1MW'!C152*Control!$C$8</f>
        <v>0</v>
      </c>
      <c r="D152" s="12">
        <f>'Solar 1MW'!D152*Control!$C$8</f>
        <v>0</v>
      </c>
      <c r="E152" s="12">
        <f>'Solar 1MW'!E152*Control!$C$8</f>
        <v>0</v>
      </c>
      <c r="F152" s="12">
        <f>'Solar 1MW'!F152*Control!$C$8</f>
        <v>0</v>
      </c>
      <c r="G152" s="12">
        <f>'Solar 1MW'!G152*Control!$C$8</f>
        <v>1.3222892190569591</v>
      </c>
      <c r="H152" s="12">
        <f>'Solar 1MW'!H152*Control!$C$8</f>
        <v>28.777663007502053</v>
      </c>
      <c r="I152" s="12">
        <f>'Solar 1MW'!I152*Control!$C$8</f>
        <v>209.52303030331561</v>
      </c>
      <c r="J152" s="12">
        <f>'Solar 1MW'!J152*Control!$C$8</f>
        <v>340.66662590062009</v>
      </c>
      <c r="K152" s="12">
        <f>'Solar 1MW'!K152*Control!$C$8</f>
        <v>383.65498533299581</v>
      </c>
      <c r="L152" s="12">
        <f>'Solar 1MW'!L152*Control!$C$8</f>
        <v>807.46704407647655</v>
      </c>
      <c r="M152" s="12">
        <f>'Solar 1MW'!M152*Control!$C$8</f>
        <v>702.95326645173418</v>
      </c>
      <c r="N152" s="12">
        <f>'Solar 1MW'!N152*Control!$C$8</f>
        <v>1241.5975674330707</v>
      </c>
      <c r="O152" s="12">
        <f>'Solar 1MW'!O152*Control!$C$8</f>
        <v>1774.4298673861365</v>
      </c>
      <c r="P152" s="12">
        <f>'Solar 1MW'!P152*Control!$C$8</f>
        <v>1684.8511235268686</v>
      </c>
      <c r="Q152" s="12">
        <f>'Solar 1MW'!Q152*Control!$C$8</f>
        <v>1097.6738613202867</v>
      </c>
      <c r="R152" s="12">
        <f>'Solar 1MW'!R152*Control!$C$8</f>
        <v>737.62865553650261</v>
      </c>
      <c r="S152" s="12">
        <f>'Solar 1MW'!S152*Control!$C$8</f>
        <v>589.44229102409429</v>
      </c>
      <c r="T152" s="12">
        <f>'Solar 1MW'!T152*Control!$C$8</f>
        <v>334.55576690337227</v>
      </c>
      <c r="U152" s="12">
        <f>'Solar 1MW'!U152*Control!$C$8</f>
        <v>252.34623138441438</v>
      </c>
      <c r="V152" s="12">
        <f>'Solar 1MW'!V152*Control!$C$8</f>
        <v>65.069244529766593</v>
      </c>
      <c r="W152" s="12">
        <f>'Solar 1MW'!W152*Control!$C$8</f>
        <v>0</v>
      </c>
      <c r="X152" s="12">
        <f>'Solar 1MW'!X152*Control!$C$8</f>
        <v>0</v>
      </c>
      <c r="Y152" s="12">
        <f>'Solar 1MW'!Y152*Control!$C$8</f>
        <v>0</v>
      </c>
      <c r="Z152" s="12">
        <f>'Solar 1MW'!Z152*Control!$C$8</f>
        <v>0</v>
      </c>
      <c r="AB152" s="7">
        <f t="shared" si="2"/>
        <v>10251.959513336211</v>
      </c>
    </row>
    <row r="153" spans="2:28" x14ac:dyDescent="0.2">
      <c r="B153" s="6">
        <v>44347</v>
      </c>
      <c r="C153" s="12">
        <f>'Solar 1MW'!C153*Control!$C$8</f>
        <v>0</v>
      </c>
      <c r="D153" s="12">
        <f>'Solar 1MW'!D153*Control!$C$8</f>
        <v>0</v>
      </c>
      <c r="E153" s="12">
        <f>'Solar 1MW'!E153*Control!$C$8</f>
        <v>0</v>
      </c>
      <c r="F153" s="12">
        <f>'Solar 1MW'!F153*Control!$C$8</f>
        <v>0</v>
      </c>
      <c r="G153" s="12">
        <f>'Solar 1MW'!G153*Control!$C$8</f>
        <v>18.032146086086932</v>
      </c>
      <c r="H153" s="12">
        <f>'Solar 1MW'!H153*Control!$C$8</f>
        <v>228.13873589724778</v>
      </c>
      <c r="I153" s="12">
        <f>'Solar 1MW'!I153*Control!$C$8</f>
        <v>525.78554363191552</v>
      </c>
      <c r="J153" s="12">
        <f>'Solar 1MW'!J153*Control!$C$8</f>
        <v>875.73249593762205</v>
      </c>
      <c r="K153" s="12">
        <f>'Solar 1MW'!K153*Control!$C$8</f>
        <v>1140.0645048147076</v>
      </c>
      <c r="L153" s="12">
        <f>'Solar 1MW'!L153*Control!$C$8</f>
        <v>1329.0528467759209</v>
      </c>
      <c r="M153" s="12">
        <f>'Solar 1MW'!M153*Control!$C$8</f>
        <v>1459.1347101150157</v>
      </c>
      <c r="N153" s="12">
        <f>'Solar 1MW'!N153*Control!$C$8</f>
        <v>1564.0495865928597</v>
      </c>
      <c r="O153" s="12">
        <f>'Solar 1MW'!O153*Control!$C$8</f>
        <v>1545.2529932808623</v>
      </c>
      <c r="P153" s="12">
        <f>'Solar 1MW'!P153*Control!$C$8</f>
        <v>1458.977416447133</v>
      </c>
      <c r="Q153" s="12">
        <f>'Solar 1MW'!Q153*Control!$C$8</f>
        <v>1274.1573566848149</v>
      </c>
      <c r="R153" s="12">
        <f>'Solar 1MW'!R153*Control!$C$8</f>
        <v>1116.3918077983426</v>
      </c>
      <c r="S153" s="12">
        <f>'Solar 1MW'!S153*Control!$C$8</f>
        <v>856.22808112015207</v>
      </c>
      <c r="T153" s="12">
        <f>'Solar 1MW'!T153*Control!$C$8</f>
        <v>568.46718041191957</v>
      </c>
      <c r="U153" s="12">
        <f>'Solar 1MW'!U153*Control!$C$8</f>
        <v>268.20143310700303</v>
      </c>
      <c r="V153" s="12">
        <f>'Solar 1MW'!V153*Control!$C$8</f>
        <v>66.590274298193521</v>
      </c>
      <c r="W153" s="12">
        <f>'Solar 1MW'!W153*Control!$C$8</f>
        <v>0</v>
      </c>
      <c r="X153" s="12">
        <f>'Solar 1MW'!X153*Control!$C$8</f>
        <v>0</v>
      </c>
      <c r="Y153" s="12">
        <f>'Solar 1MW'!Y153*Control!$C$8</f>
        <v>0</v>
      </c>
      <c r="Z153" s="12">
        <f>'Solar 1MW'!Z153*Control!$C$8</f>
        <v>0</v>
      </c>
      <c r="AB153" s="7">
        <f t="shared" si="2"/>
        <v>14294.257112999796</v>
      </c>
    </row>
    <row r="154" spans="2:28" x14ac:dyDescent="0.2">
      <c r="B154" s="6">
        <v>44348</v>
      </c>
      <c r="C154" s="12">
        <f>'Solar 1MW'!C154*Control!$C$8</f>
        <v>0</v>
      </c>
      <c r="D154" s="12">
        <f>'Solar 1MW'!D154*Control!$C$8</f>
        <v>0</v>
      </c>
      <c r="E154" s="12">
        <f>'Solar 1MW'!E154*Control!$C$8</f>
        <v>0</v>
      </c>
      <c r="F154" s="12">
        <f>'Solar 1MW'!F154*Control!$C$8</f>
        <v>0</v>
      </c>
      <c r="G154" s="12">
        <f>'Solar 1MW'!G154*Control!$C$8</f>
        <v>8.5646402162197628</v>
      </c>
      <c r="H154" s="12">
        <f>'Solar 1MW'!H154*Control!$C$8</f>
        <v>174.92628805248845</v>
      </c>
      <c r="I154" s="12">
        <f>'Solar 1MW'!I154*Control!$C$8</f>
        <v>402.12912662583352</v>
      </c>
      <c r="J154" s="12">
        <f>'Solar 1MW'!J154*Control!$C$8</f>
        <v>727.83712471079696</v>
      </c>
      <c r="K154" s="12">
        <f>'Solar 1MW'!K154*Control!$C$8</f>
        <v>1228.4635461648547</v>
      </c>
      <c r="L154" s="12">
        <f>'Solar 1MW'!L154*Control!$C$8</f>
        <v>1474.5494895675329</v>
      </c>
      <c r="M154" s="12">
        <f>'Solar 1MW'!M154*Control!$C$8</f>
        <v>1433.1812549143501</v>
      </c>
      <c r="N154" s="12">
        <f>'Solar 1MW'!N154*Control!$C$8</f>
        <v>878.8783692952785</v>
      </c>
      <c r="O154" s="12">
        <f>'Solar 1MW'!O154*Control!$C$8</f>
        <v>929.76287085537217</v>
      </c>
      <c r="P154" s="12">
        <f>'Solar 1MW'!P154*Control!$C$8</f>
        <v>1327.4012632631509</v>
      </c>
      <c r="Q154" s="12">
        <f>'Solar 1MW'!Q154*Control!$C$8</f>
        <v>1130.7055315756797</v>
      </c>
      <c r="R154" s="12">
        <f>'Solar 1MW'!R154*Control!$C$8</f>
        <v>625.36030008513717</v>
      </c>
      <c r="S154" s="12">
        <f>'Solar 1MW'!S154*Control!$C$8</f>
        <v>502.65550976974629</v>
      </c>
      <c r="T154" s="12">
        <f>'Solar 1MW'!T154*Control!$C$8</f>
        <v>44.626572983375389</v>
      </c>
      <c r="U154" s="12">
        <f>'Solar 1MW'!U154*Control!$C$8</f>
        <v>90.058489546310838</v>
      </c>
      <c r="V154" s="12">
        <f>'Solar 1MW'!V154*Control!$C$8</f>
        <v>30.65260352866531</v>
      </c>
      <c r="W154" s="12">
        <f>'Solar 1MW'!W154*Control!$C$8</f>
        <v>0</v>
      </c>
      <c r="X154" s="12">
        <f>'Solar 1MW'!X154*Control!$C$8</f>
        <v>0</v>
      </c>
      <c r="Y154" s="12">
        <f>'Solar 1MW'!Y154*Control!$C$8</f>
        <v>0</v>
      </c>
      <c r="Z154" s="12">
        <f>'Solar 1MW'!Z154*Control!$C$8</f>
        <v>0</v>
      </c>
      <c r="AB154" s="7">
        <f t="shared" si="2"/>
        <v>11009.75298115479</v>
      </c>
    </row>
    <row r="155" spans="2:28" x14ac:dyDescent="0.2">
      <c r="B155" s="6">
        <v>44349</v>
      </c>
      <c r="C155" s="12">
        <f>'Solar 1MW'!C155*Control!$C$8</f>
        <v>0</v>
      </c>
      <c r="D155" s="12">
        <f>'Solar 1MW'!D155*Control!$C$8</f>
        <v>0</v>
      </c>
      <c r="E155" s="12">
        <f>'Solar 1MW'!E155*Control!$C$8</f>
        <v>0</v>
      </c>
      <c r="F155" s="12">
        <f>'Solar 1MW'!F155*Control!$C$8</f>
        <v>0</v>
      </c>
      <c r="G155" s="12">
        <f>'Solar 1MW'!G155*Control!$C$8</f>
        <v>15.495785691476398</v>
      </c>
      <c r="H155" s="12">
        <f>'Solar 1MW'!H155*Control!$C$8</f>
        <v>252.22039645010813</v>
      </c>
      <c r="I155" s="12">
        <f>'Solar 1MW'!I155*Control!$C$8</f>
        <v>513.61887842117915</v>
      </c>
      <c r="J155" s="12">
        <f>'Solar 1MW'!J155*Control!$C$8</f>
        <v>982.37760276217682</v>
      </c>
      <c r="K155" s="12">
        <f>'Solar 1MW'!K155*Control!$C$8</f>
        <v>1176.0847547598746</v>
      </c>
      <c r="L155" s="12">
        <f>'Solar 1MW'!L155*Control!$C$8</f>
        <v>1606.8334642569876</v>
      </c>
      <c r="M155" s="12">
        <f>'Solar 1MW'!M155*Control!$C$8</f>
        <v>1678.873964147321</v>
      </c>
      <c r="N155" s="12">
        <f>'Solar 1MW'!N155*Control!$C$8</f>
        <v>800.70341635751515</v>
      </c>
      <c r="O155" s="12">
        <f>'Solar 1MW'!O155*Control!$C$8</f>
        <v>970.34463716914058</v>
      </c>
      <c r="P155" s="12">
        <f>'Solar 1MW'!P155*Control!$C$8</f>
        <v>724.82495097084086</v>
      </c>
      <c r="Q155" s="12">
        <f>'Solar 1MW'!Q155*Control!$C$8</f>
        <v>825.24122854723555</v>
      </c>
      <c r="R155" s="12">
        <f>'Solar 1MW'!R155*Control!$C$8</f>
        <v>949.3459325067837</v>
      </c>
      <c r="S155" s="12">
        <f>'Solar 1MW'!S155*Control!$C$8</f>
        <v>814.62390596514501</v>
      </c>
      <c r="T155" s="12">
        <f>'Solar 1MW'!T155*Control!$C$8</f>
        <v>398.17319087858044</v>
      </c>
      <c r="U155" s="12">
        <f>'Solar 1MW'!U155*Control!$C$8</f>
        <v>295.46829043449054</v>
      </c>
      <c r="V155" s="12">
        <f>'Solar 1MW'!V155*Control!$C$8</f>
        <v>63.895833767360735</v>
      </c>
      <c r="W155" s="12">
        <f>'Solar 1MW'!W155*Control!$C$8</f>
        <v>0</v>
      </c>
      <c r="X155" s="12">
        <f>'Solar 1MW'!X155*Control!$C$8</f>
        <v>0</v>
      </c>
      <c r="Y155" s="12">
        <f>'Solar 1MW'!Y155*Control!$C$8</f>
        <v>0</v>
      </c>
      <c r="Z155" s="12">
        <f>'Solar 1MW'!Z155*Control!$C$8</f>
        <v>0</v>
      </c>
      <c r="AB155" s="7">
        <f t="shared" si="2"/>
        <v>12068.126233086216</v>
      </c>
    </row>
    <row r="156" spans="2:28" x14ac:dyDescent="0.2">
      <c r="B156" s="6">
        <v>44350</v>
      </c>
      <c r="C156" s="12">
        <f>'Solar 1MW'!C156*Control!$C$8</f>
        <v>0</v>
      </c>
      <c r="D156" s="12">
        <f>'Solar 1MW'!D156*Control!$C$8</f>
        <v>0</v>
      </c>
      <c r="E156" s="12">
        <f>'Solar 1MW'!E156*Control!$C$8</f>
        <v>0</v>
      </c>
      <c r="F156" s="12">
        <f>'Solar 1MW'!F156*Control!$C$8</f>
        <v>0</v>
      </c>
      <c r="G156" s="12">
        <f>'Solar 1MW'!G156*Control!$C$8</f>
        <v>16.362473801510756</v>
      </c>
      <c r="H156" s="12">
        <f>'Solar 1MW'!H156*Control!$C$8</f>
        <v>175.19368728788928</v>
      </c>
      <c r="I156" s="12">
        <f>'Solar 1MW'!I156*Control!$C$8</f>
        <v>523.11155127790744</v>
      </c>
      <c r="J156" s="12">
        <f>'Solar 1MW'!J156*Control!$C$8</f>
        <v>602.12802533884405</v>
      </c>
      <c r="K156" s="12">
        <f>'Solar 1MW'!K156*Control!$C$8</f>
        <v>995.19703669462706</v>
      </c>
      <c r="L156" s="12">
        <f>'Solar 1MW'!L156*Control!$C$8</f>
        <v>1310.1776066299819</v>
      </c>
      <c r="M156" s="12">
        <f>'Solar 1MW'!M156*Control!$C$8</f>
        <v>1588.4301051146972</v>
      </c>
      <c r="N156" s="12">
        <f>'Solar 1MW'!N156*Control!$C$8</f>
        <v>1476.279719914244</v>
      </c>
      <c r="O156" s="12">
        <f>'Solar 1MW'!O156*Control!$C$8</f>
        <v>1248.7544293217388</v>
      </c>
      <c r="P156" s="12">
        <f>'Solar 1MW'!P156*Control!$C$8</f>
        <v>1198.9709834368255</v>
      </c>
      <c r="Q156" s="12">
        <f>'Solar 1MW'!Q156*Control!$C$8</f>
        <v>1039.4752042036419</v>
      </c>
      <c r="R156" s="12">
        <f>'Solar 1MW'!R156*Control!$C$8</f>
        <v>961.22160443193695</v>
      </c>
      <c r="S156" s="12">
        <f>'Solar 1MW'!S156*Control!$C$8</f>
        <v>653.44508448561533</v>
      </c>
      <c r="T156" s="12">
        <f>'Solar 1MW'!T156*Control!$C$8</f>
        <v>531.58967997679156</v>
      </c>
      <c r="U156" s="12">
        <f>'Solar 1MW'!U156*Control!$C$8</f>
        <v>230.30152383063663</v>
      </c>
      <c r="V156" s="12">
        <f>'Solar 1MW'!V156*Control!$C$8</f>
        <v>73.277614588231771</v>
      </c>
      <c r="W156" s="12">
        <f>'Solar 1MW'!W156*Control!$C$8</f>
        <v>0</v>
      </c>
      <c r="X156" s="12">
        <f>'Solar 1MW'!X156*Control!$C$8</f>
        <v>0</v>
      </c>
      <c r="Y156" s="12">
        <f>'Solar 1MW'!Y156*Control!$C$8</f>
        <v>0</v>
      </c>
      <c r="Z156" s="12">
        <f>'Solar 1MW'!Z156*Control!$C$8</f>
        <v>0</v>
      </c>
      <c r="AB156" s="7">
        <f t="shared" si="2"/>
        <v>12623.916330335122</v>
      </c>
    </row>
    <row r="157" spans="2:28" x14ac:dyDescent="0.2">
      <c r="B157" s="6">
        <v>44351</v>
      </c>
      <c r="C157" s="12">
        <f>'Solar 1MW'!C157*Control!$C$8</f>
        <v>0</v>
      </c>
      <c r="D157" s="12">
        <f>'Solar 1MW'!D157*Control!$C$8</f>
        <v>0</v>
      </c>
      <c r="E157" s="12">
        <f>'Solar 1MW'!E157*Control!$C$8</f>
        <v>0</v>
      </c>
      <c r="F157" s="12">
        <f>'Solar 1MW'!F157*Control!$C$8</f>
        <v>0</v>
      </c>
      <c r="G157" s="12">
        <f>'Solar 1MW'!G157*Control!$C$8</f>
        <v>21.265317429418381</v>
      </c>
      <c r="H157" s="12">
        <f>'Solar 1MW'!H157*Control!$C$8</f>
        <v>233.92714287533573</v>
      </c>
      <c r="I157" s="12">
        <f>'Solar 1MW'!I157*Control!$C$8</f>
        <v>543.93723290559331</v>
      </c>
      <c r="J157" s="12">
        <f>'Solar 1MW'!J157*Control!$C$8</f>
        <v>884.93417550876734</v>
      </c>
      <c r="K157" s="12">
        <f>'Solar 1MW'!K157*Control!$C$8</f>
        <v>1153.0412324150407</v>
      </c>
      <c r="L157" s="12">
        <f>'Solar 1MW'!L157*Control!$C$8</f>
        <v>1407.0705060458013</v>
      </c>
      <c r="M157" s="12">
        <f>'Solar 1MW'!M157*Control!$C$8</f>
        <v>1560.3531853976133</v>
      </c>
      <c r="N157" s="12">
        <f>'Solar 1MW'!N157*Control!$C$8</f>
        <v>1638.9213725050836</v>
      </c>
      <c r="O157" s="12">
        <f>'Solar 1MW'!O157*Control!$C$8</f>
        <v>1643.8761230433925</v>
      </c>
      <c r="P157" s="12">
        <f>'Solar 1MW'!P157*Control!$C$8</f>
        <v>1568.296515625696</v>
      </c>
      <c r="Q157" s="12">
        <f>'Solar 1MW'!Q157*Control!$C$8</f>
        <v>1375.2185382995294</v>
      </c>
      <c r="R157" s="12">
        <f>'Solar 1MW'!R157*Control!$C$8</f>
        <v>1114.0324027801005</v>
      </c>
      <c r="S157" s="12">
        <f>'Solar 1MW'!S157*Control!$C$8</f>
        <v>837.11690047238881</v>
      </c>
      <c r="T157" s="12">
        <f>'Solar 1MW'!T157*Control!$C$8</f>
        <v>540.98011194939636</v>
      </c>
      <c r="U157" s="12">
        <f>'Solar 1MW'!U157*Control!$C$8</f>
        <v>273.97411071830271</v>
      </c>
      <c r="V157" s="12">
        <f>'Solar 1MW'!V157*Control!$C$8</f>
        <v>72.947297885677827</v>
      </c>
      <c r="W157" s="12">
        <f>'Solar 1MW'!W157*Control!$C$8</f>
        <v>0</v>
      </c>
      <c r="X157" s="12">
        <f>'Solar 1MW'!X157*Control!$C$8</f>
        <v>0</v>
      </c>
      <c r="Y157" s="12">
        <f>'Solar 1MW'!Y157*Control!$C$8</f>
        <v>0</v>
      </c>
      <c r="Z157" s="12">
        <f>'Solar 1MW'!Z157*Control!$C$8</f>
        <v>0</v>
      </c>
      <c r="AB157" s="7">
        <f t="shared" si="2"/>
        <v>14869.892165857136</v>
      </c>
    </row>
    <row r="158" spans="2:28" x14ac:dyDescent="0.2">
      <c r="B158" s="6">
        <v>44352</v>
      </c>
      <c r="C158" s="12">
        <f>'Solar 1MW'!C158*Control!$C$8</f>
        <v>0</v>
      </c>
      <c r="D158" s="12">
        <f>'Solar 1MW'!D158*Control!$C$8</f>
        <v>0</v>
      </c>
      <c r="E158" s="12">
        <f>'Solar 1MW'!E158*Control!$C$8</f>
        <v>0</v>
      </c>
      <c r="F158" s="12">
        <f>'Solar 1MW'!F158*Control!$C$8</f>
        <v>0</v>
      </c>
      <c r="G158" s="12">
        <f>'Solar 1MW'!G158*Control!$C$8</f>
        <v>16.618076011820346</v>
      </c>
      <c r="H158" s="12">
        <f>'Solar 1MW'!H158*Control!$C$8</f>
        <v>263.57699927124804</v>
      </c>
      <c r="I158" s="12">
        <f>'Solar 1MW'!I158*Control!$C$8</f>
        <v>505.59690135915508</v>
      </c>
      <c r="J158" s="12">
        <f>'Solar 1MW'!J158*Control!$C$8</f>
        <v>994.01733418550577</v>
      </c>
      <c r="K158" s="12">
        <f>'Solar 1MW'!K158*Control!$C$8</f>
        <v>555.63988179607554</v>
      </c>
      <c r="L158" s="12">
        <f>'Solar 1MW'!L158*Control!$C$8</f>
        <v>803.14146820969893</v>
      </c>
      <c r="M158" s="12">
        <f>'Solar 1MW'!M158*Control!$C$8</f>
        <v>1158.7038044588223</v>
      </c>
      <c r="N158" s="12">
        <f>'Solar 1MW'!N158*Control!$C$8</f>
        <v>205.37047747120903</v>
      </c>
      <c r="O158" s="12">
        <f>'Solar 1MW'!O158*Control!$C$8</f>
        <v>144.59220420128588</v>
      </c>
      <c r="P158" s="12">
        <f>'Solar 1MW'!P158*Control!$C$8</f>
        <v>993.23086584609166</v>
      </c>
      <c r="Q158" s="12">
        <f>'Solar 1MW'!Q158*Control!$C$8</f>
        <v>730.05496542794469</v>
      </c>
      <c r="R158" s="12">
        <f>'Solar 1MW'!R158*Control!$C$8</f>
        <v>833.1059119413768</v>
      </c>
      <c r="S158" s="12">
        <f>'Solar 1MW'!S158*Control!$C$8</f>
        <v>541.25537586819121</v>
      </c>
      <c r="T158" s="12">
        <f>'Solar 1MW'!T158*Control!$C$8</f>
        <v>599.08439286531143</v>
      </c>
      <c r="U158" s="12">
        <f>'Solar 1MW'!U158*Control!$C$8</f>
        <v>334.68946652107275</v>
      </c>
      <c r="V158" s="12">
        <f>'Solar 1MW'!V158*Control!$C$8</f>
        <v>66.054689359052503</v>
      </c>
      <c r="W158" s="12">
        <f>'Solar 1MW'!W158*Control!$C$8</f>
        <v>0.27653013282139854</v>
      </c>
      <c r="X158" s="12">
        <f>'Solar 1MW'!X158*Control!$C$8</f>
        <v>0</v>
      </c>
      <c r="Y158" s="12">
        <f>'Solar 1MW'!Y158*Control!$C$8</f>
        <v>0</v>
      </c>
      <c r="Z158" s="12">
        <f>'Solar 1MW'!Z158*Control!$C$8</f>
        <v>0</v>
      </c>
      <c r="AB158" s="7">
        <f t="shared" si="2"/>
        <v>8745.0093449266842</v>
      </c>
    </row>
    <row r="159" spans="2:28" x14ac:dyDescent="0.2">
      <c r="B159" s="6">
        <v>44353</v>
      </c>
      <c r="C159" s="12">
        <f>'Solar 1MW'!C159*Control!$C$8</f>
        <v>0</v>
      </c>
      <c r="D159" s="12">
        <f>'Solar 1MW'!D159*Control!$C$8</f>
        <v>0</v>
      </c>
      <c r="E159" s="12">
        <f>'Solar 1MW'!E159*Control!$C$8</f>
        <v>0</v>
      </c>
      <c r="F159" s="12">
        <f>'Solar 1MW'!F159*Control!$C$8</f>
        <v>0</v>
      </c>
      <c r="G159" s="12">
        <f>'Solar 1MW'!G159*Control!$C$8</f>
        <v>16.832781868480399</v>
      </c>
      <c r="H159" s="12">
        <f>'Solar 1MW'!H159*Control!$C$8</f>
        <v>189.87705118475085</v>
      </c>
      <c r="I159" s="12">
        <f>'Solar 1MW'!I159*Control!$C$8</f>
        <v>439.17178541223842</v>
      </c>
      <c r="J159" s="12">
        <f>'Solar 1MW'!J159*Control!$C$8</f>
        <v>683.81062707039462</v>
      </c>
      <c r="K159" s="12">
        <f>'Solar 1MW'!K159*Control!$C$8</f>
        <v>911.75274588278876</v>
      </c>
      <c r="L159" s="12">
        <f>'Solar 1MW'!L159*Control!$C$8</f>
        <v>1108.3698307363186</v>
      </c>
      <c r="M159" s="12">
        <f>'Solar 1MW'!M159*Control!$C$8</f>
        <v>1256.6191127158802</v>
      </c>
      <c r="N159" s="12">
        <f>'Solar 1MW'!N159*Control!$C$8</f>
        <v>1302.7061574055476</v>
      </c>
      <c r="O159" s="12">
        <f>'Solar 1MW'!O159*Control!$C$8</f>
        <v>1296.4144106902347</v>
      </c>
      <c r="P159" s="12">
        <f>'Solar 1MW'!P159*Control!$C$8</f>
        <v>1221.3853311101277</v>
      </c>
      <c r="Q159" s="12">
        <f>'Solar 1MW'!Q159*Control!$C$8</f>
        <v>1090.5169994316182</v>
      </c>
      <c r="R159" s="12">
        <f>'Solar 1MW'!R159*Control!$C$8</f>
        <v>942.26771745205656</v>
      </c>
      <c r="S159" s="12">
        <f>'Solar 1MW'!S159*Control!$C$8</f>
        <v>743.75524390053874</v>
      </c>
      <c r="T159" s="12">
        <f>'Solar 1MW'!T159*Control!$C$8</f>
        <v>496.63902697322823</v>
      </c>
      <c r="U159" s="12">
        <f>'Solar 1MW'!U159*Control!$C$8</f>
        <v>261.28051172015881</v>
      </c>
      <c r="V159" s="12">
        <f>'Solar 1MW'!V159*Control!$C$8</f>
        <v>74.07037467436119</v>
      </c>
      <c r="W159" s="12">
        <f>'Solar 1MW'!W159*Control!$C$8</f>
        <v>0</v>
      </c>
      <c r="X159" s="12">
        <f>'Solar 1MW'!X159*Control!$C$8</f>
        <v>0</v>
      </c>
      <c r="Y159" s="12">
        <f>'Solar 1MW'!Y159*Control!$C$8</f>
        <v>0</v>
      </c>
      <c r="Z159" s="12">
        <f>'Solar 1MW'!Z159*Control!$C$8</f>
        <v>0</v>
      </c>
      <c r="AB159" s="7">
        <f t="shared" si="2"/>
        <v>12035.469708228724</v>
      </c>
    </row>
    <row r="160" spans="2:28" x14ac:dyDescent="0.2">
      <c r="B160" s="6">
        <v>44354</v>
      </c>
      <c r="C160" s="12">
        <f>'Solar 1MW'!C160*Control!$C$8</f>
        <v>0</v>
      </c>
      <c r="D160" s="12">
        <f>'Solar 1MW'!D160*Control!$C$8</f>
        <v>0</v>
      </c>
      <c r="E160" s="12">
        <f>'Solar 1MW'!E160*Control!$C$8</f>
        <v>0</v>
      </c>
      <c r="F160" s="12">
        <f>'Solar 1MW'!F160*Control!$C$8</f>
        <v>0</v>
      </c>
      <c r="G160" s="12">
        <f>'Solar 1MW'!G160*Control!$C$8</f>
        <v>22.540182607608671</v>
      </c>
      <c r="H160" s="12">
        <f>'Solar 1MW'!H160*Control!$C$8</f>
        <v>243.27038674757549</v>
      </c>
      <c r="I160" s="12">
        <f>'Solar 1MW'!I160*Control!$C$8</f>
        <v>560.79911410263196</v>
      </c>
      <c r="J160" s="12">
        <f>'Solar 1MW'!J160*Control!$C$8</f>
        <v>894.29314874779527</v>
      </c>
      <c r="K160" s="12">
        <f>'Solar 1MW'!K160*Control!$C$8</f>
        <v>1205.6559643218452</v>
      </c>
      <c r="L160" s="12">
        <f>'Solar 1MW'!L160*Control!$C$8</f>
        <v>1455.516955753711</v>
      </c>
      <c r="M160" s="12">
        <f>'Solar 1MW'!M160*Control!$C$8</f>
        <v>1642.61777370033</v>
      </c>
      <c r="N160" s="12">
        <f>'Solar 1MW'!N160*Control!$C$8</f>
        <v>1732.3538112274812</v>
      </c>
      <c r="O160" s="12">
        <f>'Solar 1MW'!O160*Control!$C$8</f>
        <v>1750.3639362000647</v>
      </c>
      <c r="P160" s="12">
        <f>'Solar 1MW'!P160*Control!$C$8</f>
        <v>1682.6490121765084</v>
      </c>
      <c r="Q160" s="12">
        <f>'Solar 1MW'!Q160*Control!$C$8</f>
        <v>1528.5012176513412</v>
      </c>
      <c r="R160" s="12">
        <f>'Solar 1MW'!R160*Control!$C$8</f>
        <v>1296.7289980260002</v>
      </c>
      <c r="S160" s="12">
        <f>'Solar 1MW'!S160*Control!$C$8</f>
        <v>1006.8367681179559</v>
      </c>
      <c r="T160" s="12">
        <f>'Solar 1MW'!T160*Control!$C$8</f>
        <v>669.28455684141579</v>
      </c>
      <c r="U160" s="12">
        <f>'Solar 1MW'!U160*Control!$C$8</f>
        <v>337.39491760865735</v>
      </c>
      <c r="V160" s="12">
        <f>'Solar 1MW'!V160*Control!$C$8</f>
        <v>90.019166129340107</v>
      </c>
      <c r="W160" s="12">
        <f>'Solar 1MW'!W160*Control!$C$8</f>
        <v>0</v>
      </c>
      <c r="X160" s="12">
        <f>'Solar 1MW'!X160*Control!$C$8</f>
        <v>0</v>
      </c>
      <c r="Y160" s="12">
        <f>'Solar 1MW'!Y160*Control!$C$8</f>
        <v>0</v>
      </c>
      <c r="Z160" s="12">
        <f>'Solar 1MW'!Z160*Control!$C$8</f>
        <v>0</v>
      </c>
      <c r="AB160" s="7">
        <f t="shared" si="2"/>
        <v>16118.825909960262</v>
      </c>
    </row>
    <row r="161" spans="2:28" x14ac:dyDescent="0.2">
      <c r="B161" s="6">
        <v>44355</v>
      </c>
      <c r="C161" s="12">
        <f>'Solar 1MW'!C161*Control!$C$8</f>
        <v>0</v>
      </c>
      <c r="D161" s="12">
        <f>'Solar 1MW'!D161*Control!$C$8</f>
        <v>0</v>
      </c>
      <c r="E161" s="12">
        <f>'Solar 1MW'!E161*Control!$C$8</f>
        <v>0</v>
      </c>
      <c r="F161" s="12">
        <f>'Solar 1MW'!F161*Control!$C$8</f>
        <v>0</v>
      </c>
      <c r="G161" s="12">
        <f>'Solar 1MW'!G161*Control!$C$8</f>
        <v>22.986110156056473</v>
      </c>
      <c r="H161" s="12">
        <f>'Solar 1MW'!H161*Control!$C$8</f>
        <v>270.12041585517346</v>
      </c>
      <c r="I161" s="12">
        <f>'Solar 1MW'!I161*Control!$C$8</f>
        <v>613.75989207877899</v>
      </c>
      <c r="J161" s="12">
        <f>'Solar 1MW'!J161*Control!$C$8</f>
        <v>971.91757384796881</v>
      </c>
      <c r="K161" s="12">
        <f>'Solar 1MW'!K161*Control!$C$8</f>
        <v>1290.358604476746</v>
      </c>
      <c r="L161" s="12">
        <f>'Solar 1MW'!L161*Control!$C$8</f>
        <v>1550.3650374870538</v>
      </c>
      <c r="M161" s="12">
        <f>'Solar 1MW'!M161*Control!$C$8</f>
        <v>1728.5787631982935</v>
      </c>
      <c r="N161" s="12">
        <f>'Solar 1MW'!N161*Control!$C$8</f>
        <v>1807.146950305764</v>
      </c>
      <c r="O161" s="12">
        <f>'Solar 1MW'!O161*Control!$C$8</f>
        <v>1820.8314994115694</v>
      </c>
      <c r="P161" s="12">
        <f>'Solar 1MW'!P161*Control!$C$8</f>
        <v>1760.5093777785064</v>
      </c>
      <c r="Q161" s="12">
        <f>'Solar 1MW'!Q161*Control!$C$8</f>
        <v>1607.069404758812</v>
      </c>
      <c r="R161" s="12">
        <f>'Solar 1MW'!R161*Control!$C$8</f>
        <v>1374.7466572958811</v>
      </c>
      <c r="S161" s="12">
        <f>'Solar 1MW'!S161*Control!$C$8</f>
        <v>1068.8891200977298</v>
      </c>
      <c r="T161" s="12">
        <f>'Solar 1MW'!T161*Control!$C$8</f>
        <v>726.0675709471152</v>
      </c>
      <c r="U161" s="12">
        <f>'Solar 1MW'!U161*Control!$C$8</f>
        <v>374.89372803192248</v>
      </c>
      <c r="V161" s="12">
        <f>'Solar 1MW'!V161*Control!$C$8</f>
        <v>98.300677743370798</v>
      </c>
      <c r="W161" s="12">
        <f>'Solar 1MW'!W161*Control!$C$8</f>
        <v>0</v>
      </c>
      <c r="X161" s="12">
        <f>'Solar 1MW'!X161*Control!$C$8</f>
        <v>0</v>
      </c>
      <c r="Y161" s="12">
        <f>'Solar 1MW'!Y161*Control!$C$8</f>
        <v>0</v>
      </c>
      <c r="Z161" s="12">
        <f>'Solar 1MW'!Z161*Control!$C$8</f>
        <v>0</v>
      </c>
      <c r="AB161" s="7">
        <f t="shared" si="2"/>
        <v>17086.54138347074</v>
      </c>
    </row>
    <row r="162" spans="2:28" x14ac:dyDescent="0.2">
      <c r="B162" s="6">
        <v>44356</v>
      </c>
      <c r="C162" s="12">
        <f>'Solar 1MW'!C162*Control!$C$8</f>
        <v>0</v>
      </c>
      <c r="D162" s="12">
        <f>'Solar 1MW'!D162*Control!$C$8</f>
        <v>0</v>
      </c>
      <c r="E162" s="12">
        <f>'Solar 1MW'!E162*Control!$C$8</f>
        <v>0</v>
      </c>
      <c r="F162" s="12">
        <f>'Solar 1MW'!F162*Control!$C$8</f>
        <v>0</v>
      </c>
      <c r="G162" s="12">
        <f>'Solar 1MW'!G162*Control!$C$8</f>
        <v>19.466664337178287</v>
      </c>
      <c r="H162" s="12">
        <f>'Solar 1MW'!H162*Control!$C$8</f>
        <v>206.78612048215442</v>
      </c>
      <c r="I162" s="12">
        <f>'Solar 1MW'!I162*Control!$C$8</f>
        <v>439.05381516132638</v>
      </c>
      <c r="J162" s="12">
        <f>'Solar 1MW'!J162*Control!$C$8</f>
        <v>684.41620769174335</v>
      </c>
      <c r="K162" s="12">
        <f>'Solar 1MW'!K162*Control!$C$8</f>
        <v>942.26771745205656</v>
      </c>
      <c r="L162" s="12">
        <f>'Solar 1MW'!L162*Control!$C$8</f>
        <v>1162.4788524880103</v>
      </c>
      <c r="M162" s="12">
        <f>'Solar 1MW'!M162*Control!$C$8</f>
        <v>1312.5370116482243</v>
      </c>
      <c r="N162" s="12">
        <f>'Solar 1MW'!N162*Control!$C$8</f>
        <v>1374.038835790408</v>
      </c>
      <c r="O162" s="12">
        <f>'Solar 1MW'!O162*Control!$C$8</f>
        <v>1379.7800546681312</v>
      </c>
      <c r="P162" s="12">
        <f>'Solar 1MW'!P162*Control!$C$8</f>
        <v>1305.8520307632043</v>
      </c>
      <c r="Q162" s="12">
        <f>'Solar 1MW'!Q162*Control!$C$8</f>
        <v>1162.3215588201272</v>
      </c>
      <c r="R162" s="12">
        <f>'Solar 1MW'!R162*Control!$C$8</f>
        <v>1000.545021402643</v>
      </c>
      <c r="S162" s="12">
        <f>'Solar 1MW'!S162*Control!$C$8</f>
        <v>756.63759530014204</v>
      </c>
      <c r="T162" s="12">
        <f>'Solar 1MW'!T162*Control!$C$8</f>
        <v>513.43799070311377</v>
      </c>
      <c r="U162" s="12">
        <f>'Solar 1MW'!U162*Control!$C$8</f>
        <v>276.1211692849032</v>
      </c>
      <c r="V162" s="12">
        <f>'Solar 1MW'!V162*Control!$C$8</f>
        <v>78.417971654642443</v>
      </c>
      <c r="W162" s="12">
        <f>'Solar 1MW'!W162*Control!$C$8</f>
        <v>0</v>
      </c>
      <c r="X162" s="12">
        <f>'Solar 1MW'!X162*Control!$C$8</f>
        <v>0</v>
      </c>
      <c r="Y162" s="12">
        <f>'Solar 1MW'!Y162*Control!$C$8</f>
        <v>0</v>
      </c>
      <c r="Z162" s="12">
        <f>'Solar 1MW'!Z162*Control!$C$8</f>
        <v>0</v>
      </c>
      <c r="AB162" s="7">
        <f t="shared" si="2"/>
        <v>12614.15861764801</v>
      </c>
    </row>
    <row r="163" spans="2:28" x14ac:dyDescent="0.2">
      <c r="B163" s="6">
        <v>44357</v>
      </c>
      <c r="C163" s="12">
        <f>'Solar 1MW'!C163*Control!$C$8</f>
        <v>0</v>
      </c>
      <c r="D163" s="12">
        <f>'Solar 1MW'!D163*Control!$C$8</f>
        <v>0</v>
      </c>
      <c r="E163" s="12">
        <f>'Solar 1MW'!E163*Control!$C$8</f>
        <v>0</v>
      </c>
      <c r="F163" s="12">
        <f>'Solar 1MW'!F163*Control!$C$8</f>
        <v>0</v>
      </c>
      <c r="G163" s="12">
        <f>'Solar 1MW'!G163*Control!$C$8</f>
        <v>3.2771349235046947</v>
      </c>
      <c r="H163" s="12">
        <f>'Solar 1MW'!H163*Control!$C$8</f>
        <v>84.262217884828772</v>
      </c>
      <c r="I163" s="12">
        <f>'Solar 1MW'!I163*Control!$C$8</f>
        <v>193.95095718291603</v>
      </c>
      <c r="J163" s="12">
        <f>'Solar 1MW'!J163*Control!$C$8</f>
        <v>360.10812325093707</v>
      </c>
      <c r="K163" s="12">
        <f>'Solar 1MW'!K163*Control!$C$8</f>
        <v>526.80008778975969</v>
      </c>
      <c r="L163" s="12">
        <f>'Solar 1MW'!L163*Control!$C$8</f>
        <v>411.92852213493336</v>
      </c>
      <c r="M163" s="12">
        <f>'Solar 1MW'!M163*Control!$C$8</f>
        <v>1177.9722787744684</v>
      </c>
      <c r="N163" s="12">
        <f>'Solar 1MW'!N163*Control!$C$8</f>
        <v>1048.0477091032556</v>
      </c>
      <c r="O163" s="12">
        <f>'Solar 1MW'!O163*Control!$C$8</f>
        <v>1380.8024635093698</v>
      </c>
      <c r="P163" s="12">
        <f>'Solar 1MW'!P163*Control!$C$8</f>
        <v>1125.6721342034293</v>
      </c>
      <c r="Q163" s="12">
        <f>'Solar 1MW'!Q163*Control!$C$8</f>
        <v>958.46896524398755</v>
      </c>
      <c r="R163" s="12">
        <f>'Solar 1MW'!R163*Control!$C$8</f>
        <v>772.54784980648958</v>
      </c>
      <c r="S163" s="12">
        <f>'Solar 1MW'!S163*Control!$C$8</f>
        <v>455.08203991858613</v>
      </c>
      <c r="T163" s="12">
        <f>'Solar 1MW'!T163*Control!$C$8</f>
        <v>337.91398671267063</v>
      </c>
      <c r="U163" s="12">
        <f>'Solar 1MW'!U163*Control!$C$8</f>
        <v>302.57796422279421</v>
      </c>
      <c r="V163" s="12">
        <f>'Solar 1MW'!V163*Control!$C$8</f>
        <v>104.73398875977828</v>
      </c>
      <c r="W163" s="12">
        <f>'Solar 1MW'!W163*Control!$C$8</f>
        <v>0.70343301213877685</v>
      </c>
      <c r="X163" s="12">
        <f>'Solar 1MW'!X163*Control!$C$8</f>
        <v>0</v>
      </c>
      <c r="Y163" s="12">
        <f>'Solar 1MW'!Y163*Control!$C$8</f>
        <v>0</v>
      </c>
      <c r="Z163" s="12">
        <f>'Solar 1MW'!Z163*Control!$C$8</f>
        <v>0</v>
      </c>
      <c r="AB163" s="7">
        <f t="shared" si="2"/>
        <v>9244.8498564338461</v>
      </c>
    </row>
    <row r="164" spans="2:28" x14ac:dyDescent="0.2">
      <c r="B164" s="6">
        <v>44358</v>
      </c>
      <c r="C164" s="12">
        <f>'Solar 1MW'!C164*Control!$C$8</f>
        <v>0</v>
      </c>
      <c r="D164" s="12">
        <f>'Solar 1MW'!D164*Control!$C$8</f>
        <v>0</v>
      </c>
      <c r="E164" s="12">
        <f>'Solar 1MW'!E164*Control!$C$8</f>
        <v>0</v>
      </c>
      <c r="F164" s="12">
        <f>'Solar 1MW'!F164*Control!$C$8</f>
        <v>0</v>
      </c>
      <c r="G164" s="12">
        <f>'Solar 1MW'!G164*Control!$C$8</f>
        <v>32.82404261378769</v>
      </c>
      <c r="H164" s="12">
        <f>'Solar 1MW'!H164*Control!$C$8</f>
        <v>259.88846275939579</v>
      </c>
      <c r="I164" s="12">
        <f>'Solar 1MW'!I164*Control!$C$8</f>
        <v>597.7002085879426</v>
      </c>
      <c r="J164" s="12">
        <f>'Solar 1MW'!J164*Control!$C$8</f>
        <v>636.90565530773631</v>
      </c>
      <c r="K164" s="12">
        <f>'Solar 1MW'!K164*Control!$C$8</f>
        <v>754.93095900361334</v>
      </c>
      <c r="L164" s="12">
        <f>'Solar 1MW'!L164*Control!$C$8</f>
        <v>1035.9360966762783</v>
      </c>
      <c r="M164" s="12">
        <f>'Solar 1MW'!M164*Control!$C$8</f>
        <v>1380.8024635093698</v>
      </c>
      <c r="N164" s="12">
        <f>'Solar 1MW'!N164*Control!$C$8</f>
        <v>1315.9188255077049</v>
      </c>
      <c r="O164" s="12">
        <f>'Solar 1MW'!O164*Control!$C$8</f>
        <v>1232.8677688655737</v>
      </c>
      <c r="P164" s="12">
        <f>'Solar 1MW'!P164*Control!$C$8</f>
        <v>854.73379127526505</v>
      </c>
      <c r="Q164" s="12">
        <f>'Solar 1MW'!Q164*Control!$C$8</f>
        <v>433.00587363123185</v>
      </c>
      <c r="R164" s="12">
        <f>'Solar 1MW'!R164*Control!$C$8</f>
        <v>436.53711647520117</v>
      </c>
      <c r="S164" s="12">
        <f>'Solar 1MW'!S164*Control!$C$8</f>
        <v>75.309848777277836</v>
      </c>
      <c r="T164" s="12">
        <f>'Solar 1MW'!T164*Control!$C$8</f>
        <v>49.61750106529739</v>
      </c>
      <c r="U164" s="12">
        <f>'Solar 1MW'!U164*Control!$C$8</f>
        <v>25.139460469372327</v>
      </c>
      <c r="V164" s="12">
        <f>'Solar 1MW'!V164*Control!$C$8</f>
        <v>6.9114051199373403</v>
      </c>
      <c r="W164" s="12">
        <f>'Solar 1MW'!W164*Control!$C$8</f>
        <v>0</v>
      </c>
      <c r="X164" s="12">
        <f>'Solar 1MW'!X164*Control!$C$8</f>
        <v>0</v>
      </c>
      <c r="Y164" s="12">
        <f>'Solar 1MW'!Y164*Control!$C$8</f>
        <v>0</v>
      </c>
      <c r="Z164" s="12">
        <f>'Solar 1MW'!Z164*Control!$C$8</f>
        <v>0</v>
      </c>
      <c r="AB164" s="7">
        <f t="shared" si="2"/>
        <v>9129.0294796449853</v>
      </c>
    </row>
    <row r="165" spans="2:28" x14ac:dyDescent="0.2">
      <c r="B165" s="6">
        <v>44359</v>
      </c>
      <c r="C165" s="12">
        <f>'Solar 1MW'!C165*Control!$C$8</f>
        <v>0</v>
      </c>
      <c r="D165" s="12">
        <f>'Solar 1MW'!D165*Control!$C$8</f>
        <v>0</v>
      </c>
      <c r="E165" s="12">
        <f>'Solar 1MW'!E165*Control!$C$8</f>
        <v>0</v>
      </c>
      <c r="F165" s="12">
        <f>'Solar 1MW'!F165*Control!$C$8</f>
        <v>0</v>
      </c>
      <c r="G165" s="12">
        <f>'Solar 1MW'!G165*Control!$C$8</f>
        <v>24.796560273387776</v>
      </c>
      <c r="H165" s="12">
        <f>'Solar 1MW'!H165*Control!$C$8</f>
        <v>227.56461400947552</v>
      </c>
      <c r="I165" s="12">
        <f>'Solar 1MW'!I165*Control!$C$8</f>
        <v>508.04281789473293</v>
      </c>
      <c r="J165" s="12">
        <f>'Solar 1MW'!J165*Control!$C$8</f>
        <v>832.00485626619718</v>
      </c>
      <c r="K165" s="12">
        <f>'Solar 1MW'!K165*Control!$C$8</f>
        <v>1117.1782761377569</v>
      </c>
      <c r="L165" s="12">
        <f>'Solar 1MW'!L165*Control!$C$8</f>
        <v>1286.1116754439099</v>
      </c>
      <c r="M165" s="12">
        <f>'Solar 1MW'!M165*Control!$C$8</f>
        <v>1484.4589906441504</v>
      </c>
      <c r="N165" s="12">
        <f>'Solar 1MW'!N165*Control!$C$8</f>
        <v>1549.0280413100497</v>
      </c>
      <c r="O165" s="12">
        <f>'Solar 1MW'!O165*Control!$C$8</f>
        <v>1594.2499708263615</v>
      </c>
      <c r="P165" s="12">
        <f>'Solar 1MW'!P165*Control!$C$8</f>
        <v>1445.6861015110344</v>
      </c>
      <c r="Q165" s="12">
        <f>'Solar 1MW'!Q165*Control!$C$8</f>
        <v>1268.7307251428579</v>
      </c>
      <c r="R165" s="12">
        <f>'Solar 1MW'!R165*Control!$C$8</f>
        <v>1134.559226438809</v>
      </c>
      <c r="S165" s="12">
        <f>'Solar 1MW'!S165*Control!$C$8</f>
        <v>872.19338841025854</v>
      </c>
      <c r="T165" s="12">
        <f>'Solar 1MW'!T165*Control!$C$8</f>
        <v>616.59117810066971</v>
      </c>
      <c r="U165" s="12">
        <f>'Solar 1MW'!U165*Control!$C$8</f>
        <v>315.67266207403929</v>
      </c>
      <c r="V165" s="12">
        <f>'Solar 1MW'!V165*Control!$C$8</f>
        <v>92.425759247947326</v>
      </c>
      <c r="W165" s="12">
        <f>'Solar 1MW'!W165*Control!$C$8</f>
        <v>0</v>
      </c>
      <c r="X165" s="12">
        <f>'Solar 1MW'!X165*Control!$C$8</f>
        <v>0</v>
      </c>
      <c r="Y165" s="12">
        <f>'Solar 1MW'!Y165*Control!$C$8</f>
        <v>0</v>
      </c>
      <c r="Z165" s="12">
        <f>'Solar 1MW'!Z165*Control!$C$8</f>
        <v>0</v>
      </c>
      <c r="AB165" s="7">
        <f t="shared" si="2"/>
        <v>14369.294843731637</v>
      </c>
    </row>
    <row r="166" spans="2:28" x14ac:dyDescent="0.2">
      <c r="B166" s="6">
        <v>44360</v>
      </c>
      <c r="C166" s="12">
        <f>'Solar 1MW'!C166*Control!$C$8</f>
        <v>0</v>
      </c>
      <c r="D166" s="12">
        <f>'Solar 1MW'!D166*Control!$C$8</f>
        <v>0</v>
      </c>
      <c r="E166" s="12">
        <f>'Solar 1MW'!E166*Control!$C$8</f>
        <v>0</v>
      </c>
      <c r="F166" s="12">
        <f>'Solar 1MW'!F166*Control!$C$8</f>
        <v>0</v>
      </c>
      <c r="G166" s="12">
        <f>'Solar 1MW'!G166*Control!$C$8</f>
        <v>5.7155013630242308</v>
      </c>
      <c r="H166" s="12">
        <f>'Solar 1MW'!H166*Control!$C$8</f>
        <v>76.866269620978386</v>
      </c>
      <c r="I166" s="12">
        <f>'Solar 1MW'!I166*Control!$C$8</f>
        <v>174.45440704883998</v>
      </c>
      <c r="J166" s="12">
        <f>'Solar 1MW'!J166*Control!$C$8</f>
        <v>243.34116889812273</v>
      </c>
      <c r="K166" s="12">
        <f>'Solar 1MW'!K166*Control!$C$8</f>
        <v>287.11599666991265</v>
      </c>
      <c r="L166" s="12">
        <f>'Solar 1MW'!L166*Control!$C$8</f>
        <v>409.97021596979215</v>
      </c>
      <c r="M166" s="12">
        <f>'Solar 1MW'!M166*Control!$C$8</f>
        <v>450.53625291677253</v>
      </c>
      <c r="N166" s="12">
        <f>'Solar 1MW'!N166*Control!$C$8</f>
        <v>416.37206825262314</v>
      </c>
      <c r="O166" s="12">
        <f>'Solar 1MW'!O166*Control!$C$8</f>
        <v>386.70648248992262</v>
      </c>
      <c r="P166" s="12">
        <f>'Solar 1MW'!P166*Control!$C$8</f>
        <v>395.67222155924355</v>
      </c>
      <c r="Q166" s="12">
        <f>'Solar 1MW'!Q166*Control!$C$8</f>
        <v>381.64162638409562</v>
      </c>
      <c r="R166" s="12">
        <f>'Solar 1MW'!R166*Control!$C$8</f>
        <v>345.17308948546292</v>
      </c>
      <c r="S166" s="12">
        <f>'Solar 1MW'!S166*Control!$C$8</f>
        <v>260.15586199479662</v>
      </c>
      <c r="T166" s="12">
        <f>'Solar 1MW'!T166*Control!$C$8</f>
        <v>212.02399962265247</v>
      </c>
      <c r="U166" s="12">
        <f>'Solar 1MW'!U166*Control!$C$8</f>
        <v>139.22062544308744</v>
      </c>
      <c r="V166" s="12">
        <f>'Solar 1MW'!V166*Control!$C$8</f>
        <v>52.833370105161727</v>
      </c>
      <c r="W166" s="12">
        <f>'Solar 1MW'!W166*Control!$C$8</f>
        <v>0</v>
      </c>
      <c r="X166" s="12">
        <f>'Solar 1MW'!X166*Control!$C$8</f>
        <v>0</v>
      </c>
      <c r="Y166" s="12">
        <f>'Solar 1MW'!Y166*Control!$C$8</f>
        <v>0</v>
      </c>
      <c r="Z166" s="12">
        <f>'Solar 1MW'!Z166*Control!$C$8</f>
        <v>0</v>
      </c>
      <c r="AB166" s="7">
        <f t="shared" si="2"/>
        <v>4237.7991578244882</v>
      </c>
    </row>
    <row r="167" spans="2:28" x14ac:dyDescent="0.2">
      <c r="B167" s="6">
        <v>44361</v>
      </c>
      <c r="C167" s="12">
        <f>'Solar 1MW'!C167*Control!$C$8</f>
        <v>0</v>
      </c>
      <c r="D167" s="12">
        <f>'Solar 1MW'!D167*Control!$C$8</f>
        <v>0</v>
      </c>
      <c r="E167" s="12">
        <f>'Solar 1MW'!E167*Control!$C$8</f>
        <v>0</v>
      </c>
      <c r="F167" s="12">
        <f>'Solar 1MW'!F167*Control!$C$8</f>
        <v>0</v>
      </c>
      <c r="G167" s="12">
        <f>'Solar 1MW'!G167*Control!$C$8</f>
        <v>3.9555425130833139</v>
      </c>
      <c r="H167" s="12">
        <f>'Solar 1MW'!H167*Control!$C$8</f>
        <v>40.768945778549131</v>
      </c>
      <c r="I167" s="12">
        <f>'Solar 1MW'!I167*Control!$C$8</f>
        <v>105.57550988295142</v>
      </c>
      <c r="J167" s="12">
        <f>'Solar 1MW'!J167*Control!$C$8</f>
        <v>174.26565464738064</v>
      </c>
      <c r="K167" s="12">
        <f>'Solar 1MW'!K167*Control!$C$8</f>
        <v>234.76866399850883</v>
      </c>
      <c r="L167" s="12">
        <f>'Solar 1MW'!L167*Control!$C$8</f>
        <v>285.18128455495395</v>
      </c>
      <c r="M167" s="12">
        <f>'Solar 1MW'!M167*Control!$C$8</f>
        <v>327.27307008039753</v>
      </c>
      <c r="N167" s="12">
        <f>'Solar 1MW'!N167*Control!$C$8</f>
        <v>341.86205777652947</v>
      </c>
      <c r="O167" s="12">
        <f>'Solar 1MW'!O167*Control!$C$8</f>
        <v>421.13806638947273</v>
      </c>
      <c r="P167" s="12">
        <f>'Solar 1MW'!P167*Control!$C$8</f>
        <v>373.92637197444316</v>
      </c>
      <c r="Q167" s="12">
        <f>'Solar 1MW'!Q167*Control!$C$8</f>
        <v>292.75497466351192</v>
      </c>
      <c r="R167" s="12">
        <f>'Solar 1MW'!R167*Control!$C$8</f>
        <v>274.96506082596449</v>
      </c>
      <c r="S167" s="12">
        <f>'Solar 1MW'!S167*Control!$C$8</f>
        <v>221.37510817828641</v>
      </c>
      <c r="T167" s="12">
        <f>'Solar 1MW'!T167*Control!$C$8</f>
        <v>149.61773689014211</v>
      </c>
      <c r="U167" s="12">
        <f>'Solar 1MW'!U167*Control!$C$8</f>
        <v>88.957433871131073</v>
      </c>
      <c r="V167" s="12">
        <f>'Solar 1MW'!V167*Control!$C$8</f>
        <v>31.763883292257457</v>
      </c>
      <c r="W167" s="12">
        <f>'Solar 1MW'!W167*Control!$C$8</f>
        <v>0</v>
      </c>
      <c r="X167" s="12">
        <f>'Solar 1MW'!X167*Control!$C$8</f>
        <v>0</v>
      </c>
      <c r="Y167" s="12">
        <f>'Solar 1MW'!Y167*Control!$C$8</f>
        <v>0</v>
      </c>
      <c r="Z167" s="12">
        <f>'Solar 1MW'!Z167*Control!$C$8</f>
        <v>0</v>
      </c>
      <c r="AB167" s="7">
        <f t="shared" si="2"/>
        <v>3368.1493653175635</v>
      </c>
    </row>
    <row r="168" spans="2:28" x14ac:dyDescent="0.2">
      <c r="B168" s="6">
        <v>44362</v>
      </c>
      <c r="C168" s="12">
        <f>'Solar 1MW'!C168*Control!$C$8</f>
        <v>0</v>
      </c>
      <c r="D168" s="12">
        <f>'Solar 1MW'!D168*Control!$C$8</f>
        <v>0</v>
      </c>
      <c r="E168" s="12">
        <f>'Solar 1MW'!E168*Control!$C$8</f>
        <v>0</v>
      </c>
      <c r="F168" s="12">
        <f>'Solar 1MW'!F168*Control!$C$8</f>
        <v>0</v>
      </c>
      <c r="G168" s="12">
        <f>'Solar 1MW'!G168*Control!$C$8</f>
        <v>6.4378725327760993</v>
      </c>
      <c r="H168" s="12">
        <f>'Solar 1MW'!H168*Control!$C$8</f>
        <v>87.958619080075152</v>
      </c>
      <c r="I168" s="12">
        <f>'Solar 1MW'!I168*Control!$C$8</f>
        <v>144.62366293486247</v>
      </c>
      <c r="J168" s="12">
        <f>'Solar 1MW'!J168*Control!$C$8</f>
        <v>225.6377665779109</v>
      </c>
      <c r="K168" s="12">
        <f>'Solar 1MW'!K168*Control!$C$8</f>
        <v>322.68795966161321</v>
      </c>
      <c r="L168" s="12">
        <f>'Solar 1MW'!L168*Control!$C$8</f>
        <v>379.29008604924741</v>
      </c>
      <c r="M168" s="12">
        <f>'Solar 1MW'!M168*Control!$C$8</f>
        <v>454.21692474523059</v>
      </c>
      <c r="N168" s="12">
        <f>'Solar 1MW'!N168*Control!$C$8</f>
        <v>514.56264042847602</v>
      </c>
      <c r="O168" s="12">
        <f>'Solar 1MW'!O168*Control!$C$8</f>
        <v>565.6437590734231</v>
      </c>
      <c r="P168" s="12">
        <f>'Solar 1MW'!P168*Control!$C$8</f>
        <v>433.517078051851</v>
      </c>
      <c r="Q168" s="12">
        <f>'Solar 1MW'!Q168*Control!$C$8</f>
        <v>380.7607818439518</v>
      </c>
      <c r="R168" s="12">
        <f>'Solar 1MW'!R168*Control!$C$8</f>
        <v>353.32876616518735</v>
      </c>
      <c r="S168" s="12">
        <f>'Solar 1MW'!S168*Control!$C$8</f>
        <v>275.67288233143717</v>
      </c>
      <c r="T168" s="12">
        <f>'Solar 1MW'!T168*Control!$C$8</f>
        <v>182.21684955885738</v>
      </c>
      <c r="U168" s="12">
        <f>'Solar 1MW'!U168*Control!$C$8</f>
        <v>100.21179580814712</v>
      </c>
      <c r="V168" s="12">
        <f>'Solar 1MW'!V168*Control!$C$8</f>
        <v>28.334094864072483</v>
      </c>
      <c r="W168" s="12">
        <f>'Solar 1MW'!W168*Control!$C$8</f>
        <v>0</v>
      </c>
      <c r="X168" s="12">
        <f>'Solar 1MW'!X168*Control!$C$8</f>
        <v>0</v>
      </c>
      <c r="Y168" s="12">
        <f>'Solar 1MW'!Y168*Control!$C$8</f>
        <v>0</v>
      </c>
      <c r="Z168" s="12">
        <f>'Solar 1MW'!Z168*Control!$C$8</f>
        <v>0</v>
      </c>
      <c r="AB168" s="7">
        <f t="shared" si="2"/>
        <v>4455.1015397071196</v>
      </c>
    </row>
    <row r="169" spans="2:28" x14ac:dyDescent="0.2">
      <c r="B169" s="6">
        <v>44363</v>
      </c>
      <c r="C169" s="12">
        <f>'Solar 1MW'!C169*Control!$C$8</f>
        <v>0</v>
      </c>
      <c r="D169" s="12">
        <f>'Solar 1MW'!D169*Control!$C$8</f>
        <v>0</v>
      </c>
      <c r="E169" s="12">
        <f>'Solar 1MW'!E169*Control!$C$8</f>
        <v>0</v>
      </c>
      <c r="F169" s="12">
        <f>'Solar 1MW'!F169*Control!$C$8</f>
        <v>0</v>
      </c>
      <c r="G169" s="12">
        <f>'Solar 1MW'!G169*Control!$C$8</f>
        <v>2.968131512948887</v>
      </c>
      <c r="H169" s="12">
        <f>'Solar 1MW'!H169*Control!$C$8</f>
        <v>57.101533783162154</v>
      </c>
      <c r="I169" s="12">
        <f>'Solar 1MW'!I169*Control!$C$8</f>
        <v>450.78792278538504</v>
      </c>
      <c r="J169" s="12">
        <f>'Solar 1MW'!J169*Control!$C$8</f>
        <v>565.63589439002885</v>
      </c>
      <c r="K169" s="12">
        <f>'Solar 1MW'!K169*Control!$C$8</f>
        <v>703.09483075282878</v>
      </c>
      <c r="L169" s="12">
        <f>'Solar 1MW'!L169*Control!$C$8</f>
        <v>992.75898484244306</v>
      </c>
      <c r="M169" s="12">
        <f>'Solar 1MW'!M169*Control!$C$8</f>
        <v>1116.3131609644015</v>
      </c>
      <c r="N169" s="12">
        <f>'Solar 1MW'!N169*Control!$C$8</f>
        <v>1065.1927189024836</v>
      </c>
      <c r="O169" s="12">
        <f>'Solar 1MW'!O169*Control!$C$8</f>
        <v>902.23647897587807</v>
      </c>
      <c r="P169" s="12">
        <f>'Solar 1MW'!P169*Control!$C$8</f>
        <v>982.29895592823527</v>
      </c>
      <c r="Q169" s="12">
        <f>'Solar 1MW'!Q169*Control!$C$8</f>
        <v>519.91062513649206</v>
      </c>
      <c r="R169" s="12">
        <f>'Solar 1MW'!R169*Control!$C$8</f>
        <v>418.52699150261782</v>
      </c>
      <c r="S169" s="12">
        <f>'Solar 1MW'!S169*Control!$C$8</f>
        <v>307.80011399650391</v>
      </c>
      <c r="T169" s="12">
        <f>'Solar 1MW'!T169*Control!$C$8</f>
        <v>367.24925577281732</v>
      </c>
      <c r="U169" s="12">
        <f>'Solar 1MW'!U169*Control!$C$8</f>
        <v>195.09920095846061</v>
      </c>
      <c r="V169" s="12">
        <f>'Solar 1MW'!V169*Control!$C$8</f>
        <v>72.545412564237225</v>
      </c>
      <c r="W169" s="12">
        <f>'Solar 1MW'!W169*Control!$C$8</f>
        <v>0.56345737708985189</v>
      </c>
      <c r="X169" s="12">
        <f>'Solar 1MW'!X169*Control!$C$8</f>
        <v>0</v>
      </c>
      <c r="Y169" s="12">
        <f>'Solar 1MW'!Y169*Control!$C$8</f>
        <v>0</v>
      </c>
      <c r="Z169" s="12">
        <f>'Solar 1MW'!Z169*Control!$C$8</f>
        <v>0</v>
      </c>
      <c r="AB169" s="7">
        <f t="shared" si="2"/>
        <v>8720.0836701460121</v>
      </c>
    </row>
    <row r="170" spans="2:28" x14ac:dyDescent="0.2">
      <c r="B170" s="6">
        <v>44364</v>
      </c>
      <c r="C170" s="12">
        <f>'Solar 1MW'!C170*Control!$C$8</f>
        <v>0</v>
      </c>
      <c r="D170" s="12">
        <f>'Solar 1MW'!D170*Control!$C$8</f>
        <v>0</v>
      </c>
      <c r="E170" s="12">
        <f>'Solar 1MW'!E170*Control!$C$8</f>
        <v>0</v>
      </c>
      <c r="F170" s="12">
        <f>'Solar 1MW'!F170*Control!$C$8</f>
        <v>0</v>
      </c>
      <c r="G170" s="12">
        <f>'Solar 1MW'!G170*Control!$C$8</f>
        <v>14.378214181168932</v>
      </c>
      <c r="H170" s="12">
        <f>'Solar 1MW'!H170*Control!$C$8</f>
        <v>144.06527041387844</v>
      </c>
      <c r="I170" s="12">
        <f>'Solar 1MW'!I170*Control!$C$8</f>
        <v>315.81422637513384</v>
      </c>
      <c r="J170" s="12">
        <f>'Solar 1MW'!J170*Control!$C$8</f>
        <v>465.51061009921727</v>
      </c>
      <c r="K170" s="12">
        <f>'Solar 1MW'!K170*Control!$C$8</f>
        <v>609.04108204229419</v>
      </c>
      <c r="L170" s="12">
        <f>'Solar 1MW'!L170*Control!$C$8</f>
        <v>712.16281070627349</v>
      </c>
      <c r="M170" s="12">
        <f>'Solar 1MW'!M170*Control!$C$8</f>
        <v>794.72625697796775</v>
      </c>
      <c r="N170" s="12">
        <f>'Solar 1MW'!N170*Control!$C$8</f>
        <v>878.17054778980582</v>
      </c>
      <c r="O170" s="12">
        <f>'Solar 1MW'!O170*Control!$C$8</f>
        <v>921.74089379334828</v>
      </c>
      <c r="P170" s="12">
        <f>'Solar 1MW'!P170*Control!$C$8</f>
        <v>853.86867610190973</v>
      </c>
      <c r="Q170" s="12">
        <f>'Solar 1MW'!Q170*Control!$C$8</f>
        <v>840.02683332822096</v>
      </c>
      <c r="R170" s="12">
        <f>'Solar 1MW'!R170*Control!$C$8</f>
        <v>732.87052208304726</v>
      </c>
      <c r="S170" s="12">
        <f>'Solar 1MW'!S170*Control!$C$8</f>
        <v>590.81074593467486</v>
      </c>
      <c r="T170" s="12">
        <f>'Solar 1MW'!T170*Control!$C$8</f>
        <v>411.48023518146738</v>
      </c>
      <c r="U170" s="12">
        <f>'Solar 1MW'!U170*Control!$C$8</f>
        <v>208.14671070934091</v>
      </c>
      <c r="V170" s="12">
        <f>'Solar 1MW'!V170*Control!$C$8</f>
        <v>65.563933115258067</v>
      </c>
      <c r="W170" s="12">
        <f>'Solar 1MW'!W170*Control!$C$8</f>
        <v>0</v>
      </c>
      <c r="X170" s="12">
        <f>'Solar 1MW'!X170*Control!$C$8</f>
        <v>0</v>
      </c>
      <c r="Y170" s="12">
        <f>'Solar 1MW'!Y170*Control!$C$8</f>
        <v>0</v>
      </c>
      <c r="Z170" s="12">
        <f>'Solar 1MW'!Z170*Control!$C$8</f>
        <v>0</v>
      </c>
      <c r="AB170" s="7">
        <f t="shared" si="2"/>
        <v>8558.3775688330079</v>
      </c>
    </row>
    <row r="171" spans="2:28" x14ac:dyDescent="0.2">
      <c r="B171" s="6">
        <v>44365</v>
      </c>
      <c r="C171" s="12">
        <f>'Solar 1MW'!C171*Control!$C$8</f>
        <v>0</v>
      </c>
      <c r="D171" s="12">
        <f>'Solar 1MW'!D171*Control!$C$8</f>
        <v>0</v>
      </c>
      <c r="E171" s="12">
        <f>'Solar 1MW'!E171*Control!$C$8</f>
        <v>0</v>
      </c>
      <c r="F171" s="12">
        <f>'Solar 1MW'!F171*Control!$C$8</f>
        <v>0</v>
      </c>
      <c r="G171" s="12">
        <f>'Solar 1MW'!G171*Control!$C$8</f>
        <v>6.9283928360686868</v>
      </c>
      <c r="H171" s="12">
        <f>'Solar 1MW'!H171*Control!$C$8</f>
        <v>51.401997727428032</v>
      </c>
      <c r="I171" s="12">
        <f>'Solar 1MW'!I171*Control!$C$8</f>
        <v>101.34431021690345</v>
      </c>
      <c r="J171" s="12">
        <f>'Solar 1MW'!J171*Control!$C$8</f>
        <v>117.72644572689954</v>
      </c>
      <c r="K171" s="12">
        <f>'Solar 1MW'!K171*Control!$C$8</f>
        <v>213.69917718560458</v>
      </c>
      <c r="L171" s="12">
        <f>'Solar 1MW'!L171*Control!$C$8</f>
        <v>464.44887784100831</v>
      </c>
      <c r="M171" s="12">
        <f>'Solar 1MW'!M171*Control!$C$8</f>
        <v>184.48974305976418</v>
      </c>
      <c r="N171" s="12">
        <f>'Solar 1MW'!N171*Control!$C$8</f>
        <v>577.00822657795709</v>
      </c>
      <c r="O171" s="12">
        <f>'Solar 1MW'!O171*Control!$C$8</f>
        <v>653.43721980222119</v>
      </c>
      <c r="P171" s="12">
        <f>'Solar 1MW'!P171*Control!$C$8</f>
        <v>629.52071760063791</v>
      </c>
      <c r="Q171" s="12">
        <f>'Solar 1MW'!Q171*Control!$C$8</f>
        <v>606.4300071554394</v>
      </c>
      <c r="R171" s="12">
        <f>'Solar 1MW'!R171*Control!$C$8</f>
        <v>738.71398184489408</v>
      </c>
      <c r="S171" s="12">
        <f>'Solar 1MW'!S171*Control!$C$8</f>
        <v>433.34405501717987</v>
      </c>
      <c r="T171" s="12">
        <f>'Solar 1MW'!T171*Control!$C$8</f>
        <v>416.60800875444744</v>
      </c>
      <c r="U171" s="12">
        <f>'Solar 1MW'!U171*Control!$C$8</f>
        <v>270.31703294002699</v>
      </c>
      <c r="V171" s="12">
        <f>'Solar 1MW'!V171*Control!$C$8</f>
        <v>86.228388733364071</v>
      </c>
      <c r="W171" s="12">
        <f>'Solar 1MW'!W171*Control!$C$8</f>
        <v>1.3367602365021791</v>
      </c>
      <c r="X171" s="12">
        <f>'Solar 1MW'!X171*Control!$C$8</f>
        <v>0</v>
      </c>
      <c r="Y171" s="12">
        <f>'Solar 1MW'!Y171*Control!$C$8</f>
        <v>0</v>
      </c>
      <c r="Z171" s="12">
        <f>'Solar 1MW'!Z171*Control!$C$8</f>
        <v>0</v>
      </c>
      <c r="AB171" s="7">
        <f t="shared" si="2"/>
        <v>5552.9833432563473</v>
      </c>
    </row>
    <row r="172" spans="2:28" x14ac:dyDescent="0.2">
      <c r="B172" s="6">
        <v>44366</v>
      </c>
      <c r="C172" s="12">
        <f>'Solar 1MW'!C172*Control!$C$8</f>
        <v>0</v>
      </c>
      <c r="D172" s="12">
        <f>'Solar 1MW'!D172*Control!$C$8</f>
        <v>0</v>
      </c>
      <c r="E172" s="12">
        <f>'Solar 1MW'!E172*Control!$C$8</f>
        <v>0</v>
      </c>
      <c r="F172" s="12">
        <f>'Solar 1MW'!F172*Control!$C$8</f>
        <v>0</v>
      </c>
      <c r="G172" s="12">
        <f>'Solar 1MW'!G172*Control!$C$8</f>
        <v>25.949522858968873</v>
      </c>
      <c r="H172" s="12">
        <f>'Solar 1MW'!H172*Control!$C$8</f>
        <v>224.59962836988424</v>
      </c>
      <c r="I172" s="12">
        <f>'Solar 1MW'!I172*Control!$C$8</f>
        <v>511.35384960366645</v>
      </c>
      <c r="J172" s="12">
        <f>'Solar 1MW'!J172*Control!$C$8</f>
        <v>829.09492341036491</v>
      </c>
      <c r="K172" s="12">
        <f>'Solar 1MW'!K172*Control!$C$8</f>
        <v>1125.2789000337223</v>
      </c>
      <c r="L172" s="12">
        <f>'Solar 1MW'!L172*Control!$C$8</f>
        <v>1351.3099007813403</v>
      </c>
      <c r="M172" s="12">
        <f>'Solar 1MW'!M172*Control!$C$8</f>
        <v>1533.1413808538846</v>
      </c>
      <c r="N172" s="12">
        <f>'Solar 1MW'!N172*Control!$C$8</f>
        <v>1645.8422938919277</v>
      </c>
      <c r="O172" s="12">
        <f>'Solar 1MW'!O172*Control!$C$8</f>
        <v>1661.57166068021</v>
      </c>
      <c r="P172" s="12">
        <f>'Solar 1MW'!P172*Control!$C$8</f>
        <v>1582.6888862369742</v>
      </c>
      <c r="Q172" s="12">
        <f>'Solar 1MW'!Q172*Control!$C$8</f>
        <v>1444.8209863376792</v>
      </c>
      <c r="R172" s="12">
        <f>'Solar 1MW'!R172*Control!$C$8</f>
        <v>1224.5312044677842</v>
      </c>
      <c r="S172" s="12">
        <f>'Solar 1MW'!S172*Control!$C$8</f>
        <v>963.03048161258937</v>
      </c>
      <c r="T172" s="12">
        <f>'Solar 1MW'!T172*Control!$C$8</f>
        <v>643.67714771009207</v>
      </c>
      <c r="U172" s="12">
        <f>'Solar 1MW'!U172*Control!$C$8</f>
        <v>331.81099239881695</v>
      </c>
      <c r="V172" s="12">
        <f>'Solar 1MW'!V172*Control!$C$8</f>
        <v>98.64672381271302</v>
      </c>
      <c r="W172" s="12">
        <f>'Solar 1MW'!W172*Control!$C$8</f>
        <v>0</v>
      </c>
      <c r="X172" s="12">
        <f>'Solar 1MW'!X172*Control!$C$8</f>
        <v>0</v>
      </c>
      <c r="Y172" s="12">
        <f>'Solar 1MW'!Y172*Control!$C$8</f>
        <v>0</v>
      </c>
      <c r="Z172" s="12">
        <f>'Solar 1MW'!Z172*Control!$C$8</f>
        <v>0</v>
      </c>
      <c r="AB172" s="7">
        <f t="shared" si="2"/>
        <v>15197.348483060621</v>
      </c>
    </row>
    <row r="173" spans="2:28" x14ac:dyDescent="0.2">
      <c r="B173" s="6">
        <v>44367</v>
      </c>
      <c r="C173" s="12">
        <f>'Solar 1MW'!C173*Control!$C$8</f>
        <v>0</v>
      </c>
      <c r="D173" s="12">
        <f>'Solar 1MW'!D173*Control!$C$8</f>
        <v>0</v>
      </c>
      <c r="E173" s="12">
        <f>'Solar 1MW'!E173*Control!$C$8</f>
        <v>0</v>
      </c>
      <c r="F173" s="12">
        <f>'Solar 1MW'!F173*Control!$C$8</f>
        <v>0</v>
      </c>
      <c r="G173" s="12">
        <f>'Solar 1MW'!G173*Control!$C$8</f>
        <v>25.137887532693505</v>
      </c>
      <c r="H173" s="12">
        <f>'Solar 1MW'!H173*Control!$C$8</f>
        <v>247.13194629409881</v>
      </c>
      <c r="I173" s="12">
        <f>'Solar 1MW'!I173*Control!$C$8</f>
        <v>559.44638855883977</v>
      </c>
      <c r="J173" s="12">
        <f>'Solar 1MW'!J173*Control!$C$8</f>
        <v>895.00097025326806</v>
      </c>
      <c r="K173" s="12">
        <f>'Solar 1MW'!K173*Control!$C$8</f>
        <v>1205.026789650314</v>
      </c>
      <c r="L173" s="12">
        <f>'Solar 1MW'!L173*Control!$C$8</f>
        <v>1452.2137887281717</v>
      </c>
      <c r="M173" s="12">
        <f>'Solar 1MW'!M173*Control!$C$8</f>
        <v>1609.586103444937</v>
      </c>
      <c r="N173" s="12">
        <f>'Solar 1MW'!N173*Control!$C$8</f>
        <v>1707.0295306983464</v>
      </c>
      <c r="O173" s="12">
        <f>'Solar 1MW'!O173*Control!$C$8</f>
        <v>1719.7703177968551</v>
      </c>
      <c r="P173" s="12">
        <f>'Solar 1MW'!P173*Control!$C$8</f>
        <v>1639.8651345123808</v>
      </c>
      <c r="Q173" s="12">
        <f>'Solar 1MW'!Q173*Control!$C$8</f>
        <v>1485.638693153272</v>
      </c>
      <c r="R173" s="12">
        <f>'Solar 1MW'!R173*Control!$C$8</f>
        <v>1249.8554849969189</v>
      </c>
      <c r="S173" s="12">
        <f>'Solar 1MW'!S173*Control!$C$8</f>
        <v>974.27697886621127</v>
      </c>
      <c r="T173" s="12">
        <f>'Solar 1MW'!T173*Control!$C$8</f>
        <v>655.74943672009874</v>
      </c>
      <c r="U173" s="12">
        <f>'Solar 1MW'!U173*Control!$C$8</f>
        <v>339.80937541065867</v>
      </c>
      <c r="V173" s="12">
        <f>'Solar 1MW'!V173*Control!$C$8</f>
        <v>99.960125939534592</v>
      </c>
      <c r="W173" s="12">
        <f>'Solar 1MW'!W173*Control!$C$8</f>
        <v>0</v>
      </c>
      <c r="X173" s="12">
        <f>'Solar 1MW'!X173*Control!$C$8</f>
        <v>0</v>
      </c>
      <c r="Y173" s="12">
        <f>'Solar 1MW'!Y173*Control!$C$8</f>
        <v>0</v>
      </c>
      <c r="Z173" s="12">
        <f>'Solar 1MW'!Z173*Control!$C$8</f>
        <v>0</v>
      </c>
      <c r="AB173" s="7">
        <f t="shared" si="2"/>
        <v>15865.4989525566</v>
      </c>
    </row>
    <row r="174" spans="2:28" x14ac:dyDescent="0.2">
      <c r="B174" s="6">
        <v>44368</v>
      </c>
      <c r="C174" s="12">
        <f>'Solar 1MW'!C174*Control!$C$8</f>
        <v>0</v>
      </c>
      <c r="D174" s="12">
        <f>'Solar 1MW'!D174*Control!$C$8</f>
        <v>0</v>
      </c>
      <c r="E174" s="12">
        <f>'Solar 1MW'!E174*Control!$C$8</f>
        <v>0</v>
      </c>
      <c r="F174" s="12">
        <f>'Solar 1MW'!F174*Control!$C$8</f>
        <v>0</v>
      </c>
      <c r="G174" s="12">
        <f>'Solar 1MW'!G174*Control!$C$8</f>
        <v>22.097400932518518</v>
      </c>
      <c r="H174" s="12">
        <f>'Solar 1MW'!H174*Control!$C$8</f>
        <v>223.24690282609197</v>
      </c>
      <c r="I174" s="12">
        <f>'Solar 1MW'!I174*Control!$C$8</f>
        <v>510.92915670038275</v>
      </c>
      <c r="J174" s="12">
        <f>'Solar 1MW'!J174*Control!$C$8</f>
        <v>804.95034539035123</v>
      </c>
      <c r="K174" s="12">
        <f>'Solar 1MW'!K174*Control!$C$8</f>
        <v>1076.8324503258125</v>
      </c>
      <c r="L174" s="12">
        <f>'Solar 1MW'!L174*Control!$C$8</f>
        <v>1125.5934873694878</v>
      </c>
      <c r="M174" s="12">
        <f>'Solar 1MW'!M174*Control!$C$8</f>
        <v>1285.1679134366127</v>
      </c>
      <c r="N174" s="12">
        <f>'Solar 1MW'!N174*Control!$C$8</f>
        <v>1421.2269361552553</v>
      </c>
      <c r="O174" s="12">
        <f>'Solar 1MW'!O174*Control!$C$8</f>
        <v>1438.6078864563076</v>
      </c>
      <c r="P174" s="12">
        <f>'Solar 1MW'!P174*Control!$C$8</f>
        <v>1212.3409452068654</v>
      </c>
      <c r="Q174" s="12">
        <f>'Solar 1MW'!Q174*Control!$C$8</f>
        <v>1078.9559148422306</v>
      </c>
      <c r="R174" s="12">
        <f>'Solar 1MW'!R174*Control!$C$8</f>
        <v>963.03048161258937</v>
      </c>
      <c r="S174" s="12">
        <f>'Solar 1MW'!S174*Control!$C$8</f>
        <v>683.00056468079799</v>
      </c>
      <c r="T174" s="12">
        <f>'Solar 1MW'!T174*Control!$C$8</f>
        <v>425.54228909019184</v>
      </c>
      <c r="U174" s="12">
        <f>'Solar 1MW'!U174*Control!$C$8</f>
        <v>219.5111782138749</v>
      </c>
      <c r="V174" s="12">
        <f>'Solar 1MW'!V174*Control!$C$8</f>
        <v>79.97596543502182</v>
      </c>
      <c r="W174" s="12">
        <f>'Solar 1MW'!W174*Control!$C$8</f>
        <v>0</v>
      </c>
      <c r="X174" s="12">
        <f>'Solar 1MW'!X174*Control!$C$8</f>
        <v>0</v>
      </c>
      <c r="Y174" s="12">
        <f>'Solar 1MW'!Y174*Control!$C$8</f>
        <v>0</v>
      </c>
      <c r="Z174" s="12">
        <f>'Solar 1MW'!Z174*Control!$C$8</f>
        <v>0</v>
      </c>
      <c r="AB174" s="7">
        <f t="shared" si="2"/>
        <v>12571.009818674394</v>
      </c>
    </row>
    <row r="175" spans="2:28" x14ac:dyDescent="0.2">
      <c r="B175" s="6">
        <v>44369</v>
      </c>
      <c r="C175" s="12">
        <f>'Solar 1MW'!C175*Control!$C$8</f>
        <v>0</v>
      </c>
      <c r="D175" s="12">
        <f>'Solar 1MW'!D175*Control!$C$8</f>
        <v>0</v>
      </c>
      <c r="E175" s="12">
        <f>'Solar 1MW'!E175*Control!$C$8</f>
        <v>0</v>
      </c>
      <c r="F175" s="12">
        <f>'Solar 1MW'!F175*Control!$C$8</f>
        <v>0</v>
      </c>
      <c r="G175" s="12">
        <f>'Solar 1MW'!G175*Control!$C$8</f>
        <v>19.102529496029554</v>
      </c>
      <c r="H175" s="12">
        <f>'Solar 1MW'!H175*Control!$C$8</f>
        <v>182.71232461268821</v>
      </c>
      <c r="I175" s="12">
        <f>'Solar 1MW'!I175*Control!$C$8</f>
        <v>409.15228889680151</v>
      </c>
      <c r="J175" s="12">
        <f>'Solar 1MW'!J175*Control!$C$8</f>
        <v>686.42956664064354</v>
      </c>
      <c r="K175" s="12">
        <f>'Solar 1MW'!K175*Control!$C$8</f>
        <v>1010.7691098150265</v>
      </c>
      <c r="L175" s="12">
        <f>'Solar 1MW'!L175*Control!$C$8</f>
        <v>1233.8901777068122</v>
      </c>
      <c r="M175" s="12">
        <f>'Solar 1MW'!M175*Control!$C$8</f>
        <v>1407.6210338833912</v>
      </c>
      <c r="N175" s="12">
        <f>'Solar 1MW'!N175*Control!$C$8</f>
        <v>1536.0513137097171</v>
      </c>
      <c r="O175" s="12">
        <f>'Solar 1MW'!O175*Control!$C$8</f>
        <v>1524.411582286388</v>
      </c>
      <c r="P175" s="12">
        <f>'Solar 1MW'!P175*Control!$C$8</f>
        <v>1399.6777036553085</v>
      </c>
      <c r="Q175" s="12">
        <f>'Solar 1MW'!Q175*Control!$C$8</f>
        <v>1348.5572615933906</v>
      </c>
      <c r="R175" s="12">
        <f>'Solar 1MW'!R175*Control!$C$8</f>
        <v>1244.5861471228441</v>
      </c>
      <c r="S175" s="12">
        <f>'Solar 1MW'!S175*Control!$C$8</f>
        <v>988.354762141724</v>
      </c>
      <c r="T175" s="12">
        <f>'Solar 1MW'!T175*Control!$C$8</f>
        <v>662.89056924197894</v>
      </c>
      <c r="U175" s="12">
        <f>'Solar 1MW'!U175*Control!$C$8</f>
        <v>363.5921779945416</v>
      </c>
      <c r="V175" s="12">
        <f>'Solar 1MW'!V175*Control!$C$8</f>
        <v>105.67775076707525</v>
      </c>
      <c r="W175" s="12">
        <f>'Solar 1MW'!W175*Control!$C$8</f>
        <v>1.3844988647046159</v>
      </c>
      <c r="X175" s="12">
        <f>'Solar 1MW'!X175*Control!$C$8</f>
        <v>0</v>
      </c>
      <c r="Y175" s="12">
        <f>'Solar 1MW'!Y175*Control!$C$8</f>
        <v>0</v>
      </c>
      <c r="Z175" s="12">
        <f>'Solar 1MW'!Z175*Control!$C$8</f>
        <v>0</v>
      </c>
      <c r="AB175" s="7">
        <f t="shared" si="2"/>
        <v>14124.860798429067</v>
      </c>
    </row>
    <row r="176" spans="2:28" x14ac:dyDescent="0.2">
      <c r="B176" s="6">
        <v>44370</v>
      </c>
      <c r="C176" s="12">
        <f>'Solar 1MW'!C176*Control!$C$8</f>
        <v>0</v>
      </c>
      <c r="D176" s="12">
        <f>'Solar 1MW'!D176*Control!$C$8</f>
        <v>0</v>
      </c>
      <c r="E176" s="12">
        <f>'Solar 1MW'!E176*Control!$C$8</f>
        <v>0</v>
      </c>
      <c r="F176" s="12">
        <f>'Solar 1MW'!F176*Control!$C$8</f>
        <v>0</v>
      </c>
      <c r="G176" s="12">
        <f>'Solar 1MW'!G176*Control!$C$8</f>
        <v>23.771792027131173</v>
      </c>
      <c r="H176" s="12">
        <f>'Solar 1MW'!H176*Control!$C$8</f>
        <v>228.9959863872092</v>
      </c>
      <c r="I176" s="12">
        <f>'Solar 1MW'!I176*Control!$C$8</f>
        <v>474.54713131908557</v>
      </c>
      <c r="J176" s="12">
        <f>'Solar 1MW'!J176*Control!$C$8</f>
        <v>713.60991245079549</v>
      </c>
      <c r="K176" s="12">
        <f>'Solar 1MW'!K176*Control!$C$8</f>
        <v>829.56680441401329</v>
      </c>
      <c r="L176" s="12">
        <f>'Solar 1MW'!L176*Control!$C$8</f>
        <v>1106.8755408914319</v>
      </c>
      <c r="M176" s="12">
        <f>'Solar 1MW'!M176*Control!$C$8</f>
        <v>1242.6986231082503</v>
      </c>
      <c r="N176" s="12">
        <f>'Solar 1MW'!N176*Control!$C$8</f>
        <v>1306.7957927705013</v>
      </c>
      <c r="O176" s="12">
        <f>'Solar 1MW'!O176*Control!$C$8</f>
        <v>1346.4337970769725</v>
      </c>
      <c r="P176" s="12">
        <f>'Solar 1MW'!P176*Control!$C$8</f>
        <v>1313.5594204894626</v>
      </c>
      <c r="Q176" s="12">
        <f>'Solar 1MW'!Q176*Control!$C$8</f>
        <v>1088.3148880812585</v>
      </c>
      <c r="R176" s="12">
        <f>'Solar 1MW'!R176*Control!$C$8</f>
        <v>908.76416619301517</v>
      </c>
      <c r="S176" s="12">
        <f>'Solar 1MW'!S176*Control!$C$8</f>
        <v>677.10991681858616</v>
      </c>
      <c r="T176" s="12">
        <f>'Solar 1MW'!T176*Control!$C$8</f>
        <v>472.76971287200968</v>
      </c>
      <c r="U176" s="12">
        <f>'Solar 1MW'!U176*Control!$C$8</f>
        <v>243.38049231509339</v>
      </c>
      <c r="V176" s="12">
        <f>'Solar 1MW'!V176*Control!$C$8</f>
        <v>77.445110318787158</v>
      </c>
      <c r="W176" s="12">
        <f>'Solar 1MW'!W176*Control!$C$8</f>
        <v>0</v>
      </c>
      <c r="X176" s="12">
        <f>'Solar 1MW'!X176*Control!$C$8</f>
        <v>0</v>
      </c>
      <c r="Y176" s="12">
        <f>'Solar 1MW'!Y176*Control!$C$8</f>
        <v>0</v>
      </c>
      <c r="Z176" s="12">
        <f>'Solar 1MW'!Z176*Control!$C$8</f>
        <v>0</v>
      </c>
      <c r="AB176" s="7">
        <f t="shared" si="2"/>
        <v>12054.639087533604</v>
      </c>
    </row>
    <row r="177" spans="2:28" x14ac:dyDescent="0.2">
      <c r="B177" s="6">
        <v>44371</v>
      </c>
      <c r="C177" s="12">
        <f>'Solar 1MW'!C177*Control!$C$8</f>
        <v>0</v>
      </c>
      <c r="D177" s="12">
        <f>'Solar 1MW'!D177*Control!$C$8</f>
        <v>0</v>
      </c>
      <c r="E177" s="12">
        <f>'Solar 1MW'!E177*Control!$C$8</f>
        <v>0</v>
      </c>
      <c r="F177" s="12">
        <f>'Solar 1MW'!F177*Control!$C$8</f>
        <v>0</v>
      </c>
      <c r="G177" s="12">
        <f>'Solar 1MW'!G177*Control!$C$8</f>
        <v>2.6059628426486849</v>
      </c>
      <c r="H177" s="12">
        <f>'Solar 1MW'!H177*Control!$C$8</f>
        <v>16.745483882805434</v>
      </c>
      <c r="I177" s="12">
        <f>'Solar 1MW'!I177*Control!$C$8</f>
        <v>174.85550590194123</v>
      </c>
      <c r="J177" s="12">
        <f>'Solar 1MW'!J177*Control!$C$8</f>
        <v>181.22589945119557</v>
      </c>
      <c r="K177" s="12">
        <f>'Solar 1MW'!K177*Control!$C$8</f>
        <v>389.38047484393064</v>
      </c>
      <c r="L177" s="12">
        <f>'Solar 1MW'!L177*Control!$C$8</f>
        <v>634.56984433967648</v>
      </c>
      <c r="M177" s="12">
        <f>'Solar 1MW'!M177*Control!$C$8</f>
        <v>742.19803658849878</v>
      </c>
      <c r="N177" s="12">
        <f>'Solar 1MW'!N177*Control!$C$8</f>
        <v>829.64545124795472</v>
      </c>
      <c r="O177" s="12">
        <f>'Solar 1MW'!O177*Control!$C$8</f>
        <v>897.36037527151029</v>
      </c>
      <c r="P177" s="12">
        <f>'Solar 1MW'!P177*Control!$C$8</f>
        <v>768.7806664606959</v>
      </c>
      <c r="Q177" s="12">
        <f>'Solar 1MW'!Q177*Control!$C$8</f>
        <v>559.95759297945892</v>
      </c>
      <c r="R177" s="12">
        <f>'Solar 1MW'!R177*Control!$C$8</f>
        <v>379.31368009942986</v>
      </c>
      <c r="S177" s="12">
        <f>'Solar 1MW'!S177*Control!$C$8</f>
        <v>427.0759023520493</v>
      </c>
      <c r="T177" s="12">
        <f>'Solar 1MW'!T177*Control!$C$8</f>
        <v>166.6211823882754</v>
      </c>
      <c r="U177" s="12">
        <f>'Solar 1MW'!U177*Control!$C$8</f>
        <v>140.94299110640438</v>
      </c>
      <c r="V177" s="12">
        <f>'Solar 1MW'!V177*Control!$C$8</f>
        <v>82.822980823700931</v>
      </c>
      <c r="W177" s="12">
        <f>'Solar 1MW'!W177*Control!$C$8</f>
        <v>0.89067539438649035</v>
      </c>
      <c r="X177" s="12">
        <f>'Solar 1MW'!X177*Control!$C$8</f>
        <v>0</v>
      </c>
      <c r="Y177" s="12">
        <f>'Solar 1MW'!Y177*Control!$C$8</f>
        <v>0</v>
      </c>
      <c r="Z177" s="12">
        <f>'Solar 1MW'!Z177*Control!$C$8</f>
        <v>0</v>
      </c>
      <c r="AB177" s="7">
        <f t="shared" si="2"/>
        <v>6394.9927059745633</v>
      </c>
    </row>
    <row r="178" spans="2:28" x14ac:dyDescent="0.2">
      <c r="B178" s="6">
        <v>44372</v>
      </c>
      <c r="C178" s="12">
        <f>'Solar 1MW'!C178*Control!$C$8</f>
        <v>0</v>
      </c>
      <c r="D178" s="12">
        <f>'Solar 1MW'!D178*Control!$C$8</f>
        <v>0</v>
      </c>
      <c r="E178" s="12">
        <f>'Solar 1MW'!E178*Control!$C$8</f>
        <v>0</v>
      </c>
      <c r="F178" s="12">
        <f>'Solar 1MW'!F178*Control!$C$8</f>
        <v>0</v>
      </c>
      <c r="G178" s="12">
        <f>'Solar 1MW'!G178*Control!$C$8</f>
        <v>18.888610107708907</v>
      </c>
      <c r="H178" s="12">
        <f>'Solar 1MW'!H178*Control!$C$8</f>
        <v>229.25552093921584</v>
      </c>
      <c r="I178" s="12">
        <f>'Solar 1MW'!I178*Control!$C$8</f>
        <v>556.88250177234977</v>
      </c>
      <c r="J178" s="12">
        <f>'Solar 1MW'!J178*Control!$C$8</f>
        <v>791.50173678636997</v>
      </c>
      <c r="K178" s="12">
        <f>'Solar 1MW'!K178*Control!$C$8</f>
        <v>940.93072127505263</v>
      </c>
      <c r="L178" s="12">
        <f>'Solar 1MW'!L178*Control!$C$8</f>
        <v>1047.0253002620173</v>
      </c>
      <c r="M178" s="12">
        <f>'Solar 1MW'!M178*Control!$C$8</f>
        <v>1231.1375385188628</v>
      </c>
      <c r="N178" s="12">
        <f>'Solar 1MW'!N178*Control!$C$8</f>
        <v>1423.7436348413808</v>
      </c>
      <c r="O178" s="12">
        <f>'Solar 1MW'!O178*Control!$C$8</f>
        <v>1419.5753526424855</v>
      </c>
      <c r="P178" s="12">
        <f>'Solar 1MW'!P178*Control!$C$8</f>
        <v>1226.6546689842025</v>
      </c>
      <c r="Q178" s="12">
        <f>'Solar 1MW'!Q178*Control!$C$8</f>
        <v>1257.8774620589429</v>
      </c>
      <c r="R178" s="12">
        <f>'Solar 1MW'!R178*Control!$C$8</f>
        <v>1018.2405590394605</v>
      </c>
      <c r="S178" s="12">
        <f>'Solar 1MW'!S178*Control!$C$8</f>
        <v>742.33960088959338</v>
      </c>
      <c r="T178" s="12">
        <f>'Solar 1MW'!T178*Control!$C$8</f>
        <v>450.28458304815996</v>
      </c>
      <c r="U178" s="12">
        <f>'Solar 1MW'!U178*Control!$C$8</f>
        <v>268.08346285609099</v>
      </c>
      <c r="V178" s="12">
        <f>'Solar 1MW'!V178*Control!$C$8</f>
        <v>89.03608070507245</v>
      </c>
      <c r="W178" s="12">
        <f>'Solar 1MW'!W178*Control!$C$8</f>
        <v>0</v>
      </c>
      <c r="X178" s="12">
        <f>'Solar 1MW'!X178*Control!$C$8</f>
        <v>0</v>
      </c>
      <c r="Y178" s="12">
        <f>'Solar 1MW'!Y178*Control!$C$8</f>
        <v>0</v>
      </c>
      <c r="Z178" s="12">
        <f>'Solar 1MW'!Z178*Control!$C$8</f>
        <v>0</v>
      </c>
      <c r="AB178" s="7">
        <f t="shared" si="2"/>
        <v>12711.457334726967</v>
      </c>
    </row>
    <row r="179" spans="2:28" x14ac:dyDescent="0.2">
      <c r="B179" s="6">
        <v>44373</v>
      </c>
      <c r="C179" s="12">
        <f>'Solar 1MW'!C179*Control!$C$8</f>
        <v>0</v>
      </c>
      <c r="D179" s="12">
        <f>'Solar 1MW'!D179*Control!$C$8</f>
        <v>0</v>
      </c>
      <c r="E179" s="12">
        <f>'Solar 1MW'!E179*Control!$C$8</f>
        <v>0</v>
      </c>
      <c r="F179" s="12">
        <f>'Solar 1MW'!F179*Control!$C$8</f>
        <v>0</v>
      </c>
      <c r="G179" s="12">
        <f>'Solar 1MW'!G179*Control!$C$8</f>
        <v>22.036056402044217</v>
      </c>
      <c r="H179" s="12">
        <f>'Solar 1MW'!H179*Control!$C$8</f>
        <v>227.75336641093486</v>
      </c>
      <c r="I179" s="12">
        <f>'Solar 1MW'!I179*Control!$C$8</f>
        <v>492.565120975063</v>
      </c>
      <c r="J179" s="12">
        <f>'Solar 1MW'!J179*Control!$C$8</f>
        <v>764.75394856289563</v>
      </c>
      <c r="K179" s="12">
        <f>'Solar 1MW'!K179*Control!$C$8</f>
        <v>1039.2392637018177</v>
      </c>
      <c r="L179" s="12">
        <f>'Solar 1MW'!L179*Control!$C$8</f>
        <v>1222.2504462834831</v>
      </c>
      <c r="M179" s="12">
        <f>'Solar 1MW'!M179*Control!$C$8</f>
        <v>1379.9373483360141</v>
      </c>
      <c r="N179" s="12">
        <f>'Solar 1MW'!N179*Control!$C$8</f>
        <v>1469.2801516934583</v>
      </c>
      <c r="O179" s="12">
        <f>'Solar 1MW'!O179*Control!$C$8</f>
        <v>1467.8645086825129</v>
      </c>
      <c r="P179" s="12">
        <f>'Solar 1MW'!P179*Control!$C$8</f>
        <v>1411.0028477428718</v>
      </c>
      <c r="Q179" s="12">
        <f>'Solar 1MW'!Q179*Control!$C$8</f>
        <v>1297.7514068672388</v>
      </c>
      <c r="R179" s="12">
        <f>'Solar 1MW'!R179*Control!$C$8</f>
        <v>1123.6273165209527</v>
      </c>
      <c r="S179" s="12">
        <f>'Solar 1MW'!S179*Control!$C$8</f>
        <v>862.20524049969913</v>
      </c>
      <c r="T179" s="12">
        <f>'Solar 1MW'!T179*Control!$C$8</f>
        <v>611.49486326126623</v>
      </c>
      <c r="U179" s="12">
        <f>'Solar 1MW'!U179*Control!$C$8</f>
        <v>302.99479244268366</v>
      </c>
      <c r="V179" s="12">
        <f>'Solar 1MW'!V179*Control!$C$8</f>
        <v>89.971978028975272</v>
      </c>
      <c r="W179" s="12">
        <f>'Solar 1MW'!W179*Control!$C$8</f>
        <v>0</v>
      </c>
      <c r="X179" s="12">
        <f>'Solar 1MW'!X179*Control!$C$8</f>
        <v>0</v>
      </c>
      <c r="Y179" s="12">
        <f>'Solar 1MW'!Y179*Control!$C$8</f>
        <v>0</v>
      </c>
      <c r="Z179" s="12">
        <f>'Solar 1MW'!Z179*Control!$C$8</f>
        <v>0</v>
      </c>
      <c r="AB179" s="7">
        <f t="shared" si="2"/>
        <v>13784.728656411913</v>
      </c>
    </row>
    <row r="180" spans="2:28" x14ac:dyDescent="0.2">
      <c r="B180" s="6">
        <v>44374</v>
      </c>
      <c r="C180" s="12">
        <f>'Solar 1MW'!C180*Control!$C$8</f>
        <v>0</v>
      </c>
      <c r="D180" s="12">
        <f>'Solar 1MW'!D180*Control!$C$8</f>
        <v>0</v>
      </c>
      <c r="E180" s="12">
        <f>'Solar 1MW'!E180*Control!$C$8</f>
        <v>0</v>
      </c>
      <c r="F180" s="12">
        <f>'Solar 1MW'!F180*Control!$C$8</f>
        <v>0</v>
      </c>
      <c r="G180" s="12">
        <f>'Solar 1MW'!G180*Control!$C$8</f>
        <v>18.630648492381077</v>
      </c>
      <c r="H180" s="12">
        <f>'Solar 1MW'!H180*Control!$C$8</f>
        <v>193.46334681247927</v>
      </c>
      <c r="I180" s="12">
        <f>'Solar 1MW'!I180*Control!$C$8</f>
        <v>430.50490431189485</v>
      </c>
      <c r="J180" s="12">
        <f>'Solar 1MW'!J180*Control!$C$8</f>
        <v>671.09343402206821</v>
      </c>
      <c r="K180" s="12">
        <f>'Solar 1MW'!K180*Control!$C$8</f>
        <v>920.32525078240269</v>
      </c>
      <c r="L180" s="12">
        <f>'Solar 1MW'!L180*Control!$C$8</f>
        <v>1130.3909442399142</v>
      </c>
      <c r="M180" s="12">
        <f>'Solar 1MW'!M180*Control!$C$8</f>
        <v>1310.4921939657474</v>
      </c>
      <c r="N180" s="12">
        <f>'Solar 1MW'!N180*Control!$C$8</f>
        <v>1372.9377801152284</v>
      </c>
      <c r="O180" s="12">
        <f>'Solar 1MW'!O180*Control!$C$8</f>
        <v>1382.3754001881978</v>
      </c>
      <c r="P180" s="12">
        <f>'Solar 1MW'!P180*Control!$C$8</f>
        <v>1334.0075973142298</v>
      </c>
      <c r="Q180" s="12">
        <f>'Solar 1MW'!Q180*Control!$C$8</f>
        <v>1147.6146008730834</v>
      </c>
      <c r="R180" s="12">
        <f>'Solar 1MW'!R180*Control!$C$8</f>
        <v>930.07745819113768</v>
      </c>
      <c r="S180" s="12">
        <f>'Solar 1MW'!S180*Control!$C$8</f>
        <v>727.90004217795013</v>
      </c>
      <c r="T180" s="12">
        <f>'Solar 1MW'!T180*Control!$C$8</f>
        <v>472.23491440120813</v>
      </c>
      <c r="U180" s="12">
        <f>'Solar 1MW'!U180*Control!$C$8</f>
        <v>250.23849623478458</v>
      </c>
      <c r="V180" s="12">
        <f>'Solar 1MW'!V180*Control!$C$8</f>
        <v>82.555581588300115</v>
      </c>
      <c r="W180" s="12">
        <f>'Solar 1MW'!W180*Control!$C$8</f>
        <v>0</v>
      </c>
      <c r="X180" s="12">
        <f>'Solar 1MW'!X180*Control!$C$8</f>
        <v>0</v>
      </c>
      <c r="Y180" s="12">
        <f>'Solar 1MW'!Y180*Control!$C$8</f>
        <v>0</v>
      </c>
      <c r="Z180" s="12">
        <f>'Solar 1MW'!Z180*Control!$C$8</f>
        <v>0</v>
      </c>
      <c r="AB180" s="7">
        <f t="shared" si="2"/>
        <v>12374.842593711008</v>
      </c>
    </row>
    <row r="181" spans="2:28" x14ac:dyDescent="0.2">
      <c r="B181" s="6">
        <v>44375</v>
      </c>
      <c r="C181" s="12">
        <f>'Solar 1MW'!C181*Control!$C$8</f>
        <v>0</v>
      </c>
      <c r="D181" s="12">
        <f>'Solar 1MW'!D181*Control!$C$8</f>
        <v>0</v>
      </c>
      <c r="E181" s="12">
        <f>'Solar 1MW'!E181*Control!$C$8</f>
        <v>0</v>
      </c>
      <c r="F181" s="12">
        <f>'Solar 1MW'!F181*Control!$C$8</f>
        <v>0</v>
      </c>
      <c r="G181" s="12">
        <f>'Solar 1MW'!G181*Control!$C$8</f>
        <v>22.314466194196815</v>
      </c>
      <c r="H181" s="12">
        <f>'Solar 1MW'!H181*Control!$C$8</f>
        <v>273.24269516264758</v>
      </c>
      <c r="I181" s="12">
        <f>'Solar 1MW'!I181*Control!$C$8</f>
        <v>563.96071682707702</v>
      </c>
      <c r="J181" s="12">
        <f>'Solar 1MW'!J181*Control!$C$8</f>
        <v>942.50365795388097</v>
      </c>
      <c r="K181" s="12">
        <f>'Solar 1MW'!K181*Control!$C$8</f>
        <v>701.61627027473014</v>
      </c>
      <c r="L181" s="12">
        <f>'Solar 1MW'!L181*Control!$C$8</f>
        <v>622.88292481598273</v>
      </c>
      <c r="M181" s="12">
        <f>'Solar 1MW'!M181*Control!$C$8</f>
        <v>1331.019017624456</v>
      </c>
      <c r="N181" s="12">
        <f>'Solar 1MW'!N181*Control!$C$8</f>
        <v>847.49828255265516</v>
      </c>
      <c r="O181" s="12">
        <f>'Solar 1MW'!O181*Control!$C$8</f>
        <v>637.17305454313725</v>
      </c>
      <c r="P181" s="12">
        <f>'Solar 1MW'!P181*Control!$C$8</f>
        <v>1275.4157060278776</v>
      </c>
      <c r="Q181" s="12">
        <f>'Solar 1MW'!Q181*Control!$C$8</f>
        <v>1004.2414225978894</v>
      </c>
      <c r="R181" s="12">
        <f>'Solar 1MW'!R181*Control!$C$8</f>
        <v>598.83272299669886</v>
      </c>
      <c r="S181" s="12">
        <f>'Solar 1MW'!S181*Control!$C$8</f>
        <v>361.90913574819541</v>
      </c>
      <c r="T181" s="12">
        <f>'Solar 1MW'!T181*Control!$C$8</f>
        <v>439.25043224617997</v>
      </c>
      <c r="U181" s="12">
        <f>'Solar 1MW'!U181*Control!$C$8</f>
        <v>416.8124905226951</v>
      </c>
      <c r="V181" s="12">
        <f>'Solar 1MW'!V181*Control!$C$8</f>
        <v>115.68162804442287</v>
      </c>
      <c r="W181" s="12">
        <f>'Solar 1MW'!W181*Control!$C$8</f>
        <v>0</v>
      </c>
      <c r="X181" s="12">
        <f>'Solar 1MW'!X181*Control!$C$8</f>
        <v>0</v>
      </c>
      <c r="Y181" s="12">
        <f>'Solar 1MW'!Y181*Control!$C$8</f>
        <v>0</v>
      </c>
      <c r="Z181" s="12">
        <f>'Solar 1MW'!Z181*Control!$C$8</f>
        <v>0</v>
      </c>
      <c r="AB181" s="7">
        <f t="shared" si="2"/>
        <v>10154.354624132722</v>
      </c>
    </row>
    <row r="182" spans="2:28" x14ac:dyDescent="0.2">
      <c r="B182" s="6">
        <v>44376</v>
      </c>
      <c r="C182" s="12">
        <f>'Solar 1MW'!C182*Control!$C$8</f>
        <v>0</v>
      </c>
      <c r="D182" s="12">
        <f>'Solar 1MW'!D182*Control!$C$8</f>
        <v>0</v>
      </c>
      <c r="E182" s="12">
        <f>'Solar 1MW'!E182*Control!$C$8</f>
        <v>0</v>
      </c>
      <c r="F182" s="12">
        <f>'Solar 1MW'!F182*Control!$C$8</f>
        <v>0</v>
      </c>
      <c r="G182" s="12">
        <f>'Solar 1MW'!G182*Control!$C$8</f>
        <v>10.415986687200599</v>
      </c>
      <c r="H182" s="12">
        <f>'Solar 1MW'!H182*Control!$C$8</f>
        <v>229.03530980417992</v>
      </c>
      <c r="I182" s="12">
        <f>'Solar 1MW'!I182*Control!$C$8</f>
        <v>546.41460817474785</v>
      </c>
      <c r="J182" s="12">
        <f>'Solar 1MW'!J182*Control!$C$8</f>
        <v>936.60514540827512</v>
      </c>
      <c r="K182" s="12">
        <f>'Solar 1MW'!K182*Control!$C$8</f>
        <v>1071.4844656177963</v>
      </c>
      <c r="L182" s="12">
        <f>'Solar 1MW'!L182*Control!$C$8</f>
        <v>502.73415660368767</v>
      </c>
      <c r="M182" s="12">
        <f>'Solar 1MW'!M182*Control!$C$8</f>
        <v>1235.3058207177576</v>
      </c>
      <c r="N182" s="12">
        <f>'Solar 1MW'!N182*Control!$C$8</f>
        <v>1131.6492935829765</v>
      </c>
      <c r="O182" s="12">
        <f>'Solar 1MW'!O182*Control!$C$8</f>
        <v>1416.1148919490636</v>
      </c>
      <c r="P182" s="12">
        <f>'Solar 1MW'!P182*Control!$C$8</f>
        <v>1259.7649860735366</v>
      </c>
      <c r="Q182" s="12">
        <f>'Solar 1MW'!Q182*Control!$C$8</f>
        <v>846.79046104718259</v>
      </c>
      <c r="R182" s="12">
        <f>'Solar 1MW'!R182*Control!$C$8</f>
        <v>207.1085725013142</v>
      </c>
      <c r="S182" s="12">
        <f>'Solar 1MW'!S182*Control!$C$8</f>
        <v>507.02827373688876</v>
      </c>
      <c r="T182" s="12">
        <f>'Solar 1MW'!T182*Control!$C$8</f>
        <v>128.01345160643623</v>
      </c>
      <c r="U182" s="12">
        <f>'Solar 1MW'!U182*Control!$C$8</f>
        <v>86.291306200517198</v>
      </c>
      <c r="V182" s="12">
        <f>'Solar 1MW'!V182*Control!$C$8</f>
        <v>78.804127609294767</v>
      </c>
      <c r="W182" s="12">
        <f>'Solar 1MW'!W182*Control!$C$8</f>
        <v>0.54929308229700347</v>
      </c>
      <c r="X182" s="12">
        <f>'Solar 1MW'!X182*Control!$C$8</f>
        <v>0</v>
      </c>
      <c r="Y182" s="12">
        <f>'Solar 1MW'!Y182*Control!$C$8</f>
        <v>0</v>
      </c>
      <c r="Z182" s="12">
        <f>'Solar 1MW'!Z182*Control!$C$8</f>
        <v>0</v>
      </c>
      <c r="AB182" s="7">
        <f t="shared" si="2"/>
        <v>10194.110150403152</v>
      </c>
    </row>
    <row r="183" spans="2:28" x14ac:dyDescent="0.2">
      <c r="B183" s="6">
        <v>44377</v>
      </c>
      <c r="C183" s="12">
        <f>'Solar 1MW'!C183*Control!$C$8</f>
        <v>0</v>
      </c>
      <c r="D183" s="12">
        <f>'Solar 1MW'!D183*Control!$C$8</f>
        <v>0</v>
      </c>
      <c r="E183" s="12">
        <f>'Solar 1MW'!E183*Control!$C$8</f>
        <v>0</v>
      </c>
      <c r="F183" s="12">
        <f>'Solar 1MW'!F183*Control!$C$8</f>
        <v>0</v>
      </c>
      <c r="G183" s="12">
        <f>'Solar 1MW'!G183*Control!$C$8</f>
        <v>23.23227474629309</v>
      </c>
      <c r="H183" s="12">
        <f>'Solar 1MW'!H183*Control!$C$8</f>
        <v>245.53541556508813</v>
      </c>
      <c r="I183" s="12">
        <f>'Solar 1MW'!I183*Control!$C$8</f>
        <v>518.80170477791808</v>
      </c>
      <c r="J183" s="12">
        <f>'Solar 1MW'!J183*Control!$C$8</f>
        <v>860.00312914933977</v>
      </c>
      <c r="K183" s="12">
        <f>'Solar 1MW'!K183*Control!$C$8</f>
        <v>1196.3756379167589</v>
      </c>
      <c r="L183" s="12">
        <f>'Solar 1MW'!L183*Control!$C$8</f>
        <v>1522.4454114378525</v>
      </c>
      <c r="M183" s="12">
        <f>'Solar 1MW'!M183*Control!$C$8</f>
        <v>1748.3191185175876</v>
      </c>
      <c r="N183" s="12">
        <f>'Solar 1MW'!N183*Control!$C$8</f>
        <v>968.22117265272243</v>
      </c>
      <c r="O183" s="12">
        <f>'Solar 1MW'!O183*Control!$C$8</f>
        <v>949.18863883890106</v>
      </c>
      <c r="P183" s="12">
        <f>'Solar 1MW'!P183*Control!$C$8</f>
        <v>875.49655543579797</v>
      </c>
      <c r="Q183" s="12">
        <f>'Solar 1MW'!Q183*Control!$C$8</f>
        <v>774.70277305648426</v>
      </c>
      <c r="R183" s="12">
        <f>'Solar 1MW'!R183*Control!$C$8</f>
        <v>443.81981329817597</v>
      </c>
      <c r="S183" s="12">
        <f>'Solar 1MW'!S183*Control!$C$8</f>
        <v>407.31981766596664</v>
      </c>
      <c r="T183" s="12">
        <f>'Solar 1MW'!T183*Control!$C$8</f>
        <v>276.9390963578939</v>
      </c>
      <c r="U183" s="12">
        <f>'Solar 1MW'!U183*Control!$C$8</f>
        <v>132.01657545405411</v>
      </c>
      <c r="V183" s="12">
        <f>'Solar 1MW'!V183*Control!$C$8</f>
        <v>27.620768080223876</v>
      </c>
      <c r="W183" s="12">
        <f>'Solar 1MW'!W183*Control!$C$8</f>
        <v>0</v>
      </c>
      <c r="X183" s="12">
        <f>'Solar 1MW'!X183*Control!$C$8</f>
        <v>0</v>
      </c>
      <c r="Y183" s="12">
        <f>'Solar 1MW'!Y183*Control!$C$8</f>
        <v>0</v>
      </c>
      <c r="Z183" s="12">
        <f>'Solar 1MW'!Z183*Control!$C$8</f>
        <v>0</v>
      </c>
      <c r="AB183" s="7">
        <f t="shared" si="2"/>
        <v>10970.037902951057</v>
      </c>
    </row>
    <row r="184" spans="2:28" x14ac:dyDescent="0.2">
      <c r="B184" s="6">
        <v>44378</v>
      </c>
      <c r="C184" s="12">
        <f>'Solar 1MW'!C184*Control!$C$8</f>
        <v>0</v>
      </c>
      <c r="D184" s="12">
        <f>'Solar 1MW'!D184*Control!$C$8</f>
        <v>0</v>
      </c>
      <c r="E184" s="12">
        <f>'Solar 1MW'!E184*Control!$C$8</f>
        <v>0</v>
      </c>
      <c r="F184" s="12">
        <f>'Solar 1MW'!F184*Control!$C$8</f>
        <v>0</v>
      </c>
      <c r="G184" s="12">
        <f>'Solar 1MW'!G184*Control!$C$8</f>
        <v>17.147369204246051</v>
      </c>
      <c r="H184" s="12">
        <f>'Solar 1MW'!H184*Control!$C$8</f>
        <v>211.23753128323835</v>
      </c>
      <c r="I184" s="12">
        <f>'Solar 1MW'!I184*Control!$C$8</f>
        <v>491.55844150061301</v>
      </c>
      <c r="J184" s="12">
        <f>'Solar 1MW'!J184*Control!$C$8</f>
        <v>828.62304240671642</v>
      </c>
      <c r="K184" s="12">
        <f>'Solar 1MW'!K184*Control!$C$8</f>
        <v>956.42414756151072</v>
      </c>
      <c r="L184" s="12">
        <f>'Solar 1MW'!L184*Control!$C$8</f>
        <v>1239.7100434184765</v>
      </c>
      <c r="M184" s="12">
        <f>'Solar 1MW'!M184*Control!$C$8</f>
        <v>1381.7462255166668</v>
      </c>
      <c r="N184" s="12">
        <f>'Solar 1MW'!N184*Control!$C$8</f>
        <v>1480.841236282846</v>
      </c>
      <c r="O184" s="12">
        <f>'Solar 1MW'!O184*Control!$C$8</f>
        <v>1352.804190626227</v>
      </c>
      <c r="P184" s="12">
        <f>'Solar 1MW'!P184*Control!$C$8</f>
        <v>1357.4443538287703</v>
      </c>
      <c r="Q184" s="12">
        <f>'Solar 1MW'!Q184*Control!$C$8</f>
        <v>1151.0750615665054</v>
      </c>
      <c r="R184" s="12">
        <f>'Solar 1MW'!R184*Control!$C$8</f>
        <v>1024.2963652529495</v>
      </c>
      <c r="S184" s="12">
        <f>'Solar 1MW'!S184*Control!$C$8</f>
        <v>811.71397310931275</v>
      </c>
      <c r="T184" s="12">
        <f>'Solar 1MW'!T184*Control!$C$8</f>
        <v>533.80752069393952</v>
      </c>
      <c r="U184" s="12">
        <f>'Solar 1MW'!U184*Control!$C$8</f>
        <v>267.87898108784327</v>
      </c>
      <c r="V184" s="12">
        <f>'Solar 1MW'!V184*Control!$C$8</f>
        <v>91.096627754337476</v>
      </c>
      <c r="W184" s="12">
        <f>'Solar 1MW'!W184*Control!$C$8</f>
        <v>0.76163166925542158</v>
      </c>
      <c r="X184" s="12">
        <f>'Solar 1MW'!X184*Control!$C$8</f>
        <v>0</v>
      </c>
      <c r="Y184" s="12">
        <f>'Solar 1MW'!Y184*Control!$C$8</f>
        <v>0</v>
      </c>
      <c r="Z184" s="12">
        <f>'Solar 1MW'!Z184*Control!$C$8</f>
        <v>0</v>
      </c>
      <c r="AB184" s="7">
        <f t="shared" si="2"/>
        <v>13198.166742763451</v>
      </c>
    </row>
    <row r="185" spans="2:28" x14ac:dyDescent="0.2">
      <c r="B185" s="6">
        <v>44379</v>
      </c>
      <c r="C185" s="12">
        <f>'Solar 1MW'!C185*Control!$C$8</f>
        <v>0</v>
      </c>
      <c r="D185" s="12">
        <f>'Solar 1MW'!D185*Control!$C$8</f>
        <v>0</v>
      </c>
      <c r="E185" s="12">
        <f>'Solar 1MW'!E185*Control!$C$8</f>
        <v>0</v>
      </c>
      <c r="F185" s="12">
        <f>'Solar 1MW'!F185*Control!$C$8</f>
        <v>0</v>
      </c>
      <c r="G185" s="12">
        <f>'Solar 1MW'!G185*Control!$C$8</f>
        <v>15.330627340199431</v>
      </c>
      <c r="H185" s="12">
        <f>'Solar 1MW'!H185*Control!$C$8</f>
        <v>168.39073615195716</v>
      </c>
      <c r="I185" s="12">
        <f>'Solar 1MW'!I185*Control!$C$8</f>
        <v>386.06944313499713</v>
      </c>
      <c r="J185" s="12">
        <f>'Solar 1MW'!J185*Control!$C$8</f>
        <v>557.73188757891694</v>
      </c>
      <c r="K185" s="12">
        <f>'Solar 1MW'!K185*Control!$C$8</f>
        <v>657.22013251480314</v>
      </c>
      <c r="L185" s="12">
        <f>'Solar 1MW'!L185*Control!$C$8</f>
        <v>820.44377167680943</v>
      </c>
      <c r="M185" s="12">
        <f>'Solar 1MW'!M185*Control!$C$8</f>
        <v>952.33451219655751</v>
      </c>
      <c r="N185" s="12">
        <f>'Solar 1MW'!N185*Control!$C$8</f>
        <v>1041.6773155540013</v>
      </c>
      <c r="O185" s="12">
        <f>'Solar 1MW'!O185*Control!$C$8</f>
        <v>1121.9757330081832</v>
      </c>
      <c r="P185" s="12">
        <f>'Solar 1MW'!P185*Control!$C$8</f>
        <v>1074.3943984736286</v>
      </c>
      <c r="Q185" s="12">
        <f>'Solar 1MW'!Q185*Control!$C$8</f>
        <v>919.6174292769299</v>
      </c>
      <c r="R185" s="12">
        <f>'Solar 1MW'!R185*Control!$C$8</f>
        <v>836.40907896691613</v>
      </c>
      <c r="S185" s="12">
        <f>'Solar 1MW'!S185*Control!$C$8</f>
        <v>619.79996892547933</v>
      </c>
      <c r="T185" s="12">
        <f>'Solar 1MW'!T185*Control!$C$8</f>
        <v>437.25280266406804</v>
      </c>
      <c r="U185" s="12">
        <f>'Solar 1MW'!U185*Control!$C$8</f>
        <v>243.08949902951019</v>
      </c>
      <c r="V185" s="12">
        <f>'Solar 1MW'!V185*Control!$C$8</f>
        <v>75.260301271894761</v>
      </c>
      <c r="W185" s="12">
        <f>'Solar 1MW'!W185*Control!$C$8</f>
        <v>0</v>
      </c>
      <c r="X185" s="12">
        <f>'Solar 1MW'!X185*Control!$C$8</f>
        <v>0</v>
      </c>
      <c r="Y185" s="12">
        <f>'Solar 1MW'!Y185*Control!$C$8</f>
        <v>0</v>
      </c>
      <c r="Z185" s="12">
        <f>'Solar 1MW'!Z185*Control!$C$8</f>
        <v>0</v>
      </c>
      <c r="AB185" s="7">
        <f t="shared" si="2"/>
        <v>9926.9976377648545</v>
      </c>
    </row>
    <row r="186" spans="2:28" x14ac:dyDescent="0.2">
      <c r="B186" s="6">
        <v>44380</v>
      </c>
      <c r="C186" s="12">
        <f>'Solar 1MW'!C186*Control!$C$8</f>
        <v>0</v>
      </c>
      <c r="D186" s="12">
        <f>'Solar 1MW'!D186*Control!$C$8</f>
        <v>0</v>
      </c>
      <c r="E186" s="12">
        <f>'Solar 1MW'!E186*Control!$C$8</f>
        <v>0</v>
      </c>
      <c r="F186" s="12">
        <f>'Solar 1MW'!F186*Control!$C$8</f>
        <v>0</v>
      </c>
      <c r="G186" s="12">
        <f>'Solar 1MW'!G186*Control!$C$8</f>
        <v>9.3235821637543879</v>
      </c>
      <c r="H186" s="12">
        <f>'Solar 1MW'!H186*Control!$C$8</f>
        <v>108.96518842582627</v>
      </c>
      <c r="I186" s="12">
        <f>'Solar 1MW'!I186*Control!$C$8</f>
        <v>216.31025207245943</v>
      </c>
      <c r="J186" s="12">
        <f>'Solar 1MW'!J186*Control!$C$8</f>
        <v>349.93908762231246</v>
      </c>
      <c r="K186" s="12">
        <f>'Solar 1MW'!K186*Control!$C$8</f>
        <v>505.39241959090742</v>
      </c>
      <c r="L186" s="12">
        <f>'Solar 1MW'!L186*Control!$C$8</f>
        <v>724.75416882029367</v>
      </c>
      <c r="M186" s="12">
        <f>'Solar 1MW'!M186*Control!$C$8</f>
        <v>757.22744655470262</v>
      </c>
      <c r="N186" s="12">
        <f>'Solar 1MW'!N186*Control!$C$8</f>
        <v>753.10635245617254</v>
      </c>
      <c r="O186" s="12">
        <f>'Solar 1MW'!O186*Control!$C$8</f>
        <v>772.20180373714743</v>
      </c>
      <c r="P186" s="12">
        <f>'Solar 1MW'!P186*Control!$C$8</f>
        <v>983.8718926070635</v>
      </c>
      <c r="Q186" s="12">
        <f>'Solar 1MW'!Q186*Control!$C$8</f>
        <v>910.25845603790208</v>
      </c>
      <c r="R186" s="12">
        <f>'Solar 1MW'!R186*Control!$C$8</f>
        <v>830.1173322516031</v>
      </c>
      <c r="S186" s="12">
        <f>'Solar 1MW'!S186*Control!$C$8</f>
        <v>650.73963339803083</v>
      </c>
      <c r="T186" s="12">
        <f>'Solar 1MW'!T186*Control!$C$8</f>
        <v>455.81345547424127</v>
      </c>
      <c r="U186" s="12">
        <f>'Solar 1MW'!U186*Control!$C$8</f>
        <v>289.75066560694995</v>
      </c>
      <c r="V186" s="12">
        <f>'Solar 1MW'!V186*Control!$C$8</f>
        <v>105.63056266671039</v>
      </c>
      <c r="W186" s="12">
        <f>'Solar 1MW'!W186*Control!$C$8</f>
        <v>1.3999136441571329</v>
      </c>
      <c r="X186" s="12">
        <f>'Solar 1MW'!X186*Control!$C$8</f>
        <v>0</v>
      </c>
      <c r="Y186" s="12">
        <f>'Solar 1MW'!Y186*Control!$C$8</f>
        <v>0</v>
      </c>
      <c r="Z186" s="12">
        <f>'Solar 1MW'!Z186*Control!$C$8</f>
        <v>0</v>
      </c>
      <c r="AB186" s="7">
        <f t="shared" si="2"/>
        <v>8424.802213130235</v>
      </c>
    </row>
    <row r="187" spans="2:28" x14ac:dyDescent="0.2">
      <c r="B187" s="6">
        <v>44381</v>
      </c>
      <c r="C187" s="12">
        <f>'Solar 1MW'!C187*Control!$C$8</f>
        <v>0</v>
      </c>
      <c r="D187" s="12">
        <f>'Solar 1MW'!D187*Control!$C$8</f>
        <v>0</v>
      </c>
      <c r="E187" s="12">
        <f>'Solar 1MW'!E187*Control!$C$8</f>
        <v>0</v>
      </c>
      <c r="F187" s="12">
        <f>'Solar 1MW'!F187*Control!$C$8</f>
        <v>0</v>
      </c>
      <c r="G187" s="12">
        <f>'Solar 1MW'!G187*Control!$C$8</f>
        <v>18.859510779150586</v>
      </c>
      <c r="H187" s="12">
        <f>'Solar 1MW'!H187*Control!$C$8</f>
        <v>248.07570830139574</v>
      </c>
      <c r="I187" s="12">
        <f>'Solar 1MW'!I187*Control!$C$8</f>
        <v>597.18900416732345</v>
      </c>
      <c r="J187" s="12">
        <f>'Solar 1MW'!J187*Control!$C$8</f>
        <v>951.23345652137755</v>
      </c>
      <c r="K187" s="12">
        <f>'Solar 1MW'!K187*Control!$C$8</f>
        <v>1270.6182491574516</v>
      </c>
      <c r="L187" s="12">
        <f>'Solar 1MW'!L187*Control!$C$8</f>
        <v>1443.8772243303822</v>
      </c>
      <c r="M187" s="12">
        <f>'Solar 1MW'!M187*Control!$C$8</f>
        <v>1653.3923899503038</v>
      </c>
      <c r="N187" s="12">
        <f>'Solar 1MW'!N187*Control!$C$8</f>
        <v>972.93998268920734</v>
      </c>
      <c r="O187" s="12">
        <f>'Solar 1MW'!O187*Control!$C$8</f>
        <v>934.56032772579829</v>
      </c>
      <c r="P187" s="12">
        <f>'Solar 1MW'!P187*Control!$C$8</f>
        <v>914.89861924044533</v>
      </c>
      <c r="Q187" s="12">
        <f>'Solar 1MW'!Q187*Control!$C$8</f>
        <v>794.25437597431926</v>
      </c>
      <c r="R187" s="12">
        <f>'Solar 1MW'!R187*Control!$C$8</f>
        <v>706.31935094442656</v>
      </c>
      <c r="S187" s="12">
        <f>'Solar 1MW'!S187*Control!$C$8</f>
        <v>553.9961629666999</v>
      </c>
      <c r="T187" s="12">
        <f>'Solar 1MW'!T187*Control!$C$8</f>
        <v>377.6385025364778</v>
      </c>
      <c r="U187" s="12">
        <f>'Solar 1MW'!U187*Control!$C$8</f>
        <v>217.53714268194545</v>
      </c>
      <c r="V187" s="12">
        <f>'Solar 1MW'!V187*Control!$C$8</f>
        <v>75.805323831108751</v>
      </c>
      <c r="W187" s="12">
        <f>'Solar 1MW'!W187*Control!$C$8</f>
        <v>0</v>
      </c>
      <c r="X187" s="12">
        <f>'Solar 1MW'!X187*Control!$C$8</f>
        <v>0</v>
      </c>
      <c r="Y187" s="12">
        <f>'Solar 1MW'!Y187*Control!$C$8</f>
        <v>0</v>
      </c>
      <c r="Z187" s="12">
        <f>'Solar 1MW'!Z187*Control!$C$8</f>
        <v>0</v>
      </c>
      <c r="AB187" s="7">
        <f t="shared" si="2"/>
        <v>11731.195331797813</v>
      </c>
    </row>
    <row r="188" spans="2:28" x14ac:dyDescent="0.2">
      <c r="B188" s="6">
        <v>44382</v>
      </c>
      <c r="C188" s="12">
        <f>'Solar 1MW'!C188*Control!$C$8</f>
        <v>0</v>
      </c>
      <c r="D188" s="12">
        <f>'Solar 1MW'!D188*Control!$C$8</f>
        <v>0</v>
      </c>
      <c r="E188" s="12">
        <f>'Solar 1MW'!E188*Control!$C$8</f>
        <v>0</v>
      </c>
      <c r="F188" s="12">
        <f>'Solar 1MW'!F188*Control!$C$8</f>
        <v>0</v>
      </c>
      <c r="G188" s="12">
        <f>'Solar 1MW'!G188*Control!$C$8</f>
        <v>9.2299924313641064</v>
      </c>
      <c r="H188" s="12">
        <f>'Solar 1MW'!H188*Control!$C$8</f>
        <v>145.90560632810744</v>
      </c>
      <c r="I188" s="12">
        <f>'Solar 1MW'!I188*Control!$C$8</f>
        <v>326.98207679481436</v>
      </c>
      <c r="J188" s="12">
        <f>'Solar 1MW'!J188*Control!$C$8</f>
        <v>544.53494884354802</v>
      </c>
      <c r="K188" s="12">
        <f>'Solar 1MW'!K188*Control!$C$8</f>
        <v>726.3506995493043</v>
      </c>
      <c r="L188" s="12">
        <f>'Solar 1MW'!L188*Control!$C$8</f>
        <v>962.79454111076518</v>
      </c>
      <c r="M188" s="12">
        <f>'Solar 1MW'!M188*Control!$C$8</f>
        <v>1079.034561676172</v>
      </c>
      <c r="N188" s="12">
        <f>'Solar 1MW'!N188*Control!$C$8</f>
        <v>1041.834609221884</v>
      </c>
      <c r="O188" s="12">
        <f>'Solar 1MW'!O188*Control!$C$8</f>
        <v>1075.0235731451601</v>
      </c>
      <c r="P188" s="12">
        <f>'Solar 1MW'!P188*Control!$C$8</f>
        <v>1145.3338426887822</v>
      </c>
      <c r="Q188" s="12">
        <f>'Solar 1MW'!Q188*Control!$C$8</f>
        <v>979.78225724211006</v>
      </c>
      <c r="R188" s="12">
        <f>'Solar 1MW'!R188*Control!$C$8</f>
        <v>880.21536547228266</v>
      </c>
      <c r="S188" s="12">
        <f>'Solar 1MW'!S188*Control!$C$8</f>
        <v>649.68576582321589</v>
      </c>
      <c r="T188" s="12">
        <f>'Solar 1MW'!T188*Control!$C$8</f>
        <v>349.21553675005146</v>
      </c>
      <c r="U188" s="12">
        <f>'Solar 1MW'!U188*Control!$C$8</f>
        <v>171.67817381070813</v>
      </c>
      <c r="V188" s="12">
        <f>'Solar 1MW'!V188*Control!$C$8</f>
        <v>35.461857424182661</v>
      </c>
      <c r="W188" s="12">
        <f>'Solar 1MW'!W188*Control!$C$8</f>
        <v>0</v>
      </c>
      <c r="X188" s="12">
        <f>'Solar 1MW'!X188*Control!$C$8</f>
        <v>0</v>
      </c>
      <c r="Y188" s="12">
        <f>'Solar 1MW'!Y188*Control!$C$8</f>
        <v>0</v>
      </c>
      <c r="Z188" s="12">
        <f>'Solar 1MW'!Z188*Control!$C$8</f>
        <v>0</v>
      </c>
      <c r="AB188" s="7">
        <f t="shared" si="2"/>
        <v>10123.063408312453</v>
      </c>
    </row>
    <row r="189" spans="2:28" x14ac:dyDescent="0.2">
      <c r="B189" s="6">
        <v>44383</v>
      </c>
      <c r="C189" s="12">
        <f>'Solar 1MW'!C189*Control!$C$8</f>
        <v>0</v>
      </c>
      <c r="D189" s="12">
        <f>'Solar 1MW'!D189*Control!$C$8</f>
        <v>0</v>
      </c>
      <c r="E189" s="12">
        <f>'Solar 1MW'!E189*Control!$C$8</f>
        <v>0</v>
      </c>
      <c r="F189" s="12">
        <f>'Solar 1MW'!F189*Control!$C$8</f>
        <v>0</v>
      </c>
      <c r="G189" s="12">
        <f>'Solar 1MW'!G189*Control!$C$8</f>
        <v>7.8977150643965892</v>
      </c>
      <c r="H189" s="12">
        <f>'Solar 1MW'!H189*Control!$C$8</f>
        <v>134.25801022138435</v>
      </c>
      <c r="I189" s="12">
        <f>'Solar 1MW'!I189*Control!$C$8</f>
        <v>326.87983591069047</v>
      </c>
      <c r="J189" s="12">
        <f>'Solar 1MW'!J189*Control!$C$8</f>
        <v>517.33100898321368</v>
      </c>
      <c r="K189" s="12">
        <f>'Solar 1MW'!K189*Control!$C$8</f>
        <v>730.50325238141079</v>
      </c>
      <c r="L189" s="12">
        <f>'Solar 1MW'!L189*Control!$C$8</f>
        <v>892.16968423137723</v>
      </c>
      <c r="M189" s="12">
        <f>'Solar 1MW'!M189*Control!$C$8</f>
        <v>996.29809236980657</v>
      </c>
      <c r="N189" s="12">
        <f>'Solar 1MW'!N189*Control!$C$8</f>
        <v>1129.8404164023239</v>
      </c>
      <c r="O189" s="12">
        <f>'Solar 1MW'!O189*Control!$C$8</f>
        <v>1090.5169994316182</v>
      </c>
      <c r="P189" s="12">
        <f>'Solar 1MW'!P189*Control!$C$8</f>
        <v>1056.7775076707526</v>
      </c>
      <c r="Q189" s="12">
        <f>'Solar 1MW'!Q189*Control!$C$8</f>
        <v>881.47371481534526</v>
      </c>
      <c r="R189" s="12">
        <f>'Solar 1MW'!R189*Control!$C$8</f>
        <v>761.65526330560408</v>
      </c>
      <c r="S189" s="12">
        <f>'Solar 1MW'!S189*Control!$C$8</f>
        <v>641.0503434564489</v>
      </c>
      <c r="T189" s="12">
        <f>'Solar 1MW'!T189*Control!$C$8</f>
        <v>464.64549492586178</v>
      </c>
      <c r="U189" s="12">
        <f>'Solar 1MW'!U189*Control!$C$8</f>
        <v>221.92563601587628</v>
      </c>
      <c r="V189" s="12">
        <f>'Solar 1MW'!V189*Control!$C$8</f>
        <v>66.144346749745694</v>
      </c>
      <c r="W189" s="12">
        <f>'Solar 1MW'!W189*Control!$C$8</f>
        <v>0</v>
      </c>
      <c r="X189" s="12">
        <f>'Solar 1MW'!X189*Control!$C$8</f>
        <v>0</v>
      </c>
      <c r="Y189" s="12">
        <f>'Solar 1MW'!Y189*Control!$C$8</f>
        <v>0</v>
      </c>
      <c r="Z189" s="12">
        <f>'Solar 1MW'!Z189*Control!$C$8</f>
        <v>0</v>
      </c>
      <c r="AB189" s="7">
        <f t="shared" si="2"/>
        <v>9919.367321935857</v>
      </c>
    </row>
    <row r="190" spans="2:28" x14ac:dyDescent="0.2">
      <c r="B190" s="6">
        <v>44384</v>
      </c>
      <c r="C190" s="12">
        <f>'Solar 1MW'!C190*Control!$C$8</f>
        <v>0</v>
      </c>
      <c r="D190" s="12">
        <f>'Solar 1MW'!D190*Control!$C$8</f>
        <v>0</v>
      </c>
      <c r="E190" s="12">
        <f>'Solar 1MW'!E190*Control!$C$8</f>
        <v>0</v>
      </c>
      <c r="F190" s="12">
        <f>'Solar 1MW'!F190*Control!$C$8</f>
        <v>0</v>
      </c>
      <c r="G190" s="12">
        <f>'Solar 1MW'!G190*Control!$C$8</f>
        <v>2.6537014708511224</v>
      </c>
      <c r="H190" s="12">
        <f>'Solar 1MW'!H190*Control!$C$8</f>
        <v>27.744243609511898</v>
      </c>
      <c r="I190" s="12">
        <f>'Solar 1MW'!I190*Control!$C$8</f>
        <v>43.671800419326644</v>
      </c>
      <c r="J190" s="12">
        <f>'Solar 1MW'!J190*Control!$C$8</f>
        <v>313.19528680488486</v>
      </c>
      <c r="K190" s="12">
        <f>'Solar 1MW'!K190*Control!$C$8</f>
        <v>318.39384252841211</v>
      </c>
      <c r="L190" s="12">
        <f>'Solar 1MW'!L190*Control!$C$8</f>
        <v>741.14416901368384</v>
      </c>
      <c r="M190" s="12">
        <f>'Solar 1MW'!M190*Control!$C$8</f>
        <v>939.59372509804871</v>
      </c>
      <c r="N190" s="12">
        <f>'Solar 1MW'!N190*Control!$C$8</f>
        <v>982.69219009794233</v>
      </c>
      <c r="O190" s="12">
        <f>'Solar 1MW'!O190*Control!$C$8</f>
        <v>836.64501946874032</v>
      </c>
      <c r="P190" s="12">
        <f>'Solar 1MW'!P190*Control!$C$8</f>
        <v>908.13499152148393</v>
      </c>
      <c r="Q190" s="12">
        <f>'Solar 1MW'!Q190*Control!$C$8</f>
        <v>813.36555662208252</v>
      </c>
      <c r="R190" s="12">
        <f>'Solar 1MW'!R190*Control!$C$8</f>
        <v>220.1403528854062</v>
      </c>
      <c r="S190" s="12">
        <f>'Solar 1MW'!S190*Control!$C$8</f>
        <v>300.13204768721624</v>
      </c>
      <c r="T190" s="12">
        <f>'Solar 1MW'!T190*Control!$C$8</f>
        <v>207.35237768653258</v>
      </c>
      <c r="U190" s="12">
        <f>'Solar 1MW'!U190*Control!$C$8</f>
        <v>181.25735818477213</v>
      </c>
      <c r="V190" s="12">
        <f>'Solar 1MW'!V190*Control!$C$8</f>
        <v>75.248504246803535</v>
      </c>
      <c r="W190" s="12">
        <f>'Solar 1MW'!W190*Control!$C$8</f>
        <v>0.27734805989438921</v>
      </c>
      <c r="X190" s="12">
        <f>'Solar 1MW'!X190*Control!$C$8</f>
        <v>0</v>
      </c>
      <c r="Y190" s="12">
        <f>'Solar 1MW'!Y190*Control!$C$8</f>
        <v>0</v>
      </c>
      <c r="Z190" s="12">
        <f>'Solar 1MW'!Z190*Control!$C$8</f>
        <v>0</v>
      </c>
      <c r="AB190" s="7">
        <f t="shared" si="2"/>
        <v>6911.6425154055923</v>
      </c>
    </row>
    <row r="191" spans="2:28" x14ac:dyDescent="0.2">
      <c r="B191" s="6">
        <v>44385</v>
      </c>
      <c r="C191" s="12">
        <f>'Solar 1MW'!C191*Control!$C$8</f>
        <v>0</v>
      </c>
      <c r="D191" s="12">
        <f>'Solar 1MW'!D191*Control!$C$8</f>
        <v>0</v>
      </c>
      <c r="E191" s="12">
        <f>'Solar 1MW'!E191*Control!$C$8</f>
        <v>0</v>
      </c>
      <c r="F191" s="12">
        <f>'Solar 1MW'!F191*Control!$C$8</f>
        <v>0</v>
      </c>
      <c r="G191" s="12">
        <f>'Solar 1MW'!G191*Control!$C$8</f>
        <v>13.032566852431376</v>
      </c>
      <c r="H191" s="12">
        <f>'Solar 1MW'!H191*Control!$C$8</f>
        <v>219.18872619471512</v>
      </c>
      <c r="I191" s="12">
        <f>'Solar 1MW'!I191*Control!$C$8</f>
        <v>521.15324511276629</v>
      </c>
      <c r="J191" s="12">
        <f>'Solar 1MW'!J191*Control!$C$8</f>
        <v>851.90250525337433</v>
      </c>
      <c r="K191" s="12">
        <f>'Solar 1MW'!K191*Control!$C$8</f>
        <v>1145.1765490208993</v>
      </c>
      <c r="L191" s="12">
        <f>'Solar 1MW'!L191*Control!$C$8</f>
        <v>1392.9927227702885</v>
      </c>
      <c r="M191" s="12">
        <f>'Solar 1MW'!M191*Control!$C$8</f>
        <v>1574.037734503419</v>
      </c>
      <c r="N191" s="12">
        <f>'Solar 1MW'!N191*Control!$C$8</f>
        <v>1666.5264112185191</v>
      </c>
      <c r="O191" s="12">
        <f>'Solar 1MW'!O191*Control!$C$8</f>
        <v>1688.7834652239389</v>
      </c>
      <c r="P191" s="12">
        <f>'Solar 1MW'!P191*Control!$C$8</f>
        <v>1611.7095679613553</v>
      </c>
      <c r="Q191" s="12">
        <f>'Solar 1MW'!Q191*Control!$C$8</f>
        <v>1491.7731462007021</v>
      </c>
      <c r="R191" s="12">
        <f>'Solar 1MW'!R191*Control!$C$8</f>
        <v>1287.0554374512067</v>
      </c>
      <c r="S191" s="12">
        <f>'Solar 1MW'!S191*Control!$C$8</f>
        <v>1017.2181501982222</v>
      </c>
      <c r="T191" s="12">
        <f>'Solar 1MW'!T191*Control!$C$8</f>
        <v>701.78142862600714</v>
      </c>
      <c r="U191" s="12">
        <f>'Solar 1MW'!U191*Control!$C$8</f>
        <v>375.97905434031401</v>
      </c>
      <c r="V191" s="12">
        <f>'Solar 1MW'!V191*Control!$C$8</f>
        <v>104.78117686014313</v>
      </c>
      <c r="W191" s="12">
        <f>'Solar 1MW'!W191*Control!$C$8</f>
        <v>0</v>
      </c>
      <c r="X191" s="12">
        <f>'Solar 1MW'!X191*Control!$C$8</f>
        <v>0</v>
      </c>
      <c r="Y191" s="12">
        <f>'Solar 1MW'!Y191*Control!$C$8</f>
        <v>0</v>
      </c>
      <c r="Z191" s="12">
        <f>'Solar 1MW'!Z191*Control!$C$8</f>
        <v>0</v>
      </c>
      <c r="AB191" s="7">
        <f t="shared" si="2"/>
        <v>15663.091887788301</v>
      </c>
    </row>
    <row r="192" spans="2:28" x14ac:dyDescent="0.2">
      <c r="B192" s="6">
        <v>44386</v>
      </c>
      <c r="C192" s="12">
        <f>'Solar 1MW'!C192*Control!$C$8</f>
        <v>0</v>
      </c>
      <c r="D192" s="12">
        <f>'Solar 1MW'!D192*Control!$C$8</f>
        <v>0</v>
      </c>
      <c r="E192" s="12">
        <f>'Solar 1MW'!E192*Control!$C$8</f>
        <v>0</v>
      </c>
      <c r="F192" s="12">
        <f>'Solar 1MW'!F192*Control!$C$8</f>
        <v>0</v>
      </c>
      <c r="G192" s="12">
        <f>'Solar 1MW'!G192*Control!$C$8</f>
        <v>12.627535657633105</v>
      </c>
      <c r="H192" s="12">
        <f>'Solar 1MW'!H192*Control!$C$8</f>
        <v>216.29452270567117</v>
      </c>
      <c r="I192" s="12">
        <f>'Solar 1MW'!I192*Control!$C$8</f>
        <v>525.87205514925097</v>
      </c>
      <c r="J192" s="12">
        <f>'Solar 1MW'!J192*Control!$C$8</f>
        <v>862.36253416758223</v>
      </c>
      <c r="K192" s="12">
        <f>'Solar 1MW'!K192*Control!$C$8</f>
        <v>1173.8826434095145</v>
      </c>
      <c r="L192" s="12">
        <f>'Solar 1MW'!L192*Control!$C$8</f>
        <v>1425.3952183541501</v>
      </c>
      <c r="M192" s="12">
        <f>'Solar 1MW'!M192*Control!$C$8</f>
        <v>1602.2719478883857</v>
      </c>
      <c r="N192" s="12">
        <f>'Solar 1MW'!N192*Control!$C$8</f>
        <v>1705.9284750231668</v>
      </c>
      <c r="O192" s="12">
        <f>'Solar 1MW'!O192*Control!$C$8</f>
        <v>1726.4552986818751</v>
      </c>
      <c r="P192" s="12">
        <f>'Solar 1MW'!P192*Control!$C$8</f>
        <v>1656.6955569758427</v>
      </c>
      <c r="Q192" s="12">
        <f>'Solar 1MW'!Q192*Control!$C$8</f>
        <v>1522.9172924415013</v>
      </c>
      <c r="R192" s="12">
        <f>'Solar 1MW'!R192*Control!$C$8</f>
        <v>1301.7623953982506</v>
      </c>
      <c r="S192" s="12">
        <f>'Solar 1MW'!S192*Control!$C$8</f>
        <v>1023.4312500795936</v>
      </c>
      <c r="T192" s="12">
        <f>'Solar 1MW'!T192*Control!$C$8</f>
        <v>700.95563686962237</v>
      </c>
      <c r="U192" s="12">
        <f>'Solar 1MW'!U192*Control!$C$8</f>
        <v>368.06718284580796</v>
      </c>
      <c r="V192" s="12">
        <f>'Solar 1MW'!V192*Control!$C$8</f>
        <v>100.81737642949598</v>
      </c>
      <c r="W192" s="12">
        <f>'Solar 1MW'!W192*Control!$C$8</f>
        <v>0</v>
      </c>
      <c r="X192" s="12">
        <f>'Solar 1MW'!X192*Control!$C$8</f>
        <v>0</v>
      </c>
      <c r="Y192" s="12">
        <f>'Solar 1MW'!Y192*Control!$C$8</f>
        <v>0</v>
      </c>
      <c r="Z192" s="12">
        <f>'Solar 1MW'!Z192*Control!$C$8</f>
        <v>0</v>
      </c>
      <c r="AB192" s="7">
        <f t="shared" si="2"/>
        <v>15925.736922077342</v>
      </c>
    </row>
    <row r="193" spans="2:28" x14ac:dyDescent="0.2">
      <c r="B193" s="6">
        <v>44387</v>
      </c>
      <c r="C193" s="12">
        <f>'Solar 1MW'!C193*Control!$C$8</f>
        <v>0</v>
      </c>
      <c r="D193" s="12">
        <f>'Solar 1MW'!D193*Control!$C$8</f>
        <v>0</v>
      </c>
      <c r="E193" s="12">
        <f>'Solar 1MW'!E193*Control!$C$8</f>
        <v>0</v>
      </c>
      <c r="F193" s="12">
        <f>'Solar 1MW'!F193*Control!$C$8</f>
        <v>0</v>
      </c>
      <c r="G193" s="12">
        <f>'Solar 1MW'!G193*Control!$C$8</f>
        <v>11.189085064844679</v>
      </c>
      <c r="H193" s="12">
        <f>'Solar 1MW'!H193*Control!$C$8</f>
        <v>195.3036827267083</v>
      </c>
      <c r="I193" s="12">
        <f>'Solar 1MW'!I193*Control!$C$8</f>
        <v>477.8188396110483</v>
      </c>
      <c r="J193" s="12">
        <f>'Solar 1MW'!J193*Control!$C$8</f>
        <v>820.99429951439936</v>
      </c>
      <c r="K193" s="12">
        <f>'Solar 1MW'!K193*Control!$C$8</f>
        <v>1082.4163755356528</v>
      </c>
      <c r="L193" s="12">
        <f>'Solar 1MW'!L193*Control!$C$8</f>
        <v>1325.5923860824985</v>
      </c>
      <c r="M193" s="12">
        <f>'Solar 1MW'!M193*Control!$C$8</f>
        <v>1475.5718984087709</v>
      </c>
      <c r="N193" s="12">
        <f>'Solar 1MW'!N193*Control!$C$8</f>
        <v>1562.9485309176798</v>
      </c>
      <c r="O193" s="12">
        <f>'Solar 1MW'!O193*Control!$C$8</f>
        <v>1563.1058245855625</v>
      </c>
      <c r="P193" s="12">
        <f>'Solar 1MW'!P193*Control!$C$8</f>
        <v>1494.2898448868273</v>
      </c>
      <c r="Q193" s="12">
        <f>'Solar 1MW'!Q193*Control!$C$8</f>
        <v>1340.6925781992497</v>
      </c>
      <c r="R193" s="12">
        <f>'Solar 1MW'!R193*Control!$C$8</f>
        <v>1173.1748219040423</v>
      </c>
      <c r="S193" s="12">
        <f>'Solar 1MW'!S193*Control!$C$8</f>
        <v>929.8415176893136</v>
      </c>
      <c r="T193" s="12">
        <f>'Solar 1MW'!T193*Control!$C$8</f>
        <v>651.11713820094951</v>
      </c>
      <c r="U193" s="12">
        <f>'Solar 1MW'!U193*Control!$C$8</f>
        <v>332.66824288877842</v>
      </c>
      <c r="V193" s="12">
        <f>'Solar 1MW'!V193*Control!$C$8</f>
        <v>92.528000132071156</v>
      </c>
      <c r="W193" s="12">
        <f>'Solar 1MW'!W193*Control!$C$8</f>
        <v>0</v>
      </c>
      <c r="X193" s="12">
        <f>'Solar 1MW'!X193*Control!$C$8</f>
        <v>0</v>
      </c>
      <c r="Y193" s="12">
        <f>'Solar 1MW'!Y193*Control!$C$8</f>
        <v>0</v>
      </c>
      <c r="Z193" s="12">
        <f>'Solar 1MW'!Z193*Control!$C$8</f>
        <v>0</v>
      </c>
      <c r="AB193" s="7">
        <f t="shared" si="2"/>
        <v>14529.253066348398</v>
      </c>
    </row>
    <row r="194" spans="2:28" x14ac:dyDescent="0.2">
      <c r="B194" s="6">
        <v>44388</v>
      </c>
      <c r="C194" s="12">
        <f>'Solar 1MW'!C194*Control!$C$8</f>
        <v>0</v>
      </c>
      <c r="D194" s="12">
        <f>'Solar 1MW'!D194*Control!$C$8</f>
        <v>0</v>
      </c>
      <c r="E194" s="12">
        <f>'Solar 1MW'!E194*Control!$C$8</f>
        <v>0</v>
      </c>
      <c r="F194" s="12">
        <f>'Solar 1MW'!F194*Control!$C$8</f>
        <v>0</v>
      </c>
      <c r="G194" s="12">
        <f>'Solar 1MW'!G194*Control!$C$8</f>
        <v>11.838707913200743</v>
      </c>
      <c r="H194" s="12">
        <f>'Solar 1MW'!H194*Control!$C$8</f>
        <v>143.19229055712876</v>
      </c>
      <c r="I194" s="12">
        <f>'Solar 1MW'!I194*Control!$C$8</f>
        <v>582.21464698487853</v>
      </c>
      <c r="J194" s="12">
        <f>'Solar 1MW'!J194*Control!$C$8</f>
        <v>739.81503752007393</v>
      </c>
      <c r="K194" s="12">
        <f>'Solar 1MW'!K194*Control!$C$8</f>
        <v>1089.1013564206728</v>
      </c>
      <c r="L194" s="12">
        <f>'Solar 1MW'!L194*Control!$C$8</f>
        <v>872.03609474237578</v>
      </c>
      <c r="M194" s="12">
        <f>'Solar 1MW'!M194*Control!$C$8</f>
        <v>895.63014492479931</v>
      </c>
      <c r="N194" s="12">
        <f>'Solar 1MW'!N194*Control!$C$8</f>
        <v>960.27784242463997</v>
      </c>
      <c r="O194" s="12">
        <f>'Solar 1MW'!O194*Control!$C$8</f>
        <v>624.25924440995743</v>
      </c>
      <c r="P194" s="12">
        <f>'Solar 1MW'!P194*Control!$C$8</f>
        <v>896.02337909450637</v>
      </c>
      <c r="Q194" s="12">
        <f>'Solar 1MW'!Q194*Control!$C$8</f>
        <v>1052.6878723057989</v>
      </c>
      <c r="R194" s="12">
        <f>'Solar 1MW'!R194*Control!$C$8</f>
        <v>836.33043213297469</v>
      </c>
      <c r="S194" s="12">
        <f>'Solar 1MW'!S194*Control!$C$8</f>
        <v>780.94733167143249</v>
      </c>
      <c r="T194" s="12">
        <f>'Solar 1MW'!T194*Control!$C$8</f>
        <v>411.89706340135683</v>
      </c>
      <c r="U194" s="12">
        <f>'Solar 1MW'!U194*Control!$C$8</f>
        <v>179.20467581890131</v>
      </c>
      <c r="V194" s="12">
        <f>'Solar 1MW'!V194*Control!$C$8</f>
        <v>23.054532901585503</v>
      </c>
      <c r="W194" s="12">
        <f>'Solar 1MW'!W194*Control!$C$8</f>
        <v>0</v>
      </c>
      <c r="X194" s="12">
        <f>'Solar 1MW'!X194*Control!$C$8</f>
        <v>0</v>
      </c>
      <c r="Y194" s="12">
        <f>'Solar 1MW'!Y194*Control!$C$8</f>
        <v>0</v>
      </c>
      <c r="Z194" s="12">
        <f>'Solar 1MW'!Z194*Control!$C$8</f>
        <v>0</v>
      </c>
      <c r="AB194" s="7">
        <f t="shared" si="2"/>
        <v>10098.510653224283</v>
      </c>
    </row>
    <row r="195" spans="2:28" x14ac:dyDescent="0.2">
      <c r="B195" s="6">
        <v>44389</v>
      </c>
      <c r="C195" s="12">
        <f>'Solar 1MW'!C195*Control!$C$8</f>
        <v>0</v>
      </c>
      <c r="D195" s="12">
        <f>'Solar 1MW'!D195*Control!$C$8</f>
        <v>0</v>
      </c>
      <c r="E195" s="12">
        <f>'Solar 1MW'!E195*Control!$C$8</f>
        <v>0</v>
      </c>
      <c r="F195" s="12">
        <f>'Solar 1MW'!F195*Control!$C$8</f>
        <v>0</v>
      </c>
      <c r="G195" s="12">
        <f>'Solar 1MW'!G195*Control!$C$8</f>
        <v>9.1041574970578498</v>
      </c>
      <c r="H195" s="12">
        <f>'Solar 1MW'!H195*Control!$C$8</f>
        <v>200.71458490187746</v>
      </c>
      <c r="I195" s="12">
        <f>'Solar 1MW'!I195*Control!$C$8</f>
        <v>517.29168556624302</v>
      </c>
      <c r="J195" s="12">
        <f>'Solar 1MW'!J195*Control!$C$8</f>
        <v>861.34012532634381</v>
      </c>
      <c r="K195" s="12">
        <f>'Solar 1MW'!K195*Control!$C$8</f>
        <v>1185.3650811649607</v>
      </c>
      <c r="L195" s="12">
        <f>'Solar 1MW'!L195*Control!$C$8</f>
        <v>1417.9237691297162</v>
      </c>
      <c r="M195" s="12">
        <f>'Solar 1MW'!M195*Control!$C$8</f>
        <v>1630.1129271036455</v>
      </c>
      <c r="N195" s="12">
        <f>'Solar 1MW'!N195*Control!$C$8</f>
        <v>1010.5331693132024</v>
      </c>
      <c r="O195" s="12">
        <f>'Solar 1MW'!O195*Control!$C$8</f>
        <v>1010.2972288113779</v>
      </c>
      <c r="P195" s="12">
        <f>'Solar 1MW'!P195*Control!$C$8</f>
        <v>963.97424361988647</v>
      </c>
      <c r="Q195" s="12">
        <f>'Solar 1MW'!Q195*Control!$C$8</f>
        <v>864.56464551794159</v>
      </c>
      <c r="R195" s="12">
        <f>'Solar 1MW'!R195*Control!$C$8</f>
        <v>741.6081853339382</v>
      </c>
      <c r="S195" s="12">
        <f>'Solar 1MW'!S195*Control!$C$8</f>
        <v>567.41331283710474</v>
      </c>
      <c r="T195" s="12">
        <f>'Solar 1MW'!T195*Control!$C$8</f>
        <v>382.1213720711383</v>
      </c>
      <c r="U195" s="12">
        <f>'Solar 1MW'!U195*Control!$C$8</f>
        <v>205.63001202321567</v>
      </c>
      <c r="V195" s="12">
        <f>'Solar 1MW'!V195*Control!$C$8</f>
        <v>64.609160551209328</v>
      </c>
      <c r="W195" s="12">
        <f>'Solar 1MW'!W195*Control!$C$8</f>
        <v>0</v>
      </c>
      <c r="X195" s="12">
        <f>'Solar 1MW'!X195*Control!$C$8</f>
        <v>0</v>
      </c>
      <c r="Y195" s="12">
        <f>'Solar 1MW'!Y195*Control!$C$8</f>
        <v>0</v>
      </c>
      <c r="Z195" s="12">
        <f>'Solar 1MW'!Z195*Control!$C$8</f>
        <v>0</v>
      </c>
      <c r="AB195" s="7">
        <f t="shared" si="2"/>
        <v>11632.60366076886</v>
      </c>
    </row>
    <row r="196" spans="2:28" x14ac:dyDescent="0.2">
      <c r="B196" s="6">
        <v>44390</v>
      </c>
      <c r="C196" s="12">
        <f>'Solar 1MW'!C196*Control!$C$8</f>
        <v>0</v>
      </c>
      <c r="D196" s="12">
        <f>'Solar 1MW'!D196*Control!$C$8</f>
        <v>0</v>
      </c>
      <c r="E196" s="12">
        <f>'Solar 1MW'!E196*Control!$C$8</f>
        <v>0</v>
      </c>
      <c r="F196" s="12">
        <f>'Solar 1MW'!F196*Control!$C$8</f>
        <v>0</v>
      </c>
      <c r="G196" s="12">
        <f>'Solar 1MW'!G196*Control!$C$8</f>
        <v>8.785637819595129</v>
      </c>
      <c r="H196" s="12">
        <f>'Solar 1MW'!H196*Control!$C$8</f>
        <v>192.47239670481744</v>
      </c>
      <c r="I196" s="12">
        <f>'Solar 1MW'!I196*Control!$C$8</f>
        <v>490.92926682908171</v>
      </c>
      <c r="J196" s="12">
        <f>'Solar 1MW'!J196*Control!$C$8</f>
        <v>809.59050859289482</v>
      </c>
      <c r="K196" s="12">
        <f>'Solar 1MW'!K196*Control!$C$8</f>
        <v>1092.7191107819776</v>
      </c>
      <c r="L196" s="12">
        <f>'Solar 1MW'!L196*Control!$C$8</f>
        <v>1322.8397468945491</v>
      </c>
      <c r="M196" s="12">
        <f>'Solar 1MW'!M196*Control!$C$8</f>
        <v>1480.7625894489042</v>
      </c>
      <c r="N196" s="12">
        <f>'Solar 1MW'!N196*Control!$C$8</f>
        <v>1584.8909975873339</v>
      </c>
      <c r="O196" s="12">
        <f>'Solar 1MW'!O196*Control!$C$8</f>
        <v>1607.5412857624603</v>
      </c>
      <c r="P196" s="12">
        <f>'Solar 1MW'!P196*Control!$C$8</f>
        <v>1550.7582716567608</v>
      </c>
      <c r="Q196" s="12">
        <f>'Solar 1MW'!Q196*Control!$C$8</f>
        <v>1423.8222816753221</v>
      </c>
      <c r="R196" s="12">
        <f>'Solar 1MW'!R196*Control!$C$8</f>
        <v>1224.8457918035497</v>
      </c>
      <c r="S196" s="12">
        <f>'Solar 1MW'!S196*Control!$C$8</f>
        <v>959.41272725128442</v>
      </c>
      <c r="T196" s="12">
        <f>'Solar 1MW'!T196*Control!$C$8</f>
        <v>646.05228209512268</v>
      </c>
      <c r="U196" s="12">
        <f>'Solar 1MW'!U196*Control!$C$8</f>
        <v>334.76811335501418</v>
      </c>
      <c r="V196" s="12">
        <f>'Solar 1MW'!V196*Control!$C$8</f>
        <v>87.887836929527865</v>
      </c>
      <c r="W196" s="12">
        <f>'Solar 1MW'!W196*Control!$C$8</f>
        <v>0</v>
      </c>
      <c r="X196" s="12">
        <f>'Solar 1MW'!X196*Control!$C$8</f>
        <v>0</v>
      </c>
      <c r="Y196" s="12">
        <f>'Solar 1MW'!Y196*Control!$C$8</f>
        <v>0</v>
      </c>
      <c r="Z196" s="12">
        <f>'Solar 1MW'!Z196*Control!$C$8</f>
        <v>0</v>
      </c>
      <c r="AB196" s="7">
        <f t="shared" ref="AB196:AB259" si="3">SUM(C196:Z196)</f>
        <v>14818.078845188196</v>
      </c>
    </row>
    <row r="197" spans="2:28" x14ac:dyDescent="0.2">
      <c r="B197" s="6">
        <v>44391</v>
      </c>
      <c r="C197" s="12">
        <f>'Solar 1MW'!C197*Control!$C$8</f>
        <v>0</v>
      </c>
      <c r="D197" s="12">
        <f>'Solar 1MW'!D197*Control!$C$8</f>
        <v>0</v>
      </c>
      <c r="E197" s="12">
        <f>'Solar 1MW'!E197*Control!$C$8</f>
        <v>0</v>
      </c>
      <c r="F197" s="12">
        <f>'Solar 1MW'!F197*Control!$C$8</f>
        <v>0</v>
      </c>
      <c r="G197" s="12">
        <f>'Solar 1MW'!G197*Control!$C$8</f>
        <v>7.420014195036452</v>
      </c>
      <c r="H197" s="12">
        <f>'Solar 1MW'!H197*Control!$C$8</f>
        <v>168.09187818297977</v>
      </c>
      <c r="I197" s="12">
        <f>'Solar 1MW'!I197*Control!$C$8</f>
        <v>410.98476012763649</v>
      </c>
      <c r="J197" s="12">
        <f>'Solar 1MW'!J197*Control!$C$8</f>
        <v>670.15753669816536</v>
      </c>
      <c r="K197" s="12">
        <f>'Solar 1MW'!K197*Control!$C$8</f>
        <v>917.72990526233627</v>
      </c>
      <c r="L197" s="12">
        <f>'Solar 1MW'!L197*Control!$C$8</f>
        <v>1120.6387368311789</v>
      </c>
      <c r="M197" s="12">
        <f>'Solar 1MW'!M197*Control!$C$8</f>
        <v>1268.8093719767992</v>
      </c>
      <c r="N197" s="12">
        <f>'Solar 1MW'!N197*Control!$C$8</f>
        <v>1376.5555344765335</v>
      </c>
      <c r="O197" s="12">
        <f>'Solar 1MW'!O197*Control!$C$8</f>
        <v>1414.1487211005285</v>
      </c>
      <c r="P197" s="12">
        <f>'Solar 1MW'!P197*Control!$C$8</f>
        <v>1336.3670023324719</v>
      </c>
      <c r="Q197" s="12">
        <f>'Solar 1MW'!Q197*Control!$C$8</f>
        <v>1215.0149375608732</v>
      </c>
      <c r="R197" s="12">
        <f>'Solar 1MW'!R197*Control!$C$8</f>
        <v>1023.2739564117109</v>
      </c>
      <c r="S197" s="12">
        <f>'Solar 1MW'!S197*Control!$C$8</f>
        <v>783.55840655828717</v>
      </c>
      <c r="T197" s="12">
        <f>'Solar 1MW'!T197*Control!$C$8</f>
        <v>511.24374403614837</v>
      </c>
      <c r="U197" s="12">
        <f>'Solar 1MW'!U197*Control!$C$8</f>
        <v>265.43306455226542</v>
      </c>
      <c r="V197" s="12">
        <f>'Solar 1MW'!V197*Control!$C$8</f>
        <v>77.839130956833657</v>
      </c>
      <c r="W197" s="12">
        <f>'Solar 1MW'!W197*Control!$C$8</f>
        <v>0</v>
      </c>
      <c r="X197" s="12">
        <f>'Solar 1MW'!X197*Control!$C$8</f>
        <v>0</v>
      </c>
      <c r="Y197" s="12">
        <f>'Solar 1MW'!Y197*Control!$C$8</f>
        <v>0</v>
      </c>
      <c r="Z197" s="12">
        <f>'Solar 1MW'!Z197*Control!$C$8</f>
        <v>0</v>
      </c>
      <c r="AB197" s="7">
        <f t="shared" si="3"/>
        <v>12567.266701259787</v>
      </c>
    </row>
    <row r="198" spans="2:28" x14ac:dyDescent="0.2">
      <c r="B198" s="6">
        <v>44392</v>
      </c>
      <c r="C198" s="12">
        <f>'Solar 1MW'!C198*Control!$C$8</f>
        <v>0</v>
      </c>
      <c r="D198" s="12">
        <f>'Solar 1MW'!D198*Control!$C$8</f>
        <v>0</v>
      </c>
      <c r="E198" s="12">
        <f>'Solar 1MW'!E198*Control!$C$8</f>
        <v>0</v>
      </c>
      <c r="F198" s="12">
        <f>'Solar 1MW'!F198*Control!$C$8</f>
        <v>0</v>
      </c>
      <c r="G198" s="12">
        <f>'Solar 1MW'!G198*Control!$C$8</f>
        <v>7.5920934677002618</v>
      </c>
      <c r="H198" s="12">
        <f>'Solar 1MW'!H198*Control!$C$8</f>
        <v>106.65297150794876</v>
      </c>
      <c r="I198" s="12">
        <f>'Solar 1MW'!I198*Control!$C$8</f>
        <v>85.449785077344089</v>
      </c>
      <c r="J198" s="12">
        <f>'Solar 1MW'!J198*Control!$C$8</f>
        <v>198.98435455516639</v>
      </c>
      <c r="K198" s="12">
        <f>'Solar 1MW'!K198*Control!$C$8</f>
        <v>994.3319215212714</v>
      </c>
      <c r="L198" s="12">
        <f>'Solar 1MW'!L198*Control!$C$8</f>
        <v>817.21925148521154</v>
      </c>
      <c r="M198" s="12">
        <f>'Solar 1MW'!M198*Control!$C$8</f>
        <v>1415.3284236096495</v>
      </c>
      <c r="N198" s="12">
        <f>'Solar 1MW'!N198*Control!$C$8</f>
        <v>500.24105196774485</v>
      </c>
      <c r="O198" s="12">
        <f>'Solar 1MW'!O198*Control!$C$8</f>
        <v>779.48450056012223</v>
      </c>
      <c r="P198" s="12">
        <f>'Solar 1MW'!P198*Control!$C$8</f>
        <v>873.13715041755552</v>
      </c>
      <c r="Q198" s="12">
        <f>'Solar 1MW'!Q198*Control!$C$8</f>
        <v>546.6898720935427</v>
      </c>
      <c r="R198" s="12">
        <f>'Solar 1MW'!R198*Control!$C$8</f>
        <v>1207.0716073327908</v>
      </c>
      <c r="S198" s="12">
        <f>'Solar 1MW'!S198*Control!$C$8</f>
        <v>223.57721952864588</v>
      </c>
      <c r="T198" s="12">
        <f>'Solar 1MW'!T198*Control!$C$8</f>
        <v>173.43199820760162</v>
      </c>
      <c r="U198" s="12">
        <f>'Solar 1MW'!U198*Control!$C$8</f>
        <v>154.32081755983853</v>
      </c>
      <c r="V198" s="12">
        <f>'Solar 1MW'!V198*Control!$C$8</f>
        <v>27.776488811427875</v>
      </c>
      <c r="W198" s="12">
        <f>'Solar 1MW'!W198*Control!$C$8</f>
        <v>0</v>
      </c>
      <c r="X198" s="12">
        <f>'Solar 1MW'!X198*Control!$C$8</f>
        <v>0</v>
      </c>
      <c r="Y198" s="12">
        <f>'Solar 1MW'!Y198*Control!$C$8</f>
        <v>0</v>
      </c>
      <c r="Z198" s="12">
        <f>'Solar 1MW'!Z198*Control!$C$8</f>
        <v>0</v>
      </c>
      <c r="AB198" s="7">
        <f t="shared" si="3"/>
        <v>8111.2895077035628</v>
      </c>
    </row>
    <row r="199" spans="2:28" x14ac:dyDescent="0.2">
      <c r="B199" s="6">
        <v>44393</v>
      </c>
      <c r="C199" s="12">
        <f>'Solar 1MW'!C199*Control!$C$8</f>
        <v>0</v>
      </c>
      <c r="D199" s="12">
        <f>'Solar 1MW'!D199*Control!$C$8</f>
        <v>0</v>
      </c>
      <c r="E199" s="12">
        <f>'Solar 1MW'!E199*Control!$C$8</f>
        <v>0</v>
      </c>
      <c r="F199" s="12">
        <f>'Solar 1MW'!F199*Control!$C$8</f>
        <v>0</v>
      </c>
      <c r="G199" s="12">
        <f>'Solar 1MW'!G199*Control!$C$8</f>
        <v>0.72261497493708715</v>
      </c>
      <c r="H199" s="12">
        <f>'Solar 1MW'!H199*Control!$C$8</f>
        <v>12.385303409093552</v>
      </c>
      <c r="I199" s="12">
        <f>'Solar 1MW'!I199*Control!$C$8</f>
        <v>169.03564019027669</v>
      </c>
      <c r="J199" s="12">
        <f>'Solar 1MW'!J199*Control!$C$8</f>
        <v>199.07873075589603</v>
      </c>
      <c r="K199" s="12">
        <f>'Solar 1MW'!K199*Control!$C$8</f>
        <v>433.60358956918657</v>
      </c>
      <c r="L199" s="12">
        <f>'Solar 1MW'!L199*Control!$C$8</f>
        <v>529.09657534084897</v>
      </c>
      <c r="M199" s="12">
        <f>'Solar 1MW'!M199*Control!$C$8</f>
        <v>752.83108853737781</v>
      </c>
      <c r="N199" s="12">
        <f>'Solar 1MW'!N199*Control!$C$8</f>
        <v>922.68465580064515</v>
      </c>
      <c r="O199" s="12">
        <f>'Solar 1MW'!O199*Control!$C$8</f>
        <v>932.20092270755583</v>
      </c>
      <c r="P199" s="12">
        <f>'Solar 1MW'!P199*Control!$C$8</f>
        <v>801.01800369328089</v>
      </c>
      <c r="Q199" s="12">
        <f>'Solar 1MW'!Q199*Control!$C$8</f>
        <v>756.79488896802479</v>
      </c>
      <c r="R199" s="12">
        <f>'Solar 1MW'!R199*Control!$C$8</f>
        <v>607.86924421656727</v>
      </c>
      <c r="S199" s="12">
        <f>'Solar 1MW'!S199*Control!$C$8</f>
        <v>341.25647715518056</v>
      </c>
      <c r="T199" s="12">
        <f>'Solar 1MW'!T199*Control!$C$8</f>
        <v>433.6350483027631</v>
      </c>
      <c r="U199" s="12">
        <f>'Solar 1MW'!U199*Control!$C$8</f>
        <v>280.33663958416292</v>
      </c>
      <c r="V199" s="12">
        <f>'Solar 1MW'!V199*Control!$C$8</f>
        <v>80.062476952357372</v>
      </c>
      <c r="W199" s="12">
        <f>'Solar 1MW'!W199*Control!$C$8</f>
        <v>0</v>
      </c>
      <c r="X199" s="12">
        <f>'Solar 1MW'!X199*Control!$C$8</f>
        <v>0</v>
      </c>
      <c r="Y199" s="12">
        <f>'Solar 1MW'!Y199*Control!$C$8</f>
        <v>0</v>
      </c>
      <c r="Z199" s="12">
        <f>'Solar 1MW'!Z199*Control!$C$8</f>
        <v>0</v>
      </c>
      <c r="AB199" s="7">
        <f t="shared" si="3"/>
        <v>7252.6119001581546</v>
      </c>
    </row>
    <row r="200" spans="2:28" x14ac:dyDescent="0.2">
      <c r="B200" s="6">
        <v>44394</v>
      </c>
      <c r="C200" s="12">
        <f>'Solar 1MW'!C200*Control!$C$8</f>
        <v>0</v>
      </c>
      <c r="D200" s="12">
        <f>'Solar 1MW'!D200*Control!$C$8</f>
        <v>0</v>
      </c>
      <c r="E200" s="12">
        <f>'Solar 1MW'!E200*Control!$C$8</f>
        <v>0</v>
      </c>
      <c r="F200" s="12">
        <f>'Solar 1MW'!F200*Control!$C$8</f>
        <v>0</v>
      </c>
      <c r="G200" s="12">
        <f>'Solar 1MW'!G200*Control!$C$8</f>
        <v>0.55199853338458804</v>
      </c>
      <c r="H200" s="12">
        <f>'Solar 1MW'!H200*Control!$C$8</f>
        <v>40.500760074808909</v>
      </c>
      <c r="I200" s="12">
        <f>'Solar 1MW'!I200*Control!$C$8</f>
        <v>144.68658040201558</v>
      </c>
      <c r="J200" s="12">
        <f>'Solar 1MW'!J200*Control!$C$8</f>
        <v>288.57882778122286</v>
      </c>
      <c r="K200" s="12">
        <f>'Solar 1MW'!K200*Control!$C$8</f>
        <v>579.13169109437524</v>
      </c>
      <c r="L200" s="12">
        <f>'Solar 1MW'!L200*Control!$C$8</f>
        <v>668.63965280309617</v>
      </c>
      <c r="M200" s="12">
        <f>'Solar 1MW'!M200*Control!$C$8</f>
        <v>563.8427465761647</v>
      </c>
      <c r="N200" s="12">
        <f>'Solar 1MW'!N200*Control!$C$8</f>
        <v>695.02566559043976</v>
      </c>
      <c r="O200" s="12">
        <f>'Solar 1MW'!O200*Control!$C$8</f>
        <v>837.98201564574435</v>
      </c>
      <c r="P200" s="12">
        <f>'Solar 1MW'!P200*Control!$C$8</f>
        <v>636.85846720737163</v>
      </c>
      <c r="Q200" s="12">
        <f>'Solar 1MW'!Q200*Control!$C$8</f>
        <v>392.36905453370423</v>
      </c>
      <c r="R200" s="12">
        <f>'Solar 1MW'!R200*Control!$C$8</f>
        <v>268.98790144641714</v>
      </c>
      <c r="S200" s="12">
        <f>'Solar 1MW'!S200*Control!$C$8</f>
        <v>183.20779966651912</v>
      </c>
      <c r="T200" s="12">
        <f>'Solar 1MW'!T200*Control!$C$8</f>
        <v>46.230181927440775</v>
      </c>
      <c r="U200" s="12">
        <f>'Solar 1MW'!U200*Control!$C$8</f>
        <v>23.111945090362731</v>
      </c>
      <c r="V200" s="12">
        <f>'Solar 1MW'!V200*Control!$C$8</f>
        <v>5.8303257405786928</v>
      </c>
      <c r="W200" s="12">
        <f>'Solar 1MW'!W200*Control!$C$8</f>
        <v>0</v>
      </c>
      <c r="X200" s="12">
        <f>'Solar 1MW'!X200*Control!$C$8</f>
        <v>0</v>
      </c>
      <c r="Y200" s="12">
        <f>'Solar 1MW'!Y200*Control!$C$8</f>
        <v>0</v>
      </c>
      <c r="Z200" s="12">
        <f>'Solar 1MW'!Z200*Control!$C$8</f>
        <v>0</v>
      </c>
      <c r="AB200" s="7">
        <f t="shared" si="3"/>
        <v>5375.5356141136454</v>
      </c>
    </row>
    <row r="201" spans="2:28" x14ac:dyDescent="0.2">
      <c r="B201" s="6">
        <v>44395</v>
      </c>
      <c r="C201" s="12">
        <f>'Solar 1MW'!C201*Control!$C$8</f>
        <v>0</v>
      </c>
      <c r="D201" s="12">
        <f>'Solar 1MW'!D201*Control!$C$8</f>
        <v>0</v>
      </c>
      <c r="E201" s="12">
        <f>'Solar 1MW'!E201*Control!$C$8</f>
        <v>0</v>
      </c>
      <c r="F201" s="12">
        <f>'Solar 1MW'!F201*Control!$C$8</f>
        <v>0</v>
      </c>
      <c r="G201" s="12">
        <f>'Solar 1MW'!G201*Control!$C$8</f>
        <v>0.68780588623461825</v>
      </c>
      <c r="H201" s="12">
        <f>'Solar 1MW'!H201*Control!$C$8</f>
        <v>158.33180609085053</v>
      </c>
      <c r="I201" s="12">
        <f>'Solar 1MW'!I201*Control!$C$8</f>
        <v>531.51889782624448</v>
      </c>
      <c r="J201" s="12">
        <f>'Solar 1MW'!J201*Control!$C$8</f>
        <v>908.68551935907385</v>
      </c>
      <c r="K201" s="12">
        <f>'Solar 1MW'!K201*Control!$C$8</f>
        <v>958.15437790822193</v>
      </c>
      <c r="L201" s="12">
        <f>'Solar 1MW'!L201*Control!$C$8</f>
        <v>732.51661133031098</v>
      </c>
      <c r="M201" s="12">
        <f>'Solar 1MW'!M201*Control!$C$8</f>
        <v>669.95305492991781</v>
      </c>
      <c r="N201" s="12">
        <f>'Solar 1MW'!N201*Control!$C$8</f>
        <v>881.0804806456382</v>
      </c>
      <c r="O201" s="12">
        <f>'Solar 1MW'!O201*Control!$C$8</f>
        <v>1133.6941112654533</v>
      </c>
      <c r="P201" s="12">
        <f>'Solar 1MW'!P201*Control!$C$8</f>
        <v>924.41488614735624</v>
      </c>
      <c r="Q201" s="12">
        <f>'Solar 1MW'!Q201*Control!$C$8</f>
        <v>627.98710433878034</v>
      </c>
      <c r="R201" s="12">
        <f>'Solar 1MW'!R201*Control!$C$8</f>
        <v>384.53582987313962</v>
      </c>
      <c r="S201" s="12">
        <f>'Solar 1MW'!S201*Control!$C$8</f>
        <v>270.28557420645046</v>
      </c>
      <c r="T201" s="12">
        <f>'Solar 1MW'!T201*Control!$C$8</f>
        <v>288.05189399381538</v>
      </c>
      <c r="U201" s="12">
        <f>'Solar 1MW'!U201*Control!$C$8</f>
        <v>69.478972508861574</v>
      </c>
      <c r="V201" s="12">
        <f>'Solar 1MW'!V201*Control!$C$8</f>
        <v>15.660944042753362</v>
      </c>
      <c r="W201" s="12">
        <f>'Solar 1MW'!W201*Control!$C$8</f>
        <v>0</v>
      </c>
      <c r="X201" s="12">
        <f>'Solar 1MW'!X201*Control!$C$8</f>
        <v>0</v>
      </c>
      <c r="Y201" s="12">
        <f>'Solar 1MW'!Y201*Control!$C$8</f>
        <v>0</v>
      </c>
      <c r="Z201" s="12">
        <f>'Solar 1MW'!Z201*Control!$C$8</f>
        <v>0</v>
      </c>
      <c r="AB201" s="7">
        <f t="shared" si="3"/>
        <v>8555.0378703531005</v>
      </c>
    </row>
    <row r="202" spans="2:28" x14ac:dyDescent="0.2">
      <c r="B202" s="6">
        <v>44396</v>
      </c>
      <c r="C202" s="12">
        <f>'Solar 1MW'!C202*Control!$C$8</f>
        <v>0</v>
      </c>
      <c r="D202" s="12">
        <f>'Solar 1MW'!D202*Control!$C$8</f>
        <v>0</v>
      </c>
      <c r="E202" s="12">
        <f>'Solar 1MW'!E202*Control!$C$8</f>
        <v>0</v>
      </c>
      <c r="F202" s="12">
        <f>'Solar 1MW'!F202*Control!$C$8</f>
        <v>0</v>
      </c>
      <c r="G202" s="12">
        <f>'Solar 1MW'!G202*Control!$C$8</f>
        <v>5.3935212248680902</v>
      </c>
      <c r="H202" s="12">
        <f>'Solar 1MW'!H202*Control!$C$8</f>
        <v>172.40172468296913</v>
      </c>
      <c r="I202" s="12">
        <f>'Solar 1MW'!I202*Control!$C$8</f>
        <v>395.93962079464427</v>
      </c>
      <c r="J202" s="12">
        <f>'Solar 1MW'!J202*Control!$C$8</f>
        <v>365.51902542610623</v>
      </c>
      <c r="K202" s="12">
        <f>'Solar 1MW'!K202*Control!$C$8</f>
        <v>530.04820203154009</v>
      </c>
      <c r="L202" s="12">
        <f>'Solar 1MW'!L202*Control!$C$8</f>
        <v>106.36984290575968</v>
      </c>
      <c r="M202" s="12">
        <f>'Solar 1MW'!M202*Control!$C$8</f>
        <v>857.72237096503864</v>
      </c>
      <c r="N202" s="12">
        <f>'Solar 1MW'!N202*Control!$C$8</f>
        <v>133.14908986281046</v>
      </c>
      <c r="O202" s="12">
        <f>'Solar 1MW'!O202*Control!$C$8</f>
        <v>958.54761207792899</v>
      </c>
      <c r="P202" s="12">
        <f>'Solar 1MW'!P202*Control!$C$8</f>
        <v>1232.0026536922182</v>
      </c>
      <c r="Q202" s="12">
        <f>'Solar 1MW'!Q202*Control!$C$8</f>
        <v>1033.4980448240944</v>
      </c>
      <c r="R202" s="12">
        <f>'Solar 1MW'!R202*Control!$C$8</f>
        <v>935.74003023491935</v>
      </c>
      <c r="S202" s="12">
        <f>'Solar 1MW'!S202*Control!$C$8</f>
        <v>119.40162328985161</v>
      </c>
      <c r="T202" s="12">
        <f>'Solar 1MW'!T202*Control!$C$8</f>
        <v>453.068680969686</v>
      </c>
      <c r="U202" s="12">
        <f>'Solar 1MW'!U202*Control!$C$8</f>
        <v>181.70564513823814</v>
      </c>
      <c r="V202" s="12">
        <f>'Solar 1MW'!V202*Control!$C$8</f>
        <v>34.80436989243244</v>
      </c>
      <c r="W202" s="12">
        <f>'Solar 1MW'!W202*Control!$C$8</f>
        <v>0</v>
      </c>
      <c r="X202" s="12">
        <f>'Solar 1MW'!X202*Control!$C$8</f>
        <v>0</v>
      </c>
      <c r="Y202" s="12">
        <f>'Solar 1MW'!Y202*Control!$C$8</f>
        <v>0</v>
      </c>
      <c r="Z202" s="12">
        <f>'Solar 1MW'!Z202*Control!$C$8</f>
        <v>0</v>
      </c>
      <c r="AB202" s="7">
        <f t="shared" si="3"/>
        <v>7515.3120580131063</v>
      </c>
    </row>
    <row r="203" spans="2:28" x14ac:dyDescent="0.2">
      <c r="B203" s="6">
        <v>44397</v>
      </c>
      <c r="C203" s="12">
        <f>'Solar 1MW'!C203*Control!$C$8</f>
        <v>0</v>
      </c>
      <c r="D203" s="12">
        <f>'Solar 1MW'!D203*Control!$C$8</f>
        <v>0</v>
      </c>
      <c r="E203" s="12">
        <f>'Solar 1MW'!E203*Control!$C$8</f>
        <v>0</v>
      </c>
      <c r="F203" s="12">
        <f>'Solar 1MW'!F203*Control!$C$8</f>
        <v>0</v>
      </c>
      <c r="G203" s="12">
        <f>'Solar 1MW'!G203*Control!$C$8</f>
        <v>0.26651052617726273</v>
      </c>
      <c r="H203" s="12">
        <f>'Solar 1MW'!H203*Control!$C$8</f>
        <v>119.73193999240557</v>
      </c>
      <c r="I203" s="12">
        <f>'Solar 1MW'!I203*Control!$C$8</f>
        <v>363.65509546169471</v>
      </c>
      <c r="J203" s="12">
        <f>'Solar 1MW'!J203*Control!$C$8</f>
        <v>720.47578105388084</v>
      </c>
      <c r="K203" s="12">
        <f>'Solar 1MW'!K203*Control!$C$8</f>
        <v>1013.8363363387415</v>
      </c>
      <c r="L203" s="12">
        <f>'Solar 1MW'!L203*Control!$C$8</f>
        <v>1165.6247258456665</v>
      </c>
      <c r="M203" s="12">
        <f>'Solar 1MW'!M203*Control!$C$8</f>
        <v>1222.3290931174245</v>
      </c>
      <c r="N203" s="12">
        <f>'Solar 1MW'!N203*Control!$C$8</f>
        <v>1232.1599473601009</v>
      </c>
      <c r="O203" s="12">
        <f>'Solar 1MW'!O203*Control!$C$8</f>
        <v>1403.4527516844967</v>
      </c>
      <c r="P203" s="12">
        <f>'Solar 1MW'!P203*Control!$C$8</f>
        <v>1326.6147949237368</v>
      </c>
      <c r="Q203" s="12">
        <f>'Solar 1MW'!Q203*Control!$C$8</f>
        <v>1346.7483844127382</v>
      </c>
      <c r="R203" s="12">
        <f>'Solar 1MW'!R203*Control!$C$8</f>
        <v>989.37717098296253</v>
      </c>
      <c r="S203" s="12">
        <f>'Solar 1MW'!S203*Control!$C$8</f>
        <v>805.42222639399972</v>
      </c>
      <c r="T203" s="12">
        <f>'Solar 1MW'!T203*Control!$C$8</f>
        <v>544.06306783989953</v>
      </c>
      <c r="U203" s="12">
        <f>'Solar 1MW'!U203*Control!$C$8</f>
        <v>292.79429808048258</v>
      </c>
      <c r="V203" s="12">
        <f>'Solar 1MW'!V203*Control!$C$8</f>
        <v>77.29489486595908</v>
      </c>
      <c r="W203" s="12">
        <f>'Solar 1MW'!W203*Control!$C$8</f>
        <v>0</v>
      </c>
      <c r="X203" s="12">
        <f>'Solar 1MW'!X203*Control!$C$8</f>
        <v>0</v>
      </c>
      <c r="Y203" s="12">
        <f>'Solar 1MW'!Y203*Control!$C$8</f>
        <v>0</v>
      </c>
      <c r="Z203" s="12">
        <f>'Solar 1MW'!Z203*Control!$C$8</f>
        <v>0</v>
      </c>
      <c r="AB203" s="7">
        <f t="shared" si="3"/>
        <v>12623.847018880366</v>
      </c>
    </row>
    <row r="204" spans="2:28" x14ac:dyDescent="0.2">
      <c r="B204" s="6">
        <v>44398</v>
      </c>
      <c r="C204" s="12">
        <f>'Solar 1MW'!C204*Control!$C$8</f>
        <v>0</v>
      </c>
      <c r="D204" s="12">
        <f>'Solar 1MW'!D204*Control!$C$8</f>
        <v>0</v>
      </c>
      <c r="E204" s="12">
        <f>'Solar 1MW'!E204*Control!$C$8</f>
        <v>0</v>
      </c>
      <c r="F204" s="12">
        <f>'Solar 1MW'!F204*Control!$C$8</f>
        <v>0</v>
      </c>
      <c r="G204" s="12">
        <f>'Solar 1MW'!G204*Control!$C$8</f>
        <v>3.2840558448915393</v>
      </c>
      <c r="H204" s="12">
        <f>'Solar 1MW'!H204*Control!$C$8</f>
        <v>155.68927247041913</v>
      </c>
      <c r="I204" s="12">
        <f>'Solar 1MW'!I204*Control!$C$8</f>
        <v>427.61856550624515</v>
      </c>
      <c r="J204" s="12">
        <f>'Solar 1MW'!J204*Control!$C$8</f>
        <v>738.46231197628174</v>
      </c>
      <c r="K204" s="12">
        <f>'Solar 1MW'!K204*Control!$C$8</f>
        <v>1009.1961731361984</v>
      </c>
      <c r="L204" s="12">
        <f>'Solar 1MW'!L204*Control!$C$8</f>
        <v>1240.4178649239493</v>
      </c>
      <c r="M204" s="12">
        <f>'Solar 1MW'!M204*Control!$C$8</f>
        <v>1422.9571665019666</v>
      </c>
      <c r="N204" s="12">
        <f>'Solar 1MW'!N204*Control!$C$8</f>
        <v>1513.0864381988249</v>
      </c>
      <c r="O204" s="12">
        <f>'Solar 1MW'!O204*Control!$C$8</f>
        <v>1512.0640293575862</v>
      </c>
      <c r="P204" s="12">
        <f>'Solar 1MW'!P204*Control!$C$8</f>
        <v>1438.8438269581318</v>
      </c>
      <c r="Q204" s="12">
        <f>'Solar 1MW'!Q204*Control!$C$8</f>
        <v>1346.9056780806209</v>
      </c>
      <c r="R204" s="12">
        <f>'Solar 1MW'!R204*Control!$C$8</f>
        <v>1156.6589867763457</v>
      </c>
      <c r="S204" s="12">
        <f>'Solar 1MW'!S204*Control!$C$8</f>
        <v>887.45087419489255</v>
      </c>
      <c r="T204" s="12">
        <f>'Solar 1MW'!T204*Control!$C$8</f>
        <v>597.89682567279613</v>
      </c>
      <c r="U204" s="12">
        <f>'Solar 1MW'!U204*Control!$C$8</f>
        <v>304.60705253848261</v>
      </c>
      <c r="V204" s="12">
        <f>'Solar 1MW'!V204*Control!$C$8</f>
        <v>74.195423140328046</v>
      </c>
      <c r="W204" s="12">
        <f>'Solar 1MW'!W204*Control!$C$8</f>
        <v>0</v>
      </c>
      <c r="X204" s="12">
        <f>'Solar 1MW'!X204*Control!$C$8</f>
        <v>0</v>
      </c>
      <c r="Y204" s="12">
        <f>'Solar 1MW'!Y204*Control!$C$8</f>
        <v>0</v>
      </c>
      <c r="Z204" s="12">
        <f>'Solar 1MW'!Z204*Control!$C$8</f>
        <v>0</v>
      </c>
      <c r="AB204" s="7">
        <f t="shared" si="3"/>
        <v>13829.334545277959</v>
      </c>
    </row>
    <row r="205" spans="2:28" x14ac:dyDescent="0.2">
      <c r="B205" s="6">
        <v>44399</v>
      </c>
      <c r="C205" s="12">
        <f>'Solar 1MW'!C205*Control!$C$8</f>
        <v>0</v>
      </c>
      <c r="D205" s="12">
        <f>'Solar 1MW'!D205*Control!$C$8</f>
        <v>0</v>
      </c>
      <c r="E205" s="12">
        <f>'Solar 1MW'!E205*Control!$C$8</f>
        <v>0</v>
      </c>
      <c r="F205" s="12">
        <f>'Solar 1MW'!F205*Control!$C$8</f>
        <v>0</v>
      </c>
      <c r="G205" s="12">
        <f>'Solar 1MW'!G205*Control!$C$8</f>
        <v>0</v>
      </c>
      <c r="H205" s="12">
        <f>'Solar 1MW'!H205*Control!$C$8</f>
        <v>135.06807261098089</v>
      </c>
      <c r="I205" s="12">
        <f>'Solar 1MW'!I205*Control!$C$8</f>
        <v>397.46536937310776</v>
      </c>
      <c r="J205" s="12">
        <f>'Solar 1MW'!J205*Control!$C$8</f>
        <v>791.02985578272137</v>
      </c>
      <c r="K205" s="12">
        <f>'Solar 1MW'!K205*Control!$C$8</f>
        <v>1021.3077855631755</v>
      </c>
      <c r="L205" s="12">
        <f>'Solar 1MW'!L205*Control!$C$8</f>
        <v>659.57167284965135</v>
      </c>
      <c r="M205" s="12">
        <f>'Solar 1MW'!M205*Control!$C$8</f>
        <v>545.17985288186765</v>
      </c>
      <c r="N205" s="12">
        <f>'Solar 1MW'!N205*Control!$C$8</f>
        <v>448.24763004907749</v>
      </c>
      <c r="O205" s="12">
        <f>'Solar 1MW'!O205*Control!$C$8</f>
        <v>681.59278635324677</v>
      </c>
      <c r="P205" s="12">
        <f>'Solar 1MW'!P205*Control!$C$8</f>
        <v>896.02337909450637</v>
      </c>
      <c r="Q205" s="12">
        <f>'Solar 1MW'!Q205*Control!$C$8</f>
        <v>937.70620108345474</v>
      </c>
      <c r="R205" s="12">
        <f>'Solar 1MW'!R205*Control!$C$8</f>
        <v>572.98937336355084</v>
      </c>
      <c r="S205" s="12">
        <f>'Solar 1MW'!S205*Control!$C$8</f>
        <v>282.51515688434006</v>
      </c>
      <c r="T205" s="12">
        <f>'Solar 1MW'!T205*Control!$C$8</f>
        <v>301.38253234688472</v>
      </c>
      <c r="U205" s="12">
        <f>'Solar 1MW'!U205*Control!$C$8</f>
        <v>203.90764635989876</v>
      </c>
      <c r="V205" s="12">
        <f>'Solar 1MW'!V205*Control!$C$8</f>
        <v>31.664788281491283</v>
      </c>
      <c r="W205" s="12">
        <f>'Solar 1MW'!W205*Control!$C$8</f>
        <v>0</v>
      </c>
      <c r="X205" s="12">
        <f>'Solar 1MW'!X205*Control!$C$8</f>
        <v>0</v>
      </c>
      <c r="Y205" s="12">
        <f>'Solar 1MW'!Y205*Control!$C$8</f>
        <v>0</v>
      </c>
      <c r="Z205" s="12">
        <f>'Solar 1MW'!Z205*Control!$C$8</f>
        <v>0</v>
      </c>
      <c r="AB205" s="7">
        <f t="shared" si="3"/>
        <v>7905.6521028779562</v>
      </c>
    </row>
    <row r="206" spans="2:28" x14ac:dyDescent="0.2">
      <c r="B206" s="6">
        <v>44400</v>
      </c>
      <c r="C206" s="12">
        <f>'Solar 1MW'!C206*Control!$C$8</f>
        <v>0</v>
      </c>
      <c r="D206" s="12">
        <f>'Solar 1MW'!D206*Control!$C$8</f>
        <v>0</v>
      </c>
      <c r="E206" s="12">
        <f>'Solar 1MW'!E206*Control!$C$8</f>
        <v>0</v>
      </c>
      <c r="F206" s="12">
        <f>'Solar 1MW'!F206*Control!$C$8</f>
        <v>0</v>
      </c>
      <c r="G206" s="12">
        <f>'Solar 1MW'!G206*Control!$C$8</f>
        <v>0</v>
      </c>
      <c r="H206" s="12">
        <f>'Solar 1MW'!H206*Control!$C$8</f>
        <v>47.755144037564747</v>
      </c>
      <c r="I206" s="12">
        <f>'Solar 1MW'!I206*Control!$C$8</f>
        <v>143.6248481438065</v>
      </c>
      <c r="J206" s="12">
        <f>'Solar 1MW'!J206*Control!$C$8</f>
        <v>357.91387658397167</v>
      </c>
      <c r="K206" s="12">
        <f>'Solar 1MW'!K206*Control!$C$8</f>
        <v>95.005375401225635</v>
      </c>
      <c r="L206" s="12">
        <f>'Solar 1MW'!L206*Control!$C$8</f>
        <v>762.1350089926467</v>
      </c>
      <c r="M206" s="12">
        <f>'Solar 1MW'!M206*Control!$C$8</f>
        <v>1096.415511977224</v>
      </c>
      <c r="N206" s="12">
        <f>'Solar 1MW'!N206*Control!$C$8</f>
        <v>464.59044214210286</v>
      </c>
      <c r="O206" s="12">
        <f>'Solar 1MW'!O206*Control!$C$8</f>
        <v>645.85566501026915</v>
      </c>
      <c r="P206" s="12">
        <f>'Solar 1MW'!P206*Control!$C$8</f>
        <v>603.99981998664975</v>
      </c>
      <c r="Q206" s="12">
        <f>'Solar 1MW'!Q206*Control!$C$8</f>
        <v>1408.2502085549224</v>
      </c>
      <c r="R206" s="12">
        <f>'Solar 1MW'!R206*Control!$C$8</f>
        <v>1461.9659961369071</v>
      </c>
      <c r="S206" s="12">
        <f>'Solar 1MW'!S206*Control!$C$8</f>
        <v>1146.9067793676106</v>
      </c>
      <c r="T206" s="12">
        <f>'Solar 1MW'!T206*Control!$C$8</f>
        <v>759.70482182385706</v>
      </c>
      <c r="U206" s="12">
        <f>'Solar 1MW'!U206*Control!$C$8</f>
        <v>247.72966223205356</v>
      </c>
      <c r="V206" s="12">
        <f>'Solar 1MW'!V206*Control!$C$8</f>
        <v>84.71050483829481</v>
      </c>
      <c r="W206" s="12">
        <f>'Solar 1MW'!W206*Control!$C$8</f>
        <v>0</v>
      </c>
      <c r="X206" s="12">
        <f>'Solar 1MW'!X206*Control!$C$8</f>
        <v>0</v>
      </c>
      <c r="Y206" s="12">
        <f>'Solar 1MW'!Y206*Control!$C$8</f>
        <v>0</v>
      </c>
      <c r="Z206" s="12">
        <f>'Solar 1MW'!Z206*Control!$C$8</f>
        <v>0</v>
      </c>
      <c r="AB206" s="7">
        <f t="shared" si="3"/>
        <v>9326.5636652291068</v>
      </c>
    </row>
    <row r="207" spans="2:28" x14ac:dyDescent="0.2">
      <c r="B207" s="6">
        <v>44401</v>
      </c>
      <c r="C207" s="12">
        <f>'Solar 1MW'!C207*Control!$C$8</f>
        <v>0</v>
      </c>
      <c r="D207" s="12">
        <f>'Solar 1MW'!D207*Control!$C$8</f>
        <v>0</v>
      </c>
      <c r="E207" s="12">
        <f>'Solar 1MW'!E207*Control!$C$8</f>
        <v>0</v>
      </c>
      <c r="F207" s="12">
        <f>'Solar 1MW'!F207*Control!$C$8</f>
        <v>0</v>
      </c>
      <c r="G207" s="12">
        <f>'Solar 1MW'!G207*Control!$C$8</f>
        <v>2.0158756475862711</v>
      </c>
      <c r="H207" s="12">
        <f>'Solar 1MW'!H207*Control!$C$8</f>
        <v>150.56936358083317</v>
      </c>
      <c r="I207" s="12">
        <f>'Solar 1MW'!I207*Control!$C$8</f>
        <v>448.56221738484305</v>
      </c>
      <c r="J207" s="12">
        <f>'Solar 1MW'!J207*Control!$C$8</f>
        <v>799.36642018051111</v>
      </c>
      <c r="K207" s="12">
        <f>'Solar 1MW'!K207*Control!$C$8</f>
        <v>1225.3176728071983</v>
      </c>
      <c r="L207" s="12">
        <f>'Solar 1MW'!L207*Control!$C$8</f>
        <v>1553.825498180476</v>
      </c>
      <c r="M207" s="12">
        <f>'Solar 1MW'!M207*Control!$C$8</f>
        <v>1724.4104809993983</v>
      </c>
      <c r="N207" s="12">
        <f>'Solar 1MW'!N207*Control!$C$8</f>
        <v>799.8383011841596</v>
      </c>
      <c r="O207" s="12">
        <f>'Solar 1MW'!O207*Control!$C$8</f>
        <v>760.42837269611812</v>
      </c>
      <c r="P207" s="12">
        <f>'Solar 1MW'!P207*Control!$C$8</f>
        <v>770.72324325904879</v>
      </c>
      <c r="Q207" s="12">
        <f>'Solar 1MW'!Q207*Control!$C$8</f>
        <v>607.24006954503579</v>
      </c>
      <c r="R207" s="12">
        <f>'Solar 1MW'!R207*Control!$C$8</f>
        <v>433.12384388214394</v>
      </c>
      <c r="S207" s="12">
        <f>'Solar 1MW'!S207*Control!$C$8</f>
        <v>269.81369320280197</v>
      </c>
      <c r="T207" s="12">
        <f>'Solar 1MW'!T207*Control!$C$8</f>
        <v>219.07075594380299</v>
      </c>
      <c r="U207" s="12">
        <f>'Solar 1MW'!U207*Control!$C$8</f>
        <v>90.734852318206975</v>
      </c>
      <c r="V207" s="12">
        <f>'Solar 1MW'!V207*Control!$C$8</f>
        <v>25.15047102612413</v>
      </c>
      <c r="W207" s="12">
        <f>'Solar 1MW'!W207*Control!$C$8</f>
        <v>0</v>
      </c>
      <c r="X207" s="12">
        <f>'Solar 1MW'!X207*Control!$C$8</f>
        <v>0</v>
      </c>
      <c r="Y207" s="12">
        <f>'Solar 1MW'!Y207*Control!$C$8</f>
        <v>0</v>
      </c>
      <c r="Z207" s="12">
        <f>'Solar 1MW'!Z207*Control!$C$8</f>
        <v>0</v>
      </c>
      <c r="AB207" s="7">
        <f t="shared" si="3"/>
        <v>9880.1911318382881</v>
      </c>
    </row>
    <row r="208" spans="2:28" x14ac:dyDescent="0.2">
      <c r="B208" s="6">
        <v>44402</v>
      </c>
      <c r="C208" s="12">
        <f>'Solar 1MW'!C208*Control!$C$8</f>
        <v>0</v>
      </c>
      <c r="D208" s="12">
        <f>'Solar 1MW'!D208*Control!$C$8</f>
        <v>0</v>
      </c>
      <c r="E208" s="12">
        <f>'Solar 1MW'!E208*Control!$C$8</f>
        <v>0</v>
      </c>
      <c r="F208" s="12">
        <f>'Solar 1MW'!F208*Control!$C$8</f>
        <v>0</v>
      </c>
      <c r="G208" s="12">
        <f>'Solar 1MW'!G208*Control!$C$8</f>
        <v>1.2787975198873585</v>
      </c>
      <c r="H208" s="12">
        <f>'Solar 1MW'!H208*Control!$C$8</f>
        <v>143.93157079617799</v>
      </c>
      <c r="I208" s="12">
        <f>'Solar 1MW'!I208*Control!$C$8</f>
        <v>436.43487559107734</v>
      </c>
      <c r="J208" s="12">
        <f>'Solar 1MW'!J208*Control!$C$8</f>
        <v>773.2871300455389</v>
      </c>
      <c r="K208" s="12">
        <f>'Solar 1MW'!K208*Control!$C$8</f>
        <v>1076.3605693221641</v>
      </c>
      <c r="L208" s="12">
        <f>'Solar 1MW'!L208*Control!$C$8</f>
        <v>1325.5137392485572</v>
      </c>
      <c r="M208" s="12">
        <f>'Solar 1MW'!M208*Control!$C$8</f>
        <v>1485.0095184817408</v>
      </c>
      <c r="N208" s="12">
        <f>'Solar 1MW'!N208*Control!$C$8</f>
        <v>1589.0592797862284</v>
      </c>
      <c r="O208" s="12">
        <f>'Solar 1MW'!O208*Control!$C$8</f>
        <v>1597.7104315197837</v>
      </c>
      <c r="P208" s="12">
        <f>'Solar 1MW'!P208*Control!$C$8</f>
        <v>1533.5346150235916</v>
      </c>
      <c r="Q208" s="12">
        <f>'Solar 1MW'!Q208*Control!$C$8</f>
        <v>1386.4650355531514</v>
      </c>
      <c r="R208" s="12">
        <f>'Solar 1MW'!R208*Control!$C$8</f>
        <v>1162.085618318303</v>
      </c>
      <c r="S208" s="12">
        <f>'Solar 1MW'!S208*Control!$C$8</f>
        <v>899.79842712369407</v>
      </c>
      <c r="T208" s="12">
        <f>'Solar 1MW'!T208*Control!$C$8</f>
        <v>582.35621128597302</v>
      </c>
      <c r="U208" s="12">
        <f>'Solar 1MW'!U208*Control!$C$8</f>
        <v>274.6740675403812</v>
      </c>
      <c r="V208" s="12">
        <f>'Solar 1MW'!V208*Control!$C$8</f>
        <v>55.667802000410205</v>
      </c>
      <c r="W208" s="12">
        <f>'Solar 1MW'!W208*Control!$C$8</f>
        <v>0</v>
      </c>
      <c r="X208" s="12">
        <f>'Solar 1MW'!X208*Control!$C$8</f>
        <v>0</v>
      </c>
      <c r="Y208" s="12">
        <f>'Solar 1MW'!Y208*Control!$C$8</f>
        <v>0</v>
      </c>
      <c r="Z208" s="12">
        <f>'Solar 1MW'!Z208*Control!$C$8</f>
        <v>0</v>
      </c>
      <c r="AB208" s="7">
        <f t="shared" si="3"/>
        <v>14323.16768915666</v>
      </c>
    </row>
    <row r="209" spans="2:28" x14ac:dyDescent="0.2">
      <c r="B209" s="6">
        <v>44403</v>
      </c>
      <c r="C209" s="12">
        <f>'Solar 1MW'!C209*Control!$C$8</f>
        <v>0</v>
      </c>
      <c r="D209" s="12">
        <f>'Solar 1MW'!D209*Control!$C$8</f>
        <v>0</v>
      </c>
      <c r="E209" s="12">
        <f>'Solar 1MW'!E209*Control!$C$8</f>
        <v>0</v>
      </c>
      <c r="F209" s="12">
        <f>'Solar 1MW'!F209*Control!$C$8</f>
        <v>0</v>
      </c>
      <c r="G209" s="12">
        <f>'Solar 1MW'!G209*Control!$C$8</f>
        <v>0</v>
      </c>
      <c r="H209" s="12">
        <f>'Solar 1MW'!H209*Control!$C$8</f>
        <v>68.806542078662488</v>
      </c>
      <c r="I209" s="12">
        <f>'Solar 1MW'!I209*Control!$C$8</f>
        <v>161.11590401237655</v>
      </c>
      <c r="J209" s="12">
        <f>'Solar 1MW'!J209*Control!$C$8</f>
        <v>281.99608778032672</v>
      </c>
      <c r="K209" s="12">
        <f>'Solar 1MW'!K209*Control!$C$8</f>
        <v>442.29406471971254</v>
      </c>
      <c r="L209" s="12">
        <f>'Solar 1MW'!L209*Control!$C$8</f>
        <v>548.9863596446321</v>
      </c>
      <c r="M209" s="12">
        <f>'Solar 1MW'!M209*Control!$C$8</f>
        <v>620.71227219919979</v>
      </c>
      <c r="N209" s="12">
        <f>'Solar 1MW'!N209*Control!$C$8</f>
        <v>694.66389015430946</v>
      </c>
      <c r="O209" s="12">
        <f>'Solar 1MW'!O209*Control!$C$8</f>
        <v>699.85458119444252</v>
      </c>
      <c r="P209" s="12">
        <f>'Solar 1MW'!P209*Control!$C$8</f>
        <v>685.90263285323601</v>
      </c>
      <c r="Q209" s="12">
        <f>'Solar 1MW'!Q209*Control!$C$8</f>
        <v>626.40630297655787</v>
      </c>
      <c r="R209" s="12">
        <f>'Solar 1MW'!R209*Control!$C$8</f>
        <v>526.43831235362916</v>
      </c>
      <c r="S209" s="12">
        <f>'Solar 1MW'!S209*Control!$C$8</f>
        <v>393.13192882293595</v>
      </c>
      <c r="T209" s="12">
        <f>'Solar 1MW'!T209*Control!$C$8</f>
        <v>272.75508479221082</v>
      </c>
      <c r="U209" s="12">
        <f>'Solar 1MW'!U209*Control!$C$8</f>
        <v>133.61310618306476</v>
      </c>
      <c r="V209" s="12">
        <f>'Solar 1MW'!V209*Control!$C$8</f>
        <v>32.827974955484756</v>
      </c>
      <c r="W209" s="12">
        <f>'Solar 1MW'!W209*Control!$C$8</f>
        <v>0</v>
      </c>
      <c r="X209" s="12">
        <f>'Solar 1MW'!X209*Control!$C$8</f>
        <v>0</v>
      </c>
      <c r="Y209" s="12">
        <f>'Solar 1MW'!Y209*Control!$C$8</f>
        <v>0</v>
      </c>
      <c r="Z209" s="12">
        <f>'Solar 1MW'!Z209*Control!$C$8</f>
        <v>0</v>
      </c>
      <c r="AB209" s="7">
        <f t="shared" si="3"/>
        <v>6189.5050447207814</v>
      </c>
    </row>
    <row r="210" spans="2:28" x14ac:dyDescent="0.2">
      <c r="B210" s="6">
        <v>44404</v>
      </c>
      <c r="C210" s="12">
        <f>'Solar 1MW'!C210*Control!$C$8</f>
        <v>0</v>
      </c>
      <c r="D210" s="12">
        <f>'Solar 1MW'!D210*Control!$C$8</f>
        <v>0</v>
      </c>
      <c r="E210" s="12">
        <f>'Solar 1MW'!E210*Control!$C$8</f>
        <v>0</v>
      </c>
      <c r="F210" s="12">
        <f>'Solar 1MW'!F210*Control!$C$8</f>
        <v>0</v>
      </c>
      <c r="G210" s="12">
        <f>'Solar 1MW'!G210*Control!$C$8</f>
        <v>0</v>
      </c>
      <c r="H210" s="12">
        <f>'Solar 1MW'!H210*Control!$C$8</f>
        <v>69.965796410958902</v>
      </c>
      <c r="I210" s="12">
        <f>'Solar 1MW'!I210*Control!$C$8</f>
        <v>206.56590934711846</v>
      </c>
      <c r="J210" s="12">
        <f>'Solar 1MW'!J210*Control!$C$8</f>
        <v>370.22997077919672</v>
      </c>
      <c r="K210" s="12">
        <f>'Solar 1MW'!K210*Control!$C$8</f>
        <v>400.69775424809973</v>
      </c>
      <c r="L210" s="12">
        <f>'Solar 1MW'!L210*Control!$C$8</f>
        <v>492.99767856174088</v>
      </c>
      <c r="M210" s="12">
        <f>'Solar 1MW'!M210*Control!$C$8</f>
        <v>638.65161502123578</v>
      </c>
      <c r="N210" s="12">
        <f>'Solar 1MW'!N210*Control!$C$8</f>
        <v>668.08126028211223</v>
      </c>
      <c r="O210" s="12">
        <f>'Solar 1MW'!O210*Control!$C$8</f>
        <v>605.23457527952974</v>
      </c>
      <c r="P210" s="12">
        <f>'Solar 1MW'!P210*Control!$C$8</f>
        <v>605.71432096657247</v>
      </c>
      <c r="Q210" s="12">
        <f>'Solar 1MW'!Q210*Control!$C$8</f>
        <v>550.33122050503016</v>
      </c>
      <c r="R210" s="12">
        <f>'Solar 1MW'!R210*Control!$C$8</f>
        <v>375.15326258392912</v>
      </c>
      <c r="S210" s="12">
        <f>'Solar 1MW'!S210*Control!$C$8</f>
        <v>181.11579388367761</v>
      </c>
      <c r="T210" s="12">
        <f>'Solar 1MW'!T210*Control!$C$8</f>
        <v>63.640231557051145</v>
      </c>
      <c r="U210" s="12">
        <f>'Solar 1MW'!U210*Control!$C$8</f>
        <v>30.948315624285016</v>
      </c>
      <c r="V210" s="12">
        <f>'Solar 1MW'!V210*Control!$C$8</f>
        <v>3.5657688040696764</v>
      </c>
      <c r="W210" s="12">
        <f>'Solar 1MW'!W210*Control!$C$8</f>
        <v>0</v>
      </c>
      <c r="X210" s="12">
        <f>'Solar 1MW'!X210*Control!$C$8</f>
        <v>0</v>
      </c>
      <c r="Y210" s="12">
        <f>'Solar 1MW'!Y210*Control!$C$8</f>
        <v>0</v>
      </c>
      <c r="Z210" s="12">
        <f>'Solar 1MW'!Z210*Control!$C$8</f>
        <v>0</v>
      </c>
      <c r="AB210" s="7">
        <f t="shared" si="3"/>
        <v>5262.8934738546086</v>
      </c>
    </row>
    <row r="211" spans="2:28" x14ac:dyDescent="0.2">
      <c r="B211" s="6">
        <v>44405</v>
      </c>
      <c r="C211" s="12">
        <f>'Solar 1MW'!C211*Control!$C$8</f>
        <v>0</v>
      </c>
      <c r="D211" s="12">
        <f>'Solar 1MW'!D211*Control!$C$8</f>
        <v>0</v>
      </c>
      <c r="E211" s="12">
        <f>'Solar 1MW'!E211*Control!$C$8</f>
        <v>0</v>
      </c>
      <c r="F211" s="12">
        <f>'Solar 1MW'!F211*Control!$C$8</f>
        <v>0</v>
      </c>
      <c r="G211" s="12">
        <f>'Solar 1MW'!G211*Control!$C$8</f>
        <v>0.64853752204767123</v>
      </c>
      <c r="H211" s="12">
        <f>'Solar 1MW'!H211*Control!$C$8</f>
        <v>121.91045729258266</v>
      </c>
      <c r="I211" s="12">
        <f>'Solar 1MW'!I211*Control!$C$8</f>
        <v>383.96957266876149</v>
      </c>
      <c r="J211" s="12">
        <f>'Solar 1MW'!J211*Control!$C$8</f>
        <v>693.90101586507751</v>
      </c>
      <c r="K211" s="12">
        <f>'Solar 1MW'!K211*Control!$C$8</f>
        <v>1005.4997719409519</v>
      </c>
      <c r="L211" s="12">
        <f>'Solar 1MW'!L211*Control!$C$8</f>
        <v>1262.2816847596621</v>
      </c>
      <c r="M211" s="12">
        <f>'Solar 1MW'!M211*Control!$C$8</f>
        <v>1465.5837504982114</v>
      </c>
      <c r="N211" s="12">
        <f>'Solar 1MW'!N211*Control!$C$8</f>
        <v>1556.6567842023669</v>
      </c>
      <c r="O211" s="12">
        <f>'Solar 1MW'!O211*Control!$C$8</f>
        <v>1544.3878781075068</v>
      </c>
      <c r="P211" s="12">
        <f>'Solar 1MW'!P211*Control!$C$8</f>
        <v>1515.2099027152426</v>
      </c>
      <c r="Q211" s="12">
        <f>'Solar 1MW'!Q211*Control!$C$8</f>
        <v>1355.2422424784106</v>
      </c>
      <c r="R211" s="12">
        <f>'Solar 1MW'!R211*Control!$C$8</f>
        <v>1158.7038044588223</v>
      </c>
      <c r="S211" s="12">
        <f>'Solar 1MW'!S211*Control!$C$8</f>
        <v>861.49741899422656</v>
      </c>
      <c r="T211" s="12">
        <f>'Solar 1MW'!T211*Control!$C$8</f>
        <v>557.70829352873454</v>
      </c>
      <c r="U211" s="12">
        <f>'Solar 1MW'!U211*Control!$C$8</f>
        <v>264.74097241358095</v>
      </c>
      <c r="V211" s="12">
        <f>'Solar 1MW'!V211*Control!$C$8</f>
        <v>78.108103128913285</v>
      </c>
      <c r="W211" s="12">
        <f>'Solar 1MW'!W211*Control!$C$8</f>
        <v>0</v>
      </c>
      <c r="X211" s="12">
        <f>'Solar 1MW'!X211*Control!$C$8</f>
        <v>0</v>
      </c>
      <c r="Y211" s="12">
        <f>'Solar 1MW'!Y211*Control!$C$8</f>
        <v>0</v>
      </c>
      <c r="Z211" s="12">
        <f>'Solar 1MW'!Z211*Control!$C$8</f>
        <v>0</v>
      </c>
      <c r="AB211" s="7">
        <f t="shared" si="3"/>
        <v>13826.050190575103</v>
      </c>
    </row>
    <row r="212" spans="2:28" x14ac:dyDescent="0.2">
      <c r="B212" s="6">
        <v>44406</v>
      </c>
      <c r="C212" s="12">
        <f>'Solar 1MW'!C212*Control!$C$8</f>
        <v>0</v>
      </c>
      <c r="D212" s="12">
        <f>'Solar 1MW'!D212*Control!$C$8</f>
        <v>0</v>
      </c>
      <c r="E212" s="12">
        <f>'Solar 1MW'!E212*Control!$C$8</f>
        <v>0</v>
      </c>
      <c r="F212" s="12">
        <f>'Solar 1MW'!F212*Control!$C$8</f>
        <v>0</v>
      </c>
      <c r="G212" s="12">
        <f>'Solar 1MW'!G212*Control!$C$8</f>
        <v>0</v>
      </c>
      <c r="H212" s="12">
        <f>'Solar 1MW'!H212*Control!$C$8</f>
        <v>67.555270950654617</v>
      </c>
      <c r="I212" s="12">
        <f>'Solar 1MW'!I212*Control!$C$8</f>
        <v>152.70855746403956</v>
      </c>
      <c r="J212" s="12">
        <f>'Solar 1MW'!J212*Control!$C$8</f>
        <v>237.93026672295358</v>
      </c>
      <c r="K212" s="12">
        <f>'Solar 1MW'!K212*Control!$C$8</f>
        <v>360.9575090575043</v>
      </c>
      <c r="L212" s="12">
        <f>'Solar 1MW'!L212*Control!$C$8</f>
        <v>501.082573090918</v>
      </c>
      <c r="M212" s="12">
        <f>'Solar 1MW'!M212*Control!$C$8</f>
        <v>611.20386997568301</v>
      </c>
      <c r="N212" s="12">
        <f>'Solar 1MW'!N212*Control!$C$8</f>
        <v>668.78908178758479</v>
      </c>
      <c r="O212" s="12">
        <f>'Solar 1MW'!O212*Control!$C$8</f>
        <v>856.62131528985924</v>
      </c>
      <c r="P212" s="12">
        <f>'Solar 1MW'!P212*Control!$C$8</f>
        <v>759.93289764228723</v>
      </c>
      <c r="Q212" s="12">
        <f>'Solar 1MW'!Q212*Control!$C$8</f>
        <v>711.58082413510715</v>
      </c>
      <c r="R212" s="12">
        <f>'Solar 1MW'!R212*Control!$C$8</f>
        <v>435.38887269965664</v>
      </c>
      <c r="S212" s="12">
        <f>'Solar 1MW'!S212*Control!$C$8</f>
        <v>390.13548444976817</v>
      </c>
      <c r="T212" s="12">
        <f>'Solar 1MW'!T212*Control!$C$8</f>
        <v>170.77373522038189</v>
      </c>
      <c r="U212" s="12">
        <f>'Solar 1MW'!U212*Control!$C$8</f>
        <v>68.316572303207494</v>
      </c>
      <c r="V212" s="12">
        <f>'Solar 1MW'!V212*Control!$C$8</f>
        <v>3.2588888580302871</v>
      </c>
      <c r="W212" s="12">
        <f>'Solar 1MW'!W212*Control!$C$8</f>
        <v>0</v>
      </c>
      <c r="X212" s="12">
        <f>'Solar 1MW'!X212*Control!$C$8</f>
        <v>0</v>
      </c>
      <c r="Y212" s="12">
        <f>'Solar 1MW'!Y212*Control!$C$8</f>
        <v>0</v>
      </c>
      <c r="Z212" s="12">
        <f>'Solar 1MW'!Z212*Control!$C$8</f>
        <v>0</v>
      </c>
      <c r="AB212" s="7">
        <f t="shared" si="3"/>
        <v>5996.235719647636</v>
      </c>
    </row>
    <row r="213" spans="2:28" x14ac:dyDescent="0.2">
      <c r="B213" s="6">
        <v>44407</v>
      </c>
      <c r="C213" s="12">
        <f>'Solar 1MW'!C213*Control!$C$8</f>
        <v>0</v>
      </c>
      <c r="D213" s="12">
        <f>'Solar 1MW'!D213*Control!$C$8</f>
        <v>0</v>
      </c>
      <c r="E213" s="12">
        <f>'Solar 1MW'!E213*Control!$C$8</f>
        <v>0</v>
      </c>
      <c r="F213" s="12">
        <f>'Solar 1MW'!F213*Control!$C$8</f>
        <v>0</v>
      </c>
      <c r="G213" s="12">
        <f>'Solar 1MW'!G213*Control!$C$8</f>
        <v>0</v>
      </c>
      <c r="H213" s="12">
        <f>'Solar 1MW'!H213*Control!$C$8</f>
        <v>80.927592125712906</v>
      </c>
      <c r="I213" s="12">
        <f>'Solar 1MW'!I213*Control!$C$8</f>
        <v>259.03121226943443</v>
      </c>
      <c r="J213" s="12">
        <f>'Solar 1MW'!J213*Control!$C$8</f>
        <v>418.19667480006393</v>
      </c>
      <c r="K213" s="12">
        <f>'Solar 1MW'!K213*Control!$C$8</f>
        <v>443.36366166131575</v>
      </c>
      <c r="L213" s="12">
        <f>'Solar 1MW'!L213*Control!$C$8</f>
        <v>700.05119827929605</v>
      </c>
      <c r="M213" s="12">
        <f>'Solar 1MW'!M213*Control!$C$8</f>
        <v>719.75223018161978</v>
      </c>
      <c r="N213" s="12">
        <f>'Solar 1MW'!N213*Control!$C$8</f>
        <v>887.6081678627753</v>
      </c>
      <c r="O213" s="12">
        <f>'Solar 1MW'!O213*Control!$C$8</f>
        <v>745.72927943246827</v>
      </c>
      <c r="P213" s="12">
        <f>'Solar 1MW'!P213*Control!$C$8</f>
        <v>490.57535607634532</v>
      </c>
      <c r="Q213" s="12">
        <f>'Solar 1MW'!Q213*Control!$C$8</f>
        <v>406.49402590958181</v>
      </c>
      <c r="R213" s="12">
        <f>'Solar 1MW'!R213*Control!$C$8</f>
        <v>349.71101180388246</v>
      </c>
      <c r="S213" s="12">
        <f>'Solar 1MW'!S213*Control!$C$8</f>
        <v>202.00439297851662</v>
      </c>
      <c r="T213" s="12">
        <f>'Solar 1MW'!T213*Control!$C$8</f>
        <v>114.03790921504735</v>
      </c>
      <c r="U213" s="12">
        <f>'Solar 1MW'!U213*Control!$C$8</f>
        <v>22.358508421204007</v>
      </c>
      <c r="V213" s="12">
        <f>'Solar 1MW'!V213*Control!$C$8</f>
        <v>4.1605748091685744</v>
      </c>
      <c r="W213" s="12">
        <f>'Solar 1MW'!W213*Control!$C$8</f>
        <v>0</v>
      </c>
      <c r="X213" s="12">
        <f>'Solar 1MW'!X213*Control!$C$8</f>
        <v>0</v>
      </c>
      <c r="Y213" s="12">
        <f>'Solar 1MW'!Y213*Control!$C$8</f>
        <v>0</v>
      </c>
      <c r="Z213" s="12">
        <f>'Solar 1MW'!Z213*Control!$C$8</f>
        <v>0</v>
      </c>
      <c r="AB213" s="7">
        <f t="shared" si="3"/>
        <v>5844.0017958264325</v>
      </c>
    </row>
    <row r="214" spans="2:28" x14ac:dyDescent="0.2">
      <c r="B214" s="6">
        <v>44408</v>
      </c>
      <c r="C214" s="12">
        <f>'Solar 1MW'!C214*Control!$C$8</f>
        <v>0</v>
      </c>
      <c r="D214" s="12">
        <f>'Solar 1MW'!D214*Control!$C$8</f>
        <v>0</v>
      </c>
      <c r="E214" s="12">
        <f>'Solar 1MW'!E214*Control!$C$8</f>
        <v>0</v>
      </c>
      <c r="F214" s="12">
        <f>'Solar 1MW'!F214*Control!$C$8</f>
        <v>0</v>
      </c>
      <c r="G214" s="12">
        <f>'Solar 1MW'!G214*Control!$C$8</f>
        <v>0</v>
      </c>
      <c r="H214" s="12">
        <f>'Solar 1MW'!H214*Control!$C$8</f>
        <v>123.67214637287032</v>
      </c>
      <c r="I214" s="12">
        <f>'Solar 1MW'!I214*Control!$C$8</f>
        <v>396.31712559756318</v>
      </c>
      <c r="J214" s="12">
        <f>'Solar 1MW'!J214*Control!$C$8</f>
        <v>735.74113152190876</v>
      </c>
      <c r="K214" s="12">
        <f>'Solar 1MW'!K214*Control!$C$8</f>
        <v>1088.5508285830829</v>
      </c>
      <c r="L214" s="12">
        <f>'Solar 1MW'!L214*Control!$C$8</f>
        <v>1431.6083182355217</v>
      </c>
      <c r="M214" s="12">
        <f>'Solar 1MW'!M214*Control!$C$8</f>
        <v>1685.952179202048</v>
      </c>
      <c r="N214" s="12">
        <f>'Solar 1MW'!N214*Control!$C$8</f>
        <v>987.17505963260294</v>
      </c>
      <c r="O214" s="12">
        <f>'Solar 1MW'!O214*Control!$C$8</f>
        <v>913.64026989738272</v>
      </c>
      <c r="P214" s="12">
        <f>'Solar 1MW'!P214*Control!$C$8</f>
        <v>865.90164169494562</v>
      </c>
      <c r="Q214" s="12">
        <f>'Solar 1MW'!Q214*Control!$C$8</f>
        <v>632.62726754132359</v>
      </c>
      <c r="R214" s="12">
        <f>'Solar 1MW'!R214*Control!$C$8</f>
        <v>403.89868038951516</v>
      </c>
      <c r="S214" s="12">
        <f>'Solar 1MW'!S214*Control!$C$8</f>
        <v>287.59574235695527</v>
      </c>
      <c r="T214" s="12">
        <f>'Solar 1MW'!T214*Control!$C$8</f>
        <v>130.13691612285436</v>
      </c>
      <c r="U214" s="12">
        <f>'Solar 1MW'!U214*Control!$C$8</f>
        <v>64.89150268505901</v>
      </c>
      <c r="V214" s="12">
        <f>'Solar 1MW'!V214*Control!$C$8</f>
        <v>3.6356071926096507</v>
      </c>
      <c r="W214" s="12">
        <f>'Solar 1MW'!W214*Control!$C$8</f>
        <v>0</v>
      </c>
      <c r="X214" s="12">
        <f>'Solar 1MW'!X214*Control!$C$8</f>
        <v>0</v>
      </c>
      <c r="Y214" s="12">
        <f>'Solar 1MW'!Y214*Control!$C$8</f>
        <v>0</v>
      </c>
      <c r="Z214" s="12">
        <f>'Solar 1MW'!Z214*Control!$C$8</f>
        <v>0</v>
      </c>
      <c r="AB214" s="7">
        <f t="shared" si="3"/>
        <v>9751.344417026241</v>
      </c>
    </row>
    <row r="215" spans="2:28" x14ac:dyDescent="0.2">
      <c r="B215" s="6">
        <v>44409</v>
      </c>
      <c r="C215" s="12">
        <f>'Solar 1MW'!C215*Control!$C$8</f>
        <v>0</v>
      </c>
      <c r="D215" s="12">
        <f>'Solar 1MW'!D215*Control!$C$8</f>
        <v>0</v>
      </c>
      <c r="E215" s="12">
        <f>'Solar 1MW'!E215*Control!$C$8</f>
        <v>0</v>
      </c>
      <c r="F215" s="12">
        <f>'Solar 1MW'!F215*Control!$C$8</f>
        <v>0</v>
      </c>
      <c r="G215" s="12">
        <f>'Solar 1MW'!G215*Control!$C$8</f>
        <v>0</v>
      </c>
      <c r="H215" s="12">
        <f>'Solar 1MW'!H215*Control!$C$8</f>
        <v>40.109885310120085</v>
      </c>
      <c r="I215" s="12">
        <f>'Solar 1MW'!I215*Control!$C$8</f>
        <v>172.05567861362695</v>
      </c>
      <c r="J215" s="12">
        <f>'Solar 1MW'!J215*Control!$C$8</f>
        <v>278.19744570095651</v>
      </c>
      <c r="K215" s="12">
        <f>'Solar 1MW'!K215*Control!$C$8</f>
        <v>441.22446777810939</v>
      </c>
      <c r="L215" s="12">
        <f>'Solar 1MW'!L215*Control!$C$8</f>
        <v>584.9358274392514</v>
      </c>
      <c r="M215" s="12">
        <f>'Solar 1MW'!M215*Control!$C$8</f>
        <v>694.45154370266744</v>
      </c>
      <c r="N215" s="12">
        <f>'Solar 1MW'!N215*Control!$C$8</f>
        <v>630.56672049205872</v>
      </c>
      <c r="O215" s="12">
        <f>'Solar 1MW'!O215*Control!$C$8</f>
        <v>684.79371249466226</v>
      </c>
      <c r="P215" s="12">
        <f>'Solar 1MW'!P215*Control!$C$8</f>
        <v>531.30655137460246</v>
      </c>
      <c r="Q215" s="12">
        <f>'Solar 1MW'!Q215*Control!$C$8</f>
        <v>487.64969385372473</v>
      </c>
      <c r="R215" s="12">
        <f>'Solar 1MW'!R215*Control!$C$8</f>
        <v>334.57149627016065</v>
      </c>
      <c r="S215" s="12">
        <f>'Solar 1MW'!S215*Control!$C$8</f>
        <v>173.26683985632465</v>
      </c>
      <c r="T215" s="12">
        <f>'Solar 1MW'!T215*Control!$C$8</f>
        <v>71.361777713418974</v>
      </c>
      <c r="U215" s="12">
        <f>'Solar 1MW'!U215*Control!$C$8</f>
        <v>19.783611077962178</v>
      </c>
      <c r="V215" s="12">
        <f>'Solar 1MW'!V215*Control!$C$8</f>
        <v>3.0962472054394476</v>
      </c>
      <c r="W215" s="12">
        <f>'Solar 1MW'!W215*Control!$C$8</f>
        <v>0</v>
      </c>
      <c r="X215" s="12">
        <f>'Solar 1MW'!X215*Control!$C$8</f>
        <v>0</v>
      </c>
      <c r="Y215" s="12">
        <f>'Solar 1MW'!Y215*Control!$C$8</f>
        <v>0</v>
      </c>
      <c r="Z215" s="12">
        <f>'Solar 1MW'!Z215*Control!$C$8</f>
        <v>0</v>
      </c>
      <c r="AB215" s="7">
        <f t="shared" si="3"/>
        <v>5147.3714988830852</v>
      </c>
    </row>
    <row r="216" spans="2:28" x14ac:dyDescent="0.2">
      <c r="B216" s="6">
        <v>44410</v>
      </c>
      <c r="C216" s="12">
        <f>'Solar 1MW'!C216*Control!$C$8</f>
        <v>0</v>
      </c>
      <c r="D216" s="12">
        <f>'Solar 1MW'!D216*Control!$C$8</f>
        <v>0</v>
      </c>
      <c r="E216" s="12">
        <f>'Solar 1MW'!E216*Control!$C$8</f>
        <v>0</v>
      </c>
      <c r="F216" s="12">
        <f>'Solar 1MW'!F216*Control!$C$8</f>
        <v>0</v>
      </c>
      <c r="G216" s="12">
        <f>'Solar 1MW'!G216*Control!$C$8</f>
        <v>0</v>
      </c>
      <c r="H216" s="12">
        <f>'Solar 1MW'!H216*Control!$C$8</f>
        <v>8.4710504838294813</v>
      </c>
      <c r="I216" s="12">
        <f>'Solar 1MW'!I216*Control!$C$8</f>
        <v>86.519382018947283</v>
      </c>
      <c r="J216" s="12">
        <f>'Solar 1MW'!J216*Control!$C$8</f>
        <v>274.91000804220545</v>
      </c>
      <c r="K216" s="12">
        <f>'Solar 1MW'!K216*Control!$C$8</f>
        <v>307.02937502387812</v>
      </c>
      <c r="L216" s="12">
        <f>'Solar 1MW'!L216*Control!$C$8</f>
        <v>144.62366293486247</v>
      </c>
      <c r="M216" s="12">
        <f>'Solar 1MW'!M216*Control!$C$8</f>
        <v>502.20722281628014</v>
      </c>
      <c r="N216" s="12">
        <f>'Solar 1MW'!N216*Control!$C$8</f>
        <v>332.18849720173586</v>
      </c>
      <c r="O216" s="12">
        <f>'Solar 1MW'!O216*Control!$C$8</f>
        <v>690.11810315249579</v>
      </c>
      <c r="P216" s="12">
        <f>'Solar 1MW'!P216*Control!$C$8</f>
        <v>174.69821223405836</v>
      </c>
      <c r="Q216" s="12">
        <f>'Solar 1MW'!Q216*Control!$C$8</f>
        <v>578.87215654236843</v>
      </c>
      <c r="R216" s="12">
        <f>'Solar 1MW'!R216*Control!$C$8</f>
        <v>645.11638477121983</v>
      </c>
      <c r="S216" s="12">
        <f>'Solar 1MW'!S216*Control!$C$8</f>
        <v>631.3689181982611</v>
      </c>
      <c r="T216" s="12">
        <f>'Solar 1MW'!T216*Control!$C$8</f>
        <v>612.48581336892801</v>
      </c>
      <c r="U216" s="12">
        <f>'Solar 1MW'!U216*Control!$C$8</f>
        <v>218.0404824191705</v>
      </c>
      <c r="V216" s="12">
        <f>'Solar 1MW'!V216*Control!$C$8</f>
        <v>31.269194706765983</v>
      </c>
      <c r="W216" s="12">
        <f>'Solar 1MW'!W216*Control!$C$8</f>
        <v>0</v>
      </c>
      <c r="X216" s="12">
        <f>'Solar 1MW'!X216*Control!$C$8</f>
        <v>0</v>
      </c>
      <c r="Y216" s="12">
        <f>'Solar 1MW'!Y216*Control!$C$8</f>
        <v>0</v>
      </c>
      <c r="Z216" s="12">
        <f>'Solar 1MW'!Z216*Control!$C$8</f>
        <v>0</v>
      </c>
      <c r="AB216" s="7">
        <f t="shared" si="3"/>
        <v>5237.9184639150053</v>
      </c>
    </row>
    <row r="217" spans="2:28" x14ac:dyDescent="0.2">
      <c r="B217" s="6">
        <v>44411</v>
      </c>
      <c r="C217" s="12">
        <f>'Solar 1MW'!C217*Control!$C$8</f>
        <v>0</v>
      </c>
      <c r="D217" s="12">
        <f>'Solar 1MW'!D217*Control!$C$8</f>
        <v>0</v>
      </c>
      <c r="E217" s="12">
        <f>'Solar 1MW'!E217*Control!$C$8</f>
        <v>0</v>
      </c>
      <c r="F217" s="12">
        <f>'Solar 1MW'!F217*Control!$C$8</f>
        <v>0</v>
      </c>
      <c r="G217" s="12">
        <f>'Solar 1MW'!G217*Control!$C$8</f>
        <v>0</v>
      </c>
      <c r="H217" s="12">
        <f>'Solar 1MW'!H217*Control!$C$8</f>
        <v>104.38794269043608</v>
      </c>
      <c r="I217" s="12">
        <f>'Solar 1MW'!I217*Control!$C$8</f>
        <v>384.04035481930879</v>
      </c>
      <c r="J217" s="12">
        <f>'Solar 1MW'!J217*Control!$C$8</f>
        <v>715.47384241520706</v>
      </c>
      <c r="K217" s="12">
        <f>'Solar 1MW'!K217*Control!$C$8</f>
        <v>1032.5542828167977</v>
      </c>
      <c r="L217" s="12">
        <f>'Solar 1MW'!L217*Control!$C$8</f>
        <v>1293.5044778344025</v>
      </c>
      <c r="M217" s="12">
        <f>'Solar 1MW'!M217*Control!$C$8</f>
        <v>1474.5494895675329</v>
      </c>
      <c r="N217" s="12">
        <f>'Solar 1MW'!N217*Control!$C$8</f>
        <v>1576.5544331895439</v>
      </c>
      <c r="O217" s="12">
        <f>'Solar 1MW'!O217*Control!$C$8</f>
        <v>1590.7895101329395</v>
      </c>
      <c r="P217" s="12">
        <f>'Solar 1MW'!P217*Control!$C$8</f>
        <v>1530.9392695035249</v>
      </c>
      <c r="Q217" s="12">
        <f>'Solar 1MW'!Q217*Control!$C$8</f>
        <v>1389.9254962465734</v>
      </c>
      <c r="R217" s="12">
        <f>'Solar 1MW'!R217*Control!$C$8</f>
        <v>1174.5904649149875</v>
      </c>
      <c r="S217" s="12">
        <f>'Solar 1MW'!S217*Control!$C$8</f>
        <v>887.37222736095111</v>
      </c>
      <c r="T217" s="12">
        <f>'Solar 1MW'!T217*Control!$C$8</f>
        <v>563.37086557251621</v>
      </c>
      <c r="U217" s="12">
        <f>'Solar 1MW'!U217*Control!$C$8</f>
        <v>249.18462865996963</v>
      </c>
      <c r="V217" s="12">
        <f>'Solar 1MW'!V217*Control!$C$8</f>
        <v>19.255890822215299</v>
      </c>
      <c r="W217" s="12">
        <f>'Solar 1MW'!W217*Control!$C$8</f>
        <v>0</v>
      </c>
      <c r="X217" s="12">
        <f>'Solar 1MW'!X217*Control!$C$8</f>
        <v>0</v>
      </c>
      <c r="Y217" s="12">
        <f>'Solar 1MW'!Y217*Control!$C$8</f>
        <v>0</v>
      </c>
      <c r="Z217" s="12">
        <f>'Solar 1MW'!Z217*Control!$C$8</f>
        <v>0</v>
      </c>
      <c r="AB217" s="7">
        <f t="shared" si="3"/>
        <v>13986.493176546906</v>
      </c>
    </row>
    <row r="218" spans="2:28" x14ac:dyDescent="0.2">
      <c r="B218" s="6">
        <v>44412</v>
      </c>
      <c r="C218" s="12">
        <f>'Solar 1MW'!C218*Control!$C$8</f>
        <v>0</v>
      </c>
      <c r="D218" s="12">
        <f>'Solar 1MW'!D218*Control!$C$8</f>
        <v>0</v>
      </c>
      <c r="E218" s="12">
        <f>'Solar 1MW'!E218*Control!$C$8</f>
        <v>0</v>
      </c>
      <c r="F218" s="12">
        <f>'Solar 1MW'!F218*Control!$C$8</f>
        <v>0</v>
      </c>
      <c r="G218" s="12">
        <f>'Solar 1MW'!G218*Control!$C$8</f>
        <v>0</v>
      </c>
      <c r="H218" s="12">
        <f>'Solar 1MW'!H218*Control!$C$8</f>
        <v>103.25542828167976</v>
      </c>
      <c r="I218" s="12">
        <f>'Solar 1MW'!I218*Control!$C$8</f>
        <v>401.84599802364437</v>
      </c>
      <c r="J218" s="12">
        <f>'Solar 1MW'!J218*Control!$C$8</f>
        <v>763.00012416600225</v>
      </c>
      <c r="K218" s="12">
        <f>'Solar 1MW'!K218*Control!$C$8</f>
        <v>1103.3364333640684</v>
      </c>
      <c r="L218" s="12">
        <f>'Solar 1MW'!L218*Control!$C$8</f>
        <v>1382.2967533542565</v>
      </c>
      <c r="M218" s="12">
        <f>'Solar 1MW'!M218*Control!$C$8</f>
        <v>1570.3413333081724</v>
      </c>
      <c r="N218" s="12">
        <f>'Solar 1MW'!N218*Control!$C$8</f>
        <v>1671.4025149228867</v>
      </c>
      <c r="O218" s="12">
        <f>'Solar 1MW'!O218*Control!$C$8</f>
        <v>1691.0642234082397</v>
      </c>
      <c r="P218" s="12">
        <f>'Solar 1MW'!P218*Control!$C$8</f>
        <v>1616.6643184996638</v>
      </c>
      <c r="Q218" s="12">
        <f>'Solar 1MW'!Q218*Control!$C$8</f>
        <v>1458.5055354434849</v>
      </c>
      <c r="R218" s="12">
        <f>'Solar 1MW'!R218*Control!$C$8</f>
        <v>1215.8014059002874</v>
      </c>
      <c r="S218" s="12">
        <f>'Solar 1MW'!S218*Control!$C$8</f>
        <v>908.6068725251323</v>
      </c>
      <c r="T218" s="12">
        <f>'Solar 1MW'!T218*Control!$C$8</f>
        <v>567.13018423491576</v>
      </c>
      <c r="U218" s="12">
        <f>'Solar 1MW'!U218*Control!$C$8</f>
        <v>240.09305465634239</v>
      </c>
      <c r="V218" s="12">
        <f>'Solar 1MW'!V218*Control!$C$8</f>
        <v>14.662129251697431</v>
      </c>
      <c r="W218" s="12">
        <f>'Solar 1MW'!W218*Control!$C$8</f>
        <v>0</v>
      </c>
      <c r="X218" s="12">
        <f>'Solar 1MW'!X218*Control!$C$8</f>
        <v>0</v>
      </c>
      <c r="Y218" s="12">
        <f>'Solar 1MW'!Y218*Control!$C$8</f>
        <v>0</v>
      </c>
      <c r="Z218" s="12">
        <f>'Solar 1MW'!Z218*Control!$C$8</f>
        <v>0</v>
      </c>
      <c r="AB218" s="7">
        <f t="shared" si="3"/>
        <v>14708.006309340471</v>
      </c>
    </row>
    <row r="219" spans="2:28" x14ac:dyDescent="0.2">
      <c r="B219" s="6">
        <v>44413</v>
      </c>
      <c r="C219" s="12">
        <f>'Solar 1MW'!C219*Control!$C$8</f>
        <v>0</v>
      </c>
      <c r="D219" s="12">
        <f>'Solar 1MW'!D219*Control!$C$8</f>
        <v>0</v>
      </c>
      <c r="E219" s="12">
        <f>'Solar 1MW'!E219*Control!$C$8</f>
        <v>0</v>
      </c>
      <c r="F219" s="12">
        <f>'Solar 1MW'!F219*Control!$C$8</f>
        <v>0</v>
      </c>
      <c r="G219" s="12">
        <f>'Solar 1MW'!G219*Control!$C$8</f>
        <v>0</v>
      </c>
      <c r="H219" s="12">
        <f>'Solar 1MW'!H219*Control!$C$8</f>
        <v>88.422635400329469</v>
      </c>
      <c r="I219" s="12">
        <f>'Solar 1MW'!I219*Control!$C$8</f>
        <v>331.51213442983965</v>
      </c>
      <c r="J219" s="12">
        <f>'Solar 1MW'!J219*Control!$C$8</f>
        <v>637.92019946558071</v>
      </c>
      <c r="K219" s="12">
        <f>'Solar 1MW'!K219*Control!$C$8</f>
        <v>932.43686320938002</v>
      </c>
      <c r="L219" s="12">
        <f>'Solar 1MW'!L219*Control!$C$8</f>
        <v>1239.0808687469453</v>
      </c>
      <c r="M219" s="12">
        <f>'Solar 1MW'!M219*Control!$C$8</f>
        <v>1417.4518881260676</v>
      </c>
      <c r="N219" s="12">
        <f>'Solar 1MW'!N219*Control!$C$8</f>
        <v>1472.8192592208218</v>
      </c>
      <c r="O219" s="12">
        <f>'Solar 1MW'!O219*Control!$C$8</f>
        <v>1453.23619756941</v>
      </c>
      <c r="P219" s="12">
        <f>'Solar 1MW'!P219*Control!$C$8</f>
        <v>1426.0243930256815</v>
      </c>
      <c r="Q219" s="12">
        <f>'Solar 1MW'!Q219*Control!$C$8</f>
        <v>1238.2944004075312</v>
      </c>
      <c r="R219" s="12">
        <f>'Solar 1MW'!R219*Control!$C$8</f>
        <v>1022.0942539025897</v>
      </c>
      <c r="S219" s="12">
        <f>'Solar 1MW'!S219*Control!$C$8</f>
        <v>766.20891499081188</v>
      </c>
      <c r="T219" s="12">
        <f>'Solar 1MW'!T219*Control!$C$8</f>
        <v>463.30063406546373</v>
      </c>
      <c r="U219" s="12">
        <f>'Solar 1MW'!U219*Control!$C$8</f>
        <v>204.28515116281753</v>
      </c>
      <c r="V219" s="12">
        <f>'Solar 1MW'!V219*Control!$C$8</f>
        <v>14.674712745128057</v>
      </c>
      <c r="W219" s="12">
        <f>'Solar 1MW'!W219*Control!$C$8</f>
        <v>0</v>
      </c>
      <c r="X219" s="12">
        <f>'Solar 1MW'!X219*Control!$C$8</f>
        <v>0</v>
      </c>
      <c r="Y219" s="12">
        <f>'Solar 1MW'!Y219*Control!$C$8</f>
        <v>0</v>
      </c>
      <c r="Z219" s="12">
        <f>'Solar 1MW'!Z219*Control!$C$8</f>
        <v>0</v>
      </c>
      <c r="AB219" s="7">
        <f t="shared" si="3"/>
        <v>12707.762506468396</v>
      </c>
    </row>
    <row r="220" spans="2:28" x14ac:dyDescent="0.2">
      <c r="B220" s="6">
        <v>44414</v>
      </c>
      <c r="C220" s="12">
        <f>'Solar 1MW'!C220*Control!$C$8</f>
        <v>0</v>
      </c>
      <c r="D220" s="12">
        <f>'Solar 1MW'!D220*Control!$C$8</f>
        <v>0</v>
      </c>
      <c r="E220" s="12">
        <f>'Solar 1MW'!E220*Control!$C$8</f>
        <v>0</v>
      </c>
      <c r="F220" s="12">
        <f>'Solar 1MW'!F220*Control!$C$8</f>
        <v>0</v>
      </c>
      <c r="G220" s="12">
        <f>'Solar 1MW'!G220*Control!$C$8</f>
        <v>0</v>
      </c>
      <c r="H220" s="12">
        <f>'Solar 1MW'!H220*Control!$C$8</f>
        <v>81.934271600162973</v>
      </c>
      <c r="I220" s="12">
        <f>'Solar 1MW'!I220*Control!$C$8</f>
        <v>302.01170701841602</v>
      </c>
      <c r="J220" s="12">
        <f>'Solar 1MW'!J220*Control!$C$8</f>
        <v>592.68254058248033</v>
      </c>
      <c r="K220" s="12">
        <f>'Solar 1MW'!K220*Control!$C$8</f>
        <v>850.88009641213603</v>
      </c>
      <c r="L220" s="12">
        <f>'Solar 1MW'!L220*Control!$C$8</f>
        <v>1102.5499650246541</v>
      </c>
      <c r="M220" s="12">
        <f>'Solar 1MW'!M220*Control!$C$8</f>
        <v>1275.1011186921119</v>
      </c>
      <c r="N220" s="12">
        <f>'Solar 1MW'!N220*Control!$C$8</f>
        <v>1378.4430584911277</v>
      </c>
      <c r="O220" s="12">
        <f>'Solar 1MW'!O220*Control!$C$8</f>
        <v>1303.3353320770789</v>
      </c>
      <c r="P220" s="12">
        <f>'Solar 1MW'!P220*Control!$C$8</f>
        <v>1219.8123944312993</v>
      </c>
      <c r="Q220" s="12">
        <f>'Solar 1MW'!Q220*Control!$C$8</f>
        <v>1175.219639586519</v>
      </c>
      <c r="R220" s="12">
        <f>'Solar 1MW'!R220*Control!$C$8</f>
        <v>1003.9268352621236</v>
      </c>
      <c r="S220" s="12">
        <f>'Solar 1MW'!S220*Control!$C$8</f>
        <v>734.22324762683957</v>
      </c>
      <c r="T220" s="12">
        <f>'Solar 1MW'!T220*Control!$C$8</f>
        <v>466.03754388662486</v>
      </c>
      <c r="U220" s="12">
        <f>'Solar 1MW'!U220*Control!$C$8</f>
        <v>210.50611572758328</v>
      </c>
      <c r="V220" s="12">
        <f>'Solar 1MW'!V220*Control!$C$8</f>
        <v>13.636574537101419</v>
      </c>
      <c r="W220" s="12">
        <f>'Solar 1MW'!W220*Control!$C$8</f>
        <v>0</v>
      </c>
      <c r="X220" s="12">
        <f>'Solar 1MW'!X220*Control!$C$8</f>
        <v>0</v>
      </c>
      <c r="Y220" s="12">
        <f>'Solar 1MW'!Y220*Control!$C$8</f>
        <v>0</v>
      </c>
      <c r="Z220" s="12">
        <f>'Solar 1MW'!Z220*Control!$C$8</f>
        <v>0</v>
      </c>
      <c r="AB220" s="7">
        <f t="shared" si="3"/>
        <v>11710.30044095626</v>
      </c>
    </row>
    <row r="221" spans="2:28" x14ac:dyDescent="0.2">
      <c r="B221" s="6">
        <v>44415</v>
      </c>
      <c r="C221" s="12">
        <f>'Solar 1MW'!C221*Control!$C$8</f>
        <v>0</v>
      </c>
      <c r="D221" s="12">
        <f>'Solar 1MW'!D221*Control!$C$8</f>
        <v>0</v>
      </c>
      <c r="E221" s="12">
        <f>'Solar 1MW'!E221*Control!$C$8</f>
        <v>0</v>
      </c>
      <c r="F221" s="12">
        <f>'Solar 1MW'!F221*Control!$C$8</f>
        <v>0</v>
      </c>
      <c r="G221" s="12">
        <f>'Solar 1MW'!G221*Control!$C$8</f>
        <v>0</v>
      </c>
      <c r="H221" s="12">
        <f>'Solar 1MW'!H221*Control!$C$8</f>
        <v>75.947674600542683</v>
      </c>
      <c r="I221" s="12">
        <f>'Solar 1MW'!I221*Control!$C$8</f>
        <v>263.08938890081129</v>
      </c>
      <c r="J221" s="12">
        <f>'Solar 1MW'!J221*Control!$C$8</f>
        <v>648.01845294365785</v>
      </c>
      <c r="K221" s="12">
        <f>'Solar 1MW'!K221*Control!$C$8</f>
        <v>1082.4950223695944</v>
      </c>
      <c r="L221" s="12">
        <f>'Solar 1MW'!L221*Control!$C$8</f>
        <v>1073.8438706360389</v>
      </c>
      <c r="M221" s="12">
        <f>'Solar 1MW'!M221*Control!$C$8</f>
        <v>1057.642622844108</v>
      </c>
      <c r="N221" s="12">
        <f>'Solar 1MW'!N221*Control!$C$8</f>
        <v>966.80552964177718</v>
      </c>
      <c r="O221" s="12">
        <f>'Solar 1MW'!O221*Control!$C$8</f>
        <v>1045.2950699153062</v>
      </c>
      <c r="P221" s="12">
        <f>'Solar 1MW'!P221*Control!$C$8</f>
        <v>889.41704504342783</v>
      </c>
      <c r="Q221" s="12">
        <f>'Solar 1MW'!Q221*Control!$C$8</f>
        <v>441.58624321423991</v>
      </c>
      <c r="R221" s="12">
        <f>'Solar 1MW'!R221*Control!$C$8</f>
        <v>337.30840609132179</v>
      </c>
      <c r="S221" s="12">
        <f>'Solar 1MW'!S221*Control!$C$8</f>
        <v>61.501037673844735</v>
      </c>
      <c r="T221" s="12">
        <f>'Solar 1MW'!T221*Control!$C$8</f>
        <v>37.029288824634996</v>
      </c>
      <c r="U221" s="12">
        <f>'Solar 1MW'!U221*Control!$C$8</f>
        <v>14.858746336550961</v>
      </c>
      <c r="V221" s="12">
        <f>'Solar 1MW'!V221*Control!$C$8</f>
        <v>1.2561472317122315</v>
      </c>
      <c r="W221" s="12">
        <f>'Solar 1MW'!W221*Control!$C$8</f>
        <v>0</v>
      </c>
      <c r="X221" s="12">
        <f>'Solar 1MW'!X221*Control!$C$8</f>
        <v>0</v>
      </c>
      <c r="Y221" s="12">
        <f>'Solar 1MW'!Y221*Control!$C$8</f>
        <v>0</v>
      </c>
      <c r="Z221" s="12">
        <f>'Solar 1MW'!Z221*Control!$C$8</f>
        <v>0</v>
      </c>
      <c r="AB221" s="7">
        <f t="shared" si="3"/>
        <v>7996.0945462675681</v>
      </c>
    </row>
    <row r="222" spans="2:28" x14ac:dyDescent="0.2">
      <c r="B222" s="6">
        <v>44416</v>
      </c>
      <c r="C222" s="12">
        <f>'Solar 1MW'!C222*Control!$C$8</f>
        <v>0</v>
      </c>
      <c r="D222" s="12">
        <f>'Solar 1MW'!D222*Control!$C$8</f>
        <v>0</v>
      </c>
      <c r="E222" s="12">
        <f>'Solar 1MW'!E222*Control!$C$8</f>
        <v>0</v>
      </c>
      <c r="F222" s="12">
        <f>'Solar 1MW'!F222*Control!$C$8</f>
        <v>0</v>
      </c>
      <c r="G222" s="12">
        <f>'Solar 1MW'!G222*Control!$C$8</f>
        <v>0</v>
      </c>
      <c r="H222" s="12">
        <f>'Solar 1MW'!H222*Control!$C$8</f>
        <v>23.062397584979646</v>
      </c>
      <c r="I222" s="12">
        <f>'Solar 1MW'!I222*Control!$C$8</f>
        <v>49.252579755809236</v>
      </c>
      <c r="J222" s="12">
        <f>'Solar 1MW'!J222*Control!$C$8</f>
        <v>50.466886871864631</v>
      </c>
      <c r="K222" s="12">
        <f>'Solar 1MW'!K222*Control!$C$8</f>
        <v>162.01247791930862</v>
      </c>
      <c r="L222" s="12">
        <f>'Solar 1MW'!L222*Control!$C$8</f>
        <v>366.13247073084926</v>
      </c>
      <c r="M222" s="12">
        <f>'Solar 1MW'!M222*Control!$C$8</f>
        <v>665.3994032447099</v>
      </c>
      <c r="N222" s="12">
        <f>'Solar 1MW'!N222*Control!$C$8</f>
        <v>765.74489867055752</v>
      </c>
      <c r="O222" s="12">
        <f>'Solar 1MW'!O222*Control!$C$8</f>
        <v>742.51262392426429</v>
      </c>
      <c r="P222" s="12">
        <f>'Solar 1MW'!P222*Control!$C$8</f>
        <v>682.26128444174867</v>
      </c>
      <c r="Q222" s="12">
        <f>'Solar 1MW'!Q222*Control!$C$8</f>
        <v>664.14105390164741</v>
      </c>
      <c r="R222" s="12">
        <f>'Solar 1MW'!R222*Control!$C$8</f>
        <v>390.11189039958572</v>
      </c>
      <c r="S222" s="12">
        <f>'Solar 1MW'!S222*Control!$C$8</f>
        <v>288.75971549928823</v>
      </c>
      <c r="T222" s="12">
        <f>'Solar 1MW'!T222*Control!$C$8</f>
        <v>134.18722807083708</v>
      </c>
      <c r="U222" s="12">
        <f>'Solar 1MW'!U222*Control!$C$8</f>
        <v>65.647298759235966</v>
      </c>
      <c r="V222" s="12">
        <f>'Solar 1MW'!V222*Control!$C$8</f>
        <v>1.2489903698235632</v>
      </c>
      <c r="W222" s="12">
        <f>'Solar 1MW'!W222*Control!$C$8</f>
        <v>0</v>
      </c>
      <c r="X222" s="12">
        <f>'Solar 1MW'!X222*Control!$C$8</f>
        <v>0</v>
      </c>
      <c r="Y222" s="12">
        <f>'Solar 1MW'!Y222*Control!$C$8</f>
        <v>0</v>
      </c>
      <c r="Z222" s="12">
        <f>'Solar 1MW'!Z222*Control!$C$8</f>
        <v>0</v>
      </c>
      <c r="AB222" s="7">
        <f t="shared" si="3"/>
        <v>5050.9412001445089</v>
      </c>
    </row>
    <row r="223" spans="2:28" x14ac:dyDescent="0.2">
      <c r="B223" s="6">
        <v>44417</v>
      </c>
      <c r="C223" s="12">
        <f>'Solar 1MW'!C223*Control!$C$8</f>
        <v>0</v>
      </c>
      <c r="D223" s="12">
        <f>'Solar 1MW'!D223*Control!$C$8</f>
        <v>0</v>
      </c>
      <c r="E223" s="12">
        <f>'Solar 1MW'!E223*Control!$C$8</f>
        <v>0</v>
      </c>
      <c r="F223" s="12">
        <f>'Solar 1MW'!F223*Control!$C$8</f>
        <v>0</v>
      </c>
      <c r="G223" s="12">
        <f>'Solar 1MW'!G223*Control!$C$8</f>
        <v>0</v>
      </c>
      <c r="H223" s="12">
        <f>'Solar 1MW'!H223*Control!$C$8</f>
        <v>72.25992455702989</v>
      </c>
      <c r="I223" s="12">
        <f>'Solar 1MW'!I223*Control!$C$8</f>
        <v>311.48865050835622</v>
      </c>
      <c r="J223" s="12">
        <f>'Solar 1MW'!J223*Control!$C$8</f>
        <v>627.05907169827162</v>
      </c>
      <c r="K223" s="12">
        <f>'Solar 1MW'!K223*Control!$C$8</f>
        <v>907.584463683894</v>
      </c>
      <c r="L223" s="12">
        <f>'Solar 1MW'!L223*Control!$C$8</f>
        <v>1163.1866739934828</v>
      </c>
      <c r="M223" s="12">
        <f>'Solar 1MW'!M223*Control!$C$8</f>
        <v>1321.502750717545</v>
      </c>
      <c r="N223" s="12">
        <f>'Solar 1MW'!N223*Control!$C$8</f>
        <v>1410.3736730713404</v>
      </c>
      <c r="O223" s="12">
        <f>'Solar 1MW'!O223*Control!$C$8</f>
        <v>1445.5288078431518</v>
      </c>
      <c r="P223" s="12">
        <f>'Solar 1MW'!P223*Control!$C$8</f>
        <v>1409.3512642301023</v>
      </c>
      <c r="Q223" s="12">
        <f>'Solar 1MW'!Q223*Control!$C$8</f>
        <v>1305.9306775971456</v>
      </c>
      <c r="R223" s="12">
        <f>'Solar 1MW'!R223*Control!$C$8</f>
        <v>1112.2235255994478</v>
      </c>
      <c r="S223" s="12">
        <f>'Solar 1MW'!S223*Control!$C$8</f>
        <v>842.46488518040485</v>
      </c>
      <c r="T223" s="12">
        <f>'Solar 1MW'!T223*Control!$C$8</f>
        <v>505.41601364108976</v>
      </c>
      <c r="U223" s="12">
        <f>'Solar 1MW'!U223*Control!$C$8</f>
        <v>201.4302710907443</v>
      </c>
      <c r="V223" s="12">
        <f>'Solar 1MW'!V223*Control!$C$8</f>
        <v>9.0467453082806166</v>
      </c>
      <c r="W223" s="12">
        <f>'Solar 1MW'!W223*Control!$C$8</f>
        <v>0</v>
      </c>
      <c r="X223" s="12">
        <f>'Solar 1MW'!X223*Control!$C$8</f>
        <v>0</v>
      </c>
      <c r="Y223" s="12">
        <f>'Solar 1MW'!Y223*Control!$C$8</f>
        <v>0</v>
      </c>
      <c r="Z223" s="12">
        <f>'Solar 1MW'!Z223*Control!$C$8</f>
        <v>0</v>
      </c>
      <c r="AB223" s="7">
        <f t="shared" si="3"/>
        <v>12644.847398720287</v>
      </c>
    </row>
    <row r="224" spans="2:28" x14ac:dyDescent="0.2">
      <c r="B224" s="6">
        <v>44418</v>
      </c>
      <c r="C224" s="12">
        <f>'Solar 1MW'!C224*Control!$C$8</f>
        <v>0</v>
      </c>
      <c r="D224" s="12">
        <f>'Solar 1MW'!D224*Control!$C$8</f>
        <v>0</v>
      </c>
      <c r="E224" s="12">
        <f>'Solar 1MW'!E224*Control!$C$8</f>
        <v>0</v>
      </c>
      <c r="F224" s="12">
        <f>'Solar 1MW'!F224*Control!$C$8</f>
        <v>0</v>
      </c>
      <c r="G224" s="12">
        <f>'Solar 1MW'!G224*Control!$C$8</f>
        <v>0</v>
      </c>
      <c r="H224" s="12">
        <f>'Solar 1MW'!H224*Control!$C$8</f>
        <v>69.572562241251845</v>
      </c>
      <c r="I224" s="12">
        <f>'Solar 1MW'!I224*Control!$C$8</f>
        <v>323.88339153752264</v>
      </c>
      <c r="J224" s="12">
        <f>'Solar 1MW'!J224*Control!$C$8</f>
        <v>650.27561707777659</v>
      </c>
      <c r="K224" s="12">
        <f>'Solar 1MW'!K224*Control!$C$8</f>
        <v>967.98523215089836</v>
      </c>
      <c r="L224" s="12">
        <f>'Solar 1MW'!L224*Control!$C$8</f>
        <v>1219.1045729258265</v>
      </c>
      <c r="M224" s="12">
        <f>'Solar 1MW'!M224*Control!$C$8</f>
        <v>1424.4514563468533</v>
      </c>
      <c r="N224" s="12">
        <f>'Solar 1MW'!N224*Control!$C$8</f>
        <v>1515.5244900510083</v>
      </c>
      <c r="O224" s="12">
        <f>'Solar 1MW'!O224*Control!$C$8</f>
        <v>1532.7481466841775</v>
      </c>
      <c r="P224" s="12">
        <f>'Solar 1MW'!P224*Control!$C$8</f>
        <v>1446.9444508540971</v>
      </c>
      <c r="Q224" s="12">
        <f>'Solar 1MW'!Q224*Control!$C$8</f>
        <v>1305.1442092577313</v>
      </c>
      <c r="R224" s="12">
        <f>'Solar 1MW'!R224*Control!$C$8</f>
        <v>1103.493727031951</v>
      </c>
      <c r="S224" s="12">
        <f>'Solar 1MW'!S224*Control!$C$8</f>
        <v>805.89410739764833</v>
      </c>
      <c r="T224" s="12">
        <f>'Solar 1MW'!T224*Control!$C$8</f>
        <v>475.67178104444781</v>
      </c>
      <c r="U224" s="12">
        <f>'Solar 1MW'!U224*Control!$C$8</f>
        <v>181.9809090570331</v>
      </c>
      <c r="V224" s="12">
        <f>'Solar 1MW'!V224*Control!$C$8</f>
        <v>5.6205746344569469</v>
      </c>
      <c r="W224" s="12">
        <f>'Solar 1MW'!W224*Control!$C$8</f>
        <v>0</v>
      </c>
      <c r="X224" s="12">
        <f>'Solar 1MW'!X224*Control!$C$8</f>
        <v>0</v>
      </c>
      <c r="Y224" s="12">
        <f>'Solar 1MW'!Y224*Control!$C$8</f>
        <v>0</v>
      </c>
      <c r="Z224" s="12">
        <f>'Solar 1MW'!Z224*Control!$C$8</f>
        <v>0</v>
      </c>
      <c r="AB224" s="7">
        <f t="shared" si="3"/>
        <v>13028.295228292678</v>
      </c>
    </row>
    <row r="225" spans="2:28" x14ac:dyDescent="0.2">
      <c r="B225" s="6">
        <v>44419</v>
      </c>
      <c r="C225" s="12">
        <f>'Solar 1MW'!C225*Control!$C$8</f>
        <v>0</v>
      </c>
      <c r="D225" s="12">
        <f>'Solar 1MW'!D225*Control!$C$8</f>
        <v>0</v>
      </c>
      <c r="E225" s="12">
        <f>'Solar 1MW'!E225*Control!$C$8</f>
        <v>0</v>
      </c>
      <c r="F225" s="12">
        <f>'Solar 1MW'!F225*Control!$C$8</f>
        <v>0</v>
      </c>
      <c r="G225" s="12">
        <f>'Solar 1MW'!G225*Control!$C$8</f>
        <v>0</v>
      </c>
      <c r="H225" s="12">
        <f>'Solar 1MW'!H225*Control!$C$8</f>
        <v>61.878542476763513</v>
      </c>
      <c r="I225" s="12">
        <f>'Solar 1MW'!I225*Control!$C$8</f>
        <v>256.68753661798036</v>
      </c>
      <c r="J225" s="12">
        <f>'Solar 1MW'!J225*Control!$C$8</f>
        <v>515.26259725055456</v>
      </c>
      <c r="K225" s="12">
        <f>'Solar 1MW'!K225*Control!$C$8</f>
        <v>783.99882882835925</v>
      </c>
      <c r="L225" s="12">
        <f>'Solar 1MW'!L225*Control!$C$8</f>
        <v>993.54545318185717</v>
      </c>
      <c r="M225" s="12">
        <f>'Solar 1MW'!M225*Control!$C$8</f>
        <v>1225.8682006447882</v>
      </c>
      <c r="N225" s="12">
        <f>'Solar 1MW'!N225*Control!$C$8</f>
        <v>1294.4482398416994</v>
      </c>
      <c r="O225" s="12">
        <f>'Solar 1MW'!O225*Control!$C$8</f>
        <v>1249.3049571593292</v>
      </c>
      <c r="P225" s="12">
        <f>'Solar 1MW'!P225*Control!$C$8</f>
        <v>1200.5439201156535</v>
      </c>
      <c r="Q225" s="12">
        <f>'Solar 1MW'!Q225*Control!$C$8</f>
        <v>1032.7902233186219</v>
      </c>
      <c r="R225" s="12">
        <f>'Solar 1MW'!R225*Control!$C$8</f>
        <v>807.38839724253501</v>
      </c>
      <c r="S225" s="12">
        <f>'Solar 1MW'!S225*Control!$C$8</f>
        <v>564.2674394794484</v>
      </c>
      <c r="T225" s="12">
        <f>'Solar 1MW'!T225*Control!$C$8</f>
        <v>312.98294035324301</v>
      </c>
      <c r="U225" s="12">
        <f>'Solar 1MW'!U225*Control!$C$8</f>
        <v>113.37727580993948</v>
      </c>
      <c r="V225" s="12">
        <f>'Solar 1MW'!V225*Control!$C$8</f>
        <v>0.75985425080834568</v>
      </c>
      <c r="W225" s="12">
        <f>'Solar 1MW'!W225*Control!$C$8</f>
        <v>0</v>
      </c>
      <c r="X225" s="12">
        <f>'Solar 1MW'!X225*Control!$C$8</f>
        <v>0</v>
      </c>
      <c r="Y225" s="12">
        <f>'Solar 1MW'!Y225*Control!$C$8</f>
        <v>0</v>
      </c>
      <c r="Z225" s="12">
        <f>'Solar 1MW'!Z225*Control!$C$8</f>
        <v>0</v>
      </c>
      <c r="AB225" s="7">
        <f t="shared" si="3"/>
        <v>10413.104406571581</v>
      </c>
    </row>
    <row r="226" spans="2:28" x14ac:dyDescent="0.2">
      <c r="B226" s="6">
        <v>44420</v>
      </c>
      <c r="C226" s="12">
        <f>'Solar 1MW'!C226*Control!$C$8</f>
        <v>0</v>
      </c>
      <c r="D226" s="12">
        <f>'Solar 1MW'!D226*Control!$C$8</f>
        <v>0</v>
      </c>
      <c r="E226" s="12">
        <f>'Solar 1MW'!E226*Control!$C$8</f>
        <v>0</v>
      </c>
      <c r="F226" s="12">
        <f>'Solar 1MW'!F226*Control!$C$8</f>
        <v>0</v>
      </c>
      <c r="G226" s="12">
        <f>'Solar 1MW'!G226*Control!$C$8</f>
        <v>0</v>
      </c>
      <c r="H226" s="12">
        <f>'Solar 1MW'!H226*Control!$C$8</f>
        <v>42.173578232742742</v>
      </c>
      <c r="I226" s="12">
        <f>'Solar 1MW'!I226*Control!$C$8</f>
        <v>173.13314023862426</v>
      </c>
      <c r="J226" s="12">
        <f>'Solar 1MW'!J226*Control!$C$8</f>
        <v>379.77769641968422</v>
      </c>
      <c r="K226" s="12">
        <f>'Solar 1MW'!K226*Control!$C$8</f>
        <v>588.56144648395048</v>
      </c>
      <c r="L226" s="12">
        <f>'Solar 1MW'!L226*Control!$C$8</f>
        <v>686.27227297276067</v>
      </c>
      <c r="M226" s="12">
        <f>'Solar 1MW'!M226*Control!$C$8</f>
        <v>889.65298554525214</v>
      </c>
      <c r="N226" s="12">
        <f>'Solar 1MW'!N226*Control!$C$8</f>
        <v>915.68508757985933</v>
      </c>
      <c r="O226" s="12">
        <f>'Solar 1MW'!O226*Control!$C$8</f>
        <v>883.28259199599756</v>
      </c>
      <c r="P226" s="12">
        <f>'Solar 1MW'!P226*Control!$C$8</f>
        <v>817.69113248886015</v>
      </c>
      <c r="Q226" s="12">
        <f>'Solar 1MW'!Q226*Control!$C$8</f>
        <v>762.92934201545506</v>
      </c>
      <c r="R226" s="12">
        <f>'Solar 1MW'!R226*Control!$C$8</f>
        <v>639.05271387433686</v>
      </c>
      <c r="S226" s="12">
        <f>'Solar 1MW'!S226*Control!$C$8</f>
        <v>432.66769224528377</v>
      </c>
      <c r="T226" s="12">
        <f>'Solar 1MW'!T226*Control!$C$8</f>
        <v>257.95375064443709</v>
      </c>
      <c r="U226" s="12">
        <f>'Solar 1MW'!U226*Control!$C$8</f>
        <v>92.653835066377411</v>
      </c>
      <c r="V226" s="12">
        <f>'Solar 1MW'!V226*Control!$C$8</f>
        <v>0.67283939373556745</v>
      </c>
      <c r="W226" s="12">
        <f>'Solar 1MW'!W226*Control!$C$8</f>
        <v>0</v>
      </c>
      <c r="X226" s="12">
        <f>'Solar 1MW'!X226*Control!$C$8</f>
        <v>0</v>
      </c>
      <c r="Y226" s="12">
        <f>'Solar 1MW'!Y226*Control!$C$8</f>
        <v>0</v>
      </c>
      <c r="Z226" s="12">
        <f>'Solar 1MW'!Z226*Control!$C$8</f>
        <v>0</v>
      </c>
      <c r="AB226" s="7">
        <f t="shared" si="3"/>
        <v>7562.1601051973576</v>
      </c>
    </row>
    <row r="227" spans="2:28" x14ac:dyDescent="0.2">
      <c r="B227" s="6">
        <v>44421</v>
      </c>
      <c r="C227" s="12">
        <f>'Solar 1MW'!C227*Control!$C$8</f>
        <v>0</v>
      </c>
      <c r="D227" s="12">
        <f>'Solar 1MW'!D227*Control!$C$8</f>
        <v>0</v>
      </c>
      <c r="E227" s="12">
        <f>'Solar 1MW'!E227*Control!$C$8</f>
        <v>0</v>
      </c>
      <c r="F227" s="12">
        <f>'Solar 1MW'!F227*Control!$C$8</f>
        <v>0</v>
      </c>
      <c r="G227" s="12">
        <f>'Solar 1MW'!G227*Control!$C$8</f>
        <v>0</v>
      </c>
      <c r="H227" s="12">
        <f>'Solar 1MW'!H227*Control!$C$8</f>
        <v>31.817363139337619</v>
      </c>
      <c r="I227" s="12">
        <f>'Solar 1MW'!I227*Control!$C$8</f>
        <v>209.37360131882693</v>
      </c>
      <c r="J227" s="12">
        <f>'Solar 1MW'!J227*Control!$C$8</f>
        <v>532.68287096857716</v>
      </c>
      <c r="K227" s="12">
        <f>'Solar 1MW'!K227*Control!$C$8</f>
        <v>1068.2599454261986</v>
      </c>
      <c r="L227" s="12">
        <f>'Solar 1MW'!L227*Control!$C$8</f>
        <v>1081.6299071962387</v>
      </c>
      <c r="M227" s="12">
        <f>'Solar 1MW'!M227*Control!$C$8</f>
        <v>701.49830002381816</v>
      </c>
      <c r="N227" s="12">
        <f>'Solar 1MW'!N227*Control!$C$8</f>
        <v>964.76071195930047</v>
      </c>
      <c r="O227" s="12">
        <f>'Solar 1MW'!O227*Control!$C$8</f>
        <v>992.60169117456007</v>
      </c>
      <c r="P227" s="12">
        <f>'Solar 1MW'!P227*Control!$C$8</f>
        <v>728.41124659856916</v>
      </c>
      <c r="Q227" s="12">
        <f>'Solar 1MW'!Q227*Control!$C$8</f>
        <v>650.17337619365264</v>
      </c>
      <c r="R227" s="12">
        <f>'Solar 1MW'!R227*Control!$C$8</f>
        <v>941.24530861081826</v>
      </c>
      <c r="S227" s="12">
        <f>'Solar 1MW'!S227*Control!$C$8</f>
        <v>519.83197830255062</v>
      </c>
      <c r="T227" s="12">
        <f>'Solar 1MW'!T227*Control!$C$8</f>
        <v>401.75162182291461</v>
      </c>
      <c r="U227" s="12">
        <f>'Solar 1MW'!U227*Control!$C$8</f>
        <v>149.67278967390106</v>
      </c>
      <c r="V227" s="12">
        <f>'Solar 1MW'!V227*Control!$C$8</f>
        <v>0.52098808676148944</v>
      </c>
      <c r="W227" s="12">
        <f>'Solar 1MW'!W227*Control!$C$8</f>
        <v>0</v>
      </c>
      <c r="X227" s="12">
        <f>'Solar 1MW'!X227*Control!$C$8</f>
        <v>0</v>
      </c>
      <c r="Y227" s="12">
        <f>'Solar 1MW'!Y227*Control!$C$8</f>
        <v>0</v>
      </c>
      <c r="Z227" s="12">
        <f>'Solar 1MW'!Z227*Control!$C$8</f>
        <v>0</v>
      </c>
      <c r="AB227" s="7">
        <f t="shared" si="3"/>
        <v>8974.231700496026</v>
      </c>
    </row>
    <row r="228" spans="2:28" x14ac:dyDescent="0.2">
      <c r="B228" s="6">
        <v>44422</v>
      </c>
      <c r="C228" s="12">
        <f>'Solar 1MW'!C228*Control!$C$8</f>
        <v>0</v>
      </c>
      <c r="D228" s="12">
        <f>'Solar 1MW'!D228*Control!$C$8</f>
        <v>0</v>
      </c>
      <c r="E228" s="12">
        <f>'Solar 1MW'!E228*Control!$C$8</f>
        <v>0</v>
      </c>
      <c r="F228" s="12">
        <f>'Solar 1MW'!F228*Control!$C$8</f>
        <v>0</v>
      </c>
      <c r="G228" s="12">
        <f>'Solar 1MW'!G228*Control!$C$8</f>
        <v>0</v>
      </c>
      <c r="H228" s="12">
        <f>'Solar 1MW'!H228*Control!$C$8</f>
        <v>29.88579689773654</v>
      </c>
      <c r="I228" s="12">
        <f>'Solar 1MW'!I228*Control!$C$8</f>
        <v>266.36896187616816</v>
      </c>
      <c r="J228" s="12">
        <f>'Solar 1MW'!J228*Control!$C$8</f>
        <v>543.36311101782098</v>
      </c>
      <c r="K228" s="12">
        <f>'Solar 1MW'!K228*Control!$C$8</f>
        <v>831.76891576437276</v>
      </c>
      <c r="L228" s="12">
        <f>'Solar 1MW'!L228*Control!$C$8</f>
        <v>1060.7098493678229</v>
      </c>
      <c r="M228" s="12">
        <f>'Solar 1MW'!M228*Control!$C$8</f>
        <v>1189.1401291941486</v>
      </c>
      <c r="N228" s="12">
        <f>'Solar 1MW'!N228*Control!$C$8</f>
        <v>1201.4090352890089</v>
      </c>
      <c r="O228" s="12">
        <f>'Solar 1MW'!O228*Control!$C$8</f>
        <v>1223.5087956265461</v>
      </c>
      <c r="P228" s="12">
        <f>'Solar 1MW'!P228*Control!$C$8</f>
        <v>1145.7270768584892</v>
      </c>
      <c r="Q228" s="12">
        <f>'Solar 1MW'!Q228*Control!$C$8</f>
        <v>984.65836094647773</v>
      </c>
      <c r="R228" s="12">
        <f>'Solar 1MW'!R228*Control!$C$8</f>
        <v>777.13296022527402</v>
      </c>
      <c r="S228" s="12">
        <f>'Solar 1MW'!S228*Control!$C$8</f>
        <v>553.01307754243226</v>
      </c>
      <c r="T228" s="12">
        <f>'Solar 1MW'!T228*Control!$C$8</f>
        <v>306.15639516712849</v>
      </c>
      <c r="U228" s="12">
        <f>'Solar 1MW'!U228*Control!$C$8</f>
        <v>105.26092254718579</v>
      </c>
      <c r="V228" s="12">
        <f>'Solar 1MW'!V228*Control!$C$8</f>
        <v>0</v>
      </c>
      <c r="W228" s="12">
        <f>'Solar 1MW'!W228*Control!$C$8</f>
        <v>0</v>
      </c>
      <c r="X228" s="12">
        <f>'Solar 1MW'!X228*Control!$C$8</f>
        <v>0</v>
      </c>
      <c r="Y228" s="12">
        <f>'Solar 1MW'!Y228*Control!$C$8</f>
        <v>0</v>
      </c>
      <c r="Z228" s="12">
        <f>'Solar 1MW'!Z228*Control!$C$8</f>
        <v>0</v>
      </c>
      <c r="AB228" s="7">
        <f t="shared" si="3"/>
        <v>10218.103388320613</v>
      </c>
    </row>
    <row r="229" spans="2:28" x14ac:dyDescent="0.2">
      <c r="B229" s="6">
        <v>44423</v>
      </c>
      <c r="C229" s="12">
        <f>'Solar 1MW'!C229*Control!$C$8</f>
        <v>0</v>
      </c>
      <c r="D229" s="12">
        <f>'Solar 1MW'!D229*Control!$C$8</f>
        <v>0</v>
      </c>
      <c r="E229" s="12">
        <f>'Solar 1MW'!E229*Control!$C$8</f>
        <v>0</v>
      </c>
      <c r="F229" s="12">
        <f>'Solar 1MW'!F229*Control!$C$8</f>
        <v>0</v>
      </c>
      <c r="G229" s="12">
        <f>'Solar 1MW'!G229*Control!$C$8</f>
        <v>0</v>
      </c>
      <c r="H229" s="12">
        <f>'Solar 1MW'!H229*Control!$C$8</f>
        <v>10.808434388568244</v>
      </c>
      <c r="I229" s="12">
        <f>'Solar 1MW'!I229*Control!$C$8</f>
        <v>133.90409946864796</v>
      </c>
      <c r="J229" s="12">
        <f>'Solar 1MW'!J229*Control!$C$8</f>
        <v>255.66512777674197</v>
      </c>
      <c r="K229" s="12">
        <f>'Solar 1MW'!K229*Control!$C$8</f>
        <v>379.37659756658303</v>
      </c>
      <c r="L229" s="12">
        <f>'Solar 1MW'!L229*Control!$C$8</f>
        <v>494.75150295863432</v>
      </c>
      <c r="M229" s="12">
        <f>'Solar 1MW'!M229*Control!$C$8</f>
        <v>583.04043874126342</v>
      </c>
      <c r="N229" s="12">
        <f>'Solar 1MW'!N229*Control!$C$8</f>
        <v>577.44864884802905</v>
      </c>
      <c r="O229" s="12">
        <f>'Solar 1MW'!O229*Control!$C$8</f>
        <v>589.75687835985991</v>
      </c>
      <c r="P229" s="12">
        <f>'Solar 1MW'!P229*Control!$C$8</f>
        <v>531.7155149110979</v>
      </c>
      <c r="Q229" s="12">
        <f>'Solar 1MW'!Q229*Control!$C$8</f>
        <v>481.20065347052906</v>
      </c>
      <c r="R229" s="12">
        <f>'Solar 1MW'!R229*Control!$C$8</f>
        <v>380.10014843884403</v>
      </c>
      <c r="S229" s="12">
        <f>'Solar 1MW'!S229*Control!$C$8</f>
        <v>295.33459081679013</v>
      </c>
      <c r="T229" s="12">
        <f>'Solar 1MW'!T229*Control!$C$8</f>
        <v>169.6412208116256</v>
      </c>
      <c r="U229" s="12">
        <f>'Solar 1MW'!U229*Control!$C$8</f>
        <v>57.169956528691174</v>
      </c>
      <c r="V229" s="12">
        <f>'Solar 1MW'!V229*Control!$C$8</f>
        <v>0</v>
      </c>
      <c r="W229" s="12">
        <f>'Solar 1MW'!W229*Control!$C$8</f>
        <v>0</v>
      </c>
      <c r="X229" s="12">
        <f>'Solar 1MW'!X229*Control!$C$8</f>
        <v>0</v>
      </c>
      <c r="Y229" s="12">
        <f>'Solar 1MW'!Y229*Control!$C$8</f>
        <v>0</v>
      </c>
      <c r="Z229" s="12">
        <f>'Solar 1MW'!Z229*Control!$C$8</f>
        <v>0</v>
      </c>
      <c r="AB229" s="7">
        <f t="shared" si="3"/>
        <v>4939.9138130859055</v>
      </c>
    </row>
    <row r="230" spans="2:28" x14ac:dyDescent="0.2">
      <c r="B230" s="6">
        <v>44424</v>
      </c>
      <c r="C230" s="12">
        <f>'Solar 1MW'!C230*Control!$C$8</f>
        <v>0</v>
      </c>
      <c r="D230" s="12">
        <f>'Solar 1MW'!D230*Control!$C$8</f>
        <v>0</v>
      </c>
      <c r="E230" s="12">
        <f>'Solar 1MW'!E230*Control!$C$8</f>
        <v>0</v>
      </c>
      <c r="F230" s="12">
        <f>'Solar 1MW'!F230*Control!$C$8</f>
        <v>0</v>
      </c>
      <c r="G230" s="12">
        <f>'Solar 1MW'!G230*Control!$C$8</f>
        <v>0</v>
      </c>
      <c r="H230" s="12">
        <f>'Solar 1MW'!H230*Control!$C$8</f>
        <v>10.709339377802065</v>
      </c>
      <c r="I230" s="12">
        <f>'Solar 1MW'!I230*Control!$C$8</f>
        <v>126.62140264567326</v>
      </c>
      <c r="J230" s="12">
        <f>'Solar 1MW'!J230*Control!$C$8</f>
        <v>240.00654313900688</v>
      </c>
      <c r="K230" s="12">
        <f>'Solar 1MW'!K230*Control!$C$8</f>
        <v>392.16457276545651</v>
      </c>
      <c r="L230" s="12">
        <f>'Solar 1MW'!L230*Control!$C$8</f>
        <v>459.98173767313614</v>
      </c>
      <c r="M230" s="12">
        <f>'Solar 1MW'!M230*Control!$C$8</f>
        <v>409.4826055993554</v>
      </c>
      <c r="N230" s="12">
        <f>'Solar 1MW'!N230*Control!$C$8</f>
        <v>498.71530338928142</v>
      </c>
      <c r="O230" s="12">
        <f>'Solar 1MW'!O230*Control!$C$8</f>
        <v>295.19302651569564</v>
      </c>
      <c r="P230" s="12">
        <f>'Solar 1MW'!P230*Control!$C$8</f>
        <v>359.33738427831116</v>
      </c>
      <c r="Q230" s="12">
        <f>'Solar 1MW'!Q230*Control!$C$8</f>
        <v>292.63700441259977</v>
      </c>
      <c r="R230" s="12">
        <f>'Solar 1MW'!R230*Control!$C$8</f>
        <v>254.34386096652622</v>
      </c>
      <c r="S230" s="12">
        <f>'Solar 1MW'!S230*Control!$C$8</f>
        <v>375.4914439698772</v>
      </c>
      <c r="T230" s="12">
        <f>'Solar 1MW'!T230*Control!$C$8</f>
        <v>206.99060225040216</v>
      </c>
      <c r="U230" s="12">
        <f>'Solar 1MW'!U230*Control!$C$8</f>
        <v>124.72601394768522</v>
      </c>
      <c r="V230" s="12">
        <f>'Solar 1MW'!V230*Control!$C$8</f>
        <v>1.4205191146497826</v>
      </c>
      <c r="W230" s="12">
        <f>'Solar 1MW'!W230*Control!$C$8</f>
        <v>0</v>
      </c>
      <c r="X230" s="12">
        <f>'Solar 1MW'!X230*Control!$C$8</f>
        <v>0</v>
      </c>
      <c r="Y230" s="12">
        <f>'Solar 1MW'!Y230*Control!$C$8</f>
        <v>0</v>
      </c>
      <c r="Z230" s="12">
        <f>'Solar 1MW'!Z230*Control!$C$8</f>
        <v>0</v>
      </c>
      <c r="AB230" s="7">
        <f t="shared" si="3"/>
        <v>4047.8213600454592</v>
      </c>
    </row>
    <row r="231" spans="2:28" x14ac:dyDescent="0.2">
      <c r="B231" s="6">
        <v>44425</v>
      </c>
      <c r="C231" s="12">
        <f>'Solar 1MW'!C231*Control!$C$8</f>
        <v>0</v>
      </c>
      <c r="D231" s="12">
        <f>'Solar 1MW'!D231*Control!$C$8</f>
        <v>0</v>
      </c>
      <c r="E231" s="12">
        <f>'Solar 1MW'!E231*Control!$C$8</f>
        <v>0</v>
      </c>
      <c r="F231" s="12">
        <f>'Solar 1MW'!F231*Control!$C$8</f>
        <v>0</v>
      </c>
      <c r="G231" s="12">
        <f>'Solar 1MW'!G231*Control!$C$8</f>
        <v>0</v>
      </c>
      <c r="H231" s="12">
        <f>'Solar 1MW'!H231*Control!$C$8</f>
        <v>10.134431021690345</v>
      </c>
      <c r="I231" s="12">
        <f>'Solar 1MW'!I231*Control!$C$8</f>
        <v>53.298959362094877</v>
      </c>
      <c r="J231" s="12">
        <f>'Solar 1MW'!J231*Control!$C$8</f>
        <v>63.57652762155859</v>
      </c>
      <c r="K231" s="12">
        <f>'Solar 1MW'!K231*Control!$C$8</f>
        <v>181.64272767108505</v>
      </c>
      <c r="L231" s="12">
        <f>'Solar 1MW'!L231*Control!$C$8</f>
        <v>467.28802854629322</v>
      </c>
      <c r="M231" s="12">
        <f>'Solar 1MW'!M231*Control!$C$8</f>
        <v>560.58676765099028</v>
      </c>
      <c r="N231" s="12">
        <f>'Solar 1MW'!N231*Control!$C$8</f>
        <v>616.90576543643544</v>
      </c>
      <c r="O231" s="12">
        <f>'Solar 1MW'!O231*Control!$C$8</f>
        <v>524.75527010728285</v>
      </c>
      <c r="P231" s="12">
        <f>'Solar 1MW'!P231*Control!$C$8</f>
        <v>484.35439151157965</v>
      </c>
      <c r="Q231" s="12">
        <f>'Solar 1MW'!Q231*Control!$C$8</f>
        <v>426.46245704730637</v>
      </c>
      <c r="R231" s="12">
        <f>'Solar 1MW'!R231*Control!$C$8</f>
        <v>393.525162992643</v>
      </c>
      <c r="S231" s="12">
        <f>'Solar 1MW'!S231*Control!$C$8</f>
        <v>314.97270525196075</v>
      </c>
      <c r="T231" s="12">
        <f>'Solar 1MW'!T231*Control!$C$8</f>
        <v>215.75185955147538</v>
      </c>
      <c r="U231" s="12">
        <f>'Solar 1MW'!U231*Control!$C$8</f>
        <v>53.201437288007533</v>
      </c>
      <c r="V231" s="12">
        <f>'Solar 1MW'!V231*Control!$C$8</f>
        <v>0.84498158386653011</v>
      </c>
      <c r="W231" s="12">
        <f>'Solar 1MW'!W231*Control!$C$8</f>
        <v>0</v>
      </c>
      <c r="X231" s="12">
        <f>'Solar 1MW'!X231*Control!$C$8</f>
        <v>0</v>
      </c>
      <c r="Y231" s="12">
        <f>'Solar 1MW'!Y231*Control!$C$8</f>
        <v>0</v>
      </c>
      <c r="Z231" s="12">
        <f>'Solar 1MW'!Z231*Control!$C$8</f>
        <v>0</v>
      </c>
      <c r="AB231" s="7">
        <f t="shared" si="3"/>
        <v>4367.3014726442707</v>
      </c>
    </row>
    <row r="232" spans="2:28" x14ac:dyDescent="0.2">
      <c r="B232" s="6">
        <v>44426</v>
      </c>
      <c r="C232" s="12">
        <f>'Solar 1MW'!C232*Control!$C$8</f>
        <v>0</v>
      </c>
      <c r="D232" s="12">
        <f>'Solar 1MW'!D232*Control!$C$8</f>
        <v>0</v>
      </c>
      <c r="E232" s="12">
        <f>'Solar 1MW'!E232*Control!$C$8</f>
        <v>0</v>
      </c>
      <c r="F232" s="12">
        <f>'Solar 1MW'!F232*Control!$C$8</f>
        <v>0</v>
      </c>
      <c r="G232" s="12">
        <f>'Solar 1MW'!G232*Control!$C$8</f>
        <v>0</v>
      </c>
      <c r="H232" s="12">
        <f>'Solar 1MW'!H232*Control!$C$8</f>
        <v>21.313291998122637</v>
      </c>
      <c r="I232" s="12">
        <f>'Solar 1MW'!I232*Control!$C$8</f>
        <v>300.10058895363977</v>
      </c>
      <c r="J232" s="12">
        <f>'Solar 1MW'!J232*Control!$C$8</f>
        <v>654.5068167438244</v>
      </c>
      <c r="K232" s="12">
        <f>'Solar 1MW'!K232*Control!$C$8</f>
        <v>990.16363932237641</v>
      </c>
      <c r="L232" s="12">
        <f>'Solar 1MW'!L232*Control!$C$8</f>
        <v>1262.9108594311931</v>
      </c>
      <c r="M232" s="12">
        <f>'Solar 1MW'!M232*Control!$C$8</f>
        <v>1462.9097581442036</v>
      </c>
      <c r="N232" s="12">
        <f>'Solar 1MW'!N232*Control!$C$8</f>
        <v>1574.8242028428331</v>
      </c>
      <c r="O232" s="12">
        <f>'Solar 1MW'!O232*Control!$C$8</f>
        <v>1595.1937328336585</v>
      </c>
      <c r="P232" s="12">
        <f>'Solar 1MW'!P232*Control!$C$8</f>
        <v>1521.9735304342043</v>
      </c>
      <c r="Q232" s="12">
        <f>'Solar 1MW'!Q232*Control!$C$8</f>
        <v>1359.7251120130716</v>
      </c>
      <c r="R232" s="12">
        <f>'Solar 1MW'!R232*Control!$C$8</f>
        <v>1117.3355698056398</v>
      </c>
      <c r="S232" s="12">
        <f>'Solar 1MW'!S232*Control!$C$8</f>
        <v>806.44463523523825</v>
      </c>
      <c r="T232" s="12">
        <f>'Solar 1MW'!T232*Control!$C$8</f>
        <v>457.9919727744184</v>
      </c>
      <c r="U232" s="12">
        <f>'Solar 1MW'!U232*Control!$C$8</f>
        <v>137.84430584911274</v>
      </c>
      <c r="V232" s="12">
        <f>'Solar 1MW'!V232*Control!$C$8</f>
        <v>0.28016361654949185</v>
      </c>
      <c r="W232" s="12">
        <f>'Solar 1MW'!W232*Control!$C$8</f>
        <v>0</v>
      </c>
      <c r="X232" s="12">
        <f>'Solar 1MW'!X232*Control!$C$8</f>
        <v>0</v>
      </c>
      <c r="Y232" s="12">
        <f>'Solar 1MW'!Y232*Control!$C$8</f>
        <v>0</v>
      </c>
      <c r="Z232" s="12">
        <f>'Solar 1MW'!Z232*Control!$C$8</f>
        <v>0</v>
      </c>
      <c r="AB232" s="7">
        <f t="shared" si="3"/>
        <v>13263.518179998087</v>
      </c>
    </row>
    <row r="233" spans="2:28" x14ac:dyDescent="0.2">
      <c r="B233" s="6">
        <v>44427</v>
      </c>
      <c r="C233" s="12">
        <f>'Solar 1MW'!C233*Control!$C$8</f>
        <v>0</v>
      </c>
      <c r="D233" s="12">
        <f>'Solar 1MW'!D233*Control!$C$8</f>
        <v>0</v>
      </c>
      <c r="E233" s="12">
        <f>'Solar 1MW'!E233*Control!$C$8</f>
        <v>0</v>
      </c>
      <c r="F233" s="12">
        <f>'Solar 1MW'!F233*Control!$C$8</f>
        <v>0</v>
      </c>
      <c r="G233" s="12">
        <f>'Solar 1MW'!G233*Control!$C$8</f>
        <v>0</v>
      </c>
      <c r="H233" s="12">
        <f>'Solar 1MW'!H233*Control!$C$8</f>
        <v>18.430885534169896</v>
      </c>
      <c r="I233" s="12">
        <f>'Solar 1MW'!I233*Control!$C$8</f>
        <v>249.373381061429</v>
      </c>
      <c r="J233" s="12">
        <f>'Solar 1MW'!J233*Control!$C$8</f>
        <v>548.17629725503537</v>
      </c>
      <c r="K233" s="12">
        <f>'Solar 1MW'!K233*Control!$C$8</f>
        <v>849.70039390301486</v>
      </c>
      <c r="L233" s="12">
        <f>'Solar 1MW'!L233*Control!$C$8</f>
        <v>1091.618055106798</v>
      </c>
      <c r="M233" s="12">
        <f>'Solar 1MW'!M233*Control!$C$8</f>
        <v>1267.0791416300881</v>
      </c>
      <c r="N233" s="12">
        <f>'Solar 1MW'!N233*Control!$C$8</f>
        <v>1388.8244405713938</v>
      </c>
      <c r="O233" s="12">
        <f>'Solar 1MW'!O233*Control!$C$8</f>
        <v>1431.1364372318733</v>
      </c>
      <c r="P233" s="12">
        <f>'Solar 1MW'!P233*Control!$C$8</f>
        <v>1383.5551026973189</v>
      </c>
      <c r="Q233" s="12">
        <f>'Solar 1MW'!Q233*Control!$C$8</f>
        <v>1249.6195444950945</v>
      </c>
      <c r="R233" s="12">
        <f>'Solar 1MW'!R233*Control!$C$8</f>
        <v>1027.3635917766644</v>
      </c>
      <c r="S233" s="12">
        <f>'Solar 1MW'!S233*Control!$C$8</f>
        <v>737.42417376825506</v>
      </c>
      <c r="T233" s="12">
        <f>'Solar 1MW'!T233*Control!$C$8</f>
        <v>419.42356540954984</v>
      </c>
      <c r="U233" s="12">
        <f>'Solar 1MW'!U233*Control!$C$8</f>
        <v>128.6347615945734</v>
      </c>
      <c r="V233" s="12">
        <f>'Solar 1MW'!V233*Control!$C$8</f>
        <v>0.89051810071860771</v>
      </c>
      <c r="W233" s="12">
        <f>'Solar 1MW'!W233*Control!$C$8</f>
        <v>0</v>
      </c>
      <c r="X233" s="12">
        <f>'Solar 1MW'!X233*Control!$C$8</f>
        <v>0</v>
      </c>
      <c r="Y233" s="12">
        <f>'Solar 1MW'!Y233*Control!$C$8</f>
        <v>0</v>
      </c>
      <c r="Z233" s="12">
        <f>'Solar 1MW'!Z233*Control!$C$8</f>
        <v>0</v>
      </c>
      <c r="AB233" s="7">
        <f t="shared" si="3"/>
        <v>11791.250290135979</v>
      </c>
    </row>
    <row r="234" spans="2:28" x14ac:dyDescent="0.2">
      <c r="B234" s="6">
        <v>44428</v>
      </c>
      <c r="C234" s="12">
        <f>'Solar 1MW'!C234*Control!$C$8</f>
        <v>0</v>
      </c>
      <c r="D234" s="12">
        <f>'Solar 1MW'!D234*Control!$C$8</f>
        <v>0</v>
      </c>
      <c r="E234" s="12">
        <f>'Solar 1MW'!E234*Control!$C$8</f>
        <v>0</v>
      </c>
      <c r="F234" s="12">
        <f>'Solar 1MW'!F234*Control!$C$8</f>
        <v>0</v>
      </c>
      <c r="G234" s="12">
        <f>'Solar 1MW'!G234*Control!$C$8</f>
        <v>0</v>
      </c>
      <c r="H234" s="12">
        <f>'Solar 1MW'!H234*Control!$C$8</f>
        <v>8.4883527872965914</v>
      </c>
      <c r="I234" s="12">
        <f>'Solar 1MW'!I234*Control!$C$8</f>
        <v>150.62441636459218</v>
      </c>
      <c r="J234" s="12">
        <f>'Solar 1MW'!J234*Control!$C$8</f>
        <v>337.69377557763471</v>
      </c>
      <c r="K234" s="12">
        <f>'Solar 1MW'!K234*Control!$C$8</f>
        <v>552.54906122217801</v>
      </c>
      <c r="L234" s="12">
        <f>'Solar 1MW'!L234*Control!$C$8</f>
        <v>761.3721347034151</v>
      </c>
      <c r="M234" s="12">
        <f>'Solar 1MW'!M234*Control!$C$8</f>
        <v>873.8449719230282</v>
      </c>
      <c r="N234" s="12">
        <f>'Solar 1MW'!N234*Control!$C$8</f>
        <v>824.92664121147016</v>
      </c>
      <c r="O234" s="12">
        <f>'Solar 1MW'!O234*Control!$C$8</f>
        <v>866.373522698594</v>
      </c>
      <c r="P234" s="12">
        <f>'Solar 1MW'!P234*Control!$C$8</f>
        <v>762.68553683023652</v>
      </c>
      <c r="Q234" s="12">
        <f>'Solar 1MW'!Q234*Control!$C$8</f>
        <v>701.68705242527756</v>
      </c>
      <c r="R234" s="12">
        <f>'Solar 1MW'!R234*Control!$C$8</f>
        <v>603.45715683245396</v>
      </c>
      <c r="S234" s="12">
        <f>'Solar 1MW'!S234*Control!$C$8</f>
        <v>391.57472151089598</v>
      </c>
      <c r="T234" s="12">
        <f>'Solar 1MW'!T234*Control!$C$8</f>
        <v>186.05481505519828</v>
      </c>
      <c r="U234" s="12">
        <f>'Solar 1MW'!U234*Control!$C$8</f>
        <v>56.467640301594372</v>
      </c>
      <c r="V234" s="12">
        <f>'Solar 1MW'!V234*Control!$C$8</f>
        <v>0</v>
      </c>
      <c r="W234" s="12">
        <f>'Solar 1MW'!W234*Control!$C$8</f>
        <v>0</v>
      </c>
      <c r="X234" s="12">
        <f>'Solar 1MW'!X234*Control!$C$8</f>
        <v>0</v>
      </c>
      <c r="Y234" s="12">
        <f>'Solar 1MW'!Y234*Control!$C$8</f>
        <v>0</v>
      </c>
      <c r="Z234" s="12">
        <f>'Solar 1MW'!Z234*Control!$C$8</f>
        <v>0</v>
      </c>
      <c r="AB234" s="7">
        <f t="shared" si="3"/>
        <v>7077.7997994438656</v>
      </c>
    </row>
    <row r="235" spans="2:28" x14ac:dyDescent="0.2">
      <c r="B235" s="6">
        <v>44429</v>
      </c>
      <c r="C235" s="12">
        <f>'Solar 1MW'!C235*Control!$C$8</f>
        <v>0</v>
      </c>
      <c r="D235" s="12">
        <f>'Solar 1MW'!D235*Control!$C$8</f>
        <v>0</v>
      </c>
      <c r="E235" s="12">
        <f>'Solar 1MW'!E235*Control!$C$8</f>
        <v>0</v>
      </c>
      <c r="F235" s="12">
        <f>'Solar 1MW'!F235*Control!$C$8</f>
        <v>0</v>
      </c>
      <c r="G235" s="12">
        <f>'Solar 1MW'!G235*Control!$C$8</f>
        <v>0</v>
      </c>
      <c r="H235" s="12">
        <f>'Solar 1MW'!H235*Control!$C$8</f>
        <v>26.798908665536125</v>
      </c>
      <c r="I235" s="12">
        <f>'Solar 1MW'!I235*Control!$C$8</f>
        <v>261.80744550756623</v>
      </c>
      <c r="J235" s="12">
        <f>'Solar 1MW'!J235*Control!$C$8</f>
        <v>575.4195605323406</v>
      </c>
      <c r="K235" s="12">
        <f>'Solar 1MW'!K235*Control!$C$8</f>
        <v>1011.3982844865577</v>
      </c>
      <c r="L235" s="12">
        <f>'Solar 1MW'!L235*Control!$C$8</f>
        <v>1046.2388319226034</v>
      </c>
      <c r="M235" s="12">
        <f>'Solar 1MW'!M235*Control!$C$8</f>
        <v>1392.7567822684643</v>
      </c>
      <c r="N235" s="12">
        <f>'Solar 1MW'!N235*Control!$C$8</f>
        <v>989.53446465084517</v>
      </c>
      <c r="O235" s="12">
        <f>'Solar 1MW'!O235*Control!$C$8</f>
        <v>900.19166129340101</v>
      </c>
      <c r="P235" s="12">
        <f>'Solar 1MW'!P235*Control!$C$8</f>
        <v>915.37050024409382</v>
      </c>
      <c r="Q235" s="12">
        <f>'Solar 1MW'!Q235*Control!$C$8</f>
        <v>432.3688342763063</v>
      </c>
      <c r="R235" s="12">
        <f>'Solar 1MW'!R235*Control!$C$8</f>
        <v>81.084885793595717</v>
      </c>
      <c r="S235" s="12">
        <f>'Solar 1MW'!S235*Control!$C$8</f>
        <v>56.648528019659608</v>
      </c>
      <c r="T235" s="12">
        <f>'Solar 1MW'!T235*Control!$C$8</f>
        <v>30.780797867989811</v>
      </c>
      <c r="U235" s="12">
        <f>'Solar 1MW'!U235*Control!$C$8</f>
        <v>9.0074218913099102</v>
      </c>
      <c r="V235" s="12">
        <f>'Solar 1MW'!V235*Control!$C$8</f>
        <v>0</v>
      </c>
      <c r="W235" s="12">
        <f>'Solar 1MW'!W235*Control!$C$8</f>
        <v>0</v>
      </c>
      <c r="X235" s="12">
        <f>'Solar 1MW'!X235*Control!$C$8</f>
        <v>0</v>
      </c>
      <c r="Y235" s="12">
        <f>'Solar 1MW'!Y235*Control!$C$8</f>
        <v>0</v>
      </c>
      <c r="Z235" s="12">
        <f>'Solar 1MW'!Z235*Control!$C$8</f>
        <v>0</v>
      </c>
      <c r="AB235" s="7">
        <f t="shared" si="3"/>
        <v>7729.4069074202698</v>
      </c>
    </row>
    <row r="236" spans="2:28" x14ac:dyDescent="0.2">
      <c r="B236" s="6">
        <v>44430</v>
      </c>
      <c r="C236" s="12">
        <f>'Solar 1MW'!C236*Control!$C$8</f>
        <v>0</v>
      </c>
      <c r="D236" s="12">
        <f>'Solar 1MW'!D236*Control!$C$8</f>
        <v>0</v>
      </c>
      <c r="E236" s="12">
        <f>'Solar 1MW'!E236*Control!$C$8</f>
        <v>0</v>
      </c>
      <c r="F236" s="12">
        <f>'Solar 1MW'!F236*Control!$C$8</f>
        <v>0</v>
      </c>
      <c r="G236" s="12">
        <f>'Solar 1MW'!G236*Control!$C$8</f>
        <v>0</v>
      </c>
      <c r="H236" s="12">
        <f>'Solar 1MW'!H236*Control!$C$8</f>
        <v>7.6263048404647753</v>
      </c>
      <c r="I236" s="12">
        <f>'Solar 1MW'!I236*Control!$C$8</f>
        <v>139.8026120142539</v>
      </c>
      <c r="J236" s="12">
        <f>'Solar 1MW'!J236*Control!$C$8</f>
        <v>355.86905890149501</v>
      </c>
      <c r="K236" s="12">
        <f>'Solar 1MW'!K236*Control!$C$8</f>
        <v>310.62353533500067</v>
      </c>
      <c r="L236" s="12">
        <f>'Solar 1MW'!L236*Control!$C$8</f>
        <v>590.52761733248587</v>
      </c>
      <c r="M236" s="12">
        <f>'Solar 1MW'!M236*Control!$C$8</f>
        <v>774.50615597163073</v>
      </c>
      <c r="N236" s="12">
        <f>'Solar 1MW'!N236*Control!$C$8</f>
        <v>811.79261994325418</v>
      </c>
      <c r="O236" s="12">
        <f>'Solar 1MW'!O236*Control!$C$8</f>
        <v>218.21350545384158</v>
      </c>
      <c r="P236" s="12">
        <f>'Solar 1MW'!P236*Control!$C$8</f>
        <v>395.39695764044859</v>
      </c>
      <c r="Q236" s="12">
        <f>'Solar 1MW'!Q236*Control!$C$8</f>
        <v>537.0792289859022</v>
      </c>
      <c r="R236" s="12">
        <f>'Solar 1MW'!R236*Control!$C$8</f>
        <v>327.83932728477578</v>
      </c>
      <c r="S236" s="12">
        <f>'Solar 1MW'!S236*Control!$C$8</f>
        <v>118.26124419770115</v>
      </c>
      <c r="T236" s="12">
        <f>'Solar 1MW'!T236*Control!$C$8</f>
        <v>135.98824056809542</v>
      </c>
      <c r="U236" s="12">
        <f>'Solar 1MW'!U236*Control!$C$8</f>
        <v>7.5278390043701275</v>
      </c>
      <c r="V236" s="12">
        <f>'Solar 1MW'!V236*Control!$C$8</f>
        <v>0</v>
      </c>
      <c r="W236" s="12">
        <f>'Solar 1MW'!W236*Control!$C$8</f>
        <v>0</v>
      </c>
      <c r="X236" s="12">
        <f>'Solar 1MW'!X236*Control!$C$8</f>
        <v>0</v>
      </c>
      <c r="Y236" s="12">
        <f>'Solar 1MW'!Y236*Control!$C$8</f>
        <v>0</v>
      </c>
      <c r="Z236" s="12">
        <f>'Solar 1MW'!Z236*Control!$C$8</f>
        <v>0</v>
      </c>
      <c r="AB236" s="7">
        <f t="shared" si="3"/>
        <v>4731.0542474737194</v>
      </c>
    </row>
    <row r="237" spans="2:28" x14ac:dyDescent="0.2">
      <c r="B237" s="6">
        <v>44431</v>
      </c>
      <c r="C237" s="12">
        <f>'Solar 1MW'!C237*Control!$C$8</f>
        <v>0</v>
      </c>
      <c r="D237" s="12">
        <f>'Solar 1MW'!D237*Control!$C$8</f>
        <v>0</v>
      </c>
      <c r="E237" s="12">
        <f>'Solar 1MW'!E237*Control!$C$8</f>
        <v>0</v>
      </c>
      <c r="F237" s="12">
        <f>'Solar 1MW'!F237*Control!$C$8</f>
        <v>0</v>
      </c>
      <c r="G237" s="12">
        <f>'Solar 1MW'!G237*Control!$C$8</f>
        <v>0</v>
      </c>
      <c r="H237" s="12">
        <f>'Solar 1MW'!H237*Control!$C$8</f>
        <v>5.7043335126045491</v>
      </c>
      <c r="I237" s="12">
        <f>'Solar 1MW'!I237*Control!$C$8</f>
        <v>168.29635995122746</v>
      </c>
      <c r="J237" s="12">
        <f>'Solar 1MW'!J237*Control!$C$8</f>
        <v>403.0257005327656</v>
      </c>
      <c r="K237" s="12">
        <f>'Solar 1MW'!K237*Control!$C$8</f>
        <v>603.5358036663954</v>
      </c>
      <c r="L237" s="12">
        <f>'Solar 1MW'!L237*Control!$C$8</f>
        <v>890.596747552549</v>
      </c>
      <c r="M237" s="12">
        <f>'Solar 1MW'!M237*Control!$C$8</f>
        <v>1232.8677688655737</v>
      </c>
      <c r="N237" s="12">
        <f>'Solar 1MW'!N237*Control!$C$8</f>
        <v>1256.5404658819389</v>
      </c>
      <c r="O237" s="12">
        <f>'Solar 1MW'!O237*Control!$C$8</f>
        <v>1406.677271876094</v>
      </c>
      <c r="P237" s="12">
        <f>'Solar 1MW'!P237*Control!$C$8</f>
        <v>1371.9153712739903</v>
      </c>
      <c r="Q237" s="12">
        <f>'Solar 1MW'!Q237*Control!$C$8</f>
        <v>1020.5213172237615</v>
      </c>
      <c r="R237" s="12">
        <f>'Solar 1MW'!R237*Control!$C$8</f>
        <v>727.73488382667313</v>
      </c>
      <c r="S237" s="12">
        <f>'Solar 1MW'!S237*Control!$C$8</f>
        <v>492.18761617214437</v>
      </c>
      <c r="T237" s="12">
        <f>'Solar 1MW'!T237*Control!$C$8</f>
        <v>241.68172070195897</v>
      </c>
      <c r="U237" s="12">
        <f>'Solar 1MW'!U237*Control!$C$8</f>
        <v>70.599689892526683</v>
      </c>
      <c r="V237" s="12">
        <f>'Solar 1MW'!V237*Control!$C$8</f>
        <v>0</v>
      </c>
      <c r="W237" s="12">
        <f>'Solar 1MW'!W237*Control!$C$8</f>
        <v>0</v>
      </c>
      <c r="X237" s="12">
        <f>'Solar 1MW'!X237*Control!$C$8</f>
        <v>0</v>
      </c>
      <c r="Y237" s="12">
        <f>'Solar 1MW'!Y237*Control!$C$8</f>
        <v>0</v>
      </c>
      <c r="Z237" s="12">
        <f>'Solar 1MW'!Z237*Control!$C$8</f>
        <v>0</v>
      </c>
      <c r="AB237" s="7">
        <f t="shared" si="3"/>
        <v>9891.8850509302047</v>
      </c>
    </row>
    <row r="238" spans="2:28" x14ac:dyDescent="0.2">
      <c r="B238" s="6">
        <v>44432</v>
      </c>
      <c r="C238" s="12">
        <f>'Solar 1MW'!C238*Control!$C$8</f>
        <v>0</v>
      </c>
      <c r="D238" s="12">
        <f>'Solar 1MW'!D238*Control!$C$8</f>
        <v>0</v>
      </c>
      <c r="E238" s="12">
        <f>'Solar 1MW'!E238*Control!$C$8</f>
        <v>0</v>
      </c>
      <c r="F238" s="12">
        <f>'Solar 1MW'!F238*Control!$C$8</f>
        <v>0</v>
      </c>
      <c r="G238" s="12">
        <f>'Solar 1MW'!G238*Control!$C$8</f>
        <v>0</v>
      </c>
      <c r="H238" s="12">
        <f>'Solar 1MW'!H238*Control!$C$8</f>
        <v>7.9873724550897975</v>
      </c>
      <c r="I238" s="12">
        <f>'Solar 1MW'!I238*Control!$C$8</f>
        <v>187.80077476869764</v>
      </c>
      <c r="J238" s="12">
        <f>'Solar 1MW'!J238*Control!$C$8</f>
        <v>595.77336115637797</v>
      </c>
      <c r="K238" s="12">
        <f>'Solar 1MW'!K238*Control!$C$8</f>
        <v>960.12054875675722</v>
      </c>
      <c r="L238" s="12">
        <f>'Solar 1MW'!L238*Control!$C$8</f>
        <v>1164.7596106723111</v>
      </c>
      <c r="M238" s="12">
        <f>'Solar 1MW'!M238*Control!$C$8</f>
        <v>1293.583124668344</v>
      </c>
      <c r="N238" s="12">
        <f>'Solar 1MW'!N238*Control!$C$8</f>
        <v>1325.4350924146156</v>
      </c>
      <c r="O238" s="12">
        <f>'Solar 1MW'!O238*Control!$C$8</f>
        <v>1004.3200694318307</v>
      </c>
      <c r="P238" s="12">
        <f>'Solar 1MW'!P238*Control!$C$8</f>
        <v>900.66354229704973</v>
      </c>
      <c r="Q238" s="12">
        <f>'Solar 1MW'!Q238*Control!$C$8</f>
        <v>885.87793751606432</v>
      </c>
      <c r="R238" s="12">
        <f>'Solar 1MW'!R238*Control!$C$8</f>
        <v>633.96426371832763</v>
      </c>
      <c r="S238" s="12">
        <f>'Solar 1MW'!S238*Control!$C$8</f>
        <v>539.96556779155219</v>
      </c>
      <c r="T238" s="12">
        <f>'Solar 1MW'!T238*Control!$C$8</f>
        <v>166.25154226875074</v>
      </c>
      <c r="U238" s="12">
        <f>'Solar 1MW'!U238*Control!$C$8</f>
        <v>22.220089993467113</v>
      </c>
      <c r="V238" s="12">
        <f>'Solar 1MW'!V238*Control!$C$8</f>
        <v>0</v>
      </c>
      <c r="W238" s="12">
        <f>'Solar 1MW'!W238*Control!$C$8</f>
        <v>0</v>
      </c>
      <c r="X238" s="12">
        <f>'Solar 1MW'!X238*Control!$C$8</f>
        <v>0</v>
      </c>
      <c r="Y238" s="12">
        <f>'Solar 1MW'!Y238*Control!$C$8</f>
        <v>0</v>
      </c>
      <c r="Z238" s="12">
        <f>'Solar 1MW'!Z238*Control!$C$8</f>
        <v>0</v>
      </c>
      <c r="AB238" s="7">
        <f t="shared" si="3"/>
        <v>9688.7228979092342</v>
      </c>
    </row>
    <row r="239" spans="2:28" x14ac:dyDescent="0.2">
      <c r="B239" s="6">
        <v>44433</v>
      </c>
      <c r="C239" s="12">
        <f>'Solar 1MW'!C239*Control!$C$8</f>
        <v>0</v>
      </c>
      <c r="D239" s="12">
        <f>'Solar 1MW'!D239*Control!$C$8</f>
        <v>0</v>
      </c>
      <c r="E239" s="12">
        <f>'Solar 1MW'!E239*Control!$C$8</f>
        <v>0</v>
      </c>
      <c r="F239" s="12">
        <f>'Solar 1MW'!F239*Control!$C$8</f>
        <v>0</v>
      </c>
      <c r="G239" s="12">
        <f>'Solar 1MW'!G239*Control!$C$8</f>
        <v>0</v>
      </c>
      <c r="H239" s="12">
        <f>'Solar 1MW'!H239*Control!$C$8</f>
        <v>4.150036133420425</v>
      </c>
      <c r="I239" s="12">
        <f>'Solar 1MW'!I239*Control!$C$8</f>
        <v>156.66449321129261</v>
      </c>
      <c r="J239" s="12">
        <f>'Solar 1MW'!J239*Control!$C$8</f>
        <v>344.22932747816606</v>
      </c>
      <c r="K239" s="12">
        <f>'Solar 1MW'!K239*Control!$C$8</f>
        <v>601.63255028501305</v>
      </c>
      <c r="L239" s="12">
        <f>'Solar 1MW'!L239*Control!$C$8</f>
        <v>836.0944916311505</v>
      </c>
      <c r="M239" s="12">
        <f>'Solar 1MW'!M239*Control!$C$8</f>
        <v>887.52952102883398</v>
      </c>
      <c r="N239" s="12">
        <f>'Solar 1MW'!N239*Control!$C$8</f>
        <v>792.60279246154948</v>
      </c>
      <c r="O239" s="12">
        <f>'Solar 1MW'!O239*Control!$C$8</f>
        <v>906.56205484265558</v>
      </c>
      <c r="P239" s="12">
        <f>'Solar 1MW'!P239*Control!$C$8</f>
        <v>958.15437790822193</v>
      </c>
      <c r="Q239" s="12">
        <f>'Solar 1MW'!Q239*Control!$C$8</f>
        <v>872.58662257996548</v>
      </c>
      <c r="R239" s="12">
        <f>'Solar 1MW'!R239*Control!$C$8</f>
        <v>790.40068111119012</v>
      </c>
      <c r="S239" s="12">
        <f>'Solar 1MW'!S239*Control!$C$8</f>
        <v>556.04884533257086</v>
      </c>
      <c r="T239" s="12">
        <f>'Solar 1MW'!T239*Control!$C$8</f>
        <v>337.41851165883963</v>
      </c>
      <c r="U239" s="12">
        <f>'Solar 1MW'!U239*Control!$C$8</f>
        <v>92.520135448677024</v>
      </c>
      <c r="V239" s="12">
        <f>'Solar 1MW'!V239*Control!$C$8</f>
        <v>0</v>
      </c>
      <c r="W239" s="12">
        <f>'Solar 1MW'!W239*Control!$C$8</f>
        <v>0</v>
      </c>
      <c r="X239" s="12">
        <f>'Solar 1MW'!X239*Control!$C$8</f>
        <v>0</v>
      </c>
      <c r="Y239" s="12">
        <f>'Solar 1MW'!Y239*Control!$C$8</f>
        <v>0</v>
      </c>
      <c r="Z239" s="12">
        <f>'Solar 1MW'!Z239*Control!$C$8</f>
        <v>0</v>
      </c>
      <c r="AB239" s="7">
        <f t="shared" si="3"/>
        <v>8136.594441111547</v>
      </c>
    </row>
    <row r="240" spans="2:28" x14ac:dyDescent="0.2">
      <c r="B240" s="6">
        <v>44434</v>
      </c>
      <c r="C240" s="12">
        <f>'Solar 1MW'!C240*Control!$C$8</f>
        <v>0</v>
      </c>
      <c r="D240" s="12">
        <f>'Solar 1MW'!D240*Control!$C$8</f>
        <v>0</v>
      </c>
      <c r="E240" s="12">
        <f>'Solar 1MW'!E240*Control!$C$8</f>
        <v>0</v>
      </c>
      <c r="F240" s="12">
        <f>'Solar 1MW'!F240*Control!$C$8</f>
        <v>0</v>
      </c>
      <c r="G240" s="12">
        <f>'Solar 1MW'!G240*Control!$C$8</f>
        <v>0</v>
      </c>
      <c r="H240" s="12">
        <f>'Solar 1MW'!H240*Control!$C$8</f>
        <v>2.9968376073375027</v>
      </c>
      <c r="I240" s="12">
        <f>'Solar 1MW'!I240*Control!$C$8</f>
        <v>70.550928855483008</v>
      </c>
      <c r="J240" s="12">
        <f>'Solar 1MW'!J240*Control!$C$8</f>
        <v>170.89170547129402</v>
      </c>
      <c r="K240" s="12">
        <f>'Solar 1MW'!K240*Control!$C$8</f>
        <v>357.86668848360677</v>
      </c>
      <c r="L240" s="12">
        <f>'Solar 1MW'!L240*Control!$C$8</f>
        <v>415.18450106010783</v>
      </c>
      <c r="M240" s="12">
        <f>'Solar 1MW'!M240*Control!$C$8</f>
        <v>125.78774620589428</v>
      </c>
      <c r="N240" s="12">
        <f>'Solar 1MW'!N240*Control!$C$8</f>
        <v>182.25617297582809</v>
      </c>
      <c r="O240" s="12">
        <f>'Solar 1MW'!O240*Control!$C$8</f>
        <v>519.12415679707794</v>
      </c>
      <c r="P240" s="12">
        <f>'Solar 1MW'!P240*Control!$C$8</f>
        <v>915.8423812477422</v>
      </c>
      <c r="Q240" s="12">
        <f>'Solar 1MW'!Q240*Control!$C$8</f>
        <v>339.72286389332305</v>
      </c>
      <c r="R240" s="12">
        <f>'Solar 1MW'!R240*Control!$C$8</f>
        <v>606.40641310525689</v>
      </c>
      <c r="S240" s="12">
        <f>'Solar 1MW'!S240*Control!$C$8</f>
        <v>616.74060708515844</v>
      </c>
      <c r="T240" s="12">
        <f>'Solar 1MW'!T240*Control!$C$8</f>
        <v>227.07700363903874</v>
      </c>
      <c r="U240" s="12">
        <f>'Solar 1MW'!U240*Control!$C$8</f>
        <v>47.593918027984856</v>
      </c>
      <c r="V240" s="12">
        <f>'Solar 1MW'!V240*Control!$C$8</f>
        <v>0</v>
      </c>
      <c r="W240" s="12">
        <f>'Solar 1MW'!W240*Control!$C$8</f>
        <v>0</v>
      </c>
      <c r="X240" s="12">
        <f>'Solar 1MW'!X240*Control!$C$8</f>
        <v>0</v>
      </c>
      <c r="Y240" s="12">
        <f>'Solar 1MW'!Y240*Control!$C$8</f>
        <v>0</v>
      </c>
      <c r="Z240" s="12">
        <f>'Solar 1MW'!Z240*Control!$C$8</f>
        <v>0</v>
      </c>
      <c r="AB240" s="7">
        <f t="shared" si="3"/>
        <v>4598.0419244551331</v>
      </c>
    </row>
    <row r="241" spans="2:28" x14ac:dyDescent="0.2">
      <c r="B241" s="6">
        <v>44435</v>
      </c>
      <c r="C241" s="12">
        <f>'Solar 1MW'!C241*Control!$C$8</f>
        <v>0</v>
      </c>
      <c r="D241" s="12">
        <f>'Solar 1MW'!D241*Control!$C$8</f>
        <v>0</v>
      </c>
      <c r="E241" s="12">
        <f>'Solar 1MW'!E241*Control!$C$8</f>
        <v>0</v>
      </c>
      <c r="F241" s="12">
        <f>'Solar 1MW'!F241*Control!$C$8</f>
        <v>0</v>
      </c>
      <c r="G241" s="12">
        <f>'Solar 1MW'!G241*Control!$C$8</f>
        <v>0</v>
      </c>
      <c r="H241" s="12">
        <f>'Solar 1MW'!H241*Control!$C$8</f>
        <v>3.9207019656472686</v>
      </c>
      <c r="I241" s="12">
        <f>'Solar 1MW'!I241*Control!$C$8</f>
        <v>194.8475310898481</v>
      </c>
      <c r="J241" s="12">
        <f>'Solar 1MW'!J241*Control!$C$8</f>
        <v>346.33706262779577</v>
      </c>
      <c r="K241" s="12">
        <f>'Solar 1MW'!K241*Control!$C$8</f>
        <v>579.20247324492243</v>
      </c>
      <c r="L241" s="12">
        <f>'Solar 1MW'!L241*Control!$C$8</f>
        <v>576.3711872230316</v>
      </c>
      <c r="M241" s="12">
        <f>'Solar 1MW'!M241*Control!$C$8</f>
        <v>476.26949698240259</v>
      </c>
      <c r="N241" s="12">
        <f>'Solar 1MW'!N241*Control!$C$8</f>
        <v>819.10677549980551</v>
      </c>
      <c r="O241" s="12">
        <f>'Solar 1MW'!O241*Control!$C$8</f>
        <v>708.33270989332675</v>
      </c>
      <c r="P241" s="12">
        <f>'Solar 1MW'!P241*Control!$C$8</f>
        <v>627.80621662071508</v>
      </c>
      <c r="Q241" s="12">
        <f>'Solar 1MW'!Q241*Control!$C$8</f>
        <v>667.08244549105621</v>
      </c>
      <c r="R241" s="12">
        <f>'Solar 1MW'!R241*Control!$C$8</f>
        <v>490.90567277889932</v>
      </c>
      <c r="S241" s="12">
        <f>'Solar 1MW'!S241*Control!$C$8</f>
        <v>352.02322872175989</v>
      </c>
      <c r="T241" s="12">
        <f>'Solar 1MW'!T241*Control!$C$8</f>
        <v>261.78385145738383</v>
      </c>
      <c r="U241" s="12">
        <f>'Solar 1MW'!U241*Control!$C$8</f>
        <v>85.669996212380056</v>
      </c>
      <c r="V241" s="12">
        <f>'Solar 1MW'!V241*Control!$C$8</f>
        <v>0</v>
      </c>
      <c r="W241" s="12">
        <f>'Solar 1MW'!W241*Control!$C$8</f>
        <v>0</v>
      </c>
      <c r="X241" s="12">
        <f>'Solar 1MW'!X241*Control!$C$8</f>
        <v>0</v>
      </c>
      <c r="Y241" s="12">
        <f>'Solar 1MW'!Y241*Control!$C$8</f>
        <v>0</v>
      </c>
      <c r="Z241" s="12">
        <f>'Solar 1MW'!Z241*Control!$C$8</f>
        <v>0</v>
      </c>
      <c r="AB241" s="7">
        <f t="shared" si="3"/>
        <v>6189.6593498089751</v>
      </c>
    </row>
    <row r="242" spans="2:28" x14ac:dyDescent="0.2">
      <c r="B242" s="6">
        <v>44436</v>
      </c>
      <c r="C242" s="12">
        <f>'Solar 1MW'!C242*Control!$C$8</f>
        <v>0</v>
      </c>
      <c r="D242" s="12">
        <f>'Solar 1MW'!D242*Control!$C$8</f>
        <v>0</v>
      </c>
      <c r="E242" s="12">
        <f>'Solar 1MW'!E242*Control!$C$8</f>
        <v>0</v>
      </c>
      <c r="F242" s="12">
        <f>'Solar 1MW'!F242*Control!$C$8</f>
        <v>0</v>
      </c>
      <c r="G242" s="12">
        <f>'Solar 1MW'!G242*Control!$C$8</f>
        <v>0</v>
      </c>
      <c r="H242" s="12">
        <f>'Solar 1MW'!H242*Control!$C$8</f>
        <v>0.75997222105925788</v>
      </c>
      <c r="I242" s="12">
        <f>'Solar 1MW'!I242*Control!$C$8</f>
        <v>44.670615210382572</v>
      </c>
      <c r="J242" s="12">
        <f>'Solar 1MW'!J242*Control!$C$8</f>
        <v>123.49125865480507</v>
      </c>
      <c r="K242" s="12">
        <f>'Solar 1MW'!K242*Control!$C$8</f>
        <v>231.31606798848082</v>
      </c>
      <c r="L242" s="12">
        <f>'Solar 1MW'!L242*Control!$C$8</f>
        <v>307.07656312424291</v>
      </c>
      <c r="M242" s="12">
        <f>'Solar 1MW'!M242*Control!$C$8</f>
        <v>307.12375122460782</v>
      </c>
      <c r="N242" s="12">
        <f>'Solar 1MW'!N242*Control!$C$8</f>
        <v>304.26100646914045</v>
      </c>
      <c r="O242" s="12">
        <f>'Solar 1MW'!O242*Control!$C$8</f>
        <v>277.3166011608127</v>
      </c>
      <c r="P242" s="12">
        <f>'Solar 1MW'!P242*Control!$C$8</f>
        <v>233.80130794102942</v>
      </c>
      <c r="Q242" s="12">
        <f>'Solar 1MW'!Q242*Control!$C$8</f>
        <v>244.55233014082043</v>
      </c>
      <c r="R242" s="12">
        <f>'Solar 1MW'!R242*Control!$C$8</f>
        <v>207.89504084072831</v>
      </c>
      <c r="S242" s="12">
        <f>'Solar 1MW'!S242*Control!$C$8</f>
        <v>121.74529894130572</v>
      </c>
      <c r="T242" s="12">
        <f>'Solar 1MW'!T242*Control!$C$8</f>
        <v>50.04455337359925</v>
      </c>
      <c r="U242" s="12">
        <f>'Solar 1MW'!U242*Control!$C$8</f>
        <v>17.736433990467223</v>
      </c>
      <c r="V242" s="12">
        <f>'Solar 1MW'!V242*Control!$C$8</f>
        <v>0</v>
      </c>
      <c r="W242" s="12">
        <f>'Solar 1MW'!W242*Control!$C$8</f>
        <v>0</v>
      </c>
      <c r="X242" s="12">
        <f>'Solar 1MW'!X242*Control!$C$8</f>
        <v>0</v>
      </c>
      <c r="Y242" s="12">
        <f>'Solar 1MW'!Y242*Control!$C$8</f>
        <v>0</v>
      </c>
      <c r="Z242" s="12">
        <f>'Solar 1MW'!Z242*Control!$C$8</f>
        <v>0</v>
      </c>
      <c r="AB242" s="7">
        <f t="shared" si="3"/>
        <v>2471.7908012814819</v>
      </c>
    </row>
    <row r="243" spans="2:28" x14ac:dyDescent="0.2">
      <c r="B243" s="6">
        <v>44437</v>
      </c>
      <c r="C243" s="12">
        <f>'Solar 1MW'!C243*Control!$C$8</f>
        <v>0</v>
      </c>
      <c r="D243" s="12">
        <f>'Solar 1MW'!D243*Control!$C$8</f>
        <v>0</v>
      </c>
      <c r="E243" s="12">
        <f>'Solar 1MW'!E243*Control!$C$8</f>
        <v>0</v>
      </c>
      <c r="F243" s="12">
        <f>'Solar 1MW'!F243*Control!$C$8</f>
        <v>0</v>
      </c>
      <c r="G243" s="12">
        <f>'Solar 1MW'!G243*Control!$C$8</f>
        <v>0</v>
      </c>
      <c r="H243" s="12">
        <f>'Solar 1MW'!H243*Control!$C$8</f>
        <v>2.5895256543549303</v>
      </c>
      <c r="I243" s="12">
        <f>'Solar 1MW'!I243*Control!$C$8</f>
        <v>119.17354747142154</v>
      </c>
      <c r="J243" s="12">
        <f>'Solar 1MW'!J243*Control!$C$8</f>
        <v>241.26489248206943</v>
      </c>
      <c r="K243" s="12">
        <f>'Solar 1MW'!K243*Control!$C$8</f>
        <v>328.64152499097821</v>
      </c>
      <c r="L243" s="12">
        <f>'Solar 1MW'!L243*Control!$C$8</f>
        <v>433.46202526809202</v>
      </c>
      <c r="M243" s="12">
        <f>'Solar 1MW'!M243*Control!$C$8</f>
        <v>428.46008662941813</v>
      </c>
      <c r="N243" s="12">
        <f>'Solar 1MW'!N243*Control!$C$8</f>
        <v>538.93529426691953</v>
      </c>
      <c r="O243" s="12">
        <f>'Solar 1MW'!O243*Control!$C$8</f>
        <v>533.90976157806335</v>
      </c>
      <c r="P243" s="12">
        <f>'Solar 1MW'!P243*Control!$C$8</f>
        <v>745.55625639779714</v>
      </c>
      <c r="Q243" s="12">
        <f>'Solar 1MW'!Q243*Control!$C$8</f>
        <v>583.79544834710089</v>
      </c>
      <c r="R243" s="12">
        <f>'Solar 1MW'!R243*Control!$C$8</f>
        <v>357.03303204382786</v>
      </c>
      <c r="S243" s="12">
        <f>'Solar 1MW'!S243*Control!$C$8</f>
        <v>198.79560215370699</v>
      </c>
      <c r="T243" s="12">
        <f>'Solar 1MW'!T243*Control!$C$8</f>
        <v>88.674305268942007</v>
      </c>
      <c r="U243" s="12">
        <f>'Solar 1MW'!U243*Control!$C$8</f>
        <v>4.5365853222424661</v>
      </c>
      <c r="V243" s="12">
        <f>'Solar 1MW'!V243*Control!$C$8</f>
        <v>0</v>
      </c>
      <c r="W243" s="12">
        <f>'Solar 1MW'!W243*Control!$C$8</f>
        <v>0</v>
      </c>
      <c r="X243" s="12">
        <f>'Solar 1MW'!X243*Control!$C$8</f>
        <v>0</v>
      </c>
      <c r="Y243" s="12">
        <f>'Solar 1MW'!Y243*Control!$C$8</f>
        <v>0</v>
      </c>
      <c r="Z243" s="12">
        <f>'Solar 1MW'!Z243*Control!$C$8</f>
        <v>0</v>
      </c>
      <c r="AB243" s="7">
        <f t="shared" si="3"/>
        <v>4604.8278878749334</v>
      </c>
    </row>
    <row r="244" spans="2:28" x14ac:dyDescent="0.2">
      <c r="B244" s="6">
        <v>44438</v>
      </c>
      <c r="C244" s="12">
        <f>'Solar 1MW'!C244*Control!$C$8</f>
        <v>0</v>
      </c>
      <c r="D244" s="12">
        <f>'Solar 1MW'!D244*Control!$C$8</f>
        <v>0</v>
      </c>
      <c r="E244" s="12">
        <f>'Solar 1MW'!E244*Control!$C$8</f>
        <v>0</v>
      </c>
      <c r="F244" s="12">
        <f>'Solar 1MW'!F244*Control!$C$8</f>
        <v>0</v>
      </c>
      <c r="G244" s="12">
        <f>'Solar 1MW'!G244*Control!$C$8</f>
        <v>0</v>
      </c>
      <c r="H244" s="12">
        <f>'Solar 1MW'!H244*Control!$C$8</f>
        <v>0.5576296466947932</v>
      </c>
      <c r="I244" s="12">
        <f>'Solar 1MW'!I244*Control!$C$8</f>
        <v>109.49212221323371</v>
      </c>
      <c r="J244" s="12">
        <f>'Solar 1MW'!J244*Control!$C$8</f>
        <v>274.97292550935862</v>
      </c>
      <c r="K244" s="12">
        <f>'Solar 1MW'!K244*Control!$C$8</f>
        <v>379.82488452004895</v>
      </c>
      <c r="L244" s="12">
        <f>'Solar 1MW'!L244*Control!$C$8</f>
        <v>568.92333204877991</v>
      </c>
      <c r="M244" s="12">
        <f>'Solar 1MW'!M244*Control!$C$8</f>
        <v>676.13469607771265</v>
      </c>
      <c r="N244" s="12">
        <f>'Solar 1MW'!N244*Control!$C$8</f>
        <v>762.14287367604095</v>
      </c>
      <c r="O244" s="12">
        <f>'Solar 1MW'!O244*Control!$C$8</f>
        <v>848.99257239754195</v>
      </c>
      <c r="P244" s="12">
        <f>'Solar 1MW'!P244*Control!$C$8</f>
        <v>807.78163141224218</v>
      </c>
      <c r="Q244" s="12">
        <f>'Solar 1MW'!Q244*Control!$C$8</f>
        <v>706.22497474369686</v>
      </c>
      <c r="R244" s="12">
        <f>'Solar 1MW'!R244*Control!$C$8</f>
        <v>530.62232391931229</v>
      </c>
      <c r="S244" s="12">
        <f>'Solar 1MW'!S244*Control!$C$8</f>
        <v>281.20175475751842</v>
      </c>
      <c r="T244" s="12">
        <f>'Solar 1MW'!T244*Control!$C$8</f>
        <v>162.46076487277469</v>
      </c>
      <c r="U244" s="12">
        <f>'Solar 1MW'!U244*Control!$C$8</f>
        <v>19.711255990736078</v>
      </c>
      <c r="V244" s="12">
        <f>'Solar 1MW'!V244*Control!$C$8</f>
        <v>0</v>
      </c>
      <c r="W244" s="12">
        <f>'Solar 1MW'!W244*Control!$C$8</f>
        <v>0</v>
      </c>
      <c r="X244" s="12">
        <f>'Solar 1MW'!X244*Control!$C$8</f>
        <v>0</v>
      </c>
      <c r="Y244" s="12">
        <f>'Solar 1MW'!Y244*Control!$C$8</f>
        <v>0</v>
      </c>
      <c r="Z244" s="12">
        <f>'Solar 1MW'!Z244*Control!$C$8</f>
        <v>0</v>
      </c>
      <c r="AB244" s="7">
        <f t="shared" si="3"/>
        <v>6129.0437417856938</v>
      </c>
    </row>
    <row r="245" spans="2:28" x14ac:dyDescent="0.2">
      <c r="B245" s="6">
        <v>44439</v>
      </c>
      <c r="C245" s="12">
        <f>'Solar 1MW'!C245*Control!$C$8</f>
        <v>0</v>
      </c>
      <c r="D245" s="12">
        <f>'Solar 1MW'!D245*Control!$C$8</f>
        <v>0</v>
      </c>
      <c r="E245" s="12">
        <f>'Solar 1MW'!E245*Control!$C$8</f>
        <v>0</v>
      </c>
      <c r="F245" s="12">
        <f>'Solar 1MW'!F245*Control!$C$8</f>
        <v>0</v>
      </c>
      <c r="G245" s="12">
        <f>'Solar 1MW'!G245*Control!$C$8</f>
        <v>0</v>
      </c>
      <c r="H245" s="12">
        <f>'Solar 1MW'!H245*Control!$C$8</f>
        <v>0</v>
      </c>
      <c r="I245" s="12">
        <f>'Solar 1MW'!I245*Control!$C$8</f>
        <v>25.410005578130786</v>
      </c>
      <c r="J245" s="12">
        <f>'Solar 1MW'!J245*Control!$C$8</f>
        <v>195.07560690827819</v>
      </c>
      <c r="K245" s="12">
        <f>'Solar 1MW'!K245*Control!$C$8</f>
        <v>418.38542720152338</v>
      </c>
      <c r="L245" s="12">
        <f>'Solar 1MW'!L245*Control!$C$8</f>
        <v>545.48657553423914</v>
      </c>
      <c r="M245" s="12">
        <f>'Solar 1MW'!M245*Control!$C$8</f>
        <v>524.81818757443602</v>
      </c>
      <c r="N245" s="12">
        <f>'Solar 1MW'!N245*Control!$C$8</f>
        <v>487.00478981540527</v>
      </c>
      <c r="O245" s="12">
        <f>'Solar 1MW'!O245*Control!$C$8</f>
        <v>525.43163287917923</v>
      </c>
      <c r="P245" s="12">
        <f>'Solar 1MW'!P245*Control!$C$8</f>
        <v>791.50173678636997</v>
      </c>
      <c r="Q245" s="12">
        <f>'Solar 1MW'!Q245*Control!$C$8</f>
        <v>636.17423975208123</v>
      </c>
      <c r="R245" s="12">
        <f>'Solar 1MW'!R245*Control!$C$8</f>
        <v>947.77299582795547</v>
      </c>
      <c r="S245" s="12">
        <f>'Solar 1MW'!S245*Control!$C$8</f>
        <v>685.40715779940513</v>
      </c>
      <c r="T245" s="12">
        <f>'Solar 1MW'!T245*Control!$C$8</f>
        <v>324.63840114336028</v>
      </c>
      <c r="U245" s="12">
        <f>'Solar 1MW'!U245*Control!$C$8</f>
        <v>91.993201661269552</v>
      </c>
      <c r="V245" s="12">
        <f>'Solar 1MW'!V245*Control!$C$8</f>
        <v>0</v>
      </c>
      <c r="W245" s="12">
        <f>'Solar 1MW'!W245*Control!$C$8</f>
        <v>0</v>
      </c>
      <c r="X245" s="12">
        <f>'Solar 1MW'!X245*Control!$C$8</f>
        <v>0</v>
      </c>
      <c r="Y245" s="12">
        <f>'Solar 1MW'!Y245*Control!$C$8</f>
        <v>0</v>
      </c>
      <c r="Z245" s="12">
        <f>'Solar 1MW'!Z245*Control!$C$8</f>
        <v>0</v>
      </c>
      <c r="AB245" s="7">
        <f t="shared" si="3"/>
        <v>6199.0999584616329</v>
      </c>
    </row>
    <row r="246" spans="2:28" x14ac:dyDescent="0.2">
      <c r="B246" s="6">
        <v>44440</v>
      </c>
      <c r="C246" s="12">
        <f>'Solar 1MW'!C246*Control!$C$8</f>
        <v>0</v>
      </c>
      <c r="D246" s="12">
        <f>'Solar 1MW'!D246*Control!$C$8</f>
        <v>0</v>
      </c>
      <c r="E246" s="12">
        <f>'Solar 1MW'!E246*Control!$C$8</f>
        <v>0</v>
      </c>
      <c r="F246" s="12">
        <f>'Solar 1MW'!F246*Control!$C$8</f>
        <v>0</v>
      </c>
      <c r="G246" s="12">
        <f>'Solar 1MW'!G246*Control!$C$8</f>
        <v>0</v>
      </c>
      <c r="H246" s="12">
        <f>'Solar 1MW'!H246*Control!$C$8</f>
        <v>0.28647895731498713</v>
      </c>
      <c r="I246" s="12">
        <f>'Solar 1MW'!I246*Control!$C$8</f>
        <v>88.391176666752898</v>
      </c>
      <c r="J246" s="12">
        <f>'Solar 1MW'!J246*Control!$C$8</f>
        <v>234.62709969741428</v>
      </c>
      <c r="K246" s="12">
        <f>'Solar 1MW'!K246*Control!$C$8</f>
        <v>340.21833894715394</v>
      </c>
      <c r="L246" s="12">
        <f>'Solar 1MW'!L246*Control!$C$8</f>
        <v>468.71153624063282</v>
      </c>
      <c r="M246" s="12">
        <f>'Solar 1MW'!M246*Control!$C$8</f>
        <v>541.27110523497947</v>
      </c>
      <c r="N246" s="12">
        <f>'Solar 1MW'!N246*Control!$C$8</f>
        <v>629.19826558147815</v>
      </c>
      <c r="O246" s="12">
        <f>'Solar 1MW'!O246*Control!$C$8</f>
        <v>618.59667236617554</v>
      </c>
      <c r="P246" s="12">
        <f>'Solar 1MW'!P246*Control!$C$8</f>
        <v>602.95381709522883</v>
      </c>
      <c r="Q246" s="12">
        <f>'Solar 1MW'!Q246*Control!$C$8</f>
        <v>522.37227103885823</v>
      </c>
      <c r="R246" s="12">
        <f>'Solar 1MW'!R246*Control!$C$8</f>
        <v>436.0101826877937</v>
      </c>
      <c r="S246" s="12">
        <f>'Solar 1MW'!S246*Control!$C$8</f>
        <v>294.2020764080338</v>
      </c>
      <c r="T246" s="12">
        <f>'Solar 1MW'!T246*Control!$C$8</f>
        <v>156.89256902972272</v>
      </c>
      <c r="U246" s="12">
        <f>'Solar 1MW'!U246*Control!$C$8</f>
        <v>15.869358152698105</v>
      </c>
      <c r="V246" s="12">
        <f>'Solar 1MW'!V246*Control!$C$8</f>
        <v>0</v>
      </c>
      <c r="W246" s="12">
        <f>'Solar 1MW'!W246*Control!$C$8</f>
        <v>0</v>
      </c>
      <c r="X246" s="12">
        <f>'Solar 1MW'!X246*Control!$C$8</f>
        <v>0</v>
      </c>
      <c r="Y246" s="12">
        <f>'Solar 1MW'!Y246*Control!$C$8</f>
        <v>0</v>
      </c>
      <c r="Z246" s="12">
        <f>'Solar 1MW'!Z246*Control!$C$8</f>
        <v>0</v>
      </c>
      <c r="AB246" s="7">
        <f t="shared" si="3"/>
        <v>4949.6009481042365</v>
      </c>
    </row>
    <row r="247" spans="2:28" x14ac:dyDescent="0.2">
      <c r="B247" s="6">
        <v>44441</v>
      </c>
      <c r="C247" s="12">
        <f>'Solar 1MW'!C247*Control!$C$8</f>
        <v>0</v>
      </c>
      <c r="D247" s="12">
        <f>'Solar 1MW'!D247*Control!$C$8</f>
        <v>0</v>
      </c>
      <c r="E247" s="12">
        <f>'Solar 1MW'!E247*Control!$C$8</f>
        <v>0</v>
      </c>
      <c r="F247" s="12">
        <f>'Solar 1MW'!F247*Control!$C$8</f>
        <v>0</v>
      </c>
      <c r="G247" s="12">
        <f>'Solar 1MW'!G247*Control!$C$8</f>
        <v>0</v>
      </c>
      <c r="H247" s="12">
        <f>'Solar 1MW'!H247*Control!$C$8</f>
        <v>2.4425347217184306</v>
      </c>
      <c r="I247" s="12">
        <f>'Solar 1MW'!I247*Control!$C$8</f>
        <v>152.41756417845639</v>
      </c>
      <c r="J247" s="12">
        <f>'Solar 1MW'!J247*Control!$C$8</f>
        <v>375.93186623994922</v>
      </c>
      <c r="K247" s="12">
        <f>'Solar 1MW'!K247*Control!$C$8</f>
        <v>623.48064075393745</v>
      </c>
      <c r="L247" s="12">
        <f>'Solar 1MW'!L247*Control!$C$8</f>
        <v>783.45616567416334</v>
      </c>
      <c r="M247" s="12">
        <f>'Solar 1MW'!M247*Control!$C$8</f>
        <v>996.37673920374823</v>
      </c>
      <c r="N247" s="12">
        <f>'Solar 1MW'!N247*Control!$C$8</f>
        <v>1026.4198297693674</v>
      </c>
      <c r="O247" s="12">
        <f>'Solar 1MW'!O247*Control!$C$8</f>
        <v>1088.6294754170244</v>
      </c>
      <c r="P247" s="12">
        <f>'Solar 1MW'!P247*Control!$C$8</f>
        <v>1096.5728056451069</v>
      </c>
      <c r="Q247" s="12">
        <f>'Solar 1MW'!Q247*Control!$C$8</f>
        <v>1070.7766441123238</v>
      </c>
      <c r="R247" s="12">
        <f>'Solar 1MW'!R247*Control!$C$8</f>
        <v>918.35907993386741</v>
      </c>
      <c r="S247" s="12">
        <f>'Solar 1MW'!S247*Control!$C$8</f>
        <v>600.39779499213307</v>
      </c>
      <c r="T247" s="12">
        <f>'Solar 1MW'!T247*Control!$C$8</f>
        <v>308.89330498828963</v>
      </c>
      <c r="U247" s="12">
        <f>'Solar 1MW'!U247*Control!$C$8</f>
        <v>43.804713568687632</v>
      </c>
      <c r="V247" s="12">
        <f>'Solar 1MW'!V247*Control!$C$8</f>
        <v>0</v>
      </c>
      <c r="W247" s="12">
        <f>'Solar 1MW'!W247*Control!$C$8</f>
        <v>0</v>
      </c>
      <c r="X247" s="12">
        <f>'Solar 1MW'!X247*Control!$C$8</f>
        <v>0</v>
      </c>
      <c r="Y247" s="12">
        <f>'Solar 1MW'!Y247*Control!$C$8</f>
        <v>0</v>
      </c>
      <c r="Z247" s="12">
        <f>'Solar 1MW'!Z247*Control!$C$8</f>
        <v>0</v>
      </c>
      <c r="AB247" s="7">
        <f t="shared" si="3"/>
        <v>9087.9591591987737</v>
      </c>
    </row>
    <row r="248" spans="2:28" x14ac:dyDescent="0.2">
      <c r="B248" s="6">
        <v>44442</v>
      </c>
      <c r="C248" s="12">
        <f>'Solar 1MW'!C248*Control!$C$8</f>
        <v>0</v>
      </c>
      <c r="D248" s="12">
        <f>'Solar 1MW'!D248*Control!$C$8</f>
        <v>0</v>
      </c>
      <c r="E248" s="12">
        <f>'Solar 1MW'!E248*Control!$C$8</f>
        <v>0</v>
      </c>
      <c r="F248" s="12">
        <f>'Solar 1MW'!F248*Control!$C$8</f>
        <v>0</v>
      </c>
      <c r="G248" s="12">
        <f>'Solar 1MW'!G248*Control!$C$8</f>
        <v>0</v>
      </c>
      <c r="H248" s="12">
        <f>'Solar 1MW'!H248*Control!$C$8</f>
        <v>0</v>
      </c>
      <c r="I248" s="12">
        <f>'Solar 1MW'!I248*Control!$C$8</f>
        <v>56.072833195208474</v>
      </c>
      <c r="J248" s="12">
        <f>'Solar 1MW'!J248*Control!$C$8</f>
        <v>168.0210960324325</v>
      </c>
      <c r="K248" s="12">
        <f>'Solar 1MW'!K248*Control!$C$8</f>
        <v>264.51289659515083</v>
      </c>
      <c r="L248" s="12">
        <f>'Solar 1MW'!L248*Control!$C$8</f>
        <v>311.5201092419328</v>
      </c>
      <c r="M248" s="12">
        <f>'Solar 1MW'!M248*Control!$C$8</f>
        <v>325.80237428569313</v>
      </c>
      <c r="N248" s="12">
        <f>'Solar 1MW'!N248*Control!$C$8</f>
        <v>335.4759348604868</v>
      </c>
      <c r="O248" s="12">
        <f>'Solar 1MW'!O248*Control!$C$8</f>
        <v>393.16338755651248</v>
      </c>
      <c r="P248" s="12">
        <f>'Solar 1MW'!P248*Control!$C$8</f>
        <v>338.85774871996756</v>
      </c>
      <c r="Q248" s="12">
        <f>'Solar 1MW'!Q248*Control!$C$8</f>
        <v>327.41463438149202</v>
      </c>
      <c r="R248" s="12">
        <f>'Solar 1MW'!R248*Control!$C$8</f>
        <v>222.7199690386845</v>
      </c>
      <c r="S248" s="12">
        <f>'Solar 1MW'!S248*Control!$C$8</f>
        <v>134.98156109364535</v>
      </c>
      <c r="T248" s="12">
        <f>'Solar 1MW'!T248*Control!$C$8</f>
        <v>60.834112522021556</v>
      </c>
      <c r="U248" s="12">
        <f>'Solar 1MW'!U248*Control!$C$8</f>
        <v>2.7185851088527873</v>
      </c>
      <c r="V248" s="12">
        <f>'Solar 1MW'!V248*Control!$C$8</f>
        <v>0</v>
      </c>
      <c r="W248" s="12">
        <f>'Solar 1MW'!W248*Control!$C$8</f>
        <v>0</v>
      </c>
      <c r="X248" s="12">
        <f>'Solar 1MW'!X248*Control!$C$8</f>
        <v>0</v>
      </c>
      <c r="Y248" s="12">
        <f>'Solar 1MW'!Y248*Control!$C$8</f>
        <v>0</v>
      </c>
      <c r="Z248" s="12">
        <f>'Solar 1MW'!Z248*Control!$C$8</f>
        <v>0</v>
      </c>
      <c r="AB248" s="7">
        <f t="shared" si="3"/>
        <v>2942.0952426320814</v>
      </c>
    </row>
    <row r="249" spans="2:28" x14ac:dyDescent="0.2">
      <c r="B249" s="6">
        <v>44443</v>
      </c>
      <c r="C249" s="12">
        <f>'Solar 1MW'!C249*Control!$C$8</f>
        <v>0</v>
      </c>
      <c r="D249" s="12">
        <f>'Solar 1MW'!D249*Control!$C$8</f>
        <v>0</v>
      </c>
      <c r="E249" s="12">
        <f>'Solar 1MW'!E249*Control!$C$8</f>
        <v>0</v>
      </c>
      <c r="F249" s="12">
        <f>'Solar 1MW'!F249*Control!$C$8</f>
        <v>0</v>
      </c>
      <c r="G249" s="12">
        <f>'Solar 1MW'!G249*Control!$C$8</f>
        <v>0</v>
      </c>
      <c r="H249" s="12">
        <f>'Solar 1MW'!H249*Control!$C$8</f>
        <v>0</v>
      </c>
      <c r="I249" s="12">
        <f>'Solar 1MW'!I249*Control!$C$8</f>
        <v>88.123777431352096</v>
      </c>
      <c r="J249" s="12">
        <f>'Solar 1MW'!J249*Control!$C$8</f>
        <v>194.17116831795195</v>
      </c>
      <c r="K249" s="12">
        <f>'Solar 1MW'!K249*Control!$C$8</f>
        <v>414.48454423802929</v>
      </c>
      <c r="L249" s="12">
        <f>'Solar 1MW'!L249*Control!$C$8</f>
        <v>508.14505877885682</v>
      </c>
      <c r="M249" s="12">
        <f>'Solar 1MW'!M249*Control!$C$8</f>
        <v>661.44346749745682</v>
      </c>
      <c r="N249" s="12">
        <f>'Solar 1MW'!N249*Control!$C$8</f>
        <v>742.3710596231698</v>
      </c>
      <c r="O249" s="12">
        <f>'Solar 1MW'!O249*Control!$C$8</f>
        <v>636.24502190262854</v>
      </c>
      <c r="P249" s="12">
        <f>'Solar 1MW'!P249*Control!$C$8</f>
        <v>597.2047335341116</v>
      </c>
      <c r="Q249" s="12">
        <f>'Solar 1MW'!Q249*Control!$C$8</f>
        <v>468.98680015942784</v>
      </c>
      <c r="R249" s="12">
        <f>'Solar 1MW'!R249*Control!$C$8</f>
        <v>398.25970239591601</v>
      </c>
      <c r="S249" s="12">
        <f>'Solar 1MW'!S249*Control!$C$8</f>
        <v>280.23439870003909</v>
      </c>
      <c r="T249" s="12">
        <f>'Solar 1MW'!T249*Control!$C$8</f>
        <v>112.26835545136557</v>
      </c>
      <c r="U249" s="12">
        <f>'Solar 1MW'!U249*Control!$C$8</f>
        <v>7.428901287271831</v>
      </c>
      <c r="V249" s="12">
        <f>'Solar 1MW'!V249*Control!$C$8</f>
        <v>0</v>
      </c>
      <c r="W249" s="12">
        <f>'Solar 1MW'!W249*Control!$C$8</f>
        <v>0</v>
      </c>
      <c r="X249" s="12">
        <f>'Solar 1MW'!X249*Control!$C$8</f>
        <v>0</v>
      </c>
      <c r="Y249" s="12">
        <f>'Solar 1MW'!Y249*Control!$C$8</f>
        <v>0</v>
      </c>
      <c r="Z249" s="12">
        <f>'Solar 1MW'!Z249*Control!$C$8</f>
        <v>0</v>
      </c>
      <c r="AB249" s="7">
        <f t="shared" si="3"/>
        <v>5109.3669893175784</v>
      </c>
    </row>
    <row r="250" spans="2:28" x14ac:dyDescent="0.2">
      <c r="B250" s="6">
        <v>44444</v>
      </c>
      <c r="C250" s="12">
        <f>'Solar 1MW'!C250*Control!$C$8</f>
        <v>0</v>
      </c>
      <c r="D250" s="12">
        <f>'Solar 1MW'!D250*Control!$C$8</f>
        <v>0</v>
      </c>
      <c r="E250" s="12">
        <f>'Solar 1MW'!E250*Control!$C$8</f>
        <v>0</v>
      </c>
      <c r="F250" s="12">
        <f>'Solar 1MW'!F250*Control!$C$8</f>
        <v>0</v>
      </c>
      <c r="G250" s="12">
        <f>'Solar 1MW'!G250*Control!$C$8</f>
        <v>0</v>
      </c>
      <c r="H250" s="12">
        <f>'Solar 1MW'!H250*Control!$C$8</f>
        <v>0.8242188197059972</v>
      </c>
      <c r="I250" s="12">
        <f>'Solar 1MW'!I250*Control!$C$8</f>
        <v>155.61062563647772</v>
      </c>
      <c r="J250" s="12">
        <f>'Solar 1MW'!J250*Control!$C$8</f>
        <v>498.55014503800447</v>
      </c>
      <c r="K250" s="12">
        <f>'Solar 1MW'!K250*Control!$C$8</f>
        <v>707.03503713329349</v>
      </c>
      <c r="L250" s="12">
        <f>'Solar 1MW'!L250*Control!$C$8</f>
        <v>938.49266942286874</v>
      </c>
      <c r="M250" s="12">
        <f>'Solar 1MW'!M250*Control!$C$8</f>
        <v>1117.3355698056398</v>
      </c>
      <c r="N250" s="12">
        <f>'Solar 1MW'!N250*Control!$C$8</f>
        <v>1194.5667607361061</v>
      </c>
      <c r="O250" s="12">
        <f>'Solar 1MW'!O250*Control!$C$8</f>
        <v>1108.6844180720841</v>
      </c>
      <c r="P250" s="12">
        <f>'Solar 1MW'!P250*Control!$C$8</f>
        <v>975.53532820927398</v>
      </c>
      <c r="Q250" s="12">
        <f>'Solar 1MW'!Q250*Control!$C$8</f>
        <v>773.49161181378656</v>
      </c>
      <c r="R250" s="12">
        <f>'Solar 1MW'!R250*Control!$C$8</f>
        <v>626.49281449389343</v>
      </c>
      <c r="S250" s="12">
        <f>'Solar 1MW'!S250*Control!$C$8</f>
        <v>464.54325404173795</v>
      </c>
      <c r="T250" s="12">
        <f>'Solar 1MW'!T250*Control!$C$8</f>
        <v>225.99167733064726</v>
      </c>
      <c r="U250" s="12">
        <f>'Solar 1MW'!U250*Control!$C$8</f>
        <v>22.773763704414662</v>
      </c>
      <c r="V250" s="12">
        <f>'Solar 1MW'!V250*Control!$C$8</f>
        <v>0</v>
      </c>
      <c r="W250" s="12">
        <f>'Solar 1MW'!W250*Control!$C$8</f>
        <v>0</v>
      </c>
      <c r="X250" s="12">
        <f>'Solar 1MW'!X250*Control!$C$8</f>
        <v>0</v>
      </c>
      <c r="Y250" s="12">
        <f>'Solar 1MW'!Y250*Control!$C$8</f>
        <v>0</v>
      </c>
      <c r="Z250" s="12">
        <f>'Solar 1MW'!Z250*Control!$C$8</f>
        <v>0</v>
      </c>
      <c r="AB250" s="7">
        <f t="shared" si="3"/>
        <v>8809.9278942579313</v>
      </c>
    </row>
    <row r="251" spans="2:28" x14ac:dyDescent="0.2">
      <c r="B251" s="6">
        <v>44445</v>
      </c>
      <c r="C251" s="12">
        <f>'Solar 1MW'!C251*Control!$C$8</f>
        <v>0</v>
      </c>
      <c r="D251" s="12">
        <f>'Solar 1MW'!D251*Control!$C$8</f>
        <v>0</v>
      </c>
      <c r="E251" s="12">
        <f>'Solar 1MW'!E251*Control!$C$8</f>
        <v>0</v>
      </c>
      <c r="F251" s="12">
        <f>'Solar 1MW'!F251*Control!$C$8</f>
        <v>0</v>
      </c>
      <c r="G251" s="12">
        <f>'Solar 1MW'!G251*Control!$C$8</f>
        <v>0</v>
      </c>
      <c r="H251" s="12">
        <f>'Solar 1MW'!H251*Control!$C$8</f>
        <v>0.27101698976210564</v>
      </c>
      <c r="I251" s="12">
        <f>'Solar 1MW'!I251*Control!$C$8</f>
        <v>154.28149414286784</v>
      </c>
      <c r="J251" s="12">
        <f>'Solar 1MW'!J251*Control!$C$8</f>
        <v>503.83521227886735</v>
      </c>
      <c r="K251" s="12">
        <f>'Solar 1MW'!K251*Control!$C$8</f>
        <v>689.8113805001243</v>
      </c>
      <c r="L251" s="12">
        <f>'Solar 1MW'!L251*Control!$C$8</f>
        <v>800.23153535386666</v>
      </c>
      <c r="M251" s="12">
        <f>'Solar 1MW'!M251*Control!$C$8</f>
        <v>840.81330166763519</v>
      </c>
      <c r="N251" s="12">
        <f>'Solar 1MW'!N251*Control!$C$8</f>
        <v>1014.7800983460385</v>
      </c>
      <c r="O251" s="12">
        <f>'Solar 1MW'!O251*Control!$C$8</f>
        <v>983.79324577312218</v>
      </c>
      <c r="P251" s="12">
        <f>'Solar 1MW'!P251*Control!$C$8</f>
        <v>914.81997240650401</v>
      </c>
      <c r="Q251" s="12">
        <f>'Solar 1MW'!Q251*Control!$C$8</f>
        <v>722.8430507555172</v>
      </c>
      <c r="R251" s="12">
        <f>'Solar 1MW'!R251*Control!$C$8</f>
        <v>544.07879720668791</v>
      </c>
      <c r="S251" s="12">
        <f>'Solar 1MW'!S251*Control!$C$8</f>
        <v>320.37574274373577</v>
      </c>
      <c r="T251" s="12">
        <f>'Solar 1MW'!T251*Control!$C$8</f>
        <v>148.29647007992639</v>
      </c>
      <c r="U251" s="12">
        <f>'Solar 1MW'!U251*Control!$C$8</f>
        <v>4.6898680015942782</v>
      </c>
      <c r="V251" s="12">
        <f>'Solar 1MW'!V251*Control!$C$8</f>
        <v>0</v>
      </c>
      <c r="W251" s="12">
        <f>'Solar 1MW'!W251*Control!$C$8</f>
        <v>0</v>
      </c>
      <c r="X251" s="12">
        <f>'Solar 1MW'!X251*Control!$C$8</f>
        <v>0</v>
      </c>
      <c r="Y251" s="12">
        <f>'Solar 1MW'!Y251*Control!$C$8</f>
        <v>0</v>
      </c>
      <c r="Z251" s="12">
        <f>'Solar 1MW'!Z251*Control!$C$8</f>
        <v>0</v>
      </c>
      <c r="AB251" s="7">
        <f t="shared" si="3"/>
        <v>7642.9211862462516</v>
      </c>
    </row>
    <row r="252" spans="2:28" x14ac:dyDescent="0.2">
      <c r="B252" s="6">
        <v>44446</v>
      </c>
      <c r="C252" s="12">
        <f>'Solar 1MW'!C252*Control!$C$8</f>
        <v>0</v>
      </c>
      <c r="D252" s="12">
        <f>'Solar 1MW'!D252*Control!$C$8</f>
        <v>0</v>
      </c>
      <c r="E252" s="12">
        <f>'Solar 1MW'!E252*Control!$C$8</f>
        <v>0</v>
      </c>
      <c r="F252" s="12">
        <f>'Solar 1MW'!F252*Control!$C$8</f>
        <v>0</v>
      </c>
      <c r="G252" s="12">
        <f>'Solar 1MW'!G252*Control!$C$8</f>
        <v>0</v>
      </c>
      <c r="H252" s="12">
        <f>'Solar 1MW'!H252*Control!$C$8</f>
        <v>0</v>
      </c>
      <c r="I252" s="12">
        <f>'Solar 1MW'!I252*Control!$C$8</f>
        <v>40.549521111852584</v>
      </c>
      <c r="J252" s="12">
        <f>'Solar 1MW'!J252*Control!$C$8</f>
        <v>104.3171605398888</v>
      </c>
      <c r="K252" s="12">
        <f>'Solar 1MW'!K252*Control!$C$8</f>
        <v>175.06785235358299</v>
      </c>
      <c r="L252" s="12">
        <f>'Solar 1MW'!L252*Control!$C$8</f>
        <v>225.76360151221718</v>
      </c>
      <c r="M252" s="12">
        <f>'Solar 1MW'!M252*Control!$C$8</f>
        <v>278.47270961975141</v>
      </c>
      <c r="N252" s="12">
        <f>'Solar 1MW'!N252*Control!$C$8</f>
        <v>269.86874598656095</v>
      </c>
      <c r="O252" s="12">
        <f>'Solar 1MW'!O252*Control!$C$8</f>
        <v>249.33405764445831</v>
      </c>
      <c r="P252" s="12">
        <f>'Solar 1MW'!P252*Control!$C$8</f>
        <v>229.49932612443425</v>
      </c>
      <c r="Q252" s="12">
        <f>'Solar 1MW'!Q252*Control!$C$8</f>
        <v>181.72923918842062</v>
      </c>
      <c r="R252" s="12">
        <f>'Solar 1MW'!R252*Control!$C$8</f>
        <v>166.2830010023273</v>
      </c>
      <c r="S252" s="12">
        <f>'Solar 1MW'!S252*Control!$C$8</f>
        <v>97.349051052679712</v>
      </c>
      <c r="T252" s="12">
        <f>'Solar 1MW'!T252*Control!$C$8</f>
        <v>39.854283099810516</v>
      </c>
      <c r="U252" s="12">
        <f>'Solar 1MW'!U252*Control!$C$8</f>
        <v>1.789766000004712</v>
      </c>
      <c r="V252" s="12">
        <f>'Solar 1MW'!V252*Control!$C$8</f>
        <v>0</v>
      </c>
      <c r="W252" s="12">
        <f>'Solar 1MW'!W252*Control!$C$8</f>
        <v>0</v>
      </c>
      <c r="X252" s="12">
        <f>'Solar 1MW'!X252*Control!$C$8</f>
        <v>0</v>
      </c>
      <c r="Y252" s="12">
        <f>'Solar 1MW'!Y252*Control!$C$8</f>
        <v>0</v>
      </c>
      <c r="Z252" s="12">
        <f>'Solar 1MW'!Z252*Control!$C$8</f>
        <v>0</v>
      </c>
      <c r="AB252" s="7">
        <f t="shared" si="3"/>
        <v>2059.8783152359897</v>
      </c>
    </row>
    <row r="253" spans="2:28" x14ac:dyDescent="0.2">
      <c r="B253" s="6">
        <v>44447</v>
      </c>
      <c r="C253" s="12">
        <f>'Solar 1MW'!C253*Control!$C$8</f>
        <v>0</v>
      </c>
      <c r="D253" s="12">
        <f>'Solar 1MW'!D253*Control!$C$8</f>
        <v>0</v>
      </c>
      <c r="E253" s="12">
        <f>'Solar 1MW'!E253*Control!$C$8</f>
        <v>0</v>
      </c>
      <c r="F253" s="12">
        <f>'Solar 1MW'!F253*Control!$C$8</f>
        <v>0</v>
      </c>
      <c r="G253" s="12">
        <f>'Solar 1MW'!G253*Control!$C$8</f>
        <v>0</v>
      </c>
      <c r="H253" s="12">
        <f>'Solar 1MW'!H253*Control!$C$8</f>
        <v>0</v>
      </c>
      <c r="I253" s="12">
        <f>'Solar 1MW'!I253*Control!$C$8</f>
        <v>33.776455772818196</v>
      </c>
      <c r="J253" s="12">
        <f>'Solar 1MW'!J253*Control!$C$8</f>
        <v>136.56236245586769</v>
      </c>
      <c r="K253" s="12">
        <f>'Solar 1MW'!K253*Control!$C$8</f>
        <v>193.70715199769762</v>
      </c>
      <c r="L253" s="12">
        <f>'Solar 1MW'!L253*Control!$C$8</f>
        <v>279.09401960788864</v>
      </c>
      <c r="M253" s="12">
        <f>'Solar 1MW'!M253*Control!$C$8</f>
        <v>372.53432301368014</v>
      </c>
      <c r="N253" s="12">
        <f>'Solar 1MW'!N253*Control!$C$8</f>
        <v>375.2319094178705</v>
      </c>
      <c r="O253" s="12">
        <f>'Solar 1MW'!O253*Control!$C$8</f>
        <v>341.02053665335637</v>
      </c>
      <c r="P253" s="12">
        <f>'Solar 1MW'!P253*Control!$C$8</f>
        <v>268.01268070554363</v>
      </c>
      <c r="Q253" s="12">
        <f>'Solar 1MW'!Q253*Control!$C$8</f>
        <v>248.52399525486177</v>
      </c>
      <c r="R253" s="12">
        <f>'Solar 1MW'!R253*Control!$C$8</f>
        <v>226.55006985163126</v>
      </c>
      <c r="S253" s="12">
        <f>'Solar 1MW'!S253*Control!$C$8</f>
        <v>131.70198811828845</v>
      </c>
      <c r="T253" s="12">
        <f>'Solar 1MW'!T253*Control!$C$8</f>
        <v>49.078770252798719</v>
      </c>
      <c r="U253" s="12">
        <f>'Solar 1MW'!U253*Control!$C$8</f>
        <v>1.0816299071962385</v>
      </c>
      <c r="V253" s="12">
        <f>'Solar 1MW'!V253*Control!$C$8</f>
        <v>0</v>
      </c>
      <c r="W253" s="12">
        <f>'Solar 1MW'!W253*Control!$C$8</f>
        <v>0</v>
      </c>
      <c r="X253" s="12">
        <f>'Solar 1MW'!X253*Control!$C$8</f>
        <v>0</v>
      </c>
      <c r="Y253" s="12">
        <f>'Solar 1MW'!Y253*Control!$C$8</f>
        <v>0</v>
      </c>
      <c r="Z253" s="12">
        <f>'Solar 1MW'!Z253*Control!$C$8</f>
        <v>0</v>
      </c>
      <c r="AB253" s="7">
        <f t="shared" si="3"/>
        <v>2656.8758930094987</v>
      </c>
    </row>
    <row r="254" spans="2:28" x14ac:dyDescent="0.2">
      <c r="B254" s="6">
        <v>44448</v>
      </c>
      <c r="C254" s="12">
        <f>'Solar 1MW'!C254*Control!$C$8</f>
        <v>0</v>
      </c>
      <c r="D254" s="12">
        <f>'Solar 1MW'!D254*Control!$C$8</f>
        <v>0</v>
      </c>
      <c r="E254" s="12">
        <f>'Solar 1MW'!E254*Control!$C$8</f>
        <v>0</v>
      </c>
      <c r="F254" s="12">
        <f>'Solar 1MW'!F254*Control!$C$8</f>
        <v>0</v>
      </c>
      <c r="G254" s="12">
        <f>'Solar 1MW'!G254*Control!$C$8</f>
        <v>0</v>
      </c>
      <c r="H254" s="12">
        <f>'Solar 1MW'!H254*Control!$C$8</f>
        <v>0</v>
      </c>
      <c r="I254" s="12">
        <f>'Solar 1MW'!I254*Control!$C$8</f>
        <v>72.227679355113906</v>
      </c>
      <c r="J254" s="12">
        <f>'Solar 1MW'!J254*Control!$C$8</f>
        <v>208.28041032704124</v>
      </c>
      <c r="K254" s="12">
        <f>'Solar 1MW'!K254*Control!$C$8</f>
        <v>423.83565279366314</v>
      </c>
      <c r="L254" s="12">
        <f>'Solar 1MW'!L254*Control!$C$8</f>
        <v>548.68750167565452</v>
      </c>
      <c r="M254" s="12">
        <f>'Solar 1MW'!M254*Control!$C$8</f>
        <v>590.47256454872672</v>
      </c>
      <c r="N254" s="12">
        <f>'Solar 1MW'!N254*Control!$C$8</f>
        <v>643.00078493819592</v>
      </c>
      <c r="O254" s="12">
        <f>'Solar 1MW'!O254*Control!$C$8</f>
        <v>666.15441285054749</v>
      </c>
      <c r="P254" s="12">
        <f>'Solar 1MW'!P254*Control!$C$8</f>
        <v>561.93949319478236</v>
      </c>
      <c r="Q254" s="12">
        <f>'Solar 1MW'!Q254*Control!$C$8</f>
        <v>494.40545688929217</v>
      </c>
      <c r="R254" s="12">
        <f>'Solar 1MW'!R254*Control!$C$8</f>
        <v>362.33382865147905</v>
      </c>
      <c r="S254" s="12">
        <f>'Solar 1MW'!S254*Control!$C$8</f>
        <v>217.46636053139821</v>
      </c>
      <c r="T254" s="12">
        <f>'Solar 1MW'!T254*Control!$C$8</f>
        <v>85.929530764386698</v>
      </c>
      <c r="U254" s="12">
        <f>'Solar 1MW'!U254*Control!$C$8</f>
        <v>1.0377449738569307</v>
      </c>
      <c r="V254" s="12">
        <f>'Solar 1MW'!V254*Control!$C$8</f>
        <v>0</v>
      </c>
      <c r="W254" s="12">
        <f>'Solar 1MW'!W254*Control!$C$8</f>
        <v>0</v>
      </c>
      <c r="X254" s="12">
        <f>'Solar 1MW'!X254*Control!$C$8</f>
        <v>0</v>
      </c>
      <c r="Y254" s="12">
        <f>'Solar 1MW'!Y254*Control!$C$8</f>
        <v>0</v>
      </c>
      <c r="Z254" s="12">
        <f>'Solar 1MW'!Z254*Control!$C$8</f>
        <v>0</v>
      </c>
      <c r="AB254" s="7">
        <f t="shared" si="3"/>
        <v>4875.7714214941388</v>
      </c>
    </row>
    <row r="255" spans="2:28" x14ac:dyDescent="0.2">
      <c r="B255" s="6">
        <v>44449</v>
      </c>
      <c r="C255" s="12">
        <f>'Solar 1MW'!C255*Control!$C$8</f>
        <v>0</v>
      </c>
      <c r="D255" s="12">
        <f>'Solar 1MW'!D255*Control!$C$8</f>
        <v>0</v>
      </c>
      <c r="E255" s="12">
        <f>'Solar 1MW'!E255*Control!$C$8</f>
        <v>0</v>
      </c>
      <c r="F255" s="12">
        <f>'Solar 1MW'!F255*Control!$C$8</f>
        <v>0</v>
      </c>
      <c r="G255" s="12">
        <f>'Solar 1MW'!G255*Control!$C$8</f>
        <v>0</v>
      </c>
      <c r="H255" s="12">
        <f>'Solar 1MW'!H255*Control!$C$8</f>
        <v>0</v>
      </c>
      <c r="I255" s="12">
        <f>'Solar 1MW'!I255*Control!$C$8</f>
        <v>126.49556771136699</v>
      </c>
      <c r="J255" s="12">
        <f>'Solar 1MW'!J255*Control!$C$8</f>
        <v>462.70291812750895</v>
      </c>
      <c r="K255" s="12">
        <f>'Solar 1MW'!K255*Control!$C$8</f>
        <v>809.3545680910704</v>
      </c>
      <c r="L255" s="12">
        <f>'Solar 1MW'!L255*Control!$C$8</f>
        <v>1104.9093700428966</v>
      </c>
      <c r="M255" s="12">
        <f>'Solar 1MW'!M255*Control!$C$8</f>
        <v>1302.548863737665</v>
      </c>
      <c r="N255" s="12">
        <f>'Solar 1MW'!N255*Control!$C$8</f>
        <v>1412.6544312556418</v>
      </c>
      <c r="O255" s="12">
        <f>'Solar 1MW'!O255*Control!$C$8</f>
        <v>1418.0024159636578</v>
      </c>
      <c r="P255" s="12">
        <f>'Solar 1MW'!P255*Control!$C$8</f>
        <v>1336.6815896682376</v>
      </c>
      <c r="Q255" s="12">
        <f>'Solar 1MW'!Q255*Control!$C$8</f>
        <v>1165.7033726796083</v>
      </c>
      <c r="R255" s="12">
        <f>'Solar 1MW'!R255*Control!$C$8</f>
        <v>893.82126774414689</v>
      </c>
      <c r="S255" s="12">
        <f>'Solar 1MW'!S255*Control!$C$8</f>
        <v>564.00790492744159</v>
      </c>
      <c r="T255" s="12">
        <f>'Solar 1MW'!T255*Control!$C$8</f>
        <v>219.98305921752333</v>
      </c>
      <c r="U255" s="12">
        <f>'Solar 1MW'!U255*Control!$C$8</f>
        <v>5.5518373015921529</v>
      </c>
      <c r="V255" s="12">
        <f>'Solar 1MW'!V255*Control!$C$8</f>
        <v>0</v>
      </c>
      <c r="W255" s="12">
        <f>'Solar 1MW'!W255*Control!$C$8</f>
        <v>0</v>
      </c>
      <c r="X255" s="12">
        <f>'Solar 1MW'!X255*Control!$C$8</f>
        <v>0</v>
      </c>
      <c r="Y255" s="12">
        <f>'Solar 1MW'!Y255*Control!$C$8</f>
        <v>0</v>
      </c>
      <c r="Z255" s="12">
        <f>'Solar 1MW'!Z255*Control!$C$8</f>
        <v>0</v>
      </c>
      <c r="AB255" s="7">
        <f t="shared" si="3"/>
        <v>10822.417166468356</v>
      </c>
    </row>
    <row r="256" spans="2:28" x14ac:dyDescent="0.2">
      <c r="B256" s="6">
        <v>44450</v>
      </c>
      <c r="C256" s="12">
        <f>'Solar 1MW'!C256*Control!$C$8</f>
        <v>0</v>
      </c>
      <c r="D256" s="12">
        <f>'Solar 1MW'!D256*Control!$C$8</f>
        <v>0</v>
      </c>
      <c r="E256" s="12">
        <f>'Solar 1MW'!E256*Control!$C$8</f>
        <v>0</v>
      </c>
      <c r="F256" s="12">
        <f>'Solar 1MW'!F256*Control!$C$8</f>
        <v>0</v>
      </c>
      <c r="G256" s="12">
        <f>'Solar 1MW'!G256*Control!$C$8</f>
        <v>0</v>
      </c>
      <c r="H256" s="12">
        <f>'Solar 1MW'!H256*Control!$C$8</f>
        <v>0</v>
      </c>
      <c r="I256" s="12">
        <f>'Solar 1MW'!I256*Control!$C$8</f>
        <v>97.986090407605161</v>
      </c>
      <c r="J256" s="12">
        <f>'Solar 1MW'!J256*Control!$C$8</f>
        <v>318.94437036600209</v>
      </c>
      <c r="K256" s="12">
        <f>'Solar 1MW'!K256*Control!$C$8</f>
        <v>546.65054867657216</v>
      </c>
      <c r="L256" s="12">
        <f>'Solar 1MW'!L256*Control!$C$8</f>
        <v>801.01800369328089</v>
      </c>
      <c r="M256" s="12">
        <f>'Solar 1MW'!M256*Control!$C$8</f>
        <v>958.0757310742805</v>
      </c>
      <c r="N256" s="12">
        <f>'Solar 1MW'!N256*Control!$C$8</f>
        <v>1062.9119607181826</v>
      </c>
      <c r="O256" s="12">
        <f>'Solar 1MW'!O256*Control!$C$8</f>
        <v>1094.4493411286885</v>
      </c>
      <c r="P256" s="12">
        <f>'Solar 1MW'!P256*Control!$C$8</f>
        <v>1019.262967880699</v>
      </c>
      <c r="Q256" s="12">
        <f>'Solar 1MW'!Q256*Control!$C$8</f>
        <v>865.58705435917989</v>
      </c>
      <c r="R256" s="12">
        <f>'Solar 1MW'!R256*Control!$C$8</f>
        <v>653.30352018452072</v>
      </c>
      <c r="S256" s="12">
        <f>'Solar 1MW'!S256*Control!$C$8</f>
        <v>413.13181869423693</v>
      </c>
      <c r="T256" s="12">
        <f>'Solar 1MW'!T256*Control!$C$8</f>
        <v>161.0765805954058</v>
      </c>
      <c r="U256" s="12">
        <f>'Solar 1MW'!U256*Control!$C$8</f>
        <v>3.1469744133316584</v>
      </c>
      <c r="V256" s="12">
        <f>'Solar 1MW'!V256*Control!$C$8</f>
        <v>0</v>
      </c>
      <c r="W256" s="12">
        <f>'Solar 1MW'!W256*Control!$C$8</f>
        <v>0</v>
      </c>
      <c r="X256" s="12">
        <f>'Solar 1MW'!X256*Control!$C$8</f>
        <v>0</v>
      </c>
      <c r="Y256" s="12">
        <f>'Solar 1MW'!Y256*Control!$C$8</f>
        <v>0</v>
      </c>
      <c r="Z256" s="12">
        <f>'Solar 1MW'!Z256*Control!$C$8</f>
        <v>0</v>
      </c>
      <c r="AB256" s="7">
        <f t="shared" si="3"/>
        <v>7995.5449621919861</v>
      </c>
    </row>
    <row r="257" spans="2:28" x14ac:dyDescent="0.2">
      <c r="B257" s="6">
        <v>44451</v>
      </c>
      <c r="C257" s="12">
        <f>'Solar 1MW'!C257*Control!$C$8</f>
        <v>0</v>
      </c>
      <c r="D257" s="12">
        <f>'Solar 1MW'!D257*Control!$C$8</f>
        <v>0</v>
      </c>
      <c r="E257" s="12">
        <f>'Solar 1MW'!E257*Control!$C$8</f>
        <v>0</v>
      </c>
      <c r="F257" s="12">
        <f>'Solar 1MW'!F257*Control!$C$8</f>
        <v>0</v>
      </c>
      <c r="G257" s="12">
        <f>'Solar 1MW'!G257*Control!$C$8</f>
        <v>0</v>
      </c>
      <c r="H257" s="12">
        <f>'Solar 1MW'!H257*Control!$C$8</f>
        <v>0</v>
      </c>
      <c r="I257" s="12">
        <f>'Solar 1MW'!I257*Control!$C$8</f>
        <v>89.075404122043182</v>
      </c>
      <c r="J257" s="12">
        <f>'Solar 1MW'!J257*Control!$C$8</f>
        <v>284.3397634317808</v>
      </c>
      <c r="K257" s="12">
        <f>'Solar 1MW'!K257*Control!$C$8</f>
        <v>429.01061446700811</v>
      </c>
      <c r="L257" s="12">
        <f>'Solar 1MW'!L257*Control!$C$8</f>
        <v>662.30071798741824</v>
      </c>
      <c r="M257" s="12">
        <f>'Solar 1MW'!M257*Control!$C$8</f>
        <v>812.26450094690267</v>
      </c>
      <c r="N257" s="12">
        <f>'Solar 1MW'!N257*Control!$C$8</f>
        <v>890.12486654890051</v>
      </c>
      <c r="O257" s="12">
        <f>'Solar 1MW'!O257*Control!$C$8</f>
        <v>917.41531792657042</v>
      </c>
      <c r="P257" s="12">
        <f>'Solar 1MW'!P257*Control!$C$8</f>
        <v>861.89065316393362</v>
      </c>
      <c r="Q257" s="12">
        <f>'Solar 1MW'!Q257*Control!$C$8</f>
        <v>643.84230606136884</v>
      </c>
      <c r="R257" s="12">
        <f>'Solar 1MW'!R257*Control!$C$8</f>
        <v>409.14442421340743</v>
      </c>
      <c r="S257" s="12">
        <f>'Solar 1MW'!S257*Control!$C$8</f>
        <v>256.13700878039049</v>
      </c>
      <c r="T257" s="12">
        <f>'Solar 1MW'!T257*Control!$C$8</f>
        <v>102.02853767219372</v>
      </c>
      <c r="U257" s="12">
        <f>'Solar 1MW'!U257*Control!$C$8</f>
        <v>0.55959581754332854</v>
      </c>
      <c r="V257" s="12">
        <f>'Solar 1MW'!V257*Control!$C$8</f>
        <v>0</v>
      </c>
      <c r="W257" s="12">
        <f>'Solar 1MW'!W257*Control!$C$8</f>
        <v>0</v>
      </c>
      <c r="X257" s="12">
        <f>'Solar 1MW'!X257*Control!$C$8</f>
        <v>0</v>
      </c>
      <c r="Y257" s="12">
        <f>'Solar 1MW'!Y257*Control!$C$8</f>
        <v>0</v>
      </c>
      <c r="Z257" s="12">
        <f>'Solar 1MW'!Z257*Control!$C$8</f>
        <v>0</v>
      </c>
      <c r="AB257" s="7">
        <f t="shared" si="3"/>
        <v>6358.1337111394623</v>
      </c>
    </row>
    <row r="258" spans="2:28" x14ac:dyDescent="0.2">
      <c r="B258" s="6">
        <v>44452</v>
      </c>
      <c r="C258" s="12">
        <f>'Solar 1MW'!C258*Control!$C$8</f>
        <v>0</v>
      </c>
      <c r="D258" s="12">
        <f>'Solar 1MW'!D258*Control!$C$8</f>
        <v>0</v>
      </c>
      <c r="E258" s="12">
        <f>'Solar 1MW'!E258*Control!$C$8</f>
        <v>0</v>
      </c>
      <c r="F258" s="12">
        <f>'Solar 1MW'!F258*Control!$C$8</f>
        <v>0</v>
      </c>
      <c r="G258" s="12">
        <f>'Solar 1MW'!G258*Control!$C$8</f>
        <v>0</v>
      </c>
      <c r="H258" s="12">
        <f>'Solar 1MW'!H258*Control!$C$8</f>
        <v>0</v>
      </c>
      <c r="I258" s="12">
        <f>'Solar 1MW'!I258*Control!$C$8</f>
        <v>105.38675748149203</v>
      </c>
      <c r="J258" s="12">
        <f>'Solar 1MW'!J258*Control!$C$8</f>
        <v>403.64701052090271</v>
      </c>
      <c r="K258" s="12">
        <f>'Solar 1MW'!K258*Control!$C$8</f>
        <v>711.18758996540009</v>
      </c>
      <c r="L258" s="12">
        <f>'Solar 1MW'!L258*Control!$C$8</f>
        <v>965.3898866308316</v>
      </c>
      <c r="M258" s="12">
        <f>'Solar 1MW'!M258*Control!$C$8</f>
        <v>1155.7938716029901</v>
      </c>
      <c r="N258" s="12">
        <f>'Solar 1MW'!N258*Control!$C$8</f>
        <v>1244.2715597870786</v>
      </c>
      <c r="O258" s="12">
        <f>'Solar 1MW'!O258*Control!$C$8</f>
        <v>1247.1814926429106</v>
      </c>
      <c r="P258" s="12">
        <f>'Solar 1MW'!P258*Control!$C$8</f>
        <v>1199.6001581083567</v>
      </c>
      <c r="Q258" s="12">
        <f>'Solar 1MW'!Q258*Control!$C$8</f>
        <v>1054.4967494864516</v>
      </c>
      <c r="R258" s="12">
        <f>'Solar 1MW'!R258*Control!$C$8</f>
        <v>806.44463523523825</v>
      </c>
      <c r="S258" s="12">
        <f>'Solar 1MW'!S258*Control!$C$8</f>
        <v>513.7053899385146</v>
      </c>
      <c r="T258" s="12">
        <f>'Solar 1MW'!T258*Control!$C$8</f>
        <v>187.67493983439132</v>
      </c>
      <c r="U258" s="12">
        <f>'Solar 1MW'!U258*Control!$C$8</f>
        <v>2.7994340541445584</v>
      </c>
      <c r="V258" s="12">
        <f>'Solar 1MW'!V258*Control!$C$8</f>
        <v>0</v>
      </c>
      <c r="W258" s="12">
        <f>'Solar 1MW'!W258*Control!$C$8</f>
        <v>0</v>
      </c>
      <c r="X258" s="12">
        <f>'Solar 1MW'!X258*Control!$C$8</f>
        <v>0</v>
      </c>
      <c r="Y258" s="12">
        <f>'Solar 1MW'!Y258*Control!$C$8</f>
        <v>0</v>
      </c>
      <c r="Z258" s="12">
        <f>'Solar 1MW'!Z258*Control!$C$8</f>
        <v>0</v>
      </c>
      <c r="AB258" s="7">
        <f t="shared" si="3"/>
        <v>9597.5794752887032</v>
      </c>
    </row>
    <row r="259" spans="2:28" x14ac:dyDescent="0.2">
      <c r="B259" s="6">
        <v>44453</v>
      </c>
      <c r="C259" s="12">
        <f>'Solar 1MW'!C259*Control!$C$8</f>
        <v>0</v>
      </c>
      <c r="D259" s="12">
        <f>'Solar 1MW'!D259*Control!$C$8</f>
        <v>0</v>
      </c>
      <c r="E259" s="12">
        <f>'Solar 1MW'!E259*Control!$C$8</f>
        <v>0</v>
      </c>
      <c r="F259" s="12">
        <f>'Solar 1MW'!F259*Control!$C$8</f>
        <v>0</v>
      </c>
      <c r="G259" s="12">
        <f>'Solar 1MW'!G259*Control!$C$8</f>
        <v>0</v>
      </c>
      <c r="H259" s="12">
        <f>'Solar 1MW'!H259*Control!$C$8</f>
        <v>0</v>
      </c>
      <c r="I259" s="12">
        <f>'Solar 1MW'!I259*Control!$C$8</f>
        <v>79.511949114767489</v>
      </c>
      <c r="J259" s="12">
        <f>'Solar 1MW'!J259*Control!$C$8</f>
        <v>279.29063669274217</v>
      </c>
      <c r="K259" s="12">
        <f>'Solar 1MW'!K259*Control!$C$8</f>
        <v>464.02418493772467</v>
      </c>
      <c r="L259" s="12">
        <f>'Solar 1MW'!L259*Control!$C$8</f>
        <v>588.31764129873204</v>
      </c>
      <c r="M259" s="12">
        <f>'Solar 1MW'!M259*Control!$C$8</f>
        <v>744.03050781933371</v>
      </c>
      <c r="N259" s="12">
        <f>'Solar 1MW'!N259*Control!$C$8</f>
        <v>861.02553799057807</v>
      </c>
      <c r="O259" s="12">
        <f>'Solar 1MW'!O259*Control!$C$8</f>
        <v>799.13047967868681</v>
      </c>
      <c r="P259" s="12">
        <f>'Solar 1MW'!P259*Control!$C$8</f>
        <v>793.8611418046122</v>
      </c>
      <c r="Q259" s="12">
        <f>'Solar 1MW'!Q259*Control!$C$8</f>
        <v>610.66120682148733</v>
      </c>
      <c r="R259" s="12">
        <f>'Solar 1MW'!R259*Control!$C$8</f>
        <v>449.946401662212</v>
      </c>
      <c r="S259" s="12">
        <f>'Solar 1MW'!S259*Control!$C$8</f>
        <v>322.56212472730698</v>
      </c>
      <c r="T259" s="12">
        <f>'Solar 1MW'!T259*Control!$C$8</f>
        <v>116.30293803255999</v>
      </c>
      <c r="U259" s="12">
        <f>'Solar 1MW'!U259*Control!$C$8</f>
        <v>0</v>
      </c>
      <c r="V259" s="12">
        <f>'Solar 1MW'!V259*Control!$C$8</f>
        <v>0</v>
      </c>
      <c r="W259" s="12">
        <f>'Solar 1MW'!W259*Control!$C$8</f>
        <v>0</v>
      </c>
      <c r="X259" s="12">
        <f>'Solar 1MW'!X259*Control!$C$8</f>
        <v>0</v>
      </c>
      <c r="Y259" s="12">
        <f>'Solar 1MW'!Y259*Control!$C$8</f>
        <v>0</v>
      </c>
      <c r="Z259" s="12">
        <f>'Solar 1MW'!Z259*Control!$C$8</f>
        <v>0</v>
      </c>
      <c r="AB259" s="7">
        <f t="shared" si="3"/>
        <v>6108.6647505807432</v>
      </c>
    </row>
    <row r="260" spans="2:28" x14ac:dyDescent="0.2">
      <c r="B260" s="6">
        <v>44454</v>
      </c>
      <c r="C260" s="12">
        <f>'Solar 1MW'!C260*Control!$C$8</f>
        <v>0</v>
      </c>
      <c r="D260" s="12">
        <f>'Solar 1MW'!D260*Control!$C$8</f>
        <v>0</v>
      </c>
      <c r="E260" s="12">
        <f>'Solar 1MW'!E260*Control!$C$8</f>
        <v>0</v>
      </c>
      <c r="F260" s="12">
        <f>'Solar 1MW'!F260*Control!$C$8</f>
        <v>0</v>
      </c>
      <c r="G260" s="12">
        <f>'Solar 1MW'!G260*Control!$C$8</f>
        <v>0</v>
      </c>
      <c r="H260" s="12">
        <f>'Solar 1MW'!H260*Control!$C$8</f>
        <v>0</v>
      </c>
      <c r="I260" s="12">
        <f>'Solar 1MW'!I260*Control!$C$8</f>
        <v>99.582621136615828</v>
      </c>
      <c r="J260" s="12">
        <f>'Solar 1MW'!J260*Control!$C$8</f>
        <v>267.9340338716022</v>
      </c>
      <c r="K260" s="12">
        <f>'Solar 1MW'!K260*Control!$C$8</f>
        <v>561.88444041102355</v>
      </c>
      <c r="L260" s="12">
        <f>'Solar 1MW'!L260*Control!$C$8</f>
        <v>925.8305291583016</v>
      </c>
      <c r="M260" s="12">
        <f>'Solar 1MW'!M260*Control!$C$8</f>
        <v>1309.8630192942162</v>
      </c>
      <c r="N260" s="12">
        <f>'Solar 1MW'!N260*Control!$C$8</f>
        <v>1187.0166646777307</v>
      </c>
      <c r="O260" s="12">
        <f>'Solar 1MW'!O260*Control!$C$8</f>
        <v>734.34908256114591</v>
      </c>
      <c r="P260" s="12">
        <f>'Solar 1MW'!P260*Control!$C$8</f>
        <v>508.34167586371035</v>
      </c>
      <c r="Q260" s="12">
        <f>'Solar 1MW'!Q260*Control!$C$8</f>
        <v>322.78233586234296</v>
      </c>
      <c r="R260" s="12">
        <f>'Solar 1MW'!R260*Control!$C$8</f>
        <v>126.51916176154941</v>
      </c>
      <c r="S260" s="12">
        <f>'Solar 1MW'!S260*Control!$C$8</f>
        <v>34.186992245992364</v>
      </c>
      <c r="T260" s="12">
        <f>'Solar 1MW'!T260*Control!$C$8</f>
        <v>11.7026488904821</v>
      </c>
      <c r="U260" s="12">
        <f>'Solar 1MW'!U260*Control!$C$8</f>
        <v>0</v>
      </c>
      <c r="V260" s="12">
        <f>'Solar 1MW'!V260*Control!$C$8</f>
        <v>0</v>
      </c>
      <c r="W260" s="12">
        <f>'Solar 1MW'!W260*Control!$C$8</f>
        <v>0</v>
      </c>
      <c r="X260" s="12">
        <f>'Solar 1MW'!X260*Control!$C$8</f>
        <v>0</v>
      </c>
      <c r="Y260" s="12">
        <f>'Solar 1MW'!Y260*Control!$C$8</f>
        <v>0</v>
      </c>
      <c r="Z260" s="12">
        <f>'Solar 1MW'!Z260*Control!$C$8</f>
        <v>0</v>
      </c>
      <c r="AB260" s="7">
        <f t="shared" ref="AB260:AB323" si="4">SUM(C260:Z260)</f>
        <v>6089.9932057347132</v>
      </c>
    </row>
    <row r="261" spans="2:28" x14ac:dyDescent="0.2">
      <c r="B261" s="6">
        <v>44455</v>
      </c>
      <c r="C261" s="12">
        <f>'Solar 1MW'!C261*Control!$C$8</f>
        <v>0</v>
      </c>
      <c r="D261" s="12">
        <f>'Solar 1MW'!D261*Control!$C$8</f>
        <v>0</v>
      </c>
      <c r="E261" s="12">
        <f>'Solar 1MW'!E261*Control!$C$8</f>
        <v>0</v>
      </c>
      <c r="F261" s="12">
        <f>'Solar 1MW'!F261*Control!$C$8</f>
        <v>0</v>
      </c>
      <c r="G261" s="12">
        <f>'Solar 1MW'!G261*Control!$C$8</f>
        <v>0</v>
      </c>
      <c r="H261" s="12">
        <f>'Solar 1MW'!H261*Control!$C$8</f>
        <v>0</v>
      </c>
      <c r="I261" s="12">
        <f>'Solar 1MW'!I261*Control!$C$8</f>
        <v>37.070185178284525</v>
      </c>
      <c r="J261" s="12">
        <f>'Solar 1MW'!J261*Control!$C$8</f>
        <v>30.883038752113645</v>
      </c>
      <c r="K261" s="12">
        <f>'Solar 1MW'!K261*Control!$C$8</f>
        <v>316.67934154848933</v>
      </c>
      <c r="L261" s="12">
        <f>'Solar 1MW'!L261*Control!$C$8</f>
        <v>918.28043309992597</v>
      </c>
      <c r="M261" s="12">
        <f>'Solar 1MW'!M261*Control!$C$8</f>
        <v>1289.021608299742</v>
      </c>
      <c r="N261" s="12">
        <f>'Solar 1MW'!N261*Control!$C$8</f>
        <v>569.57610077049367</v>
      </c>
      <c r="O261" s="12">
        <f>'Solar 1MW'!O261*Control!$C$8</f>
        <v>547.86170991926986</v>
      </c>
      <c r="P261" s="12">
        <f>'Solar 1MW'!P261*Control!$C$8</f>
        <v>712.99646714605251</v>
      </c>
      <c r="Q261" s="12">
        <f>'Solar 1MW'!Q261*Control!$C$8</f>
        <v>397.61479835759638</v>
      </c>
      <c r="R261" s="12">
        <f>'Solar 1MW'!R261*Control!$C$8</f>
        <v>61.998085664354463</v>
      </c>
      <c r="S261" s="12">
        <f>'Solar 1MW'!S261*Control!$C$8</f>
        <v>36.6226846931579</v>
      </c>
      <c r="T261" s="12">
        <f>'Solar 1MW'!T261*Control!$C$8</f>
        <v>12.172170489112329</v>
      </c>
      <c r="U261" s="12">
        <f>'Solar 1MW'!U261*Control!$C$8</f>
        <v>0</v>
      </c>
      <c r="V261" s="12">
        <f>'Solar 1MW'!V261*Control!$C$8</f>
        <v>0</v>
      </c>
      <c r="W261" s="12">
        <f>'Solar 1MW'!W261*Control!$C$8</f>
        <v>0</v>
      </c>
      <c r="X261" s="12">
        <f>'Solar 1MW'!X261*Control!$C$8</f>
        <v>0</v>
      </c>
      <c r="Y261" s="12">
        <f>'Solar 1MW'!Y261*Control!$C$8</f>
        <v>0</v>
      </c>
      <c r="Z261" s="12">
        <f>'Solar 1MW'!Z261*Control!$C$8</f>
        <v>0</v>
      </c>
      <c r="AB261" s="7">
        <f t="shared" si="4"/>
        <v>4930.7766239185921</v>
      </c>
    </row>
    <row r="262" spans="2:28" x14ac:dyDescent="0.2">
      <c r="B262" s="6">
        <v>44456</v>
      </c>
      <c r="C262" s="12">
        <f>'Solar 1MW'!C262*Control!$C$8</f>
        <v>0</v>
      </c>
      <c r="D262" s="12">
        <f>'Solar 1MW'!D262*Control!$C$8</f>
        <v>0</v>
      </c>
      <c r="E262" s="12">
        <f>'Solar 1MW'!E262*Control!$C$8</f>
        <v>0</v>
      </c>
      <c r="F262" s="12">
        <f>'Solar 1MW'!F262*Control!$C$8</f>
        <v>0</v>
      </c>
      <c r="G262" s="12">
        <f>'Solar 1MW'!G262*Control!$C$8</f>
        <v>0</v>
      </c>
      <c r="H262" s="12">
        <f>'Solar 1MW'!H262*Control!$C$8</f>
        <v>0</v>
      </c>
      <c r="I262" s="12">
        <f>'Solar 1MW'!I262*Control!$C$8</f>
        <v>10.660578340758391</v>
      </c>
      <c r="J262" s="12">
        <f>'Solar 1MW'!J262*Control!$C$8</f>
        <v>35.24400569416494</v>
      </c>
      <c r="K262" s="12">
        <f>'Solar 1MW'!K262*Control!$C$8</f>
        <v>69.478972508861574</v>
      </c>
      <c r="L262" s="12">
        <f>'Solar 1MW'!L262*Control!$C$8</f>
        <v>85.811560513474589</v>
      </c>
      <c r="M262" s="12">
        <f>'Solar 1MW'!M262*Control!$C$8</f>
        <v>115.55579311011658</v>
      </c>
      <c r="N262" s="12">
        <f>'Solar 1MW'!N262*Control!$C$8</f>
        <v>120.88018376795017</v>
      </c>
      <c r="O262" s="12">
        <f>'Solar 1MW'!O262*Control!$C$8</f>
        <v>112.3705963354894</v>
      </c>
      <c r="P262" s="12">
        <f>'Solar 1MW'!P262*Control!$C$8</f>
        <v>922.6060089667036</v>
      </c>
      <c r="Q262" s="12">
        <f>'Solar 1MW'!Q262*Control!$C$8</f>
        <v>768.96155417876128</v>
      </c>
      <c r="R262" s="12">
        <f>'Solar 1MW'!R262*Control!$C$8</f>
        <v>582.40339938633792</v>
      </c>
      <c r="S262" s="12">
        <f>'Solar 1MW'!S262*Control!$C$8</f>
        <v>341.335123989122</v>
      </c>
      <c r="T262" s="12">
        <f>'Solar 1MW'!T262*Control!$C$8</f>
        <v>114.57270768584894</v>
      </c>
      <c r="U262" s="12">
        <f>'Solar 1MW'!U262*Control!$C$8</f>
        <v>0</v>
      </c>
      <c r="V262" s="12">
        <f>'Solar 1MW'!V262*Control!$C$8</f>
        <v>0</v>
      </c>
      <c r="W262" s="12">
        <f>'Solar 1MW'!W262*Control!$C$8</f>
        <v>0</v>
      </c>
      <c r="X262" s="12">
        <f>'Solar 1MW'!X262*Control!$C$8</f>
        <v>0</v>
      </c>
      <c r="Y262" s="12">
        <f>'Solar 1MW'!Y262*Control!$C$8</f>
        <v>0</v>
      </c>
      <c r="Z262" s="12">
        <f>'Solar 1MW'!Z262*Control!$C$8</f>
        <v>0</v>
      </c>
      <c r="AB262" s="7">
        <f t="shared" si="4"/>
        <v>3279.8804844775896</v>
      </c>
    </row>
    <row r="263" spans="2:28" x14ac:dyDescent="0.2">
      <c r="B263" s="6">
        <v>44457</v>
      </c>
      <c r="C263" s="12">
        <f>'Solar 1MW'!C263*Control!$C$8</f>
        <v>0</v>
      </c>
      <c r="D263" s="12">
        <f>'Solar 1MW'!D263*Control!$C$8</f>
        <v>0</v>
      </c>
      <c r="E263" s="12">
        <f>'Solar 1MW'!E263*Control!$C$8</f>
        <v>0</v>
      </c>
      <c r="F263" s="12">
        <f>'Solar 1MW'!F263*Control!$C$8</f>
        <v>0</v>
      </c>
      <c r="G263" s="12">
        <f>'Solar 1MW'!G263*Control!$C$8</f>
        <v>0</v>
      </c>
      <c r="H263" s="12">
        <f>'Solar 1MW'!H263*Control!$C$8</f>
        <v>0</v>
      </c>
      <c r="I263" s="12">
        <f>'Solar 1MW'!I263*Control!$C$8</f>
        <v>84.568940537200277</v>
      </c>
      <c r="J263" s="12">
        <f>'Solar 1MW'!J263*Control!$C$8</f>
        <v>350.04132850643634</v>
      </c>
      <c r="K263" s="12">
        <f>'Solar 1MW'!K263*Control!$C$8</f>
        <v>626.02093349024517</v>
      </c>
      <c r="L263" s="12">
        <f>'Solar 1MW'!L263*Control!$C$8</f>
        <v>918.75231410357435</v>
      </c>
      <c r="M263" s="12">
        <f>'Solar 1MW'!M263*Control!$C$8</f>
        <v>1112.6954066030962</v>
      </c>
      <c r="N263" s="12">
        <f>'Solar 1MW'!N263*Control!$C$8</f>
        <v>1221.9358589477176</v>
      </c>
      <c r="O263" s="12">
        <f>'Solar 1MW'!O263*Control!$C$8</f>
        <v>1204.7122023145482</v>
      </c>
      <c r="P263" s="12">
        <f>'Solar 1MW'!P263*Control!$C$8</f>
        <v>1083.6747248787153</v>
      </c>
      <c r="Q263" s="12">
        <f>'Solar 1MW'!Q263*Control!$C$8</f>
        <v>903.573475152882</v>
      </c>
      <c r="R263" s="12">
        <f>'Solar 1MW'!R263*Control!$C$8</f>
        <v>677.72336212332925</v>
      </c>
      <c r="S263" s="12">
        <f>'Solar 1MW'!S263*Control!$C$8</f>
        <v>387.30419842787728</v>
      </c>
      <c r="T263" s="12">
        <f>'Solar 1MW'!T263*Control!$C$8</f>
        <v>120.64424326612594</v>
      </c>
      <c r="U263" s="12">
        <f>'Solar 1MW'!U263*Control!$C$8</f>
        <v>0</v>
      </c>
      <c r="V263" s="12">
        <f>'Solar 1MW'!V263*Control!$C$8</f>
        <v>0</v>
      </c>
      <c r="W263" s="12">
        <f>'Solar 1MW'!W263*Control!$C$8</f>
        <v>0</v>
      </c>
      <c r="X263" s="12">
        <f>'Solar 1MW'!X263*Control!$C$8</f>
        <v>0</v>
      </c>
      <c r="Y263" s="12">
        <f>'Solar 1MW'!Y263*Control!$C$8</f>
        <v>0</v>
      </c>
      <c r="Z263" s="12">
        <f>'Solar 1MW'!Z263*Control!$C$8</f>
        <v>0</v>
      </c>
      <c r="AB263" s="7">
        <f t="shared" si="4"/>
        <v>8691.6469883517475</v>
      </c>
    </row>
    <row r="264" spans="2:28" x14ac:dyDescent="0.2">
      <c r="B264" s="6">
        <v>44458</v>
      </c>
      <c r="C264" s="12">
        <f>'Solar 1MW'!C264*Control!$C$8</f>
        <v>0</v>
      </c>
      <c r="D264" s="12">
        <f>'Solar 1MW'!D264*Control!$C$8</f>
        <v>0</v>
      </c>
      <c r="E264" s="12">
        <f>'Solar 1MW'!E264*Control!$C$8</f>
        <v>0</v>
      </c>
      <c r="F264" s="12">
        <f>'Solar 1MW'!F264*Control!$C$8</f>
        <v>0</v>
      </c>
      <c r="G264" s="12">
        <f>'Solar 1MW'!G264*Control!$C$8</f>
        <v>0</v>
      </c>
      <c r="H264" s="12">
        <f>'Solar 1MW'!H264*Control!$C$8</f>
        <v>0</v>
      </c>
      <c r="I264" s="12">
        <f>'Solar 1MW'!I264*Control!$C$8</f>
        <v>83.986953966033838</v>
      </c>
      <c r="J264" s="12">
        <f>'Solar 1MW'!J264*Control!$C$8</f>
        <v>373.48594970437119</v>
      </c>
      <c r="K264" s="12">
        <f>'Solar 1MW'!K264*Control!$C$8</f>
        <v>689.26085266253449</v>
      </c>
      <c r="L264" s="12">
        <f>'Solar 1MW'!L264*Control!$C$8</f>
        <v>959.49137408522586</v>
      </c>
      <c r="M264" s="12">
        <f>'Solar 1MW'!M264*Control!$C$8</f>
        <v>1138.3342744679967</v>
      </c>
      <c r="N264" s="12">
        <f>'Solar 1MW'!N264*Control!$C$8</f>
        <v>1229.2500145042688</v>
      </c>
      <c r="O264" s="12">
        <f>'Solar 1MW'!O264*Control!$C$8</f>
        <v>1232.0026536922182</v>
      </c>
      <c r="P264" s="12">
        <f>'Solar 1MW'!P264*Control!$C$8</f>
        <v>1146.8281325336693</v>
      </c>
      <c r="Q264" s="12">
        <f>'Solar 1MW'!Q264*Control!$C$8</f>
        <v>979.3103762384618</v>
      </c>
      <c r="R264" s="12">
        <f>'Solar 1MW'!R264*Control!$C$8</f>
        <v>726.2091352482098</v>
      </c>
      <c r="S264" s="12">
        <f>'Solar 1MW'!S264*Control!$C$8</f>
        <v>422.23125738125833</v>
      </c>
      <c r="T264" s="12">
        <f>'Solar 1MW'!T264*Control!$C$8</f>
        <v>118.4421319157664</v>
      </c>
      <c r="U264" s="12">
        <f>'Solar 1MW'!U264*Control!$C$8</f>
        <v>0</v>
      </c>
      <c r="V264" s="12">
        <f>'Solar 1MW'!V264*Control!$C$8</f>
        <v>0</v>
      </c>
      <c r="W264" s="12">
        <f>'Solar 1MW'!W264*Control!$C$8</f>
        <v>0</v>
      </c>
      <c r="X264" s="12">
        <f>'Solar 1MW'!X264*Control!$C$8</f>
        <v>0</v>
      </c>
      <c r="Y264" s="12">
        <f>'Solar 1MW'!Y264*Control!$C$8</f>
        <v>0</v>
      </c>
      <c r="Z264" s="12">
        <f>'Solar 1MW'!Z264*Control!$C$8</f>
        <v>0</v>
      </c>
      <c r="AB264" s="7">
        <f t="shared" si="4"/>
        <v>9098.833106400014</v>
      </c>
    </row>
    <row r="265" spans="2:28" x14ac:dyDescent="0.2">
      <c r="B265" s="6">
        <v>44459</v>
      </c>
      <c r="C265" s="12">
        <f>'Solar 1MW'!C265*Control!$C$8</f>
        <v>0</v>
      </c>
      <c r="D265" s="12">
        <f>'Solar 1MW'!D265*Control!$C$8</f>
        <v>0</v>
      </c>
      <c r="E265" s="12">
        <f>'Solar 1MW'!E265*Control!$C$8</f>
        <v>0</v>
      </c>
      <c r="F265" s="12">
        <f>'Solar 1MW'!F265*Control!$C$8</f>
        <v>0</v>
      </c>
      <c r="G265" s="12">
        <f>'Solar 1MW'!G265*Control!$C$8</f>
        <v>0</v>
      </c>
      <c r="H265" s="12">
        <f>'Solar 1MW'!H265*Control!$C$8</f>
        <v>0</v>
      </c>
      <c r="I265" s="12">
        <f>'Solar 1MW'!I265*Control!$C$8</f>
        <v>83.051056642131016</v>
      </c>
      <c r="J265" s="12">
        <f>'Solar 1MW'!J265*Control!$C$8</f>
        <v>376.9149516642168</v>
      </c>
      <c r="K265" s="12">
        <f>'Solar 1MW'!K265*Control!$C$8</f>
        <v>710.2202339079206</v>
      </c>
      <c r="L265" s="12">
        <f>'Solar 1MW'!L265*Control!$C$8</f>
        <v>980.96195975123123</v>
      </c>
      <c r="M265" s="12">
        <f>'Solar 1MW'!M265*Control!$C$8</f>
        <v>1172.5456472325109</v>
      </c>
      <c r="N265" s="12">
        <f>'Solar 1MW'!N265*Control!$C$8</f>
        <v>1262.0457442578374</v>
      </c>
      <c r="O265" s="12">
        <f>'Solar 1MW'!O265*Control!$C$8</f>
        <v>1262.1243910917792</v>
      </c>
      <c r="P265" s="12">
        <f>'Solar 1MW'!P265*Control!$C$8</f>
        <v>1178.2082192762925</v>
      </c>
      <c r="Q265" s="12">
        <f>'Solar 1MW'!Q265*Control!$C$8</f>
        <v>994.96109619280264</v>
      </c>
      <c r="R265" s="12">
        <f>'Solar 1MW'!R265*Control!$C$8</f>
        <v>724.06207668160914</v>
      </c>
      <c r="S265" s="12">
        <f>'Solar 1MW'!S265*Control!$C$8</f>
        <v>408.53097890866451</v>
      </c>
      <c r="T265" s="12">
        <f>'Solar 1MW'!T265*Control!$C$8</f>
        <v>110.03478536742948</v>
      </c>
      <c r="U265" s="12">
        <f>'Solar 1MW'!U265*Control!$C$8</f>
        <v>0</v>
      </c>
      <c r="V265" s="12">
        <f>'Solar 1MW'!V265*Control!$C$8</f>
        <v>0</v>
      </c>
      <c r="W265" s="12">
        <f>'Solar 1MW'!W265*Control!$C$8</f>
        <v>0</v>
      </c>
      <c r="X265" s="12">
        <f>'Solar 1MW'!X265*Control!$C$8</f>
        <v>0</v>
      </c>
      <c r="Y265" s="12">
        <f>'Solar 1MW'!Y265*Control!$C$8</f>
        <v>0</v>
      </c>
      <c r="Z265" s="12">
        <f>'Solar 1MW'!Z265*Control!$C$8</f>
        <v>0</v>
      </c>
      <c r="AB265" s="7">
        <f t="shared" si="4"/>
        <v>9263.6611409744273</v>
      </c>
    </row>
    <row r="266" spans="2:28" x14ac:dyDescent="0.2">
      <c r="B266" s="6">
        <v>44460</v>
      </c>
      <c r="C266" s="12">
        <f>'Solar 1MW'!C266*Control!$C$8</f>
        <v>0</v>
      </c>
      <c r="D266" s="12">
        <f>'Solar 1MW'!D266*Control!$C$8</f>
        <v>0</v>
      </c>
      <c r="E266" s="12">
        <f>'Solar 1MW'!E266*Control!$C$8</f>
        <v>0</v>
      </c>
      <c r="F266" s="12">
        <f>'Solar 1MW'!F266*Control!$C$8</f>
        <v>0</v>
      </c>
      <c r="G266" s="12">
        <f>'Solar 1MW'!G266*Control!$C$8</f>
        <v>0</v>
      </c>
      <c r="H266" s="12">
        <f>'Solar 1MW'!H266*Control!$C$8</f>
        <v>0</v>
      </c>
      <c r="I266" s="12">
        <f>'Solar 1MW'!I266*Control!$C$8</f>
        <v>37.936086819979465</v>
      </c>
      <c r="J266" s="12">
        <f>'Solar 1MW'!J266*Control!$C$8</f>
        <v>368.94802738595178</v>
      </c>
      <c r="K266" s="12">
        <f>'Solar 1MW'!K266*Control!$C$8</f>
        <v>706.15419259314956</v>
      </c>
      <c r="L266" s="12">
        <f>'Solar 1MW'!L266*Control!$C$8</f>
        <v>985.91671028954022</v>
      </c>
      <c r="M266" s="12">
        <f>'Solar 1MW'!M266*Control!$C$8</f>
        <v>1187.2526051795548</v>
      </c>
      <c r="N266" s="12">
        <f>'Solar 1MW'!N266*Control!$C$8</f>
        <v>1293.9763588380508</v>
      </c>
      <c r="O266" s="12">
        <f>'Solar 1MW'!O266*Control!$C$8</f>
        <v>1297.7514068672388</v>
      </c>
      <c r="P266" s="12">
        <f>'Solar 1MW'!P266*Control!$C$8</f>
        <v>1203.3752061375442</v>
      </c>
      <c r="Q266" s="12">
        <f>'Solar 1MW'!Q266*Control!$C$8</f>
        <v>1016.1957413569838</v>
      </c>
      <c r="R266" s="12">
        <f>'Solar 1MW'!R266*Control!$C$8</f>
        <v>743.00809897809529</v>
      </c>
      <c r="S266" s="12">
        <f>'Solar 1MW'!S266*Control!$C$8</f>
        <v>416.80462583930097</v>
      </c>
      <c r="T266" s="12">
        <f>'Solar 1MW'!T266*Control!$C$8</f>
        <v>104.6946653428076</v>
      </c>
      <c r="U266" s="12">
        <f>'Solar 1MW'!U266*Control!$C$8</f>
        <v>0</v>
      </c>
      <c r="V266" s="12">
        <f>'Solar 1MW'!V266*Control!$C$8</f>
        <v>0</v>
      </c>
      <c r="W266" s="12">
        <f>'Solar 1MW'!W266*Control!$C$8</f>
        <v>0</v>
      </c>
      <c r="X266" s="12">
        <f>'Solar 1MW'!X266*Control!$C$8</f>
        <v>0</v>
      </c>
      <c r="Y266" s="12">
        <f>'Solar 1MW'!Y266*Control!$C$8</f>
        <v>0</v>
      </c>
      <c r="Z266" s="12">
        <f>'Solar 1MW'!Z266*Control!$C$8</f>
        <v>0</v>
      </c>
      <c r="AB266" s="7">
        <f t="shared" si="4"/>
        <v>9362.013725628196</v>
      </c>
    </row>
    <row r="267" spans="2:28" x14ac:dyDescent="0.2">
      <c r="B267" s="6">
        <v>44461</v>
      </c>
      <c r="C267" s="12">
        <f>'Solar 1MW'!C267*Control!$C$8</f>
        <v>0</v>
      </c>
      <c r="D267" s="12">
        <f>'Solar 1MW'!D267*Control!$C$8</f>
        <v>0</v>
      </c>
      <c r="E267" s="12">
        <f>'Solar 1MW'!E267*Control!$C$8</f>
        <v>0</v>
      </c>
      <c r="F267" s="12">
        <f>'Solar 1MW'!F267*Control!$C$8</f>
        <v>0</v>
      </c>
      <c r="G267" s="12">
        <f>'Solar 1MW'!G267*Control!$C$8</f>
        <v>0</v>
      </c>
      <c r="H267" s="12">
        <f>'Solar 1MW'!H267*Control!$C$8</f>
        <v>0</v>
      </c>
      <c r="I267" s="12">
        <f>'Solar 1MW'!I267*Control!$C$8</f>
        <v>34.547194745444024</v>
      </c>
      <c r="J267" s="12">
        <f>'Solar 1MW'!J267*Control!$C$8</f>
        <v>357.52850709765875</v>
      </c>
      <c r="K267" s="12">
        <f>'Solar 1MW'!K267*Control!$C$8</f>
        <v>699.9174986615958</v>
      </c>
      <c r="L267" s="12">
        <f>'Solar 1MW'!L267*Control!$C$8</f>
        <v>991.26469499755638</v>
      </c>
      <c r="M267" s="12">
        <f>'Solar 1MW'!M267*Control!$C$8</f>
        <v>1193.937586064575</v>
      </c>
      <c r="N267" s="12">
        <f>'Solar 1MW'!N267*Control!$C$8</f>
        <v>1293.583124668344</v>
      </c>
      <c r="O267" s="12">
        <f>'Solar 1MW'!O267*Control!$C$8</f>
        <v>1297.2795258635902</v>
      </c>
      <c r="P267" s="12">
        <f>'Solar 1MW'!P267*Control!$C$8</f>
        <v>1199.3642176065323</v>
      </c>
      <c r="Q267" s="12">
        <f>'Solar 1MW'!Q267*Control!$C$8</f>
        <v>1012.8139274975031</v>
      </c>
      <c r="R267" s="12">
        <f>'Solar 1MW'!R267*Control!$C$8</f>
        <v>741.56886191696742</v>
      </c>
      <c r="S267" s="12">
        <f>'Solar 1MW'!S267*Control!$C$8</f>
        <v>407.86248082016238</v>
      </c>
      <c r="T267" s="12">
        <f>'Solar 1MW'!T267*Control!$C$8</f>
        <v>91.379756356526556</v>
      </c>
      <c r="U267" s="12">
        <f>'Solar 1MW'!U267*Control!$C$8</f>
        <v>0</v>
      </c>
      <c r="V267" s="12">
        <f>'Solar 1MW'!V267*Control!$C$8</f>
        <v>0</v>
      </c>
      <c r="W267" s="12">
        <f>'Solar 1MW'!W267*Control!$C$8</f>
        <v>0</v>
      </c>
      <c r="X267" s="12">
        <f>'Solar 1MW'!X267*Control!$C$8</f>
        <v>0</v>
      </c>
      <c r="Y267" s="12">
        <f>'Solar 1MW'!Y267*Control!$C$8</f>
        <v>0</v>
      </c>
      <c r="Z267" s="12">
        <f>'Solar 1MW'!Z267*Control!$C$8</f>
        <v>0</v>
      </c>
      <c r="AB267" s="7">
        <f t="shared" si="4"/>
        <v>9321.0473762964539</v>
      </c>
    </row>
    <row r="268" spans="2:28" x14ac:dyDescent="0.2">
      <c r="B268" s="6">
        <v>44462</v>
      </c>
      <c r="C268" s="12">
        <f>'Solar 1MW'!C268*Control!$C$8</f>
        <v>0</v>
      </c>
      <c r="D268" s="12">
        <f>'Solar 1MW'!D268*Control!$C$8</f>
        <v>0</v>
      </c>
      <c r="E268" s="12">
        <f>'Solar 1MW'!E268*Control!$C$8</f>
        <v>0</v>
      </c>
      <c r="F268" s="12">
        <f>'Solar 1MW'!F268*Control!$C$8</f>
        <v>0</v>
      </c>
      <c r="G268" s="12">
        <f>'Solar 1MW'!G268*Control!$C$8</f>
        <v>0</v>
      </c>
      <c r="H268" s="12">
        <f>'Solar 1MW'!H268*Control!$C$8</f>
        <v>0</v>
      </c>
      <c r="I268" s="12">
        <f>'Solar 1MW'!I268*Control!$C$8</f>
        <v>33.258959605483703</v>
      </c>
      <c r="J268" s="12">
        <f>'Solar 1MW'!J268*Control!$C$8</f>
        <v>272.16523353765018</v>
      </c>
      <c r="K268" s="12">
        <f>'Solar 1MW'!K268*Control!$C$8</f>
        <v>402.97851243240069</v>
      </c>
      <c r="L268" s="12">
        <f>'Solar 1MW'!L268*Control!$C$8</f>
        <v>463.70173291856491</v>
      </c>
      <c r="M268" s="12">
        <f>'Solar 1MW'!M268*Control!$C$8</f>
        <v>813.28690978814097</v>
      </c>
      <c r="N268" s="12">
        <f>'Solar 1MW'!N268*Control!$C$8</f>
        <v>671.51026224195766</v>
      </c>
      <c r="O268" s="12">
        <f>'Solar 1MW'!O268*Control!$C$8</f>
        <v>973.17592319103164</v>
      </c>
      <c r="P268" s="12">
        <f>'Solar 1MW'!P268*Control!$C$8</f>
        <v>712.32010437415636</v>
      </c>
      <c r="Q268" s="12">
        <f>'Solar 1MW'!Q268*Control!$C$8</f>
        <v>497.00866709275289</v>
      </c>
      <c r="R268" s="12">
        <f>'Solar 1MW'!R268*Control!$C$8</f>
        <v>161.36757388098906</v>
      </c>
      <c r="S268" s="12">
        <f>'Solar 1MW'!S268*Control!$C$8</f>
        <v>31.505921676929631</v>
      </c>
      <c r="T268" s="12">
        <f>'Solar 1MW'!T268*Control!$C$8</f>
        <v>51.335147918577825</v>
      </c>
      <c r="U268" s="12">
        <f>'Solar 1MW'!U268*Control!$C$8</f>
        <v>0</v>
      </c>
      <c r="V268" s="12">
        <f>'Solar 1MW'!V268*Control!$C$8</f>
        <v>0</v>
      </c>
      <c r="W268" s="12">
        <f>'Solar 1MW'!W268*Control!$C$8</f>
        <v>0</v>
      </c>
      <c r="X268" s="12">
        <f>'Solar 1MW'!X268*Control!$C$8</f>
        <v>0</v>
      </c>
      <c r="Y268" s="12">
        <f>'Solar 1MW'!Y268*Control!$C$8</f>
        <v>0</v>
      </c>
      <c r="Z268" s="12">
        <f>'Solar 1MW'!Z268*Control!$C$8</f>
        <v>0</v>
      </c>
      <c r="AB268" s="7">
        <f t="shared" si="4"/>
        <v>5083.6149486586355</v>
      </c>
    </row>
    <row r="269" spans="2:28" x14ac:dyDescent="0.2">
      <c r="B269" s="6">
        <v>44463</v>
      </c>
      <c r="C269" s="12">
        <f>'Solar 1MW'!C269*Control!$C$8</f>
        <v>0</v>
      </c>
      <c r="D269" s="12">
        <f>'Solar 1MW'!D269*Control!$C$8</f>
        <v>0</v>
      </c>
      <c r="E269" s="12">
        <f>'Solar 1MW'!E269*Control!$C$8</f>
        <v>0</v>
      </c>
      <c r="F269" s="12">
        <f>'Solar 1MW'!F269*Control!$C$8</f>
        <v>0</v>
      </c>
      <c r="G269" s="12">
        <f>'Solar 1MW'!G269*Control!$C$8</f>
        <v>0</v>
      </c>
      <c r="H269" s="12">
        <f>'Solar 1MW'!H269*Control!$C$8</f>
        <v>0</v>
      </c>
      <c r="I269" s="12">
        <f>'Solar 1MW'!I269*Control!$C$8</f>
        <v>35.158280645168801</v>
      </c>
      <c r="J269" s="12">
        <f>'Solar 1MW'!J269*Control!$C$8</f>
        <v>113.0784178409621</v>
      </c>
      <c r="K269" s="12">
        <f>'Solar 1MW'!K269*Control!$C$8</f>
        <v>172.04781393023279</v>
      </c>
      <c r="L269" s="12">
        <f>'Solar 1MW'!L269*Control!$C$8</f>
        <v>210.58476256152463</v>
      </c>
      <c r="M269" s="12">
        <f>'Solar 1MW'!M269*Control!$C$8</f>
        <v>414.29579183656983</v>
      </c>
      <c r="N269" s="12">
        <f>'Solar 1MW'!N269*Control!$C$8</f>
        <v>545.84835097036967</v>
      </c>
      <c r="O269" s="12">
        <f>'Solar 1MW'!O269*Control!$C$8</f>
        <v>903.573475152882</v>
      </c>
      <c r="P269" s="12">
        <f>'Solar 1MW'!P269*Control!$C$8</f>
        <v>546.54830779244821</v>
      </c>
      <c r="Q269" s="12">
        <f>'Solar 1MW'!Q269*Control!$C$8</f>
        <v>338.92853087051481</v>
      </c>
      <c r="R269" s="12">
        <f>'Solar 1MW'!R269*Control!$C$8</f>
        <v>663.19729189435043</v>
      </c>
      <c r="S269" s="12">
        <f>'Solar 1MW'!S269*Control!$C$8</f>
        <v>434.85407422885498</v>
      </c>
      <c r="T269" s="12">
        <f>'Solar 1MW'!T269*Control!$C$8</f>
        <v>87.675490477886072</v>
      </c>
      <c r="U269" s="12">
        <f>'Solar 1MW'!U269*Control!$C$8</f>
        <v>0</v>
      </c>
      <c r="V269" s="12">
        <f>'Solar 1MW'!V269*Control!$C$8</f>
        <v>0</v>
      </c>
      <c r="W269" s="12">
        <f>'Solar 1MW'!W269*Control!$C$8</f>
        <v>0</v>
      </c>
      <c r="X269" s="12">
        <f>'Solar 1MW'!X269*Control!$C$8</f>
        <v>0</v>
      </c>
      <c r="Y269" s="12">
        <f>'Solar 1MW'!Y269*Control!$C$8</f>
        <v>0</v>
      </c>
      <c r="Z269" s="12">
        <f>'Solar 1MW'!Z269*Control!$C$8</f>
        <v>0</v>
      </c>
      <c r="AB269" s="7">
        <f t="shared" si="4"/>
        <v>4465.7905882017649</v>
      </c>
    </row>
    <row r="270" spans="2:28" x14ac:dyDescent="0.2">
      <c r="B270" s="6">
        <v>44464</v>
      </c>
      <c r="C270" s="12">
        <f>'Solar 1MW'!C270*Control!$C$8</f>
        <v>0</v>
      </c>
      <c r="D270" s="12">
        <f>'Solar 1MW'!D270*Control!$C$8</f>
        <v>0</v>
      </c>
      <c r="E270" s="12">
        <f>'Solar 1MW'!E270*Control!$C$8</f>
        <v>0</v>
      </c>
      <c r="F270" s="12">
        <f>'Solar 1MW'!F270*Control!$C$8</f>
        <v>0</v>
      </c>
      <c r="G270" s="12">
        <f>'Solar 1MW'!G270*Control!$C$8</f>
        <v>0</v>
      </c>
      <c r="H270" s="12">
        <f>'Solar 1MW'!H270*Control!$C$8</f>
        <v>0</v>
      </c>
      <c r="I270" s="12">
        <f>'Solar 1MW'!I270*Control!$C$8</f>
        <v>27.673461458964624</v>
      </c>
      <c r="J270" s="12">
        <f>'Solar 1MW'!J270*Control!$C$8</f>
        <v>164.45839445488656</v>
      </c>
      <c r="K270" s="12">
        <f>'Solar 1MW'!K270*Control!$C$8</f>
        <v>482.9072897670577</v>
      </c>
      <c r="L270" s="12">
        <f>'Solar 1MW'!L270*Control!$C$8</f>
        <v>852.76762042672976</v>
      </c>
      <c r="M270" s="12">
        <f>'Solar 1MW'!M270*Control!$C$8</f>
        <v>1272.2698326702214</v>
      </c>
      <c r="N270" s="12">
        <f>'Solar 1MW'!N270*Control!$C$8</f>
        <v>866.6094632004183</v>
      </c>
      <c r="O270" s="12">
        <f>'Solar 1MW'!O270*Control!$C$8</f>
        <v>1161.6923841485959</v>
      </c>
      <c r="P270" s="12">
        <f>'Solar 1MW'!P270*Control!$C$8</f>
        <v>436.02591205458197</v>
      </c>
      <c r="Q270" s="12">
        <f>'Solar 1MW'!Q270*Control!$C$8</f>
        <v>78.961421277177607</v>
      </c>
      <c r="R270" s="12">
        <f>'Solar 1MW'!R270*Control!$C$8</f>
        <v>55.856554401869602</v>
      </c>
      <c r="S270" s="12">
        <f>'Solar 1MW'!S270*Control!$C$8</f>
        <v>29.222017619271025</v>
      </c>
      <c r="T270" s="12">
        <f>'Solar 1MW'!T270*Control!$C$8</f>
        <v>6.273343356170666</v>
      </c>
      <c r="U270" s="12">
        <f>'Solar 1MW'!U270*Control!$C$8</f>
        <v>0</v>
      </c>
      <c r="V270" s="12">
        <f>'Solar 1MW'!V270*Control!$C$8</f>
        <v>0</v>
      </c>
      <c r="W270" s="12">
        <f>'Solar 1MW'!W270*Control!$C$8</f>
        <v>0</v>
      </c>
      <c r="X270" s="12">
        <f>'Solar 1MW'!X270*Control!$C$8</f>
        <v>0</v>
      </c>
      <c r="Y270" s="12">
        <f>'Solar 1MW'!Y270*Control!$C$8</f>
        <v>0</v>
      </c>
      <c r="Z270" s="12">
        <f>'Solar 1MW'!Z270*Control!$C$8</f>
        <v>0</v>
      </c>
      <c r="AB270" s="7">
        <f t="shared" si="4"/>
        <v>5434.7176948359447</v>
      </c>
    </row>
    <row r="271" spans="2:28" x14ac:dyDescent="0.2">
      <c r="B271" s="6">
        <v>44465</v>
      </c>
      <c r="C271" s="12">
        <f>'Solar 1MW'!C271*Control!$C$8</f>
        <v>0</v>
      </c>
      <c r="D271" s="12">
        <f>'Solar 1MW'!D271*Control!$C$8</f>
        <v>0</v>
      </c>
      <c r="E271" s="12">
        <f>'Solar 1MW'!E271*Control!$C$8</f>
        <v>0</v>
      </c>
      <c r="F271" s="12">
        <f>'Solar 1MW'!F271*Control!$C$8</f>
        <v>0</v>
      </c>
      <c r="G271" s="12">
        <f>'Solar 1MW'!G271*Control!$C$8</f>
        <v>0</v>
      </c>
      <c r="H271" s="12">
        <f>'Solar 1MW'!H271*Control!$C$8</f>
        <v>0</v>
      </c>
      <c r="I271" s="12">
        <f>'Solar 1MW'!I271*Control!$C$8</f>
        <v>3.9394985589592664</v>
      </c>
      <c r="J271" s="12">
        <f>'Solar 1MW'!J271*Control!$C$8</f>
        <v>25.487079475393369</v>
      </c>
      <c r="K271" s="12">
        <f>'Solar 1MW'!K271*Control!$C$8</f>
        <v>108.62700703987818</v>
      </c>
      <c r="L271" s="12">
        <f>'Solar 1MW'!L271*Control!$C$8</f>
        <v>75.467142445160675</v>
      </c>
      <c r="M271" s="12">
        <f>'Solar 1MW'!M271*Control!$C$8</f>
        <v>183.49879295210235</v>
      </c>
      <c r="N271" s="12">
        <f>'Solar 1MW'!N271*Control!$C$8</f>
        <v>1166.3325473511391</v>
      </c>
      <c r="O271" s="12">
        <f>'Solar 1MW'!O271*Control!$C$8</f>
        <v>1083.9893122144808</v>
      </c>
      <c r="P271" s="12">
        <f>'Solar 1MW'!P271*Control!$C$8</f>
        <v>362.01137663231924</v>
      </c>
      <c r="Q271" s="12">
        <f>'Solar 1MW'!Q271*Control!$C$8</f>
        <v>304.81939899012445</v>
      </c>
      <c r="R271" s="12">
        <f>'Solar 1MW'!R271*Control!$C$8</f>
        <v>536.82755911728975</v>
      </c>
      <c r="S271" s="12">
        <f>'Solar 1MW'!S271*Control!$C$8</f>
        <v>404.65368999535275</v>
      </c>
      <c r="T271" s="12">
        <f>'Solar 1MW'!T271*Control!$C$8</f>
        <v>120.76221351703805</v>
      </c>
      <c r="U271" s="12">
        <f>'Solar 1MW'!U271*Control!$C$8</f>
        <v>0</v>
      </c>
      <c r="V271" s="12">
        <f>'Solar 1MW'!V271*Control!$C$8</f>
        <v>0</v>
      </c>
      <c r="W271" s="12">
        <f>'Solar 1MW'!W271*Control!$C$8</f>
        <v>0</v>
      </c>
      <c r="X271" s="12">
        <f>'Solar 1MW'!X271*Control!$C$8</f>
        <v>0</v>
      </c>
      <c r="Y271" s="12">
        <f>'Solar 1MW'!Y271*Control!$C$8</f>
        <v>0</v>
      </c>
      <c r="Z271" s="12">
        <f>'Solar 1MW'!Z271*Control!$C$8</f>
        <v>0</v>
      </c>
      <c r="AB271" s="7">
        <f t="shared" si="4"/>
        <v>4376.4156182892375</v>
      </c>
    </row>
    <row r="272" spans="2:28" x14ac:dyDescent="0.2">
      <c r="B272" s="6">
        <v>44466</v>
      </c>
      <c r="C272" s="12">
        <f>'Solar 1MW'!C272*Control!$C$8</f>
        <v>0</v>
      </c>
      <c r="D272" s="12">
        <f>'Solar 1MW'!D272*Control!$C$8</f>
        <v>0</v>
      </c>
      <c r="E272" s="12">
        <f>'Solar 1MW'!E272*Control!$C$8</f>
        <v>0</v>
      </c>
      <c r="F272" s="12">
        <f>'Solar 1MW'!F272*Control!$C$8</f>
        <v>0</v>
      </c>
      <c r="G272" s="12">
        <f>'Solar 1MW'!G272*Control!$C$8</f>
        <v>0</v>
      </c>
      <c r="H272" s="12">
        <f>'Solar 1MW'!H272*Control!$C$8</f>
        <v>0</v>
      </c>
      <c r="I272" s="12">
        <f>'Solar 1MW'!I272*Control!$C$8</f>
        <v>19.059273737361774</v>
      </c>
      <c r="J272" s="12">
        <f>'Solar 1MW'!J272*Control!$C$8</f>
        <v>258.2997967137793</v>
      </c>
      <c r="K272" s="12">
        <f>'Solar 1MW'!K272*Control!$C$8</f>
        <v>571.04679656519806</v>
      </c>
      <c r="L272" s="12">
        <f>'Solar 1MW'!L272*Control!$C$8</f>
        <v>812.1072072790198</v>
      </c>
      <c r="M272" s="12">
        <f>'Solar 1MW'!M272*Control!$C$8</f>
        <v>1034.0485726616844</v>
      </c>
      <c r="N272" s="12">
        <f>'Solar 1MW'!N272*Control!$C$8</f>
        <v>1100.583794176119</v>
      </c>
      <c r="O272" s="12">
        <f>'Solar 1MW'!O272*Control!$C$8</f>
        <v>1107.1901282271974</v>
      </c>
      <c r="P272" s="12">
        <f>'Solar 1MW'!P272*Control!$C$8</f>
        <v>1049.5419989481427</v>
      </c>
      <c r="Q272" s="12">
        <f>'Solar 1MW'!Q272*Control!$C$8</f>
        <v>840.73465483369375</v>
      </c>
      <c r="R272" s="12">
        <f>'Solar 1MW'!R272*Control!$C$8</f>
        <v>578.95080337630998</v>
      </c>
      <c r="S272" s="12">
        <f>'Solar 1MW'!S272*Control!$C$8</f>
        <v>294.97281538065965</v>
      </c>
      <c r="T272" s="12">
        <f>'Solar 1MW'!T272*Control!$C$8</f>
        <v>33.821284468164791</v>
      </c>
      <c r="U272" s="12">
        <f>'Solar 1MW'!U272*Control!$C$8</f>
        <v>0</v>
      </c>
      <c r="V272" s="12">
        <f>'Solar 1MW'!V272*Control!$C$8</f>
        <v>0</v>
      </c>
      <c r="W272" s="12">
        <f>'Solar 1MW'!W272*Control!$C$8</f>
        <v>0</v>
      </c>
      <c r="X272" s="12">
        <f>'Solar 1MW'!X272*Control!$C$8</f>
        <v>0</v>
      </c>
      <c r="Y272" s="12">
        <f>'Solar 1MW'!Y272*Control!$C$8</f>
        <v>0</v>
      </c>
      <c r="Z272" s="12">
        <f>'Solar 1MW'!Z272*Control!$C$8</f>
        <v>0</v>
      </c>
      <c r="AB272" s="7">
        <f t="shared" si="4"/>
        <v>7700.3571263673311</v>
      </c>
    </row>
    <row r="273" spans="2:28" x14ac:dyDescent="0.2">
      <c r="B273" s="6">
        <v>44467</v>
      </c>
      <c r="C273" s="12">
        <f>'Solar 1MW'!C273*Control!$C$8</f>
        <v>0</v>
      </c>
      <c r="D273" s="12">
        <f>'Solar 1MW'!D273*Control!$C$8</f>
        <v>0</v>
      </c>
      <c r="E273" s="12">
        <f>'Solar 1MW'!E273*Control!$C$8</f>
        <v>0</v>
      </c>
      <c r="F273" s="12">
        <f>'Solar 1MW'!F273*Control!$C$8</f>
        <v>0</v>
      </c>
      <c r="G273" s="12">
        <f>'Solar 1MW'!G273*Control!$C$8</f>
        <v>0</v>
      </c>
      <c r="H273" s="12">
        <f>'Solar 1MW'!H273*Control!$C$8</f>
        <v>0</v>
      </c>
      <c r="I273" s="12">
        <f>'Solar 1MW'!I273*Control!$C$8</f>
        <v>18.004619694207438</v>
      </c>
      <c r="J273" s="12">
        <f>'Solar 1MW'!J273*Control!$C$8</f>
        <v>303.73407268173298</v>
      </c>
      <c r="K273" s="12">
        <f>'Solar 1MW'!K273*Control!$C$8</f>
        <v>649.40263722102679</v>
      </c>
      <c r="L273" s="12">
        <f>'Solar 1MW'!L273*Control!$C$8</f>
        <v>761.20697635213799</v>
      </c>
      <c r="M273" s="12">
        <f>'Solar 1MW'!M273*Control!$C$8</f>
        <v>842.38623834646341</v>
      </c>
      <c r="N273" s="12">
        <f>'Solar 1MW'!N273*Control!$C$8</f>
        <v>697.14126542346389</v>
      </c>
      <c r="O273" s="12">
        <f>'Solar 1MW'!O273*Control!$C$8</f>
        <v>680.60183624558488</v>
      </c>
      <c r="P273" s="12">
        <f>'Solar 1MW'!P273*Control!$C$8</f>
        <v>787.96262925900635</v>
      </c>
      <c r="Q273" s="12">
        <f>'Solar 1MW'!Q273*Control!$C$8</f>
        <v>758.43860779740032</v>
      </c>
      <c r="R273" s="12">
        <f>'Solar 1MW'!R273*Control!$C$8</f>
        <v>531.37733352514988</v>
      </c>
      <c r="S273" s="12">
        <f>'Solar 1MW'!S273*Control!$C$8</f>
        <v>216.60124535804269</v>
      </c>
      <c r="T273" s="12">
        <f>'Solar 1MW'!T273*Control!$C$8</f>
        <v>11.453338426887823</v>
      </c>
      <c r="U273" s="12">
        <f>'Solar 1MW'!U273*Control!$C$8</f>
        <v>0</v>
      </c>
      <c r="V273" s="12">
        <f>'Solar 1MW'!V273*Control!$C$8</f>
        <v>0</v>
      </c>
      <c r="W273" s="12">
        <f>'Solar 1MW'!W273*Control!$C$8</f>
        <v>0</v>
      </c>
      <c r="X273" s="12">
        <f>'Solar 1MW'!X273*Control!$C$8</f>
        <v>0</v>
      </c>
      <c r="Y273" s="12">
        <f>'Solar 1MW'!Y273*Control!$C$8</f>
        <v>0</v>
      </c>
      <c r="Z273" s="12">
        <f>'Solar 1MW'!Z273*Control!$C$8</f>
        <v>0</v>
      </c>
      <c r="AB273" s="7">
        <f t="shared" si="4"/>
        <v>6258.3108003311036</v>
      </c>
    </row>
    <row r="274" spans="2:28" x14ac:dyDescent="0.2">
      <c r="B274" s="6">
        <v>44468</v>
      </c>
      <c r="C274" s="12">
        <f>'Solar 1MW'!C274*Control!$C$8</f>
        <v>0</v>
      </c>
      <c r="D274" s="12">
        <f>'Solar 1MW'!D274*Control!$C$8</f>
        <v>0</v>
      </c>
      <c r="E274" s="12">
        <f>'Solar 1MW'!E274*Control!$C$8</f>
        <v>0</v>
      </c>
      <c r="F274" s="12">
        <f>'Solar 1MW'!F274*Control!$C$8</f>
        <v>0</v>
      </c>
      <c r="G274" s="12">
        <f>'Solar 1MW'!G274*Control!$C$8</f>
        <v>0</v>
      </c>
      <c r="H274" s="12">
        <f>'Solar 1MW'!H274*Control!$C$8</f>
        <v>0</v>
      </c>
      <c r="I274" s="12">
        <f>'Solar 1MW'!I274*Control!$C$8</f>
        <v>2.688463371453226</v>
      </c>
      <c r="J274" s="12">
        <f>'Solar 1MW'!J274*Control!$C$8</f>
        <v>64.679156233417189</v>
      </c>
      <c r="K274" s="12">
        <f>'Solar 1MW'!K274*Control!$C$8</f>
        <v>274.72125564074611</v>
      </c>
      <c r="L274" s="12">
        <f>'Solar 1MW'!L274*Control!$C$8</f>
        <v>482.78931951614561</v>
      </c>
      <c r="M274" s="12">
        <f>'Solar 1MW'!M274*Control!$C$8</f>
        <v>686.25654360597241</v>
      </c>
      <c r="N274" s="12">
        <f>'Solar 1MW'!N274*Control!$C$8</f>
        <v>745.68995601549727</v>
      </c>
      <c r="O274" s="12">
        <f>'Solar 1MW'!O274*Control!$C$8</f>
        <v>708.1282281250792</v>
      </c>
      <c r="P274" s="12">
        <f>'Solar 1MW'!P274*Control!$C$8</f>
        <v>709.96069935591413</v>
      </c>
      <c r="Q274" s="12">
        <f>'Solar 1MW'!Q274*Control!$C$8</f>
        <v>564.54270339824325</v>
      </c>
      <c r="R274" s="12">
        <f>'Solar 1MW'!R274*Control!$C$8</f>
        <v>374.35892956112093</v>
      </c>
      <c r="S274" s="12">
        <f>'Solar 1MW'!S274*Control!$C$8</f>
        <v>312.94361693627229</v>
      </c>
      <c r="T274" s="12">
        <f>'Solar 1MW'!T274*Control!$C$8</f>
        <v>22.064369262263124</v>
      </c>
      <c r="U274" s="12">
        <f>'Solar 1MW'!U274*Control!$C$8</f>
        <v>0</v>
      </c>
      <c r="V274" s="12">
        <f>'Solar 1MW'!V274*Control!$C$8</f>
        <v>0</v>
      </c>
      <c r="W274" s="12">
        <f>'Solar 1MW'!W274*Control!$C$8</f>
        <v>0</v>
      </c>
      <c r="X274" s="12">
        <f>'Solar 1MW'!X274*Control!$C$8</f>
        <v>0</v>
      </c>
      <c r="Y274" s="12">
        <f>'Solar 1MW'!Y274*Control!$C$8</f>
        <v>0</v>
      </c>
      <c r="Z274" s="12">
        <f>'Solar 1MW'!Z274*Control!$C$8</f>
        <v>0</v>
      </c>
      <c r="AB274" s="7">
        <f t="shared" si="4"/>
        <v>4948.8232410221253</v>
      </c>
    </row>
    <row r="275" spans="2:28" x14ac:dyDescent="0.2">
      <c r="B275" s="6">
        <v>44469</v>
      </c>
      <c r="C275" s="12">
        <f>'Solar 1MW'!C275*Control!$C$8</f>
        <v>0</v>
      </c>
      <c r="D275" s="12">
        <f>'Solar 1MW'!D275*Control!$C$8</f>
        <v>0</v>
      </c>
      <c r="E275" s="12">
        <f>'Solar 1MW'!E275*Control!$C$8</f>
        <v>0</v>
      </c>
      <c r="F275" s="12">
        <f>'Solar 1MW'!F275*Control!$C$8</f>
        <v>0</v>
      </c>
      <c r="G275" s="12">
        <f>'Solar 1MW'!G275*Control!$C$8</f>
        <v>0</v>
      </c>
      <c r="H275" s="12">
        <f>'Solar 1MW'!H275*Control!$C$8</f>
        <v>0</v>
      </c>
      <c r="I275" s="12">
        <f>'Solar 1MW'!I275*Control!$C$8</f>
        <v>2.3568096727222918</v>
      </c>
      <c r="J275" s="12">
        <f>'Solar 1MW'!J275*Control!$C$8</f>
        <v>141.21825502519931</v>
      </c>
      <c r="K275" s="12">
        <f>'Solar 1MW'!K275*Control!$C$8</f>
        <v>379.75410236950171</v>
      </c>
      <c r="L275" s="12">
        <f>'Solar 1MW'!L275*Control!$C$8</f>
        <v>560.24072158164813</v>
      </c>
      <c r="M275" s="12">
        <f>'Solar 1MW'!M275*Control!$C$8</f>
        <v>683.25223454941056</v>
      </c>
      <c r="N275" s="12">
        <f>'Solar 1MW'!N275*Control!$C$8</f>
        <v>547.1853471473737</v>
      </c>
      <c r="O275" s="12">
        <f>'Solar 1MW'!O275*Control!$C$8</f>
        <v>699.89390461141329</v>
      </c>
      <c r="P275" s="12">
        <f>'Solar 1MW'!P275*Control!$C$8</f>
        <v>535.9624439439342</v>
      </c>
      <c r="Q275" s="12">
        <f>'Solar 1MW'!Q275*Control!$C$8</f>
        <v>482.86010166669286</v>
      </c>
      <c r="R275" s="12">
        <f>'Solar 1MW'!R275*Control!$C$8</f>
        <v>302.56223485600594</v>
      </c>
      <c r="S275" s="12">
        <f>'Solar 1MW'!S275*Control!$C$8</f>
        <v>124.99341318308602</v>
      </c>
      <c r="T275" s="12">
        <f>'Solar 1MW'!T275*Control!$C$8</f>
        <v>4.5754368582095228</v>
      </c>
      <c r="U275" s="12">
        <f>'Solar 1MW'!U275*Control!$C$8</f>
        <v>0</v>
      </c>
      <c r="V275" s="12">
        <f>'Solar 1MW'!V275*Control!$C$8</f>
        <v>0</v>
      </c>
      <c r="W275" s="12">
        <f>'Solar 1MW'!W275*Control!$C$8</f>
        <v>0</v>
      </c>
      <c r="X275" s="12">
        <f>'Solar 1MW'!X275*Control!$C$8</f>
        <v>0</v>
      </c>
      <c r="Y275" s="12">
        <f>'Solar 1MW'!Y275*Control!$C$8</f>
        <v>0</v>
      </c>
      <c r="Z275" s="12">
        <f>'Solar 1MW'!Z275*Control!$C$8</f>
        <v>0</v>
      </c>
      <c r="AB275" s="7">
        <f t="shared" si="4"/>
        <v>4464.8550054651978</v>
      </c>
    </row>
    <row r="276" spans="2:28" x14ac:dyDescent="0.2">
      <c r="B276" s="6">
        <v>44470</v>
      </c>
      <c r="C276" s="12">
        <f>'Solar 1MW'!C276*Control!$C$8</f>
        <v>0</v>
      </c>
      <c r="D276" s="12">
        <f>'Solar 1MW'!D276*Control!$C$8</f>
        <v>0</v>
      </c>
      <c r="E276" s="12">
        <f>'Solar 1MW'!E276*Control!$C$8</f>
        <v>0</v>
      </c>
      <c r="F276" s="12">
        <f>'Solar 1MW'!F276*Control!$C$8</f>
        <v>0</v>
      </c>
      <c r="G276" s="12">
        <f>'Solar 1MW'!G276*Control!$C$8</f>
        <v>0</v>
      </c>
      <c r="H276" s="12">
        <f>'Solar 1MW'!H276*Control!$C$8</f>
        <v>0</v>
      </c>
      <c r="I276" s="12">
        <f>'Solar 1MW'!I276*Control!$C$8</f>
        <v>3.0590472529851596</v>
      </c>
      <c r="J276" s="12">
        <f>'Solar 1MW'!J276*Control!$C$8</f>
        <v>67.06136883350257</v>
      </c>
      <c r="K276" s="12">
        <f>'Solar 1MW'!K276*Control!$C$8</f>
        <v>145.22137887281718</v>
      </c>
      <c r="L276" s="12">
        <f>'Solar 1MW'!L276*Control!$C$8</f>
        <v>169.87716131344982</v>
      </c>
      <c r="M276" s="12">
        <f>'Solar 1MW'!M276*Control!$C$8</f>
        <v>231.52841444012267</v>
      </c>
      <c r="N276" s="12">
        <f>'Solar 1MW'!N276*Control!$C$8</f>
        <v>267.75314615353699</v>
      </c>
      <c r="O276" s="12">
        <f>'Solar 1MW'!O276*Control!$C$8</f>
        <v>269.8215578861961</v>
      </c>
      <c r="P276" s="12">
        <f>'Solar 1MW'!P276*Control!$C$8</f>
        <v>273.51009439804835</v>
      </c>
      <c r="Q276" s="12">
        <f>'Solar 1MW'!Q276*Control!$C$8</f>
        <v>199.07873075589603</v>
      </c>
      <c r="R276" s="12">
        <f>'Solar 1MW'!R276*Control!$C$8</f>
        <v>140.62840377063873</v>
      </c>
      <c r="S276" s="12">
        <f>'Solar 1MW'!S276*Control!$C$8</f>
        <v>75.040090136858808</v>
      </c>
      <c r="T276" s="12">
        <f>'Solar 1MW'!T276*Control!$C$8</f>
        <v>3.61720383346736</v>
      </c>
      <c r="U276" s="12">
        <f>'Solar 1MW'!U276*Control!$C$8</f>
        <v>0</v>
      </c>
      <c r="V276" s="12">
        <f>'Solar 1MW'!V276*Control!$C$8</f>
        <v>0</v>
      </c>
      <c r="W276" s="12">
        <f>'Solar 1MW'!W276*Control!$C$8</f>
        <v>0</v>
      </c>
      <c r="X276" s="12">
        <f>'Solar 1MW'!X276*Control!$C$8</f>
        <v>0</v>
      </c>
      <c r="Y276" s="12">
        <f>'Solar 1MW'!Y276*Control!$C$8</f>
        <v>0</v>
      </c>
      <c r="Z276" s="12">
        <f>'Solar 1MW'!Z276*Control!$C$8</f>
        <v>0</v>
      </c>
      <c r="AB276" s="7">
        <f t="shared" si="4"/>
        <v>1846.1965976475199</v>
      </c>
    </row>
    <row r="277" spans="2:28" x14ac:dyDescent="0.2">
      <c r="B277" s="6">
        <v>44471</v>
      </c>
      <c r="C277" s="12">
        <f>'Solar 1MW'!C277*Control!$C$8</f>
        <v>0</v>
      </c>
      <c r="D277" s="12">
        <f>'Solar 1MW'!D277*Control!$C$8</f>
        <v>0</v>
      </c>
      <c r="E277" s="12">
        <f>'Solar 1MW'!E277*Control!$C$8</f>
        <v>0</v>
      </c>
      <c r="F277" s="12">
        <f>'Solar 1MW'!F277*Control!$C$8</f>
        <v>0</v>
      </c>
      <c r="G277" s="12">
        <f>'Solar 1MW'!G277*Control!$C$8</f>
        <v>0</v>
      </c>
      <c r="H277" s="12">
        <f>'Solar 1MW'!H277*Control!$C$8</f>
        <v>0</v>
      </c>
      <c r="I277" s="12">
        <f>'Solar 1MW'!I277*Control!$C$8</f>
        <v>4.3782692455184034</v>
      </c>
      <c r="J277" s="12">
        <f>'Solar 1MW'!J277*Control!$C$8</f>
        <v>104.34861927346539</v>
      </c>
      <c r="K277" s="12">
        <f>'Solar 1MW'!K277*Control!$C$8</f>
        <v>219.91227706697609</v>
      </c>
      <c r="L277" s="12">
        <f>'Solar 1MW'!L277*Control!$C$8</f>
        <v>363.95395343067207</v>
      </c>
      <c r="M277" s="12">
        <f>'Solar 1MW'!M277*Control!$C$8</f>
        <v>423.96935241136356</v>
      </c>
      <c r="N277" s="12">
        <f>'Solar 1MW'!N277*Control!$C$8</f>
        <v>429.72630065587492</v>
      </c>
      <c r="O277" s="12">
        <f>'Solar 1MW'!O277*Control!$C$8</f>
        <v>411.99930428548066</v>
      </c>
      <c r="P277" s="12">
        <f>'Solar 1MW'!P277*Control!$C$8</f>
        <v>395.14528777183608</v>
      </c>
      <c r="Q277" s="12">
        <f>'Solar 1MW'!Q277*Control!$C$8</f>
        <v>331.74807493166389</v>
      </c>
      <c r="R277" s="12">
        <f>'Solar 1MW'!R277*Control!$C$8</f>
        <v>211.1116963489321</v>
      </c>
      <c r="S277" s="12">
        <f>'Solar 1MW'!S277*Control!$C$8</f>
        <v>93.668379224221638</v>
      </c>
      <c r="T277" s="12">
        <f>'Solar 1MW'!T277*Control!$C$8</f>
        <v>2.0658950339730091</v>
      </c>
      <c r="U277" s="12">
        <f>'Solar 1MW'!U277*Control!$C$8</f>
        <v>0</v>
      </c>
      <c r="V277" s="12">
        <f>'Solar 1MW'!V277*Control!$C$8</f>
        <v>0</v>
      </c>
      <c r="W277" s="12">
        <f>'Solar 1MW'!W277*Control!$C$8</f>
        <v>0</v>
      </c>
      <c r="X277" s="12">
        <f>'Solar 1MW'!X277*Control!$C$8</f>
        <v>0</v>
      </c>
      <c r="Y277" s="12">
        <f>'Solar 1MW'!Y277*Control!$C$8</f>
        <v>0</v>
      </c>
      <c r="Z277" s="12">
        <f>'Solar 1MW'!Z277*Control!$C$8</f>
        <v>0</v>
      </c>
      <c r="AB277" s="7">
        <f t="shared" si="4"/>
        <v>2992.0274096799776</v>
      </c>
    </row>
    <row r="278" spans="2:28" x14ac:dyDescent="0.2">
      <c r="B278" s="6">
        <v>44472</v>
      </c>
      <c r="C278" s="12">
        <f>'Solar 1MW'!C278*Control!$C$8</f>
        <v>0</v>
      </c>
      <c r="D278" s="12">
        <f>'Solar 1MW'!D278*Control!$C$8</f>
        <v>0</v>
      </c>
      <c r="E278" s="12">
        <f>'Solar 1MW'!E278*Control!$C$8</f>
        <v>0</v>
      </c>
      <c r="F278" s="12">
        <f>'Solar 1MW'!F278*Control!$C$8</f>
        <v>0</v>
      </c>
      <c r="G278" s="12">
        <f>'Solar 1MW'!G278*Control!$C$8</f>
        <v>0</v>
      </c>
      <c r="H278" s="12">
        <f>'Solar 1MW'!H278*Control!$C$8</f>
        <v>0</v>
      </c>
      <c r="I278" s="12">
        <f>'Solar 1MW'!I278*Control!$C$8</f>
        <v>2.8584978264345589</v>
      </c>
      <c r="J278" s="12">
        <f>'Solar 1MW'!J278*Control!$C$8</f>
        <v>52.877412332168909</v>
      </c>
      <c r="K278" s="12">
        <f>'Solar 1MW'!K278*Control!$C$8</f>
        <v>37.773287873720747</v>
      </c>
      <c r="L278" s="12">
        <f>'Solar 1MW'!L278*Control!$C$8</f>
        <v>110.35723738658925</v>
      </c>
      <c r="M278" s="12">
        <f>'Solar 1MW'!M278*Control!$C$8</f>
        <v>297.94566570364498</v>
      </c>
      <c r="N278" s="12">
        <f>'Solar 1MW'!N278*Control!$C$8</f>
        <v>266.05437454040248</v>
      </c>
      <c r="O278" s="12">
        <f>'Solar 1MW'!O278*Control!$C$8</f>
        <v>185.09532368111303</v>
      </c>
      <c r="P278" s="12">
        <f>'Solar 1MW'!P278*Control!$C$8</f>
        <v>722.27679355113912</v>
      </c>
      <c r="Q278" s="12">
        <f>'Solar 1MW'!Q278*Control!$C$8</f>
        <v>677.95143794175931</v>
      </c>
      <c r="R278" s="12">
        <f>'Solar 1MW'!R278*Control!$C$8</f>
        <v>586.62673436899172</v>
      </c>
      <c r="S278" s="12">
        <f>'Solar 1MW'!S278*Control!$C$8</f>
        <v>258.67730151669804</v>
      </c>
      <c r="T278" s="12">
        <f>'Solar 1MW'!T278*Control!$C$8</f>
        <v>14.5992117845443</v>
      </c>
      <c r="U278" s="12">
        <f>'Solar 1MW'!U278*Control!$C$8</f>
        <v>0</v>
      </c>
      <c r="V278" s="12">
        <f>'Solar 1MW'!V278*Control!$C$8</f>
        <v>0</v>
      </c>
      <c r="W278" s="12">
        <f>'Solar 1MW'!W278*Control!$C$8</f>
        <v>0</v>
      </c>
      <c r="X278" s="12">
        <f>'Solar 1MW'!X278*Control!$C$8</f>
        <v>0</v>
      </c>
      <c r="Y278" s="12">
        <f>'Solar 1MW'!Y278*Control!$C$8</f>
        <v>0</v>
      </c>
      <c r="Z278" s="12">
        <f>'Solar 1MW'!Z278*Control!$C$8</f>
        <v>0</v>
      </c>
      <c r="AB278" s="7">
        <f t="shared" si="4"/>
        <v>3213.0932785072064</v>
      </c>
    </row>
    <row r="279" spans="2:28" x14ac:dyDescent="0.2">
      <c r="B279" s="6">
        <v>44473</v>
      </c>
      <c r="C279" s="12">
        <f>'Solar 1MW'!C279*Control!$C$8</f>
        <v>0</v>
      </c>
      <c r="D279" s="12">
        <f>'Solar 1MW'!D279*Control!$C$8</f>
        <v>0</v>
      </c>
      <c r="E279" s="12">
        <f>'Solar 1MW'!E279*Control!$C$8</f>
        <v>0</v>
      </c>
      <c r="F279" s="12">
        <f>'Solar 1MW'!F279*Control!$C$8</f>
        <v>0</v>
      </c>
      <c r="G279" s="12">
        <f>'Solar 1MW'!G279*Control!$C$8</f>
        <v>0</v>
      </c>
      <c r="H279" s="12">
        <f>'Solar 1MW'!H279*Control!$C$8</f>
        <v>0</v>
      </c>
      <c r="I279" s="12">
        <f>'Solar 1MW'!I279*Control!$C$8</f>
        <v>1.1025499650246542</v>
      </c>
      <c r="J279" s="12">
        <f>'Solar 1MW'!J279*Control!$C$8</f>
        <v>25.576736866086584</v>
      </c>
      <c r="K279" s="12">
        <f>'Solar 1MW'!K279*Control!$C$8</f>
        <v>38.807493740050312</v>
      </c>
      <c r="L279" s="12">
        <f>'Solar 1MW'!L279*Control!$C$8</f>
        <v>90.451723716017895</v>
      </c>
      <c r="M279" s="12">
        <f>'Solar 1MW'!M279*Control!$C$8</f>
        <v>191.24550609533142</v>
      </c>
      <c r="N279" s="12">
        <f>'Solar 1MW'!N279*Control!$C$8</f>
        <v>274.65833817359299</v>
      </c>
      <c r="O279" s="12">
        <f>'Solar 1MW'!O279*Control!$C$8</f>
        <v>215.20919639727964</v>
      </c>
      <c r="P279" s="12">
        <f>'Solar 1MW'!P279*Control!$C$8</f>
        <v>871.0923327350788</v>
      </c>
      <c r="Q279" s="12">
        <f>'Solar 1MW'!Q279*Control!$C$8</f>
        <v>643.5198540422092</v>
      </c>
      <c r="R279" s="12">
        <f>'Solar 1MW'!R279*Control!$C$8</f>
        <v>454.86182878355027</v>
      </c>
      <c r="S279" s="12">
        <f>'Solar 1MW'!S279*Control!$C$8</f>
        <v>181.9809090570331</v>
      </c>
      <c r="T279" s="12">
        <f>'Solar 1MW'!T279*Control!$C$8</f>
        <v>6.2582431640539156</v>
      </c>
      <c r="U279" s="12">
        <f>'Solar 1MW'!U279*Control!$C$8</f>
        <v>0</v>
      </c>
      <c r="V279" s="12">
        <f>'Solar 1MW'!V279*Control!$C$8</f>
        <v>0</v>
      </c>
      <c r="W279" s="12">
        <f>'Solar 1MW'!W279*Control!$C$8</f>
        <v>0</v>
      </c>
      <c r="X279" s="12">
        <f>'Solar 1MW'!X279*Control!$C$8</f>
        <v>0</v>
      </c>
      <c r="Y279" s="12">
        <f>'Solar 1MW'!Y279*Control!$C$8</f>
        <v>0</v>
      </c>
      <c r="Z279" s="12">
        <f>'Solar 1MW'!Z279*Control!$C$8</f>
        <v>0</v>
      </c>
      <c r="AB279" s="7">
        <f t="shared" si="4"/>
        <v>2994.7647127353084</v>
      </c>
    </row>
    <row r="280" spans="2:28" x14ac:dyDescent="0.2">
      <c r="B280" s="6">
        <v>44474</v>
      </c>
      <c r="C280" s="12">
        <f>'Solar 1MW'!C280*Control!$C$8</f>
        <v>0</v>
      </c>
      <c r="D280" s="12">
        <f>'Solar 1MW'!D280*Control!$C$8</f>
        <v>0</v>
      </c>
      <c r="E280" s="12">
        <f>'Solar 1MW'!E280*Control!$C$8</f>
        <v>0</v>
      </c>
      <c r="F280" s="12">
        <f>'Solar 1MW'!F280*Control!$C$8</f>
        <v>0</v>
      </c>
      <c r="G280" s="12">
        <f>'Solar 1MW'!G280*Control!$C$8</f>
        <v>0</v>
      </c>
      <c r="H280" s="12">
        <f>'Solar 1MW'!H280*Control!$C$8</f>
        <v>0</v>
      </c>
      <c r="I280" s="12">
        <f>'Solar 1MW'!I280*Control!$C$8</f>
        <v>8.9437179558173678</v>
      </c>
      <c r="J280" s="12">
        <f>'Solar 1MW'!J280*Control!$C$8</f>
        <v>208.13098134255259</v>
      </c>
      <c r="K280" s="12">
        <f>'Solar 1MW'!K280*Control!$C$8</f>
        <v>458.03916087478319</v>
      </c>
      <c r="L280" s="12">
        <f>'Solar 1MW'!L280*Control!$C$8</f>
        <v>580.16196461900756</v>
      </c>
      <c r="M280" s="12">
        <f>'Solar 1MW'!M280*Control!$C$8</f>
        <v>764.01466832384654</v>
      </c>
      <c r="N280" s="12">
        <f>'Solar 1MW'!N280*Control!$C$8</f>
        <v>796.22054682285466</v>
      </c>
      <c r="O280" s="12">
        <f>'Solar 1MW'!O280*Control!$C$8</f>
        <v>927.95399367471964</v>
      </c>
      <c r="P280" s="12">
        <f>'Solar 1MW'!P280*Control!$C$8</f>
        <v>842.38623834646341</v>
      </c>
      <c r="Q280" s="12">
        <f>'Solar 1MW'!Q280*Control!$C$8</f>
        <v>758.26558476272919</v>
      </c>
      <c r="R280" s="12">
        <f>'Solar 1MW'!R280*Control!$C$8</f>
        <v>525.25074516111385</v>
      </c>
      <c r="S280" s="12">
        <f>'Solar 1MW'!S280*Control!$C$8</f>
        <v>218.70898050767246</v>
      </c>
      <c r="T280" s="12">
        <f>'Solar 1MW'!T280*Control!$C$8</f>
        <v>14.6047170629202</v>
      </c>
      <c r="U280" s="12">
        <f>'Solar 1MW'!U280*Control!$C$8</f>
        <v>0</v>
      </c>
      <c r="V280" s="12">
        <f>'Solar 1MW'!V280*Control!$C$8</f>
        <v>0</v>
      </c>
      <c r="W280" s="12">
        <f>'Solar 1MW'!W280*Control!$C$8</f>
        <v>0</v>
      </c>
      <c r="X280" s="12">
        <f>'Solar 1MW'!X280*Control!$C$8</f>
        <v>0</v>
      </c>
      <c r="Y280" s="12">
        <f>'Solar 1MW'!Y280*Control!$C$8</f>
        <v>0</v>
      </c>
      <c r="Z280" s="12">
        <f>'Solar 1MW'!Z280*Control!$C$8</f>
        <v>0</v>
      </c>
      <c r="AB280" s="7">
        <f t="shared" si="4"/>
        <v>6102.6812994544798</v>
      </c>
    </row>
    <row r="281" spans="2:28" x14ac:dyDescent="0.2">
      <c r="B281" s="6">
        <v>44475</v>
      </c>
      <c r="C281" s="12">
        <f>'Solar 1MW'!C281*Control!$C$8</f>
        <v>0</v>
      </c>
      <c r="D281" s="12">
        <f>'Solar 1MW'!D281*Control!$C$8</f>
        <v>0</v>
      </c>
      <c r="E281" s="12">
        <f>'Solar 1MW'!E281*Control!$C$8</f>
        <v>0</v>
      </c>
      <c r="F281" s="12">
        <f>'Solar 1MW'!F281*Control!$C$8</f>
        <v>0</v>
      </c>
      <c r="G281" s="12">
        <f>'Solar 1MW'!G281*Control!$C$8</f>
        <v>0</v>
      </c>
      <c r="H281" s="12">
        <f>'Solar 1MW'!H281*Control!$C$8</f>
        <v>0</v>
      </c>
      <c r="I281" s="12">
        <f>'Solar 1MW'!I281*Control!$C$8</f>
        <v>2.881069467775744</v>
      </c>
      <c r="J281" s="12">
        <f>'Solar 1MW'!J281*Control!$C$8</f>
        <v>97.18389270140274</v>
      </c>
      <c r="K281" s="12">
        <f>'Solar 1MW'!K281*Control!$C$8</f>
        <v>113.99072111468249</v>
      </c>
      <c r="L281" s="12">
        <f>'Solar 1MW'!L281*Control!$C$8</f>
        <v>439.21897351260338</v>
      </c>
      <c r="M281" s="12">
        <f>'Solar 1MW'!M281*Control!$C$8</f>
        <v>332.43230238695423</v>
      </c>
      <c r="N281" s="12">
        <f>'Solar 1MW'!N281*Control!$C$8</f>
        <v>526.62706475508867</v>
      </c>
      <c r="O281" s="12">
        <f>'Solar 1MW'!O281*Control!$C$8</f>
        <v>196.53843801958851</v>
      </c>
      <c r="P281" s="12">
        <f>'Solar 1MW'!P281*Control!$C$8</f>
        <v>370.31648229653234</v>
      </c>
      <c r="Q281" s="12">
        <f>'Solar 1MW'!Q281*Control!$C$8</f>
        <v>671.66755590984053</v>
      </c>
      <c r="R281" s="12">
        <f>'Solar 1MW'!R281*Control!$C$8</f>
        <v>526.99670487461333</v>
      </c>
      <c r="S281" s="12">
        <f>'Solar 1MW'!S281*Control!$C$8</f>
        <v>240.5885297101733</v>
      </c>
      <c r="T281" s="12">
        <f>'Solar 1MW'!T281*Control!$C$8</f>
        <v>13.568151791572388</v>
      </c>
      <c r="U281" s="12">
        <f>'Solar 1MW'!U281*Control!$C$8</f>
        <v>0</v>
      </c>
      <c r="V281" s="12">
        <f>'Solar 1MW'!V281*Control!$C$8</f>
        <v>0</v>
      </c>
      <c r="W281" s="12">
        <f>'Solar 1MW'!W281*Control!$C$8</f>
        <v>0</v>
      </c>
      <c r="X281" s="12">
        <f>'Solar 1MW'!X281*Control!$C$8</f>
        <v>0</v>
      </c>
      <c r="Y281" s="12">
        <f>'Solar 1MW'!Y281*Control!$C$8</f>
        <v>0</v>
      </c>
      <c r="Z281" s="12">
        <f>'Solar 1MW'!Z281*Control!$C$8</f>
        <v>0</v>
      </c>
      <c r="AB281" s="7">
        <f t="shared" si="4"/>
        <v>3532.0098865408272</v>
      </c>
    </row>
    <row r="282" spans="2:28" x14ac:dyDescent="0.2">
      <c r="B282" s="6">
        <v>44476</v>
      </c>
      <c r="C282" s="12">
        <f>'Solar 1MW'!C282*Control!$C$8</f>
        <v>0</v>
      </c>
      <c r="D282" s="12">
        <f>'Solar 1MW'!D282*Control!$C$8</f>
        <v>0</v>
      </c>
      <c r="E282" s="12">
        <f>'Solar 1MW'!E282*Control!$C$8</f>
        <v>0</v>
      </c>
      <c r="F282" s="12">
        <f>'Solar 1MW'!F282*Control!$C$8</f>
        <v>0</v>
      </c>
      <c r="G282" s="12">
        <f>'Solar 1MW'!G282*Control!$C$8</f>
        <v>0</v>
      </c>
      <c r="H282" s="12">
        <f>'Solar 1MW'!H282*Control!$C$8</f>
        <v>0</v>
      </c>
      <c r="I282" s="12">
        <f>'Solar 1MW'!I282*Control!$C$8</f>
        <v>0.82964545124795475</v>
      </c>
      <c r="J282" s="12">
        <f>'Solar 1MW'!J282*Control!$C$8</f>
        <v>17.138718052512495</v>
      </c>
      <c r="K282" s="12">
        <f>'Solar 1MW'!K282*Control!$C$8</f>
        <v>82.822980823700931</v>
      </c>
      <c r="L282" s="12">
        <f>'Solar 1MW'!L282*Control!$C$8</f>
        <v>288.50804563067555</v>
      </c>
      <c r="M282" s="12">
        <f>'Solar 1MW'!M282*Control!$C$8</f>
        <v>174.0375788289505</v>
      </c>
      <c r="N282" s="12">
        <f>'Solar 1MW'!N282*Control!$C$8</f>
        <v>134.80853805897425</v>
      </c>
      <c r="O282" s="12">
        <f>'Solar 1MW'!O282*Control!$C$8</f>
        <v>188.80745424314765</v>
      </c>
      <c r="P282" s="12">
        <f>'Solar 1MW'!P282*Control!$C$8</f>
        <v>896.3379664302721</v>
      </c>
      <c r="Q282" s="12">
        <f>'Solar 1MW'!Q282*Control!$C$8</f>
        <v>779.84627599625264</v>
      </c>
      <c r="R282" s="12">
        <f>'Solar 1MW'!R282*Control!$C$8</f>
        <v>471.39339327803498</v>
      </c>
      <c r="S282" s="12">
        <f>'Solar 1MW'!S282*Control!$C$8</f>
        <v>242.56256524210278</v>
      </c>
      <c r="T282" s="12">
        <f>'Solar 1MW'!T282*Control!$C$8</f>
        <v>7.6563479310303952</v>
      </c>
      <c r="U282" s="12">
        <f>'Solar 1MW'!U282*Control!$C$8</f>
        <v>0</v>
      </c>
      <c r="V282" s="12">
        <f>'Solar 1MW'!V282*Control!$C$8</f>
        <v>0</v>
      </c>
      <c r="W282" s="12">
        <f>'Solar 1MW'!W282*Control!$C$8</f>
        <v>0</v>
      </c>
      <c r="X282" s="12">
        <f>'Solar 1MW'!X282*Control!$C$8</f>
        <v>0</v>
      </c>
      <c r="Y282" s="12">
        <f>'Solar 1MW'!Y282*Control!$C$8</f>
        <v>0</v>
      </c>
      <c r="Z282" s="12">
        <f>'Solar 1MW'!Z282*Control!$C$8</f>
        <v>0</v>
      </c>
      <c r="AB282" s="7">
        <f t="shared" si="4"/>
        <v>3284.7495099669022</v>
      </c>
    </row>
    <row r="283" spans="2:28" x14ac:dyDescent="0.2">
      <c r="B283" s="6">
        <v>44477</v>
      </c>
      <c r="C283" s="12">
        <f>'Solar 1MW'!C283*Control!$C$8</f>
        <v>0</v>
      </c>
      <c r="D283" s="12">
        <f>'Solar 1MW'!D283*Control!$C$8</f>
        <v>0</v>
      </c>
      <c r="E283" s="12">
        <f>'Solar 1MW'!E283*Control!$C$8</f>
        <v>0</v>
      </c>
      <c r="F283" s="12">
        <f>'Solar 1MW'!F283*Control!$C$8</f>
        <v>0</v>
      </c>
      <c r="G283" s="12">
        <f>'Solar 1MW'!G283*Control!$C$8</f>
        <v>0</v>
      </c>
      <c r="H283" s="12">
        <f>'Solar 1MW'!H283*Control!$C$8</f>
        <v>0</v>
      </c>
      <c r="I283" s="12">
        <f>'Solar 1MW'!I283*Control!$C$8</f>
        <v>0.85331814826431962</v>
      </c>
      <c r="J283" s="12">
        <f>'Solar 1MW'!J283*Control!$C$8</f>
        <v>100.99039946416707</v>
      </c>
      <c r="K283" s="12">
        <f>'Solar 1MW'!K283*Control!$C$8</f>
        <v>244.19055470468999</v>
      </c>
      <c r="L283" s="12">
        <f>'Solar 1MW'!L283*Control!$C$8</f>
        <v>365.8257480784776</v>
      </c>
      <c r="M283" s="12">
        <f>'Solar 1MW'!M283*Control!$C$8</f>
        <v>450.93735176987371</v>
      </c>
      <c r="N283" s="12">
        <f>'Solar 1MW'!N283*Control!$C$8</f>
        <v>516.81193987920039</v>
      </c>
      <c r="O283" s="12">
        <f>'Solar 1MW'!O283*Control!$C$8</f>
        <v>574.48366320843786</v>
      </c>
      <c r="P283" s="12">
        <f>'Solar 1MW'!P283*Control!$C$8</f>
        <v>507.68104245860241</v>
      </c>
      <c r="Q283" s="12">
        <f>'Solar 1MW'!Q283*Control!$C$8</f>
        <v>457.88973189029457</v>
      </c>
      <c r="R283" s="12">
        <f>'Solar 1MW'!R283*Control!$C$8</f>
        <v>284.04090546280344</v>
      </c>
      <c r="S283" s="12">
        <f>'Solar 1MW'!S283*Control!$C$8</f>
        <v>122.484579180355</v>
      </c>
      <c r="T283" s="12">
        <f>'Solar 1MW'!T283*Control!$C$8</f>
        <v>1.7723064028697184</v>
      </c>
      <c r="U283" s="12">
        <f>'Solar 1MW'!U283*Control!$C$8</f>
        <v>0</v>
      </c>
      <c r="V283" s="12">
        <f>'Solar 1MW'!V283*Control!$C$8</f>
        <v>0</v>
      </c>
      <c r="W283" s="12">
        <f>'Solar 1MW'!W283*Control!$C$8</f>
        <v>0</v>
      </c>
      <c r="X283" s="12">
        <f>'Solar 1MW'!X283*Control!$C$8</f>
        <v>0</v>
      </c>
      <c r="Y283" s="12">
        <f>'Solar 1MW'!Y283*Control!$C$8</f>
        <v>0</v>
      </c>
      <c r="Z283" s="12">
        <f>'Solar 1MW'!Z283*Control!$C$8</f>
        <v>0</v>
      </c>
      <c r="AB283" s="7">
        <f t="shared" si="4"/>
        <v>3627.9615406480361</v>
      </c>
    </row>
    <row r="284" spans="2:28" x14ac:dyDescent="0.2">
      <c r="B284" s="6">
        <v>44478</v>
      </c>
      <c r="C284" s="12">
        <f>'Solar 1MW'!C284*Control!$C$8</f>
        <v>0</v>
      </c>
      <c r="D284" s="12">
        <f>'Solar 1MW'!D284*Control!$C$8</f>
        <v>0</v>
      </c>
      <c r="E284" s="12">
        <f>'Solar 1MW'!E284*Control!$C$8</f>
        <v>0</v>
      </c>
      <c r="F284" s="12">
        <f>'Solar 1MW'!F284*Control!$C$8</f>
        <v>0</v>
      </c>
      <c r="G284" s="12">
        <f>'Solar 1MW'!G284*Control!$C$8</f>
        <v>0</v>
      </c>
      <c r="H284" s="12">
        <f>'Solar 1MW'!H284*Control!$C$8</f>
        <v>0</v>
      </c>
      <c r="I284" s="12">
        <f>'Solar 1MW'!I284*Control!$C$8</f>
        <v>0.28256234498470484</v>
      </c>
      <c r="J284" s="12">
        <f>'Solar 1MW'!J284*Control!$C$8</f>
        <v>116.72763093584361</v>
      </c>
      <c r="K284" s="12">
        <f>'Solar 1MW'!K284*Control!$C$8</f>
        <v>308.13829538245204</v>
      </c>
      <c r="L284" s="12">
        <f>'Solar 1MW'!L284*Control!$C$8</f>
        <v>570.15022265826599</v>
      </c>
      <c r="M284" s="12">
        <f>'Solar 1MW'!M284*Control!$C$8</f>
        <v>668.66324685327868</v>
      </c>
      <c r="N284" s="12">
        <f>'Solar 1MW'!N284*Control!$C$8</f>
        <v>774.4746972380542</v>
      </c>
      <c r="O284" s="12">
        <f>'Solar 1MW'!O284*Control!$C$8</f>
        <v>793.46790763490515</v>
      </c>
      <c r="P284" s="12">
        <f>'Solar 1MW'!P284*Control!$C$8</f>
        <v>624.16486820922785</v>
      </c>
      <c r="Q284" s="12">
        <f>'Solar 1MW'!Q284*Control!$C$8</f>
        <v>526.91805804067189</v>
      </c>
      <c r="R284" s="12">
        <f>'Solar 1MW'!R284*Control!$C$8</f>
        <v>423.42668925716782</v>
      </c>
      <c r="S284" s="12">
        <f>'Solar 1MW'!S284*Control!$C$8</f>
        <v>181.41465185265494</v>
      </c>
      <c r="T284" s="12">
        <f>'Solar 1MW'!T284*Control!$C$8</f>
        <v>5.9946189766823021</v>
      </c>
      <c r="U284" s="12">
        <f>'Solar 1MW'!U284*Control!$C$8</f>
        <v>0</v>
      </c>
      <c r="V284" s="12">
        <f>'Solar 1MW'!V284*Control!$C$8</f>
        <v>0</v>
      </c>
      <c r="W284" s="12">
        <f>'Solar 1MW'!W284*Control!$C$8</f>
        <v>0</v>
      </c>
      <c r="X284" s="12">
        <f>'Solar 1MW'!X284*Control!$C$8</f>
        <v>0</v>
      </c>
      <c r="Y284" s="12">
        <f>'Solar 1MW'!Y284*Control!$C$8</f>
        <v>0</v>
      </c>
      <c r="Z284" s="12">
        <f>'Solar 1MW'!Z284*Control!$C$8</f>
        <v>0</v>
      </c>
      <c r="AB284" s="7">
        <f t="shared" si="4"/>
        <v>4993.8234493841892</v>
      </c>
    </row>
    <row r="285" spans="2:28" x14ac:dyDescent="0.2">
      <c r="B285" s="6">
        <v>44479</v>
      </c>
      <c r="C285" s="12">
        <f>'Solar 1MW'!C285*Control!$C$8</f>
        <v>0</v>
      </c>
      <c r="D285" s="12">
        <f>'Solar 1MW'!D285*Control!$C$8</f>
        <v>0</v>
      </c>
      <c r="E285" s="12">
        <f>'Solar 1MW'!E285*Control!$C$8</f>
        <v>0</v>
      </c>
      <c r="F285" s="12">
        <f>'Solar 1MW'!F285*Control!$C$8</f>
        <v>0</v>
      </c>
      <c r="G285" s="12">
        <f>'Solar 1MW'!G285*Control!$C$8</f>
        <v>0</v>
      </c>
      <c r="H285" s="12">
        <f>'Solar 1MW'!H285*Control!$C$8</f>
        <v>0</v>
      </c>
      <c r="I285" s="12">
        <f>'Solar 1MW'!I285*Control!$C$8</f>
        <v>0.55184123971670518</v>
      </c>
      <c r="J285" s="12">
        <f>'Solar 1MW'!J285*Control!$C$8</f>
        <v>80.204041253451919</v>
      </c>
      <c r="K285" s="12">
        <f>'Solar 1MW'!K285*Control!$C$8</f>
        <v>220.39202275401874</v>
      </c>
      <c r="L285" s="12">
        <f>'Solar 1MW'!L285*Control!$C$8</f>
        <v>268.04413943912027</v>
      </c>
      <c r="M285" s="12">
        <f>'Solar 1MW'!M285*Control!$C$8</f>
        <v>216.06644688724106</v>
      </c>
      <c r="N285" s="12">
        <f>'Solar 1MW'!N285*Control!$C$8</f>
        <v>211.46560710166847</v>
      </c>
      <c r="O285" s="12">
        <f>'Solar 1MW'!O285*Control!$C$8</f>
        <v>359.6519716140769</v>
      </c>
      <c r="P285" s="12">
        <f>'Solar 1MW'!P285*Control!$C$8</f>
        <v>292.88080959781814</v>
      </c>
      <c r="Q285" s="12">
        <f>'Solar 1MW'!Q285*Control!$C$8</f>
        <v>302.09035385235751</v>
      </c>
      <c r="R285" s="12">
        <f>'Solar 1MW'!R285*Control!$C$8</f>
        <v>223.36487307700409</v>
      </c>
      <c r="S285" s="12">
        <f>'Solar 1MW'!S285*Control!$C$8</f>
        <v>58.201016521663092</v>
      </c>
      <c r="T285" s="12">
        <f>'Solar 1MW'!T285*Control!$C$8</f>
        <v>0</v>
      </c>
      <c r="U285" s="12">
        <f>'Solar 1MW'!U285*Control!$C$8</f>
        <v>0</v>
      </c>
      <c r="V285" s="12">
        <f>'Solar 1MW'!V285*Control!$C$8</f>
        <v>0</v>
      </c>
      <c r="W285" s="12">
        <f>'Solar 1MW'!W285*Control!$C$8</f>
        <v>0</v>
      </c>
      <c r="X285" s="12">
        <f>'Solar 1MW'!X285*Control!$C$8</f>
        <v>0</v>
      </c>
      <c r="Y285" s="12">
        <f>'Solar 1MW'!Y285*Control!$C$8</f>
        <v>0</v>
      </c>
      <c r="Z285" s="12">
        <f>'Solar 1MW'!Z285*Control!$C$8</f>
        <v>0</v>
      </c>
      <c r="AB285" s="7">
        <f t="shared" si="4"/>
        <v>2232.9131233381368</v>
      </c>
    </row>
    <row r="286" spans="2:28" x14ac:dyDescent="0.2">
      <c r="B286" s="6">
        <v>44480</v>
      </c>
      <c r="C286" s="12">
        <f>'Solar 1MW'!C286*Control!$C$8</f>
        <v>0</v>
      </c>
      <c r="D286" s="12">
        <f>'Solar 1MW'!D286*Control!$C$8</f>
        <v>0</v>
      </c>
      <c r="E286" s="12">
        <f>'Solar 1MW'!E286*Control!$C$8</f>
        <v>0</v>
      </c>
      <c r="F286" s="12">
        <f>'Solar 1MW'!F286*Control!$C$8</f>
        <v>0</v>
      </c>
      <c r="G286" s="12">
        <f>'Solar 1MW'!G286*Control!$C$8</f>
        <v>0</v>
      </c>
      <c r="H286" s="12">
        <f>'Solar 1MW'!H286*Control!$C$8</f>
        <v>0</v>
      </c>
      <c r="I286" s="12">
        <f>'Solar 1MW'!I286*Control!$C$8</f>
        <v>1.3637361005440836</v>
      </c>
      <c r="J286" s="12">
        <f>'Solar 1MW'!J286*Control!$C$8</f>
        <v>168.43792425232198</v>
      </c>
      <c r="K286" s="12">
        <f>'Solar 1MW'!K286*Control!$C$8</f>
        <v>483.6544346895011</v>
      </c>
      <c r="L286" s="12">
        <f>'Solar 1MW'!L286*Control!$C$8</f>
        <v>758.26558476272919</v>
      </c>
      <c r="M286" s="12">
        <f>'Solar 1MW'!M286*Control!$C$8</f>
        <v>946.51464648489286</v>
      </c>
      <c r="N286" s="12">
        <f>'Solar 1MW'!N286*Control!$C$8</f>
        <v>1028.4646474518443</v>
      </c>
      <c r="O286" s="12">
        <f>'Solar 1MW'!O286*Control!$C$8</f>
        <v>1004.9492441033618</v>
      </c>
      <c r="P286" s="12">
        <f>'Solar 1MW'!P286*Control!$C$8</f>
        <v>893.19209307261565</v>
      </c>
      <c r="Q286" s="12">
        <f>'Solar 1MW'!Q286*Control!$C$8</f>
        <v>674.26290142990717</v>
      </c>
      <c r="R286" s="12">
        <f>'Solar 1MW'!R286*Control!$C$8</f>
        <v>405.44802301816105</v>
      </c>
      <c r="S286" s="12">
        <f>'Solar 1MW'!S286*Control!$C$8</f>
        <v>140.93512642301022</v>
      </c>
      <c r="T286" s="12">
        <f>'Solar 1MW'!T286*Control!$C$8</f>
        <v>0</v>
      </c>
      <c r="U286" s="12">
        <f>'Solar 1MW'!U286*Control!$C$8</f>
        <v>0</v>
      </c>
      <c r="V286" s="12">
        <f>'Solar 1MW'!V286*Control!$C$8</f>
        <v>0</v>
      </c>
      <c r="W286" s="12">
        <f>'Solar 1MW'!W286*Control!$C$8</f>
        <v>0</v>
      </c>
      <c r="X286" s="12">
        <f>'Solar 1MW'!X286*Control!$C$8</f>
        <v>0</v>
      </c>
      <c r="Y286" s="12">
        <f>'Solar 1MW'!Y286*Control!$C$8</f>
        <v>0</v>
      </c>
      <c r="Z286" s="12">
        <f>'Solar 1MW'!Z286*Control!$C$8</f>
        <v>0</v>
      </c>
      <c r="AB286" s="7">
        <f t="shared" si="4"/>
        <v>6505.4883617888881</v>
      </c>
    </row>
    <row r="287" spans="2:28" x14ac:dyDescent="0.2">
      <c r="B287" s="6">
        <v>44481</v>
      </c>
      <c r="C287" s="12">
        <f>'Solar 1MW'!C287*Control!$C$8</f>
        <v>0</v>
      </c>
      <c r="D287" s="12">
        <f>'Solar 1MW'!D287*Control!$C$8</f>
        <v>0</v>
      </c>
      <c r="E287" s="12">
        <f>'Solar 1MW'!E287*Control!$C$8</f>
        <v>0</v>
      </c>
      <c r="F287" s="12">
        <f>'Solar 1MW'!F287*Control!$C$8</f>
        <v>0</v>
      </c>
      <c r="G287" s="12">
        <f>'Solar 1MW'!G287*Control!$C$8</f>
        <v>0</v>
      </c>
      <c r="H287" s="12">
        <f>'Solar 1MW'!H287*Control!$C$8</f>
        <v>0</v>
      </c>
      <c r="I287" s="12">
        <f>'Solar 1MW'!I287*Control!$C$8</f>
        <v>0</v>
      </c>
      <c r="J287" s="12">
        <f>'Solar 1MW'!J287*Control!$C$8</f>
        <v>86.236253416758203</v>
      </c>
      <c r="K287" s="12">
        <f>'Solar 1MW'!K287*Control!$C$8</f>
        <v>229.67234915910532</v>
      </c>
      <c r="L287" s="12">
        <f>'Solar 1MW'!L287*Control!$C$8</f>
        <v>332.33792618622442</v>
      </c>
      <c r="M287" s="12">
        <f>'Solar 1MW'!M287*Control!$C$8</f>
        <v>392.70723591965231</v>
      </c>
      <c r="N287" s="12">
        <f>'Solar 1MW'!N287*Control!$C$8</f>
        <v>452.4866943985196</v>
      </c>
      <c r="O287" s="12">
        <f>'Solar 1MW'!O287*Control!$C$8</f>
        <v>460.79180006273265</v>
      </c>
      <c r="P287" s="12">
        <f>'Solar 1MW'!P287*Control!$C$8</f>
        <v>416.66306153820636</v>
      </c>
      <c r="Q287" s="12">
        <f>'Solar 1MW'!Q287*Control!$C$8</f>
        <v>306.11707175015778</v>
      </c>
      <c r="R287" s="12">
        <f>'Solar 1MW'!R287*Control!$C$8</f>
        <v>170.4670125680104</v>
      </c>
      <c r="S287" s="12">
        <f>'Solar 1MW'!S287*Control!$C$8</f>
        <v>62.084597181690008</v>
      </c>
      <c r="T287" s="12">
        <f>'Solar 1MW'!T287*Control!$C$8</f>
        <v>0</v>
      </c>
      <c r="U287" s="12">
        <f>'Solar 1MW'!U287*Control!$C$8</f>
        <v>0</v>
      </c>
      <c r="V287" s="12">
        <f>'Solar 1MW'!V287*Control!$C$8</f>
        <v>0</v>
      </c>
      <c r="W287" s="12">
        <f>'Solar 1MW'!W287*Control!$C$8</f>
        <v>0</v>
      </c>
      <c r="X287" s="12">
        <f>'Solar 1MW'!X287*Control!$C$8</f>
        <v>0</v>
      </c>
      <c r="Y287" s="12">
        <f>'Solar 1MW'!Y287*Control!$C$8</f>
        <v>0</v>
      </c>
      <c r="Z287" s="12">
        <f>'Solar 1MW'!Z287*Control!$C$8</f>
        <v>0</v>
      </c>
      <c r="AB287" s="7">
        <f t="shared" si="4"/>
        <v>2909.5640021810568</v>
      </c>
    </row>
    <row r="288" spans="2:28" x14ac:dyDescent="0.2">
      <c r="B288" s="6">
        <v>44482</v>
      </c>
      <c r="C288" s="12">
        <f>'Solar 1MW'!C288*Control!$C$8</f>
        <v>0</v>
      </c>
      <c r="D288" s="12">
        <f>'Solar 1MW'!D288*Control!$C$8</f>
        <v>0</v>
      </c>
      <c r="E288" s="12">
        <f>'Solar 1MW'!E288*Control!$C$8</f>
        <v>0</v>
      </c>
      <c r="F288" s="12">
        <f>'Solar 1MW'!F288*Control!$C$8</f>
        <v>0</v>
      </c>
      <c r="G288" s="12">
        <f>'Solar 1MW'!G288*Control!$C$8</f>
        <v>0</v>
      </c>
      <c r="H288" s="12">
        <f>'Solar 1MW'!H288*Control!$C$8</f>
        <v>0</v>
      </c>
      <c r="I288" s="12">
        <f>'Solar 1MW'!I288*Control!$C$8</f>
        <v>0</v>
      </c>
      <c r="J288" s="12">
        <f>'Solar 1MW'!J288*Control!$C$8</f>
        <v>25.11272054583225</v>
      </c>
      <c r="K288" s="12">
        <f>'Solar 1MW'!K288*Control!$C$8</f>
        <v>74.481697615874765</v>
      </c>
      <c r="L288" s="12">
        <f>'Solar 1MW'!L288*Control!$C$8</f>
        <v>110.67968940574904</v>
      </c>
      <c r="M288" s="12">
        <f>'Solar 1MW'!M288*Control!$C$8</f>
        <v>135.67365323232977</v>
      </c>
      <c r="N288" s="12">
        <f>'Solar 1MW'!N288*Control!$C$8</f>
        <v>165.21340406072412</v>
      </c>
      <c r="O288" s="12">
        <f>'Solar 1MW'!O288*Control!$C$8</f>
        <v>147.36057275602357</v>
      </c>
      <c r="P288" s="12">
        <f>'Solar 1MW'!P288*Control!$C$8</f>
        <v>730.46392896444013</v>
      </c>
      <c r="Q288" s="12">
        <f>'Solar 1MW'!Q288*Control!$C$8</f>
        <v>557.92063998037645</v>
      </c>
      <c r="R288" s="12">
        <f>'Solar 1MW'!R288*Control!$C$8</f>
        <v>329.31002307948017</v>
      </c>
      <c r="S288" s="12">
        <f>'Solar 1MW'!S288*Control!$C$8</f>
        <v>114.73000135373175</v>
      </c>
      <c r="T288" s="12">
        <f>'Solar 1MW'!T288*Control!$C$8</f>
        <v>0</v>
      </c>
      <c r="U288" s="12">
        <f>'Solar 1MW'!U288*Control!$C$8</f>
        <v>0</v>
      </c>
      <c r="V288" s="12">
        <f>'Solar 1MW'!V288*Control!$C$8</f>
        <v>0</v>
      </c>
      <c r="W288" s="12">
        <f>'Solar 1MW'!W288*Control!$C$8</f>
        <v>0</v>
      </c>
      <c r="X288" s="12">
        <f>'Solar 1MW'!X288*Control!$C$8</f>
        <v>0</v>
      </c>
      <c r="Y288" s="12">
        <f>'Solar 1MW'!Y288*Control!$C$8</f>
        <v>0</v>
      </c>
      <c r="Z288" s="12">
        <f>'Solar 1MW'!Z288*Control!$C$8</f>
        <v>0</v>
      </c>
      <c r="AB288" s="7">
        <f t="shared" si="4"/>
        <v>2390.9463309945622</v>
      </c>
    </row>
    <row r="289" spans="2:28" x14ac:dyDescent="0.2">
      <c r="B289" s="6">
        <v>44483</v>
      </c>
      <c r="C289" s="12">
        <f>'Solar 1MW'!C289*Control!$C$8</f>
        <v>0</v>
      </c>
      <c r="D289" s="12">
        <f>'Solar 1MW'!D289*Control!$C$8</f>
        <v>0</v>
      </c>
      <c r="E289" s="12">
        <f>'Solar 1MW'!E289*Control!$C$8</f>
        <v>0</v>
      </c>
      <c r="F289" s="12">
        <f>'Solar 1MW'!F289*Control!$C$8</f>
        <v>0</v>
      </c>
      <c r="G289" s="12">
        <f>'Solar 1MW'!G289*Control!$C$8</f>
        <v>0</v>
      </c>
      <c r="H289" s="12">
        <f>'Solar 1MW'!H289*Control!$C$8</f>
        <v>0</v>
      </c>
      <c r="I289" s="12">
        <f>'Solar 1MW'!I289*Control!$C$8</f>
        <v>0.21612149967100003</v>
      </c>
      <c r="J289" s="12">
        <f>'Solar 1MW'!J289*Control!$C$8</f>
        <v>150.71092788192772</v>
      </c>
      <c r="K289" s="12">
        <f>'Solar 1MW'!K289*Control!$C$8</f>
        <v>441.24806182829172</v>
      </c>
      <c r="L289" s="12">
        <f>'Solar 1MW'!L289*Control!$C$8</f>
        <v>710.51122719350383</v>
      </c>
      <c r="M289" s="12">
        <f>'Solar 1MW'!M289*Control!$C$8</f>
        <v>900.74218913099105</v>
      </c>
      <c r="N289" s="12">
        <f>'Solar 1MW'!N289*Control!$C$8</f>
        <v>993.15221901215011</v>
      </c>
      <c r="O289" s="12">
        <f>'Solar 1MW'!O289*Control!$C$8</f>
        <v>985.52347611983316</v>
      </c>
      <c r="P289" s="12">
        <f>'Solar 1MW'!P289*Control!$C$8</f>
        <v>875.73249593762205</v>
      </c>
      <c r="Q289" s="12">
        <f>'Solar 1MW'!Q289*Control!$C$8</f>
        <v>671.58104439250496</v>
      </c>
      <c r="R289" s="12">
        <f>'Solar 1MW'!R289*Control!$C$8</f>
        <v>404.70087809571771</v>
      </c>
      <c r="S289" s="12">
        <f>'Solar 1MW'!S289*Control!$C$8</f>
        <v>128.79991994585038</v>
      </c>
      <c r="T289" s="12">
        <f>'Solar 1MW'!T289*Control!$C$8</f>
        <v>0</v>
      </c>
      <c r="U289" s="12">
        <f>'Solar 1MW'!U289*Control!$C$8</f>
        <v>0</v>
      </c>
      <c r="V289" s="12">
        <f>'Solar 1MW'!V289*Control!$C$8</f>
        <v>0</v>
      </c>
      <c r="W289" s="12">
        <f>'Solar 1MW'!W289*Control!$C$8</f>
        <v>0</v>
      </c>
      <c r="X289" s="12">
        <f>'Solar 1MW'!X289*Control!$C$8</f>
        <v>0</v>
      </c>
      <c r="Y289" s="12">
        <f>'Solar 1MW'!Y289*Control!$C$8</f>
        <v>0</v>
      </c>
      <c r="Z289" s="12">
        <f>'Solar 1MW'!Z289*Control!$C$8</f>
        <v>0</v>
      </c>
      <c r="AB289" s="7">
        <f t="shared" si="4"/>
        <v>6262.9185610380628</v>
      </c>
    </row>
    <row r="290" spans="2:28" x14ac:dyDescent="0.2">
      <c r="B290" s="6">
        <v>44484</v>
      </c>
      <c r="C290" s="12">
        <f>'Solar 1MW'!C290*Control!$C$8</f>
        <v>0</v>
      </c>
      <c r="D290" s="12">
        <f>'Solar 1MW'!D290*Control!$C$8</f>
        <v>0</v>
      </c>
      <c r="E290" s="12">
        <f>'Solar 1MW'!E290*Control!$C$8</f>
        <v>0</v>
      </c>
      <c r="F290" s="12">
        <f>'Solar 1MW'!F290*Control!$C$8</f>
        <v>0</v>
      </c>
      <c r="G290" s="12">
        <f>'Solar 1MW'!G290*Control!$C$8</f>
        <v>0</v>
      </c>
      <c r="H290" s="12">
        <f>'Solar 1MW'!H290*Control!$C$8</f>
        <v>0</v>
      </c>
      <c r="I290" s="12">
        <f>'Solar 1MW'!I290*Control!$C$8</f>
        <v>0</v>
      </c>
      <c r="J290" s="12">
        <f>'Solar 1MW'!J290*Control!$C$8</f>
        <v>140.00709378250156</v>
      </c>
      <c r="K290" s="12">
        <f>'Solar 1MW'!K290*Control!$C$8</f>
        <v>414.44522082105863</v>
      </c>
      <c r="L290" s="12">
        <f>'Solar 1MW'!L290*Control!$C$8</f>
        <v>671.7540674271761</v>
      </c>
      <c r="M290" s="12">
        <f>'Solar 1MW'!M290*Control!$C$8</f>
        <v>853.16085459643693</v>
      </c>
      <c r="N290" s="12">
        <f>'Solar 1MW'!N290*Control!$C$8</f>
        <v>942.18907061811524</v>
      </c>
      <c r="O290" s="12">
        <f>'Solar 1MW'!O290*Control!$C$8</f>
        <v>935.81867706886089</v>
      </c>
      <c r="P290" s="12">
        <f>'Solar 1MW'!P290*Control!$C$8</f>
        <v>824.61205387570442</v>
      </c>
      <c r="Q290" s="12">
        <f>'Solar 1MW'!Q290*Control!$C$8</f>
        <v>634.24739232051672</v>
      </c>
      <c r="R290" s="12">
        <f>'Solar 1MW'!R290*Control!$C$8</f>
        <v>380.28103615690918</v>
      </c>
      <c r="S290" s="12">
        <f>'Solar 1MW'!S290*Control!$C$8</f>
        <v>117.80509256084096</v>
      </c>
      <c r="T290" s="12">
        <f>'Solar 1MW'!T290*Control!$C$8</f>
        <v>0</v>
      </c>
      <c r="U290" s="12">
        <f>'Solar 1MW'!U290*Control!$C$8</f>
        <v>0</v>
      </c>
      <c r="V290" s="12">
        <f>'Solar 1MW'!V290*Control!$C$8</f>
        <v>0</v>
      </c>
      <c r="W290" s="12">
        <f>'Solar 1MW'!W290*Control!$C$8</f>
        <v>0</v>
      </c>
      <c r="X290" s="12">
        <f>'Solar 1MW'!X290*Control!$C$8</f>
        <v>0</v>
      </c>
      <c r="Y290" s="12">
        <f>'Solar 1MW'!Y290*Control!$C$8</f>
        <v>0</v>
      </c>
      <c r="Z290" s="12">
        <f>'Solar 1MW'!Z290*Control!$C$8</f>
        <v>0</v>
      </c>
      <c r="AB290" s="7">
        <f t="shared" si="4"/>
        <v>5914.3205592281211</v>
      </c>
    </row>
    <row r="291" spans="2:28" x14ac:dyDescent="0.2">
      <c r="B291" s="6">
        <v>44485</v>
      </c>
      <c r="C291" s="12">
        <f>'Solar 1MW'!C291*Control!$C$8</f>
        <v>0</v>
      </c>
      <c r="D291" s="12">
        <f>'Solar 1MW'!D291*Control!$C$8</f>
        <v>0</v>
      </c>
      <c r="E291" s="12">
        <f>'Solar 1MW'!E291*Control!$C$8</f>
        <v>0</v>
      </c>
      <c r="F291" s="12">
        <f>'Solar 1MW'!F291*Control!$C$8</f>
        <v>0</v>
      </c>
      <c r="G291" s="12">
        <f>'Solar 1MW'!G291*Control!$C$8</f>
        <v>0</v>
      </c>
      <c r="H291" s="12">
        <f>'Solar 1MW'!H291*Control!$C$8</f>
        <v>0</v>
      </c>
      <c r="I291" s="12">
        <f>'Solar 1MW'!I291*Control!$C$8</f>
        <v>0.2138407414866991</v>
      </c>
      <c r="J291" s="12">
        <f>'Solar 1MW'!J291*Control!$C$8</f>
        <v>107.38438706360388</v>
      </c>
      <c r="K291" s="12">
        <f>'Solar 1MW'!K291*Control!$C$8</f>
        <v>396.68676571708772</v>
      </c>
      <c r="L291" s="12">
        <f>'Solar 1MW'!L291*Control!$C$8</f>
        <v>594.99475750035799</v>
      </c>
      <c r="M291" s="12">
        <f>'Solar 1MW'!M291*Control!$C$8</f>
        <v>632.38346235610527</v>
      </c>
      <c r="N291" s="12">
        <f>'Solar 1MW'!N291*Control!$C$8</f>
        <v>847.81286988842089</v>
      </c>
      <c r="O291" s="12">
        <f>'Solar 1MW'!O291*Control!$C$8</f>
        <v>850.3295685745461</v>
      </c>
      <c r="P291" s="12">
        <f>'Solar 1MW'!P291*Control!$C$8</f>
        <v>704.18015706122026</v>
      </c>
      <c r="Q291" s="12">
        <f>'Solar 1MW'!Q291*Control!$C$8</f>
        <v>562.96190203602089</v>
      </c>
      <c r="R291" s="12">
        <f>'Solar 1MW'!R291*Control!$C$8</f>
        <v>325.80237428569313</v>
      </c>
      <c r="S291" s="12">
        <f>'Solar 1MW'!S291*Control!$C$8</f>
        <v>96.531123979689028</v>
      </c>
      <c r="T291" s="12">
        <f>'Solar 1MW'!T291*Control!$C$8</f>
        <v>0</v>
      </c>
      <c r="U291" s="12">
        <f>'Solar 1MW'!U291*Control!$C$8</f>
        <v>0</v>
      </c>
      <c r="V291" s="12">
        <f>'Solar 1MW'!V291*Control!$C$8</f>
        <v>0</v>
      </c>
      <c r="W291" s="12">
        <f>'Solar 1MW'!W291*Control!$C$8</f>
        <v>0</v>
      </c>
      <c r="X291" s="12">
        <f>'Solar 1MW'!X291*Control!$C$8</f>
        <v>0</v>
      </c>
      <c r="Y291" s="12">
        <f>'Solar 1MW'!Y291*Control!$C$8</f>
        <v>0</v>
      </c>
      <c r="Z291" s="12">
        <f>'Solar 1MW'!Z291*Control!$C$8</f>
        <v>0</v>
      </c>
      <c r="AB291" s="7">
        <f t="shared" si="4"/>
        <v>5119.2812092042323</v>
      </c>
    </row>
    <row r="292" spans="2:28" x14ac:dyDescent="0.2">
      <c r="B292" s="6">
        <v>44486</v>
      </c>
      <c r="C292" s="12">
        <f>'Solar 1MW'!C292*Control!$C$8</f>
        <v>0</v>
      </c>
      <c r="D292" s="12">
        <f>'Solar 1MW'!D292*Control!$C$8</f>
        <v>0</v>
      </c>
      <c r="E292" s="12">
        <f>'Solar 1MW'!E292*Control!$C$8</f>
        <v>0</v>
      </c>
      <c r="F292" s="12">
        <f>'Solar 1MW'!F292*Control!$C$8</f>
        <v>0</v>
      </c>
      <c r="G292" s="12">
        <f>'Solar 1MW'!G292*Control!$C$8</f>
        <v>0</v>
      </c>
      <c r="H292" s="12">
        <f>'Solar 1MW'!H292*Control!$C$8</f>
        <v>0</v>
      </c>
      <c r="I292" s="12">
        <f>'Solar 1MW'!I292*Control!$C$8</f>
        <v>0</v>
      </c>
      <c r="J292" s="12">
        <f>'Solar 1MW'!J292*Control!$C$8</f>
        <v>103.96324978715246</v>
      </c>
      <c r="K292" s="12">
        <f>'Solar 1MW'!K292*Control!$C$8</f>
        <v>366.75378071898632</v>
      </c>
      <c r="L292" s="12">
        <f>'Solar 1MW'!L292*Control!$C$8</f>
        <v>593.08363943558163</v>
      </c>
      <c r="M292" s="12">
        <f>'Solar 1MW'!M292*Control!$C$8</f>
        <v>766.70439004464288</v>
      </c>
      <c r="N292" s="12">
        <f>'Solar 1MW'!N292*Control!$C$8</f>
        <v>847.73422305447957</v>
      </c>
      <c r="O292" s="12">
        <f>'Solar 1MW'!O292*Control!$C$8</f>
        <v>879.97942497045847</v>
      </c>
      <c r="P292" s="12">
        <f>'Solar 1MW'!P292*Control!$C$8</f>
        <v>748.26170748538163</v>
      </c>
      <c r="Q292" s="12">
        <f>'Solar 1MW'!Q292*Control!$C$8</f>
        <v>628.80503141177098</v>
      </c>
      <c r="R292" s="12">
        <f>'Solar 1MW'!R292*Control!$C$8</f>
        <v>368.90870396898111</v>
      </c>
      <c r="S292" s="12">
        <f>'Solar 1MW'!S292*Control!$C$8</f>
        <v>101.36003958369173</v>
      </c>
      <c r="T292" s="12">
        <f>'Solar 1MW'!T292*Control!$C$8</f>
        <v>0</v>
      </c>
      <c r="U292" s="12">
        <f>'Solar 1MW'!U292*Control!$C$8</f>
        <v>0</v>
      </c>
      <c r="V292" s="12">
        <f>'Solar 1MW'!V292*Control!$C$8</f>
        <v>0</v>
      </c>
      <c r="W292" s="12">
        <f>'Solar 1MW'!W292*Control!$C$8</f>
        <v>0</v>
      </c>
      <c r="X292" s="12">
        <f>'Solar 1MW'!X292*Control!$C$8</f>
        <v>0</v>
      </c>
      <c r="Y292" s="12">
        <f>'Solar 1MW'!Y292*Control!$C$8</f>
        <v>0</v>
      </c>
      <c r="Z292" s="12">
        <f>'Solar 1MW'!Z292*Control!$C$8</f>
        <v>0</v>
      </c>
      <c r="AB292" s="7">
        <f t="shared" si="4"/>
        <v>5405.5541904611264</v>
      </c>
    </row>
    <row r="293" spans="2:28" x14ac:dyDescent="0.2">
      <c r="B293" s="6">
        <v>44487</v>
      </c>
      <c r="C293" s="12">
        <f>'Solar 1MW'!C293*Control!$C$8</f>
        <v>0</v>
      </c>
      <c r="D293" s="12">
        <f>'Solar 1MW'!D293*Control!$C$8</f>
        <v>0</v>
      </c>
      <c r="E293" s="12">
        <f>'Solar 1MW'!E293*Control!$C$8</f>
        <v>0</v>
      </c>
      <c r="F293" s="12">
        <f>'Solar 1MW'!F293*Control!$C$8</f>
        <v>0</v>
      </c>
      <c r="G293" s="12">
        <f>'Solar 1MW'!G293*Control!$C$8</f>
        <v>0</v>
      </c>
      <c r="H293" s="12">
        <f>'Solar 1MW'!H293*Control!$C$8</f>
        <v>0</v>
      </c>
      <c r="I293" s="12">
        <f>'Solar 1MW'!I293*Control!$C$8</f>
        <v>0</v>
      </c>
      <c r="J293" s="12">
        <f>'Solar 1MW'!J293*Control!$C$8</f>
        <v>97.427697886621132</v>
      </c>
      <c r="K293" s="12">
        <f>'Solar 1MW'!K293*Control!$C$8</f>
        <v>325.75518618532828</v>
      </c>
      <c r="L293" s="12">
        <f>'Solar 1MW'!L293*Control!$C$8</f>
        <v>544.06306783989953</v>
      </c>
      <c r="M293" s="12">
        <f>'Solar 1MW'!M293*Control!$C$8</f>
        <v>714.80534432670493</v>
      </c>
      <c r="N293" s="12">
        <f>'Solar 1MW'!N293*Control!$C$8</f>
        <v>783.76288832653483</v>
      </c>
      <c r="O293" s="12">
        <f>'Solar 1MW'!O293*Control!$C$8</f>
        <v>794.88355064585073</v>
      </c>
      <c r="P293" s="12">
        <f>'Solar 1MW'!P293*Control!$C$8</f>
        <v>711.77744121996056</v>
      </c>
      <c r="Q293" s="12">
        <f>'Solar 1MW'!Q293*Control!$C$8</f>
        <v>541.73512155523383</v>
      </c>
      <c r="R293" s="12">
        <f>'Solar 1MW'!R293*Control!$C$8</f>
        <v>308.15402474924031</v>
      </c>
      <c r="S293" s="12">
        <f>'Solar 1MW'!S293*Control!$C$8</f>
        <v>86.432870501611731</v>
      </c>
      <c r="T293" s="12">
        <f>'Solar 1MW'!T293*Control!$C$8</f>
        <v>0</v>
      </c>
      <c r="U293" s="12">
        <f>'Solar 1MW'!U293*Control!$C$8</f>
        <v>0</v>
      </c>
      <c r="V293" s="12">
        <f>'Solar 1MW'!V293*Control!$C$8</f>
        <v>0</v>
      </c>
      <c r="W293" s="12">
        <f>'Solar 1MW'!W293*Control!$C$8</f>
        <v>0</v>
      </c>
      <c r="X293" s="12">
        <f>'Solar 1MW'!X293*Control!$C$8</f>
        <v>0</v>
      </c>
      <c r="Y293" s="12">
        <f>'Solar 1MW'!Y293*Control!$C$8</f>
        <v>0</v>
      </c>
      <c r="Z293" s="12">
        <f>'Solar 1MW'!Z293*Control!$C$8</f>
        <v>0</v>
      </c>
      <c r="AB293" s="7">
        <f t="shared" si="4"/>
        <v>4908.7971932369855</v>
      </c>
    </row>
    <row r="294" spans="2:28" x14ac:dyDescent="0.2">
      <c r="B294" s="6">
        <v>44488</v>
      </c>
      <c r="C294" s="12">
        <f>'Solar 1MW'!C294*Control!$C$8</f>
        <v>0</v>
      </c>
      <c r="D294" s="12">
        <f>'Solar 1MW'!D294*Control!$C$8</f>
        <v>0</v>
      </c>
      <c r="E294" s="12">
        <f>'Solar 1MW'!E294*Control!$C$8</f>
        <v>0</v>
      </c>
      <c r="F294" s="12">
        <f>'Solar 1MW'!F294*Control!$C$8</f>
        <v>0</v>
      </c>
      <c r="G294" s="12">
        <f>'Solar 1MW'!G294*Control!$C$8</f>
        <v>0</v>
      </c>
      <c r="H294" s="12">
        <f>'Solar 1MW'!H294*Control!$C$8</f>
        <v>0</v>
      </c>
      <c r="I294" s="12">
        <f>'Solar 1MW'!I294*Control!$C$8</f>
        <v>0</v>
      </c>
      <c r="J294" s="12">
        <f>'Solar 1MW'!J294*Control!$C$8</f>
        <v>79.64564873246789</v>
      </c>
      <c r="K294" s="12">
        <f>'Solar 1MW'!K294*Control!$C$8</f>
        <v>184.17515572399853</v>
      </c>
      <c r="L294" s="12">
        <f>'Solar 1MW'!L294*Control!$C$8</f>
        <v>301.85441335053321</v>
      </c>
      <c r="M294" s="12">
        <f>'Solar 1MW'!M294*Control!$C$8</f>
        <v>402.70324851360573</v>
      </c>
      <c r="N294" s="12">
        <f>'Solar 1MW'!N294*Control!$C$8</f>
        <v>423.78846469329841</v>
      </c>
      <c r="O294" s="12">
        <f>'Solar 1MW'!O294*Control!$C$8</f>
        <v>436.91462127811997</v>
      </c>
      <c r="P294" s="12">
        <f>'Solar 1MW'!P294*Control!$C$8</f>
        <v>285.63743619181406</v>
      </c>
      <c r="Q294" s="12">
        <f>'Solar 1MW'!Q294*Control!$C$8</f>
        <v>224.14347673302407</v>
      </c>
      <c r="R294" s="12">
        <f>'Solar 1MW'!R294*Control!$C$8</f>
        <v>138.72515038925653</v>
      </c>
      <c r="S294" s="12">
        <f>'Solar 1MW'!S294*Control!$C$8</f>
        <v>6.2584791045557395</v>
      </c>
      <c r="T294" s="12">
        <f>'Solar 1MW'!T294*Control!$C$8</f>
        <v>0</v>
      </c>
      <c r="U294" s="12">
        <f>'Solar 1MW'!U294*Control!$C$8</f>
        <v>0</v>
      </c>
      <c r="V294" s="12">
        <f>'Solar 1MW'!V294*Control!$C$8</f>
        <v>0</v>
      </c>
      <c r="W294" s="12">
        <f>'Solar 1MW'!W294*Control!$C$8</f>
        <v>0</v>
      </c>
      <c r="X294" s="12">
        <f>'Solar 1MW'!X294*Control!$C$8</f>
        <v>0</v>
      </c>
      <c r="Y294" s="12">
        <f>'Solar 1MW'!Y294*Control!$C$8</f>
        <v>0</v>
      </c>
      <c r="Z294" s="12">
        <f>'Solar 1MW'!Z294*Control!$C$8</f>
        <v>0</v>
      </c>
      <c r="AB294" s="7">
        <f t="shared" si="4"/>
        <v>2483.8460947106746</v>
      </c>
    </row>
    <row r="295" spans="2:28" x14ac:dyDescent="0.2">
      <c r="B295" s="6">
        <v>44489</v>
      </c>
      <c r="C295" s="12">
        <f>'Solar 1MW'!C295*Control!$C$8</f>
        <v>0</v>
      </c>
      <c r="D295" s="12">
        <f>'Solar 1MW'!D295*Control!$C$8</f>
        <v>0</v>
      </c>
      <c r="E295" s="12">
        <f>'Solar 1MW'!E295*Control!$C$8</f>
        <v>0</v>
      </c>
      <c r="F295" s="12">
        <f>'Solar 1MW'!F295*Control!$C$8</f>
        <v>0</v>
      </c>
      <c r="G295" s="12">
        <f>'Solar 1MW'!G295*Control!$C$8</f>
        <v>0</v>
      </c>
      <c r="H295" s="12">
        <f>'Solar 1MW'!H295*Control!$C$8</f>
        <v>0</v>
      </c>
      <c r="I295" s="12">
        <f>'Solar 1MW'!I295*Control!$C$8</f>
        <v>0</v>
      </c>
      <c r="J295" s="12">
        <f>'Solar 1MW'!J295*Control!$C$8</f>
        <v>37.271521073174533</v>
      </c>
      <c r="K295" s="12">
        <f>'Solar 1MW'!K295*Control!$C$8</f>
        <v>162.75175815835789</v>
      </c>
      <c r="L295" s="12">
        <f>'Solar 1MW'!L295*Control!$C$8</f>
        <v>424.28393974712924</v>
      </c>
      <c r="M295" s="12">
        <f>'Solar 1MW'!M295*Control!$C$8</f>
        <v>545.38433465011531</v>
      </c>
      <c r="N295" s="12">
        <f>'Solar 1MW'!N295*Control!$C$8</f>
        <v>527.9404668819102</v>
      </c>
      <c r="O295" s="12">
        <f>'Solar 1MW'!O295*Control!$C$8</f>
        <v>322.39696637602998</v>
      </c>
      <c r="P295" s="12">
        <f>'Solar 1MW'!P295*Control!$C$8</f>
        <v>235.57872638810537</v>
      </c>
      <c r="Q295" s="12">
        <f>'Solar 1MW'!Q295*Control!$C$8</f>
        <v>131.3087539485814</v>
      </c>
      <c r="R295" s="12">
        <f>'Solar 1MW'!R295*Control!$C$8</f>
        <v>113.66040441212856</v>
      </c>
      <c r="S295" s="12">
        <f>'Solar 1MW'!S295*Control!$C$8</f>
        <v>4.9909280819220019</v>
      </c>
      <c r="T295" s="12">
        <f>'Solar 1MW'!T295*Control!$C$8</f>
        <v>0</v>
      </c>
      <c r="U295" s="12">
        <f>'Solar 1MW'!U295*Control!$C$8</f>
        <v>0</v>
      </c>
      <c r="V295" s="12">
        <f>'Solar 1MW'!V295*Control!$C$8</f>
        <v>0</v>
      </c>
      <c r="W295" s="12">
        <f>'Solar 1MW'!W295*Control!$C$8</f>
        <v>0</v>
      </c>
      <c r="X295" s="12">
        <f>'Solar 1MW'!X295*Control!$C$8</f>
        <v>0</v>
      </c>
      <c r="Y295" s="12">
        <f>'Solar 1MW'!Y295*Control!$C$8</f>
        <v>0</v>
      </c>
      <c r="Z295" s="12">
        <f>'Solar 1MW'!Z295*Control!$C$8</f>
        <v>0</v>
      </c>
      <c r="AB295" s="7">
        <f t="shared" si="4"/>
        <v>2505.5677997174544</v>
      </c>
    </row>
    <row r="296" spans="2:28" x14ac:dyDescent="0.2">
      <c r="B296" s="6">
        <v>44490</v>
      </c>
      <c r="C296" s="12">
        <f>'Solar 1MW'!C296*Control!$C$8</f>
        <v>0</v>
      </c>
      <c r="D296" s="12">
        <f>'Solar 1MW'!D296*Control!$C$8</f>
        <v>0</v>
      </c>
      <c r="E296" s="12">
        <f>'Solar 1MW'!E296*Control!$C$8</f>
        <v>0</v>
      </c>
      <c r="F296" s="12">
        <f>'Solar 1MW'!F296*Control!$C$8</f>
        <v>0</v>
      </c>
      <c r="G296" s="12">
        <f>'Solar 1MW'!G296*Control!$C$8</f>
        <v>0</v>
      </c>
      <c r="H296" s="12">
        <f>'Solar 1MW'!H296*Control!$C$8</f>
        <v>0</v>
      </c>
      <c r="I296" s="12">
        <f>'Solar 1MW'!I296*Control!$C$8</f>
        <v>0</v>
      </c>
      <c r="J296" s="12">
        <f>'Solar 1MW'!J296*Control!$C$8</f>
        <v>87.235068207814138</v>
      </c>
      <c r="K296" s="12">
        <f>'Solar 1MW'!K296*Control!$C$8</f>
        <v>355.44436599821131</v>
      </c>
      <c r="L296" s="12">
        <f>'Solar 1MW'!L296*Control!$C$8</f>
        <v>553.9961629666999</v>
      </c>
      <c r="M296" s="12">
        <f>'Solar 1MW'!M296*Control!$C$8</f>
        <v>672.17876033045957</v>
      </c>
      <c r="N296" s="12">
        <f>'Solar 1MW'!N296*Control!$C$8</f>
        <v>869.36210238836782</v>
      </c>
      <c r="O296" s="12">
        <f>'Solar 1MW'!O296*Control!$C$8</f>
        <v>759.88570954192232</v>
      </c>
      <c r="P296" s="12">
        <f>'Solar 1MW'!P296*Control!$C$8</f>
        <v>669.84294936239962</v>
      </c>
      <c r="Q296" s="12">
        <f>'Solar 1MW'!Q296*Control!$C$8</f>
        <v>469.99347963387794</v>
      </c>
      <c r="R296" s="12">
        <f>'Solar 1MW'!R296*Control!$C$8</f>
        <v>213.63625971845141</v>
      </c>
      <c r="S296" s="12">
        <f>'Solar 1MW'!S296*Control!$C$8</f>
        <v>61.815625009610386</v>
      </c>
      <c r="T296" s="12">
        <f>'Solar 1MW'!T296*Control!$C$8</f>
        <v>0</v>
      </c>
      <c r="U296" s="12">
        <f>'Solar 1MW'!U296*Control!$C$8</f>
        <v>0</v>
      </c>
      <c r="V296" s="12">
        <f>'Solar 1MW'!V296*Control!$C$8</f>
        <v>0</v>
      </c>
      <c r="W296" s="12">
        <f>'Solar 1MW'!W296*Control!$C$8</f>
        <v>0</v>
      </c>
      <c r="X296" s="12">
        <f>'Solar 1MW'!X296*Control!$C$8</f>
        <v>0</v>
      </c>
      <c r="Y296" s="12">
        <f>'Solar 1MW'!Y296*Control!$C$8</f>
        <v>0</v>
      </c>
      <c r="Z296" s="12">
        <f>'Solar 1MW'!Z296*Control!$C$8</f>
        <v>0</v>
      </c>
      <c r="AB296" s="7">
        <f t="shared" si="4"/>
        <v>4713.3904831578147</v>
      </c>
    </row>
    <row r="297" spans="2:28" x14ac:dyDescent="0.2">
      <c r="B297" s="6">
        <v>44491</v>
      </c>
      <c r="C297" s="12">
        <f>'Solar 1MW'!C297*Control!$C$8</f>
        <v>0</v>
      </c>
      <c r="D297" s="12">
        <f>'Solar 1MW'!D297*Control!$C$8</f>
        <v>0</v>
      </c>
      <c r="E297" s="12">
        <f>'Solar 1MW'!E297*Control!$C$8</f>
        <v>0</v>
      </c>
      <c r="F297" s="12">
        <f>'Solar 1MW'!F297*Control!$C$8</f>
        <v>0</v>
      </c>
      <c r="G297" s="12">
        <f>'Solar 1MW'!G297*Control!$C$8</f>
        <v>0</v>
      </c>
      <c r="H297" s="12">
        <f>'Solar 1MW'!H297*Control!$C$8</f>
        <v>0</v>
      </c>
      <c r="I297" s="12">
        <f>'Solar 1MW'!I297*Control!$C$8</f>
        <v>0</v>
      </c>
      <c r="J297" s="12">
        <f>'Solar 1MW'!J297*Control!$C$8</f>
        <v>85.284626726067131</v>
      </c>
      <c r="K297" s="12">
        <f>'Solar 1MW'!K297*Control!$C$8</f>
        <v>335.30291182581573</v>
      </c>
      <c r="L297" s="12">
        <f>'Solar 1MW'!L297*Control!$C$8</f>
        <v>453.32035083829851</v>
      </c>
      <c r="M297" s="12">
        <f>'Solar 1MW'!M297*Control!$C$8</f>
        <v>424.17383417961122</v>
      </c>
      <c r="N297" s="12">
        <f>'Solar 1MW'!N297*Control!$C$8</f>
        <v>434.31927575805344</v>
      </c>
      <c r="O297" s="12">
        <f>'Solar 1MW'!O297*Control!$C$8</f>
        <v>717.87257085042006</v>
      </c>
      <c r="P297" s="12">
        <f>'Solar 1MW'!P297*Control!$C$8</f>
        <v>756.56681314959474</v>
      </c>
      <c r="Q297" s="12">
        <f>'Solar 1MW'!Q297*Control!$C$8</f>
        <v>493.3594539978713</v>
      </c>
      <c r="R297" s="12">
        <f>'Solar 1MW'!R297*Control!$C$8</f>
        <v>326.14055567164127</v>
      </c>
      <c r="S297" s="12">
        <f>'Solar 1MW'!S297*Control!$C$8</f>
        <v>63.537990672927307</v>
      </c>
      <c r="T297" s="12">
        <f>'Solar 1MW'!T297*Control!$C$8</f>
        <v>0</v>
      </c>
      <c r="U297" s="12">
        <f>'Solar 1MW'!U297*Control!$C$8</f>
        <v>0</v>
      </c>
      <c r="V297" s="12">
        <f>'Solar 1MW'!V297*Control!$C$8</f>
        <v>0</v>
      </c>
      <c r="W297" s="12">
        <f>'Solar 1MW'!W297*Control!$C$8</f>
        <v>0</v>
      </c>
      <c r="X297" s="12">
        <f>'Solar 1MW'!X297*Control!$C$8</f>
        <v>0</v>
      </c>
      <c r="Y297" s="12">
        <f>'Solar 1MW'!Y297*Control!$C$8</f>
        <v>0</v>
      </c>
      <c r="Z297" s="12">
        <f>'Solar 1MW'!Z297*Control!$C$8</f>
        <v>0</v>
      </c>
      <c r="AB297" s="7">
        <f t="shared" si="4"/>
        <v>4089.8783836703005</v>
      </c>
    </row>
    <row r="298" spans="2:28" x14ac:dyDescent="0.2">
      <c r="B298" s="6">
        <v>44492</v>
      </c>
      <c r="C298" s="12">
        <f>'Solar 1MW'!C298*Control!$C$8</f>
        <v>0</v>
      </c>
      <c r="D298" s="12">
        <f>'Solar 1MW'!D298*Control!$C$8</f>
        <v>0</v>
      </c>
      <c r="E298" s="12">
        <f>'Solar 1MW'!E298*Control!$C$8</f>
        <v>0</v>
      </c>
      <c r="F298" s="12">
        <f>'Solar 1MW'!F298*Control!$C$8</f>
        <v>0</v>
      </c>
      <c r="G298" s="12">
        <f>'Solar 1MW'!G298*Control!$C$8</f>
        <v>0</v>
      </c>
      <c r="H298" s="12">
        <f>'Solar 1MW'!H298*Control!$C$8</f>
        <v>0</v>
      </c>
      <c r="I298" s="12">
        <f>'Solar 1MW'!I298*Control!$C$8</f>
        <v>0</v>
      </c>
      <c r="J298" s="12">
        <f>'Solar 1MW'!J298*Control!$C$8</f>
        <v>78.749074825535786</v>
      </c>
      <c r="K298" s="12">
        <f>'Solar 1MW'!K298*Control!$C$8</f>
        <v>317.92982620815781</v>
      </c>
      <c r="L298" s="12">
        <f>'Solar 1MW'!L298*Control!$C$8</f>
        <v>526.82368183994197</v>
      </c>
      <c r="M298" s="12">
        <f>'Solar 1MW'!M298*Control!$C$8</f>
        <v>608.96243520835264</v>
      </c>
      <c r="N298" s="12">
        <f>'Solar 1MW'!N298*Control!$C$8</f>
        <v>775.44991797892772</v>
      </c>
      <c r="O298" s="12">
        <f>'Solar 1MW'!O298*Control!$C$8</f>
        <v>878.40648829163024</v>
      </c>
      <c r="P298" s="12">
        <f>'Solar 1MW'!P298*Control!$C$8</f>
        <v>679.92547347368873</v>
      </c>
      <c r="Q298" s="12">
        <f>'Solar 1MW'!Q298*Control!$C$8</f>
        <v>497.8187294823494</v>
      </c>
      <c r="R298" s="12">
        <f>'Solar 1MW'!R298*Control!$C$8</f>
        <v>301.07580969451323</v>
      </c>
      <c r="S298" s="12">
        <f>'Solar 1MW'!S298*Control!$C$8</f>
        <v>35.088284962960948</v>
      </c>
      <c r="T298" s="12">
        <f>'Solar 1MW'!T298*Control!$C$8</f>
        <v>0</v>
      </c>
      <c r="U298" s="12">
        <f>'Solar 1MW'!U298*Control!$C$8</f>
        <v>0</v>
      </c>
      <c r="V298" s="12">
        <f>'Solar 1MW'!V298*Control!$C$8</f>
        <v>0</v>
      </c>
      <c r="W298" s="12">
        <f>'Solar 1MW'!W298*Control!$C$8</f>
        <v>0</v>
      </c>
      <c r="X298" s="12">
        <f>'Solar 1MW'!X298*Control!$C$8</f>
        <v>0</v>
      </c>
      <c r="Y298" s="12">
        <f>'Solar 1MW'!Y298*Control!$C$8</f>
        <v>0</v>
      </c>
      <c r="Z298" s="12">
        <f>'Solar 1MW'!Z298*Control!$C$8</f>
        <v>0</v>
      </c>
      <c r="AB298" s="7">
        <f t="shared" si="4"/>
        <v>4700.2297219660577</v>
      </c>
    </row>
    <row r="299" spans="2:28" x14ac:dyDescent="0.2">
      <c r="B299" s="6">
        <v>44493</v>
      </c>
      <c r="C299" s="12">
        <f>'Solar 1MW'!C299*Control!$C$8</f>
        <v>0</v>
      </c>
      <c r="D299" s="12">
        <f>'Solar 1MW'!D299*Control!$C$8</f>
        <v>0</v>
      </c>
      <c r="E299" s="12">
        <f>'Solar 1MW'!E299*Control!$C$8</f>
        <v>0</v>
      </c>
      <c r="F299" s="12">
        <f>'Solar 1MW'!F299*Control!$C$8</f>
        <v>0</v>
      </c>
      <c r="G299" s="12">
        <f>'Solar 1MW'!G299*Control!$C$8</f>
        <v>0</v>
      </c>
      <c r="H299" s="12">
        <f>'Solar 1MW'!H299*Control!$C$8</f>
        <v>0</v>
      </c>
      <c r="I299" s="12">
        <f>'Solar 1MW'!I299*Control!$C$8</f>
        <v>0</v>
      </c>
      <c r="J299" s="12">
        <f>'Solar 1MW'!J299*Control!$C$8</f>
        <v>21.919659087810924</v>
      </c>
      <c r="K299" s="12">
        <f>'Solar 1MW'!K299*Control!$C$8</f>
        <v>81.902812866586402</v>
      </c>
      <c r="L299" s="12">
        <f>'Solar 1MW'!L299*Control!$C$8</f>
        <v>131.88287583635372</v>
      </c>
      <c r="M299" s="12">
        <f>'Solar 1MW'!M299*Control!$C$8</f>
        <v>171.60739166016089</v>
      </c>
      <c r="N299" s="12">
        <f>'Solar 1MW'!N299*Control!$C$8</f>
        <v>189.82199840099193</v>
      </c>
      <c r="O299" s="12">
        <f>'Solar 1MW'!O299*Control!$C$8</f>
        <v>188.49286690738202</v>
      </c>
      <c r="P299" s="12">
        <f>'Solar 1MW'!P299*Control!$C$8</f>
        <v>184.09650889005712</v>
      </c>
      <c r="Q299" s="12">
        <f>'Solar 1MW'!Q299*Control!$C$8</f>
        <v>149.7278424576601</v>
      </c>
      <c r="R299" s="12">
        <f>'Solar 1MW'!R299*Control!$C$8</f>
        <v>81.509578696879359</v>
      </c>
      <c r="S299" s="12">
        <f>'Solar 1MW'!S299*Control!$C$8</f>
        <v>8.4797016355630372</v>
      </c>
      <c r="T299" s="12">
        <f>'Solar 1MW'!T299*Control!$C$8</f>
        <v>0</v>
      </c>
      <c r="U299" s="12">
        <f>'Solar 1MW'!U299*Control!$C$8</f>
        <v>0</v>
      </c>
      <c r="V299" s="12">
        <f>'Solar 1MW'!V299*Control!$C$8</f>
        <v>0</v>
      </c>
      <c r="W299" s="12">
        <f>'Solar 1MW'!W299*Control!$C$8</f>
        <v>0</v>
      </c>
      <c r="X299" s="12">
        <f>'Solar 1MW'!X299*Control!$C$8</f>
        <v>0</v>
      </c>
      <c r="Y299" s="12">
        <f>'Solar 1MW'!Y299*Control!$C$8</f>
        <v>0</v>
      </c>
      <c r="Z299" s="12">
        <f>'Solar 1MW'!Z299*Control!$C$8</f>
        <v>0</v>
      </c>
      <c r="AB299" s="7">
        <f t="shared" si="4"/>
        <v>1209.4412364394454</v>
      </c>
    </row>
    <row r="300" spans="2:28" x14ac:dyDescent="0.2">
      <c r="B300" s="6">
        <v>44494</v>
      </c>
      <c r="C300" s="12">
        <f>'Solar 1MW'!C300*Control!$C$8</f>
        <v>0</v>
      </c>
      <c r="D300" s="12">
        <f>'Solar 1MW'!D300*Control!$C$8</f>
        <v>0</v>
      </c>
      <c r="E300" s="12">
        <f>'Solar 1MW'!E300*Control!$C$8</f>
        <v>0</v>
      </c>
      <c r="F300" s="12">
        <f>'Solar 1MW'!F300*Control!$C$8</f>
        <v>0</v>
      </c>
      <c r="G300" s="12">
        <f>'Solar 1MW'!G300*Control!$C$8</f>
        <v>0</v>
      </c>
      <c r="H300" s="12">
        <f>'Solar 1MW'!H300*Control!$C$8</f>
        <v>0</v>
      </c>
      <c r="I300" s="12">
        <f>'Solar 1MW'!I300*Control!$C$8</f>
        <v>0</v>
      </c>
      <c r="J300" s="12">
        <f>'Solar 1MW'!J300*Control!$C$8</f>
        <v>7.7209169816962939</v>
      </c>
      <c r="K300" s="12">
        <f>'Solar 1MW'!K300*Control!$C$8</f>
        <v>30.729677425927889</v>
      </c>
      <c r="L300" s="12">
        <f>'Solar 1MW'!L300*Control!$C$8</f>
        <v>68.076699459686196</v>
      </c>
      <c r="M300" s="12">
        <f>'Solar 1MW'!M300*Control!$C$8</f>
        <v>85.552025961467919</v>
      </c>
      <c r="N300" s="12">
        <f>'Solar 1MW'!N300*Control!$C$8</f>
        <v>94.242501111993946</v>
      </c>
      <c r="O300" s="12">
        <f>'Solar 1MW'!O300*Control!$C$8</f>
        <v>91.379756356526556</v>
      </c>
      <c r="P300" s="12">
        <f>'Solar 1MW'!P300*Control!$C$8</f>
        <v>85.544161278073773</v>
      </c>
      <c r="Q300" s="12">
        <f>'Solar 1MW'!Q300*Control!$C$8</f>
        <v>64.298505557140757</v>
      </c>
      <c r="R300" s="12">
        <f>'Solar 1MW'!R300*Control!$C$8</f>
        <v>30.827199500015251</v>
      </c>
      <c r="S300" s="12">
        <f>'Solar 1MW'!S300*Control!$C$8</f>
        <v>2.1138696026772705</v>
      </c>
      <c r="T300" s="12">
        <f>'Solar 1MW'!T300*Control!$C$8</f>
        <v>0</v>
      </c>
      <c r="U300" s="12">
        <f>'Solar 1MW'!U300*Control!$C$8</f>
        <v>0</v>
      </c>
      <c r="V300" s="12">
        <f>'Solar 1MW'!V300*Control!$C$8</f>
        <v>0</v>
      </c>
      <c r="W300" s="12">
        <f>'Solar 1MW'!W300*Control!$C$8</f>
        <v>0</v>
      </c>
      <c r="X300" s="12">
        <f>'Solar 1MW'!X300*Control!$C$8</f>
        <v>0</v>
      </c>
      <c r="Y300" s="12">
        <f>'Solar 1MW'!Y300*Control!$C$8</f>
        <v>0</v>
      </c>
      <c r="Z300" s="12">
        <f>'Solar 1MW'!Z300*Control!$C$8</f>
        <v>0</v>
      </c>
      <c r="AB300" s="7">
        <f t="shared" si="4"/>
        <v>560.48531323520581</v>
      </c>
    </row>
    <row r="301" spans="2:28" x14ac:dyDescent="0.2">
      <c r="B301" s="6">
        <v>44495</v>
      </c>
      <c r="C301" s="12">
        <f>'Solar 1MW'!C301*Control!$C$8</f>
        <v>0</v>
      </c>
      <c r="D301" s="12">
        <f>'Solar 1MW'!D301*Control!$C$8</f>
        <v>0</v>
      </c>
      <c r="E301" s="12">
        <f>'Solar 1MW'!E301*Control!$C$8</f>
        <v>0</v>
      </c>
      <c r="F301" s="12">
        <f>'Solar 1MW'!F301*Control!$C$8</f>
        <v>0</v>
      </c>
      <c r="G301" s="12">
        <f>'Solar 1MW'!G301*Control!$C$8</f>
        <v>0</v>
      </c>
      <c r="H301" s="12">
        <f>'Solar 1MW'!H301*Control!$C$8</f>
        <v>0</v>
      </c>
      <c r="I301" s="12">
        <f>'Solar 1MW'!I301*Control!$C$8</f>
        <v>0</v>
      </c>
      <c r="J301" s="12">
        <f>'Solar 1MW'!J301*Control!$C$8</f>
        <v>52.68079524731538</v>
      </c>
      <c r="K301" s="12">
        <f>'Solar 1MW'!K301*Control!$C$8</f>
        <v>257.59983989170075</v>
      </c>
      <c r="L301" s="12">
        <f>'Solar 1MW'!L301*Control!$C$8</f>
        <v>418.51126213582961</v>
      </c>
      <c r="M301" s="12">
        <f>'Solar 1MW'!M301*Control!$C$8</f>
        <v>485.10940111741718</v>
      </c>
      <c r="N301" s="12">
        <f>'Solar 1MW'!N301*Control!$C$8</f>
        <v>650.07899999292295</v>
      </c>
      <c r="O301" s="12">
        <f>'Solar 1MW'!O301*Control!$C$8</f>
        <v>516.14344179069838</v>
      </c>
      <c r="P301" s="12">
        <f>'Solar 1MW'!P301*Control!$C$8</f>
        <v>396.64744230011706</v>
      </c>
      <c r="Q301" s="12">
        <f>'Solar 1MW'!Q301*Control!$C$8</f>
        <v>250.2856843351494</v>
      </c>
      <c r="R301" s="12">
        <f>'Solar 1MW'!R301*Control!$C$8</f>
        <v>83.200485626619724</v>
      </c>
      <c r="S301" s="12">
        <f>'Solar 1MW'!S301*Control!$C$8</f>
        <v>3.7771714937041914</v>
      </c>
      <c r="T301" s="12">
        <f>'Solar 1MW'!T301*Control!$C$8</f>
        <v>0</v>
      </c>
      <c r="U301" s="12">
        <f>'Solar 1MW'!U301*Control!$C$8</f>
        <v>0</v>
      </c>
      <c r="V301" s="12">
        <f>'Solar 1MW'!V301*Control!$C$8</f>
        <v>0</v>
      </c>
      <c r="W301" s="12">
        <f>'Solar 1MW'!W301*Control!$C$8</f>
        <v>0</v>
      </c>
      <c r="X301" s="12">
        <f>'Solar 1MW'!X301*Control!$C$8</f>
        <v>0</v>
      </c>
      <c r="Y301" s="12">
        <f>'Solar 1MW'!Y301*Control!$C$8</f>
        <v>0</v>
      </c>
      <c r="Z301" s="12">
        <f>'Solar 1MW'!Z301*Control!$C$8</f>
        <v>0</v>
      </c>
      <c r="AB301" s="7">
        <f t="shared" si="4"/>
        <v>3114.0345239314752</v>
      </c>
    </row>
    <row r="302" spans="2:28" x14ac:dyDescent="0.2">
      <c r="B302" s="6">
        <v>44496</v>
      </c>
      <c r="C302" s="12">
        <f>'Solar 1MW'!C302*Control!$C$8</f>
        <v>0</v>
      </c>
      <c r="D302" s="12">
        <f>'Solar 1MW'!D302*Control!$C$8</f>
        <v>0</v>
      </c>
      <c r="E302" s="12">
        <f>'Solar 1MW'!E302*Control!$C$8</f>
        <v>0</v>
      </c>
      <c r="F302" s="12">
        <f>'Solar 1MW'!F302*Control!$C$8</f>
        <v>0</v>
      </c>
      <c r="G302" s="12">
        <f>'Solar 1MW'!G302*Control!$C$8</f>
        <v>0</v>
      </c>
      <c r="H302" s="12">
        <f>'Solar 1MW'!H302*Control!$C$8</f>
        <v>0</v>
      </c>
      <c r="I302" s="12">
        <f>'Solar 1MW'!I302*Control!$C$8</f>
        <v>0</v>
      </c>
      <c r="J302" s="12">
        <f>'Solar 1MW'!J302*Control!$C$8</f>
        <v>5.0778328334272631</v>
      </c>
      <c r="K302" s="12">
        <f>'Solar 1MW'!K302*Control!$C$8</f>
        <v>117.87587471138822</v>
      </c>
      <c r="L302" s="12">
        <f>'Solar 1MW'!L302*Control!$C$8</f>
        <v>323.62385698551606</v>
      </c>
      <c r="M302" s="12">
        <f>'Solar 1MW'!M302*Control!$C$8</f>
        <v>339.8408341442352</v>
      </c>
      <c r="N302" s="12">
        <f>'Solar 1MW'!N302*Control!$C$8</f>
        <v>477.14247683915221</v>
      </c>
      <c r="O302" s="12">
        <f>'Solar 1MW'!O302*Control!$C$8</f>
        <v>329.09767662783833</v>
      </c>
      <c r="P302" s="12">
        <f>'Solar 1MW'!P302*Control!$C$8</f>
        <v>436.27758192319453</v>
      </c>
      <c r="Q302" s="12">
        <f>'Solar 1MW'!Q302*Control!$C$8</f>
        <v>283.41959547466627</v>
      </c>
      <c r="R302" s="12">
        <f>'Solar 1MW'!R302*Control!$C$8</f>
        <v>82.854439557277502</v>
      </c>
      <c r="S302" s="12">
        <f>'Solar 1MW'!S302*Control!$C$8</f>
        <v>6.4723984928763789</v>
      </c>
      <c r="T302" s="12">
        <f>'Solar 1MW'!T302*Control!$C$8</f>
        <v>0</v>
      </c>
      <c r="U302" s="12">
        <f>'Solar 1MW'!U302*Control!$C$8</f>
        <v>0</v>
      </c>
      <c r="V302" s="12">
        <f>'Solar 1MW'!V302*Control!$C$8</f>
        <v>0</v>
      </c>
      <c r="W302" s="12">
        <f>'Solar 1MW'!W302*Control!$C$8</f>
        <v>0</v>
      </c>
      <c r="X302" s="12">
        <f>'Solar 1MW'!X302*Control!$C$8</f>
        <v>0</v>
      </c>
      <c r="Y302" s="12">
        <f>'Solar 1MW'!Y302*Control!$C$8</f>
        <v>0</v>
      </c>
      <c r="Z302" s="12">
        <f>'Solar 1MW'!Z302*Control!$C$8</f>
        <v>0</v>
      </c>
      <c r="AB302" s="7">
        <f t="shared" si="4"/>
        <v>2401.6825675895725</v>
      </c>
    </row>
    <row r="303" spans="2:28" x14ac:dyDescent="0.2">
      <c r="B303" s="6">
        <v>44497</v>
      </c>
      <c r="C303" s="12">
        <f>'Solar 1MW'!C303*Control!$C$8</f>
        <v>0</v>
      </c>
      <c r="D303" s="12">
        <f>'Solar 1MW'!D303*Control!$C$8</f>
        <v>0</v>
      </c>
      <c r="E303" s="12">
        <f>'Solar 1MW'!E303*Control!$C$8</f>
        <v>0</v>
      </c>
      <c r="F303" s="12">
        <f>'Solar 1MW'!F303*Control!$C$8</f>
        <v>0</v>
      </c>
      <c r="G303" s="12">
        <f>'Solar 1MW'!G303*Control!$C$8</f>
        <v>0</v>
      </c>
      <c r="H303" s="12">
        <f>'Solar 1MW'!H303*Control!$C$8</f>
        <v>0</v>
      </c>
      <c r="I303" s="12">
        <f>'Solar 1MW'!I303*Control!$C$8</f>
        <v>0</v>
      </c>
      <c r="J303" s="12">
        <f>'Solar 1MW'!J303*Control!$C$8</f>
        <v>32.859433689061326</v>
      </c>
      <c r="K303" s="12">
        <f>'Solar 1MW'!K303*Control!$C$8</f>
        <v>270.93834292816416</v>
      </c>
      <c r="L303" s="12">
        <f>'Solar 1MW'!L303*Control!$C$8</f>
        <v>506.48561058269303</v>
      </c>
      <c r="M303" s="12">
        <f>'Solar 1MW'!M303*Control!$C$8</f>
        <v>697.62101111050652</v>
      </c>
      <c r="N303" s="12">
        <f>'Solar 1MW'!N303*Control!$C$8</f>
        <v>792.8387329633739</v>
      </c>
      <c r="O303" s="12">
        <f>'Solar 1MW'!O303*Control!$C$8</f>
        <v>802.51229353816757</v>
      </c>
      <c r="P303" s="12">
        <f>'Solar 1MW'!P303*Control!$C$8</f>
        <v>707.49905345354784</v>
      </c>
      <c r="Q303" s="12">
        <f>'Solar 1MW'!Q303*Control!$C$8</f>
        <v>506.25753476426297</v>
      </c>
      <c r="R303" s="12">
        <f>'Solar 1MW'!R303*Control!$C$8</f>
        <v>250.26209028496697</v>
      </c>
      <c r="S303" s="12">
        <f>'Solar 1MW'!S303*Control!$C$8</f>
        <v>19.357345237999724</v>
      </c>
      <c r="T303" s="12">
        <f>'Solar 1MW'!T303*Control!$C$8</f>
        <v>0</v>
      </c>
      <c r="U303" s="12">
        <f>'Solar 1MW'!U303*Control!$C$8</f>
        <v>0</v>
      </c>
      <c r="V303" s="12">
        <f>'Solar 1MW'!V303*Control!$C$8</f>
        <v>0</v>
      </c>
      <c r="W303" s="12">
        <f>'Solar 1MW'!W303*Control!$C$8</f>
        <v>0</v>
      </c>
      <c r="X303" s="12">
        <f>'Solar 1MW'!X303*Control!$C$8</f>
        <v>0</v>
      </c>
      <c r="Y303" s="12">
        <f>'Solar 1MW'!Y303*Control!$C$8</f>
        <v>0</v>
      </c>
      <c r="Z303" s="12">
        <f>'Solar 1MW'!Z303*Control!$C$8</f>
        <v>0</v>
      </c>
      <c r="AB303" s="7">
        <f t="shared" si="4"/>
        <v>4586.6314485527437</v>
      </c>
    </row>
    <row r="304" spans="2:28" x14ac:dyDescent="0.2">
      <c r="B304" s="6">
        <v>44498</v>
      </c>
      <c r="C304" s="12">
        <f>'Solar 1MW'!C304*Control!$C$8</f>
        <v>0</v>
      </c>
      <c r="D304" s="12">
        <f>'Solar 1MW'!D304*Control!$C$8</f>
        <v>0</v>
      </c>
      <c r="E304" s="12">
        <f>'Solar 1MW'!E304*Control!$C$8</f>
        <v>0</v>
      </c>
      <c r="F304" s="12">
        <f>'Solar 1MW'!F304*Control!$C$8</f>
        <v>0</v>
      </c>
      <c r="G304" s="12">
        <f>'Solar 1MW'!G304*Control!$C$8</f>
        <v>0</v>
      </c>
      <c r="H304" s="12">
        <f>'Solar 1MW'!H304*Control!$C$8</f>
        <v>0</v>
      </c>
      <c r="I304" s="12">
        <f>'Solar 1MW'!I304*Control!$C$8</f>
        <v>0</v>
      </c>
      <c r="J304" s="12">
        <f>'Solar 1MW'!J304*Control!$C$8</f>
        <v>8.665308163664772</v>
      </c>
      <c r="K304" s="12">
        <f>'Solar 1MW'!K304*Control!$C$8</f>
        <v>115.68162804442287</v>
      </c>
      <c r="L304" s="12">
        <f>'Solar 1MW'!L304*Control!$C$8</f>
        <v>175.09931108715955</v>
      </c>
      <c r="M304" s="12">
        <f>'Solar 1MW'!M304*Control!$C$8</f>
        <v>173.83309706070284</v>
      </c>
      <c r="N304" s="12">
        <f>'Solar 1MW'!N304*Control!$C$8</f>
        <v>170.99394635541785</v>
      </c>
      <c r="O304" s="12">
        <f>'Solar 1MW'!O304*Control!$C$8</f>
        <v>232.00029544377114</v>
      </c>
      <c r="P304" s="12">
        <f>'Solar 1MW'!P304*Control!$C$8</f>
        <v>236.1213895423011</v>
      </c>
      <c r="Q304" s="12">
        <f>'Solar 1MW'!Q304*Control!$C$8</f>
        <v>176.26328422949248</v>
      </c>
      <c r="R304" s="12">
        <f>'Solar 1MW'!R304*Control!$C$8</f>
        <v>89.594473226056508</v>
      </c>
      <c r="S304" s="12">
        <f>'Solar 1MW'!S304*Control!$C$8</f>
        <v>4.907247850608341</v>
      </c>
      <c r="T304" s="12">
        <f>'Solar 1MW'!T304*Control!$C$8</f>
        <v>0</v>
      </c>
      <c r="U304" s="12">
        <f>'Solar 1MW'!U304*Control!$C$8</f>
        <v>0</v>
      </c>
      <c r="V304" s="12">
        <f>'Solar 1MW'!V304*Control!$C$8</f>
        <v>0</v>
      </c>
      <c r="W304" s="12">
        <f>'Solar 1MW'!W304*Control!$C$8</f>
        <v>0</v>
      </c>
      <c r="X304" s="12">
        <f>'Solar 1MW'!X304*Control!$C$8</f>
        <v>0</v>
      </c>
      <c r="Y304" s="12">
        <f>'Solar 1MW'!Y304*Control!$C$8</f>
        <v>0</v>
      </c>
      <c r="Z304" s="12">
        <f>'Solar 1MW'!Z304*Control!$C$8</f>
        <v>0</v>
      </c>
      <c r="AB304" s="7">
        <f t="shared" si="4"/>
        <v>1383.1599810035975</v>
      </c>
    </row>
    <row r="305" spans="2:28" x14ac:dyDescent="0.2">
      <c r="B305" s="6">
        <v>44499</v>
      </c>
      <c r="C305" s="12">
        <f>'Solar 1MW'!C305*Control!$C$8</f>
        <v>0</v>
      </c>
      <c r="D305" s="12">
        <f>'Solar 1MW'!D305*Control!$C$8</f>
        <v>0</v>
      </c>
      <c r="E305" s="12">
        <f>'Solar 1MW'!E305*Control!$C$8</f>
        <v>0</v>
      </c>
      <c r="F305" s="12">
        <f>'Solar 1MW'!F305*Control!$C$8</f>
        <v>0</v>
      </c>
      <c r="G305" s="12">
        <f>'Solar 1MW'!G305*Control!$C$8</f>
        <v>0</v>
      </c>
      <c r="H305" s="12">
        <f>'Solar 1MW'!H305*Control!$C$8</f>
        <v>0</v>
      </c>
      <c r="I305" s="12">
        <f>'Solar 1MW'!I305*Control!$C$8</f>
        <v>0</v>
      </c>
      <c r="J305" s="12">
        <f>'Solar 1MW'!J305*Control!$C$8</f>
        <v>4.7468869562018003</v>
      </c>
      <c r="K305" s="12">
        <f>'Solar 1MW'!K305*Control!$C$8</f>
        <v>64.956779557230377</v>
      </c>
      <c r="L305" s="12">
        <f>'Solar 1MW'!L305*Control!$C$8</f>
        <v>104.828364960508</v>
      </c>
      <c r="M305" s="12">
        <f>'Solar 1MW'!M305*Control!$C$8</f>
        <v>151.68614862280126</v>
      </c>
      <c r="N305" s="12">
        <f>'Solar 1MW'!N305*Control!$C$8</f>
        <v>171.08045787275344</v>
      </c>
      <c r="O305" s="12">
        <f>'Solar 1MW'!O305*Control!$C$8</f>
        <v>175.53973335723148</v>
      </c>
      <c r="P305" s="12">
        <f>'Solar 1MW'!P305*Control!$C$8</f>
        <v>143.23947865749358</v>
      </c>
      <c r="Q305" s="12">
        <f>'Solar 1MW'!Q305*Control!$C$8</f>
        <v>105.25305786379164</v>
      </c>
      <c r="R305" s="12">
        <f>'Solar 1MW'!R305*Control!$C$8</f>
        <v>43.914032667866195</v>
      </c>
      <c r="S305" s="12">
        <f>'Solar 1MW'!S305*Control!$C$8</f>
        <v>2.078478527403635</v>
      </c>
      <c r="T305" s="12">
        <f>'Solar 1MW'!T305*Control!$C$8</f>
        <v>0</v>
      </c>
      <c r="U305" s="12">
        <f>'Solar 1MW'!U305*Control!$C$8</f>
        <v>0</v>
      </c>
      <c r="V305" s="12">
        <f>'Solar 1MW'!V305*Control!$C$8</f>
        <v>0</v>
      </c>
      <c r="W305" s="12">
        <f>'Solar 1MW'!W305*Control!$C$8</f>
        <v>0</v>
      </c>
      <c r="X305" s="12">
        <f>'Solar 1MW'!X305*Control!$C$8</f>
        <v>0</v>
      </c>
      <c r="Y305" s="12">
        <f>'Solar 1MW'!Y305*Control!$C$8</f>
        <v>0</v>
      </c>
      <c r="Z305" s="12">
        <f>'Solar 1MW'!Z305*Control!$C$8</f>
        <v>0</v>
      </c>
      <c r="AB305" s="7">
        <f t="shared" si="4"/>
        <v>967.32341904328132</v>
      </c>
    </row>
    <row r="306" spans="2:28" x14ac:dyDescent="0.2">
      <c r="B306" s="6">
        <v>44500</v>
      </c>
      <c r="C306" s="12">
        <f>'Solar 1MW'!C306*Control!$C$8</f>
        <v>0</v>
      </c>
      <c r="D306" s="12">
        <f>'Solar 1MW'!D306*Control!$C$8</f>
        <v>0</v>
      </c>
      <c r="E306" s="12">
        <f>'Solar 1MW'!E306*Control!$C$8</f>
        <v>0</v>
      </c>
      <c r="F306" s="12">
        <f>'Solar 1MW'!F306*Control!$C$8</f>
        <v>0</v>
      </c>
      <c r="G306" s="12">
        <f>'Solar 1MW'!G306*Control!$C$8</f>
        <v>0</v>
      </c>
      <c r="H306" s="12">
        <f>'Solar 1MW'!H306*Control!$C$8</f>
        <v>0</v>
      </c>
      <c r="I306" s="12">
        <f>'Solar 1MW'!I306*Control!$C$8</f>
        <v>0</v>
      </c>
      <c r="J306" s="12">
        <f>'Solar 1MW'!J306*Control!$C$8</f>
        <v>10.366439181817508</v>
      </c>
      <c r="K306" s="12">
        <f>'Solar 1MW'!K306*Control!$C$8</f>
        <v>157.01053928063479</v>
      </c>
      <c r="L306" s="12">
        <f>'Solar 1MW'!L306*Control!$C$8</f>
        <v>290.80453318176484</v>
      </c>
      <c r="M306" s="12">
        <f>'Solar 1MW'!M306*Control!$C$8</f>
        <v>398.51923694792265</v>
      </c>
      <c r="N306" s="12">
        <f>'Solar 1MW'!N306*Control!$C$8</f>
        <v>452.12491896238907</v>
      </c>
      <c r="O306" s="12">
        <f>'Solar 1MW'!O306*Control!$C$8</f>
        <v>358.14195240240178</v>
      </c>
      <c r="P306" s="12">
        <f>'Solar 1MW'!P306*Control!$C$8</f>
        <v>297.51310811696726</v>
      </c>
      <c r="Q306" s="12">
        <f>'Solar 1MW'!Q306*Control!$C$8</f>
        <v>242.10641360524255</v>
      </c>
      <c r="R306" s="12">
        <f>'Solar 1MW'!R306*Control!$C$8</f>
        <v>99.732050121104507</v>
      </c>
      <c r="S306" s="12">
        <f>'Solar 1MW'!S306*Control!$C$8</f>
        <v>1.7307808745486528</v>
      </c>
      <c r="T306" s="12">
        <f>'Solar 1MW'!T306*Control!$C$8</f>
        <v>0</v>
      </c>
      <c r="U306" s="12">
        <f>'Solar 1MW'!U306*Control!$C$8</f>
        <v>0</v>
      </c>
      <c r="V306" s="12">
        <f>'Solar 1MW'!V306*Control!$C$8</f>
        <v>0</v>
      </c>
      <c r="W306" s="12">
        <f>'Solar 1MW'!W306*Control!$C$8</f>
        <v>0</v>
      </c>
      <c r="X306" s="12">
        <f>'Solar 1MW'!X306*Control!$C$8</f>
        <v>0</v>
      </c>
      <c r="Y306" s="12">
        <f>'Solar 1MW'!Y306*Control!$C$8</f>
        <v>0</v>
      </c>
      <c r="Z306" s="12">
        <f>'Solar 1MW'!Z306*Control!$C$8</f>
        <v>0</v>
      </c>
      <c r="AB306" s="7">
        <f t="shared" si="4"/>
        <v>2308.0499726747935</v>
      </c>
    </row>
    <row r="307" spans="2:28" x14ac:dyDescent="0.2">
      <c r="B307" s="6">
        <v>44501</v>
      </c>
      <c r="C307" s="12">
        <f>'Solar 1MW'!C307*Control!$C$8</f>
        <v>0</v>
      </c>
      <c r="D307" s="12">
        <f>'Solar 1MW'!D307*Control!$C$8</f>
        <v>0</v>
      </c>
      <c r="E307" s="12">
        <f>'Solar 1MW'!E307*Control!$C$8</f>
        <v>0</v>
      </c>
      <c r="F307" s="12">
        <f>'Solar 1MW'!F307*Control!$C$8</f>
        <v>0</v>
      </c>
      <c r="G307" s="12">
        <f>'Solar 1MW'!G307*Control!$C$8</f>
        <v>0</v>
      </c>
      <c r="H307" s="12">
        <f>'Solar 1MW'!H307*Control!$C$8</f>
        <v>0</v>
      </c>
      <c r="I307" s="12">
        <f>'Solar 1MW'!I307*Control!$C$8</f>
        <v>0</v>
      </c>
      <c r="J307" s="12">
        <f>'Solar 1MW'!J307*Control!$C$8</f>
        <v>14.567753050967735</v>
      </c>
      <c r="K307" s="12">
        <f>'Solar 1MW'!K307*Control!$C$8</f>
        <v>212.220616707506</v>
      </c>
      <c r="L307" s="12">
        <f>'Solar 1MW'!L307*Control!$C$8</f>
        <v>368.36604081478532</v>
      </c>
      <c r="M307" s="12">
        <f>'Solar 1MW'!M307*Control!$C$8</f>
        <v>568.56942129604363</v>
      </c>
      <c r="N307" s="12">
        <f>'Solar 1MW'!N307*Control!$C$8</f>
        <v>649.79587139073385</v>
      </c>
      <c r="O307" s="12">
        <f>'Solar 1MW'!O307*Control!$C$8</f>
        <v>461.09852271510408</v>
      </c>
      <c r="P307" s="12">
        <f>'Solar 1MW'!P307*Control!$C$8</f>
        <v>406.91085412947132</v>
      </c>
      <c r="Q307" s="12">
        <f>'Solar 1MW'!Q307*Control!$C$8</f>
        <v>210.29376927594143</v>
      </c>
      <c r="R307" s="12">
        <f>'Solar 1MW'!R307*Control!$C$8</f>
        <v>84.435240919499861</v>
      </c>
      <c r="S307" s="12">
        <f>'Solar 1MW'!S307*Control!$C$8</f>
        <v>1.4193394121406615</v>
      </c>
      <c r="T307" s="12">
        <f>'Solar 1MW'!T307*Control!$C$8</f>
        <v>0</v>
      </c>
      <c r="U307" s="12">
        <f>'Solar 1MW'!U307*Control!$C$8</f>
        <v>0</v>
      </c>
      <c r="V307" s="12">
        <f>'Solar 1MW'!V307*Control!$C$8</f>
        <v>0</v>
      </c>
      <c r="W307" s="12">
        <f>'Solar 1MW'!W307*Control!$C$8</f>
        <v>0</v>
      </c>
      <c r="X307" s="12">
        <f>'Solar 1MW'!X307*Control!$C$8</f>
        <v>0</v>
      </c>
      <c r="Y307" s="12">
        <f>'Solar 1MW'!Y307*Control!$C$8</f>
        <v>0</v>
      </c>
      <c r="Z307" s="12">
        <f>'Solar 1MW'!Z307*Control!$C$8</f>
        <v>0</v>
      </c>
      <c r="AB307" s="7">
        <f t="shared" si="4"/>
        <v>2977.6774297121938</v>
      </c>
    </row>
    <row r="308" spans="2:28" x14ac:dyDescent="0.2">
      <c r="B308" s="6">
        <v>44502</v>
      </c>
      <c r="C308" s="12">
        <f>'Solar 1MW'!C308*Control!$C$8</f>
        <v>0</v>
      </c>
      <c r="D308" s="12">
        <f>'Solar 1MW'!D308*Control!$C$8</f>
        <v>0</v>
      </c>
      <c r="E308" s="12">
        <f>'Solar 1MW'!E308*Control!$C$8</f>
        <v>0</v>
      </c>
      <c r="F308" s="12">
        <f>'Solar 1MW'!F308*Control!$C$8</f>
        <v>0</v>
      </c>
      <c r="G308" s="12">
        <f>'Solar 1MW'!G308*Control!$C$8</f>
        <v>0</v>
      </c>
      <c r="H308" s="12">
        <f>'Solar 1MW'!H308*Control!$C$8</f>
        <v>0</v>
      </c>
      <c r="I308" s="12">
        <f>'Solar 1MW'!I308*Control!$C$8</f>
        <v>0</v>
      </c>
      <c r="J308" s="12">
        <f>'Solar 1MW'!J308*Control!$C$8</f>
        <v>18.626716150684004</v>
      </c>
      <c r="K308" s="12">
        <f>'Solar 1MW'!K308*Control!$C$8</f>
        <v>190.87586597580682</v>
      </c>
      <c r="L308" s="12">
        <f>'Solar 1MW'!L308*Control!$C$8</f>
        <v>334.22545020081844</v>
      </c>
      <c r="M308" s="12">
        <f>'Solar 1MW'!M308*Control!$C$8</f>
        <v>417.17426595882563</v>
      </c>
      <c r="N308" s="12">
        <f>'Solar 1MW'!N308*Control!$C$8</f>
        <v>433.95750032192291</v>
      </c>
      <c r="O308" s="12">
        <f>'Solar 1MW'!O308*Control!$C$8</f>
        <v>442.12890636843559</v>
      </c>
      <c r="P308" s="12">
        <f>'Solar 1MW'!P308*Control!$C$8</f>
        <v>321.25658728387958</v>
      </c>
      <c r="Q308" s="12">
        <f>'Solar 1MW'!Q308*Control!$C$8</f>
        <v>242.09854892184845</v>
      </c>
      <c r="R308" s="12">
        <f>'Solar 1MW'!R308*Control!$C$8</f>
        <v>115.06818273967983</v>
      </c>
      <c r="S308" s="12">
        <f>'Solar 1MW'!S308*Control!$C$8</f>
        <v>1.3305471366208075</v>
      </c>
      <c r="T308" s="12">
        <f>'Solar 1MW'!T308*Control!$C$8</f>
        <v>0</v>
      </c>
      <c r="U308" s="12">
        <f>'Solar 1MW'!U308*Control!$C$8</f>
        <v>0</v>
      </c>
      <c r="V308" s="12">
        <f>'Solar 1MW'!V308*Control!$C$8</f>
        <v>0</v>
      </c>
      <c r="W308" s="12">
        <f>'Solar 1MW'!W308*Control!$C$8</f>
        <v>0</v>
      </c>
      <c r="X308" s="12">
        <f>'Solar 1MW'!X308*Control!$C$8</f>
        <v>0</v>
      </c>
      <c r="Y308" s="12">
        <f>'Solar 1MW'!Y308*Control!$C$8</f>
        <v>0</v>
      </c>
      <c r="Z308" s="12">
        <f>'Solar 1MW'!Z308*Control!$C$8</f>
        <v>0</v>
      </c>
      <c r="AB308" s="7">
        <f t="shared" si="4"/>
        <v>2516.7425710585217</v>
      </c>
    </row>
    <row r="309" spans="2:28" x14ac:dyDescent="0.2">
      <c r="B309" s="6">
        <v>44503</v>
      </c>
      <c r="C309" s="12">
        <f>'Solar 1MW'!C309*Control!$C$8</f>
        <v>0</v>
      </c>
      <c r="D309" s="12">
        <f>'Solar 1MW'!D309*Control!$C$8</f>
        <v>0</v>
      </c>
      <c r="E309" s="12">
        <f>'Solar 1MW'!E309*Control!$C$8</f>
        <v>0</v>
      </c>
      <c r="F309" s="12">
        <f>'Solar 1MW'!F309*Control!$C$8</f>
        <v>0</v>
      </c>
      <c r="G309" s="12">
        <f>'Solar 1MW'!G309*Control!$C$8</f>
        <v>0</v>
      </c>
      <c r="H309" s="12">
        <f>'Solar 1MW'!H309*Control!$C$8</f>
        <v>0</v>
      </c>
      <c r="I309" s="12">
        <f>'Solar 1MW'!I309*Control!$C$8</f>
        <v>0</v>
      </c>
      <c r="J309" s="12">
        <f>'Solar 1MW'!J309*Control!$C$8</f>
        <v>22.14537550122278</v>
      </c>
      <c r="K309" s="12">
        <f>'Solar 1MW'!K309*Control!$C$8</f>
        <v>265.99145707324931</v>
      </c>
      <c r="L309" s="12">
        <f>'Solar 1MW'!L309*Control!$C$8</f>
        <v>543.1035764658144</v>
      </c>
      <c r="M309" s="12">
        <f>'Solar 1MW'!M309*Control!$C$8</f>
        <v>718.92643842523501</v>
      </c>
      <c r="N309" s="12">
        <f>'Solar 1MW'!N309*Control!$C$8</f>
        <v>740.48353560857606</v>
      </c>
      <c r="O309" s="12">
        <f>'Solar 1MW'!O309*Control!$C$8</f>
        <v>662.74900494088445</v>
      </c>
      <c r="P309" s="12">
        <f>'Solar 1MW'!P309*Control!$C$8</f>
        <v>527.90900814833367</v>
      </c>
      <c r="Q309" s="12">
        <f>'Solar 1MW'!Q309*Control!$C$8</f>
        <v>337.16684179022724</v>
      </c>
      <c r="R309" s="12">
        <f>'Solar 1MW'!R309*Control!$C$8</f>
        <v>144.60006888468001</v>
      </c>
      <c r="S309" s="12">
        <f>'Solar 1MW'!S309*Control!$C$8</f>
        <v>4.000371208429919</v>
      </c>
      <c r="T309" s="12">
        <f>'Solar 1MW'!T309*Control!$C$8</f>
        <v>0</v>
      </c>
      <c r="U309" s="12">
        <f>'Solar 1MW'!U309*Control!$C$8</f>
        <v>0</v>
      </c>
      <c r="V309" s="12">
        <f>'Solar 1MW'!V309*Control!$C$8</f>
        <v>0</v>
      </c>
      <c r="W309" s="12">
        <f>'Solar 1MW'!W309*Control!$C$8</f>
        <v>0</v>
      </c>
      <c r="X309" s="12">
        <f>'Solar 1MW'!X309*Control!$C$8</f>
        <v>0</v>
      </c>
      <c r="Y309" s="12">
        <f>'Solar 1MW'!Y309*Control!$C$8</f>
        <v>0</v>
      </c>
      <c r="Z309" s="12">
        <f>'Solar 1MW'!Z309*Control!$C$8</f>
        <v>0</v>
      </c>
      <c r="AB309" s="7">
        <f t="shared" si="4"/>
        <v>3967.0756780466527</v>
      </c>
    </row>
    <row r="310" spans="2:28" x14ac:dyDescent="0.2">
      <c r="B310" s="6">
        <v>44504</v>
      </c>
      <c r="C310" s="12">
        <f>'Solar 1MW'!C310*Control!$C$8</f>
        <v>0</v>
      </c>
      <c r="D310" s="12">
        <f>'Solar 1MW'!D310*Control!$C$8</f>
        <v>0</v>
      </c>
      <c r="E310" s="12">
        <f>'Solar 1MW'!E310*Control!$C$8</f>
        <v>0</v>
      </c>
      <c r="F310" s="12">
        <f>'Solar 1MW'!F310*Control!$C$8</f>
        <v>0</v>
      </c>
      <c r="G310" s="12">
        <f>'Solar 1MW'!G310*Control!$C$8</f>
        <v>0</v>
      </c>
      <c r="H310" s="12">
        <f>'Solar 1MW'!H310*Control!$C$8</f>
        <v>0</v>
      </c>
      <c r="I310" s="12">
        <f>'Solar 1MW'!I310*Control!$C$8</f>
        <v>0</v>
      </c>
      <c r="J310" s="12">
        <f>'Solar 1MW'!J310*Control!$C$8</f>
        <v>17.283428226964691</v>
      </c>
      <c r="K310" s="12">
        <f>'Solar 1MW'!K310*Control!$C$8</f>
        <v>210.96226736444342</v>
      </c>
      <c r="L310" s="12">
        <f>'Solar 1MW'!L310*Control!$C$8</f>
        <v>504.22058176518033</v>
      </c>
      <c r="M310" s="12">
        <f>'Solar 1MW'!M310*Control!$C$8</f>
        <v>652.75299234693102</v>
      </c>
      <c r="N310" s="12">
        <f>'Solar 1MW'!N310*Control!$C$8</f>
        <v>600.93259346293473</v>
      </c>
      <c r="O310" s="12">
        <f>'Solar 1MW'!O310*Control!$C$8</f>
        <v>682.59160114430267</v>
      </c>
      <c r="P310" s="12">
        <f>'Solar 1MW'!P310*Control!$C$8</f>
        <v>607.39736321291866</v>
      </c>
      <c r="Q310" s="12">
        <f>'Solar 1MW'!Q310*Control!$C$8</f>
        <v>356.18364623726063</v>
      </c>
      <c r="R310" s="12">
        <f>'Solar 1MW'!R310*Control!$C$8</f>
        <v>142.39009285092635</v>
      </c>
      <c r="S310" s="12">
        <f>'Solar 1MW'!S310*Control!$C$8</f>
        <v>1.4093512642301023</v>
      </c>
      <c r="T310" s="12">
        <f>'Solar 1MW'!T310*Control!$C$8</f>
        <v>0</v>
      </c>
      <c r="U310" s="12">
        <f>'Solar 1MW'!U310*Control!$C$8</f>
        <v>0</v>
      </c>
      <c r="V310" s="12">
        <f>'Solar 1MW'!V310*Control!$C$8</f>
        <v>0</v>
      </c>
      <c r="W310" s="12">
        <f>'Solar 1MW'!W310*Control!$C$8</f>
        <v>0</v>
      </c>
      <c r="X310" s="12">
        <f>'Solar 1MW'!X310*Control!$C$8</f>
        <v>0</v>
      </c>
      <c r="Y310" s="12">
        <f>'Solar 1MW'!Y310*Control!$C$8</f>
        <v>0</v>
      </c>
      <c r="Z310" s="12">
        <f>'Solar 1MW'!Z310*Control!$C$8</f>
        <v>0</v>
      </c>
      <c r="AB310" s="7">
        <f t="shared" si="4"/>
        <v>3776.1239178760929</v>
      </c>
    </row>
    <row r="311" spans="2:28" x14ac:dyDescent="0.2">
      <c r="B311" s="6">
        <v>44505</v>
      </c>
      <c r="C311" s="12">
        <f>'Solar 1MW'!C311*Control!$C$8</f>
        <v>0</v>
      </c>
      <c r="D311" s="12">
        <f>'Solar 1MW'!D311*Control!$C$8</f>
        <v>0</v>
      </c>
      <c r="E311" s="12">
        <f>'Solar 1MW'!E311*Control!$C$8</f>
        <v>0</v>
      </c>
      <c r="F311" s="12">
        <f>'Solar 1MW'!F311*Control!$C$8</f>
        <v>0</v>
      </c>
      <c r="G311" s="12">
        <f>'Solar 1MW'!G311*Control!$C$8</f>
        <v>0</v>
      </c>
      <c r="H311" s="12">
        <f>'Solar 1MW'!H311*Control!$C$8</f>
        <v>0</v>
      </c>
      <c r="I311" s="12">
        <f>'Solar 1MW'!I311*Control!$C$8</f>
        <v>0</v>
      </c>
      <c r="J311" s="12">
        <f>'Solar 1MW'!J311*Control!$C$8</f>
        <v>3.409969426031739</v>
      </c>
      <c r="K311" s="12">
        <f>'Solar 1MW'!K311*Control!$C$8</f>
        <v>93.778484791739615</v>
      </c>
      <c r="L311" s="12">
        <f>'Solar 1MW'!L311*Control!$C$8</f>
        <v>180.75401844754711</v>
      </c>
      <c r="M311" s="12">
        <f>'Solar 1MW'!M311*Control!$C$8</f>
        <v>141.04523199052821</v>
      </c>
      <c r="N311" s="12">
        <f>'Solar 1MW'!N311*Control!$C$8</f>
        <v>213.55761288451004</v>
      </c>
      <c r="O311" s="12">
        <f>'Solar 1MW'!O311*Control!$C$8</f>
        <v>140.28235770129652</v>
      </c>
      <c r="P311" s="12">
        <f>'Solar 1MW'!P311*Control!$C$8</f>
        <v>586.75256930329806</v>
      </c>
      <c r="Q311" s="12">
        <f>'Solar 1MW'!Q311*Control!$C$8</f>
        <v>359.69129503104756</v>
      </c>
      <c r="R311" s="12">
        <f>'Solar 1MW'!R311*Control!$C$8</f>
        <v>157.33299129979463</v>
      </c>
      <c r="S311" s="12">
        <f>'Solar 1MW'!S311*Control!$C$8</f>
        <v>0.76447081996070654</v>
      </c>
      <c r="T311" s="12">
        <f>'Solar 1MW'!T311*Control!$C$8</f>
        <v>0</v>
      </c>
      <c r="U311" s="12">
        <f>'Solar 1MW'!U311*Control!$C$8</f>
        <v>0</v>
      </c>
      <c r="V311" s="12">
        <f>'Solar 1MW'!V311*Control!$C$8</f>
        <v>0</v>
      </c>
      <c r="W311" s="12">
        <f>'Solar 1MW'!W311*Control!$C$8</f>
        <v>0</v>
      </c>
      <c r="X311" s="12">
        <f>'Solar 1MW'!X311*Control!$C$8</f>
        <v>0</v>
      </c>
      <c r="Y311" s="12">
        <f>'Solar 1MW'!Y311*Control!$C$8</f>
        <v>0</v>
      </c>
      <c r="Z311" s="12">
        <f>'Solar 1MW'!Z311*Control!$C$8</f>
        <v>0</v>
      </c>
      <c r="AB311" s="7">
        <f t="shared" si="4"/>
        <v>1877.3690016957542</v>
      </c>
    </row>
    <row r="312" spans="2:28" x14ac:dyDescent="0.2">
      <c r="B312" s="6">
        <v>44506</v>
      </c>
      <c r="C312" s="12">
        <f>'Solar 1MW'!C312*Control!$C$8</f>
        <v>0</v>
      </c>
      <c r="D312" s="12">
        <f>'Solar 1MW'!D312*Control!$C$8</f>
        <v>0</v>
      </c>
      <c r="E312" s="12">
        <f>'Solar 1MW'!E312*Control!$C$8</f>
        <v>0</v>
      </c>
      <c r="F312" s="12">
        <f>'Solar 1MW'!F312*Control!$C$8</f>
        <v>0</v>
      </c>
      <c r="G312" s="12">
        <f>'Solar 1MW'!G312*Control!$C$8</f>
        <v>0</v>
      </c>
      <c r="H312" s="12">
        <f>'Solar 1MW'!H312*Control!$C$8</f>
        <v>0</v>
      </c>
      <c r="I312" s="12">
        <f>'Solar 1MW'!I312*Control!$C$8</f>
        <v>0</v>
      </c>
      <c r="J312" s="12">
        <f>'Solar 1MW'!J312*Control!$C$8</f>
        <v>1.9848101481794136</v>
      </c>
      <c r="K312" s="12">
        <f>'Solar 1MW'!K312*Control!$C$8</f>
        <v>50.539241959090738</v>
      </c>
      <c r="L312" s="12">
        <f>'Solar 1MW'!L312*Control!$C$8</f>
        <v>135.53995361462933</v>
      </c>
      <c r="M312" s="12">
        <f>'Solar 1MW'!M312*Control!$C$8</f>
        <v>124.82825483180905</v>
      </c>
      <c r="N312" s="12">
        <f>'Solar 1MW'!N312*Control!$C$8</f>
        <v>132.34689215660805</v>
      </c>
      <c r="O312" s="12">
        <f>'Solar 1MW'!O312*Control!$C$8</f>
        <v>149.45257853886514</v>
      </c>
      <c r="P312" s="12">
        <f>'Solar 1MW'!P312*Control!$C$8</f>
        <v>604.67618275854591</v>
      </c>
      <c r="Q312" s="12">
        <f>'Solar 1MW'!Q312*Control!$C$8</f>
        <v>394.10714956380946</v>
      </c>
      <c r="R312" s="12">
        <f>'Solar 1MW'!R312*Control!$C$8</f>
        <v>159.82609593573736</v>
      </c>
      <c r="S312" s="12">
        <f>'Solar 1MW'!S312*Control!$C$8</f>
        <v>0.82414017287205577</v>
      </c>
      <c r="T312" s="12">
        <f>'Solar 1MW'!T312*Control!$C$8</f>
        <v>0</v>
      </c>
      <c r="U312" s="12">
        <f>'Solar 1MW'!U312*Control!$C$8</f>
        <v>0</v>
      </c>
      <c r="V312" s="12">
        <f>'Solar 1MW'!V312*Control!$C$8</f>
        <v>0</v>
      </c>
      <c r="W312" s="12">
        <f>'Solar 1MW'!W312*Control!$C$8</f>
        <v>0</v>
      </c>
      <c r="X312" s="12">
        <f>'Solar 1MW'!X312*Control!$C$8</f>
        <v>0</v>
      </c>
      <c r="Y312" s="12">
        <f>'Solar 1MW'!Y312*Control!$C$8</f>
        <v>0</v>
      </c>
      <c r="Z312" s="12">
        <f>'Solar 1MW'!Z312*Control!$C$8</f>
        <v>0</v>
      </c>
      <c r="AB312" s="7">
        <f t="shared" si="4"/>
        <v>1754.1252996801468</v>
      </c>
    </row>
    <row r="313" spans="2:28" x14ac:dyDescent="0.2">
      <c r="B313" s="6">
        <v>44507</v>
      </c>
      <c r="C313" s="12">
        <f>'Solar 1MW'!C313*Control!$C$8</f>
        <v>0</v>
      </c>
      <c r="D313" s="12">
        <f>'Solar 1MW'!D313*Control!$C$8</f>
        <v>0</v>
      </c>
      <c r="E313" s="12">
        <f>'Solar 1MW'!E313*Control!$C$8</f>
        <v>0</v>
      </c>
      <c r="F313" s="12">
        <f>'Solar 1MW'!F313*Control!$C$8</f>
        <v>0</v>
      </c>
      <c r="G313" s="12">
        <f>'Solar 1MW'!G313*Control!$C$8</f>
        <v>0</v>
      </c>
      <c r="H313" s="12">
        <f>'Solar 1MW'!H313*Control!$C$8</f>
        <v>0</v>
      </c>
      <c r="I313" s="12">
        <f>'Solar 1MW'!I313*Control!$C$8</f>
        <v>0</v>
      </c>
      <c r="J313" s="12">
        <f>'Solar 1MW'!J313*Control!$C$8</f>
        <v>6.3799098161612795</v>
      </c>
      <c r="K313" s="12">
        <f>'Solar 1MW'!K313*Control!$C$8</f>
        <v>184.38750217564032</v>
      </c>
      <c r="L313" s="12">
        <f>'Solar 1MW'!L313*Control!$C$8</f>
        <v>413.45427071339685</v>
      </c>
      <c r="M313" s="12">
        <f>'Solar 1MW'!M313*Control!$C$8</f>
        <v>564.6213502321848</v>
      </c>
      <c r="N313" s="12">
        <f>'Solar 1MW'!N313*Control!$C$8</f>
        <v>656.87408644546099</v>
      </c>
      <c r="O313" s="12">
        <f>'Solar 1MW'!O313*Control!$C$8</f>
        <v>692.2101089353373</v>
      </c>
      <c r="P313" s="12">
        <f>'Solar 1MW'!P313*Control!$C$8</f>
        <v>617.59785757511975</v>
      </c>
      <c r="Q313" s="12">
        <f>'Solar 1MW'!Q313*Control!$C$8</f>
        <v>412.96666034296004</v>
      </c>
      <c r="R313" s="12">
        <f>'Solar 1MW'!R313*Control!$C$8</f>
        <v>171.44223330888394</v>
      </c>
      <c r="S313" s="12">
        <f>'Solar 1MW'!S313*Control!$C$8</f>
        <v>3.0131175019633747</v>
      </c>
      <c r="T313" s="12">
        <f>'Solar 1MW'!T313*Control!$C$8</f>
        <v>0</v>
      </c>
      <c r="U313" s="12">
        <f>'Solar 1MW'!U313*Control!$C$8</f>
        <v>0</v>
      </c>
      <c r="V313" s="12">
        <f>'Solar 1MW'!V313*Control!$C$8</f>
        <v>0</v>
      </c>
      <c r="W313" s="12">
        <f>'Solar 1MW'!W313*Control!$C$8</f>
        <v>0</v>
      </c>
      <c r="X313" s="12">
        <f>'Solar 1MW'!X313*Control!$C$8</f>
        <v>0</v>
      </c>
      <c r="Y313" s="12">
        <f>'Solar 1MW'!Y313*Control!$C$8</f>
        <v>0</v>
      </c>
      <c r="Z313" s="12">
        <f>'Solar 1MW'!Z313*Control!$C$8</f>
        <v>0</v>
      </c>
      <c r="AB313" s="7">
        <f t="shared" si="4"/>
        <v>3722.9470970471084</v>
      </c>
    </row>
    <row r="314" spans="2:28" x14ac:dyDescent="0.2">
      <c r="B314" s="6">
        <v>44508</v>
      </c>
      <c r="C314" s="12">
        <f>'Solar 1MW'!C314*Control!$C$8</f>
        <v>0</v>
      </c>
      <c r="D314" s="12">
        <f>'Solar 1MW'!D314*Control!$C$8</f>
        <v>0</v>
      </c>
      <c r="E314" s="12">
        <f>'Solar 1MW'!E314*Control!$C$8</f>
        <v>0</v>
      </c>
      <c r="F314" s="12">
        <f>'Solar 1MW'!F314*Control!$C$8</f>
        <v>0</v>
      </c>
      <c r="G314" s="12">
        <f>'Solar 1MW'!G314*Control!$C$8</f>
        <v>0</v>
      </c>
      <c r="H314" s="12">
        <f>'Solar 1MW'!H314*Control!$C$8</f>
        <v>0</v>
      </c>
      <c r="I314" s="12">
        <f>'Solar 1MW'!I314*Control!$C$8</f>
        <v>0</v>
      </c>
      <c r="J314" s="12">
        <f>'Solar 1MW'!J314*Control!$C$8</f>
        <v>0.92158360012546514</v>
      </c>
      <c r="K314" s="12">
        <f>'Solar 1MW'!K314*Control!$C$8</f>
        <v>54.374848050413405</v>
      </c>
      <c r="L314" s="12">
        <f>'Solar 1MW'!L314*Control!$C$8</f>
        <v>118.48145533273713</v>
      </c>
      <c r="M314" s="12">
        <f>'Solar 1MW'!M314*Control!$C$8</f>
        <v>157.89924850417282</v>
      </c>
      <c r="N314" s="12">
        <f>'Solar 1MW'!N314*Control!$C$8</f>
        <v>200.77750236903057</v>
      </c>
      <c r="O314" s="12">
        <f>'Solar 1MW'!O314*Control!$C$8</f>
        <v>195.19357715919034</v>
      </c>
      <c r="P314" s="12">
        <f>'Solar 1MW'!P314*Control!$C$8</f>
        <v>150.38847586276793</v>
      </c>
      <c r="Q314" s="12">
        <f>'Solar 1MW'!Q314*Control!$C$8</f>
        <v>108.55622488933092</v>
      </c>
      <c r="R314" s="12">
        <f>'Solar 1MW'!R314*Control!$C$8</f>
        <v>58.375612493013016</v>
      </c>
      <c r="S314" s="12">
        <f>'Solar 1MW'!S314*Control!$C$8</f>
        <v>0.27549199461337193</v>
      </c>
      <c r="T314" s="12">
        <f>'Solar 1MW'!T314*Control!$C$8</f>
        <v>0</v>
      </c>
      <c r="U314" s="12">
        <f>'Solar 1MW'!U314*Control!$C$8</f>
        <v>0</v>
      </c>
      <c r="V314" s="12">
        <f>'Solar 1MW'!V314*Control!$C$8</f>
        <v>0</v>
      </c>
      <c r="W314" s="12">
        <f>'Solar 1MW'!W314*Control!$C$8</f>
        <v>0</v>
      </c>
      <c r="X314" s="12">
        <f>'Solar 1MW'!X314*Control!$C$8</f>
        <v>0</v>
      </c>
      <c r="Y314" s="12">
        <f>'Solar 1MW'!Y314*Control!$C$8</f>
        <v>0</v>
      </c>
      <c r="Z314" s="12">
        <f>'Solar 1MW'!Z314*Control!$C$8</f>
        <v>0</v>
      </c>
      <c r="AB314" s="7">
        <f t="shared" si="4"/>
        <v>1045.2440202553948</v>
      </c>
    </row>
    <row r="315" spans="2:28" x14ac:dyDescent="0.2">
      <c r="B315" s="6">
        <v>44509</v>
      </c>
      <c r="C315" s="12">
        <f>'Solar 1MW'!C315*Control!$C$8</f>
        <v>0</v>
      </c>
      <c r="D315" s="12">
        <f>'Solar 1MW'!D315*Control!$C$8</f>
        <v>0</v>
      </c>
      <c r="E315" s="12">
        <f>'Solar 1MW'!E315*Control!$C$8</f>
        <v>0</v>
      </c>
      <c r="F315" s="12">
        <f>'Solar 1MW'!F315*Control!$C$8</f>
        <v>0</v>
      </c>
      <c r="G315" s="12">
        <f>'Solar 1MW'!G315*Control!$C$8</f>
        <v>0</v>
      </c>
      <c r="H315" s="12">
        <f>'Solar 1MW'!H315*Control!$C$8</f>
        <v>0</v>
      </c>
      <c r="I315" s="12">
        <f>'Solar 1MW'!I315*Control!$C$8</f>
        <v>0</v>
      </c>
      <c r="J315" s="12">
        <f>'Solar 1MW'!J315*Control!$C$8</f>
        <v>0.81942136283557121</v>
      </c>
      <c r="K315" s="12">
        <f>'Solar 1MW'!K315*Control!$C$8</f>
        <v>22.114703235985626</v>
      </c>
      <c r="L315" s="12">
        <f>'Solar 1MW'!L315*Control!$C$8</f>
        <v>52.323738621221374</v>
      </c>
      <c r="M315" s="12">
        <f>'Solar 1MW'!M315*Control!$C$8</f>
        <v>71.296500841247592</v>
      </c>
      <c r="N315" s="12">
        <f>'Solar 1MW'!N315*Control!$C$8</f>
        <v>81.336555662208241</v>
      </c>
      <c r="O315" s="12">
        <f>'Solar 1MW'!O315*Control!$C$8</f>
        <v>76.027107902823531</v>
      </c>
      <c r="P315" s="12">
        <f>'Solar 1MW'!P315*Control!$C$8</f>
        <v>61.369697461162573</v>
      </c>
      <c r="Q315" s="12">
        <f>'Solar 1MW'!Q315*Control!$C$8</f>
        <v>42.794888220879905</v>
      </c>
      <c r="R315" s="12">
        <f>'Solar 1MW'!R315*Control!$C$8</f>
        <v>16.167429653336054</v>
      </c>
      <c r="S315" s="12">
        <f>'Solar 1MW'!S315*Control!$C$8</f>
        <v>0</v>
      </c>
      <c r="T315" s="12">
        <f>'Solar 1MW'!T315*Control!$C$8</f>
        <v>0</v>
      </c>
      <c r="U315" s="12">
        <f>'Solar 1MW'!U315*Control!$C$8</f>
        <v>0</v>
      </c>
      <c r="V315" s="12">
        <f>'Solar 1MW'!V315*Control!$C$8</f>
        <v>0</v>
      </c>
      <c r="W315" s="12">
        <f>'Solar 1MW'!W315*Control!$C$8</f>
        <v>0</v>
      </c>
      <c r="X315" s="12">
        <f>'Solar 1MW'!X315*Control!$C$8</f>
        <v>0</v>
      </c>
      <c r="Y315" s="12">
        <f>'Solar 1MW'!Y315*Control!$C$8</f>
        <v>0</v>
      </c>
      <c r="Z315" s="12">
        <f>'Solar 1MW'!Z315*Control!$C$8</f>
        <v>0</v>
      </c>
      <c r="AB315" s="7">
        <f t="shared" si="4"/>
        <v>424.25004296170044</v>
      </c>
    </row>
    <row r="316" spans="2:28" x14ac:dyDescent="0.2">
      <c r="B316" s="6">
        <v>44510</v>
      </c>
      <c r="C316" s="12">
        <f>'Solar 1MW'!C316*Control!$C$8</f>
        <v>0</v>
      </c>
      <c r="D316" s="12">
        <f>'Solar 1MW'!D316*Control!$C$8</f>
        <v>0</v>
      </c>
      <c r="E316" s="12">
        <f>'Solar 1MW'!E316*Control!$C$8</f>
        <v>0</v>
      </c>
      <c r="F316" s="12">
        <f>'Solar 1MW'!F316*Control!$C$8</f>
        <v>0</v>
      </c>
      <c r="G316" s="12">
        <f>'Solar 1MW'!G316*Control!$C$8</f>
        <v>0</v>
      </c>
      <c r="H316" s="12">
        <f>'Solar 1MW'!H316*Control!$C$8</f>
        <v>0</v>
      </c>
      <c r="I316" s="12">
        <f>'Solar 1MW'!I316*Control!$C$8</f>
        <v>0</v>
      </c>
      <c r="J316" s="12">
        <f>'Solar 1MW'!J316*Control!$C$8</f>
        <v>0.7838179411102939</v>
      </c>
      <c r="K316" s="12">
        <f>'Solar 1MW'!K316*Control!$C$8</f>
        <v>37.230624719525004</v>
      </c>
      <c r="L316" s="12">
        <f>'Solar 1MW'!L316*Control!$C$8</f>
        <v>85.567755328256212</v>
      </c>
      <c r="M316" s="12">
        <f>'Solar 1MW'!M316*Control!$C$8</f>
        <v>120.66783731630838</v>
      </c>
      <c r="N316" s="12">
        <f>'Solar 1MW'!N316*Control!$C$8</f>
        <v>137.16794307721659</v>
      </c>
      <c r="O316" s="12">
        <f>'Solar 1MW'!O316*Control!$C$8</f>
        <v>136.8612204248451</v>
      </c>
      <c r="P316" s="12">
        <f>'Solar 1MW'!P316*Control!$C$8</f>
        <v>110.45161358731895</v>
      </c>
      <c r="Q316" s="12">
        <f>'Solar 1MW'!Q316*Control!$C$8</f>
        <v>67.399550219450632</v>
      </c>
      <c r="R316" s="12">
        <f>'Solar 1MW'!R316*Control!$C$8</f>
        <v>20.880734411444873</v>
      </c>
      <c r="S316" s="12">
        <f>'Solar 1MW'!S316*Control!$C$8</f>
        <v>0</v>
      </c>
      <c r="T316" s="12">
        <f>'Solar 1MW'!T316*Control!$C$8</f>
        <v>0</v>
      </c>
      <c r="U316" s="12">
        <f>'Solar 1MW'!U316*Control!$C$8</f>
        <v>0</v>
      </c>
      <c r="V316" s="12">
        <f>'Solar 1MW'!V316*Control!$C$8</f>
        <v>0</v>
      </c>
      <c r="W316" s="12">
        <f>'Solar 1MW'!W316*Control!$C$8</f>
        <v>0</v>
      </c>
      <c r="X316" s="12">
        <f>'Solar 1MW'!X316*Control!$C$8</f>
        <v>0</v>
      </c>
      <c r="Y316" s="12">
        <f>'Solar 1MW'!Y316*Control!$C$8</f>
        <v>0</v>
      </c>
      <c r="Z316" s="12">
        <f>'Solar 1MW'!Z316*Control!$C$8</f>
        <v>0</v>
      </c>
      <c r="AB316" s="7">
        <f t="shared" si="4"/>
        <v>717.01109702547592</v>
      </c>
    </row>
    <row r="317" spans="2:28" x14ac:dyDescent="0.2">
      <c r="B317" s="6">
        <v>44511</v>
      </c>
      <c r="C317" s="12">
        <f>'Solar 1MW'!C317*Control!$C$8</f>
        <v>0</v>
      </c>
      <c r="D317" s="12">
        <f>'Solar 1MW'!D317*Control!$C$8</f>
        <v>0</v>
      </c>
      <c r="E317" s="12">
        <f>'Solar 1MW'!E317*Control!$C$8</f>
        <v>0</v>
      </c>
      <c r="F317" s="12">
        <f>'Solar 1MW'!F317*Control!$C$8</f>
        <v>0</v>
      </c>
      <c r="G317" s="12">
        <f>'Solar 1MW'!G317*Control!$C$8</f>
        <v>0</v>
      </c>
      <c r="H317" s="12">
        <f>'Solar 1MW'!H317*Control!$C$8</f>
        <v>0</v>
      </c>
      <c r="I317" s="12">
        <f>'Solar 1MW'!I317*Control!$C$8</f>
        <v>0</v>
      </c>
      <c r="J317" s="12">
        <f>'Solar 1MW'!J317*Control!$C$8</f>
        <v>3.2933361712966258</v>
      </c>
      <c r="K317" s="12">
        <f>'Solar 1MW'!K317*Control!$C$8</f>
        <v>150.48285206349763</v>
      </c>
      <c r="L317" s="12">
        <f>'Solar 1MW'!L317*Control!$C$8</f>
        <v>391.33878100907168</v>
      </c>
      <c r="M317" s="12">
        <f>'Solar 1MW'!M317*Control!$C$8</f>
        <v>575.13643193015139</v>
      </c>
      <c r="N317" s="12">
        <f>'Solar 1MW'!N317*Control!$C$8</f>
        <v>667.37343877663955</v>
      </c>
      <c r="O317" s="12">
        <f>'Solar 1MW'!O317*Control!$C$8</f>
        <v>663.70063163157545</v>
      </c>
      <c r="P317" s="12">
        <f>'Solar 1MW'!P317*Control!$C$8</f>
        <v>549.48183469846288</v>
      </c>
      <c r="Q317" s="12">
        <f>'Solar 1MW'!Q317*Control!$C$8</f>
        <v>347.14712501739234</v>
      </c>
      <c r="R317" s="12">
        <f>'Solar 1MW'!R317*Control!$C$8</f>
        <v>126.95171934822719</v>
      </c>
      <c r="S317" s="12">
        <f>'Solar 1MW'!S317*Control!$C$8</f>
        <v>0</v>
      </c>
      <c r="T317" s="12">
        <f>'Solar 1MW'!T317*Control!$C$8</f>
        <v>0</v>
      </c>
      <c r="U317" s="12">
        <f>'Solar 1MW'!U317*Control!$C$8</f>
        <v>0</v>
      </c>
      <c r="V317" s="12">
        <f>'Solar 1MW'!V317*Control!$C$8</f>
        <v>0</v>
      </c>
      <c r="W317" s="12">
        <f>'Solar 1MW'!W317*Control!$C$8</f>
        <v>0</v>
      </c>
      <c r="X317" s="12">
        <f>'Solar 1MW'!X317*Control!$C$8</f>
        <v>0</v>
      </c>
      <c r="Y317" s="12">
        <f>'Solar 1MW'!Y317*Control!$C$8</f>
        <v>0</v>
      </c>
      <c r="Z317" s="12">
        <f>'Solar 1MW'!Z317*Control!$C$8</f>
        <v>0</v>
      </c>
      <c r="AB317" s="7">
        <f t="shared" si="4"/>
        <v>3474.9061506463145</v>
      </c>
    </row>
    <row r="318" spans="2:28" x14ac:dyDescent="0.2">
      <c r="B318" s="6">
        <v>44512</v>
      </c>
      <c r="C318" s="12">
        <f>'Solar 1MW'!C318*Control!$C$8</f>
        <v>0</v>
      </c>
      <c r="D318" s="12">
        <f>'Solar 1MW'!D318*Control!$C$8</f>
        <v>0</v>
      </c>
      <c r="E318" s="12">
        <f>'Solar 1MW'!E318*Control!$C$8</f>
        <v>0</v>
      </c>
      <c r="F318" s="12">
        <f>'Solar 1MW'!F318*Control!$C$8</f>
        <v>0</v>
      </c>
      <c r="G318" s="12">
        <f>'Solar 1MW'!G318*Control!$C$8</f>
        <v>0</v>
      </c>
      <c r="H318" s="12">
        <f>'Solar 1MW'!H318*Control!$C$8</f>
        <v>0</v>
      </c>
      <c r="I318" s="12">
        <f>'Solar 1MW'!I318*Control!$C$8</f>
        <v>0</v>
      </c>
      <c r="J318" s="12">
        <f>'Solar 1MW'!J318*Control!$C$8</f>
        <v>0.34642357414513142</v>
      </c>
      <c r="K318" s="12">
        <f>'Solar 1MW'!K318*Control!$C$8</f>
        <v>12.358563485553475</v>
      </c>
      <c r="L318" s="12">
        <f>'Solar 1MW'!L318*Control!$C$8</f>
        <v>37.972264363592522</v>
      </c>
      <c r="M318" s="12">
        <f>'Solar 1MW'!M318*Control!$C$8</f>
        <v>94.250365795388092</v>
      </c>
      <c r="N318" s="12">
        <f>'Solar 1MW'!N318*Control!$C$8</f>
        <v>125.07206001702743</v>
      </c>
      <c r="O318" s="12">
        <f>'Solar 1MW'!O318*Control!$C$8</f>
        <v>95.453662354691687</v>
      </c>
      <c r="P318" s="12">
        <f>'Solar 1MW'!P318*Control!$C$8</f>
        <v>502.95436773872359</v>
      </c>
      <c r="Q318" s="12">
        <f>'Solar 1MW'!Q318*Control!$C$8</f>
        <v>360.64292172173873</v>
      </c>
      <c r="R318" s="12">
        <f>'Solar 1MW'!R318*Control!$C$8</f>
        <v>141.73732412921262</v>
      </c>
      <c r="S318" s="12">
        <f>'Solar 1MW'!S318*Control!$C$8</f>
        <v>1.4088793832264537</v>
      </c>
      <c r="T318" s="12">
        <f>'Solar 1MW'!T318*Control!$C$8</f>
        <v>0</v>
      </c>
      <c r="U318" s="12">
        <f>'Solar 1MW'!U318*Control!$C$8</f>
        <v>0</v>
      </c>
      <c r="V318" s="12">
        <f>'Solar 1MW'!V318*Control!$C$8</f>
        <v>0</v>
      </c>
      <c r="W318" s="12">
        <f>'Solar 1MW'!W318*Control!$C$8</f>
        <v>0</v>
      </c>
      <c r="X318" s="12">
        <f>'Solar 1MW'!X318*Control!$C$8</f>
        <v>0</v>
      </c>
      <c r="Y318" s="12">
        <f>'Solar 1MW'!Y318*Control!$C$8</f>
        <v>0</v>
      </c>
      <c r="Z318" s="12">
        <f>'Solar 1MW'!Z318*Control!$C$8</f>
        <v>0</v>
      </c>
      <c r="AB318" s="7">
        <f t="shared" si="4"/>
        <v>1372.1968325632995</v>
      </c>
    </row>
    <row r="319" spans="2:28" x14ac:dyDescent="0.2">
      <c r="B319" s="6">
        <v>44513</v>
      </c>
      <c r="C319" s="12">
        <f>'Solar 1MW'!C319*Control!$C$8</f>
        <v>0</v>
      </c>
      <c r="D319" s="12">
        <f>'Solar 1MW'!D319*Control!$C$8</f>
        <v>0</v>
      </c>
      <c r="E319" s="12">
        <f>'Solar 1MW'!E319*Control!$C$8</f>
        <v>0</v>
      </c>
      <c r="F319" s="12">
        <f>'Solar 1MW'!F319*Control!$C$8</f>
        <v>0</v>
      </c>
      <c r="G319" s="12">
        <f>'Solar 1MW'!G319*Control!$C$8</f>
        <v>0</v>
      </c>
      <c r="H319" s="12">
        <f>'Solar 1MW'!H319*Control!$C$8</f>
        <v>0</v>
      </c>
      <c r="I319" s="12">
        <f>'Solar 1MW'!I319*Control!$C$8</f>
        <v>0</v>
      </c>
      <c r="J319" s="12">
        <f>'Solar 1MW'!J319*Control!$C$8</f>
        <v>0.21277114454509588</v>
      </c>
      <c r="K319" s="12">
        <f>'Solar 1MW'!K319*Control!$C$8</f>
        <v>32.247561320997143</v>
      </c>
      <c r="L319" s="12">
        <f>'Solar 1MW'!L319*Control!$C$8</f>
        <v>30.18465486671391</v>
      </c>
      <c r="M319" s="12">
        <f>'Solar 1MW'!M319*Control!$C$8</f>
        <v>274.61901475662233</v>
      </c>
      <c r="N319" s="12">
        <f>'Solar 1MW'!N319*Control!$C$8</f>
        <v>304.15876558501662</v>
      </c>
      <c r="O319" s="12">
        <f>'Solar 1MW'!O319*Control!$C$8</f>
        <v>429.73416533926905</v>
      </c>
      <c r="P319" s="12">
        <f>'Solar 1MW'!P319*Control!$C$8</f>
        <v>362.2158584005669</v>
      </c>
      <c r="Q319" s="12">
        <f>'Solar 1MW'!Q319*Control!$C$8</f>
        <v>268.35872677488589</v>
      </c>
      <c r="R319" s="12">
        <f>'Solar 1MW'!R319*Control!$C$8</f>
        <v>73.379855472355587</v>
      </c>
      <c r="S319" s="12">
        <f>'Solar 1MW'!S319*Control!$C$8</f>
        <v>0</v>
      </c>
      <c r="T319" s="12">
        <f>'Solar 1MW'!T319*Control!$C$8</f>
        <v>0</v>
      </c>
      <c r="U319" s="12">
        <f>'Solar 1MW'!U319*Control!$C$8</f>
        <v>0</v>
      </c>
      <c r="V319" s="12">
        <f>'Solar 1MW'!V319*Control!$C$8</f>
        <v>0</v>
      </c>
      <c r="W319" s="12">
        <f>'Solar 1MW'!W319*Control!$C$8</f>
        <v>0</v>
      </c>
      <c r="X319" s="12">
        <f>'Solar 1MW'!X319*Control!$C$8</f>
        <v>0</v>
      </c>
      <c r="Y319" s="12">
        <f>'Solar 1MW'!Y319*Control!$C$8</f>
        <v>0</v>
      </c>
      <c r="Z319" s="12">
        <f>'Solar 1MW'!Z319*Control!$C$8</f>
        <v>0</v>
      </c>
      <c r="AB319" s="7">
        <f t="shared" si="4"/>
        <v>1775.1113736609725</v>
      </c>
    </row>
    <row r="320" spans="2:28" x14ac:dyDescent="0.2">
      <c r="B320" s="6">
        <v>44514</v>
      </c>
      <c r="C320" s="12">
        <f>'Solar 1MW'!C320*Control!$C$8</f>
        <v>0</v>
      </c>
      <c r="D320" s="12">
        <f>'Solar 1MW'!D320*Control!$C$8</f>
        <v>0</v>
      </c>
      <c r="E320" s="12">
        <f>'Solar 1MW'!E320*Control!$C$8</f>
        <v>0</v>
      </c>
      <c r="F320" s="12">
        <f>'Solar 1MW'!F320*Control!$C$8</f>
        <v>0</v>
      </c>
      <c r="G320" s="12">
        <f>'Solar 1MW'!G320*Control!$C$8</f>
        <v>0</v>
      </c>
      <c r="H320" s="12">
        <f>'Solar 1MW'!H320*Control!$C$8</f>
        <v>0</v>
      </c>
      <c r="I320" s="12">
        <f>'Solar 1MW'!I320*Control!$C$8</f>
        <v>0</v>
      </c>
      <c r="J320" s="12">
        <f>'Solar 1MW'!J320*Control!$C$8</f>
        <v>1.2209134501064791</v>
      </c>
      <c r="K320" s="12">
        <f>'Solar 1MW'!K320*Control!$C$8</f>
        <v>137.61623003068263</v>
      </c>
      <c r="L320" s="12">
        <f>'Solar 1MW'!L320*Control!$C$8</f>
        <v>362.97873268979862</v>
      </c>
      <c r="M320" s="12">
        <f>'Solar 1MW'!M320*Control!$C$8</f>
        <v>549.42678191470395</v>
      </c>
      <c r="N320" s="12">
        <f>'Solar 1MW'!N320*Control!$C$8</f>
        <v>661.43560281406269</v>
      </c>
      <c r="O320" s="12">
        <f>'Solar 1MW'!O320*Control!$C$8</f>
        <v>658.14816515531186</v>
      </c>
      <c r="P320" s="12">
        <f>'Solar 1MW'!P320*Control!$C$8</f>
        <v>547.57858131708076</v>
      </c>
      <c r="Q320" s="12">
        <f>'Solar 1MW'!Q320*Control!$C$8</f>
        <v>362.02710599910745</v>
      </c>
      <c r="R320" s="12">
        <f>'Solar 1MW'!R320*Control!$C$8</f>
        <v>126.0000926575361</v>
      </c>
      <c r="S320" s="12">
        <f>'Solar 1MW'!S320*Control!$C$8</f>
        <v>0</v>
      </c>
      <c r="T320" s="12">
        <f>'Solar 1MW'!T320*Control!$C$8</f>
        <v>0</v>
      </c>
      <c r="U320" s="12">
        <f>'Solar 1MW'!U320*Control!$C$8</f>
        <v>0</v>
      </c>
      <c r="V320" s="12">
        <f>'Solar 1MW'!V320*Control!$C$8</f>
        <v>0</v>
      </c>
      <c r="W320" s="12">
        <f>'Solar 1MW'!W320*Control!$C$8</f>
        <v>0</v>
      </c>
      <c r="X320" s="12">
        <f>'Solar 1MW'!X320*Control!$C$8</f>
        <v>0</v>
      </c>
      <c r="Y320" s="12">
        <f>'Solar 1MW'!Y320*Control!$C$8</f>
        <v>0</v>
      </c>
      <c r="Z320" s="12">
        <f>'Solar 1MW'!Z320*Control!$C$8</f>
        <v>0</v>
      </c>
      <c r="AB320" s="7">
        <f t="shared" si="4"/>
        <v>3406.4322060283907</v>
      </c>
    </row>
    <row r="321" spans="2:28" x14ac:dyDescent="0.2">
      <c r="B321" s="6">
        <v>44515</v>
      </c>
      <c r="C321" s="12">
        <f>'Solar 1MW'!C321*Control!$C$8</f>
        <v>0</v>
      </c>
      <c r="D321" s="12">
        <f>'Solar 1MW'!D321*Control!$C$8</f>
        <v>0</v>
      </c>
      <c r="E321" s="12">
        <f>'Solar 1MW'!E321*Control!$C$8</f>
        <v>0</v>
      </c>
      <c r="F321" s="12">
        <f>'Solar 1MW'!F321*Control!$C$8</f>
        <v>0</v>
      </c>
      <c r="G321" s="12">
        <f>'Solar 1MW'!G321*Control!$C$8</f>
        <v>0</v>
      </c>
      <c r="H321" s="12">
        <f>'Solar 1MW'!H321*Control!$C$8</f>
        <v>0</v>
      </c>
      <c r="I321" s="12">
        <f>'Solar 1MW'!I321*Control!$C$8</f>
        <v>0</v>
      </c>
      <c r="J321" s="12">
        <f>'Solar 1MW'!J321*Control!$C$8</f>
        <v>1.4436412838285577</v>
      </c>
      <c r="K321" s="12">
        <f>'Solar 1MW'!K321*Control!$C$8</f>
        <v>138.44202178706746</v>
      </c>
      <c r="L321" s="12">
        <f>'Solar 1MW'!L321*Control!$C$8</f>
        <v>401.28760550266031</v>
      </c>
      <c r="M321" s="12">
        <f>'Solar 1MW'!M321*Control!$C$8</f>
        <v>487.46094145226539</v>
      </c>
      <c r="N321" s="12">
        <f>'Solar 1MW'!N321*Control!$C$8</f>
        <v>545.14052946489687</v>
      </c>
      <c r="O321" s="12">
        <f>'Solar 1MW'!O321*Control!$C$8</f>
        <v>342.55414991521394</v>
      </c>
      <c r="P321" s="12">
        <f>'Solar 1MW'!P321*Control!$C$8</f>
        <v>419.58872376082695</v>
      </c>
      <c r="Q321" s="12">
        <f>'Solar 1MW'!Q321*Control!$C$8</f>
        <v>354.45341589054954</v>
      </c>
      <c r="R321" s="12">
        <f>'Solar 1MW'!R321*Control!$C$8</f>
        <v>116.82987181996747</v>
      </c>
      <c r="S321" s="12">
        <f>'Solar 1MW'!S321*Control!$C$8</f>
        <v>0</v>
      </c>
      <c r="T321" s="12">
        <f>'Solar 1MW'!T321*Control!$C$8</f>
        <v>0</v>
      </c>
      <c r="U321" s="12">
        <f>'Solar 1MW'!U321*Control!$C$8</f>
        <v>0</v>
      </c>
      <c r="V321" s="12">
        <f>'Solar 1MW'!V321*Control!$C$8</f>
        <v>0</v>
      </c>
      <c r="W321" s="12">
        <f>'Solar 1MW'!W321*Control!$C$8</f>
        <v>0</v>
      </c>
      <c r="X321" s="12">
        <f>'Solar 1MW'!X321*Control!$C$8</f>
        <v>0</v>
      </c>
      <c r="Y321" s="12">
        <f>'Solar 1MW'!Y321*Control!$C$8</f>
        <v>0</v>
      </c>
      <c r="Z321" s="12">
        <f>'Solar 1MW'!Z321*Control!$C$8</f>
        <v>0</v>
      </c>
      <c r="AB321" s="7">
        <f t="shared" si="4"/>
        <v>2807.2009008772761</v>
      </c>
    </row>
    <row r="322" spans="2:28" x14ac:dyDescent="0.2">
      <c r="B322" s="6">
        <v>44516</v>
      </c>
      <c r="C322" s="12">
        <f>'Solar 1MW'!C322*Control!$C$8</f>
        <v>0</v>
      </c>
      <c r="D322" s="12">
        <f>'Solar 1MW'!D322*Control!$C$8</f>
        <v>0</v>
      </c>
      <c r="E322" s="12">
        <f>'Solar 1MW'!E322*Control!$C$8</f>
        <v>0</v>
      </c>
      <c r="F322" s="12">
        <f>'Solar 1MW'!F322*Control!$C$8</f>
        <v>0</v>
      </c>
      <c r="G322" s="12">
        <f>'Solar 1MW'!G322*Control!$C$8</f>
        <v>0</v>
      </c>
      <c r="H322" s="12">
        <f>'Solar 1MW'!H322*Control!$C$8</f>
        <v>0</v>
      </c>
      <c r="I322" s="12">
        <f>'Solar 1MW'!I322*Control!$C$8</f>
        <v>0</v>
      </c>
      <c r="J322" s="12">
        <f>'Solar 1MW'!J322*Control!$C$8</f>
        <v>0</v>
      </c>
      <c r="K322" s="12">
        <f>'Solar 1MW'!K322*Control!$C$8</f>
        <v>12.95549295516879</v>
      </c>
      <c r="L322" s="12">
        <f>'Solar 1MW'!L322*Control!$C$8</f>
        <v>32.105210551563189</v>
      </c>
      <c r="M322" s="12">
        <f>'Solar 1MW'!M322*Control!$C$8</f>
        <v>45.608871939303619</v>
      </c>
      <c r="N322" s="12">
        <f>'Solar 1MW'!N322*Control!$C$8</f>
        <v>53.640286621400605</v>
      </c>
      <c r="O322" s="12">
        <f>'Solar 1MW'!O322*Control!$C$8</f>
        <v>56.846718041191977</v>
      </c>
      <c r="P322" s="12">
        <f>'Solar 1MW'!P322*Control!$C$8</f>
        <v>471.44844606179402</v>
      </c>
      <c r="Q322" s="12">
        <f>'Solar 1MW'!Q322*Control!$C$8</f>
        <v>306.41592971913508</v>
      </c>
      <c r="R322" s="12">
        <f>'Solar 1MW'!R322*Control!$C$8</f>
        <v>104.99352331178497</v>
      </c>
      <c r="S322" s="12">
        <f>'Solar 1MW'!S322*Control!$C$8</f>
        <v>0</v>
      </c>
      <c r="T322" s="12">
        <f>'Solar 1MW'!T322*Control!$C$8</f>
        <v>0</v>
      </c>
      <c r="U322" s="12">
        <f>'Solar 1MW'!U322*Control!$C$8</f>
        <v>0</v>
      </c>
      <c r="V322" s="12">
        <f>'Solar 1MW'!V322*Control!$C$8</f>
        <v>0</v>
      </c>
      <c r="W322" s="12">
        <f>'Solar 1MW'!W322*Control!$C$8</f>
        <v>0</v>
      </c>
      <c r="X322" s="12">
        <f>'Solar 1MW'!X322*Control!$C$8</f>
        <v>0</v>
      </c>
      <c r="Y322" s="12">
        <f>'Solar 1MW'!Y322*Control!$C$8</f>
        <v>0</v>
      </c>
      <c r="Z322" s="12">
        <f>'Solar 1MW'!Z322*Control!$C$8</f>
        <v>0</v>
      </c>
      <c r="AB322" s="7">
        <f t="shared" si="4"/>
        <v>1084.0144792013423</v>
      </c>
    </row>
    <row r="323" spans="2:28" x14ac:dyDescent="0.2">
      <c r="B323" s="6">
        <v>44517</v>
      </c>
      <c r="C323" s="12">
        <f>'Solar 1MW'!C323*Control!$C$8</f>
        <v>0</v>
      </c>
      <c r="D323" s="12">
        <f>'Solar 1MW'!D323*Control!$C$8</f>
        <v>0</v>
      </c>
      <c r="E323" s="12">
        <f>'Solar 1MW'!E323*Control!$C$8</f>
        <v>0</v>
      </c>
      <c r="F323" s="12">
        <f>'Solar 1MW'!F323*Control!$C$8</f>
        <v>0</v>
      </c>
      <c r="G323" s="12">
        <f>'Solar 1MW'!G323*Control!$C$8</f>
        <v>0</v>
      </c>
      <c r="H323" s="12">
        <f>'Solar 1MW'!H323*Control!$C$8</f>
        <v>0</v>
      </c>
      <c r="I323" s="12">
        <f>'Solar 1MW'!I323*Control!$C$8</f>
        <v>0</v>
      </c>
      <c r="J323" s="12">
        <f>'Solar 1MW'!J323*Control!$C$8</f>
        <v>0</v>
      </c>
      <c r="K323" s="12">
        <f>'Solar 1MW'!K323*Control!$C$8</f>
        <v>108.50903678896607</v>
      </c>
      <c r="L323" s="12">
        <f>'Solar 1MW'!L323*Control!$C$8</f>
        <v>283.70272407685536</v>
      </c>
      <c r="M323" s="12">
        <f>'Solar 1MW'!M323*Control!$C$8</f>
        <v>413.32057109569638</v>
      </c>
      <c r="N323" s="12">
        <f>'Solar 1MW'!N323*Control!$C$8</f>
        <v>483.85105177435457</v>
      </c>
      <c r="O323" s="12">
        <f>'Solar 1MW'!O323*Control!$C$8</f>
        <v>483.6544346895011</v>
      </c>
      <c r="P323" s="12">
        <f>'Solar 1MW'!P323*Control!$C$8</f>
        <v>418.75506732104799</v>
      </c>
      <c r="Q323" s="12">
        <f>'Solar 1MW'!Q323*Control!$C$8</f>
        <v>276.34138041993918</v>
      </c>
      <c r="R323" s="12">
        <f>'Solar 1MW'!R323*Control!$C$8</f>
        <v>92.34711241400592</v>
      </c>
      <c r="S323" s="12">
        <f>'Solar 1MW'!S323*Control!$C$8</f>
        <v>0</v>
      </c>
      <c r="T323" s="12">
        <f>'Solar 1MW'!T323*Control!$C$8</f>
        <v>0</v>
      </c>
      <c r="U323" s="12">
        <f>'Solar 1MW'!U323*Control!$C$8</f>
        <v>0</v>
      </c>
      <c r="V323" s="12">
        <f>'Solar 1MW'!V323*Control!$C$8</f>
        <v>0</v>
      </c>
      <c r="W323" s="12">
        <f>'Solar 1MW'!W323*Control!$C$8</f>
        <v>0</v>
      </c>
      <c r="X323" s="12">
        <f>'Solar 1MW'!X323*Control!$C$8</f>
        <v>0</v>
      </c>
      <c r="Y323" s="12">
        <f>'Solar 1MW'!Y323*Control!$C$8</f>
        <v>0</v>
      </c>
      <c r="Z323" s="12">
        <f>'Solar 1MW'!Z323*Control!$C$8</f>
        <v>0</v>
      </c>
      <c r="AB323" s="7">
        <f t="shared" si="4"/>
        <v>2560.4813785803667</v>
      </c>
    </row>
    <row r="324" spans="2:28" x14ac:dyDescent="0.2">
      <c r="B324" s="6">
        <v>44518</v>
      </c>
      <c r="C324" s="12">
        <f>'Solar 1MW'!C324*Control!$C$8</f>
        <v>0</v>
      </c>
      <c r="D324" s="12">
        <f>'Solar 1MW'!D324*Control!$C$8</f>
        <v>0</v>
      </c>
      <c r="E324" s="12">
        <f>'Solar 1MW'!E324*Control!$C$8</f>
        <v>0</v>
      </c>
      <c r="F324" s="12">
        <f>'Solar 1MW'!F324*Control!$C$8</f>
        <v>0</v>
      </c>
      <c r="G324" s="12">
        <f>'Solar 1MW'!G324*Control!$C$8</f>
        <v>0</v>
      </c>
      <c r="H324" s="12">
        <f>'Solar 1MW'!H324*Control!$C$8</f>
        <v>0</v>
      </c>
      <c r="I324" s="12">
        <f>'Solar 1MW'!I324*Control!$C$8</f>
        <v>0</v>
      </c>
      <c r="J324" s="12">
        <f>'Solar 1MW'!J324*Control!$C$8</f>
        <v>0.69250896690431474</v>
      </c>
      <c r="K324" s="12">
        <f>'Solar 1MW'!K324*Control!$C$8</f>
        <v>96.845711315454679</v>
      </c>
      <c r="L324" s="12">
        <f>'Solar 1MW'!L324*Control!$C$8</f>
        <v>230.62397584979644</v>
      </c>
      <c r="M324" s="12">
        <f>'Solar 1MW'!M324*Control!$C$8</f>
        <v>249.56213346288843</v>
      </c>
      <c r="N324" s="12">
        <f>'Solar 1MW'!N324*Control!$C$8</f>
        <v>261.31197045373534</v>
      </c>
      <c r="O324" s="12">
        <f>'Solar 1MW'!O324*Control!$C$8</f>
        <v>208.50848614547138</v>
      </c>
      <c r="P324" s="12">
        <f>'Solar 1MW'!P324*Control!$C$8</f>
        <v>68.431396680761964</v>
      </c>
      <c r="Q324" s="12">
        <f>'Solar 1MW'!Q324*Control!$C$8</f>
        <v>107.29001086287417</v>
      </c>
      <c r="R324" s="12">
        <f>'Solar 1MW'!R324*Control!$C$8</f>
        <v>38.372576748354312</v>
      </c>
      <c r="S324" s="12">
        <f>'Solar 1MW'!S324*Control!$C$8</f>
        <v>0</v>
      </c>
      <c r="T324" s="12">
        <f>'Solar 1MW'!T324*Control!$C$8</f>
        <v>0</v>
      </c>
      <c r="U324" s="12">
        <f>'Solar 1MW'!U324*Control!$C$8</f>
        <v>0</v>
      </c>
      <c r="V324" s="12">
        <f>'Solar 1MW'!V324*Control!$C$8</f>
        <v>0</v>
      </c>
      <c r="W324" s="12">
        <f>'Solar 1MW'!W324*Control!$C$8</f>
        <v>0</v>
      </c>
      <c r="X324" s="12">
        <f>'Solar 1MW'!X324*Control!$C$8</f>
        <v>0</v>
      </c>
      <c r="Y324" s="12">
        <f>'Solar 1MW'!Y324*Control!$C$8</f>
        <v>0</v>
      </c>
      <c r="Z324" s="12">
        <f>'Solar 1MW'!Z324*Control!$C$8</f>
        <v>0</v>
      </c>
      <c r="AB324" s="7">
        <f t="shared" ref="AB324:AB367" si="5">SUM(C324:Z324)</f>
        <v>1261.6387704862409</v>
      </c>
    </row>
    <row r="325" spans="2:28" x14ac:dyDescent="0.2">
      <c r="B325" s="6">
        <v>44519</v>
      </c>
      <c r="C325" s="12">
        <f>'Solar 1MW'!C325*Control!$C$8</f>
        <v>0</v>
      </c>
      <c r="D325" s="12">
        <f>'Solar 1MW'!D325*Control!$C$8</f>
        <v>0</v>
      </c>
      <c r="E325" s="12">
        <f>'Solar 1MW'!E325*Control!$C$8</f>
        <v>0</v>
      </c>
      <c r="F325" s="12">
        <f>'Solar 1MW'!F325*Control!$C$8</f>
        <v>0</v>
      </c>
      <c r="G325" s="12">
        <f>'Solar 1MW'!G325*Control!$C$8</f>
        <v>0</v>
      </c>
      <c r="H325" s="12">
        <f>'Solar 1MW'!H325*Control!$C$8</f>
        <v>0</v>
      </c>
      <c r="I325" s="12">
        <f>'Solar 1MW'!I325*Control!$C$8</f>
        <v>0</v>
      </c>
      <c r="J325" s="12">
        <f>'Solar 1MW'!J325*Control!$C$8</f>
        <v>0</v>
      </c>
      <c r="K325" s="12">
        <f>'Solar 1MW'!K325*Control!$C$8</f>
        <v>83.22407967680212</v>
      </c>
      <c r="L325" s="12">
        <f>'Solar 1MW'!L325*Control!$C$8</f>
        <v>332.4480317537425</v>
      </c>
      <c r="M325" s="12">
        <f>'Solar 1MW'!M325*Control!$C$8</f>
        <v>432.77779781280168</v>
      </c>
      <c r="N325" s="12">
        <f>'Solar 1MW'!N325*Control!$C$8</f>
        <v>527.11467512552531</v>
      </c>
      <c r="O325" s="12">
        <f>'Solar 1MW'!O325*Control!$C$8</f>
        <v>466.90265905998029</v>
      </c>
      <c r="P325" s="12">
        <f>'Solar 1MW'!P325*Control!$C$8</f>
        <v>125.22935368491024</v>
      </c>
      <c r="Q325" s="12">
        <f>'Solar 1MW'!Q325*Control!$C$8</f>
        <v>65.060593378033033</v>
      </c>
      <c r="R325" s="12">
        <f>'Solar 1MW'!R325*Control!$C$8</f>
        <v>62.044487296379891</v>
      </c>
      <c r="S325" s="12">
        <f>'Solar 1MW'!S325*Control!$C$8</f>
        <v>0</v>
      </c>
      <c r="T325" s="12">
        <f>'Solar 1MW'!T325*Control!$C$8</f>
        <v>0</v>
      </c>
      <c r="U325" s="12">
        <f>'Solar 1MW'!U325*Control!$C$8</f>
        <v>0</v>
      </c>
      <c r="V325" s="12">
        <f>'Solar 1MW'!V325*Control!$C$8</f>
        <v>0</v>
      </c>
      <c r="W325" s="12">
        <f>'Solar 1MW'!W325*Control!$C$8</f>
        <v>0</v>
      </c>
      <c r="X325" s="12">
        <f>'Solar 1MW'!X325*Control!$C$8</f>
        <v>0</v>
      </c>
      <c r="Y325" s="12">
        <f>'Solar 1MW'!Y325*Control!$C$8</f>
        <v>0</v>
      </c>
      <c r="Z325" s="12">
        <f>'Solar 1MW'!Z325*Control!$C$8</f>
        <v>0</v>
      </c>
      <c r="AB325" s="7">
        <f t="shared" si="5"/>
        <v>2094.8016777881753</v>
      </c>
    </row>
    <row r="326" spans="2:28" x14ac:dyDescent="0.2">
      <c r="B326" s="6">
        <v>44520</v>
      </c>
      <c r="C326" s="12">
        <f>'Solar 1MW'!C326*Control!$C$8</f>
        <v>0</v>
      </c>
      <c r="D326" s="12">
        <f>'Solar 1MW'!D326*Control!$C$8</f>
        <v>0</v>
      </c>
      <c r="E326" s="12">
        <f>'Solar 1MW'!E326*Control!$C$8</f>
        <v>0</v>
      </c>
      <c r="F326" s="12">
        <f>'Solar 1MW'!F326*Control!$C$8</f>
        <v>0</v>
      </c>
      <c r="G326" s="12">
        <f>'Solar 1MW'!G326*Control!$C$8</f>
        <v>0</v>
      </c>
      <c r="H326" s="12">
        <f>'Solar 1MW'!H326*Control!$C$8</f>
        <v>0</v>
      </c>
      <c r="I326" s="12">
        <f>'Solar 1MW'!I326*Control!$C$8</f>
        <v>0</v>
      </c>
      <c r="J326" s="12">
        <f>'Solar 1MW'!J326*Control!$C$8</f>
        <v>0</v>
      </c>
      <c r="K326" s="12">
        <f>'Solar 1MW'!K326*Control!$C$8</f>
        <v>22.728148540728643</v>
      </c>
      <c r="L326" s="12">
        <f>'Solar 1MW'!L326*Control!$C$8</f>
        <v>78.038893915044838</v>
      </c>
      <c r="M326" s="12">
        <f>'Solar 1MW'!M326*Control!$C$8</f>
        <v>231.60706127406408</v>
      </c>
      <c r="N326" s="12">
        <f>'Solar 1MW'!N326*Control!$C$8</f>
        <v>254.42250780046766</v>
      </c>
      <c r="O326" s="12">
        <f>'Solar 1MW'!O326*Control!$C$8</f>
        <v>286.2744755467395</v>
      </c>
      <c r="P326" s="12">
        <f>'Solar 1MW'!P326*Control!$C$8</f>
        <v>316.18386649465845</v>
      </c>
      <c r="Q326" s="12">
        <f>'Solar 1MW'!Q326*Control!$C$8</f>
        <v>233.96646629230645</v>
      </c>
      <c r="R326" s="12">
        <f>'Solar 1MW'!R326*Control!$C$8</f>
        <v>85.552025961467919</v>
      </c>
      <c r="S326" s="12">
        <f>'Solar 1MW'!S326*Control!$C$8</f>
        <v>0</v>
      </c>
      <c r="T326" s="12">
        <f>'Solar 1MW'!T326*Control!$C$8</f>
        <v>0</v>
      </c>
      <c r="U326" s="12">
        <f>'Solar 1MW'!U326*Control!$C$8</f>
        <v>0</v>
      </c>
      <c r="V326" s="12">
        <f>'Solar 1MW'!V326*Control!$C$8</f>
        <v>0</v>
      </c>
      <c r="W326" s="12">
        <f>'Solar 1MW'!W326*Control!$C$8</f>
        <v>0</v>
      </c>
      <c r="X326" s="12">
        <f>'Solar 1MW'!X326*Control!$C$8</f>
        <v>0</v>
      </c>
      <c r="Y326" s="12">
        <f>'Solar 1MW'!Y326*Control!$C$8</f>
        <v>0</v>
      </c>
      <c r="Z326" s="12">
        <f>'Solar 1MW'!Z326*Control!$C$8</f>
        <v>0</v>
      </c>
      <c r="AB326" s="7">
        <f t="shared" si="5"/>
        <v>1508.7734458254774</v>
      </c>
    </row>
    <row r="327" spans="2:28" x14ac:dyDescent="0.2">
      <c r="B327" s="6">
        <v>44521</v>
      </c>
      <c r="C327" s="12">
        <f>'Solar 1MW'!C327*Control!$C$8</f>
        <v>0</v>
      </c>
      <c r="D327" s="12">
        <f>'Solar 1MW'!D327*Control!$C$8</f>
        <v>0</v>
      </c>
      <c r="E327" s="12">
        <f>'Solar 1MW'!E327*Control!$C$8</f>
        <v>0</v>
      </c>
      <c r="F327" s="12">
        <f>'Solar 1MW'!F327*Control!$C$8</f>
        <v>0</v>
      </c>
      <c r="G327" s="12">
        <f>'Solar 1MW'!G327*Control!$C$8</f>
        <v>0</v>
      </c>
      <c r="H327" s="12">
        <f>'Solar 1MW'!H327*Control!$C$8</f>
        <v>0</v>
      </c>
      <c r="I327" s="12">
        <f>'Solar 1MW'!I327*Control!$C$8</f>
        <v>0</v>
      </c>
      <c r="J327" s="12">
        <f>'Solar 1MW'!J327*Control!$C$8</f>
        <v>0</v>
      </c>
      <c r="K327" s="12">
        <f>'Solar 1MW'!K327*Control!$C$8</f>
        <v>42.647032173070045</v>
      </c>
      <c r="L327" s="12">
        <f>'Solar 1MW'!L327*Control!$C$8</f>
        <v>96.72774106454257</v>
      </c>
      <c r="M327" s="12">
        <f>'Solar 1MW'!M327*Control!$C$8</f>
        <v>174.75326501781737</v>
      </c>
      <c r="N327" s="12">
        <f>'Solar 1MW'!N327*Control!$C$8</f>
        <v>203.03466650314914</v>
      </c>
      <c r="O327" s="12">
        <f>'Solar 1MW'!O327*Control!$C$8</f>
        <v>276.94696104128803</v>
      </c>
      <c r="P327" s="12">
        <f>'Solar 1MW'!P327*Control!$C$8</f>
        <v>210.59262724491879</v>
      </c>
      <c r="Q327" s="12">
        <f>'Solar 1MW'!Q327*Control!$C$8</f>
        <v>101.98134957182886</v>
      </c>
      <c r="R327" s="12">
        <f>'Solar 1MW'!R327*Control!$C$8</f>
        <v>5.7888002122576276</v>
      </c>
      <c r="S327" s="12">
        <f>'Solar 1MW'!S327*Control!$C$8</f>
        <v>0</v>
      </c>
      <c r="T327" s="12">
        <f>'Solar 1MW'!T327*Control!$C$8</f>
        <v>0</v>
      </c>
      <c r="U327" s="12">
        <f>'Solar 1MW'!U327*Control!$C$8</f>
        <v>0</v>
      </c>
      <c r="V327" s="12">
        <f>'Solar 1MW'!V327*Control!$C$8</f>
        <v>0</v>
      </c>
      <c r="W327" s="12">
        <f>'Solar 1MW'!W327*Control!$C$8</f>
        <v>0</v>
      </c>
      <c r="X327" s="12">
        <f>'Solar 1MW'!X327*Control!$C$8</f>
        <v>0</v>
      </c>
      <c r="Y327" s="12">
        <f>'Solar 1MW'!Y327*Control!$C$8</f>
        <v>0</v>
      </c>
      <c r="Z327" s="12">
        <f>'Solar 1MW'!Z327*Control!$C$8</f>
        <v>0</v>
      </c>
      <c r="AB327" s="7">
        <f t="shared" si="5"/>
        <v>1112.4724428288723</v>
      </c>
    </row>
    <row r="328" spans="2:28" x14ac:dyDescent="0.2">
      <c r="B328" s="6">
        <v>44522</v>
      </c>
      <c r="C328" s="12">
        <f>'Solar 1MW'!C328*Control!$C$8</f>
        <v>0</v>
      </c>
      <c r="D328" s="12">
        <f>'Solar 1MW'!D328*Control!$C$8</f>
        <v>0</v>
      </c>
      <c r="E328" s="12">
        <f>'Solar 1MW'!E328*Control!$C$8</f>
        <v>0</v>
      </c>
      <c r="F328" s="12">
        <f>'Solar 1MW'!F328*Control!$C$8</f>
        <v>0</v>
      </c>
      <c r="G328" s="12">
        <f>'Solar 1MW'!G328*Control!$C$8</f>
        <v>0</v>
      </c>
      <c r="H328" s="12">
        <f>'Solar 1MW'!H328*Control!$C$8</f>
        <v>0</v>
      </c>
      <c r="I328" s="12">
        <f>'Solar 1MW'!I328*Control!$C$8</f>
        <v>0</v>
      </c>
      <c r="J328" s="12">
        <f>'Solar 1MW'!J328*Control!$C$8</f>
        <v>0</v>
      </c>
      <c r="K328" s="12">
        <f>'Solar 1MW'!K328*Control!$C$8</f>
        <v>76.292934201545492</v>
      </c>
      <c r="L328" s="12">
        <f>'Solar 1MW'!L328*Control!$C$8</f>
        <v>248.59477740540902</v>
      </c>
      <c r="M328" s="12">
        <f>'Solar 1MW'!M328*Control!$C$8</f>
        <v>376.30150635947388</v>
      </c>
      <c r="N328" s="12">
        <f>'Solar 1MW'!N328*Control!$C$8</f>
        <v>461.09065803170995</v>
      </c>
      <c r="O328" s="12">
        <f>'Solar 1MW'!O328*Control!$C$8</f>
        <v>479.39964097327072</v>
      </c>
      <c r="P328" s="12">
        <f>'Solar 1MW'!P328*Control!$C$8</f>
        <v>397.77209202547925</v>
      </c>
      <c r="Q328" s="12">
        <f>'Solar 1MW'!Q328*Control!$C$8</f>
        <v>259.84913934242508</v>
      </c>
      <c r="R328" s="12">
        <f>'Solar 1MW'!R328*Control!$C$8</f>
        <v>75.176935627916862</v>
      </c>
      <c r="S328" s="12">
        <f>'Solar 1MW'!S328*Control!$C$8</f>
        <v>0</v>
      </c>
      <c r="T328" s="12">
        <f>'Solar 1MW'!T328*Control!$C$8</f>
        <v>0</v>
      </c>
      <c r="U328" s="12">
        <f>'Solar 1MW'!U328*Control!$C$8</f>
        <v>0</v>
      </c>
      <c r="V328" s="12">
        <f>'Solar 1MW'!V328*Control!$C$8</f>
        <v>0</v>
      </c>
      <c r="W328" s="12">
        <f>'Solar 1MW'!W328*Control!$C$8</f>
        <v>0</v>
      </c>
      <c r="X328" s="12">
        <f>'Solar 1MW'!X328*Control!$C$8</f>
        <v>0</v>
      </c>
      <c r="Y328" s="12">
        <f>'Solar 1MW'!Y328*Control!$C$8</f>
        <v>0</v>
      </c>
      <c r="Z328" s="12">
        <f>'Solar 1MW'!Z328*Control!$C$8</f>
        <v>0</v>
      </c>
      <c r="AB328" s="7">
        <f t="shared" si="5"/>
        <v>2374.4776839672304</v>
      </c>
    </row>
    <row r="329" spans="2:28" x14ac:dyDescent="0.2">
      <c r="B329" s="6">
        <v>44523</v>
      </c>
      <c r="C329" s="12">
        <f>'Solar 1MW'!C329*Control!$C$8</f>
        <v>0</v>
      </c>
      <c r="D329" s="12">
        <f>'Solar 1MW'!D329*Control!$C$8</f>
        <v>0</v>
      </c>
      <c r="E329" s="12">
        <f>'Solar 1MW'!E329*Control!$C$8</f>
        <v>0</v>
      </c>
      <c r="F329" s="12">
        <f>'Solar 1MW'!F329*Control!$C$8</f>
        <v>0</v>
      </c>
      <c r="G329" s="12">
        <f>'Solar 1MW'!G329*Control!$C$8</f>
        <v>0</v>
      </c>
      <c r="H329" s="12">
        <f>'Solar 1MW'!H329*Control!$C$8</f>
        <v>0</v>
      </c>
      <c r="I329" s="12">
        <f>'Solar 1MW'!I329*Control!$C$8</f>
        <v>0</v>
      </c>
      <c r="J329" s="12">
        <f>'Solar 1MW'!J329*Control!$C$8</f>
        <v>0</v>
      </c>
      <c r="K329" s="12">
        <f>'Solar 1MW'!K329*Control!$C$8</f>
        <v>34.201148676101823</v>
      </c>
      <c r="L329" s="12">
        <f>'Solar 1MW'!L329*Control!$C$8</f>
        <v>86.668811003435977</v>
      </c>
      <c r="M329" s="12">
        <f>'Solar 1MW'!M329*Control!$C$8</f>
        <v>143.46755447592366</v>
      </c>
      <c r="N329" s="12">
        <f>'Solar 1MW'!N329*Control!$C$8</f>
        <v>144.16751129800224</v>
      </c>
      <c r="O329" s="12">
        <f>'Solar 1MW'!O329*Control!$C$8</f>
        <v>144.85960343668668</v>
      </c>
      <c r="P329" s="12">
        <f>'Solar 1MW'!P329*Control!$C$8</f>
        <v>98.921987731507954</v>
      </c>
      <c r="Q329" s="12">
        <f>'Solar 1MW'!Q329*Control!$C$8</f>
        <v>69.341340549464093</v>
      </c>
      <c r="R329" s="12">
        <f>'Solar 1MW'!R329*Control!$C$8</f>
        <v>21.767870698303998</v>
      </c>
      <c r="S329" s="12">
        <f>'Solar 1MW'!S329*Control!$C$8</f>
        <v>0</v>
      </c>
      <c r="T329" s="12">
        <f>'Solar 1MW'!T329*Control!$C$8</f>
        <v>0</v>
      </c>
      <c r="U329" s="12">
        <f>'Solar 1MW'!U329*Control!$C$8</f>
        <v>0</v>
      </c>
      <c r="V329" s="12">
        <f>'Solar 1MW'!V329*Control!$C$8</f>
        <v>0</v>
      </c>
      <c r="W329" s="12">
        <f>'Solar 1MW'!W329*Control!$C$8</f>
        <v>0</v>
      </c>
      <c r="X329" s="12">
        <f>'Solar 1MW'!X329*Control!$C$8</f>
        <v>0</v>
      </c>
      <c r="Y329" s="12">
        <f>'Solar 1MW'!Y329*Control!$C$8</f>
        <v>0</v>
      </c>
      <c r="Z329" s="12">
        <f>'Solar 1MW'!Z329*Control!$C$8</f>
        <v>0</v>
      </c>
      <c r="AB329" s="7">
        <f t="shared" si="5"/>
        <v>743.39582786942651</v>
      </c>
    </row>
    <row r="330" spans="2:28" x14ac:dyDescent="0.2">
      <c r="B330" s="6">
        <v>44524</v>
      </c>
      <c r="C330" s="12">
        <f>'Solar 1MW'!C330*Control!$C$8</f>
        <v>0</v>
      </c>
      <c r="D330" s="12">
        <f>'Solar 1MW'!D330*Control!$C$8</f>
        <v>0</v>
      </c>
      <c r="E330" s="12">
        <f>'Solar 1MW'!E330*Control!$C$8</f>
        <v>0</v>
      </c>
      <c r="F330" s="12">
        <f>'Solar 1MW'!F330*Control!$C$8</f>
        <v>0</v>
      </c>
      <c r="G330" s="12">
        <f>'Solar 1MW'!G330*Control!$C$8</f>
        <v>0</v>
      </c>
      <c r="H330" s="12">
        <f>'Solar 1MW'!H330*Control!$C$8</f>
        <v>0</v>
      </c>
      <c r="I330" s="12">
        <f>'Solar 1MW'!I330*Control!$C$8</f>
        <v>0</v>
      </c>
      <c r="J330" s="12">
        <f>'Solar 1MW'!J330*Control!$C$8</f>
        <v>0</v>
      </c>
      <c r="K330" s="12">
        <f>'Solar 1MW'!K330*Control!$C$8</f>
        <v>71.677937985863437</v>
      </c>
      <c r="L330" s="12">
        <f>'Solar 1MW'!L330*Control!$C$8</f>
        <v>208.5478095624421</v>
      </c>
      <c r="M330" s="12">
        <f>'Solar 1MW'!M330*Control!$C$8</f>
        <v>325.18106429755602</v>
      </c>
      <c r="N330" s="12">
        <f>'Solar 1MW'!N330*Control!$C$8</f>
        <v>394.29590196526885</v>
      </c>
      <c r="O330" s="12">
        <f>'Solar 1MW'!O330*Control!$C$8</f>
        <v>288.03616462702718</v>
      </c>
      <c r="P330" s="12">
        <f>'Solar 1MW'!P330*Control!$C$8</f>
        <v>131.96938735368926</v>
      </c>
      <c r="Q330" s="12">
        <f>'Solar 1MW'!Q330*Control!$C$8</f>
        <v>23.137112077223986</v>
      </c>
      <c r="R330" s="12">
        <f>'Solar 1MW'!R330*Control!$C$8</f>
        <v>7.0344087682217094</v>
      </c>
      <c r="S330" s="12">
        <f>'Solar 1MW'!S330*Control!$C$8</f>
        <v>0</v>
      </c>
      <c r="T330" s="12">
        <f>'Solar 1MW'!T330*Control!$C$8</f>
        <v>0</v>
      </c>
      <c r="U330" s="12">
        <f>'Solar 1MW'!U330*Control!$C$8</f>
        <v>0</v>
      </c>
      <c r="V330" s="12">
        <f>'Solar 1MW'!V330*Control!$C$8</f>
        <v>0</v>
      </c>
      <c r="W330" s="12">
        <f>'Solar 1MW'!W330*Control!$C$8</f>
        <v>0</v>
      </c>
      <c r="X330" s="12">
        <f>'Solar 1MW'!X330*Control!$C$8</f>
        <v>0</v>
      </c>
      <c r="Y330" s="12">
        <f>'Solar 1MW'!Y330*Control!$C$8</f>
        <v>0</v>
      </c>
      <c r="Z330" s="12">
        <f>'Solar 1MW'!Z330*Control!$C$8</f>
        <v>0</v>
      </c>
      <c r="AB330" s="7">
        <f t="shared" si="5"/>
        <v>1449.8797866372925</v>
      </c>
    </row>
    <row r="331" spans="2:28" x14ac:dyDescent="0.2">
      <c r="B331" s="6">
        <v>44525</v>
      </c>
      <c r="C331" s="12">
        <f>'Solar 1MW'!C331*Control!$C$8</f>
        <v>0</v>
      </c>
      <c r="D331" s="12">
        <f>'Solar 1MW'!D331*Control!$C$8</f>
        <v>0</v>
      </c>
      <c r="E331" s="12">
        <f>'Solar 1MW'!E331*Control!$C$8</f>
        <v>0</v>
      </c>
      <c r="F331" s="12">
        <f>'Solar 1MW'!F331*Control!$C$8</f>
        <v>0</v>
      </c>
      <c r="G331" s="12">
        <f>'Solar 1MW'!G331*Control!$C$8</f>
        <v>0</v>
      </c>
      <c r="H331" s="12">
        <f>'Solar 1MW'!H331*Control!$C$8</f>
        <v>0</v>
      </c>
      <c r="I331" s="12">
        <f>'Solar 1MW'!I331*Control!$C$8</f>
        <v>0</v>
      </c>
      <c r="J331" s="12">
        <f>'Solar 1MW'!J331*Control!$C$8</f>
        <v>0</v>
      </c>
      <c r="K331" s="12">
        <f>'Solar 1MW'!K331*Control!$C$8</f>
        <v>43.261263946152475</v>
      </c>
      <c r="L331" s="12">
        <f>'Solar 1MW'!L331*Control!$C$8</f>
        <v>109.6022277807517</v>
      </c>
      <c r="M331" s="12">
        <f>'Solar 1MW'!M331*Control!$C$8</f>
        <v>139.2442194932699</v>
      </c>
      <c r="N331" s="12">
        <f>'Solar 1MW'!N331*Control!$C$8</f>
        <v>129.14596601519256</v>
      </c>
      <c r="O331" s="12">
        <f>'Solar 1MW'!O331*Control!$C$8</f>
        <v>43.793703011935833</v>
      </c>
      <c r="P331" s="12">
        <f>'Solar 1MW'!P331*Control!$C$8</f>
        <v>420.0055519807164</v>
      </c>
      <c r="Q331" s="12">
        <f>'Solar 1MW'!Q331*Control!$C$8</f>
        <v>248.814988540445</v>
      </c>
      <c r="R331" s="12">
        <f>'Solar 1MW'!R331*Control!$C$8</f>
        <v>64.340974847469127</v>
      </c>
      <c r="S331" s="12">
        <f>'Solar 1MW'!S331*Control!$C$8</f>
        <v>0</v>
      </c>
      <c r="T331" s="12">
        <f>'Solar 1MW'!T331*Control!$C$8</f>
        <v>0</v>
      </c>
      <c r="U331" s="12">
        <f>'Solar 1MW'!U331*Control!$C$8</f>
        <v>0</v>
      </c>
      <c r="V331" s="12">
        <f>'Solar 1MW'!V331*Control!$C$8</f>
        <v>0</v>
      </c>
      <c r="W331" s="12">
        <f>'Solar 1MW'!W331*Control!$C$8</f>
        <v>0</v>
      </c>
      <c r="X331" s="12">
        <f>'Solar 1MW'!X331*Control!$C$8</f>
        <v>0</v>
      </c>
      <c r="Y331" s="12">
        <f>'Solar 1MW'!Y331*Control!$C$8</f>
        <v>0</v>
      </c>
      <c r="Z331" s="12">
        <f>'Solar 1MW'!Z331*Control!$C$8</f>
        <v>0</v>
      </c>
      <c r="AB331" s="7">
        <f t="shared" si="5"/>
        <v>1198.208895615933</v>
      </c>
    </row>
    <row r="332" spans="2:28" x14ac:dyDescent="0.2">
      <c r="B332" s="6">
        <v>44526</v>
      </c>
      <c r="C332" s="12">
        <f>'Solar 1MW'!C332*Control!$C$8</f>
        <v>0</v>
      </c>
      <c r="D332" s="12">
        <f>'Solar 1MW'!D332*Control!$C$8</f>
        <v>0</v>
      </c>
      <c r="E332" s="12">
        <f>'Solar 1MW'!E332*Control!$C$8</f>
        <v>0</v>
      </c>
      <c r="F332" s="12">
        <f>'Solar 1MW'!F332*Control!$C$8</f>
        <v>0</v>
      </c>
      <c r="G332" s="12">
        <f>'Solar 1MW'!G332*Control!$C$8</f>
        <v>0</v>
      </c>
      <c r="H332" s="12">
        <f>'Solar 1MW'!H332*Control!$C$8</f>
        <v>0</v>
      </c>
      <c r="I332" s="12">
        <f>'Solar 1MW'!I332*Control!$C$8</f>
        <v>0</v>
      </c>
      <c r="J332" s="12">
        <f>'Solar 1MW'!J332*Control!$C$8</f>
        <v>0</v>
      </c>
      <c r="K332" s="12">
        <f>'Solar 1MW'!K332*Control!$C$8</f>
        <v>64.98745182246752</v>
      </c>
      <c r="L332" s="12">
        <f>'Solar 1MW'!L332*Control!$C$8</f>
        <v>225.43328480966323</v>
      </c>
      <c r="M332" s="12">
        <f>'Solar 1MW'!M332*Control!$C$8</f>
        <v>312.40095378207656</v>
      </c>
      <c r="N332" s="12">
        <f>'Solar 1MW'!N332*Control!$C$8</f>
        <v>346.069663392395</v>
      </c>
      <c r="O332" s="12">
        <f>'Solar 1MW'!O332*Control!$C$8</f>
        <v>327.63484551652806</v>
      </c>
      <c r="P332" s="12">
        <f>'Solar 1MW'!P332*Control!$C$8</f>
        <v>321.50039246909796</v>
      </c>
      <c r="Q332" s="12">
        <f>'Solar 1MW'!Q332*Control!$C$8</f>
        <v>257.37176407327058</v>
      </c>
      <c r="R332" s="12">
        <f>'Solar 1MW'!R332*Control!$C$8</f>
        <v>129.15383069858672</v>
      </c>
      <c r="S332" s="12">
        <f>'Solar 1MW'!S332*Control!$C$8</f>
        <v>0</v>
      </c>
      <c r="T332" s="12">
        <f>'Solar 1MW'!T332*Control!$C$8</f>
        <v>0</v>
      </c>
      <c r="U332" s="12">
        <f>'Solar 1MW'!U332*Control!$C$8</f>
        <v>0</v>
      </c>
      <c r="V332" s="12">
        <f>'Solar 1MW'!V332*Control!$C$8</f>
        <v>0</v>
      </c>
      <c r="W332" s="12">
        <f>'Solar 1MW'!W332*Control!$C$8</f>
        <v>0</v>
      </c>
      <c r="X332" s="12">
        <f>'Solar 1MW'!X332*Control!$C$8</f>
        <v>0</v>
      </c>
      <c r="Y332" s="12">
        <f>'Solar 1MW'!Y332*Control!$C$8</f>
        <v>0</v>
      </c>
      <c r="Z332" s="12">
        <f>'Solar 1MW'!Z332*Control!$C$8</f>
        <v>0</v>
      </c>
      <c r="AB332" s="7">
        <f t="shared" si="5"/>
        <v>1984.5521865640858</v>
      </c>
    </row>
    <row r="333" spans="2:28" x14ac:dyDescent="0.2">
      <c r="B333" s="6">
        <v>44527</v>
      </c>
      <c r="C333" s="12">
        <f>'Solar 1MW'!C333*Control!$C$8</f>
        <v>0</v>
      </c>
      <c r="D333" s="12">
        <f>'Solar 1MW'!D333*Control!$C$8</f>
        <v>0</v>
      </c>
      <c r="E333" s="12">
        <f>'Solar 1MW'!E333*Control!$C$8</f>
        <v>0</v>
      </c>
      <c r="F333" s="12">
        <f>'Solar 1MW'!F333*Control!$C$8</f>
        <v>0</v>
      </c>
      <c r="G333" s="12">
        <f>'Solar 1MW'!G333*Control!$C$8</f>
        <v>0</v>
      </c>
      <c r="H333" s="12">
        <f>'Solar 1MW'!H333*Control!$C$8</f>
        <v>0</v>
      </c>
      <c r="I333" s="12">
        <f>'Solar 1MW'!I333*Control!$C$8</f>
        <v>0</v>
      </c>
      <c r="J333" s="12">
        <f>'Solar 1MW'!J333*Control!$C$8</f>
        <v>0</v>
      </c>
      <c r="K333" s="12">
        <f>'Solar 1MW'!K333*Control!$C$8</f>
        <v>5.8672111056972156</v>
      </c>
      <c r="L333" s="12">
        <f>'Solar 1MW'!L333*Control!$C$8</f>
        <v>75.255582461858268</v>
      </c>
      <c r="M333" s="12">
        <f>'Solar 1MW'!M333*Control!$C$8</f>
        <v>170.73441180341123</v>
      </c>
      <c r="N333" s="12">
        <f>'Solar 1MW'!N333*Control!$C$8</f>
        <v>262.42089081230927</v>
      </c>
      <c r="O333" s="12">
        <f>'Solar 1MW'!O333*Control!$C$8</f>
        <v>273.60447059877799</v>
      </c>
      <c r="P333" s="12">
        <f>'Solar 1MW'!P333*Control!$C$8</f>
        <v>451.54293239122256</v>
      </c>
      <c r="Q333" s="12">
        <f>'Solar 1MW'!Q333*Control!$C$8</f>
        <v>296.62439889342937</v>
      </c>
      <c r="R333" s="12">
        <f>'Solar 1MW'!R333*Control!$C$8</f>
        <v>112.78742455537889</v>
      </c>
      <c r="S333" s="12">
        <f>'Solar 1MW'!S333*Control!$C$8</f>
        <v>0</v>
      </c>
      <c r="T333" s="12">
        <f>'Solar 1MW'!T333*Control!$C$8</f>
        <v>0</v>
      </c>
      <c r="U333" s="12">
        <f>'Solar 1MW'!U333*Control!$C$8</f>
        <v>0</v>
      </c>
      <c r="V333" s="12">
        <f>'Solar 1MW'!V333*Control!$C$8</f>
        <v>0</v>
      </c>
      <c r="W333" s="12">
        <f>'Solar 1MW'!W333*Control!$C$8</f>
        <v>0</v>
      </c>
      <c r="X333" s="12">
        <f>'Solar 1MW'!X333*Control!$C$8</f>
        <v>0</v>
      </c>
      <c r="Y333" s="12">
        <f>'Solar 1MW'!Y333*Control!$C$8</f>
        <v>0</v>
      </c>
      <c r="Z333" s="12">
        <f>'Solar 1MW'!Z333*Control!$C$8</f>
        <v>0</v>
      </c>
      <c r="AB333" s="7">
        <f t="shared" si="5"/>
        <v>1648.8373226220847</v>
      </c>
    </row>
    <row r="334" spans="2:28" x14ac:dyDescent="0.2">
      <c r="B334" s="6">
        <v>44528</v>
      </c>
      <c r="C334" s="12">
        <f>'Solar 1MW'!C334*Control!$C$8</f>
        <v>0</v>
      </c>
      <c r="D334" s="12">
        <f>'Solar 1MW'!D334*Control!$C$8</f>
        <v>0</v>
      </c>
      <c r="E334" s="12">
        <f>'Solar 1MW'!E334*Control!$C$8</f>
        <v>0</v>
      </c>
      <c r="F334" s="12">
        <f>'Solar 1MW'!F334*Control!$C$8</f>
        <v>0</v>
      </c>
      <c r="G334" s="12">
        <f>'Solar 1MW'!G334*Control!$C$8</f>
        <v>0</v>
      </c>
      <c r="H334" s="12">
        <f>'Solar 1MW'!H334*Control!$C$8</f>
        <v>0</v>
      </c>
      <c r="I334" s="12">
        <f>'Solar 1MW'!I334*Control!$C$8</f>
        <v>0</v>
      </c>
      <c r="J334" s="12">
        <f>'Solar 1MW'!J334*Control!$C$8</f>
        <v>0</v>
      </c>
      <c r="K334" s="12">
        <f>'Solar 1MW'!K334*Control!$C$8</f>
        <v>49.4342539422139</v>
      </c>
      <c r="L334" s="12">
        <f>'Solar 1MW'!L334*Control!$C$8</f>
        <v>128.64262627796751</v>
      </c>
      <c r="M334" s="12">
        <f>'Solar 1MW'!M334*Control!$C$8</f>
        <v>236.28654789357805</v>
      </c>
      <c r="N334" s="12">
        <f>'Solar 1MW'!N334*Control!$C$8</f>
        <v>235.55513233792294</v>
      </c>
      <c r="O334" s="12">
        <f>'Solar 1MW'!O334*Control!$C$8</f>
        <v>265.99932175664355</v>
      </c>
      <c r="P334" s="12">
        <f>'Solar 1MW'!P334*Control!$C$8</f>
        <v>185.03240621395992</v>
      </c>
      <c r="Q334" s="12">
        <f>'Solar 1MW'!Q334*Control!$C$8</f>
        <v>59.759796770381875</v>
      </c>
      <c r="R334" s="12">
        <f>'Solar 1MW'!R334*Control!$C$8</f>
        <v>6.292690477320253</v>
      </c>
      <c r="S334" s="12">
        <f>'Solar 1MW'!S334*Control!$C$8</f>
        <v>0</v>
      </c>
      <c r="T334" s="12">
        <f>'Solar 1MW'!T334*Control!$C$8</f>
        <v>0</v>
      </c>
      <c r="U334" s="12">
        <f>'Solar 1MW'!U334*Control!$C$8</f>
        <v>0</v>
      </c>
      <c r="V334" s="12">
        <f>'Solar 1MW'!V334*Control!$C$8</f>
        <v>0</v>
      </c>
      <c r="W334" s="12">
        <f>'Solar 1MW'!W334*Control!$C$8</f>
        <v>0</v>
      </c>
      <c r="X334" s="12">
        <f>'Solar 1MW'!X334*Control!$C$8</f>
        <v>0</v>
      </c>
      <c r="Y334" s="12">
        <f>'Solar 1MW'!Y334*Control!$C$8</f>
        <v>0</v>
      </c>
      <c r="Z334" s="12">
        <f>'Solar 1MW'!Z334*Control!$C$8</f>
        <v>0</v>
      </c>
      <c r="AB334" s="7">
        <f t="shared" si="5"/>
        <v>1167.0027756699881</v>
      </c>
    </row>
    <row r="335" spans="2:28" x14ac:dyDescent="0.2">
      <c r="B335" s="6">
        <v>44529</v>
      </c>
      <c r="C335" s="12">
        <f>'Solar 1MW'!C335*Control!$C$8</f>
        <v>0</v>
      </c>
      <c r="D335" s="12">
        <f>'Solar 1MW'!D335*Control!$C$8</f>
        <v>0</v>
      </c>
      <c r="E335" s="12">
        <f>'Solar 1MW'!E335*Control!$C$8</f>
        <v>0</v>
      </c>
      <c r="F335" s="12">
        <f>'Solar 1MW'!F335*Control!$C$8</f>
        <v>0</v>
      </c>
      <c r="G335" s="12">
        <f>'Solar 1MW'!G335*Control!$C$8</f>
        <v>0</v>
      </c>
      <c r="H335" s="12">
        <f>'Solar 1MW'!H335*Control!$C$8</f>
        <v>0</v>
      </c>
      <c r="I335" s="12">
        <f>'Solar 1MW'!I335*Control!$C$8</f>
        <v>0</v>
      </c>
      <c r="J335" s="12">
        <f>'Solar 1MW'!J335*Control!$C$8</f>
        <v>0</v>
      </c>
      <c r="K335" s="12">
        <f>'Solar 1MW'!K335*Control!$C$8</f>
        <v>22.907463322115056</v>
      </c>
      <c r="L335" s="12">
        <f>'Solar 1MW'!L335*Control!$C$8</f>
        <v>114.08509731541217</v>
      </c>
      <c r="M335" s="12">
        <f>'Solar 1MW'!M335*Control!$C$8</f>
        <v>222.04360626678837</v>
      </c>
      <c r="N335" s="12">
        <f>'Solar 1MW'!N335*Control!$C$8</f>
        <v>322.26326675832962</v>
      </c>
      <c r="O335" s="12">
        <f>'Solar 1MW'!O335*Control!$C$8</f>
        <v>327.19442324645615</v>
      </c>
      <c r="P335" s="12">
        <f>'Solar 1MW'!P335*Control!$C$8</f>
        <v>210.12861092466449</v>
      </c>
      <c r="Q335" s="12">
        <f>'Solar 1MW'!Q335*Control!$C$8</f>
        <v>134.02993440295424</v>
      </c>
      <c r="R335" s="12">
        <f>'Solar 1MW'!R335*Control!$C$8</f>
        <v>4.8840470345956239</v>
      </c>
      <c r="S335" s="12">
        <f>'Solar 1MW'!S335*Control!$C$8</f>
        <v>0</v>
      </c>
      <c r="T335" s="12">
        <f>'Solar 1MW'!T335*Control!$C$8</f>
        <v>0</v>
      </c>
      <c r="U335" s="12">
        <f>'Solar 1MW'!U335*Control!$C$8</f>
        <v>0</v>
      </c>
      <c r="V335" s="12">
        <f>'Solar 1MW'!V335*Control!$C$8</f>
        <v>0</v>
      </c>
      <c r="W335" s="12">
        <f>'Solar 1MW'!W335*Control!$C$8</f>
        <v>0</v>
      </c>
      <c r="X335" s="12">
        <f>'Solar 1MW'!X335*Control!$C$8</f>
        <v>0</v>
      </c>
      <c r="Y335" s="12">
        <f>'Solar 1MW'!Y335*Control!$C$8</f>
        <v>0</v>
      </c>
      <c r="Z335" s="12">
        <f>'Solar 1MW'!Z335*Control!$C$8</f>
        <v>0</v>
      </c>
      <c r="AB335" s="7">
        <f t="shared" si="5"/>
        <v>1357.5364492713156</v>
      </c>
    </row>
    <row r="336" spans="2:28" x14ac:dyDescent="0.2">
      <c r="B336" s="6">
        <v>44530</v>
      </c>
      <c r="C336" s="12">
        <f>'Solar 1MW'!C336*Control!$C$8</f>
        <v>0</v>
      </c>
      <c r="D336" s="12">
        <f>'Solar 1MW'!D336*Control!$C$8</f>
        <v>0</v>
      </c>
      <c r="E336" s="12">
        <f>'Solar 1MW'!E336*Control!$C$8</f>
        <v>0</v>
      </c>
      <c r="F336" s="12">
        <f>'Solar 1MW'!F336*Control!$C$8</f>
        <v>0</v>
      </c>
      <c r="G336" s="12">
        <f>'Solar 1MW'!G336*Control!$C$8</f>
        <v>0</v>
      </c>
      <c r="H336" s="12">
        <f>'Solar 1MW'!H336*Control!$C$8</f>
        <v>0</v>
      </c>
      <c r="I336" s="12">
        <f>'Solar 1MW'!I336*Control!$C$8</f>
        <v>0</v>
      </c>
      <c r="J336" s="12">
        <f>'Solar 1MW'!J336*Control!$C$8</f>
        <v>0</v>
      </c>
      <c r="K336" s="12">
        <f>'Solar 1MW'!K336*Control!$C$8</f>
        <v>20.394696977686948</v>
      </c>
      <c r="L336" s="12">
        <f>'Solar 1MW'!L336*Control!$C$8</f>
        <v>49.383919968491391</v>
      </c>
      <c r="M336" s="12">
        <f>'Solar 1MW'!M336*Control!$C$8</f>
        <v>94.855946416736941</v>
      </c>
      <c r="N336" s="12">
        <f>'Solar 1MW'!N336*Control!$C$8</f>
        <v>116.8770599203323</v>
      </c>
      <c r="O336" s="12">
        <f>'Solar 1MW'!O336*Control!$C$8</f>
        <v>117.25456472325108</v>
      </c>
      <c r="P336" s="12">
        <f>'Solar 1MW'!P336*Control!$C$8</f>
        <v>90.955063453242929</v>
      </c>
      <c r="Q336" s="12">
        <f>'Solar 1MW'!Q336*Control!$C$8</f>
        <v>54.004421462549345</v>
      </c>
      <c r="R336" s="12">
        <f>'Solar 1MW'!R336*Control!$C$8</f>
        <v>17.398252604519147</v>
      </c>
      <c r="S336" s="12">
        <f>'Solar 1MW'!S336*Control!$C$8</f>
        <v>0</v>
      </c>
      <c r="T336" s="12">
        <f>'Solar 1MW'!T336*Control!$C$8</f>
        <v>0</v>
      </c>
      <c r="U336" s="12">
        <f>'Solar 1MW'!U336*Control!$C$8</f>
        <v>0</v>
      </c>
      <c r="V336" s="12">
        <f>'Solar 1MW'!V336*Control!$C$8</f>
        <v>0</v>
      </c>
      <c r="W336" s="12">
        <f>'Solar 1MW'!W336*Control!$C$8</f>
        <v>0</v>
      </c>
      <c r="X336" s="12">
        <f>'Solar 1MW'!X336*Control!$C$8</f>
        <v>0</v>
      </c>
      <c r="Y336" s="12">
        <f>'Solar 1MW'!Y336*Control!$C$8</f>
        <v>0</v>
      </c>
      <c r="Z336" s="12">
        <f>'Solar 1MW'!Z336*Control!$C$8</f>
        <v>0</v>
      </c>
      <c r="AB336" s="7">
        <f t="shared" si="5"/>
        <v>561.12392552681001</v>
      </c>
    </row>
    <row r="337" spans="2:28" x14ac:dyDescent="0.2">
      <c r="B337" s="6">
        <v>44531</v>
      </c>
      <c r="C337" s="12">
        <f>'Solar 1MW'!C337*Control!$C$8</f>
        <v>0</v>
      </c>
      <c r="D337" s="12">
        <f>'Solar 1MW'!D337*Control!$C$8</f>
        <v>0</v>
      </c>
      <c r="E337" s="12">
        <f>'Solar 1MW'!E337*Control!$C$8</f>
        <v>0</v>
      </c>
      <c r="F337" s="12">
        <f>'Solar 1MW'!F337*Control!$C$8</f>
        <v>0</v>
      </c>
      <c r="G337" s="12">
        <f>'Solar 1MW'!G337*Control!$C$8</f>
        <v>0</v>
      </c>
      <c r="H337" s="12">
        <f>'Solar 1MW'!H337*Control!$C$8</f>
        <v>0</v>
      </c>
      <c r="I337" s="12">
        <f>'Solar 1MW'!I337*Control!$C$8</f>
        <v>0</v>
      </c>
      <c r="J337" s="12">
        <f>'Solar 1MW'!J337*Control!$C$8</f>
        <v>0</v>
      </c>
      <c r="K337" s="12">
        <f>'Solar 1MW'!K337*Control!$C$8</f>
        <v>57.231301059165482</v>
      </c>
      <c r="L337" s="12">
        <f>'Solar 1MW'!L337*Control!$C$8</f>
        <v>146.25951708084384</v>
      </c>
      <c r="M337" s="12">
        <f>'Solar 1MW'!M337*Control!$C$8</f>
        <v>219.23591429507994</v>
      </c>
      <c r="N337" s="12">
        <f>'Solar 1MW'!N337*Control!$C$8</f>
        <v>268.73623157780463</v>
      </c>
      <c r="O337" s="12">
        <f>'Solar 1MW'!O337*Control!$C$8</f>
        <v>317.6545622893629</v>
      </c>
      <c r="P337" s="12">
        <f>'Solar 1MW'!P337*Control!$C$8</f>
        <v>274.54036792268079</v>
      </c>
      <c r="Q337" s="12">
        <f>'Solar 1MW'!Q337*Control!$C$8</f>
        <v>215.10695551315584</v>
      </c>
      <c r="R337" s="12">
        <f>'Solar 1MW'!R337*Control!$C$8</f>
        <v>101.58025071872768</v>
      </c>
      <c r="S337" s="12">
        <f>'Solar 1MW'!S337*Control!$C$8</f>
        <v>0</v>
      </c>
      <c r="T337" s="12">
        <f>'Solar 1MW'!T337*Control!$C$8</f>
        <v>0</v>
      </c>
      <c r="U337" s="12">
        <f>'Solar 1MW'!U337*Control!$C$8</f>
        <v>0</v>
      </c>
      <c r="V337" s="12">
        <f>'Solar 1MW'!V337*Control!$C$8</f>
        <v>0</v>
      </c>
      <c r="W337" s="12">
        <f>'Solar 1MW'!W337*Control!$C$8</f>
        <v>0</v>
      </c>
      <c r="X337" s="12">
        <f>'Solar 1MW'!X337*Control!$C$8</f>
        <v>0</v>
      </c>
      <c r="Y337" s="12">
        <f>'Solar 1MW'!Y337*Control!$C$8</f>
        <v>0</v>
      </c>
      <c r="Z337" s="12">
        <f>'Solar 1MW'!Z337*Control!$C$8</f>
        <v>0</v>
      </c>
      <c r="AB337" s="7">
        <f t="shared" si="5"/>
        <v>1600.3451004568212</v>
      </c>
    </row>
    <row r="338" spans="2:28" x14ac:dyDescent="0.2">
      <c r="B338" s="6">
        <v>44532</v>
      </c>
      <c r="C338" s="12">
        <f>'Solar 1MW'!C338*Control!$C$8</f>
        <v>0</v>
      </c>
      <c r="D338" s="12">
        <f>'Solar 1MW'!D338*Control!$C$8</f>
        <v>0</v>
      </c>
      <c r="E338" s="12">
        <f>'Solar 1MW'!E338*Control!$C$8</f>
        <v>0</v>
      </c>
      <c r="F338" s="12">
        <f>'Solar 1MW'!F338*Control!$C$8</f>
        <v>0</v>
      </c>
      <c r="G338" s="12">
        <f>'Solar 1MW'!G338*Control!$C$8</f>
        <v>0</v>
      </c>
      <c r="H338" s="12">
        <f>'Solar 1MW'!H338*Control!$C$8</f>
        <v>0</v>
      </c>
      <c r="I338" s="12">
        <f>'Solar 1MW'!I338*Control!$C$8</f>
        <v>0</v>
      </c>
      <c r="J338" s="12">
        <f>'Solar 1MW'!J338*Control!$C$8</f>
        <v>0</v>
      </c>
      <c r="K338" s="12">
        <f>'Solar 1MW'!K338*Control!$C$8</f>
        <v>6.5654376974290711</v>
      </c>
      <c r="L338" s="12">
        <f>'Solar 1MW'!L338*Control!$C$8</f>
        <v>16.8217713117286</v>
      </c>
      <c r="M338" s="12">
        <f>'Solar 1MW'!M338*Control!$C$8</f>
        <v>95.626685389362819</v>
      </c>
      <c r="N338" s="12">
        <f>'Solar 1MW'!N338*Control!$C$8</f>
        <v>75.628368454740567</v>
      </c>
      <c r="O338" s="12">
        <f>'Solar 1MW'!O338*Control!$C$8</f>
        <v>68.509257046363956</v>
      </c>
      <c r="P338" s="12">
        <f>'Solar 1MW'!P338*Control!$C$8</f>
        <v>382.24720700544452</v>
      </c>
      <c r="Q338" s="12">
        <f>'Solar 1MW'!Q338*Control!$C$8</f>
        <v>240.27394237440765</v>
      </c>
      <c r="R338" s="12">
        <f>'Solar 1MW'!R338*Control!$C$8</f>
        <v>101.69822096963979</v>
      </c>
      <c r="S338" s="12">
        <f>'Solar 1MW'!S338*Control!$C$8</f>
        <v>0</v>
      </c>
      <c r="T338" s="12">
        <f>'Solar 1MW'!T338*Control!$C$8</f>
        <v>0</v>
      </c>
      <c r="U338" s="12">
        <f>'Solar 1MW'!U338*Control!$C$8</f>
        <v>0</v>
      </c>
      <c r="V338" s="12">
        <f>'Solar 1MW'!V338*Control!$C$8</f>
        <v>0</v>
      </c>
      <c r="W338" s="12">
        <f>'Solar 1MW'!W338*Control!$C$8</f>
        <v>0</v>
      </c>
      <c r="X338" s="12">
        <f>'Solar 1MW'!X338*Control!$C$8</f>
        <v>0</v>
      </c>
      <c r="Y338" s="12">
        <f>'Solar 1MW'!Y338*Control!$C$8</f>
        <v>0</v>
      </c>
      <c r="Z338" s="12">
        <f>'Solar 1MW'!Z338*Control!$C$8</f>
        <v>0</v>
      </c>
      <c r="AB338" s="7">
        <f t="shared" si="5"/>
        <v>987.37089024911688</v>
      </c>
    </row>
    <row r="339" spans="2:28" x14ac:dyDescent="0.2">
      <c r="B339" s="6">
        <v>44533</v>
      </c>
      <c r="C339" s="12">
        <f>'Solar 1MW'!C339*Control!$C$8</f>
        <v>0</v>
      </c>
      <c r="D339" s="12">
        <f>'Solar 1MW'!D339*Control!$C$8</f>
        <v>0</v>
      </c>
      <c r="E339" s="12">
        <f>'Solar 1MW'!E339*Control!$C$8</f>
        <v>0</v>
      </c>
      <c r="F339" s="12">
        <f>'Solar 1MW'!F339*Control!$C$8</f>
        <v>0</v>
      </c>
      <c r="G339" s="12">
        <f>'Solar 1MW'!G339*Control!$C$8</f>
        <v>0</v>
      </c>
      <c r="H339" s="12">
        <f>'Solar 1MW'!H339*Control!$C$8</f>
        <v>0</v>
      </c>
      <c r="I339" s="12">
        <f>'Solar 1MW'!I339*Control!$C$8</f>
        <v>0</v>
      </c>
      <c r="J339" s="12">
        <f>'Solar 1MW'!J339*Control!$C$8</f>
        <v>0</v>
      </c>
      <c r="K339" s="12">
        <f>'Solar 1MW'!K339*Control!$C$8</f>
        <v>78.764804192324064</v>
      </c>
      <c r="L339" s="12">
        <f>'Solar 1MW'!L339*Control!$C$8</f>
        <v>220.20327035255934</v>
      </c>
      <c r="M339" s="12">
        <f>'Solar 1MW'!M339*Control!$C$8</f>
        <v>64.614665829585235</v>
      </c>
      <c r="N339" s="12">
        <f>'Solar 1MW'!N339*Control!$C$8</f>
        <v>209.98704662356994</v>
      </c>
      <c r="O339" s="12">
        <f>'Solar 1MW'!O339*Control!$C$8</f>
        <v>54.134188738552673</v>
      </c>
      <c r="P339" s="12">
        <f>'Solar 1MW'!P339*Control!$C$8</f>
        <v>409.67922268420898</v>
      </c>
      <c r="Q339" s="12">
        <f>'Solar 1MW'!Q339*Control!$C$8</f>
        <v>236.1213895423011</v>
      </c>
      <c r="R339" s="12">
        <f>'Solar 1MW'!R339*Control!$C$8</f>
        <v>3.7204671264324336</v>
      </c>
      <c r="S339" s="12">
        <f>'Solar 1MW'!S339*Control!$C$8</f>
        <v>0</v>
      </c>
      <c r="T339" s="12">
        <f>'Solar 1MW'!T339*Control!$C$8</f>
        <v>0</v>
      </c>
      <c r="U339" s="12">
        <f>'Solar 1MW'!U339*Control!$C$8</f>
        <v>0</v>
      </c>
      <c r="V339" s="12">
        <f>'Solar 1MW'!V339*Control!$C$8</f>
        <v>0</v>
      </c>
      <c r="W339" s="12">
        <f>'Solar 1MW'!W339*Control!$C$8</f>
        <v>0</v>
      </c>
      <c r="X339" s="12">
        <f>'Solar 1MW'!X339*Control!$C$8</f>
        <v>0</v>
      </c>
      <c r="Y339" s="12">
        <f>'Solar 1MW'!Y339*Control!$C$8</f>
        <v>0</v>
      </c>
      <c r="Z339" s="12">
        <f>'Solar 1MW'!Z339*Control!$C$8</f>
        <v>0</v>
      </c>
      <c r="AB339" s="7">
        <f t="shared" si="5"/>
        <v>1277.2250550895337</v>
      </c>
    </row>
    <row r="340" spans="2:28" x14ac:dyDescent="0.2">
      <c r="B340" s="6">
        <v>44534</v>
      </c>
      <c r="C340" s="12">
        <f>'Solar 1MW'!C340*Control!$C$8</f>
        <v>0</v>
      </c>
      <c r="D340" s="12">
        <f>'Solar 1MW'!D340*Control!$C$8</f>
        <v>0</v>
      </c>
      <c r="E340" s="12">
        <f>'Solar 1MW'!E340*Control!$C$8</f>
        <v>0</v>
      </c>
      <c r="F340" s="12">
        <f>'Solar 1MW'!F340*Control!$C$8</f>
        <v>0</v>
      </c>
      <c r="G340" s="12">
        <f>'Solar 1MW'!G340*Control!$C$8</f>
        <v>0</v>
      </c>
      <c r="H340" s="12">
        <f>'Solar 1MW'!H340*Control!$C$8</f>
        <v>0</v>
      </c>
      <c r="I340" s="12">
        <f>'Solar 1MW'!I340*Control!$C$8</f>
        <v>0</v>
      </c>
      <c r="J340" s="12">
        <f>'Solar 1MW'!J340*Control!$C$8</f>
        <v>0</v>
      </c>
      <c r="K340" s="12">
        <f>'Solar 1MW'!K340*Control!$C$8</f>
        <v>3.9759120430741395</v>
      </c>
      <c r="L340" s="12">
        <f>'Solar 1MW'!L340*Control!$C$8</f>
        <v>15.334559681896502</v>
      </c>
      <c r="M340" s="12">
        <f>'Solar 1MW'!M340*Control!$C$8</f>
        <v>38.846030688681608</v>
      </c>
      <c r="N340" s="12">
        <f>'Solar 1MW'!N340*Control!$C$8</f>
        <v>50.671368640112313</v>
      </c>
      <c r="O340" s="12">
        <f>'Solar 1MW'!O340*Control!$C$8</f>
        <v>84.545346487017852</v>
      </c>
      <c r="P340" s="12">
        <f>'Solar 1MW'!P340*Control!$C$8</f>
        <v>352.56589187595569</v>
      </c>
      <c r="Q340" s="12">
        <f>'Solar 1MW'!Q340*Control!$C$8</f>
        <v>195.35873551046731</v>
      </c>
      <c r="R340" s="12">
        <f>'Solar 1MW'!R340*Control!$C$8</f>
        <v>77.097491312766138</v>
      </c>
      <c r="S340" s="12">
        <f>'Solar 1MW'!S340*Control!$C$8</f>
        <v>0</v>
      </c>
      <c r="T340" s="12">
        <f>'Solar 1MW'!T340*Control!$C$8</f>
        <v>0</v>
      </c>
      <c r="U340" s="12">
        <f>'Solar 1MW'!U340*Control!$C$8</f>
        <v>0</v>
      </c>
      <c r="V340" s="12">
        <f>'Solar 1MW'!V340*Control!$C$8</f>
        <v>0</v>
      </c>
      <c r="W340" s="12">
        <f>'Solar 1MW'!W340*Control!$C$8</f>
        <v>0</v>
      </c>
      <c r="X340" s="12">
        <f>'Solar 1MW'!X340*Control!$C$8</f>
        <v>0</v>
      </c>
      <c r="Y340" s="12">
        <f>'Solar 1MW'!Y340*Control!$C$8</f>
        <v>0</v>
      </c>
      <c r="Z340" s="12">
        <f>'Solar 1MW'!Z340*Control!$C$8</f>
        <v>0</v>
      </c>
      <c r="AB340" s="7">
        <f t="shared" si="5"/>
        <v>818.39533623997158</v>
      </c>
    </row>
    <row r="341" spans="2:28" x14ac:dyDescent="0.2">
      <c r="B341" s="6">
        <v>44535</v>
      </c>
      <c r="C341" s="12">
        <f>'Solar 1MW'!C341*Control!$C$8</f>
        <v>0</v>
      </c>
      <c r="D341" s="12">
        <f>'Solar 1MW'!D341*Control!$C$8</f>
        <v>0</v>
      </c>
      <c r="E341" s="12">
        <f>'Solar 1MW'!E341*Control!$C$8</f>
        <v>0</v>
      </c>
      <c r="F341" s="12">
        <f>'Solar 1MW'!F341*Control!$C$8</f>
        <v>0</v>
      </c>
      <c r="G341" s="12">
        <f>'Solar 1MW'!G341*Control!$C$8</f>
        <v>0</v>
      </c>
      <c r="H341" s="12">
        <f>'Solar 1MW'!H341*Control!$C$8</f>
        <v>0</v>
      </c>
      <c r="I341" s="12">
        <f>'Solar 1MW'!I341*Control!$C$8</f>
        <v>0</v>
      </c>
      <c r="J341" s="12">
        <f>'Solar 1MW'!J341*Control!$C$8</f>
        <v>0</v>
      </c>
      <c r="K341" s="12">
        <f>'Solar 1MW'!K341*Control!$C$8</f>
        <v>12.426986231082504</v>
      </c>
      <c r="L341" s="12">
        <f>'Solar 1MW'!L341*Control!$C$8</f>
        <v>99.220845700485313</v>
      </c>
      <c r="M341" s="12">
        <f>'Solar 1MW'!M341*Control!$C$8</f>
        <v>275.16167791081801</v>
      </c>
      <c r="N341" s="12">
        <f>'Solar 1MW'!N341*Control!$C$8</f>
        <v>314.90192310141344</v>
      </c>
      <c r="O341" s="12">
        <f>'Solar 1MW'!O341*Control!$C$8</f>
        <v>365.79428934490113</v>
      </c>
      <c r="P341" s="12">
        <f>'Solar 1MW'!P341*Control!$C$8</f>
        <v>300.49382312334677</v>
      </c>
      <c r="Q341" s="12">
        <f>'Solar 1MW'!Q341*Control!$C$8</f>
        <v>209.12193145021439</v>
      </c>
      <c r="R341" s="12">
        <f>'Solar 1MW'!R341*Control!$C$8</f>
        <v>84.985768757089758</v>
      </c>
      <c r="S341" s="12">
        <f>'Solar 1MW'!S341*Control!$C$8</f>
        <v>0</v>
      </c>
      <c r="T341" s="12">
        <f>'Solar 1MW'!T341*Control!$C$8</f>
        <v>0</v>
      </c>
      <c r="U341" s="12">
        <f>'Solar 1MW'!U341*Control!$C$8</f>
        <v>0</v>
      </c>
      <c r="V341" s="12">
        <f>'Solar 1MW'!V341*Control!$C$8</f>
        <v>0</v>
      </c>
      <c r="W341" s="12">
        <f>'Solar 1MW'!W341*Control!$C$8</f>
        <v>0</v>
      </c>
      <c r="X341" s="12">
        <f>'Solar 1MW'!X341*Control!$C$8</f>
        <v>0</v>
      </c>
      <c r="Y341" s="12">
        <f>'Solar 1MW'!Y341*Control!$C$8</f>
        <v>0</v>
      </c>
      <c r="Z341" s="12">
        <f>'Solar 1MW'!Z341*Control!$C$8</f>
        <v>0</v>
      </c>
      <c r="AB341" s="7">
        <f t="shared" si="5"/>
        <v>1662.1072456193513</v>
      </c>
    </row>
    <row r="342" spans="2:28" x14ac:dyDescent="0.2">
      <c r="B342" s="6">
        <v>44536</v>
      </c>
      <c r="C342" s="12">
        <f>'Solar 1MW'!C342*Control!$C$8</f>
        <v>0</v>
      </c>
      <c r="D342" s="12">
        <f>'Solar 1MW'!D342*Control!$C$8</f>
        <v>0</v>
      </c>
      <c r="E342" s="12">
        <f>'Solar 1MW'!E342*Control!$C$8</f>
        <v>0</v>
      </c>
      <c r="F342" s="12">
        <f>'Solar 1MW'!F342*Control!$C$8</f>
        <v>0</v>
      </c>
      <c r="G342" s="12">
        <f>'Solar 1MW'!G342*Control!$C$8</f>
        <v>0</v>
      </c>
      <c r="H342" s="12">
        <f>'Solar 1MW'!H342*Control!$C$8</f>
        <v>0</v>
      </c>
      <c r="I342" s="12">
        <f>'Solar 1MW'!I342*Control!$C$8</f>
        <v>0</v>
      </c>
      <c r="J342" s="12">
        <f>'Solar 1MW'!J342*Control!$C$8</f>
        <v>0</v>
      </c>
      <c r="K342" s="12">
        <f>'Solar 1MW'!K342*Control!$C$8</f>
        <v>3.5127608379931647</v>
      </c>
      <c r="L342" s="12">
        <f>'Solar 1MW'!L342*Control!$C$8</f>
        <v>48.947430040116558</v>
      </c>
      <c r="M342" s="12">
        <f>'Solar 1MW'!M342*Control!$C$8</f>
        <v>84.765557622053805</v>
      </c>
      <c r="N342" s="12">
        <f>'Solar 1MW'!N342*Control!$C$8</f>
        <v>74.98582382143924</v>
      </c>
      <c r="O342" s="12">
        <f>'Solar 1MW'!O342*Control!$C$8</f>
        <v>42.552655972340347</v>
      </c>
      <c r="P342" s="12">
        <f>'Solar 1MW'!P342*Control!$C$8</f>
        <v>384.75604100817554</v>
      </c>
      <c r="Q342" s="12">
        <f>'Solar 1MW'!Q342*Control!$C$8</f>
        <v>219.08648531059126</v>
      </c>
      <c r="R342" s="12">
        <f>'Solar 1MW'!R342*Control!$C$8</f>
        <v>25.361244541087114</v>
      </c>
      <c r="S342" s="12">
        <f>'Solar 1MW'!S342*Control!$C$8</f>
        <v>0</v>
      </c>
      <c r="T342" s="12">
        <f>'Solar 1MW'!T342*Control!$C$8</f>
        <v>0</v>
      </c>
      <c r="U342" s="12">
        <f>'Solar 1MW'!U342*Control!$C$8</f>
        <v>0</v>
      </c>
      <c r="V342" s="12">
        <f>'Solar 1MW'!V342*Control!$C$8</f>
        <v>0</v>
      </c>
      <c r="W342" s="12">
        <f>'Solar 1MW'!W342*Control!$C$8</f>
        <v>0</v>
      </c>
      <c r="X342" s="12">
        <f>'Solar 1MW'!X342*Control!$C$8</f>
        <v>0</v>
      </c>
      <c r="Y342" s="12">
        <f>'Solar 1MW'!Y342*Control!$C$8</f>
        <v>0</v>
      </c>
      <c r="Z342" s="12">
        <f>'Solar 1MW'!Z342*Control!$C$8</f>
        <v>0</v>
      </c>
      <c r="AB342" s="7">
        <f t="shared" si="5"/>
        <v>883.967999153797</v>
      </c>
    </row>
    <row r="343" spans="2:28" x14ac:dyDescent="0.2">
      <c r="B343" s="6">
        <v>44537</v>
      </c>
      <c r="C343" s="12">
        <f>'Solar 1MW'!C343*Control!$C$8</f>
        <v>0</v>
      </c>
      <c r="D343" s="12">
        <f>'Solar 1MW'!D343*Control!$C$8</f>
        <v>0</v>
      </c>
      <c r="E343" s="12">
        <f>'Solar 1MW'!E343*Control!$C$8</f>
        <v>0</v>
      </c>
      <c r="F343" s="12">
        <f>'Solar 1MW'!F343*Control!$C$8</f>
        <v>0</v>
      </c>
      <c r="G343" s="12">
        <f>'Solar 1MW'!G343*Control!$C$8</f>
        <v>0</v>
      </c>
      <c r="H343" s="12">
        <f>'Solar 1MW'!H343*Control!$C$8</f>
        <v>0</v>
      </c>
      <c r="I343" s="12">
        <f>'Solar 1MW'!I343*Control!$C$8</f>
        <v>0</v>
      </c>
      <c r="J343" s="12">
        <f>'Solar 1MW'!J343*Control!$C$8</f>
        <v>0</v>
      </c>
      <c r="K343" s="12">
        <f>'Solar 1MW'!K343*Control!$C$8</f>
        <v>18.982199840099188</v>
      </c>
      <c r="L343" s="12">
        <f>'Solar 1MW'!L343*Control!$C$8</f>
        <v>69.04877432720204</v>
      </c>
      <c r="M343" s="12">
        <f>'Solar 1MW'!M343*Control!$C$8</f>
        <v>200.6123440177536</v>
      </c>
      <c r="N343" s="12">
        <f>'Solar 1MW'!N343*Control!$C$8</f>
        <v>223.20757940912128</v>
      </c>
      <c r="O343" s="12">
        <f>'Solar 1MW'!O343*Control!$C$8</f>
        <v>117.30961750701007</v>
      </c>
      <c r="P343" s="12">
        <f>'Solar 1MW'!P343*Control!$C$8</f>
        <v>255.91679764535448</v>
      </c>
      <c r="Q343" s="12">
        <f>'Solar 1MW'!Q343*Control!$C$8</f>
        <v>223.88394218101743</v>
      </c>
      <c r="R343" s="12">
        <f>'Solar 1MW'!R343*Control!$C$8</f>
        <v>42.985213559018121</v>
      </c>
      <c r="S343" s="12">
        <f>'Solar 1MW'!S343*Control!$C$8</f>
        <v>0</v>
      </c>
      <c r="T343" s="12">
        <f>'Solar 1MW'!T343*Control!$C$8</f>
        <v>0</v>
      </c>
      <c r="U343" s="12">
        <f>'Solar 1MW'!U343*Control!$C$8</f>
        <v>0</v>
      </c>
      <c r="V343" s="12">
        <f>'Solar 1MW'!V343*Control!$C$8</f>
        <v>0</v>
      </c>
      <c r="W343" s="12">
        <f>'Solar 1MW'!W343*Control!$C$8</f>
        <v>0</v>
      </c>
      <c r="X343" s="12">
        <f>'Solar 1MW'!X343*Control!$C$8</f>
        <v>0</v>
      </c>
      <c r="Y343" s="12">
        <f>'Solar 1MW'!Y343*Control!$C$8</f>
        <v>0</v>
      </c>
      <c r="Z343" s="12">
        <f>'Solar 1MW'!Z343*Control!$C$8</f>
        <v>0</v>
      </c>
      <c r="AB343" s="7">
        <f t="shared" si="5"/>
        <v>1151.9464684865761</v>
      </c>
    </row>
    <row r="344" spans="2:28" x14ac:dyDescent="0.2">
      <c r="B344" s="6">
        <v>44538</v>
      </c>
      <c r="C344" s="12">
        <f>'Solar 1MW'!C344*Control!$C$8</f>
        <v>0</v>
      </c>
      <c r="D344" s="12">
        <f>'Solar 1MW'!D344*Control!$C$8</f>
        <v>0</v>
      </c>
      <c r="E344" s="12">
        <f>'Solar 1MW'!E344*Control!$C$8</f>
        <v>0</v>
      </c>
      <c r="F344" s="12">
        <f>'Solar 1MW'!F344*Control!$C$8</f>
        <v>0</v>
      </c>
      <c r="G344" s="12">
        <f>'Solar 1MW'!G344*Control!$C$8</f>
        <v>0</v>
      </c>
      <c r="H344" s="12">
        <f>'Solar 1MW'!H344*Control!$C$8</f>
        <v>0</v>
      </c>
      <c r="I344" s="12">
        <f>'Solar 1MW'!I344*Control!$C$8</f>
        <v>0</v>
      </c>
      <c r="J344" s="12">
        <f>'Solar 1MW'!J344*Control!$C$8</f>
        <v>0</v>
      </c>
      <c r="K344" s="12">
        <f>'Solar 1MW'!K344*Control!$C$8</f>
        <v>17.343199820760166</v>
      </c>
      <c r="L344" s="12">
        <f>'Solar 1MW'!L344*Control!$C$8</f>
        <v>180.97422958258304</v>
      </c>
      <c r="M344" s="12">
        <f>'Solar 1MW'!M344*Control!$C$8</f>
        <v>358.59810403926195</v>
      </c>
      <c r="N344" s="12">
        <f>'Solar 1MW'!N344*Control!$C$8</f>
        <v>483.73308152344259</v>
      </c>
      <c r="O344" s="12">
        <f>'Solar 1MW'!O344*Control!$C$8</f>
        <v>435.26303776535036</v>
      </c>
      <c r="P344" s="12">
        <f>'Solar 1MW'!P344*Control!$C$8</f>
        <v>321.98013815614058</v>
      </c>
      <c r="Q344" s="12">
        <f>'Solar 1MW'!Q344*Control!$C$8</f>
        <v>203.33352447212647</v>
      </c>
      <c r="R344" s="12">
        <f>'Solar 1MW'!R344*Control!$C$8</f>
        <v>21.660911004143685</v>
      </c>
      <c r="S344" s="12">
        <f>'Solar 1MW'!S344*Control!$C$8</f>
        <v>0</v>
      </c>
      <c r="T344" s="12">
        <f>'Solar 1MW'!T344*Control!$C$8</f>
        <v>0</v>
      </c>
      <c r="U344" s="12">
        <f>'Solar 1MW'!U344*Control!$C$8</f>
        <v>0</v>
      </c>
      <c r="V344" s="12">
        <f>'Solar 1MW'!V344*Control!$C$8</f>
        <v>0</v>
      </c>
      <c r="W344" s="12">
        <f>'Solar 1MW'!W344*Control!$C$8</f>
        <v>0</v>
      </c>
      <c r="X344" s="12">
        <f>'Solar 1MW'!X344*Control!$C$8</f>
        <v>0</v>
      </c>
      <c r="Y344" s="12">
        <f>'Solar 1MW'!Y344*Control!$C$8</f>
        <v>0</v>
      </c>
      <c r="Z344" s="12">
        <f>'Solar 1MW'!Z344*Control!$C$8</f>
        <v>0</v>
      </c>
      <c r="AB344" s="7">
        <f t="shared" si="5"/>
        <v>2022.8862263638089</v>
      </c>
    </row>
    <row r="345" spans="2:28" x14ac:dyDescent="0.2">
      <c r="B345" s="6">
        <v>44539</v>
      </c>
      <c r="C345" s="12">
        <f>'Solar 1MW'!C345*Control!$C$8</f>
        <v>0</v>
      </c>
      <c r="D345" s="12">
        <f>'Solar 1MW'!D345*Control!$C$8</f>
        <v>0</v>
      </c>
      <c r="E345" s="12">
        <f>'Solar 1MW'!E345*Control!$C$8</f>
        <v>0</v>
      </c>
      <c r="F345" s="12">
        <f>'Solar 1MW'!F345*Control!$C$8</f>
        <v>0</v>
      </c>
      <c r="G345" s="12">
        <f>'Solar 1MW'!G345*Control!$C$8</f>
        <v>0</v>
      </c>
      <c r="H345" s="12">
        <f>'Solar 1MW'!H345*Control!$C$8</f>
        <v>0</v>
      </c>
      <c r="I345" s="12">
        <f>'Solar 1MW'!I345*Control!$C$8</f>
        <v>0</v>
      </c>
      <c r="J345" s="12">
        <f>'Solar 1MW'!J345*Control!$C$8</f>
        <v>0</v>
      </c>
      <c r="K345" s="12">
        <f>'Solar 1MW'!K345*Control!$C$8</f>
        <v>2.6017159136158488</v>
      </c>
      <c r="L345" s="12">
        <f>'Solar 1MW'!L345*Control!$C$8</f>
        <v>42.764215955642754</v>
      </c>
      <c r="M345" s="12">
        <f>'Solar 1MW'!M345*Control!$C$8</f>
        <v>71.58513472181258</v>
      </c>
      <c r="N345" s="12">
        <f>'Solar 1MW'!N345*Control!$C$8</f>
        <v>95.776114373851485</v>
      </c>
      <c r="O345" s="12">
        <f>'Solar 1MW'!O345*Control!$C$8</f>
        <v>94.887405150313512</v>
      </c>
      <c r="P345" s="12">
        <f>'Solar 1MW'!P345*Control!$C$8</f>
        <v>80.746704407647655</v>
      </c>
      <c r="Q345" s="12">
        <f>'Solar 1MW'!Q345*Control!$C$8</f>
        <v>45.889641136474467</v>
      </c>
      <c r="R345" s="12">
        <f>'Solar 1MW'!R345*Control!$C$8</f>
        <v>4.645983068254969</v>
      </c>
      <c r="S345" s="12">
        <f>'Solar 1MW'!S345*Control!$C$8</f>
        <v>0</v>
      </c>
      <c r="T345" s="12">
        <f>'Solar 1MW'!T345*Control!$C$8</f>
        <v>0</v>
      </c>
      <c r="U345" s="12">
        <f>'Solar 1MW'!U345*Control!$C$8</f>
        <v>0</v>
      </c>
      <c r="V345" s="12">
        <f>'Solar 1MW'!V345*Control!$C$8</f>
        <v>0</v>
      </c>
      <c r="W345" s="12">
        <f>'Solar 1MW'!W345*Control!$C$8</f>
        <v>0</v>
      </c>
      <c r="X345" s="12">
        <f>'Solar 1MW'!X345*Control!$C$8</f>
        <v>0</v>
      </c>
      <c r="Y345" s="12">
        <f>'Solar 1MW'!Y345*Control!$C$8</f>
        <v>0</v>
      </c>
      <c r="Z345" s="12">
        <f>'Solar 1MW'!Z345*Control!$C$8</f>
        <v>0</v>
      </c>
      <c r="AB345" s="7">
        <f t="shared" si="5"/>
        <v>438.89691472761331</v>
      </c>
    </row>
    <row r="346" spans="2:28" x14ac:dyDescent="0.2">
      <c r="B346" s="6">
        <v>44540</v>
      </c>
      <c r="C346" s="12">
        <f>'Solar 1MW'!C346*Control!$C$8</f>
        <v>0</v>
      </c>
      <c r="D346" s="12">
        <f>'Solar 1MW'!D346*Control!$C$8</f>
        <v>0</v>
      </c>
      <c r="E346" s="12">
        <f>'Solar 1MW'!E346*Control!$C$8</f>
        <v>0</v>
      </c>
      <c r="F346" s="12">
        <f>'Solar 1MW'!F346*Control!$C$8</f>
        <v>0</v>
      </c>
      <c r="G346" s="12">
        <f>'Solar 1MW'!G346*Control!$C$8</f>
        <v>0</v>
      </c>
      <c r="H346" s="12">
        <f>'Solar 1MW'!H346*Control!$C$8</f>
        <v>0</v>
      </c>
      <c r="I346" s="12">
        <f>'Solar 1MW'!I346*Control!$C$8</f>
        <v>0</v>
      </c>
      <c r="J346" s="12">
        <f>'Solar 1MW'!J346*Control!$C$8</f>
        <v>0</v>
      </c>
      <c r="K346" s="12">
        <f>'Solar 1MW'!K346*Control!$C$8</f>
        <v>15.502863906531124</v>
      </c>
      <c r="L346" s="12">
        <f>'Solar 1MW'!L346*Control!$C$8</f>
        <v>185.84246860355643</v>
      </c>
      <c r="M346" s="12">
        <f>'Solar 1MW'!M346*Control!$C$8</f>
        <v>352.61307997632048</v>
      </c>
      <c r="N346" s="12">
        <f>'Solar 1MW'!N346*Control!$C$8</f>
        <v>402.36506712765771</v>
      </c>
      <c r="O346" s="12">
        <f>'Solar 1MW'!O346*Control!$C$8</f>
        <v>397.75636265869088</v>
      </c>
      <c r="P346" s="12">
        <f>'Solar 1MW'!P346*Control!$C$8</f>
        <v>341.500282340399</v>
      </c>
      <c r="Q346" s="12">
        <f>'Solar 1MW'!Q346*Control!$C$8</f>
        <v>203.4357653562503</v>
      </c>
      <c r="R346" s="12">
        <f>'Solar 1MW'!R346*Control!$C$8</f>
        <v>27.598746966720281</v>
      </c>
      <c r="S346" s="12">
        <f>'Solar 1MW'!S346*Control!$C$8</f>
        <v>0</v>
      </c>
      <c r="T346" s="12">
        <f>'Solar 1MW'!T346*Control!$C$8</f>
        <v>0</v>
      </c>
      <c r="U346" s="12">
        <f>'Solar 1MW'!U346*Control!$C$8</f>
        <v>0</v>
      </c>
      <c r="V346" s="12">
        <f>'Solar 1MW'!V346*Control!$C$8</f>
        <v>0</v>
      </c>
      <c r="W346" s="12">
        <f>'Solar 1MW'!W346*Control!$C$8</f>
        <v>0</v>
      </c>
      <c r="X346" s="12">
        <f>'Solar 1MW'!X346*Control!$C$8</f>
        <v>0</v>
      </c>
      <c r="Y346" s="12">
        <f>'Solar 1MW'!Y346*Control!$C$8</f>
        <v>0</v>
      </c>
      <c r="Z346" s="12">
        <f>'Solar 1MW'!Z346*Control!$C$8</f>
        <v>0</v>
      </c>
      <c r="AB346" s="7">
        <f t="shared" si="5"/>
        <v>1926.6146369361263</v>
      </c>
    </row>
    <row r="347" spans="2:28" x14ac:dyDescent="0.2">
      <c r="B347" s="6">
        <v>44541</v>
      </c>
      <c r="C347" s="12">
        <f>'Solar 1MW'!C347*Control!$C$8</f>
        <v>0</v>
      </c>
      <c r="D347" s="12">
        <f>'Solar 1MW'!D347*Control!$C$8</f>
        <v>0</v>
      </c>
      <c r="E347" s="12">
        <f>'Solar 1MW'!E347*Control!$C$8</f>
        <v>0</v>
      </c>
      <c r="F347" s="12">
        <f>'Solar 1MW'!F347*Control!$C$8</f>
        <v>0</v>
      </c>
      <c r="G347" s="12">
        <f>'Solar 1MW'!G347*Control!$C$8</f>
        <v>0</v>
      </c>
      <c r="H347" s="12">
        <f>'Solar 1MW'!H347*Control!$C$8</f>
        <v>0</v>
      </c>
      <c r="I347" s="12">
        <f>'Solar 1MW'!I347*Control!$C$8</f>
        <v>0</v>
      </c>
      <c r="J347" s="12">
        <f>'Solar 1MW'!J347*Control!$C$8</f>
        <v>0</v>
      </c>
      <c r="K347" s="12">
        <f>'Solar 1MW'!K347*Control!$C$8</f>
        <v>11.100214142490884</v>
      </c>
      <c r="L347" s="12">
        <f>'Solar 1MW'!L347*Control!$C$8</f>
        <v>158.66998747679861</v>
      </c>
      <c r="M347" s="12">
        <f>'Solar 1MW'!M347*Control!$C$8</f>
        <v>286.0621290950977</v>
      </c>
      <c r="N347" s="12">
        <f>'Solar 1MW'!N347*Control!$C$8</f>
        <v>376.48239407753897</v>
      </c>
      <c r="O347" s="12">
        <f>'Solar 1MW'!O347*Control!$C$8</f>
        <v>390.37142495159247</v>
      </c>
      <c r="P347" s="12">
        <f>'Solar 1MW'!P347*Control!$C$8</f>
        <v>331.71661619808737</v>
      </c>
      <c r="Q347" s="12">
        <f>'Solar 1MW'!Q347*Control!$C$8</f>
        <v>196.45192650225292</v>
      </c>
      <c r="R347" s="12">
        <f>'Solar 1MW'!R347*Control!$C$8</f>
        <v>28.40251760960151</v>
      </c>
      <c r="S347" s="12">
        <f>'Solar 1MW'!S347*Control!$C$8</f>
        <v>0</v>
      </c>
      <c r="T347" s="12">
        <f>'Solar 1MW'!T347*Control!$C$8</f>
        <v>0</v>
      </c>
      <c r="U347" s="12">
        <f>'Solar 1MW'!U347*Control!$C$8</f>
        <v>0</v>
      </c>
      <c r="V347" s="12">
        <f>'Solar 1MW'!V347*Control!$C$8</f>
        <v>0</v>
      </c>
      <c r="W347" s="12">
        <f>'Solar 1MW'!W347*Control!$C$8</f>
        <v>0</v>
      </c>
      <c r="X347" s="12">
        <f>'Solar 1MW'!X347*Control!$C$8</f>
        <v>0</v>
      </c>
      <c r="Y347" s="12">
        <f>'Solar 1MW'!Y347*Control!$C$8</f>
        <v>0</v>
      </c>
      <c r="Z347" s="12">
        <f>'Solar 1MW'!Z347*Control!$C$8</f>
        <v>0</v>
      </c>
      <c r="AB347" s="7">
        <f t="shared" si="5"/>
        <v>1779.2572100534605</v>
      </c>
    </row>
    <row r="348" spans="2:28" x14ac:dyDescent="0.2">
      <c r="B348" s="6">
        <v>44542</v>
      </c>
      <c r="C348" s="12">
        <f>'Solar 1MW'!C348*Control!$C$8</f>
        <v>0</v>
      </c>
      <c r="D348" s="12">
        <f>'Solar 1MW'!D348*Control!$C$8</f>
        <v>0</v>
      </c>
      <c r="E348" s="12">
        <f>'Solar 1MW'!E348*Control!$C$8</f>
        <v>0</v>
      </c>
      <c r="F348" s="12">
        <f>'Solar 1MW'!F348*Control!$C$8</f>
        <v>0</v>
      </c>
      <c r="G348" s="12">
        <f>'Solar 1MW'!G348*Control!$C$8</f>
        <v>0</v>
      </c>
      <c r="H348" s="12">
        <f>'Solar 1MW'!H348*Control!$C$8</f>
        <v>0</v>
      </c>
      <c r="I348" s="12">
        <f>'Solar 1MW'!I348*Control!$C$8</f>
        <v>0</v>
      </c>
      <c r="J348" s="12">
        <f>'Solar 1MW'!J348*Control!$C$8</f>
        <v>0</v>
      </c>
      <c r="K348" s="12">
        <f>'Solar 1MW'!K348*Control!$C$8</f>
        <v>11.547714627617518</v>
      </c>
      <c r="L348" s="12">
        <f>'Solar 1MW'!L348*Control!$C$8</f>
        <v>137.89149394947759</v>
      </c>
      <c r="M348" s="12">
        <f>'Solar 1MW'!M348*Control!$C$8</f>
        <v>193.26672972762574</v>
      </c>
      <c r="N348" s="12">
        <f>'Solar 1MW'!N348*Control!$C$8</f>
        <v>266.78579009605761</v>
      </c>
      <c r="O348" s="12">
        <f>'Solar 1MW'!O348*Control!$C$8</f>
        <v>325.67653935138691</v>
      </c>
      <c r="P348" s="12">
        <f>'Solar 1MW'!P348*Control!$C$8</f>
        <v>322.44415447639489</v>
      </c>
      <c r="Q348" s="12">
        <f>'Solar 1MW'!Q348*Control!$C$8</f>
        <v>197.90689293016902</v>
      </c>
      <c r="R348" s="12">
        <f>'Solar 1MW'!R348*Control!$C$8</f>
        <v>30.222405347005783</v>
      </c>
      <c r="S348" s="12">
        <f>'Solar 1MW'!S348*Control!$C$8</f>
        <v>0</v>
      </c>
      <c r="T348" s="12">
        <f>'Solar 1MW'!T348*Control!$C$8</f>
        <v>0</v>
      </c>
      <c r="U348" s="12">
        <f>'Solar 1MW'!U348*Control!$C$8</f>
        <v>0</v>
      </c>
      <c r="V348" s="12">
        <f>'Solar 1MW'!V348*Control!$C$8</f>
        <v>0</v>
      </c>
      <c r="W348" s="12">
        <f>'Solar 1MW'!W348*Control!$C$8</f>
        <v>0</v>
      </c>
      <c r="X348" s="12">
        <f>'Solar 1MW'!X348*Control!$C$8</f>
        <v>0</v>
      </c>
      <c r="Y348" s="12">
        <f>'Solar 1MW'!Y348*Control!$C$8</f>
        <v>0</v>
      </c>
      <c r="Z348" s="12">
        <f>'Solar 1MW'!Z348*Control!$C$8</f>
        <v>0</v>
      </c>
      <c r="AB348" s="7">
        <f t="shared" si="5"/>
        <v>1485.7417205057352</v>
      </c>
    </row>
    <row r="349" spans="2:28" x14ac:dyDescent="0.2">
      <c r="B349" s="6">
        <v>44543</v>
      </c>
      <c r="C349" s="12">
        <f>'Solar 1MW'!C349*Control!$C$8</f>
        <v>0</v>
      </c>
      <c r="D349" s="12">
        <f>'Solar 1MW'!D349*Control!$C$8</f>
        <v>0</v>
      </c>
      <c r="E349" s="12">
        <f>'Solar 1MW'!E349*Control!$C$8</f>
        <v>0</v>
      </c>
      <c r="F349" s="12">
        <f>'Solar 1MW'!F349*Control!$C$8</f>
        <v>0</v>
      </c>
      <c r="G349" s="12">
        <f>'Solar 1MW'!G349*Control!$C$8</f>
        <v>0</v>
      </c>
      <c r="H349" s="12">
        <f>'Solar 1MW'!H349*Control!$C$8</f>
        <v>0</v>
      </c>
      <c r="I349" s="12">
        <f>'Solar 1MW'!I349*Control!$C$8</f>
        <v>0</v>
      </c>
      <c r="J349" s="12">
        <f>'Solar 1MW'!J349*Control!$C$8</f>
        <v>0</v>
      </c>
      <c r="K349" s="12">
        <f>'Solar 1MW'!K349*Control!$C$8</f>
        <v>0.34673029679750289</v>
      </c>
      <c r="L349" s="12">
        <f>'Solar 1MW'!L349*Control!$C$8</f>
        <v>20.570079417376299</v>
      </c>
      <c r="M349" s="12">
        <f>'Solar 1MW'!M349*Control!$C$8</f>
        <v>43.332832565039155</v>
      </c>
      <c r="N349" s="12">
        <f>'Solar 1MW'!N349*Control!$C$8</f>
        <v>53.34536099412032</v>
      </c>
      <c r="O349" s="12">
        <f>'Solar 1MW'!O349*Control!$C$8</f>
        <v>56.573027059075869</v>
      </c>
      <c r="P349" s="12">
        <f>'Solar 1MW'!P349*Control!$C$8</f>
        <v>43.195987073981101</v>
      </c>
      <c r="Q349" s="12">
        <f>'Solar 1MW'!Q349*Control!$C$8</f>
        <v>30.183868398374493</v>
      </c>
      <c r="R349" s="12">
        <f>'Solar 1MW'!R349*Control!$C$8</f>
        <v>2.5743468154042377</v>
      </c>
      <c r="S349" s="12">
        <f>'Solar 1MW'!S349*Control!$C$8</f>
        <v>0</v>
      </c>
      <c r="T349" s="12">
        <f>'Solar 1MW'!T349*Control!$C$8</f>
        <v>0</v>
      </c>
      <c r="U349" s="12">
        <f>'Solar 1MW'!U349*Control!$C$8</f>
        <v>0</v>
      </c>
      <c r="V349" s="12">
        <f>'Solar 1MW'!V349*Control!$C$8</f>
        <v>0</v>
      </c>
      <c r="W349" s="12">
        <f>'Solar 1MW'!W349*Control!$C$8</f>
        <v>0</v>
      </c>
      <c r="X349" s="12">
        <f>'Solar 1MW'!X349*Control!$C$8</f>
        <v>0</v>
      </c>
      <c r="Y349" s="12">
        <f>'Solar 1MW'!Y349*Control!$C$8</f>
        <v>0</v>
      </c>
      <c r="Z349" s="12">
        <f>'Solar 1MW'!Z349*Control!$C$8</f>
        <v>0</v>
      </c>
      <c r="AB349" s="7">
        <f t="shared" si="5"/>
        <v>250.12223262016897</v>
      </c>
    </row>
    <row r="350" spans="2:28" x14ac:dyDescent="0.2">
      <c r="B350" s="6">
        <v>44544</v>
      </c>
      <c r="C350" s="12">
        <f>'Solar 1MW'!C350*Control!$C$8</f>
        <v>0</v>
      </c>
      <c r="D350" s="12">
        <f>'Solar 1MW'!D350*Control!$C$8</f>
        <v>0</v>
      </c>
      <c r="E350" s="12">
        <f>'Solar 1MW'!E350*Control!$C$8</f>
        <v>0</v>
      </c>
      <c r="F350" s="12">
        <f>'Solar 1MW'!F350*Control!$C$8</f>
        <v>0</v>
      </c>
      <c r="G350" s="12">
        <f>'Solar 1MW'!G350*Control!$C$8</f>
        <v>0</v>
      </c>
      <c r="H350" s="12">
        <f>'Solar 1MW'!H350*Control!$C$8</f>
        <v>0</v>
      </c>
      <c r="I350" s="12">
        <f>'Solar 1MW'!I350*Control!$C$8</f>
        <v>0</v>
      </c>
      <c r="J350" s="12">
        <f>'Solar 1MW'!J350*Control!$C$8</f>
        <v>0</v>
      </c>
      <c r="K350" s="12">
        <f>'Solar 1MW'!K350*Control!$C$8</f>
        <v>6.4155368319367394</v>
      </c>
      <c r="L350" s="12">
        <f>'Solar 1MW'!L350*Control!$C$8</f>
        <v>106.25187265484756</v>
      </c>
      <c r="M350" s="12">
        <f>'Solar 1MW'!M350*Control!$C$8</f>
        <v>161.94956045215548</v>
      </c>
      <c r="N350" s="12">
        <f>'Solar 1MW'!N350*Control!$C$8</f>
        <v>364.03260026461356</v>
      </c>
      <c r="O350" s="12">
        <f>'Solar 1MW'!O350*Control!$C$8</f>
        <v>250.54521888715604</v>
      </c>
      <c r="P350" s="12">
        <f>'Solar 1MW'!P350*Control!$C$8</f>
        <v>268.49242639258625</v>
      </c>
      <c r="Q350" s="12">
        <f>'Solar 1MW'!Q350*Control!$C$8</f>
        <v>215.3114372814035</v>
      </c>
      <c r="R350" s="12">
        <f>'Solar 1MW'!R350*Control!$C$8</f>
        <v>80.58941073976483</v>
      </c>
      <c r="S350" s="12">
        <f>'Solar 1MW'!S350*Control!$C$8</f>
        <v>0</v>
      </c>
      <c r="T350" s="12">
        <f>'Solar 1MW'!T350*Control!$C$8</f>
        <v>0</v>
      </c>
      <c r="U350" s="12">
        <f>'Solar 1MW'!U350*Control!$C$8</f>
        <v>0</v>
      </c>
      <c r="V350" s="12">
        <f>'Solar 1MW'!V350*Control!$C$8</f>
        <v>0</v>
      </c>
      <c r="W350" s="12">
        <f>'Solar 1MW'!W350*Control!$C$8</f>
        <v>0</v>
      </c>
      <c r="X350" s="12">
        <f>'Solar 1MW'!X350*Control!$C$8</f>
        <v>0</v>
      </c>
      <c r="Y350" s="12">
        <f>'Solar 1MW'!Y350*Control!$C$8</f>
        <v>0</v>
      </c>
      <c r="Z350" s="12">
        <f>'Solar 1MW'!Z350*Control!$C$8</f>
        <v>0</v>
      </c>
      <c r="AB350" s="7">
        <f t="shared" si="5"/>
        <v>1453.5880635044639</v>
      </c>
    </row>
    <row r="351" spans="2:28" x14ac:dyDescent="0.2">
      <c r="B351" s="6">
        <v>44545</v>
      </c>
      <c r="C351" s="12">
        <f>'Solar 1MW'!C351*Control!$C$8</f>
        <v>0</v>
      </c>
      <c r="D351" s="12">
        <f>'Solar 1MW'!D351*Control!$C$8</f>
        <v>0</v>
      </c>
      <c r="E351" s="12">
        <f>'Solar 1MW'!E351*Control!$C$8</f>
        <v>0</v>
      </c>
      <c r="F351" s="12">
        <f>'Solar 1MW'!F351*Control!$C$8</f>
        <v>0</v>
      </c>
      <c r="G351" s="12">
        <f>'Solar 1MW'!G351*Control!$C$8</f>
        <v>0</v>
      </c>
      <c r="H351" s="12">
        <f>'Solar 1MW'!H351*Control!$C$8</f>
        <v>0</v>
      </c>
      <c r="I351" s="12">
        <f>'Solar 1MW'!I351*Control!$C$8</f>
        <v>0</v>
      </c>
      <c r="J351" s="12">
        <f>'Solar 1MW'!J351*Control!$C$8</f>
        <v>0</v>
      </c>
      <c r="K351" s="12">
        <f>'Solar 1MW'!K351*Control!$C$8</f>
        <v>3.4324624205389833</v>
      </c>
      <c r="L351" s="12">
        <f>'Solar 1MW'!L351*Control!$C$8</f>
        <v>91.316838889373415</v>
      </c>
      <c r="M351" s="12">
        <f>'Solar 1MW'!M351*Control!$C$8</f>
        <v>232.48004113081373</v>
      </c>
      <c r="N351" s="12">
        <f>'Solar 1MW'!N351*Control!$C$8</f>
        <v>298.81864556039466</v>
      </c>
      <c r="O351" s="12">
        <f>'Solar 1MW'!O351*Control!$C$8</f>
        <v>258.33912013075002</v>
      </c>
      <c r="P351" s="12">
        <f>'Solar 1MW'!P351*Control!$C$8</f>
        <v>38.662783565598119</v>
      </c>
      <c r="Q351" s="12">
        <f>'Solar 1MW'!Q351*Control!$C$8</f>
        <v>82.830845507095063</v>
      </c>
      <c r="R351" s="12">
        <f>'Solar 1MW'!R351*Control!$C$8</f>
        <v>25.015984940084312</v>
      </c>
      <c r="S351" s="12">
        <f>'Solar 1MW'!S351*Control!$C$8</f>
        <v>0</v>
      </c>
      <c r="T351" s="12">
        <f>'Solar 1MW'!T351*Control!$C$8</f>
        <v>0</v>
      </c>
      <c r="U351" s="12">
        <f>'Solar 1MW'!U351*Control!$C$8</f>
        <v>0</v>
      </c>
      <c r="V351" s="12">
        <f>'Solar 1MW'!V351*Control!$C$8</f>
        <v>0</v>
      </c>
      <c r="W351" s="12">
        <f>'Solar 1MW'!W351*Control!$C$8</f>
        <v>0</v>
      </c>
      <c r="X351" s="12">
        <f>'Solar 1MW'!X351*Control!$C$8</f>
        <v>0</v>
      </c>
      <c r="Y351" s="12">
        <f>'Solar 1MW'!Y351*Control!$C$8</f>
        <v>0</v>
      </c>
      <c r="Z351" s="12">
        <f>'Solar 1MW'!Z351*Control!$C$8</f>
        <v>0</v>
      </c>
      <c r="AB351" s="7">
        <f t="shared" si="5"/>
        <v>1030.8967221446483</v>
      </c>
    </row>
    <row r="352" spans="2:28" x14ac:dyDescent="0.2">
      <c r="B352" s="6">
        <v>44546</v>
      </c>
      <c r="C352" s="12">
        <f>'Solar 1MW'!C352*Control!$C$8</f>
        <v>0</v>
      </c>
      <c r="D352" s="12">
        <f>'Solar 1MW'!D352*Control!$C$8</f>
        <v>0</v>
      </c>
      <c r="E352" s="12">
        <f>'Solar 1MW'!E352*Control!$C$8</f>
        <v>0</v>
      </c>
      <c r="F352" s="12">
        <f>'Solar 1MW'!F352*Control!$C$8</f>
        <v>0</v>
      </c>
      <c r="G352" s="12">
        <f>'Solar 1MW'!G352*Control!$C$8</f>
        <v>0</v>
      </c>
      <c r="H352" s="12">
        <f>'Solar 1MW'!H352*Control!$C$8</f>
        <v>0</v>
      </c>
      <c r="I352" s="12">
        <f>'Solar 1MW'!I352*Control!$C$8</f>
        <v>0</v>
      </c>
      <c r="J352" s="12">
        <f>'Solar 1MW'!J352*Control!$C$8</f>
        <v>0</v>
      </c>
      <c r="K352" s="12">
        <f>'Solar 1MW'!K352*Control!$C$8</f>
        <v>1.8366395130337936</v>
      </c>
      <c r="L352" s="12">
        <f>'Solar 1MW'!L352*Control!$C$8</f>
        <v>110.30218460283027</v>
      </c>
      <c r="M352" s="12">
        <f>'Solar 1MW'!M352*Control!$C$8</f>
        <v>132.02444013744827</v>
      </c>
      <c r="N352" s="12">
        <f>'Solar 1MW'!N352*Control!$C$8</f>
        <v>190.04220953602783</v>
      </c>
      <c r="O352" s="12">
        <f>'Solar 1MW'!O352*Control!$C$8</f>
        <v>167.76942616381996</v>
      </c>
      <c r="P352" s="12">
        <f>'Solar 1MW'!P352*Control!$C$8</f>
        <v>184.34031407527547</v>
      </c>
      <c r="Q352" s="12">
        <f>'Solar 1MW'!Q352*Control!$C$8</f>
        <v>124.70241989750279</v>
      </c>
      <c r="R352" s="12">
        <f>'Solar 1MW'!R352*Control!$C$8</f>
        <v>17.936983417017824</v>
      </c>
      <c r="S352" s="12">
        <f>'Solar 1MW'!S352*Control!$C$8</f>
        <v>0</v>
      </c>
      <c r="T352" s="12">
        <f>'Solar 1MW'!T352*Control!$C$8</f>
        <v>0</v>
      </c>
      <c r="U352" s="12">
        <f>'Solar 1MW'!U352*Control!$C$8</f>
        <v>0</v>
      </c>
      <c r="V352" s="12">
        <f>'Solar 1MW'!V352*Control!$C$8</f>
        <v>0</v>
      </c>
      <c r="W352" s="12">
        <f>'Solar 1MW'!W352*Control!$C$8</f>
        <v>0</v>
      </c>
      <c r="X352" s="12">
        <f>'Solar 1MW'!X352*Control!$C$8</f>
        <v>0</v>
      </c>
      <c r="Y352" s="12">
        <f>'Solar 1MW'!Y352*Control!$C$8</f>
        <v>0</v>
      </c>
      <c r="Z352" s="12">
        <f>'Solar 1MW'!Z352*Control!$C$8</f>
        <v>0</v>
      </c>
      <c r="AB352" s="7">
        <f t="shared" si="5"/>
        <v>928.95461734295611</v>
      </c>
    </row>
    <row r="353" spans="2:28" x14ac:dyDescent="0.2">
      <c r="B353" s="6">
        <v>44547</v>
      </c>
      <c r="C353" s="12">
        <f>'Solar 1MW'!C353*Control!$C$8</f>
        <v>0</v>
      </c>
      <c r="D353" s="12">
        <f>'Solar 1MW'!D353*Control!$C$8</f>
        <v>0</v>
      </c>
      <c r="E353" s="12">
        <f>'Solar 1MW'!E353*Control!$C$8</f>
        <v>0</v>
      </c>
      <c r="F353" s="12">
        <f>'Solar 1MW'!F353*Control!$C$8</f>
        <v>0</v>
      </c>
      <c r="G353" s="12">
        <f>'Solar 1MW'!G353*Control!$C$8</f>
        <v>0</v>
      </c>
      <c r="H353" s="12">
        <f>'Solar 1MW'!H353*Control!$C$8</f>
        <v>0</v>
      </c>
      <c r="I353" s="12">
        <f>'Solar 1MW'!I353*Control!$C$8</f>
        <v>0</v>
      </c>
      <c r="J353" s="12">
        <f>'Solar 1MW'!J353*Control!$C$8</f>
        <v>0</v>
      </c>
      <c r="K353" s="12">
        <f>'Solar 1MW'!K353*Control!$C$8</f>
        <v>9.6719876381148424</v>
      </c>
      <c r="L353" s="12">
        <f>'Solar 1MW'!L353*Control!$C$8</f>
        <v>147.43135490657087</v>
      </c>
      <c r="M353" s="12">
        <f>'Solar 1MW'!M353*Control!$C$8</f>
        <v>313.25033958864378</v>
      </c>
      <c r="N353" s="12">
        <f>'Solar 1MW'!N353*Control!$C$8</f>
        <v>370.34007634671474</v>
      </c>
      <c r="O353" s="12">
        <f>'Solar 1MW'!O353*Control!$C$8</f>
        <v>350.56039761044963</v>
      </c>
      <c r="P353" s="12">
        <f>'Solar 1MW'!P353*Control!$C$8</f>
        <v>156.00385980618478</v>
      </c>
      <c r="Q353" s="12">
        <f>'Solar 1MW'!Q353*Control!$C$8</f>
        <v>100.24325454172369</v>
      </c>
      <c r="R353" s="12">
        <f>'Solar 1MW'!R353*Control!$C$8</f>
        <v>3.4111491285408611</v>
      </c>
      <c r="S353" s="12">
        <f>'Solar 1MW'!S353*Control!$C$8</f>
        <v>0</v>
      </c>
      <c r="T353" s="12">
        <f>'Solar 1MW'!T353*Control!$C$8</f>
        <v>0</v>
      </c>
      <c r="U353" s="12">
        <f>'Solar 1MW'!U353*Control!$C$8</f>
        <v>0</v>
      </c>
      <c r="V353" s="12">
        <f>'Solar 1MW'!V353*Control!$C$8</f>
        <v>0</v>
      </c>
      <c r="W353" s="12">
        <f>'Solar 1MW'!W353*Control!$C$8</f>
        <v>0</v>
      </c>
      <c r="X353" s="12">
        <f>'Solar 1MW'!X353*Control!$C$8</f>
        <v>0</v>
      </c>
      <c r="Y353" s="12">
        <f>'Solar 1MW'!Y353*Control!$C$8</f>
        <v>0</v>
      </c>
      <c r="Z353" s="12">
        <f>'Solar 1MW'!Z353*Control!$C$8</f>
        <v>0</v>
      </c>
      <c r="AB353" s="7">
        <f t="shared" si="5"/>
        <v>1450.9124195669431</v>
      </c>
    </row>
    <row r="354" spans="2:28" x14ac:dyDescent="0.2">
      <c r="B354" s="6">
        <v>44548</v>
      </c>
      <c r="C354" s="12">
        <f>'Solar 1MW'!C354*Control!$C$8</f>
        <v>0</v>
      </c>
      <c r="D354" s="12">
        <f>'Solar 1MW'!D354*Control!$C$8</f>
        <v>0</v>
      </c>
      <c r="E354" s="12">
        <f>'Solar 1MW'!E354*Control!$C$8</f>
        <v>0</v>
      </c>
      <c r="F354" s="12">
        <f>'Solar 1MW'!F354*Control!$C$8</f>
        <v>0</v>
      </c>
      <c r="G354" s="12">
        <f>'Solar 1MW'!G354*Control!$C$8</f>
        <v>0</v>
      </c>
      <c r="H354" s="12">
        <f>'Solar 1MW'!H354*Control!$C$8</f>
        <v>0</v>
      </c>
      <c r="I354" s="12">
        <f>'Solar 1MW'!I354*Control!$C$8</f>
        <v>0</v>
      </c>
      <c r="J354" s="12">
        <f>'Solar 1MW'!J354*Control!$C$8</f>
        <v>0</v>
      </c>
      <c r="K354" s="12">
        <f>'Solar 1MW'!K354*Control!$C$8</f>
        <v>0.85575620011650344</v>
      </c>
      <c r="L354" s="12">
        <f>'Solar 1MW'!L354*Control!$C$8</f>
        <v>34.719431311775722</v>
      </c>
      <c r="M354" s="12">
        <f>'Solar 1MW'!M354*Control!$C$8</f>
        <v>68.727895244721083</v>
      </c>
      <c r="N354" s="12">
        <f>'Solar 1MW'!N354*Control!$C$8</f>
        <v>87.077774539931312</v>
      </c>
      <c r="O354" s="12">
        <f>'Solar 1MW'!O354*Control!$C$8</f>
        <v>87.187880107449274</v>
      </c>
      <c r="P354" s="12">
        <f>'Solar 1MW'!P354*Control!$C$8</f>
        <v>65.675611619454884</v>
      </c>
      <c r="Q354" s="12">
        <f>'Solar 1MW'!Q354*Control!$C$8</f>
        <v>38.159443828373085</v>
      </c>
      <c r="R354" s="12">
        <f>'Solar 1MW'!R354*Control!$C$8</f>
        <v>4.6970248634829463</v>
      </c>
      <c r="S354" s="12">
        <f>'Solar 1MW'!S354*Control!$C$8</f>
        <v>0</v>
      </c>
      <c r="T354" s="12">
        <f>'Solar 1MW'!T354*Control!$C$8</f>
        <v>0</v>
      </c>
      <c r="U354" s="12">
        <f>'Solar 1MW'!U354*Control!$C$8</f>
        <v>0</v>
      </c>
      <c r="V354" s="12">
        <f>'Solar 1MW'!V354*Control!$C$8</f>
        <v>0</v>
      </c>
      <c r="W354" s="12">
        <f>'Solar 1MW'!W354*Control!$C$8</f>
        <v>0</v>
      </c>
      <c r="X354" s="12">
        <f>'Solar 1MW'!X354*Control!$C$8</f>
        <v>0</v>
      </c>
      <c r="Y354" s="12">
        <f>'Solar 1MW'!Y354*Control!$C$8</f>
        <v>0</v>
      </c>
      <c r="Z354" s="12">
        <f>'Solar 1MW'!Z354*Control!$C$8</f>
        <v>0</v>
      </c>
      <c r="AB354" s="7">
        <f t="shared" si="5"/>
        <v>387.1008177153048</v>
      </c>
    </row>
    <row r="355" spans="2:28" x14ac:dyDescent="0.2">
      <c r="B355" s="6">
        <v>44549</v>
      </c>
      <c r="C355" s="12">
        <f>'Solar 1MW'!C355*Control!$C$8</f>
        <v>0</v>
      </c>
      <c r="D355" s="12">
        <f>'Solar 1MW'!D355*Control!$C$8</f>
        <v>0</v>
      </c>
      <c r="E355" s="12">
        <f>'Solar 1MW'!E355*Control!$C$8</f>
        <v>0</v>
      </c>
      <c r="F355" s="12">
        <f>'Solar 1MW'!F355*Control!$C$8</f>
        <v>0</v>
      </c>
      <c r="G355" s="12">
        <f>'Solar 1MW'!G355*Control!$C$8</f>
        <v>0</v>
      </c>
      <c r="H355" s="12">
        <f>'Solar 1MW'!H355*Control!$C$8</f>
        <v>0</v>
      </c>
      <c r="I355" s="12">
        <f>'Solar 1MW'!I355*Control!$C$8</f>
        <v>0</v>
      </c>
      <c r="J355" s="12">
        <f>'Solar 1MW'!J355*Control!$C$8</f>
        <v>0</v>
      </c>
      <c r="K355" s="12">
        <f>'Solar 1MW'!K355*Control!$C$8</f>
        <v>5.5431861498585979</v>
      </c>
      <c r="L355" s="12">
        <f>'Solar 1MW'!L355*Control!$C$8</f>
        <v>124.45861471228442</v>
      </c>
      <c r="M355" s="12">
        <f>'Solar 1MW'!M355*Control!$C$8</f>
        <v>310.69431748554797</v>
      </c>
      <c r="N355" s="12">
        <f>'Solar 1MW'!N355*Control!$C$8</f>
        <v>349.40428915151085</v>
      </c>
      <c r="O355" s="12">
        <f>'Solar 1MW'!O355*Control!$C$8</f>
        <v>330.57623710593685</v>
      </c>
      <c r="P355" s="12">
        <f>'Solar 1MW'!P355*Control!$C$8</f>
        <v>269.34967688254773</v>
      </c>
      <c r="Q355" s="12">
        <f>'Solar 1MW'!Q355*Control!$C$8</f>
        <v>149.389661071712</v>
      </c>
      <c r="R355" s="12">
        <f>'Solar 1MW'!R355*Control!$C$8</f>
        <v>8.1973595017133665</v>
      </c>
      <c r="S355" s="12">
        <f>'Solar 1MW'!S355*Control!$C$8</f>
        <v>0</v>
      </c>
      <c r="T355" s="12">
        <f>'Solar 1MW'!T355*Control!$C$8</f>
        <v>0</v>
      </c>
      <c r="U355" s="12">
        <f>'Solar 1MW'!U355*Control!$C$8</f>
        <v>0</v>
      </c>
      <c r="V355" s="12">
        <f>'Solar 1MW'!V355*Control!$C$8</f>
        <v>0</v>
      </c>
      <c r="W355" s="12">
        <f>'Solar 1MW'!W355*Control!$C$8</f>
        <v>0</v>
      </c>
      <c r="X355" s="12">
        <f>'Solar 1MW'!X355*Control!$C$8</f>
        <v>0</v>
      </c>
      <c r="Y355" s="12">
        <f>'Solar 1MW'!Y355*Control!$C$8</f>
        <v>0</v>
      </c>
      <c r="Z355" s="12">
        <f>'Solar 1MW'!Z355*Control!$C$8</f>
        <v>0</v>
      </c>
      <c r="AB355" s="7">
        <f t="shared" si="5"/>
        <v>1547.6133420611118</v>
      </c>
    </row>
    <row r="356" spans="2:28" x14ac:dyDescent="0.2">
      <c r="B356" s="6">
        <v>44550</v>
      </c>
      <c r="C356" s="12">
        <f>'Solar 1MW'!C356*Control!$C$8</f>
        <v>0</v>
      </c>
      <c r="D356" s="12">
        <f>'Solar 1MW'!D356*Control!$C$8</f>
        <v>0</v>
      </c>
      <c r="E356" s="12">
        <f>'Solar 1MW'!E356*Control!$C$8</f>
        <v>0</v>
      </c>
      <c r="F356" s="12">
        <f>'Solar 1MW'!F356*Control!$C$8</f>
        <v>0</v>
      </c>
      <c r="G356" s="12">
        <f>'Solar 1MW'!G356*Control!$C$8</f>
        <v>0</v>
      </c>
      <c r="H356" s="12">
        <f>'Solar 1MW'!H356*Control!$C$8</f>
        <v>0</v>
      </c>
      <c r="I356" s="12">
        <f>'Solar 1MW'!I356*Control!$C$8</f>
        <v>0</v>
      </c>
      <c r="J356" s="12">
        <f>'Solar 1MW'!J356*Control!$C$8</f>
        <v>0</v>
      </c>
      <c r="K356" s="12">
        <f>'Solar 1MW'!K356*Control!$C$8</f>
        <v>9.9197251650302896</v>
      </c>
      <c r="L356" s="12">
        <f>'Solar 1MW'!L356*Control!$C$8</f>
        <v>150.82889813283984</v>
      </c>
      <c r="M356" s="12">
        <f>'Solar 1MW'!M356*Control!$C$8</f>
        <v>317.45794520450937</v>
      </c>
      <c r="N356" s="12">
        <f>'Solar 1MW'!N356*Control!$C$8</f>
        <v>404.18180899170432</v>
      </c>
      <c r="O356" s="12">
        <f>'Solar 1MW'!O356*Control!$C$8</f>
        <v>362.83716838870407</v>
      </c>
      <c r="P356" s="12">
        <f>'Solar 1MW'!P356*Control!$C$8</f>
        <v>258.79527176761019</v>
      </c>
      <c r="Q356" s="12">
        <f>'Solar 1MW'!Q356*Control!$C$8</f>
        <v>174.09263161270951</v>
      </c>
      <c r="R356" s="12">
        <f>'Solar 1MW'!R356*Control!$C$8</f>
        <v>12.320813005261597</v>
      </c>
      <c r="S356" s="12">
        <f>'Solar 1MW'!S356*Control!$C$8</f>
        <v>0</v>
      </c>
      <c r="T356" s="12">
        <f>'Solar 1MW'!T356*Control!$C$8</f>
        <v>0</v>
      </c>
      <c r="U356" s="12">
        <f>'Solar 1MW'!U356*Control!$C$8</f>
        <v>0</v>
      </c>
      <c r="V356" s="12">
        <f>'Solar 1MW'!V356*Control!$C$8</f>
        <v>0</v>
      </c>
      <c r="W356" s="12">
        <f>'Solar 1MW'!W356*Control!$C$8</f>
        <v>0</v>
      </c>
      <c r="X356" s="12">
        <f>'Solar 1MW'!X356*Control!$C$8</f>
        <v>0</v>
      </c>
      <c r="Y356" s="12">
        <f>'Solar 1MW'!Y356*Control!$C$8</f>
        <v>0</v>
      </c>
      <c r="Z356" s="12">
        <f>'Solar 1MW'!Z356*Control!$C$8</f>
        <v>0</v>
      </c>
      <c r="AB356" s="7">
        <f t="shared" si="5"/>
        <v>1690.4342622683691</v>
      </c>
    </row>
    <row r="357" spans="2:28" x14ac:dyDescent="0.2">
      <c r="B357" s="6">
        <v>44551</v>
      </c>
      <c r="C357" s="12">
        <f>'Solar 1MW'!C357*Control!$C$8</f>
        <v>0</v>
      </c>
      <c r="D357" s="12">
        <f>'Solar 1MW'!D357*Control!$C$8</f>
        <v>0</v>
      </c>
      <c r="E357" s="12">
        <f>'Solar 1MW'!E357*Control!$C$8</f>
        <v>0</v>
      </c>
      <c r="F357" s="12">
        <f>'Solar 1MW'!F357*Control!$C$8</f>
        <v>0</v>
      </c>
      <c r="G357" s="12">
        <f>'Solar 1MW'!G357*Control!$C$8</f>
        <v>0</v>
      </c>
      <c r="H357" s="12">
        <f>'Solar 1MW'!H357*Control!$C$8</f>
        <v>0</v>
      </c>
      <c r="I357" s="12">
        <f>'Solar 1MW'!I357*Control!$C$8</f>
        <v>0</v>
      </c>
      <c r="J357" s="12">
        <f>'Solar 1MW'!J357*Control!$C$8</f>
        <v>0</v>
      </c>
      <c r="K357" s="12">
        <f>'Solar 1MW'!K357*Control!$C$8</f>
        <v>10.40261672543056</v>
      </c>
      <c r="L357" s="12">
        <f>'Solar 1MW'!L357*Control!$C$8</f>
        <v>143.85292396223659</v>
      </c>
      <c r="M357" s="12">
        <f>'Solar 1MW'!M357*Control!$C$8</f>
        <v>209.96345257338754</v>
      </c>
      <c r="N357" s="12">
        <f>'Solar 1MW'!N357*Control!$C$8</f>
        <v>314.71317069995416</v>
      </c>
      <c r="O357" s="12">
        <f>'Solar 1MW'!O357*Control!$C$8</f>
        <v>439.16392072884435</v>
      </c>
      <c r="P357" s="12">
        <f>'Solar 1MW'!P357*Control!$C$8</f>
        <v>360.17104071809018</v>
      </c>
      <c r="Q357" s="12">
        <f>'Solar 1MW'!Q357*Control!$C$8</f>
        <v>198.85065493746598</v>
      </c>
      <c r="R357" s="12">
        <f>'Solar 1MW'!R357*Control!$C$8</f>
        <v>57.129060175041637</v>
      </c>
      <c r="S357" s="12">
        <f>'Solar 1MW'!S357*Control!$C$8</f>
        <v>0</v>
      </c>
      <c r="T357" s="12">
        <f>'Solar 1MW'!T357*Control!$C$8</f>
        <v>0</v>
      </c>
      <c r="U357" s="12">
        <f>'Solar 1MW'!U357*Control!$C$8</f>
        <v>0</v>
      </c>
      <c r="V357" s="12">
        <f>'Solar 1MW'!V357*Control!$C$8</f>
        <v>0</v>
      </c>
      <c r="W357" s="12">
        <f>'Solar 1MW'!W357*Control!$C$8</f>
        <v>0</v>
      </c>
      <c r="X357" s="12">
        <f>'Solar 1MW'!X357*Control!$C$8</f>
        <v>0</v>
      </c>
      <c r="Y357" s="12">
        <f>'Solar 1MW'!Y357*Control!$C$8</f>
        <v>0</v>
      </c>
      <c r="Z357" s="12">
        <f>'Solar 1MW'!Z357*Control!$C$8</f>
        <v>0</v>
      </c>
      <c r="AB357" s="7">
        <f t="shared" si="5"/>
        <v>1734.2468405204511</v>
      </c>
    </row>
    <row r="358" spans="2:28" x14ac:dyDescent="0.2">
      <c r="B358" s="6">
        <v>44552</v>
      </c>
      <c r="C358" s="12">
        <f>'Solar 1MW'!C358*Control!$C$8</f>
        <v>0</v>
      </c>
      <c r="D358" s="12">
        <f>'Solar 1MW'!D358*Control!$C$8</f>
        <v>0</v>
      </c>
      <c r="E358" s="12">
        <f>'Solar 1MW'!E358*Control!$C$8</f>
        <v>0</v>
      </c>
      <c r="F358" s="12">
        <f>'Solar 1MW'!F358*Control!$C$8</f>
        <v>0</v>
      </c>
      <c r="G358" s="12">
        <f>'Solar 1MW'!G358*Control!$C$8</f>
        <v>0</v>
      </c>
      <c r="H358" s="12">
        <f>'Solar 1MW'!H358*Control!$C$8</f>
        <v>0</v>
      </c>
      <c r="I358" s="12">
        <f>'Solar 1MW'!I358*Control!$C$8</f>
        <v>0</v>
      </c>
      <c r="J358" s="12">
        <f>'Solar 1MW'!J358*Control!$C$8</f>
        <v>0</v>
      </c>
      <c r="K358" s="12">
        <f>'Solar 1MW'!K358*Control!$C$8</f>
        <v>5.9977648500399576</v>
      </c>
      <c r="L358" s="12">
        <f>'Solar 1MW'!L358*Control!$C$8</f>
        <v>131.46604761646424</v>
      </c>
      <c r="M358" s="12">
        <f>'Solar 1MW'!M358*Control!$C$8</f>
        <v>269.16878916448246</v>
      </c>
      <c r="N358" s="12">
        <f>'Solar 1MW'!N358*Control!$C$8</f>
        <v>349.6402296533351</v>
      </c>
      <c r="O358" s="12">
        <f>'Solar 1MW'!O358*Control!$C$8</f>
        <v>362.5697691533033</v>
      </c>
      <c r="P358" s="12">
        <f>'Solar 1MW'!P358*Control!$C$8</f>
        <v>291.29214355220165</v>
      </c>
      <c r="Q358" s="12">
        <f>'Solar 1MW'!Q358*Control!$C$8</f>
        <v>191.14326521120759</v>
      </c>
      <c r="R358" s="12">
        <f>'Solar 1MW'!R358*Control!$C$8</f>
        <v>84.844204455995225</v>
      </c>
      <c r="S358" s="12">
        <f>'Solar 1MW'!S358*Control!$C$8</f>
        <v>0</v>
      </c>
      <c r="T358" s="12">
        <f>'Solar 1MW'!T358*Control!$C$8</f>
        <v>0</v>
      </c>
      <c r="U358" s="12">
        <f>'Solar 1MW'!U358*Control!$C$8</f>
        <v>0</v>
      </c>
      <c r="V358" s="12">
        <f>'Solar 1MW'!V358*Control!$C$8</f>
        <v>0</v>
      </c>
      <c r="W358" s="12">
        <f>'Solar 1MW'!W358*Control!$C$8</f>
        <v>0</v>
      </c>
      <c r="X358" s="12">
        <f>'Solar 1MW'!X358*Control!$C$8</f>
        <v>0</v>
      </c>
      <c r="Y358" s="12">
        <f>'Solar 1MW'!Y358*Control!$C$8</f>
        <v>0</v>
      </c>
      <c r="Z358" s="12">
        <f>'Solar 1MW'!Z358*Control!$C$8</f>
        <v>0</v>
      </c>
      <c r="AB358" s="7">
        <f t="shared" si="5"/>
        <v>1686.1222136570293</v>
      </c>
    </row>
    <row r="359" spans="2:28" x14ac:dyDescent="0.2">
      <c r="B359" s="6">
        <v>44553</v>
      </c>
      <c r="C359" s="12">
        <f>'Solar 1MW'!C359*Control!$C$8</f>
        <v>0</v>
      </c>
      <c r="D359" s="12">
        <f>'Solar 1MW'!D359*Control!$C$8</f>
        <v>0</v>
      </c>
      <c r="E359" s="12">
        <f>'Solar 1MW'!E359*Control!$C$8</f>
        <v>0</v>
      </c>
      <c r="F359" s="12">
        <f>'Solar 1MW'!F359*Control!$C$8</f>
        <v>0</v>
      </c>
      <c r="G359" s="12">
        <f>'Solar 1MW'!G359*Control!$C$8</f>
        <v>0</v>
      </c>
      <c r="H359" s="12">
        <f>'Solar 1MW'!H359*Control!$C$8</f>
        <v>0</v>
      </c>
      <c r="I359" s="12">
        <f>'Solar 1MW'!I359*Control!$C$8</f>
        <v>0</v>
      </c>
      <c r="J359" s="12">
        <f>'Solar 1MW'!J359*Control!$C$8</f>
        <v>0</v>
      </c>
      <c r="K359" s="12">
        <f>'Solar 1MW'!K359*Control!$C$8</f>
        <v>5.3136946884175575</v>
      </c>
      <c r="L359" s="12">
        <f>'Solar 1MW'!L359*Control!$C$8</f>
        <v>145.47304874142969</v>
      </c>
      <c r="M359" s="12">
        <f>'Solar 1MW'!M359*Control!$C$8</f>
        <v>326.00685605394085</v>
      </c>
      <c r="N359" s="12">
        <f>'Solar 1MW'!N359*Control!$C$8</f>
        <v>412.48691465591742</v>
      </c>
      <c r="O359" s="12">
        <f>'Solar 1MW'!O359*Control!$C$8</f>
        <v>416.08107496703991</v>
      </c>
      <c r="P359" s="12">
        <f>'Solar 1MW'!P359*Control!$C$8</f>
        <v>343.12827180298621</v>
      </c>
      <c r="Q359" s="12">
        <f>'Solar 1MW'!Q359*Control!$C$8</f>
        <v>217.12817914545013</v>
      </c>
      <c r="R359" s="12">
        <f>'Solar 1MW'!R359*Control!$C$8</f>
        <v>83.444290811838087</v>
      </c>
      <c r="S359" s="12">
        <f>'Solar 1MW'!S359*Control!$C$8</f>
        <v>0</v>
      </c>
      <c r="T359" s="12">
        <f>'Solar 1MW'!T359*Control!$C$8</f>
        <v>0</v>
      </c>
      <c r="U359" s="12">
        <f>'Solar 1MW'!U359*Control!$C$8</f>
        <v>0</v>
      </c>
      <c r="V359" s="12">
        <f>'Solar 1MW'!V359*Control!$C$8</f>
        <v>0</v>
      </c>
      <c r="W359" s="12">
        <f>'Solar 1MW'!W359*Control!$C$8</f>
        <v>0</v>
      </c>
      <c r="X359" s="12">
        <f>'Solar 1MW'!X359*Control!$C$8</f>
        <v>0</v>
      </c>
      <c r="Y359" s="12">
        <f>'Solar 1MW'!Y359*Control!$C$8</f>
        <v>0</v>
      </c>
      <c r="Z359" s="12">
        <f>'Solar 1MW'!Z359*Control!$C$8</f>
        <v>0</v>
      </c>
      <c r="AB359" s="7">
        <f t="shared" si="5"/>
        <v>1949.0623308670199</v>
      </c>
    </row>
    <row r="360" spans="2:28" x14ac:dyDescent="0.2">
      <c r="B360" s="6">
        <v>44554</v>
      </c>
      <c r="C360" s="12">
        <f>'Solar 1MW'!C360*Control!$C$8</f>
        <v>0</v>
      </c>
      <c r="D360" s="12">
        <f>'Solar 1MW'!D360*Control!$C$8</f>
        <v>0</v>
      </c>
      <c r="E360" s="12">
        <f>'Solar 1MW'!E360*Control!$C$8</f>
        <v>0</v>
      </c>
      <c r="F360" s="12">
        <f>'Solar 1MW'!F360*Control!$C$8</f>
        <v>0</v>
      </c>
      <c r="G360" s="12">
        <f>'Solar 1MW'!G360*Control!$C$8</f>
        <v>0</v>
      </c>
      <c r="H360" s="12">
        <f>'Solar 1MW'!H360*Control!$C$8</f>
        <v>0</v>
      </c>
      <c r="I360" s="12">
        <f>'Solar 1MW'!I360*Control!$C$8</f>
        <v>0</v>
      </c>
      <c r="J360" s="12">
        <f>'Solar 1MW'!J360*Control!$C$8</f>
        <v>0</v>
      </c>
      <c r="K360" s="12">
        <f>'Solar 1MW'!K360*Control!$C$8</f>
        <v>3.7941592098355374</v>
      </c>
      <c r="L360" s="12">
        <f>'Solar 1MW'!L360*Control!$C$8</f>
        <v>96.814252581878108</v>
      </c>
      <c r="M360" s="12">
        <f>'Solar 1MW'!M360*Control!$C$8</f>
        <v>266.20380352489121</v>
      </c>
      <c r="N360" s="12">
        <f>'Solar 1MW'!N360*Control!$C$8</f>
        <v>279.46365972741319</v>
      </c>
      <c r="O360" s="12">
        <f>'Solar 1MW'!O360*Control!$C$8</f>
        <v>200.20338048125828</v>
      </c>
      <c r="P360" s="12">
        <f>'Solar 1MW'!P360*Control!$C$8</f>
        <v>208.34332779419444</v>
      </c>
      <c r="Q360" s="12">
        <f>'Solar 1MW'!Q360*Control!$C$8</f>
        <v>213.27448428232094</v>
      </c>
      <c r="R360" s="12">
        <f>'Solar 1MW'!R360*Control!$C$8</f>
        <v>95.382880204144413</v>
      </c>
      <c r="S360" s="12">
        <f>'Solar 1MW'!S360*Control!$C$8</f>
        <v>0</v>
      </c>
      <c r="T360" s="12">
        <f>'Solar 1MW'!T360*Control!$C$8</f>
        <v>0</v>
      </c>
      <c r="U360" s="12">
        <f>'Solar 1MW'!U360*Control!$C$8</f>
        <v>0</v>
      </c>
      <c r="V360" s="12">
        <f>'Solar 1MW'!V360*Control!$C$8</f>
        <v>0</v>
      </c>
      <c r="W360" s="12">
        <f>'Solar 1MW'!W360*Control!$C$8</f>
        <v>0</v>
      </c>
      <c r="X360" s="12">
        <f>'Solar 1MW'!X360*Control!$C$8</f>
        <v>0</v>
      </c>
      <c r="Y360" s="12">
        <f>'Solar 1MW'!Y360*Control!$C$8</f>
        <v>0</v>
      </c>
      <c r="Z360" s="12">
        <f>'Solar 1MW'!Z360*Control!$C$8</f>
        <v>0</v>
      </c>
      <c r="AB360" s="7">
        <f t="shared" si="5"/>
        <v>1363.4799478059358</v>
      </c>
    </row>
    <row r="361" spans="2:28" x14ac:dyDescent="0.2">
      <c r="B361" s="6">
        <v>44555</v>
      </c>
      <c r="C361" s="12">
        <f>'Solar 1MW'!C361*Control!$C$8</f>
        <v>0</v>
      </c>
      <c r="D361" s="12">
        <f>'Solar 1MW'!D361*Control!$C$8</f>
        <v>0</v>
      </c>
      <c r="E361" s="12">
        <f>'Solar 1MW'!E361*Control!$C$8</f>
        <v>0</v>
      </c>
      <c r="F361" s="12">
        <f>'Solar 1MW'!F361*Control!$C$8</f>
        <v>0</v>
      </c>
      <c r="G361" s="12">
        <f>'Solar 1MW'!G361*Control!$C$8</f>
        <v>0</v>
      </c>
      <c r="H361" s="12">
        <f>'Solar 1MW'!H361*Control!$C$8</f>
        <v>0</v>
      </c>
      <c r="I361" s="12">
        <f>'Solar 1MW'!I361*Control!$C$8</f>
        <v>0</v>
      </c>
      <c r="J361" s="12">
        <f>'Solar 1MW'!J361*Control!$C$8</f>
        <v>0</v>
      </c>
      <c r="K361" s="12">
        <f>'Solar 1MW'!K361*Control!$C$8</f>
        <v>0.85599214061832773</v>
      </c>
      <c r="L361" s="12">
        <f>'Solar 1MW'!L361*Control!$C$8</f>
        <v>51.037862886279285</v>
      </c>
      <c r="M361" s="12">
        <f>'Solar 1MW'!M361*Control!$C$8</f>
        <v>24.166599133517067</v>
      </c>
      <c r="N361" s="12">
        <f>'Solar 1MW'!N361*Control!$C$8</f>
        <v>33.966781110956411</v>
      </c>
      <c r="O361" s="12">
        <f>'Solar 1MW'!O361*Control!$C$8</f>
        <v>38.404035481930869</v>
      </c>
      <c r="P361" s="12">
        <f>'Solar 1MW'!P361*Control!$C$8</f>
        <v>301.64206689889147</v>
      </c>
      <c r="Q361" s="12">
        <f>'Solar 1MW'!Q361*Control!$C$8</f>
        <v>178.48112494664028</v>
      </c>
      <c r="R361" s="12">
        <f>'Solar 1MW'!R361*Control!$C$8</f>
        <v>84.262217884828772</v>
      </c>
      <c r="S361" s="12">
        <f>'Solar 1MW'!S361*Control!$C$8</f>
        <v>0</v>
      </c>
      <c r="T361" s="12">
        <f>'Solar 1MW'!T361*Control!$C$8</f>
        <v>0</v>
      </c>
      <c r="U361" s="12">
        <f>'Solar 1MW'!U361*Control!$C$8</f>
        <v>0</v>
      </c>
      <c r="V361" s="12">
        <f>'Solar 1MW'!V361*Control!$C$8</f>
        <v>0</v>
      </c>
      <c r="W361" s="12">
        <f>'Solar 1MW'!W361*Control!$C$8</f>
        <v>0</v>
      </c>
      <c r="X361" s="12">
        <f>'Solar 1MW'!X361*Control!$C$8</f>
        <v>0</v>
      </c>
      <c r="Y361" s="12">
        <f>'Solar 1MW'!Y361*Control!$C$8</f>
        <v>0</v>
      </c>
      <c r="Z361" s="12">
        <f>'Solar 1MW'!Z361*Control!$C$8</f>
        <v>0</v>
      </c>
      <c r="AB361" s="7">
        <f t="shared" si="5"/>
        <v>712.81668048366259</v>
      </c>
    </row>
    <row r="362" spans="2:28" x14ac:dyDescent="0.2">
      <c r="B362" s="6">
        <v>44556</v>
      </c>
      <c r="C362" s="12">
        <f>'Solar 1MW'!C362*Control!$C$8</f>
        <v>0</v>
      </c>
      <c r="D362" s="12">
        <f>'Solar 1MW'!D362*Control!$C$8</f>
        <v>0</v>
      </c>
      <c r="E362" s="12">
        <f>'Solar 1MW'!E362*Control!$C$8</f>
        <v>0</v>
      </c>
      <c r="F362" s="12">
        <f>'Solar 1MW'!F362*Control!$C$8</f>
        <v>0</v>
      </c>
      <c r="G362" s="12">
        <f>'Solar 1MW'!G362*Control!$C$8</f>
        <v>0</v>
      </c>
      <c r="H362" s="12">
        <f>'Solar 1MW'!H362*Control!$C$8</f>
        <v>0</v>
      </c>
      <c r="I362" s="12">
        <f>'Solar 1MW'!I362*Control!$C$8</f>
        <v>0</v>
      </c>
      <c r="J362" s="12">
        <f>'Solar 1MW'!J362*Control!$C$8</f>
        <v>0</v>
      </c>
      <c r="K362" s="12">
        <f>'Solar 1MW'!K362*Control!$C$8</f>
        <v>3.1055275318445341</v>
      </c>
      <c r="L362" s="12">
        <f>'Solar 1MW'!L362*Control!$C$8</f>
        <v>89.539420442297498</v>
      </c>
      <c r="M362" s="12">
        <f>'Solar 1MW'!M362*Control!$C$8</f>
        <v>164.22245395306231</v>
      </c>
      <c r="N362" s="12">
        <f>'Solar 1MW'!N362*Control!$C$8</f>
        <v>225.85797771294688</v>
      </c>
      <c r="O362" s="12">
        <f>'Solar 1MW'!O362*Control!$C$8</f>
        <v>219.58196036442217</v>
      </c>
      <c r="P362" s="12">
        <f>'Solar 1MW'!P362*Control!$C$8</f>
        <v>150.65587509816876</v>
      </c>
      <c r="Q362" s="12">
        <f>'Solar 1MW'!Q362*Control!$C$8</f>
        <v>92.197683429517241</v>
      </c>
      <c r="R362" s="12">
        <f>'Solar 1MW'!R362*Control!$C$8</f>
        <v>3.2180711512146942</v>
      </c>
      <c r="S362" s="12">
        <f>'Solar 1MW'!S362*Control!$C$8</f>
        <v>0</v>
      </c>
      <c r="T362" s="12">
        <f>'Solar 1MW'!T362*Control!$C$8</f>
        <v>0</v>
      </c>
      <c r="U362" s="12">
        <f>'Solar 1MW'!U362*Control!$C$8</f>
        <v>0</v>
      </c>
      <c r="V362" s="12">
        <f>'Solar 1MW'!V362*Control!$C$8</f>
        <v>0</v>
      </c>
      <c r="W362" s="12">
        <f>'Solar 1MW'!W362*Control!$C$8</f>
        <v>0</v>
      </c>
      <c r="X362" s="12">
        <f>'Solar 1MW'!X362*Control!$C$8</f>
        <v>0</v>
      </c>
      <c r="Y362" s="12">
        <f>'Solar 1MW'!Y362*Control!$C$8</f>
        <v>0</v>
      </c>
      <c r="Z362" s="12">
        <f>'Solar 1MW'!Z362*Control!$C$8</f>
        <v>0</v>
      </c>
      <c r="AB362" s="7">
        <f t="shared" si="5"/>
        <v>948.37896968347411</v>
      </c>
    </row>
    <row r="363" spans="2:28" x14ac:dyDescent="0.2">
      <c r="B363" s="6">
        <v>44557</v>
      </c>
      <c r="C363" s="12">
        <f>'Solar 1MW'!C363*Control!$C$8</f>
        <v>0</v>
      </c>
      <c r="D363" s="12">
        <f>'Solar 1MW'!D363*Control!$C$8</f>
        <v>0</v>
      </c>
      <c r="E363" s="12">
        <f>'Solar 1MW'!E363*Control!$C$8</f>
        <v>0</v>
      </c>
      <c r="F363" s="12">
        <f>'Solar 1MW'!F363*Control!$C$8</f>
        <v>0</v>
      </c>
      <c r="G363" s="12">
        <f>'Solar 1MW'!G363*Control!$C$8</f>
        <v>0</v>
      </c>
      <c r="H363" s="12">
        <f>'Solar 1MW'!H363*Control!$C$8</f>
        <v>0</v>
      </c>
      <c r="I363" s="12">
        <f>'Solar 1MW'!I363*Control!$C$8</f>
        <v>0</v>
      </c>
      <c r="J363" s="12">
        <f>'Solar 1MW'!J363*Control!$C$8</f>
        <v>0</v>
      </c>
      <c r="K363" s="12">
        <f>'Solar 1MW'!K363*Control!$C$8</f>
        <v>0.26643187934332124</v>
      </c>
      <c r="L363" s="12">
        <f>'Solar 1MW'!L363*Control!$C$8</f>
        <v>40.245157864499319</v>
      </c>
      <c r="M363" s="12">
        <f>'Solar 1MW'!M363*Control!$C$8</f>
        <v>225.21307367462728</v>
      </c>
      <c r="N363" s="12">
        <f>'Solar 1MW'!N363*Control!$C$8</f>
        <v>293.65941325383807</v>
      </c>
      <c r="O363" s="12">
        <f>'Solar 1MW'!O363*Control!$C$8</f>
        <v>190.1837738371224</v>
      </c>
      <c r="P363" s="12">
        <f>'Solar 1MW'!P363*Control!$C$8</f>
        <v>145.04049115475189</v>
      </c>
      <c r="Q363" s="12">
        <f>'Solar 1MW'!Q363*Control!$C$8</f>
        <v>176.34193106343389</v>
      </c>
      <c r="R363" s="12">
        <f>'Solar 1MW'!R363*Control!$C$8</f>
        <v>69.983098714426006</v>
      </c>
      <c r="S363" s="12">
        <f>'Solar 1MW'!S363*Control!$C$8</f>
        <v>0</v>
      </c>
      <c r="T363" s="12">
        <f>'Solar 1MW'!T363*Control!$C$8</f>
        <v>0</v>
      </c>
      <c r="U363" s="12">
        <f>'Solar 1MW'!U363*Control!$C$8</f>
        <v>0</v>
      </c>
      <c r="V363" s="12">
        <f>'Solar 1MW'!V363*Control!$C$8</f>
        <v>0</v>
      </c>
      <c r="W363" s="12">
        <f>'Solar 1MW'!W363*Control!$C$8</f>
        <v>0</v>
      </c>
      <c r="X363" s="12">
        <f>'Solar 1MW'!X363*Control!$C$8</f>
        <v>0</v>
      </c>
      <c r="Y363" s="12">
        <f>'Solar 1MW'!Y363*Control!$C$8</f>
        <v>0</v>
      </c>
      <c r="Z363" s="12">
        <f>'Solar 1MW'!Z363*Control!$C$8</f>
        <v>0</v>
      </c>
      <c r="AB363" s="7">
        <f t="shared" si="5"/>
        <v>1140.9333714420422</v>
      </c>
    </row>
    <row r="364" spans="2:28" x14ac:dyDescent="0.2">
      <c r="B364" s="6">
        <v>44558</v>
      </c>
      <c r="C364" s="12">
        <f>'Solar 1MW'!C364*Control!$C$8</f>
        <v>0</v>
      </c>
      <c r="D364" s="12">
        <f>'Solar 1MW'!D364*Control!$C$8</f>
        <v>0</v>
      </c>
      <c r="E364" s="12">
        <f>'Solar 1MW'!E364*Control!$C$8</f>
        <v>0</v>
      </c>
      <c r="F364" s="12">
        <f>'Solar 1MW'!F364*Control!$C$8</f>
        <v>0</v>
      </c>
      <c r="G364" s="12">
        <f>'Solar 1MW'!G364*Control!$C$8</f>
        <v>0</v>
      </c>
      <c r="H364" s="12">
        <f>'Solar 1MW'!H364*Control!$C$8</f>
        <v>0</v>
      </c>
      <c r="I364" s="12">
        <f>'Solar 1MW'!I364*Control!$C$8</f>
        <v>0</v>
      </c>
      <c r="J364" s="12">
        <f>'Solar 1MW'!J364*Control!$C$8</f>
        <v>0</v>
      </c>
      <c r="K364" s="12">
        <f>'Solar 1MW'!K364*Control!$C$8</f>
        <v>0.64484112085242484</v>
      </c>
      <c r="L364" s="12">
        <f>'Solar 1MW'!L364*Control!$C$8</f>
        <v>79.622054682285452</v>
      </c>
      <c r="M364" s="12">
        <f>'Solar 1MW'!M364*Control!$C$8</f>
        <v>162.9090518262407</v>
      </c>
      <c r="N364" s="12">
        <f>'Solar 1MW'!N364*Control!$C$8</f>
        <v>270.49792065809226</v>
      </c>
      <c r="O364" s="12">
        <f>'Solar 1MW'!O364*Control!$C$8</f>
        <v>283.88361179492063</v>
      </c>
      <c r="P364" s="12">
        <f>'Solar 1MW'!P364*Control!$C$8</f>
        <v>230.49814091549015</v>
      </c>
      <c r="Q364" s="12">
        <f>'Solar 1MW'!Q364*Control!$C$8</f>
        <v>143.91584142938976</v>
      </c>
      <c r="R364" s="12">
        <f>'Solar 1MW'!R364*Control!$C$8</f>
        <v>56.032723309898358</v>
      </c>
      <c r="S364" s="12">
        <f>'Solar 1MW'!S364*Control!$C$8</f>
        <v>0</v>
      </c>
      <c r="T364" s="12">
        <f>'Solar 1MW'!T364*Control!$C$8</f>
        <v>0</v>
      </c>
      <c r="U364" s="12">
        <f>'Solar 1MW'!U364*Control!$C$8</f>
        <v>0</v>
      </c>
      <c r="V364" s="12">
        <f>'Solar 1MW'!V364*Control!$C$8</f>
        <v>0</v>
      </c>
      <c r="W364" s="12">
        <f>'Solar 1MW'!W364*Control!$C$8</f>
        <v>0</v>
      </c>
      <c r="X364" s="12">
        <f>'Solar 1MW'!X364*Control!$C$8</f>
        <v>0</v>
      </c>
      <c r="Y364" s="12">
        <f>'Solar 1MW'!Y364*Control!$C$8</f>
        <v>0</v>
      </c>
      <c r="Z364" s="12">
        <f>'Solar 1MW'!Z364*Control!$C$8</f>
        <v>0</v>
      </c>
      <c r="AB364" s="7">
        <f t="shared" si="5"/>
        <v>1228.0041857371698</v>
      </c>
    </row>
    <row r="365" spans="2:28" x14ac:dyDescent="0.2">
      <c r="B365" s="6">
        <v>44559</v>
      </c>
      <c r="C365" s="12">
        <f>'Solar 1MW'!C365*Control!$C$8</f>
        <v>0</v>
      </c>
      <c r="D365" s="12">
        <f>'Solar 1MW'!D365*Control!$C$8</f>
        <v>0</v>
      </c>
      <c r="E365" s="12">
        <f>'Solar 1MW'!E365*Control!$C$8</f>
        <v>0</v>
      </c>
      <c r="F365" s="12">
        <f>'Solar 1MW'!F365*Control!$C$8</f>
        <v>0</v>
      </c>
      <c r="G365" s="12">
        <f>'Solar 1MW'!G365*Control!$C$8</f>
        <v>0</v>
      </c>
      <c r="H365" s="12">
        <f>'Solar 1MW'!H365*Control!$C$8</f>
        <v>0</v>
      </c>
      <c r="I365" s="12">
        <f>'Solar 1MW'!I365*Control!$C$8</f>
        <v>0</v>
      </c>
      <c r="J365" s="12">
        <f>'Solar 1MW'!J365*Control!$C$8</f>
        <v>0</v>
      </c>
      <c r="K365" s="12">
        <f>'Solar 1MW'!K365*Control!$C$8</f>
        <v>0.20084828451957784</v>
      </c>
      <c r="L365" s="12">
        <f>'Solar 1MW'!L365*Control!$C$8</f>
        <v>80.919727442318759</v>
      </c>
      <c r="M365" s="12">
        <f>'Solar 1MW'!M365*Control!$C$8</f>
        <v>203.47508877322102</v>
      </c>
      <c r="N365" s="12">
        <f>'Solar 1MW'!N365*Control!$C$8</f>
        <v>222.62559283795483</v>
      </c>
      <c r="O365" s="12">
        <f>'Solar 1MW'!O365*Control!$C$8</f>
        <v>228.54769943374313</v>
      </c>
      <c r="P365" s="12">
        <f>'Solar 1MW'!P365*Control!$C$8</f>
        <v>160.36089440653899</v>
      </c>
      <c r="Q365" s="12">
        <f>'Solar 1MW'!Q365*Control!$C$8</f>
        <v>86.936210238836779</v>
      </c>
      <c r="R365" s="12">
        <f>'Solar 1MW'!R365*Control!$C$8</f>
        <v>28.855523373104045</v>
      </c>
      <c r="S365" s="12">
        <f>'Solar 1MW'!S365*Control!$C$8</f>
        <v>0</v>
      </c>
      <c r="T365" s="12">
        <f>'Solar 1MW'!T365*Control!$C$8</f>
        <v>0</v>
      </c>
      <c r="U365" s="12">
        <f>'Solar 1MW'!U365*Control!$C$8</f>
        <v>0</v>
      </c>
      <c r="V365" s="12">
        <f>'Solar 1MW'!V365*Control!$C$8</f>
        <v>0</v>
      </c>
      <c r="W365" s="12">
        <f>'Solar 1MW'!W365*Control!$C$8</f>
        <v>0</v>
      </c>
      <c r="X365" s="12">
        <f>'Solar 1MW'!X365*Control!$C$8</f>
        <v>0</v>
      </c>
      <c r="Y365" s="12">
        <f>'Solar 1MW'!Y365*Control!$C$8</f>
        <v>0</v>
      </c>
      <c r="Z365" s="12">
        <f>'Solar 1MW'!Z365*Control!$C$8</f>
        <v>0</v>
      </c>
      <c r="AB365" s="7">
        <f t="shared" si="5"/>
        <v>1011.9215847902371</v>
      </c>
    </row>
    <row r="366" spans="2:28" x14ac:dyDescent="0.2">
      <c r="B366" s="6">
        <v>44560</v>
      </c>
      <c r="C366" s="12">
        <f>'Solar 1MW'!C366*Control!$C$8</f>
        <v>0</v>
      </c>
      <c r="D366" s="12">
        <f>'Solar 1MW'!D366*Control!$C$8</f>
        <v>0</v>
      </c>
      <c r="E366" s="12">
        <f>'Solar 1MW'!E366*Control!$C$8</f>
        <v>0</v>
      </c>
      <c r="F366" s="12">
        <f>'Solar 1MW'!F366*Control!$C$8</f>
        <v>0</v>
      </c>
      <c r="G366" s="12">
        <f>'Solar 1MW'!G366*Control!$C$8</f>
        <v>0</v>
      </c>
      <c r="H366" s="12">
        <f>'Solar 1MW'!H366*Control!$C$8</f>
        <v>0</v>
      </c>
      <c r="I366" s="12">
        <f>'Solar 1MW'!I366*Control!$C$8</f>
        <v>0</v>
      </c>
      <c r="J366" s="12">
        <f>'Solar 1MW'!J366*Control!$C$8</f>
        <v>0</v>
      </c>
      <c r="K366" s="12">
        <f>'Solar 1MW'!K366*Control!$C$8</f>
        <v>0.79040068111119</v>
      </c>
      <c r="L366" s="12">
        <f>'Solar 1MW'!L366*Control!$C$8</f>
        <v>43.386312412119317</v>
      </c>
      <c r="M366" s="12">
        <f>'Solar 1MW'!M366*Control!$C$8</f>
        <v>84.836339772601079</v>
      </c>
      <c r="N366" s="12">
        <f>'Solar 1MW'!N366*Control!$C$8</f>
        <v>118.8039073518969</v>
      </c>
      <c r="O366" s="12">
        <f>'Solar 1MW'!O366*Control!$C$8</f>
        <v>125.68550532177045</v>
      </c>
      <c r="P366" s="12">
        <f>'Solar 1MW'!P366*Control!$C$8</f>
        <v>102.17010197328825</v>
      </c>
      <c r="Q366" s="12">
        <f>'Solar 1MW'!Q366*Control!$C$8</f>
        <v>70.927647190062373</v>
      </c>
      <c r="R366" s="12">
        <f>'Solar 1MW'!R366*Control!$C$8</f>
        <v>25.244847226853825</v>
      </c>
      <c r="S366" s="12">
        <f>'Solar 1MW'!S366*Control!$C$8</f>
        <v>0</v>
      </c>
      <c r="T366" s="12">
        <f>'Solar 1MW'!T366*Control!$C$8</f>
        <v>0</v>
      </c>
      <c r="U366" s="12">
        <f>'Solar 1MW'!U366*Control!$C$8</f>
        <v>0</v>
      </c>
      <c r="V366" s="12">
        <f>'Solar 1MW'!V366*Control!$C$8</f>
        <v>0</v>
      </c>
      <c r="W366" s="12">
        <f>'Solar 1MW'!W366*Control!$C$8</f>
        <v>0</v>
      </c>
      <c r="X366" s="12">
        <f>'Solar 1MW'!X366*Control!$C$8</f>
        <v>0</v>
      </c>
      <c r="Y366" s="12">
        <f>'Solar 1MW'!Y366*Control!$C$8</f>
        <v>0</v>
      </c>
      <c r="Z366" s="12">
        <f>'Solar 1MW'!Z366*Control!$C$8</f>
        <v>0</v>
      </c>
      <c r="AB366" s="7">
        <f t="shared" si="5"/>
        <v>571.84506192970343</v>
      </c>
    </row>
    <row r="367" spans="2:28" x14ac:dyDescent="0.2">
      <c r="B367" s="6">
        <v>44561</v>
      </c>
      <c r="C367" s="12">
        <f>'Solar 1MW'!C367*Control!$C$8</f>
        <v>0</v>
      </c>
      <c r="D367" s="12">
        <f>'Solar 1MW'!D367*Control!$C$8</f>
        <v>0</v>
      </c>
      <c r="E367" s="12">
        <f>'Solar 1MW'!E367*Control!$C$8</f>
        <v>0</v>
      </c>
      <c r="F367" s="12">
        <f>'Solar 1MW'!F367*Control!$C$8</f>
        <v>0</v>
      </c>
      <c r="G367" s="12">
        <f>'Solar 1MW'!G367*Control!$C$8</f>
        <v>0</v>
      </c>
      <c r="H367" s="12">
        <f>'Solar 1MW'!H367*Control!$C$8</f>
        <v>0</v>
      </c>
      <c r="I367" s="12">
        <f>'Solar 1MW'!I367*Control!$C$8</f>
        <v>0</v>
      </c>
      <c r="J367" s="12">
        <f>'Solar 1MW'!J367*Control!$C$8</f>
        <v>0</v>
      </c>
      <c r="K367" s="12">
        <f>'Solar 1MW'!K367*Control!$C$8</f>
        <v>1.6282254030890517</v>
      </c>
      <c r="L367" s="12">
        <f>'Solar 1MW'!L367*Control!$C$8</f>
        <v>84.765557622053805</v>
      </c>
      <c r="M367" s="12">
        <f>'Solar 1MW'!M367*Control!$C$8</f>
        <v>111.04932952527368</v>
      </c>
      <c r="N367" s="12">
        <f>'Solar 1MW'!N367*Control!$C$8</f>
        <v>134.6905678080621</v>
      </c>
      <c r="O367" s="12">
        <f>'Solar 1MW'!O367*Control!$C$8</f>
        <v>177.5845510397082</v>
      </c>
      <c r="P367" s="12">
        <f>'Solar 1MW'!P367*Control!$C$8</f>
        <v>131.62334128434705</v>
      </c>
      <c r="Q367" s="12">
        <f>'Solar 1MW'!Q367*Control!$C$8</f>
        <v>75.721958187130838</v>
      </c>
      <c r="R367" s="12">
        <f>'Solar 1MW'!R367*Control!$C$8</f>
        <v>18.59368448042861</v>
      </c>
      <c r="S367" s="12">
        <f>'Solar 1MW'!S367*Control!$C$8</f>
        <v>0</v>
      </c>
      <c r="T367" s="12">
        <f>'Solar 1MW'!T367*Control!$C$8</f>
        <v>0</v>
      </c>
      <c r="U367" s="12">
        <f>'Solar 1MW'!U367*Control!$C$8</f>
        <v>0</v>
      </c>
      <c r="V367" s="12">
        <f>'Solar 1MW'!V367*Control!$C$8</f>
        <v>0</v>
      </c>
      <c r="W367" s="12">
        <f>'Solar 1MW'!W367*Control!$C$8</f>
        <v>0</v>
      </c>
      <c r="X367" s="12">
        <f>'Solar 1MW'!X367*Control!$C$8</f>
        <v>0</v>
      </c>
      <c r="Y367" s="12">
        <f>'Solar 1MW'!Y367*Control!$C$8</f>
        <v>0</v>
      </c>
      <c r="Z367" s="12">
        <f>'Solar 1MW'!Z367*Control!$C$8</f>
        <v>0</v>
      </c>
      <c r="AB367" s="7">
        <f t="shared" si="5"/>
        <v>735.65721535009322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9D1C-714A-1540-BFCA-EE2B9CBBB698}">
  <dimension ref="B2:AF367"/>
  <sheetViews>
    <sheetView workbookViewId="0">
      <selection activeCell="C3" sqref="C3:Z367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'Wind 1MW'!C3*Control!$C$9</f>
        <v>993.76</v>
      </c>
      <c r="D3" s="12">
        <f>'Wind 1MW'!D3*Control!$C$9</f>
        <v>994.88000000000011</v>
      </c>
      <c r="E3" s="12">
        <f>'Wind 1MW'!E3*Control!$C$9</f>
        <v>994.88000000000011</v>
      </c>
      <c r="F3" s="12">
        <f>'Wind 1MW'!F3*Control!$C$9</f>
        <v>975.5200000000001</v>
      </c>
      <c r="G3" s="12">
        <f>'Wind 1MW'!G3*Control!$C$9</f>
        <v>966.4</v>
      </c>
      <c r="H3" s="12">
        <f>'Wind 1MW'!H3*Control!$C$9</f>
        <v>939.28</v>
      </c>
      <c r="I3" s="12">
        <f>'Wind 1MW'!I3*Control!$C$9</f>
        <v>926.4</v>
      </c>
      <c r="J3" s="12">
        <f>'Wind 1MW'!J3*Control!$C$9</f>
        <v>892.31999999999994</v>
      </c>
      <c r="K3" s="12">
        <f>'Wind 1MW'!K3*Control!$C$9</f>
        <v>876.4799999999999</v>
      </c>
      <c r="L3" s="12">
        <f>'Wind 1MW'!L3*Control!$C$9</f>
        <v>876.4799999999999</v>
      </c>
      <c r="M3" s="12">
        <f>'Wind 1MW'!M3*Control!$C$9</f>
        <v>804.16000000000008</v>
      </c>
      <c r="N3" s="12">
        <f>'Wind 1MW'!N3*Control!$C$9</f>
        <v>728.96</v>
      </c>
      <c r="O3" s="12">
        <f>'Wind 1MW'!O3*Control!$C$9</f>
        <v>728.96</v>
      </c>
      <c r="P3" s="12">
        <f>'Wind 1MW'!P3*Control!$C$9</f>
        <v>720.96</v>
      </c>
      <c r="Q3" s="12">
        <f>'Wind 1MW'!Q3*Control!$C$9</f>
        <v>728.96</v>
      </c>
      <c r="R3" s="12">
        <f>'Wind 1MW'!R3*Control!$C$9</f>
        <v>804.16000000000008</v>
      </c>
      <c r="S3" s="12">
        <f>'Wind 1MW'!S3*Control!$C$9</f>
        <v>791.68000000000006</v>
      </c>
      <c r="T3" s="12">
        <f>'Wind 1MW'!T3*Control!$C$9</f>
        <v>728.96</v>
      </c>
      <c r="U3" s="12">
        <f>'Wind 1MW'!U3*Control!$C$9</f>
        <v>708.48</v>
      </c>
      <c r="V3" s="12">
        <f>'Wind 1MW'!V3*Control!$C$9</f>
        <v>633.28</v>
      </c>
      <c r="W3" s="12">
        <f>'Wind 1MW'!W3*Control!$C$9</f>
        <v>602.72</v>
      </c>
      <c r="X3" s="12">
        <f>'Wind 1MW'!X3*Control!$C$9</f>
        <v>560</v>
      </c>
      <c r="Y3" s="12">
        <f>'Wind 1MW'!Y3*Control!$C$9</f>
        <v>620.79999999999995</v>
      </c>
      <c r="Z3" s="12">
        <f>'Wind 1MW'!Z3*Control!$C$9</f>
        <v>633.28</v>
      </c>
      <c r="AB3" s="7">
        <f>SUM(C3:Z3)</f>
        <v>19231.759999999995</v>
      </c>
    </row>
    <row r="4" spans="2:32" x14ac:dyDescent="0.2">
      <c r="B4" s="6">
        <v>44198</v>
      </c>
      <c r="C4" s="12">
        <f>'Wind 1MW'!C4*Control!$C$9</f>
        <v>708.48</v>
      </c>
      <c r="D4" s="12">
        <f>'Wind 1MW'!D4*Control!$C$9</f>
        <v>728.96</v>
      </c>
      <c r="E4" s="12">
        <f>'Wind 1MW'!E4*Control!$C$9</f>
        <v>728.96</v>
      </c>
      <c r="F4" s="12">
        <f>'Wind 1MW'!F4*Control!$C$9</f>
        <v>728.96</v>
      </c>
      <c r="G4" s="12">
        <f>'Wind 1MW'!G4*Control!$C$9</f>
        <v>720.96</v>
      </c>
      <c r="H4" s="12">
        <f>'Wind 1MW'!H4*Control!$C$9</f>
        <v>708.48</v>
      </c>
      <c r="I4" s="12">
        <f>'Wind 1MW'!I4*Control!$C$9</f>
        <v>708.48</v>
      </c>
      <c r="J4" s="12">
        <f>'Wind 1MW'!J4*Control!$C$9</f>
        <v>690.4</v>
      </c>
      <c r="K4" s="12">
        <f>'Wind 1MW'!K4*Control!$C$9</f>
        <v>620.79999999999995</v>
      </c>
      <c r="L4" s="12">
        <f>'Wind 1MW'!L4*Control!$C$9</f>
        <v>581.91999999999996</v>
      </c>
      <c r="M4" s="12">
        <f>'Wind 1MW'!M4*Control!$C$9</f>
        <v>536.31999999999994</v>
      </c>
      <c r="N4" s="12">
        <f>'Wind 1MW'!N4*Control!$C$9</f>
        <v>560</v>
      </c>
      <c r="O4" s="12">
        <f>'Wind 1MW'!O4*Control!$C$9</f>
        <v>620.79999999999995</v>
      </c>
      <c r="P4" s="12">
        <f>'Wind 1MW'!P4*Control!$C$9</f>
        <v>669.6</v>
      </c>
      <c r="Q4" s="12">
        <f>'Wind 1MW'!Q4*Control!$C$9</f>
        <v>690.4</v>
      </c>
      <c r="R4" s="12">
        <f>'Wind 1MW'!R4*Control!$C$9</f>
        <v>720.96</v>
      </c>
      <c r="S4" s="12">
        <f>'Wind 1MW'!S4*Control!$C$9</f>
        <v>728.96</v>
      </c>
      <c r="T4" s="12">
        <f>'Wind 1MW'!T4*Control!$C$9</f>
        <v>728.96</v>
      </c>
      <c r="U4" s="12">
        <f>'Wind 1MW'!U4*Control!$C$9</f>
        <v>728.96</v>
      </c>
      <c r="V4" s="12">
        <f>'Wind 1MW'!V4*Control!$C$9</f>
        <v>791.68000000000006</v>
      </c>
      <c r="W4" s="12">
        <f>'Wind 1MW'!W4*Control!$C$9</f>
        <v>791.68000000000006</v>
      </c>
      <c r="X4" s="12">
        <f>'Wind 1MW'!X4*Control!$C$9</f>
        <v>812.16000000000008</v>
      </c>
      <c r="Y4" s="12">
        <f>'Wind 1MW'!Y4*Control!$C$9</f>
        <v>876.4799999999999</v>
      </c>
      <c r="Z4" s="12">
        <f>'Wind 1MW'!Z4*Control!$C$9</f>
        <v>884.4799999999999</v>
      </c>
      <c r="AB4" s="7">
        <f t="shared" ref="AB4:AB67" si="0">SUM(C4:Z4)</f>
        <v>17067.839999999997</v>
      </c>
      <c r="AD4" s="8" t="s">
        <v>14</v>
      </c>
      <c r="AE4" s="9">
        <f>SUM(C3:Z367)</f>
        <v>4388630.6400000006</v>
      </c>
    </row>
    <row r="5" spans="2:32" x14ac:dyDescent="0.2">
      <c r="B5" s="6">
        <v>44199</v>
      </c>
      <c r="C5" s="12">
        <f>'Wind 1MW'!C5*Control!$C$9</f>
        <v>889.3599999999999</v>
      </c>
      <c r="D5" s="12">
        <f>'Wind 1MW'!D5*Control!$C$9</f>
        <v>892.31999999999994</v>
      </c>
      <c r="E5" s="12">
        <f>'Wind 1MW'!E5*Control!$C$9</f>
        <v>892.31999999999994</v>
      </c>
      <c r="F5" s="12">
        <f>'Wind 1MW'!F5*Control!$C$9</f>
        <v>926.4</v>
      </c>
      <c r="G5" s="12">
        <f>'Wind 1MW'!G5*Control!$C$9</f>
        <v>884.4799999999999</v>
      </c>
      <c r="H5" s="12">
        <f>'Wind 1MW'!H5*Control!$C$9</f>
        <v>876.4799999999999</v>
      </c>
      <c r="I5" s="12">
        <f>'Wind 1MW'!I5*Control!$C$9</f>
        <v>804.16000000000008</v>
      </c>
      <c r="J5" s="12">
        <f>'Wind 1MW'!J5*Control!$C$9</f>
        <v>804.16000000000008</v>
      </c>
      <c r="K5" s="12">
        <f>'Wind 1MW'!K5*Control!$C$9</f>
        <v>728.96</v>
      </c>
      <c r="L5" s="12">
        <f>'Wind 1MW'!L5*Control!$C$9</f>
        <v>620.79999999999995</v>
      </c>
      <c r="M5" s="12">
        <f>'Wind 1MW'!M5*Control!$C$9</f>
        <v>475.52</v>
      </c>
      <c r="N5" s="12">
        <f>'Wind 1MW'!N5*Control!$C$9</f>
        <v>330.08</v>
      </c>
      <c r="O5" s="12">
        <f>'Wind 1MW'!O5*Control!$C$9</f>
        <v>240.56000000000003</v>
      </c>
      <c r="P5" s="12">
        <f>'Wind 1MW'!P5*Control!$C$9</f>
        <v>201.68</v>
      </c>
      <c r="Q5" s="12">
        <f>'Wind 1MW'!Q5*Control!$C$9</f>
        <v>178.64000000000001</v>
      </c>
      <c r="R5" s="12">
        <f>'Wind 1MW'!R5*Control!$C$9</f>
        <v>201.68</v>
      </c>
      <c r="S5" s="12">
        <f>'Wind 1MW'!S5*Control!$C$9</f>
        <v>226.88000000000002</v>
      </c>
      <c r="T5" s="12">
        <f>'Wind 1MW'!T5*Control!$C$9</f>
        <v>226.88000000000002</v>
      </c>
      <c r="U5" s="12">
        <f>'Wind 1MW'!U5*Control!$C$9</f>
        <v>240.56000000000003</v>
      </c>
      <c r="V5" s="12">
        <f>'Wind 1MW'!V5*Control!$C$9</f>
        <v>240.56000000000003</v>
      </c>
      <c r="W5" s="12">
        <f>'Wind 1MW'!W5*Control!$C$9</f>
        <v>226.88000000000002</v>
      </c>
      <c r="X5" s="12">
        <f>'Wind 1MW'!X5*Control!$C$9</f>
        <v>190.16000000000003</v>
      </c>
      <c r="Y5" s="12">
        <f>'Wind 1MW'!Y5*Control!$C$9</f>
        <v>146</v>
      </c>
      <c r="Z5" s="12">
        <f>'Wind 1MW'!Z5*Control!$C$9</f>
        <v>107.6</v>
      </c>
      <c r="AB5" s="7">
        <f t="shared" si="0"/>
        <v>11553.119999999995</v>
      </c>
      <c r="AD5" s="8" t="s">
        <v>15</v>
      </c>
      <c r="AE5" s="10">
        <f>AE4/1000000</f>
        <v>4.3886306400000006</v>
      </c>
    </row>
    <row r="6" spans="2:32" x14ac:dyDescent="0.2">
      <c r="B6" s="6">
        <v>44200</v>
      </c>
      <c r="C6" s="12">
        <f>'Wind 1MW'!C6*Control!$C$9</f>
        <v>61.840000000000011</v>
      </c>
      <c r="D6" s="12">
        <f>'Wind 1MW'!D6*Control!$C$9</f>
        <v>30.479999999999997</v>
      </c>
      <c r="E6" s="12">
        <f>'Wind 1MW'!E6*Control!$C$9</f>
        <v>15.12</v>
      </c>
      <c r="F6" s="12">
        <f>'Wind 1MW'!F6*Control!$C$9</f>
        <v>0</v>
      </c>
      <c r="G6" s="12">
        <f>'Wind 1MW'!G6*Control!$C$9</f>
        <v>0</v>
      </c>
      <c r="H6" s="12">
        <f>'Wind 1MW'!H6*Control!$C$9</f>
        <v>0</v>
      </c>
      <c r="I6" s="12">
        <f>'Wind 1MW'!I6*Control!$C$9</f>
        <v>0</v>
      </c>
      <c r="J6" s="12">
        <f>'Wind 1MW'!J6*Control!$C$9</f>
        <v>15.12</v>
      </c>
      <c r="K6" s="12">
        <f>'Wind 1MW'!K6*Control!$C$9</f>
        <v>25.359999999999996</v>
      </c>
      <c r="L6" s="12">
        <f>'Wind 1MW'!L6*Control!$C$9</f>
        <v>25.359999999999996</v>
      </c>
      <c r="M6" s="12">
        <f>'Wind 1MW'!M6*Control!$C$9</f>
        <v>20.239999999999998</v>
      </c>
      <c r="N6" s="12">
        <f>'Wind 1MW'!N6*Control!$C$9</f>
        <v>20.239999999999998</v>
      </c>
      <c r="O6" s="12">
        <f>'Wind 1MW'!O6*Control!$C$9</f>
        <v>30.479999999999997</v>
      </c>
      <c r="P6" s="12">
        <f>'Wind 1MW'!P6*Control!$C$9</f>
        <v>48.720000000000006</v>
      </c>
      <c r="Q6" s="12">
        <f>'Wind 1MW'!Q6*Control!$C$9</f>
        <v>76.239999999999995</v>
      </c>
      <c r="R6" s="12">
        <f>'Wind 1MW'!R6*Control!$C$9</f>
        <v>117.2</v>
      </c>
      <c r="S6" s="12">
        <f>'Wind 1MW'!S6*Control!$C$9</f>
        <v>146</v>
      </c>
      <c r="T6" s="12">
        <f>'Wind 1MW'!T6*Control!$C$9</f>
        <v>178.64000000000001</v>
      </c>
      <c r="U6" s="12">
        <f>'Wind 1MW'!U6*Control!$C$9</f>
        <v>190.16000000000003</v>
      </c>
      <c r="V6" s="12">
        <f>'Wind 1MW'!V6*Control!$C$9</f>
        <v>190.16000000000003</v>
      </c>
      <c r="W6" s="12">
        <f>'Wind 1MW'!W6*Control!$C$9</f>
        <v>201.68</v>
      </c>
      <c r="X6" s="12">
        <f>'Wind 1MW'!X6*Control!$C$9</f>
        <v>190.16000000000003</v>
      </c>
      <c r="Y6" s="12">
        <f>'Wind 1MW'!Y6*Control!$C$9</f>
        <v>190.16000000000003</v>
      </c>
      <c r="Z6" s="12">
        <f>'Wind 1MW'!Z6*Control!$C$9</f>
        <v>201.68</v>
      </c>
      <c r="AB6" s="7">
        <f t="shared" si="0"/>
        <v>1975.0400000000004</v>
      </c>
    </row>
    <row r="7" spans="2:32" x14ac:dyDescent="0.2">
      <c r="B7" s="6">
        <v>44201</v>
      </c>
      <c r="C7" s="12">
        <f>'Wind 1MW'!C7*Control!$C$9</f>
        <v>226.88000000000002</v>
      </c>
      <c r="D7" s="12">
        <f>'Wind 1MW'!D7*Control!$C$9</f>
        <v>254.24000000000007</v>
      </c>
      <c r="E7" s="12">
        <f>'Wind 1MW'!E7*Control!$C$9</f>
        <v>254.24000000000007</v>
      </c>
      <c r="F7" s="12">
        <f>'Wind 1MW'!F7*Control!$C$9</f>
        <v>240.56000000000003</v>
      </c>
      <c r="G7" s="12">
        <f>'Wind 1MW'!G7*Control!$C$9</f>
        <v>226.88000000000002</v>
      </c>
      <c r="H7" s="12">
        <f>'Wind 1MW'!H7*Control!$C$9</f>
        <v>201.68</v>
      </c>
      <c r="I7" s="12">
        <f>'Wind 1MW'!I7*Control!$C$9</f>
        <v>190.16000000000003</v>
      </c>
      <c r="J7" s="12">
        <f>'Wind 1MW'!J7*Control!$C$9</f>
        <v>190.16000000000003</v>
      </c>
      <c r="K7" s="12">
        <f>'Wind 1MW'!K7*Control!$C$9</f>
        <v>201.68</v>
      </c>
      <c r="L7" s="12">
        <f>'Wind 1MW'!L7*Control!$C$9</f>
        <v>201.68</v>
      </c>
      <c r="M7" s="12">
        <f>'Wind 1MW'!M7*Control!$C$9</f>
        <v>190.16000000000003</v>
      </c>
      <c r="N7" s="12">
        <f>'Wind 1MW'!N7*Control!$C$9</f>
        <v>201.68</v>
      </c>
      <c r="O7" s="12">
        <f>'Wind 1MW'!O7*Control!$C$9</f>
        <v>201.68</v>
      </c>
      <c r="P7" s="12">
        <f>'Wind 1MW'!P7*Control!$C$9</f>
        <v>201.68</v>
      </c>
      <c r="Q7" s="12">
        <f>'Wind 1MW'!Q7*Control!$C$9</f>
        <v>178.64000000000001</v>
      </c>
      <c r="R7" s="12">
        <f>'Wind 1MW'!R7*Control!$C$9</f>
        <v>136.4</v>
      </c>
      <c r="S7" s="12">
        <f>'Wind 1MW'!S7*Control!$C$9</f>
        <v>107.6</v>
      </c>
      <c r="T7" s="12">
        <f>'Wind 1MW'!T7*Control!$C$9</f>
        <v>84.08</v>
      </c>
      <c r="U7" s="12">
        <f>'Wind 1MW'!U7*Control!$C$9</f>
        <v>61.840000000000011</v>
      </c>
      <c r="V7" s="12">
        <f>'Wind 1MW'!V7*Control!$C$9</f>
        <v>42.160000000000004</v>
      </c>
      <c r="W7" s="12">
        <f>'Wind 1MW'!W7*Control!$C$9</f>
        <v>25.359999999999996</v>
      </c>
      <c r="X7" s="12">
        <f>'Wind 1MW'!X7*Control!$C$9</f>
        <v>10</v>
      </c>
      <c r="Y7" s="12">
        <f>'Wind 1MW'!Y7*Control!$C$9</f>
        <v>0</v>
      </c>
      <c r="Z7" s="12">
        <f>'Wind 1MW'!Z7*Control!$C$9</f>
        <v>0</v>
      </c>
      <c r="AB7" s="7">
        <f t="shared" si="0"/>
        <v>3629.4399999999996</v>
      </c>
    </row>
    <row r="8" spans="2:32" x14ac:dyDescent="0.2">
      <c r="B8" s="6">
        <v>44202</v>
      </c>
      <c r="C8" s="12">
        <f>'Wind 1MW'!C8*Control!$C$9</f>
        <v>15.12</v>
      </c>
      <c r="D8" s="12">
        <f>'Wind 1MW'!D8*Control!$C$9</f>
        <v>25.359999999999996</v>
      </c>
      <c r="E8" s="12">
        <f>'Wind 1MW'!E8*Control!$C$9</f>
        <v>35.6</v>
      </c>
      <c r="F8" s="12">
        <f>'Wind 1MW'!F8*Control!$C$9</f>
        <v>48.720000000000006</v>
      </c>
      <c r="G8" s="12">
        <f>'Wind 1MW'!G8*Control!$C$9</f>
        <v>48.720000000000006</v>
      </c>
      <c r="H8" s="12">
        <f>'Wind 1MW'!H8*Control!$C$9</f>
        <v>55.280000000000008</v>
      </c>
      <c r="I8" s="12">
        <f>'Wind 1MW'!I8*Control!$C$9</f>
        <v>68.400000000000006</v>
      </c>
      <c r="J8" s="12">
        <f>'Wind 1MW'!J8*Control!$C$9</f>
        <v>99.759999999999991</v>
      </c>
      <c r="K8" s="12">
        <f>'Wind 1MW'!K8*Control!$C$9</f>
        <v>136.4</v>
      </c>
      <c r="L8" s="12">
        <f>'Wind 1MW'!L8*Control!$C$9</f>
        <v>190.16000000000003</v>
      </c>
      <c r="M8" s="12">
        <f>'Wind 1MW'!M8*Control!$C$9</f>
        <v>226.88000000000002</v>
      </c>
      <c r="N8" s="12">
        <f>'Wind 1MW'!N8*Control!$C$9</f>
        <v>240.56000000000003</v>
      </c>
      <c r="O8" s="12">
        <f>'Wind 1MW'!O8*Control!$C$9</f>
        <v>281.60000000000002</v>
      </c>
      <c r="P8" s="12">
        <f>'Wind 1MW'!P8*Control!$C$9</f>
        <v>362.4</v>
      </c>
      <c r="Q8" s="12">
        <f>'Wind 1MW'!Q8*Control!$C$9</f>
        <v>454.4</v>
      </c>
      <c r="R8" s="12">
        <f>'Wind 1MW'!R8*Control!$C$9</f>
        <v>560</v>
      </c>
      <c r="S8" s="12">
        <f>'Wind 1MW'!S8*Control!$C$9</f>
        <v>620.79999999999995</v>
      </c>
      <c r="T8" s="12">
        <f>'Wind 1MW'!T8*Control!$C$9</f>
        <v>669.6</v>
      </c>
      <c r="U8" s="12">
        <f>'Wind 1MW'!U8*Control!$C$9</f>
        <v>728.96</v>
      </c>
      <c r="V8" s="12">
        <f>'Wind 1MW'!V8*Control!$C$9</f>
        <v>812.16000000000008</v>
      </c>
      <c r="W8" s="12">
        <f>'Wind 1MW'!W8*Control!$C$9</f>
        <v>876.4799999999999</v>
      </c>
      <c r="X8" s="12">
        <f>'Wind 1MW'!X8*Control!$C$9</f>
        <v>876.4799999999999</v>
      </c>
      <c r="Y8" s="12">
        <f>'Wind 1MW'!Y8*Control!$C$9</f>
        <v>791.68000000000006</v>
      </c>
      <c r="Z8" s="12">
        <f>'Wind 1MW'!Z8*Control!$C$9</f>
        <v>690.4</v>
      </c>
      <c r="AB8" s="7">
        <f t="shared" si="0"/>
        <v>8915.9199999999983</v>
      </c>
      <c r="AD8" s="8" t="s">
        <v>16</v>
      </c>
      <c r="AE8" s="11">
        <f>MAX(AB3:AB367)</f>
        <v>24288</v>
      </c>
      <c r="AF8" t="s">
        <v>17</v>
      </c>
    </row>
    <row r="9" spans="2:32" x14ac:dyDescent="0.2">
      <c r="B9" s="6">
        <v>44203</v>
      </c>
      <c r="C9" s="12">
        <f>'Wind 1MW'!C9*Control!$C$9</f>
        <v>804.16000000000008</v>
      </c>
      <c r="D9" s="12">
        <f>'Wind 1MW'!D9*Control!$C$9</f>
        <v>876.4799999999999</v>
      </c>
      <c r="E9" s="12">
        <f>'Wind 1MW'!E9*Control!$C$9</f>
        <v>889.3599999999999</v>
      </c>
      <c r="F9" s="12">
        <f>'Wind 1MW'!F9*Control!$C$9</f>
        <v>817.04000000000008</v>
      </c>
      <c r="G9" s="12">
        <f>'Wind 1MW'!G9*Control!$C$9</f>
        <v>708.48</v>
      </c>
      <c r="H9" s="12">
        <f>'Wind 1MW'!H9*Control!$C$9</f>
        <v>536.31999999999994</v>
      </c>
      <c r="I9" s="12">
        <f>'Wind 1MW'!I9*Control!$C$9</f>
        <v>423.84</v>
      </c>
      <c r="J9" s="12">
        <f>'Wind 1MW'!J9*Control!$C$9</f>
        <v>380.8</v>
      </c>
      <c r="K9" s="12">
        <f>'Wind 1MW'!K9*Control!$C$9</f>
        <v>362.4</v>
      </c>
      <c r="L9" s="12">
        <f>'Wind 1MW'!L9*Control!$C$9</f>
        <v>380.8</v>
      </c>
      <c r="M9" s="12">
        <f>'Wind 1MW'!M9*Control!$C$9</f>
        <v>401.91999999999996</v>
      </c>
      <c r="N9" s="12">
        <f>'Wind 1MW'!N9*Control!$C$9</f>
        <v>475.52</v>
      </c>
      <c r="O9" s="12">
        <f>'Wind 1MW'!O9*Control!$C$9</f>
        <v>602.72</v>
      </c>
      <c r="P9" s="12">
        <f>'Wind 1MW'!P9*Control!$C$9</f>
        <v>728.96</v>
      </c>
      <c r="Q9" s="12">
        <f>'Wind 1MW'!Q9*Control!$C$9</f>
        <v>876.4799999999999</v>
      </c>
      <c r="R9" s="12">
        <f>'Wind 1MW'!R9*Control!$C$9</f>
        <v>892.31999999999994</v>
      </c>
      <c r="S9" s="12">
        <f>'Wind 1MW'!S9*Control!$C$9</f>
        <v>889.3599999999999</v>
      </c>
      <c r="T9" s="12">
        <f>'Wind 1MW'!T9*Control!$C$9</f>
        <v>812.16000000000008</v>
      </c>
      <c r="U9" s="12">
        <f>'Wind 1MW'!U9*Control!$C$9</f>
        <v>728.96</v>
      </c>
      <c r="V9" s="12">
        <f>'Wind 1MW'!V9*Control!$C$9</f>
        <v>728.96</v>
      </c>
      <c r="W9" s="12">
        <f>'Wind 1MW'!W9*Control!$C$9</f>
        <v>817.04000000000008</v>
      </c>
      <c r="X9" s="12">
        <f>'Wind 1MW'!X9*Control!$C$9</f>
        <v>926.4</v>
      </c>
      <c r="Y9" s="12">
        <f>'Wind 1MW'!Y9*Control!$C$9</f>
        <v>939.28</v>
      </c>
      <c r="Z9" s="12">
        <f>'Wind 1MW'!Z9*Control!$C$9</f>
        <v>884.4799999999999</v>
      </c>
      <c r="AB9" s="7">
        <f t="shared" si="0"/>
        <v>16884.240000000002</v>
      </c>
      <c r="AD9" s="8" t="s">
        <v>18</v>
      </c>
      <c r="AE9" s="11">
        <f>MIN(AB3:AB367)</f>
        <v>0</v>
      </c>
    </row>
    <row r="10" spans="2:32" x14ac:dyDescent="0.2">
      <c r="B10" s="6">
        <v>44204</v>
      </c>
      <c r="C10" s="12">
        <f>'Wind 1MW'!C10*Control!$C$9</f>
        <v>817.04000000000008</v>
      </c>
      <c r="D10" s="12">
        <f>'Wind 1MW'!D10*Control!$C$9</f>
        <v>884.4799999999999</v>
      </c>
      <c r="E10" s="12">
        <f>'Wind 1MW'!E10*Control!$C$9</f>
        <v>934.4</v>
      </c>
      <c r="F10" s="12">
        <f>'Wind 1MW'!F10*Control!$C$9</f>
        <v>892.31999999999994</v>
      </c>
      <c r="G10" s="12">
        <f>'Wind 1MW'!G10*Control!$C$9</f>
        <v>889.3599999999999</v>
      </c>
      <c r="H10" s="12">
        <f>'Wind 1MW'!H10*Control!$C$9</f>
        <v>876.4799999999999</v>
      </c>
      <c r="I10" s="12">
        <f>'Wind 1MW'!I10*Control!$C$9</f>
        <v>804.16000000000008</v>
      </c>
      <c r="J10" s="12">
        <f>'Wind 1MW'!J10*Control!$C$9</f>
        <v>804.16000000000008</v>
      </c>
      <c r="K10" s="12">
        <f>'Wind 1MW'!K10*Control!$C$9</f>
        <v>804.16000000000008</v>
      </c>
      <c r="L10" s="12">
        <f>'Wind 1MW'!L10*Control!$C$9</f>
        <v>791.68000000000006</v>
      </c>
      <c r="M10" s="12">
        <f>'Wind 1MW'!M10*Control!$C$9</f>
        <v>720.96</v>
      </c>
      <c r="N10" s="12">
        <f>'Wind 1MW'!N10*Control!$C$9</f>
        <v>602.72</v>
      </c>
      <c r="O10" s="12">
        <f>'Wind 1MW'!O10*Control!$C$9</f>
        <v>497.43999999999994</v>
      </c>
      <c r="P10" s="12">
        <f>'Wind 1MW'!P10*Control!$C$9</f>
        <v>454.4</v>
      </c>
      <c r="Q10" s="12">
        <f>'Wind 1MW'!Q10*Control!$C$9</f>
        <v>454.4</v>
      </c>
      <c r="R10" s="12">
        <f>'Wind 1MW'!R10*Control!$C$9</f>
        <v>401.91999999999996</v>
      </c>
      <c r="S10" s="12">
        <f>'Wind 1MW'!S10*Control!$C$9</f>
        <v>254.24000000000007</v>
      </c>
      <c r="T10" s="12">
        <f>'Wind 1MW'!T10*Control!$C$9</f>
        <v>155.6</v>
      </c>
      <c r="U10" s="12">
        <f>'Wind 1MW'!U10*Control!$C$9</f>
        <v>136.4</v>
      </c>
      <c r="V10" s="12">
        <f>'Wind 1MW'!V10*Control!$C$9</f>
        <v>146</v>
      </c>
      <c r="W10" s="12">
        <f>'Wind 1MW'!W10*Control!$C$9</f>
        <v>201.68</v>
      </c>
      <c r="X10" s="12">
        <f>'Wind 1MW'!X10*Control!$C$9</f>
        <v>297.76</v>
      </c>
      <c r="Y10" s="12">
        <f>'Wind 1MW'!Y10*Control!$C$9</f>
        <v>362.4</v>
      </c>
      <c r="Z10" s="12">
        <f>'Wind 1MW'!Z10*Control!$C$9</f>
        <v>444.64</v>
      </c>
      <c r="AB10" s="7">
        <f t="shared" si="0"/>
        <v>13628.799999999996</v>
      </c>
    </row>
    <row r="11" spans="2:32" x14ac:dyDescent="0.2">
      <c r="B11" s="6">
        <v>44205</v>
      </c>
      <c r="C11" s="12">
        <f>'Wind 1MW'!C11*Control!$C$9</f>
        <v>536.31999999999994</v>
      </c>
      <c r="D11" s="12">
        <f>'Wind 1MW'!D11*Control!$C$9</f>
        <v>690.4</v>
      </c>
      <c r="E11" s="12">
        <f>'Wind 1MW'!E11*Control!$C$9</f>
        <v>812.16000000000008</v>
      </c>
      <c r="F11" s="12">
        <f>'Wind 1MW'!F11*Control!$C$9</f>
        <v>971.28</v>
      </c>
      <c r="G11" s="12">
        <f>'Wind 1MW'!G11*Control!$C$9</f>
        <v>975.36</v>
      </c>
      <c r="H11" s="12">
        <f>'Wind 1MW'!H11*Control!$C$9</f>
        <v>1006.8800000000001</v>
      </c>
      <c r="I11" s="12">
        <f>'Wind 1MW'!I11*Control!$C$9</f>
        <v>1012</v>
      </c>
      <c r="J11" s="12">
        <f>'Wind 1MW'!J11*Control!$C$9</f>
        <v>1012</v>
      </c>
      <c r="K11" s="12">
        <f>'Wind 1MW'!K11*Control!$C$9</f>
        <v>1012</v>
      </c>
      <c r="L11" s="12">
        <f>'Wind 1MW'!L11*Control!$C$9</f>
        <v>1012</v>
      </c>
      <c r="M11" s="12">
        <f>'Wind 1MW'!M11*Control!$C$9</f>
        <v>1012</v>
      </c>
      <c r="N11" s="12">
        <f>'Wind 1MW'!N11*Control!$C$9</f>
        <v>1012</v>
      </c>
      <c r="O11" s="12">
        <f>'Wind 1MW'!O11*Control!$C$9</f>
        <v>1012</v>
      </c>
      <c r="P11" s="12">
        <f>'Wind 1MW'!P11*Control!$C$9</f>
        <v>1012</v>
      </c>
      <c r="Q11" s="12">
        <f>'Wind 1MW'!Q11*Control!$C$9</f>
        <v>1012</v>
      </c>
      <c r="R11" s="12">
        <f>'Wind 1MW'!R11*Control!$C$9</f>
        <v>1011.36</v>
      </c>
      <c r="S11" s="12">
        <f>'Wind 1MW'!S11*Control!$C$9</f>
        <v>995.04000000000019</v>
      </c>
      <c r="T11" s="12">
        <f>'Wind 1MW'!T11*Control!$C$9</f>
        <v>975.36</v>
      </c>
      <c r="U11" s="12">
        <f>'Wind 1MW'!U11*Control!$C$9</f>
        <v>975.5200000000001</v>
      </c>
      <c r="V11" s="12">
        <f>'Wind 1MW'!V11*Control!$C$9</f>
        <v>974.24</v>
      </c>
      <c r="W11" s="12">
        <f>'Wind 1MW'!W11*Control!$C$9</f>
        <v>884.4799999999999</v>
      </c>
      <c r="X11" s="12">
        <f>'Wind 1MW'!X11*Control!$C$9</f>
        <v>728.96</v>
      </c>
      <c r="Y11" s="12">
        <f>'Wind 1MW'!Y11*Control!$C$9</f>
        <v>620.79999999999995</v>
      </c>
      <c r="Z11" s="12">
        <f>'Wind 1MW'!Z11*Control!$C$9</f>
        <v>560</v>
      </c>
      <c r="AB11" s="7">
        <f t="shared" si="0"/>
        <v>21826.16</v>
      </c>
    </row>
    <row r="12" spans="2:32" x14ac:dyDescent="0.2">
      <c r="B12" s="6">
        <v>44206</v>
      </c>
      <c r="C12" s="12">
        <f>'Wind 1MW'!C12*Control!$C$9</f>
        <v>560</v>
      </c>
      <c r="D12" s="12">
        <f>'Wind 1MW'!D12*Control!$C$9</f>
        <v>620.79999999999995</v>
      </c>
      <c r="E12" s="12">
        <f>'Wind 1MW'!E12*Control!$C$9</f>
        <v>708.48</v>
      </c>
      <c r="F12" s="12">
        <f>'Wind 1MW'!F12*Control!$C$9</f>
        <v>728.96</v>
      </c>
      <c r="G12" s="12">
        <f>'Wind 1MW'!G12*Control!$C$9</f>
        <v>791.68000000000006</v>
      </c>
      <c r="H12" s="12">
        <f>'Wind 1MW'!H12*Control!$C$9</f>
        <v>728.96</v>
      </c>
      <c r="I12" s="12">
        <f>'Wind 1MW'!I12*Control!$C$9</f>
        <v>728.96</v>
      </c>
      <c r="J12" s="12">
        <f>'Wind 1MW'!J12*Control!$C$9</f>
        <v>690.4</v>
      </c>
      <c r="K12" s="12">
        <f>'Wind 1MW'!K12*Control!$C$9</f>
        <v>633.28</v>
      </c>
      <c r="L12" s="12">
        <f>'Wind 1MW'!L12*Control!$C$9</f>
        <v>620.79999999999995</v>
      </c>
      <c r="M12" s="12">
        <f>'Wind 1MW'!M12*Control!$C$9</f>
        <v>536.31999999999994</v>
      </c>
      <c r="N12" s="12">
        <f>'Wind 1MW'!N12*Control!$C$9</f>
        <v>444.64</v>
      </c>
      <c r="O12" s="12">
        <f>'Wind 1MW'!O12*Control!$C$9</f>
        <v>313.91999999999996</v>
      </c>
      <c r="P12" s="12">
        <f>'Wind 1MW'!P12*Control!$C$9</f>
        <v>213.2</v>
      </c>
      <c r="Q12" s="12">
        <f>'Wind 1MW'!Q12*Control!$C$9</f>
        <v>190.16000000000003</v>
      </c>
      <c r="R12" s="12">
        <f>'Wind 1MW'!R12*Control!$C$9</f>
        <v>240.56000000000003</v>
      </c>
      <c r="S12" s="12">
        <f>'Wind 1MW'!S12*Control!$C$9</f>
        <v>401.91999999999996</v>
      </c>
      <c r="T12" s="12">
        <f>'Wind 1MW'!T12*Control!$C$9</f>
        <v>620.79999999999995</v>
      </c>
      <c r="U12" s="12">
        <f>'Wind 1MW'!U12*Control!$C$9</f>
        <v>804.16000000000008</v>
      </c>
      <c r="V12" s="12">
        <f>'Wind 1MW'!V12*Control!$C$9</f>
        <v>884.4799999999999</v>
      </c>
      <c r="W12" s="12">
        <f>'Wind 1MW'!W12*Control!$C$9</f>
        <v>934.4</v>
      </c>
      <c r="X12" s="12">
        <f>'Wind 1MW'!X12*Control!$C$9</f>
        <v>966.4</v>
      </c>
      <c r="Y12" s="12">
        <f>'Wind 1MW'!Y12*Control!$C$9</f>
        <v>971.28</v>
      </c>
      <c r="Z12" s="12">
        <f>'Wind 1MW'!Z12*Control!$C$9</f>
        <v>975.5200000000001</v>
      </c>
      <c r="AB12" s="7">
        <f t="shared" si="0"/>
        <v>15310.079999999998</v>
      </c>
    </row>
    <row r="13" spans="2:32" x14ac:dyDescent="0.2">
      <c r="B13" s="6">
        <v>44207</v>
      </c>
      <c r="C13" s="12">
        <f>'Wind 1MW'!C13*Control!$C$9</f>
        <v>1005.6</v>
      </c>
      <c r="D13" s="12">
        <f>'Wind 1MW'!D13*Control!$C$9</f>
        <v>1012</v>
      </c>
      <c r="E13" s="12">
        <f>'Wind 1MW'!E13*Control!$C$9</f>
        <v>1011.36</v>
      </c>
      <c r="F13" s="12">
        <f>'Wind 1MW'!F13*Control!$C$9</f>
        <v>990.8</v>
      </c>
      <c r="G13" s="12">
        <f>'Wind 1MW'!G13*Control!$C$9</f>
        <v>812.16000000000008</v>
      </c>
      <c r="H13" s="12">
        <f>'Wind 1MW'!H13*Control!$C$9</f>
        <v>518.24</v>
      </c>
      <c r="I13" s="12">
        <f>'Wind 1MW'!I13*Control!$C$9</f>
        <v>297.76</v>
      </c>
      <c r="J13" s="12">
        <f>'Wind 1MW'!J13*Control!$C$9</f>
        <v>240.56000000000003</v>
      </c>
      <c r="K13" s="12">
        <f>'Wind 1MW'!K13*Control!$C$9</f>
        <v>313.91999999999996</v>
      </c>
      <c r="L13" s="12">
        <f>'Wind 1MW'!L13*Control!$C$9</f>
        <v>444.64</v>
      </c>
      <c r="M13" s="12">
        <f>'Wind 1MW'!M13*Control!$C$9</f>
        <v>454.4</v>
      </c>
      <c r="N13" s="12">
        <f>'Wind 1MW'!N13*Control!$C$9</f>
        <v>444.64</v>
      </c>
      <c r="O13" s="12">
        <f>'Wind 1MW'!O13*Control!$C$9</f>
        <v>380.8</v>
      </c>
      <c r="P13" s="12">
        <f>'Wind 1MW'!P13*Control!$C$9</f>
        <v>444.64</v>
      </c>
      <c r="Q13" s="12">
        <f>'Wind 1MW'!Q13*Control!$C$9</f>
        <v>560</v>
      </c>
      <c r="R13" s="12">
        <f>'Wind 1MW'!R13*Control!$C$9</f>
        <v>720.96</v>
      </c>
      <c r="S13" s="12">
        <f>'Wind 1MW'!S13*Control!$C$9</f>
        <v>812.16000000000008</v>
      </c>
      <c r="T13" s="12">
        <f>'Wind 1MW'!T13*Control!$C$9</f>
        <v>884.4799999999999</v>
      </c>
      <c r="U13" s="12">
        <f>'Wind 1MW'!U13*Control!$C$9</f>
        <v>892.31999999999994</v>
      </c>
      <c r="V13" s="12">
        <f>'Wind 1MW'!V13*Control!$C$9</f>
        <v>939.28</v>
      </c>
      <c r="W13" s="12">
        <f>'Wind 1MW'!W13*Control!$C$9</f>
        <v>975.36</v>
      </c>
      <c r="X13" s="12">
        <f>'Wind 1MW'!X13*Control!$C$9</f>
        <v>975.5200000000001</v>
      </c>
      <c r="Y13" s="12">
        <f>'Wind 1MW'!Y13*Control!$C$9</f>
        <v>990.8</v>
      </c>
      <c r="Z13" s="12">
        <f>'Wind 1MW'!Z13*Control!$C$9</f>
        <v>993.76</v>
      </c>
      <c r="AB13" s="7">
        <f t="shared" si="0"/>
        <v>17116.16</v>
      </c>
    </row>
    <row r="14" spans="2:32" x14ac:dyDescent="0.2">
      <c r="B14" s="6">
        <v>44208</v>
      </c>
      <c r="C14" s="12">
        <f>'Wind 1MW'!C14*Control!$C$9</f>
        <v>995.04000000000019</v>
      </c>
      <c r="D14" s="12">
        <f>'Wind 1MW'!D14*Control!$C$9</f>
        <v>1006.8800000000001</v>
      </c>
      <c r="E14" s="12">
        <f>'Wind 1MW'!E14*Control!$C$9</f>
        <v>1006.8800000000001</v>
      </c>
      <c r="F14" s="12">
        <f>'Wind 1MW'!F14*Control!$C$9</f>
        <v>1005.6</v>
      </c>
      <c r="G14" s="12">
        <f>'Wind 1MW'!G14*Control!$C$9</f>
        <v>993.76</v>
      </c>
      <c r="H14" s="12">
        <f>'Wind 1MW'!H14*Control!$C$9</f>
        <v>971.28</v>
      </c>
      <c r="I14" s="12">
        <f>'Wind 1MW'!I14*Control!$C$9</f>
        <v>892.31999999999994</v>
      </c>
      <c r="J14" s="12">
        <f>'Wind 1MW'!J14*Control!$C$9</f>
        <v>804.16000000000008</v>
      </c>
      <c r="K14" s="12">
        <f>'Wind 1MW'!K14*Control!$C$9</f>
        <v>708.48</v>
      </c>
      <c r="L14" s="12">
        <f>'Wind 1MW'!L14*Control!$C$9</f>
        <v>669.6</v>
      </c>
      <c r="M14" s="12">
        <f>'Wind 1MW'!M14*Control!$C$9</f>
        <v>669.6</v>
      </c>
      <c r="N14" s="12">
        <f>'Wind 1MW'!N14*Control!$C$9</f>
        <v>669.6</v>
      </c>
      <c r="O14" s="12">
        <f>'Wind 1MW'!O14*Control!$C$9</f>
        <v>690.4</v>
      </c>
      <c r="P14" s="12">
        <f>'Wind 1MW'!P14*Control!$C$9</f>
        <v>728.96</v>
      </c>
      <c r="Q14" s="12">
        <f>'Wind 1MW'!Q14*Control!$C$9</f>
        <v>791.68000000000006</v>
      </c>
      <c r="R14" s="12">
        <f>'Wind 1MW'!R14*Control!$C$9</f>
        <v>804.16000000000008</v>
      </c>
      <c r="S14" s="12">
        <f>'Wind 1MW'!S14*Control!$C$9</f>
        <v>804.16000000000008</v>
      </c>
      <c r="T14" s="12">
        <f>'Wind 1MW'!T14*Control!$C$9</f>
        <v>720.96</v>
      </c>
      <c r="U14" s="12">
        <f>'Wind 1MW'!U14*Control!$C$9</f>
        <v>620.79999999999995</v>
      </c>
      <c r="V14" s="12">
        <f>'Wind 1MW'!V14*Control!$C$9</f>
        <v>497.43999999999994</v>
      </c>
      <c r="W14" s="12">
        <f>'Wind 1MW'!W14*Control!$C$9</f>
        <v>401.91999999999996</v>
      </c>
      <c r="X14" s="12">
        <f>'Wind 1MW'!X14*Control!$C$9</f>
        <v>330.08</v>
      </c>
      <c r="Y14" s="12">
        <f>'Wind 1MW'!Y14*Control!$C$9</f>
        <v>267.92000000000007</v>
      </c>
      <c r="Z14" s="12">
        <f>'Wind 1MW'!Z14*Control!$C$9</f>
        <v>240.56000000000003</v>
      </c>
      <c r="AB14" s="7">
        <f t="shared" si="0"/>
        <v>17292.240000000002</v>
      </c>
    </row>
    <row r="15" spans="2:32" x14ac:dyDescent="0.2">
      <c r="B15" s="6">
        <v>44209</v>
      </c>
      <c r="C15" s="12">
        <f>'Wind 1MW'!C15*Control!$C$9</f>
        <v>201.68</v>
      </c>
      <c r="D15" s="12">
        <f>'Wind 1MW'!D15*Control!$C$9</f>
        <v>167.12</v>
      </c>
      <c r="E15" s="12">
        <f>'Wind 1MW'!E15*Control!$C$9</f>
        <v>136.4</v>
      </c>
      <c r="F15" s="12">
        <f>'Wind 1MW'!F15*Control!$C$9</f>
        <v>117.2</v>
      </c>
      <c r="G15" s="12">
        <f>'Wind 1MW'!G15*Control!$C$9</f>
        <v>91.919999999999987</v>
      </c>
      <c r="H15" s="12">
        <f>'Wind 1MW'!H15*Control!$C$9</f>
        <v>76.239999999999995</v>
      </c>
      <c r="I15" s="12">
        <f>'Wind 1MW'!I15*Control!$C$9</f>
        <v>61.840000000000011</v>
      </c>
      <c r="J15" s="12">
        <f>'Wind 1MW'!J15*Control!$C$9</f>
        <v>61.840000000000011</v>
      </c>
      <c r="K15" s="12">
        <f>'Wind 1MW'!K15*Control!$C$9</f>
        <v>61.840000000000011</v>
      </c>
      <c r="L15" s="12">
        <f>'Wind 1MW'!L15*Control!$C$9</f>
        <v>42.160000000000004</v>
      </c>
      <c r="M15" s="12">
        <f>'Wind 1MW'!M15*Control!$C$9</f>
        <v>0</v>
      </c>
      <c r="N15" s="12">
        <f>'Wind 1MW'!N15*Control!$C$9</f>
        <v>0</v>
      </c>
      <c r="O15" s="12">
        <f>'Wind 1MW'!O15*Control!$C$9</f>
        <v>15.12</v>
      </c>
      <c r="P15" s="12">
        <f>'Wind 1MW'!P15*Control!$C$9</f>
        <v>35.6</v>
      </c>
      <c r="Q15" s="12">
        <f>'Wind 1MW'!Q15*Control!$C$9</f>
        <v>76.239999999999995</v>
      </c>
      <c r="R15" s="12">
        <f>'Wind 1MW'!R15*Control!$C$9</f>
        <v>126.8</v>
      </c>
      <c r="S15" s="12">
        <f>'Wind 1MW'!S15*Control!$C$9</f>
        <v>201.68</v>
      </c>
      <c r="T15" s="12">
        <f>'Wind 1MW'!T15*Control!$C$9</f>
        <v>281.60000000000002</v>
      </c>
      <c r="U15" s="12">
        <f>'Wind 1MW'!U15*Control!$C$9</f>
        <v>362.4</v>
      </c>
      <c r="V15" s="12">
        <f>'Wind 1MW'!V15*Control!$C$9</f>
        <v>444.64</v>
      </c>
      <c r="W15" s="12">
        <f>'Wind 1MW'!W15*Control!$C$9</f>
        <v>536.31999999999994</v>
      </c>
      <c r="X15" s="12">
        <f>'Wind 1MW'!X15*Control!$C$9</f>
        <v>620.79999999999995</v>
      </c>
      <c r="Y15" s="12">
        <f>'Wind 1MW'!Y15*Control!$C$9</f>
        <v>708.48</v>
      </c>
      <c r="Z15" s="12">
        <f>'Wind 1MW'!Z15*Control!$C$9</f>
        <v>690.4</v>
      </c>
      <c r="AB15" s="7">
        <f t="shared" si="0"/>
        <v>5118.32</v>
      </c>
    </row>
    <row r="16" spans="2:32" x14ac:dyDescent="0.2">
      <c r="B16" s="6">
        <v>44210</v>
      </c>
      <c r="C16" s="12">
        <f>'Wind 1MW'!C16*Control!$C$9</f>
        <v>633.28</v>
      </c>
      <c r="D16" s="12">
        <f>'Wind 1MW'!D16*Control!$C$9</f>
        <v>633.28</v>
      </c>
      <c r="E16" s="12">
        <f>'Wind 1MW'!E16*Control!$C$9</f>
        <v>690.4</v>
      </c>
      <c r="F16" s="12">
        <f>'Wind 1MW'!F16*Control!$C$9</f>
        <v>720.96</v>
      </c>
      <c r="G16" s="12">
        <f>'Wind 1MW'!G16*Control!$C$9</f>
        <v>728.96</v>
      </c>
      <c r="H16" s="12">
        <f>'Wind 1MW'!H16*Control!$C$9</f>
        <v>728.96</v>
      </c>
      <c r="I16" s="12">
        <f>'Wind 1MW'!I16*Control!$C$9</f>
        <v>791.68000000000006</v>
      </c>
      <c r="J16" s="12">
        <f>'Wind 1MW'!J16*Control!$C$9</f>
        <v>804.16000000000008</v>
      </c>
      <c r="K16" s="12">
        <f>'Wind 1MW'!K16*Control!$C$9</f>
        <v>876.4799999999999</v>
      </c>
      <c r="L16" s="12">
        <f>'Wind 1MW'!L16*Control!$C$9</f>
        <v>884.4799999999999</v>
      </c>
      <c r="M16" s="12">
        <f>'Wind 1MW'!M16*Control!$C$9</f>
        <v>889.3599999999999</v>
      </c>
      <c r="N16" s="12">
        <f>'Wind 1MW'!N16*Control!$C$9</f>
        <v>892.31999999999994</v>
      </c>
      <c r="O16" s="12">
        <f>'Wind 1MW'!O16*Control!$C$9</f>
        <v>939.28</v>
      </c>
      <c r="P16" s="12">
        <f>'Wind 1MW'!P16*Control!$C$9</f>
        <v>934.4</v>
      </c>
      <c r="Q16" s="12">
        <f>'Wind 1MW'!Q16*Control!$C$9</f>
        <v>942.24</v>
      </c>
      <c r="R16" s="12">
        <f>'Wind 1MW'!R16*Control!$C$9</f>
        <v>942.24</v>
      </c>
      <c r="S16" s="12">
        <f>'Wind 1MW'!S16*Control!$C$9</f>
        <v>889.3599999999999</v>
      </c>
      <c r="T16" s="12">
        <f>'Wind 1MW'!T16*Control!$C$9</f>
        <v>804.16000000000008</v>
      </c>
      <c r="U16" s="12">
        <f>'Wind 1MW'!U16*Control!$C$9</f>
        <v>728.96</v>
      </c>
      <c r="V16" s="12">
        <f>'Wind 1MW'!V16*Control!$C$9</f>
        <v>690.4</v>
      </c>
      <c r="W16" s="12">
        <f>'Wind 1MW'!W16*Control!$C$9</f>
        <v>602.72</v>
      </c>
      <c r="X16" s="12">
        <f>'Wind 1MW'!X16*Control!$C$9</f>
        <v>536.31999999999994</v>
      </c>
      <c r="Y16" s="12">
        <f>'Wind 1MW'!Y16*Control!$C$9</f>
        <v>475.52</v>
      </c>
      <c r="Z16" s="12">
        <f>'Wind 1MW'!Z16*Control!$C$9</f>
        <v>454.4</v>
      </c>
      <c r="AB16" s="7">
        <f t="shared" si="0"/>
        <v>18214.32</v>
      </c>
    </row>
    <row r="17" spans="2:28" x14ac:dyDescent="0.2">
      <c r="B17" s="6">
        <v>44211</v>
      </c>
      <c r="C17" s="12">
        <f>'Wind 1MW'!C17*Control!$C$9</f>
        <v>497.43999999999994</v>
      </c>
      <c r="D17" s="12">
        <f>'Wind 1MW'!D17*Control!$C$9</f>
        <v>560</v>
      </c>
      <c r="E17" s="12">
        <f>'Wind 1MW'!E17*Control!$C$9</f>
        <v>602.72</v>
      </c>
      <c r="F17" s="12">
        <f>'Wind 1MW'!F17*Control!$C$9</f>
        <v>669.6</v>
      </c>
      <c r="G17" s="12">
        <f>'Wind 1MW'!G17*Control!$C$9</f>
        <v>669.6</v>
      </c>
      <c r="H17" s="12">
        <f>'Wind 1MW'!H17*Control!$C$9</f>
        <v>536.31999999999994</v>
      </c>
      <c r="I17" s="12">
        <f>'Wind 1MW'!I17*Control!$C$9</f>
        <v>423.84</v>
      </c>
      <c r="J17" s="12">
        <f>'Wind 1MW'!J17*Control!$C$9</f>
        <v>346.23999999999995</v>
      </c>
      <c r="K17" s="12">
        <f>'Wind 1MW'!K17*Control!$C$9</f>
        <v>380.8</v>
      </c>
      <c r="L17" s="12">
        <f>'Wind 1MW'!L17*Control!$C$9</f>
        <v>346.23999999999995</v>
      </c>
      <c r="M17" s="12">
        <f>'Wind 1MW'!M17*Control!$C$9</f>
        <v>267.92000000000007</v>
      </c>
      <c r="N17" s="12">
        <f>'Wind 1MW'!N17*Control!$C$9</f>
        <v>167.12</v>
      </c>
      <c r="O17" s="12">
        <f>'Wind 1MW'!O17*Control!$C$9</f>
        <v>146</v>
      </c>
      <c r="P17" s="12">
        <f>'Wind 1MW'!P17*Control!$C$9</f>
        <v>126.8</v>
      </c>
      <c r="Q17" s="12">
        <f>'Wind 1MW'!Q17*Control!$C$9</f>
        <v>126.8</v>
      </c>
      <c r="R17" s="12">
        <f>'Wind 1MW'!R17*Control!$C$9</f>
        <v>178.64000000000001</v>
      </c>
      <c r="S17" s="12">
        <f>'Wind 1MW'!S17*Control!$C$9</f>
        <v>313.91999999999996</v>
      </c>
      <c r="T17" s="12">
        <f>'Wind 1MW'!T17*Control!$C$9</f>
        <v>518.24</v>
      </c>
      <c r="U17" s="12">
        <f>'Wind 1MW'!U17*Control!$C$9</f>
        <v>728.96</v>
      </c>
      <c r="V17" s="12">
        <f>'Wind 1MW'!V17*Control!$C$9</f>
        <v>889.3599999999999</v>
      </c>
      <c r="W17" s="12">
        <f>'Wind 1MW'!W17*Control!$C$9</f>
        <v>975.36</v>
      </c>
      <c r="X17" s="12">
        <f>'Wind 1MW'!X17*Control!$C$9</f>
        <v>1005.6</v>
      </c>
      <c r="Y17" s="12">
        <f>'Wind 1MW'!Y17*Control!$C$9</f>
        <v>1011.36</v>
      </c>
      <c r="Z17" s="12">
        <f>'Wind 1MW'!Z17*Control!$C$9</f>
        <v>1012</v>
      </c>
      <c r="AB17" s="7">
        <f t="shared" si="0"/>
        <v>12500.880000000003</v>
      </c>
    </row>
    <row r="18" spans="2:28" x14ac:dyDescent="0.2">
      <c r="B18" s="6">
        <v>44212</v>
      </c>
      <c r="C18" s="12">
        <f>'Wind 1MW'!C18*Control!$C$9</f>
        <v>1012</v>
      </c>
      <c r="D18" s="12">
        <f>'Wind 1MW'!D18*Control!$C$9</f>
        <v>1012</v>
      </c>
      <c r="E18" s="12">
        <f>'Wind 1MW'!E18*Control!$C$9</f>
        <v>1012</v>
      </c>
      <c r="F18" s="12">
        <f>'Wind 1MW'!F18*Control!$C$9</f>
        <v>1012</v>
      </c>
      <c r="G18" s="12">
        <f>'Wind 1MW'!G18*Control!$C$9</f>
        <v>1012</v>
      </c>
      <c r="H18" s="12">
        <f>'Wind 1MW'!H18*Control!$C$9</f>
        <v>1012</v>
      </c>
      <c r="I18" s="12">
        <f>'Wind 1MW'!I18*Control!$C$9</f>
        <v>1012</v>
      </c>
      <c r="J18" s="12">
        <f>'Wind 1MW'!J18*Control!$C$9</f>
        <v>1012</v>
      </c>
      <c r="K18" s="12">
        <f>'Wind 1MW'!K18*Control!$C$9</f>
        <v>971.28</v>
      </c>
      <c r="L18" s="12">
        <f>'Wind 1MW'!L18*Control!$C$9</f>
        <v>876.4799999999999</v>
      </c>
      <c r="M18" s="12">
        <f>'Wind 1MW'!M18*Control!$C$9</f>
        <v>817.04000000000008</v>
      </c>
      <c r="N18" s="12">
        <f>'Wind 1MW'!N18*Control!$C$9</f>
        <v>884.4799999999999</v>
      </c>
      <c r="O18" s="12">
        <f>'Wind 1MW'!O18*Control!$C$9</f>
        <v>995.04000000000019</v>
      </c>
      <c r="P18" s="12">
        <f>'Wind 1MW'!P18*Control!$C$9</f>
        <v>1012</v>
      </c>
      <c r="Q18" s="12">
        <f>'Wind 1MW'!Q18*Control!$C$9</f>
        <v>1012</v>
      </c>
      <c r="R18" s="12">
        <f>'Wind 1MW'!R18*Control!$C$9</f>
        <v>1012</v>
      </c>
      <c r="S18" s="12">
        <f>'Wind 1MW'!S18*Control!$C$9</f>
        <v>1012</v>
      </c>
      <c r="T18" s="12">
        <f>'Wind 1MW'!T18*Control!$C$9</f>
        <v>1012</v>
      </c>
      <c r="U18" s="12">
        <f>'Wind 1MW'!U18*Control!$C$9</f>
        <v>1012</v>
      </c>
      <c r="V18" s="12">
        <f>'Wind 1MW'!V18*Control!$C$9</f>
        <v>1012</v>
      </c>
      <c r="W18" s="12">
        <f>'Wind 1MW'!W18*Control!$C$9</f>
        <v>1012</v>
      </c>
      <c r="X18" s="12">
        <f>'Wind 1MW'!X18*Control!$C$9</f>
        <v>1012</v>
      </c>
      <c r="Y18" s="12">
        <f>'Wind 1MW'!Y18*Control!$C$9</f>
        <v>1012</v>
      </c>
      <c r="Z18" s="12">
        <f>'Wind 1MW'!Z18*Control!$C$9</f>
        <v>1012</v>
      </c>
      <c r="AB18" s="7">
        <f t="shared" si="0"/>
        <v>23772.32</v>
      </c>
    </row>
    <row r="19" spans="2:28" x14ac:dyDescent="0.2">
      <c r="B19" s="6">
        <v>44213</v>
      </c>
      <c r="C19" s="12">
        <f>'Wind 1MW'!C19*Control!$C$9</f>
        <v>1012</v>
      </c>
      <c r="D19" s="12">
        <f>'Wind 1MW'!D19*Control!$C$9</f>
        <v>1012</v>
      </c>
      <c r="E19" s="12">
        <f>'Wind 1MW'!E19*Control!$C$9</f>
        <v>1012</v>
      </c>
      <c r="F19" s="12">
        <f>'Wind 1MW'!F19*Control!$C$9</f>
        <v>1012</v>
      </c>
      <c r="G19" s="12">
        <f>'Wind 1MW'!G19*Control!$C$9</f>
        <v>1012</v>
      </c>
      <c r="H19" s="12">
        <f>'Wind 1MW'!H19*Control!$C$9</f>
        <v>1012</v>
      </c>
      <c r="I19" s="12">
        <f>'Wind 1MW'!I19*Control!$C$9</f>
        <v>1012</v>
      </c>
      <c r="J19" s="12">
        <f>'Wind 1MW'!J19*Control!$C$9</f>
        <v>1011.36</v>
      </c>
      <c r="K19" s="12">
        <f>'Wind 1MW'!K19*Control!$C$9</f>
        <v>995.04000000000019</v>
      </c>
      <c r="L19" s="12">
        <f>'Wind 1MW'!L19*Control!$C$9</f>
        <v>934.4</v>
      </c>
      <c r="M19" s="12">
        <f>'Wind 1MW'!M19*Control!$C$9</f>
        <v>884.4799999999999</v>
      </c>
      <c r="N19" s="12">
        <f>'Wind 1MW'!N19*Control!$C$9</f>
        <v>876.4799999999999</v>
      </c>
      <c r="O19" s="12">
        <f>'Wind 1MW'!O19*Control!$C$9</f>
        <v>804.16000000000008</v>
      </c>
      <c r="P19" s="12">
        <f>'Wind 1MW'!P19*Control!$C$9</f>
        <v>804.16000000000008</v>
      </c>
      <c r="Q19" s="12">
        <f>'Wind 1MW'!Q19*Control!$C$9</f>
        <v>728.96</v>
      </c>
      <c r="R19" s="12">
        <f>'Wind 1MW'!R19*Control!$C$9</f>
        <v>812.16000000000008</v>
      </c>
      <c r="S19" s="12">
        <f>'Wind 1MW'!S19*Control!$C$9</f>
        <v>926.4</v>
      </c>
      <c r="T19" s="12">
        <f>'Wind 1MW'!T19*Control!$C$9</f>
        <v>975.5200000000001</v>
      </c>
      <c r="U19" s="12">
        <f>'Wind 1MW'!U19*Control!$C$9</f>
        <v>995.04000000000019</v>
      </c>
      <c r="V19" s="12">
        <f>'Wind 1MW'!V19*Control!$C$9</f>
        <v>990.8</v>
      </c>
      <c r="W19" s="12">
        <f>'Wind 1MW'!W19*Control!$C$9</f>
        <v>975.5200000000001</v>
      </c>
      <c r="X19" s="12">
        <f>'Wind 1MW'!X19*Control!$C$9</f>
        <v>994.88000000000011</v>
      </c>
      <c r="Y19" s="12">
        <f>'Wind 1MW'!Y19*Control!$C$9</f>
        <v>1005.6</v>
      </c>
      <c r="Z19" s="12">
        <f>'Wind 1MW'!Z19*Control!$C$9</f>
        <v>1006.72</v>
      </c>
      <c r="AB19" s="7">
        <f t="shared" si="0"/>
        <v>22805.679999999997</v>
      </c>
    </row>
    <row r="20" spans="2:28" x14ac:dyDescent="0.2">
      <c r="B20" s="6">
        <v>44214</v>
      </c>
      <c r="C20" s="12">
        <f>'Wind 1MW'!C20*Control!$C$9</f>
        <v>1006.8800000000001</v>
      </c>
      <c r="D20" s="12">
        <f>'Wind 1MW'!D20*Control!$C$9</f>
        <v>1011.36</v>
      </c>
      <c r="E20" s="12">
        <f>'Wind 1MW'!E20*Control!$C$9</f>
        <v>1011.36</v>
      </c>
      <c r="F20" s="12">
        <f>'Wind 1MW'!F20*Control!$C$9</f>
        <v>1011.2</v>
      </c>
      <c r="G20" s="12">
        <f>'Wind 1MW'!G20*Control!$C$9</f>
        <v>995.04000000000019</v>
      </c>
      <c r="H20" s="12">
        <f>'Wind 1MW'!H20*Control!$C$9</f>
        <v>1006.8800000000001</v>
      </c>
      <c r="I20" s="12">
        <f>'Wind 1MW'!I20*Control!$C$9</f>
        <v>995.04000000000019</v>
      </c>
      <c r="J20" s="12">
        <f>'Wind 1MW'!J20*Control!$C$9</f>
        <v>975.36</v>
      </c>
      <c r="K20" s="12">
        <f>'Wind 1MW'!K20*Control!$C$9</f>
        <v>971.28</v>
      </c>
      <c r="L20" s="12">
        <f>'Wind 1MW'!L20*Control!$C$9</f>
        <v>971.28</v>
      </c>
      <c r="M20" s="12">
        <f>'Wind 1MW'!M20*Control!$C$9</f>
        <v>971.28</v>
      </c>
      <c r="N20" s="12">
        <f>'Wind 1MW'!N20*Control!$C$9</f>
        <v>975.36</v>
      </c>
      <c r="O20" s="12">
        <f>'Wind 1MW'!O20*Control!$C$9</f>
        <v>974.24</v>
      </c>
      <c r="P20" s="12">
        <f>'Wind 1MW'!P20*Control!$C$9</f>
        <v>975.36</v>
      </c>
      <c r="Q20" s="12">
        <f>'Wind 1MW'!Q20*Control!$C$9</f>
        <v>975.5200000000001</v>
      </c>
      <c r="R20" s="12">
        <f>'Wind 1MW'!R20*Control!$C$9</f>
        <v>975.36</v>
      </c>
      <c r="S20" s="12">
        <f>'Wind 1MW'!S20*Control!$C$9</f>
        <v>971.28</v>
      </c>
      <c r="T20" s="12">
        <f>'Wind 1MW'!T20*Control!$C$9</f>
        <v>942.24</v>
      </c>
      <c r="U20" s="12">
        <f>'Wind 1MW'!U20*Control!$C$9</f>
        <v>934.4</v>
      </c>
      <c r="V20" s="12">
        <f>'Wind 1MW'!V20*Control!$C$9</f>
        <v>926.4</v>
      </c>
      <c r="W20" s="12">
        <f>'Wind 1MW'!W20*Control!$C$9</f>
        <v>884.4799999999999</v>
      </c>
      <c r="X20" s="12">
        <f>'Wind 1MW'!X20*Control!$C$9</f>
        <v>812.16000000000008</v>
      </c>
      <c r="Y20" s="12">
        <f>'Wind 1MW'!Y20*Control!$C$9</f>
        <v>728.96</v>
      </c>
      <c r="Z20" s="12">
        <f>'Wind 1MW'!Z20*Control!$C$9</f>
        <v>708.48</v>
      </c>
      <c r="AB20" s="7">
        <f t="shared" si="0"/>
        <v>22711.200000000004</v>
      </c>
    </row>
    <row r="21" spans="2:28" x14ac:dyDescent="0.2">
      <c r="B21" s="6">
        <v>44215</v>
      </c>
      <c r="C21" s="12">
        <f>'Wind 1MW'!C21*Control!$C$9</f>
        <v>669.6</v>
      </c>
      <c r="D21" s="12">
        <f>'Wind 1MW'!D21*Control!$C$9</f>
        <v>581.91999999999996</v>
      </c>
      <c r="E21" s="12">
        <f>'Wind 1MW'!E21*Control!$C$9</f>
        <v>536.31999999999994</v>
      </c>
      <c r="F21" s="12">
        <f>'Wind 1MW'!F21*Control!$C$9</f>
        <v>536.31999999999994</v>
      </c>
      <c r="G21" s="12">
        <f>'Wind 1MW'!G21*Control!$C$9</f>
        <v>560</v>
      </c>
      <c r="H21" s="12">
        <f>'Wind 1MW'!H21*Control!$C$9</f>
        <v>536.31999999999994</v>
      </c>
      <c r="I21" s="12">
        <f>'Wind 1MW'!I21*Control!$C$9</f>
        <v>536.31999999999994</v>
      </c>
      <c r="J21" s="12">
        <f>'Wind 1MW'!J21*Control!$C$9</f>
        <v>560</v>
      </c>
      <c r="K21" s="12">
        <f>'Wind 1MW'!K21*Control!$C$9</f>
        <v>536.31999999999994</v>
      </c>
      <c r="L21" s="12">
        <f>'Wind 1MW'!L21*Control!$C$9</f>
        <v>518.24</v>
      </c>
      <c r="M21" s="12">
        <f>'Wind 1MW'!M21*Control!$C$9</f>
        <v>423.84</v>
      </c>
      <c r="N21" s="12">
        <f>'Wind 1MW'!N21*Control!$C$9</f>
        <v>313.91999999999996</v>
      </c>
      <c r="O21" s="12">
        <f>'Wind 1MW'!O21*Control!$C$9</f>
        <v>240.56000000000003</v>
      </c>
      <c r="P21" s="12">
        <f>'Wind 1MW'!P21*Control!$C$9</f>
        <v>201.68</v>
      </c>
      <c r="Q21" s="12">
        <f>'Wind 1MW'!Q21*Control!$C$9</f>
        <v>155.6</v>
      </c>
      <c r="R21" s="12">
        <f>'Wind 1MW'!R21*Control!$C$9</f>
        <v>99.759999999999991</v>
      </c>
      <c r="S21" s="12">
        <f>'Wind 1MW'!S21*Control!$C$9</f>
        <v>55.280000000000008</v>
      </c>
      <c r="T21" s="12">
        <f>'Wind 1MW'!T21*Control!$C$9</f>
        <v>20.239999999999998</v>
      </c>
      <c r="U21" s="12">
        <f>'Wind 1MW'!U21*Control!$C$9</f>
        <v>0</v>
      </c>
      <c r="V21" s="12">
        <f>'Wind 1MW'!V21*Control!$C$9</f>
        <v>0</v>
      </c>
      <c r="W21" s="12">
        <f>'Wind 1MW'!W21*Control!$C$9</f>
        <v>0</v>
      </c>
      <c r="X21" s="12">
        <f>'Wind 1MW'!X21*Control!$C$9</f>
        <v>0</v>
      </c>
      <c r="Y21" s="12">
        <f>'Wind 1MW'!Y21*Control!$C$9</f>
        <v>0</v>
      </c>
      <c r="Z21" s="12">
        <f>'Wind 1MW'!Z21*Control!$C$9</f>
        <v>0</v>
      </c>
      <c r="AB21" s="7">
        <f t="shared" si="0"/>
        <v>7082.24</v>
      </c>
    </row>
    <row r="22" spans="2:28" x14ac:dyDescent="0.2">
      <c r="B22" s="6">
        <v>44216</v>
      </c>
      <c r="C22" s="12">
        <f>'Wind 1MW'!C22*Control!$C$9</f>
        <v>0</v>
      </c>
      <c r="D22" s="12">
        <f>'Wind 1MW'!D22*Control!$C$9</f>
        <v>0</v>
      </c>
      <c r="E22" s="12">
        <f>'Wind 1MW'!E22*Control!$C$9</f>
        <v>30.479999999999997</v>
      </c>
      <c r="F22" s="12">
        <f>'Wind 1MW'!F22*Control!$C$9</f>
        <v>48.720000000000006</v>
      </c>
      <c r="G22" s="12">
        <f>'Wind 1MW'!G22*Control!$C$9</f>
        <v>61.840000000000011</v>
      </c>
      <c r="H22" s="12">
        <f>'Wind 1MW'!H22*Control!$C$9</f>
        <v>76.239999999999995</v>
      </c>
      <c r="I22" s="12">
        <f>'Wind 1MW'!I22*Control!$C$9</f>
        <v>126.8</v>
      </c>
      <c r="J22" s="12">
        <f>'Wind 1MW'!J22*Control!$C$9</f>
        <v>178.64000000000001</v>
      </c>
      <c r="K22" s="12">
        <f>'Wind 1MW'!K22*Control!$C$9</f>
        <v>226.88000000000002</v>
      </c>
      <c r="L22" s="12">
        <f>'Wind 1MW'!L22*Control!$C$9</f>
        <v>226.88000000000002</v>
      </c>
      <c r="M22" s="12">
        <f>'Wind 1MW'!M22*Control!$C$9</f>
        <v>201.68</v>
      </c>
      <c r="N22" s="12">
        <f>'Wind 1MW'!N22*Control!$C$9</f>
        <v>167.12</v>
      </c>
      <c r="O22" s="12">
        <f>'Wind 1MW'!O22*Control!$C$9</f>
        <v>136.4</v>
      </c>
      <c r="P22" s="12">
        <f>'Wind 1MW'!P22*Control!$C$9</f>
        <v>136.4</v>
      </c>
      <c r="Q22" s="12">
        <f>'Wind 1MW'!Q22*Control!$C$9</f>
        <v>167.12</v>
      </c>
      <c r="R22" s="12">
        <f>'Wind 1MW'!R22*Control!$C$9</f>
        <v>178.64000000000001</v>
      </c>
      <c r="S22" s="12">
        <f>'Wind 1MW'!S22*Control!$C$9</f>
        <v>178.64000000000001</v>
      </c>
      <c r="T22" s="12">
        <f>'Wind 1MW'!T22*Control!$C$9</f>
        <v>146</v>
      </c>
      <c r="U22" s="12">
        <f>'Wind 1MW'!U22*Control!$C$9</f>
        <v>146</v>
      </c>
      <c r="V22" s="12">
        <f>'Wind 1MW'!V22*Control!$C$9</f>
        <v>281.60000000000002</v>
      </c>
      <c r="W22" s="12">
        <f>'Wind 1MW'!W22*Control!$C$9</f>
        <v>536.31999999999994</v>
      </c>
      <c r="X22" s="12">
        <f>'Wind 1MW'!X22*Control!$C$9</f>
        <v>804.16000000000008</v>
      </c>
      <c r="Y22" s="12">
        <f>'Wind 1MW'!Y22*Control!$C$9</f>
        <v>934.4</v>
      </c>
      <c r="Z22" s="12">
        <f>'Wind 1MW'!Z22*Control!$C$9</f>
        <v>990.8</v>
      </c>
      <c r="AB22" s="7">
        <f t="shared" si="0"/>
        <v>5981.76</v>
      </c>
    </row>
    <row r="23" spans="2:28" x14ac:dyDescent="0.2">
      <c r="B23" s="6">
        <v>44217</v>
      </c>
      <c r="C23" s="12">
        <f>'Wind 1MW'!C23*Control!$C$9</f>
        <v>994.88000000000011</v>
      </c>
      <c r="D23" s="12">
        <f>'Wind 1MW'!D23*Control!$C$9</f>
        <v>1005.6</v>
      </c>
      <c r="E23" s="12">
        <f>'Wind 1MW'!E23*Control!$C$9</f>
        <v>1006.8800000000001</v>
      </c>
      <c r="F23" s="12">
        <f>'Wind 1MW'!F23*Control!$C$9</f>
        <v>1011.36</v>
      </c>
      <c r="G23" s="12">
        <f>'Wind 1MW'!G23*Control!$C$9</f>
        <v>1012</v>
      </c>
      <c r="H23" s="12">
        <f>'Wind 1MW'!H23*Control!$C$9</f>
        <v>1012</v>
      </c>
      <c r="I23" s="12">
        <f>'Wind 1MW'!I23*Control!$C$9</f>
        <v>1012</v>
      </c>
      <c r="J23" s="12">
        <f>'Wind 1MW'!J23*Control!$C$9</f>
        <v>1012</v>
      </c>
      <c r="K23" s="12">
        <f>'Wind 1MW'!K23*Control!$C$9</f>
        <v>1012</v>
      </c>
      <c r="L23" s="12">
        <f>'Wind 1MW'!L23*Control!$C$9</f>
        <v>1012</v>
      </c>
      <c r="M23" s="12">
        <f>'Wind 1MW'!M23*Control!$C$9</f>
        <v>1012</v>
      </c>
      <c r="N23" s="12">
        <f>'Wind 1MW'!N23*Control!$C$9</f>
        <v>1012</v>
      </c>
      <c r="O23" s="12">
        <f>'Wind 1MW'!O23*Control!$C$9</f>
        <v>1012</v>
      </c>
      <c r="P23" s="12">
        <f>'Wind 1MW'!P23*Control!$C$9</f>
        <v>1012</v>
      </c>
      <c r="Q23" s="12">
        <f>'Wind 1MW'!Q23*Control!$C$9</f>
        <v>1012</v>
      </c>
      <c r="R23" s="12">
        <f>'Wind 1MW'!R23*Control!$C$9</f>
        <v>1012</v>
      </c>
      <c r="S23" s="12">
        <f>'Wind 1MW'!S23*Control!$C$9</f>
        <v>1012</v>
      </c>
      <c r="T23" s="12">
        <f>'Wind 1MW'!T23*Control!$C$9</f>
        <v>1012</v>
      </c>
      <c r="U23" s="12">
        <f>'Wind 1MW'!U23*Control!$C$9</f>
        <v>1012</v>
      </c>
      <c r="V23" s="12">
        <f>'Wind 1MW'!V23*Control!$C$9</f>
        <v>1012</v>
      </c>
      <c r="W23" s="12">
        <f>'Wind 1MW'!W23*Control!$C$9</f>
        <v>1012</v>
      </c>
      <c r="X23" s="12">
        <f>'Wind 1MW'!X23*Control!$C$9</f>
        <v>1012</v>
      </c>
      <c r="Y23" s="12">
        <f>'Wind 1MW'!Y23*Control!$C$9</f>
        <v>1012</v>
      </c>
      <c r="Z23" s="12">
        <f>'Wind 1MW'!Z23*Control!$C$9</f>
        <v>1012</v>
      </c>
      <c r="AB23" s="7">
        <f t="shared" si="0"/>
        <v>24258.720000000001</v>
      </c>
    </row>
    <row r="24" spans="2:28" x14ac:dyDescent="0.2">
      <c r="B24" s="6">
        <v>44218</v>
      </c>
      <c r="C24" s="12">
        <f>'Wind 1MW'!C24*Control!$C$9</f>
        <v>1012</v>
      </c>
      <c r="D24" s="12">
        <f>'Wind 1MW'!D24*Control!$C$9</f>
        <v>1012</v>
      </c>
      <c r="E24" s="12">
        <f>'Wind 1MW'!E24*Control!$C$9</f>
        <v>1012</v>
      </c>
      <c r="F24" s="12">
        <f>'Wind 1MW'!F24*Control!$C$9</f>
        <v>1012</v>
      </c>
      <c r="G24" s="12">
        <f>'Wind 1MW'!G24*Control!$C$9</f>
        <v>1012</v>
      </c>
      <c r="H24" s="12">
        <f>'Wind 1MW'!H24*Control!$C$9</f>
        <v>1012</v>
      </c>
      <c r="I24" s="12">
        <f>'Wind 1MW'!I24*Control!$C$9</f>
        <v>1012</v>
      </c>
      <c r="J24" s="12">
        <f>'Wind 1MW'!J24*Control!$C$9</f>
        <v>1012</v>
      </c>
      <c r="K24" s="12">
        <f>'Wind 1MW'!K24*Control!$C$9</f>
        <v>1012</v>
      </c>
      <c r="L24" s="12">
        <f>'Wind 1MW'!L24*Control!$C$9</f>
        <v>1012</v>
      </c>
      <c r="M24" s="12">
        <f>'Wind 1MW'!M24*Control!$C$9</f>
        <v>1011.2</v>
      </c>
      <c r="N24" s="12">
        <f>'Wind 1MW'!N24*Control!$C$9</f>
        <v>1006.72</v>
      </c>
      <c r="O24" s="12">
        <f>'Wind 1MW'!O24*Control!$C$9</f>
        <v>995.04000000000019</v>
      </c>
      <c r="P24" s="12">
        <f>'Wind 1MW'!P24*Control!$C$9</f>
        <v>994.88000000000011</v>
      </c>
      <c r="Q24" s="12">
        <f>'Wind 1MW'!Q24*Control!$C$9</f>
        <v>975.36</v>
      </c>
      <c r="R24" s="12">
        <f>'Wind 1MW'!R24*Control!$C$9</f>
        <v>934.4</v>
      </c>
      <c r="S24" s="12">
        <f>'Wind 1MW'!S24*Control!$C$9</f>
        <v>889.3599999999999</v>
      </c>
      <c r="T24" s="12">
        <f>'Wind 1MW'!T24*Control!$C$9</f>
        <v>884.4799999999999</v>
      </c>
      <c r="U24" s="12">
        <f>'Wind 1MW'!U24*Control!$C$9</f>
        <v>884.4799999999999</v>
      </c>
      <c r="V24" s="12">
        <f>'Wind 1MW'!V24*Control!$C$9</f>
        <v>804.16000000000008</v>
      </c>
      <c r="W24" s="12">
        <f>'Wind 1MW'!W24*Control!$C$9</f>
        <v>728.96</v>
      </c>
      <c r="X24" s="12">
        <f>'Wind 1MW'!X24*Control!$C$9</f>
        <v>669.6</v>
      </c>
      <c r="Y24" s="12">
        <f>'Wind 1MW'!Y24*Control!$C$9</f>
        <v>560</v>
      </c>
      <c r="Z24" s="12">
        <f>'Wind 1MW'!Z24*Control!$C$9</f>
        <v>536.31999999999994</v>
      </c>
      <c r="AB24" s="7">
        <f t="shared" si="0"/>
        <v>21994.959999999995</v>
      </c>
    </row>
    <row r="25" spans="2:28" x14ac:dyDescent="0.2">
      <c r="B25" s="6">
        <v>44219</v>
      </c>
      <c r="C25" s="12">
        <f>'Wind 1MW'!C25*Control!$C$9</f>
        <v>518.24</v>
      </c>
      <c r="D25" s="12">
        <f>'Wind 1MW'!D25*Control!$C$9</f>
        <v>475.52</v>
      </c>
      <c r="E25" s="12">
        <f>'Wind 1MW'!E25*Control!$C$9</f>
        <v>423.84</v>
      </c>
      <c r="F25" s="12">
        <f>'Wind 1MW'!F25*Control!$C$9</f>
        <v>423.84</v>
      </c>
      <c r="G25" s="12">
        <f>'Wind 1MW'!G25*Control!$C$9</f>
        <v>454.4</v>
      </c>
      <c r="H25" s="12">
        <f>'Wind 1MW'!H25*Control!$C$9</f>
        <v>497.43999999999994</v>
      </c>
      <c r="I25" s="12">
        <f>'Wind 1MW'!I25*Control!$C$9</f>
        <v>536.31999999999994</v>
      </c>
      <c r="J25" s="12">
        <f>'Wind 1MW'!J25*Control!$C$9</f>
        <v>560</v>
      </c>
      <c r="K25" s="12">
        <f>'Wind 1MW'!K25*Control!$C$9</f>
        <v>602.72</v>
      </c>
      <c r="L25" s="12">
        <f>'Wind 1MW'!L25*Control!$C$9</f>
        <v>620.79999999999995</v>
      </c>
      <c r="M25" s="12">
        <f>'Wind 1MW'!M25*Control!$C$9</f>
        <v>602.72</v>
      </c>
      <c r="N25" s="12">
        <f>'Wind 1MW'!N25*Control!$C$9</f>
        <v>560</v>
      </c>
      <c r="O25" s="12">
        <f>'Wind 1MW'!O25*Control!$C$9</f>
        <v>518.24</v>
      </c>
      <c r="P25" s="12">
        <f>'Wind 1MW'!P25*Control!$C$9</f>
        <v>475.52</v>
      </c>
      <c r="Q25" s="12">
        <f>'Wind 1MW'!Q25*Control!$C$9</f>
        <v>497.43999999999994</v>
      </c>
      <c r="R25" s="12">
        <f>'Wind 1MW'!R25*Control!$C$9</f>
        <v>536.31999999999994</v>
      </c>
      <c r="S25" s="12">
        <f>'Wind 1MW'!S25*Control!$C$9</f>
        <v>581.91999999999996</v>
      </c>
      <c r="T25" s="12">
        <f>'Wind 1MW'!T25*Control!$C$9</f>
        <v>602.72</v>
      </c>
      <c r="U25" s="12">
        <f>'Wind 1MW'!U25*Control!$C$9</f>
        <v>602.72</v>
      </c>
      <c r="V25" s="12">
        <f>'Wind 1MW'!V25*Control!$C$9</f>
        <v>581.91999999999996</v>
      </c>
      <c r="W25" s="12">
        <f>'Wind 1MW'!W25*Control!$C$9</f>
        <v>560</v>
      </c>
      <c r="X25" s="12">
        <f>'Wind 1MW'!X25*Control!$C$9</f>
        <v>518.24</v>
      </c>
      <c r="Y25" s="12">
        <f>'Wind 1MW'!Y25*Control!$C$9</f>
        <v>475.52</v>
      </c>
      <c r="Z25" s="12">
        <f>'Wind 1MW'!Z25*Control!$C$9</f>
        <v>444.64</v>
      </c>
      <c r="AB25" s="7">
        <f t="shared" si="0"/>
        <v>12671.039999999999</v>
      </c>
    </row>
    <row r="26" spans="2:28" x14ac:dyDescent="0.2">
      <c r="B26" s="6">
        <v>44220</v>
      </c>
      <c r="C26" s="12">
        <f>'Wind 1MW'!C26*Control!$C$9</f>
        <v>401.91999999999996</v>
      </c>
      <c r="D26" s="12">
        <f>'Wind 1MW'!D26*Control!$C$9</f>
        <v>362.4</v>
      </c>
      <c r="E26" s="12">
        <f>'Wind 1MW'!E26*Control!$C$9</f>
        <v>330.08</v>
      </c>
      <c r="F26" s="12">
        <f>'Wind 1MW'!F26*Control!$C$9</f>
        <v>313.91999999999996</v>
      </c>
      <c r="G26" s="12">
        <f>'Wind 1MW'!G26*Control!$C$9</f>
        <v>297.76</v>
      </c>
      <c r="H26" s="12">
        <f>'Wind 1MW'!H26*Control!$C$9</f>
        <v>281.60000000000002</v>
      </c>
      <c r="I26" s="12">
        <f>'Wind 1MW'!I26*Control!$C$9</f>
        <v>297.76</v>
      </c>
      <c r="J26" s="12">
        <f>'Wind 1MW'!J26*Control!$C$9</f>
        <v>330.08</v>
      </c>
      <c r="K26" s="12">
        <f>'Wind 1MW'!K26*Control!$C$9</f>
        <v>330.08</v>
      </c>
      <c r="L26" s="12">
        <f>'Wind 1MW'!L26*Control!$C$9</f>
        <v>346.23999999999995</v>
      </c>
      <c r="M26" s="12">
        <f>'Wind 1MW'!M26*Control!$C$9</f>
        <v>346.23999999999995</v>
      </c>
      <c r="N26" s="12">
        <f>'Wind 1MW'!N26*Control!$C$9</f>
        <v>362.4</v>
      </c>
      <c r="O26" s="12">
        <f>'Wind 1MW'!O26*Control!$C$9</f>
        <v>423.84</v>
      </c>
      <c r="P26" s="12">
        <f>'Wind 1MW'!P26*Control!$C$9</f>
        <v>518.24</v>
      </c>
      <c r="Q26" s="12">
        <f>'Wind 1MW'!Q26*Control!$C$9</f>
        <v>669.6</v>
      </c>
      <c r="R26" s="12">
        <f>'Wind 1MW'!R26*Control!$C$9</f>
        <v>804.16000000000008</v>
      </c>
      <c r="S26" s="12">
        <f>'Wind 1MW'!S26*Control!$C$9</f>
        <v>934.4</v>
      </c>
      <c r="T26" s="12">
        <f>'Wind 1MW'!T26*Control!$C$9</f>
        <v>975.36</v>
      </c>
      <c r="U26" s="12">
        <f>'Wind 1MW'!U26*Control!$C$9</f>
        <v>993.76</v>
      </c>
      <c r="V26" s="12">
        <f>'Wind 1MW'!V26*Control!$C$9</f>
        <v>1005.6</v>
      </c>
      <c r="W26" s="12">
        <f>'Wind 1MW'!W26*Control!$C$9</f>
        <v>1011.2</v>
      </c>
      <c r="X26" s="12">
        <f>'Wind 1MW'!X26*Control!$C$9</f>
        <v>1006.72</v>
      </c>
      <c r="Y26" s="12">
        <f>'Wind 1MW'!Y26*Control!$C$9</f>
        <v>1006.8800000000001</v>
      </c>
      <c r="Z26" s="12">
        <f>'Wind 1MW'!Z26*Control!$C$9</f>
        <v>995.04000000000019</v>
      </c>
      <c r="AB26" s="7">
        <f t="shared" si="0"/>
        <v>14345.279999999999</v>
      </c>
    </row>
    <row r="27" spans="2:28" x14ac:dyDescent="0.2">
      <c r="B27" s="6">
        <v>44221</v>
      </c>
      <c r="C27" s="12">
        <f>'Wind 1MW'!C27*Control!$C$9</f>
        <v>1006.8800000000001</v>
      </c>
      <c r="D27" s="12">
        <f>'Wind 1MW'!D27*Control!$C$9</f>
        <v>1006.8800000000001</v>
      </c>
      <c r="E27" s="12">
        <f>'Wind 1MW'!E27*Control!$C$9</f>
        <v>1011.2</v>
      </c>
      <c r="F27" s="12">
        <f>'Wind 1MW'!F27*Control!$C$9</f>
        <v>1006.72</v>
      </c>
      <c r="G27" s="12">
        <f>'Wind 1MW'!G27*Control!$C$9</f>
        <v>993.76</v>
      </c>
      <c r="H27" s="12">
        <f>'Wind 1MW'!H27*Control!$C$9</f>
        <v>926.4</v>
      </c>
      <c r="I27" s="12">
        <f>'Wind 1MW'!I27*Control!$C$9</f>
        <v>728.96</v>
      </c>
      <c r="J27" s="12">
        <f>'Wind 1MW'!J27*Control!$C$9</f>
        <v>581.91999999999996</v>
      </c>
      <c r="K27" s="12">
        <f>'Wind 1MW'!K27*Control!$C$9</f>
        <v>362.4</v>
      </c>
      <c r="L27" s="12">
        <f>'Wind 1MW'!L27*Control!$C$9</f>
        <v>201.68</v>
      </c>
      <c r="M27" s="12">
        <f>'Wind 1MW'!M27*Control!$C$9</f>
        <v>117.2</v>
      </c>
      <c r="N27" s="12">
        <f>'Wind 1MW'!N27*Control!$C$9</f>
        <v>76.239999999999995</v>
      </c>
      <c r="O27" s="12">
        <f>'Wind 1MW'!O27*Control!$C$9</f>
        <v>68.400000000000006</v>
      </c>
      <c r="P27" s="12">
        <f>'Wind 1MW'!P27*Control!$C$9</f>
        <v>84.08</v>
      </c>
      <c r="Q27" s="12">
        <f>'Wind 1MW'!Q27*Control!$C$9</f>
        <v>126.8</v>
      </c>
      <c r="R27" s="12">
        <f>'Wind 1MW'!R27*Control!$C$9</f>
        <v>178.64000000000001</v>
      </c>
      <c r="S27" s="12">
        <f>'Wind 1MW'!S27*Control!$C$9</f>
        <v>201.68</v>
      </c>
      <c r="T27" s="12">
        <f>'Wind 1MW'!T27*Control!$C$9</f>
        <v>213.2</v>
      </c>
      <c r="U27" s="12">
        <f>'Wind 1MW'!U27*Control!$C$9</f>
        <v>201.68</v>
      </c>
      <c r="V27" s="12">
        <f>'Wind 1MW'!V27*Control!$C$9</f>
        <v>226.88000000000002</v>
      </c>
      <c r="W27" s="12">
        <f>'Wind 1MW'!W27*Control!$C$9</f>
        <v>281.60000000000002</v>
      </c>
      <c r="X27" s="12">
        <f>'Wind 1MW'!X27*Control!$C$9</f>
        <v>297.76</v>
      </c>
      <c r="Y27" s="12">
        <f>'Wind 1MW'!Y27*Control!$C$9</f>
        <v>240.56000000000003</v>
      </c>
      <c r="Z27" s="12">
        <f>'Wind 1MW'!Z27*Control!$C$9</f>
        <v>146</v>
      </c>
      <c r="AB27" s="7">
        <f t="shared" si="0"/>
        <v>10287.519999999999</v>
      </c>
    </row>
    <row r="28" spans="2:28" x14ac:dyDescent="0.2">
      <c r="B28" s="6">
        <v>44222</v>
      </c>
      <c r="C28" s="12">
        <f>'Wind 1MW'!C28*Control!$C$9</f>
        <v>68.400000000000006</v>
      </c>
      <c r="D28" s="12">
        <f>'Wind 1MW'!D28*Control!$C$9</f>
        <v>20.239999999999998</v>
      </c>
      <c r="E28" s="12">
        <f>'Wind 1MW'!E28*Control!$C$9</f>
        <v>0</v>
      </c>
      <c r="F28" s="12">
        <f>'Wind 1MW'!F28*Control!$C$9</f>
        <v>0</v>
      </c>
      <c r="G28" s="12">
        <f>'Wind 1MW'!G28*Control!$C$9</f>
        <v>0</v>
      </c>
      <c r="H28" s="12">
        <f>'Wind 1MW'!H28*Control!$C$9</f>
        <v>0</v>
      </c>
      <c r="I28" s="12">
        <f>'Wind 1MW'!I28*Control!$C$9</f>
        <v>0</v>
      </c>
      <c r="J28" s="12">
        <f>'Wind 1MW'!J28*Control!$C$9</f>
        <v>15.12</v>
      </c>
      <c r="K28" s="12">
        <f>'Wind 1MW'!K28*Control!$C$9</f>
        <v>48.720000000000006</v>
      </c>
      <c r="L28" s="12">
        <f>'Wind 1MW'!L28*Control!$C$9</f>
        <v>91.919999999999987</v>
      </c>
      <c r="M28" s="12">
        <f>'Wind 1MW'!M28*Control!$C$9</f>
        <v>136.4</v>
      </c>
      <c r="N28" s="12">
        <f>'Wind 1MW'!N28*Control!$C$9</f>
        <v>178.64000000000001</v>
      </c>
      <c r="O28" s="12">
        <f>'Wind 1MW'!O28*Control!$C$9</f>
        <v>201.68</v>
      </c>
      <c r="P28" s="12">
        <f>'Wind 1MW'!P28*Control!$C$9</f>
        <v>226.88000000000002</v>
      </c>
      <c r="Q28" s="12">
        <f>'Wind 1MW'!Q28*Control!$C$9</f>
        <v>254.24000000000007</v>
      </c>
      <c r="R28" s="12">
        <f>'Wind 1MW'!R28*Control!$C$9</f>
        <v>281.60000000000002</v>
      </c>
      <c r="S28" s="12">
        <f>'Wind 1MW'!S28*Control!$C$9</f>
        <v>297.76</v>
      </c>
      <c r="T28" s="12">
        <f>'Wind 1MW'!T28*Control!$C$9</f>
        <v>330.08</v>
      </c>
      <c r="U28" s="12">
        <f>'Wind 1MW'!U28*Control!$C$9</f>
        <v>380.8</v>
      </c>
      <c r="V28" s="12">
        <f>'Wind 1MW'!V28*Control!$C$9</f>
        <v>423.84</v>
      </c>
      <c r="W28" s="12">
        <f>'Wind 1MW'!W28*Control!$C$9</f>
        <v>346.23999999999995</v>
      </c>
      <c r="X28" s="12">
        <f>'Wind 1MW'!X28*Control!$C$9</f>
        <v>240.56000000000003</v>
      </c>
      <c r="Y28" s="12">
        <f>'Wind 1MW'!Y28*Control!$C$9</f>
        <v>178.64000000000001</v>
      </c>
      <c r="Z28" s="12">
        <f>'Wind 1MW'!Z28*Control!$C$9</f>
        <v>136.4</v>
      </c>
      <c r="AB28" s="7">
        <f t="shared" si="0"/>
        <v>3858.1600000000003</v>
      </c>
    </row>
    <row r="29" spans="2:28" x14ac:dyDescent="0.2">
      <c r="B29" s="6">
        <v>44223</v>
      </c>
      <c r="C29" s="12">
        <f>'Wind 1MW'!C29*Control!$C$9</f>
        <v>117.2</v>
      </c>
      <c r="D29" s="12">
        <f>'Wind 1MW'!D29*Control!$C$9</f>
        <v>99.759999999999991</v>
      </c>
      <c r="E29" s="12">
        <f>'Wind 1MW'!E29*Control!$C$9</f>
        <v>99.759999999999991</v>
      </c>
      <c r="F29" s="12">
        <f>'Wind 1MW'!F29*Control!$C$9</f>
        <v>136.4</v>
      </c>
      <c r="G29" s="12">
        <f>'Wind 1MW'!G29*Control!$C$9</f>
        <v>240.56000000000003</v>
      </c>
      <c r="H29" s="12">
        <f>'Wind 1MW'!H29*Control!$C$9</f>
        <v>362.4</v>
      </c>
      <c r="I29" s="12">
        <f>'Wind 1MW'!I29*Control!$C$9</f>
        <v>444.64</v>
      </c>
      <c r="J29" s="12">
        <f>'Wind 1MW'!J29*Control!$C$9</f>
        <v>497.43999999999994</v>
      </c>
      <c r="K29" s="12">
        <f>'Wind 1MW'!K29*Control!$C$9</f>
        <v>560</v>
      </c>
      <c r="L29" s="12">
        <f>'Wind 1MW'!L29*Control!$C$9</f>
        <v>536.31999999999994</v>
      </c>
      <c r="M29" s="12">
        <f>'Wind 1MW'!M29*Control!$C$9</f>
        <v>444.64</v>
      </c>
      <c r="N29" s="12">
        <f>'Wind 1MW'!N29*Control!$C$9</f>
        <v>380.8</v>
      </c>
      <c r="O29" s="12">
        <f>'Wind 1MW'!O29*Control!$C$9</f>
        <v>346.23999999999995</v>
      </c>
      <c r="P29" s="12">
        <f>'Wind 1MW'!P29*Control!$C$9</f>
        <v>330.08</v>
      </c>
      <c r="Q29" s="12">
        <f>'Wind 1MW'!Q29*Control!$C$9</f>
        <v>313.91999999999996</v>
      </c>
      <c r="R29" s="12">
        <f>'Wind 1MW'!R29*Control!$C$9</f>
        <v>267.92000000000007</v>
      </c>
      <c r="S29" s="12">
        <f>'Wind 1MW'!S29*Control!$C$9</f>
        <v>240.56000000000003</v>
      </c>
      <c r="T29" s="12">
        <f>'Wind 1MW'!T29*Control!$C$9</f>
        <v>226.88000000000002</v>
      </c>
      <c r="U29" s="12">
        <f>'Wind 1MW'!U29*Control!$C$9</f>
        <v>201.68</v>
      </c>
      <c r="V29" s="12">
        <f>'Wind 1MW'!V29*Control!$C$9</f>
        <v>167.12</v>
      </c>
      <c r="W29" s="12">
        <f>'Wind 1MW'!W29*Control!$C$9</f>
        <v>146</v>
      </c>
      <c r="X29" s="12">
        <f>'Wind 1MW'!X29*Control!$C$9</f>
        <v>155.6</v>
      </c>
      <c r="Y29" s="12">
        <f>'Wind 1MW'!Y29*Control!$C$9</f>
        <v>201.68</v>
      </c>
      <c r="Z29" s="12">
        <f>'Wind 1MW'!Z29*Control!$C$9</f>
        <v>254.24000000000007</v>
      </c>
      <c r="AB29" s="7">
        <f t="shared" si="0"/>
        <v>6771.8400000000011</v>
      </c>
    </row>
    <row r="30" spans="2:28" x14ac:dyDescent="0.2">
      <c r="B30" s="6">
        <v>44224</v>
      </c>
      <c r="C30" s="12">
        <f>'Wind 1MW'!C30*Control!$C$9</f>
        <v>330.08</v>
      </c>
      <c r="D30" s="12">
        <f>'Wind 1MW'!D30*Control!$C$9</f>
        <v>444.64</v>
      </c>
      <c r="E30" s="12">
        <f>'Wind 1MW'!E30*Control!$C$9</f>
        <v>518.24</v>
      </c>
      <c r="F30" s="12">
        <f>'Wind 1MW'!F30*Control!$C$9</f>
        <v>518.24</v>
      </c>
      <c r="G30" s="12">
        <f>'Wind 1MW'!G30*Control!$C$9</f>
        <v>454.4</v>
      </c>
      <c r="H30" s="12">
        <f>'Wind 1MW'!H30*Control!$C$9</f>
        <v>444.64</v>
      </c>
      <c r="I30" s="12">
        <f>'Wind 1MW'!I30*Control!$C$9</f>
        <v>444.64</v>
      </c>
      <c r="J30" s="12">
        <f>'Wind 1MW'!J30*Control!$C$9</f>
        <v>423.84</v>
      </c>
      <c r="K30" s="12">
        <f>'Wind 1MW'!K30*Control!$C$9</f>
        <v>423.84</v>
      </c>
      <c r="L30" s="12">
        <f>'Wind 1MW'!L30*Control!$C$9</f>
        <v>423.84</v>
      </c>
      <c r="M30" s="12">
        <f>'Wind 1MW'!M30*Control!$C$9</f>
        <v>444.64</v>
      </c>
      <c r="N30" s="12">
        <f>'Wind 1MW'!N30*Control!$C$9</f>
        <v>475.52</v>
      </c>
      <c r="O30" s="12">
        <f>'Wind 1MW'!O30*Control!$C$9</f>
        <v>475.52</v>
      </c>
      <c r="P30" s="12">
        <f>'Wind 1MW'!P30*Control!$C$9</f>
        <v>497.43999999999994</v>
      </c>
      <c r="Q30" s="12">
        <f>'Wind 1MW'!Q30*Control!$C$9</f>
        <v>560</v>
      </c>
      <c r="R30" s="12">
        <f>'Wind 1MW'!R30*Control!$C$9</f>
        <v>633.28</v>
      </c>
      <c r="S30" s="12">
        <f>'Wind 1MW'!S30*Control!$C$9</f>
        <v>728.96</v>
      </c>
      <c r="T30" s="12">
        <f>'Wind 1MW'!T30*Control!$C$9</f>
        <v>812.16000000000008</v>
      </c>
      <c r="U30" s="12">
        <f>'Wind 1MW'!U30*Control!$C$9</f>
        <v>876.4799999999999</v>
      </c>
      <c r="V30" s="12">
        <f>'Wind 1MW'!V30*Control!$C$9</f>
        <v>926.4</v>
      </c>
      <c r="W30" s="12">
        <f>'Wind 1MW'!W30*Control!$C$9</f>
        <v>966.4</v>
      </c>
      <c r="X30" s="12">
        <f>'Wind 1MW'!X30*Control!$C$9</f>
        <v>975.36</v>
      </c>
      <c r="Y30" s="12">
        <f>'Wind 1MW'!Y30*Control!$C$9</f>
        <v>975.36</v>
      </c>
      <c r="Z30" s="12">
        <f>'Wind 1MW'!Z30*Control!$C$9</f>
        <v>974.24</v>
      </c>
      <c r="AB30" s="7">
        <f t="shared" si="0"/>
        <v>14748.159999999998</v>
      </c>
    </row>
    <row r="31" spans="2:28" x14ac:dyDescent="0.2">
      <c r="B31" s="6">
        <v>44225</v>
      </c>
      <c r="C31" s="12">
        <f>'Wind 1MW'!C31*Control!$C$9</f>
        <v>971.28</v>
      </c>
      <c r="D31" s="12">
        <f>'Wind 1MW'!D31*Control!$C$9</f>
        <v>966.4</v>
      </c>
      <c r="E31" s="12">
        <f>'Wind 1MW'!E31*Control!$C$9</f>
        <v>966.4</v>
      </c>
      <c r="F31" s="12">
        <f>'Wind 1MW'!F31*Control!$C$9</f>
        <v>966.4</v>
      </c>
      <c r="G31" s="12">
        <f>'Wind 1MW'!G31*Control!$C$9</f>
        <v>993.76</v>
      </c>
      <c r="H31" s="12">
        <f>'Wind 1MW'!H31*Control!$C$9</f>
        <v>995.04000000000019</v>
      </c>
      <c r="I31" s="12">
        <f>'Wind 1MW'!I31*Control!$C$9</f>
        <v>993.76</v>
      </c>
      <c r="J31" s="12">
        <f>'Wind 1MW'!J31*Control!$C$9</f>
        <v>993.76</v>
      </c>
      <c r="K31" s="12">
        <f>'Wind 1MW'!K31*Control!$C$9</f>
        <v>990.8</v>
      </c>
      <c r="L31" s="12">
        <f>'Wind 1MW'!L31*Control!$C$9</f>
        <v>975.36</v>
      </c>
      <c r="M31" s="12">
        <f>'Wind 1MW'!M31*Control!$C$9</f>
        <v>975.5200000000001</v>
      </c>
      <c r="N31" s="12">
        <f>'Wind 1MW'!N31*Control!$C$9</f>
        <v>942.24</v>
      </c>
      <c r="O31" s="12">
        <f>'Wind 1MW'!O31*Control!$C$9</f>
        <v>889.3599999999999</v>
      </c>
      <c r="P31" s="12">
        <f>'Wind 1MW'!P31*Control!$C$9</f>
        <v>804.16000000000008</v>
      </c>
      <c r="Q31" s="12">
        <f>'Wind 1MW'!Q31*Control!$C$9</f>
        <v>728.96</v>
      </c>
      <c r="R31" s="12">
        <f>'Wind 1MW'!R31*Control!$C$9</f>
        <v>728.96</v>
      </c>
      <c r="S31" s="12">
        <f>'Wind 1MW'!S31*Control!$C$9</f>
        <v>728.96</v>
      </c>
      <c r="T31" s="12">
        <f>'Wind 1MW'!T31*Control!$C$9</f>
        <v>720.96</v>
      </c>
      <c r="U31" s="12">
        <f>'Wind 1MW'!U31*Control!$C$9</f>
        <v>690.4</v>
      </c>
      <c r="V31" s="12">
        <f>'Wind 1MW'!V31*Control!$C$9</f>
        <v>669.6</v>
      </c>
      <c r="W31" s="12">
        <f>'Wind 1MW'!W31*Control!$C$9</f>
        <v>690.4</v>
      </c>
      <c r="X31" s="12">
        <f>'Wind 1MW'!X31*Control!$C$9</f>
        <v>633.28</v>
      </c>
      <c r="Y31" s="12">
        <f>'Wind 1MW'!Y31*Control!$C$9</f>
        <v>620.79999999999995</v>
      </c>
      <c r="Z31" s="12">
        <f>'Wind 1MW'!Z31*Control!$C$9</f>
        <v>669.6</v>
      </c>
      <c r="AB31" s="7">
        <f t="shared" si="0"/>
        <v>20306.159999999996</v>
      </c>
    </row>
    <row r="32" spans="2:28" x14ac:dyDescent="0.2">
      <c r="B32" s="6">
        <v>44226</v>
      </c>
      <c r="C32" s="12">
        <f>'Wind 1MW'!C32*Control!$C$9</f>
        <v>581.91999999999996</v>
      </c>
      <c r="D32" s="12">
        <f>'Wind 1MW'!D32*Control!$C$9</f>
        <v>518.24</v>
      </c>
      <c r="E32" s="12">
        <f>'Wind 1MW'!E32*Control!$C$9</f>
        <v>560</v>
      </c>
      <c r="F32" s="12">
        <f>'Wind 1MW'!F32*Control!$C$9</f>
        <v>633.28</v>
      </c>
      <c r="G32" s="12">
        <f>'Wind 1MW'!G32*Control!$C$9</f>
        <v>728.96</v>
      </c>
      <c r="H32" s="12">
        <f>'Wind 1MW'!H32*Control!$C$9</f>
        <v>812.16000000000008</v>
      </c>
      <c r="I32" s="12">
        <f>'Wind 1MW'!I32*Control!$C$9</f>
        <v>817.04000000000008</v>
      </c>
      <c r="J32" s="12">
        <f>'Wind 1MW'!J32*Control!$C$9</f>
        <v>812.16000000000008</v>
      </c>
      <c r="K32" s="12">
        <f>'Wind 1MW'!K32*Control!$C$9</f>
        <v>728.96</v>
      </c>
      <c r="L32" s="12">
        <f>'Wind 1MW'!L32*Control!$C$9</f>
        <v>669.6</v>
      </c>
      <c r="M32" s="12">
        <f>'Wind 1MW'!M32*Control!$C$9</f>
        <v>536.31999999999994</v>
      </c>
      <c r="N32" s="12">
        <f>'Wind 1MW'!N32*Control!$C$9</f>
        <v>401.91999999999996</v>
      </c>
      <c r="O32" s="12">
        <f>'Wind 1MW'!O32*Control!$C$9</f>
        <v>297.76</v>
      </c>
      <c r="P32" s="12">
        <f>'Wind 1MW'!P32*Control!$C$9</f>
        <v>240.56000000000003</v>
      </c>
      <c r="Q32" s="12">
        <f>'Wind 1MW'!Q32*Control!$C$9</f>
        <v>201.68</v>
      </c>
      <c r="R32" s="12">
        <f>'Wind 1MW'!R32*Control!$C$9</f>
        <v>201.68</v>
      </c>
      <c r="S32" s="12">
        <f>'Wind 1MW'!S32*Control!$C$9</f>
        <v>213.2</v>
      </c>
      <c r="T32" s="12">
        <f>'Wind 1MW'!T32*Control!$C$9</f>
        <v>201.68</v>
      </c>
      <c r="U32" s="12">
        <f>'Wind 1MW'!U32*Control!$C$9</f>
        <v>155.6</v>
      </c>
      <c r="V32" s="12">
        <f>'Wind 1MW'!V32*Control!$C$9</f>
        <v>99.759999999999991</v>
      </c>
      <c r="W32" s="12">
        <f>'Wind 1MW'!W32*Control!$C$9</f>
        <v>61.840000000000011</v>
      </c>
      <c r="X32" s="12">
        <f>'Wind 1MW'!X32*Control!$C$9</f>
        <v>35.6</v>
      </c>
      <c r="Y32" s="12">
        <f>'Wind 1MW'!Y32*Control!$C$9</f>
        <v>10</v>
      </c>
      <c r="Z32" s="12">
        <f>'Wind 1MW'!Z32*Control!$C$9</f>
        <v>0</v>
      </c>
      <c r="AB32" s="7">
        <f t="shared" si="0"/>
        <v>9519.9200000000019</v>
      </c>
    </row>
    <row r="33" spans="2:28" x14ac:dyDescent="0.2">
      <c r="B33" s="6">
        <v>44227</v>
      </c>
      <c r="C33" s="12">
        <f>'Wind 1MW'!C33*Control!$C$9</f>
        <v>0</v>
      </c>
      <c r="D33" s="12">
        <f>'Wind 1MW'!D33*Control!$C$9</f>
        <v>0</v>
      </c>
      <c r="E33" s="12">
        <f>'Wind 1MW'!E33*Control!$C$9</f>
        <v>0</v>
      </c>
      <c r="F33" s="12">
        <f>'Wind 1MW'!F33*Control!$C$9</f>
        <v>0</v>
      </c>
      <c r="G33" s="12">
        <f>'Wind 1MW'!G33*Control!$C$9</f>
        <v>0</v>
      </c>
      <c r="H33" s="12">
        <f>'Wind 1MW'!H33*Control!$C$9</f>
        <v>0</v>
      </c>
      <c r="I33" s="12">
        <f>'Wind 1MW'!I33*Control!$C$9</f>
        <v>0</v>
      </c>
      <c r="J33" s="12">
        <f>'Wind 1MW'!J33*Control!$C$9</f>
        <v>0</v>
      </c>
      <c r="K33" s="12">
        <f>'Wind 1MW'!K33*Control!$C$9</f>
        <v>0</v>
      </c>
      <c r="L33" s="12">
        <f>'Wind 1MW'!L33*Control!$C$9</f>
        <v>0</v>
      </c>
      <c r="M33" s="12">
        <f>'Wind 1MW'!M33*Control!$C$9</f>
        <v>0</v>
      </c>
      <c r="N33" s="12">
        <f>'Wind 1MW'!N33*Control!$C$9</f>
        <v>0</v>
      </c>
      <c r="O33" s="12">
        <f>'Wind 1MW'!O33*Control!$C$9</f>
        <v>0</v>
      </c>
      <c r="P33" s="12">
        <f>'Wind 1MW'!P33*Control!$C$9</f>
        <v>0</v>
      </c>
      <c r="Q33" s="12">
        <f>'Wind 1MW'!Q33*Control!$C$9</f>
        <v>0</v>
      </c>
      <c r="R33" s="12">
        <f>'Wind 1MW'!R33*Control!$C$9</f>
        <v>0</v>
      </c>
      <c r="S33" s="12">
        <f>'Wind 1MW'!S33*Control!$C$9</f>
        <v>0</v>
      </c>
      <c r="T33" s="12">
        <f>'Wind 1MW'!T33*Control!$C$9</f>
        <v>35.6</v>
      </c>
      <c r="U33" s="12">
        <f>'Wind 1MW'!U33*Control!$C$9</f>
        <v>61.840000000000011</v>
      </c>
      <c r="V33" s="12">
        <f>'Wind 1MW'!V33*Control!$C$9</f>
        <v>84.08</v>
      </c>
      <c r="W33" s="12">
        <f>'Wind 1MW'!W33*Control!$C$9</f>
        <v>84.08</v>
      </c>
      <c r="X33" s="12">
        <f>'Wind 1MW'!X33*Control!$C$9</f>
        <v>91.919999999999987</v>
      </c>
      <c r="Y33" s="12">
        <f>'Wind 1MW'!Y33*Control!$C$9</f>
        <v>91.919999999999987</v>
      </c>
      <c r="Z33" s="12">
        <f>'Wind 1MW'!Z33*Control!$C$9</f>
        <v>91.919999999999987</v>
      </c>
      <c r="AB33" s="7">
        <f t="shared" si="0"/>
        <v>541.3599999999999</v>
      </c>
    </row>
    <row r="34" spans="2:28" x14ac:dyDescent="0.2">
      <c r="B34" s="6">
        <v>44228</v>
      </c>
      <c r="C34" s="12">
        <f>'Wind 1MW'!C34*Control!$C$9</f>
        <v>107.6</v>
      </c>
      <c r="D34" s="12">
        <f>'Wind 1MW'!D34*Control!$C$9</f>
        <v>136.4</v>
      </c>
      <c r="E34" s="12">
        <f>'Wind 1MW'!E34*Control!$C$9</f>
        <v>190.16000000000003</v>
      </c>
      <c r="F34" s="12">
        <f>'Wind 1MW'!F34*Control!$C$9</f>
        <v>267.92000000000007</v>
      </c>
      <c r="G34" s="12">
        <f>'Wind 1MW'!G34*Control!$C$9</f>
        <v>346.23999999999995</v>
      </c>
      <c r="H34" s="12">
        <f>'Wind 1MW'!H34*Control!$C$9</f>
        <v>401.91999999999996</v>
      </c>
      <c r="I34" s="12">
        <f>'Wind 1MW'!I34*Control!$C$9</f>
        <v>444.64</v>
      </c>
      <c r="J34" s="12">
        <f>'Wind 1MW'!J34*Control!$C$9</f>
        <v>454.4</v>
      </c>
      <c r="K34" s="12">
        <f>'Wind 1MW'!K34*Control!$C$9</f>
        <v>423.84</v>
      </c>
      <c r="L34" s="12">
        <f>'Wind 1MW'!L34*Control!$C$9</f>
        <v>346.23999999999995</v>
      </c>
      <c r="M34" s="12">
        <f>'Wind 1MW'!M34*Control!$C$9</f>
        <v>267.92000000000007</v>
      </c>
      <c r="N34" s="12">
        <f>'Wind 1MW'!N34*Control!$C$9</f>
        <v>201.68</v>
      </c>
      <c r="O34" s="12">
        <f>'Wind 1MW'!O34*Control!$C$9</f>
        <v>146</v>
      </c>
      <c r="P34" s="12">
        <f>'Wind 1MW'!P34*Control!$C$9</f>
        <v>126.8</v>
      </c>
      <c r="Q34" s="12">
        <f>'Wind 1MW'!Q34*Control!$C$9</f>
        <v>107.6</v>
      </c>
      <c r="R34" s="12">
        <f>'Wind 1MW'!R34*Control!$C$9</f>
        <v>91.919999999999987</v>
      </c>
      <c r="S34" s="12">
        <f>'Wind 1MW'!S34*Control!$C$9</f>
        <v>84.08</v>
      </c>
      <c r="T34" s="12">
        <f>'Wind 1MW'!T34*Control!$C$9</f>
        <v>99.759999999999991</v>
      </c>
      <c r="U34" s="12">
        <f>'Wind 1MW'!U34*Control!$C$9</f>
        <v>117.2</v>
      </c>
      <c r="V34" s="12">
        <f>'Wind 1MW'!V34*Control!$C$9</f>
        <v>136.4</v>
      </c>
      <c r="W34" s="12">
        <f>'Wind 1MW'!W34*Control!$C$9</f>
        <v>190.16000000000003</v>
      </c>
      <c r="X34" s="12">
        <f>'Wind 1MW'!X34*Control!$C$9</f>
        <v>240.56000000000003</v>
      </c>
      <c r="Y34" s="12">
        <f>'Wind 1MW'!Y34*Control!$C$9</f>
        <v>297.76</v>
      </c>
      <c r="Z34" s="12">
        <f>'Wind 1MW'!Z34*Control!$C$9</f>
        <v>346.23999999999995</v>
      </c>
      <c r="AB34" s="7">
        <f t="shared" si="0"/>
        <v>5573.4400000000005</v>
      </c>
    </row>
    <row r="35" spans="2:28" x14ac:dyDescent="0.2">
      <c r="B35" s="6">
        <v>44229</v>
      </c>
      <c r="C35" s="12">
        <f>'Wind 1MW'!C35*Control!$C$9</f>
        <v>380.8</v>
      </c>
      <c r="D35" s="12">
        <f>'Wind 1MW'!D35*Control!$C$9</f>
        <v>475.52</v>
      </c>
      <c r="E35" s="12">
        <f>'Wind 1MW'!E35*Control!$C$9</f>
        <v>581.91999999999996</v>
      </c>
      <c r="F35" s="12">
        <f>'Wind 1MW'!F35*Control!$C$9</f>
        <v>708.48</v>
      </c>
      <c r="G35" s="12">
        <f>'Wind 1MW'!G35*Control!$C$9</f>
        <v>804.16000000000008</v>
      </c>
      <c r="H35" s="12">
        <f>'Wind 1MW'!H35*Control!$C$9</f>
        <v>876.4799999999999</v>
      </c>
      <c r="I35" s="12">
        <f>'Wind 1MW'!I35*Control!$C$9</f>
        <v>926.4</v>
      </c>
      <c r="J35" s="12">
        <f>'Wind 1MW'!J35*Control!$C$9</f>
        <v>966.4</v>
      </c>
      <c r="K35" s="12">
        <f>'Wind 1MW'!K35*Control!$C$9</f>
        <v>975.5200000000001</v>
      </c>
      <c r="L35" s="12">
        <f>'Wind 1MW'!L35*Control!$C$9</f>
        <v>993.76</v>
      </c>
      <c r="M35" s="12">
        <f>'Wind 1MW'!M35*Control!$C$9</f>
        <v>994.88000000000011</v>
      </c>
      <c r="N35" s="12">
        <f>'Wind 1MW'!N35*Control!$C$9</f>
        <v>995.04000000000019</v>
      </c>
      <c r="O35" s="12">
        <f>'Wind 1MW'!O35*Control!$C$9</f>
        <v>1006.72</v>
      </c>
      <c r="P35" s="12">
        <f>'Wind 1MW'!P35*Control!$C$9</f>
        <v>1006.72</v>
      </c>
      <c r="Q35" s="12">
        <f>'Wind 1MW'!Q35*Control!$C$9</f>
        <v>1006.8800000000001</v>
      </c>
      <c r="R35" s="12">
        <f>'Wind 1MW'!R35*Control!$C$9</f>
        <v>1011.2</v>
      </c>
      <c r="S35" s="12">
        <f>'Wind 1MW'!S35*Control!$C$9</f>
        <v>1011.36</v>
      </c>
      <c r="T35" s="12">
        <f>'Wind 1MW'!T35*Control!$C$9</f>
        <v>1012</v>
      </c>
      <c r="U35" s="12">
        <f>'Wind 1MW'!U35*Control!$C$9</f>
        <v>1012</v>
      </c>
      <c r="V35" s="12">
        <f>'Wind 1MW'!V35*Control!$C$9</f>
        <v>1012</v>
      </c>
      <c r="W35" s="12">
        <f>'Wind 1MW'!W35*Control!$C$9</f>
        <v>1012</v>
      </c>
      <c r="X35" s="12">
        <f>'Wind 1MW'!X35*Control!$C$9</f>
        <v>1012</v>
      </c>
      <c r="Y35" s="12">
        <f>'Wind 1MW'!Y35*Control!$C$9</f>
        <v>1012</v>
      </c>
      <c r="Z35" s="12">
        <f>'Wind 1MW'!Z35*Control!$C$9</f>
        <v>1012</v>
      </c>
      <c r="AB35" s="7">
        <f t="shared" si="0"/>
        <v>21806.240000000002</v>
      </c>
    </row>
    <row r="36" spans="2:28" x14ac:dyDescent="0.2">
      <c r="B36" s="6">
        <v>44230</v>
      </c>
      <c r="C36" s="12">
        <f>'Wind 1MW'!C36*Control!$C$9</f>
        <v>1012</v>
      </c>
      <c r="D36" s="12">
        <f>'Wind 1MW'!D36*Control!$C$9</f>
        <v>1012</v>
      </c>
      <c r="E36" s="12">
        <f>'Wind 1MW'!E36*Control!$C$9</f>
        <v>1012</v>
      </c>
      <c r="F36" s="12">
        <f>'Wind 1MW'!F36*Control!$C$9</f>
        <v>1012</v>
      </c>
      <c r="G36" s="12">
        <f>'Wind 1MW'!G36*Control!$C$9</f>
        <v>1012</v>
      </c>
      <c r="H36" s="12">
        <f>'Wind 1MW'!H36*Control!$C$9</f>
        <v>1012</v>
      </c>
      <c r="I36" s="12">
        <f>'Wind 1MW'!I36*Control!$C$9</f>
        <v>1012</v>
      </c>
      <c r="J36" s="12">
        <f>'Wind 1MW'!J36*Control!$C$9</f>
        <v>1012</v>
      </c>
      <c r="K36" s="12">
        <f>'Wind 1MW'!K36*Control!$C$9</f>
        <v>1012</v>
      </c>
      <c r="L36" s="12">
        <f>'Wind 1MW'!L36*Control!$C$9</f>
        <v>1012</v>
      </c>
      <c r="M36" s="12">
        <f>'Wind 1MW'!M36*Control!$C$9</f>
        <v>1012</v>
      </c>
      <c r="N36" s="12">
        <f>'Wind 1MW'!N36*Control!$C$9</f>
        <v>1012</v>
      </c>
      <c r="O36" s="12">
        <f>'Wind 1MW'!O36*Control!$C$9</f>
        <v>1012</v>
      </c>
      <c r="P36" s="12">
        <f>'Wind 1MW'!P36*Control!$C$9</f>
        <v>1012</v>
      </c>
      <c r="Q36" s="12">
        <f>'Wind 1MW'!Q36*Control!$C$9</f>
        <v>1012</v>
      </c>
      <c r="R36" s="12">
        <f>'Wind 1MW'!R36*Control!$C$9</f>
        <v>1012</v>
      </c>
      <c r="S36" s="12">
        <f>'Wind 1MW'!S36*Control!$C$9</f>
        <v>1012</v>
      </c>
      <c r="T36" s="12">
        <f>'Wind 1MW'!T36*Control!$C$9</f>
        <v>1012</v>
      </c>
      <c r="U36" s="12">
        <f>'Wind 1MW'!U36*Control!$C$9</f>
        <v>1012</v>
      </c>
      <c r="V36" s="12">
        <f>'Wind 1MW'!V36*Control!$C$9</f>
        <v>1012</v>
      </c>
      <c r="W36" s="12">
        <f>'Wind 1MW'!W36*Control!$C$9</f>
        <v>1012</v>
      </c>
      <c r="X36" s="12">
        <f>'Wind 1MW'!X36*Control!$C$9</f>
        <v>1011.36</v>
      </c>
      <c r="Y36" s="12">
        <f>'Wind 1MW'!Y36*Control!$C$9</f>
        <v>1006.8800000000001</v>
      </c>
      <c r="Z36" s="12">
        <f>'Wind 1MW'!Z36*Control!$C$9</f>
        <v>995.04000000000019</v>
      </c>
      <c r="AB36" s="7">
        <f t="shared" si="0"/>
        <v>24265.280000000002</v>
      </c>
    </row>
    <row r="37" spans="2:28" x14ac:dyDescent="0.2">
      <c r="B37" s="6">
        <v>44231</v>
      </c>
      <c r="C37" s="12">
        <f>'Wind 1MW'!C37*Control!$C$9</f>
        <v>975.36</v>
      </c>
      <c r="D37" s="12">
        <f>'Wind 1MW'!D37*Control!$C$9</f>
        <v>975.36</v>
      </c>
      <c r="E37" s="12">
        <f>'Wind 1MW'!E37*Control!$C$9</f>
        <v>971.28</v>
      </c>
      <c r="F37" s="12">
        <f>'Wind 1MW'!F37*Control!$C$9</f>
        <v>966.4</v>
      </c>
      <c r="G37" s="12">
        <f>'Wind 1MW'!G37*Control!$C$9</f>
        <v>966.4</v>
      </c>
      <c r="H37" s="12">
        <f>'Wind 1MW'!H37*Control!$C$9</f>
        <v>993.76</v>
      </c>
      <c r="I37" s="12">
        <f>'Wind 1MW'!I37*Control!$C$9</f>
        <v>994.88000000000011</v>
      </c>
      <c r="J37" s="12">
        <f>'Wind 1MW'!J37*Control!$C$9</f>
        <v>993.76</v>
      </c>
      <c r="K37" s="12">
        <f>'Wind 1MW'!K37*Control!$C$9</f>
        <v>975.5200000000001</v>
      </c>
      <c r="L37" s="12">
        <f>'Wind 1MW'!L37*Control!$C$9</f>
        <v>993.76</v>
      </c>
      <c r="M37" s="12">
        <f>'Wind 1MW'!M37*Control!$C$9</f>
        <v>994.88000000000011</v>
      </c>
      <c r="N37" s="12">
        <f>'Wind 1MW'!N37*Control!$C$9</f>
        <v>995.04000000000019</v>
      </c>
      <c r="O37" s="12">
        <f>'Wind 1MW'!O37*Control!$C$9</f>
        <v>995.04000000000019</v>
      </c>
      <c r="P37" s="12">
        <f>'Wind 1MW'!P37*Control!$C$9</f>
        <v>1006.8800000000001</v>
      </c>
      <c r="Q37" s="12">
        <f>'Wind 1MW'!Q37*Control!$C$9</f>
        <v>1011.2</v>
      </c>
      <c r="R37" s="12">
        <f>'Wind 1MW'!R37*Control!$C$9</f>
        <v>1011.36</v>
      </c>
      <c r="S37" s="12">
        <f>'Wind 1MW'!S37*Control!$C$9</f>
        <v>1012</v>
      </c>
      <c r="T37" s="12">
        <f>'Wind 1MW'!T37*Control!$C$9</f>
        <v>1012</v>
      </c>
      <c r="U37" s="12">
        <f>'Wind 1MW'!U37*Control!$C$9</f>
        <v>1012</v>
      </c>
      <c r="V37" s="12">
        <f>'Wind 1MW'!V37*Control!$C$9</f>
        <v>1012</v>
      </c>
      <c r="W37" s="12">
        <f>'Wind 1MW'!W37*Control!$C$9</f>
        <v>1012</v>
      </c>
      <c r="X37" s="12">
        <f>'Wind 1MW'!X37*Control!$C$9</f>
        <v>1012</v>
      </c>
      <c r="Y37" s="12">
        <f>'Wind 1MW'!Y37*Control!$C$9</f>
        <v>1012</v>
      </c>
      <c r="Z37" s="12">
        <f>'Wind 1MW'!Z37*Control!$C$9</f>
        <v>1012</v>
      </c>
      <c r="AB37" s="7">
        <f t="shared" si="0"/>
        <v>23916.880000000005</v>
      </c>
    </row>
    <row r="38" spans="2:28" x14ac:dyDescent="0.2">
      <c r="B38" s="6">
        <v>44232</v>
      </c>
      <c r="C38" s="12">
        <f>'Wind 1MW'!C38*Control!$C$9</f>
        <v>1012</v>
      </c>
      <c r="D38" s="12">
        <f>'Wind 1MW'!D38*Control!$C$9</f>
        <v>1012</v>
      </c>
      <c r="E38" s="12">
        <f>'Wind 1MW'!E38*Control!$C$9</f>
        <v>1012</v>
      </c>
      <c r="F38" s="12">
        <f>'Wind 1MW'!F38*Control!$C$9</f>
        <v>1012</v>
      </c>
      <c r="G38" s="12">
        <f>'Wind 1MW'!G38*Control!$C$9</f>
        <v>1012</v>
      </c>
      <c r="H38" s="12">
        <f>'Wind 1MW'!H38*Control!$C$9</f>
        <v>1012</v>
      </c>
      <c r="I38" s="12">
        <f>'Wind 1MW'!I38*Control!$C$9</f>
        <v>1012</v>
      </c>
      <c r="J38" s="12">
        <f>'Wind 1MW'!J38*Control!$C$9</f>
        <v>1012</v>
      </c>
      <c r="K38" s="12">
        <f>'Wind 1MW'!K38*Control!$C$9</f>
        <v>1012</v>
      </c>
      <c r="L38" s="12">
        <f>'Wind 1MW'!L38*Control!$C$9</f>
        <v>1012</v>
      </c>
      <c r="M38" s="12">
        <f>'Wind 1MW'!M38*Control!$C$9</f>
        <v>1012</v>
      </c>
      <c r="N38" s="12">
        <f>'Wind 1MW'!N38*Control!$C$9</f>
        <v>1012</v>
      </c>
      <c r="O38" s="12">
        <f>'Wind 1MW'!O38*Control!$C$9</f>
        <v>1012</v>
      </c>
      <c r="P38" s="12">
        <f>'Wind 1MW'!P38*Control!$C$9</f>
        <v>1012</v>
      </c>
      <c r="Q38" s="12">
        <f>'Wind 1MW'!Q38*Control!$C$9</f>
        <v>1012</v>
      </c>
      <c r="R38" s="12">
        <f>'Wind 1MW'!R38*Control!$C$9</f>
        <v>1012</v>
      </c>
      <c r="S38" s="12">
        <f>'Wind 1MW'!S38*Control!$C$9</f>
        <v>1012</v>
      </c>
      <c r="T38" s="12">
        <f>'Wind 1MW'!T38*Control!$C$9</f>
        <v>1012</v>
      </c>
      <c r="U38" s="12">
        <f>'Wind 1MW'!U38*Control!$C$9</f>
        <v>1012</v>
      </c>
      <c r="V38" s="12">
        <f>'Wind 1MW'!V38*Control!$C$9</f>
        <v>1012</v>
      </c>
      <c r="W38" s="12">
        <f>'Wind 1MW'!W38*Control!$C$9</f>
        <v>1012</v>
      </c>
      <c r="X38" s="12">
        <f>'Wind 1MW'!X38*Control!$C$9</f>
        <v>1012</v>
      </c>
      <c r="Y38" s="12">
        <f>'Wind 1MW'!Y38*Control!$C$9</f>
        <v>1012</v>
      </c>
      <c r="Z38" s="12">
        <f>'Wind 1MW'!Z38*Control!$C$9</f>
        <v>1012</v>
      </c>
      <c r="AB38" s="7">
        <f t="shared" si="0"/>
        <v>24288</v>
      </c>
    </row>
    <row r="39" spans="2:28" x14ac:dyDescent="0.2">
      <c r="B39" s="6">
        <v>44233</v>
      </c>
      <c r="C39" s="12">
        <f>'Wind 1MW'!C39*Control!$C$9</f>
        <v>1012</v>
      </c>
      <c r="D39" s="12">
        <f>'Wind 1MW'!D39*Control!$C$9</f>
        <v>1012</v>
      </c>
      <c r="E39" s="12">
        <f>'Wind 1MW'!E39*Control!$C$9</f>
        <v>1011.36</v>
      </c>
      <c r="F39" s="12">
        <f>'Wind 1MW'!F39*Control!$C$9</f>
        <v>1011.36</v>
      </c>
      <c r="G39" s="12">
        <f>'Wind 1MW'!G39*Control!$C$9</f>
        <v>1006.8800000000001</v>
      </c>
      <c r="H39" s="12">
        <f>'Wind 1MW'!H39*Control!$C$9</f>
        <v>1006.8800000000001</v>
      </c>
      <c r="I39" s="12">
        <f>'Wind 1MW'!I39*Control!$C$9</f>
        <v>1011.2</v>
      </c>
      <c r="J39" s="12">
        <f>'Wind 1MW'!J39*Control!$C$9</f>
        <v>1011.36</v>
      </c>
      <c r="K39" s="12">
        <f>'Wind 1MW'!K39*Control!$C$9</f>
        <v>1011.36</v>
      </c>
      <c r="L39" s="12">
        <f>'Wind 1MW'!L39*Control!$C$9</f>
        <v>1011.36</v>
      </c>
      <c r="M39" s="12">
        <f>'Wind 1MW'!M39*Control!$C$9</f>
        <v>1012</v>
      </c>
      <c r="N39" s="12">
        <f>'Wind 1MW'!N39*Control!$C$9</f>
        <v>1012</v>
      </c>
      <c r="O39" s="12">
        <f>'Wind 1MW'!O39*Control!$C$9</f>
        <v>1012</v>
      </c>
      <c r="P39" s="12">
        <f>'Wind 1MW'!P39*Control!$C$9</f>
        <v>1012</v>
      </c>
      <c r="Q39" s="12">
        <f>'Wind 1MW'!Q39*Control!$C$9</f>
        <v>1012</v>
      </c>
      <c r="R39" s="12">
        <f>'Wind 1MW'!R39*Control!$C$9</f>
        <v>1012</v>
      </c>
      <c r="S39" s="12">
        <f>'Wind 1MW'!S39*Control!$C$9</f>
        <v>1012</v>
      </c>
      <c r="T39" s="12">
        <f>'Wind 1MW'!T39*Control!$C$9</f>
        <v>1012</v>
      </c>
      <c r="U39" s="12">
        <f>'Wind 1MW'!U39*Control!$C$9</f>
        <v>1012</v>
      </c>
      <c r="V39" s="12">
        <f>'Wind 1MW'!V39*Control!$C$9</f>
        <v>1012</v>
      </c>
      <c r="W39" s="12">
        <f>'Wind 1MW'!W39*Control!$C$9</f>
        <v>1012</v>
      </c>
      <c r="X39" s="12">
        <f>'Wind 1MW'!X39*Control!$C$9</f>
        <v>1012</v>
      </c>
      <c r="Y39" s="12">
        <f>'Wind 1MW'!Y39*Control!$C$9</f>
        <v>1011.36</v>
      </c>
      <c r="Z39" s="12">
        <f>'Wind 1MW'!Z39*Control!$C$9</f>
        <v>1006.8800000000001</v>
      </c>
      <c r="AB39" s="7">
        <f t="shared" si="0"/>
        <v>24268.000000000004</v>
      </c>
    </row>
    <row r="40" spans="2:28" x14ac:dyDescent="0.2">
      <c r="B40" s="6">
        <v>44234</v>
      </c>
      <c r="C40" s="12">
        <f>'Wind 1MW'!C40*Control!$C$9</f>
        <v>1005.6</v>
      </c>
      <c r="D40" s="12">
        <f>'Wind 1MW'!D40*Control!$C$9</f>
        <v>995.04000000000019</v>
      </c>
      <c r="E40" s="12">
        <f>'Wind 1MW'!E40*Control!$C$9</f>
        <v>994.88000000000011</v>
      </c>
      <c r="F40" s="12">
        <f>'Wind 1MW'!F40*Control!$C$9</f>
        <v>993.76</v>
      </c>
      <c r="G40" s="12">
        <f>'Wind 1MW'!G40*Control!$C$9</f>
        <v>975.5200000000001</v>
      </c>
      <c r="H40" s="12">
        <f>'Wind 1MW'!H40*Control!$C$9</f>
        <v>990.8</v>
      </c>
      <c r="I40" s="12">
        <f>'Wind 1MW'!I40*Control!$C$9</f>
        <v>994.88000000000011</v>
      </c>
      <c r="J40" s="12">
        <f>'Wind 1MW'!J40*Control!$C$9</f>
        <v>995.04000000000019</v>
      </c>
      <c r="K40" s="12">
        <f>'Wind 1MW'!K40*Control!$C$9</f>
        <v>995.04000000000019</v>
      </c>
      <c r="L40" s="12">
        <f>'Wind 1MW'!L40*Control!$C$9</f>
        <v>995.04000000000019</v>
      </c>
      <c r="M40" s="12">
        <f>'Wind 1MW'!M40*Control!$C$9</f>
        <v>1005.6</v>
      </c>
      <c r="N40" s="12">
        <f>'Wind 1MW'!N40*Control!$C$9</f>
        <v>1006.8800000000001</v>
      </c>
      <c r="O40" s="12">
        <f>'Wind 1MW'!O40*Control!$C$9</f>
        <v>1006.72</v>
      </c>
      <c r="P40" s="12">
        <f>'Wind 1MW'!P40*Control!$C$9</f>
        <v>994.88000000000011</v>
      </c>
      <c r="Q40" s="12">
        <f>'Wind 1MW'!Q40*Control!$C$9</f>
        <v>975.36</v>
      </c>
      <c r="R40" s="12">
        <f>'Wind 1MW'!R40*Control!$C$9</f>
        <v>974.24</v>
      </c>
      <c r="S40" s="12">
        <f>'Wind 1MW'!S40*Control!$C$9</f>
        <v>974.24</v>
      </c>
      <c r="T40" s="12">
        <f>'Wind 1MW'!T40*Control!$C$9</f>
        <v>974.24</v>
      </c>
      <c r="U40" s="12">
        <f>'Wind 1MW'!U40*Control!$C$9</f>
        <v>971.28</v>
      </c>
      <c r="V40" s="12">
        <f>'Wind 1MW'!V40*Control!$C$9</f>
        <v>971.28</v>
      </c>
      <c r="W40" s="12">
        <f>'Wind 1MW'!W40*Control!$C$9</f>
        <v>974.24</v>
      </c>
      <c r="X40" s="12">
        <f>'Wind 1MW'!X40*Control!$C$9</f>
        <v>974.24</v>
      </c>
      <c r="Y40" s="12">
        <f>'Wind 1MW'!Y40*Control!$C$9</f>
        <v>966.4</v>
      </c>
      <c r="Z40" s="12">
        <f>'Wind 1MW'!Z40*Control!$C$9</f>
        <v>926.4</v>
      </c>
      <c r="AB40" s="7">
        <f t="shared" si="0"/>
        <v>23631.600000000006</v>
      </c>
    </row>
    <row r="41" spans="2:28" x14ac:dyDescent="0.2">
      <c r="B41" s="6">
        <v>44235</v>
      </c>
      <c r="C41" s="12">
        <f>'Wind 1MW'!C41*Control!$C$9</f>
        <v>884.4799999999999</v>
      </c>
      <c r="D41" s="12">
        <f>'Wind 1MW'!D41*Control!$C$9</f>
        <v>817.04000000000008</v>
      </c>
      <c r="E41" s="12">
        <f>'Wind 1MW'!E41*Control!$C$9</f>
        <v>804.16000000000008</v>
      </c>
      <c r="F41" s="12">
        <f>'Wind 1MW'!F41*Control!$C$9</f>
        <v>791.68000000000006</v>
      </c>
      <c r="G41" s="12">
        <f>'Wind 1MW'!G41*Control!$C$9</f>
        <v>791.68000000000006</v>
      </c>
      <c r="H41" s="12">
        <f>'Wind 1MW'!H41*Control!$C$9</f>
        <v>804.16000000000008</v>
      </c>
      <c r="I41" s="12">
        <f>'Wind 1MW'!I41*Control!$C$9</f>
        <v>876.4799999999999</v>
      </c>
      <c r="J41" s="12">
        <f>'Wind 1MW'!J41*Control!$C$9</f>
        <v>892.31999999999994</v>
      </c>
      <c r="K41" s="12">
        <f>'Wind 1MW'!K41*Control!$C$9</f>
        <v>942.24</v>
      </c>
      <c r="L41" s="12">
        <f>'Wind 1MW'!L41*Control!$C$9</f>
        <v>974.24</v>
      </c>
      <c r="M41" s="12">
        <f>'Wind 1MW'!M41*Control!$C$9</f>
        <v>990.8</v>
      </c>
      <c r="N41" s="12">
        <f>'Wind 1MW'!N41*Control!$C$9</f>
        <v>990.8</v>
      </c>
      <c r="O41" s="12">
        <f>'Wind 1MW'!O41*Control!$C$9</f>
        <v>990.8</v>
      </c>
      <c r="P41" s="12">
        <f>'Wind 1MW'!P41*Control!$C$9</f>
        <v>975.36</v>
      </c>
      <c r="Q41" s="12">
        <f>'Wind 1MW'!Q41*Control!$C$9</f>
        <v>971.28</v>
      </c>
      <c r="R41" s="12">
        <f>'Wind 1MW'!R41*Control!$C$9</f>
        <v>971.28</v>
      </c>
      <c r="S41" s="12">
        <f>'Wind 1MW'!S41*Control!$C$9</f>
        <v>942.24</v>
      </c>
      <c r="T41" s="12">
        <f>'Wind 1MW'!T41*Control!$C$9</f>
        <v>926.4</v>
      </c>
      <c r="U41" s="12">
        <f>'Wind 1MW'!U41*Control!$C$9</f>
        <v>889.3599999999999</v>
      </c>
      <c r="V41" s="12">
        <f>'Wind 1MW'!V41*Control!$C$9</f>
        <v>817.04000000000008</v>
      </c>
      <c r="W41" s="12">
        <f>'Wind 1MW'!W41*Control!$C$9</f>
        <v>728.96</v>
      </c>
      <c r="X41" s="12">
        <f>'Wind 1MW'!X41*Control!$C$9</f>
        <v>620.79999999999995</v>
      </c>
      <c r="Y41" s="12">
        <f>'Wind 1MW'!Y41*Control!$C$9</f>
        <v>475.52</v>
      </c>
      <c r="Z41" s="12">
        <f>'Wind 1MW'!Z41*Control!$C$9</f>
        <v>330.08</v>
      </c>
      <c r="AB41" s="7">
        <f t="shared" si="0"/>
        <v>20199.2</v>
      </c>
    </row>
    <row r="42" spans="2:28" x14ac:dyDescent="0.2">
      <c r="B42" s="6">
        <v>44236</v>
      </c>
      <c r="C42" s="12">
        <f>'Wind 1MW'!C42*Control!$C$9</f>
        <v>226.88000000000002</v>
      </c>
      <c r="D42" s="12">
        <f>'Wind 1MW'!D42*Control!$C$9</f>
        <v>167.12</v>
      </c>
      <c r="E42" s="12">
        <f>'Wind 1MW'!E42*Control!$C$9</f>
        <v>126.8</v>
      </c>
      <c r="F42" s="12">
        <f>'Wind 1MW'!F42*Control!$C$9</f>
        <v>107.6</v>
      </c>
      <c r="G42" s="12">
        <f>'Wind 1MW'!G42*Control!$C$9</f>
        <v>107.6</v>
      </c>
      <c r="H42" s="12">
        <f>'Wind 1MW'!H42*Control!$C$9</f>
        <v>136.4</v>
      </c>
      <c r="I42" s="12">
        <f>'Wind 1MW'!I42*Control!$C$9</f>
        <v>167.12</v>
      </c>
      <c r="J42" s="12">
        <f>'Wind 1MW'!J42*Control!$C$9</f>
        <v>201.68</v>
      </c>
      <c r="K42" s="12">
        <f>'Wind 1MW'!K42*Control!$C$9</f>
        <v>254.24000000000007</v>
      </c>
      <c r="L42" s="12">
        <f>'Wind 1MW'!L42*Control!$C$9</f>
        <v>297.76</v>
      </c>
      <c r="M42" s="12">
        <f>'Wind 1MW'!M42*Control!$C$9</f>
        <v>362.4</v>
      </c>
      <c r="N42" s="12">
        <f>'Wind 1MW'!N42*Control!$C$9</f>
        <v>423.84</v>
      </c>
      <c r="O42" s="12">
        <f>'Wind 1MW'!O42*Control!$C$9</f>
        <v>454.4</v>
      </c>
      <c r="P42" s="12">
        <f>'Wind 1MW'!P42*Control!$C$9</f>
        <v>497.43999999999994</v>
      </c>
      <c r="Q42" s="12">
        <f>'Wind 1MW'!Q42*Control!$C$9</f>
        <v>497.43999999999994</v>
      </c>
      <c r="R42" s="12">
        <f>'Wind 1MW'!R42*Control!$C$9</f>
        <v>475.52</v>
      </c>
      <c r="S42" s="12">
        <f>'Wind 1MW'!S42*Control!$C$9</f>
        <v>497.43999999999994</v>
      </c>
      <c r="T42" s="12">
        <f>'Wind 1MW'!T42*Control!$C$9</f>
        <v>536.31999999999994</v>
      </c>
      <c r="U42" s="12">
        <f>'Wind 1MW'!U42*Control!$C$9</f>
        <v>560</v>
      </c>
      <c r="V42" s="12">
        <f>'Wind 1MW'!V42*Control!$C$9</f>
        <v>581.91999999999996</v>
      </c>
      <c r="W42" s="12">
        <f>'Wind 1MW'!W42*Control!$C$9</f>
        <v>602.72</v>
      </c>
      <c r="X42" s="12">
        <f>'Wind 1MW'!X42*Control!$C$9</f>
        <v>602.72</v>
      </c>
      <c r="Y42" s="12">
        <f>'Wind 1MW'!Y42*Control!$C$9</f>
        <v>581.91999999999996</v>
      </c>
      <c r="Z42" s="12">
        <f>'Wind 1MW'!Z42*Control!$C$9</f>
        <v>536.31999999999994</v>
      </c>
      <c r="AB42" s="7">
        <f t="shared" si="0"/>
        <v>9003.5999999999985</v>
      </c>
    </row>
    <row r="43" spans="2:28" x14ac:dyDescent="0.2">
      <c r="B43" s="6">
        <v>44237</v>
      </c>
      <c r="C43" s="12">
        <f>'Wind 1MW'!C43*Control!$C$9</f>
        <v>497.43999999999994</v>
      </c>
      <c r="D43" s="12">
        <f>'Wind 1MW'!D43*Control!$C$9</f>
        <v>454.4</v>
      </c>
      <c r="E43" s="12">
        <f>'Wind 1MW'!E43*Control!$C$9</f>
        <v>423.84</v>
      </c>
      <c r="F43" s="12">
        <f>'Wind 1MW'!F43*Control!$C$9</f>
        <v>423.84</v>
      </c>
      <c r="G43" s="12">
        <f>'Wind 1MW'!G43*Control!$C$9</f>
        <v>423.84</v>
      </c>
      <c r="H43" s="12">
        <f>'Wind 1MW'!H43*Control!$C$9</f>
        <v>444.64</v>
      </c>
      <c r="I43" s="12">
        <f>'Wind 1MW'!I43*Control!$C$9</f>
        <v>454.4</v>
      </c>
      <c r="J43" s="12">
        <f>'Wind 1MW'!J43*Control!$C$9</f>
        <v>454.4</v>
      </c>
      <c r="K43" s="12">
        <f>'Wind 1MW'!K43*Control!$C$9</f>
        <v>401.91999999999996</v>
      </c>
      <c r="L43" s="12">
        <f>'Wind 1MW'!L43*Control!$C$9</f>
        <v>330.08</v>
      </c>
      <c r="M43" s="12">
        <f>'Wind 1MW'!M43*Control!$C$9</f>
        <v>267.92000000000007</v>
      </c>
      <c r="N43" s="12">
        <f>'Wind 1MW'!N43*Control!$C$9</f>
        <v>213.2</v>
      </c>
      <c r="O43" s="12">
        <f>'Wind 1MW'!O43*Control!$C$9</f>
        <v>146</v>
      </c>
      <c r="P43" s="12">
        <f>'Wind 1MW'!P43*Control!$C$9</f>
        <v>99.759999999999991</v>
      </c>
      <c r="Q43" s="12">
        <f>'Wind 1MW'!Q43*Control!$C$9</f>
        <v>61.840000000000011</v>
      </c>
      <c r="R43" s="12">
        <f>'Wind 1MW'!R43*Control!$C$9</f>
        <v>30.479999999999997</v>
      </c>
      <c r="S43" s="12">
        <f>'Wind 1MW'!S43*Control!$C$9</f>
        <v>0</v>
      </c>
      <c r="T43" s="12">
        <f>'Wind 1MW'!T43*Control!$C$9</f>
        <v>0</v>
      </c>
      <c r="U43" s="12">
        <f>'Wind 1MW'!U43*Control!$C$9</f>
        <v>0</v>
      </c>
      <c r="V43" s="12">
        <f>'Wind 1MW'!V43*Control!$C$9</f>
        <v>0</v>
      </c>
      <c r="W43" s="12">
        <f>'Wind 1MW'!W43*Control!$C$9</f>
        <v>0</v>
      </c>
      <c r="X43" s="12">
        <f>'Wind 1MW'!X43*Control!$C$9</f>
        <v>0</v>
      </c>
      <c r="Y43" s="12">
        <f>'Wind 1MW'!Y43*Control!$C$9</f>
        <v>0</v>
      </c>
      <c r="Z43" s="12">
        <f>'Wind 1MW'!Z43*Control!$C$9</f>
        <v>0</v>
      </c>
      <c r="AB43" s="7">
        <f t="shared" si="0"/>
        <v>5128</v>
      </c>
    </row>
    <row r="44" spans="2:28" x14ac:dyDescent="0.2">
      <c r="B44" s="6">
        <v>44238</v>
      </c>
      <c r="C44" s="12">
        <f>'Wind 1MW'!C44*Control!$C$9</f>
        <v>0</v>
      </c>
      <c r="D44" s="12">
        <f>'Wind 1MW'!D44*Control!$C$9</f>
        <v>0</v>
      </c>
      <c r="E44" s="12">
        <f>'Wind 1MW'!E44*Control!$C$9</f>
        <v>0</v>
      </c>
      <c r="F44" s="12">
        <f>'Wind 1MW'!F44*Control!$C$9</f>
        <v>0</v>
      </c>
      <c r="G44" s="12">
        <f>'Wind 1MW'!G44*Control!$C$9</f>
        <v>0</v>
      </c>
      <c r="H44" s="12">
        <f>'Wind 1MW'!H44*Control!$C$9</f>
        <v>0</v>
      </c>
      <c r="I44" s="12">
        <f>'Wind 1MW'!I44*Control!$C$9</f>
        <v>0</v>
      </c>
      <c r="J44" s="12">
        <f>'Wind 1MW'!J44*Control!$C$9</f>
        <v>0</v>
      </c>
      <c r="K44" s="12">
        <f>'Wind 1MW'!K44*Control!$C$9</f>
        <v>0</v>
      </c>
      <c r="L44" s="12">
        <f>'Wind 1MW'!L44*Control!$C$9</f>
        <v>0</v>
      </c>
      <c r="M44" s="12">
        <f>'Wind 1MW'!M44*Control!$C$9</f>
        <v>0</v>
      </c>
      <c r="N44" s="12">
        <f>'Wind 1MW'!N44*Control!$C$9</f>
        <v>10</v>
      </c>
      <c r="O44" s="12">
        <f>'Wind 1MW'!O44*Control!$C$9</f>
        <v>42.160000000000004</v>
      </c>
      <c r="P44" s="12">
        <f>'Wind 1MW'!P44*Control!$C$9</f>
        <v>76.239999999999995</v>
      </c>
      <c r="Q44" s="12">
        <f>'Wind 1MW'!Q44*Control!$C$9</f>
        <v>136.4</v>
      </c>
      <c r="R44" s="12">
        <f>'Wind 1MW'!R44*Control!$C$9</f>
        <v>213.2</v>
      </c>
      <c r="S44" s="12">
        <f>'Wind 1MW'!S44*Control!$C$9</f>
        <v>297.76</v>
      </c>
      <c r="T44" s="12">
        <f>'Wind 1MW'!T44*Control!$C$9</f>
        <v>380.8</v>
      </c>
      <c r="U44" s="12">
        <f>'Wind 1MW'!U44*Control!$C$9</f>
        <v>423.84</v>
      </c>
      <c r="V44" s="12">
        <f>'Wind 1MW'!V44*Control!$C$9</f>
        <v>454.4</v>
      </c>
      <c r="W44" s="12">
        <f>'Wind 1MW'!W44*Control!$C$9</f>
        <v>497.43999999999994</v>
      </c>
      <c r="X44" s="12">
        <f>'Wind 1MW'!X44*Control!$C$9</f>
        <v>560</v>
      </c>
      <c r="Y44" s="12">
        <f>'Wind 1MW'!Y44*Control!$C$9</f>
        <v>602.72</v>
      </c>
      <c r="Z44" s="12">
        <f>'Wind 1MW'!Z44*Control!$C$9</f>
        <v>669.6</v>
      </c>
      <c r="AB44" s="7">
        <f t="shared" si="0"/>
        <v>4364.5600000000004</v>
      </c>
    </row>
    <row r="45" spans="2:28" x14ac:dyDescent="0.2">
      <c r="B45" s="6">
        <v>44239</v>
      </c>
      <c r="C45" s="12">
        <f>'Wind 1MW'!C45*Control!$C$9</f>
        <v>728.96</v>
      </c>
      <c r="D45" s="12">
        <f>'Wind 1MW'!D45*Control!$C$9</f>
        <v>876.4799999999999</v>
      </c>
      <c r="E45" s="12">
        <f>'Wind 1MW'!E45*Control!$C$9</f>
        <v>942.24</v>
      </c>
      <c r="F45" s="12">
        <f>'Wind 1MW'!F45*Control!$C$9</f>
        <v>995.04000000000019</v>
      </c>
      <c r="G45" s="12">
        <f>'Wind 1MW'!G45*Control!$C$9</f>
        <v>1006.72</v>
      </c>
      <c r="H45" s="12">
        <f>'Wind 1MW'!H45*Control!$C$9</f>
        <v>1006.8800000000001</v>
      </c>
      <c r="I45" s="12">
        <f>'Wind 1MW'!I45*Control!$C$9</f>
        <v>1011.36</v>
      </c>
      <c r="J45" s="12">
        <f>'Wind 1MW'!J45*Control!$C$9</f>
        <v>1011.36</v>
      </c>
      <c r="K45" s="12">
        <f>'Wind 1MW'!K45*Control!$C$9</f>
        <v>1011.36</v>
      </c>
      <c r="L45" s="12">
        <f>'Wind 1MW'!L45*Control!$C$9</f>
        <v>1011.36</v>
      </c>
      <c r="M45" s="12">
        <f>'Wind 1MW'!M45*Control!$C$9</f>
        <v>1011.36</v>
      </c>
      <c r="N45" s="12">
        <f>'Wind 1MW'!N45*Control!$C$9</f>
        <v>1012</v>
      </c>
      <c r="O45" s="12">
        <f>'Wind 1MW'!O45*Control!$C$9</f>
        <v>1012</v>
      </c>
      <c r="P45" s="12">
        <f>'Wind 1MW'!P45*Control!$C$9</f>
        <v>1012</v>
      </c>
      <c r="Q45" s="12">
        <f>'Wind 1MW'!Q45*Control!$C$9</f>
        <v>1012</v>
      </c>
      <c r="R45" s="12">
        <f>'Wind 1MW'!R45*Control!$C$9</f>
        <v>1012</v>
      </c>
      <c r="S45" s="12">
        <f>'Wind 1MW'!S45*Control!$C$9</f>
        <v>1012</v>
      </c>
      <c r="T45" s="12">
        <f>'Wind 1MW'!T45*Control!$C$9</f>
        <v>1012</v>
      </c>
      <c r="U45" s="12">
        <f>'Wind 1MW'!U45*Control!$C$9</f>
        <v>1012</v>
      </c>
      <c r="V45" s="12">
        <f>'Wind 1MW'!V45*Control!$C$9</f>
        <v>1012</v>
      </c>
      <c r="W45" s="12">
        <f>'Wind 1MW'!W45*Control!$C$9</f>
        <v>1012</v>
      </c>
      <c r="X45" s="12">
        <f>'Wind 1MW'!X45*Control!$C$9</f>
        <v>1012</v>
      </c>
      <c r="Y45" s="12">
        <f>'Wind 1MW'!Y45*Control!$C$9</f>
        <v>1012</v>
      </c>
      <c r="Z45" s="12">
        <f>'Wind 1MW'!Z45*Control!$C$9</f>
        <v>1012</v>
      </c>
      <c r="AB45" s="7">
        <f t="shared" si="0"/>
        <v>23769.120000000003</v>
      </c>
    </row>
    <row r="46" spans="2:28" x14ac:dyDescent="0.2">
      <c r="B46" s="6">
        <v>44240</v>
      </c>
      <c r="C46" s="12">
        <f>'Wind 1MW'!C46*Control!$C$9</f>
        <v>1012</v>
      </c>
      <c r="D46" s="12">
        <f>'Wind 1MW'!D46*Control!$C$9</f>
        <v>1012</v>
      </c>
      <c r="E46" s="12">
        <f>'Wind 1MW'!E46*Control!$C$9</f>
        <v>1012</v>
      </c>
      <c r="F46" s="12">
        <f>'Wind 1MW'!F46*Control!$C$9</f>
        <v>1012</v>
      </c>
      <c r="G46" s="12">
        <f>'Wind 1MW'!G46*Control!$C$9</f>
        <v>1012</v>
      </c>
      <c r="H46" s="12">
        <f>'Wind 1MW'!H46*Control!$C$9</f>
        <v>1012</v>
      </c>
      <c r="I46" s="12">
        <f>'Wind 1MW'!I46*Control!$C$9</f>
        <v>1012</v>
      </c>
      <c r="J46" s="12">
        <f>'Wind 1MW'!J46*Control!$C$9</f>
        <v>1012</v>
      </c>
      <c r="K46" s="12">
        <f>'Wind 1MW'!K46*Control!$C$9</f>
        <v>1012</v>
      </c>
      <c r="L46" s="12">
        <f>'Wind 1MW'!L46*Control!$C$9</f>
        <v>1012</v>
      </c>
      <c r="M46" s="12">
        <f>'Wind 1MW'!M46*Control!$C$9</f>
        <v>1012</v>
      </c>
      <c r="N46" s="12">
        <f>'Wind 1MW'!N46*Control!$C$9</f>
        <v>1012</v>
      </c>
      <c r="O46" s="12">
        <f>'Wind 1MW'!O46*Control!$C$9</f>
        <v>1012</v>
      </c>
      <c r="P46" s="12">
        <f>'Wind 1MW'!P46*Control!$C$9</f>
        <v>1012</v>
      </c>
      <c r="Q46" s="12">
        <f>'Wind 1MW'!Q46*Control!$C$9</f>
        <v>1012</v>
      </c>
      <c r="R46" s="12">
        <f>'Wind 1MW'!R46*Control!$C$9</f>
        <v>1012</v>
      </c>
      <c r="S46" s="12">
        <f>'Wind 1MW'!S46*Control!$C$9</f>
        <v>1012</v>
      </c>
      <c r="T46" s="12">
        <f>'Wind 1MW'!T46*Control!$C$9</f>
        <v>1012</v>
      </c>
      <c r="U46" s="12">
        <f>'Wind 1MW'!U46*Control!$C$9</f>
        <v>1012</v>
      </c>
      <c r="V46" s="12">
        <f>'Wind 1MW'!V46*Control!$C$9</f>
        <v>1012</v>
      </c>
      <c r="W46" s="12">
        <f>'Wind 1MW'!W46*Control!$C$9</f>
        <v>1012</v>
      </c>
      <c r="X46" s="12">
        <f>'Wind 1MW'!X46*Control!$C$9</f>
        <v>1012</v>
      </c>
      <c r="Y46" s="12">
        <f>'Wind 1MW'!Y46*Control!$C$9</f>
        <v>1012</v>
      </c>
      <c r="Z46" s="12">
        <f>'Wind 1MW'!Z46*Control!$C$9</f>
        <v>1012</v>
      </c>
      <c r="AB46" s="7">
        <f t="shared" si="0"/>
        <v>24288</v>
      </c>
    </row>
    <row r="47" spans="2:28" x14ac:dyDescent="0.2">
      <c r="B47" s="6">
        <v>44241</v>
      </c>
      <c r="C47" s="12">
        <f>'Wind 1MW'!C47*Control!$C$9</f>
        <v>1012</v>
      </c>
      <c r="D47" s="12">
        <f>'Wind 1MW'!D47*Control!$C$9</f>
        <v>1012</v>
      </c>
      <c r="E47" s="12">
        <f>'Wind 1MW'!E47*Control!$C$9</f>
        <v>1012</v>
      </c>
      <c r="F47" s="12">
        <f>'Wind 1MW'!F47*Control!$C$9</f>
        <v>1012</v>
      </c>
      <c r="G47" s="12">
        <f>'Wind 1MW'!G47*Control!$C$9</f>
        <v>1012</v>
      </c>
      <c r="H47" s="12">
        <f>'Wind 1MW'!H47*Control!$C$9</f>
        <v>1012</v>
      </c>
      <c r="I47" s="12">
        <f>'Wind 1MW'!I47*Control!$C$9</f>
        <v>1012</v>
      </c>
      <c r="J47" s="12">
        <f>'Wind 1MW'!J47*Control!$C$9</f>
        <v>1012</v>
      </c>
      <c r="K47" s="12">
        <f>'Wind 1MW'!K47*Control!$C$9</f>
        <v>1012</v>
      </c>
      <c r="L47" s="12">
        <f>'Wind 1MW'!L47*Control!$C$9</f>
        <v>1012</v>
      </c>
      <c r="M47" s="12">
        <f>'Wind 1MW'!M47*Control!$C$9</f>
        <v>1012</v>
      </c>
      <c r="N47" s="12">
        <f>'Wind 1MW'!N47*Control!$C$9</f>
        <v>1012</v>
      </c>
      <c r="O47" s="12">
        <f>'Wind 1MW'!O47*Control!$C$9</f>
        <v>1012</v>
      </c>
      <c r="P47" s="12">
        <f>'Wind 1MW'!P47*Control!$C$9</f>
        <v>1012</v>
      </c>
      <c r="Q47" s="12">
        <f>'Wind 1MW'!Q47*Control!$C$9</f>
        <v>1012</v>
      </c>
      <c r="R47" s="12">
        <f>'Wind 1MW'!R47*Control!$C$9</f>
        <v>1012</v>
      </c>
      <c r="S47" s="12">
        <f>'Wind 1MW'!S47*Control!$C$9</f>
        <v>1012</v>
      </c>
      <c r="T47" s="12">
        <f>'Wind 1MW'!T47*Control!$C$9</f>
        <v>1012</v>
      </c>
      <c r="U47" s="12">
        <f>'Wind 1MW'!U47*Control!$C$9</f>
        <v>1012</v>
      </c>
      <c r="V47" s="12">
        <f>'Wind 1MW'!V47*Control!$C$9</f>
        <v>1012</v>
      </c>
      <c r="W47" s="12">
        <f>'Wind 1MW'!W47*Control!$C$9</f>
        <v>1006.72</v>
      </c>
      <c r="X47" s="12">
        <f>'Wind 1MW'!X47*Control!$C$9</f>
        <v>971.28</v>
      </c>
      <c r="Y47" s="12">
        <f>'Wind 1MW'!Y47*Control!$C$9</f>
        <v>942.24</v>
      </c>
      <c r="Z47" s="12">
        <f>'Wind 1MW'!Z47*Control!$C$9</f>
        <v>934.4</v>
      </c>
      <c r="AB47" s="7">
        <f t="shared" si="0"/>
        <v>24094.640000000003</v>
      </c>
    </row>
    <row r="48" spans="2:28" x14ac:dyDescent="0.2">
      <c r="B48" s="6">
        <v>44242</v>
      </c>
      <c r="C48" s="12">
        <f>'Wind 1MW'!C48*Control!$C$9</f>
        <v>1006.72</v>
      </c>
      <c r="D48" s="12">
        <f>'Wind 1MW'!D48*Control!$C$9</f>
        <v>966.4</v>
      </c>
      <c r="E48" s="12">
        <f>'Wind 1MW'!E48*Control!$C$9</f>
        <v>812.16000000000008</v>
      </c>
      <c r="F48" s="12">
        <f>'Wind 1MW'!F48*Control!$C$9</f>
        <v>791.68000000000006</v>
      </c>
      <c r="G48" s="12">
        <f>'Wind 1MW'!G48*Control!$C$9</f>
        <v>791.68000000000006</v>
      </c>
      <c r="H48" s="12">
        <f>'Wind 1MW'!H48*Control!$C$9</f>
        <v>817.04000000000008</v>
      </c>
      <c r="I48" s="12">
        <f>'Wind 1MW'!I48*Control!$C$9</f>
        <v>939.28</v>
      </c>
      <c r="J48" s="12">
        <f>'Wind 1MW'!J48*Control!$C$9</f>
        <v>966.4</v>
      </c>
      <c r="K48" s="12">
        <f>'Wind 1MW'!K48*Control!$C$9</f>
        <v>876.4799999999999</v>
      </c>
      <c r="L48" s="12">
        <f>'Wind 1MW'!L48*Control!$C$9</f>
        <v>720.96</v>
      </c>
      <c r="M48" s="12">
        <f>'Wind 1MW'!M48*Control!$C$9</f>
        <v>669.6</v>
      </c>
      <c r="N48" s="12">
        <f>'Wind 1MW'!N48*Control!$C$9</f>
        <v>602.72</v>
      </c>
      <c r="O48" s="12">
        <f>'Wind 1MW'!O48*Control!$C$9</f>
        <v>518.24</v>
      </c>
      <c r="P48" s="12">
        <f>'Wind 1MW'!P48*Control!$C$9</f>
        <v>454.4</v>
      </c>
      <c r="Q48" s="12">
        <f>'Wind 1MW'!Q48*Control!$C$9</f>
        <v>497.43999999999994</v>
      </c>
      <c r="R48" s="12">
        <f>'Wind 1MW'!R48*Control!$C$9</f>
        <v>669.6</v>
      </c>
      <c r="S48" s="12">
        <f>'Wind 1MW'!S48*Control!$C$9</f>
        <v>728.96</v>
      </c>
      <c r="T48" s="12">
        <f>'Wind 1MW'!T48*Control!$C$9</f>
        <v>791.68000000000006</v>
      </c>
      <c r="U48" s="12">
        <f>'Wind 1MW'!U48*Control!$C$9</f>
        <v>708.48</v>
      </c>
      <c r="V48" s="12">
        <f>'Wind 1MW'!V48*Control!$C$9</f>
        <v>690.4</v>
      </c>
      <c r="W48" s="12">
        <f>'Wind 1MW'!W48*Control!$C$9</f>
        <v>620.79999999999995</v>
      </c>
      <c r="X48" s="12">
        <f>'Wind 1MW'!X48*Control!$C$9</f>
        <v>536.31999999999994</v>
      </c>
      <c r="Y48" s="12">
        <f>'Wind 1MW'!Y48*Control!$C$9</f>
        <v>560</v>
      </c>
      <c r="Z48" s="12">
        <f>'Wind 1MW'!Z48*Control!$C$9</f>
        <v>690.4</v>
      </c>
      <c r="AB48" s="7">
        <f t="shared" si="0"/>
        <v>17427.839999999997</v>
      </c>
    </row>
    <row r="49" spans="2:28" x14ac:dyDescent="0.2">
      <c r="B49" s="6">
        <v>44243</v>
      </c>
      <c r="C49" s="12">
        <f>'Wind 1MW'!C49*Control!$C$9</f>
        <v>720.96</v>
      </c>
      <c r="D49" s="12">
        <f>'Wind 1MW'!D49*Control!$C$9</f>
        <v>720.96</v>
      </c>
      <c r="E49" s="12">
        <f>'Wind 1MW'!E49*Control!$C$9</f>
        <v>804.16000000000008</v>
      </c>
      <c r="F49" s="12">
        <f>'Wind 1MW'!F49*Control!$C$9</f>
        <v>934.4</v>
      </c>
      <c r="G49" s="12">
        <f>'Wind 1MW'!G49*Control!$C$9</f>
        <v>1006.72</v>
      </c>
      <c r="H49" s="12">
        <f>'Wind 1MW'!H49*Control!$C$9</f>
        <v>1011.36</v>
      </c>
      <c r="I49" s="12">
        <f>'Wind 1MW'!I49*Control!$C$9</f>
        <v>1011.2</v>
      </c>
      <c r="J49" s="12">
        <f>'Wind 1MW'!J49*Control!$C$9</f>
        <v>1005.6</v>
      </c>
      <c r="K49" s="12">
        <f>'Wind 1MW'!K49*Control!$C$9</f>
        <v>1006.8800000000001</v>
      </c>
      <c r="L49" s="12">
        <f>'Wind 1MW'!L49*Control!$C$9</f>
        <v>1012</v>
      </c>
      <c r="M49" s="12">
        <f>'Wind 1MW'!M49*Control!$C$9</f>
        <v>1012</v>
      </c>
      <c r="N49" s="12">
        <f>'Wind 1MW'!N49*Control!$C$9</f>
        <v>1012</v>
      </c>
      <c r="O49" s="12">
        <f>'Wind 1MW'!O49*Control!$C$9</f>
        <v>1012</v>
      </c>
      <c r="P49" s="12">
        <f>'Wind 1MW'!P49*Control!$C$9</f>
        <v>1012</v>
      </c>
      <c r="Q49" s="12">
        <f>'Wind 1MW'!Q49*Control!$C$9</f>
        <v>1012</v>
      </c>
      <c r="R49" s="12">
        <f>'Wind 1MW'!R49*Control!$C$9</f>
        <v>1012</v>
      </c>
      <c r="S49" s="12">
        <f>'Wind 1MW'!S49*Control!$C$9</f>
        <v>1012</v>
      </c>
      <c r="T49" s="12">
        <f>'Wind 1MW'!T49*Control!$C$9</f>
        <v>1012</v>
      </c>
      <c r="U49" s="12">
        <f>'Wind 1MW'!U49*Control!$C$9</f>
        <v>1012</v>
      </c>
      <c r="V49" s="12">
        <f>'Wind 1MW'!V49*Control!$C$9</f>
        <v>1012</v>
      </c>
      <c r="W49" s="12">
        <f>'Wind 1MW'!W49*Control!$C$9</f>
        <v>1012</v>
      </c>
      <c r="X49" s="12">
        <f>'Wind 1MW'!X49*Control!$C$9</f>
        <v>1011.36</v>
      </c>
      <c r="Y49" s="12">
        <f>'Wind 1MW'!Y49*Control!$C$9</f>
        <v>1005.6</v>
      </c>
      <c r="Z49" s="12">
        <f>'Wind 1MW'!Z49*Control!$C$9</f>
        <v>939.28</v>
      </c>
      <c r="AB49" s="7">
        <f t="shared" si="0"/>
        <v>23322.479999999996</v>
      </c>
    </row>
    <row r="50" spans="2:28" x14ac:dyDescent="0.2">
      <c r="B50" s="6">
        <v>44244</v>
      </c>
      <c r="C50" s="12">
        <f>'Wind 1MW'!C50*Control!$C$9</f>
        <v>720.96</v>
      </c>
      <c r="D50" s="12">
        <f>'Wind 1MW'!D50*Control!$C$9</f>
        <v>669.6</v>
      </c>
      <c r="E50" s="12">
        <f>'Wind 1MW'!E50*Control!$C$9</f>
        <v>708.48</v>
      </c>
      <c r="F50" s="12">
        <f>'Wind 1MW'!F50*Control!$C$9</f>
        <v>728.96</v>
      </c>
      <c r="G50" s="12">
        <f>'Wind 1MW'!G50*Control!$C$9</f>
        <v>926.4</v>
      </c>
      <c r="H50" s="12">
        <f>'Wind 1MW'!H50*Control!$C$9</f>
        <v>975.36</v>
      </c>
      <c r="I50" s="12">
        <f>'Wind 1MW'!I50*Control!$C$9</f>
        <v>995.04000000000019</v>
      </c>
      <c r="J50" s="12">
        <f>'Wind 1MW'!J50*Control!$C$9</f>
        <v>1011.36</v>
      </c>
      <c r="K50" s="12">
        <f>'Wind 1MW'!K50*Control!$C$9</f>
        <v>1012</v>
      </c>
      <c r="L50" s="12">
        <f>'Wind 1MW'!L50*Control!$C$9</f>
        <v>1012</v>
      </c>
      <c r="M50" s="12">
        <f>'Wind 1MW'!M50*Control!$C$9</f>
        <v>1012</v>
      </c>
      <c r="N50" s="12">
        <f>'Wind 1MW'!N50*Control!$C$9</f>
        <v>1012</v>
      </c>
      <c r="O50" s="12">
        <f>'Wind 1MW'!O50*Control!$C$9</f>
        <v>1012</v>
      </c>
      <c r="P50" s="12">
        <f>'Wind 1MW'!P50*Control!$C$9</f>
        <v>1012</v>
      </c>
      <c r="Q50" s="12">
        <f>'Wind 1MW'!Q50*Control!$C$9</f>
        <v>1012</v>
      </c>
      <c r="R50" s="12">
        <f>'Wind 1MW'!R50*Control!$C$9</f>
        <v>1012</v>
      </c>
      <c r="S50" s="12">
        <f>'Wind 1MW'!S50*Control!$C$9</f>
        <v>1012</v>
      </c>
      <c r="T50" s="12">
        <f>'Wind 1MW'!T50*Control!$C$9</f>
        <v>1012</v>
      </c>
      <c r="U50" s="12">
        <f>'Wind 1MW'!U50*Control!$C$9</f>
        <v>1012</v>
      </c>
      <c r="V50" s="12">
        <f>'Wind 1MW'!V50*Control!$C$9</f>
        <v>1012</v>
      </c>
      <c r="W50" s="12">
        <f>'Wind 1MW'!W50*Control!$C$9</f>
        <v>1012</v>
      </c>
      <c r="X50" s="12">
        <f>'Wind 1MW'!X50*Control!$C$9</f>
        <v>1012</v>
      </c>
      <c r="Y50" s="12">
        <f>'Wind 1MW'!Y50*Control!$C$9</f>
        <v>990.8</v>
      </c>
      <c r="Z50" s="12">
        <f>'Wind 1MW'!Z50*Control!$C$9</f>
        <v>934.4</v>
      </c>
      <c r="AB50" s="7">
        <f t="shared" si="0"/>
        <v>22829.360000000001</v>
      </c>
    </row>
    <row r="51" spans="2:28" x14ac:dyDescent="0.2">
      <c r="B51" s="6">
        <v>44245</v>
      </c>
      <c r="C51" s="12">
        <f>'Wind 1MW'!C51*Control!$C$9</f>
        <v>876.4799999999999</v>
      </c>
      <c r="D51" s="12">
        <f>'Wind 1MW'!D51*Control!$C$9</f>
        <v>804.16000000000008</v>
      </c>
      <c r="E51" s="12">
        <f>'Wind 1MW'!E51*Control!$C$9</f>
        <v>708.48</v>
      </c>
      <c r="F51" s="12">
        <f>'Wind 1MW'!F51*Control!$C$9</f>
        <v>497.43999999999994</v>
      </c>
      <c r="G51" s="12">
        <f>'Wind 1MW'!G51*Control!$C$9</f>
        <v>346.23999999999995</v>
      </c>
      <c r="H51" s="12">
        <f>'Wind 1MW'!H51*Control!$C$9</f>
        <v>362.4</v>
      </c>
      <c r="I51" s="12">
        <f>'Wind 1MW'!I51*Control!$C$9</f>
        <v>581.91999999999996</v>
      </c>
      <c r="J51" s="12">
        <f>'Wind 1MW'!J51*Control!$C$9</f>
        <v>817.04000000000008</v>
      </c>
      <c r="K51" s="12">
        <f>'Wind 1MW'!K51*Control!$C$9</f>
        <v>971.28</v>
      </c>
      <c r="L51" s="12">
        <f>'Wind 1MW'!L51*Control!$C$9</f>
        <v>975.5200000000001</v>
      </c>
      <c r="M51" s="12">
        <f>'Wind 1MW'!M51*Control!$C$9</f>
        <v>971.28</v>
      </c>
      <c r="N51" s="12">
        <f>'Wind 1MW'!N51*Control!$C$9</f>
        <v>975.5200000000001</v>
      </c>
      <c r="O51" s="12">
        <f>'Wind 1MW'!O51*Control!$C$9</f>
        <v>971.28</v>
      </c>
      <c r="P51" s="12">
        <f>'Wind 1MW'!P51*Control!$C$9</f>
        <v>926.4</v>
      </c>
      <c r="Q51" s="12">
        <f>'Wind 1MW'!Q51*Control!$C$9</f>
        <v>884.4799999999999</v>
      </c>
      <c r="R51" s="12">
        <f>'Wind 1MW'!R51*Control!$C$9</f>
        <v>889.3599999999999</v>
      </c>
      <c r="S51" s="12">
        <f>'Wind 1MW'!S51*Control!$C$9</f>
        <v>889.3599999999999</v>
      </c>
      <c r="T51" s="12">
        <f>'Wind 1MW'!T51*Control!$C$9</f>
        <v>876.4799999999999</v>
      </c>
      <c r="U51" s="12">
        <f>'Wind 1MW'!U51*Control!$C$9</f>
        <v>939.28</v>
      </c>
      <c r="V51" s="12">
        <f>'Wind 1MW'!V51*Control!$C$9</f>
        <v>971.28</v>
      </c>
      <c r="W51" s="12">
        <f>'Wind 1MW'!W51*Control!$C$9</f>
        <v>1006.72</v>
      </c>
      <c r="X51" s="12">
        <f>'Wind 1MW'!X51*Control!$C$9</f>
        <v>1012</v>
      </c>
      <c r="Y51" s="12">
        <f>'Wind 1MW'!Y51*Control!$C$9</f>
        <v>1012</v>
      </c>
      <c r="Z51" s="12">
        <f>'Wind 1MW'!Z51*Control!$C$9</f>
        <v>1012</v>
      </c>
      <c r="AB51" s="7">
        <f t="shared" si="0"/>
        <v>20278.400000000001</v>
      </c>
    </row>
    <row r="52" spans="2:28" x14ac:dyDescent="0.2">
      <c r="B52" s="6">
        <v>44246</v>
      </c>
      <c r="C52" s="12">
        <f>'Wind 1MW'!C52*Control!$C$9</f>
        <v>1011.36</v>
      </c>
      <c r="D52" s="12">
        <f>'Wind 1MW'!D52*Control!$C$9</f>
        <v>975.36</v>
      </c>
      <c r="E52" s="12">
        <f>'Wind 1MW'!E52*Control!$C$9</f>
        <v>817.04000000000008</v>
      </c>
      <c r="F52" s="12">
        <f>'Wind 1MW'!F52*Control!$C$9</f>
        <v>669.6</v>
      </c>
      <c r="G52" s="12">
        <f>'Wind 1MW'!G52*Control!$C$9</f>
        <v>804.16000000000008</v>
      </c>
      <c r="H52" s="12">
        <f>'Wind 1MW'!H52*Control!$C$9</f>
        <v>889.3599999999999</v>
      </c>
      <c r="I52" s="12">
        <f>'Wind 1MW'!I52*Control!$C$9</f>
        <v>993.76</v>
      </c>
      <c r="J52" s="12">
        <f>'Wind 1MW'!J52*Control!$C$9</f>
        <v>1012</v>
      </c>
      <c r="K52" s="12">
        <f>'Wind 1MW'!K52*Control!$C$9</f>
        <v>1012</v>
      </c>
      <c r="L52" s="12">
        <f>'Wind 1MW'!L52*Control!$C$9</f>
        <v>1012</v>
      </c>
      <c r="M52" s="12">
        <f>'Wind 1MW'!M52*Control!$C$9</f>
        <v>1012</v>
      </c>
      <c r="N52" s="12">
        <f>'Wind 1MW'!N52*Control!$C$9</f>
        <v>1012</v>
      </c>
      <c r="O52" s="12">
        <f>'Wind 1MW'!O52*Control!$C$9</f>
        <v>1012</v>
      </c>
      <c r="P52" s="12">
        <f>'Wind 1MW'!P52*Control!$C$9</f>
        <v>1012</v>
      </c>
      <c r="Q52" s="12">
        <f>'Wind 1MW'!Q52*Control!$C$9</f>
        <v>1012</v>
      </c>
      <c r="R52" s="12">
        <f>'Wind 1MW'!R52*Control!$C$9</f>
        <v>1012</v>
      </c>
      <c r="S52" s="12">
        <f>'Wind 1MW'!S52*Control!$C$9</f>
        <v>1012</v>
      </c>
      <c r="T52" s="12">
        <f>'Wind 1MW'!T52*Control!$C$9</f>
        <v>1011.36</v>
      </c>
      <c r="U52" s="12">
        <f>'Wind 1MW'!U52*Control!$C$9</f>
        <v>994.88000000000011</v>
      </c>
      <c r="V52" s="12">
        <f>'Wind 1MW'!V52*Control!$C$9</f>
        <v>966.4</v>
      </c>
      <c r="W52" s="12">
        <f>'Wind 1MW'!W52*Control!$C$9</f>
        <v>995.04000000000019</v>
      </c>
      <c r="X52" s="12">
        <f>'Wind 1MW'!X52*Control!$C$9</f>
        <v>994.88000000000011</v>
      </c>
      <c r="Y52" s="12">
        <f>'Wind 1MW'!Y52*Control!$C$9</f>
        <v>1005.6</v>
      </c>
      <c r="Z52" s="12">
        <f>'Wind 1MW'!Z52*Control!$C$9</f>
        <v>994.88000000000011</v>
      </c>
      <c r="AB52" s="7">
        <f t="shared" si="0"/>
        <v>23243.680000000004</v>
      </c>
    </row>
    <row r="53" spans="2:28" x14ac:dyDescent="0.2">
      <c r="B53" s="6">
        <v>44247</v>
      </c>
      <c r="C53" s="12">
        <f>'Wind 1MW'!C53*Control!$C$9</f>
        <v>975.5200000000001</v>
      </c>
      <c r="D53" s="12">
        <f>'Wind 1MW'!D53*Control!$C$9</f>
        <v>975.36</v>
      </c>
      <c r="E53" s="12">
        <f>'Wind 1MW'!E53*Control!$C$9</f>
        <v>966.4</v>
      </c>
      <c r="F53" s="12">
        <f>'Wind 1MW'!F53*Control!$C$9</f>
        <v>889.3599999999999</v>
      </c>
      <c r="G53" s="12">
        <f>'Wind 1MW'!G53*Control!$C$9</f>
        <v>804.16000000000008</v>
      </c>
      <c r="H53" s="12">
        <f>'Wind 1MW'!H53*Control!$C$9</f>
        <v>708.48</v>
      </c>
      <c r="I53" s="12">
        <f>'Wind 1MW'!I53*Control!$C$9</f>
        <v>536.31999999999994</v>
      </c>
      <c r="J53" s="12">
        <f>'Wind 1MW'!J53*Control!$C$9</f>
        <v>536.31999999999994</v>
      </c>
      <c r="K53" s="12">
        <f>'Wind 1MW'!K53*Control!$C$9</f>
        <v>380.8</v>
      </c>
      <c r="L53" s="12">
        <f>'Wind 1MW'!L53*Control!$C$9</f>
        <v>281.60000000000002</v>
      </c>
      <c r="M53" s="12">
        <f>'Wind 1MW'!M53*Control!$C$9</f>
        <v>240.56000000000003</v>
      </c>
      <c r="N53" s="12">
        <f>'Wind 1MW'!N53*Control!$C$9</f>
        <v>362.4</v>
      </c>
      <c r="O53" s="12">
        <f>'Wind 1MW'!O53*Control!$C$9</f>
        <v>620.79999999999995</v>
      </c>
      <c r="P53" s="12">
        <f>'Wind 1MW'!P53*Control!$C$9</f>
        <v>804.16000000000008</v>
      </c>
      <c r="Q53" s="12">
        <f>'Wind 1MW'!Q53*Control!$C$9</f>
        <v>934.4</v>
      </c>
      <c r="R53" s="12">
        <f>'Wind 1MW'!R53*Control!$C$9</f>
        <v>1006.8800000000001</v>
      </c>
      <c r="S53" s="12">
        <f>'Wind 1MW'!S53*Control!$C$9</f>
        <v>1012</v>
      </c>
      <c r="T53" s="12">
        <f>'Wind 1MW'!T53*Control!$C$9</f>
        <v>1012</v>
      </c>
      <c r="U53" s="12">
        <f>'Wind 1MW'!U53*Control!$C$9</f>
        <v>1012</v>
      </c>
      <c r="V53" s="12">
        <f>'Wind 1MW'!V53*Control!$C$9</f>
        <v>1012</v>
      </c>
      <c r="W53" s="12">
        <f>'Wind 1MW'!W53*Control!$C$9</f>
        <v>1012</v>
      </c>
      <c r="X53" s="12">
        <f>'Wind 1MW'!X53*Control!$C$9</f>
        <v>1012</v>
      </c>
      <c r="Y53" s="12">
        <f>'Wind 1MW'!Y53*Control!$C$9</f>
        <v>1012</v>
      </c>
      <c r="Z53" s="12">
        <f>'Wind 1MW'!Z53*Control!$C$9</f>
        <v>1012</v>
      </c>
      <c r="AB53" s="7">
        <f t="shared" si="0"/>
        <v>19119.52</v>
      </c>
    </row>
    <row r="54" spans="2:28" x14ac:dyDescent="0.2">
      <c r="B54" s="6">
        <v>44248</v>
      </c>
      <c r="C54" s="12">
        <f>'Wind 1MW'!C54*Control!$C$9</f>
        <v>1012</v>
      </c>
      <c r="D54" s="12">
        <f>'Wind 1MW'!D54*Control!$C$9</f>
        <v>1012</v>
      </c>
      <c r="E54" s="12">
        <f>'Wind 1MW'!E54*Control!$C$9</f>
        <v>1012</v>
      </c>
      <c r="F54" s="12">
        <f>'Wind 1MW'!F54*Control!$C$9</f>
        <v>1012</v>
      </c>
      <c r="G54" s="12">
        <f>'Wind 1MW'!G54*Control!$C$9</f>
        <v>1012</v>
      </c>
      <c r="H54" s="12">
        <f>'Wind 1MW'!H54*Control!$C$9</f>
        <v>1012</v>
      </c>
      <c r="I54" s="12">
        <f>'Wind 1MW'!I54*Control!$C$9</f>
        <v>1012</v>
      </c>
      <c r="J54" s="12">
        <f>'Wind 1MW'!J54*Control!$C$9</f>
        <v>1012</v>
      </c>
      <c r="K54" s="12">
        <f>'Wind 1MW'!K54*Control!$C$9</f>
        <v>1012</v>
      </c>
      <c r="L54" s="12">
        <f>'Wind 1MW'!L54*Control!$C$9</f>
        <v>1012</v>
      </c>
      <c r="M54" s="12">
        <f>'Wind 1MW'!M54*Control!$C$9</f>
        <v>1012</v>
      </c>
      <c r="N54" s="12">
        <f>'Wind 1MW'!N54*Control!$C$9</f>
        <v>1012</v>
      </c>
      <c r="O54" s="12">
        <f>'Wind 1MW'!O54*Control!$C$9</f>
        <v>1012</v>
      </c>
      <c r="P54" s="12">
        <f>'Wind 1MW'!P54*Control!$C$9</f>
        <v>1012</v>
      </c>
      <c r="Q54" s="12">
        <f>'Wind 1MW'!Q54*Control!$C$9</f>
        <v>1012</v>
      </c>
      <c r="R54" s="12">
        <f>'Wind 1MW'!R54*Control!$C$9</f>
        <v>1011.36</v>
      </c>
      <c r="S54" s="12">
        <f>'Wind 1MW'!S54*Control!$C$9</f>
        <v>1006.8800000000001</v>
      </c>
      <c r="T54" s="12">
        <f>'Wind 1MW'!T54*Control!$C$9</f>
        <v>994.88000000000011</v>
      </c>
      <c r="U54" s="12">
        <f>'Wind 1MW'!U54*Control!$C$9</f>
        <v>966.4</v>
      </c>
      <c r="V54" s="12">
        <f>'Wind 1MW'!V54*Control!$C$9</f>
        <v>926.4</v>
      </c>
      <c r="W54" s="12">
        <f>'Wind 1MW'!W54*Control!$C$9</f>
        <v>817.04000000000008</v>
      </c>
      <c r="X54" s="12">
        <f>'Wind 1MW'!X54*Control!$C$9</f>
        <v>812.16000000000008</v>
      </c>
      <c r="Y54" s="12">
        <f>'Wind 1MW'!Y54*Control!$C$9</f>
        <v>804.16000000000008</v>
      </c>
      <c r="Z54" s="12">
        <f>'Wind 1MW'!Z54*Control!$C$9</f>
        <v>728.96</v>
      </c>
      <c r="AB54" s="7">
        <f t="shared" si="0"/>
        <v>23248.240000000005</v>
      </c>
    </row>
    <row r="55" spans="2:28" x14ac:dyDescent="0.2">
      <c r="B55" s="6">
        <v>44249</v>
      </c>
      <c r="C55" s="12">
        <f>'Wind 1MW'!C55*Control!$C$9</f>
        <v>690.4</v>
      </c>
      <c r="D55" s="12">
        <f>'Wind 1MW'!D55*Control!$C$9</f>
        <v>602.72</v>
      </c>
      <c r="E55" s="12">
        <f>'Wind 1MW'!E55*Control!$C$9</f>
        <v>536.31999999999994</v>
      </c>
      <c r="F55" s="12">
        <f>'Wind 1MW'!F55*Control!$C$9</f>
        <v>475.52</v>
      </c>
      <c r="G55" s="12">
        <f>'Wind 1MW'!G55*Control!$C$9</f>
        <v>444.64</v>
      </c>
      <c r="H55" s="12">
        <f>'Wind 1MW'!H55*Control!$C$9</f>
        <v>444.64</v>
      </c>
      <c r="I55" s="12">
        <f>'Wind 1MW'!I55*Control!$C$9</f>
        <v>454.4</v>
      </c>
      <c r="J55" s="12">
        <f>'Wind 1MW'!J55*Control!$C$9</f>
        <v>454.4</v>
      </c>
      <c r="K55" s="12">
        <f>'Wind 1MW'!K55*Control!$C$9</f>
        <v>401.91999999999996</v>
      </c>
      <c r="L55" s="12">
        <f>'Wind 1MW'!L55*Control!$C$9</f>
        <v>330.08</v>
      </c>
      <c r="M55" s="12">
        <f>'Wind 1MW'!M55*Control!$C$9</f>
        <v>297.76</v>
      </c>
      <c r="N55" s="12">
        <f>'Wind 1MW'!N55*Control!$C$9</f>
        <v>444.64</v>
      </c>
      <c r="O55" s="12">
        <f>'Wind 1MW'!O55*Control!$C$9</f>
        <v>620.79999999999995</v>
      </c>
      <c r="P55" s="12">
        <f>'Wind 1MW'!P55*Control!$C$9</f>
        <v>728.96</v>
      </c>
      <c r="Q55" s="12">
        <f>'Wind 1MW'!Q55*Control!$C$9</f>
        <v>804.16000000000008</v>
      </c>
      <c r="R55" s="12">
        <f>'Wind 1MW'!R55*Control!$C$9</f>
        <v>804.16000000000008</v>
      </c>
      <c r="S55" s="12">
        <f>'Wind 1MW'!S55*Control!$C$9</f>
        <v>817.04000000000008</v>
      </c>
      <c r="T55" s="12">
        <f>'Wind 1MW'!T55*Control!$C$9</f>
        <v>889.3599999999999</v>
      </c>
      <c r="U55" s="12">
        <f>'Wind 1MW'!U55*Control!$C$9</f>
        <v>728.96</v>
      </c>
      <c r="V55" s="12">
        <f>'Wind 1MW'!V55*Control!$C$9</f>
        <v>669.6</v>
      </c>
      <c r="W55" s="12">
        <f>'Wind 1MW'!W55*Control!$C$9</f>
        <v>720.96</v>
      </c>
      <c r="X55" s="12">
        <f>'Wind 1MW'!X55*Control!$C$9</f>
        <v>812.16000000000008</v>
      </c>
      <c r="Y55" s="12">
        <f>'Wind 1MW'!Y55*Control!$C$9</f>
        <v>804.16000000000008</v>
      </c>
      <c r="Z55" s="12">
        <f>'Wind 1MW'!Z55*Control!$C$9</f>
        <v>812.16000000000008</v>
      </c>
      <c r="AB55" s="7">
        <f t="shared" si="0"/>
        <v>14789.920000000002</v>
      </c>
    </row>
    <row r="56" spans="2:28" x14ac:dyDescent="0.2">
      <c r="B56" s="6">
        <v>44250</v>
      </c>
      <c r="C56" s="12">
        <f>'Wind 1MW'!C56*Control!$C$9</f>
        <v>817.04000000000008</v>
      </c>
      <c r="D56" s="12">
        <f>'Wind 1MW'!D56*Control!$C$9</f>
        <v>966.4</v>
      </c>
      <c r="E56" s="12">
        <f>'Wind 1MW'!E56*Control!$C$9</f>
        <v>995.04000000000019</v>
      </c>
      <c r="F56" s="12">
        <f>'Wind 1MW'!F56*Control!$C$9</f>
        <v>1011.36</v>
      </c>
      <c r="G56" s="12">
        <f>'Wind 1MW'!G56*Control!$C$9</f>
        <v>1012</v>
      </c>
      <c r="H56" s="12">
        <f>'Wind 1MW'!H56*Control!$C$9</f>
        <v>1012</v>
      </c>
      <c r="I56" s="12">
        <f>'Wind 1MW'!I56*Control!$C$9</f>
        <v>1012</v>
      </c>
      <c r="J56" s="12">
        <f>'Wind 1MW'!J56*Control!$C$9</f>
        <v>1012</v>
      </c>
      <c r="K56" s="12">
        <f>'Wind 1MW'!K56*Control!$C$9</f>
        <v>1012</v>
      </c>
      <c r="L56" s="12">
        <f>'Wind 1MW'!L56*Control!$C$9</f>
        <v>1012</v>
      </c>
      <c r="M56" s="12">
        <f>'Wind 1MW'!M56*Control!$C$9</f>
        <v>1012</v>
      </c>
      <c r="N56" s="12">
        <f>'Wind 1MW'!N56*Control!$C$9</f>
        <v>1012</v>
      </c>
      <c r="O56" s="12">
        <f>'Wind 1MW'!O56*Control!$C$9</f>
        <v>1012</v>
      </c>
      <c r="P56" s="12">
        <f>'Wind 1MW'!P56*Control!$C$9</f>
        <v>1012</v>
      </c>
      <c r="Q56" s="12">
        <f>'Wind 1MW'!Q56*Control!$C$9</f>
        <v>1012</v>
      </c>
      <c r="R56" s="12">
        <f>'Wind 1MW'!R56*Control!$C$9</f>
        <v>1012</v>
      </c>
      <c r="S56" s="12">
        <f>'Wind 1MW'!S56*Control!$C$9</f>
        <v>1012</v>
      </c>
      <c r="T56" s="12">
        <f>'Wind 1MW'!T56*Control!$C$9</f>
        <v>1011.2</v>
      </c>
      <c r="U56" s="12">
        <f>'Wind 1MW'!U56*Control!$C$9</f>
        <v>975.36</v>
      </c>
      <c r="V56" s="12">
        <f>'Wind 1MW'!V56*Control!$C$9</f>
        <v>966.4</v>
      </c>
      <c r="W56" s="12">
        <f>'Wind 1MW'!W56*Control!$C$9</f>
        <v>1006.72</v>
      </c>
      <c r="X56" s="12">
        <f>'Wind 1MW'!X56*Control!$C$9</f>
        <v>1012</v>
      </c>
      <c r="Y56" s="12">
        <f>'Wind 1MW'!Y56*Control!$C$9</f>
        <v>1012</v>
      </c>
      <c r="Z56" s="12">
        <f>'Wind 1MW'!Z56*Control!$C$9</f>
        <v>1012</v>
      </c>
      <c r="AB56" s="7">
        <f t="shared" si="0"/>
        <v>23941.520000000004</v>
      </c>
    </row>
    <row r="57" spans="2:28" x14ac:dyDescent="0.2">
      <c r="B57" s="6">
        <v>44251</v>
      </c>
      <c r="C57" s="12">
        <f>'Wind 1MW'!C57*Control!$C$9</f>
        <v>1012</v>
      </c>
      <c r="D57" s="12">
        <f>'Wind 1MW'!D57*Control!$C$9</f>
        <v>1012</v>
      </c>
      <c r="E57" s="12">
        <f>'Wind 1MW'!E57*Control!$C$9</f>
        <v>1012</v>
      </c>
      <c r="F57" s="12">
        <f>'Wind 1MW'!F57*Control!$C$9</f>
        <v>1012</v>
      </c>
      <c r="G57" s="12">
        <f>'Wind 1MW'!G57*Control!$C$9</f>
        <v>1012</v>
      </c>
      <c r="H57" s="12">
        <f>'Wind 1MW'!H57*Control!$C$9</f>
        <v>1012</v>
      </c>
      <c r="I57" s="12">
        <f>'Wind 1MW'!I57*Control!$C$9</f>
        <v>1012</v>
      </c>
      <c r="J57" s="12">
        <f>'Wind 1MW'!J57*Control!$C$9</f>
        <v>1012</v>
      </c>
      <c r="K57" s="12">
        <f>'Wind 1MW'!K57*Control!$C$9</f>
        <v>1012</v>
      </c>
      <c r="L57" s="12">
        <f>'Wind 1MW'!L57*Control!$C$9</f>
        <v>1012</v>
      </c>
      <c r="M57" s="12">
        <f>'Wind 1MW'!M57*Control!$C$9</f>
        <v>1012</v>
      </c>
      <c r="N57" s="12">
        <f>'Wind 1MW'!N57*Control!$C$9</f>
        <v>1012</v>
      </c>
      <c r="O57" s="12">
        <f>'Wind 1MW'!O57*Control!$C$9</f>
        <v>1012</v>
      </c>
      <c r="P57" s="12">
        <f>'Wind 1MW'!P57*Control!$C$9</f>
        <v>1012</v>
      </c>
      <c r="Q57" s="12">
        <f>'Wind 1MW'!Q57*Control!$C$9</f>
        <v>1012</v>
      </c>
      <c r="R57" s="12">
        <f>'Wind 1MW'!R57*Control!$C$9</f>
        <v>1012</v>
      </c>
      <c r="S57" s="12">
        <f>'Wind 1MW'!S57*Control!$C$9</f>
        <v>1012</v>
      </c>
      <c r="T57" s="12">
        <f>'Wind 1MW'!T57*Control!$C$9</f>
        <v>1012</v>
      </c>
      <c r="U57" s="12">
        <f>'Wind 1MW'!U57*Control!$C$9</f>
        <v>1012</v>
      </c>
      <c r="V57" s="12">
        <f>'Wind 1MW'!V57*Control!$C$9</f>
        <v>1012</v>
      </c>
      <c r="W57" s="12">
        <f>'Wind 1MW'!W57*Control!$C$9</f>
        <v>1012</v>
      </c>
      <c r="X57" s="12">
        <f>'Wind 1MW'!X57*Control!$C$9</f>
        <v>1012</v>
      </c>
      <c r="Y57" s="12">
        <f>'Wind 1MW'!Y57*Control!$C$9</f>
        <v>1012</v>
      </c>
      <c r="Z57" s="12">
        <f>'Wind 1MW'!Z57*Control!$C$9</f>
        <v>1012</v>
      </c>
      <c r="AB57" s="7">
        <f t="shared" si="0"/>
        <v>24288</v>
      </c>
    </row>
    <row r="58" spans="2:28" x14ac:dyDescent="0.2">
      <c r="B58" s="6">
        <v>44252</v>
      </c>
      <c r="C58" s="12">
        <f>'Wind 1MW'!C58*Control!$C$9</f>
        <v>1012</v>
      </c>
      <c r="D58" s="12">
        <f>'Wind 1MW'!D58*Control!$C$9</f>
        <v>1012</v>
      </c>
      <c r="E58" s="12">
        <f>'Wind 1MW'!E58*Control!$C$9</f>
        <v>1012</v>
      </c>
      <c r="F58" s="12">
        <f>'Wind 1MW'!F58*Control!$C$9</f>
        <v>1012</v>
      </c>
      <c r="G58" s="12">
        <f>'Wind 1MW'!G58*Control!$C$9</f>
        <v>1012</v>
      </c>
      <c r="H58" s="12">
        <f>'Wind 1MW'!H58*Control!$C$9</f>
        <v>1012</v>
      </c>
      <c r="I58" s="12">
        <f>'Wind 1MW'!I58*Control!$C$9</f>
        <v>1012</v>
      </c>
      <c r="J58" s="12">
        <f>'Wind 1MW'!J58*Control!$C$9</f>
        <v>1012</v>
      </c>
      <c r="K58" s="12">
        <f>'Wind 1MW'!K58*Control!$C$9</f>
        <v>1012</v>
      </c>
      <c r="L58" s="12">
        <f>'Wind 1MW'!L58*Control!$C$9</f>
        <v>1012</v>
      </c>
      <c r="M58" s="12">
        <f>'Wind 1MW'!M58*Control!$C$9</f>
        <v>1012</v>
      </c>
      <c r="N58" s="12">
        <f>'Wind 1MW'!N58*Control!$C$9</f>
        <v>1012</v>
      </c>
      <c r="O58" s="12">
        <f>'Wind 1MW'!O58*Control!$C$9</f>
        <v>1012</v>
      </c>
      <c r="P58" s="12">
        <f>'Wind 1MW'!P58*Control!$C$9</f>
        <v>1012</v>
      </c>
      <c r="Q58" s="12">
        <f>'Wind 1MW'!Q58*Control!$C$9</f>
        <v>1012</v>
      </c>
      <c r="R58" s="12">
        <f>'Wind 1MW'!R58*Control!$C$9</f>
        <v>1012</v>
      </c>
      <c r="S58" s="12">
        <f>'Wind 1MW'!S58*Control!$C$9</f>
        <v>1012</v>
      </c>
      <c r="T58" s="12">
        <f>'Wind 1MW'!T58*Control!$C$9</f>
        <v>1012</v>
      </c>
      <c r="U58" s="12">
        <f>'Wind 1MW'!U58*Control!$C$9</f>
        <v>1011.36</v>
      </c>
      <c r="V58" s="12">
        <f>'Wind 1MW'!V58*Control!$C$9</f>
        <v>975.36</v>
      </c>
      <c r="W58" s="12">
        <f>'Wind 1MW'!W58*Control!$C$9</f>
        <v>876.4799999999999</v>
      </c>
      <c r="X58" s="12">
        <f>'Wind 1MW'!X58*Control!$C$9</f>
        <v>804.16000000000008</v>
      </c>
      <c r="Y58" s="12">
        <f>'Wind 1MW'!Y58*Control!$C$9</f>
        <v>728.96</v>
      </c>
      <c r="Z58" s="12">
        <f>'Wind 1MW'!Z58*Control!$C$9</f>
        <v>720.96</v>
      </c>
      <c r="AB58" s="7">
        <f t="shared" si="0"/>
        <v>23333.279999999999</v>
      </c>
    </row>
    <row r="59" spans="2:28" x14ac:dyDescent="0.2">
      <c r="B59" s="6">
        <v>44253</v>
      </c>
      <c r="C59" s="12">
        <f>'Wind 1MW'!C59*Control!$C$9</f>
        <v>720.96</v>
      </c>
      <c r="D59" s="12">
        <f>'Wind 1MW'!D59*Control!$C$9</f>
        <v>708.48</v>
      </c>
      <c r="E59" s="12">
        <f>'Wind 1MW'!E59*Control!$C$9</f>
        <v>720.96</v>
      </c>
      <c r="F59" s="12">
        <f>'Wind 1MW'!F59*Control!$C$9</f>
        <v>804.16000000000008</v>
      </c>
      <c r="G59" s="12">
        <f>'Wind 1MW'!G59*Control!$C$9</f>
        <v>804.16000000000008</v>
      </c>
      <c r="H59" s="12">
        <f>'Wind 1MW'!H59*Control!$C$9</f>
        <v>708.48</v>
      </c>
      <c r="I59" s="12">
        <f>'Wind 1MW'!I59*Control!$C$9</f>
        <v>690.4</v>
      </c>
      <c r="J59" s="12">
        <f>'Wind 1MW'!J59*Control!$C$9</f>
        <v>720.96</v>
      </c>
      <c r="K59" s="12">
        <f>'Wind 1MW'!K59*Control!$C$9</f>
        <v>690.4</v>
      </c>
      <c r="L59" s="12">
        <f>'Wind 1MW'!L59*Control!$C$9</f>
        <v>602.72</v>
      </c>
      <c r="M59" s="12">
        <f>'Wind 1MW'!M59*Control!$C$9</f>
        <v>690.4</v>
      </c>
      <c r="N59" s="12">
        <f>'Wind 1MW'!N59*Control!$C$9</f>
        <v>876.4799999999999</v>
      </c>
      <c r="O59" s="12">
        <f>'Wind 1MW'!O59*Control!$C$9</f>
        <v>884.4799999999999</v>
      </c>
      <c r="P59" s="12">
        <f>'Wind 1MW'!P59*Control!$C$9</f>
        <v>876.4799999999999</v>
      </c>
      <c r="Q59" s="12">
        <f>'Wind 1MW'!Q59*Control!$C$9</f>
        <v>804.16000000000008</v>
      </c>
      <c r="R59" s="12">
        <f>'Wind 1MW'!R59*Control!$C$9</f>
        <v>720.96</v>
      </c>
      <c r="S59" s="12">
        <f>'Wind 1MW'!S59*Control!$C$9</f>
        <v>708.48</v>
      </c>
      <c r="T59" s="12">
        <f>'Wind 1MW'!T59*Control!$C$9</f>
        <v>728.96</v>
      </c>
      <c r="U59" s="12">
        <f>'Wind 1MW'!U59*Control!$C$9</f>
        <v>804.16000000000008</v>
      </c>
      <c r="V59" s="12">
        <f>'Wind 1MW'!V59*Control!$C$9</f>
        <v>804.16000000000008</v>
      </c>
      <c r="W59" s="12">
        <f>'Wind 1MW'!W59*Control!$C$9</f>
        <v>690.4</v>
      </c>
      <c r="X59" s="12">
        <f>'Wind 1MW'!X59*Control!$C$9</f>
        <v>720.96</v>
      </c>
      <c r="Y59" s="12">
        <f>'Wind 1MW'!Y59*Control!$C$9</f>
        <v>804.16000000000008</v>
      </c>
      <c r="Z59" s="12">
        <f>'Wind 1MW'!Z59*Control!$C$9</f>
        <v>804.16000000000008</v>
      </c>
      <c r="AB59" s="7">
        <f t="shared" si="0"/>
        <v>18090.079999999998</v>
      </c>
    </row>
    <row r="60" spans="2:28" x14ac:dyDescent="0.2">
      <c r="B60" s="6">
        <v>44254</v>
      </c>
      <c r="C60" s="12">
        <f>'Wind 1MW'!C60*Control!$C$9</f>
        <v>791.68000000000006</v>
      </c>
      <c r="D60" s="12">
        <f>'Wind 1MW'!D60*Control!$C$9</f>
        <v>804.16000000000008</v>
      </c>
      <c r="E60" s="12">
        <f>'Wind 1MW'!E60*Control!$C$9</f>
        <v>942.24</v>
      </c>
      <c r="F60" s="12">
        <f>'Wind 1MW'!F60*Control!$C$9</f>
        <v>971.28</v>
      </c>
      <c r="G60" s="12">
        <f>'Wind 1MW'!G60*Control!$C$9</f>
        <v>942.24</v>
      </c>
      <c r="H60" s="12">
        <f>'Wind 1MW'!H60*Control!$C$9</f>
        <v>892.31999999999994</v>
      </c>
      <c r="I60" s="12">
        <f>'Wind 1MW'!I60*Control!$C$9</f>
        <v>876.4799999999999</v>
      </c>
      <c r="J60" s="12">
        <f>'Wind 1MW'!J60*Control!$C$9</f>
        <v>804.16000000000008</v>
      </c>
      <c r="K60" s="12">
        <f>'Wind 1MW'!K60*Control!$C$9</f>
        <v>708.48</v>
      </c>
      <c r="L60" s="12">
        <f>'Wind 1MW'!L60*Control!$C$9</f>
        <v>602.72</v>
      </c>
      <c r="M60" s="12">
        <f>'Wind 1MW'!M60*Control!$C$9</f>
        <v>620.79999999999995</v>
      </c>
      <c r="N60" s="12">
        <f>'Wind 1MW'!N60*Control!$C$9</f>
        <v>708.48</v>
      </c>
      <c r="O60" s="12">
        <f>'Wind 1MW'!O60*Control!$C$9</f>
        <v>690.4</v>
      </c>
      <c r="P60" s="12">
        <f>'Wind 1MW'!P60*Control!$C$9</f>
        <v>620.79999999999995</v>
      </c>
      <c r="Q60" s="12">
        <f>'Wind 1MW'!Q60*Control!$C$9</f>
        <v>560</v>
      </c>
      <c r="R60" s="12">
        <f>'Wind 1MW'!R60*Control!$C$9</f>
        <v>475.52</v>
      </c>
      <c r="S60" s="12">
        <f>'Wind 1MW'!S60*Control!$C$9</f>
        <v>454.4</v>
      </c>
      <c r="T60" s="12">
        <f>'Wind 1MW'!T60*Control!$C$9</f>
        <v>497.43999999999994</v>
      </c>
      <c r="U60" s="12">
        <f>'Wind 1MW'!U60*Control!$C$9</f>
        <v>518.24</v>
      </c>
      <c r="V60" s="12">
        <f>'Wind 1MW'!V60*Control!$C$9</f>
        <v>475.52</v>
      </c>
      <c r="W60" s="12">
        <f>'Wind 1MW'!W60*Control!$C$9</f>
        <v>401.91999999999996</v>
      </c>
      <c r="X60" s="12">
        <f>'Wind 1MW'!X60*Control!$C$9</f>
        <v>380.8</v>
      </c>
      <c r="Y60" s="12">
        <f>'Wind 1MW'!Y60*Control!$C$9</f>
        <v>362.4</v>
      </c>
      <c r="Z60" s="12">
        <f>'Wind 1MW'!Z60*Control!$C$9</f>
        <v>380.8</v>
      </c>
      <c r="AB60" s="7">
        <f t="shared" si="0"/>
        <v>15483.279999999995</v>
      </c>
    </row>
    <row r="61" spans="2:28" x14ac:dyDescent="0.2">
      <c r="B61" s="6">
        <v>44255</v>
      </c>
      <c r="C61" s="12">
        <f>'Wind 1MW'!C61*Control!$C$9</f>
        <v>362.4</v>
      </c>
      <c r="D61" s="12">
        <f>'Wind 1MW'!D61*Control!$C$9</f>
        <v>346.23999999999995</v>
      </c>
      <c r="E61" s="12">
        <f>'Wind 1MW'!E61*Control!$C$9</f>
        <v>313.91999999999996</v>
      </c>
      <c r="F61" s="12">
        <f>'Wind 1MW'!F61*Control!$C$9</f>
        <v>240.56000000000003</v>
      </c>
      <c r="G61" s="12">
        <f>'Wind 1MW'!G61*Control!$C$9</f>
        <v>190.16000000000003</v>
      </c>
      <c r="H61" s="12">
        <f>'Wind 1MW'!H61*Control!$C$9</f>
        <v>167.12</v>
      </c>
      <c r="I61" s="12">
        <f>'Wind 1MW'!I61*Control!$C$9</f>
        <v>155.6</v>
      </c>
      <c r="J61" s="12">
        <f>'Wind 1MW'!J61*Control!$C$9</f>
        <v>146</v>
      </c>
      <c r="K61" s="12">
        <f>'Wind 1MW'!K61*Control!$C$9</f>
        <v>117.2</v>
      </c>
      <c r="L61" s="12">
        <f>'Wind 1MW'!L61*Control!$C$9</f>
        <v>91.919999999999987</v>
      </c>
      <c r="M61" s="12">
        <f>'Wind 1MW'!M61*Control!$C$9</f>
        <v>99.759999999999991</v>
      </c>
      <c r="N61" s="12">
        <f>'Wind 1MW'!N61*Control!$C$9</f>
        <v>178.64000000000001</v>
      </c>
      <c r="O61" s="12">
        <f>'Wind 1MW'!O61*Control!$C$9</f>
        <v>267.92000000000007</v>
      </c>
      <c r="P61" s="12">
        <f>'Wind 1MW'!P61*Control!$C$9</f>
        <v>297.76</v>
      </c>
      <c r="Q61" s="12">
        <f>'Wind 1MW'!Q61*Control!$C$9</f>
        <v>240.56000000000003</v>
      </c>
      <c r="R61" s="12">
        <f>'Wind 1MW'!R61*Control!$C$9</f>
        <v>190.16000000000003</v>
      </c>
      <c r="S61" s="12">
        <f>'Wind 1MW'!S61*Control!$C$9</f>
        <v>190.16000000000003</v>
      </c>
      <c r="T61" s="12">
        <f>'Wind 1MW'!T61*Control!$C$9</f>
        <v>213.2</v>
      </c>
      <c r="U61" s="12">
        <f>'Wind 1MW'!U61*Control!$C$9</f>
        <v>254.24000000000007</v>
      </c>
      <c r="V61" s="12">
        <f>'Wind 1MW'!V61*Control!$C$9</f>
        <v>313.91999999999996</v>
      </c>
      <c r="W61" s="12">
        <f>'Wind 1MW'!W61*Control!$C$9</f>
        <v>362.4</v>
      </c>
      <c r="X61" s="12">
        <f>'Wind 1MW'!X61*Control!$C$9</f>
        <v>401.91999999999996</v>
      </c>
      <c r="Y61" s="12">
        <f>'Wind 1MW'!Y61*Control!$C$9</f>
        <v>423.84</v>
      </c>
      <c r="Z61" s="12">
        <f>'Wind 1MW'!Z61*Control!$C$9</f>
        <v>401.91999999999996</v>
      </c>
      <c r="AB61" s="7">
        <f t="shared" si="0"/>
        <v>5967.5199999999995</v>
      </c>
    </row>
    <row r="62" spans="2:28" x14ac:dyDescent="0.2">
      <c r="B62" s="6">
        <v>44256</v>
      </c>
      <c r="C62" s="12">
        <f>'Wind 1MW'!C62*Control!$C$9</f>
        <v>362.4</v>
      </c>
      <c r="D62" s="12">
        <f>'Wind 1MW'!D62*Control!$C$9</f>
        <v>313.91999999999996</v>
      </c>
      <c r="E62" s="12">
        <f>'Wind 1MW'!E62*Control!$C$9</f>
        <v>313.91999999999996</v>
      </c>
      <c r="F62" s="12">
        <f>'Wind 1MW'!F62*Control!$C$9</f>
        <v>281.60000000000002</v>
      </c>
      <c r="G62" s="12">
        <f>'Wind 1MW'!G62*Control!$C$9</f>
        <v>254.24000000000007</v>
      </c>
      <c r="H62" s="12">
        <f>'Wind 1MW'!H62*Control!$C$9</f>
        <v>201.68</v>
      </c>
      <c r="I62" s="12">
        <f>'Wind 1MW'!I62*Control!$C$9</f>
        <v>178.64000000000001</v>
      </c>
      <c r="J62" s="12">
        <f>'Wind 1MW'!J62*Control!$C$9</f>
        <v>167.12</v>
      </c>
      <c r="K62" s="12">
        <f>'Wind 1MW'!K62*Control!$C$9</f>
        <v>146</v>
      </c>
      <c r="L62" s="12">
        <f>'Wind 1MW'!L62*Control!$C$9</f>
        <v>99.759999999999991</v>
      </c>
      <c r="M62" s="12">
        <f>'Wind 1MW'!M62*Control!$C$9</f>
        <v>55.280000000000008</v>
      </c>
      <c r="N62" s="12">
        <f>'Wind 1MW'!N62*Control!$C$9</f>
        <v>10</v>
      </c>
      <c r="O62" s="12">
        <f>'Wind 1MW'!O62*Control!$C$9</f>
        <v>0</v>
      </c>
      <c r="P62" s="12">
        <f>'Wind 1MW'!P62*Control!$C$9</f>
        <v>0</v>
      </c>
      <c r="Q62" s="12">
        <f>'Wind 1MW'!Q62*Control!$C$9</f>
        <v>0</v>
      </c>
      <c r="R62" s="12">
        <f>'Wind 1MW'!R62*Control!$C$9</f>
        <v>0</v>
      </c>
      <c r="S62" s="12">
        <f>'Wind 1MW'!S62*Control!$C$9</f>
        <v>0</v>
      </c>
      <c r="T62" s="12">
        <f>'Wind 1MW'!T62*Control!$C$9</f>
        <v>25.359999999999996</v>
      </c>
      <c r="U62" s="12">
        <f>'Wind 1MW'!U62*Control!$C$9</f>
        <v>68.400000000000006</v>
      </c>
      <c r="V62" s="12">
        <f>'Wind 1MW'!V62*Control!$C$9</f>
        <v>84.08</v>
      </c>
      <c r="W62" s="12">
        <f>'Wind 1MW'!W62*Control!$C$9</f>
        <v>68.400000000000006</v>
      </c>
      <c r="X62" s="12">
        <f>'Wind 1MW'!X62*Control!$C$9</f>
        <v>48.720000000000006</v>
      </c>
      <c r="Y62" s="12">
        <f>'Wind 1MW'!Y62*Control!$C$9</f>
        <v>25.359999999999996</v>
      </c>
      <c r="Z62" s="12">
        <f>'Wind 1MW'!Z62*Control!$C$9</f>
        <v>10</v>
      </c>
      <c r="AB62" s="7">
        <f t="shared" si="0"/>
        <v>2714.88</v>
      </c>
    </row>
    <row r="63" spans="2:28" x14ac:dyDescent="0.2">
      <c r="B63" s="6">
        <v>44257</v>
      </c>
      <c r="C63" s="12">
        <f>'Wind 1MW'!C63*Control!$C$9</f>
        <v>0</v>
      </c>
      <c r="D63" s="12">
        <f>'Wind 1MW'!D63*Control!$C$9</f>
        <v>0</v>
      </c>
      <c r="E63" s="12">
        <f>'Wind 1MW'!E63*Control!$C$9</f>
        <v>0</v>
      </c>
      <c r="F63" s="12">
        <f>'Wind 1MW'!F63*Control!$C$9</f>
        <v>10</v>
      </c>
      <c r="G63" s="12">
        <f>'Wind 1MW'!G63*Control!$C$9</f>
        <v>15.12</v>
      </c>
      <c r="H63" s="12">
        <f>'Wind 1MW'!H63*Control!$C$9</f>
        <v>15.12</v>
      </c>
      <c r="I63" s="12">
        <f>'Wind 1MW'!I63*Control!$C$9</f>
        <v>15.12</v>
      </c>
      <c r="J63" s="12">
        <f>'Wind 1MW'!J63*Control!$C$9</f>
        <v>10</v>
      </c>
      <c r="K63" s="12">
        <f>'Wind 1MW'!K63*Control!$C$9</f>
        <v>0</v>
      </c>
      <c r="L63" s="12">
        <f>'Wind 1MW'!L63*Control!$C$9</f>
        <v>0</v>
      </c>
      <c r="M63" s="12">
        <f>'Wind 1MW'!M63*Control!$C$9</f>
        <v>0</v>
      </c>
      <c r="N63" s="12">
        <f>'Wind 1MW'!N63*Control!$C$9</f>
        <v>0</v>
      </c>
      <c r="O63" s="12">
        <f>'Wind 1MW'!O63*Control!$C$9</f>
        <v>0</v>
      </c>
      <c r="P63" s="12">
        <f>'Wind 1MW'!P63*Control!$C$9</f>
        <v>0</v>
      </c>
      <c r="Q63" s="12">
        <f>'Wind 1MW'!Q63*Control!$C$9</f>
        <v>0</v>
      </c>
      <c r="R63" s="12">
        <f>'Wind 1MW'!R63*Control!$C$9</f>
        <v>0</v>
      </c>
      <c r="S63" s="12">
        <f>'Wind 1MW'!S63*Control!$C$9</f>
        <v>0</v>
      </c>
      <c r="T63" s="12">
        <f>'Wind 1MW'!T63*Control!$C$9</f>
        <v>0</v>
      </c>
      <c r="U63" s="12">
        <f>'Wind 1MW'!U63*Control!$C$9</f>
        <v>0</v>
      </c>
      <c r="V63" s="12">
        <f>'Wind 1MW'!V63*Control!$C$9</f>
        <v>0</v>
      </c>
      <c r="W63" s="12">
        <f>'Wind 1MW'!W63*Control!$C$9</f>
        <v>0</v>
      </c>
      <c r="X63" s="12">
        <f>'Wind 1MW'!X63*Control!$C$9</f>
        <v>0</v>
      </c>
      <c r="Y63" s="12">
        <f>'Wind 1MW'!Y63*Control!$C$9</f>
        <v>0</v>
      </c>
      <c r="Z63" s="12">
        <f>'Wind 1MW'!Z63*Control!$C$9</f>
        <v>0</v>
      </c>
      <c r="AB63" s="7">
        <f t="shared" si="0"/>
        <v>65.359999999999985</v>
      </c>
    </row>
    <row r="64" spans="2:28" x14ac:dyDescent="0.2">
      <c r="B64" s="6">
        <v>44258</v>
      </c>
      <c r="C64" s="12">
        <f>'Wind 1MW'!C64*Control!$C$9</f>
        <v>0</v>
      </c>
      <c r="D64" s="12">
        <f>'Wind 1MW'!D64*Control!$C$9</f>
        <v>0</v>
      </c>
      <c r="E64" s="12">
        <f>'Wind 1MW'!E64*Control!$C$9</f>
        <v>0</v>
      </c>
      <c r="F64" s="12">
        <f>'Wind 1MW'!F64*Control!$C$9</f>
        <v>0</v>
      </c>
      <c r="G64" s="12">
        <f>'Wind 1MW'!G64*Control!$C$9</f>
        <v>0</v>
      </c>
      <c r="H64" s="12">
        <f>'Wind 1MW'!H64*Control!$C$9</f>
        <v>0</v>
      </c>
      <c r="I64" s="12">
        <f>'Wind 1MW'!I64*Control!$C$9</f>
        <v>0</v>
      </c>
      <c r="J64" s="12">
        <f>'Wind 1MW'!J64*Control!$C$9</f>
        <v>0</v>
      </c>
      <c r="K64" s="12">
        <f>'Wind 1MW'!K64*Control!$C$9</f>
        <v>0</v>
      </c>
      <c r="L64" s="12">
        <f>'Wind 1MW'!L64*Control!$C$9</f>
        <v>0</v>
      </c>
      <c r="M64" s="12">
        <f>'Wind 1MW'!M64*Control!$C$9</f>
        <v>25.359999999999996</v>
      </c>
      <c r="N64" s="12">
        <f>'Wind 1MW'!N64*Control!$C$9</f>
        <v>35.6</v>
      </c>
      <c r="O64" s="12">
        <f>'Wind 1MW'!O64*Control!$C$9</f>
        <v>55.280000000000008</v>
      </c>
      <c r="P64" s="12">
        <f>'Wind 1MW'!P64*Control!$C$9</f>
        <v>76.239999999999995</v>
      </c>
      <c r="Q64" s="12">
        <f>'Wind 1MW'!Q64*Control!$C$9</f>
        <v>91.919999999999987</v>
      </c>
      <c r="R64" s="12">
        <f>'Wind 1MW'!R64*Control!$C$9</f>
        <v>84.08</v>
      </c>
      <c r="S64" s="12">
        <f>'Wind 1MW'!S64*Control!$C$9</f>
        <v>55.280000000000008</v>
      </c>
      <c r="T64" s="12">
        <f>'Wind 1MW'!T64*Control!$C$9</f>
        <v>30.479999999999997</v>
      </c>
      <c r="U64" s="12">
        <f>'Wind 1MW'!U64*Control!$C$9</f>
        <v>25.359999999999996</v>
      </c>
      <c r="V64" s="12">
        <f>'Wind 1MW'!V64*Control!$C$9</f>
        <v>25.359999999999996</v>
      </c>
      <c r="W64" s="12">
        <f>'Wind 1MW'!W64*Control!$C$9</f>
        <v>55.280000000000008</v>
      </c>
      <c r="X64" s="12">
        <f>'Wind 1MW'!X64*Control!$C$9</f>
        <v>107.6</v>
      </c>
      <c r="Y64" s="12">
        <f>'Wind 1MW'!Y64*Control!$C$9</f>
        <v>190.16000000000003</v>
      </c>
      <c r="Z64" s="12">
        <f>'Wind 1MW'!Z64*Control!$C$9</f>
        <v>297.76</v>
      </c>
      <c r="AB64" s="7">
        <f t="shared" si="0"/>
        <v>1155.76</v>
      </c>
    </row>
    <row r="65" spans="2:28" x14ac:dyDescent="0.2">
      <c r="B65" s="6">
        <v>44259</v>
      </c>
      <c r="C65" s="12">
        <f>'Wind 1MW'!C65*Control!$C$9</f>
        <v>423.84</v>
      </c>
      <c r="D65" s="12">
        <f>'Wind 1MW'!D65*Control!$C$9</f>
        <v>669.6</v>
      </c>
      <c r="E65" s="12">
        <f>'Wind 1MW'!E65*Control!$C$9</f>
        <v>884.4799999999999</v>
      </c>
      <c r="F65" s="12">
        <f>'Wind 1MW'!F65*Control!$C$9</f>
        <v>926.4</v>
      </c>
      <c r="G65" s="12">
        <f>'Wind 1MW'!G65*Control!$C$9</f>
        <v>876.4799999999999</v>
      </c>
      <c r="H65" s="12">
        <f>'Wind 1MW'!H65*Control!$C$9</f>
        <v>791.68000000000006</v>
      </c>
      <c r="I65" s="12">
        <f>'Wind 1MW'!I65*Control!$C$9</f>
        <v>669.6</v>
      </c>
      <c r="J65" s="12">
        <f>'Wind 1MW'!J65*Control!$C$9</f>
        <v>581.91999999999996</v>
      </c>
      <c r="K65" s="12">
        <f>'Wind 1MW'!K65*Control!$C$9</f>
        <v>444.64</v>
      </c>
      <c r="L65" s="12">
        <f>'Wind 1MW'!L65*Control!$C$9</f>
        <v>401.91999999999996</v>
      </c>
      <c r="M65" s="12">
        <f>'Wind 1MW'!M65*Control!$C$9</f>
        <v>362.4</v>
      </c>
      <c r="N65" s="12">
        <f>'Wind 1MW'!N65*Control!$C$9</f>
        <v>313.91999999999996</v>
      </c>
      <c r="O65" s="12">
        <f>'Wind 1MW'!O65*Control!$C$9</f>
        <v>254.24000000000007</v>
      </c>
      <c r="P65" s="12">
        <f>'Wind 1MW'!P65*Control!$C$9</f>
        <v>178.64000000000001</v>
      </c>
      <c r="Q65" s="12">
        <f>'Wind 1MW'!Q65*Control!$C$9</f>
        <v>126.8</v>
      </c>
      <c r="R65" s="12">
        <f>'Wind 1MW'!R65*Control!$C$9</f>
        <v>99.759999999999991</v>
      </c>
      <c r="S65" s="12">
        <f>'Wind 1MW'!S65*Control!$C$9</f>
        <v>91.919999999999987</v>
      </c>
      <c r="T65" s="12">
        <f>'Wind 1MW'!T65*Control!$C$9</f>
        <v>126.8</v>
      </c>
      <c r="U65" s="12">
        <f>'Wind 1MW'!U65*Control!$C$9</f>
        <v>136.4</v>
      </c>
      <c r="V65" s="12">
        <f>'Wind 1MW'!V65*Control!$C$9</f>
        <v>117.2</v>
      </c>
      <c r="W65" s="12">
        <f>'Wind 1MW'!W65*Control!$C$9</f>
        <v>91.919999999999987</v>
      </c>
      <c r="X65" s="12">
        <f>'Wind 1MW'!X65*Control!$C$9</f>
        <v>48.720000000000006</v>
      </c>
      <c r="Y65" s="12">
        <f>'Wind 1MW'!Y65*Control!$C$9</f>
        <v>20.239999999999998</v>
      </c>
      <c r="Z65" s="12">
        <f>'Wind 1MW'!Z65*Control!$C$9</f>
        <v>0</v>
      </c>
      <c r="AB65" s="7">
        <f t="shared" si="0"/>
        <v>8639.52</v>
      </c>
    </row>
    <row r="66" spans="2:28" x14ac:dyDescent="0.2">
      <c r="B66" s="6">
        <v>44260</v>
      </c>
      <c r="C66" s="12">
        <f>'Wind 1MW'!C66*Control!$C$9</f>
        <v>0</v>
      </c>
      <c r="D66" s="12">
        <f>'Wind 1MW'!D66*Control!$C$9</f>
        <v>0</v>
      </c>
      <c r="E66" s="12">
        <f>'Wind 1MW'!E66*Control!$C$9</f>
        <v>0</v>
      </c>
      <c r="F66" s="12">
        <f>'Wind 1MW'!F66*Control!$C$9</f>
        <v>0</v>
      </c>
      <c r="G66" s="12">
        <f>'Wind 1MW'!G66*Control!$C$9</f>
        <v>20.239999999999998</v>
      </c>
      <c r="H66" s="12">
        <f>'Wind 1MW'!H66*Control!$C$9</f>
        <v>25.359999999999996</v>
      </c>
      <c r="I66" s="12">
        <f>'Wind 1MW'!I66*Control!$C$9</f>
        <v>25.359999999999996</v>
      </c>
      <c r="J66" s="12">
        <f>'Wind 1MW'!J66*Control!$C$9</f>
        <v>15.12</v>
      </c>
      <c r="K66" s="12">
        <f>'Wind 1MW'!K66*Control!$C$9</f>
        <v>10</v>
      </c>
      <c r="L66" s="12">
        <f>'Wind 1MW'!L66*Control!$C$9</f>
        <v>0</v>
      </c>
      <c r="M66" s="12">
        <f>'Wind 1MW'!M66*Control!$C$9</f>
        <v>20.239999999999998</v>
      </c>
      <c r="N66" s="12">
        <f>'Wind 1MW'!N66*Control!$C$9</f>
        <v>42.160000000000004</v>
      </c>
      <c r="O66" s="12">
        <f>'Wind 1MW'!O66*Control!$C$9</f>
        <v>76.239999999999995</v>
      </c>
      <c r="P66" s="12">
        <f>'Wind 1MW'!P66*Control!$C$9</f>
        <v>91.919999999999987</v>
      </c>
      <c r="Q66" s="12">
        <f>'Wind 1MW'!Q66*Control!$C$9</f>
        <v>99.759999999999991</v>
      </c>
      <c r="R66" s="12">
        <f>'Wind 1MW'!R66*Control!$C$9</f>
        <v>84.08</v>
      </c>
      <c r="S66" s="12">
        <f>'Wind 1MW'!S66*Control!$C$9</f>
        <v>84.08</v>
      </c>
      <c r="T66" s="12">
        <f>'Wind 1MW'!T66*Control!$C$9</f>
        <v>91.919999999999987</v>
      </c>
      <c r="U66" s="12">
        <f>'Wind 1MW'!U66*Control!$C$9</f>
        <v>117.2</v>
      </c>
      <c r="V66" s="12">
        <f>'Wind 1MW'!V66*Control!$C$9</f>
        <v>155.6</v>
      </c>
      <c r="W66" s="12">
        <f>'Wind 1MW'!W66*Control!$C$9</f>
        <v>201.68</v>
      </c>
      <c r="X66" s="12">
        <f>'Wind 1MW'!X66*Control!$C$9</f>
        <v>226.88000000000002</v>
      </c>
      <c r="Y66" s="12">
        <f>'Wind 1MW'!Y66*Control!$C$9</f>
        <v>240.56000000000003</v>
      </c>
      <c r="Z66" s="12">
        <f>'Wind 1MW'!Z66*Control!$C$9</f>
        <v>254.24000000000007</v>
      </c>
      <c r="AB66" s="7">
        <f t="shared" si="0"/>
        <v>1882.64</v>
      </c>
    </row>
    <row r="67" spans="2:28" x14ac:dyDescent="0.2">
      <c r="B67" s="6">
        <v>44261</v>
      </c>
      <c r="C67" s="12">
        <f>'Wind 1MW'!C67*Control!$C$9</f>
        <v>267.92000000000007</v>
      </c>
      <c r="D67" s="12">
        <f>'Wind 1MW'!D67*Control!$C$9</f>
        <v>297.76</v>
      </c>
      <c r="E67" s="12">
        <f>'Wind 1MW'!E67*Control!$C$9</f>
        <v>297.76</v>
      </c>
      <c r="F67" s="12">
        <f>'Wind 1MW'!F67*Control!$C$9</f>
        <v>297.76</v>
      </c>
      <c r="G67" s="12">
        <f>'Wind 1MW'!G67*Control!$C$9</f>
        <v>297.76</v>
      </c>
      <c r="H67" s="12">
        <f>'Wind 1MW'!H67*Control!$C$9</f>
        <v>313.91999999999996</v>
      </c>
      <c r="I67" s="12">
        <f>'Wind 1MW'!I67*Control!$C$9</f>
        <v>346.23999999999995</v>
      </c>
      <c r="J67" s="12">
        <f>'Wind 1MW'!J67*Control!$C$9</f>
        <v>346.23999999999995</v>
      </c>
      <c r="K67" s="12">
        <f>'Wind 1MW'!K67*Control!$C$9</f>
        <v>281.60000000000002</v>
      </c>
      <c r="L67" s="12">
        <f>'Wind 1MW'!L67*Control!$C$9</f>
        <v>281.60000000000002</v>
      </c>
      <c r="M67" s="12">
        <f>'Wind 1MW'!M67*Control!$C$9</f>
        <v>330.08</v>
      </c>
      <c r="N67" s="12">
        <f>'Wind 1MW'!N67*Control!$C$9</f>
        <v>380.8</v>
      </c>
      <c r="O67" s="12">
        <f>'Wind 1MW'!O67*Control!$C$9</f>
        <v>401.91999999999996</v>
      </c>
      <c r="P67" s="12">
        <f>'Wind 1MW'!P67*Control!$C$9</f>
        <v>423.84</v>
      </c>
      <c r="Q67" s="12">
        <f>'Wind 1MW'!Q67*Control!$C$9</f>
        <v>444.64</v>
      </c>
      <c r="R67" s="12">
        <f>'Wind 1MW'!R67*Control!$C$9</f>
        <v>475.52</v>
      </c>
      <c r="S67" s="12">
        <f>'Wind 1MW'!S67*Control!$C$9</f>
        <v>602.72</v>
      </c>
      <c r="T67" s="12">
        <f>'Wind 1MW'!T67*Control!$C$9</f>
        <v>791.68000000000006</v>
      </c>
      <c r="U67" s="12">
        <f>'Wind 1MW'!U67*Control!$C$9</f>
        <v>817.04000000000008</v>
      </c>
      <c r="V67" s="12">
        <f>'Wind 1MW'!V67*Control!$C$9</f>
        <v>876.4799999999999</v>
      </c>
      <c r="W67" s="12">
        <f>'Wind 1MW'!W67*Control!$C$9</f>
        <v>884.4799999999999</v>
      </c>
      <c r="X67" s="12">
        <f>'Wind 1MW'!X67*Control!$C$9</f>
        <v>804.16000000000008</v>
      </c>
      <c r="Y67" s="12">
        <f>'Wind 1MW'!Y67*Control!$C$9</f>
        <v>804.16000000000008</v>
      </c>
      <c r="Z67" s="12">
        <f>'Wind 1MW'!Z67*Control!$C$9</f>
        <v>817.04000000000008</v>
      </c>
      <c r="AB67" s="7">
        <f t="shared" si="0"/>
        <v>11883.12</v>
      </c>
    </row>
    <row r="68" spans="2:28" x14ac:dyDescent="0.2">
      <c r="B68" s="6">
        <v>44262</v>
      </c>
      <c r="C68" s="12">
        <f>'Wind 1MW'!C68*Control!$C$9</f>
        <v>884.4799999999999</v>
      </c>
      <c r="D68" s="12">
        <f>'Wind 1MW'!D68*Control!$C$9</f>
        <v>884.4799999999999</v>
      </c>
      <c r="E68" s="12">
        <f>'Wind 1MW'!E68*Control!$C$9</f>
        <v>876.4799999999999</v>
      </c>
      <c r="F68" s="12">
        <f>'Wind 1MW'!F68*Control!$C$9</f>
        <v>812.16000000000008</v>
      </c>
      <c r="G68" s="12">
        <f>'Wind 1MW'!G68*Control!$C$9</f>
        <v>708.48</v>
      </c>
      <c r="H68" s="12">
        <f>'Wind 1MW'!H68*Control!$C$9</f>
        <v>602.72</v>
      </c>
      <c r="I68" s="12">
        <f>'Wind 1MW'!I68*Control!$C$9</f>
        <v>536.31999999999994</v>
      </c>
      <c r="J68" s="12">
        <f>'Wind 1MW'!J68*Control!$C$9</f>
        <v>454.4</v>
      </c>
      <c r="K68" s="12">
        <f>'Wind 1MW'!K68*Control!$C$9</f>
        <v>362.4</v>
      </c>
      <c r="L68" s="12">
        <f>'Wind 1MW'!L68*Control!$C$9</f>
        <v>281.60000000000002</v>
      </c>
      <c r="M68" s="12">
        <f>'Wind 1MW'!M68*Control!$C$9</f>
        <v>240.56000000000003</v>
      </c>
      <c r="N68" s="12">
        <f>'Wind 1MW'!N68*Control!$C$9</f>
        <v>267.92000000000007</v>
      </c>
      <c r="O68" s="12">
        <f>'Wind 1MW'!O68*Control!$C$9</f>
        <v>267.92000000000007</v>
      </c>
      <c r="P68" s="12">
        <f>'Wind 1MW'!P68*Control!$C$9</f>
        <v>178.64000000000001</v>
      </c>
      <c r="Q68" s="12">
        <f>'Wind 1MW'!Q68*Control!$C$9</f>
        <v>99.759999999999991</v>
      </c>
      <c r="R68" s="12">
        <f>'Wind 1MW'!R68*Control!$C$9</f>
        <v>68.400000000000006</v>
      </c>
      <c r="S68" s="12">
        <f>'Wind 1MW'!S68*Control!$C$9</f>
        <v>99.759999999999991</v>
      </c>
      <c r="T68" s="12">
        <f>'Wind 1MW'!T68*Control!$C$9</f>
        <v>213.2</v>
      </c>
      <c r="U68" s="12">
        <f>'Wind 1MW'!U68*Control!$C$9</f>
        <v>346.23999999999995</v>
      </c>
      <c r="V68" s="12">
        <f>'Wind 1MW'!V68*Control!$C$9</f>
        <v>423.84</v>
      </c>
      <c r="W68" s="12">
        <f>'Wind 1MW'!W68*Control!$C$9</f>
        <v>423.84</v>
      </c>
      <c r="X68" s="12">
        <f>'Wind 1MW'!X68*Control!$C$9</f>
        <v>444.64</v>
      </c>
      <c r="Y68" s="12">
        <f>'Wind 1MW'!Y68*Control!$C$9</f>
        <v>454.4</v>
      </c>
      <c r="Z68" s="12">
        <f>'Wind 1MW'!Z68*Control!$C$9</f>
        <v>497.43999999999994</v>
      </c>
      <c r="AB68" s="7">
        <f t="shared" ref="AB68:AB131" si="1">SUM(C68:Z68)</f>
        <v>10430.08</v>
      </c>
    </row>
    <row r="69" spans="2:28" x14ac:dyDescent="0.2">
      <c r="B69" s="6">
        <v>44263</v>
      </c>
      <c r="C69" s="12">
        <f>'Wind 1MW'!C69*Control!$C$9</f>
        <v>423.84</v>
      </c>
      <c r="D69" s="12">
        <f>'Wind 1MW'!D69*Control!$C$9</f>
        <v>380.8</v>
      </c>
      <c r="E69" s="12">
        <f>'Wind 1MW'!E69*Control!$C$9</f>
        <v>401.91999999999996</v>
      </c>
      <c r="F69" s="12">
        <f>'Wind 1MW'!F69*Control!$C$9</f>
        <v>423.84</v>
      </c>
      <c r="G69" s="12">
        <f>'Wind 1MW'!G69*Control!$C$9</f>
        <v>454.4</v>
      </c>
      <c r="H69" s="12">
        <f>'Wind 1MW'!H69*Control!$C$9</f>
        <v>454.4</v>
      </c>
      <c r="I69" s="12">
        <f>'Wind 1MW'!I69*Control!$C$9</f>
        <v>401.91999999999996</v>
      </c>
      <c r="J69" s="12">
        <f>'Wind 1MW'!J69*Control!$C$9</f>
        <v>313.91999999999996</v>
      </c>
      <c r="K69" s="12">
        <f>'Wind 1MW'!K69*Control!$C$9</f>
        <v>213.2</v>
      </c>
      <c r="L69" s="12">
        <f>'Wind 1MW'!L69*Control!$C$9</f>
        <v>146</v>
      </c>
      <c r="M69" s="12">
        <f>'Wind 1MW'!M69*Control!$C$9</f>
        <v>107.6</v>
      </c>
      <c r="N69" s="12">
        <f>'Wind 1MW'!N69*Control!$C$9</f>
        <v>61.840000000000011</v>
      </c>
      <c r="O69" s="12">
        <f>'Wind 1MW'!O69*Control!$C$9</f>
        <v>25.359999999999996</v>
      </c>
      <c r="P69" s="12">
        <f>'Wind 1MW'!P69*Control!$C$9</f>
        <v>0</v>
      </c>
      <c r="Q69" s="12">
        <f>'Wind 1MW'!Q69*Control!$C$9</f>
        <v>0</v>
      </c>
      <c r="R69" s="12">
        <f>'Wind 1MW'!R69*Control!$C$9</f>
        <v>0</v>
      </c>
      <c r="S69" s="12">
        <f>'Wind 1MW'!S69*Control!$C$9</f>
        <v>0</v>
      </c>
      <c r="T69" s="12">
        <f>'Wind 1MW'!T69*Control!$C$9</f>
        <v>0</v>
      </c>
      <c r="U69" s="12">
        <f>'Wind 1MW'!U69*Control!$C$9</f>
        <v>0</v>
      </c>
      <c r="V69" s="12">
        <f>'Wind 1MW'!V69*Control!$C$9</f>
        <v>0</v>
      </c>
      <c r="W69" s="12">
        <f>'Wind 1MW'!W69*Control!$C$9</f>
        <v>61.840000000000011</v>
      </c>
      <c r="X69" s="12">
        <f>'Wind 1MW'!X69*Control!$C$9</f>
        <v>107.6</v>
      </c>
      <c r="Y69" s="12">
        <f>'Wind 1MW'!Y69*Control!$C$9</f>
        <v>146</v>
      </c>
      <c r="Z69" s="12">
        <f>'Wind 1MW'!Z69*Control!$C$9</f>
        <v>167.12</v>
      </c>
      <c r="AB69" s="7">
        <f t="shared" si="1"/>
        <v>4291.5999999999995</v>
      </c>
    </row>
    <row r="70" spans="2:28" x14ac:dyDescent="0.2">
      <c r="B70" s="6">
        <v>44264</v>
      </c>
      <c r="C70" s="12">
        <f>'Wind 1MW'!C70*Control!$C$9</f>
        <v>190.16000000000003</v>
      </c>
      <c r="D70" s="12">
        <f>'Wind 1MW'!D70*Control!$C$9</f>
        <v>201.68</v>
      </c>
      <c r="E70" s="12">
        <f>'Wind 1MW'!E70*Control!$C$9</f>
        <v>213.2</v>
      </c>
      <c r="F70" s="12">
        <f>'Wind 1MW'!F70*Control!$C$9</f>
        <v>254.24000000000007</v>
      </c>
      <c r="G70" s="12">
        <f>'Wind 1MW'!G70*Control!$C$9</f>
        <v>313.91999999999996</v>
      </c>
      <c r="H70" s="12">
        <f>'Wind 1MW'!H70*Control!$C$9</f>
        <v>423.84</v>
      </c>
      <c r="I70" s="12">
        <f>'Wind 1MW'!I70*Control!$C$9</f>
        <v>536.31999999999994</v>
      </c>
      <c r="J70" s="12">
        <f>'Wind 1MW'!J70*Control!$C$9</f>
        <v>620.79999999999995</v>
      </c>
      <c r="K70" s="12">
        <f>'Wind 1MW'!K70*Control!$C$9</f>
        <v>581.91999999999996</v>
      </c>
      <c r="L70" s="12">
        <f>'Wind 1MW'!L70*Control!$C$9</f>
        <v>454.4</v>
      </c>
      <c r="M70" s="12">
        <f>'Wind 1MW'!M70*Control!$C$9</f>
        <v>536.31999999999994</v>
      </c>
      <c r="N70" s="12">
        <f>'Wind 1MW'!N70*Control!$C$9</f>
        <v>690.4</v>
      </c>
      <c r="O70" s="12">
        <f>'Wind 1MW'!O70*Control!$C$9</f>
        <v>791.68000000000006</v>
      </c>
      <c r="P70" s="12">
        <f>'Wind 1MW'!P70*Control!$C$9</f>
        <v>876.4799999999999</v>
      </c>
      <c r="Q70" s="12">
        <f>'Wind 1MW'!Q70*Control!$C$9</f>
        <v>939.28</v>
      </c>
      <c r="R70" s="12">
        <f>'Wind 1MW'!R70*Control!$C$9</f>
        <v>994.88000000000011</v>
      </c>
      <c r="S70" s="12">
        <f>'Wind 1MW'!S70*Control!$C$9</f>
        <v>1012</v>
      </c>
      <c r="T70" s="12">
        <f>'Wind 1MW'!T70*Control!$C$9</f>
        <v>1012</v>
      </c>
      <c r="U70" s="12">
        <f>'Wind 1MW'!U70*Control!$C$9</f>
        <v>1012</v>
      </c>
      <c r="V70" s="12">
        <f>'Wind 1MW'!V70*Control!$C$9</f>
        <v>1012</v>
      </c>
      <c r="W70" s="12">
        <f>'Wind 1MW'!W70*Control!$C$9</f>
        <v>1012</v>
      </c>
      <c r="X70" s="12">
        <f>'Wind 1MW'!X70*Control!$C$9</f>
        <v>1012</v>
      </c>
      <c r="Y70" s="12">
        <f>'Wind 1MW'!Y70*Control!$C$9</f>
        <v>1012</v>
      </c>
      <c r="Z70" s="12">
        <f>'Wind 1MW'!Z70*Control!$C$9</f>
        <v>1012</v>
      </c>
      <c r="AB70" s="7">
        <f t="shared" si="1"/>
        <v>16715.52</v>
      </c>
    </row>
    <row r="71" spans="2:28" x14ac:dyDescent="0.2">
      <c r="B71" s="6">
        <v>44265</v>
      </c>
      <c r="C71" s="12">
        <f>'Wind 1MW'!C71*Control!$C$9</f>
        <v>1012</v>
      </c>
      <c r="D71" s="12">
        <f>'Wind 1MW'!D71*Control!$C$9</f>
        <v>1012</v>
      </c>
      <c r="E71" s="12">
        <f>'Wind 1MW'!E71*Control!$C$9</f>
        <v>1012</v>
      </c>
      <c r="F71" s="12">
        <f>'Wind 1MW'!F71*Control!$C$9</f>
        <v>1012</v>
      </c>
      <c r="G71" s="12">
        <f>'Wind 1MW'!G71*Control!$C$9</f>
        <v>1012</v>
      </c>
      <c r="H71" s="12">
        <f>'Wind 1MW'!H71*Control!$C$9</f>
        <v>1012</v>
      </c>
      <c r="I71" s="12">
        <f>'Wind 1MW'!I71*Control!$C$9</f>
        <v>1011.36</v>
      </c>
      <c r="J71" s="12">
        <f>'Wind 1MW'!J71*Control!$C$9</f>
        <v>1005.6</v>
      </c>
      <c r="K71" s="12">
        <f>'Wind 1MW'!K71*Control!$C$9</f>
        <v>971.28</v>
      </c>
      <c r="L71" s="12">
        <f>'Wind 1MW'!L71*Control!$C$9</f>
        <v>966.4</v>
      </c>
      <c r="M71" s="12">
        <f>'Wind 1MW'!M71*Control!$C$9</f>
        <v>971.28</v>
      </c>
      <c r="N71" s="12">
        <f>'Wind 1MW'!N71*Control!$C$9</f>
        <v>990.8</v>
      </c>
      <c r="O71" s="12">
        <f>'Wind 1MW'!O71*Control!$C$9</f>
        <v>975.36</v>
      </c>
      <c r="P71" s="12">
        <f>'Wind 1MW'!P71*Control!$C$9</f>
        <v>889.3599999999999</v>
      </c>
      <c r="Q71" s="12">
        <f>'Wind 1MW'!Q71*Control!$C$9</f>
        <v>728.96</v>
      </c>
      <c r="R71" s="12">
        <f>'Wind 1MW'!R71*Control!$C$9</f>
        <v>633.28</v>
      </c>
      <c r="S71" s="12">
        <f>'Wind 1MW'!S71*Control!$C$9</f>
        <v>791.68000000000006</v>
      </c>
      <c r="T71" s="12">
        <f>'Wind 1MW'!T71*Control!$C$9</f>
        <v>975.36</v>
      </c>
      <c r="U71" s="12">
        <f>'Wind 1MW'!U71*Control!$C$9</f>
        <v>1011.36</v>
      </c>
      <c r="V71" s="12">
        <f>'Wind 1MW'!V71*Control!$C$9</f>
        <v>1012</v>
      </c>
      <c r="W71" s="12">
        <f>'Wind 1MW'!W71*Control!$C$9</f>
        <v>1012</v>
      </c>
      <c r="X71" s="12">
        <f>'Wind 1MW'!X71*Control!$C$9</f>
        <v>1012</v>
      </c>
      <c r="Y71" s="12">
        <f>'Wind 1MW'!Y71*Control!$C$9</f>
        <v>1012</v>
      </c>
      <c r="Z71" s="12">
        <f>'Wind 1MW'!Z71*Control!$C$9</f>
        <v>1012</v>
      </c>
      <c r="AB71" s="7">
        <f t="shared" si="1"/>
        <v>23054.080000000002</v>
      </c>
    </row>
    <row r="72" spans="2:28" x14ac:dyDescent="0.2">
      <c r="B72" s="6">
        <v>44266</v>
      </c>
      <c r="C72" s="12">
        <f>'Wind 1MW'!C72*Control!$C$9</f>
        <v>1012</v>
      </c>
      <c r="D72" s="12">
        <f>'Wind 1MW'!D72*Control!$C$9</f>
        <v>1012</v>
      </c>
      <c r="E72" s="12">
        <f>'Wind 1MW'!E72*Control!$C$9</f>
        <v>1012</v>
      </c>
      <c r="F72" s="12">
        <f>'Wind 1MW'!F72*Control!$C$9</f>
        <v>1012</v>
      </c>
      <c r="G72" s="12">
        <f>'Wind 1MW'!G72*Control!$C$9</f>
        <v>1012</v>
      </c>
      <c r="H72" s="12">
        <f>'Wind 1MW'!H72*Control!$C$9</f>
        <v>1012</v>
      </c>
      <c r="I72" s="12">
        <f>'Wind 1MW'!I72*Control!$C$9</f>
        <v>1012</v>
      </c>
      <c r="J72" s="12">
        <f>'Wind 1MW'!J72*Control!$C$9</f>
        <v>1012</v>
      </c>
      <c r="K72" s="12">
        <f>'Wind 1MW'!K72*Control!$C$9</f>
        <v>1012</v>
      </c>
      <c r="L72" s="12">
        <f>'Wind 1MW'!L72*Control!$C$9</f>
        <v>1012</v>
      </c>
      <c r="M72" s="12">
        <f>'Wind 1MW'!M72*Control!$C$9</f>
        <v>1012</v>
      </c>
      <c r="N72" s="12">
        <f>'Wind 1MW'!N72*Control!$C$9</f>
        <v>1012</v>
      </c>
      <c r="O72" s="12">
        <f>'Wind 1MW'!O72*Control!$C$9</f>
        <v>1012</v>
      </c>
      <c r="P72" s="12">
        <f>'Wind 1MW'!P72*Control!$C$9</f>
        <v>1012</v>
      </c>
      <c r="Q72" s="12">
        <f>'Wind 1MW'!Q72*Control!$C$9</f>
        <v>1012</v>
      </c>
      <c r="R72" s="12">
        <f>'Wind 1MW'!R72*Control!$C$9</f>
        <v>1012</v>
      </c>
      <c r="S72" s="12">
        <f>'Wind 1MW'!S72*Control!$C$9</f>
        <v>1012</v>
      </c>
      <c r="T72" s="12">
        <f>'Wind 1MW'!T72*Control!$C$9</f>
        <v>1012</v>
      </c>
      <c r="U72" s="12">
        <f>'Wind 1MW'!U72*Control!$C$9</f>
        <v>1012</v>
      </c>
      <c r="V72" s="12">
        <f>'Wind 1MW'!V72*Control!$C$9</f>
        <v>1012</v>
      </c>
      <c r="W72" s="12">
        <f>'Wind 1MW'!W72*Control!$C$9</f>
        <v>1012</v>
      </c>
      <c r="X72" s="12">
        <f>'Wind 1MW'!X72*Control!$C$9</f>
        <v>1012</v>
      </c>
      <c r="Y72" s="12">
        <f>'Wind 1MW'!Y72*Control!$C$9</f>
        <v>1012</v>
      </c>
      <c r="Z72" s="12">
        <f>'Wind 1MW'!Z72*Control!$C$9</f>
        <v>1012</v>
      </c>
      <c r="AB72" s="7">
        <f t="shared" si="1"/>
        <v>24288</v>
      </c>
    </row>
    <row r="73" spans="2:28" x14ac:dyDescent="0.2">
      <c r="B73" s="6">
        <v>44267</v>
      </c>
      <c r="C73" s="12">
        <f>'Wind 1MW'!C73*Control!$C$9</f>
        <v>1012</v>
      </c>
      <c r="D73" s="12">
        <f>'Wind 1MW'!D73*Control!$C$9</f>
        <v>1012</v>
      </c>
      <c r="E73" s="12">
        <f>'Wind 1MW'!E73*Control!$C$9</f>
        <v>1012</v>
      </c>
      <c r="F73" s="12">
        <f>'Wind 1MW'!F73*Control!$C$9</f>
        <v>1012</v>
      </c>
      <c r="G73" s="12">
        <f>'Wind 1MW'!G73*Control!$C$9</f>
        <v>1012</v>
      </c>
      <c r="H73" s="12">
        <f>'Wind 1MW'!H73*Control!$C$9</f>
        <v>1012</v>
      </c>
      <c r="I73" s="12">
        <f>'Wind 1MW'!I73*Control!$C$9</f>
        <v>1012</v>
      </c>
      <c r="J73" s="12">
        <f>'Wind 1MW'!J73*Control!$C$9</f>
        <v>1012</v>
      </c>
      <c r="K73" s="12">
        <f>'Wind 1MW'!K73*Control!$C$9</f>
        <v>1012</v>
      </c>
      <c r="L73" s="12">
        <f>'Wind 1MW'!L73*Control!$C$9</f>
        <v>1012</v>
      </c>
      <c r="M73" s="12">
        <f>'Wind 1MW'!M73*Control!$C$9</f>
        <v>1012</v>
      </c>
      <c r="N73" s="12">
        <f>'Wind 1MW'!N73*Control!$C$9</f>
        <v>1012</v>
      </c>
      <c r="O73" s="12">
        <f>'Wind 1MW'!O73*Control!$C$9</f>
        <v>1012</v>
      </c>
      <c r="P73" s="12">
        <f>'Wind 1MW'!P73*Control!$C$9</f>
        <v>1012</v>
      </c>
      <c r="Q73" s="12">
        <f>'Wind 1MW'!Q73*Control!$C$9</f>
        <v>1012</v>
      </c>
      <c r="R73" s="12">
        <f>'Wind 1MW'!R73*Control!$C$9</f>
        <v>1011.36</v>
      </c>
      <c r="S73" s="12">
        <f>'Wind 1MW'!S73*Control!$C$9</f>
        <v>995.04000000000019</v>
      </c>
      <c r="T73" s="12">
        <f>'Wind 1MW'!T73*Control!$C$9</f>
        <v>975.36</v>
      </c>
      <c r="U73" s="12">
        <f>'Wind 1MW'!U73*Control!$C$9</f>
        <v>926.4</v>
      </c>
      <c r="V73" s="12">
        <f>'Wind 1MW'!V73*Control!$C$9</f>
        <v>804.16000000000008</v>
      </c>
      <c r="W73" s="12">
        <f>'Wind 1MW'!W73*Control!$C$9</f>
        <v>720.96</v>
      </c>
      <c r="X73" s="12">
        <f>'Wind 1MW'!X73*Control!$C$9</f>
        <v>690.4</v>
      </c>
      <c r="Y73" s="12">
        <f>'Wind 1MW'!Y73*Control!$C$9</f>
        <v>602.72</v>
      </c>
      <c r="Z73" s="12">
        <f>'Wind 1MW'!Z73*Control!$C$9</f>
        <v>454.4</v>
      </c>
      <c r="AB73" s="7">
        <f t="shared" si="1"/>
        <v>22360.800000000007</v>
      </c>
    </row>
    <row r="74" spans="2:28" x14ac:dyDescent="0.2">
      <c r="B74" s="6">
        <v>44268</v>
      </c>
      <c r="C74" s="12">
        <f>'Wind 1MW'!C74*Control!$C$9</f>
        <v>313.91999999999996</v>
      </c>
      <c r="D74" s="12">
        <f>'Wind 1MW'!D74*Control!$C$9</f>
        <v>226.88000000000002</v>
      </c>
      <c r="E74" s="12">
        <f>'Wind 1MW'!E74*Control!$C$9</f>
        <v>226.88000000000002</v>
      </c>
      <c r="F74" s="12">
        <f>'Wind 1MW'!F74*Control!$C$9</f>
        <v>281.60000000000002</v>
      </c>
      <c r="G74" s="12">
        <f>'Wind 1MW'!G74*Control!$C$9</f>
        <v>330.08</v>
      </c>
      <c r="H74" s="12">
        <f>'Wind 1MW'!H74*Control!$C$9</f>
        <v>444.64</v>
      </c>
      <c r="I74" s="12">
        <f>'Wind 1MW'!I74*Control!$C$9</f>
        <v>560</v>
      </c>
      <c r="J74" s="12">
        <f>'Wind 1MW'!J74*Control!$C$9</f>
        <v>620.79999999999995</v>
      </c>
      <c r="K74" s="12">
        <f>'Wind 1MW'!K74*Control!$C$9</f>
        <v>602.72</v>
      </c>
      <c r="L74" s="12">
        <f>'Wind 1MW'!L74*Control!$C$9</f>
        <v>728.96</v>
      </c>
      <c r="M74" s="12">
        <f>'Wind 1MW'!M74*Control!$C$9</f>
        <v>966.4</v>
      </c>
      <c r="N74" s="12">
        <f>'Wind 1MW'!N74*Control!$C$9</f>
        <v>993.76</v>
      </c>
      <c r="O74" s="12">
        <f>'Wind 1MW'!O74*Control!$C$9</f>
        <v>993.76</v>
      </c>
      <c r="P74" s="12">
        <f>'Wind 1MW'!P74*Control!$C$9</f>
        <v>971.28</v>
      </c>
      <c r="Q74" s="12">
        <f>'Wind 1MW'!Q74*Control!$C$9</f>
        <v>892.31999999999994</v>
      </c>
      <c r="R74" s="12">
        <f>'Wind 1MW'!R74*Control!$C$9</f>
        <v>876.4799999999999</v>
      </c>
      <c r="S74" s="12">
        <f>'Wind 1MW'!S74*Control!$C$9</f>
        <v>926.4</v>
      </c>
      <c r="T74" s="12">
        <f>'Wind 1MW'!T74*Control!$C$9</f>
        <v>975.5200000000001</v>
      </c>
      <c r="U74" s="12">
        <f>'Wind 1MW'!U74*Control!$C$9</f>
        <v>1005.6</v>
      </c>
      <c r="V74" s="12">
        <f>'Wind 1MW'!V74*Control!$C$9</f>
        <v>1011.36</v>
      </c>
      <c r="W74" s="12">
        <f>'Wind 1MW'!W74*Control!$C$9</f>
        <v>1012</v>
      </c>
      <c r="X74" s="12">
        <f>'Wind 1MW'!X74*Control!$C$9</f>
        <v>1012</v>
      </c>
      <c r="Y74" s="12">
        <f>'Wind 1MW'!Y74*Control!$C$9</f>
        <v>1012</v>
      </c>
      <c r="Z74" s="12">
        <f>'Wind 1MW'!Z74*Control!$C$9</f>
        <v>1012</v>
      </c>
      <c r="AB74" s="7">
        <f t="shared" si="1"/>
        <v>17997.36</v>
      </c>
    </row>
    <row r="75" spans="2:28" x14ac:dyDescent="0.2">
      <c r="B75" s="6">
        <v>44269</v>
      </c>
      <c r="C75" s="12">
        <f>'Wind 1MW'!C75*Control!$C$9</f>
        <v>1012</v>
      </c>
      <c r="D75" s="12">
        <f>'Wind 1MW'!D75*Control!$C$9</f>
        <v>1012</v>
      </c>
      <c r="E75" s="12">
        <f>'Wind 1MW'!E75*Control!$C$9</f>
        <v>1012</v>
      </c>
      <c r="F75" s="12">
        <f>'Wind 1MW'!F75*Control!$C$9</f>
        <v>1012</v>
      </c>
      <c r="G75" s="12">
        <f>'Wind 1MW'!G75*Control!$C$9</f>
        <v>1012</v>
      </c>
      <c r="H75" s="12">
        <f>'Wind 1MW'!H75*Control!$C$9</f>
        <v>1012</v>
      </c>
      <c r="I75" s="12">
        <f>'Wind 1MW'!I75*Control!$C$9</f>
        <v>1012</v>
      </c>
      <c r="J75" s="12">
        <f>'Wind 1MW'!J75*Control!$C$9</f>
        <v>1012</v>
      </c>
      <c r="K75" s="12">
        <f>'Wind 1MW'!K75*Control!$C$9</f>
        <v>1012</v>
      </c>
      <c r="L75" s="12">
        <f>'Wind 1MW'!L75*Control!$C$9</f>
        <v>1012</v>
      </c>
      <c r="M75" s="12">
        <f>'Wind 1MW'!M75*Control!$C$9</f>
        <v>1012</v>
      </c>
      <c r="N75" s="12">
        <f>'Wind 1MW'!N75*Control!$C$9</f>
        <v>1012</v>
      </c>
      <c r="O75" s="12">
        <f>'Wind 1MW'!O75*Control!$C$9</f>
        <v>1012</v>
      </c>
      <c r="P75" s="12">
        <f>'Wind 1MW'!P75*Control!$C$9</f>
        <v>1012</v>
      </c>
      <c r="Q75" s="12">
        <f>'Wind 1MW'!Q75*Control!$C$9</f>
        <v>1012</v>
      </c>
      <c r="R75" s="12">
        <f>'Wind 1MW'!R75*Control!$C$9</f>
        <v>1012</v>
      </c>
      <c r="S75" s="12">
        <f>'Wind 1MW'!S75*Control!$C$9</f>
        <v>1011.36</v>
      </c>
      <c r="T75" s="12">
        <f>'Wind 1MW'!T75*Control!$C$9</f>
        <v>1006.8800000000001</v>
      </c>
      <c r="U75" s="12">
        <f>'Wind 1MW'!U75*Control!$C$9</f>
        <v>995.04000000000019</v>
      </c>
      <c r="V75" s="12">
        <f>'Wind 1MW'!V75*Control!$C$9</f>
        <v>975.36</v>
      </c>
      <c r="W75" s="12">
        <f>'Wind 1MW'!W75*Control!$C$9</f>
        <v>966.4</v>
      </c>
      <c r="X75" s="12">
        <f>'Wind 1MW'!X75*Control!$C$9</f>
        <v>942.24</v>
      </c>
      <c r="Y75" s="12">
        <f>'Wind 1MW'!Y75*Control!$C$9</f>
        <v>939.28</v>
      </c>
      <c r="Z75" s="12">
        <f>'Wind 1MW'!Z75*Control!$C$9</f>
        <v>934.4</v>
      </c>
      <c r="AB75" s="7">
        <f t="shared" si="1"/>
        <v>23962.960000000006</v>
      </c>
    </row>
    <row r="76" spans="2:28" x14ac:dyDescent="0.2">
      <c r="B76" s="6">
        <v>44270</v>
      </c>
      <c r="C76" s="12">
        <f>'Wind 1MW'!C76*Control!$C$9</f>
        <v>934.4</v>
      </c>
      <c r="D76" s="12">
        <f>'Wind 1MW'!D76*Control!$C$9</f>
        <v>975.36</v>
      </c>
      <c r="E76" s="12">
        <f>'Wind 1MW'!E76*Control!$C$9</f>
        <v>966.4</v>
      </c>
      <c r="F76" s="12">
        <f>'Wind 1MW'!F76*Control!$C$9</f>
        <v>939.28</v>
      </c>
      <c r="G76" s="12">
        <f>'Wind 1MW'!G76*Control!$C$9</f>
        <v>889.3599999999999</v>
      </c>
      <c r="H76" s="12">
        <f>'Wind 1MW'!H76*Control!$C$9</f>
        <v>804.16000000000008</v>
      </c>
      <c r="I76" s="12">
        <f>'Wind 1MW'!I76*Control!$C$9</f>
        <v>728.96</v>
      </c>
      <c r="J76" s="12">
        <f>'Wind 1MW'!J76*Control!$C$9</f>
        <v>581.91999999999996</v>
      </c>
      <c r="K76" s="12">
        <f>'Wind 1MW'!K76*Control!$C$9</f>
        <v>362.4</v>
      </c>
      <c r="L76" s="12">
        <f>'Wind 1MW'!L76*Control!$C$9</f>
        <v>213.2</v>
      </c>
      <c r="M76" s="12">
        <f>'Wind 1MW'!M76*Control!$C$9</f>
        <v>201.68</v>
      </c>
      <c r="N76" s="12">
        <f>'Wind 1MW'!N76*Control!$C$9</f>
        <v>201.68</v>
      </c>
      <c r="O76" s="12">
        <f>'Wind 1MW'!O76*Control!$C$9</f>
        <v>201.68</v>
      </c>
      <c r="P76" s="12">
        <f>'Wind 1MW'!P76*Control!$C$9</f>
        <v>190.16000000000003</v>
      </c>
      <c r="Q76" s="12">
        <f>'Wind 1MW'!Q76*Control!$C$9</f>
        <v>155.6</v>
      </c>
      <c r="R76" s="12">
        <f>'Wind 1MW'!R76*Control!$C$9</f>
        <v>91.919999999999987</v>
      </c>
      <c r="S76" s="12">
        <f>'Wind 1MW'!S76*Control!$C$9</f>
        <v>20.239999999999998</v>
      </c>
      <c r="T76" s="12">
        <f>'Wind 1MW'!T76*Control!$C$9</f>
        <v>0</v>
      </c>
      <c r="U76" s="12">
        <f>'Wind 1MW'!U76*Control!$C$9</f>
        <v>0</v>
      </c>
      <c r="V76" s="12">
        <f>'Wind 1MW'!V76*Control!$C$9</f>
        <v>0</v>
      </c>
      <c r="W76" s="12">
        <f>'Wind 1MW'!W76*Control!$C$9</f>
        <v>20.239999999999998</v>
      </c>
      <c r="X76" s="12">
        <f>'Wind 1MW'!X76*Control!$C$9</f>
        <v>117.2</v>
      </c>
      <c r="Y76" s="12">
        <f>'Wind 1MW'!Y76*Control!$C$9</f>
        <v>226.88000000000002</v>
      </c>
      <c r="Z76" s="12">
        <f>'Wind 1MW'!Z76*Control!$C$9</f>
        <v>240.56000000000003</v>
      </c>
      <c r="AB76" s="7">
        <f t="shared" si="1"/>
        <v>9063.2799999999988</v>
      </c>
    </row>
    <row r="77" spans="2:28" x14ac:dyDescent="0.2">
      <c r="B77" s="6">
        <v>44271</v>
      </c>
      <c r="C77" s="12">
        <f>'Wind 1MW'!C77*Control!$C$9</f>
        <v>167.12</v>
      </c>
      <c r="D77" s="12">
        <f>'Wind 1MW'!D77*Control!$C$9</f>
        <v>167.12</v>
      </c>
      <c r="E77" s="12">
        <f>'Wind 1MW'!E77*Control!$C$9</f>
        <v>313.91999999999996</v>
      </c>
      <c r="F77" s="12">
        <f>'Wind 1MW'!F77*Control!$C$9</f>
        <v>380.8</v>
      </c>
      <c r="G77" s="12">
        <f>'Wind 1MW'!G77*Control!$C$9</f>
        <v>720.96</v>
      </c>
      <c r="H77" s="12">
        <f>'Wind 1MW'!H77*Control!$C$9</f>
        <v>1011.36</v>
      </c>
      <c r="I77" s="12">
        <f>'Wind 1MW'!I77*Control!$C$9</f>
        <v>1012</v>
      </c>
      <c r="J77" s="12">
        <f>'Wind 1MW'!J77*Control!$C$9</f>
        <v>1012</v>
      </c>
      <c r="K77" s="12">
        <f>'Wind 1MW'!K77*Control!$C$9</f>
        <v>1012</v>
      </c>
      <c r="L77" s="12">
        <f>'Wind 1MW'!L77*Control!$C$9</f>
        <v>1012</v>
      </c>
      <c r="M77" s="12">
        <f>'Wind 1MW'!M77*Control!$C$9</f>
        <v>1012</v>
      </c>
      <c r="N77" s="12">
        <f>'Wind 1MW'!N77*Control!$C$9</f>
        <v>1012</v>
      </c>
      <c r="O77" s="12">
        <f>'Wind 1MW'!O77*Control!$C$9</f>
        <v>1012</v>
      </c>
      <c r="P77" s="12">
        <f>'Wind 1MW'!P77*Control!$C$9</f>
        <v>1012</v>
      </c>
      <c r="Q77" s="12">
        <f>'Wind 1MW'!Q77*Control!$C$9</f>
        <v>1012</v>
      </c>
      <c r="R77" s="12">
        <f>'Wind 1MW'!R77*Control!$C$9</f>
        <v>1012</v>
      </c>
      <c r="S77" s="12">
        <f>'Wind 1MW'!S77*Control!$C$9</f>
        <v>1006.8800000000001</v>
      </c>
      <c r="T77" s="12">
        <f>'Wind 1MW'!T77*Control!$C$9</f>
        <v>1006.8800000000001</v>
      </c>
      <c r="U77" s="12">
        <f>'Wind 1MW'!U77*Control!$C$9</f>
        <v>1006.8800000000001</v>
      </c>
      <c r="V77" s="12">
        <f>'Wind 1MW'!V77*Control!$C$9</f>
        <v>1006.72</v>
      </c>
      <c r="W77" s="12">
        <f>'Wind 1MW'!W77*Control!$C$9</f>
        <v>995.04000000000019</v>
      </c>
      <c r="X77" s="12">
        <f>'Wind 1MW'!X77*Control!$C$9</f>
        <v>995.04000000000019</v>
      </c>
      <c r="Y77" s="12">
        <f>'Wind 1MW'!Y77*Control!$C$9</f>
        <v>995.04000000000019</v>
      </c>
      <c r="Z77" s="12">
        <f>'Wind 1MW'!Z77*Control!$C$9</f>
        <v>995.04000000000019</v>
      </c>
      <c r="AB77" s="7">
        <f t="shared" si="1"/>
        <v>20888.800000000007</v>
      </c>
    </row>
    <row r="78" spans="2:28" x14ac:dyDescent="0.2">
      <c r="B78" s="6">
        <v>44272</v>
      </c>
      <c r="C78" s="12">
        <f>'Wind 1MW'!C78*Control!$C$9</f>
        <v>995.04000000000019</v>
      </c>
      <c r="D78" s="12">
        <f>'Wind 1MW'!D78*Control!$C$9</f>
        <v>995.04000000000019</v>
      </c>
      <c r="E78" s="12">
        <f>'Wind 1MW'!E78*Control!$C$9</f>
        <v>993.76</v>
      </c>
      <c r="F78" s="12">
        <f>'Wind 1MW'!F78*Control!$C$9</f>
        <v>993.76</v>
      </c>
      <c r="G78" s="12">
        <f>'Wind 1MW'!G78*Control!$C$9</f>
        <v>990.8</v>
      </c>
      <c r="H78" s="12">
        <f>'Wind 1MW'!H78*Control!$C$9</f>
        <v>966.4</v>
      </c>
      <c r="I78" s="12">
        <f>'Wind 1MW'!I78*Control!$C$9</f>
        <v>926.4</v>
      </c>
      <c r="J78" s="12">
        <f>'Wind 1MW'!J78*Control!$C$9</f>
        <v>876.4799999999999</v>
      </c>
      <c r="K78" s="12">
        <f>'Wind 1MW'!K78*Control!$C$9</f>
        <v>728.96</v>
      </c>
      <c r="L78" s="12">
        <f>'Wind 1MW'!L78*Control!$C$9</f>
        <v>791.68000000000006</v>
      </c>
      <c r="M78" s="12">
        <f>'Wind 1MW'!M78*Control!$C$9</f>
        <v>791.68000000000006</v>
      </c>
      <c r="N78" s="12">
        <f>'Wind 1MW'!N78*Control!$C$9</f>
        <v>690.4</v>
      </c>
      <c r="O78" s="12">
        <f>'Wind 1MW'!O78*Control!$C$9</f>
        <v>633.28</v>
      </c>
      <c r="P78" s="12">
        <f>'Wind 1MW'!P78*Control!$C$9</f>
        <v>560</v>
      </c>
      <c r="Q78" s="12">
        <f>'Wind 1MW'!Q78*Control!$C$9</f>
        <v>401.91999999999996</v>
      </c>
      <c r="R78" s="12">
        <f>'Wind 1MW'!R78*Control!$C$9</f>
        <v>281.60000000000002</v>
      </c>
      <c r="S78" s="12">
        <f>'Wind 1MW'!S78*Control!$C$9</f>
        <v>178.64000000000001</v>
      </c>
      <c r="T78" s="12">
        <f>'Wind 1MW'!T78*Control!$C$9</f>
        <v>155.6</v>
      </c>
      <c r="U78" s="12">
        <f>'Wind 1MW'!U78*Control!$C$9</f>
        <v>201.68</v>
      </c>
      <c r="V78" s="12">
        <f>'Wind 1MW'!V78*Control!$C$9</f>
        <v>254.24000000000007</v>
      </c>
      <c r="W78" s="12">
        <f>'Wind 1MW'!W78*Control!$C$9</f>
        <v>313.91999999999996</v>
      </c>
      <c r="X78" s="12">
        <f>'Wind 1MW'!X78*Control!$C$9</f>
        <v>362.4</v>
      </c>
      <c r="Y78" s="12">
        <f>'Wind 1MW'!Y78*Control!$C$9</f>
        <v>380.8</v>
      </c>
      <c r="Z78" s="12">
        <f>'Wind 1MW'!Z78*Control!$C$9</f>
        <v>380.8</v>
      </c>
      <c r="AB78" s="7">
        <f t="shared" si="1"/>
        <v>14845.279999999999</v>
      </c>
    </row>
    <row r="79" spans="2:28" x14ac:dyDescent="0.2">
      <c r="B79" s="6">
        <v>44273</v>
      </c>
      <c r="C79" s="12">
        <f>'Wind 1MW'!C79*Control!$C$9</f>
        <v>401.91999999999996</v>
      </c>
      <c r="D79" s="12">
        <f>'Wind 1MW'!D79*Control!$C$9</f>
        <v>518.24</v>
      </c>
      <c r="E79" s="12">
        <f>'Wind 1MW'!E79*Control!$C$9</f>
        <v>669.6</v>
      </c>
      <c r="F79" s="12">
        <f>'Wind 1MW'!F79*Control!$C$9</f>
        <v>804.16000000000008</v>
      </c>
      <c r="G79" s="12">
        <f>'Wind 1MW'!G79*Control!$C$9</f>
        <v>884.4799999999999</v>
      </c>
      <c r="H79" s="12">
        <f>'Wind 1MW'!H79*Control!$C$9</f>
        <v>884.4799999999999</v>
      </c>
      <c r="I79" s="12">
        <f>'Wind 1MW'!I79*Control!$C$9</f>
        <v>942.24</v>
      </c>
      <c r="J79" s="12">
        <f>'Wind 1MW'!J79*Control!$C$9</f>
        <v>975.5200000000001</v>
      </c>
      <c r="K79" s="12">
        <f>'Wind 1MW'!K79*Control!$C$9</f>
        <v>966.4</v>
      </c>
      <c r="L79" s="12">
        <f>'Wind 1MW'!L79*Control!$C$9</f>
        <v>942.24</v>
      </c>
      <c r="M79" s="12">
        <f>'Wind 1MW'!M79*Control!$C$9</f>
        <v>994.88000000000011</v>
      </c>
      <c r="N79" s="12">
        <f>'Wind 1MW'!N79*Control!$C$9</f>
        <v>995.04000000000019</v>
      </c>
      <c r="O79" s="12">
        <f>'Wind 1MW'!O79*Control!$C$9</f>
        <v>990.8</v>
      </c>
      <c r="P79" s="12">
        <f>'Wind 1MW'!P79*Control!$C$9</f>
        <v>971.28</v>
      </c>
      <c r="Q79" s="12">
        <f>'Wind 1MW'!Q79*Control!$C$9</f>
        <v>934.4</v>
      </c>
      <c r="R79" s="12">
        <f>'Wind 1MW'!R79*Control!$C$9</f>
        <v>889.3599999999999</v>
      </c>
      <c r="S79" s="12">
        <f>'Wind 1MW'!S79*Control!$C$9</f>
        <v>804.16000000000008</v>
      </c>
      <c r="T79" s="12">
        <f>'Wind 1MW'!T79*Control!$C$9</f>
        <v>690.4</v>
      </c>
      <c r="U79" s="12">
        <f>'Wind 1MW'!U79*Control!$C$9</f>
        <v>669.6</v>
      </c>
      <c r="V79" s="12">
        <f>'Wind 1MW'!V79*Control!$C$9</f>
        <v>690.4</v>
      </c>
      <c r="W79" s="12">
        <f>'Wind 1MW'!W79*Control!$C$9</f>
        <v>690.4</v>
      </c>
      <c r="X79" s="12">
        <f>'Wind 1MW'!X79*Control!$C$9</f>
        <v>602.72</v>
      </c>
      <c r="Y79" s="12">
        <f>'Wind 1MW'!Y79*Control!$C$9</f>
        <v>560</v>
      </c>
      <c r="Z79" s="12">
        <f>'Wind 1MW'!Z79*Control!$C$9</f>
        <v>581.91999999999996</v>
      </c>
      <c r="AB79" s="7">
        <f t="shared" si="1"/>
        <v>19054.640000000003</v>
      </c>
    </row>
    <row r="80" spans="2:28" x14ac:dyDescent="0.2">
      <c r="B80" s="6">
        <v>44274</v>
      </c>
      <c r="C80" s="12">
        <f>'Wind 1MW'!C80*Control!$C$9</f>
        <v>401.91999999999996</v>
      </c>
      <c r="D80" s="12">
        <f>'Wind 1MW'!D80*Control!$C$9</f>
        <v>313.91999999999996</v>
      </c>
      <c r="E80" s="12">
        <f>'Wind 1MW'!E80*Control!$C$9</f>
        <v>346.23999999999995</v>
      </c>
      <c r="F80" s="12">
        <f>'Wind 1MW'!F80*Control!$C$9</f>
        <v>444.64</v>
      </c>
      <c r="G80" s="12">
        <f>'Wind 1MW'!G80*Control!$C$9</f>
        <v>423.84</v>
      </c>
      <c r="H80" s="12">
        <f>'Wind 1MW'!H80*Control!$C$9</f>
        <v>401.91999999999996</v>
      </c>
      <c r="I80" s="12">
        <f>'Wind 1MW'!I80*Control!$C$9</f>
        <v>423.84</v>
      </c>
      <c r="J80" s="12">
        <f>'Wind 1MW'!J80*Control!$C$9</f>
        <v>475.52</v>
      </c>
      <c r="K80" s="12">
        <f>'Wind 1MW'!K80*Control!$C$9</f>
        <v>401.91999999999996</v>
      </c>
      <c r="L80" s="12">
        <f>'Wind 1MW'!L80*Control!$C$9</f>
        <v>362.4</v>
      </c>
      <c r="M80" s="12">
        <f>'Wind 1MW'!M80*Control!$C$9</f>
        <v>362.4</v>
      </c>
      <c r="N80" s="12">
        <f>'Wind 1MW'!N80*Control!$C$9</f>
        <v>346.23999999999995</v>
      </c>
      <c r="O80" s="12">
        <f>'Wind 1MW'!O80*Control!$C$9</f>
        <v>297.76</v>
      </c>
      <c r="P80" s="12">
        <f>'Wind 1MW'!P80*Control!$C$9</f>
        <v>254.24000000000007</v>
      </c>
      <c r="Q80" s="12">
        <f>'Wind 1MW'!Q80*Control!$C$9</f>
        <v>254.24000000000007</v>
      </c>
      <c r="R80" s="12">
        <f>'Wind 1MW'!R80*Control!$C$9</f>
        <v>201.68</v>
      </c>
      <c r="S80" s="12">
        <f>'Wind 1MW'!S80*Control!$C$9</f>
        <v>167.12</v>
      </c>
      <c r="T80" s="12">
        <f>'Wind 1MW'!T80*Control!$C$9</f>
        <v>190.16000000000003</v>
      </c>
      <c r="U80" s="12">
        <f>'Wind 1MW'!U80*Control!$C$9</f>
        <v>267.92000000000007</v>
      </c>
      <c r="V80" s="12">
        <f>'Wind 1MW'!V80*Control!$C$9</f>
        <v>346.23999999999995</v>
      </c>
      <c r="W80" s="12">
        <f>'Wind 1MW'!W80*Control!$C$9</f>
        <v>401.91999999999996</v>
      </c>
      <c r="X80" s="12">
        <f>'Wind 1MW'!X80*Control!$C$9</f>
        <v>423.84</v>
      </c>
      <c r="Y80" s="12">
        <f>'Wind 1MW'!Y80*Control!$C$9</f>
        <v>454.4</v>
      </c>
      <c r="Z80" s="12">
        <f>'Wind 1MW'!Z80*Control!$C$9</f>
        <v>444.64</v>
      </c>
      <c r="AB80" s="7">
        <f t="shared" si="1"/>
        <v>8408.9599999999991</v>
      </c>
    </row>
    <row r="81" spans="2:28" x14ac:dyDescent="0.2">
      <c r="B81" s="6">
        <v>44275</v>
      </c>
      <c r="C81" s="12">
        <f>'Wind 1MW'!C81*Control!$C$9</f>
        <v>423.84</v>
      </c>
      <c r="D81" s="12">
        <f>'Wind 1MW'!D81*Control!$C$9</f>
        <v>423.84</v>
      </c>
      <c r="E81" s="12">
        <f>'Wind 1MW'!E81*Control!$C$9</f>
        <v>401.91999999999996</v>
      </c>
      <c r="F81" s="12">
        <f>'Wind 1MW'!F81*Control!$C$9</f>
        <v>423.84</v>
      </c>
      <c r="G81" s="12">
        <f>'Wind 1MW'!G81*Control!$C$9</f>
        <v>497.43999999999994</v>
      </c>
      <c r="H81" s="12">
        <f>'Wind 1MW'!H81*Control!$C$9</f>
        <v>536.31999999999994</v>
      </c>
      <c r="I81" s="12">
        <f>'Wind 1MW'!I81*Control!$C$9</f>
        <v>620.79999999999995</v>
      </c>
      <c r="J81" s="12">
        <f>'Wind 1MW'!J81*Control!$C$9</f>
        <v>791.68000000000006</v>
      </c>
      <c r="K81" s="12">
        <f>'Wind 1MW'!K81*Control!$C$9</f>
        <v>889.3599999999999</v>
      </c>
      <c r="L81" s="12">
        <f>'Wind 1MW'!L81*Control!$C$9</f>
        <v>1006.8800000000001</v>
      </c>
      <c r="M81" s="12">
        <f>'Wind 1MW'!M81*Control!$C$9</f>
        <v>1012</v>
      </c>
      <c r="N81" s="12">
        <f>'Wind 1MW'!N81*Control!$C$9</f>
        <v>1012</v>
      </c>
      <c r="O81" s="12">
        <f>'Wind 1MW'!O81*Control!$C$9</f>
        <v>1012</v>
      </c>
      <c r="P81" s="12">
        <f>'Wind 1MW'!P81*Control!$C$9</f>
        <v>1012</v>
      </c>
      <c r="Q81" s="12">
        <f>'Wind 1MW'!Q81*Control!$C$9</f>
        <v>1012</v>
      </c>
      <c r="R81" s="12">
        <f>'Wind 1MW'!R81*Control!$C$9</f>
        <v>1012</v>
      </c>
      <c r="S81" s="12">
        <f>'Wind 1MW'!S81*Control!$C$9</f>
        <v>1012</v>
      </c>
      <c r="T81" s="12">
        <f>'Wind 1MW'!T81*Control!$C$9</f>
        <v>1006.8800000000001</v>
      </c>
      <c r="U81" s="12">
        <f>'Wind 1MW'!U81*Control!$C$9</f>
        <v>990.8</v>
      </c>
      <c r="V81" s="12">
        <f>'Wind 1MW'!V81*Control!$C$9</f>
        <v>926.4</v>
      </c>
      <c r="W81" s="12">
        <f>'Wind 1MW'!W81*Control!$C$9</f>
        <v>804.16000000000008</v>
      </c>
      <c r="X81" s="12">
        <f>'Wind 1MW'!X81*Control!$C$9</f>
        <v>720.96</v>
      </c>
      <c r="Y81" s="12">
        <f>'Wind 1MW'!Y81*Control!$C$9</f>
        <v>633.28</v>
      </c>
      <c r="Z81" s="12">
        <f>'Wind 1MW'!Z81*Control!$C$9</f>
        <v>602.72</v>
      </c>
      <c r="AB81" s="7">
        <f t="shared" si="1"/>
        <v>18785.12</v>
      </c>
    </row>
    <row r="82" spans="2:28" x14ac:dyDescent="0.2">
      <c r="B82" s="6">
        <v>44276</v>
      </c>
      <c r="C82" s="12">
        <f>'Wind 1MW'!C82*Control!$C$9</f>
        <v>620.79999999999995</v>
      </c>
      <c r="D82" s="12">
        <f>'Wind 1MW'!D82*Control!$C$9</f>
        <v>620.79999999999995</v>
      </c>
      <c r="E82" s="12">
        <f>'Wind 1MW'!E82*Control!$C$9</f>
        <v>620.79999999999995</v>
      </c>
      <c r="F82" s="12">
        <f>'Wind 1MW'!F82*Control!$C$9</f>
        <v>669.6</v>
      </c>
      <c r="G82" s="12">
        <f>'Wind 1MW'!G82*Control!$C$9</f>
        <v>720.96</v>
      </c>
      <c r="H82" s="12">
        <f>'Wind 1MW'!H82*Control!$C$9</f>
        <v>791.68000000000006</v>
      </c>
      <c r="I82" s="12">
        <f>'Wind 1MW'!I82*Control!$C$9</f>
        <v>804.16000000000008</v>
      </c>
      <c r="J82" s="12">
        <f>'Wind 1MW'!J82*Control!$C$9</f>
        <v>728.96</v>
      </c>
      <c r="K82" s="12">
        <f>'Wind 1MW'!K82*Control!$C$9</f>
        <v>708.48</v>
      </c>
      <c r="L82" s="12">
        <f>'Wind 1MW'!L82*Control!$C$9</f>
        <v>720.96</v>
      </c>
      <c r="M82" s="12">
        <f>'Wind 1MW'!M82*Control!$C$9</f>
        <v>708.48</v>
      </c>
      <c r="N82" s="12">
        <f>'Wind 1MW'!N82*Control!$C$9</f>
        <v>708.48</v>
      </c>
      <c r="O82" s="12">
        <f>'Wind 1MW'!O82*Control!$C$9</f>
        <v>708.48</v>
      </c>
      <c r="P82" s="12">
        <f>'Wind 1MW'!P82*Control!$C$9</f>
        <v>728.96</v>
      </c>
      <c r="Q82" s="12">
        <f>'Wind 1MW'!Q82*Control!$C$9</f>
        <v>728.96</v>
      </c>
      <c r="R82" s="12">
        <f>'Wind 1MW'!R82*Control!$C$9</f>
        <v>728.96</v>
      </c>
      <c r="S82" s="12">
        <f>'Wind 1MW'!S82*Control!$C$9</f>
        <v>620.79999999999995</v>
      </c>
      <c r="T82" s="12">
        <f>'Wind 1MW'!T82*Control!$C$9</f>
        <v>454.4</v>
      </c>
      <c r="U82" s="12">
        <f>'Wind 1MW'!U82*Control!$C$9</f>
        <v>454.4</v>
      </c>
      <c r="V82" s="12">
        <f>'Wind 1MW'!V82*Control!$C$9</f>
        <v>536.31999999999994</v>
      </c>
      <c r="W82" s="12">
        <f>'Wind 1MW'!W82*Control!$C$9</f>
        <v>602.72</v>
      </c>
      <c r="X82" s="12">
        <f>'Wind 1MW'!X82*Control!$C$9</f>
        <v>669.6</v>
      </c>
      <c r="Y82" s="12">
        <f>'Wind 1MW'!Y82*Control!$C$9</f>
        <v>602.72</v>
      </c>
      <c r="Z82" s="12">
        <f>'Wind 1MW'!Z82*Control!$C$9</f>
        <v>560</v>
      </c>
      <c r="AB82" s="7">
        <f t="shared" si="1"/>
        <v>15820.479999999994</v>
      </c>
    </row>
    <row r="83" spans="2:28" x14ac:dyDescent="0.2">
      <c r="B83" s="6">
        <v>44277</v>
      </c>
      <c r="C83" s="12">
        <f>'Wind 1MW'!C83*Control!$C$9</f>
        <v>536.31999999999994</v>
      </c>
      <c r="D83" s="12">
        <f>'Wind 1MW'!D83*Control!$C$9</f>
        <v>518.24</v>
      </c>
      <c r="E83" s="12">
        <f>'Wind 1MW'!E83*Control!$C$9</f>
        <v>518.24</v>
      </c>
      <c r="F83" s="12">
        <f>'Wind 1MW'!F83*Control!$C$9</f>
        <v>581.91999999999996</v>
      </c>
      <c r="G83" s="12">
        <f>'Wind 1MW'!G83*Control!$C$9</f>
        <v>581.91999999999996</v>
      </c>
      <c r="H83" s="12">
        <f>'Wind 1MW'!H83*Control!$C$9</f>
        <v>536.31999999999994</v>
      </c>
      <c r="I83" s="12">
        <f>'Wind 1MW'!I83*Control!$C$9</f>
        <v>633.28</v>
      </c>
      <c r="J83" s="12">
        <f>'Wind 1MW'!J83*Control!$C$9</f>
        <v>708.48</v>
      </c>
      <c r="K83" s="12">
        <f>'Wind 1MW'!K83*Control!$C$9</f>
        <v>817.04000000000008</v>
      </c>
      <c r="L83" s="12">
        <f>'Wind 1MW'!L83*Control!$C$9</f>
        <v>728.96</v>
      </c>
      <c r="M83" s="12">
        <f>'Wind 1MW'!M83*Control!$C$9</f>
        <v>812.16000000000008</v>
      </c>
      <c r="N83" s="12">
        <f>'Wind 1MW'!N83*Control!$C$9</f>
        <v>966.4</v>
      </c>
      <c r="O83" s="12">
        <f>'Wind 1MW'!O83*Control!$C$9</f>
        <v>993.76</v>
      </c>
      <c r="P83" s="12">
        <f>'Wind 1MW'!P83*Control!$C$9</f>
        <v>994.88000000000011</v>
      </c>
      <c r="Q83" s="12">
        <f>'Wind 1MW'!Q83*Control!$C$9</f>
        <v>974.24</v>
      </c>
      <c r="R83" s="12">
        <f>'Wind 1MW'!R83*Control!$C$9</f>
        <v>926.4</v>
      </c>
      <c r="S83" s="12">
        <f>'Wind 1MW'!S83*Control!$C$9</f>
        <v>876.4799999999999</v>
      </c>
      <c r="T83" s="12">
        <f>'Wind 1MW'!T83*Control!$C$9</f>
        <v>876.4799999999999</v>
      </c>
      <c r="U83" s="12">
        <f>'Wind 1MW'!U83*Control!$C$9</f>
        <v>876.4799999999999</v>
      </c>
      <c r="V83" s="12">
        <f>'Wind 1MW'!V83*Control!$C$9</f>
        <v>817.04000000000008</v>
      </c>
      <c r="W83" s="12">
        <f>'Wind 1MW'!W83*Control!$C$9</f>
        <v>804.16000000000008</v>
      </c>
      <c r="X83" s="12">
        <f>'Wind 1MW'!X83*Control!$C$9</f>
        <v>812.16000000000008</v>
      </c>
      <c r="Y83" s="12">
        <f>'Wind 1MW'!Y83*Control!$C$9</f>
        <v>804.16000000000008</v>
      </c>
      <c r="Z83" s="12">
        <f>'Wind 1MW'!Z83*Control!$C$9</f>
        <v>804.16000000000008</v>
      </c>
      <c r="AB83" s="7">
        <f t="shared" si="1"/>
        <v>18499.679999999997</v>
      </c>
    </row>
    <row r="84" spans="2:28" x14ac:dyDescent="0.2">
      <c r="B84" s="6">
        <v>44278</v>
      </c>
      <c r="C84" s="12">
        <f>'Wind 1MW'!C84*Control!$C$9</f>
        <v>812.16000000000008</v>
      </c>
      <c r="D84" s="12">
        <f>'Wind 1MW'!D84*Control!$C$9</f>
        <v>817.04000000000008</v>
      </c>
      <c r="E84" s="12">
        <f>'Wind 1MW'!E84*Control!$C$9</f>
        <v>884.4799999999999</v>
      </c>
      <c r="F84" s="12">
        <f>'Wind 1MW'!F84*Control!$C$9</f>
        <v>892.31999999999994</v>
      </c>
      <c r="G84" s="12">
        <f>'Wind 1MW'!G84*Control!$C$9</f>
        <v>926.4</v>
      </c>
      <c r="H84" s="12">
        <f>'Wind 1MW'!H84*Control!$C$9</f>
        <v>934.4</v>
      </c>
      <c r="I84" s="12">
        <f>'Wind 1MW'!I84*Control!$C$9</f>
        <v>926.4</v>
      </c>
      <c r="J84" s="12">
        <f>'Wind 1MW'!J84*Control!$C$9</f>
        <v>926.4</v>
      </c>
      <c r="K84" s="12">
        <f>'Wind 1MW'!K84*Control!$C$9</f>
        <v>939.28</v>
      </c>
      <c r="L84" s="12">
        <f>'Wind 1MW'!L84*Control!$C$9</f>
        <v>975.36</v>
      </c>
      <c r="M84" s="12">
        <f>'Wind 1MW'!M84*Control!$C$9</f>
        <v>1006.8800000000001</v>
      </c>
      <c r="N84" s="12">
        <f>'Wind 1MW'!N84*Control!$C$9</f>
        <v>1012</v>
      </c>
      <c r="O84" s="12">
        <f>'Wind 1MW'!O84*Control!$C$9</f>
        <v>1012</v>
      </c>
      <c r="P84" s="12">
        <f>'Wind 1MW'!P84*Control!$C$9</f>
        <v>1012</v>
      </c>
      <c r="Q84" s="12">
        <f>'Wind 1MW'!Q84*Control!$C$9</f>
        <v>1012</v>
      </c>
      <c r="R84" s="12">
        <f>'Wind 1MW'!R84*Control!$C$9</f>
        <v>1012</v>
      </c>
      <c r="S84" s="12">
        <f>'Wind 1MW'!S84*Control!$C$9</f>
        <v>1012</v>
      </c>
      <c r="T84" s="12">
        <f>'Wind 1MW'!T84*Control!$C$9</f>
        <v>1012</v>
      </c>
      <c r="U84" s="12">
        <f>'Wind 1MW'!U84*Control!$C$9</f>
        <v>1012</v>
      </c>
      <c r="V84" s="12">
        <f>'Wind 1MW'!V84*Control!$C$9</f>
        <v>1012</v>
      </c>
      <c r="W84" s="12">
        <f>'Wind 1MW'!W84*Control!$C$9</f>
        <v>1012</v>
      </c>
      <c r="X84" s="12">
        <f>'Wind 1MW'!X84*Control!$C$9</f>
        <v>1012</v>
      </c>
      <c r="Y84" s="12">
        <f>'Wind 1MW'!Y84*Control!$C$9</f>
        <v>1012</v>
      </c>
      <c r="Z84" s="12">
        <f>'Wind 1MW'!Z84*Control!$C$9</f>
        <v>1012</v>
      </c>
      <c r="AB84" s="7">
        <f t="shared" si="1"/>
        <v>23197.119999999999</v>
      </c>
    </row>
    <row r="85" spans="2:28" x14ac:dyDescent="0.2">
      <c r="B85" s="6">
        <v>44279</v>
      </c>
      <c r="C85" s="12">
        <f>'Wind 1MW'!C85*Control!$C$9</f>
        <v>1012</v>
      </c>
      <c r="D85" s="12">
        <f>'Wind 1MW'!D85*Control!$C$9</f>
        <v>1011.2</v>
      </c>
      <c r="E85" s="12">
        <f>'Wind 1MW'!E85*Control!$C$9</f>
        <v>975.36</v>
      </c>
      <c r="F85" s="12">
        <f>'Wind 1MW'!F85*Control!$C$9</f>
        <v>926.4</v>
      </c>
      <c r="G85" s="12">
        <f>'Wind 1MW'!G85*Control!$C$9</f>
        <v>804.16000000000008</v>
      </c>
      <c r="H85" s="12">
        <f>'Wind 1MW'!H85*Control!$C$9</f>
        <v>708.48</v>
      </c>
      <c r="I85" s="12">
        <f>'Wind 1MW'!I85*Control!$C$9</f>
        <v>620.79999999999995</v>
      </c>
      <c r="J85" s="12">
        <f>'Wind 1MW'!J85*Control!$C$9</f>
        <v>475.52</v>
      </c>
      <c r="K85" s="12">
        <f>'Wind 1MW'!K85*Control!$C$9</f>
        <v>518.24</v>
      </c>
      <c r="L85" s="12">
        <f>'Wind 1MW'!L85*Control!$C$9</f>
        <v>791.68000000000006</v>
      </c>
      <c r="M85" s="12">
        <f>'Wind 1MW'!M85*Control!$C$9</f>
        <v>884.4799999999999</v>
      </c>
      <c r="N85" s="12">
        <f>'Wind 1MW'!N85*Control!$C$9</f>
        <v>934.4</v>
      </c>
      <c r="O85" s="12">
        <f>'Wind 1MW'!O85*Control!$C$9</f>
        <v>975.5200000000001</v>
      </c>
      <c r="P85" s="12">
        <f>'Wind 1MW'!P85*Control!$C$9</f>
        <v>1006.8800000000001</v>
      </c>
      <c r="Q85" s="12">
        <f>'Wind 1MW'!Q85*Control!$C$9</f>
        <v>1011.36</v>
      </c>
      <c r="R85" s="12">
        <f>'Wind 1MW'!R85*Control!$C$9</f>
        <v>1011.36</v>
      </c>
      <c r="S85" s="12">
        <f>'Wind 1MW'!S85*Control!$C$9</f>
        <v>1012</v>
      </c>
      <c r="T85" s="12">
        <f>'Wind 1MW'!T85*Control!$C$9</f>
        <v>1012</v>
      </c>
      <c r="U85" s="12">
        <f>'Wind 1MW'!U85*Control!$C$9</f>
        <v>1012</v>
      </c>
      <c r="V85" s="12">
        <f>'Wind 1MW'!V85*Control!$C$9</f>
        <v>1012</v>
      </c>
      <c r="W85" s="12">
        <f>'Wind 1MW'!W85*Control!$C$9</f>
        <v>1012</v>
      </c>
      <c r="X85" s="12">
        <f>'Wind 1MW'!X85*Control!$C$9</f>
        <v>1011.36</v>
      </c>
      <c r="Y85" s="12">
        <f>'Wind 1MW'!Y85*Control!$C$9</f>
        <v>1006.8800000000001</v>
      </c>
      <c r="Z85" s="12">
        <f>'Wind 1MW'!Z85*Control!$C$9</f>
        <v>942.24</v>
      </c>
      <c r="AB85" s="7">
        <f t="shared" si="1"/>
        <v>21688.320000000003</v>
      </c>
    </row>
    <row r="86" spans="2:28" x14ac:dyDescent="0.2">
      <c r="B86" s="6">
        <v>44280</v>
      </c>
      <c r="C86" s="12">
        <f>'Wind 1MW'!C86*Control!$C$9</f>
        <v>812.16000000000008</v>
      </c>
      <c r="D86" s="12">
        <f>'Wind 1MW'!D86*Control!$C$9</f>
        <v>889.3599999999999</v>
      </c>
      <c r="E86" s="12">
        <f>'Wind 1MW'!E86*Control!$C$9</f>
        <v>876.4799999999999</v>
      </c>
      <c r="F86" s="12">
        <f>'Wind 1MW'!F86*Control!$C$9</f>
        <v>728.96</v>
      </c>
      <c r="G86" s="12">
        <f>'Wind 1MW'!G86*Control!$C$9</f>
        <v>602.72</v>
      </c>
      <c r="H86" s="12">
        <f>'Wind 1MW'!H86*Control!$C$9</f>
        <v>602.72</v>
      </c>
      <c r="I86" s="12">
        <f>'Wind 1MW'!I86*Control!$C$9</f>
        <v>728.96</v>
      </c>
      <c r="J86" s="12">
        <f>'Wind 1MW'!J86*Control!$C$9</f>
        <v>812.16000000000008</v>
      </c>
      <c r="K86" s="12">
        <f>'Wind 1MW'!K86*Control!$C$9</f>
        <v>889.3599999999999</v>
      </c>
      <c r="L86" s="12">
        <f>'Wind 1MW'!L86*Control!$C$9</f>
        <v>939.28</v>
      </c>
      <c r="M86" s="12">
        <f>'Wind 1MW'!M86*Control!$C$9</f>
        <v>975.36</v>
      </c>
      <c r="N86" s="12">
        <f>'Wind 1MW'!N86*Control!$C$9</f>
        <v>994.88000000000011</v>
      </c>
      <c r="O86" s="12">
        <f>'Wind 1MW'!O86*Control!$C$9</f>
        <v>993.76</v>
      </c>
      <c r="P86" s="12">
        <f>'Wind 1MW'!P86*Control!$C$9</f>
        <v>995.04000000000019</v>
      </c>
      <c r="Q86" s="12">
        <f>'Wind 1MW'!Q86*Control!$C$9</f>
        <v>1006.72</v>
      </c>
      <c r="R86" s="12">
        <f>'Wind 1MW'!R86*Control!$C$9</f>
        <v>1006.8800000000001</v>
      </c>
      <c r="S86" s="12">
        <f>'Wind 1MW'!S86*Control!$C$9</f>
        <v>994.88000000000011</v>
      </c>
      <c r="T86" s="12">
        <f>'Wind 1MW'!T86*Control!$C$9</f>
        <v>990.8</v>
      </c>
      <c r="U86" s="12">
        <f>'Wind 1MW'!U86*Control!$C$9</f>
        <v>990.8</v>
      </c>
      <c r="V86" s="12">
        <f>'Wind 1MW'!V86*Control!$C$9</f>
        <v>993.76</v>
      </c>
      <c r="W86" s="12">
        <f>'Wind 1MW'!W86*Control!$C$9</f>
        <v>990.8</v>
      </c>
      <c r="X86" s="12">
        <f>'Wind 1MW'!X86*Control!$C$9</f>
        <v>975.5200000000001</v>
      </c>
      <c r="Y86" s="12">
        <f>'Wind 1MW'!Y86*Control!$C$9</f>
        <v>994.88000000000011</v>
      </c>
      <c r="Z86" s="12">
        <f>'Wind 1MW'!Z86*Control!$C$9</f>
        <v>995.04000000000019</v>
      </c>
      <c r="AB86" s="7">
        <f t="shared" si="1"/>
        <v>21781.280000000002</v>
      </c>
    </row>
    <row r="87" spans="2:28" x14ac:dyDescent="0.2">
      <c r="B87" s="6">
        <v>44281</v>
      </c>
      <c r="C87" s="12">
        <f>'Wind 1MW'!C87*Control!$C$9</f>
        <v>990.8</v>
      </c>
      <c r="D87" s="12">
        <f>'Wind 1MW'!D87*Control!$C$9</f>
        <v>994.88000000000011</v>
      </c>
      <c r="E87" s="12">
        <f>'Wind 1MW'!E87*Control!$C$9</f>
        <v>994.88000000000011</v>
      </c>
      <c r="F87" s="12">
        <f>'Wind 1MW'!F87*Control!$C$9</f>
        <v>812.16000000000008</v>
      </c>
      <c r="G87" s="12">
        <f>'Wind 1MW'!G87*Control!$C$9</f>
        <v>620.79999999999995</v>
      </c>
      <c r="H87" s="12">
        <f>'Wind 1MW'!H87*Control!$C$9</f>
        <v>497.43999999999994</v>
      </c>
      <c r="I87" s="12">
        <f>'Wind 1MW'!I87*Control!$C$9</f>
        <v>518.24</v>
      </c>
      <c r="J87" s="12">
        <f>'Wind 1MW'!J87*Control!$C$9</f>
        <v>602.72</v>
      </c>
      <c r="K87" s="12">
        <f>'Wind 1MW'!K87*Control!$C$9</f>
        <v>633.28</v>
      </c>
      <c r="L87" s="12">
        <f>'Wind 1MW'!L87*Control!$C$9</f>
        <v>728.96</v>
      </c>
      <c r="M87" s="12">
        <f>'Wind 1MW'!M87*Control!$C$9</f>
        <v>934.4</v>
      </c>
      <c r="N87" s="12">
        <f>'Wind 1MW'!N87*Control!$C$9</f>
        <v>995.04000000000019</v>
      </c>
      <c r="O87" s="12">
        <f>'Wind 1MW'!O87*Control!$C$9</f>
        <v>1011.2</v>
      </c>
      <c r="P87" s="12">
        <f>'Wind 1MW'!P87*Control!$C$9</f>
        <v>1011.36</v>
      </c>
      <c r="Q87" s="12">
        <f>'Wind 1MW'!Q87*Control!$C$9</f>
        <v>1012</v>
      </c>
      <c r="R87" s="12">
        <f>'Wind 1MW'!R87*Control!$C$9</f>
        <v>1011.36</v>
      </c>
      <c r="S87" s="12">
        <f>'Wind 1MW'!S87*Control!$C$9</f>
        <v>975.36</v>
      </c>
      <c r="T87" s="12">
        <f>'Wind 1MW'!T87*Control!$C$9</f>
        <v>892.31999999999994</v>
      </c>
      <c r="U87" s="12">
        <f>'Wind 1MW'!U87*Control!$C$9</f>
        <v>876.4799999999999</v>
      </c>
      <c r="V87" s="12">
        <f>'Wind 1MW'!V87*Control!$C$9</f>
        <v>812.16000000000008</v>
      </c>
      <c r="W87" s="12">
        <f>'Wind 1MW'!W87*Control!$C$9</f>
        <v>690.4</v>
      </c>
      <c r="X87" s="12">
        <f>'Wind 1MW'!X87*Control!$C$9</f>
        <v>581.91999999999996</v>
      </c>
      <c r="Y87" s="12">
        <f>'Wind 1MW'!Y87*Control!$C$9</f>
        <v>518.24</v>
      </c>
      <c r="Z87" s="12">
        <f>'Wind 1MW'!Z87*Control!$C$9</f>
        <v>518.24</v>
      </c>
      <c r="AB87" s="7">
        <f t="shared" si="1"/>
        <v>19234.640000000007</v>
      </c>
    </row>
    <row r="88" spans="2:28" x14ac:dyDescent="0.2">
      <c r="B88" s="6">
        <v>44282</v>
      </c>
      <c r="C88" s="12">
        <f>'Wind 1MW'!C88*Control!$C$9</f>
        <v>518.24</v>
      </c>
      <c r="D88" s="12">
        <f>'Wind 1MW'!D88*Control!$C$9</f>
        <v>581.91999999999996</v>
      </c>
      <c r="E88" s="12">
        <f>'Wind 1MW'!E88*Control!$C$9</f>
        <v>669.6</v>
      </c>
      <c r="F88" s="12">
        <f>'Wind 1MW'!F88*Control!$C$9</f>
        <v>728.96</v>
      </c>
      <c r="G88" s="12">
        <f>'Wind 1MW'!G88*Control!$C$9</f>
        <v>804.16000000000008</v>
      </c>
      <c r="H88" s="12">
        <f>'Wind 1MW'!H88*Control!$C$9</f>
        <v>817.04000000000008</v>
      </c>
      <c r="I88" s="12">
        <f>'Wind 1MW'!I88*Control!$C$9</f>
        <v>876.4799999999999</v>
      </c>
      <c r="J88" s="12">
        <f>'Wind 1MW'!J88*Control!$C$9</f>
        <v>892.31999999999994</v>
      </c>
      <c r="K88" s="12">
        <f>'Wind 1MW'!K88*Control!$C$9</f>
        <v>926.4</v>
      </c>
      <c r="L88" s="12">
        <f>'Wind 1MW'!L88*Control!$C$9</f>
        <v>884.4799999999999</v>
      </c>
      <c r="M88" s="12">
        <f>'Wind 1MW'!M88*Control!$C$9</f>
        <v>804.16000000000008</v>
      </c>
      <c r="N88" s="12">
        <f>'Wind 1MW'!N88*Control!$C$9</f>
        <v>804.16000000000008</v>
      </c>
      <c r="O88" s="12">
        <f>'Wind 1MW'!O88*Control!$C$9</f>
        <v>876.4799999999999</v>
      </c>
      <c r="P88" s="12">
        <f>'Wind 1MW'!P88*Control!$C$9</f>
        <v>884.4799999999999</v>
      </c>
      <c r="Q88" s="12">
        <f>'Wind 1MW'!Q88*Control!$C$9</f>
        <v>876.4799999999999</v>
      </c>
      <c r="R88" s="12">
        <f>'Wind 1MW'!R88*Control!$C$9</f>
        <v>804.16000000000008</v>
      </c>
      <c r="S88" s="12">
        <f>'Wind 1MW'!S88*Control!$C$9</f>
        <v>876.4799999999999</v>
      </c>
      <c r="T88" s="12">
        <f>'Wind 1MW'!T88*Control!$C$9</f>
        <v>993.76</v>
      </c>
      <c r="U88" s="12">
        <f>'Wind 1MW'!U88*Control!$C$9</f>
        <v>1011.36</v>
      </c>
      <c r="V88" s="12">
        <f>'Wind 1MW'!V88*Control!$C$9</f>
        <v>1012</v>
      </c>
      <c r="W88" s="12">
        <f>'Wind 1MW'!W88*Control!$C$9</f>
        <v>1012</v>
      </c>
      <c r="X88" s="12">
        <f>'Wind 1MW'!X88*Control!$C$9</f>
        <v>1012</v>
      </c>
      <c r="Y88" s="12">
        <f>'Wind 1MW'!Y88*Control!$C$9</f>
        <v>1012</v>
      </c>
      <c r="Z88" s="12">
        <f>'Wind 1MW'!Z88*Control!$C$9</f>
        <v>1012</v>
      </c>
      <c r="AB88" s="7">
        <f t="shared" si="1"/>
        <v>20691.119999999995</v>
      </c>
    </row>
    <row r="89" spans="2:28" x14ac:dyDescent="0.2">
      <c r="B89" s="6">
        <v>44283</v>
      </c>
      <c r="C89" s="12">
        <f>'Wind 1MW'!C89*Control!$C$9</f>
        <v>1012</v>
      </c>
      <c r="D89" s="12">
        <f>'Wind 1MW'!D89*Control!$C$9</f>
        <v>1012</v>
      </c>
      <c r="E89" s="12">
        <f>'Wind 1MW'!E89*Control!$C$9</f>
        <v>1012</v>
      </c>
      <c r="F89" s="12">
        <f>'Wind 1MW'!F89*Control!$C$9</f>
        <v>1012</v>
      </c>
      <c r="G89" s="12">
        <f>'Wind 1MW'!G89*Control!$C$9</f>
        <v>1012</v>
      </c>
      <c r="H89" s="12">
        <f>'Wind 1MW'!H89*Control!$C$9</f>
        <v>1012</v>
      </c>
      <c r="I89" s="12">
        <f>'Wind 1MW'!I89*Control!$C$9</f>
        <v>1012</v>
      </c>
      <c r="J89" s="12">
        <f>'Wind 1MW'!J89*Control!$C$9</f>
        <v>1012</v>
      </c>
      <c r="K89" s="12">
        <f>'Wind 1MW'!K89*Control!$C$9</f>
        <v>1012</v>
      </c>
      <c r="L89" s="12">
        <f>'Wind 1MW'!L89*Control!$C$9</f>
        <v>1012</v>
      </c>
      <c r="M89" s="12">
        <f>'Wind 1MW'!M89*Control!$C$9</f>
        <v>1012</v>
      </c>
      <c r="N89" s="12">
        <f>'Wind 1MW'!N89*Control!$C$9</f>
        <v>1011.36</v>
      </c>
      <c r="O89" s="12">
        <f>'Wind 1MW'!O89*Control!$C$9</f>
        <v>974.24</v>
      </c>
      <c r="P89" s="12">
        <f>'Wind 1MW'!P89*Control!$C$9</f>
        <v>974.24</v>
      </c>
      <c r="Q89" s="12">
        <f>'Wind 1MW'!Q89*Control!$C$9</f>
        <v>926.4</v>
      </c>
      <c r="R89" s="12">
        <f>'Wind 1MW'!R89*Control!$C$9</f>
        <v>804.16000000000008</v>
      </c>
      <c r="S89" s="12">
        <f>'Wind 1MW'!S89*Control!$C$9</f>
        <v>966.4</v>
      </c>
      <c r="T89" s="12">
        <f>'Wind 1MW'!T89*Control!$C$9</f>
        <v>1011.2</v>
      </c>
      <c r="U89" s="12">
        <f>'Wind 1MW'!U89*Control!$C$9</f>
        <v>1012</v>
      </c>
      <c r="V89" s="12">
        <f>'Wind 1MW'!V89*Control!$C$9</f>
        <v>1012</v>
      </c>
      <c r="W89" s="12">
        <f>'Wind 1MW'!W89*Control!$C$9</f>
        <v>1012</v>
      </c>
      <c r="X89" s="12">
        <f>'Wind 1MW'!X89*Control!$C$9</f>
        <v>1012</v>
      </c>
      <c r="Y89" s="12">
        <f>'Wind 1MW'!Y89*Control!$C$9</f>
        <v>1012</v>
      </c>
      <c r="Z89" s="12">
        <f>'Wind 1MW'!Z89*Control!$C$9</f>
        <v>1012</v>
      </c>
      <c r="AB89" s="7">
        <f t="shared" si="1"/>
        <v>23872</v>
      </c>
    </row>
    <row r="90" spans="2:28" x14ac:dyDescent="0.2">
      <c r="B90" s="6">
        <v>44284</v>
      </c>
      <c r="C90" s="12">
        <f>'Wind 1MW'!C90*Control!$C$9</f>
        <v>1012</v>
      </c>
      <c r="D90" s="12">
        <f>'Wind 1MW'!D90*Control!$C$9</f>
        <v>1012</v>
      </c>
      <c r="E90" s="12">
        <f>'Wind 1MW'!E90*Control!$C$9</f>
        <v>1012</v>
      </c>
      <c r="F90" s="12">
        <f>'Wind 1MW'!F90*Control!$C$9</f>
        <v>1012</v>
      </c>
      <c r="G90" s="12">
        <f>'Wind 1MW'!G90*Control!$C$9</f>
        <v>1012</v>
      </c>
      <c r="H90" s="12">
        <f>'Wind 1MW'!H90*Control!$C$9</f>
        <v>1012</v>
      </c>
      <c r="I90" s="12">
        <f>'Wind 1MW'!I90*Control!$C$9</f>
        <v>1012</v>
      </c>
      <c r="J90" s="12">
        <f>'Wind 1MW'!J90*Control!$C$9</f>
        <v>1012</v>
      </c>
      <c r="K90" s="12">
        <f>'Wind 1MW'!K90*Control!$C$9</f>
        <v>1012</v>
      </c>
      <c r="L90" s="12">
        <f>'Wind 1MW'!L90*Control!$C$9</f>
        <v>1012</v>
      </c>
      <c r="M90" s="12">
        <f>'Wind 1MW'!M90*Control!$C$9</f>
        <v>1012</v>
      </c>
      <c r="N90" s="12">
        <f>'Wind 1MW'!N90*Control!$C$9</f>
        <v>1006.8800000000001</v>
      </c>
      <c r="O90" s="12">
        <f>'Wind 1MW'!O90*Control!$C$9</f>
        <v>975.36</v>
      </c>
      <c r="P90" s="12">
        <f>'Wind 1MW'!P90*Control!$C$9</f>
        <v>817.04000000000008</v>
      </c>
      <c r="Q90" s="12">
        <f>'Wind 1MW'!Q90*Control!$C$9</f>
        <v>454.4</v>
      </c>
      <c r="R90" s="12">
        <f>'Wind 1MW'!R90*Control!$C$9</f>
        <v>146</v>
      </c>
      <c r="S90" s="12">
        <f>'Wind 1MW'!S90*Control!$C$9</f>
        <v>107.6</v>
      </c>
      <c r="T90" s="12">
        <f>'Wind 1MW'!T90*Control!$C$9</f>
        <v>362.4</v>
      </c>
      <c r="U90" s="12">
        <f>'Wind 1MW'!U90*Control!$C$9</f>
        <v>876.4799999999999</v>
      </c>
      <c r="V90" s="12">
        <f>'Wind 1MW'!V90*Control!$C$9</f>
        <v>1011.2</v>
      </c>
      <c r="W90" s="12">
        <f>'Wind 1MW'!W90*Control!$C$9</f>
        <v>1012</v>
      </c>
      <c r="X90" s="12">
        <f>'Wind 1MW'!X90*Control!$C$9</f>
        <v>1012</v>
      </c>
      <c r="Y90" s="12">
        <f>'Wind 1MW'!Y90*Control!$C$9</f>
        <v>1012</v>
      </c>
      <c r="Z90" s="12">
        <f>'Wind 1MW'!Z90*Control!$C$9</f>
        <v>1012</v>
      </c>
      <c r="AB90" s="7">
        <f t="shared" si="1"/>
        <v>20937.36</v>
      </c>
    </row>
    <row r="91" spans="2:28" x14ac:dyDescent="0.2">
      <c r="B91" s="6">
        <v>44285</v>
      </c>
      <c r="C91" s="12">
        <f>'Wind 1MW'!C91*Control!$C$9</f>
        <v>1012</v>
      </c>
      <c r="D91" s="12">
        <f>'Wind 1MW'!D91*Control!$C$9</f>
        <v>1012</v>
      </c>
      <c r="E91" s="12">
        <f>'Wind 1MW'!E91*Control!$C$9</f>
        <v>1012</v>
      </c>
      <c r="F91" s="12">
        <f>'Wind 1MW'!F91*Control!$C$9</f>
        <v>1012</v>
      </c>
      <c r="G91" s="12">
        <f>'Wind 1MW'!G91*Control!$C$9</f>
        <v>1012</v>
      </c>
      <c r="H91" s="12">
        <f>'Wind 1MW'!H91*Control!$C$9</f>
        <v>1012</v>
      </c>
      <c r="I91" s="12">
        <f>'Wind 1MW'!I91*Control!$C$9</f>
        <v>1012</v>
      </c>
      <c r="J91" s="12">
        <f>'Wind 1MW'!J91*Control!$C$9</f>
        <v>1012</v>
      </c>
      <c r="K91" s="12">
        <f>'Wind 1MW'!K91*Control!$C$9</f>
        <v>1012</v>
      </c>
      <c r="L91" s="12">
        <f>'Wind 1MW'!L91*Control!$C$9</f>
        <v>1012</v>
      </c>
      <c r="M91" s="12">
        <f>'Wind 1MW'!M91*Control!$C$9</f>
        <v>1011.36</v>
      </c>
      <c r="N91" s="12">
        <f>'Wind 1MW'!N91*Control!$C$9</f>
        <v>1006.8800000000001</v>
      </c>
      <c r="O91" s="12">
        <f>'Wind 1MW'!O91*Control!$C$9</f>
        <v>1005.6</v>
      </c>
      <c r="P91" s="12">
        <f>'Wind 1MW'!P91*Control!$C$9</f>
        <v>994.88000000000011</v>
      </c>
      <c r="Q91" s="12">
        <f>'Wind 1MW'!Q91*Control!$C$9</f>
        <v>974.24</v>
      </c>
      <c r="R91" s="12">
        <f>'Wind 1MW'!R91*Control!$C$9</f>
        <v>889.3599999999999</v>
      </c>
      <c r="S91" s="12">
        <f>'Wind 1MW'!S91*Control!$C$9</f>
        <v>633.28</v>
      </c>
      <c r="T91" s="12">
        <f>'Wind 1MW'!T91*Control!$C$9</f>
        <v>254.24000000000007</v>
      </c>
      <c r="U91" s="12">
        <f>'Wind 1MW'!U91*Control!$C$9</f>
        <v>76.239999999999995</v>
      </c>
      <c r="V91" s="12">
        <f>'Wind 1MW'!V91*Control!$C$9</f>
        <v>117.2</v>
      </c>
      <c r="W91" s="12">
        <f>'Wind 1MW'!W91*Control!$C$9</f>
        <v>281.60000000000002</v>
      </c>
      <c r="X91" s="12">
        <f>'Wind 1MW'!X91*Control!$C$9</f>
        <v>560</v>
      </c>
      <c r="Y91" s="12">
        <f>'Wind 1MW'!Y91*Control!$C$9</f>
        <v>728.96</v>
      </c>
      <c r="Z91" s="12">
        <f>'Wind 1MW'!Z91*Control!$C$9</f>
        <v>812.16000000000008</v>
      </c>
      <c r="AB91" s="7">
        <f t="shared" si="1"/>
        <v>19466.000000000004</v>
      </c>
    </row>
    <row r="92" spans="2:28" x14ac:dyDescent="0.2">
      <c r="B92" s="6">
        <v>44286</v>
      </c>
      <c r="C92" s="12">
        <f>'Wind 1MW'!C92*Control!$C$9</f>
        <v>817.04000000000008</v>
      </c>
      <c r="D92" s="12">
        <f>'Wind 1MW'!D92*Control!$C$9</f>
        <v>817.04000000000008</v>
      </c>
      <c r="E92" s="12">
        <f>'Wind 1MW'!E92*Control!$C$9</f>
        <v>876.4799999999999</v>
      </c>
      <c r="F92" s="12">
        <f>'Wind 1MW'!F92*Control!$C$9</f>
        <v>892.31999999999994</v>
      </c>
      <c r="G92" s="12">
        <f>'Wind 1MW'!G92*Control!$C$9</f>
        <v>974.24</v>
      </c>
      <c r="H92" s="12">
        <f>'Wind 1MW'!H92*Control!$C$9</f>
        <v>1006.72</v>
      </c>
      <c r="I92" s="12">
        <f>'Wind 1MW'!I92*Control!$C$9</f>
        <v>1012</v>
      </c>
      <c r="J92" s="12">
        <f>'Wind 1MW'!J92*Control!$C$9</f>
        <v>1012</v>
      </c>
      <c r="K92" s="12">
        <f>'Wind 1MW'!K92*Control!$C$9</f>
        <v>1012</v>
      </c>
      <c r="L92" s="12">
        <f>'Wind 1MW'!L92*Control!$C$9</f>
        <v>1012</v>
      </c>
      <c r="M92" s="12">
        <f>'Wind 1MW'!M92*Control!$C$9</f>
        <v>1012</v>
      </c>
      <c r="N92" s="12">
        <f>'Wind 1MW'!N92*Control!$C$9</f>
        <v>1011.36</v>
      </c>
      <c r="O92" s="12">
        <f>'Wind 1MW'!O92*Control!$C$9</f>
        <v>995.04000000000019</v>
      </c>
      <c r="P92" s="12">
        <f>'Wind 1MW'!P92*Control!$C$9</f>
        <v>974.24</v>
      </c>
      <c r="Q92" s="12">
        <f>'Wind 1MW'!Q92*Control!$C$9</f>
        <v>926.4</v>
      </c>
      <c r="R92" s="12">
        <f>'Wind 1MW'!R92*Control!$C$9</f>
        <v>817.04000000000008</v>
      </c>
      <c r="S92" s="12">
        <f>'Wind 1MW'!S92*Control!$C$9</f>
        <v>791.68000000000006</v>
      </c>
      <c r="T92" s="12">
        <f>'Wind 1MW'!T92*Control!$C$9</f>
        <v>728.96</v>
      </c>
      <c r="U92" s="12">
        <f>'Wind 1MW'!U92*Control!$C$9</f>
        <v>708.48</v>
      </c>
      <c r="V92" s="12">
        <f>'Wind 1MW'!V92*Control!$C$9</f>
        <v>720.96</v>
      </c>
      <c r="W92" s="12">
        <f>'Wind 1MW'!W92*Control!$C$9</f>
        <v>669.6</v>
      </c>
      <c r="X92" s="12">
        <f>'Wind 1MW'!X92*Control!$C$9</f>
        <v>620.79999999999995</v>
      </c>
      <c r="Y92" s="12">
        <f>'Wind 1MW'!Y92*Control!$C$9</f>
        <v>475.52</v>
      </c>
      <c r="Z92" s="12">
        <f>'Wind 1MW'!Z92*Control!$C$9</f>
        <v>313.91999999999996</v>
      </c>
      <c r="AB92" s="7">
        <f t="shared" si="1"/>
        <v>20197.839999999997</v>
      </c>
    </row>
    <row r="93" spans="2:28" x14ac:dyDescent="0.2">
      <c r="B93" s="6">
        <v>44287</v>
      </c>
      <c r="C93" s="12">
        <f>'Wind 1MW'!C93*Control!$C$9</f>
        <v>178.64000000000001</v>
      </c>
      <c r="D93" s="12">
        <f>'Wind 1MW'!D93*Control!$C$9</f>
        <v>126.8</v>
      </c>
      <c r="E93" s="12">
        <f>'Wind 1MW'!E93*Control!$C$9</f>
        <v>117.2</v>
      </c>
      <c r="F93" s="12">
        <f>'Wind 1MW'!F93*Control!$C$9</f>
        <v>107.6</v>
      </c>
      <c r="G93" s="12">
        <f>'Wind 1MW'!G93*Control!$C$9</f>
        <v>84.08</v>
      </c>
      <c r="H93" s="12">
        <f>'Wind 1MW'!H93*Control!$C$9</f>
        <v>68.400000000000006</v>
      </c>
      <c r="I93" s="12">
        <f>'Wind 1MW'!I93*Control!$C$9</f>
        <v>84.08</v>
      </c>
      <c r="J93" s="12">
        <f>'Wind 1MW'!J93*Control!$C$9</f>
        <v>91.919999999999987</v>
      </c>
      <c r="K93" s="12">
        <f>'Wind 1MW'!K93*Control!$C$9</f>
        <v>61.840000000000011</v>
      </c>
      <c r="L93" s="12">
        <f>'Wind 1MW'!L93*Control!$C$9</f>
        <v>30.479999999999997</v>
      </c>
      <c r="M93" s="12">
        <f>'Wind 1MW'!M93*Control!$C$9</f>
        <v>15.12</v>
      </c>
      <c r="N93" s="12">
        <f>'Wind 1MW'!N93*Control!$C$9</f>
        <v>0</v>
      </c>
      <c r="O93" s="12">
        <f>'Wind 1MW'!O93*Control!$C$9</f>
        <v>0</v>
      </c>
      <c r="P93" s="12">
        <f>'Wind 1MW'!P93*Control!$C$9</f>
        <v>0</v>
      </c>
      <c r="Q93" s="12">
        <f>'Wind 1MW'!Q93*Control!$C$9</f>
        <v>0</v>
      </c>
      <c r="R93" s="12">
        <f>'Wind 1MW'!R93*Control!$C$9</f>
        <v>0</v>
      </c>
      <c r="S93" s="12">
        <f>'Wind 1MW'!S93*Control!$C$9</f>
        <v>0</v>
      </c>
      <c r="T93" s="12">
        <f>'Wind 1MW'!T93*Control!$C$9</f>
        <v>0</v>
      </c>
      <c r="U93" s="12">
        <f>'Wind 1MW'!U93*Control!$C$9</f>
        <v>10</v>
      </c>
      <c r="V93" s="12">
        <f>'Wind 1MW'!V93*Control!$C$9</f>
        <v>42.160000000000004</v>
      </c>
      <c r="W93" s="12">
        <f>'Wind 1MW'!W93*Control!$C$9</f>
        <v>76.239999999999995</v>
      </c>
      <c r="X93" s="12">
        <f>'Wind 1MW'!X93*Control!$C$9</f>
        <v>117.2</v>
      </c>
      <c r="Y93" s="12">
        <f>'Wind 1MW'!Y93*Control!$C$9</f>
        <v>178.64000000000001</v>
      </c>
      <c r="Z93" s="12">
        <f>'Wind 1MW'!Z93*Control!$C$9</f>
        <v>281.60000000000002</v>
      </c>
      <c r="AB93" s="7">
        <f t="shared" si="1"/>
        <v>1672</v>
      </c>
    </row>
    <row r="94" spans="2:28" x14ac:dyDescent="0.2">
      <c r="B94" s="6">
        <v>44288</v>
      </c>
      <c r="C94" s="12">
        <f>'Wind 1MW'!C94*Control!$C$9</f>
        <v>423.84</v>
      </c>
      <c r="D94" s="12">
        <f>'Wind 1MW'!D94*Control!$C$9</f>
        <v>581.91999999999996</v>
      </c>
      <c r="E94" s="12">
        <f>'Wind 1MW'!E94*Control!$C$9</f>
        <v>669.6</v>
      </c>
      <c r="F94" s="12">
        <f>'Wind 1MW'!F94*Control!$C$9</f>
        <v>633.28</v>
      </c>
      <c r="G94" s="12">
        <f>'Wind 1MW'!G94*Control!$C$9</f>
        <v>690.4</v>
      </c>
      <c r="H94" s="12">
        <f>'Wind 1MW'!H94*Control!$C$9</f>
        <v>669.6</v>
      </c>
      <c r="I94" s="12">
        <f>'Wind 1MW'!I94*Control!$C$9</f>
        <v>633.28</v>
      </c>
      <c r="J94" s="12">
        <f>'Wind 1MW'!J94*Control!$C$9</f>
        <v>536.31999999999994</v>
      </c>
      <c r="K94" s="12">
        <f>'Wind 1MW'!K94*Control!$C$9</f>
        <v>536.31999999999994</v>
      </c>
      <c r="L94" s="12">
        <f>'Wind 1MW'!L94*Control!$C$9</f>
        <v>518.24</v>
      </c>
      <c r="M94" s="12">
        <f>'Wind 1MW'!M94*Control!$C$9</f>
        <v>497.43999999999994</v>
      </c>
      <c r="N94" s="12">
        <f>'Wind 1MW'!N94*Control!$C$9</f>
        <v>518.24</v>
      </c>
      <c r="O94" s="12">
        <f>'Wind 1MW'!O94*Control!$C$9</f>
        <v>475.52</v>
      </c>
      <c r="P94" s="12">
        <f>'Wind 1MW'!P94*Control!$C$9</f>
        <v>380.8</v>
      </c>
      <c r="Q94" s="12">
        <f>'Wind 1MW'!Q94*Control!$C$9</f>
        <v>297.76</v>
      </c>
      <c r="R94" s="12">
        <f>'Wind 1MW'!R94*Control!$C$9</f>
        <v>281.60000000000002</v>
      </c>
      <c r="S94" s="12">
        <f>'Wind 1MW'!S94*Control!$C$9</f>
        <v>330.08</v>
      </c>
      <c r="T94" s="12">
        <f>'Wind 1MW'!T94*Control!$C$9</f>
        <v>444.64</v>
      </c>
      <c r="U94" s="12">
        <f>'Wind 1MW'!U94*Control!$C$9</f>
        <v>536.31999999999994</v>
      </c>
      <c r="V94" s="12">
        <f>'Wind 1MW'!V94*Control!$C$9</f>
        <v>475.52</v>
      </c>
      <c r="W94" s="12">
        <f>'Wind 1MW'!W94*Control!$C$9</f>
        <v>330.08</v>
      </c>
      <c r="X94" s="12">
        <f>'Wind 1MW'!X94*Control!$C$9</f>
        <v>254.24000000000007</v>
      </c>
      <c r="Y94" s="12">
        <f>'Wind 1MW'!Y94*Control!$C$9</f>
        <v>201.68</v>
      </c>
      <c r="Z94" s="12">
        <f>'Wind 1MW'!Z94*Control!$C$9</f>
        <v>178.64000000000001</v>
      </c>
      <c r="AB94" s="7">
        <f t="shared" si="1"/>
        <v>11095.359999999997</v>
      </c>
    </row>
    <row r="95" spans="2:28" x14ac:dyDescent="0.2">
      <c r="B95" s="6">
        <v>44289</v>
      </c>
      <c r="C95" s="12">
        <f>'Wind 1MW'!C95*Control!$C$9</f>
        <v>201.68</v>
      </c>
      <c r="D95" s="12">
        <f>'Wind 1MW'!D95*Control!$C$9</f>
        <v>281.60000000000002</v>
      </c>
      <c r="E95" s="12">
        <f>'Wind 1MW'!E95*Control!$C$9</f>
        <v>423.84</v>
      </c>
      <c r="F95" s="12">
        <f>'Wind 1MW'!F95*Control!$C$9</f>
        <v>518.24</v>
      </c>
      <c r="G95" s="12">
        <f>'Wind 1MW'!G95*Control!$C$9</f>
        <v>581.91999999999996</v>
      </c>
      <c r="H95" s="12">
        <f>'Wind 1MW'!H95*Control!$C$9</f>
        <v>620.79999999999995</v>
      </c>
      <c r="I95" s="12">
        <f>'Wind 1MW'!I95*Control!$C$9</f>
        <v>620.79999999999995</v>
      </c>
      <c r="J95" s="12">
        <f>'Wind 1MW'!J95*Control!$C$9</f>
        <v>581.91999999999996</v>
      </c>
      <c r="K95" s="12">
        <f>'Wind 1MW'!K95*Control!$C$9</f>
        <v>560</v>
      </c>
      <c r="L95" s="12">
        <f>'Wind 1MW'!L95*Control!$C$9</f>
        <v>536.31999999999994</v>
      </c>
      <c r="M95" s="12">
        <f>'Wind 1MW'!M95*Control!$C$9</f>
        <v>518.24</v>
      </c>
      <c r="N95" s="12">
        <f>'Wind 1MW'!N95*Control!$C$9</f>
        <v>475.52</v>
      </c>
      <c r="O95" s="12">
        <f>'Wind 1MW'!O95*Control!$C$9</f>
        <v>518.24</v>
      </c>
      <c r="P95" s="12">
        <f>'Wind 1MW'!P95*Control!$C$9</f>
        <v>581.91999999999996</v>
      </c>
      <c r="Q95" s="12">
        <f>'Wind 1MW'!Q95*Control!$C$9</f>
        <v>620.79999999999995</v>
      </c>
      <c r="R95" s="12">
        <f>'Wind 1MW'!R95*Control!$C$9</f>
        <v>602.72</v>
      </c>
      <c r="S95" s="12">
        <f>'Wind 1MW'!S95*Control!$C$9</f>
        <v>602.72</v>
      </c>
      <c r="T95" s="12">
        <f>'Wind 1MW'!T95*Control!$C$9</f>
        <v>560</v>
      </c>
      <c r="U95" s="12">
        <f>'Wind 1MW'!U95*Control!$C$9</f>
        <v>620.79999999999995</v>
      </c>
      <c r="V95" s="12">
        <f>'Wind 1MW'!V95*Control!$C$9</f>
        <v>708.48</v>
      </c>
      <c r="W95" s="12">
        <f>'Wind 1MW'!W95*Control!$C$9</f>
        <v>720.96</v>
      </c>
      <c r="X95" s="12">
        <f>'Wind 1MW'!X95*Control!$C$9</f>
        <v>728.96</v>
      </c>
      <c r="Y95" s="12">
        <f>'Wind 1MW'!Y95*Control!$C$9</f>
        <v>812.16000000000008</v>
      </c>
      <c r="Z95" s="12">
        <f>'Wind 1MW'!Z95*Control!$C$9</f>
        <v>812.16000000000008</v>
      </c>
      <c r="AB95" s="7">
        <f t="shared" si="1"/>
        <v>13810.799999999996</v>
      </c>
    </row>
    <row r="96" spans="2:28" x14ac:dyDescent="0.2">
      <c r="B96" s="6">
        <v>44290</v>
      </c>
      <c r="C96" s="12">
        <f>'Wind 1MW'!C96*Control!$C$9</f>
        <v>804.16000000000008</v>
      </c>
      <c r="D96" s="12">
        <f>'Wind 1MW'!D96*Control!$C$9</f>
        <v>817.04000000000008</v>
      </c>
      <c r="E96" s="12">
        <f>'Wind 1MW'!E96*Control!$C$9</f>
        <v>995.04000000000019</v>
      </c>
      <c r="F96" s="12">
        <f>'Wind 1MW'!F96*Control!$C$9</f>
        <v>1012</v>
      </c>
      <c r="G96" s="12">
        <f>'Wind 1MW'!G96*Control!$C$9</f>
        <v>1012</v>
      </c>
      <c r="H96" s="12">
        <f>'Wind 1MW'!H96*Control!$C$9</f>
        <v>1012</v>
      </c>
      <c r="I96" s="12">
        <f>'Wind 1MW'!I96*Control!$C$9</f>
        <v>1012</v>
      </c>
      <c r="J96" s="12">
        <f>'Wind 1MW'!J96*Control!$C$9</f>
        <v>1012</v>
      </c>
      <c r="K96" s="12">
        <f>'Wind 1MW'!K96*Control!$C$9</f>
        <v>1012</v>
      </c>
      <c r="L96" s="12">
        <f>'Wind 1MW'!L96*Control!$C$9</f>
        <v>1012</v>
      </c>
      <c r="M96" s="12">
        <f>'Wind 1MW'!M96*Control!$C$9</f>
        <v>1012</v>
      </c>
      <c r="N96" s="12">
        <f>'Wind 1MW'!N96*Control!$C$9</f>
        <v>0</v>
      </c>
      <c r="O96" s="12">
        <f>'Wind 1MW'!O96*Control!$C$9</f>
        <v>0</v>
      </c>
      <c r="P96" s="12">
        <f>'Wind 1MW'!P96*Control!$C$9</f>
        <v>1012</v>
      </c>
      <c r="Q96" s="12">
        <f>'Wind 1MW'!Q96*Control!$C$9</f>
        <v>1012</v>
      </c>
      <c r="R96" s="12">
        <f>'Wind 1MW'!R96*Control!$C$9</f>
        <v>1012</v>
      </c>
      <c r="S96" s="12">
        <f>'Wind 1MW'!S96*Control!$C$9</f>
        <v>1012</v>
      </c>
      <c r="T96" s="12">
        <f>'Wind 1MW'!T96*Control!$C$9</f>
        <v>1012</v>
      </c>
      <c r="U96" s="12">
        <f>'Wind 1MW'!U96*Control!$C$9</f>
        <v>1012</v>
      </c>
      <c r="V96" s="12">
        <f>'Wind 1MW'!V96*Control!$C$9</f>
        <v>1012</v>
      </c>
      <c r="W96" s="12">
        <f>'Wind 1MW'!W96*Control!$C$9</f>
        <v>1012</v>
      </c>
      <c r="X96" s="12">
        <f>'Wind 1MW'!X96*Control!$C$9</f>
        <v>1012</v>
      </c>
      <c r="Y96" s="12">
        <f>'Wind 1MW'!Y96*Control!$C$9</f>
        <v>1012</v>
      </c>
      <c r="Z96" s="12">
        <f>'Wind 1MW'!Z96*Control!$C$9</f>
        <v>1012</v>
      </c>
      <c r="AB96" s="7">
        <f t="shared" si="1"/>
        <v>21844.240000000002</v>
      </c>
    </row>
    <row r="97" spans="2:28" x14ac:dyDescent="0.2">
      <c r="B97" s="6">
        <v>44291</v>
      </c>
      <c r="C97" s="12">
        <f>'Wind 1MW'!C97*Control!$C$9</f>
        <v>1012</v>
      </c>
      <c r="D97" s="12">
        <f>'Wind 1MW'!D97*Control!$C$9</f>
        <v>1012</v>
      </c>
      <c r="E97" s="12">
        <f>'Wind 1MW'!E97*Control!$C$9</f>
        <v>1012</v>
      </c>
      <c r="F97" s="12">
        <f>'Wind 1MW'!F97*Control!$C$9</f>
        <v>1012</v>
      </c>
      <c r="G97" s="12">
        <f>'Wind 1MW'!G97*Control!$C$9</f>
        <v>1012</v>
      </c>
      <c r="H97" s="12">
        <f>'Wind 1MW'!H97*Control!$C$9</f>
        <v>1012</v>
      </c>
      <c r="I97" s="12">
        <f>'Wind 1MW'!I97*Control!$C$9</f>
        <v>1012</v>
      </c>
      <c r="J97" s="12">
        <f>'Wind 1MW'!J97*Control!$C$9</f>
        <v>1012</v>
      </c>
      <c r="K97" s="12">
        <f>'Wind 1MW'!K97*Control!$C$9</f>
        <v>1012</v>
      </c>
      <c r="L97" s="12">
        <f>'Wind 1MW'!L97*Control!$C$9</f>
        <v>1012</v>
      </c>
      <c r="M97" s="12">
        <f>'Wind 1MW'!M97*Control!$C$9</f>
        <v>1012</v>
      </c>
      <c r="N97" s="12">
        <f>'Wind 1MW'!N97*Control!$C$9</f>
        <v>1012</v>
      </c>
      <c r="O97" s="12">
        <f>'Wind 1MW'!O97*Control!$C$9</f>
        <v>1012</v>
      </c>
      <c r="P97" s="12">
        <f>'Wind 1MW'!P97*Control!$C$9</f>
        <v>1012</v>
      </c>
      <c r="Q97" s="12">
        <f>'Wind 1MW'!Q97*Control!$C$9</f>
        <v>1012</v>
      </c>
      <c r="R97" s="12">
        <f>'Wind 1MW'!R97*Control!$C$9</f>
        <v>1012</v>
      </c>
      <c r="S97" s="12">
        <f>'Wind 1MW'!S97*Control!$C$9</f>
        <v>1012</v>
      </c>
      <c r="T97" s="12">
        <f>'Wind 1MW'!T97*Control!$C$9</f>
        <v>1012</v>
      </c>
      <c r="U97" s="12">
        <f>'Wind 1MW'!U97*Control!$C$9</f>
        <v>1012</v>
      </c>
      <c r="V97" s="12">
        <f>'Wind 1MW'!V97*Control!$C$9</f>
        <v>1012</v>
      </c>
      <c r="W97" s="12">
        <f>'Wind 1MW'!W97*Control!$C$9</f>
        <v>1012</v>
      </c>
      <c r="X97" s="12">
        <f>'Wind 1MW'!X97*Control!$C$9</f>
        <v>1012</v>
      </c>
      <c r="Y97" s="12">
        <f>'Wind 1MW'!Y97*Control!$C$9</f>
        <v>1012</v>
      </c>
      <c r="Z97" s="12">
        <f>'Wind 1MW'!Z97*Control!$C$9</f>
        <v>1012</v>
      </c>
      <c r="AB97" s="7">
        <f t="shared" si="1"/>
        <v>24288</v>
      </c>
    </row>
    <row r="98" spans="2:28" x14ac:dyDescent="0.2">
      <c r="B98" s="6">
        <v>44292</v>
      </c>
      <c r="C98" s="12">
        <f>'Wind 1MW'!C98*Control!$C$9</f>
        <v>1012</v>
      </c>
      <c r="D98" s="12">
        <f>'Wind 1MW'!D98*Control!$C$9</f>
        <v>1012</v>
      </c>
      <c r="E98" s="12">
        <f>'Wind 1MW'!E98*Control!$C$9</f>
        <v>1012</v>
      </c>
      <c r="F98" s="12">
        <f>'Wind 1MW'!F98*Control!$C$9</f>
        <v>1012</v>
      </c>
      <c r="G98" s="12">
        <f>'Wind 1MW'!G98*Control!$C$9</f>
        <v>1012</v>
      </c>
      <c r="H98" s="12">
        <f>'Wind 1MW'!H98*Control!$C$9</f>
        <v>1012</v>
      </c>
      <c r="I98" s="12">
        <f>'Wind 1MW'!I98*Control!$C$9</f>
        <v>1012</v>
      </c>
      <c r="J98" s="12">
        <f>'Wind 1MW'!J98*Control!$C$9</f>
        <v>1012</v>
      </c>
      <c r="K98" s="12">
        <f>'Wind 1MW'!K98*Control!$C$9</f>
        <v>1012</v>
      </c>
      <c r="L98" s="12">
        <f>'Wind 1MW'!L98*Control!$C$9</f>
        <v>1012</v>
      </c>
      <c r="M98" s="12">
        <f>'Wind 1MW'!M98*Control!$C$9</f>
        <v>1012</v>
      </c>
      <c r="N98" s="12">
        <f>'Wind 1MW'!N98*Control!$C$9</f>
        <v>1012</v>
      </c>
      <c r="O98" s="12">
        <f>'Wind 1MW'!O98*Control!$C$9</f>
        <v>1012</v>
      </c>
      <c r="P98" s="12">
        <f>'Wind 1MW'!P98*Control!$C$9</f>
        <v>1012</v>
      </c>
      <c r="Q98" s="12">
        <f>'Wind 1MW'!Q98*Control!$C$9</f>
        <v>1012</v>
      </c>
      <c r="R98" s="12">
        <f>'Wind 1MW'!R98*Control!$C$9</f>
        <v>1012</v>
      </c>
      <c r="S98" s="12">
        <f>'Wind 1MW'!S98*Control!$C$9</f>
        <v>1012</v>
      </c>
      <c r="T98" s="12">
        <f>'Wind 1MW'!T98*Control!$C$9</f>
        <v>1012</v>
      </c>
      <c r="U98" s="12">
        <f>'Wind 1MW'!U98*Control!$C$9</f>
        <v>1012</v>
      </c>
      <c r="V98" s="12">
        <f>'Wind 1MW'!V98*Control!$C$9</f>
        <v>1012</v>
      </c>
      <c r="W98" s="12">
        <f>'Wind 1MW'!W98*Control!$C$9</f>
        <v>1012</v>
      </c>
      <c r="X98" s="12">
        <f>'Wind 1MW'!X98*Control!$C$9</f>
        <v>1012</v>
      </c>
      <c r="Y98" s="12">
        <f>'Wind 1MW'!Y98*Control!$C$9</f>
        <v>1006.8800000000001</v>
      </c>
      <c r="Z98" s="12">
        <f>'Wind 1MW'!Z98*Control!$C$9</f>
        <v>1006.8800000000001</v>
      </c>
      <c r="AB98" s="7">
        <f t="shared" si="1"/>
        <v>24277.760000000002</v>
      </c>
    </row>
    <row r="99" spans="2:28" x14ac:dyDescent="0.2">
      <c r="B99" s="6">
        <v>44293</v>
      </c>
      <c r="C99" s="12">
        <f>'Wind 1MW'!C99*Control!$C$9</f>
        <v>1006.8800000000001</v>
      </c>
      <c r="D99" s="12">
        <f>'Wind 1MW'!D99*Control!$C$9</f>
        <v>1006.72</v>
      </c>
      <c r="E99" s="12">
        <f>'Wind 1MW'!E99*Control!$C$9</f>
        <v>995.04000000000019</v>
      </c>
      <c r="F99" s="12">
        <f>'Wind 1MW'!F99*Control!$C$9</f>
        <v>1005.6</v>
      </c>
      <c r="G99" s="12">
        <f>'Wind 1MW'!G99*Control!$C$9</f>
        <v>995.04000000000019</v>
      </c>
      <c r="H99" s="12">
        <f>'Wind 1MW'!H99*Control!$C$9</f>
        <v>975.36</v>
      </c>
      <c r="I99" s="12">
        <f>'Wind 1MW'!I99*Control!$C$9</f>
        <v>934.4</v>
      </c>
      <c r="J99" s="12">
        <f>'Wind 1MW'!J99*Control!$C$9</f>
        <v>889.3599999999999</v>
      </c>
      <c r="K99" s="12">
        <f>'Wind 1MW'!K99*Control!$C$9</f>
        <v>884.4799999999999</v>
      </c>
      <c r="L99" s="12">
        <f>'Wind 1MW'!L99*Control!$C$9</f>
        <v>812.16000000000008</v>
      </c>
      <c r="M99" s="12">
        <f>'Wind 1MW'!M99*Control!$C$9</f>
        <v>728.96</v>
      </c>
      <c r="N99" s="12">
        <f>'Wind 1MW'!N99*Control!$C$9</f>
        <v>669.6</v>
      </c>
      <c r="O99" s="12">
        <f>'Wind 1MW'!O99*Control!$C$9</f>
        <v>602.72</v>
      </c>
      <c r="P99" s="12">
        <f>'Wind 1MW'!P99*Control!$C$9</f>
        <v>518.24</v>
      </c>
      <c r="Q99" s="12">
        <f>'Wind 1MW'!Q99*Control!$C$9</f>
        <v>454.4</v>
      </c>
      <c r="R99" s="12">
        <f>'Wind 1MW'!R99*Control!$C$9</f>
        <v>380.8</v>
      </c>
      <c r="S99" s="12">
        <f>'Wind 1MW'!S99*Control!$C$9</f>
        <v>297.76</v>
      </c>
      <c r="T99" s="12">
        <f>'Wind 1MW'!T99*Control!$C$9</f>
        <v>226.88000000000002</v>
      </c>
      <c r="U99" s="12">
        <f>'Wind 1MW'!U99*Control!$C$9</f>
        <v>201.68</v>
      </c>
      <c r="V99" s="12">
        <f>'Wind 1MW'!V99*Control!$C$9</f>
        <v>190.16000000000003</v>
      </c>
      <c r="W99" s="12">
        <f>'Wind 1MW'!W99*Control!$C$9</f>
        <v>267.92000000000007</v>
      </c>
      <c r="X99" s="12">
        <f>'Wind 1MW'!X99*Control!$C$9</f>
        <v>454.4</v>
      </c>
      <c r="Y99" s="12">
        <f>'Wind 1MW'!Y99*Control!$C$9</f>
        <v>690.4</v>
      </c>
      <c r="Z99" s="12">
        <f>'Wind 1MW'!Z99*Control!$C$9</f>
        <v>884.4799999999999</v>
      </c>
      <c r="AB99" s="7">
        <f t="shared" si="1"/>
        <v>16073.439999999997</v>
      </c>
    </row>
    <row r="100" spans="2:28" x14ac:dyDescent="0.2">
      <c r="B100" s="6">
        <v>44294</v>
      </c>
      <c r="C100" s="12">
        <f>'Wind 1MW'!C100*Control!$C$9</f>
        <v>995.04000000000019</v>
      </c>
      <c r="D100" s="12">
        <f>'Wind 1MW'!D100*Control!$C$9</f>
        <v>1012</v>
      </c>
      <c r="E100" s="12">
        <f>'Wind 1MW'!E100*Control!$C$9</f>
        <v>1012</v>
      </c>
      <c r="F100" s="12">
        <f>'Wind 1MW'!F100*Control!$C$9</f>
        <v>1012</v>
      </c>
      <c r="G100" s="12">
        <f>'Wind 1MW'!G100*Control!$C$9</f>
        <v>1012</v>
      </c>
      <c r="H100" s="12">
        <f>'Wind 1MW'!H100*Control!$C$9</f>
        <v>1012</v>
      </c>
      <c r="I100" s="12">
        <f>'Wind 1MW'!I100*Control!$C$9</f>
        <v>1012</v>
      </c>
      <c r="J100" s="12">
        <f>'Wind 1MW'!J100*Control!$C$9</f>
        <v>1012</v>
      </c>
      <c r="K100" s="12">
        <f>'Wind 1MW'!K100*Control!$C$9</f>
        <v>1012</v>
      </c>
      <c r="L100" s="12">
        <f>'Wind 1MW'!L100*Control!$C$9</f>
        <v>1012</v>
      </c>
      <c r="M100" s="12">
        <f>'Wind 1MW'!M100*Control!$C$9</f>
        <v>1012</v>
      </c>
      <c r="N100" s="12">
        <f>'Wind 1MW'!N100*Control!$C$9</f>
        <v>1012</v>
      </c>
      <c r="O100" s="12">
        <f>'Wind 1MW'!O100*Control!$C$9</f>
        <v>1012</v>
      </c>
      <c r="P100" s="12">
        <f>'Wind 1MW'!P100*Control!$C$9</f>
        <v>1012</v>
      </c>
      <c r="Q100" s="12">
        <f>'Wind 1MW'!Q100*Control!$C$9</f>
        <v>1012</v>
      </c>
      <c r="R100" s="12">
        <f>'Wind 1MW'!R100*Control!$C$9</f>
        <v>1012</v>
      </c>
      <c r="S100" s="12">
        <f>'Wind 1MW'!S100*Control!$C$9</f>
        <v>1012</v>
      </c>
      <c r="T100" s="12">
        <f>'Wind 1MW'!T100*Control!$C$9</f>
        <v>1012</v>
      </c>
      <c r="U100" s="12">
        <f>'Wind 1MW'!U100*Control!$C$9</f>
        <v>1012</v>
      </c>
      <c r="V100" s="12">
        <f>'Wind 1MW'!V100*Control!$C$9</f>
        <v>1012</v>
      </c>
      <c r="W100" s="12">
        <f>'Wind 1MW'!W100*Control!$C$9</f>
        <v>1012</v>
      </c>
      <c r="X100" s="12">
        <f>'Wind 1MW'!X100*Control!$C$9</f>
        <v>1012</v>
      </c>
      <c r="Y100" s="12">
        <f>'Wind 1MW'!Y100*Control!$C$9</f>
        <v>1012</v>
      </c>
      <c r="Z100" s="12">
        <f>'Wind 1MW'!Z100*Control!$C$9</f>
        <v>1012</v>
      </c>
      <c r="AB100" s="7">
        <f t="shared" si="1"/>
        <v>24271.040000000001</v>
      </c>
    </row>
    <row r="101" spans="2:28" x14ac:dyDescent="0.2">
      <c r="B101" s="6">
        <v>44295</v>
      </c>
      <c r="C101" s="12">
        <f>'Wind 1MW'!C101*Control!$C$9</f>
        <v>1012</v>
      </c>
      <c r="D101" s="12">
        <f>'Wind 1MW'!D101*Control!$C$9</f>
        <v>1011.36</v>
      </c>
      <c r="E101" s="12">
        <f>'Wind 1MW'!E101*Control!$C$9</f>
        <v>1011.36</v>
      </c>
      <c r="F101" s="12">
        <f>'Wind 1MW'!F101*Control!$C$9</f>
        <v>1011.2</v>
      </c>
      <c r="G101" s="12">
        <f>'Wind 1MW'!G101*Control!$C$9</f>
        <v>1006.72</v>
      </c>
      <c r="H101" s="12">
        <f>'Wind 1MW'!H101*Control!$C$9</f>
        <v>994.88000000000011</v>
      </c>
      <c r="I101" s="12">
        <f>'Wind 1MW'!I101*Control!$C$9</f>
        <v>971.28</v>
      </c>
      <c r="J101" s="12">
        <f>'Wind 1MW'!J101*Control!$C$9</f>
        <v>966.4</v>
      </c>
      <c r="K101" s="12">
        <f>'Wind 1MW'!K101*Control!$C$9</f>
        <v>994.88000000000011</v>
      </c>
      <c r="L101" s="12">
        <f>'Wind 1MW'!L101*Control!$C$9</f>
        <v>995.04000000000019</v>
      </c>
      <c r="M101" s="12">
        <f>'Wind 1MW'!M101*Control!$C$9</f>
        <v>995.04000000000019</v>
      </c>
      <c r="N101" s="12">
        <f>'Wind 1MW'!N101*Control!$C$9</f>
        <v>994.88000000000011</v>
      </c>
      <c r="O101" s="12">
        <f>'Wind 1MW'!O101*Control!$C$9</f>
        <v>975.5200000000001</v>
      </c>
      <c r="P101" s="12">
        <f>'Wind 1MW'!P101*Control!$C$9</f>
        <v>974.24</v>
      </c>
      <c r="Q101" s="12">
        <f>'Wind 1MW'!Q101*Control!$C$9</f>
        <v>971.28</v>
      </c>
      <c r="R101" s="12">
        <f>'Wind 1MW'!R101*Control!$C$9</f>
        <v>942.24</v>
      </c>
      <c r="S101" s="12">
        <f>'Wind 1MW'!S101*Control!$C$9</f>
        <v>926.4</v>
      </c>
      <c r="T101" s="12">
        <f>'Wind 1MW'!T101*Control!$C$9</f>
        <v>804.16000000000008</v>
      </c>
      <c r="U101" s="12">
        <f>'Wind 1MW'!U101*Control!$C$9</f>
        <v>669.6</v>
      </c>
      <c r="V101" s="12">
        <f>'Wind 1MW'!V101*Control!$C$9</f>
        <v>581.91999999999996</v>
      </c>
      <c r="W101" s="12">
        <f>'Wind 1MW'!W101*Control!$C$9</f>
        <v>536.31999999999994</v>
      </c>
      <c r="X101" s="12">
        <f>'Wind 1MW'!X101*Control!$C$9</f>
        <v>497.43999999999994</v>
      </c>
      <c r="Y101" s="12">
        <f>'Wind 1MW'!Y101*Control!$C$9</f>
        <v>497.43999999999994</v>
      </c>
      <c r="Z101" s="12">
        <f>'Wind 1MW'!Z101*Control!$C$9</f>
        <v>475.52</v>
      </c>
      <c r="AB101" s="7">
        <f t="shared" si="1"/>
        <v>20817.119999999995</v>
      </c>
    </row>
    <row r="102" spans="2:28" x14ac:dyDescent="0.2">
      <c r="B102" s="6">
        <v>44296</v>
      </c>
      <c r="C102" s="12">
        <f>'Wind 1MW'!C102*Control!$C$9</f>
        <v>423.84</v>
      </c>
      <c r="D102" s="12">
        <f>'Wind 1MW'!D102*Control!$C$9</f>
        <v>423.84</v>
      </c>
      <c r="E102" s="12">
        <f>'Wind 1MW'!E102*Control!$C$9</f>
        <v>423.84</v>
      </c>
      <c r="F102" s="12">
        <f>'Wind 1MW'!F102*Control!$C$9</f>
        <v>423.84</v>
      </c>
      <c r="G102" s="12">
        <f>'Wind 1MW'!G102*Control!$C$9</f>
        <v>444.64</v>
      </c>
      <c r="H102" s="12">
        <f>'Wind 1MW'!H102*Control!$C$9</f>
        <v>444.64</v>
      </c>
      <c r="I102" s="12">
        <f>'Wind 1MW'!I102*Control!$C$9</f>
        <v>423.84</v>
      </c>
      <c r="J102" s="12">
        <f>'Wind 1MW'!J102*Control!$C$9</f>
        <v>380.8</v>
      </c>
      <c r="K102" s="12">
        <f>'Wind 1MW'!K102*Control!$C$9</f>
        <v>423.84</v>
      </c>
      <c r="L102" s="12">
        <f>'Wind 1MW'!L102*Control!$C$9</f>
        <v>444.64</v>
      </c>
      <c r="M102" s="12">
        <f>'Wind 1MW'!M102*Control!$C$9</f>
        <v>423.84</v>
      </c>
      <c r="N102" s="12">
        <f>'Wind 1MW'!N102*Control!$C$9</f>
        <v>401.91999999999996</v>
      </c>
      <c r="O102" s="12">
        <f>'Wind 1MW'!O102*Control!$C$9</f>
        <v>380.8</v>
      </c>
      <c r="P102" s="12">
        <f>'Wind 1MW'!P102*Control!$C$9</f>
        <v>380.8</v>
      </c>
      <c r="Q102" s="12">
        <f>'Wind 1MW'!Q102*Control!$C$9</f>
        <v>401.91999999999996</v>
      </c>
      <c r="R102" s="12">
        <f>'Wind 1MW'!R102*Control!$C$9</f>
        <v>423.84</v>
      </c>
      <c r="S102" s="12">
        <f>'Wind 1MW'!S102*Control!$C$9</f>
        <v>401.91999999999996</v>
      </c>
      <c r="T102" s="12">
        <f>'Wind 1MW'!T102*Control!$C$9</f>
        <v>346.23999999999995</v>
      </c>
      <c r="U102" s="12">
        <f>'Wind 1MW'!U102*Control!$C$9</f>
        <v>330.08</v>
      </c>
      <c r="V102" s="12">
        <f>'Wind 1MW'!V102*Control!$C$9</f>
        <v>346.23999999999995</v>
      </c>
      <c r="W102" s="12">
        <f>'Wind 1MW'!W102*Control!$C$9</f>
        <v>313.91999999999996</v>
      </c>
      <c r="X102" s="12">
        <f>'Wind 1MW'!X102*Control!$C$9</f>
        <v>267.92000000000007</v>
      </c>
      <c r="Y102" s="12">
        <f>'Wind 1MW'!Y102*Control!$C$9</f>
        <v>240.56000000000003</v>
      </c>
      <c r="Z102" s="12">
        <f>'Wind 1MW'!Z102*Control!$C$9</f>
        <v>240.56000000000003</v>
      </c>
      <c r="AB102" s="7">
        <f t="shared" si="1"/>
        <v>9158.32</v>
      </c>
    </row>
    <row r="103" spans="2:28" x14ac:dyDescent="0.2">
      <c r="B103" s="6">
        <v>44297</v>
      </c>
      <c r="C103" s="12">
        <f>'Wind 1MW'!C103*Control!$C$9</f>
        <v>267.92000000000007</v>
      </c>
      <c r="D103" s="12">
        <f>'Wind 1MW'!D103*Control!$C$9</f>
        <v>297.76</v>
      </c>
      <c r="E103" s="12">
        <f>'Wind 1MW'!E103*Control!$C$9</f>
        <v>330.08</v>
      </c>
      <c r="F103" s="12">
        <f>'Wind 1MW'!F103*Control!$C$9</f>
        <v>346.23999999999995</v>
      </c>
      <c r="G103" s="12">
        <f>'Wind 1MW'!G103*Control!$C$9</f>
        <v>346.23999999999995</v>
      </c>
      <c r="H103" s="12">
        <f>'Wind 1MW'!H103*Control!$C$9</f>
        <v>362.4</v>
      </c>
      <c r="I103" s="12">
        <f>'Wind 1MW'!I103*Control!$C$9</f>
        <v>346.23999999999995</v>
      </c>
      <c r="J103" s="12">
        <f>'Wind 1MW'!J103*Control!$C$9</f>
        <v>313.91999999999996</v>
      </c>
      <c r="K103" s="12">
        <f>'Wind 1MW'!K103*Control!$C$9</f>
        <v>297.76</v>
      </c>
      <c r="L103" s="12">
        <f>'Wind 1MW'!L103*Control!$C$9</f>
        <v>281.60000000000002</v>
      </c>
      <c r="M103" s="12">
        <f>'Wind 1MW'!M103*Control!$C$9</f>
        <v>254.24000000000007</v>
      </c>
      <c r="N103" s="12">
        <f>'Wind 1MW'!N103*Control!$C$9</f>
        <v>226.88000000000002</v>
      </c>
      <c r="O103" s="12">
        <f>'Wind 1MW'!O103*Control!$C$9</f>
        <v>201.68</v>
      </c>
      <c r="P103" s="12">
        <f>'Wind 1MW'!P103*Control!$C$9</f>
        <v>190.16000000000003</v>
      </c>
      <c r="Q103" s="12">
        <f>'Wind 1MW'!Q103*Control!$C$9</f>
        <v>178.64000000000001</v>
      </c>
      <c r="R103" s="12">
        <f>'Wind 1MW'!R103*Control!$C$9</f>
        <v>201.68</v>
      </c>
      <c r="S103" s="12">
        <f>'Wind 1MW'!S103*Control!$C$9</f>
        <v>201.68</v>
      </c>
      <c r="T103" s="12">
        <f>'Wind 1MW'!T103*Control!$C$9</f>
        <v>201.68</v>
      </c>
      <c r="U103" s="12">
        <f>'Wind 1MW'!U103*Control!$C$9</f>
        <v>213.2</v>
      </c>
      <c r="V103" s="12">
        <f>'Wind 1MW'!V103*Control!$C$9</f>
        <v>240.56000000000003</v>
      </c>
      <c r="W103" s="12">
        <f>'Wind 1MW'!W103*Control!$C$9</f>
        <v>254.24000000000007</v>
      </c>
      <c r="X103" s="12">
        <f>'Wind 1MW'!X103*Control!$C$9</f>
        <v>254.24000000000007</v>
      </c>
      <c r="Y103" s="12">
        <f>'Wind 1MW'!Y103*Control!$C$9</f>
        <v>267.92000000000007</v>
      </c>
      <c r="Z103" s="12">
        <f>'Wind 1MW'!Z103*Control!$C$9</f>
        <v>297.76</v>
      </c>
      <c r="AB103" s="7">
        <f t="shared" si="1"/>
        <v>6374.72</v>
      </c>
    </row>
    <row r="104" spans="2:28" x14ac:dyDescent="0.2">
      <c r="B104" s="6">
        <v>44298</v>
      </c>
      <c r="C104" s="12">
        <f>'Wind 1MW'!C104*Control!$C$9</f>
        <v>330.08</v>
      </c>
      <c r="D104" s="12">
        <f>'Wind 1MW'!D104*Control!$C$9</f>
        <v>362.4</v>
      </c>
      <c r="E104" s="12">
        <f>'Wind 1MW'!E104*Control!$C$9</f>
        <v>380.8</v>
      </c>
      <c r="F104" s="12">
        <f>'Wind 1MW'!F104*Control!$C$9</f>
        <v>362.4</v>
      </c>
      <c r="G104" s="12">
        <f>'Wind 1MW'!G104*Control!$C$9</f>
        <v>346.23999999999995</v>
      </c>
      <c r="H104" s="12">
        <f>'Wind 1MW'!H104*Control!$C$9</f>
        <v>330.08</v>
      </c>
      <c r="I104" s="12">
        <f>'Wind 1MW'!I104*Control!$C$9</f>
        <v>297.76</v>
      </c>
      <c r="J104" s="12">
        <f>'Wind 1MW'!J104*Control!$C$9</f>
        <v>240.56000000000003</v>
      </c>
      <c r="K104" s="12">
        <f>'Wind 1MW'!K104*Control!$C$9</f>
        <v>213.2</v>
      </c>
      <c r="L104" s="12">
        <f>'Wind 1MW'!L104*Control!$C$9</f>
        <v>190.16000000000003</v>
      </c>
      <c r="M104" s="12">
        <f>'Wind 1MW'!M104*Control!$C$9</f>
        <v>167.12</v>
      </c>
      <c r="N104" s="12">
        <f>'Wind 1MW'!N104*Control!$C$9</f>
        <v>155.6</v>
      </c>
      <c r="O104" s="12">
        <f>'Wind 1MW'!O104*Control!$C$9</f>
        <v>167.12</v>
      </c>
      <c r="P104" s="12">
        <f>'Wind 1MW'!P104*Control!$C$9</f>
        <v>190.16000000000003</v>
      </c>
      <c r="Q104" s="12">
        <f>'Wind 1MW'!Q104*Control!$C$9</f>
        <v>213.2</v>
      </c>
      <c r="R104" s="12">
        <f>'Wind 1MW'!R104*Control!$C$9</f>
        <v>201.68</v>
      </c>
      <c r="S104" s="12">
        <f>'Wind 1MW'!S104*Control!$C$9</f>
        <v>190.16000000000003</v>
      </c>
      <c r="T104" s="12">
        <f>'Wind 1MW'!T104*Control!$C$9</f>
        <v>178.64000000000001</v>
      </c>
      <c r="U104" s="12">
        <f>'Wind 1MW'!U104*Control!$C$9</f>
        <v>178.64000000000001</v>
      </c>
      <c r="V104" s="12">
        <f>'Wind 1MW'!V104*Control!$C$9</f>
        <v>167.12</v>
      </c>
      <c r="W104" s="12">
        <f>'Wind 1MW'!W104*Control!$C$9</f>
        <v>136.4</v>
      </c>
      <c r="X104" s="12">
        <f>'Wind 1MW'!X104*Control!$C$9</f>
        <v>107.6</v>
      </c>
      <c r="Y104" s="12">
        <f>'Wind 1MW'!Y104*Control!$C$9</f>
        <v>99.759999999999991</v>
      </c>
      <c r="Z104" s="12">
        <f>'Wind 1MW'!Z104*Control!$C$9</f>
        <v>84.08</v>
      </c>
      <c r="AB104" s="7">
        <f t="shared" si="1"/>
        <v>5290.96</v>
      </c>
    </row>
    <row r="105" spans="2:28" x14ac:dyDescent="0.2">
      <c r="B105" s="6">
        <v>44299</v>
      </c>
      <c r="C105" s="12">
        <f>'Wind 1MW'!C105*Control!$C$9</f>
        <v>84.08</v>
      </c>
      <c r="D105" s="12">
        <f>'Wind 1MW'!D105*Control!$C$9</f>
        <v>76.239999999999995</v>
      </c>
      <c r="E105" s="12">
        <f>'Wind 1MW'!E105*Control!$C$9</f>
        <v>68.400000000000006</v>
      </c>
      <c r="F105" s="12">
        <f>'Wind 1MW'!F105*Control!$C$9</f>
        <v>55.280000000000008</v>
      </c>
      <c r="G105" s="12">
        <f>'Wind 1MW'!G105*Control!$C$9</f>
        <v>42.160000000000004</v>
      </c>
      <c r="H105" s="12">
        <f>'Wind 1MW'!H105*Control!$C$9</f>
        <v>30.479999999999997</v>
      </c>
      <c r="I105" s="12">
        <f>'Wind 1MW'!I105*Control!$C$9</f>
        <v>10</v>
      </c>
      <c r="J105" s="12">
        <f>'Wind 1MW'!J105*Control!$C$9</f>
        <v>0</v>
      </c>
      <c r="K105" s="12">
        <f>'Wind 1MW'!K105*Control!$C$9</f>
        <v>0</v>
      </c>
      <c r="L105" s="12">
        <f>'Wind 1MW'!L105*Control!$C$9</f>
        <v>0</v>
      </c>
      <c r="M105" s="12">
        <f>'Wind 1MW'!M105*Control!$C$9</f>
        <v>0</v>
      </c>
      <c r="N105" s="12">
        <f>'Wind 1MW'!N105*Control!$C$9</f>
        <v>0</v>
      </c>
      <c r="O105" s="12">
        <f>'Wind 1MW'!O105*Control!$C$9</f>
        <v>0</v>
      </c>
      <c r="P105" s="12">
        <f>'Wind 1MW'!P105*Control!$C$9</f>
        <v>0</v>
      </c>
      <c r="Q105" s="12">
        <f>'Wind 1MW'!Q105*Control!$C$9</f>
        <v>0</v>
      </c>
      <c r="R105" s="12">
        <f>'Wind 1MW'!R105*Control!$C$9</f>
        <v>0</v>
      </c>
      <c r="S105" s="12">
        <f>'Wind 1MW'!S105*Control!$C$9</f>
        <v>0</v>
      </c>
      <c r="T105" s="12">
        <f>'Wind 1MW'!T105*Control!$C$9</f>
        <v>0</v>
      </c>
      <c r="U105" s="12">
        <f>'Wind 1MW'!U105*Control!$C$9</f>
        <v>0</v>
      </c>
      <c r="V105" s="12">
        <f>'Wind 1MW'!V105*Control!$C$9</f>
        <v>10</v>
      </c>
      <c r="W105" s="12">
        <f>'Wind 1MW'!W105*Control!$C$9</f>
        <v>10</v>
      </c>
      <c r="X105" s="12">
        <f>'Wind 1MW'!X105*Control!$C$9</f>
        <v>0</v>
      </c>
      <c r="Y105" s="12">
        <f>'Wind 1MW'!Y105*Control!$C$9</f>
        <v>0</v>
      </c>
      <c r="Z105" s="12">
        <f>'Wind 1MW'!Z105*Control!$C$9</f>
        <v>15.12</v>
      </c>
      <c r="AB105" s="7">
        <f t="shared" si="1"/>
        <v>401.76000000000005</v>
      </c>
    </row>
    <row r="106" spans="2:28" x14ac:dyDescent="0.2">
      <c r="B106" s="6">
        <v>44300</v>
      </c>
      <c r="C106" s="12">
        <f>'Wind 1MW'!C106*Control!$C$9</f>
        <v>20.239999999999998</v>
      </c>
      <c r="D106" s="12">
        <f>'Wind 1MW'!D106*Control!$C$9</f>
        <v>25.359999999999996</v>
      </c>
      <c r="E106" s="12">
        <f>'Wind 1MW'!E106*Control!$C$9</f>
        <v>25.359999999999996</v>
      </c>
      <c r="F106" s="12">
        <f>'Wind 1MW'!F106*Control!$C$9</f>
        <v>25.359999999999996</v>
      </c>
      <c r="G106" s="12">
        <f>'Wind 1MW'!G106*Control!$C$9</f>
        <v>25.359999999999996</v>
      </c>
      <c r="H106" s="12">
        <f>'Wind 1MW'!H106*Control!$C$9</f>
        <v>30.479999999999997</v>
      </c>
      <c r="I106" s="12">
        <f>'Wind 1MW'!I106*Control!$C$9</f>
        <v>42.160000000000004</v>
      </c>
      <c r="J106" s="12">
        <f>'Wind 1MW'!J106*Control!$C$9</f>
        <v>35.6</v>
      </c>
      <c r="K106" s="12">
        <f>'Wind 1MW'!K106*Control!$C$9</f>
        <v>30.479999999999997</v>
      </c>
      <c r="L106" s="12">
        <f>'Wind 1MW'!L106*Control!$C$9</f>
        <v>25.359999999999996</v>
      </c>
      <c r="M106" s="12">
        <f>'Wind 1MW'!M106*Control!$C$9</f>
        <v>0</v>
      </c>
      <c r="N106" s="12">
        <f>'Wind 1MW'!N106*Control!$C$9</f>
        <v>0</v>
      </c>
      <c r="O106" s="12">
        <f>'Wind 1MW'!O106*Control!$C$9</f>
        <v>0</v>
      </c>
      <c r="P106" s="12">
        <f>'Wind 1MW'!P106*Control!$C$9</f>
        <v>0</v>
      </c>
      <c r="Q106" s="12">
        <f>'Wind 1MW'!Q106*Control!$C$9</f>
        <v>0</v>
      </c>
      <c r="R106" s="12">
        <f>'Wind 1MW'!R106*Control!$C$9</f>
        <v>0</v>
      </c>
      <c r="S106" s="12">
        <f>'Wind 1MW'!S106*Control!$C$9</f>
        <v>0</v>
      </c>
      <c r="T106" s="12">
        <f>'Wind 1MW'!T106*Control!$C$9</f>
        <v>0</v>
      </c>
      <c r="U106" s="12">
        <f>'Wind 1MW'!U106*Control!$C$9</f>
        <v>0</v>
      </c>
      <c r="V106" s="12">
        <f>'Wind 1MW'!V106*Control!$C$9</f>
        <v>0</v>
      </c>
      <c r="W106" s="12">
        <f>'Wind 1MW'!W106*Control!$C$9</f>
        <v>0</v>
      </c>
      <c r="X106" s="12">
        <f>'Wind 1MW'!X106*Control!$C$9</f>
        <v>25.359999999999996</v>
      </c>
      <c r="Y106" s="12">
        <f>'Wind 1MW'!Y106*Control!$C$9</f>
        <v>48.720000000000006</v>
      </c>
      <c r="Z106" s="12">
        <f>'Wind 1MW'!Z106*Control!$C$9</f>
        <v>61.840000000000011</v>
      </c>
      <c r="AB106" s="7">
        <f t="shared" si="1"/>
        <v>421.68000000000006</v>
      </c>
    </row>
    <row r="107" spans="2:28" x14ac:dyDescent="0.2">
      <c r="B107" s="6">
        <v>44301</v>
      </c>
      <c r="C107" s="12">
        <f>'Wind 1MW'!C107*Control!$C$9</f>
        <v>68.400000000000006</v>
      </c>
      <c r="D107" s="12">
        <f>'Wind 1MW'!D107*Control!$C$9</f>
        <v>55.280000000000008</v>
      </c>
      <c r="E107" s="12">
        <f>'Wind 1MW'!E107*Control!$C$9</f>
        <v>30.479999999999997</v>
      </c>
      <c r="F107" s="12">
        <f>'Wind 1MW'!F107*Control!$C$9</f>
        <v>10</v>
      </c>
      <c r="G107" s="12">
        <f>'Wind 1MW'!G107*Control!$C$9</f>
        <v>0</v>
      </c>
      <c r="H107" s="12">
        <f>'Wind 1MW'!H107*Control!$C$9</f>
        <v>0</v>
      </c>
      <c r="I107" s="12">
        <f>'Wind 1MW'!I107*Control!$C$9</f>
        <v>15.12</v>
      </c>
      <c r="J107" s="12">
        <f>'Wind 1MW'!J107*Control!$C$9</f>
        <v>15.12</v>
      </c>
      <c r="K107" s="12">
        <f>'Wind 1MW'!K107*Control!$C$9</f>
        <v>35.6</v>
      </c>
      <c r="L107" s="12">
        <f>'Wind 1MW'!L107*Control!$C$9</f>
        <v>68.400000000000006</v>
      </c>
      <c r="M107" s="12">
        <f>'Wind 1MW'!M107*Control!$C$9</f>
        <v>68.400000000000006</v>
      </c>
      <c r="N107" s="12">
        <f>'Wind 1MW'!N107*Control!$C$9</f>
        <v>61.840000000000011</v>
      </c>
      <c r="O107" s="12">
        <f>'Wind 1MW'!O107*Control!$C$9</f>
        <v>55.280000000000008</v>
      </c>
      <c r="P107" s="12">
        <f>'Wind 1MW'!P107*Control!$C$9</f>
        <v>55.280000000000008</v>
      </c>
      <c r="Q107" s="12">
        <f>'Wind 1MW'!Q107*Control!$C$9</f>
        <v>55.280000000000008</v>
      </c>
      <c r="R107" s="12">
        <f>'Wind 1MW'!R107*Control!$C$9</f>
        <v>68.400000000000006</v>
      </c>
      <c r="S107" s="12">
        <f>'Wind 1MW'!S107*Control!$C$9</f>
        <v>107.6</v>
      </c>
      <c r="T107" s="12">
        <f>'Wind 1MW'!T107*Control!$C$9</f>
        <v>178.64000000000001</v>
      </c>
      <c r="U107" s="12">
        <f>'Wind 1MW'!U107*Control!$C$9</f>
        <v>267.92000000000007</v>
      </c>
      <c r="V107" s="12">
        <f>'Wind 1MW'!V107*Control!$C$9</f>
        <v>380.8</v>
      </c>
      <c r="W107" s="12">
        <f>'Wind 1MW'!W107*Control!$C$9</f>
        <v>475.52</v>
      </c>
      <c r="X107" s="12">
        <f>'Wind 1MW'!X107*Control!$C$9</f>
        <v>536.31999999999994</v>
      </c>
      <c r="Y107" s="12">
        <f>'Wind 1MW'!Y107*Control!$C$9</f>
        <v>581.91999999999996</v>
      </c>
      <c r="Z107" s="12">
        <f>'Wind 1MW'!Z107*Control!$C$9</f>
        <v>602.72</v>
      </c>
      <c r="AB107" s="7">
        <f t="shared" si="1"/>
        <v>3794.3199999999997</v>
      </c>
    </row>
    <row r="108" spans="2:28" x14ac:dyDescent="0.2">
      <c r="B108" s="6">
        <v>44302</v>
      </c>
      <c r="C108" s="12">
        <f>'Wind 1MW'!C108*Control!$C$9</f>
        <v>602.72</v>
      </c>
      <c r="D108" s="12">
        <f>'Wind 1MW'!D108*Control!$C$9</f>
        <v>602.72</v>
      </c>
      <c r="E108" s="12">
        <f>'Wind 1MW'!E108*Control!$C$9</f>
        <v>560</v>
      </c>
      <c r="F108" s="12">
        <f>'Wind 1MW'!F108*Control!$C$9</f>
        <v>497.43999999999994</v>
      </c>
      <c r="G108" s="12">
        <f>'Wind 1MW'!G108*Control!$C$9</f>
        <v>475.52</v>
      </c>
      <c r="H108" s="12">
        <f>'Wind 1MW'!H108*Control!$C$9</f>
        <v>475.52</v>
      </c>
      <c r="I108" s="12">
        <f>'Wind 1MW'!I108*Control!$C$9</f>
        <v>346.23999999999995</v>
      </c>
      <c r="J108" s="12">
        <f>'Wind 1MW'!J108*Control!$C$9</f>
        <v>201.68</v>
      </c>
      <c r="K108" s="12">
        <f>'Wind 1MW'!K108*Control!$C$9</f>
        <v>213.2</v>
      </c>
      <c r="L108" s="12">
        <f>'Wind 1MW'!L108*Control!$C$9</f>
        <v>297.76</v>
      </c>
      <c r="M108" s="12">
        <f>'Wind 1MW'!M108*Control!$C$9</f>
        <v>254.24000000000007</v>
      </c>
      <c r="N108" s="12">
        <f>'Wind 1MW'!N108*Control!$C$9</f>
        <v>190.16000000000003</v>
      </c>
      <c r="O108" s="12">
        <f>'Wind 1MW'!O108*Control!$C$9</f>
        <v>146</v>
      </c>
      <c r="P108" s="12">
        <f>'Wind 1MW'!P108*Control!$C$9</f>
        <v>107.6</v>
      </c>
      <c r="Q108" s="12">
        <f>'Wind 1MW'!Q108*Control!$C$9</f>
        <v>76.239999999999995</v>
      </c>
      <c r="R108" s="12">
        <f>'Wind 1MW'!R108*Control!$C$9</f>
        <v>55.280000000000008</v>
      </c>
      <c r="S108" s="12">
        <f>'Wind 1MW'!S108*Control!$C$9</f>
        <v>42.160000000000004</v>
      </c>
      <c r="T108" s="12">
        <f>'Wind 1MW'!T108*Control!$C$9</f>
        <v>42.160000000000004</v>
      </c>
      <c r="U108" s="12">
        <f>'Wind 1MW'!U108*Control!$C$9</f>
        <v>61.840000000000011</v>
      </c>
      <c r="V108" s="12">
        <f>'Wind 1MW'!V108*Control!$C$9</f>
        <v>99.759999999999991</v>
      </c>
      <c r="W108" s="12">
        <f>'Wind 1MW'!W108*Control!$C$9</f>
        <v>126.8</v>
      </c>
      <c r="X108" s="12">
        <f>'Wind 1MW'!X108*Control!$C$9</f>
        <v>107.6</v>
      </c>
      <c r="Y108" s="12">
        <f>'Wind 1MW'!Y108*Control!$C$9</f>
        <v>76.239999999999995</v>
      </c>
      <c r="Z108" s="12">
        <f>'Wind 1MW'!Z108*Control!$C$9</f>
        <v>55.280000000000008</v>
      </c>
      <c r="AB108" s="7">
        <f t="shared" si="1"/>
        <v>5714.1599999999989</v>
      </c>
    </row>
    <row r="109" spans="2:28" x14ac:dyDescent="0.2">
      <c r="B109" s="6">
        <v>44303</v>
      </c>
      <c r="C109" s="12">
        <f>'Wind 1MW'!C109*Control!$C$9</f>
        <v>48.720000000000006</v>
      </c>
      <c r="D109" s="12">
        <f>'Wind 1MW'!D109*Control!$C$9</f>
        <v>42.160000000000004</v>
      </c>
      <c r="E109" s="12">
        <f>'Wind 1MW'!E109*Control!$C$9</f>
        <v>30.479999999999997</v>
      </c>
      <c r="F109" s="12">
        <f>'Wind 1MW'!F109*Control!$C$9</f>
        <v>42.160000000000004</v>
      </c>
      <c r="G109" s="12">
        <f>'Wind 1MW'!G109*Control!$C$9</f>
        <v>91.919999999999987</v>
      </c>
      <c r="H109" s="12">
        <f>'Wind 1MW'!H109*Control!$C$9</f>
        <v>136.4</v>
      </c>
      <c r="I109" s="12">
        <f>'Wind 1MW'!I109*Control!$C$9</f>
        <v>146</v>
      </c>
      <c r="J109" s="12">
        <f>'Wind 1MW'!J109*Control!$C$9</f>
        <v>84.08</v>
      </c>
      <c r="K109" s="12">
        <f>'Wind 1MW'!K109*Control!$C$9</f>
        <v>99.759999999999991</v>
      </c>
      <c r="L109" s="12">
        <f>'Wind 1MW'!L109*Control!$C$9</f>
        <v>107.6</v>
      </c>
      <c r="M109" s="12">
        <f>'Wind 1MW'!M109*Control!$C$9</f>
        <v>99.759999999999991</v>
      </c>
      <c r="N109" s="12">
        <f>'Wind 1MW'!N109*Control!$C$9</f>
        <v>84.08</v>
      </c>
      <c r="O109" s="12">
        <f>'Wind 1MW'!O109*Control!$C$9</f>
        <v>91.919999999999987</v>
      </c>
      <c r="P109" s="12">
        <f>'Wind 1MW'!P109*Control!$C$9</f>
        <v>117.2</v>
      </c>
      <c r="Q109" s="12">
        <f>'Wind 1MW'!Q109*Control!$C$9</f>
        <v>167.12</v>
      </c>
      <c r="R109" s="12">
        <f>'Wind 1MW'!R109*Control!$C$9</f>
        <v>201.68</v>
      </c>
      <c r="S109" s="12">
        <f>'Wind 1MW'!S109*Control!$C$9</f>
        <v>213.2</v>
      </c>
      <c r="T109" s="12">
        <f>'Wind 1MW'!T109*Control!$C$9</f>
        <v>240.56000000000003</v>
      </c>
      <c r="U109" s="12">
        <f>'Wind 1MW'!U109*Control!$C$9</f>
        <v>330.08</v>
      </c>
      <c r="V109" s="12">
        <f>'Wind 1MW'!V109*Control!$C$9</f>
        <v>454.4</v>
      </c>
      <c r="W109" s="12">
        <f>'Wind 1MW'!W109*Control!$C$9</f>
        <v>581.91999999999996</v>
      </c>
      <c r="X109" s="12">
        <f>'Wind 1MW'!X109*Control!$C$9</f>
        <v>633.28</v>
      </c>
      <c r="Y109" s="12">
        <f>'Wind 1MW'!Y109*Control!$C$9</f>
        <v>669.6</v>
      </c>
      <c r="Z109" s="12">
        <f>'Wind 1MW'!Z109*Control!$C$9</f>
        <v>690.4</v>
      </c>
      <c r="AB109" s="7">
        <f t="shared" si="1"/>
        <v>5404.4800000000005</v>
      </c>
    </row>
    <row r="110" spans="2:28" x14ac:dyDescent="0.2">
      <c r="B110" s="6">
        <v>44304</v>
      </c>
      <c r="C110" s="12">
        <f>'Wind 1MW'!C110*Control!$C$9</f>
        <v>728.96</v>
      </c>
      <c r="D110" s="12">
        <f>'Wind 1MW'!D110*Control!$C$9</f>
        <v>690.4</v>
      </c>
      <c r="E110" s="12">
        <f>'Wind 1MW'!E110*Control!$C$9</f>
        <v>669.6</v>
      </c>
      <c r="F110" s="12">
        <f>'Wind 1MW'!F110*Control!$C$9</f>
        <v>669.6</v>
      </c>
      <c r="G110" s="12">
        <f>'Wind 1MW'!G110*Control!$C$9</f>
        <v>633.28</v>
      </c>
      <c r="H110" s="12">
        <f>'Wind 1MW'!H110*Control!$C$9</f>
        <v>620.79999999999995</v>
      </c>
      <c r="I110" s="12">
        <f>'Wind 1MW'!I110*Control!$C$9</f>
        <v>581.91999999999996</v>
      </c>
      <c r="J110" s="12">
        <f>'Wind 1MW'!J110*Control!$C$9</f>
        <v>560</v>
      </c>
      <c r="K110" s="12">
        <f>'Wind 1MW'!K110*Control!$C$9</f>
        <v>536.31999999999994</v>
      </c>
      <c r="L110" s="12">
        <f>'Wind 1MW'!L110*Control!$C$9</f>
        <v>497.43999999999994</v>
      </c>
      <c r="M110" s="12">
        <f>'Wind 1MW'!M110*Control!$C$9</f>
        <v>454.4</v>
      </c>
      <c r="N110" s="12">
        <f>'Wind 1MW'!N110*Control!$C$9</f>
        <v>401.91999999999996</v>
      </c>
      <c r="O110" s="12">
        <f>'Wind 1MW'!O110*Control!$C$9</f>
        <v>330.08</v>
      </c>
      <c r="P110" s="12">
        <f>'Wind 1MW'!P110*Control!$C$9</f>
        <v>267.92000000000007</v>
      </c>
      <c r="Q110" s="12">
        <f>'Wind 1MW'!Q110*Control!$C$9</f>
        <v>213.2</v>
      </c>
      <c r="R110" s="12">
        <f>'Wind 1MW'!R110*Control!$C$9</f>
        <v>155.6</v>
      </c>
      <c r="S110" s="12">
        <f>'Wind 1MW'!S110*Control!$C$9</f>
        <v>136.4</v>
      </c>
      <c r="T110" s="12">
        <f>'Wind 1MW'!T110*Control!$C$9</f>
        <v>117.2</v>
      </c>
      <c r="U110" s="12">
        <f>'Wind 1MW'!U110*Control!$C$9</f>
        <v>155.6</v>
      </c>
      <c r="V110" s="12">
        <f>'Wind 1MW'!V110*Control!$C$9</f>
        <v>201.68</v>
      </c>
      <c r="W110" s="12">
        <f>'Wind 1MW'!W110*Control!$C$9</f>
        <v>267.92000000000007</v>
      </c>
      <c r="X110" s="12">
        <f>'Wind 1MW'!X110*Control!$C$9</f>
        <v>346.23999999999995</v>
      </c>
      <c r="Y110" s="12">
        <f>'Wind 1MW'!Y110*Control!$C$9</f>
        <v>362.4</v>
      </c>
      <c r="Z110" s="12">
        <f>'Wind 1MW'!Z110*Control!$C$9</f>
        <v>346.23999999999995</v>
      </c>
      <c r="AB110" s="7">
        <f t="shared" si="1"/>
        <v>9945.119999999999</v>
      </c>
    </row>
    <row r="111" spans="2:28" x14ac:dyDescent="0.2">
      <c r="B111" s="6">
        <v>44305</v>
      </c>
      <c r="C111" s="12">
        <f>'Wind 1MW'!C111*Control!$C$9</f>
        <v>313.91999999999996</v>
      </c>
      <c r="D111" s="12">
        <f>'Wind 1MW'!D111*Control!$C$9</f>
        <v>330.08</v>
      </c>
      <c r="E111" s="12">
        <f>'Wind 1MW'!E111*Control!$C$9</f>
        <v>362.4</v>
      </c>
      <c r="F111" s="12">
        <f>'Wind 1MW'!F111*Control!$C$9</f>
        <v>401.91999999999996</v>
      </c>
      <c r="G111" s="12">
        <f>'Wind 1MW'!G111*Control!$C$9</f>
        <v>423.84</v>
      </c>
      <c r="H111" s="12">
        <f>'Wind 1MW'!H111*Control!$C$9</f>
        <v>401.91999999999996</v>
      </c>
      <c r="I111" s="12">
        <f>'Wind 1MW'!I111*Control!$C$9</f>
        <v>362.4</v>
      </c>
      <c r="J111" s="12">
        <f>'Wind 1MW'!J111*Control!$C$9</f>
        <v>330.08</v>
      </c>
      <c r="K111" s="12">
        <f>'Wind 1MW'!K111*Control!$C$9</f>
        <v>444.64</v>
      </c>
      <c r="L111" s="12">
        <f>'Wind 1MW'!L111*Control!$C$9</f>
        <v>518.24</v>
      </c>
      <c r="M111" s="12">
        <f>'Wind 1MW'!M111*Control!$C$9</f>
        <v>560</v>
      </c>
      <c r="N111" s="12">
        <f>'Wind 1MW'!N111*Control!$C$9</f>
        <v>518.24</v>
      </c>
      <c r="O111" s="12">
        <f>'Wind 1MW'!O111*Control!$C$9</f>
        <v>454.4</v>
      </c>
      <c r="P111" s="12">
        <f>'Wind 1MW'!P111*Control!$C$9</f>
        <v>380.8</v>
      </c>
      <c r="Q111" s="12">
        <f>'Wind 1MW'!Q111*Control!$C$9</f>
        <v>297.76</v>
      </c>
      <c r="R111" s="12">
        <f>'Wind 1MW'!R111*Control!$C$9</f>
        <v>226.88000000000002</v>
      </c>
      <c r="S111" s="12">
        <f>'Wind 1MW'!S111*Control!$C$9</f>
        <v>155.6</v>
      </c>
      <c r="T111" s="12">
        <f>'Wind 1MW'!T111*Control!$C$9</f>
        <v>107.6</v>
      </c>
      <c r="U111" s="12">
        <f>'Wind 1MW'!U111*Control!$C$9</f>
        <v>99.759999999999991</v>
      </c>
      <c r="V111" s="12">
        <f>'Wind 1MW'!V111*Control!$C$9</f>
        <v>99.759999999999991</v>
      </c>
      <c r="W111" s="12">
        <f>'Wind 1MW'!W111*Control!$C$9</f>
        <v>107.6</v>
      </c>
      <c r="X111" s="12">
        <f>'Wind 1MW'!X111*Control!$C$9</f>
        <v>126.8</v>
      </c>
      <c r="Y111" s="12">
        <f>'Wind 1MW'!Y111*Control!$C$9</f>
        <v>178.64000000000001</v>
      </c>
      <c r="Z111" s="12">
        <f>'Wind 1MW'!Z111*Control!$C$9</f>
        <v>240.56000000000003</v>
      </c>
      <c r="AB111" s="7">
        <f t="shared" si="1"/>
        <v>7443.840000000002</v>
      </c>
    </row>
    <row r="112" spans="2:28" x14ac:dyDescent="0.2">
      <c r="B112" s="6">
        <v>44306</v>
      </c>
      <c r="C112" s="12">
        <f>'Wind 1MW'!C112*Control!$C$9</f>
        <v>240.56000000000003</v>
      </c>
      <c r="D112" s="12">
        <f>'Wind 1MW'!D112*Control!$C$9</f>
        <v>281.60000000000002</v>
      </c>
      <c r="E112" s="12">
        <f>'Wind 1MW'!E112*Control!$C$9</f>
        <v>313.91999999999996</v>
      </c>
      <c r="F112" s="12">
        <f>'Wind 1MW'!F112*Control!$C$9</f>
        <v>362.4</v>
      </c>
      <c r="G112" s="12">
        <f>'Wind 1MW'!G112*Control!$C$9</f>
        <v>401.91999999999996</v>
      </c>
      <c r="H112" s="12">
        <f>'Wind 1MW'!H112*Control!$C$9</f>
        <v>362.4</v>
      </c>
      <c r="I112" s="12">
        <f>'Wind 1MW'!I112*Control!$C$9</f>
        <v>330.08</v>
      </c>
      <c r="J112" s="12">
        <f>'Wind 1MW'!J112*Control!$C$9</f>
        <v>454.4</v>
      </c>
      <c r="K112" s="12">
        <f>'Wind 1MW'!K112*Control!$C$9</f>
        <v>560</v>
      </c>
      <c r="L112" s="12">
        <f>'Wind 1MW'!L112*Control!$C$9</f>
        <v>581.91999999999996</v>
      </c>
      <c r="M112" s="12">
        <f>'Wind 1MW'!M112*Control!$C$9</f>
        <v>536.31999999999994</v>
      </c>
      <c r="N112" s="12">
        <f>'Wind 1MW'!N112*Control!$C$9</f>
        <v>581.91999999999996</v>
      </c>
      <c r="O112" s="12">
        <f>'Wind 1MW'!O112*Control!$C$9</f>
        <v>669.6</v>
      </c>
      <c r="P112" s="12">
        <f>'Wind 1MW'!P112*Control!$C$9</f>
        <v>728.96</v>
      </c>
      <c r="Q112" s="12">
        <f>'Wind 1MW'!Q112*Control!$C$9</f>
        <v>817.04000000000008</v>
      </c>
      <c r="R112" s="12">
        <f>'Wind 1MW'!R112*Control!$C$9</f>
        <v>934.4</v>
      </c>
      <c r="S112" s="12">
        <f>'Wind 1MW'!S112*Control!$C$9</f>
        <v>974.24</v>
      </c>
      <c r="T112" s="12">
        <f>'Wind 1MW'!T112*Control!$C$9</f>
        <v>975.5200000000001</v>
      </c>
      <c r="U112" s="12">
        <f>'Wind 1MW'!U112*Control!$C$9</f>
        <v>974.24</v>
      </c>
      <c r="V112" s="12">
        <f>'Wind 1MW'!V112*Control!$C$9</f>
        <v>939.28</v>
      </c>
      <c r="W112" s="12">
        <f>'Wind 1MW'!W112*Control!$C$9</f>
        <v>889.3599999999999</v>
      </c>
      <c r="X112" s="12">
        <f>'Wind 1MW'!X112*Control!$C$9</f>
        <v>804.16000000000008</v>
      </c>
      <c r="Y112" s="12">
        <f>'Wind 1MW'!Y112*Control!$C$9</f>
        <v>708.48</v>
      </c>
      <c r="Z112" s="12">
        <f>'Wind 1MW'!Z112*Control!$C$9</f>
        <v>620.79999999999995</v>
      </c>
      <c r="AB112" s="7">
        <f t="shared" si="1"/>
        <v>15043.52</v>
      </c>
    </row>
    <row r="113" spans="2:28" x14ac:dyDescent="0.2">
      <c r="B113" s="6">
        <v>44307</v>
      </c>
      <c r="C113" s="12">
        <f>'Wind 1MW'!C113*Control!$C$9</f>
        <v>518.24</v>
      </c>
      <c r="D113" s="12">
        <f>'Wind 1MW'!D113*Control!$C$9</f>
        <v>401.91999999999996</v>
      </c>
      <c r="E113" s="12">
        <f>'Wind 1MW'!E113*Control!$C$9</f>
        <v>313.91999999999996</v>
      </c>
      <c r="F113" s="12">
        <f>'Wind 1MW'!F113*Control!$C$9</f>
        <v>254.24000000000007</v>
      </c>
      <c r="G113" s="12">
        <f>'Wind 1MW'!G113*Control!$C$9</f>
        <v>213.2</v>
      </c>
      <c r="H113" s="12">
        <f>'Wind 1MW'!H113*Control!$C$9</f>
        <v>167.12</v>
      </c>
      <c r="I113" s="12">
        <f>'Wind 1MW'!I113*Control!$C$9</f>
        <v>91.919999999999987</v>
      </c>
      <c r="J113" s="12">
        <f>'Wind 1MW'!J113*Control!$C$9</f>
        <v>35.6</v>
      </c>
      <c r="K113" s="12">
        <f>'Wind 1MW'!K113*Control!$C$9</f>
        <v>0</v>
      </c>
      <c r="L113" s="12">
        <f>'Wind 1MW'!L113*Control!$C$9</f>
        <v>0</v>
      </c>
      <c r="M113" s="12">
        <f>'Wind 1MW'!M113*Control!$C$9</f>
        <v>0</v>
      </c>
      <c r="N113" s="12">
        <f>'Wind 1MW'!N113*Control!$C$9</f>
        <v>0</v>
      </c>
      <c r="O113" s="12">
        <f>'Wind 1MW'!O113*Control!$C$9</f>
        <v>0</v>
      </c>
      <c r="P113" s="12">
        <f>'Wind 1MW'!P113*Control!$C$9</f>
        <v>0</v>
      </c>
      <c r="Q113" s="12">
        <f>'Wind 1MW'!Q113*Control!$C$9</f>
        <v>0</v>
      </c>
      <c r="R113" s="12">
        <f>'Wind 1MW'!R113*Control!$C$9</f>
        <v>0</v>
      </c>
      <c r="S113" s="12">
        <f>'Wind 1MW'!S113*Control!$C$9</f>
        <v>0</v>
      </c>
      <c r="T113" s="12">
        <f>'Wind 1MW'!T113*Control!$C$9</f>
        <v>0</v>
      </c>
      <c r="U113" s="12">
        <f>'Wind 1MW'!U113*Control!$C$9</f>
        <v>0</v>
      </c>
      <c r="V113" s="12">
        <f>'Wind 1MW'!V113*Control!$C$9</f>
        <v>30.479999999999997</v>
      </c>
      <c r="W113" s="12">
        <f>'Wind 1MW'!W113*Control!$C$9</f>
        <v>35.6</v>
      </c>
      <c r="X113" s="12">
        <f>'Wind 1MW'!X113*Control!$C$9</f>
        <v>15.12</v>
      </c>
      <c r="Y113" s="12">
        <f>'Wind 1MW'!Y113*Control!$C$9</f>
        <v>0</v>
      </c>
      <c r="Z113" s="12">
        <f>'Wind 1MW'!Z113*Control!$C$9</f>
        <v>0</v>
      </c>
      <c r="AB113" s="7">
        <f t="shared" si="1"/>
        <v>2077.3599999999997</v>
      </c>
    </row>
    <row r="114" spans="2:28" x14ac:dyDescent="0.2">
      <c r="B114" s="6">
        <v>44308</v>
      </c>
      <c r="C114" s="12">
        <f>'Wind 1MW'!C114*Control!$C$9</f>
        <v>0</v>
      </c>
      <c r="D114" s="12">
        <f>'Wind 1MW'!D114*Control!$C$9</f>
        <v>0</v>
      </c>
      <c r="E114" s="12">
        <f>'Wind 1MW'!E114*Control!$C$9</f>
        <v>0</v>
      </c>
      <c r="F114" s="12">
        <f>'Wind 1MW'!F114*Control!$C$9</f>
        <v>0</v>
      </c>
      <c r="G114" s="12">
        <f>'Wind 1MW'!G114*Control!$C$9</f>
        <v>0</v>
      </c>
      <c r="H114" s="12">
        <f>'Wind 1MW'!H114*Control!$C$9</f>
        <v>0</v>
      </c>
      <c r="I114" s="12">
        <f>'Wind 1MW'!I114*Control!$C$9</f>
        <v>0</v>
      </c>
      <c r="J114" s="12">
        <f>'Wind 1MW'!J114*Control!$C$9</f>
        <v>0</v>
      </c>
      <c r="K114" s="12">
        <f>'Wind 1MW'!K114*Control!$C$9</f>
        <v>0</v>
      </c>
      <c r="L114" s="12">
        <f>'Wind 1MW'!L114*Control!$C$9</f>
        <v>0</v>
      </c>
      <c r="M114" s="12">
        <f>'Wind 1MW'!M114*Control!$C$9</f>
        <v>0</v>
      </c>
      <c r="N114" s="12">
        <f>'Wind 1MW'!N114*Control!$C$9</f>
        <v>0</v>
      </c>
      <c r="O114" s="12">
        <f>'Wind 1MW'!O114*Control!$C$9</f>
        <v>0</v>
      </c>
      <c r="P114" s="12">
        <f>'Wind 1MW'!P114*Control!$C$9</f>
        <v>15.12</v>
      </c>
      <c r="Q114" s="12">
        <f>'Wind 1MW'!Q114*Control!$C$9</f>
        <v>25.359999999999996</v>
      </c>
      <c r="R114" s="12">
        <f>'Wind 1MW'!R114*Control!$C$9</f>
        <v>30.479999999999997</v>
      </c>
      <c r="S114" s="12">
        <f>'Wind 1MW'!S114*Control!$C$9</f>
        <v>35.6</v>
      </c>
      <c r="T114" s="12">
        <f>'Wind 1MW'!T114*Control!$C$9</f>
        <v>30.479999999999997</v>
      </c>
      <c r="U114" s="12">
        <f>'Wind 1MW'!U114*Control!$C$9</f>
        <v>25.359999999999996</v>
      </c>
      <c r="V114" s="12">
        <f>'Wind 1MW'!V114*Control!$C$9</f>
        <v>35.6</v>
      </c>
      <c r="W114" s="12">
        <f>'Wind 1MW'!W114*Control!$C$9</f>
        <v>35.6</v>
      </c>
      <c r="X114" s="12">
        <f>'Wind 1MW'!X114*Control!$C$9</f>
        <v>20.239999999999998</v>
      </c>
      <c r="Y114" s="12">
        <f>'Wind 1MW'!Y114*Control!$C$9</f>
        <v>0</v>
      </c>
      <c r="Z114" s="12">
        <f>'Wind 1MW'!Z114*Control!$C$9</f>
        <v>0</v>
      </c>
      <c r="AB114" s="7">
        <f t="shared" si="1"/>
        <v>253.83999999999997</v>
      </c>
    </row>
    <row r="115" spans="2:28" x14ac:dyDescent="0.2">
      <c r="B115" s="6">
        <v>44309</v>
      </c>
      <c r="C115" s="12">
        <f>'Wind 1MW'!C115*Control!$C$9</f>
        <v>0</v>
      </c>
      <c r="D115" s="12">
        <f>'Wind 1MW'!D115*Control!$C$9</f>
        <v>0</v>
      </c>
      <c r="E115" s="12">
        <f>'Wind 1MW'!E115*Control!$C$9</f>
        <v>0</v>
      </c>
      <c r="F115" s="12">
        <f>'Wind 1MW'!F115*Control!$C$9</f>
        <v>0</v>
      </c>
      <c r="G115" s="12">
        <f>'Wind 1MW'!G115*Control!$C$9</f>
        <v>0</v>
      </c>
      <c r="H115" s="12">
        <f>'Wind 1MW'!H115*Control!$C$9</f>
        <v>0</v>
      </c>
      <c r="I115" s="12">
        <f>'Wind 1MW'!I115*Control!$C$9</f>
        <v>0</v>
      </c>
      <c r="J115" s="12">
        <f>'Wind 1MW'!J115*Control!$C$9</f>
        <v>0</v>
      </c>
      <c r="K115" s="12">
        <f>'Wind 1MW'!K115*Control!$C$9</f>
        <v>0</v>
      </c>
      <c r="L115" s="12">
        <f>'Wind 1MW'!L115*Control!$C$9</f>
        <v>0</v>
      </c>
      <c r="M115" s="12">
        <f>'Wind 1MW'!M115*Control!$C$9</f>
        <v>0</v>
      </c>
      <c r="N115" s="12">
        <f>'Wind 1MW'!N115*Control!$C$9</f>
        <v>0</v>
      </c>
      <c r="O115" s="12">
        <f>'Wind 1MW'!O115*Control!$C$9</f>
        <v>0</v>
      </c>
      <c r="P115" s="12">
        <f>'Wind 1MW'!P115*Control!$C$9</f>
        <v>30.479999999999997</v>
      </c>
      <c r="Q115" s="12">
        <f>'Wind 1MW'!Q115*Control!$C$9</f>
        <v>55.280000000000008</v>
      </c>
      <c r="R115" s="12">
        <f>'Wind 1MW'!R115*Control!$C$9</f>
        <v>91.919999999999987</v>
      </c>
      <c r="S115" s="12">
        <f>'Wind 1MW'!S115*Control!$C$9</f>
        <v>155.6</v>
      </c>
      <c r="T115" s="12">
        <f>'Wind 1MW'!T115*Control!$C$9</f>
        <v>267.92000000000007</v>
      </c>
      <c r="U115" s="12">
        <f>'Wind 1MW'!U115*Control!$C$9</f>
        <v>362.4</v>
      </c>
      <c r="V115" s="12">
        <f>'Wind 1MW'!V115*Control!$C$9</f>
        <v>475.52</v>
      </c>
      <c r="W115" s="12">
        <f>'Wind 1MW'!W115*Control!$C$9</f>
        <v>518.24</v>
      </c>
      <c r="X115" s="12">
        <f>'Wind 1MW'!X115*Control!$C$9</f>
        <v>518.24</v>
      </c>
      <c r="Y115" s="12">
        <f>'Wind 1MW'!Y115*Control!$C$9</f>
        <v>454.4</v>
      </c>
      <c r="Z115" s="12">
        <f>'Wind 1MW'!Z115*Control!$C$9</f>
        <v>362.4</v>
      </c>
      <c r="AB115" s="7">
        <f t="shared" si="1"/>
        <v>3292.4</v>
      </c>
    </row>
    <row r="116" spans="2:28" x14ac:dyDescent="0.2">
      <c r="B116" s="6">
        <v>44310</v>
      </c>
      <c r="C116" s="12">
        <f>'Wind 1MW'!C116*Control!$C$9</f>
        <v>281.60000000000002</v>
      </c>
      <c r="D116" s="12">
        <f>'Wind 1MW'!D116*Control!$C$9</f>
        <v>201.68</v>
      </c>
      <c r="E116" s="12">
        <f>'Wind 1MW'!E116*Control!$C$9</f>
        <v>146</v>
      </c>
      <c r="F116" s="12">
        <f>'Wind 1MW'!F116*Control!$C$9</f>
        <v>117.2</v>
      </c>
      <c r="G116" s="12">
        <f>'Wind 1MW'!G116*Control!$C$9</f>
        <v>99.759999999999991</v>
      </c>
      <c r="H116" s="12">
        <f>'Wind 1MW'!H116*Control!$C$9</f>
        <v>91.919999999999987</v>
      </c>
      <c r="I116" s="12">
        <f>'Wind 1MW'!I116*Control!$C$9</f>
        <v>61.840000000000011</v>
      </c>
      <c r="J116" s="12">
        <f>'Wind 1MW'!J116*Control!$C$9</f>
        <v>68.400000000000006</v>
      </c>
      <c r="K116" s="12">
        <f>'Wind 1MW'!K116*Control!$C$9</f>
        <v>76.239999999999995</v>
      </c>
      <c r="L116" s="12">
        <f>'Wind 1MW'!L116*Control!$C$9</f>
        <v>76.239999999999995</v>
      </c>
      <c r="M116" s="12">
        <f>'Wind 1MW'!M116*Control!$C$9</f>
        <v>61.840000000000011</v>
      </c>
      <c r="N116" s="12">
        <f>'Wind 1MW'!N116*Control!$C$9</f>
        <v>61.840000000000011</v>
      </c>
      <c r="O116" s="12">
        <f>'Wind 1MW'!O116*Control!$C$9</f>
        <v>55.280000000000008</v>
      </c>
      <c r="P116" s="12">
        <f>'Wind 1MW'!P116*Control!$C$9</f>
        <v>61.840000000000011</v>
      </c>
      <c r="Q116" s="12">
        <f>'Wind 1MW'!Q116*Control!$C$9</f>
        <v>76.239999999999995</v>
      </c>
      <c r="R116" s="12">
        <f>'Wind 1MW'!R116*Control!$C$9</f>
        <v>117.2</v>
      </c>
      <c r="S116" s="12">
        <f>'Wind 1MW'!S116*Control!$C$9</f>
        <v>167.12</v>
      </c>
      <c r="T116" s="12">
        <f>'Wind 1MW'!T116*Control!$C$9</f>
        <v>213.2</v>
      </c>
      <c r="U116" s="12">
        <f>'Wind 1MW'!U116*Control!$C$9</f>
        <v>267.92000000000007</v>
      </c>
      <c r="V116" s="12">
        <f>'Wind 1MW'!V116*Control!$C$9</f>
        <v>297.76</v>
      </c>
      <c r="W116" s="12">
        <f>'Wind 1MW'!W116*Control!$C$9</f>
        <v>313.91999999999996</v>
      </c>
      <c r="X116" s="12">
        <f>'Wind 1MW'!X116*Control!$C$9</f>
        <v>281.60000000000002</v>
      </c>
      <c r="Y116" s="12">
        <f>'Wind 1MW'!Y116*Control!$C$9</f>
        <v>226.88000000000002</v>
      </c>
      <c r="Z116" s="12">
        <f>'Wind 1MW'!Z116*Control!$C$9</f>
        <v>201.68</v>
      </c>
      <c r="AB116" s="7">
        <f t="shared" si="1"/>
        <v>3625.2</v>
      </c>
    </row>
    <row r="117" spans="2:28" x14ac:dyDescent="0.2">
      <c r="B117" s="6">
        <v>44311</v>
      </c>
      <c r="C117" s="12">
        <f>'Wind 1MW'!C117*Control!$C$9</f>
        <v>190.16000000000003</v>
      </c>
      <c r="D117" s="12">
        <f>'Wind 1MW'!D117*Control!$C$9</f>
        <v>155.6</v>
      </c>
      <c r="E117" s="12">
        <f>'Wind 1MW'!E117*Control!$C$9</f>
        <v>107.6</v>
      </c>
      <c r="F117" s="12">
        <f>'Wind 1MW'!F117*Control!$C$9</f>
        <v>91.919999999999987</v>
      </c>
      <c r="G117" s="12">
        <f>'Wind 1MW'!G117*Control!$C$9</f>
        <v>84.08</v>
      </c>
      <c r="H117" s="12">
        <f>'Wind 1MW'!H117*Control!$C$9</f>
        <v>76.239999999999995</v>
      </c>
      <c r="I117" s="12">
        <f>'Wind 1MW'!I117*Control!$C$9</f>
        <v>48.720000000000006</v>
      </c>
      <c r="J117" s="12">
        <f>'Wind 1MW'!J117*Control!$C$9</f>
        <v>42.160000000000004</v>
      </c>
      <c r="K117" s="12">
        <f>'Wind 1MW'!K117*Control!$C$9</f>
        <v>48.720000000000006</v>
      </c>
      <c r="L117" s="12">
        <f>'Wind 1MW'!L117*Control!$C$9</f>
        <v>48.720000000000006</v>
      </c>
      <c r="M117" s="12">
        <f>'Wind 1MW'!M117*Control!$C$9</f>
        <v>30.479999999999997</v>
      </c>
      <c r="N117" s="12">
        <f>'Wind 1MW'!N117*Control!$C$9</f>
        <v>25.359999999999996</v>
      </c>
      <c r="O117" s="12">
        <f>'Wind 1MW'!O117*Control!$C$9</f>
        <v>0</v>
      </c>
      <c r="P117" s="12">
        <f>'Wind 1MW'!P117*Control!$C$9</f>
        <v>0</v>
      </c>
      <c r="Q117" s="12">
        <f>'Wind 1MW'!Q117*Control!$C$9</f>
        <v>0</v>
      </c>
      <c r="R117" s="12">
        <f>'Wind 1MW'!R117*Control!$C$9</f>
        <v>0</v>
      </c>
      <c r="S117" s="12">
        <f>'Wind 1MW'!S117*Control!$C$9</f>
        <v>0</v>
      </c>
      <c r="T117" s="12">
        <f>'Wind 1MW'!T117*Control!$C$9</f>
        <v>0</v>
      </c>
      <c r="U117" s="12">
        <f>'Wind 1MW'!U117*Control!$C$9</f>
        <v>0</v>
      </c>
      <c r="V117" s="12">
        <f>'Wind 1MW'!V117*Control!$C$9</f>
        <v>0</v>
      </c>
      <c r="W117" s="12">
        <f>'Wind 1MW'!W117*Control!$C$9</f>
        <v>0</v>
      </c>
      <c r="X117" s="12">
        <f>'Wind 1MW'!X117*Control!$C$9</f>
        <v>0</v>
      </c>
      <c r="Y117" s="12">
        <f>'Wind 1MW'!Y117*Control!$C$9</f>
        <v>0</v>
      </c>
      <c r="Z117" s="12">
        <f>'Wind 1MW'!Z117*Control!$C$9</f>
        <v>0</v>
      </c>
      <c r="AB117" s="7">
        <f t="shared" si="1"/>
        <v>949.7600000000001</v>
      </c>
    </row>
    <row r="118" spans="2:28" x14ac:dyDescent="0.2">
      <c r="B118" s="6">
        <v>44312</v>
      </c>
      <c r="C118" s="12">
        <f>'Wind 1MW'!C118*Control!$C$9</f>
        <v>10</v>
      </c>
      <c r="D118" s="12">
        <f>'Wind 1MW'!D118*Control!$C$9</f>
        <v>76.239999999999995</v>
      </c>
      <c r="E118" s="12">
        <f>'Wind 1MW'!E118*Control!$C$9</f>
        <v>155.6</v>
      </c>
      <c r="F118" s="12">
        <f>'Wind 1MW'!F118*Control!$C$9</f>
        <v>213.2</v>
      </c>
      <c r="G118" s="12">
        <f>'Wind 1MW'!G118*Control!$C$9</f>
        <v>254.24000000000007</v>
      </c>
      <c r="H118" s="12">
        <f>'Wind 1MW'!H118*Control!$C$9</f>
        <v>254.24000000000007</v>
      </c>
      <c r="I118" s="12">
        <f>'Wind 1MW'!I118*Control!$C$9</f>
        <v>178.64000000000001</v>
      </c>
      <c r="J118" s="12">
        <f>'Wind 1MW'!J118*Control!$C$9</f>
        <v>117.2</v>
      </c>
      <c r="K118" s="12">
        <f>'Wind 1MW'!K118*Control!$C$9</f>
        <v>240.56000000000003</v>
      </c>
      <c r="L118" s="12">
        <f>'Wind 1MW'!L118*Control!$C$9</f>
        <v>444.64</v>
      </c>
      <c r="M118" s="12">
        <f>'Wind 1MW'!M118*Control!$C$9</f>
        <v>475.52</v>
      </c>
      <c r="N118" s="12">
        <f>'Wind 1MW'!N118*Control!$C$9</f>
        <v>444.64</v>
      </c>
      <c r="O118" s="12">
        <f>'Wind 1MW'!O118*Control!$C$9</f>
        <v>313.91999999999996</v>
      </c>
      <c r="P118" s="12">
        <f>'Wind 1MW'!P118*Control!$C$9</f>
        <v>240.56000000000003</v>
      </c>
      <c r="Q118" s="12">
        <f>'Wind 1MW'!Q118*Control!$C$9</f>
        <v>213.2</v>
      </c>
      <c r="R118" s="12">
        <f>'Wind 1MW'!R118*Control!$C$9</f>
        <v>213.2</v>
      </c>
      <c r="S118" s="12">
        <f>'Wind 1MW'!S118*Control!$C$9</f>
        <v>240.56000000000003</v>
      </c>
      <c r="T118" s="12">
        <f>'Wind 1MW'!T118*Control!$C$9</f>
        <v>254.24000000000007</v>
      </c>
      <c r="U118" s="12">
        <f>'Wind 1MW'!U118*Control!$C$9</f>
        <v>213.2</v>
      </c>
      <c r="V118" s="12">
        <f>'Wind 1MW'!V118*Control!$C$9</f>
        <v>226.88000000000002</v>
      </c>
      <c r="W118" s="12">
        <f>'Wind 1MW'!W118*Control!$C$9</f>
        <v>330.08</v>
      </c>
      <c r="X118" s="12">
        <f>'Wind 1MW'!X118*Control!$C$9</f>
        <v>518.24</v>
      </c>
      <c r="Y118" s="12">
        <f>'Wind 1MW'!Y118*Control!$C$9</f>
        <v>720.96</v>
      </c>
      <c r="Z118" s="12">
        <f>'Wind 1MW'!Z118*Control!$C$9</f>
        <v>876.4799999999999</v>
      </c>
      <c r="AB118" s="7">
        <f t="shared" si="1"/>
        <v>7226.2399999999989</v>
      </c>
    </row>
    <row r="119" spans="2:28" x14ac:dyDescent="0.2">
      <c r="B119" s="6">
        <v>44313</v>
      </c>
      <c r="C119" s="12">
        <f>'Wind 1MW'!C119*Control!$C$9</f>
        <v>975.36</v>
      </c>
      <c r="D119" s="12">
        <f>'Wind 1MW'!D119*Control!$C$9</f>
        <v>1006.8800000000001</v>
      </c>
      <c r="E119" s="12">
        <f>'Wind 1MW'!E119*Control!$C$9</f>
        <v>1011.36</v>
      </c>
      <c r="F119" s="12">
        <f>'Wind 1MW'!F119*Control!$C$9</f>
        <v>1011.2</v>
      </c>
      <c r="G119" s="12">
        <f>'Wind 1MW'!G119*Control!$C$9</f>
        <v>1006.8800000000001</v>
      </c>
      <c r="H119" s="12">
        <f>'Wind 1MW'!H119*Control!$C$9</f>
        <v>1005.6</v>
      </c>
      <c r="I119" s="12">
        <f>'Wind 1MW'!I119*Control!$C$9</f>
        <v>995.04000000000019</v>
      </c>
      <c r="J119" s="12">
        <f>'Wind 1MW'!J119*Control!$C$9</f>
        <v>995.04000000000019</v>
      </c>
      <c r="K119" s="12">
        <f>'Wind 1MW'!K119*Control!$C$9</f>
        <v>974.24</v>
      </c>
      <c r="L119" s="12">
        <f>'Wind 1MW'!L119*Control!$C$9</f>
        <v>934.4</v>
      </c>
      <c r="M119" s="12">
        <f>'Wind 1MW'!M119*Control!$C$9</f>
        <v>889.3599999999999</v>
      </c>
      <c r="N119" s="12">
        <f>'Wind 1MW'!N119*Control!$C$9</f>
        <v>817.04000000000008</v>
      </c>
      <c r="O119" s="12">
        <f>'Wind 1MW'!O119*Control!$C$9</f>
        <v>791.68000000000006</v>
      </c>
      <c r="P119" s="12">
        <f>'Wind 1MW'!P119*Control!$C$9</f>
        <v>690.4</v>
      </c>
      <c r="Q119" s="12">
        <f>'Wind 1MW'!Q119*Control!$C$9</f>
        <v>602.72</v>
      </c>
      <c r="R119" s="12">
        <f>'Wind 1MW'!R119*Control!$C$9</f>
        <v>536.31999999999994</v>
      </c>
      <c r="S119" s="12">
        <f>'Wind 1MW'!S119*Control!$C$9</f>
        <v>475.52</v>
      </c>
      <c r="T119" s="12">
        <f>'Wind 1MW'!T119*Control!$C$9</f>
        <v>444.64</v>
      </c>
      <c r="U119" s="12">
        <f>'Wind 1MW'!U119*Control!$C$9</f>
        <v>401.91999999999996</v>
      </c>
      <c r="V119" s="12">
        <f>'Wind 1MW'!V119*Control!$C$9</f>
        <v>380.8</v>
      </c>
      <c r="W119" s="12">
        <f>'Wind 1MW'!W119*Control!$C$9</f>
        <v>475.52</v>
      </c>
      <c r="X119" s="12">
        <f>'Wind 1MW'!X119*Control!$C$9</f>
        <v>518.24</v>
      </c>
      <c r="Y119" s="12">
        <f>'Wind 1MW'!Y119*Control!$C$9</f>
        <v>560</v>
      </c>
      <c r="Z119" s="12">
        <f>'Wind 1MW'!Z119*Control!$C$9</f>
        <v>602.72</v>
      </c>
      <c r="AB119" s="7">
        <f t="shared" si="1"/>
        <v>18102.88</v>
      </c>
    </row>
    <row r="120" spans="2:28" x14ac:dyDescent="0.2">
      <c r="B120" s="6">
        <v>44314</v>
      </c>
      <c r="C120" s="12">
        <f>'Wind 1MW'!C120*Control!$C$9</f>
        <v>620.79999999999995</v>
      </c>
      <c r="D120" s="12">
        <f>'Wind 1MW'!D120*Control!$C$9</f>
        <v>620.79999999999995</v>
      </c>
      <c r="E120" s="12">
        <f>'Wind 1MW'!E120*Control!$C$9</f>
        <v>602.72</v>
      </c>
      <c r="F120" s="12">
        <f>'Wind 1MW'!F120*Control!$C$9</f>
        <v>581.91999999999996</v>
      </c>
      <c r="G120" s="12">
        <f>'Wind 1MW'!G120*Control!$C$9</f>
        <v>536.31999999999994</v>
      </c>
      <c r="H120" s="12">
        <f>'Wind 1MW'!H120*Control!$C$9</f>
        <v>497.43999999999994</v>
      </c>
      <c r="I120" s="12">
        <f>'Wind 1MW'!I120*Control!$C$9</f>
        <v>423.84</v>
      </c>
      <c r="J120" s="12">
        <f>'Wind 1MW'!J120*Control!$C$9</f>
        <v>380.8</v>
      </c>
      <c r="K120" s="12">
        <f>'Wind 1MW'!K120*Control!$C$9</f>
        <v>330.08</v>
      </c>
      <c r="L120" s="12">
        <f>'Wind 1MW'!L120*Control!$C$9</f>
        <v>297.76</v>
      </c>
      <c r="M120" s="12">
        <f>'Wind 1MW'!M120*Control!$C$9</f>
        <v>281.60000000000002</v>
      </c>
      <c r="N120" s="12">
        <f>'Wind 1MW'!N120*Control!$C$9</f>
        <v>254.24000000000007</v>
      </c>
      <c r="O120" s="12">
        <f>'Wind 1MW'!O120*Control!$C$9</f>
        <v>226.88000000000002</v>
      </c>
      <c r="P120" s="12">
        <f>'Wind 1MW'!P120*Control!$C$9</f>
        <v>201.68</v>
      </c>
      <c r="Q120" s="12">
        <f>'Wind 1MW'!Q120*Control!$C$9</f>
        <v>167.12</v>
      </c>
      <c r="R120" s="12">
        <f>'Wind 1MW'!R120*Control!$C$9</f>
        <v>155.6</v>
      </c>
      <c r="S120" s="12">
        <f>'Wind 1MW'!S120*Control!$C$9</f>
        <v>146</v>
      </c>
      <c r="T120" s="12">
        <f>'Wind 1MW'!T120*Control!$C$9</f>
        <v>146</v>
      </c>
      <c r="U120" s="12">
        <f>'Wind 1MW'!U120*Control!$C$9</f>
        <v>146</v>
      </c>
      <c r="V120" s="12">
        <f>'Wind 1MW'!V120*Control!$C$9</f>
        <v>136.4</v>
      </c>
      <c r="W120" s="12">
        <f>'Wind 1MW'!W120*Control!$C$9</f>
        <v>136.4</v>
      </c>
      <c r="X120" s="12">
        <f>'Wind 1MW'!X120*Control!$C$9</f>
        <v>136.4</v>
      </c>
      <c r="Y120" s="12">
        <f>'Wind 1MW'!Y120*Control!$C$9</f>
        <v>155.6</v>
      </c>
      <c r="Z120" s="12">
        <f>'Wind 1MW'!Z120*Control!$C$9</f>
        <v>178.64000000000001</v>
      </c>
      <c r="AB120" s="7">
        <f t="shared" si="1"/>
        <v>7361.04</v>
      </c>
    </row>
    <row r="121" spans="2:28" x14ac:dyDescent="0.2">
      <c r="B121" s="6">
        <v>44315</v>
      </c>
      <c r="C121" s="12">
        <f>'Wind 1MW'!C121*Control!$C$9</f>
        <v>201.68</v>
      </c>
      <c r="D121" s="12">
        <f>'Wind 1MW'!D121*Control!$C$9</f>
        <v>226.88000000000002</v>
      </c>
      <c r="E121" s="12">
        <f>'Wind 1MW'!E121*Control!$C$9</f>
        <v>281.60000000000002</v>
      </c>
      <c r="F121" s="12">
        <f>'Wind 1MW'!F121*Control!$C$9</f>
        <v>330.08</v>
      </c>
      <c r="G121" s="12">
        <f>'Wind 1MW'!G121*Control!$C$9</f>
        <v>380.8</v>
      </c>
      <c r="H121" s="12">
        <f>'Wind 1MW'!H121*Control!$C$9</f>
        <v>444.64</v>
      </c>
      <c r="I121" s="12">
        <f>'Wind 1MW'!I121*Control!$C$9</f>
        <v>536.31999999999994</v>
      </c>
      <c r="J121" s="12">
        <f>'Wind 1MW'!J121*Control!$C$9</f>
        <v>620.79999999999995</v>
      </c>
      <c r="K121" s="12">
        <f>'Wind 1MW'!K121*Control!$C$9</f>
        <v>690.4</v>
      </c>
      <c r="L121" s="12">
        <f>'Wind 1MW'!L121*Control!$C$9</f>
        <v>728.96</v>
      </c>
      <c r="M121" s="12">
        <f>'Wind 1MW'!M121*Control!$C$9</f>
        <v>791.68000000000006</v>
      </c>
      <c r="N121" s="12">
        <f>'Wind 1MW'!N121*Control!$C$9</f>
        <v>804.16000000000008</v>
      </c>
      <c r="O121" s="12">
        <f>'Wind 1MW'!O121*Control!$C$9</f>
        <v>817.04000000000008</v>
      </c>
      <c r="P121" s="12">
        <f>'Wind 1MW'!P121*Control!$C$9</f>
        <v>876.4799999999999</v>
      </c>
      <c r="Q121" s="12">
        <f>'Wind 1MW'!Q121*Control!$C$9</f>
        <v>876.4799999999999</v>
      </c>
      <c r="R121" s="12">
        <f>'Wind 1MW'!R121*Control!$C$9</f>
        <v>876.4799999999999</v>
      </c>
      <c r="S121" s="12">
        <f>'Wind 1MW'!S121*Control!$C$9</f>
        <v>876.4799999999999</v>
      </c>
      <c r="T121" s="12">
        <f>'Wind 1MW'!T121*Control!$C$9</f>
        <v>876.4799999999999</v>
      </c>
      <c r="U121" s="12">
        <f>'Wind 1MW'!U121*Control!$C$9</f>
        <v>804.16000000000008</v>
      </c>
      <c r="V121" s="12">
        <f>'Wind 1MW'!V121*Control!$C$9</f>
        <v>728.96</v>
      </c>
      <c r="W121" s="12">
        <f>'Wind 1MW'!W121*Control!$C$9</f>
        <v>690.4</v>
      </c>
      <c r="X121" s="12">
        <f>'Wind 1MW'!X121*Control!$C$9</f>
        <v>620.79999999999995</v>
      </c>
      <c r="Y121" s="12">
        <f>'Wind 1MW'!Y121*Control!$C$9</f>
        <v>536.31999999999994</v>
      </c>
      <c r="Z121" s="12">
        <f>'Wind 1MW'!Z121*Control!$C$9</f>
        <v>423.84</v>
      </c>
      <c r="AB121" s="7">
        <f t="shared" si="1"/>
        <v>15041.919999999996</v>
      </c>
    </row>
    <row r="122" spans="2:28" x14ac:dyDescent="0.2">
      <c r="B122" s="6">
        <v>44316</v>
      </c>
      <c r="C122" s="12">
        <f>'Wind 1MW'!C122*Control!$C$9</f>
        <v>362.4</v>
      </c>
      <c r="D122" s="12">
        <f>'Wind 1MW'!D122*Control!$C$9</f>
        <v>313.91999999999996</v>
      </c>
      <c r="E122" s="12">
        <f>'Wind 1MW'!E122*Control!$C$9</f>
        <v>297.76</v>
      </c>
      <c r="F122" s="12">
        <f>'Wind 1MW'!F122*Control!$C$9</f>
        <v>281.60000000000002</v>
      </c>
      <c r="G122" s="12">
        <f>'Wind 1MW'!G122*Control!$C$9</f>
        <v>281.60000000000002</v>
      </c>
      <c r="H122" s="12">
        <f>'Wind 1MW'!H122*Control!$C$9</f>
        <v>267.92000000000007</v>
      </c>
      <c r="I122" s="12">
        <f>'Wind 1MW'!I122*Control!$C$9</f>
        <v>213.2</v>
      </c>
      <c r="J122" s="12">
        <f>'Wind 1MW'!J122*Control!$C$9</f>
        <v>201.68</v>
      </c>
      <c r="K122" s="12">
        <f>'Wind 1MW'!K122*Control!$C$9</f>
        <v>155.6</v>
      </c>
      <c r="L122" s="12">
        <f>'Wind 1MW'!L122*Control!$C$9</f>
        <v>126.8</v>
      </c>
      <c r="M122" s="12">
        <f>'Wind 1MW'!M122*Control!$C$9</f>
        <v>117.2</v>
      </c>
      <c r="N122" s="12">
        <f>'Wind 1MW'!N122*Control!$C$9</f>
        <v>107.6</v>
      </c>
      <c r="O122" s="12">
        <f>'Wind 1MW'!O122*Control!$C$9</f>
        <v>107.6</v>
      </c>
      <c r="P122" s="12">
        <f>'Wind 1MW'!P122*Control!$C$9</f>
        <v>107.6</v>
      </c>
      <c r="Q122" s="12">
        <f>'Wind 1MW'!Q122*Control!$C$9</f>
        <v>117.2</v>
      </c>
      <c r="R122" s="12">
        <f>'Wind 1MW'!R122*Control!$C$9</f>
        <v>126.8</v>
      </c>
      <c r="S122" s="12">
        <f>'Wind 1MW'!S122*Control!$C$9</f>
        <v>126.8</v>
      </c>
      <c r="T122" s="12">
        <f>'Wind 1MW'!T122*Control!$C$9</f>
        <v>126.8</v>
      </c>
      <c r="U122" s="12">
        <f>'Wind 1MW'!U122*Control!$C$9</f>
        <v>107.6</v>
      </c>
      <c r="V122" s="12">
        <f>'Wind 1MW'!V122*Control!$C$9</f>
        <v>91.919999999999987</v>
      </c>
      <c r="W122" s="12">
        <f>'Wind 1MW'!W122*Control!$C$9</f>
        <v>76.239999999999995</v>
      </c>
      <c r="X122" s="12">
        <f>'Wind 1MW'!X122*Control!$C$9</f>
        <v>55.280000000000008</v>
      </c>
      <c r="Y122" s="12">
        <f>'Wind 1MW'!Y122*Control!$C$9</f>
        <v>30.479999999999997</v>
      </c>
      <c r="Z122" s="12">
        <f>'Wind 1MW'!Z122*Control!$C$9</f>
        <v>20.239999999999998</v>
      </c>
      <c r="AB122" s="7">
        <f t="shared" si="1"/>
        <v>3821.8399999999997</v>
      </c>
    </row>
    <row r="123" spans="2:28" x14ac:dyDescent="0.2">
      <c r="B123" s="6">
        <v>44317</v>
      </c>
      <c r="C123" s="12">
        <f>'Wind 1MW'!C123*Control!$C$9</f>
        <v>0</v>
      </c>
      <c r="D123" s="12">
        <f>'Wind 1MW'!D123*Control!$C$9</f>
        <v>0</v>
      </c>
      <c r="E123" s="12">
        <f>'Wind 1MW'!E123*Control!$C$9</f>
        <v>0</v>
      </c>
      <c r="F123" s="12">
        <f>'Wind 1MW'!F123*Control!$C$9</f>
        <v>0</v>
      </c>
      <c r="G123" s="12">
        <f>'Wind 1MW'!G123*Control!$C$9</f>
        <v>0</v>
      </c>
      <c r="H123" s="12">
        <f>'Wind 1MW'!H123*Control!$C$9</f>
        <v>0</v>
      </c>
      <c r="I123" s="12">
        <f>'Wind 1MW'!I123*Control!$C$9</f>
        <v>0</v>
      </c>
      <c r="J123" s="12">
        <f>'Wind 1MW'!J123*Control!$C$9</f>
        <v>0</v>
      </c>
      <c r="K123" s="12">
        <f>'Wind 1MW'!K123*Control!$C$9</f>
        <v>0</v>
      </c>
      <c r="L123" s="12">
        <f>'Wind 1MW'!L123*Control!$C$9</f>
        <v>0</v>
      </c>
      <c r="M123" s="12">
        <f>'Wind 1MW'!M123*Control!$C$9</f>
        <v>0</v>
      </c>
      <c r="N123" s="12">
        <f>'Wind 1MW'!N123*Control!$C$9</f>
        <v>0</v>
      </c>
      <c r="O123" s="12">
        <f>'Wind 1MW'!O123*Control!$C$9</f>
        <v>0</v>
      </c>
      <c r="P123" s="12">
        <f>'Wind 1MW'!P123*Control!$C$9</f>
        <v>0</v>
      </c>
      <c r="Q123" s="12">
        <f>'Wind 1MW'!Q123*Control!$C$9</f>
        <v>0</v>
      </c>
      <c r="R123" s="12">
        <f>'Wind 1MW'!R123*Control!$C$9</f>
        <v>20.239999999999998</v>
      </c>
      <c r="S123" s="12">
        <f>'Wind 1MW'!S123*Control!$C$9</f>
        <v>20.239999999999998</v>
      </c>
      <c r="T123" s="12">
        <f>'Wind 1MW'!T123*Control!$C$9</f>
        <v>20.239999999999998</v>
      </c>
      <c r="U123" s="12">
        <f>'Wind 1MW'!U123*Control!$C$9</f>
        <v>15.12</v>
      </c>
      <c r="V123" s="12">
        <f>'Wind 1MW'!V123*Control!$C$9</f>
        <v>15.12</v>
      </c>
      <c r="W123" s="12">
        <f>'Wind 1MW'!W123*Control!$C$9</f>
        <v>0</v>
      </c>
      <c r="X123" s="12">
        <f>'Wind 1MW'!X123*Control!$C$9</f>
        <v>0</v>
      </c>
      <c r="Y123" s="12">
        <f>'Wind 1MW'!Y123*Control!$C$9</f>
        <v>0</v>
      </c>
      <c r="Z123" s="12">
        <f>'Wind 1MW'!Z123*Control!$C$9</f>
        <v>0</v>
      </c>
      <c r="AB123" s="7">
        <f t="shared" si="1"/>
        <v>90.960000000000008</v>
      </c>
    </row>
    <row r="124" spans="2:28" x14ac:dyDescent="0.2">
      <c r="B124" s="6">
        <v>44318</v>
      </c>
      <c r="C124" s="12">
        <f>'Wind 1MW'!C124*Control!$C$9</f>
        <v>0</v>
      </c>
      <c r="D124" s="12">
        <f>'Wind 1MW'!D124*Control!$C$9</f>
        <v>0</v>
      </c>
      <c r="E124" s="12">
        <f>'Wind 1MW'!E124*Control!$C$9</f>
        <v>0</v>
      </c>
      <c r="F124" s="12">
        <f>'Wind 1MW'!F124*Control!$C$9</f>
        <v>0</v>
      </c>
      <c r="G124" s="12">
        <f>'Wind 1MW'!G124*Control!$C$9</f>
        <v>0</v>
      </c>
      <c r="H124" s="12">
        <f>'Wind 1MW'!H124*Control!$C$9</f>
        <v>0</v>
      </c>
      <c r="I124" s="12">
        <f>'Wind 1MW'!I124*Control!$C$9</f>
        <v>0</v>
      </c>
      <c r="J124" s="12">
        <f>'Wind 1MW'!J124*Control!$C$9</f>
        <v>0</v>
      </c>
      <c r="K124" s="12">
        <f>'Wind 1MW'!K124*Control!$C$9</f>
        <v>0</v>
      </c>
      <c r="L124" s="12">
        <f>'Wind 1MW'!L124*Control!$C$9</f>
        <v>0</v>
      </c>
      <c r="M124" s="12">
        <f>'Wind 1MW'!M124*Control!$C$9</f>
        <v>0</v>
      </c>
      <c r="N124" s="12">
        <f>'Wind 1MW'!N124*Control!$C$9</f>
        <v>0</v>
      </c>
      <c r="O124" s="12">
        <f>'Wind 1MW'!O124*Control!$C$9</f>
        <v>0</v>
      </c>
      <c r="P124" s="12">
        <f>'Wind 1MW'!P124*Control!$C$9</f>
        <v>0</v>
      </c>
      <c r="Q124" s="12">
        <f>'Wind 1MW'!Q124*Control!$C$9</f>
        <v>10</v>
      </c>
      <c r="R124" s="12">
        <f>'Wind 1MW'!R124*Control!$C$9</f>
        <v>15.12</v>
      </c>
      <c r="S124" s="12">
        <f>'Wind 1MW'!S124*Control!$C$9</f>
        <v>10</v>
      </c>
      <c r="T124" s="12">
        <f>'Wind 1MW'!T124*Control!$C$9</f>
        <v>0</v>
      </c>
      <c r="U124" s="12">
        <f>'Wind 1MW'!U124*Control!$C$9</f>
        <v>0</v>
      </c>
      <c r="V124" s="12">
        <f>'Wind 1MW'!V124*Control!$C$9</f>
        <v>0</v>
      </c>
      <c r="W124" s="12">
        <f>'Wind 1MW'!W124*Control!$C$9</f>
        <v>0</v>
      </c>
      <c r="X124" s="12">
        <f>'Wind 1MW'!X124*Control!$C$9</f>
        <v>0</v>
      </c>
      <c r="Y124" s="12">
        <f>'Wind 1MW'!Y124*Control!$C$9</f>
        <v>0</v>
      </c>
      <c r="Z124" s="12">
        <f>'Wind 1MW'!Z124*Control!$C$9</f>
        <v>0</v>
      </c>
      <c r="AB124" s="7">
        <f t="shared" si="1"/>
        <v>35.119999999999997</v>
      </c>
    </row>
    <row r="125" spans="2:28" x14ac:dyDescent="0.2">
      <c r="B125" s="6">
        <v>44319</v>
      </c>
      <c r="C125" s="12">
        <f>'Wind 1MW'!C125*Control!$C$9</f>
        <v>0</v>
      </c>
      <c r="D125" s="12">
        <f>'Wind 1MW'!D125*Control!$C$9</f>
        <v>0</v>
      </c>
      <c r="E125" s="12">
        <f>'Wind 1MW'!E125*Control!$C$9</f>
        <v>0</v>
      </c>
      <c r="F125" s="12">
        <f>'Wind 1MW'!F125*Control!$C$9</f>
        <v>0</v>
      </c>
      <c r="G125" s="12">
        <f>'Wind 1MW'!G125*Control!$C$9</f>
        <v>0</v>
      </c>
      <c r="H125" s="12">
        <f>'Wind 1MW'!H125*Control!$C$9</f>
        <v>0</v>
      </c>
      <c r="I125" s="12">
        <f>'Wind 1MW'!I125*Control!$C$9</f>
        <v>25.359999999999996</v>
      </c>
      <c r="J125" s="12">
        <f>'Wind 1MW'!J125*Control!$C$9</f>
        <v>76.239999999999995</v>
      </c>
      <c r="K125" s="12">
        <f>'Wind 1MW'!K125*Control!$C$9</f>
        <v>155.6</v>
      </c>
      <c r="L125" s="12">
        <f>'Wind 1MW'!L125*Control!$C$9</f>
        <v>254.24000000000007</v>
      </c>
      <c r="M125" s="12">
        <f>'Wind 1MW'!M125*Control!$C$9</f>
        <v>401.91999999999996</v>
      </c>
      <c r="N125" s="12">
        <f>'Wind 1MW'!N125*Control!$C$9</f>
        <v>581.91999999999996</v>
      </c>
      <c r="O125" s="12">
        <f>'Wind 1MW'!O125*Control!$C$9</f>
        <v>728.96</v>
      </c>
      <c r="P125" s="12">
        <f>'Wind 1MW'!P125*Control!$C$9</f>
        <v>876.4799999999999</v>
      </c>
      <c r="Q125" s="12">
        <f>'Wind 1MW'!Q125*Control!$C$9</f>
        <v>939.28</v>
      </c>
      <c r="R125" s="12">
        <f>'Wind 1MW'!R125*Control!$C$9</f>
        <v>975.5200000000001</v>
      </c>
      <c r="S125" s="12">
        <f>'Wind 1MW'!S125*Control!$C$9</f>
        <v>1005.6</v>
      </c>
      <c r="T125" s="12">
        <f>'Wind 1MW'!T125*Control!$C$9</f>
        <v>1005.6</v>
      </c>
      <c r="U125" s="12">
        <f>'Wind 1MW'!U125*Control!$C$9</f>
        <v>995.04000000000019</v>
      </c>
      <c r="V125" s="12">
        <f>'Wind 1MW'!V125*Control!$C$9</f>
        <v>994.88000000000011</v>
      </c>
      <c r="W125" s="12">
        <f>'Wind 1MW'!W125*Control!$C$9</f>
        <v>995.04000000000019</v>
      </c>
      <c r="X125" s="12">
        <f>'Wind 1MW'!X125*Control!$C$9</f>
        <v>1006.8800000000001</v>
      </c>
      <c r="Y125" s="12">
        <f>'Wind 1MW'!Y125*Control!$C$9</f>
        <v>1011.36</v>
      </c>
      <c r="Z125" s="12">
        <f>'Wind 1MW'!Z125*Control!$C$9</f>
        <v>1012</v>
      </c>
      <c r="AB125" s="7">
        <f t="shared" si="1"/>
        <v>13041.920000000002</v>
      </c>
    </row>
    <row r="126" spans="2:28" x14ac:dyDescent="0.2">
      <c r="B126" s="6">
        <v>44320</v>
      </c>
      <c r="C126" s="12">
        <f>'Wind 1MW'!C126*Control!$C$9</f>
        <v>1012</v>
      </c>
      <c r="D126" s="12">
        <f>'Wind 1MW'!D126*Control!$C$9</f>
        <v>1012</v>
      </c>
      <c r="E126" s="12">
        <f>'Wind 1MW'!E126*Control!$C$9</f>
        <v>1012</v>
      </c>
      <c r="F126" s="12">
        <f>'Wind 1MW'!F126*Control!$C$9</f>
        <v>1012</v>
      </c>
      <c r="G126" s="12">
        <f>'Wind 1MW'!G126*Control!$C$9</f>
        <v>1012</v>
      </c>
      <c r="H126" s="12">
        <f>'Wind 1MW'!H126*Control!$C$9</f>
        <v>1011.36</v>
      </c>
      <c r="I126" s="12">
        <f>'Wind 1MW'!I126*Control!$C$9</f>
        <v>1011.36</v>
      </c>
      <c r="J126" s="12">
        <f>'Wind 1MW'!J126*Control!$C$9</f>
        <v>1011.36</v>
      </c>
      <c r="K126" s="12">
        <f>'Wind 1MW'!K126*Control!$C$9</f>
        <v>1012</v>
      </c>
      <c r="L126" s="12">
        <f>'Wind 1MW'!L126*Control!$C$9</f>
        <v>1012</v>
      </c>
      <c r="M126" s="12">
        <f>'Wind 1MW'!M126*Control!$C$9</f>
        <v>1012</v>
      </c>
      <c r="N126" s="12">
        <f>'Wind 1MW'!N126*Control!$C$9</f>
        <v>1011.36</v>
      </c>
      <c r="O126" s="12">
        <f>'Wind 1MW'!O126*Control!$C$9</f>
        <v>1006.8800000000001</v>
      </c>
      <c r="P126" s="12">
        <f>'Wind 1MW'!P126*Control!$C$9</f>
        <v>1006.8800000000001</v>
      </c>
      <c r="Q126" s="12">
        <f>'Wind 1MW'!Q126*Control!$C$9</f>
        <v>1011.2</v>
      </c>
      <c r="R126" s="12">
        <f>'Wind 1MW'!R126*Control!$C$9</f>
        <v>1011.36</v>
      </c>
      <c r="S126" s="12">
        <f>'Wind 1MW'!S126*Control!$C$9</f>
        <v>1012</v>
      </c>
      <c r="T126" s="12">
        <f>'Wind 1MW'!T126*Control!$C$9</f>
        <v>1012</v>
      </c>
      <c r="U126" s="12">
        <f>'Wind 1MW'!U126*Control!$C$9</f>
        <v>1012</v>
      </c>
      <c r="V126" s="12">
        <f>'Wind 1MW'!V126*Control!$C$9</f>
        <v>1011.36</v>
      </c>
      <c r="W126" s="12">
        <f>'Wind 1MW'!W126*Control!$C$9</f>
        <v>1011.36</v>
      </c>
      <c r="X126" s="12">
        <f>'Wind 1MW'!X126*Control!$C$9</f>
        <v>995.04000000000019</v>
      </c>
      <c r="Y126" s="12">
        <f>'Wind 1MW'!Y126*Control!$C$9</f>
        <v>993.76</v>
      </c>
      <c r="Z126" s="12">
        <f>'Wind 1MW'!Z126*Control!$C$9</f>
        <v>975.5200000000001</v>
      </c>
      <c r="AB126" s="7">
        <f t="shared" si="1"/>
        <v>24200.800000000003</v>
      </c>
    </row>
    <row r="127" spans="2:28" x14ac:dyDescent="0.2">
      <c r="B127" s="6">
        <v>44321</v>
      </c>
      <c r="C127" s="12">
        <f>'Wind 1MW'!C127*Control!$C$9</f>
        <v>974.24</v>
      </c>
      <c r="D127" s="12">
        <f>'Wind 1MW'!D127*Control!$C$9</f>
        <v>971.28</v>
      </c>
      <c r="E127" s="12">
        <f>'Wind 1MW'!E127*Control!$C$9</f>
        <v>934.4</v>
      </c>
      <c r="F127" s="12">
        <f>'Wind 1MW'!F127*Control!$C$9</f>
        <v>942.24</v>
      </c>
      <c r="G127" s="12">
        <f>'Wind 1MW'!G127*Control!$C$9</f>
        <v>971.28</v>
      </c>
      <c r="H127" s="12">
        <f>'Wind 1MW'!H127*Control!$C$9</f>
        <v>974.24</v>
      </c>
      <c r="I127" s="12">
        <f>'Wind 1MW'!I127*Control!$C$9</f>
        <v>990.8</v>
      </c>
      <c r="J127" s="12">
        <f>'Wind 1MW'!J127*Control!$C$9</f>
        <v>995.04000000000019</v>
      </c>
      <c r="K127" s="12">
        <f>'Wind 1MW'!K127*Control!$C$9</f>
        <v>995.04000000000019</v>
      </c>
      <c r="L127" s="12">
        <f>'Wind 1MW'!L127*Control!$C$9</f>
        <v>990.8</v>
      </c>
      <c r="M127" s="12">
        <f>'Wind 1MW'!M127*Control!$C$9</f>
        <v>971.28</v>
      </c>
      <c r="N127" s="12">
        <f>'Wind 1MW'!N127*Control!$C$9</f>
        <v>942.24</v>
      </c>
      <c r="O127" s="12">
        <f>'Wind 1MW'!O127*Control!$C$9</f>
        <v>934.4</v>
      </c>
      <c r="P127" s="12">
        <f>'Wind 1MW'!P127*Control!$C$9</f>
        <v>926.4</v>
      </c>
      <c r="Q127" s="12">
        <f>'Wind 1MW'!Q127*Control!$C$9</f>
        <v>892.31999999999994</v>
      </c>
      <c r="R127" s="12">
        <f>'Wind 1MW'!R127*Control!$C$9</f>
        <v>926.4</v>
      </c>
      <c r="S127" s="12">
        <f>'Wind 1MW'!S127*Control!$C$9</f>
        <v>934.4</v>
      </c>
      <c r="T127" s="12">
        <f>'Wind 1MW'!T127*Control!$C$9</f>
        <v>934.4</v>
      </c>
      <c r="U127" s="12">
        <f>'Wind 1MW'!U127*Control!$C$9</f>
        <v>889.3599999999999</v>
      </c>
      <c r="V127" s="12">
        <f>'Wind 1MW'!V127*Control!$C$9</f>
        <v>889.3599999999999</v>
      </c>
      <c r="W127" s="12">
        <f>'Wind 1MW'!W127*Control!$C$9</f>
        <v>892.31999999999994</v>
      </c>
      <c r="X127" s="12">
        <f>'Wind 1MW'!X127*Control!$C$9</f>
        <v>966.4</v>
      </c>
      <c r="Y127" s="12">
        <f>'Wind 1MW'!Y127*Control!$C$9</f>
        <v>926.4</v>
      </c>
      <c r="Z127" s="12">
        <f>'Wind 1MW'!Z127*Control!$C$9</f>
        <v>889.3599999999999</v>
      </c>
      <c r="AB127" s="7">
        <f t="shared" si="1"/>
        <v>22654.400000000001</v>
      </c>
    </row>
    <row r="128" spans="2:28" x14ac:dyDescent="0.2">
      <c r="B128" s="6">
        <v>44322</v>
      </c>
      <c r="C128" s="12">
        <f>'Wind 1MW'!C128*Control!$C$9</f>
        <v>804.16000000000008</v>
      </c>
      <c r="D128" s="12">
        <f>'Wind 1MW'!D128*Control!$C$9</f>
        <v>581.91999999999996</v>
      </c>
      <c r="E128" s="12">
        <f>'Wind 1MW'!E128*Control!$C$9</f>
        <v>362.4</v>
      </c>
      <c r="F128" s="12">
        <f>'Wind 1MW'!F128*Control!$C$9</f>
        <v>346.23999999999995</v>
      </c>
      <c r="G128" s="12">
        <f>'Wind 1MW'!G128*Control!$C$9</f>
        <v>560</v>
      </c>
      <c r="H128" s="12">
        <f>'Wind 1MW'!H128*Control!$C$9</f>
        <v>791.68000000000006</v>
      </c>
      <c r="I128" s="12">
        <f>'Wind 1MW'!I128*Control!$C$9</f>
        <v>889.3599999999999</v>
      </c>
      <c r="J128" s="12">
        <f>'Wind 1MW'!J128*Control!$C$9</f>
        <v>884.4799999999999</v>
      </c>
      <c r="K128" s="12">
        <f>'Wind 1MW'!K128*Control!$C$9</f>
        <v>934.4</v>
      </c>
      <c r="L128" s="12">
        <f>'Wind 1MW'!L128*Control!$C$9</f>
        <v>934.4</v>
      </c>
      <c r="M128" s="12">
        <f>'Wind 1MW'!M128*Control!$C$9</f>
        <v>876.4799999999999</v>
      </c>
      <c r="N128" s="12">
        <f>'Wind 1MW'!N128*Control!$C$9</f>
        <v>728.96</v>
      </c>
      <c r="O128" s="12">
        <f>'Wind 1MW'!O128*Control!$C$9</f>
        <v>708.48</v>
      </c>
      <c r="P128" s="12">
        <f>'Wind 1MW'!P128*Control!$C$9</f>
        <v>708.48</v>
      </c>
      <c r="Q128" s="12">
        <f>'Wind 1MW'!Q128*Control!$C$9</f>
        <v>728.96</v>
      </c>
      <c r="R128" s="12">
        <f>'Wind 1MW'!R128*Control!$C$9</f>
        <v>728.96</v>
      </c>
      <c r="S128" s="12">
        <f>'Wind 1MW'!S128*Control!$C$9</f>
        <v>708.48</v>
      </c>
      <c r="T128" s="12">
        <f>'Wind 1MW'!T128*Control!$C$9</f>
        <v>669.6</v>
      </c>
      <c r="U128" s="12">
        <f>'Wind 1MW'!U128*Control!$C$9</f>
        <v>602.72</v>
      </c>
      <c r="V128" s="12">
        <f>'Wind 1MW'!V128*Control!$C$9</f>
        <v>560</v>
      </c>
      <c r="W128" s="12">
        <f>'Wind 1MW'!W128*Control!$C$9</f>
        <v>536.31999999999994</v>
      </c>
      <c r="X128" s="12">
        <f>'Wind 1MW'!X128*Control!$C$9</f>
        <v>518.24</v>
      </c>
      <c r="Y128" s="12">
        <f>'Wind 1MW'!Y128*Control!$C$9</f>
        <v>497.43999999999994</v>
      </c>
      <c r="Z128" s="12">
        <f>'Wind 1MW'!Z128*Control!$C$9</f>
        <v>454.4</v>
      </c>
      <c r="AB128" s="7">
        <f t="shared" si="1"/>
        <v>16116.559999999996</v>
      </c>
    </row>
    <row r="129" spans="2:28" x14ac:dyDescent="0.2">
      <c r="B129" s="6">
        <v>44323</v>
      </c>
      <c r="C129" s="12">
        <f>'Wind 1MW'!C129*Control!$C$9</f>
        <v>444.64</v>
      </c>
      <c r="D129" s="12">
        <f>'Wind 1MW'!D129*Control!$C$9</f>
        <v>475.52</v>
      </c>
      <c r="E129" s="12">
        <f>'Wind 1MW'!E129*Control!$C$9</f>
        <v>536.31999999999994</v>
      </c>
      <c r="F129" s="12">
        <f>'Wind 1MW'!F129*Control!$C$9</f>
        <v>581.91999999999996</v>
      </c>
      <c r="G129" s="12">
        <f>'Wind 1MW'!G129*Control!$C$9</f>
        <v>602.72</v>
      </c>
      <c r="H129" s="12">
        <f>'Wind 1MW'!H129*Control!$C$9</f>
        <v>560</v>
      </c>
      <c r="I129" s="12">
        <f>'Wind 1MW'!I129*Control!$C$9</f>
        <v>536.31999999999994</v>
      </c>
      <c r="J129" s="12">
        <f>'Wind 1MW'!J129*Control!$C$9</f>
        <v>536.31999999999994</v>
      </c>
      <c r="K129" s="12">
        <f>'Wind 1MW'!K129*Control!$C$9</f>
        <v>497.43999999999994</v>
      </c>
      <c r="L129" s="12">
        <f>'Wind 1MW'!L129*Control!$C$9</f>
        <v>444.64</v>
      </c>
      <c r="M129" s="12">
        <f>'Wind 1MW'!M129*Control!$C$9</f>
        <v>401.91999999999996</v>
      </c>
      <c r="N129" s="12">
        <f>'Wind 1MW'!N129*Control!$C$9</f>
        <v>362.4</v>
      </c>
      <c r="O129" s="12">
        <f>'Wind 1MW'!O129*Control!$C$9</f>
        <v>346.23999999999995</v>
      </c>
      <c r="P129" s="12">
        <f>'Wind 1MW'!P129*Control!$C$9</f>
        <v>313.91999999999996</v>
      </c>
      <c r="Q129" s="12">
        <f>'Wind 1MW'!Q129*Control!$C$9</f>
        <v>281.60000000000002</v>
      </c>
      <c r="R129" s="12">
        <f>'Wind 1MW'!R129*Control!$C$9</f>
        <v>240.56000000000003</v>
      </c>
      <c r="S129" s="12">
        <f>'Wind 1MW'!S129*Control!$C$9</f>
        <v>190.16000000000003</v>
      </c>
      <c r="T129" s="12">
        <f>'Wind 1MW'!T129*Control!$C$9</f>
        <v>126.8</v>
      </c>
      <c r="U129" s="12">
        <f>'Wind 1MW'!U129*Control!$C$9</f>
        <v>91.919999999999987</v>
      </c>
      <c r="V129" s="12">
        <f>'Wind 1MW'!V129*Control!$C$9</f>
        <v>76.239999999999995</v>
      </c>
      <c r="W129" s="12">
        <f>'Wind 1MW'!W129*Control!$C$9</f>
        <v>55.280000000000008</v>
      </c>
      <c r="X129" s="12">
        <f>'Wind 1MW'!X129*Control!$C$9</f>
        <v>48.720000000000006</v>
      </c>
      <c r="Y129" s="12">
        <f>'Wind 1MW'!Y129*Control!$C$9</f>
        <v>25.359999999999996</v>
      </c>
      <c r="Z129" s="12">
        <f>'Wind 1MW'!Z129*Control!$C$9</f>
        <v>0</v>
      </c>
      <c r="AB129" s="7">
        <f t="shared" si="1"/>
        <v>7776.9599999999991</v>
      </c>
    </row>
    <row r="130" spans="2:28" x14ac:dyDescent="0.2">
      <c r="B130" s="6">
        <v>44324</v>
      </c>
      <c r="C130" s="12">
        <f>'Wind 1MW'!C130*Control!$C$9</f>
        <v>0</v>
      </c>
      <c r="D130" s="12">
        <f>'Wind 1MW'!D130*Control!$C$9</f>
        <v>0</v>
      </c>
      <c r="E130" s="12">
        <f>'Wind 1MW'!E130*Control!$C$9</f>
        <v>0</v>
      </c>
      <c r="F130" s="12">
        <f>'Wind 1MW'!F130*Control!$C$9</f>
        <v>35.6</v>
      </c>
      <c r="G130" s="12">
        <f>'Wind 1MW'!G130*Control!$C$9</f>
        <v>126.8</v>
      </c>
      <c r="H130" s="12">
        <f>'Wind 1MW'!H130*Control!$C$9</f>
        <v>254.24000000000007</v>
      </c>
      <c r="I130" s="12">
        <f>'Wind 1MW'!I130*Control!$C$9</f>
        <v>444.64</v>
      </c>
      <c r="J130" s="12">
        <f>'Wind 1MW'!J130*Control!$C$9</f>
        <v>633.28</v>
      </c>
      <c r="K130" s="12">
        <f>'Wind 1MW'!K130*Control!$C$9</f>
        <v>876.4799999999999</v>
      </c>
      <c r="L130" s="12">
        <f>'Wind 1MW'!L130*Control!$C$9</f>
        <v>934.4</v>
      </c>
      <c r="M130" s="12">
        <f>'Wind 1MW'!M130*Control!$C$9</f>
        <v>974.24</v>
      </c>
      <c r="N130" s="12">
        <f>'Wind 1MW'!N130*Control!$C$9</f>
        <v>995.04000000000019</v>
      </c>
      <c r="O130" s="12">
        <f>'Wind 1MW'!O130*Control!$C$9</f>
        <v>1006.8800000000001</v>
      </c>
      <c r="P130" s="12">
        <f>'Wind 1MW'!P130*Control!$C$9</f>
        <v>1012</v>
      </c>
      <c r="Q130" s="12">
        <f>'Wind 1MW'!Q130*Control!$C$9</f>
        <v>1012</v>
      </c>
      <c r="R130" s="12">
        <f>'Wind 1MW'!R130*Control!$C$9</f>
        <v>1012</v>
      </c>
      <c r="S130" s="12">
        <f>'Wind 1MW'!S130*Control!$C$9</f>
        <v>1012</v>
      </c>
      <c r="T130" s="12">
        <f>'Wind 1MW'!T130*Control!$C$9</f>
        <v>1012</v>
      </c>
      <c r="U130" s="12">
        <f>'Wind 1MW'!U130*Control!$C$9</f>
        <v>1012</v>
      </c>
      <c r="V130" s="12">
        <f>'Wind 1MW'!V130*Control!$C$9</f>
        <v>1012</v>
      </c>
      <c r="W130" s="12">
        <f>'Wind 1MW'!W130*Control!$C$9</f>
        <v>975.5200000000001</v>
      </c>
      <c r="X130" s="12">
        <f>'Wind 1MW'!X130*Control!$C$9</f>
        <v>804.16000000000008</v>
      </c>
      <c r="Y130" s="12">
        <f>'Wind 1MW'!Y130*Control!$C$9</f>
        <v>454.4</v>
      </c>
      <c r="Z130" s="12">
        <f>'Wind 1MW'!Z130*Control!$C$9</f>
        <v>190.16000000000003</v>
      </c>
      <c r="AB130" s="7">
        <f t="shared" si="1"/>
        <v>15789.84</v>
      </c>
    </row>
    <row r="131" spans="2:28" x14ac:dyDescent="0.2">
      <c r="B131" s="6">
        <v>44325</v>
      </c>
      <c r="C131" s="12">
        <f>'Wind 1MW'!C131*Control!$C$9</f>
        <v>68.400000000000006</v>
      </c>
      <c r="D131" s="12">
        <f>'Wind 1MW'!D131*Control!$C$9</f>
        <v>15.12</v>
      </c>
      <c r="E131" s="12">
        <f>'Wind 1MW'!E131*Control!$C$9</f>
        <v>0</v>
      </c>
      <c r="F131" s="12">
        <f>'Wind 1MW'!F131*Control!$C$9</f>
        <v>10</v>
      </c>
      <c r="G131" s="12">
        <f>'Wind 1MW'!G131*Control!$C$9</f>
        <v>42.160000000000004</v>
      </c>
      <c r="H131" s="12">
        <f>'Wind 1MW'!H131*Control!$C$9</f>
        <v>84.08</v>
      </c>
      <c r="I131" s="12">
        <f>'Wind 1MW'!I131*Control!$C$9</f>
        <v>136.4</v>
      </c>
      <c r="J131" s="12">
        <f>'Wind 1MW'!J131*Control!$C$9</f>
        <v>190.16000000000003</v>
      </c>
      <c r="K131" s="12">
        <f>'Wind 1MW'!K131*Control!$C$9</f>
        <v>201.68</v>
      </c>
      <c r="L131" s="12">
        <f>'Wind 1MW'!L131*Control!$C$9</f>
        <v>146</v>
      </c>
      <c r="M131" s="12">
        <f>'Wind 1MW'!M131*Control!$C$9</f>
        <v>84.08</v>
      </c>
      <c r="N131" s="12">
        <f>'Wind 1MW'!N131*Control!$C$9</f>
        <v>25.359999999999996</v>
      </c>
      <c r="O131" s="12">
        <f>'Wind 1MW'!O131*Control!$C$9</f>
        <v>10</v>
      </c>
      <c r="P131" s="12">
        <f>'Wind 1MW'!P131*Control!$C$9</f>
        <v>42.160000000000004</v>
      </c>
      <c r="Q131" s="12">
        <f>'Wind 1MW'!Q131*Control!$C$9</f>
        <v>107.6</v>
      </c>
      <c r="R131" s="12">
        <f>'Wind 1MW'!R131*Control!$C$9</f>
        <v>178.64000000000001</v>
      </c>
      <c r="S131" s="12">
        <f>'Wind 1MW'!S131*Control!$C$9</f>
        <v>213.2</v>
      </c>
      <c r="T131" s="12">
        <f>'Wind 1MW'!T131*Control!$C$9</f>
        <v>213.2</v>
      </c>
      <c r="U131" s="12">
        <f>'Wind 1MW'!U131*Control!$C$9</f>
        <v>254.24000000000007</v>
      </c>
      <c r="V131" s="12">
        <f>'Wind 1MW'!V131*Control!$C$9</f>
        <v>313.91999999999996</v>
      </c>
      <c r="W131" s="12">
        <f>'Wind 1MW'!W131*Control!$C$9</f>
        <v>444.64</v>
      </c>
      <c r="X131" s="12">
        <f>'Wind 1MW'!X131*Control!$C$9</f>
        <v>518.24</v>
      </c>
      <c r="Y131" s="12">
        <f>'Wind 1MW'!Y131*Control!$C$9</f>
        <v>536.31999999999994</v>
      </c>
      <c r="Z131" s="12">
        <f>'Wind 1MW'!Z131*Control!$C$9</f>
        <v>497.43999999999994</v>
      </c>
      <c r="AB131" s="7">
        <f t="shared" si="1"/>
        <v>4333.0399999999991</v>
      </c>
    </row>
    <row r="132" spans="2:28" x14ac:dyDescent="0.2">
      <c r="B132" s="6">
        <v>44326</v>
      </c>
      <c r="C132" s="12">
        <f>'Wind 1MW'!C132*Control!$C$9</f>
        <v>454.4</v>
      </c>
      <c r="D132" s="12">
        <f>'Wind 1MW'!D132*Control!$C$9</f>
        <v>401.91999999999996</v>
      </c>
      <c r="E132" s="12">
        <f>'Wind 1MW'!E132*Control!$C$9</f>
        <v>281.60000000000002</v>
      </c>
      <c r="F132" s="12">
        <f>'Wind 1MW'!F132*Control!$C$9</f>
        <v>226.88000000000002</v>
      </c>
      <c r="G132" s="12">
        <f>'Wind 1MW'!G132*Control!$C$9</f>
        <v>201.68</v>
      </c>
      <c r="H132" s="12">
        <f>'Wind 1MW'!H132*Control!$C$9</f>
        <v>136.4</v>
      </c>
      <c r="I132" s="12">
        <f>'Wind 1MW'!I132*Control!$C$9</f>
        <v>61.840000000000011</v>
      </c>
      <c r="J132" s="12">
        <f>'Wind 1MW'!J132*Control!$C$9</f>
        <v>42.160000000000004</v>
      </c>
      <c r="K132" s="12">
        <f>'Wind 1MW'!K132*Control!$C$9</f>
        <v>91.919999999999987</v>
      </c>
      <c r="L132" s="12">
        <f>'Wind 1MW'!L132*Control!$C$9</f>
        <v>107.6</v>
      </c>
      <c r="M132" s="12">
        <f>'Wind 1MW'!M132*Control!$C$9</f>
        <v>167.12</v>
      </c>
      <c r="N132" s="12">
        <f>'Wind 1MW'!N132*Control!$C$9</f>
        <v>201.68</v>
      </c>
      <c r="O132" s="12">
        <f>'Wind 1MW'!O132*Control!$C$9</f>
        <v>178.64000000000001</v>
      </c>
      <c r="P132" s="12">
        <f>'Wind 1MW'!P132*Control!$C$9</f>
        <v>146</v>
      </c>
      <c r="Q132" s="12">
        <f>'Wind 1MW'!Q132*Control!$C$9</f>
        <v>117.2</v>
      </c>
      <c r="R132" s="12">
        <f>'Wind 1MW'!R132*Control!$C$9</f>
        <v>84.08</v>
      </c>
      <c r="S132" s="12">
        <f>'Wind 1MW'!S132*Control!$C$9</f>
        <v>55.280000000000008</v>
      </c>
      <c r="T132" s="12">
        <f>'Wind 1MW'!T132*Control!$C$9</f>
        <v>42.160000000000004</v>
      </c>
      <c r="U132" s="12">
        <f>'Wind 1MW'!U132*Control!$C$9</f>
        <v>35.6</v>
      </c>
      <c r="V132" s="12">
        <f>'Wind 1MW'!V132*Control!$C$9</f>
        <v>42.160000000000004</v>
      </c>
      <c r="W132" s="12">
        <f>'Wind 1MW'!W132*Control!$C$9</f>
        <v>42.160000000000004</v>
      </c>
      <c r="X132" s="12">
        <f>'Wind 1MW'!X132*Control!$C$9</f>
        <v>42.160000000000004</v>
      </c>
      <c r="Y132" s="12">
        <f>'Wind 1MW'!Y132*Control!$C$9</f>
        <v>61.840000000000011</v>
      </c>
      <c r="Z132" s="12">
        <f>'Wind 1MW'!Z132*Control!$C$9</f>
        <v>91.919999999999987</v>
      </c>
      <c r="AB132" s="7">
        <f t="shared" ref="AB132:AB195" si="2">SUM(C132:Z132)</f>
        <v>3314.3999999999996</v>
      </c>
    </row>
    <row r="133" spans="2:28" x14ac:dyDescent="0.2">
      <c r="B133" s="6">
        <v>44327</v>
      </c>
      <c r="C133" s="12">
        <f>'Wind 1MW'!C133*Control!$C$9</f>
        <v>99.759999999999991</v>
      </c>
      <c r="D133" s="12">
        <f>'Wind 1MW'!D133*Control!$C$9</f>
        <v>99.759999999999991</v>
      </c>
      <c r="E133" s="12">
        <f>'Wind 1MW'!E133*Control!$C$9</f>
        <v>117.2</v>
      </c>
      <c r="F133" s="12">
        <f>'Wind 1MW'!F133*Control!$C$9</f>
        <v>126.8</v>
      </c>
      <c r="G133" s="12">
        <f>'Wind 1MW'!G133*Control!$C$9</f>
        <v>146</v>
      </c>
      <c r="H133" s="12">
        <f>'Wind 1MW'!H133*Control!$C$9</f>
        <v>155.6</v>
      </c>
      <c r="I133" s="12">
        <f>'Wind 1MW'!I133*Control!$C$9</f>
        <v>117.2</v>
      </c>
      <c r="J133" s="12">
        <f>'Wind 1MW'!J133*Control!$C$9</f>
        <v>146</v>
      </c>
      <c r="K133" s="12">
        <f>'Wind 1MW'!K133*Control!$C$9</f>
        <v>297.76</v>
      </c>
      <c r="L133" s="12">
        <f>'Wind 1MW'!L133*Control!$C$9</f>
        <v>602.72</v>
      </c>
      <c r="M133" s="12">
        <f>'Wind 1MW'!M133*Control!$C$9</f>
        <v>720.96</v>
      </c>
      <c r="N133" s="12">
        <f>'Wind 1MW'!N133*Control!$C$9</f>
        <v>728.96</v>
      </c>
      <c r="O133" s="12">
        <f>'Wind 1MW'!O133*Control!$C$9</f>
        <v>728.96</v>
      </c>
      <c r="P133" s="12">
        <f>'Wind 1MW'!P133*Control!$C$9</f>
        <v>728.96</v>
      </c>
      <c r="Q133" s="12">
        <f>'Wind 1MW'!Q133*Control!$C$9</f>
        <v>633.28</v>
      </c>
      <c r="R133" s="12">
        <f>'Wind 1MW'!R133*Control!$C$9</f>
        <v>444.64</v>
      </c>
      <c r="S133" s="12">
        <f>'Wind 1MW'!S133*Control!$C$9</f>
        <v>240.56000000000003</v>
      </c>
      <c r="T133" s="12">
        <f>'Wind 1MW'!T133*Control!$C$9</f>
        <v>107.6</v>
      </c>
      <c r="U133" s="12">
        <f>'Wind 1MW'!U133*Control!$C$9</f>
        <v>30.479999999999997</v>
      </c>
      <c r="V133" s="12">
        <f>'Wind 1MW'!V133*Control!$C$9</f>
        <v>0</v>
      </c>
      <c r="W133" s="12">
        <f>'Wind 1MW'!W133*Control!$C$9</f>
        <v>15.12</v>
      </c>
      <c r="X133" s="12">
        <f>'Wind 1MW'!X133*Control!$C$9</f>
        <v>55.280000000000008</v>
      </c>
      <c r="Y133" s="12">
        <f>'Wind 1MW'!Y133*Control!$C$9</f>
        <v>99.759999999999991</v>
      </c>
      <c r="Z133" s="12">
        <f>'Wind 1MW'!Z133*Control!$C$9</f>
        <v>136.4</v>
      </c>
      <c r="AB133" s="7">
        <f t="shared" si="2"/>
        <v>6579.76</v>
      </c>
    </row>
    <row r="134" spans="2:28" x14ac:dyDescent="0.2">
      <c r="B134" s="6">
        <v>44328</v>
      </c>
      <c r="C134" s="12">
        <f>'Wind 1MW'!C134*Control!$C$9</f>
        <v>167.12</v>
      </c>
      <c r="D134" s="12">
        <f>'Wind 1MW'!D134*Control!$C$9</f>
        <v>178.64000000000001</v>
      </c>
      <c r="E134" s="12">
        <f>'Wind 1MW'!E134*Control!$C$9</f>
        <v>190.16000000000003</v>
      </c>
      <c r="F134" s="12">
        <f>'Wind 1MW'!F134*Control!$C$9</f>
        <v>213.2</v>
      </c>
      <c r="G134" s="12">
        <f>'Wind 1MW'!G134*Control!$C$9</f>
        <v>226.88000000000002</v>
      </c>
      <c r="H134" s="12">
        <f>'Wind 1MW'!H134*Control!$C$9</f>
        <v>240.56000000000003</v>
      </c>
      <c r="I134" s="12">
        <f>'Wind 1MW'!I134*Control!$C$9</f>
        <v>240.56000000000003</v>
      </c>
      <c r="J134" s="12">
        <f>'Wind 1MW'!J134*Control!$C$9</f>
        <v>254.24000000000007</v>
      </c>
      <c r="K134" s="12">
        <f>'Wind 1MW'!K134*Control!$C$9</f>
        <v>380.8</v>
      </c>
      <c r="L134" s="12">
        <f>'Wind 1MW'!L134*Control!$C$9</f>
        <v>620.79999999999995</v>
      </c>
      <c r="M134" s="12">
        <f>'Wind 1MW'!M134*Control!$C$9</f>
        <v>804.16000000000008</v>
      </c>
      <c r="N134" s="12">
        <f>'Wind 1MW'!N134*Control!$C$9</f>
        <v>926.4</v>
      </c>
      <c r="O134" s="12">
        <f>'Wind 1MW'!O134*Control!$C$9</f>
        <v>942.24</v>
      </c>
      <c r="P134" s="12">
        <f>'Wind 1MW'!P134*Control!$C$9</f>
        <v>966.4</v>
      </c>
      <c r="Q134" s="12">
        <f>'Wind 1MW'!Q134*Control!$C$9</f>
        <v>966.4</v>
      </c>
      <c r="R134" s="12">
        <f>'Wind 1MW'!R134*Control!$C$9</f>
        <v>942.24</v>
      </c>
      <c r="S134" s="12">
        <f>'Wind 1MW'!S134*Control!$C$9</f>
        <v>939.28</v>
      </c>
      <c r="T134" s="12">
        <f>'Wind 1MW'!T134*Control!$C$9</f>
        <v>889.3599999999999</v>
      </c>
      <c r="U134" s="12">
        <f>'Wind 1MW'!U134*Control!$C$9</f>
        <v>812.16000000000008</v>
      </c>
      <c r="V134" s="12">
        <f>'Wind 1MW'!V134*Control!$C$9</f>
        <v>804.16000000000008</v>
      </c>
      <c r="W134" s="12">
        <f>'Wind 1MW'!W134*Control!$C$9</f>
        <v>728.96</v>
      </c>
      <c r="X134" s="12">
        <f>'Wind 1MW'!X134*Control!$C$9</f>
        <v>728.96</v>
      </c>
      <c r="Y134" s="12">
        <f>'Wind 1MW'!Y134*Control!$C$9</f>
        <v>728.96</v>
      </c>
      <c r="Z134" s="12">
        <f>'Wind 1MW'!Z134*Control!$C$9</f>
        <v>728.96</v>
      </c>
      <c r="AB134" s="7">
        <f t="shared" si="2"/>
        <v>14621.599999999999</v>
      </c>
    </row>
    <row r="135" spans="2:28" x14ac:dyDescent="0.2">
      <c r="B135" s="6">
        <v>44329</v>
      </c>
      <c r="C135" s="12">
        <f>'Wind 1MW'!C135*Control!$C$9</f>
        <v>708.48</v>
      </c>
      <c r="D135" s="12">
        <f>'Wind 1MW'!D135*Control!$C$9</f>
        <v>633.28</v>
      </c>
      <c r="E135" s="12">
        <f>'Wind 1MW'!E135*Control!$C$9</f>
        <v>560</v>
      </c>
      <c r="F135" s="12">
        <f>'Wind 1MW'!F135*Control!$C$9</f>
        <v>518.24</v>
      </c>
      <c r="G135" s="12">
        <f>'Wind 1MW'!G135*Control!$C$9</f>
        <v>497.43999999999994</v>
      </c>
      <c r="H135" s="12">
        <f>'Wind 1MW'!H135*Control!$C$9</f>
        <v>475.52</v>
      </c>
      <c r="I135" s="12">
        <f>'Wind 1MW'!I135*Control!$C$9</f>
        <v>475.52</v>
      </c>
      <c r="J135" s="12">
        <f>'Wind 1MW'!J135*Control!$C$9</f>
        <v>475.52</v>
      </c>
      <c r="K135" s="12">
        <f>'Wind 1MW'!K135*Control!$C$9</f>
        <v>475.52</v>
      </c>
      <c r="L135" s="12">
        <f>'Wind 1MW'!L135*Control!$C$9</f>
        <v>475.52</v>
      </c>
      <c r="M135" s="12">
        <f>'Wind 1MW'!M135*Control!$C$9</f>
        <v>475.52</v>
      </c>
      <c r="N135" s="12">
        <f>'Wind 1MW'!N135*Control!$C$9</f>
        <v>444.64</v>
      </c>
      <c r="O135" s="12">
        <f>'Wind 1MW'!O135*Control!$C$9</f>
        <v>380.8</v>
      </c>
      <c r="P135" s="12">
        <f>'Wind 1MW'!P135*Control!$C$9</f>
        <v>330.08</v>
      </c>
      <c r="Q135" s="12">
        <f>'Wind 1MW'!Q135*Control!$C$9</f>
        <v>281.60000000000002</v>
      </c>
      <c r="R135" s="12">
        <f>'Wind 1MW'!R135*Control!$C$9</f>
        <v>226.88000000000002</v>
      </c>
      <c r="S135" s="12">
        <f>'Wind 1MW'!S135*Control!$C$9</f>
        <v>190.16000000000003</v>
      </c>
      <c r="T135" s="12">
        <f>'Wind 1MW'!T135*Control!$C$9</f>
        <v>146</v>
      </c>
      <c r="U135" s="12">
        <f>'Wind 1MW'!U135*Control!$C$9</f>
        <v>107.6</v>
      </c>
      <c r="V135" s="12">
        <f>'Wind 1MW'!V135*Control!$C$9</f>
        <v>84.08</v>
      </c>
      <c r="W135" s="12">
        <f>'Wind 1MW'!W135*Control!$C$9</f>
        <v>68.400000000000006</v>
      </c>
      <c r="X135" s="12">
        <f>'Wind 1MW'!X135*Control!$C$9</f>
        <v>48.720000000000006</v>
      </c>
      <c r="Y135" s="12">
        <f>'Wind 1MW'!Y135*Control!$C$9</f>
        <v>35.6</v>
      </c>
      <c r="Z135" s="12">
        <f>'Wind 1MW'!Z135*Control!$C$9</f>
        <v>25.359999999999996</v>
      </c>
      <c r="AB135" s="7">
        <f t="shared" si="2"/>
        <v>8140.4800000000023</v>
      </c>
    </row>
    <row r="136" spans="2:28" x14ac:dyDescent="0.2">
      <c r="B136" s="6">
        <v>44330</v>
      </c>
      <c r="C136" s="12">
        <f>'Wind 1MW'!C136*Control!$C$9</f>
        <v>35.6</v>
      </c>
      <c r="D136" s="12">
        <f>'Wind 1MW'!D136*Control!$C$9</f>
        <v>55.280000000000008</v>
      </c>
      <c r="E136" s="12">
        <f>'Wind 1MW'!E136*Control!$C$9</f>
        <v>84.08</v>
      </c>
      <c r="F136" s="12">
        <f>'Wind 1MW'!F136*Control!$C$9</f>
        <v>107.6</v>
      </c>
      <c r="G136" s="12">
        <f>'Wind 1MW'!G136*Control!$C$9</f>
        <v>117.2</v>
      </c>
      <c r="H136" s="12">
        <f>'Wind 1MW'!H136*Control!$C$9</f>
        <v>117.2</v>
      </c>
      <c r="I136" s="12">
        <f>'Wind 1MW'!I136*Control!$C$9</f>
        <v>91.919999999999987</v>
      </c>
      <c r="J136" s="12">
        <f>'Wind 1MW'!J136*Control!$C$9</f>
        <v>76.239999999999995</v>
      </c>
      <c r="K136" s="12">
        <f>'Wind 1MW'!K136*Control!$C$9</f>
        <v>76.239999999999995</v>
      </c>
      <c r="L136" s="12">
        <f>'Wind 1MW'!L136*Control!$C$9</f>
        <v>68.400000000000006</v>
      </c>
      <c r="M136" s="12">
        <f>'Wind 1MW'!M136*Control!$C$9</f>
        <v>55.280000000000008</v>
      </c>
      <c r="N136" s="12">
        <f>'Wind 1MW'!N136*Control!$C$9</f>
        <v>35.6</v>
      </c>
      <c r="O136" s="12">
        <f>'Wind 1MW'!O136*Control!$C$9</f>
        <v>30.479999999999997</v>
      </c>
      <c r="P136" s="12">
        <f>'Wind 1MW'!P136*Control!$C$9</f>
        <v>25.359999999999996</v>
      </c>
      <c r="Q136" s="12">
        <f>'Wind 1MW'!Q136*Control!$C$9</f>
        <v>30.479999999999997</v>
      </c>
      <c r="R136" s="12">
        <f>'Wind 1MW'!R136*Control!$C$9</f>
        <v>55.280000000000008</v>
      </c>
      <c r="S136" s="12">
        <f>'Wind 1MW'!S136*Control!$C$9</f>
        <v>84.08</v>
      </c>
      <c r="T136" s="12">
        <f>'Wind 1MW'!T136*Control!$C$9</f>
        <v>117.2</v>
      </c>
      <c r="U136" s="12">
        <f>'Wind 1MW'!U136*Control!$C$9</f>
        <v>126.8</v>
      </c>
      <c r="V136" s="12">
        <f>'Wind 1MW'!V136*Control!$C$9</f>
        <v>84.08</v>
      </c>
      <c r="W136" s="12">
        <f>'Wind 1MW'!W136*Control!$C$9</f>
        <v>35.6</v>
      </c>
      <c r="X136" s="12">
        <f>'Wind 1MW'!X136*Control!$C$9</f>
        <v>0</v>
      </c>
      <c r="Y136" s="12">
        <f>'Wind 1MW'!Y136*Control!$C$9</f>
        <v>0</v>
      </c>
      <c r="Z136" s="12">
        <f>'Wind 1MW'!Z136*Control!$C$9</f>
        <v>0</v>
      </c>
      <c r="AB136" s="7">
        <f t="shared" si="2"/>
        <v>1509.9999999999998</v>
      </c>
    </row>
    <row r="137" spans="2:28" x14ac:dyDescent="0.2">
      <c r="B137" s="6">
        <v>44331</v>
      </c>
      <c r="C137" s="12">
        <f>'Wind 1MW'!C137*Control!$C$9</f>
        <v>0</v>
      </c>
      <c r="D137" s="12">
        <f>'Wind 1MW'!D137*Control!$C$9</f>
        <v>0</v>
      </c>
      <c r="E137" s="12">
        <f>'Wind 1MW'!E137*Control!$C$9</f>
        <v>0</v>
      </c>
      <c r="F137" s="12">
        <f>'Wind 1MW'!F137*Control!$C$9</f>
        <v>0</v>
      </c>
      <c r="G137" s="12">
        <f>'Wind 1MW'!G137*Control!$C$9</f>
        <v>0</v>
      </c>
      <c r="H137" s="12">
        <f>'Wind 1MW'!H137*Control!$C$9</f>
        <v>0</v>
      </c>
      <c r="I137" s="12">
        <f>'Wind 1MW'!I137*Control!$C$9</f>
        <v>0</v>
      </c>
      <c r="J137" s="12">
        <f>'Wind 1MW'!J137*Control!$C$9</f>
        <v>0</v>
      </c>
      <c r="K137" s="12">
        <f>'Wind 1MW'!K137*Control!$C$9</f>
        <v>0</v>
      </c>
      <c r="L137" s="12">
        <f>'Wind 1MW'!L137*Control!$C$9</f>
        <v>0</v>
      </c>
      <c r="M137" s="12">
        <f>'Wind 1MW'!M137*Control!$C$9</f>
        <v>0</v>
      </c>
      <c r="N137" s="12">
        <f>'Wind 1MW'!N137*Control!$C$9</f>
        <v>0</v>
      </c>
      <c r="O137" s="12">
        <f>'Wind 1MW'!O137*Control!$C$9</f>
        <v>0</v>
      </c>
      <c r="P137" s="12">
        <f>'Wind 1MW'!P137*Control!$C$9</f>
        <v>0</v>
      </c>
      <c r="Q137" s="12">
        <f>'Wind 1MW'!Q137*Control!$C$9</f>
        <v>0</v>
      </c>
      <c r="R137" s="12">
        <f>'Wind 1MW'!R137*Control!$C$9</f>
        <v>10</v>
      </c>
      <c r="S137" s="12">
        <f>'Wind 1MW'!S137*Control!$C$9</f>
        <v>20.239999999999998</v>
      </c>
      <c r="T137" s="12">
        <f>'Wind 1MW'!T137*Control!$C$9</f>
        <v>30.479999999999997</v>
      </c>
      <c r="U137" s="12">
        <f>'Wind 1MW'!U137*Control!$C$9</f>
        <v>30.479999999999997</v>
      </c>
      <c r="V137" s="12">
        <f>'Wind 1MW'!V137*Control!$C$9</f>
        <v>15.12</v>
      </c>
      <c r="W137" s="12">
        <f>'Wind 1MW'!W137*Control!$C$9</f>
        <v>0</v>
      </c>
      <c r="X137" s="12">
        <f>'Wind 1MW'!X137*Control!$C$9</f>
        <v>0</v>
      </c>
      <c r="Y137" s="12">
        <f>'Wind 1MW'!Y137*Control!$C$9</f>
        <v>0</v>
      </c>
      <c r="Z137" s="12">
        <f>'Wind 1MW'!Z137*Control!$C$9</f>
        <v>0</v>
      </c>
      <c r="AB137" s="7">
        <f t="shared" si="2"/>
        <v>106.32</v>
      </c>
    </row>
    <row r="138" spans="2:28" x14ac:dyDescent="0.2">
      <c r="B138" s="6">
        <v>44332</v>
      </c>
      <c r="C138" s="12">
        <f>'Wind 1MW'!C138*Control!$C$9</f>
        <v>0</v>
      </c>
      <c r="D138" s="12">
        <f>'Wind 1MW'!D138*Control!$C$9</f>
        <v>0</v>
      </c>
      <c r="E138" s="12">
        <f>'Wind 1MW'!E138*Control!$C$9</f>
        <v>0</v>
      </c>
      <c r="F138" s="12">
        <f>'Wind 1MW'!F138*Control!$C$9</f>
        <v>0</v>
      </c>
      <c r="G138" s="12">
        <f>'Wind 1MW'!G138*Control!$C$9</f>
        <v>0</v>
      </c>
      <c r="H138" s="12">
        <f>'Wind 1MW'!H138*Control!$C$9</f>
        <v>0</v>
      </c>
      <c r="I138" s="12">
        <f>'Wind 1MW'!I138*Control!$C$9</f>
        <v>0</v>
      </c>
      <c r="J138" s="12">
        <f>'Wind 1MW'!J138*Control!$C$9</f>
        <v>0</v>
      </c>
      <c r="K138" s="12">
        <f>'Wind 1MW'!K138*Control!$C$9</f>
        <v>0</v>
      </c>
      <c r="L138" s="12">
        <f>'Wind 1MW'!L138*Control!$C$9</f>
        <v>0</v>
      </c>
      <c r="M138" s="12">
        <f>'Wind 1MW'!M138*Control!$C$9</f>
        <v>0</v>
      </c>
      <c r="N138" s="12">
        <f>'Wind 1MW'!N138*Control!$C$9</f>
        <v>0</v>
      </c>
      <c r="O138" s="12">
        <f>'Wind 1MW'!O138*Control!$C$9</f>
        <v>0</v>
      </c>
      <c r="P138" s="12">
        <f>'Wind 1MW'!P138*Control!$C$9</f>
        <v>0</v>
      </c>
      <c r="Q138" s="12">
        <f>'Wind 1MW'!Q138*Control!$C$9</f>
        <v>0</v>
      </c>
      <c r="R138" s="12">
        <f>'Wind 1MW'!R138*Control!$C$9</f>
        <v>20.239999999999998</v>
      </c>
      <c r="S138" s="12">
        <f>'Wind 1MW'!S138*Control!$C$9</f>
        <v>55.280000000000008</v>
      </c>
      <c r="T138" s="12">
        <f>'Wind 1MW'!T138*Control!$C$9</f>
        <v>99.759999999999991</v>
      </c>
      <c r="U138" s="12">
        <f>'Wind 1MW'!U138*Control!$C$9</f>
        <v>126.8</v>
      </c>
      <c r="V138" s="12">
        <f>'Wind 1MW'!V138*Control!$C$9</f>
        <v>146</v>
      </c>
      <c r="W138" s="12">
        <f>'Wind 1MW'!W138*Control!$C$9</f>
        <v>146</v>
      </c>
      <c r="X138" s="12">
        <f>'Wind 1MW'!X138*Control!$C$9</f>
        <v>117.2</v>
      </c>
      <c r="Y138" s="12">
        <f>'Wind 1MW'!Y138*Control!$C$9</f>
        <v>84.08</v>
      </c>
      <c r="Z138" s="12">
        <f>'Wind 1MW'!Z138*Control!$C$9</f>
        <v>42.160000000000004</v>
      </c>
      <c r="AB138" s="7">
        <f t="shared" si="2"/>
        <v>837.52</v>
      </c>
    </row>
    <row r="139" spans="2:28" x14ac:dyDescent="0.2">
      <c r="B139" s="6">
        <v>44333</v>
      </c>
      <c r="C139" s="12">
        <f>'Wind 1MW'!C139*Control!$C$9</f>
        <v>0</v>
      </c>
      <c r="D139" s="12">
        <f>'Wind 1MW'!D139*Control!$C$9</f>
        <v>0</v>
      </c>
      <c r="E139" s="12">
        <f>'Wind 1MW'!E139*Control!$C$9</f>
        <v>0</v>
      </c>
      <c r="F139" s="12">
        <f>'Wind 1MW'!F139*Control!$C$9</f>
        <v>0</v>
      </c>
      <c r="G139" s="12">
        <f>'Wind 1MW'!G139*Control!$C$9</f>
        <v>0</v>
      </c>
      <c r="H139" s="12">
        <f>'Wind 1MW'!H139*Control!$C$9</f>
        <v>0</v>
      </c>
      <c r="I139" s="12">
        <f>'Wind 1MW'!I139*Control!$C$9</f>
        <v>0</v>
      </c>
      <c r="J139" s="12">
        <f>'Wind 1MW'!J139*Control!$C$9</f>
        <v>0</v>
      </c>
      <c r="K139" s="12">
        <f>'Wind 1MW'!K139*Control!$C$9</f>
        <v>0</v>
      </c>
      <c r="L139" s="12">
        <f>'Wind 1MW'!L139*Control!$C$9</f>
        <v>0</v>
      </c>
      <c r="M139" s="12">
        <f>'Wind 1MW'!M139*Control!$C$9</f>
        <v>0</v>
      </c>
      <c r="N139" s="12">
        <f>'Wind 1MW'!N139*Control!$C$9</f>
        <v>0</v>
      </c>
      <c r="O139" s="12">
        <f>'Wind 1MW'!O139*Control!$C$9</f>
        <v>0</v>
      </c>
      <c r="P139" s="12">
        <f>'Wind 1MW'!P139*Control!$C$9</f>
        <v>0</v>
      </c>
      <c r="Q139" s="12">
        <f>'Wind 1MW'!Q139*Control!$C$9</f>
        <v>0</v>
      </c>
      <c r="R139" s="12">
        <f>'Wind 1MW'!R139*Control!$C$9</f>
        <v>0</v>
      </c>
      <c r="S139" s="12">
        <f>'Wind 1MW'!S139*Control!$C$9</f>
        <v>0</v>
      </c>
      <c r="T139" s="12">
        <f>'Wind 1MW'!T139*Control!$C$9</f>
        <v>0</v>
      </c>
      <c r="U139" s="12">
        <f>'Wind 1MW'!U139*Control!$C$9</f>
        <v>15.12</v>
      </c>
      <c r="V139" s="12">
        <f>'Wind 1MW'!V139*Control!$C$9</f>
        <v>15.12</v>
      </c>
      <c r="W139" s="12">
        <f>'Wind 1MW'!W139*Control!$C$9</f>
        <v>0</v>
      </c>
      <c r="X139" s="12">
        <f>'Wind 1MW'!X139*Control!$C$9</f>
        <v>0</v>
      </c>
      <c r="Y139" s="12">
        <f>'Wind 1MW'!Y139*Control!$C$9</f>
        <v>0</v>
      </c>
      <c r="Z139" s="12">
        <f>'Wind 1MW'!Z139*Control!$C$9</f>
        <v>0</v>
      </c>
      <c r="AB139" s="7">
        <f t="shared" si="2"/>
        <v>30.24</v>
      </c>
    </row>
    <row r="140" spans="2:28" x14ac:dyDescent="0.2">
      <c r="B140" s="6">
        <v>44334</v>
      </c>
      <c r="C140" s="12">
        <f>'Wind 1MW'!C140*Control!$C$9</f>
        <v>20.239999999999998</v>
      </c>
      <c r="D140" s="12">
        <f>'Wind 1MW'!D140*Control!$C$9</f>
        <v>61.840000000000011</v>
      </c>
      <c r="E140" s="12">
        <f>'Wind 1MW'!E140*Control!$C$9</f>
        <v>107.6</v>
      </c>
      <c r="F140" s="12">
        <f>'Wind 1MW'!F140*Control!$C$9</f>
        <v>136.4</v>
      </c>
      <c r="G140" s="12">
        <f>'Wind 1MW'!G140*Control!$C$9</f>
        <v>126.8</v>
      </c>
      <c r="H140" s="12">
        <f>'Wind 1MW'!H140*Control!$C$9</f>
        <v>91.919999999999987</v>
      </c>
      <c r="I140" s="12">
        <f>'Wind 1MW'!I140*Control!$C$9</f>
        <v>61.840000000000011</v>
      </c>
      <c r="J140" s="12">
        <f>'Wind 1MW'!J140*Control!$C$9</f>
        <v>48.720000000000006</v>
      </c>
      <c r="K140" s="12">
        <f>'Wind 1MW'!K140*Control!$C$9</f>
        <v>35.6</v>
      </c>
      <c r="L140" s="12">
        <f>'Wind 1MW'!L140*Control!$C$9</f>
        <v>25.359999999999996</v>
      </c>
      <c r="M140" s="12">
        <f>'Wind 1MW'!M140*Control!$C$9</f>
        <v>20.239999999999998</v>
      </c>
      <c r="N140" s="12">
        <f>'Wind 1MW'!N140*Control!$C$9</f>
        <v>20.239999999999998</v>
      </c>
      <c r="O140" s="12">
        <f>'Wind 1MW'!O140*Control!$C$9</f>
        <v>25.359999999999996</v>
      </c>
      <c r="P140" s="12">
        <f>'Wind 1MW'!P140*Control!$C$9</f>
        <v>25.359999999999996</v>
      </c>
      <c r="Q140" s="12">
        <f>'Wind 1MW'!Q140*Control!$C$9</f>
        <v>20.239999999999998</v>
      </c>
      <c r="R140" s="12">
        <f>'Wind 1MW'!R140*Control!$C$9</f>
        <v>20.239999999999998</v>
      </c>
      <c r="S140" s="12">
        <f>'Wind 1MW'!S140*Control!$C$9</f>
        <v>30.479999999999997</v>
      </c>
      <c r="T140" s="12">
        <f>'Wind 1MW'!T140*Control!$C$9</f>
        <v>48.720000000000006</v>
      </c>
      <c r="U140" s="12">
        <f>'Wind 1MW'!U140*Control!$C$9</f>
        <v>76.239999999999995</v>
      </c>
      <c r="V140" s="12">
        <f>'Wind 1MW'!V140*Control!$C$9</f>
        <v>84.08</v>
      </c>
      <c r="W140" s="12">
        <f>'Wind 1MW'!W140*Control!$C$9</f>
        <v>99.759999999999991</v>
      </c>
      <c r="X140" s="12">
        <f>'Wind 1MW'!X140*Control!$C$9</f>
        <v>107.6</v>
      </c>
      <c r="Y140" s="12">
        <f>'Wind 1MW'!Y140*Control!$C$9</f>
        <v>126.8</v>
      </c>
      <c r="Z140" s="12">
        <f>'Wind 1MW'!Z140*Control!$C$9</f>
        <v>136.4</v>
      </c>
      <c r="AB140" s="7">
        <f t="shared" si="2"/>
        <v>1558.0800000000002</v>
      </c>
    </row>
    <row r="141" spans="2:28" x14ac:dyDescent="0.2">
      <c r="B141" s="6">
        <v>44335</v>
      </c>
      <c r="C141" s="12">
        <f>'Wind 1MW'!C141*Control!$C$9</f>
        <v>155.6</v>
      </c>
      <c r="D141" s="12">
        <f>'Wind 1MW'!D141*Control!$C$9</f>
        <v>167.12</v>
      </c>
      <c r="E141" s="12">
        <f>'Wind 1MW'!E141*Control!$C$9</f>
        <v>155.6</v>
      </c>
      <c r="F141" s="12">
        <f>'Wind 1MW'!F141*Control!$C$9</f>
        <v>136.4</v>
      </c>
      <c r="G141" s="12">
        <f>'Wind 1MW'!G141*Control!$C$9</f>
        <v>107.6</v>
      </c>
      <c r="H141" s="12">
        <f>'Wind 1MW'!H141*Control!$C$9</f>
        <v>84.08</v>
      </c>
      <c r="I141" s="12">
        <f>'Wind 1MW'!I141*Control!$C$9</f>
        <v>61.840000000000011</v>
      </c>
      <c r="J141" s="12">
        <f>'Wind 1MW'!J141*Control!$C$9</f>
        <v>42.160000000000004</v>
      </c>
      <c r="K141" s="12">
        <f>'Wind 1MW'!K141*Control!$C$9</f>
        <v>35.6</v>
      </c>
      <c r="L141" s="12">
        <f>'Wind 1MW'!L141*Control!$C$9</f>
        <v>42.160000000000004</v>
      </c>
      <c r="M141" s="12">
        <f>'Wind 1MW'!M141*Control!$C$9</f>
        <v>42.160000000000004</v>
      </c>
      <c r="N141" s="12">
        <f>'Wind 1MW'!N141*Control!$C$9</f>
        <v>42.160000000000004</v>
      </c>
      <c r="O141" s="12">
        <f>'Wind 1MW'!O141*Control!$C$9</f>
        <v>30.479999999999997</v>
      </c>
      <c r="P141" s="12">
        <f>'Wind 1MW'!P141*Control!$C$9</f>
        <v>25.359999999999996</v>
      </c>
      <c r="Q141" s="12">
        <f>'Wind 1MW'!Q141*Control!$C$9</f>
        <v>20.239999999999998</v>
      </c>
      <c r="R141" s="12">
        <f>'Wind 1MW'!R141*Control!$C$9</f>
        <v>15.12</v>
      </c>
      <c r="S141" s="12">
        <f>'Wind 1MW'!S141*Control!$C$9</f>
        <v>25.359999999999996</v>
      </c>
      <c r="T141" s="12">
        <f>'Wind 1MW'!T141*Control!$C$9</f>
        <v>35.6</v>
      </c>
      <c r="U141" s="12">
        <f>'Wind 1MW'!U141*Control!$C$9</f>
        <v>42.160000000000004</v>
      </c>
      <c r="V141" s="12">
        <f>'Wind 1MW'!V141*Control!$C$9</f>
        <v>48.720000000000006</v>
      </c>
      <c r="W141" s="12">
        <f>'Wind 1MW'!W141*Control!$C$9</f>
        <v>68.400000000000006</v>
      </c>
      <c r="X141" s="12">
        <f>'Wind 1MW'!X141*Control!$C$9</f>
        <v>84.08</v>
      </c>
      <c r="Y141" s="12">
        <f>'Wind 1MW'!Y141*Control!$C$9</f>
        <v>99.759999999999991</v>
      </c>
      <c r="Z141" s="12">
        <f>'Wind 1MW'!Z141*Control!$C$9</f>
        <v>117.2</v>
      </c>
      <c r="AB141" s="7">
        <f t="shared" si="2"/>
        <v>1684.96</v>
      </c>
    </row>
    <row r="142" spans="2:28" x14ac:dyDescent="0.2">
      <c r="B142" s="6">
        <v>44336</v>
      </c>
      <c r="C142" s="12">
        <f>'Wind 1MW'!C142*Control!$C$9</f>
        <v>146</v>
      </c>
      <c r="D142" s="12">
        <f>'Wind 1MW'!D142*Control!$C$9</f>
        <v>190.16000000000003</v>
      </c>
      <c r="E142" s="12">
        <f>'Wind 1MW'!E142*Control!$C$9</f>
        <v>281.60000000000002</v>
      </c>
      <c r="F142" s="12">
        <f>'Wind 1MW'!F142*Control!$C$9</f>
        <v>401.91999999999996</v>
      </c>
      <c r="G142" s="12">
        <f>'Wind 1MW'!G142*Control!$C$9</f>
        <v>475.52</v>
      </c>
      <c r="H142" s="12">
        <f>'Wind 1MW'!H142*Control!$C$9</f>
        <v>475.52</v>
      </c>
      <c r="I142" s="12">
        <f>'Wind 1MW'!I142*Control!$C$9</f>
        <v>497.43999999999994</v>
      </c>
      <c r="J142" s="12">
        <f>'Wind 1MW'!J142*Control!$C$9</f>
        <v>620.79999999999995</v>
      </c>
      <c r="K142" s="12">
        <f>'Wind 1MW'!K142*Control!$C$9</f>
        <v>708.48</v>
      </c>
      <c r="L142" s="12">
        <f>'Wind 1MW'!L142*Control!$C$9</f>
        <v>804.16000000000008</v>
      </c>
      <c r="M142" s="12">
        <f>'Wind 1MW'!M142*Control!$C$9</f>
        <v>892.31999999999994</v>
      </c>
      <c r="N142" s="12">
        <f>'Wind 1MW'!N142*Control!$C$9</f>
        <v>966.4</v>
      </c>
      <c r="O142" s="12">
        <f>'Wind 1MW'!O142*Control!$C$9</f>
        <v>990.8</v>
      </c>
      <c r="P142" s="12">
        <f>'Wind 1MW'!P142*Control!$C$9</f>
        <v>1005.6</v>
      </c>
      <c r="Q142" s="12">
        <f>'Wind 1MW'!Q142*Control!$C$9</f>
        <v>1011.2</v>
      </c>
      <c r="R142" s="12">
        <f>'Wind 1MW'!R142*Control!$C$9</f>
        <v>1011.36</v>
      </c>
      <c r="S142" s="12">
        <f>'Wind 1MW'!S142*Control!$C$9</f>
        <v>1011.36</v>
      </c>
      <c r="T142" s="12">
        <f>'Wind 1MW'!T142*Control!$C$9</f>
        <v>1006.8800000000001</v>
      </c>
      <c r="U142" s="12">
        <f>'Wind 1MW'!U142*Control!$C$9</f>
        <v>995.04000000000019</v>
      </c>
      <c r="V142" s="12">
        <f>'Wind 1MW'!V142*Control!$C$9</f>
        <v>994.88000000000011</v>
      </c>
      <c r="W142" s="12">
        <f>'Wind 1MW'!W142*Control!$C$9</f>
        <v>1006.72</v>
      </c>
      <c r="X142" s="12">
        <f>'Wind 1MW'!X142*Control!$C$9</f>
        <v>1011.36</v>
      </c>
      <c r="Y142" s="12">
        <f>'Wind 1MW'!Y142*Control!$C$9</f>
        <v>1012</v>
      </c>
      <c r="Z142" s="12">
        <f>'Wind 1MW'!Z142*Control!$C$9</f>
        <v>1012</v>
      </c>
      <c r="AB142" s="7">
        <f t="shared" si="2"/>
        <v>18529.52</v>
      </c>
    </row>
    <row r="143" spans="2:28" x14ac:dyDescent="0.2">
      <c r="B143" s="6">
        <v>44337</v>
      </c>
      <c r="C143" s="12">
        <f>'Wind 1MW'!C143*Control!$C$9</f>
        <v>1012</v>
      </c>
      <c r="D143" s="12">
        <f>'Wind 1MW'!D143*Control!$C$9</f>
        <v>1012</v>
      </c>
      <c r="E143" s="12">
        <f>'Wind 1MW'!E143*Control!$C$9</f>
        <v>1012</v>
      </c>
      <c r="F143" s="12">
        <f>'Wind 1MW'!F143*Control!$C$9</f>
        <v>1012</v>
      </c>
      <c r="G143" s="12">
        <f>'Wind 1MW'!G143*Control!$C$9</f>
        <v>1012</v>
      </c>
      <c r="H143" s="12">
        <f>'Wind 1MW'!H143*Control!$C$9</f>
        <v>1012</v>
      </c>
      <c r="I143" s="12">
        <f>'Wind 1MW'!I143*Control!$C$9</f>
        <v>1012</v>
      </c>
      <c r="J143" s="12">
        <f>'Wind 1MW'!J143*Control!$C$9</f>
        <v>1012</v>
      </c>
      <c r="K143" s="12">
        <f>'Wind 1MW'!K143*Control!$C$9</f>
        <v>1012</v>
      </c>
      <c r="L143" s="12">
        <f>'Wind 1MW'!L143*Control!$C$9</f>
        <v>1012</v>
      </c>
      <c r="M143" s="12">
        <f>'Wind 1MW'!M143*Control!$C$9</f>
        <v>1012</v>
      </c>
      <c r="N143" s="12">
        <f>'Wind 1MW'!N143*Control!$C$9</f>
        <v>1012</v>
      </c>
      <c r="O143" s="12">
        <f>'Wind 1MW'!O143*Control!$C$9</f>
        <v>1012</v>
      </c>
      <c r="P143" s="12">
        <f>'Wind 1MW'!P143*Control!$C$9</f>
        <v>1012</v>
      </c>
      <c r="Q143" s="12">
        <f>'Wind 1MW'!Q143*Control!$C$9</f>
        <v>1012</v>
      </c>
      <c r="R143" s="12">
        <f>'Wind 1MW'!R143*Control!$C$9</f>
        <v>1012</v>
      </c>
      <c r="S143" s="12">
        <f>'Wind 1MW'!S143*Control!$C$9</f>
        <v>1012</v>
      </c>
      <c r="T143" s="12">
        <f>'Wind 1MW'!T143*Control!$C$9</f>
        <v>1011.36</v>
      </c>
      <c r="U143" s="12">
        <f>'Wind 1MW'!U143*Control!$C$9</f>
        <v>1005.6</v>
      </c>
      <c r="V143" s="12">
        <f>'Wind 1MW'!V143*Control!$C$9</f>
        <v>975.36</v>
      </c>
      <c r="W143" s="12">
        <f>'Wind 1MW'!W143*Control!$C$9</f>
        <v>939.28</v>
      </c>
      <c r="X143" s="12">
        <f>'Wind 1MW'!X143*Control!$C$9</f>
        <v>934.4</v>
      </c>
      <c r="Y143" s="12">
        <f>'Wind 1MW'!Y143*Control!$C$9</f>
        <v>926.4</v>
      </c>
      <c r="Z143" s="12">
        <f>'Wind 1MW'!Z143*Control!$C$9</f>
        <v>926.4</v>
      </c>
      <c r="AB143" s="7">
        <f t="shared" si="2"/>
        <v>23922.800000000003</v>
      </c>
    </row>
    <row r="144" spans="2:28" x14ac:dyDescent="0.2">
      <c r="B144" s="6">
        <v>44338</v>
      </c>
      <c r="C144" s="12">
        <f>'Wind 1MW'!C144*Control!$C$9</f>
        <v>889.3599999999999</v>
      </c>
      <c r="D144" s="12">
        <f>'Wind 1MW'!D144*Control!$C$9</f>
        <v>889.3599999999999</v>
      </c>
      <c r="E144" s="12">
        <f>'Wind 1MW'!E144*Control!$C$9</f>
        <v>889.3599999999999</v>
      </c>
      <c r="F144" s="12">
        <f>'Wind 1MW'!F144*Control!$C$9</f>
        <v>884.4799999999999</v>
      </c>
      <c r="G144" s="12">
        <f>'Wind 1MW'!G144*Control!$C$9</f>
        <v>812.16000000000008</v>
      </c>
      <c r="H144" s="12">
        <f>'Wind 1MW'!H144*Control!$C$9</f>
        <v>791.68000000000006</v>
      </c>
      <c r="I144" s="12">
        <f>'Wind 1MW'!I144*Control!$C$9</f>
        <v>791.68000000000006</v>
      </c>
      <c r="J144" s="12">
        <f>'Wind 1MW'!J144*Control!$C$9</f>
        <v>720.96</v>
      </c>
      <c r="K144" s="12">
        <f>'Wind 1MW'!K144*Control!$C$9</f>
        <v>669.6</v>
      </c>
      <c r="L144" s="12">
        <f>'Wind 1MW'!L144*Control!$C$9</f>
        <v>581.91999999999996</v>
      </c>
      <c r="M144" s="12">
        <f>'Wind 1MW'!M144*Control!$C$9</f>
        <v>497.43999999999994</v>
      </c>
      <c r="N144" s="12">
        <f>'Wind 1MW'!N144*Control!$C$9</f>
        <v>444.64</v>
      </c>
      <c r="O144" s="12">
        <f>'Wind 1MW'!O144*Control!$C$9</f>
        <v>444.64</v>
      </c>
      <c r="P144" s="12">
        <f>'Wind 1MW'!P144*Control!$C$9</f>
        <v>444.64</v>
      </c>
      <c r="Q144" s="12">
        <f>'Wind 1MW'!Q144*Control!$C$9</f>
        <v>423.84</v>
      </c>
      <c r="R144" s="12">
        <f>'Wind 1MW'!R144*Control!$C$9</f>
        <v>401.91999999999996</v>
      </c>
      <c r="S144" s="12">
        <f>'Wind 1MW'!S144*Control!$C$9</f>
        <v>330.08</v>
      </c>
      <c r="T144" s="12">
        <f>'Wind 1MW'!T144*Control!$C$9</f>
        <v>267.92000000000007</v>
      </c>
      <c r="U144" s="12">
        <f>'Wind 1MW'!U144*Control!$C$9</f>
        <v>201.68</v>
      </c>
      <c r="V144" s="12">
        <f>'Wind 1MW'!V144*Control!$C$9</f>
        <v>155.6</v>
      </c>
      <c r="W144" s="12">
        <f>'Wind 1MW'!W144*Control!$C$9</f>
        <v>117.2</v>
      </c>
      <c r="X144" s="12">
        <f>'Wind 1MW'!X144*Control!$C$9</f>
        <v>68.400000000000006</v>
      </c>
      <c r="Y144" s="12">
        <f>'Wind 1MW'!Y144*Control!$C$9</f>
        <v>25.359999999999996</v>
      </c>
      <c r="Z144" s="12">
        <f>'Wind 1MW'!Z144*Control!$C$9</f>
        <v>0</v>
      </c>
      <c r="AB144" s="7">
        <f t="shared" si="2"/>
        <v>11743.920000000002</v>
      </c>
    </row>
    <row r="145" spans="2:28" x14ac:dyDescent="0.2">
      <c r="B145" s="6">
        <v>44339</v>
      </c>
      <c r="C145" s="12">
        <f>'Wind 1MW'!C145*Control!$C$9</f>
        <v>0</v>
      </c>
      <c r="D145" s="12">
        <f>'Wind 1MW'!D145*Control!$C$9</f>
        <v>0</v>
      </c>
      <c r="E145" s="12">
        <f>'Wind 1MW'!E145*Control!$C$9</f>
        <v>0</v>
      </c>
      <c r="F145" s="12">
        <f>'Wind 1MW'!F145*Control!$C$9</f>
        <v>20.239999999999998</v>
      </c>
      <c r="G145" s="12">
        <f>'Wind 1MW'!G145*Control!$C$9</f>
        <v>91.919999999999987</v>
      </c>
      <c r="H145" s="12">
        <f>'Wind 1MW'!H145*Control!$C$9</f>
        <v>190.16000000000003</v>
      </c>
      <c r="I145" s="12">
        <f>'Wind 1MW'!I145*Control!$C$9</f>
        <v>240.56000000000003</v>
      </c>
      <c r="J145" s="12">
        <f>'Wind 1MW'!J145*Control!$C$9</f>
        <v>313.91999999999996</v>
      </c>
      <c r="K145" s="12">
        <f>'Wind 1MW'!K145*Control!$C$9</f>
        <v>362.4</v>
      </c>
      <c r="L145" s="12">
        <f>'Wind 1MW'!L145*Control!$C$9</f>
        <v>380.8</v>
      </c>
      <c r="M145" s="12">
        <f>'Wind 1MW'!M145*Control!$C$9</f>
        <v>423.84</v>
      </c>
      <c r="N145" s="12">
        <f>'Wind 1MW'!N145*Control!$C$9</f>
        <v>497.43999999999994</v>
      </c>
      <c r="O145" s="12">
        <f>'Wind 1MW'!O145*Control!$C$9</f>
        <v>620.79999999999995</v>
      </c>
      <c r="P145" s="12">
        <f>'Wind 1MW'!P145*Control!$C$9</f>
        <v>728.96</v>
      </c>
      <c r="Q145" s="12">
        <f>'Wind 1MW'!Q145*Control!$C$9</f>
        <v>817.04000000000008</v>
      </c>
      <c r="R145" s="12">
        <f>'Wind 1MW'!R145*Control!$C$9</f>
        <v>926.4</v>
      </c>
      <c r="S145" s="12">
        <f>'Wind 1MW'!S145*Control!$C$9</f>
        <v>966.4</v>
      </c>
      <c r="T145" s="12">
        <f>'Wind 1MW'!T145*Control!$C$9</f>
        <v>942.24</v>
      </c>
      <c r="U145" s="12">
        <f>'Wind 1MW'!U145*Control!$C$9</f>
        <v>934.4</v>
      </c>
      <c r="V145" s="12">
        <f>'Wind 1MW'!V145*Control!$C$9</f>
        <v>934.4</v>
      </c>
      <c r="W145" s="12">
        <f>'Wind 1MW'!W145*Control!$C$9</f>
        <v>926.4</v>
      </c>
      <c r="X145" s="12">
        <f>'Wind 1MW'!X145*Control!$C$9</f>
        <v>876.4799999999999</v>
      </c>
      <c r="Y145" s="12">
        <f>'Wind 1MW'!Y145*Control!$C$9</f>
        <v>791.68000000000006</v>
      </c>
      <c r="Z145" s="12">
        <f>'Wind 1MW'!Z145*Control!$C$9</f>
        <v>720.96</v>
      </c>
      <c r="AB145" s="7">
        <f t="shared" si="2"/>
        <v>12707.439999999999</v>
      </c>
    </row>
    <row r="146" spans="2:28" x14ac:dyDescent="0.2">
      <c r="B146" s="6">
        <v>44340</v>
      </c>
      <c r="C146" s="12">
        <f>'Wind 1MW'!C146*Control!$C$9</f>
        <v>720.96</v>
      </c>
      <c r="D146" s="12">
        <f>'Wind 1MW'!D146*Control!$C$9</f>
        <v>804.16000000000008</v>
      </c>
      <c r="E146" s="12">
        <f>'Wind 1MW'!E146*Control!$C$9</f>
        <v>889.3599999999999</v>
      </c>
      <c r="F146" s="12">
        <f>'Wind 1MW'!F146*Control!$C$9</f>
        <v>939.28</v>
      </c>
      <c r="G146" s="12">
        <f>'Wind 1MW'!G146*Control!$C$9</f>
        <v>971.28</v>
      </c>
      <c r="H146" s="12">
        <f>'Wind 1MW'!H146*Control!$C$9</f>
        <v>974.24</v>
      </c>
      <c r="I146" s="12">
        <f>'Wind 1MW'!I146*Control!$C$9</f>
        <v>974.24</v>
      </c>
      <c r="J146" s="12">
        <f>'Wind 1MW'!J146*Control!$C$9</f>
        <v>975.36</v>
      </c>
      <c r="K146" s="12">
        <f>'Wind 1MW'!K146*Control!$C$9</f>
        <v>974.24</v>
      </c>
      <c r="L146" s="12">
        <f>'Wind 1MW'!L146*Control!$C$9</f>
        <v>966.4</v>
      </c>
      <c r="M146" s="12">
        <f>'Wind 1MW'!M146*Control!$C$9</f>
        <v>926.4</v>
      </c>
      <c r="N146" s="12">
        <f>'Wind 1MW'!N146*Control!$C$9</f>
        <v>884.4799999999999</v>
      </c>
      <c r="O146" s="12">
        <f>'Wind 1MW'!O146*Control!$C$9</f>
        <v>876.4799999999999</v>
      </c>
      <c r="P146" s="12">
        <f>'Wind 1MW'!P146*Control!$C$9</f>
        <v>812.16000000000008</v>
      </c>
      <c r="Q146" s="12">
        <f>'Wind 1MW'!Q146*Control!$C$9</f>
        <v>804.16000000000008</v>
      </c>
      <c r="R146" s="12">
        <f>'Wind 1MW'!R146*Control!$C$9</f>
        <v>728.96</v>
      </c>
      <c r="S146" s="12">
        <f>'Wind 1MW'!S146*Control!$C$9</f>
        <v>690.4</v>
      </c>
      <c r="T146" s="12">
        <f>'Wind 1MW'!T146*Control!$C$9</f>
        <v>602.72</v>
      </c>
      <c r="U146" s="12">
        <f>'Wind 1MW'!U146*Control!$C$9</f>
        <v>497.43999999999994</v>
      </c>
      <c r="V146" s="12">
        <f>'Wind 1MW'!V146*Control!$C$9</f>
        <v>454.4</v>
      </c>
      <c r="W146" s="12">
        <f>'Wind 1MW'!W146*Control!$C$9</f>
        <v>536.31999999999994</v>
      </c>
      <c r="X146" s="12">
        <f>'Wind 1MW'!X146*Control!$C$9</f>
        <v>602.72</v>
      </c>
      <c r="Y146" s="12">
        <f>'Wind 1MW'!Y146*Control!$C$9</f>
        <v>602.72</v>
      </c>
      <c r="Z146" s="12">
        <f>'Wind 1MW'!Z146*Control!$C$9</f>
        <v>602.72</v>
      </c>
      <c r="AB146" s="7">
        <f t="shared" si="2"/>
        <v>18811.599999999999</v>
      </c>
    </row>
    <row r="147" spans="2:28" x14ac:dyDescent="0.2">
      <c r="B147" s="6">
        <v>44341</v>
      </c>
      <c r="C147" s="12">
        <f>'Wind 1MW'!C147*Control!$C$9</f>
        <v>602.72</v>
      </c>
      <c r="D147" s="12">
        <f>'Wind 1MW'!D147*Control!$C$9</f>
        <v>497.43999999999994</v>
      </c>
      <c r="E147" s="12">
        <f>'Wind 1MW'!E147*Control!$C$9</f>
        <v>444.64</v>
      </c>
      <c r="F147" s="12">
        <f>'Wind 1MW'!F147*Control!$C$9</f>
        <v>444.64</v>
      </c>
      <c r="G147" s="12">
        <f>'Wind 1MW'!G147*Control!$C$9</f>
        <v>423.84</v>
      </c>
      <c r="H147" s="12">
        <f>'Wind 1MW'!H147*Control!$C$9</f>
        <v>330.08</v>
      </c>
      <c r="I147" s="12">
        <f>'Wind 1MW'!I147*Control!$C$9</f>
        <v>313.91999999999996</v>
      </c>
      <c r="J147" s="12">
        <f>'Wind 1MW'!J147*Control!$C$9</f>
        <v>380.8</v>
      </c>
      <c r="K147" s="12">
        <f>'Wind 1MW'!K147*Control!$C$9</f>
        <v>380.8</v>
      </c>
      <c r="L147" s="12">
        <f>'Wind 1MW'!L147*Control!$C$9</f>
        <v>362.4</v>
      </c>
      <c r="M147" s="12">
        <f>'Wind 1MW'!M147*Control!$C$9</f>
        <v>346.23999999999995</v>
      </c>
      <c r="N147" s="12">
        <f>'Wind 1MW'!N147*Control!$C$9</f>
        <v>297.76</v>
      </c>
      <c r="O147" s="12">
        <f>'Wind 1MW'!O147*Control!$C$9</f>
        <v>240.56000000000003</v>
      </c>
      <c r="P147" s="12">
        <f>'Wind 1MW'!P147*Control!$C$9</f>
        <v>240.56000000000003</v>
      </c>
      <c r="Q147" s="12">
        <f>'Wind 1MW'!Q147*Control!$C$9</f>
        <v>281.60000000000002</v>
      </c>
      <c r="R147" s="12">
        <f>'Wind 1MW'!R147*Control!$C$9</f>
        <v>346.23999999999995</v>
      </c>
      <c r="S147" s="12">
        <f>'Wind 1MW'!S147*Control!$C$9</f>
        <v>423.84</v>
      </c>
      <c r="T147" s="12">
        <f>'Wind 1MW'!T147*Control!$C$9</f>
        <v>454.4</v>
      </c>
      <c r="U147" s="12">
        <f>'Wind 1MW'!U147*Control!$C$9</f>
        <v>454.4</v>
      </c>
      <c r="V147" s="12">
        <f>'Wind 1MW'!V147*Control!$C$9</f>
        <v>444.64</v>
      </c>
      <c r="W147" s="12">
        <f>'Wind 1MW'!W147*Control!$C$9</f>
        <v>444.64</v>
      </c>
      <c r="X147" s="12">
        <f>'Wind 1MW'!X147*Control!$C$9</f>
        <v>536.31999999999994</v>
      </c>
      <c r="Y147" s="12">
        <f>'Wind 1MW'!Y147*Control!$C$9</f>
        <v>560</v>
      </c>
      <c r="Z147" s="12">
        <f>'Wind 1MW'!Z147*Control!$C$9</f>
        <v>497.43999999999994</v>
      </c>
      <c r="AB147" s="7">
        <f t="shared" si="2"/>
        <v>9749.9200000000019</v>
      </c>
    </row>
    <row r="148" spans="2:28" x14ac:dyDescent="0.2">
      <c r="B148" s="6">
        <v>44342</v>
      </c>
      <c r="C148" s="12">
        <f>'Wind 1MW'!C148*Control!$C$9</f>
        <v>475.52</v>
      </c>
      <c r="D148" s="12">
        <f>'Wind 1MW'!D148*Control!$C$9</f>
        <v>444.64</v>
      </c>
      <c r="E148" s="12">
        <f>'Wind 1MW'!E148*Control!$C$9</f>
        <v>454.4</v>
      </c>
      <c r="F148" s="12">
        <f>'Wind 1MW'!F148*Control!$C$9</f>
        <v>475.52</v>
      </c>
      <c r="G148" s="12">
        <f>'Wind 1MW'!G148*Control!$C$9</f>
        <v>454.4</v>
      </c>
      <c r="H148" s="12">
        <f>'Wind 1MW'!H148*Control!$C$9</f>
        <v>423.84</v>
      </c>
      <c r="I148" s="12">
        <f>'Wind 1MW'!I148*Control!$C$9</f>
        <v>362.4</v>
      </c>
      <c r="J148" s="12">
        <f>'Wind 1MW'!J148*Control!$C$9</f>
        <v>401.91999999999996</v>
      </c>
      <c r="K148" s="12">
        <f>'Wind 1MW'!K148*Control!$C$9</f>
        <v>380.8</v>
      </c>
      <c r="L148" s="12">
        <f>'Wind 1MW'!L148*Control!$C$9</f>
        <v>444.64</v>
      </c>
      <c r="M148" s="12">
        <f>'Wind 1MW'!M148*Control!$C$9</f>
        <v>560</v>
      </c>
      <c r="N148" s="12">
        <f>'Wind 1MW'!N148*Control!$C$9</f>
        <v>620.79999999999995</v>
      </c>
      <c r="O148" s="12">
        <f>'Wind 1MW'!O148*Control!$C$9</f>
        <v>633.28</v>
      </c>
      <c r="P148" s="12">
        <f>'Wind 1MW'!P148*Control!$C$9</f>
        <v>633.28</v>
      </c>
      <c r="Q148" s="12">
        <f>'Wind 1MW'!Q148*Control!$C$9</f>
        <v>602.72</v>
      </c>
      <c r="R148" s="12">
        <f>'Wind 1MW'!R148*Control!$C$9</f>
        <v>581.91999999999996</v>
      </c>
      <c r="S148" s="12">
        <f>'Wind 1MW'!S148*Control!$C$9</f>
        <v>560</v>
      </c>
      <c r="T148" s="12">
        <f>'Wind 1MW'!T148*Control!$C$9</f>
        <v>518.24</v>
      </c>
      <c r="U148" s="12">
        <f>'Wind 1MW'!U148*Control!$C$9</f>
        <v>454.4</v>
      </c>
      <c r="V148" s="12">
        <f>'Wind 1MW'!V148*Control!$C$9</f>
        <v>362.4</v>
      </c>
      <c r="W148" s="12">
        <f>'Wind 1MW'!W148*Control!$C$9</f>
        <v>254.24000000000007</v>
      </c>
      <c r="X148" s="12">
        <f>'Wind 1MW'!X148*Control!$C$9</f>
        <v>190.16000000000003</v>
      </c>
      <c r="Y148" s="12">
        <f>'Wind 1MW'!Y148*Control!$C$9</f>
        <v>155.6</v>
      </c>
      <c r="Z148" s="12">
        <f>'Wind 1MW'!Z148*Control!$C$9</f>
        <v>155.6</v>
      </c>
      <c r="AB148" s="7">
        <f t="shared" si="2"/>
        <v>10600.720000000001</v>
      </c>
    </row>
    <row r="149" spans="2:28" x14ac:dyDescent="0.2">
      <c r="B149" s="6">
        <v>44343</v>
      </c>
      <c r="C149" s="12">
        <f>'Wind 1MW'!C149*Control!$C$9</f>
        <v>155.6</v>
      </c>
      <c r="D149" s="12">
        <f>'Wind 1MW'!D149*Control!$C$9</f>
        <v>155.6</v>
      </c>
      <c r="E149" s="12">
        <f>'Wind 1MW'!E149*Control!$C$9</f>
        <v>126.8</v>
      </c>
      <c r="F149" s="12">
        <f>'Wind 1MW'!F149*Control!$C$9</f>
        <v>84.08</v>
      </c>
      <c r="G149" s="12">
        <f>'Wind 1MW'!G149*Control!$C$9</f>
        <v>35.6</v>
      </c>
      <c r="H149" s="12">
        <f>'Wind 1MW'!H149*Control!$C$9</f>
        <v>0</v>
      </c>
      <c r="I149" s="12">
        <f>'Wind 1MW'!I149*Control!$C$9</f>
        <v>0</v>
      </c>
      <c r="J149" s="12">
        <f>'Wind 1MW'!J149*Control!$C$9</f>
        <v>0</v>
      </c>
      <c r="K149" s="12">
        <f>'Wind 1MW'!K149*Control!$C$9</f>
        <v>0</v>
      </c>
      <c r="L149" s="12">
        <f>'Wind 1MW'!L149*Control!$C$9</f>
        <v>0</v>
      </c>
      <c r="M149" s="12">
        <f>'Wind 1MW'!M149*Control!$C$9</f>
        <v>0</v>
      </c>
      <c r="N149" s="12">
        <f>'Wind 1MW'!N149*Control!$C$9</f>
        <v>0</v>
      </c>
      <c r="O149" s="12">
        <f>'Wind 1MW'!O149*Control!$C$9</f>
        <v>0</v>
      </c>
      <c r="P149" s="12">
        <f>'Wind 1MW'!P149*Control!$C$9</f>
        <v>0</v>
      </c>
      <c r="Q149" s="12">
        <f>'Wind 1MW'!Q149*Control!$C$9</f>
        <v>0</v>
      </c>
      <c r="R149" s="12">
        <f>'Wind 1MW'!R149*Control!$C$9</f>
        <v>0</v>
      </c>
      <c r="S149" s="12">
        <f>'Wind 1MW'!S149*Control!$C$9</f>
        <v>0</v>
      </c>
      <c r="T149" s="12">
        <f>'Wind 1MW'!T149*Control!$C$9</f>
        <v>0</v>
      </c>
      <c r="U149" s="12">
        <f>'Wind 1MW'!U149*Control!$C$9</f>
        <v>0</v>
      </c>
      <c r="V149" s="12">
        <f>'Wind 1MW'!V149*Control!$C$9</f>
        <v>25.359999999999996</v>
      </c>
      <c r="W149" s="12">
        <f>'Wind 1MW'!W149*Control!$C$9</f>
        <v>136.4</v>
      </c>
      <c r="X149" s="12">
        <f>'Wind 1MW'!X149*Control!$C$9</f>
        <v>201.68</v>
      </c>
      <c r="Y149" s="12">
        <f>'Wind 1MW'!Y149*Control!$C$9</f>
        <v>178.64000000000001</v>
      </c>
      <c r="Z149" s="12">
        <f>'Wind 1MW'!Z149*Control!$C$9</f>
        <v>117.2</v>
      </c>
      <c r="AB149" s="7">
        <f t="shared" si="2"/>
        <v>1216.9600000000003</v>
      </c>
    </row>
    <row r="150" spans="2:28" x14ac:dyDescent="0.2">
      <c r="B150" s="6">
        <v>44344</v>
      </c>
      <c r="C150" s="12">
        <f>'Wind 1MW'!C150*Control!$C$9</f>
        <v>76.239999999999995</v>
      </c>
      <c r="D150" s="12">
        <f>'Wind 1MW'!D150*Control!$C$9</f>
        <v>55.280000000000008</v>
      </c>
      <c r="E150" s="12">
        <f>'Wind 1MW'!E150*Control!$C$9</f>
        <v>48.720000000000006</v>
      </c>
      <c r="F150" s="12">
        <f>'Wind 1MW'!F150*Control!$C$9</f>
        <v>42.160000000000004</v>
      </c>
      <c r="G150" s="12">
        <f>'Wind 1MW'!G150*Control!$C$9</f>
        <v>42.160000000000004</v>
      </c>
      <c r="H150" s="12">
        <f>'Wind 1MW'!H150*Control!$C$9</f>
        <v>35.6</v>
      </c>
      <c r="I150" s="12">
        <f>'Wind 1MW'!I150*Control!$C$9</f>
        <v>48.720000000000006</v>
      </c>
      <c r="J150" s="12">
        <f>'Wind 1MW'!J150*Control!$C$9</f>
        <v>84.08</v>
      </c>
      <c r="K150" s="12">
        <f>'Wind 1MW'!K150*Control!$C$9</f>
        <v>107.6</v>
      </c>
      <c r="L150" s="12">
        <f>'Wind 1MW'!L150*Control!$C$9</f>
        <v>107.6</v>
      </c>
      <c r="M150" s="12">
        <f>'Wind 1MW'!M150*Control!$C$9</f>
        <v>107.6</v>
      </c>
      <c r="N150" s="12">
        <f>'Wind 1MW'!N150*Control!$C$9</f>
        <v>99.759999999999991</v>
      </c>
      <c r="O150" s="12">
        <f>'Wind 1MW'!O150*Control!$C$9</f>
        <v>117.2</v>
      </c>
      <c r="P150" s="12">
        <f>'Wind 1MW'!P150*Control!$C$9</f>
        <v>146</v>
      </c>
      <c r="Q150" s="12">
        <f>'Wind 1MW'!Q150*Control!$C$9</f>
        <v>190.16000000000003</v>
      </c>
      <c r="R150" s="12">
        <f>'Wind 1MW'!R150*Control!$C$9</f>
        <v>240.56000000000003</v>
      </c>
      <c r="S150" s="12">
        <f>'Wind 1MW'!S150*Control!$C$9</f>
        <v>281.60000000000002</v>
      </c>
      <c r="T150" s="12">
        <f>'Wind 1MW'!T150*Control!$C$9</f>
        <v>330.08</v>
      </c>
      <c r="U150" s="12">
        <f>'Wind 1MW'!U150*Control!$C$9</f>
        <v>346.23999999999995</v>
      </c>
      <c r="V150" s="12">
        <f>'Wind 1MW'!V150*Control!$C$9</f>
        <v>346.23999999999995</v>
      </c>
      <c r="W150" s="12">
        <f>'Wind 1MW'!W150*Control!$C$9</f>
        <v>330.08</v>
      </c>
      <c r="X150" s="12">
        <f>'Wind 1MW'!X150*Control!$C$9</f>
        <v>313.91999999999996</v>
      </c>
      <c r="Y150" s="12">
        <f>'Wind 1MW'!Y150*Control!$C$9</f>
        <v>281.60000000000002</v>
      </c>
      <c r="Z150" s="12">
        <f>'Wind 1MW'!Z150*Control!$C$9</f>
        <v>254.24000000000007</v>
      </c>
      <c r="AB150" s="7">
        <f t="shared" si="2"/>
        <v>4033.44</v>
      </c>
    </row>
    <row r="151" spans="2:28" x14ac:dyDescent="0.2">
      <c r="B151" s="6">
        <v>44345</v>
      </c>
      <c r="C151" s="12">
        <f>'Wind 1MW'!C151*Control!$C$9</f>
        <v>201.68</v>
      </c>
      <c r="D151" s="12">
        <f>'Wind 1MW'!D151*Control!$C$9</f>
        <v>146</v>
      </c>
      <c r="E151" s="12">
        <f>'Wind 1MW'!E151*Control!$C$9</f>
        <v>107.6</v>
      </c>
      <c r="F151" s="12">
        <f>'Wind 1MW'!F151*Control!$C$9</f>
        <v>84.08</v>
      </c>
      <c r="G151" s="12">
        <f>'Wind 1MW'!G151*Control!$C$9</f>
        <v>68.400000000000006</v>
      </c>
      <c r="H151" s="12">
        <f>'Wind 1MW'!H151*Control!$C$9</f>
        <v>42.160000000000004</v>
      </c>
      <c r="I151" s="12">
        <f>'Wind 1MW'!I151*Control!$C$9</f>
        <v>15.12</v>
      </c>
      <c r="J151" s="12">
        <f>'Wind 1MW'!J151*Control!$C$9</f>
        <v>10</v>
      </c>
      <c r="K151" s="12">
        <f>'Wind 1MW'!K151*Control!$C$9</f>
        <v>0</v>
      </c>
      <c r="L151" s="12">
        <f>'Wind 1MW'!L151*Control!$C$9</f>
        <v>0</v>
      </c>
      <c r="M151" s="12">
        <f>'Wind 1MW'!M151*Control!$C$9</f>
        <v>0</v>
      </c>
      <c r="N151" s="12">
        <f>'Wind 1MW'!N151*Control!$C$9</f>
        <v>0</v>
      </c>
      <c r="O151" s="12">
        <f>'Wind 1MW'!O151*Control!$C$9</f>
        <v>0</v>
      </c>
      <c r="P151" s="12">
        <f>'Wind 1MW'!P151*Control!$C$9</f>
        <v>0</v>
      </c>
      <c r="Q151" s="12">
        <f>'Wind 1MW'!Q151*Control!$C$9</f>
        <v>0</v>
      </c>
      <c r="R151" s="12">
        <f>'Wind 1MW'!R151*Control!$C$9</f>
        <v>0</v>
      </c>
      <c r="S151" s="12">
        <f>'Wind 1MW'!S151*Control!$C$9</f>
        <v>0</v>
      </c>
      <c r="T151" s="12">
        <f>'Wind 1MW'!T151*Control!$C$9</f>
        <v>0</v>
      </c>
      <c r="U151" s="12">
        <f>'Wind 1MW'!U151*Control!$C$9</f>
        <v>0</v>
      </c>
      <c r="V151" s="12">
        <f>'Wind 1MW'!V151*Control!$C$9</f>
        <v>25.359999999999996</v>
      </c>
      <c r="W151" s="12">
        <f>'Wind 1MW'!W151*Control!$C$9</f>
        <v>35.6</v>
      </c>
      <c r="X151" s="12">
        <f>'Wind 1MW'!X151*Control!$C$9</f>
        <v>35.6</v>
      </c>
      <c r="Y151" s="12">
        <f>'Wind 1MW'!Y151*Control!$C$9</f>
        <v>20.239999999999998</v>
      </c>
      <c r="Z151" s="12">
        <f>'Wind 1MW'!Z151*Control!$C$9</f>
        <v>0</v>
      </c>
      <c r="AB151" s="7">
        <f t="shared" si="2"/>
        <v>791.84</v>
      </c>
    </row>
    <row r="152" spans="2:28" x14ac:dyDescent="0.2">
      <c r="B152" s="6">
        <v>44346</v>
      </c>
      <c r="C152" s="12">
        <f>'Wind 1MW'!C152*Control!$C$9</f>
        <v>0</v>
      </c>
      <c r="D152" s="12">
        <f>'Wind 1MW'!D152*Control!$C$9</f>
        <v>0</v>
      </c>
      <c r="E152" s="12">
        <f>'Wind 1MW'!E152*Control!$C$9</f>
        <v>0</v>
      </c>
      <c r="F152" s="12">
        <f>'Wind 1MW'!F152*Control!$C$9</f>
        <v>0</v>
      </c>
      <c r="G152" s="12">
        <f>'Wind 1MW'!G152*Control!$C$9</f>
        <v>0</v>
      </c>
      <c r="H152" s="12">
        <f>'Wind 1MW'!H152*Control!$C$9</f>
        <v>0</v>
      </c>
      <c r="I152" s="12">
        <f>'Wind 1MW'!I152*Control!$C$9</f>
        <v>0</v>
      </c>
      <c r="J152" s="12">
        <f>'Wind 1MW'!J152*Control!$C$9</f>
        <v>0</v>
      </c>
      <c r="K152" s="12">
        <f>'Wind 1MW'!K152*Control!$C$9</f>
        <v>0</v>
      </c>
      <c r="L152" s="12">
        <f>'Wind 1MW'!L152*Control!$C$9</f>
        <v>0</v>
      </c>
      <c r="M152" s="12">
        <f>'Wind 1MW'!M152*Control!$C$9</f>
        <v>0</v>
      </c>
      <c r="N152" s="12">
        <f>'Wind 1MW'!N152*Control!$C$9</f>
        <v>15.12</v>
      </c>
      <c r="O152" s="12">
        <f>'Wind 1MW'!O152*Control!$C$9</f>
        <v>35.6</v>
      </c>
      <c r="P152" s="12">
        <f>'Wind 1MW'!P152*Control!$C$9</f>
        <v>68.400000000000006</v>
      </c>
      <c r="Q152" s="12">
        <f>'Wind 1MW'!Q152*Control!$C$9</f>
        <v>91.919999999999987</v>
      </c>
      <c r="R152" s="12">
        <f>'Wind 1MW'!R152*Control!$C$9</f>
        <v>107.6</v>
      </c>
      <c r="S152" s="12">
        <f>'Wind 1MW'!S152*Control!$C$9</f>
        <v>99.759999999999991</v>
      </c>
      <c r="T152" s="12">
        <f>'Wind 1MW'!T152*Control!$C$9</f>
        <v>91.919999999999987</v>
      </c>
      <c r="U152" s="12">
        <f>'Wind 1MW'!U152*Control!$C$9</f>
        <v>99.759999999999991</v>
      </c>
      <c r="V152" s="12">
        <f>'Wind 1MW'!V152*Control!$C$9</f>
        <v>126.8</v>
      </c>
      <c r="W152" s="12">
        <f>'Wind 1MW'!W152*Control!$C$9</f>
        <v>178.64000000000001</v>
      </c>
      <c r="X152" s="12">
        <f>'Wind 1MW'!X152*Control!$C$9</f>
        <v>254.24000000000007</v>
      </c>
      <c r="Y152" s="12">
        <f>'Wind 1MW'!Y152*Control!$C$9</f>
        <v>281.60000000000002</v>
      </c>
      <c r="Z152" s="12">
        <f>'Wind 1MW'!Z152*Control!$C$9</f>
        <v>281.60000000000002</v>
      </c>
      <c r="AB152" s="7">
        <f t="shared" si="2"/>
        <v>1732.96</v>
      </c>
    </row>
    <row r="153" spans="2:28" x14ac:dyDescent="0.2">
      <c r="B153" s="6">
        <v>44347</v>
      </c>
      <c r="C153" s="12">
        <f>'Wind 1MW'!C153*Control!$C$9</f>
        <v>254.24000000000007</v>
      </c>
      <c r="D153" s="12">
        <f>'Wind 1MW'!D153*Control!$C$9</f>
        <v>213.2</v>
      </c>
      <c r="E153" s="12">
        <f>'Wind 1MW'!E153*Control!$C$9</f>
        <v>178.64000000000001</v>
      </c>
      <c r="F153" s="12">
        <f>'Wind 1MW'!F153*Control!$C$9</f>
        <v>146</v>
      </c>
      <c r="G153" s="12">
        <f>'Wind 1MW'!G153*Control!$C$9</f>
        <v>136.4</v>
      </c>
      <c r="H153" s="12">
        <f>'Wind 1MW'!H153*Control!$C$9</f>
        <v>107.6</v>
      </c>
      <c r="I153" s="12">
        <f>'Wind 1MW'!I153*Control!$C$9</f>
        <v>61.840000000000011</v>
      </c>
      <c r="J153" s="12">
        <f>'Wind 1MW'!J153*Control!$C$9</f>
        <v>48.720000000000006</v>
      </c>
      <c r="K153" s="12">
        <f>'Wind 1MW'!K153*Control!$C$9</f>
        <v>84.08</v>
      </c>
      <c r="L153" s="12">
        <f>'Wind 1MW'!L153*Control!$C$9</f>
        <v>107.6</v>
      </c>
      <c r="M153" s="12">
        <f>'Wind 1MW'!M153*Control!$C$9</f>
        <v>146</v>
      </c>
      <c r="N153" s="12">
        <f>'Wind 1MW'!N153*Control!$C$9</f>
        <v>213.2</v>
      </c>
      <c r="O153" s="12">
        <f>'Wind 1MW'!O153*Control!$C$9</f>
        <v>313.91999999999996</v>
      </c>
      <c r="P153" s="12">
        <f>'Wind 1MW'!P153*Control!$C$9</f>
        <v>497.43999999999994</v>
      </c>
      <c r="Q153" s="12">
        <f>'Wind 1MW'!Q153*Control!$C$9</f>
        <v>690.4</v>
      </c>
      <c r="R153" s="12">
        <f>'Wind 1MW'!R153*Control!$C$9</f>
        <v>812.16000000000008</v>
      </c>
      <c r="S153" s="12">
        <f>'Wind 1MW'!S153*Control!$C$9</f>
        <v>876.4799999999999</v>
      </c>
      <c r="T153" s="12">
        <f>'Wind 1MW'!T153*Control!$C$9</f>
        <v>804.16000000000008</v>
      </c>
      <c r="U153" s="12">
        <f>'Wind 1MW'!U153*Control!$C$9</f>
        <v>804.16000000000008</v>
      </c>
      <c r="V153" s="12">
        <f>'Wind 1MW'!V153*Control!$C$9</f>
        <v>804.16000000000008</v>
      </c>
      <c r="W153" s="12">
        <f>'Wind 1MW'!W153*Control!$C$9</f>
        <v>804.16000000000008</v>
      </c>
      <c r="X153" s="12">
        <f>'Wind 1MW'!X153*Control!$C$9</f>
        <v>876.4799999999999</v>
      </c>
      <c r="Y153" s="12">
        <f>'Wind 1MW'!Y153*Control!$C$9</f>
        <v>817.04000000000008</v>
      </c>
      <c r="Z153" s="12">
        <f>'Wind 1MW'!Z153*Control!$C$9</f>
        <v>728.96</v>
      </c>
      <c r="AB153" s="7">
        <f t="shared" si="2"/>
        <v>10527.04</v>
      </c>
    </row>
    <row r="154" spans="2:28" x14ac:dyDescent="0.2">
      <c r="B154" s="6">
        <v>44348</v>
      </c>
      <c r="C154" s="12">
        <f>'Wind 1MW'!C154*Control!$C$9</f>
        <v>633.28</v>
      </c>
      <c r="D154" s="12">
        <f>'Wind 1MW'!D154*Control!$C$9</f>
        <v>581.91999999999996</v>
      </c>
      <c r="E154" s="12">
        <f>'Wind 1MW'!E154*Control!$C$9</f>
        <v>581.91999999999996</v>
      </c>
      <c r="F154" s="12">
        <f>'Wind 1MW'!F154*Control!$C$9</f>
        <v>602.72</v>
      </c>
      <c r="G154" s="12">
        <f>'Wind 1MW'!G154*Control!$C$9</f>
        <v>581.91999999999996</v>
      </c>
      <c r="H154" s="12">
        <f>'Wind 1MW'!H154*Control!$C$9</f>
        <v>497.43999999999994</v>
      </c>
      <c r="I154" s="12">
        <f>'Wind 1MW'!I154*Control!$C$9</f>
        <v>423.84</v>
      </c>
      <c r="J154" s="12">
        <f>'Wind 1MW'!J154*Control!$C$9</f>
        <v>423.84</v>
      </c>
      <c r="K154" s="12">
        <f>'Wind 1MW'!K154*Control!$C$9</f>
        <v>444.64</v>
      </c>
      <c r="L154" s="12">
        <f>'Wind 1MW'!L154*Control!$C$9</f>
        <v>380.8</v>
      </c>
      <c r="M154" s="12">
        <f>'Wind 1MW'!M154*Control!$C$9</f>
        <v>240.56000000000003</v>
      </c>
      <c r="N154" s="12">
        <f>'Wind 1MW'!N154*Control!$C$9</f>
        <v>126.8</v>
      </c>
      <c r="O154" s="12">
        <f>'Wind 1MW'!O154*Control!$C$9</f>
        <v>55.280000000000008</v>
      </c>
      <c r="P154" s="12">
        <f>'Wind 1MW'!P154*Control!$C$9</f>
        <v>30.479999999999997</v>
      </c>
      <c r="Q154" s="12">
        <f>'Wind 1MW'!Q154*Control!$C$9</f>
        <v>0</v>
      </c>
      <c r="R154" s="12">
        <f>'Wind 1MW'!R154*Control!$C$9</f>
        <v>0</v>
      </c>
      <c r="S154" s="12">
        <f>'Wind 1MW'!S154*Control!$C$9</f>
        <v>0</v>
      </c>
      <c r="T154" s="12">
        <f>'Wind 1MW'!T154*Control!$C$9</f>
        <v>0</v>
      </c>
      <c r="U154" s="12">
        <f>'Wind 1MW'!U154*Control!$C$9</f>
        <v>35.6</v>
      </c>
      <c r="V154" s="12">
        <f>'Wind 1MW'!V154*Control!$C$9</f>
        <v>91.919999999999987</v>
      </c>
      <c r="W154" s="12">
        <f>'Wind 1MW'!W154*Control!$C$9</f>
        <v>117.2</v>
      </c>
      <c r="X154" s="12">
        <f>'Wind 1MW'!X154*Control!$C$9</f>
        <v>136.4</v>
      </c>
      <c r="Y154" s="12">
        <f>'Wind 1MW'!Y154*Control!$C$9</f>
        <v>146</v>
      </c>
      <c r="Z154" s="12">
        <f>'Wind 1MW'!Z154*Control!$C$9</f>
        <v>178.64000000000001</v>
      </c>
      <c r="AB154" s="7">
        <f t="shared" si="2"/>
        <v>6311.2000000000007</v>
      </c>
    </row>
    <row r="155" spans="2:28" x14ac:dyDescent="0.2">
      <c r="B155" s="6">
        <v>44349</v>
      </c>
      <c r="C155" s="12">
        <f>'Wind 1MW'!C155*Control!$C$9</f>
        <v>190.16000000000003</v>
      </c>
      <c r="D155" s="12">
        <f>'Wind 1MW'!D155*Control!$C$9</f>
        <v>201.68</v>
      </c>
      <c r="E155" s="12">
        <f>'Wind 1MW'!E155*Control!$C$9</f>
        <v>226.88000000000002</v>
      </c>
      <c r="F155" s="12">
        <f>'Wind 1MW'!F155*Control!$C$9</f>
        <v>254.24000000000007</v>
      </c>
      <c r="G155" s="12">
        <f>'Wind 1MW'!G155*Control!$C$9</f>
        <v>254.24000000000007</v>
      </c>
      <c r="H155" s="12">
        <f>'Wind 1MW'!H155*Control!$C$9</f>
        <v>190.16000000000003</v>
      </c>
      <c r="I155" s="12">
        <f>'Wind 1MW'!I155*Control!$C$9</f>
        <v>167.12</v>
      </c>
      <c r="J155" s="12">
        <f>'Wind 1MW'!J155*Control!$C$9</f>
        <v>226.88000000000002</v>
      </c>
      <c r="K155" s="12">
        <f>'Wind 1MW'!K155*Control!$C$9</f>
        <v>346.23999999999995</v>
      </c>
      <c r="L155" s="12">
        <f>'Wind 1MW'!L155*Control!$C$9</f>
        <v>475.52</v>
      </c>
      <c r="M155" s="12">
        <f>'Wind 1MW'!M155*Control!$C$9</f>
        <v>633.28</v>
      </c>
      <c r="N155" s="12">
        <f>'Wind 1MW'!N155*Control!$C$9</f>
        <v>720.96</v>
      </c>
      <c r="O155" s="12">
        <f>'Wind 1MW'!O155*Control!$C$9</f>
        <v>728.96</v>
      </c>
      <c r="P155" s="12">
        <f>'Wind 1MW'!P155*Control!$C$9</f>
        <v>791.68000000000006</v>
      </c>
      <c r="Q155" s="12">
        <f>'Wind 1MW'!Q155*Control!$C$9</f>
        <v>804.16000000000008</v>
      </c>
      <c r="R155" s="12">
        <f>'Wind 1MW'!R155*Control!$C$9</f>
        <v>817.04000000000008</v>
      </c>
      <c r="S155" s="12">
        <f>'Wind 1MW'!S155*Control!$C$9</f>
        <v>889.3599999999999</v>
      </c>
      <c r="T155" s="12">
        <f>'Wind 1MW'!T155*Control!$C$9</f>
        <v>889.3599999999999</v>
      </c>
      <c r="U155" s="12">
        <f>'Wind 1MW'!U155*Control!$C$9</f>
        <v>812.16000000000008</v>
      </c>
      <c r="V155" s="12">
        <f>'Wind 1MW'!V155*Control!$C$9</f>
        <v>728.96</v>
      </c>
      <c r="W155" s="12">
        <f>'Wind 1MW'!W155*Control!$C$9</f>
        <v>720.96</v>
      </c>
      <c r="X155" s="12">
        <f>'Wind 1MW'!X155*Control!$C$9</f>
        <v>708.48</v>
      </c>
      <c r="Y155" s="12">
        <f>'Wind 1MW'!Y155*Control!$C$9</f>
        <v>633.28</v>
      </c>
      <c r="Z155" s="12">
        <f>'Wind 1MW'!Z155*Control!$C$9</f>
        <v>602.72</v>
      </c>
      <c r="AB155" s="7">
        <f t="shared" si="2"/>
        <v>13014.48</v>
      </c>
    </row>
    <row r="156" spans="2:28" x14ac:dyDescent="0.2">
      <c r="B156" s="6">
        <v>44350</v>
      </c>
      <c r="C156" s="12">
        <f>'Wind 1MW'!C156*Control!$C$9</f>
        <v>602.72</v>
      </c>
      <c r="D156" s="12">
        <f>'Wind 1MW'!D156*Control!$C$9</f>
        <v>581.91999999999996</v>
      </c>
      <c r="E156" s="12">
        <f>'Wind 1MW'!E156*Control!$C$9</f>
        <v>560</v>
      </c>
      <c r="F156" s="12">
        <f>'Wind 1MW'!F156*Control!$C$9</f>
        <v>536.31999999999994</v>
      </c>
      <c r="G156" s="12">
        <f>'Wind 1MW'!G156*Control!$C$9</f>
        <v>560</v>
      </c>
      <c r="H156" s="12">
        <f>'Wind 1MW'!H156*Control!$C$9</f>
        <v>518.24</v>
      </c>
      <c r="I156" s="12">
        <f>'Wind 1MW'!I156*Control!$C$9</f>
        <v>581.91999999999996</v>
      </c>
      <c r="J156" s="12">
        <f>'Wind 1MW'!J156*Control!$C$9</f>
        <v>602.72</v>
      </c>
      <c r="K156" s="12">
        <f>'Wind 1MW'!K156*Control!$C$9</f>
        <v>669.6</v>
      </c>
      <c r="L156" s="12">
        <f>'Wind 1MW'!L156*Control!$C$9</f>
        <v>708.48</v>
      </c>
      <c r="M156" s="12">
        <f>'Wind 1MW'!M156*Control!$C$9</f>
        <v>708.48</v>
      </c>
      <c r="N156" s="12">
        <f>'Wind 1MW'!N156*Control!$C$9</f>
        <v>728.96</v>
      </c>
      <c r="O156" s="12">
        <f>'Wind 1MW'!O156*Control!$C$9</f>
        <v>728.96</v>
      </c>
      <c r="P156" s="12">
        <f>'Wind 1MW'!P156*Control!$C$9</f>
        <v>728.96</v>
      </c>
      <c r="Q156" s="12">
        <f>'Wind 1MW'!Q156*Control!$C$9</f>
        <v>720.96</v>
      </c>
      <c r="R156" s="12">
        <f>'Wind 1MW'!R156*Control!$C$9</f>
        <v>669.6</v>
      </c>
      <c r="S156" s="12">
        <f>'Wind 1MW'!S156*Control!$C$9</f>
        <v>633.28</v>
      </c>
      <c r="T156" s="12">
        <f>'Wind 1MW'!T156*Control!$C$9</f>
        <v>620.79999999999995</v>
      </c>
      <c r="U156" s="12">
        <f>'Wind 1MW'!U156*Control!$C$9</f>
        <v>633.28</v>
      </c>
      <c r="V156" s="12">
        <f>'Wind 1MW'!V156*Control!$C$9</f>
        <v>690.4</v>
      </c>
      <c r="W156" s="12">
        <f>'Wind 1MW'!W156*Control!$C$9</f>
        <v>791.68000000000006</v>
      </c>
      <c r="X156" s="12">
        <f>'Wind 1MW'!X156*Control!$C$9</f>
        <v>812.16000000000008</v>
      </c>
      <c r="Y156" s="12">
        <f>'Wind 1MW'!Y156*Control!$C$9</f>
        <v>804.16000000000008</v>
      </c>
      <c r="Z156" s="12">
        <f>'Wind 1MW'!Z156*Control!$C$9</f>
        <v>633.28</v>
      </c>
      <c r="AB156" s="7">
        <f t="shared" si="2"/>
        <v>15826.88</v>
      </c>
    </row>
    <row r="157" spans="2:28" x14ac:dyDescent="0.2">
      <c r="B157" s="6">
        <v>44351</v>
      </c>
      <c r="C157" s="12">
        <f>'Wind 1MW'!C157*Control!$C$9</f>
        <v>497.43999999999994</v>
      </c>
      <c r="D157" s="12">
        <f>'Wind 1MW'!D157*Control!$C$9</f>
        <v>401.91999999999996</v>
      </c>
      <c r="E157" s="12">
        <f>'Wind 1MW'!E157*Control!$C$9</f>
        <v>362.4</v>
      </c>
      <c r="F157" s="12">
        <f>'Wind 1MW'!F157*Control!$C$9</f>
        <v>297.76</v>
      </c>
      <c r="G157" s="12">
        <f>'Wind 1MW'!G157*Control!$C$9</f>
        <v>281.60000000000002</v>
      </c>
      <c r="H157" s="12">
        <f>'Wind 1MW'!H157*Control!$C$9</f>
        <v>267.92000000000007</v>
      </c>
      <c r="I157" s="12">
        <f>'Wind 1MW'!I157*Control!$C$9</f>
        <v>330.08</v>
      </c>
      <c r="J157" s="12">
        <f>'Wind 1MW'!J157*Control!$C$9</f>
        <v>423.84</v>
      </c>
      <c r="K157" s="12">
        <f>'Wind 1MW'!K157*Control!$C$9</f>
        <v>423.84</v>
      </c>
      <c r="L157" s="12">
        <f>'Wind 1MW'!L157*Control!$C$9</f>
        <v>401.91999999999996</v>
      </c>
      <c r="M157" s="12">
        <f>'Wind 1MW'!M157*Control!$C$9</f>
        <v>362.4</v>
      </c>
      <c r="N157" s="12">
        <f>'Wind 1MW'!N157*Control!$C$9</f>
        <v>330.08</v>
      </c>
      <c r="O157" s="12">
        <f>'Wind 1MW'!O157*Control!$C$9</f>
        <v>281.60000000000002</v>
      </c>
      <c r="P157" s="12">
        <f>'Wind 1MW'!P157*Control!$C$9</f>
        <v>240.56000000000003</v>
      </c>
      <c r="Q157" s="12">
        <f>'Wind 1MW'!Q157*Control!$C$9</f>
        <v>146</v>
      </c>
      <c r="R157" s="12">
        <f>'Wind 1MW'!R157*Control!$C$9</f>
        <v>84.08</v>
      </c>
      <c r="S157" s="12">
        <f>'Wind 1MW'!S157*Control!$C$9</f>
        <v>25.359999999999996</v>
      </c>
      <c r="T157" s="12">
        <f>'Wind 1MW'!T157*Control!$C$9</f>
        <v>0</v>
      </c>
      <c r="U157" s="12">
        <f>'Wind 1MW'!U157*Control!$C$9</f>
        <v>0</v>
      </c>
      <c r="V157" s="12">
        <f>'Wind 1MW'!V157*Control!$C$9</f>
        <v>0</v>
      </c>
      <c r="W157" s="12">
        <f>'Wind 1MW'!W157*Control!$C$9</f>
        <v>0</v>
      </c>
      <c r="X157" s="12">
        <f>'Wind 1MW'!X157*Control!$C$9</f>
        <v>0</v>
      </c>
      <c r="Y157" s="12">
        <f>'Wind 1MW'!Y157*Control!$C$9</f>
        <v>0</v>
      </c>
      <c r="Z157" s="12">
        <f>'Wind 1MW'!Z157*Control!$C$9</f>
        <v>0</v>
      </c>
      <c r="AB157" s="7">
        <f t="shared" si="2"/>
        <v>5158.8000000000011</v>
      </c>
    </row>
    <row r="158" spans="2:28" x14ac:dyDescent="0.2">
      <c r="B158" s="6">
        <v>44352</v>
      </c>
      <c r="C158" s="12">
        <f>'Wind 1MW'!C158*Control!$C$9</f>
        <v>0</v>
      </c>
      <c r="D158" s="12">
        <f>'Wind 1MW'!D158*Control!$C$9</f>
        <v>0</v>
      </c>
      <c r="E158" s="12">
        <f>'Wind 1MW'!E158*Control!$C$9</f>
        <v>0</v>
      </c>
      <c r="F158" s="12">
        <f>'Wind 1MW'!F158*Control!$C$9</f>
        <v>0</v>
      </c>
      <c r="G158" s="12">
        <f>'Wind 1MW'!G158*Control!$C$9</f>
        <v>0</v>
      </c>
      <c r="H158" s="12">
        <f>'Wind 1MW'!H158*Control!$C$9</f>
        <v>0</v>
      </c>
      <c r="I158" s="12">
        <f>'Wind 1MW'!I158*Control!$C$9</f>
        <v>0</v>
      </c>
      <c r="J158" s="12">
        <f>'Wind 1MW'!J158*Control!$C$9</f>
        <v>0</v>
      </c>
      <c r="K158" s="12">
        <f>'Wind 1MW'!K158*Control!$C$9</f>
        <v>0</v>
      </c>
      <c r="L158" s="12">
        <f>'Wind 1MW'!L158*Control!$C$9</f>
        <v>0</v>
      </c>
      <c r="M158" s="12">
        <f>'Wind 1MW'!M158*Control!$C$9</f>
        <v>0</v>
      </c>
      <c r="N158" s="12">
        <f>'Wind 1MW'!N158*Control!$C$9</f>
        <v>0</v>
      </c>
      <c r="O158" s="12">
        <f>'Wind 1MW'!O158*Control!$C$9</f>
        <v>0</v>
      </c>
      <c r="P158" s="12">
        <f>'Wind 1MW'!P158*Control!$C$9</f>
        <v>0</v>
      </c>
      <c r="Q158" s="12">
        <f>'Wind 1MW'!Q158*Control!$C$9</f>
        <v>0</v>
      </c>
      <c r="R158" s="12">
        <f>'Wind 1MW'!R158*Control!$C$9</f>
        <v>0</v>
      </c>
      <c r="S158" s="12">
        <f>'Wind 1MW'!S158*Control!$C$9</f>
        <v>0</v>
      </c>
      <c r="T158" s="12">
        <f>'Wind 1MW'!T158*Control!$C$9</f>
        <v>0</v>
      </c>
      <c r="U158" s="12">
        <f>'Wind 1MW'!U158*Control!$C$9</f>
        <v>0</v>
      </c>
      <c r="V158" s="12">
        <f>'Wind 1MW'!V158*Control!$C$9</f>
        <v>0</v>
      </c>
      <c r="W158" s="12">
        <f>'Wind 1MW'!W158*Control!$C$9</f>
        <v>0</v>
      </c>
      <c r="X158" s="12">
        <f>'Wind 1MW'!X158*Control!$C$9</f>
        <v>15.12</v>
      </c>
      <c r="Y158" s="12">
        <f>'Wind 1MW'!Y158*Control!$C$9</f>
        <v>48.720000000000006</v>
      </c>
      <c r="Z158" s="12">
        <f>'Wind 1MW'!Z158*Control!$C$9</f>
        <v>107.6</v>
      </c>
      <c r="AB158" s="7">
        <f t="shared" si="2"/>
        <v>171.44</v>
      </c>
    </row>
    <row r="159" spans="2:28" x14ac:dyDescent="0.2">
      <c r="B159" s="6">
        <v>44353</v>
      </c>
      <c r="C159" s="12">
        <f>'Wind 1MW'!C159*Control!$C$9</f>
        <v>167.12</v>
      </c>
      <c r="D159" s="12">
        <f>'Wind 1MW'!D159*Control!$C$9</f>
        <v>201.68</v>
      </c>
      <c r="E159" s="12">
        <f>'Wind 1MW'!E159*Control!$C$9</f>
        <v>190.16000000000003</v>
      </c>
      <c r="F159" s="12">
        <f>'Wind 1MW'!F159*Control!$C$9</f>
        <v>178.64000000000001</v>
      </c>
      <c r="G159" s="12">
        <f>'Wind 1MW'!G159*Control!$C$9</f>
        <v>190.16000000000003</v>
      </c>
      <c r="H159" s="12">
        <f>'Wind 1MW'!H159*Control!$C$9</f>
        <v>226.88000000000002</v>
      </c>
      <c r="I159" s="12">
        <f>'Wind 1MW'!I159*Control!$C$9</f>
        <v>267.92000000000007</v>
      </c>
      <c r="J159" s="12">
        <f>'Wind 1MW'!J159*Control!$C$9</f>
        <v>240.56000000000003</v>
      </c>
      <c r="K159" s="12">
        <f>'Wind 1MW'!K159*Control!$C$9</f>
        <v>201.68</v>
      </c>
      <c r="L159" s="12">
        <f>'Wind 1MW'!L159*Control!$C$9</f>
        <v>155.6</v>
      </c>
      <c r="M159" s="12">
        <f>'Wind 1MW'!M159*Control!$C$9</f>
        <v>107.6</v>
      </c>
      <c r="N159" s="12">
        <f>'Wind 1MW'!N159*Control!$C$9</f>
        <v>68.400000000000006</v>
      </c>
      <c r="O159" s="12">
        <f>'Wind 1MW'!O159*Control!$C$9</f>
        <v>25.359999999999996</v>
      </c>
      <c r="P159" s="12">
        <f>'Wind 1MW'!P159*Control!$C$9</f>
        <v>0</v>
      </c>
      <c r="Q159" s="12">
        <f>'Wind 1MW'!Q159*Control!$C$9</f>
        <v>0</v>
      </c>
      <c r="R159" s="12">
        <f>'Wind 1MW'!R159*Control!$C$9</f>
        <v>0</v>
      </c>
      <c r="S159" s="12">
        <f>'Wind 1MW'!S159*Control!$C$9</f>
        <v>0</v>
      </c>
      <c r="T159" s="12">
        <f>'Wind 1MW'!T159*Control!$C$9</f>
        <v>0</v>
      </c>
      <c r="U159" s="12">
        <f>'Wind 1MW'!U159*Control!$C$9</f>
        <v>0</v>
      </c>
      <c r="V159" s="12">
        <f>'Wind 1MW'!V159*Control!$C$9</f>
        <v>15.12</v>
      </c>
      <c r="W159" s="12">
        <f>'Wind 1MW'!W159*Control!$C$9</f>
        <v>99.759999999999991</v>
      </c>
      <c r="X159" s="12">
        <f>'Wind 1MW'!X159*Control!$C$9</f>
        <v>167.12</v>
      </c>
      <c r="Y159" s="12">
        <f>'Wind 1MW'!Y159*Control!$C$9</f>
        <v>167.12</v>
      </c>
      <c r="Z159" s="12">
        <f>'Wind 1MW'!Z159*Control!$C$9</f>
        <v>146</v>
      </c>
      <c r="AB159" s="7">
        <f t="shared" si="2"/>
        <v>2816.88</v>
      </c>
    </row>
    <row r="160" spans="2:28" x14ac:dyDescent="0.2">
      <c r="B160" s="6">
        <v>44354</v>
      </c>
      <c r="C160" s="12">
        <f>'Wind 1MW'!C160*Control!$C$9</f>
        <v>136.4</v>
      </c>
      <c r="D160" s="12">
        <f>'Wind 1MW'!D160*Control!$C$9</f>
        <v>126.8</v>
      </c>
      <c r="E160" s="12">
        <f>'Wind 1MW'!E160*Control!$C$9</f>
        <v>126.8</v>
      </c>
      <c r="F160" s="12">
        <f>'Wind 1MW'!F160*Control!$C$9</f>
        <v>117.2</v>
      </c>
      <c r="G160" s="12">
        <f>'Wind 1MW'!G160*Control!$C$9</f>
        <v>91.919999999999987</v>
      </c>
      <c r="H160" s="12">
        <f>'Wind 1MW'!H160*Control!$C$9</f>
        <v>61.840000000000011</v>
      </c>
      <c r="I160" s="12">
        <f>'Wind 1MW'!I160*Control!$C$9</f>
        <v>42.160000000000004</v>
      </c>
      <c r="J160" s="12">
        <f>'Wind 1MW'!J160*Control!$C$9</f>
        <v>25.359999999999996</v>
      </c>
      <c r="K160" s="12">
        <f>'Wind 1MW'!K160*Control!$C$9</f>
        <v>15.12</v>
      </c>
      <c r="L160" s="12">
        <f>'Wind 1MW'!L160*Control!$C$9</f>
        <v>0</v>
      </c>
      <c r="M160" s="12">
        <f>'Wind 1MW'!M160*Control!$C$9</f>
        <v>0</v>
      </c>
      <c r="N160" s="12">
        <f>'Wind 1MW'!N160*Control!$C$9</f>
        <v>10</v>
      </c>
      <c r="O160" s="12">
        <f>'Wind 1MW'!O160*Control!$C$9</f>
        <v>10</v>
      </c>
      <c r="P160" s="12">
        <f>'Wind 1MW'!P160*Control!$C$9</f>
        <v>0</v>
      </c>
      <c r="Q160" s="12">
        <f>'Wind 1MW'!Q160*Control!$C$9</f>
        <v>0</v>
      </c>
      <c r="R160" s="12">
        <f>'Wind 1MW'!R160*Control!$C$9</f>
        <v>0</v>
      </c>
      <c r="S160" s="12">
        <f>'Wind 1MW'!S160*Control!$C$9</f>
        <v>0</v>
      </c>
      <c r="T160" s="12">
        <f>'Wind 1MW'!T160*Control!$C$9</f>
        <v>10</v>
      </c>
      <c r="U160" s="12">
        <f>'Wind 1MW'!U160*Control!$C$9</f>
        <v>25.359999999999996</v>
      </c>
      <c r="V160" s="12">
        <f>'Wind 1MW'!V160*Control!$C$9</f>
        <v>35.6</v>
      </c>
      <c r="W160" s="12">
        <f>'Wind 1MW'!W160*Control!$C$9</f>
        <v>55.280000000000008</v>
      </c>
      <c r="X160" s="12">
        <f>'Wind 1MW'!X160*Control!$C$9</f>
        <v>76.239999999999995</v>
      </c>
      <c r="Y160" s="12">
        <f>'Wind 1MW'!Y160*Control!$C$9</f>
        <v>107.6</v>
      </c>
      <c r="Z160" s="12">
        <f>'Wind 1MW'!Z160*Control!$C$9</f>
        <v>146</v>
      </c>
      <c r="AB160" s="7">
        <f t="shared" si="2"/>
        <v>1219.68</v>
      </c>
    </row>
    <row r="161" spans="2:28" x14ac:dyDescent="0.2">
      <c r="B161" s="6">
        <v>44355</v>
      </c>
      <c r="C161" s="12">
        <f>'Wind 1MW'!C161*Control!$C$9</f>
        <v>190.16000000000003</v>
      </c>
      <c r="D161" s="12">
        <f>'Wind 1MW'!D161*Control!$C$9</f>
        <v>178.64000000000001</v>
      </c>
      <c r="E161" s="12">
        <f>'Wind 1MW'!E161*Control!$C$9</f>
        <v>136.4</v>
      </c>
      <c r="F161" s="12">
        <f>'Wind 1MW'!F161*Control!$C$9</f>
        <v>117.2</v>
      </c>
      <c r="G161" s="12">
        <f>'Wind 1MW'!G161*Control!$C$9</f>
        <v>126.8</v>
      </c>
      <c r="H161" s="12">
        <f>'Wind 1MW'!H161*Control!$C$9</f>
        <v>117.2</v>
      </c>
      <c r="I161" s="12">
        <f>'Wind 1MW'!I161*Control!$C$9</f>
        <v>91.919999999999987</v>
      </c>
      <c r="J161" s="12">
        <f>'Wind 1MW'!J161*Control!$C$9</f>
        <v>107.6</v>
      </c>
      <c r="K161" s="12">
        <f>'Wind 1MW'!K161*Control!$C$9</f>
        <v>201.68</v>
      </c>
      <c r="L161" s="12">
        <f>'Wind 1MW'!L161*Control!$C$9</f>
        <v>240.56000000000003</v>
      </c>
      <c r="M161" s="12">
        <f>'Wind 1MW'!M161*Control!$C$9</f>
        <v>281.60000000000002</v>
      </c>
      <c r="N161" s="12">
        <f>'Wind 1MW'!N161*Control!$C$9</f>
        <v>346.23999999999995</v>
      </c>
      <c r="O161" s="12">
        <f>'Wind 1MW'!O161*Control!$C$9</f>
        <v>330.08</v>
      </c>
      <c r="P161" s="12">
        <f>'Wind 1MW'!P161*Control!$C$9</f>
        <v>362.4</v>
      </c>
      <c r="Q161" s="12">
        <f>'Wind 1MW'!Q161*Control!$C$9</f>
        <v>401.91999999999996</v>
      </c>
      <c r="R161" s="12">
        <f>'Wind 1MW'!R161*Control!$C$9</f>
        <v>362.4</v>
      </c>
      <c r="S161" s="12">
        <f>'Wind 1MW'!S161*Control!$C$9</f>
        <v>267.92000000000007</v>
      </c>
      <c r="T161" s="12">
        <f>'Wind 1MW'!T161*Control!$C$9</f>
        <v>167.12</v>
      </c>
      <c r="U161" s="12">
        <f>'Wind 1MW'!U161*Control!$C$9</f>
        <v>84.08</v>
      </c>
      <c r="V161" s="12">
        <f>'Wind 1MW'!V161*Control!$C$9</f>
        <v>76.239999999999995</v>
      </c>
      <c r="W161" s="12">
        <f>'Wind 1MW'!W161*Control!$C$9</f>
        <v>146</v>
      </c>
      <c r="X161" s="12">
        <f>'Wind 1MW'!X161*Control!$C$9</f>
        <v>281.60000000000002</v>
      </c>
      <c r="Y161" s="12">
        <f>'Wind 1MW'!Y161*Control!$C$9</f>
        <v>444.64</v>
      </c>
      <c r="Z161" s="12">
        <f>'Wind 1MW'!Z161*Control!$C$9</f>
        <v>536.31999999999994</v>
      </c>
      <c r="AB161" s="7">
        <f t="shared" si="2"/>
        <v>5596.72</v>
      </c>
    </row>
    <row r="162" spans="2:28" x14ac:dyDescent="0.2">
      <c r="B162" s="6">
        <v>44356</v>
      </c>
      <c r="C162" s="12">
        <f>'Wind 1MW'!C162*Control!$C$9</f>
        <v>536.31999999999994</v>
      </c>
      <c r="D162" s="12">
        <f>'Wind 1MW'!D162*Control!$C$9</f>
        <v>497.43999999999994</v>
      </c>
      <c r="E162" s="12">
        <f>'Wind 1MW'!E162*Control!$C$9</f>
        <v>444.64</v>
      </c>
      <c r="F162" s="12">
        <f>'Wind 1MW'!F162*Control!$C$9</f>
        <v>497.43999999999994</v>
      </c>
      <c r="G162" s="12">
        <f>'Wind 1MW'!G162*Control!$C$9</f>
        <v>518.24</v>
      </c>
      <c r="H162" s="12">
        <f>'Wind 1MW'!H162*Control!$C$9</f>
        <v>518.24</v>
      </c>
      <c r="I162" s="12">
        <f>'Wind 1MW'!I162*Control!$C$9</f>
        <v>475.52</v>
      </c>
      <c r="J162" s="12">
        <f>'Wind 1MW'!J162*Control!$C$9</f>
        <v>497.43999999999994</v>
      </c>
      <c r="K162" s="12">
        <f>'Wind 1MW'!K162*Control!$C$9</f>
        <v>454.4</v>
      </c>
      <c r="L162" s="12">
        <f>'Wind 1MW'!L162*Control!$C$9</f>
        <v>518.24</v>
      </c>
      <c r="M162" s="12">
        <f>'Wind 1MW'!M162*Control!$C$9</f>
        <v>536.31999999999994</v>
      </c>
      <c r="N162" s="12">
        <f>'Wind 1MW'!N162*Control!$C$9</f>
        <v>560</v>
      </c>
      <c r="O162" s="12">
        <f>'Wind 1MW'!O162*Control!$C$9</f>
        <v>518.24</v>
      </c>
      <c r="P162" s="12">
        <f>'Wind 1MW'!P162*Control!$C$9</f>
        <v>497.43999999999994</v>
      </c>
      <c r="Q162" s="12">
        <f>'Wind 1MW'!Q162*Control!$C$9</f>
        <v>536.31999999999994</v>
      </c>
      <c r="R162" s="12">
        <f>'Wind 1MW'!R162*Control!$C$9</f>
        <v>620.79999999999995</v>
      </c>
      <c r="S162" s="12">
        <f>'Wind 1MW'!S162*Control!$C$9</f>
        <v>602.72</v>
      </c>
      <c r="T162" s="12">
        <f>'Wind 1MW'!T162*Control!$C$9</f>
        <v>536.31999999999994</v>
      </c>
      <c r="U162" s="12">
        <f>'Wind 1MW'!U162*Control!$C$9</f>
        <v>620.79999999999995</v>
      </c>
      <c r="V162" s="12">
        <f>'Wind 1MW'!V162*Control!$C$9</f>
        <v>581.91999999999996</v>
      </c>
      <c r="W162" s="12">
        <f>'Wind 1MW'!W162*Control!$C$9</f>
        <v>633.28</v>
      </c>
      <c r="X162" s="12">
        <f>'Wind 1MW'!X162*Control!$C$9</f>
        <v>728.96</v>
      </c>
      <c r="Y162" s="12">
        <f>'Wind 1MW'!Y162*Control!$C$9</f>
        <v>791.68000000000006</v>
      </c>
      <c r="Z162" s="12">
        <f>'Wind 1MW'!Z162*Control!$C$9</f>
        <v>804.16000000000008</v>
      </c>
      <c r="AB162" s="7">
        <f t="shared" si="2"/>
        <v>13526.879999999997</v>
      </c>
    </row>
    <row r="163" spans="2:28" x14ac:dyDescent="0.2">
      <c r="B163" s="6">
        <v>44357</v>
      </c>
      <c r="C163" s="12">
        <f>'Wind 1MW'!C163*Control!$C$9</f>
        <v>804.16000000000008</v>
      </c>
      <c r="D163" s="12">
        <f>'Wind 1MW'!D163*Control!$C$9</f>
        <v>791.68000000000006</v>
      </c>
      <c r="E163" s="12">
        <f>'Wind 1MW'!E163*Control!$C$9</f>
        <v>791.68000000000006</v>
      </c>
      <c r="F163" s="12">
        <f>'Wind 1MW'!F163*Control!$C$9</f>
        <v>812.16000000000008</v>
      </c>
      <c r="G163" s="12">
        <f>'Wind 1MW'!G163*Control!$C$9</f>
        <v>876.4799999999999</v>
      </c>
      <c r="H163" s="12">
        <f>'Wind 1MW'!H163*Control!$C$9</f>
        <v>817.04000000000008</v>
      </c>
      <c r="I163" s="12">
        <f>'Wind 1MW'!I163*Control!$C$9</f>
        <v>876.4799999999999</v>
      </c>
      <c r="J163" s="12">
        <f>'Wind 1MW'!J163*Control!$C$9</f>
        <v>971.28</v>
      </c>
      <c r="K163" s="12">
        <f>'Wind 1MW'!K163*Control!$C$9</f>
        <v>1006.72</v>
      </c>
      <c r="L163" s="12">
        <f>'Wind 1MW'!L163*Control!$C$9</f>
        <v>1006.72</v>
      </c>
      <c r="M163" s="12">
        <f>'Wind 1MW'!M163*Control!$C$9</f>
        <v>995.04000000000019</v>
      </c>
      <c r="N163" s="12">
        <f>'Wind 1MW'!N163*Control!$C$9</f>
        <v>975.5200000000001</v>
      </c>
      <c r="O163" s="12">
        <f>'Wind 1MW'!O163*Control!$C$9</f>
        <v>975.36</v>
      </c>
      <c r="P163" s="12">
        <f>'Wind 1MW'!P163*Control!$C$9</f>
        <v>975.5200000000001</v>
      </c>
      <c r="Q163" s="12">
        <f>'Wind 1MW'!Q163*Control!$C$9</f>
        <v>942.24</v>
      </c>
      <c r="R163" s="12">
        <f>'Wind 1MW'!R163*Control!$C$9</f>
        <v>942.24</v>
      </c>
      <c r="S163" s="12">
        <f>'Wind 1MW'!S163*Control!$C$9</f>
        <v>892.31999999999994</v>
      </c>
      <c r="T163" s="12">
        <f>'Wind 1MW'!T163*Control!$C$9</f>
        <v>876.4799999999999</v>
      </c>
      <c r="U163" s="12">
        <f>'Wind 1MW'!U163*Control!$C$9</f>
        <v>817.04000000000008</v>
      </c>
      <c r="V163" s="12">
        <f>'Wind 1MW'!V163*Control!$C$9</f>
        <v>817.04000000000008</v>
      </c>
      <c r="W163" s="12">
        <f>'Wind 1MW'!W163*Control!$C$9</f>
        <v>876.4799999999999</v>
      </c>
      <c r="X163" s="12">
        <f>'Wind 1MW'!X163*Control!$C$9</f>
        <v>884.4799999999999</v>
      </c>
      <c r="Y163" s="12">
        <f>'Wind 1MW'!Y163*Control!$C$9</f>
        <v>892.31999999999994</v>
      </c>
      <c r="Z163" s="12">
        <f>'Wind 1MW'!Z163*Control!$C$9</f>
        <v>942.24</v>
      </c>
      <c r="AB163" s="7">
        <f t="shared" si="2"/>
        <v>21558.720000000001</v>
      </c>
    </row>
    <row r="164" spans="2:28" x14ac:dyDescent="0.2">
      <c r="B164" s="6">
        <v>44358</v>
      </c>
      <c r="C164" s="12">
        <f>'Wind 1MW'!C164*Control!$C$9</f>
        <v>975.36</v>
      </c>
      <c r="D164" s="12">
        <f>'Wind 1MW'!D164*Control!$C$9</f>
        <v>975.36</v>
      </c>
      <c r="E164" s="12">
        <f>'Wind 1MW'!E164*Control!$C$9</f>
        <v>971.28</v>
      </c>
      <c r="F164" s="12">
        <f>'Wind 1MW'!F164*Control!$C$9</f>
        <v>934.4</v>
      </c>
      <c r="G164" s="12">
        <f>'Wind 1MW'!G164*Control!$C$9</f>
        <v>876.4799999999999</v>
      </c>
      <c r="H164" s="12">
        <f>'Wind 1MW'!H164*Control!$C$9</f>
        <v>817.04000000000008</v>
      </c>
      <c r="I164" s="12">
        <f>'Wind 1MW'!I164*Control!$C$9</f>
        <v>889.3599999999999</v>
      </c>
      <c r="J164" s="12">
        <f>'Wind 1MW'!J164*Control!$C$9</f>
        <v>939.28</v>
      </c>
      <c r="K164" s="12">
        <f>'Wind 1MW'!K164*Control!$C$9</f>
        <v>971.28</v>
      </c>
      <c r="L164" s="12">
        <f>'Wind 1MW'!L164*Control!$C$9</f>
        <v>974.24</v>
      </c>
      <c r="M164" s="12">
        <f>'Wind 1MW'!M164*Control!$C$9</f>
        <v>942.24</v>
      </c>
      <c r="N164" s="12">
        <f>'Wind 1MW'!N164*Control!$C$9</f>
        <v>971.28</v>
      </c>
      <c r="O164" s="12">
        <f>'Wind 1MW'!O164*Control!$C$9</f>
        <v>974.24</v>
      </c>
      <c r="P164" s="12">
        <f>'Wind 1MW'!P164*Control!$C$9</f>
        <v>993.76</v>
      </c>
      <c r="Q164" s="12">
        <f>'Wind 1MW'!Q164*Control!$C$9</f>
        <v>1005.6</v>
      </c>
      <c r="R164" s="12">
        <f>'Wind 1MW'!R164*Control!$C$9</f>
        <v>1011.2</v>
      </c>
      <c r="S164" s="12">
        <f>'Wind 1MW'!S164*Control!$C$9</f>
        <v>1011.36</v>
      </c>
      <c r="T164" s="12">
        <f>'Wind 1MW'!T164*Control!$C$9</f>
        <v>1011.36</v>
      </c>
      <c r="U164" s="12">
        <f>'Wind 1MW'!U164*Control!$C$9</f>
        <v>1006.8800000000001</v>
      </c>
      <c r="V164" s="12">
        <f>'Wind 1MW'!V164*Control!$C$9</f>
        <v>990.8</v>
      </c>
      <c r="W164" s="12">
        <f>'Wind 1MW'!W164*Control!$C$9</f>
        <v>974.24</v>
      </c>
      <c r="X164" s="12">
        <f>'Wind 1MW'!X164*Control!$C$9</f>
        <v>971.28</v>
      </c>
      <c r="Y164" s="12">
        <f>'Wind 1MW'!Y164*Control!$C$9</f>
        <v>974.24</v>
      </c>
      <c r="Z164" s="12">
        <f>'Wind 1MW'!Z164*Control!$C$9</f>
        <v>993.76</v>
      </c>
      <c r="AB164" s="7">
        <f t="shared" si="2"/>
        <v>23156.320000000003</v>
      </c>
    </row>
    <row r="165" spans="2:28" x14ac:dyDescent="0.2">
      <c r="B165" s="6">
        <v>44359</v>
      </c>
      <c r="C165" s="12">
        <f>'Wind 1MW'!C165*Control!$C$9</f>
        <v>990.8</v>
      </c>
      <c r="D165" s="12">
        <f>'Wind 1MW'!D165*Control!$C$9</f>
        <v>975.5200000000001</v>
      </c>
      <c r="E165" s="12">
        <f>'Wind 1MW'!E165*Control!$C$9</f>
        <v>994.88000000000011</v>
      </c>
      <c r="F165" s="12">
        <f>'Wind 1MW'!F165*Control!$C$9</f>
        <v>995.04000000000019</v>
      </c>
      <c r="G165" s="12">
        <f>'Wind 1MW'!G165*Control!$C$9</f>
        <v>1006.8800000000001</v>
      </c>
      <c r="H165" s="12">
        <f>'Wind 1MW'!H165*Control!$C$9</f>
        <v>1011.36</v>
      </c>
      <c r="I165" s="12">
        <f>'Wind 1MW'!I165*Control!$C$9</f>
        <v>1012</v>
      </c>
      <c r="J165" s="12">
        <f>'Wind 1MW'!J165*Control!$C$9</f>
        <v>1012</v>
      </c>
      <c r="K165" s="12">
        <f>'Wind 1MW'!K165*Control!$C$9</f>
        <v>1012</v>
      </c>
      <c r="L165" s="12">
        <f>'Wind 1MW'!L165*Control!$C$9</f>
        <v>1012</v>
      </c>
      <c r="M165" s="12">
        <f>'Wind 1MW'!M165*Control!$C$9</f>
        <v>1012</v>
      </c>
      <c r="N165" s="12">
        <f>'Wind 1MW'!N165*Control!$C$9</f>
        <v>1012</v>
      </c>
      <c r="O165" s="12">
        <f>'Wind 1MW'!O165*Control!$C$9</f>
        <v>1012</v>
      </c>
      <c r="P165" s="12">
        <f>'Wind 1MW'!P165*Control!$C$9</f>
        <v>1011.36</v>
      </c>
      <c r="Q165" s="12">
        <f>'Wind 1MW'!Q165*Control!$C$9</f>
        <v>1005.6</v>
      </c>
      <c r="R165" s="12">
        <f>'Wind 1MW'!R165*Control!$C$9</f>
        <v>971.28</v>
      </c>
      <c r="S165" s="12">
        <f>'Wind 1MW'!S165*Control!$C$9</f>
        <v>876.4799999999999</v>
      </c>
      <c r="T165" s="12">
        <f>'Wind 1MW'!T165*Control!$C$9</f>
        <v>669.6</v>
      </c>
      <c r="U165" s="12">
        <f>'Wind 1MW'!U165*Control!$C$9</f>
        <v>401.91999999999996</v>
      </c>
      <c r="V165" s="12">
        <f>'Wind 1MW'!V165*Control!$C$9</f>
        <v>201.68</v>
      </c>
      <c r="W165" s="12">
        <f>'Wind 1MW'!W165*Control!$C$9</f>
        <v>146</v>
      </c>
      <c r="X165" s="12">
        <f>'Wind 1MW'!X165*Control!$C$9</f>
        <v>240.56000000000003</v>
      </c>
      <c r="Y165" s="12">
        <f>'Wind 1MW'!Y165*Control!$C$9</f>
        <v>380.8</v>
      </c>
      <c r="Z165" s="12">
        <f>'Wind 1MW'!Z165*Control!$C$9</f>
        <v>497.43999999999994</v>
      </c>
      <c r="AB165" s="7">
        <f t="shared" si="2"/>
        <v>19461.199999999997</v>
      </c>
    </row>
    <row r="166" spans="2:28" x14ac:dyDescent="0.2">
      <c r="B166" s="6">
        <v>44360</v>
      </c>
      <c r="C166" s="12">
        <f>'Wind 1MW'!C166*Control!$C$9</f>
        <v>602.72</v>
      </c>
      <c r="D166" s="12">
        <f>'Wind 1MW'!D166*Control!$C$9</f>
        <v>602.72</v>
      </c>
      <c r="E166" s="12">
        <f>'Wind 1MW'!E166*Control!$C$9</f>
        <v>708.48</v>
      </c>
      <c r="F166" s="12">
        <f>'Wind 1MW'!F166*Control!$C$9</f>
        <v>804.16000000000008</v>
      </c>
      <c r="G166" s="12">
        <f>'Wind 1MW'!G166*Control!$C$9</f>
        <v>804.16000000000008</v>
      </c>
      <c r="H166" s="12">
        <f>'Wind 1MW'!H166*Control!$C$9</f>
        <v>791.68000000000006</v>
      </c>
      <c r="I166" s="12">
        <f>'Wind 1MW'!I166*Control!$C$9</f>
        <v>889.3599999999999</v>
      </c>
      <c r="J166" s="12">
        <f>'Wind 1MW'!J166*Control!$C$9</f>
        <v>942.24</v>
      </c>
      <c r="K166" s="12">
        <f>'Wind 1MW'!K166*Control!$C$9</f>
        <v>993.76</v>
      </c>
      <c r="L166" s="12">
        <f>'Wind 1MW'!L166*Control!$C$9</f>
        <v>1011.36</v>
      </c>
      <c r="M166" s="12">
        <f>'Wind 1MW'!M166*Control!$C$9</f>
        <v>1012</v>
      </c>
      <c r="N166" s="12">
        <f>'Wind 1MW'!N166*Control!$C$9</f>
        <v>1012</v>
      </c>
      <c r="O166" s="12">
        <f>'Wind 1MW'!O166*Control!$C$9</f>
        <v>1012</v>
      </c>
      <c r="P166" s="12">
        <f>'Wind 1MW'!P166*Control!$C$9</f>
        <v>1012</v>
      </c>
      <c r="Q166" s="12">
        <f>'Wind 1MW'!Q166*Control!$C$9</f>
        <v>1012</v>
      </c>
      <c r="R166" s="12">
        <f>'Wind 1MW'!R166*Control!$C$9</f>
        <v>1006.8800000000001</v>
      </c>
      <c r="S166" s="12">
        <f>'Wind 1MW'!S166*Control!$C$9</f>
        <v>939.28</v>
      </c>
      <c r="T166" s="12">
        <f>'Wind 1MW'!T166*Control!$C$9</f>
        <v>804.16000000000008</v>
      </c>
      <c r="U166" s="12">
        <f>'Wind 1MW'!U166*Control!$C$9</f>
        <v>669.6</v>
      </c>
      <c r="V166" s="12">
        <f>'Wind 1MW'!V166*Control!$C$9</f>
        <v>602.72</v>
      </c>
      <c r="W166" s="12">
        <f>'Wind 1MW'!W166*Control!$C$9</f>
        <v>518.24</v>
      </c>
      <c r="X166" s="12">
        <f>'Wind 1MW'!X166*Control!$C$9</f>
        <v>518.24</v>
      </c>
      <c r="Y166" s="12">
        <f>'Wind 1MW'!Y166*Control!$C$9</f>
        <v>720.96</v>
      </c>
      <c r="Z166" s="12">
        <f>'Wind 1MW'!Z166*Control!$C$9</f>
        <v>817.04000000000008</v>
      </c>
      <c r="AB166" s="7">
        <f t="shared" si="2"/>
        <v>19807.760000000006</v>
      </c>
    </row>
    <row r="167" spans="2:28" x14ac:dyDescent="0.2">
      <c r="B167" s="6">
        <v>44361</v>
      </c>
      <c r="C167" s="12">
        <f>'Wind 1MW'!C167*Control!$C$9</f>
        <v>876.4799999999999</v>
      </c>
      <c r="D167" s="12">
        <f>'Wind 1MW'!D167*Control!$C$9</f>
        <v>876.4799999999999</v>
      </c>
      <c r="E167" s="12">
        <f>'Wind 1MW'!E167*Control!$C$9</f>
        <v>926.4</v>
      </c>
      <c r="F167" s="12">
        <f>'Wind 1MW'!F167*Control!$C$9</f>
        <v>939.28</v>
      </c>
      <c r="G167" s="12">
        <f>'Wind 1MW'!G167*Control!$C$9</f>
        <v>975.36</v>
      </c>
      <c r="H167" s="12">
        <f>'Wind 1MW'!H167*Control!$C$9</f>
        <v>995.04000000000019</v>
      </c>
      <c r="I167" s="12">
        <f>'Wind 1MW'!I167*Control!$C$9</f>
        <v>1011.2</v>
      </c>
      <c r="J167" s="12">
        <f>'Wind 1MW'!J167*Control!$C$9</f>
        <v>1012</v>
      </c>
      <c r="K167" s="12">
        <f>'Wind 1MW'!K167*Control!$C$9</f>
        <v>1012</v>
      </c>
      <c r="L167" s="12">
        <f>'Wind 1MW'!L167*Control!$C$9</f>
        <v>1012</v>
      </c>
      <c r="M167" s="12">
        <f>'Wind 1MW'!M167*Control!$C$9</f>
        <v>1012</v>
      </c>
      <c r="N167" s="12">
        <f>'Wind 1MW'!N167*Control!$C$9</f>
        <v>1012</v>
      </c>
      <c r="O167" s="12">
        <f>'Wind 1MW'!O167*Control!$C$9</f>
        <v>1012</v>
      </c>
      <c r="P167" s="12">
        <f>'Wind 1MW'!P167*Control!$C$9</f>
        <v>1012</v>
      </c>
      <c r="Q167" s="12">
        <f>'Wind 1MW'!Q167*Control!$C$9</f>
        <v>1012</v>
      </c>
      <c r="R167" s="12">
        <f>'Wind 1MW'!R167*Control!$C$9</f>
        <v>1012</v>
      </c>
      <c r="S167" s="12">
        <f>'Wind 1MW'!S167*Control!$C$9</f>
        <v>1012</v>
      </c>
      <c r="T167" s="12">
        <f>'Wind 1MW'!T167*Control!$C$9</f>
        <v>1012</v>
      </c>
      <c r="U167" s="12">
        <f>'Wind 1MW'!U167*Control!$C$9</f>
        <v>1012</v>
      </c>
      <c r="V167" s="12">
        <f>'Wind 1MW'!V167*Control!$C$9</f>
        <v>995.04000000000019</v>
      </c>
      <c r="W167" s="12">
        <f>'Wind 1MW'!W167*Control!$C$9</f>
        <v>942.24</v>
      </c>
      <c r="X167" s="12">
        <f>'Wind 1MW'!X167*Control!$C$9</f>
        <v>889.3599999999999</v>
      </c>
      <c r="Y167" s="12">
        <f>'Wind 1MW'!Y167*Control!$C$9</f>
        <v>817.04000000000008</v>
      </c>
      <c r="Z167" s="12">
        <f>'Wind 1MW'!Z167*Control!$C$9</f>
        <v>720.96</v>
      </c>
      <c r="AB167" s="7">
        <f t="shared" si="2"/>
        <v>23108.880000000001</v>
      </c>
    </row>
    <row r="168" spans="2:28" x14ac:dyDescent="0.2">
      <c r="B168" s="6">
        <v>44362</v>
      </c>
      <c r="C168" s="12">
        <f>'Wind 1MW'!C168*Control!$C$9</f>
        <v>669.6</v>
      </c>
      <c r="D168" s="12">
        <f>'Wind 1MW'!D168*Control!$C$9</f>
        <v>602.72</v>
      </c>
      <c r="E168" s="12">
        <f>'Wind 1MW'!E168*Control!$C$9</f>
        <v>497.43999999999994</v>
      </c>
      <c r="F168" s="12">
        <f>'Wind 1MW'!F168*Control!$C$9</f>
        <v>380.8</v>
      </c>
      <c r="G168" s="12">
        <f>'Wind 1MW'!G168*Control!$C$9</f>
        <v>240.56000000000003</v>
      </c>
      <c r="H168" s="12">
        <f>'Wind 1MW'!H168*Control!$C$9</f>
        <v>126.8</v>
      </c>
      <c r="I168" s="12">
        <f>'Wind 1MW'!I168*Control!$C$9</f>
        <v>68.400000000000006</v>
      </c>
      <c r="J168" s="12">
        <f>'Wind 1MW'!J168*Control!$C$9</f>
        <v>25.359999999999996</v>
      </c>
      <c r="K168" s="12">
        <f>'Wind 1MW'!K168*Control!$C$9</f>
        <v>25.359999999999996</v>
      </c>
      <c r="L168" s="12">
        <f>'Wind 1MW'!L168*Control!$C$9</f>
        <v>76.239999999999995</v>
      </c>
      <c r="M168" s="12">
        <f>'Wind 1MW'!M168*Control!$C$9</f>
        <v>155.6</v>
      </c>
      <c r="N168" s="12">
        <f>'Wind 1MW'!N168*Control!$C$9</f>
        <v>226.88000000000002</v>
      </c>
      <c r="O168" s="12">
        <f>'Wind 1MW'!O168*Control!$C$9</f>
        <v>281.60000000000002</v>
      </c>
      <c r="P168" s="12">
        <f>'Wind 1MW'!P168*Control!$C$9</f>
        <v>346.23999999999995</v>
      </c>
      <c r="Q168" s="12">
        <f>'Wind 1MW'!Q168*Control!$C$9</f>
        <v>454.4</v>
      </c>
      <c r="R168" s="12">
        <f>'Wind 1MW'!R168*Control!$C$9</f>
        <v>581.91999999999996</v>
      </c>
      <c r="S168" s="12">
        <f>'Wind 1MW'!S168*Control!$C$9</f>
        <v>669.6</v>
      </c>
      <c r="T168" s="12">
        <f>'Wind 1MW'!T168*Control!$C$9</f>
        <v>804.16000000000008</v>
      </c>
      <c r="U168" s="12">
        <f>'Wind 1MW'!U168*Control!$C$9</f>
        <v>889.3599999999999</v>
      </c>
      <c r="V168" s="12">
        <f>'Wind 1MW'!V168*Control!$C$9</f>
        <v>889.3599999999999</v>
      </c>
      <c r="W168" s="12">
        <f>'Wind 1MW'!W168*Control!$C$9</f>
        <v>889.3599999999999</v>
      </c>
      <c r="X168" s="12">
        <f>'Wind 1MW'!X168*Control!$C$9</f>
        <v>720.96</v>
      </c>
      <c r="Y168" s="12">
        <f>'Wind 1MW'!Y168*Control!$C$9</f>
        <v>602.72</v>
      </c>
      <c r="Z168" s="12">
        <f>'Wind 1MW'!Z168*Control!$C$9</f>
        <v>518.24</v>
      </c>
      <c r="AB168" s="7">
        <f t="shared" si="2"/>
        <v>10743.68</v>
      </c>
    </row>
    <row r="169" spans="2:28" x14ac:dyDescent="0.2">
      <c r="B169" s="6">
        <v>44363</v>
      </c>
      <c r="C169" s="12">
        <f>'Wind 1MW'!C169*Control!$C$9</f>
        <v>380.8</v>
      </c>
      <c r="D169" s="12">
        <f>'Wind 1MW'!D169*Control!$C$9</f>
        <v>240.56000000000003</v>
      </c>
      <c r="E169" s="12">
        <f>'Wind 1MW'!E169*Control!$C$9</f>
        <v>167.12</v>
      </c>
      <c r="F169" s="12">
        <f>'Wind 1MW'!F169*Control!$C$9</f>
        <v>178.64000000000001</v>
      </c>
      <c r="G169" s="12">
        <f>'Wind 1MW'!G169*Control!$C$9</f>
        <v>226.88000000000002</v>
      </c>
      <c r="H169" s="12">
        <f>'Wind 1MW'!H169*Control!$C$9</f>
        <v>213.2</v>
      </c>
      <c r="I169" s="12">
        <f>'Wind 1MW'!I169*Control!$C$9</f>
        <v>380.8</v>
      </c>
      <c r="J169" s="12">
        <f>'Wind 1MW'!J169*Control!$C$9</f>
        <v>633.28</v>
      </c>
      <c r="K169" s="12">
        <f>'Wind 1MW'!K169*Control!$C$9</f>
        <v>728.96</v>
      </c>
      <c r="L169" s="12">
        <f>'Wind 1MW'!L169*Control!$C$9</f>
        <v>804.16000000000008</v>
      </c>
      <c r="M169" s="12">
        <f>'Wind 1MW'!M169*Control!$C$9</f>
        <v>817.04000000000008</v>
      </c>
      <c r="N169" s="12">
        <f>'Wind 1MW'!N169*Control!$C$9</f>
        <v>884.4799999999999</v>
      </c>
      <c r="O169" s="12">
        <f>'Wind 1MW'!O169*Control!$C$9</f>
        <v>889.3599999999999</v>
      </c>
      <c r="P169" s="12">
        <f>'Wind 1MW'!P169*Control!$C$9</f>
        <v>934.4</v>
      </c>
      <c r="Q169" s="12">
        <f>'Wind 1MW'!Q169*Control!$C$9</f>
        <v>934.4</v>
      </c>
      <c r="R169" s="12">
        <f>'Wind 1MW'!R169*Control!$C$9</f>
        <v>889.3599999999999</v>
      </c>
      <c r="S169" s="12">
        <f>'Wind 1MW'!S169*Control!$C$9</f>
        <v>812.16000000000008</v>
      </c>
      <c r="T169" s="12">
        <f>'Wind 1MW'!T169*Control!$C$9</f>
        <v>708.48</v>
      </c>
      <c r="U169" s="12">
        <f>'Wind 1MW'!U169*Control!$C$9</f>
        <v>536.31999999999994</v>
      </c>
      <c r="V169" s="12">
        <f>'Wind 1MW'!V169*Control!$C$9</f>
        <v>362.4</v>
      </c>
      <c r="W169" s="12">
        <f>'Wind 1MW'!W169*Control!$C$9</f>
        <v>281.60000000000002</v>
      </c>
      <c r="X169" s="12">
        <f>'Wind 1MW'!X169*Control!$C$9</f>
        <v>254.24000000000007</v>
      </c>
      <c r="Y169" s="12">
        <f>'Wind 1MW'!Y169*Control!$C$9</f>
        <v>201.68</v>
      </c>
      <c r="Z169" s="12">
        <f>'Wind 1MW'!Z169*Control!$C$9</f>
        <v>167.12</v>
      </c>
      <c r="AB169" s="7">
        <f t="shared" si="2"/>
        <v>12627.439999999999</v>
      </c>
    </row>
    <row r="170" spans="2:28" x14ac:dyDescent="0.2">
      <c r="B170" s="6">
        <v>44364</v>
      </c>
      <c r="C170" s="12">
        <f>'Wind 1MW'!C170*Control!$C$9</f>
        <v>146</v>
      </c>
      <c r="D170" s="12">
        <f>'Wind 1MW'!D170*Control!$C$9</f>
        <v>126.8</v>
      </c>
      <c r="E170" s="12">
        <f>'Wind 1MW'!E170*Control!$C$9</f>
        <v>117.2</v>
      </c>
      <c r="F170" s="12">
        <f>'Wind 1MW'!F170*Control!$C$9</f>
        <v>126.8</v>
      </c>
      <c r="G170" s="12">
        <f>'Wind 1MW'!G170*Control!$C$9</f>
        <v>126.8</v>
      </c>
      <c r="H170" s="12">
        <f>'Wind 1MW'!H170*Control!$C$9</f>
        <v>76.239999999999995</v>
      </c>
      <c r="I170" s="12">
        <f>'Wind 1MW'!I170*Control!$C$9</f>
        <v>117.2</v>
      </c>
      <c r="J170" s="12">
        <f>'Wind 1MW'!J170*Control!$C$9</f>
        <v>146</v>
      </c>
      <c r="K170" s="12">
        <f>'Wind 1MW'!K170*Control!$C$9</f>
        <v>136.4</v>
      </c>
      <c r="L170" s="12">
        <f>'Wind 1MW'!L170*Control!$C$9</f>
        <v>117.2</v>
      </c>
      <c r="M170" s="12">
        <f>'Wind 1MW'!M170*Control!$C$9</f>
        <v>91.919999999999987</v>
      </c>
      <c r="N170" s="12">
        <f>'Wind 1MW'!N170*Control!$C$9</f>
        <v>68.400000000000006</v>
      </c>
      <c r="O170" s="12">
        <f>'Wind 1MW'!O170*Control!$C$9</f>
        <v>55.280000000000008</v>
      </c>
      <c r="P170" s="12">
        <f>'Wind 1MW'!P170*Control!$C$9</f>
        <v>35.6</v>
      </c>
      <c r="Q170" s="12">
        <f>'Wind 1MW'!Q170*Control!$C$9</f>
        <v>25.359999999999996</v>
      </c>
      <c r="R170" s="12">
        <f>'Wind 1MW'!R170*Control!$C$9</f>
        <v>30.479999999999997</v>
      </c>
      <c r="S170" s="12">
        <f>'Wind 1MW'!S170*Control!$C$9</f>
        <v>42.160000000000004</v>
      </c>
      <c r="T170" s="12">
        <f>'Wind 1MW'!T170*Control!$C$9</f>
        <v>55.280000000000008</v>
      </c>
      <c r="U170" s="12">
        <f>'Wind 1MW'!U170*Control!$C$9</f>
        <v>68.400000000000006</v>
      </c>
      <c r="V170" s="12">
        <f>'Wind 1MW'!V170*Control!$C$9</f>
        <v>76.239999999999995</v>
      </c>
      <c r="W170" s="12">
        <f>'Wind 1MW'!W170*Control!$C$9</f>
        <v>117.2</v>
      </c>
      <c r="X170" s="12">
        <f>'Wind 1MW'!X170*Control!$C$9</f>
        <v>190.16000000000003</v>
      </c>
      <c r="Y170" s="12">
        <f>'Wind 1MW'!Y170*Control!$C$9</f>
        <v>281.60000000000002</v>
      </c>
      <c r="Z170" s="12">
        <f>'Wind 1MW'!Z170*Control!$C$9</f>
        <v>423.84</v>
      </c>
      <c r="AB170" s="7">
        <f t="shared" si="2"/>
        <v>2798.5600000000004</v>
      </c>
    </row>
    <row r="171" spans="2:28" x14ac:dyDescent="0.2">
      <c r="B171" s="6">
        <v>44365</v>
      </c>
      <c r="C171" s="12">
        <f>'Wind 1MW'!C171*Control!$C$9</f>
        <v>518.24</v>
      </c>
      <c r="D171" s="12">
        <f>'Wind 1MW'!D171*Control!$C$9</f>
        <v>454.4</v>
      </c>
      <c r="E171" s="12">
        <f>'Wind 1MW'!E171*Control!$C$9</f>
        <v>401.91999999999996</v>
      </c>
      <c r="F171" s="12">
        <f>'Wind 1MW'!F171*Control!$C$9</f>
        <v>362.4</v>
      </c>
      <c r="G171" s="12">
        <f>'Wind 1MW'!G171*Control!$C$9</f>
        <v>313.91999999999996</v>
      </c>
      <c r="H171" s="12">
        <f>'Wind 1MW'!H171*Control!$C$9</f>
        <v>281.60000000000002</v>
      </c>
      <c r="I171" s="12">
        <f>'Wind 1MW'!I171*Control!$C$9</f>
        <v>226.88000000000002</v>
      </c>
      <c r="J171" s="12">
        <f>'Wind 1MW'!J171*Control!$C$9</f>
        <v>190.16000000000003</v>
      </c>
      <c r="K171" s="12">
        <f>'Wind 1MW'!K171*Control!$C$9</f>
        <v>146</v>
      </c>
      <c r="L171" s="12">
        <f>'Wind 1MW'!L171*Control!$C$9</f>
        <v>99.759999999999991</v>
      </c>
      <c r="M171" s="12">
        <f>'Wind 1MW'!M171*Control!$C$9</f>
        <v>35.6</v>
      </c>
      <c r="N171" s="12">
        <f>'Wind 1MW'!N171*Control!$C$9</f>
        <v>0</v>
      </c>
      <c r="O171" s="12">
        <f>'Wind 1MW'!O171*Control!$C$9</f>
        <v>0</v>
      </c>
      <c r="P171" s="12">
        <f>'Wind 1MW'!P171*Control!$C$9</f>
        <v>0</v>
      </c>
      <c r="Q171" s="12">
        <f>'Wind 1MW'!Q171*Control!$C$9</f>
        <v>0</v>
      </c>
      <c r="R171" s="12">
        <f>'Wind 1MW'!R171*Control!$C$9</f>
        <v>0</v>
      </c>
      <c r="S171" s="12">
        <f>'Wind 1MW'!S171*Control!$C$9</f>
        <v>42.160000000000004</v>
      </c>
      <c r="T171" s="12">
        <f>'Wind 1MW'!T171*Control!$C$9</f>
        <v>155.6</v>
      </c>
      <c r="U171" s="12">
        <f>'Wind 1MW'!U171*Control!$C$9</f>
        <v>313.91999999999996</v>
      </c>
      <c r="V171" s="12">
        <f>'Wind 1MW'!V171*Control!$C$9</f>
        <v>423.84</v>
      </c>
      <c r="W171" s="12">
        <f>'Wind 1MW'!W171*Control!$C$9</f>
        <v>444.64</v>
      </c>
      <c r="X171" s="12">
        <f>'Wind 1MW'!X171*Control!$C$9</f>
        <v>380.8</v>
      </c>
      <c r="Y171" s="12">
        <f>'Wind 1MW'!Y171*Control!$C$9</f>
        <v>346.23999999999995</v>
      </c>
      <c r="Z171" s="12">
        <f>'Wind 1MW'!Z171*Control!$C$9</f>
        <v>346.23999999999995</v>
      </c>
      <c r="AB171" s="7">
        <f t="shared" si="2"/>
        <v>5484.32</v>
      </c>
    </row>
    <row r="172" spans="2:28" x14ac:dyDescent="0.2">
      <c r="B172" s="6">
        <v>44366</v>
      </c>
      <c r="C172" s="12">
        <f>'Wind 1MW'!C172*Control!$C$9</f>
        <v>362.4</v>
      </c>
      <c r="D172" s="12">
        <f>'Wind 1MW'!D172*Control!$C$9</f>
        <v>380.8</v>
      </c>
      <c r="E172" s="12">
        <f>'Wind 1MW'!E172*Control!$C$9</f>
        <v>380.8</v>
      </c>
      <c r="F172" s="12">
        <f>'Wind 1MW'!F172*Control!$C$9</f>
        <v>346.23999999999995</v>
      </c>
      <c r="G172" s="12">
        <f>'Wind 1MW'!G172*Control!$C$9</f>
        <v>313.91999999999996</v>
      </c>
      <c r="H172" s="12">
        <f>'Wind 1MW'!H172*Control!$C$9</f>
        <v>267.92000000000007</v>
      </c>
      <c r="I172" s="12">
        <f>'Wind 1MW'!I172*Control!$C$9</f>
        <v>267.92000000000007</v>
      </c>
      <c r="J172" s="12">
        <f>'Wind 1MW'!J172*Control!$C$9</f>
        <v>254.24000000000007</v>
      </c>
      <c r="K172" s="12">
        <f>'Wind 1MW'!K172*Control!$C$9</f>
        <v>226.88000000000002</v>
      </c>
      <c r="L172" s="12">
        <f>'Wind 1MW'!L172*Control!$C$9</f>
        <v>213.2</v>
      </c>
      <c r="M172" s="12">
        <f>'Wind 1MW'!M172*Control!$C$9</f>
        <v>201.68</v>
      </c>
      <c r="N172" s="12">
        <f>'Wind 1MW'!N172*Control!$C$9</f>
        <v>201.68</v>
      </c>
      <c r="O172" s="12">
        <f>'Wind 1MW'!O172*Control!$C$9</f>
        <v>226.88000000000002</v>
      </c>
      <c r="P172" s="12">
        <f>'Wind 1MW'!P172*Control!$C$9</f>
        <v>297.76</v>
      </c>
      <c r="Q172" s="12">
        <f>'Wind 1MW'!Q172*Control!$C$9</f>
        <v>401.91999999999996</v>
      </c>
      <c r="R172" s="12">
        <f>'Wind 1MW'!R172*Control!$C$9</f>
        <v>475.52</v>
      </c>
      <c r="S172" s="12">
        <f>'Wind 1MW'!S172*Control!$C$9</f>
        <v>518.24</v>
      </c>
      <c r="T172" s="12">
        <f>'Wind 1MW'!T172*Control!$C$9</f>
        <v>560</v>
      </c>
      <c r="U172" s="12">
        <f>'Wind 1MW'!U172*Control!$C$9</f>
        <v>620.79999999999995</v>
      </c>
      <c r="V172" s="12">
        <f>'Wind 1MW'!V172*Control!$C$9</f>
        <v>708.48</v>
      </c>
      <c r="W172" s="12">
        <f>'Wind 1MW'!W172*Control!$C$9</f>
        <v>690.4</v>
      </c>
      <c r="X172" s="12">
        <f>'Wind 1MW'!X172*Control!$C$9</f>
        <v>708.48</v>
      </c>
      <c r="Y172" s="12">
        <f>'Wind 1MW'!Y172*Control!$C$9</f>
        <v>602.72</v>
      </c>
      <c r="Z172" s="12">
        <f>'Wind 1MW'!Z172*Control!$C$9</f>
        <v>475.52</v>
      </c>
      <c r="AB172" s="7">
        <f t="shared" si="2"/>
        <v>9704.4</v>
      </c>
    </row>
    <row r="173" spans="2:28" x14ac:dyDescent="0.2">
      <c r="B173" s="6">
        <v>44367</v>
      </c>
      <c r="C173" s="12">
        <f>'Wind 1MW'!C173*Control!$C$9</f>
        <v>380.8</v>
      </c>
      <c r="D173" s="12">
        <f>'Wind 1MW'!D173*Control!$C$9</f>
        <v>313.91999999999996</v>
      </c>
      <c r="E173" s="12">
        <f>'Wind 1MW'!E173*Control!$C$9</f>
        <v>281.60000000000002</v>
      </c>
      <c r="F173" s="12">
        <f>'Wind 1MW'!F173*Control!$C$9</f>
        <v>213.2</v>
      </c>
      <c r="G173" s="12">
        <f>'Wind 1MW'!G173*Control!$C$9</f>
        <v>117.2</v>
      </c>
      <c r="H173" s="12">
        <f>'Wind 1MW'!H173*Control!$C$9</f>
        <v>42.160000000000004</v>
      </c>
      <c r="I173" s="12">
        <f>'Wind 1MW'!I173*Control!$C$9</f>
        <v>0</v>
      </c>
      <c r="J173" s="12">
        <f>'Wind 1MW'!J173*Control!$C$9</f>
        <v>0</v>
      </c>
      <c r="K173" s="12">
        <f>'Wind 1MW'!K173*Control!$C$9</f>
        <v>0</v>
      </c>
      <c r="L173" s="12">
        <f>'Wind 1MW'!L173*Control!$C$9</f>
        <v>0</v>
      </c>
      <c r="M173" s="12">
        <f>'Wind 1MW'!M173*Control!$C$9</f>
        <v>0</v>
      </c>
      <c r="N173" s="12">
        <f>'Wind 1MW'!N173*Control!$C$9</f>
        <v>61.840000000000011</v>
      </c>
      <c r="O173" s="12">
        <f>'Wind 1MW'!O173*Control!$C$9</f>
        <v>146</v>
      </c>
      <c r="P173" s="12">
        <f>'Wind 1MW'!P173*Control!$C$9</f>
        <v>240.56000000000003</v>
      </c>
      <c r="Q173" s="12">
        <f>'Wind 1MW'!Q173*Control!$C$9</f>
        <v>346.23999999999995</v>
      </c>
      <c r="R173" s="12">
        <f>'Wind 1MW'!R173*Control!$C$9</f>
        <v>475.52</v>
      </c>
      <c r="S173" s="12">
        <f>'Wind 1MW'!S173*Control!$C$9</f>
        <v>536.31999999999994</v>
      </c>
      <c r="T173" s="12">
        <f>'Wind 1MW'!T173*Control!$C$9</f>
        <v>560</v>
      </c>
      <c r="U173" s="12">
        <f>'Wind 1MW'!U173*Control!$C$9</f>
        <v>560</v>
      </c>
      <c r="V173" s="12">
        <f>'Wind 1MW'!V173*Control!$C$9</f>
        <v>560</v>
      </c>
      <c r="W173" s="12">
        <f>'Wind 1MW'!W173*Control!$C$9</f>
        <v>536.31999999999994</v>
      </c>
      <c r="X173" s="12">
        <f>'Wind 1MW'!X173*Control!$C$9</f>
        <v>518.24</v>
      </c>
      <c r="Y173" s="12">
        <f>'Wind 1MW'!Y173*Control!$C$9</f>
        <v>536.31999999999994</v>
      </c>
      <c r="Z173" s="12">
        <f>'Wind 1MW'!Z173*Control!$C$9</f>
        <v>536.31999999999994</v>
      </c>
      <c r="AB173" s="7">
        <f t="shared" si="2"/>
        <v>6962.5599999999986</v>
      </c>
    </row>
    <row r="174" spans="2:28" x14ac:dyDescent="0.2">
      <c r="B174" s="6">
        <v>44368</v>
      </c>
      <c r="C174" s="12">
        <f>'Wind 1MW'!C174*Control!$C$9</f>
        <v>602.72</v>
      </c>
      <c r="D174" s="12">
        <f>'Wind 1MW'!D174*Control!$C$9</f>
        <v>708.48</v>
      </c>
      <c r="E174" s="12">
        <f>'Wind 1MW'!E174*Control!$C$9</f>
        <v>720.96</v>
      </c>
      <c r="F174" s="12">
        <f>'Wind 1MW'!F174*Control!$C$9</f>
        <v>690.4</v>
      </c>
      <c r="G174" s="12">
        <f>'Wind 1MW'!G174*Control!$C$9</f>
        <v>602.72</v>
      </c>
      <c r="H174" s="12">
        <f>'Wind 1MW'!H174*Control!$C$9</f>
        <v>536.31999999999994</v>
      </c>
      <c r="I174" s="12">
        <f>'Wind 1MW'!I174*Control!$C$9</f>
        <v>497.43999999999994</v>
      </c>
      <c r="J174" s="12">
        <f>'Wind 1MW'!J174*Control!$C$9</f>
        <v>518.24</v>
      </c>
      <c r="K174" s="12">
        <f>'Wind 1MW'!K174*Control!$C$9</f>
        <v>536.31999999999994</v>
      </c>
      <c r="L174" s="12">
        <f>'Wind 1MW'!L174*Control!$C$9</f>
        <v>560</v>
      </c>
      <c r="M174" s="12">
        <f>'Wind 1MW'!M174*Control!$C$9</f>
        <v>633.28</v>
      </c>
      <c r="N174" s="12">
        <f>'Wind 1MW'!N174*Control!$C$9</f>
        <v>728.96</v>
      </c>
      <c r="O174" s="12">
        <f>'Wind 1MW'!O174*Control!$C$9</f>
        <v>812.16000000000008</v>
      </c>
      <c r="P174" s="12">
        <f>'Wind 1MW'!P174*Control!$C$9</f>
        <v>876.4799999999999</v>
      </c>
      <c r="Q174" s="12">
        <f>'Wind 1MW'!Q174*Control!$C$9</f>
        <v>876.4799999999999</v>
      </c>
      <c r="R174" s="12">
        <f>'Wind 1MW'!R174*Control!$C$9</f>
        <v>804.16000000000008</v>
      </c>
      <c r="S174" s="12">
        <f>'Wind 1MW'!S174*Control!$C$9</f>
        <v>728.96</v>
      </c>
      <c r="T174" s="12">
        <f>'Wind 1MW'!T174*Control!$C$9</f>
        <v>633.28</v>
      </c>
      <c r="U174" s="12">
        <f>'Wind 1MW'!U174*Control!$C$9</f>
        <v>518.24</v>
      </c>
      <c r="V174" s="12">
        <f>'Wind 1MW'!V174*Control!$C$9</f>
        <v>444.64</v>
      </c>
      <c r="W174" s="12">
        <f>'Wind 1MW'!W174*Control!$C$9</f>
        <v>362.4</v>
      </c>
      <c r="X174" s="12">
        <f>'Wind 1MW'!X174*Control!$C$9</f>
        <v>313.91999999999996</v>
      </c>
      <c r="Y174" s="12">
        <f>'Wind 1MW'!Y174*Control!$C$9</f>
        <v>267.92000000000007</v>
      </c>
      <c r="Z174" s="12">
        <f>'Wind 1MW'!Z174*Control!$C$9</f>
        <v>226.88000000000002</v>
      </c>
      <c r="AB174" s="7">
        <f t="shared" si="2"/>
        <v>14201.359999999997</v>
      </c>
    </row>
    <row r="175" spans="2:28" x14ac:dyDescent="0.2">
      <c r="B175" s="6">
        <v>44369</v>
      </c>
      <c r="C175" s="12">
        <f>'Wind 1MW'!C175*Control!$C$9</f>
        <v>190.16000000000003</v>
      </c>
      <c r="D175" s="12">
        <f>'Wind 1MW'!D175*Control!$C$9</f>
        <v>167.12</v>
      </c>
      <c r="E175" s="12">
        <f>'Wind 1MW'!E175*Control!$C$9</f>
        <v>146</v>
      </c>
      <c r="F175" s="12">
        <f>'Wind 1MW'!F175*Control!$C$9</f>
        <v>117.2</v>
      </c>
      <c r="G175" s="12">
        <f>'Wind 1MW'!G175*Control!$C$9</f>
        <v>84.08</v>
      </c>
      <c r="H175" s="12">
        <f>'Wind 1MW'!H175*Control!$C$9</f>
        <v>61.840000000000011</v>
      </c>
      <c r="I175" s="12">
        <f>'Wind 1MW'!I175*Control!$C$9</f>
        <v>42.160000000000004</v>
      </c>
      <c r="J175" s="12">
        <f>'Wind 1MW'!J175*Control!$C$9</f>
        <v>15.12</v>
      </c>
      <c r="K175" s="12">
        <f>'Wind 1MW'!K175*Control!$C$9</f>
        <v>15.12</v>
      </c>
      <c r="L175" s="12">
        <f>'Wind 1MW'!L175*Control!$C$9</f>
        <v>25.359999999999996</v>
      </c>
      <c r="M175" s="12">
        <f>'Wind 1MW'!M175*Control!$C$9</f>
        <v>30.479999999999997</v>
      </c>
      <c r="N175" s="12">
        <f>'Wind 1MW'!N175*Control!$C$9</f>
        <v>42.160000000000004</v>
      </c>
      <c r="O175" s="12">
        <f>'Wind 1MW'!O175*Control!$C$9</f>
        <v>55.280000000000008</v>
      </c>
      <c r="P175" s="12">
        <f>'Wind 1MW'!P175*Control!$C$9</f>
        <v>76.239999999999995</v>
      </c>
      <c r="Q175" s="12">
        <f>'Wind 1MW'!Q175*Control!$C$9</f>
        <v>107.6</v>
      </c>
      <c r="R175" s="12">
        <f>'Wind 1MW'!R175*Control!$C$9</f>
        <v>146</v>
      </c>
      <c r="S175" s="12">
        <f>'Wind 1MW'!S175*Control!$C$9</f>
        <v>201.68</v>
      </c>
      <c r="T175" s="12">
        <f>'Wind 1MW'!T175*Control!$C$9</f>
        <v>240.56000000000003</v>
      </c>
      <c r="U175" s="12">
        <f>'Wind 1MW'!U175*Control!$C$9</f>
        <v>254.24000000000007</v>
      </c>
      <c r="V175" s="12">
        <f>'Wind 1MW'!V175*Control!$C$9</f>
        <v>267.92000000000007</v>
      </c>
      <c r="W175" s="12">
        <f>'Wind 1MW'!W175*Control!$C$9</f>
        <v>423.84</v>
      </c>
      <c r="X175" s="12">
        <f>'Wind 1MW'!X175*Control!$C$9</f>
        <v>475.52</v>
      </c>
      <c r="Y175" s="12">
        <f>'Wind 1MW'!Y175*Control!$C$9</f>
        <v>454.4</v>
      </c>
      <c r="Z175" s="12">
        <f>'Wind 1MW'!Z175*Control!$C$9</f>
        <v>401.91999999999996</v>
      </c>
      <c r="AB175" s="7">
        <f t="shared" si="2"/>
        <v>4042</v>
      </c>
    </row>
    <row r="176" spans="2:28" x14ac:dyDescent="0.2">
      <c r="B176" s="6">
        <v>44370</v>
      </c>
      <c r="C176" s="12">
        <f>'Wind 1MW'!C176*Control!$C$9</f>
        <v>346.23999999999995</v>
      </c>
      <c r="D176" s="12">
        <f>'Wind 1MW'!D176*Control!$C$9</f>
        <v>380.8</v>
      </c>
      <c r="E176" s="12">
        <f>'Wind 1MW'!E176*Control!$C$9</f>
        <v>401.91999999999996</v>
      </c>
      <c r="F176" s="12">
        <f>'Wind 1MW'!F176*Control!$C$9</f>
        <v>401.91999999999996</v>
      </c>
      <c r="G176" s="12">
        <f>'Wind 1MW'!G176*Control!$C$9</f>
        <v>401.91999999999996</v>
      </c>
      <c r="H176" s="12">
        <f>'Wind 1MW'!H176*Control!$C$9</f>
        <v>346.23999999999995</v>
      </c>
      <c r="I176" s="12">
        <f>'Wind 1MW'!I176*Control!$C$9</f>
        <v>267.92000000000007</v>
      </c>
      <c r="J176" s="12">
        <f>'Wind 1MW'!J176*Control!$C$9</f>
        <v>240.56000000000003</v>
      </c>
      <c r="K176" s="12">
        <f>'Wind 1MW'!K176*Control!$C$9</f>
        <v>213.2</v>
      </c>
      <c r="L176" s="12">
        <f>'Wind 1MW'!L176*Control!$C$9</f>
        <v>213.2</v>
      </c>
      <c r="M176" s="12">
        <f>'Wind 1MW'!M176*Control!$C$9</f>
        <v>240.56000000000003</v>
      </c>
      <c r="N176" s="12">
        <f>'Wind 1MW'!N176*Control!$C$9</f>
        <v>267.92000000000007</v>
      </c>
      <c r="O176" s="12">
        <f>'Wind 1MW'!O176*Control!$C$9</f>
        <v>297.76</v>
      </c>
      <c r="P176" s="12">
        <f>'Wind 1MW'!P176*Control!$C$9</f>
        <v>281.60000000000002</v>
      </c>
      <c r="Q176" s="12">
        <f>'Wind 1MW'!Q176*Control!$C$9</f>
        <v>226.88000000000002</v>
      </c>
      <c r="R176" s="12">
        <f>'Wind 1MW'!R176*Control!$C$9</f>
        <v>167.12</v>
      </c>
      <c r="S176" s="12">
        <f>'Wind 1MW'!S176*Control!$C$9</f>
        <v>117.2</v>
      </c>
      <c r="T176" s="12">
        <f>'Wind 1MW'!T176*Control!$C$9</f>
        <v>68.400000000000006</v>
      </c>
      <c r="U176" s="12">
        <f>'Wind 1MW'!U176*Control!$C$9</f>
        <v>25.359999999999996</v>
      </c>
      <c r="V176" s="12">
        <f>'Wind 1MW'!V176*Control!$C$9</f>
        <v>0</v>
      </c>
      <c r="W176" s="12">
        <f>'Wind 1MW'!W176*Control!$C$9</f>
        <v>25.359999999999996</v>
      </c>
      <c r="X176" s="12">
        <f>'Wind 1MW'!X176*Control!$C$9</f>
        <v>61.840000000000011</v>
      </c>
      <c r="Y176" s="12">
        <f>'Wind 1MW'!Y176*Control!$C$9</f>
        <v>117.2</v>
      </c>
      <c r="Z176" s="12">
        <f>'Wind 1MW'!Z176*Control!$C$9</f>
        <v>178.64000000000001</v>
      </c>
      <c r="AB176" s="7">
        <f t="shared" si="2"/>
        <v>5289.7599999999993</v>
      </c>
    </row>
    <row r="177" spans="2:28" x14ac:dyDescent="0.2">
      <c r="B177" s="6">
        <v>44371</v>
      </c>
      <c r="C177" s="12">
        <f>'Wind 1MW'!C177*Control!$C$9</f>
        <v>226.88000000000002</v>
      </c>
      <c r="D177" s="12">
        <f>'Wind 1MW'!D177*Control!$C$9</f>
        <v>297.76</v>
      </c>
      <c r="E177" s="12">
        <f>'Wind 1MW'!E177*Control!$C$9</f>
        <v>380.8</v>
      </c>
      <c r="F177" s="12">
        <f>'Wind 1MW'!F177*Control!$C$9</f>
        <v>497.43999999999994</v>
      </c>
      <c r="G177" s="12">
        <f>'Wind 1MW'!G177*Control!$C$9</f>
        <v>560</v>
      </c>
      <c r="H177" s="12">
        <f>'Wind 1MW'!H177*Control!$C$9</f>
        <v>497.43999999999994</v>
      </c>
      <c r="I177" s="12">
        <f>'Wind 1MW'!I177*Control!$C$9</f>
        <v>560</v>
      </c>
      <c r="J177" s="12">
        <f>'Wind 1MW'!J177*Control!$C$9</f>
        <v>720.96</v>
      </c>
      <c r="K177" s="12">
        <f>'Wind 1MW'!K177*Control!$C$9</f>
        <v>728.96</v>
      </c>
      <c r="L177" s="12">
        <f>'Wind 1MW'!L177*Control!$C$9</f>
        <v>669.6</v>
      </c>
      <c r="M177" s="12">
        <f>'Wind 1MW'!M177*Control!$C$9</f>
        <v>602.72</v>
      </c>
      <c r="N177" s="12">
        <f>'Wind 1MW'!N177*Control!$C$9</f>
        <v>536.31999999999994</v>
      </c>
      <c r="O177" s="12">
        <f>'Wind 1MW'!O177*Control!$C$9</f>
        <v>497.43999999999994</v>
      </c>
      <c r="P177" s="12">
        <f>'Wind 1MW'!P177*Control!$C$9</f>
        <v>560</v>
      </c>
      <c r="Q177" s="12">
        <f>'Wind 1MW'!Q177*Control!$C$9</f>
        <v>791.68000000000006</v>
      </c>
      <c r="R177" s="12">
        <f>'Wind 1MW'!R177*Control!$C$9</f>
        <v>974.24</v>
      </c>
      <c r="S177" s="12">
        <f>'Wind 1MW'!S177*Control!$C$9</f>
        <v>1011.36</v>
      </c>
      <c r="T177" s="12">
        <f>'Wind 1MW'!T177*Control!$C$9</f>
        <v>1012</v>
      </c>
      <c r="U177" s="12">
        <f>'Wind 1MW'!U177*Control!$C$9</f>
        <v>1012</v>
      </c>
      <c r="V177" s="12">
        <f>'Wind 1MW'!V177*Control!$C$9</f>
        <v>1006.8800000000001</v>
      </c>
      <c r="W177" s="12">
        <f>'Wind 1MW'!W177*Control!$C$9</f>
        <v>993.76</v>
      </c>
      <c r="X177" s="12">
        <f>'Wind 1MW'!X177*Control!$C$9</f>
        <v>990.8</v>
      </c>
      <c r="Y177" s="12">
        <f>'Wind 1MW'!Y177*Control!$C$9</f>
        <v>994.88000000000011</v>
      </c>
      <c r="Z177" s="12">
        <f>'Wind 1MW'!Z177*Control!$C$9</f>
        <v>995.04000000000019</v>
      </c>
      <c r="AB177" s="7">
        <f t="shared" si="2"/>
        <v>17118.96</v>
      </c>
    </row>
    <row r="178" spans="2:28" x14ac:dyDescent="0.2">
      <c r="B178" s="6">
        <v>44372</v>
      </c>
      <c r="C178" s="12">
        <f>'Wind 1MW'!C178*Control!$C$9</f>
        <v>995.04000000000019</v>
      </c>
      <c r="D178" s="12">
        <f>'Wind 1MW'!D178*Control!$C$9</f>
        <v>1005.6</v>
      </c>
      <c r="E178" s="12">
        <f>'Wind 1MW'!E178*Control!$C$9</f>
        <v>1005.6</v>
      </c>
      <c r="F178" s="12">
        <f>'Wind 1MW'!F178*Control!$C$9</f>
        <v>1006.72</v>
      </c>
      <c r="G178" s="12">
        <f>'Wind 1MW'!G178*Control!$C$9</f>
        <v>1005.6</v>
      </c>
      <c r="H178" s="12">
        <f>'Wind 1MW'!H178*Control!$C$9</f>
        <v>1006.8800000000001</v>
      </c>
      <c r="I178" s="12">
        <f>'Wind 1MW'!I178*Control!$C$9</f>
        <v>1011.36</v>
      </c>
      <c r="J178" s="12">
        <f>'Wind 1MW'!J178*Control!$C$9</f>
        <v>1012</v>
      </c>
      <c r="K178" s="12">
        <f>'Wind 1MW'!K178*Control!$C$9</f>
        <v>1011.36</v>
      </c>
      <c r="L178" s="12">
        <f>'Wind 1MW'!L178*Control!$C$9</f>
        <v>1011.36</v>
      </c>
      <c r="M178" s="12">
        <f>'Wind 1MW'!M178*Control!$C$9</f>
        <v>1011.36</v>
      </c>
      <c r="N178" s="12">
        <f>'Wind 1MW'!N178*Control!$C$9</f>
        <v>1006.8800000000001</v>
      </c>
      <c r="O178" s="12">
        <f>'Wind 1MW'!O178*Control!$C$9</f>
        <v>1006.72</v>
      </c>
      <c r="P178" s="12">
        <f>'Wind 1MW'!P178*Control!$C$9</f>
        <v>995.04000000000019</v>
      </c>
      <c r="Q178" s="12">
        <f>'Wind 1MW'!Q178*Control!$C$9</f>
        <v>993.76</v>
      </c>
      <c r="R178" s="12">
        <f>'Wind 1MW'!R178*Control!$C$9</f>
        <v>975.5200000000001</v>
      </c>
      <c r="S178" s="12">
        <f>'Wind 1MW'!S178*Control!$C$9</f>
        <v>975.36</v>
      </c>
      <c r="T178" s="12">
        <f>'Wind 1MW'!T178*Control!$C$9</f>
        <v>974.24</v>
      </c>
      <c r="U178" s="12">
        <f>'Wind 1MW'!U178*Control!$C$9</f>
        <v>939.28</v>
      </c>
      <c r="V178" s="12">
        <f>'Wind 1MW'!V178*Control!$C$9</f>
        <v>884.4799999999999</v>
      </c>
      <c r="W178" s="12">
        <f>'Wind 1MW'!W178*Control!$C$9</f>
        <v>817.04000000000008</v>
      </c>
      <c r="X178" s="12">
        <f>'Wind 1MW'!X178*Control!$C$9</f>
        <v>804.16000000000008</v>
      </c>
      <c r="Y178" s="12">
        <f>'Wind 1MW'!Y178*Control!$C$9</f>
        <v>720.96</v>
      </c>
      <c r="Z178" s="12">
        <f>'Wind 1MW'!Z178*Control!$C$9</f>
        <v>620.79999999999995</v>
      </c>
      <c r="AB178" s="7">
        <f t="shared" si="2"/>
        <v>22797.120000000003</v>
      </c>
    </row>
    <row r="179" spans="2:28" x14ac:dyDescent="0.2">
      <c r="B179" s="6">
        <v>44373</v>
      </c>
      <c r="C179" s="12">
        <f>'Wind 1MW'!C179*Control!$C$9</f>
        <v>536.31999999999994</v>
      </c>
      <c r="D179" s="12">
        <f>'Wind 1MW'!D179*Control!$C$9</f>
        <v>497.43999999999994</v>
      </c>
      <c r="E179" s="12">
        <f>'Wind 1MW'!E179*Control!$C$9</f>
        <v>454.4</v>
      </c>
      <c r="F179" s="12">
        <f>'Wind 1MW'!F179*Control!$C$9</f>
        <v>362.4</v>
      </c>
      <c r="G179" s="12">
        <f>'Wind 1MW'!G179*Control!$C$9</f>
        <v>226.88000000000002</v>
      </c>
      <c r="H179" s="12">
        <f>'Wind 1MW'!H179*Control!$C$9</f>
        <v>167.12</v>
      </c>
      <c r="I179" s="12">
        <f>'Wind 1MW'!I179*Control!$C$9</f>
        <v>117.2</v>
      </c>
      <c r="J179" s="12">
        <f>'Wind 1MW'!J179*Control!$C$9</f>
        <v>76.239999999999995</v>
      </c>
      <c r="K179" s="12">
        <f>'Wind 1MW'!K179*Control!$C$9</f>
        <v>48.720000000000006</v>
      </c>
      <c r="L179" s="12">
        <f>'Wind 1MW'!L179*Control!$C$9</f>
        <v>30.479999999999997</v>
      </c>
      <c r="M179" s="12">
        <f>'Wind 1MW'!M179*Control!$C$9</f>
        <v>0</v>
      </c>
      <c r="N179" s="12">
        <f>'Wind 1MW'!N179*Control!$C$9</f>
        <v>0</v>
      </c>
      <c r="O179" s="12">
        <f>'Wind 1MW'!O179*Control!$C$9</f>
        <v>0</v>
      </c>
      <c r="P179" s="12">
        <f>'Wind 1MW'!P179*Control!$C$9</f>
        <v>0</v>
      </c>
      <c r="Q179" s="12">
        <f>'Wind 1MW'!Q179*Control!$C$9</f>
        <v>0</v>
      </c>
      <c r="R179" s="12">
        <f>'Wind 1MW'!R179*Control!$C$9</f>
        <v>0</v>
      </c>
      <c r="S179" s="12">
        <f>'Wind 1MW'!S179*Control!$C$9</f>
        <v>0</v>
      </c>
      <c r="T179" s="12">
        <f>'Wind 1MW'!T179*Control!$C$9</f>
        <v>0</v>
      </c>
      <c r="U179" s="12">
        <f>'Wind 1MW'!U179*Control!$C$9</f>
        <v>0</v>
      </c>
      <c r="V179" s="12">
        <f>'Wind 1MW'!V179*Control!$C$9</f>
        <v>15.12</v>
      </c>
      <c r="W179" s="12">
        <f>'Wind 1MW'!W179*Control!$C$9</f>
        <v>0</v>
      </c>
      <c r="X179" s="12">
        <f>'Wind 1MW'!X179*Control!$C$9</f>
        <v>0</v>
      </c>
      <c r="Y179" s="12">
        <f>'Wind 1MW'!Y179*Control!$C$9</f>
        <v>0</v>
      </c>
      <c r="Z179" s="12">
        <f>'Wind 1MW'!Z179*Control!$C$9</f>
        <v>0</v>
      </c>
      <c r="AB179" s="7">
        <f t="shared" si="2"/>
        <v>2532.3199999999993</v>
      </c>
    </row>
    <row r="180" spans="2:28" x14ac:dyDescent="0.2">
      <c r="B180" s="6">
        <v>44374</v>
      </c>
      <c r="C180" s="12">
        <f>'Wind 1MW'!C180*Control!$C$9</f>
        <v>0</v>
      </c>
      <c r="D180" s="12">
        <f>'Wind 1MW'!D180*Control!$C$9</f>
        <v>0</v>
      </c>
      <c r="E180" s="12">
        <f>'Wind 1MW'!E180*Control!$C$9</f>
        <v>35.6</v>
      </c>
      <c r="F180" s="12">
        <f>'Wind 1MW'!F180*Control!$C$9</f>
        <v>61.840000000000011</v>
      </c>
      <c r="G180" s="12">
        <f>'Wind 1MW'!G180*Control!$C$9</f>
        <v>61.840000000000011</v>
      </c>
      <c r="H180" s="12">
        <f>'Wind 1MW'!H180*Control!$C$9</f>
        <v>42.160000000000004</v>
      </c>
      <c r="I180" s="12">
        <f>'Wind 1MW'!I180*Control!$C$9</f>
        <v>48.720000000000006</v>
      </c>
      <c r="J180" s="12">
        <f>'Wind 1MW'!J180*Control!$C$9</f>
        <v>48.720000000000006</v>
      </c>
      <c r="K180" s="12">
        <f>'Wind 1MW'!K180*Control!$C$9</f>
        <v>42.160000000000004</v>
      </c>
      <c r="L180" s="12">
        <f>'Wind 1MW'!L180*Control!$C$9</f>
        <v>35.6</v>
      </c>
      <c r="M180" s="12">
        <f>'Wind 1MW'!M180*Control!$C$9</f>
        <v>30.479999999999997</v>
      </c>
      <c r="N180" s="12">
        <f>'Wind 1MW'!N180*Control!$C$9</f>
        <v>15.12</v>
      </c>
      <c r="O180" s="12">
        <f>'Wind 1MW'!O180*Control!$C$9</f>
        <v>0</v>
      </c>
      <c r="P180" s="12">
        <f>'Wind 1MW'!P180*Control!$C$9</f>
        <v>0</v>
      </c>
      <c r="Q180" s="12">
        <f>'Wind 1MW'!Q180*Control!$C$9</f>
        <v>0</v>
      </c>
      <c r="R180" s="12">
        <f>'Wind 1MW'!R180*Control!$C$9</f>
        <v>0</v>
      </c>
      <c r="S180" s="12">
        <f>'Wind 1MW'!S180*Control!$C$9</f>
        <v>0</v>
      </c>
      <c r="T180" s="12">
        <f>'Wind 1MW'!T180*Control!$C$9</f>
        <v>0</v>
      </c>
      <c r="U180" s="12">
        <f>'Wind 1MW'!U180*Control!$C$9</f>
        <v>0</v>
      </c>
      <c r="V180" s="12">
        <f>'Wind 1MW'!V180*Control!$C$9</f>
        <v>0</v>
      </c>
      <c r="W180" s="12">
        <f>'Wind 1MW'!W180*Control!$C$9</f>
        <v>0</v>
      </c>
      <c r="X180" s="12">
        <f>'Wind 1MW'!X180*Control!$C$9</f>
        <v>0</v>
      </c>
      <c r="Y180" s="12">
        <f>'Wind 1MW'!Y180*Control!$C$9</f>
        <v>0</v>
      </c>
      <c r="Z180" s="12">
        <f>'Wind 1MW'!Z180*Control!$C$9</f>
        <v>0</v>
      </c>
      <c r="AB180" s="7">
        <f t="shared" si="2"/>
        <v>422.24000000000012</v>
      </c>
    </row>
    <row r="181" spans="2:28" x14ac:dyDescent="0.2">
      <c r="B181" s="6">
        <v>44375</v>
      </c>
      <c r="C181" s="12">
        <f>'Wind 1MW'!C181*Control!$C$9</f>
        <v>0</v>
      </c>
      <c r="D181" s="12">
        <f>'Wind 1MW'!D181*Control!$C$9</f>
        <v>0</v>
      </c>
      <c r="E181" s="12">
        <f>'Wind 1MW'!E181*Control!$C$9</f>
        <v>0</v>
      </c>
      <c r="F181" s="12">
        <f>'Wind 1MW'!F181*Control!$C$9</f>
        <v>10</v>
      </c>
      <c r="G181" s="12">
        <f>'Wind 1MW'!G181*Control!$C$9</f>
        <v>10</v>
      </c>
      <c r="H181" s="12">
        <f>'Wind 1MW'!H181*Control!$C$9</f>
        <v>0</v>
      </c>
      <c r="I181" s="12">
        <f>'Wind 1MW'!I181*Control!$C$9</f>
        <v>0</v>
      </c>
      <c r="J181" s="12">
        <f>'Wind 1MW'!J181*Control!$C$9</f>
        <v>0</v>
      </c>
      <c r="K181" s="12">
        <f>'Wind 1MW'!K181*Control!$C$9</f>
        <v>0</v>
      </c>
      <c r="L181" s="12">
        <f>'Wind 1MW'!L181*Control!$C$9</f>
        <v>0</v>
      </c>
      <c r="M181" s="12">
        <f>'Wind 1MW'!M181*Control!$C$9</f>
        <v>0</v>
      </c>
      <c r="N181" s="12">
        <f>'Wind 1MW'!N181*Control!$C$9</f>
        <v>0</v>
      </c>
      <c r="O181" s="12">
        <f>'Wind 1MW'!O181*Control!$C$9</f>
        <v>25.359999999999996</v>
      </c>
      <c r="P181" s="12">
        <f>'Wind 1MW'!P181*Control!$C$9</f>
        <v>68.400000000000006</v>
      </c>
      <c r="Q181" s="12">
        <f>'Wind 1MW'!Q181*Control!$C$9</f>
        <v>99.759999999999991</v>
      </c>
      <c r="R181" s="12">
        <f>'Wind 1MW'!R181*Control!$C$9</f>
        <v>99.759999999999991</v>
      </c>
      <c r="S181" s="12">
        <f>'Wind 1MW'!S181*Control!$C$9</f>
        <v>99.759999999999991</v>
      </c>
      <c r="T181" s="12">
        <f>'Wind 1MW'!T181*Control!$C$9</f>
        <v>117.2</v>
      </c>
      <c r="U181" s="12">
        <f>'Wind 1MW'!U181*Control!$C$9</f>
        <v>117.2</v>
      </c>
      <c r="V181" s="12">
        <f>'Wind 1MW'!V181*Control!$C$9</f>
        <v>117.2</v>
      </c>
      <c r="W181" s="12">
        <f>'Wind 1MW'!W181*Control!$C$9</f>
        <v>107.6</v>
      </c>
      <c r="X181" s="12">
        <f>'Wind 1MW'!X181*Control!$C$9</f>
        <v>155.6</v>
      </c>
      <c r="Y181" s="12">
        <f>'Wind 1MW'!Y181*Control!$C$9</f>
        <v>226.88000000000002</v>
      </c>
      <c r="Z181" s="12">
        <f>'Wind 1MW'!Z181*Control!$C$9</f>
        <v>240.56000000000003</v>
      </c>
      <c r="AB181" s="7">
        <f t="shared" si="2"/>
        <v>1495.2800000000002</v>
      </c>
    </row>
    <row r="182" spans="2:28" x14ac:dyDescent="0.2">
      <c r="B182" s="6">
        <v>44376</v>
      </c>
      <c r="C182" s="12">
        <f>'Wind 1MW'!C182*Control!$C$9</f>
        <v>190.16000000000003</v>
      </c>
      <c r="D182" s="12">
        <f>'Wind 1MW'!D182*Control!$C$9</f>
        <v>167.12</v>
      </c>
      <c r="E182" s="12">
        <f>'Wind 1MW'!E182*Control!$C$9</f>
        <v>155.6</v>
      </c>
      <c r="F182" s="12">
        <f>'Wind 1MW'!F182*Control!$C$9</f>
        <v>146</v>
      </c>
      <c r="G182" s="12">
        <f>'Wind 1MW'!G182*Control!$C$9</f>
        <v>99.759999999999991</v>
      </c>
      <c r="H182" s="12">
        <f>'Wind 1MW'!H182*Control!$C$9</f>
        <v>84.08</v>
      </c>
      <c r="I182" s="12">
        <f>'Wind 1MW'!I182*Control!$C$9</f>
        <v>76.239999999999995</v>
      </c>
      <c r="J182" s="12">
        <f>'Wind 1MW'!J182*Control!$C$9</f>
        <v>61.840000000000011</v>
      </c>
      <c r="K182" s="12">
        <f>'Wind 1MW'!K182*Control!$C$9</f>
        <v>48.720000000000006</v>
      </c>
      <c r="L182" s="12">
        <f>'Wind 1MW'!L182*Control!$C$9</f>
        <v>20.239999999999998</v>
      </c>
      <c r="M182" s="12">
        <f>'Wind 1MW'!M182*Control!$C$9</f>
        <v>0</v>
      </c>
      <c r="N182" s="12">
        <f>'Wind 1MW'!N182*Control!$C$9</f>
        <v>15.12</v>
      </c>
      <c r="O182" s="12">
        <f>'Wind 1MW'!O182*Control!$C$9</f>
        <v>48.720000000000006</v>
      </c>
      <c r="P182" s="12">
        <f>'Wind 1MW'!P182*Control!$C$9</f>
        <v>68.400000000000006</v>
      </c>
      <c r="Q182" s="12">
        <f>'Wind 1MW'!Q182*Control!$C$9</f>
        <v>76.239999999999995</v>
      </c>
      <c r="R182" s="12">
        <f>'Wind 1MW'!R182*Control!$C$9</f>
        <v>76.239999999999995</v>
      </c>
      <c r="S182" s="12">
        <f>'Wind 1MW'!S182*Control!$C$9</f>
        <v>91.919999999999987</v>
      </c>
      <c r="T182" s="12">
        <f>'Wind 1MW'!T182*Control!$C$9</f>
        <v>117.2</v>
      </c>
      <c r="U182" s="12">
        <f>'Wind 1MW'!U182*Control!$C$9</f>
        <v>155.6</v>
      </c>
      <c r="V182" s="12">
        <f>'Wind 1MW'!V182*Control!$C$9</f>
        <v>155.6</v>
      </c>
      <c r="W182" s="12">
        <f>'Wind 1MW'!W182*Control!$C$9</f>
        <v>167.12</v>
      </c>
      <c r="X182" s="12">
        <f>'Wind 1MW'!X182*Control!$C$9</f>
        <v>155.6</v>
      </c>
      <c r="Y182" s="12">
        <f>'Wind 1MW'!Y182*Control!$C$9</f>
        <v>107.6</v>
      </c>
      <c r="Z182" s="12">
        <f>'Wind 1MW'!Z182*Control!$C$9</f>
        <v>61.840000000000011</v>
      </c>
      <c r="AB182" s="7">
        <f t="shared" si="2"/>
        <v>2346.96</v>
      </c>
    </row>
    <row r="183" spans="2:28" x14ac:dyDescent="0.2">
      <c r="B183" s="6">
        <v>44377</v>
      </c>
      <c r="C183" s="12">
        <f>'Wind 1MW'!C183*Control!$C$9</f>
        <v>35.6</v>
      </c>
      <c r="D183" s="12">
        <f>'Wind 1MW'!D183*Control!$C$9</f>
        <v>30.479999999999997</v>
      </c>
      <c r="E183" s="12">
        <f>'Wind 1MW'!E183*Control!$C$9</f>
        <v>42.160000000000004</v>
      </c>
      <c r="F183" s="12">
        <f>'Wind 1MW'!F183*Control!$C$9</f>
        <v>48.720000000000006</v>
      </c>
      <c r="G183" s="12">
        <f>'Wind 1MW'!G183*Control!$C$9</f>
        <v>55.280000000000008</v>
      </c>
      <c r="H183" s="12">
        <f>'Wind 1MW'!H183*Control!$C$9</f>
        <v>61.840000000000011</v>
      </c>
      <c r="I183" s="12">
        <f>'Wind 1MW'!I183*Control!$C$9</f>
        <v>61.840000000000011</v>
      </c>
      <c r="J183" s="12">
        <f>'Wind 1MW'!J183*Control!$C$9</f>
        <v>55.280000000000008</v>
      </c>
      <c r="K183" s="12">
        <f>'Wind 1MW'!K183*Control!$C$9</f>
        <v>42.160000000000004</v>
      </c>
      <c r="L183" s="12">
        <f>'Wind 1MW'!L183*Control!$C$9</f>
        <v>35.6</v>
      </c>
      <c r="M183" s="12">
        <f>'Wind 1MW'!M183*Control!$C$9</f>
        <v>35.6</v>
      </c>
      <c r="N183" s="12">
        <f>'Wind 1MW'!N183*Control!$C$9</f>
        <v>42.160000000000004</v>
      </c>
      <c r="O183" s="12">
        <f>'Wind 1MW'!O183*Control!$C$9</f>
        <v>48.720000000000006</v>
      </c>
      <c r="P183" s="12">
        <f>'Wind 1MW'!P183*Control!$C$9</f>
        <v>48.720000000000006</v>
      </c>
      <c r="Q183" s="12">
        <f>'Wind 1MW'!Q183*Control!$C$9</f>
        <v>35.6</v>
      </c>
      <c r="R183" s="12">
        <f>'Wind 1MW'!R183*Control!$C$9</f>
        <v>25.359999999999996</v>
      </c>
      <c r="S183" s="12">
        <f>'Wind 1MW'!S183*Control!$C$9</f>
        <v>20.239999999999998</v>
      </c>
      <c r="T183" s="12">
        <f>'Wind 1MW'!T183*Control!$C$9</f>
        <v>15.12</v>
      </c>
      <c r="U183" s="12">
        <f>'Wind 1MW'!U183*Control!$C$9</f>
        <v>25.359999999999996</v>
      </c>
      <c r="V183" s="12">
        <f>'Wind 1MW'!V183*Control!$C$9</f>
        <v>42.160000000000004</v>
      </c>
      <c r="W183" s="12">
        <f>'Wind 1MW'!W183*Control!$C$9</f>
        <v>68.400000000000006</v>
      </c>
      <c r="X183" s="12">
        <f>'Wind 1MW'!X183*Control!$C$9</f>
        <v>76.239999999999995</v>
      </c>
      <c r="Y183" s="12">
        <f>'Wind 1MW'!Y183*Control!$C$9</f>
        <v>68.400000000000006</v>
      </c>
      <c r="Z183" s="12">
        <f>'Wind 1MW'!Z183*Control!$C$9</f>
        <v>61.840000000000011</v>
      </c>
      <c r="AB183" s="7">
        <f t="shared" si="2"/>
        <v>1082.8800000000001</v>
      </c>
    </row>
    <row r="184" spans="2:28" x14ac:dyDescent="0.2">
      <c r="B184" s="6">
        <v>44378</v>
      </c>
      <c r="C184" s="12">
        <f>'Wind 1MW'!C184*Control!$C$9</f>
        <v>42.160000000000004</v>
      </c>
      <c r="D184" s="12">
        <f>'Wind 1MW'!D184*Control!$C$9</f>
        <v>25.359999999999996</v>
      </c>
      <c r="E184" s="12">
        <f>'Wind 1MW'!E184*Control!$C$9</f>
        <v>10</v>
      </c>
      <c r="F184" s="12">
        <f>'Wind 1MW'!F184*Control!$C$9</f>
        <v>0</v>
      </c>
      <c r="G184" s="12">
        <f>'Wind 1MW'!G184*Control!$C$9</f>
        <v>0</v>
      </c>
      <c r="H184" s="12">
        <f>'Wind 1MW'!H184*Control!$C$9</f>
        <v>0</v>
      </c>
      <c r="I184" s="12">
        <f>'Wind 1MW'!I184*Control!$C$9</f>
        <v>0</v>
      </c>
      <c r="J184" s="12">
        <f>'Wind 1MW'!J184*Control!$C$9</f>
        <v>0</v>
      </c>
      <c r="K184" s="12">
        <f>'Wind 1MW'!K184*Control!$C$9</f>
        <v>10</v>
      </c>
      <c r="L184" s="12">
        <f>'Wind 1MW'!L184*Control!$C$9</f>
        <v>25.359999999999996</v>
      </c>
      <c r="M184" s="12">
        <f>'Wind 1MW'!M184*Control!$C$9</f>
        <v>42.160000000000004</v>
      </c>
      <c r="N184" s="12">
        <f>'Wind 1MW'!N184*Control!$C$9</f>
        <v>61.840000000000011</v>
      </c>
      <c r="O184" s="12">
        <f>'Wind 1MW'!O184*Control!$C$9</f>
        <v>68.400000000000006</v>
      </c>
      <c r="P184" s="12">
        <f>'Wind 1MW'!P184*Control!$C$9</f>
        <v>76.239999999999995</v>
      </c>
      <c r="Q184" s="12">
        <f>'Wind 1MW'!Q184*Control!$C$9</f>
        <v>84.08</v>
      </c>
      <c r="R184" s="12">
        <f>'Wind 1MW'!R184*Control!$C$9</f>
        <v>84.08</v>
      </c>
      <c r="S184" s="12">
        <f>'Wind 1MW'!S184*Control!$C$9</f>
        <v>84.08</v>
      </c>
      <c r="T184" s="12">
        <f>'Wind 1MW'!T184*Control!$C$9</f>
        <v>99.759999999999991</v>
      </c>
      <c r="U184" s="12">
        <f>'Wind 1MW'!U184*Control!$C$9</f>
        <v>117.2</v>
      </c>
      <c r="V184" s="12">
        <f>'Wind 1MW'!V184*Control!$C$9</f>
        <v>107.6</v>
      </c>
      <c r="W184" s="12">
        <f>'Wind 1MW'!W184*Control!$C$9</f>
        <v>91.919999999999987</v>
      </c>
      <c r="X184" s="12">
        <f>'Wind 1MW'!X184*Control!$C$9</f>
        <v>61.840000000000011</v>
      </c>
      <c r="Y184" s="12">
        <f>'Wind 1MW'!Y184*Control!$C$9</f>
        <v>25.359999999999996</v>
      </c>
      <c r="Z184" s="12">
        <f>'Wind 1MW'!Z184*Control!$C$9</f>
        <v>0</v>
      </c>
      <c r="AB184" s="7">
        <f t="shared" si="2"/>
        <v>1117.4399999999998</v>
      </c>
    </row>
    <row r="185" spans="2:28" x14ac:dyDescent="0.2">
      <c r="B185" s="6">
        <v>44379</v>
      </c>
      <c r="C185" s="12">
        <f>'Wind 1MW'!C185*Control!$C$9</f>
        <v>0</v>
      </c>
      <c r="D185" s="12">
        <f>'Wind 1MW'!D185*Control!$C$9</f>
        <v>0</v>
      </c>
      <c r="E185" s="12">
        <f>'Wind 1MW'!E185*Control!$C$9</f>
        <v>0</v>
      </c>
      <c r="F185" s="12">
        <f>'Wind 1MW'!F185*Control!$C$9</f>
        <v>0</v>
      </c>
      <c r="G185" s="12">
        <f>'Wind 1MW'!G185*Control!$C$9</f>
        <v>0</v>
      </c>
      <c r="H185" s="12">
        <f>'Wind 1MW'!H185*Control!$C$9</f>
        <v>0</v>
      </c>
      <c r="I185" s="12">
        <f>'Wind 1MW'!I185*Control!$C$9</f>
        <v>0</v>
      </c>
      <c r="J185" s="12">
        <f>'Wind 1MW'!J185*Control!$C$9</f>
        <v>0</v>
      </c>
      <c r="K185" s="12">
        <f>'Wind 1MW'!K185*Control!$C$9</f>
        <v>0</v>
      </c>
      <c r="L185" s="12">
        <f>'Wind 1MW'!L185*Control!$C$9</f>
        <v>0</v>
      </c>
      <c r="M185" s="12">
        <f>'Wind 1MW'!M185*Control!$C$9</f>
        <v>30.479999999999997</v>
      </c>
      <c r="N185" s="12">
        <f>'Wind 1MW'!N185*Control!$C$9</f>
        <v>48.720000000000006</v>
      </c>
      <c r="O185" s="12">
        <f>'Wind 1MW'!O185*Control!$C$9</f>
        <v>61.840000000000011</v>
      </c>
      <c r="P185" s="12">
        <f>'Wind 1MW'!P185*Control!$C$9</f>
        <v>76.239999999999995</v>
      </c>
      <c r="Q185" s="12">
        <f>'Wind 1MW'!Q185*Control!$C$9</f>
        <v>84.08</v>
      </c>
      <c r="R185" s="12">
        <f>'Wind 1MW'!R185*Control!$C$9</f>
        <v>99.759999999999991</v>
      </c>
      <c r="S185" s="12">
        <f>'Wind 1MW'!S185*Control!$C$9</f>
        <v>136.4</v>
      </c>
      <c r="T185" s="12">
        <f>'Wind 1MW'!T185*Control!$C$9</f>
        <v>167.12</v>
      </c>
      <c r="U185" s="12">
        <f>'Wind 1MW'!U185*Control!$C$9</f>
        <v>213.2</v>
      </c>
      <c r="V185" s="12">
        <f>'Wind 1MW'!V185*Control!$C$9</f>
        <v>226.88000000000002</v>
      </c>
      <c r="W185" s="12">
        <f>'Wind 1MW'!W185*Control!$C$9</f>
        <v>178.64000000000001</v>
      </c>
      <c r="X185" s="12">
        <f>'Wind 1MW'!X185*Control!$C$9</f>
        <v>117.2</v>
      </c>
      <c r="Y185" s="12">
        <f>'Wind 1MW'!Y185*Control!$C$9</f>
        <v>61.840000000000011</v>
      </c>
      <c r="Z185" s="12">
        <f>'Wind 1MW'!Z185*Control!$C$9</f>
        <v>30.479999999999997</v>
      </c>
      <c r="AB185" s="7">
        <f t="shared" si="2"/>
        <v>1532.88</v>
      </c>
    </row>
    <row r="186" spans="2:28" x14ac:dyDescent="0.2">
      <c r="B186" s="6">
        <v>44380</v>
      </c>
      <c r="C186" s="12">
        <f>'Wind 1MW'!C186*Control!$C$9</f>
        <v>30.479999999999997</v>
      </c>
      <c r="D186" s="12">
        <f>'Wind 1MW'!D186*Control!$C$9</f>
        <v>48.720000000000006</v>
      </c>
      <c r="E186" s="12">
        <f>'Wind 1MW'!E186*Control!$C$9</f>
        <v>84.08</v>
      </c>
      <c r="F186" s="12">
        <f>'Wind 1MW'!F186*Control!$C$9</f>
        <v>126.8</v>
      </c>
      <c r="G186" s="12">
        <f>'Wind 1MW'!G186*Control!$C$9</f>
        <v>167.12</v>
      </c>
      <c r="H186" s="12">
        <f>'Wind 1MW'!H186*Control!$C$9</f>
        <v>126.8</v>
      </c>
      <c r="I186" s="12">
        <f>'Wind 1MW'!I186*Control!$C$9</f>
        <v>76.239999999999995</v>
      </c>
      <c r="J186" s="12">
        <f>'Wind 1MW'!J186*Control!$C$9</f>
        <v>76.239999999999995</v>
      </c>
      <c r="K186" s="12">
        <f>'Wind 1MW'!K186*Control!$C$9</f>
        <v>91.919999999999987</v>
      </c>
      <c r="L186" s="12">
        <f>'Wind 1MW'!L186*Control!$C$9</f>
        <v>91.919999999999987</v>
      </c>
      <c r="M186" s="12">
        <f>'Wind 1MW'!M186*Control!$C$9</f>
        <v>107.6</v>
      </c>
      <c r="N186" s="12">
        <f>'Wind 1MW'!N186*Control!$C$9</f>
        <v>146</v>
      </c>
      <c r="O186" s="12">
        <f>'Wind 1MW'!O186*Control!$C$9</f>
        <v>201.68</v>
      </c>
      <c r="P186" s="12">
        <f>'Wind 1MW'!P186*Control!$C$9</f>
        <v>281.60000000000002</v>
      </c>
      <c r="Q186" s="12">
        <f>'Wind 1MW'!Q186*Control!$C$9</f>
        <v>362.4</v>
      </c>
      <c r="R186" s="12">
        <f>'Wind 1MW'!R186*Control!$C$9</f>
        <v>444.64</v>
      </c>
      <c r="S186" s="12">
        <f>'Wind 1MW'!S186*Control!$C$9</f>
        <v>536.31999999999994</v>
      </c>
      <c r="T186" s="12">
        <f>'Wind 1MW'!T186*Control!$C$9</f>
        <v>669.6</v>
      </c>
      <c r="U186" s="12">
        <f>'Wind 1MW'!U186*Control!$C$9</f>
        <v>708.48</v>
      </c>
      <c r="V186" s="12">
        <f>'Wind 1MW'!V186*Control!$C$9</f>
        <v>633.28</v>
      </c>
      <c r="W186" s="12">
        <f>'Wind 1MW'!W186*Control!$C$9</f>
        <v>690.4</v>
      </c>
      <c r="X186" s="12">
        <f>'Wind 1MW'!X186*Control!$C$9</f>
        <v>690.4</v>
      </c>
      <c r="Y186" s="12">
        <f>'Wind 1MW'!Y186*Control!$C$9</f>
        <v>690.4</v>
      </c>
      <c r="Z186" s="12">
        <f>'Wind 1MW'!Z186*Control!$C$9</f>
        <v>690.4</v>
      </c>
      <c r="AB186" s="7">
        <f t="shared" si="2"/>
        <v>7773.5199999999977</v>
      </c>
    </row>
    <row r="187" spans="2:28" x14ac:dyDescent="0.2">
      <c r="B187" s="6">
        <v>44381</v>
      </c>
      <c r="C187" s="12">
        <f>'Wind 1MW'!C187*Control!$C$9</f>
        <v>669.6</v>
      </c>
      <c r="D187" s="12">
        <f>'Wind 1MW'!D187*Control!$C$9</f>
        <v>633.28</v>
      </c>
      <c r="E187" s="12">
        <f>'Wind 1MW'!E187*Control!$C$9</f>
        <v>669.6</v>
      </c>
      <c r="F187" s="12">
        <f>'Wind 1MW'!F187*Control!$C$9</f>
        <v>633.28</v>
      </c>
      <c r="G187" s="12">
        <f>'Wind 1MW'!G187*Control!$C$9</f>
        <v>560</v>
      </c>
      <c r="H187" s="12">
        <f>'Wind 1MW'!H187*Control!$C$9</f>
        <v>475.52</v>
      </c>
      <c r="I187" s="12">
        <f>'Wind 1MW'!I187*Control!$C$9</f>
        <v>602.72</v>
      </c>
      <c r="J187" s="12">
        <f>'Wind 1MW'!J187*Control!$C$9</f>
        <v>633.28</v>
      </c>
      <c r="K187" s="12">
        <f>'Wind 1MW'!K187*Control!$C$9</f>
        <v>620.79999999999995</v>
      </c>
      <c r="L187" s="12">
        <f>'Wind 1MW'!L187*Control!$C$9</f>
        <v>581.91999999999996</v>
      </c>
      <c r="M187" s="12">
        <f>'Wind 1MW'!M187*Control!$C$9</f>
        <v>581.91999999999996</v>
      </c>
      <c r="N187" s="12">
        <f>'Wind 1MW'!N187*Control!$C$9</f>
        <v>669.6</v>
      </c>
      <c r="O187" s="12">
        <f>'Wind 1MW'!O187*Control!$C$9</f>
        <v>728.96</v>
      </c>
      <c r="P187" s="12">
        <f>'Wind 1MW'!P187*Control!$C$9</f>
        <v>728.96</v>
      </c>
      <c r="Q187" s="12">
        <f>'Wind 1MW'!Q187*Control!$C$9</f>
        <v>728.96</v>
      </c>
      <c r="R187" s="12">
        <f>'Wind 1MW'!R187*Control!$C$9</f>
        <v>728.96</v>
      </c>
      <c r="S187" s="12">
        <f>'Wind 1MW'!S187*Control!$C$9</f>
        <v>728.96</v>
      </c>
      <c r="T187" s="12">
        <f>'Wind 1MW'!T187*Control!$C$9</f>
        <v>720.96</v>
      </c>
      <c r="U187" s="12">
        <f>'Wind 1MW'!U187*Control!$C$9</f>
        <v>620.79999999999995</v>
      </c>
      <c r="V187" s="12">
        <f>'Wind 1MW'!V187*Control!$C$9</f>
        <v>475.52</v>
      </c>
      <c r="W187" s="12">
        <f>'Wind 1MW'!W187*Control!$C$9</f>
        <v>401.91999999999996</v>
      </c>
      <c r="X187" s="12">
        <f>'Wind 1MW'!X187*Control!$C$9</f>
        <v>380.8</v>
      </c>
      <c r="Y187" s="12">
        <f>'Wind 1MW'!Y187*Control!$C$9</f>
        <v>346.23999999999995</v>
      </c>
      <c r="Z187" s="12">
        <f>'Wind 1MW'!Z187*Control!$C$9</f>
        <v>330.08</v>
      </c>
      <c r="AB187" s="7">
        <f t="shared" si="2"/>
        <v>14252.639999999998</v>
      </c>
    </row>
    <row r="188" spans="2:28" x14ac:dyDescent="0.2">
      <c r="B188" s="6">
        <v>44382</v>
      </c>
      <c r="C188" s="12">
        <f>'Wind 1MW'!C188*Control!$C$9</f>
        <v>330.08</v>
      </c>
      <c r="D188" s="12">
        <f>'Wind 1MW'!D188*Control!$C$9</f>
        <v>313.91999999999996</v>
      </c>
      <c r="E188" s="12">
        <f>'Wind 1MW'!E188*Control!$C$9</f>
        <v>330.08</v>
      </c>
      <c r="F188" s="12">
        <f>'Wind 1MW'!F188*Control!$C$9</f>
        <v>401.91999999999996</v>
      </c>
      <c r="G188" s="12">
        <f>'Wind 1MW'!G188*Control!$C$9</f>
        <v>444.64</v>
      </c>
      <c r="H188" s="12">
        <f>'Wind 1MW'!H188*Control!$C$9</f>
        <v>444.64</v>
      </c>
      <c r="I188" s="12">
        <f>'Wind 1MW'!I188*Control!$C$9</f>
        <v>454.4</v>
      </c>
      <c r="J188" s="12">
        <f>'Wind 1MW'!J188*Control!$C$9</f>
        <v>581.91999999999996</v>
      </c>
      <c r="K188" s="12">
        <f>'Wind 1MW'!K188*Control!$C$9</f>
        <v>633.28</v>
      </c>
      <c r="L188" s="12">
        <f>'Wind 1MW'!L188*Control!$C$9</f>
        <v>690.4</v>
      </c>
      <c r="M188" s="12">
        <f>'Wind 1MW'!M188*Control!$C$9</f>
        <v>720.96</v>
      </c>
      <c r="N188" s="12">
        <f>'Wind 1MW'!N188*Control!$C$9</f>
        <v>791.68000000000006</v>
      </c>
      <c r="O188" s="12">
        <f>'Wind 1MW'!O188*Control!$C$9</f>
        <v>804.16000000000008</v>
      </c>
      <c r="P188" s="12">
        <f>'Wind 1MW'!P188*Control!$C$9</f>
        <v>812.16000000000008</v>
      </c>
      <c r="Q188" s="12">
        <f>'Wind 1MW'!Q188*Control!$C$9</f>
        <v>804.16000000000008</v>
      </c>
      <c r="R188" s="12">
        <f>'Wind 1MW'!R188*Control!$C$9</f>
        <v>804.16000000000008</v>
      </c>
      <c r="S188" s="12">
        <f>'Wind 1MW'!S188*Control!$C$9</f>
        <v>791.68000000000006</v>
      </c>
      <c r="T188" s="12">
        <f>'Wind 1MW'!T188*Control!$C$9</f>
        <v>728.96</v>
      </c>
      <c r="U188" s="12">
        <f>'Wind 1MW'!U188*Control!$C$9</f>
        <v>633.28</v>
      </c>
      <c r="V188" s="12">
        <f>'Wind 1MW'!V188*Control!$C$9</f>
        <v>581.91999999999996</v>
      </c>
      <c r="W188" s="12">
        <f>'Wind 1MW'!W188*Control!$C$9</f>
        <v>581.91999999999996</v>
      </c>
      <c r="X188" s="12">
        <f>'Wind 1MW'!X188*Control!$C$9</f>
        <v>518.24</v>
      </c>
      <c r="Y188" s="12">
        <f>'Wind 1MW'!Y188*Control!$C$9</f>
        <v>444.64</v>
      </c>
      <c r="Z188" s="12">
        <f>'Wind 1MW'!Z188*Control!$C$9</f>
        <v>313.91999999999996</v>
      </c>
      <c r="AB188" s="7">
        <f t="shared" si="2"/>
        <v>13957.12</v>
      </c>
    </row>
    <row r="189" spans="2:28" x14ac:dyDescent="0.2">
      <c r="B189" s="6">
        <v>44383</v>
      </c>
      <c r="C189" s="12">
        <f>'Wind 1MW'!C189*Control!$C$9</f>
        <v>213.2</v>
      </c>
      <c r="D189" s="12">
        <f>'Wind 1MW'!D189*Control!$C$9</f>
        <v>146</v>
      </c>
      <c r="E189" s="12">
        <f>'Wind 1MW'!E189*Control!$C$9</f>
        <v>117.2</v>
      </c>
      <c r="F189" s="12">
        <f>'Wind 1MW'!F189*Control!$C$9</f>
        <v>167.12</v>
      </c>
      <c r="G189" s="12">
        <f>'Wind 1MW'!G189*Control!$C$9</f>
        <v>213.2</v>
      </c>
      <c r="H189" s="12">
        <f>'Wind 1MW'!H189*Control!$C$9</f>
        <v>178.64000000000001</v>
      </c>
      <c r="I189" s="12">
        <f>'Wind 1MW'!I189*Control!$C$9</f>
        <v>117.2</v>
      </c>
      <c r="J189" s="12">
        <f>'Wind 1MW'!J189*Control!$C$9</f>
        <v>61.840000000000011</v>
      </c>
      <c r="K189" s="12">
        <f>'Wind 1MW'!K189*Control!$C$9</f>
        <v>35.6</v>
      </c>
      <c r="L189" s="12">
        <f>'Wind 1MW'!L189*Control!$C$9</f>
        <v>35.6</v>
      </c>
      <c r="M189" s="12">
        <f>'Wind 1MW'!M189*Control!$C$9</f>
        <v>35.6</v>
      </c>
      <c r="N189" s="12">
        <f>'Wind 1MW'!N189*Control!$C$9</f>
        <v>61.840000000000011</v>
      </c>
      <c r="O189" s="12">
        <f>'Wind 1MW'!O189*Control!$C$9</f>
        <v>107.6</v>
      </c>
      <c r="P189" s="12">
        <f>'Wind 1MW'!P189*Control!$C$9</f>
        <v>190.16000000000003</v>
      </c>
      <c r="Q189" s="12">
        <f>'Wind 1MW'!Q189*Control!$C$9</f>
        <v>297.76</v>
      </c>
      <c r="R189" s="12">
        <f>'Wind 1MW'!R189*Control!$C$9</f>
        <v>313.91999999999996</v>
      </c>
      <c r="S189" s="12">
        <f>'Wind 1MW'!S189*Control!$C$9</f>
        <v>254.24000000000007</v>
      </c>
      <c r="T189" s="12">
        <f>'Wind 1MW'!T189*Control!$C$9</f>
        <v>167.12</v>
      </c>
      <c r="U189" s="12">
        <f>'Wind 1MW'!U189*Control!$C$9</f>
        <v>107.6</v>
      </c>
      <c r="V189" s="12">
        <f>'Wind 1MW'!V189*Control!$C$9</f>
        <v>136.4</v>
      </c>
      <c r="W189" s="12">
        <f>'Wind 1MW'!W189*Control!$C$9</f>
        <v>254.24000000000007</v>
      </c>
      <c r="X189" s="12">
        <f>'Wind 1MW'!X189*Control!$C$9</f>
        <v>454.4</v>
      </c>
      <c r="Y189" s="12">
        <f>'Wind 1MW'!Y189*Control!$C$9</f>
        <v>536.31999999999994</v>
      </c>
      <c r="Z189" s="12">
        <f>'Wind 1MW'!Z189*Control!$C$9</f>
        <v>560</v>
      </c>
      <c r="AB189" s="7">
        <f t="shared" si="2"/>
        <v>4762.8</v>
      </c>
    </row>
    <row r="190" spans="2:28" x14ac:dyDescent="0.2">
      <c r="B190" s="6">
        <v>44384</v>
      </c>
      <c r="C190" s="12">
        <f>'Wind 1MW'!C190*Control!$C$9</f>
        <v>620.79999999999995</v>
      </c>
      <c r="D190" s="12">
        <f>'Wind 1MW'!D190*Control!$C$9</f>
        <v>669.6</v>
      </c>
      <c r="E190" s="12">
        <f>'Wind 1MW'!E190*Control!$C$9</f>
        <v>633.28</v>
      </c>
      <c r="F190" s="12">
        <f>'Wind 1MW'!F190*Control!$C$9</f>
        <v>690.4</v>
      </c>
      <c r="G190" s="12">
        <f>'Wind 1MW'!G190*Control!$C$9</f>
        <v>690.4</v>
      </c>
      <c r="H190" s="12">
        <f>'Wind 1MW'!H190*Control!$C$9</f>
        <v>581.91999999999996</v>
      </c>
      <c r="I190" s="12">
        <f>'Wind 1MW'!I190*Control!$C$9</f>
        <v>690.4</v>
      </c>
      <c r="J190" s="12">
        <f>'Wind 1MW'!J190*Control!$C$9</f>
        <v>728.96</v>
      </c>
      <c r="K190" s="12">
        <f>'Wind 1MW'!K190*Control!$C$9</f>
        <v>728.96</v>
      </c>
      <c r="L190" s="12">
        <f>'Wind 1MW'!L190*Control!$C$9</f>
        <v>708.48</v>
      </c>
      <c r="M190" s="12">
        <f>'Wind 1MW'!M190*Control!$C$9</f>
        <v>633.28</v>
      </c>
      <c r="N190" s="12">
        <f>'Wind 1MW'!N190*Control!$C$9</f>
        <v>620.79999999999995</v>
      </c>
      <c r="O190" s="12">
        <f>'Wind 1MW'!O190*Control!$C$9</f>
        <v>602.72</v>
      </c>
      <c r="P190" s="12">
        <f>'Wind 1MW'!P190*Control!$C$9</f>
        <v>581.91999999999996</v>
      </c>
      <c r="Q190" s="12">
        <f>'Wind 1MW'!Q190*Control!$C$9</f>
        <v>602.72</v>
      </c>
      <c r="R190" s="12">
        <f>'Wind 1MW'!R190*Control!$C$9</f>
        <v>620.79999999999995</v>
      </c>
      <c r="S190" s="12">
        <f>'Wind 1MW'!S190*Control!$C$9</f>
        <v>620.79999999999995</v>
      </c>
      <c r="T190" s="12">
        <f>'Wind 1MW'!T190*Control!$C$9</f>
        <v>602.72</v>
      </c>
      <c r="U190" s="12">
        <f>'Wind 1MW'!U190*Control!$C$9</f>
        <v>560</v>
      </c>
      <c r="V190" s="12">
        <f>'Wind 1MW'!V190*Control!$C$9</f>
        <v>475.52</v>
      </c>
      <c r="W190" s="12">
        <f>'Wind 1MW'!W190*Control!$C$9</f>
        <v>444.64</v>
      </c>
      <c r="X190" s="12">
        <f>'Wind 1MW'!X190*Control!$C$9</f>
        <v>444.64</v>
      </c>
      <c r="Y190" s="12">
        <f>'Wind 1MW'!Y190*Control!$C$9</f>
        <v>475.52</v>
      </c>
      <c r="Z190" s="12">
        <f>'Wind 1MW'!Z190*Control!$C$9</f>
        <v>475.52</v>
      </c>
      <c r="AB190" s="7">
        <f t="shared" si="2"/>
        <v>14504.799999999997</v>
      </c>
    </row>
    <row r="191" spans="2:28" x14ac:dyDescent="0.2">
      <c r="B191" s="6">
        <v>44385</v>
      </c>
      <c r="C191" s="12">
        <f>'Wind 1MW'!C191*Control!$C$9</f>
        <v>444.64</v>
      </c>
      <c r="D191" s="12">
        <f>'Wind 1MW'!D191*Control!$C$9</f>
        <v>444.64</v>
      </c>
      <c r="E191" s="12">
        <f>'Wind 1MW'!E191*Control!$C$9</f>
        <v>423.84</v>
      </c>
      <c r="F191" s="12">
        <f>'Wind 1MW'!F191*Control!$C$9</f>
        <v>380.8</v>
      </c>
      <c r="G191" s="12">
        <f>'Wind 1MW'!G191*Control!$C$9</f>
        <v>330.08</v>
      </c>
      <c r="H191" s="12">
        <f>'Wind 1MW'!H191*Control!$C$9</f>
        <v>254.24000000000007</v>
      </c>
      <c r="I191" s="12">
        <f>'Wind 1MW'!I191*Control!$C$9</f>
        <v>190.16000000000003</v>
      </c>
      <c r="J191" s="12">
        <f>'Wind 1MW'!J191*Control!$C$9</f>
        <v>167.12</v>
      </c>
      <c r="K191" s="12">
        <f>'Wind 1MW'!K191*Control!$C$9</f>
        <v>146</v>
      </c>
      <c r="L191" s="12">
        <f>'Wind 1MW'!L191*Control!$C$9</f>
        <v>126.8</v>
      </c>
      <c r="M191" s="12">
        <f>'Wind 1MW'!M191*Control!$C$9</f>
        <v>91.919999999999987</v>
      </c>
      <c r="N191" s="12">
        <f>'Wind 1MW'!N191*Control!$C$9</f>
        <v>55.280000000000008</v>
      </c>
      <c r="O191" s="12">
        <f>'Wind 1MW'!O191*Control!$C$9</f>
        <v>20.239999999999998</v>
      </c>
      <c r="P191" s="12">
        <f>'Wind 1MW'!P191*Control!$C$9</f>
        <v>0</v>
      </c>
      <c r="Q191" s="12">
        <f>'Wind 1MW'!Q191*Control!$C$9</f>
        <v>0</v>
      </c>
      <c r="R191" s="12">
        <f>'Wind 1MW'!R191*Control!$C$9</f>
        <v>0</v>
      </c>
      <c r="S191" s="12">
        <f>'Wind 1MW'!S191*Control!$C$9</f>
        <v>0</v>
      </c>
      <c r="T191" s="12">
        <f>'Wind 1MW'!T191*Control!$C$9</f>
        <v>0</v>
      </c>
      <c r="U191" s="12">
        <f>'Wind 1MW'!U191*Control!$C$9</f>
        <v>0</v>
      </c>
      <c r="V191" s="12">
        <f>'Wind 1MW'!V191*Control!$C$9</f>
        <v>0</v>
      </c>
      <c r="W191" s="12">
        <f>'Wind 1MW'!W191*Control!$C$9</f>
        <v>10</v>
      </c>
      <c r="X191" s="12">
        <f>'Wind 1MW'!X191*Control!$C$9</f>
        <v>15.12</v>
      </c>
      <c r="Y191" s="12">
        <f>'Wind 1MW'!Y191*Control!$C$9</f>
        <v>10</v>
      </c>
      <c r="Z191" s="12">
        <f>'Wind 1MW'!Z191*Control!$C$9</f>
        <v>0</v>
      </c>
      <c r="AB191" s="7">
        <f t="shared" si="2"/>
        <v>3110.8799999999997</v>
      </c>
    </row>
    <row r="192" spans="2:28" x14ac:dyDescent="0.2">
      <c r="B192" s="6">
        <v>44386</v>
      </c>
      <c r="C192" s="12">
        <f>'Wind 1MW'!C192*Control!$C$9</f>
        <v>0</v>
      </c>
      <c r="D192" s="12">
        <f>'Wind 1MW'!D192*Control!$C$9</f>
        <v>0</v>
      </c>
      <c r="E192" s="12">
        <f>'Wind 1MW'!E192*Control!$C$9</f>
        <v>0</v>
      </c>
      <c r="F192" s="12">
        <f>'Wind 1MW'!F192*Control!$C$9</f>
        <v>0</v>
      </c>
      <c r="G192" s="12">
        <f>'Wind 1MW'!G192*Control!$C$9</f>
        <v>0</v>
      </c>
      <c r="H192" s="12">
        <f>'Wind 1MW'!H192*Control!$C$9</f>
        <v>0</v>
      </c>
      <c r="I192" s="12">
        <f>'Wind 1MW'!I192*Control!$C$9</f>
        <v>15.12</v>
      </c>
      <c r="J192" s="12">
        <f>'Wind 1MW'!J192*Control!$C$9</f>
        <v>30.479999999999997</v>
      </c>
      <c r="K192" s="12">
        <f>'Wind 1MW'!K192*Control!$C$9</f>
        <v>48.720000000000006</v>
      </c>
      <c r="L192" s="12">
        <f>'Wind 1MW'!L192*Control!$C$9</f>
        <v>55.280000000000008</v>
      </c>
      <c r="M192" s="12">
        <f>'Wind 1MW'!M192*Control!$C$9</f>
        <v>55.280000000000008</v>
      </c>
      <c r="N192" s="12">
        <f>'Wind 1MW'!N192*Control!$C$9</f>
        <v>55.280000000000008</v>
      </c>
      <c r="O192" s="12">
        <f>'Wind 1MW'!O192*Control!$C$9</f>
        <v>55.280000000000008</v>
      </c>
      <c r="P192" s="12">
        <f>'Wind 1MW'!P192*Control!$C$9</f>
        <v>55.280000000000008</v>
      </c>
      <c r="Q192" s="12">
        <f>'Wind 1MW'!Q192*Control!$C$9</f>
        <v>48.720000000000006</v>
      </c>
      <c r="R192" s="12">
        <f>'Wind 1MW'!R192*Control!$C$9</f>
        <v>48.720000000000006</v>
      </c>
      <c r="S192" s="12">
        <f>'Wind 1MW'!S192*Control!$C$9</f>
        <v>61.840000000000011</v>
      </c>
      <c r="T192" s="12">
        <f>'Wind 1MW'!T192*Control!$C$9</f>
        <v>91.919999999999987</v>
      </c>
      <c r="U192" s="12">
        <f>'Wind 1MW'!U192*Control!$C$9</f>
        <v>146</v>
      </c>
      <c r="V192" s="12">
        <f>'Wind 1MW'!V192*Control!$C$9</f>
        <v>190.16000000000003</v>
      </c>
      <c r="W192" s="12">
        <f>'Wind 1MW'!W192*Control!$C$9</f>
        <v>190.16000000000003</v>
      </c>
      <c r="X192" s="12">
        <f>'Wind 1MW'!X192*Control!$C$9</f>
        <v>190.16000000000003</v>
      </c>
      <c r="Y192" s="12">
        <f>'Wind 1MW'!Y192*Control!$C$9</f>
        <v>178.64000000000001</v>
      </c>
      <c r="Z192" s="12">
        <f>'Wind 1MW'!Z192*Control!$C$9</f>
        <v>155.6</v>
      </c>
      <c r="AB192" s="7">
        <f t="shared" si="2"/>
        <v>1672.6400000000003</v>
      </c>
    </row>
    <row r="193" spans="2:28" x14ac:dyDescent="0.2">
      <c r="B193" s="6">
        <v>44387</v>
      </c>
      <c r="C193" s="12">
        <f>'Wind 1MW'!C193*Control!$C$9</f>
        <v>136.4</v>
      </c>
      <c r="D193" s="12">
        <f>'Wind 1MW'!D193*Control!$C$9</f>
        <v>126.8</v>
      </c>
      <c r="E193" s="12">
        <f>'Wind 1MW'!E193*Control!$C$9</f>
        <v>126.8</v>
      </c>
      <c r="F193" s="12">
        <f>'Wind 1MW'!F193*Control!$C$9</f>
        <v>126.8</v>
      </c>
      <c r="G193" s="12">
        <f>'Wind 1MW'!G193*Control!$C$9</f>
        <v>136.4</v>
      </c>
      <c r="H193" s="12">
        <f>'Wind 1MW'!H193*Control!$C$9</f>
        <v>117.2</v>
      </c>
      <c r="I193" s="12">
        <f>'Wind 1MW'!I193*Control!$C$9</f>
        <v>99.759999999999991</v>
      </c>
      <c r="J193" s="12">
        <f>'Wind 1MW'!J193*Control!$C$9</f>
        <v>107.6</v>
      </c>
      <c r="K193" s="12">
        <f>'Wind 1MW'!K193*Control!$C$9</f>
        <v>99.759999999999991</v>
      </c>
      <c r="L193" s="12">
        <f>'Wind 1MW'!L193*Control!$C$9</f>
        <v>84.08</v>
      </c>
      <c r="M193" s="12">
        <f>'Wind 1MW'!M193*Control!$C$9</f>
        <v>55.280000000000008</v>
      </c>
      <c r="N193" s="12">
        <f>'Wind 1MW'!N193*Control!$C$9</f>
        <v>35.6</v>
      </c>
      <c r="O193" s="12">
        <f>'Wind 1MW'!O193*Control!$C$9</f>
        <v>42.160000000000004</v>
      </c>
      <c r="P193" s="12">
        <f>'Wind 1MW'!P193*Control!$C$9</f>
        <v>76.239999999999995</v>
      </c>
      <c r="Q193" s="12">
        <f>'Wind 1MW'!Q193*Control!$C$9</f>
        <v>136.4</v>
      </c>
      <c r="R193" s="12">
        <f>'Wind 1MW'!R193*Control!$C$9</f>
        <v>213.2</v>
      </c>
      <c r="S193" s="12">
        <f>'Wind 1MW'!S193*Control!$C$9</f>
        <v>267.92000000000007</v>
      </c>
      <c r="T193" s="12">
        <f>'Wind 1MW'!T193*Control!$C$9</f>
        <v>297.76</v>
      </c>
      <c r="U193" s="12">
        <f>'Wind 1MW'!U193*Control!$C$9</f>
        <v>267.92000000000007</v>
      </c>
      <c r="V193" s="12">
        <f>'Wind 1MW'!V193*Control!$C$9</f>
        <v>213.2</v>
      </c>
      <c r="W193" s="12">
        <f>'Wind 1MW'!W193*Control!$C$9</f>
        <v>167.12</v>
      </c>
      <c r="X193" s="12">
        <f>'Wind 1MW'!X193*Control!$C$9</f>
        <v>136.4</v>
      </c>
      <c r="Y193" s="12">
        <f>'Wind 1MW'!Y193*Control!$C$9</f>
        <v>107.6</v>
      </c>
      <c r="Z193" s="12">
        <f>'Wind 1MW'!Z193*Control!$C$9</f>
        <v>76.239999999999995</v>
      </c>
      <c r="AB193" s="7">
        <f t="shared" si="2"/>
        <v>3254.6399999999994</v>
      </c>
    </row>
    <row r="194" spans="2:28" x14ac:dyDescent="0.2">
      <c r="B194" s="6">
        <v>44388</v>
      </c>
      <c r="C194" s="12">
        <f>'Wind 1MW'!C194*Control!$C$9</f>
        <v>42.160000000000004</v>
      </c>
      <c r="D194" s="12">
        <f>'Wind 1MW'!D194*Control!$C$9</f>
        <v>0</v>
      </c>
      <c r="E194" s="12">
        <f>'Wind 1MW'!E194*Control!$C$9</f>
        <v>0</v>
      </c>
      <c r="F194" s="12">
        <f>'Wind 1MW'!F194*Control!$C$9</f>
        <v>0</v>
      </c>
      <c r="G194" s="12">
        <f>'Wind 1MW'!G194*Control!$C$9</f>
        <v>0</v>
      </c>
      <c r="H194" s="12">
        <f>'Wind 1MW'!H194*Control!$C$9</f>
        <v>0</v>
      </c>
      <c r="I194" s="12">
        <f>'Wind 1MW'!I194*Control!$C$9</f>
        <v>0</v>
      </c>
      <c r="J194" s="12">
        <f>'Wind 1MW'!J194*Control!$C$9</f>
        <v>0</v>
      </c>
      <c r="K194" s="12">
        <f>'Wind 1MW'!K194*Control!$C$9</f>
        <v>0</v>
      </c>
      <c r="L194" s="12">
        <f>'Wind 1MW'!L194*Control!$C$9</f>
        <v>0</v>
      </c>
      <c r="M194" s="12">
        <f>'Wind 1MW'!M194*Control!$C$9</f>
        <v>0</v>
      </c>
      <c r="N194" s="12">
        <f>'Wind 1MW'!N194*Control!$C$9</f>
        <v>0</v>
      </c>
      <c r="O194" s="12">
        <f>'Wind 1MW'!O194*Control!$C$9</f>
        <v>0</v>
      </c>
      <c r="P194" s="12">
        <f>'Wind 1MW'!P194*Control!$C$9</f>
        <v>0</v>
      </c>
      <c r="Q194" s="12">
        <f>'Wind 1MW'!Q194*Control!$C$9</f>
        <v>10</v>
      </c>
      <c r="R194" s="12">
        <f>'Wind 1MW'!R194*Control!$C$9</f>
        <v>42.160000000000004</v>
      </c>
      <c r="S194" s="12">
        <f>'Wind 1MW'!S194*Control!$C$9</f>
        <v>68.400000000000006</v>
      </c>
      <c r="T194" s="12">
        <f>'Wind 1MW'!T194*Control!$C$9</f>
        <v>84.08</v>
      </c>
      <c r="U194" s="12">
        <f>'Wind 1MW'!U194*Control!$C$9</f>
        <v>76.239999999999995</v>
      </c>
      <c r="V194" s="12">
        <f>'Wind 1MW'!V194*Control!$C$9</f>
        <v>42.160000000000004</v>
      </c>
      <c r="W194" s="12">
        <f>'Wind 1MW'!W194*Control!$C$9</f>
        <v>20.239999999999998</v>
      </c>
      <c r="X194" s="12">
        <f>'Wind 1MW'!X194*Control!$C$9</f>
        <v>0</v>
      </c>
      <c r="Y194" s="12">
        <f>'Wind 1MW'!Y194*Control!$C$9</f>
        <v>0</v>
      </c>
      <c r="Z194" s="12">
        <f>'Wind 1MW'!Z194*Control!$C$9</f>
        <v>0</v>
      </c>
      <c r="AB194" s="7">
        <f t="shared" si="2"/>
        <v>385.44000000000005</v>
      </c>
    </row>
    <row r="195" spans="2:28" x14ac:dyDescent="0.2">
      <c r="B195" s="6">
        <v>44389</v>
      </c>
      <c r="C195" s="12">
        <f>'Wind 1MW'!C195*Control!$C$9</f>
        <v>0</v>
      </c>
      <c r="D195" s="12">
        <f>'Wind 1MW'!D195*Control!$C$9</f>
        <v>0</v>
      </c>
      <c r="E195" s="12">
        <f>'Wind 1MW'!E195*Control!$C$9</f>
        <v>0</v>
      </c>
      <c r="F195" s="12">
        <f>'Wind 1MW'!F195*Control!$C$9</f>
        <v>0</v>
      </c>
      <c r="G195" s="12">
        <f>'Wind 1MW'!G195*Control!$C$9</f>
        <v>0</v>
      </c>
      <c r="H195" s="12">
        <f>'Wind 1MW'!H195*Control!$C$9</f>
        <v>0</v>
      </c>
      <c r="I195" s="12">
        <f>'Wind 1MW'!I195*Control!$C$9</f>
        <v>0</v>
      </c>
      <c r="J195" s="12">
        <f>'Wind 1MW'!J195*Control!$C$9</f>
        <v>0</v>
      </c>
      <c r="K195" s="12">
        <f>'Wind 1MW'!K195*Control!$C$9</f>
        <v>0</v>
      </c>
      <c r="L195" s="12">
        <f>'Wind 1MW'!L195*Control!$C$9</f>
        <v>0</v>
      </c>
      <c r="M195" s="12">
        <f>'Wind 1MW'!M195*Control!$C$9</f>
        <v>0</v>
      </c>
      <c r="N195" s="12">
        <f>'Wind 1MW'!N195*Control!$C$9</f>
        <v>0</v>
      </c>
      <c r="O195" s="12">
        <f>'Wind 1MW'!O195*Control!$C$9</f>
        <v>15.12</v>
      </c>
      <c r="P195" s="12">
        <f>'Wind 1MW'!P195*Control!$C$9</f>
        <v>42.160000000000004</v>
      </c>
      <c r="Q195" s="12">
        <f>'Wind 1MW'!Q195*Control!$C$9</f>
        <v>68.400000000000006</v>
      </c>
      <c r="R195" s="12">
        <f>'Wind 1MW'!R195*Control!$C$9</f>
        <v>107.6</v>
      </c>
      <c r="S195" s="12">
        <f>'Wind 1MW'!S195*Control!$C$9</f>
        <v>136.4</v>
      </c>
      <c r="T195" s="12">
        <f>'Wind 1MW'!T195*Control!$C$9</f>
        <v>155.6</v>
      </c>
      <c r="U195" s="12">
        <f>'Wind 1MW'!U195*Control!$C$9</f>
        <v>136.4</v>
      </c>
      <c r="V195" s="12">
        <f>'Wind 1MW'!V195*Control!$C$9</f>
        <v>107.6</v>
      </c>
      <c r="W195" s="12">
        <f>'Wind 1MW'!W195*Control!$C$9</f>
        <v>91.919999999999987</v>
      </c>
      <c r="X195" s="12">
        <f>'Wind 1MW'!X195*Control!$C$9</f>
        <v>68.400000000000006</v>
      </c>
      <c r="Y195" s="12">
        <f>'Wind 1MW'!Y195*Control!$C$9</f>
        <v>55.280000000000008</v>
      </c>
      <c r="Z195" s="12">
        <f>'Wind 1MW'!Z195*Control!$C$9</f>
        <v>35.6</v>
      </c>
      <c r="AB195" s="7">
        <f t="shared" si="2"/>
        <v>1020.4799999999999</v>
      </c>
    </row>
    <row r="196" spans="2:28" x14ac:dyDescent="0.2">
      <c r="B196" s="6">
        <v>44390</v>
      </c>
      <c r="C196" s="12">
        <f>'Wind 1MW'!C196*Control!$C$9</f>
        <v>25.359999999999996</v>
      </c>
      <c r="D196" s="12">
        <f>'Wind 1MW'!D196*Control!$C$9</f>
        <v>20.239999999999998</v>
      </c>
      <c r="E196" s="12">
        <f>'Wind 1MW'!E196*Control!$C$9</f>
        <v>10</v>
      </c>
      <c r="F196" s="12">
        <f>'Wind 1MW'!F196*Control!$C$9</f>
        <v>0</v>
      </c>
      <c r="G196" s="12">
        <f>'Wind 1MW'!G196*Control!$C$9</f>
        <v>0</v>
      </c>
      <c r="H196" s="12">
        <f>'Wind 1MW'!H196*Control!$C$9</f>
        <v>0</v>
      </c>
      <c r="I196" s="12">
        <f>'Wind 1MW'!I196*Control!$C$9</f>
        <v>0</v>
      </c>
      <c r="J196" s="12">
        <f>'Wind 1MW'!J196*Control!$C$9</f>
        <v>0</v>
      </c>
      <c r="K196" s="12">
        <f>'Wind 1MW'!K196*Control!$C$9</f>
        <v>0</v>
      </c>
      <c r="L196" s="12">
        <f>'Wind 1MW'!L196*Control!$C$9</f>
        <v>0</v>
      </c>
      <c r="M196" s="12">
        <f>'Wind 1MW'!M196*Control!$C$9</f>
        <v>20.239999999999998</v>
      </c>
      <c r="N196" s="12">
        <f>'Wind 1MW'!N196*Control!$C$9</f>
        <v>30.479999999999997</v>
      </c>
      <c r="O196" s="12">
        <f>'Wind 1MW'!O196*Control!$C$9</f>
        <v>42.160000000000004</v>
      </c>
      <c r="P196" s="12">
        <f>'Wind 1MW'!P196*Control!$C$9</f>
        <v>55.280000000000008</v>
      </c>
      <c r="Q196" s="12">
        <f>'Wind 1MW'!Q196*Control!$C$9</f>
        <v>68.400000000000006</v>
      </c>
      <c r="R196" s="12">
        <f>'Wind 1MW'!R196*Control!$C$9</f>
        <v>84.08</v>
      </c>
      <c r="S196" s="12">
        <f>'Wind 1MW'!S196*Control!$C$9</f>
        <v>91.919999999999987</v>
      </c>
      <c r="T196" s="12">
        <f>'Wind 1MW'!T196*Control!$C$9</f>
        <v>84.08</v>
      </c>
      <c r="U196" s="12">
        <f>'Wind 1MW'!U196*Control!$C$9</f>
        <v>84.08</v>
      </c>
      <c r="V196" s="12">
        <f>'Wind 1MW'!V196*Control!$C$9</f>
        <v>84.08</v>
      </c>
      <c r="W196" s="12">
        <f>'Wind 1MW'!W196*Control!$C$9</f>
        <v>91.919999999999987</v>
      </c>
      <c r="X196" s="12">
        <f>'Wind 1MW'!X196*Control!$C$9</f>
        <v>84.08</v>
      </c>
      <c r="Y196" s="12">
        <f>'Wind 1MW'!Y196*Control!$C$9</f>
        <v>35.6</v>
      </c>
      <c r="Z196" s="12">
        <f>'Wind 1MW'!Z196*Control!$C$9</f>
        <v>0</v>
      </c>
      <c r="AB196" s="7">
        <f t="shared" ref="AB196:AB259" si="3">SUM(C196:Z196)</f>
        <v>912.00000000000011</v>
      </c>
    </row>
    <row r="197" spans="2:28" x14ac:dyDescent="0.2">
      <c r="B197" s="6">
        <v>44391</v>
      </c>
      <c r="C197" s="12">
        <f>'Wind 1MW'!C197*Control!$C$9</f>
        <v>0</v>
      </c>
      <c r="D197" s="12">
        <f>'Wind 1MW'!D197*Control!$C$9</f>
        <v>0</v>
      </c>
      <c r="E197" s="12">
        <f>'Wind 1MW'!E197*Control!$C$9</f>
        <v>0</v>
      </c>
      <c r="F197" s="12">
        <f>'Wind 1MW'!F197*Control!$C$9</f>
        <v>0</v>
      </c>
      <c r="G197" s="12">
        <f>'Wind 1MW'!G197*Control!$C$9</f>
        <v>0</v>
      </c>
      <c r="H197" s="12">
        <f>'Wind 1MW'!H197*Control!$C$9</f>
        <v>0</v>
      </c>
      <c r="I197" s="12">
        <f>'Wind 1MW'!I197*Control!$C$9</f>
        <v>0</v>
      </c>
      <c r="J197" s="12">
        <f>'Wind 1MW'!J197*Control!$C$9</f>
        <v>0</v>
      </c>
      <c r="K197" s="12">
        <f>'Wind 1MW'!K197*Control!$C$9</f>
        <v>25.359999999999996</v>
      </c>
      <c r="L197" s="12">
        <f>'Wind 1MW'!L197*Control!$C$9</f>
        <v>42.160000000000004</v>
      </c>
      <c r="M197" s="12">
        <f>'Wind 1MW'!M197*Control!$C$9</f>
        <v>84.08</v>
      </c>
      <c r="N197" s="12">
        <f>'Wind 1MW'!N197*Control!$C$9</f>
        <v>155.6</v>
      </c>
      <c r="O197" s="12">
        <f>'Wind 1MW'!O197*Control!$C$9</f>
        <v>254.24000000000007</v>
      </c>
      <c r="P197" s="12">
        <f>'Wind 1MW'!P197*Control!$C$9</f>
        <v>401.91999999999996</v>
      </c>
      <c r="Q197" s="12">
        <f>'Wind 1MW'!Q197*Control!$C$9</f>
        <v>536.31999999999994</v>
      </c>
      <c r="R197" s="12">
        <f>'Wind 1MW'!R197*Control!$C$9</f>
        <v>669.6</v>
      </c>
      <c r="S197" s="12">
        <f>'Wind 1MW'!S197*Control!$C$9</f>
        <v>804.16000000000008</v>
      </c>
      <c r="T197" s="12">
        <f>'Wind 1MW'!T197*Control!$C$9</f>
        <v>889.3599999999999</v>
      </c>
      <c r="U197" s="12">
        <f>'Wind 1MW'!U197*Control!$C$9</f>
        <v>934.4</v>
      </c>
      <c r="V197" s="12">
        <f>'Wind 1MW'!V197*Control!$C$9</f>
        <v>966.4</v>
      </c>
      <c r="W197" s="12">
        <f>'Wind 1MW'!W197*Control!$C$9</f>
        <v>974.24</v>
      </c>
      <c r="X197" s="12">
        <f>'Wind 1MW'!X197*Control!$C$9</f>
        <v>990.8</v>
      </c>
      <c r="Y197" s="12">
        <f>'Wind 1MW'!Y197*Control!$C$9</f>
        <v>990.8</v>
      </c>
      <c r="Z197" s="12">
        <f>'Wind 1MW'!Z197*Control!$C$9</f>
        <v>966.4</v>
      </c>
      <c r="AB197" s="7">
        <f t="shared" si="3"/>
        <v>9685.8399999999983</v>
      </c>
    </row>
    <row r="198" spans="2:28" x14ac:dyDescent="0.2">
      <c r="B198" s="6">
        <v>44392</v>
      </c>
      <c r="C198" s="12">
        <f>'Wind 1MW'!C198*Control!$C$9</f>
        <v>934.4</v>
      </c>
      <c r="D198" s="12">
        <f>'Wind 1MW'!D198*Control!$C$9</f>
        <v>876.4799999999999</v>
      </c>
      <c r="E198" s="12">
        <f>'Wind 1MW'!E198*Control!$C$9</f>
        <v>728.96</v>
      </c>
      <c r="F198" s="12">
        <f>'Wind 1MW'!F198*Control!$C$9</f>
        <v>720.96</v>
      </c>
      <c r="G198" s="12">
        <f>'Wind 1MW'!G198*Control!$C$9</f>
        <v>620.79999999999995</v>
      </c>
      <c r="H198" s="12">
        <f>'Wind 1MW'!H198*Control!$C$9</f>
        <v>536.31999999999994</v>
      </c>
      <c r="I198" s="12">
        <f>'Wind 1MW'!I198*Control!$C$9</f>
        <v>497.43999999999994</v>
      </c>
      <c r="J198" s="12">
        <f>'Wind 1MW'!J198*Control!$C$9</f>
        <v>346.23999999999995</v>
      </c>
      <c r="K198" s="12">
        <f>'Wind 1MW'!K198*Control!$C$9</f>
        <v>226.88000000000002</v>
      </c>
      <c r="L198" s="12">
        <f>'Wind 1MW'!L198*Control!$C$9</f>
        <v>146</v>
      </c>
      <c r="M198" s="12">
        <f>'Wind 1MW'!M198*Control!$C$9</f>
        <v>99.759999999999991</v>
      </c>
      <c r="N198" s="12">
        <f>'Wind 1MW'!N198*Control!$C$9</f>
        <v>76.239999999999995</v>
      </c>
      <c r="O198" s="12">
        <f>'Wind 1MW'!O198*Control!$C$9</f>
        <v>55.280000000000008</v>
      </c>
      <c r="P198" s="12">
        <f>'Wind 1MW'!P198*Control!$C$9</f>
        <v>42.160000000000004</v>
      </c>
      <c r="Q198" s="12">
        <f>'Wind 1MW'!Q198*Control!$C$9</f>
        <v>30.479999999999997</v>
      </c>
      <c r="R198" s="12">
        <f>'Wind 1MW'!R198*Control!$C$9</f>
        <v>20.239999999999998</v>
      </c>
      <c r="S198" s="12">
        <f>'Wind 1MW'!S198*Control!$C$9</f>
        <v>0</v>
      </c>
      <c r="T198" s="12">
        <f>'Wind 1MW'!T198*Control!$C$9</f>
        <v>0</v>
      </c>
      <c r="U198" s="12">
        <f>'Wind 1MW'!U198*Control!$C$9</f>
        <v>0</v>
      </c>
      <c r="V198" s="12">
        <f>'Wind 1MW'!V198*Control!$C$9</f>
        <v>0</v>
      </c>
      <c r="W198" s="12">
        <f>'Wind 1MW'!W198*Control!$C$9</f>
        <v>0</v>
      </c>
      <c r="X198" s="12">
        <f>'Wind 1MW'!X198*Control!$C$9</f>
        <v>0</v>
      </c>
      <c r="Y198" s="12">
        <f>'Wind 1MW'!Y198*Control!$C$9</f>
        <v>76.239999999999995</v>
      </c>
      <c r="Z198" s="12">
        <f>'Wind 1MW'!Z198*Control!$C$9</f>
        <v>201.68</v>
      </c>
      <c r="AB198" s="7">
        <f t="shared" si="3"/>
        <v>6236.5599999999986</v>
      </c>
    </row>
    <row r="199" spans="2:28" x14ac:dyDescent="0.2">
      <c r="B199" s="6">
        <v>44393</v>
      </c>
      <c r="C199" s="12">
        <f>'Wind 1MW'!C199*Control!$C$9</f>
        <v>297.76</v>
      </c>
      <c r="D199" s="12">
        <f>'Wind 1MW'!D199*Control!$C$9</f>
        <v>330.08</v>
      </c>
      <c r="E199" s="12">
        <f>'Wind 1MW'!E199*Control!$C$9</f>
        <v>346.23999999999995</v>
      </c>
      <c r="F199" s="12">
        <f>'Wind 1MW'!F199*Control!$C$9</f>
        <v>401.91999999999996</v>
      </c>
      <c r="G199" s="12">
        <f>'Wind 1MW'!G199*Control!$C$9</f>
        <v>475.52</v>
      </c>
      <c r="H199" s="12">
        <f>'Wind 1MW'!H199*Control!$C$9</f>
        <v>444.64</v>
      </c>
      <c r="I199" s="12">
        <f>'Wind 1MW'!I199*Control!$C$9</f>
        <v>581.91999999999996</v>
      </c>
      <c r="J199" s="12">
        <f>'Wind 1MW'!J199*Control!$C$9</f>
        <v>720.96</v>
      </c>
      <c r="K199" s="12">
        <f>'Wind 1MW'!K199*Control!$C$9</f>
        <v>889.3599999999999</v>
      </c>
      <c r="L199" s="12">
        <f>'Wind 1MW'!L199*Control!$C$9</f>
        <v>966.4</v>
      </c>
      <c r="M199" s="12">
        <f>'Wind 1MW'!M199*Control!$C$9</f>
        <v>990.8</v>
      </c>
      <c r="N199" s="12">
        <f>'Wind 1MW'!N199*Control!$C$9</f>
        <v>1006.72</v>
      </c>
      <c r="O199" s="12">
        <f>'Wind 1MW'!O199*Control!$C$9</f>
        <v>1011.36</v>
      </c>
      <c r="P199" s="12">
        <f>'Wind 1MW'!P199*Control!$C$9</f>
        <v>1012</v>
      </c>
      <c r="Q199" s="12">
        <f>'Wind 1MW'!Q199*Control!$C$9</f>
        <v>1012</v>
      </c>
      <c r="R199" s="12">
        <f>'Wind 1MW'!R199*Control!$C$9</f>
        <v>1012</v>
      </c>
      <c r="S199" s="12">
        <f>'Wind 1MW'!S199*Control!$C$9</f>
        <v>1012</v>
      </c>
      <c r="T199" s="12">
        <f>'Wind 1MW'!T199*Control!$C$9</f>
        <v>1012</v>
      </c>
      <c r="U199" s="12">
        <f>'Wind 1MW'!U199*Control!$C$9</f>
        <v>1006.8800000000001</v>
      </c>
      <c r="V199" s="12">
        <f>'Wind 1MW'!V199*Control!$C$9</f>
        <v>995.04000000000019</v>
      </c>
      <c r="W199" s="12">
        <f>'Wind 1MW'!W199*Control!$C$9</f>
        <v>993.76</v>
      </c>
      <c r="X199" s="12">
        <f>'Wind 1MW'!X199*Control!$C$9</f>
        <v>974.24</v>
      </c>
      <c r="Y199" s="12">
        <f>'Wind 1MW'!Y199*Control!$C$9</f>
        <v>884.4799999999999</v>
      </c>
      <c r="Z199" s="12">
        <f>'Wind 1MW'!Z199*Control!$C$9</f>
        <v>804.16000000000008</v>
      </c>
      <c r="AB199" s="7">
        <f t="shared" si="3"/>
        <v>19182.240000000002</v>
      </c>
    </row>
    <row r="200" spans="2:28" x14ac:dyDescent="0.2">
      <c r="B200" s="6">
        <v>44394</v>
      </c>
      <c r="C200" s="12">
        <f>'Wind 1MW'!C200*Control!$C$9</f>
        <v>804.16000000000008</v>
      </c>
      <c r="D200" s="12">
        <f>'Wind 1MW'!D200*Control!$C$9</f>
        <v>804.16000000000008</v>
      </c>
      <c r="E200" s="12">
        <f>'Wind 1MW'!E200*Control!$C$9</f>
        <v>804.16000000000008</v>
      </c>
      <c r="F200" s="12">
        <f>'Wind 1MW'!F200*Control!$C$9</f>
        <v>791.68000000000006</v>
      </c>
      <c r="G200" s="12">
        <f>'Wind 1MW'!G200*Control!$C$9</f>
        <v>804.16000000000008</v>
      </c>
      <c r="H200" s="12">
        <f>'Wind 1MW'!H200*Control!$C$9</f>
        <v>804.16000000000008</v>
      </c>
      <c r="I200" s="12">
        <f>'Wind 1MW'!I200*Control!$C$9</f>
        <v>975.5200000000001</v>
      </c>
      <c r="J200" s="12">
        <f>'Wind 1MW'!J200*Control!$C$9</f>
        <v>1011.36</v>
      </c>
      <c r="K200" s="12">
        <f>'Wind 1MW'!K200*Control!$C$9</f>
        <v>1012</v>
      </c>
      <c r="L200" s="12">
        <f>'Wind 1MW'!L200*Control!$C$9</f>
        <v>1012</v>
      </c>
      <c r="M200" s="12">
        <f>'Wind 1MW'!M200*Control!$C$9</f>
        <v>1012</v>
      </c>
      <c r="N200" s="12">
        <f>'Wind 1MW'!N200*Control!$C$9</f>
        <v>1012</v>
      </c>
      <c r="O200" s="12">
        <f>'Wind 1MW'!O200*Control!$C$9</f>
        <v>1012</v>
      </c>
      <c r="P200" s="12">
        <f>'Wind 1MW'!P200*Control!$C$9</f>
        <v>1012</v>
      </c>
      <c r="Q200" s="12">
        <f>'Wind 1MW'!Q200*Control!$C$9</f>
        <v>1012</v>
      </c>
      <c r="R200" s="12">
        <f>'Wind 1MW'!R200*Control!$C$9</f>
        <v>1012</v>
      </c>
      <c r="S200" s="12">
        <f>'Wind 1MW'!S200*Control!$C$9</f>
        <v>1012</v>
      </c>
      <c r="T200" s="12">
        <f>'Wind 1MW'!T200*Control!$C$9</f>
        <v>1012</v>
      </c>
      <c r="U200" s="12">
        <f>'Wind 1MW'!U200*Control!$C$9</f>
        <v>1006.8800000000001</v>
      </c>
      <c r="V200" s="12">
        <f>'Wind 1MW'!V200*Control!$C$9</f>
        <v>994.88000000000011</v>
      </c>
      <c r="W200" s="12">
        <f>'Wind 1MW'!W200*Control!$C$9</f>
        <v>974.24</v>
      </c>
      <c r="X200" s="12">
        <f>'Wind 1MW'!X200*Control!$C$9</f>
        <v>974.24</v>
      </c>
      <c r="Y200" s="12">
        <f>'Wind 1MW'!Y200*Control!$C$9</f>
        <v>934.4</v>
      </c>
      <c r="Z200" s="12">
        <f>'Wind 1MW'!Z200*Control!$C$9</f>
        <v>876.4799999999999</v>
      </c>
      <c r="AB200" s="7">
        <f t="shared" si="3"/>
        <v>22680.480000000007</v>
      </c>
    </row>
    <row r="201" spans="2:28" x14ac:dyDescent="0.2">
      <c r="B201" s="6">
        <v>44395</v>
      </c>
      <c r="C201" s="12">
        <f>'Wind 1MW'!C201*Control!$C$9</f>
        <v>720.96</v>
      </c>
      <c r="D201" s="12">
        <f>'Wind 1MW'!D201*Control!$C$9</f>
        <v>560</v>
      </c>
      <c r="E201" s="12">
        <f>'Wind 1MW'!E201*Control!$C$9</f>
        <v>454.4</v>
      </c>
      <c r="F201" s="12">
        <f>'Wind 1MW'!F201*Control!$C$9</f>
        <v>423.84</v>
      </c>
      <c r="G201" s="12">
        <f>'Wind 1MW'!G201*Control!$C$9</f>
        <v>362.4</v>
      </c>
      <c r="H201" s="12">
        <f>'Wind 1MW'!H201*Control!$C$9</f>
        <v>267.92000000000007</v>
      </c>
      <c r="I201" s="12">
        <f>'Wind 1MW'!I201*Control!$C$9</f>
        <v>226.88000000000002</v>
      </c>
      <c r="J201" s="12">
        <f>'Wind 1MW'!J201*Control!$C$9</f>
        <v>254.24000000000007</v>
      </c>
      <c r="K201" s="12">
        <f>'Wind 1MW'!K201*Control!$C$9</f>
        <v>281.60000000000002</v>
      </c>
      <c r="L201" s="12">
        <f>'Wind 1MW'!L201*Control!$C$9</f>
        <v>281.60000000000002</v>
      </c>
      <c r="M201" s="12">
        <f>'Wind 1MW'!M201*Control!$C$9</f>
        <v>267.92000000000007</v>
      </c>
      <c r="N201" s="12">
        <f>'Wind 1MW'!N201*Control!$C$9</f>
        <v>240.56000000000003</v>
      </c>
      <c r="O201" s="12">
        <f>'Wind 1MW'!O201*Control!$C$9</f>
        <v>226.88000000000002</v>
      </c>
      <c r="P201" s="12">
        <f>'Wind 1MW'!P201*Control!$C$9</f>
        <v>213.2</v>
      </c>
      <c r="Q201" s="12">
        <f>'Wind 1MW'!Q201*Control!$C$9</f>
        <v>178.64000000000001</v>
      </c>
      <c r="R201" s="12">
        <f>'Wind 1MW'!R201*Control!$C$9</f>
        <v>155.6</v>
      </c>
      <c r="S201" s="12">
        <f>'Wind 1MW'!S201*Control!$C$9</f>
        <v>126.8</v>
      </c>
      <c r="T201" s="12">
        <f>'Wind 1MW'!T201*Control!$C$9</f>
        <v>91.919999999999987</v>
      </c>
      <c r="U201" s="12">
        <f>'Wind 1MW'!U201*Control!$C$9</f>
        <v>68.400000000000006</v>
      </c>
      <c r="V201" s="12">
        <f>'Wind 1MW'!V201*Control!$C$9</f>
        <v>30.479999999999997</v>
      </c>
      <c r="W201" s="12">
        <f>'Wind 1MW'!W201*Control!$C$9</f>
        <v>0</v>
      </c>
      <c r="X201" s="12">
        <f>'Wind 1MW'!X201*Control!$C$9</f>
        <v>0</v>
      </c>
      <c r="Y201" s="12">
        <f>'Wind 1MW'!Y201*Control!$C$9</f>
        <v>0</v>
      </c>
      <c r="Z201" s="12">
        <f>'Wind 1MW'!Z201*Control!$C$9</f>
        <v>0</v>
      </c>
      <c r="AB201" s="7">
        <f t="shared" si="3"/>
        <v>5434.2400000000007</v>
      </c>
    </row>
    <row r="202" spans="2:28" x14ac:dyDescent="0.2">
      <c r="B202" s="6">
        <v>44396</v>
      </c>
      <c r="C202" s="12">
        <f>'Wind 1MW'!C202*Control!$C$9</f>
        <v>0</v>
      </c>
      <c r="D202" s="12">
        <f>'Wind 1MW'!D202*Control!$C$9</f>
        <v>0</v>
      </c>
      <c r="E202" s="12">
        <f>'Wind 1MW'!E202*Control!$C$9</f>
        <v>0</v>
      </c>
      <c r="F202" s="12">
        <f>'Wind 1MW'!F202*Control!$C$9</f>
        <v>0</v>
      </c>
      <c r="G202" s="12">
        <f>'Wind 1MW'!G202*Control!$C$9</f>
        <v>0</v>
      </c>
      <c r="H202" s="12">
        <f>'Wind 1MW'!H202*Control!$C$9</f>
        <v>0</v>
      </c>
      <c r="I202" s="12">
        <f>'Wind 1MW'!I202*Control!$C$9</f>
        <v>0</v>
      </c>
      <c r="J202" s="12">
        <f>'Wind 1MW'!J202*Control!$C$9</f>
        <v>0</v>
      </c>
      <c r="K202" s="12">
        <f>'Wind 1MW'!K202*Control!$C$9</f>
        <v>15.12</v>
      </c>
      <c r="L202" s="12">
        <f>'Wind 1MW'!L202*Control!$C$9</f>
        <v>35.6</v>
      </c>
      <c r="M202" s="12">
        <f>'Wind 1MW'!M202*Control!$C$9</f>
        <v>42.160000000000004</v>
      </c>
      <c r="N202" s="12">
        <f>'Wind 1MW'!N202*Control!$C$9</f>
        <v>48.720000000000006</v>
      </c>
      <c r="O202" s="12">
        <f>'Wind 1MW'!O202*Control!$C$9</f>
        <v>55.280000000000008</v>
      </c>
      <c r="P202" s="12">
        <f>'Wind 1MW'!P202*Control!$C$9</f>
        <v>68.400000000000006</v>
      </c>
      <c r="Q202" s="12">
        <f>'Wind 1MW'!Q202*Control!$C$9</f>
        <v>91.919999999999987</v>
      </c>
      <c r="R202" s="12">
        <f>'Wind 1MW'!R202*Control!$C$9</f>
        <v>136.4</v>
      </c>
      <c r="S202" s="12">
        <f>'Wind 1MW'!S202*Control!$C$9</f>
        <v>201.68</v>
      </c>
      <c r="T202" s="12">
        <f>'Wind 1MW'!T202*Control!$C$9</f>
        <v>254.24000000000007</v>
      </c>
      <c r="U202" s="12">
        <f>'Wind 1MW'!U202*Control!$C$9</f>
        <v>240.56000000000003</v>
      </c>
      <c r="V202" s="12">
        <f>'Wind 1MW'!V202*Control!$C$9</f>
        <v>155.6</v>
      </c>
      <c r="W202" s="12">
        <f>'Wind 1MW'!W202*Control!$C$9</f>
        <v>68.400000000000006</v>
      </c>
      <c r="X202" s="12">
        <f>'Wind 1MW'!X202*Control!$C$9</f>
        <v>42.160000000000004</v>
      </c>
      <c r="Y202" s="12">
        <f>'Wind 1MW'!Y202*Control!$C$9</f>
        <v>35.6</v>
      </c>
      <c r="Z202" s="12">
        <f>'Wind 1MW'!Z202*Control!$C$9</f>
        <v>48.720000000000006</v>
      </c>
      <c r="AB202" s="7">
        <f t="shared" si="3"/>
        <v>1540.56</v>
      </c>
    </row>
    <row r="203" spans="2:28" x14ac:dyDescent="0.2">
      <c r="B203" s="6">
        <v>44397</v>
      </c>
      <c r="C203" s="12">
        <f>'Wind 1MW'!C203*Control!$C$9</f>
        <v>68.400000000000006</v>
      </c>
      <c r="D203" s="12">
        <f>'Wind 1MW'!D203*Control!$C$9</f>
        <v>99.759999999999991</v>
      </c>
      <c r="E203" s="12">
        <f>'Wind 1MW'!E203*Control!$C$9</f>
        <v>107.6</v>
      </c>
      <c r="F203" s="12">
        <f>'Wind 1MW'!F203*Control!$C$9</f>
        <v>117.2</v>
      </c>
      <c r="G203" s="12">
        <f>'Wind 1MW'!G203*Control!$C$9</f>
        <v>107.6</v>
      </c>
      <c r="H203" s="12">
        <f>'Wind 1MW'!H203*Control!$C$9</f>
        <v>84.08</v>
      </c>
      <c r="I203" s="12">
        <f>'Wind 1MW'!I203*Control!$C$9</f>
        <v>76.239999999999995</v>
      </c>
      <c r="J203" s="12">
        <f>'Wind 1MW'!J203*Control!$C$9</f>
        <v>84.08</v>
      </c>
      <c r="K203" s="12">
        <f>'Wind 1MW'!K203*Control!$C$9</f>
        <v>76.239999999999995</v>
      </c>
      <c r="L203" s="12">
        <f>'Wind 1MW'!L203*Control!$C$9</f>
        <v>55.280000000000008</v>
      </c>
      <c r="M203" s="12">
        <f>'Wind 1MW'!M203*Control!$C$9</f>
        <v>35.6</v>
      </c>
      <c r="N203" s="12">
        <f>'Wind 1MW'!N203*Control!$C$9</f>
        <v>20.239999999999998</v>
      </c>
      <c r="O203" s="12">
        <f>'Wind 1MW'!O203*Control!$C$9</f>
        <v>10</v>
      </c>
      <c r="P203" s="12">
        <f>'Wind 1MW'!P203*Control!$C$9</f>
        <v>0</v>
      </c>
      <c r="Q203" s="12">
        <f>'Wind 1MW'!Q203*Control!$C$9</f>
        <v>10</v>
      </c>
      <c r="R203" s="12">
        <f>'Wind 1MW'!R203*Control!$C$9</f>
        <v>20.239999999999998</v>
      </c>
      <c r="S203" s="12">
        <f>'Wind 1MW'!S203*Control!$C$9</f>
        <v>35.6</v>
      </c>
      <c r="T203" s="12">
        <f>'Wind 1MW'!T203*Control!$C$9</f>
        <v>42.160000000000004</v>
      </c>
      <c r="U203" s="12">
        <f>'Wind 1MW'!U203*Control!$C$9</f>
        <v>42.160000000000004</v>
      </c>
      <c r="V203" s="12">
        <f>'Wind 1MW'!V203*Control!$C$9</f>
        <v>42.160000000000004</v>
      </c>
      <c r="W203" s="12">
        <f>'Wind 1MW'!W203*Control!$C$9</f>
        <v>35.6</v>
      </c>
      <c r="X203" s="12">
        <f>'Wind 1MW'!X203*Control!$C$9</f>
        <v>25.359999999999996</v>
      </c>
      <c r="Y203" s="12">
        <f>'Wind 1MW'!Y203*Control!$C$9</f>
        <v>0</v>
      </c>
      <c r="Z203" s="12">
        <f>'Wind 1MW'!Z203*Control!$C$9</f>
        <v>0</v>
      </c>
      <c r="AB203" s="7">
        <f t="shared" si="3"/>
        <v>1195.6000000000001</v>
      </c>
    </row>
    <row r="204" spans="2:28" x14ac:dyDescent="0.2">
      <c r="B204" s="6">
        <v>44398</v>
      </c>
      <c r="C204" s="12">
        <f>'Wind 1MW'!C204*Control!$C$9</f>
        <v>0</v>
      </c>
      <c r="D204" s="12">
        <f>'Wind 1MW'!D204*Control!$C$9</f>
        <v>0</v>
      </c>
      <c r="E204" s="12">
        <f>'Wind 1MW'!E204*Control!$C$9</f>
        <v>0</v>
      </c>
      <c r="F204" s="12">
        <f>'Wind 1MW'!F204*Control!$C$9</f>
        <v>0</v>
      </c>
      <c r="G204" s="12">
        <f>'Wind 1MW'!G204*Control!$C$9</f>
        <v>0</v>
      </c>
      <c r="H204" s="12">
        <f>'Wind 1MW'!H204*Control!$C$9</f>
        <v>0</v>
      </c>
      <c r="I204" s="12">
        <f>'Wind 1MW'!I204*Control!$C$9</f>
        <v>0</v>
      </c>
      <c r="J204" s="12">
        <f>'Wind 1MW'!J204*Control!$C$9</f>
        <v>0</v>
      </c>
      <c r="K204" s="12">
        <f>'Wind 1MW'!K204*Control!$C$9</f>
        <v>0</v>
      </c>
      <c r="L204" s="12">
        <f>'Wind 1MW'!L204*Control!$C$9</f>
        <v>0</v>
      </c>
      <c r="M204" s="12">
        <f>'Wind 1MW'!M204*Control!$C$9</f>
        <v>0</v>
      </c>
      <c r="N204" s="12">
        <f>'Wind 1MW'!N204*Control!$C$9</f>
        <v>0</v>
      </c>
      <c r="O204" s="12">
        <f>'Wind 1MW'!O204*Control!$C$9</f>
        <v>0</v>
      </c>
      <c r="P204" s="12">
        <f>'Wind 1MW'!P204*Control!$C$9</f>
        <v>0</v>
      </c>
      <c r="Q204" s="12">
        <f>'Wind 1MW'!Q204*Control!$C$9</f>
        <v>0</v>
      </c>
      <c r="R204" s="12">
        <f>'Wind 1MW'!R204*Control!$C$9</f>
        <v>0</v>
      </c>
      <c r="S204" s="12">
        <f>'Wind 1MW'!S204*Control!$C$9</f>
        <v>0</v>
      </c>
      <c r="T204" s="12">
        <f>'Wind 1MW'!T204*Control!$C$9</f>
        <v>0</v>
      </c>
      <c r="U204" s="12">
        <f>'Wind 1MW'!U204*Control!$C$9</f>
        <v>0</v>
      </c>
      <c r="V204" s="12">
        <f>'Wind 1MW'!V204*Control!$C$9</f>
        <v>0</v>
      </c>
      <c r="W204" s="12">
        <f>'Wind 1MW'!W204*Control!$C$9</f>
        <v>10</v>
      </c>
      <c r="X204" s="12">
        <f>'Wind 1MW'!X204*Control!$C$9</f>
        <v>0</v>
      </c>
      <c r="Y204" s="12">
        <f>'Wind 1MW'!Y204*Control!$C$9</f>
        <v>0</v>
      </c>
      <c r="Z204" s="12">
        <f>'Wind 1MW'!Z204*Control!$C$9</f>
        <v>0</v>
      </c>
      <c r="AB204" s="7">
        <f t="shared" si="3"/>
        <v>10</v>
      </c>
    </row>
    <row r="205" spans="2:28" x14ac:dyDescent="0.2">
      <c r="B205" s="6">
        <v>44399</v>
      </c>
      <c r="C205" s="12">
        <f>'Wind 1MW'!C205*Control!$C$9</f>
        <v>0</v>
      </c>
      <c r="D205" s="12">
        <f>'Wind 1MW'!D205*Control!$C$9</f>
        <v>20.239999999999998</v>
      </c>
      <c r="E205" s="12">
        <f>'Wind 1MW'!E205*Control!$C$9</f>
        <v>30.479999999999997</v>
      </c>
      <c r="F205" s="12">
        <f>'Wind 1MW'!F205*Control!$C$9</f>
        <v>30.479999999999997</v>
      </c>
      <c r="G205" s="12">
        <f>'Wind 1MW'!G205*Control!$C$9</f>
        <v>20.239999999999998</v>
      </c>
      <c r="H205" s="12">
        <f>'Wind 1MW'!H205*Control!$C$9</f>
        <v>0</v>
      </c>
      <c r="I205" s="12">
        <f>'Wind 1MW'!I205*Control!$C$9</f>
        <v>0</v>
      </c>
      <c r="J205" s="12">
        <f>'Wind 1MW'!J205*Control!$C$9</f>
        <v>0</v>
      </c>
      <c r="K205" s="12">
        <f>'Wind 1MW'!K205*Control!$C$9</f>
        <v>0</v>
      </c>
      <c r="L205" s="12">
        <f>'Wind 1MW'!L205*Control!$C$9</f>
        <v>0</v>
      </c>
      <c r="M205" s="12">
        <f>'Wind 1MW'!M205*Control!$C$9</f>
        <v>0</v>
      </c>
      <c r="N205" s="12">
        <f>'Wind 1MW'!N205*Control!$C$9</f>
        <v>0</v>
      </c>
      <c r="O205" s="12">
        <f>'Wind 1MW'!O205*Control!$C$9</f>
        <v>0</v>
      </c>
      <c r="P205" s="12">
        <f>'Wind 1MW'!P205*Control!$C$9</f>
        <v>0</v>
      </c>
      <c r="Q205" s="12">
        <f>'Wind 1MW'!Q205*Control!$C$9</f>
        <v>0</v>
      </c>
      <c r="R205" s="12">
        <f>'Wind 1MW'!R205*Control!$C$9</f>
        <v>0</v>
      </c>
      <c r="S205" s="12">
        <f>'Wind 1MW'!S205*Control!$C$9</f>
        <v>0</v>
      </c>
      <c r="T205" s="12">
        <f>'Wind 1MW'!T205*Control!$C$9</f>
        <v>0</v>
      </c>
      <c r="U205" s="12">
        <f>'Wind 1MW'!U205*Control!$C$9</f>
        <v>15.12</v>
      </c>
      <c r="V205" s="12">
        <f>'Wind 1MW'!V205*Control!$C$9</f>
        <v>30.479999999999997</v>
      </c>
      <c r="W205" s="12">
        <f>'Wind 1MW'!W205*Control!$C$9</f>
        <v>55.280000000000008</v>
      </c>
      <c r="X205" s="12">
        <f>'Wind 1MW'!X205*Control!$C$9</f>
        <v>55.280000000000008</v>
      </c>
      <c r="Y205" s="12">
        <f>'Wind 1MW'!Y205*Control!$C$9</f>
        <v>48.720000000000006</v>
      </c>
      <c r="Z205" s="12">
        <f>'Wind 1MW'!Z205*Control!$C$9</f>
        <v>35.6</v>
      </c>
      <c r="AB205" s="7">
        <f t="shared" si="3"/>
        <v>341.92000000000007</v>
      </c>
    </row>
    <row r="206" spans="2:28" x14ac:dyDescent="0.2">
      <c r="B206" s="6">
        <v>44400</v>
      </c>
      <c r="C206" s="12">
        <f>'Wind 1MW'!C206*Control!$C$9</f>
        <v>20.239999999999998</v>
      </c>
      <c r="D206" s="12">
        <f>'Wind 1MW'!D206*Control!$C$9</f>
        <v>0</v>
      </c>
      <c r="E206" s="12">
        <f>'Wind 1MW'!E206*Control!$C$9</f>
        <v>0</v>
      </c>
      <c r="F206" s="12">
        <f>'Wind 1MW'!F206*Control!$C$9</f>
        <v>0</v>
      </c>
      <c r="G206" s="12">
        <f>'Wind 1MW'!G206*Control!$C$9</f>
        <v>0</v>
      </c>
      <c r="H206" s="12">
        <f>'Wind 1MW'!H206*Control!$C$9</f>
        <v>0</v>
      </c>
      <c r="I206" s="12">
        <f>'Wind 1MW'!I206*Control!$C$9</f>
        <v>0</v>
      </c>
      <c r="J206" s="12">
        <f>'Wind 1MW'!J206*Control!$C$9</f>
        <v>10</v>
      </c>
      <c r="K206" s="12">
        <f>'Wind 1MW'!K206*Control!$C$9</f>
        <v>15.12</v>
      </c>
      <c r="L206" s="12">
        <f>'Wind 1MW'!L206*Control!$C$9</f>
        <v>15.12</v>
      </c>
      <c r="M206" s="12">
        <f>'Wind 1MW'!M206*Control!$C$9</f>
        <v>15.12</v>
      </c>
      <c r="N206" s="12">
        <f>'Wind 1MW'!N206*Control!$C$9</f>
        <v>15.12</v>
      </c>
      <c r="O206" s="12">
        <f>'Wind 1MW'!O206*Control!$C$9</f>
        <v>15.12</v>
      </c>
      <c r="P206" s="12">
        <f>'Wind 1MW'!P206*Control!$C$9</f>
        <v>15.12</v>
      </c>
      <c r="Q206" s="12">
        <f>'Wind 1MW'!Q206*Control!$C$9</f>
        <v>25.359999999999996</v>
      </c>
      <c r="R206" s="12">
        <f>'Wind 1MW'!R206*Control!$C$9</f>
        <v>35.6</v>
      </c>
      <c r="S206" s="12">
        <f>'Wind 1MW'!S206*Control!$C$9</f>
        <v>42.160000000000004</v>
      </c>
      <c r="T206" s="12">
        <f>'Wind 1MW'!T206*Control!$C$9</f>
        <v>55.280000000000008</v>
      </c>
      <c r="U206" s="12">
        <f>'Wind 1MW'!U206*Control!$C$9</f>
        <v>68.400000000000006</v>
      </c>
      <c r="V206" s="12">
        <f>'Wind 1MW'!V206*Control!$C$9</f>
        <v>68.400000000000006</v>
      </c>
      <c r="W206" s="12">
        <f>'Wind 1MW'!W206*Control!$C$9</f>
        <v>68.400000000000006</v>
      </c>
      <c r="X206" s="12">
        <f>'Wind 1MW'!X206*Control!$C$9</f>
        <v>61.840000000000011</v>
      </c>
      <c r="Y206" s="12">
        <f>'Wind 1MW'!Y206*Control!$C$9</f>
        <v>61.840000000000011</v>
      </c>
      <c r="Z206" s="12">
        <f>'Wind 1MW'!Z206*Control!$C$9</f>
        <v>61.840000000000011</v>
      </c>
      <c r="AB206" s="7">
        <f t="shared" si="3"/>
        <v>670.08</v>
      </c>
    </row>
    <row r="207" spans="2:28" x14ac:dyDescent="0.2">
      <c r="B207" s="6">
        <v>44401</v>
      </c>
      <c r="C207" s="12">
        <f>'Wind 1MW'!C207*Control!$C$9</f>
        <v>55.280000000000008</v>
      </c>
      <c r="D207" s="12">
        <f>'Wind 1MW'!D207*Control!$C$9</f>
        <v>48.720000000000006</v>
      </c>
      <c r="E207" s="12">
        <f>'Wind 1MW'!E207*Control!$C$9</f>
        <v>42.160000000000004</v>
      </c>
      <c r="F207" s="12">
        <f>'Wind 1MW'!F207*Control!$C$9</f>
        <v>35.6</v>
      </c>
      <c r="G207" s="12">
        <f>'Wind 1MW'!G207*Control!$C$9</f>
        <v>30.479999999999997</v>
      </c>
      <c r="H207" s="12">
        <f>'Wind 1MW'!H207*Control!$C$9</f>
        <v>30.479999999999997</v>
      </c>
      <c r="I207" s="12">
        <f>'Wind 1MW'!I207*Control!$C$9</f>
        <v>35.6</v>
      </c>
      <c r="J207" s="12">
        <f>'Wind 1MW'!J207*Control!$C$9</f>
        <v>48.720000000000006</v>
      </c>
      <c r="K207" s="12">
        <f>'Wind 1MW'!K207*Control!$C$9</f>
        <v>61.840000000000011</v>
      </c>
      <c r="L207" s="12">
        <f>'Wind 1MW'!L207*Control!$C$9</f>
        <v>55.280000000000008</v>
      </c>
      <c r="M207" s="12">
        <f>'Wind 1MW'!M207*Control!$C$9</f>
        <v>61.840000000000011</v>
      </c>
      <c r="N207" s="12">
        <f>'Wind 1MW'!N207*Control!$C$9</f>
        <v>76.239999999999995</v>
      </c>
      <c r="O207" s="12">
        <f>'Wind 1MW'!O207*Control!$C$9</f>
        <v>68.400000000000006</v>
      </c>
      <c r="P207" s="12">
        <f>'Wind 1MW'!P207*Control!$C$9</f>
        <v>55.280000000000008</v>
      </c>
      <c r="Q207" s="12">
        <f>'Wind 1MW'!Q207*Control!$C$9</f>
        <v>25.359999999999996</v>
      </c>
      <c r="R207" s="12">
        <f>'Wind 1MW'!R207*Control!$C$9</f>
        <v>15.12</v>
      </c>
      <c r="S207" s="12">
        <f>'Wind 1MW'!S207*Control!$C$9</f>
        <v>30.479999999999997</v>
      </c>
      <c r="T207" s="12">
        <f>'Wind 1MW'!T207*Control!$C$9</f>
        <v>68.400000000000006</v>
      </c>
      <c r="U207" s="12">
        <f>'Wind 1MW'!U207*Control!$C$9</f>
        <v>146</v>
      </c>
      <c r="V207" s="12">
        <f>'Wind 1MW'!V207*Control!$C$9</f>
        <v>213.2</v>
      </c>
      <c r="W207" s="12">
        <f>'Wind 1MW'!W207*Control!$C$9</f>
        <v>190.16000000000003</v>
      </c>
      <c r="X207" s="12">
        <f>'Wind 1MW'!X207*Control!$C$9</f>
        <v>136.4</v>
      </c>
      <c r="Y207" s="12">
        <f>'Wind 1MW'!Y207*Control!$C$9</f>
        <v>84.08</v>
      </c>
      <c r="Z207" s="12">
        <f>'Wind 1MW'!Z207*Control!$C$9</f>
        <v>30.479999999999997</v>
      </c>
      <c r="AB207" s="7">
        <f t="shared" si="3"/>
        <v>1645.6000000000001</v>
      </c>
    </row>
    <row r="208" spans="2:28" x14ac:dyDescent="0.2">
      <c r="B208" s="6">
        <v>44402</v>
      </c>
      <c r="C208" s="12">
        <f>'Wind 1MW'!C208*Control!$C$9</f>
        <v>0</v>
      </c>
      <c r="D208" s="12">
        <f>'Wind 1MW'!D208*Control!$C$9</f>
        <v>0</v>
      </c>
      <c r="E208" s="12">
        <f>'Wind 1MW'!E208*Control!$C$9</f>
        <v>0</v>
      </c>
      <c r="F208" s="12">
        <f>'Wind 1MW'!F208*Control!$C$9</f>
        <v>0</v>
      </c>
      <c r="G208" s="12">
        <f>'Wind 1MW'!G208*Control!$C$9</f>
        <v>0</v>
      </c>
      <c r="H208" s="12">
        <f>'Wind 1MW'!H208*Control!$C$9</f>
        <v>25.359999999999996</v>
      </c>
      <c r="I208" s="12">
        <f>'Wind 1MW'!I208*Control!$C$9</f>
        <v>42.160000000000004</v>
      </c>
      <c r="J208" s="12">
        <f>'Wind 1MW'!J208*Control!$C$9</f>
        <v>55.280000000000008</v>
      </c>
      <c r="K208" s="12">
        <f>'Wind 1MW'!K208*Control!$C$9</f>
        <v>55.280000000000008</v>
      </c>
      <c r="L208" s="12">
        <f>'Wind 1MW'!L208*Control!$C$9</f>
        <v>61.840000000000011</v>
      </c>
      <c r="M208" s="12">
        <f>'Wind 1MW'!M208*Control!$C$9</f>
        <v>84.08</v>
      </c>
      <c r="N208" s="12">
        <f>'Wind 1MW'!N208*Control!$C$9</f>
        <v>117.2</v>
      </c>
      <c r="O208" s="12">
        <f>'Wind 1MW'!O208*Control!$C$9</f>
        <v>155.6</v>
      </c>
      <c r="P208" s="12">
        <f>'Wind 1MW'!P208*Control!$C$9</f>
        <v>201.68</v>
      </c>
      <c r="Q208" s="12">
        <f>'Wind 1MW'!Q208*Control!$C$9</f>
        <v>226.88000000000002</v>
      </c>
      <c r="R208" s="12">
        <f>'Wind 1MW'!R208*Control!$C$9</f>
        <v>240.56000000000003</v>
      </c>
      <c r="S208" s="12">
        <f>'Wind 1MW'!S208*Control!$C$9</f>
        <v>213.2</v>
      </c>
      <c r="T208" s="12">
        <f>'Wind 1MW'!T208*Control!$C$9</f>
        <v>190.16000000000003</v>
      </c>
      <c r="U208" s="12">
        <f>'Wind 1MW'!U208*Control!$C$9</f>
        <v>167.12</v>
      </c>
      <c r="V208" s="12">
        <f>'Wind 1MW'!V208*Control!$C$9</f>
        <v>146</v>
      </c>
      <c r="W208" s="12">
        <f>'Wind 1MW'!W208*Control!$C$9</f>
        <v>136.4</v>
      </c>
      <c r="X208" s="12">
        <f>'Wind 1MW'!X208*Control!$C$9</f>
        <v>117.2</v>
      </c>
      <c r="Y208" s="12">
        <f>'Wind 1MW'!Y208*Control!$C$9</f>
        <v>117.2</v>
      </c>
      <c r="Z208" s="12">
        <f>'Wind 1MW'!Z208*Control!$C$9</f>
        <v>117.2</v>
      </c>
      <c r="AB208" s="7">
        <f t="shared" si="3"/>
        <v>2470.3999999999996</v>
      </c>
    </row>
    <row r="209" spans="2:28" x14ac:dyDescent="0.2">
      <c r="B209" s="6">
        <v>44403</v>
      </c>
      <c r="C209" s="12">
        <f>'Wind 1MW'!C209*Control!$C$9</f>
        <v>107.6</v>
      </c>
      <c r="D209" s="12">
        <f>'Wind 1MW'!D209*Control!$C$9</f>
        <v>91.919999999999987</v>
      </c>
      <c r="E209" s="12">
        <f>'Wind 1MW'!E209*Control!$C$9</f>
        <v>99.759999999999991</v>
      </c>
      <c r="F209" s="12">
        <f>'Wind 1MW'!F209*Control!$C$9</f>
        <v>99.759999999999991</v>
      </c>
      <c r="G209" s="12">
        <f>'Wind 1MW'!G209*Control!$C$9</f>
        <v>76.239999999999995</v>
      </c>
      <c r="H209" s="12">
        <f>'Wind 1MW'!H209*Control!$C$9</f>
        <v>48.720000000000006</v>
      </c>
      <c r="I209" s="12">
        <f>'Wind 1MW'!I209*Control!$C$9</f>
        <v>25.359999999999996</v>
      </c>
      <c r="J209" s="12">
        <f>'Wind 1MW'!J209*Control!$C$9</f>
        <v>25.359999999999996</v>
      </c>
      <c r="K209" s="12">
        <f>'Wind 1MW'!K209*Control!$C$9</f>
        <v>35.6</v>
      </c>
      <c r="L209" s="12">
        <f>'Wind 1MW'!L209*Control!$C$9</f>
        <v>55.280000000000008</v>
      </c>
      <c r="M209" s="12">
        <f>'Wind 1MW'!M209*Control!$C$9</f>
        <v>68.400000000000006</v>
      </c>
      <c r="N209" s="12">
        <f>'Wind 1MW'!N209*Control!$C$9</f>
        <v>68.400000000000006</v>
      </c>
      <c r="O209" s="12">
        <f>'Wind 1MW'!O209*Control!$C$9</f>
        <v>61.840000000000011</v>
      </c>
      <c r="P209" s="12">
        <f>'Wind 1MW'!P209*Control!$C$9</f>
        <v>48.720000000000006</v>
      </c>
      <c r="Q209" s="12">
        <f>'Wind 1MW'!Q209*Control!$C$9</f>
        <v>55.280000000000008</v>
      </c>
      <c r="R209" s="12">
        <f>'Wind 1MW'!R209*Control!$C$9</f>
        <v>68.400000000000006</v>
      </c>
      <c r="S209" s="12">
        <f>'Wind 1MW'!S209*Control!$C$9</f>
        <v>68.400000000000006</v>
      </c>
      <c r="T209" s="12">
        <f>'Wind 1MW'!T209*Control!$C$9</f>
        <v>61.840000000000011</v>
      </c>
      <c r="U209" s="12">
        <f>'Wind 1MW'!U209*Control!$C$9</f>
        <v>48.720000000000006</v>
      </c>
      <c r="V209" s="12">
        <f>'Wind 1MW'!V209*Control!$C$9</f>
        <v>42.160000000000004</v>
      </c>
      <c r="W209" s="12">
        <f>'Wind 1MW'!W209*Control!$C$9</f>
        <v>42.160000000000004</v>
      </c>
      <c r="X209" s="12">
        <f>'Wind 1MW'!X209*Control!$C$9</f>
        <v>55.280000000000008</v>
      </c>
      <c r="Y209" s="12">
        <f>'Wind 1MW'!Y209*Control!$C$9</f>
        <v>61.840000000000011</v>
      </c>
      <c r="Z209" s="12">
        <f>'Wind 1MW'!Z209*Control!$C$9</f>
        <v>76.239999999999995</v>
      </c>
      <c r="AB209" s="7">
        <f t="shared" si="3"/>
        <v>1493.2800000000002</v>
      </c>
    </row>
    <row r="210" spans="2:28" x14ac:dyDescent="0.2">
      <c r="B210" s="6">
        <v>44404</v>
      </c>
      <c r="C210" s="12">
        <f>'Wind 1MW'!C210*Control!$C$9</f>
        <v>99.759999999999991</v>
      </c>
      <c r="D210" s="12">
        <f>'Wind 1MW'!D210*Control!$C$9</f>
        <v>107.6</v>
      </c>
      <c r="E210" s="12">
        <f>'Wind 1MW'!E210*Control!$C$9</f>
        <v>107.6</v>
      </c>
      <c r="F210" s="12">
        <f>'Wind 1MW'!F210*Control!$C$9</f>
        <v>99.759999999999991</v>
      </c>
      <c r="G210" s="12">
        <f>'Wind 1MW'!G210*Control!$C$9</f>
        <v>84.08</v>
      </c>
      <c r="H210" s="12">
        <f>'Wind 1MW'!H210*Control!$C$9</f>
        <v>35.6</v>
      </c>
      <c r="I210" s="12">
        <f>'Wind 1MW'!I210*Control!$C$9</f>
        <v>0</v>
      </c>
      <c r="J210" s="12">
        <f>'Wind 1MW'!J210*Control!$C$9</f>
        <v>0</v>
      </c>
      <c r="K210" s="12">
        <f>'Wind 1MW'!K210*Control!$C$9</f>
        <v>0</v>
      </c>
      <c r="L210" s="12">
        <f>'Wind 1MW'!L210*Control!$C$9</f>
        <v>0</v>
      </c>
      <c r="M210" s="12">
        <f>'Wind 1MW'!M210*Control!$C$9</f>
        <v>0</v>
      </c>
      <c r="N210" s="12">
        <f>'Wind 1MW'!N210*Control!$C$9</f>
        <v>0</v>
      </c>
      <c r="O210" s="12">
        <f>'Wind 1MW'!O210*Control!$C$9</f>
        <v>15.12</v>
      </c>
      <c r="P210" s="12">
        <f>'Wind 1MW'!P210*Control!$C$9</f>
        <v>48.720000000000006</v>
      </c>
      <c r="Q210" s="12">
        <f>'Wind 1MW'!Q210*Control!$C$9</f>
        <v>99.759999999999991</v>
      </c>
      <c r="R210" s="12">
        <f>'Wind 1MW'!R210*Control!$C$9</f>
        <v>155.6</v>
      </c>
      <c r="S210" s="12">
        <f>'Wind 1MW'!S210*Control!$C$9</f>
        <v>213.2</v>
      </c>
      <c r="T210" s="12">
        <f>'Wind 1MW'!T210*Control!$C$9</f>
        <v>281.60000000000002</v>
      </c>
      <c r="U210" s="12">
        <f>'Wind 1MW'!U210*Control!$C$9</f>
        <v>330.08</v>
      </c>
      <c r="V210" s="12">
        <f>'Wind 1MW'!V210*Control!$C$9</f>
        <v>346.23999999999995</v>
      </c>
      <c r="W210" s="12">
        <f>'Wind 1MW'!W210*Control!$C$9</f>
        <v>313.91999999999996</v>
      </c>
      <c r="X210" s="12">
        <f>'Wind 1MW'!X210*Control!$C$9</f>
        <v>330.08</v>
      </c>
      <c r="Y210" s="12">
        <f>'Wind 1MW'!Y210*Control!$C$9</f>
        <v>454.4</v>
      </c>
      <c r="Z210" s="12">
        <f>'Wind 1MW'!Z210*Control!$C$9</f>
        <v>518.24</v>
      </c>
      <c r="AB210" s="7">
        <f t="shared" si="3"/>
        <v>3641.3599999999997</v>
      </c>
    </row>
    <row r="211" spans="2:28" x14ac:dyDescent="0.2">
      <c r="B211" s="6">
        <v>44405</v>
      </c>
      <c r="C211" s="12">
        <f>'Wind 1MW'!C211*Control!$C$9</f>
        <v>497.43999999999994</v>
      </c>
      <c r="D211" s="12">
        <f>'Wind 1MW'!D211*Control!$C$9</f>
        <v>454.4</v>
      </c>
      <c r="E211" s="12">
        <f>'Wind 1MW'!E211*Control!$C$9</f>
        <v>454.4</v>
      </c>
      <c r="F211" s="12">
        <f>'Wind 1MW'!F211*Control!$C$9</f>
        <v>475.52</v>
      </c>
      <c r="G211" s="12">
        <f>'Wind 1MW'!G211*Control!$C$9</f>
        <v>475.52</v>
      </c>
      <c r="H211" s="12">
        <f>'Wind 1MW'!H211*Control!$C$9</f>
        <v>475.52</v>
      </c>
      <c r="I211" s="12">
        <f>'Wind 1MW'!I211*Control!$C$9</f>
        <v>497.43999999999994</v>
      </c>
      <c r="J211" s="12">
        <f>'Wind 1MW'!J211*Control!$C$9</f>
        <v>602.72</v>
      </c>
      <c r="K211" s="12">
        <f>'Wind 1MW'!K211*Control!$C$9</f>
        <v>708.48</v>
      </c>
      <c r="L211" s="12">
        <f>'Wind 1MW'!L211*Control!$C$9</f>
        <v>728.96</v>
      </c>
      <c r="M211" s="12">
        <f>'Wind 1MW'!M211*Control!$C$9</f>
        <v>728.96</v>
      </c>
      <c r="N211" s="12">
        <f>'Wind 1MW'!N211*Control!$C$9</f>
        <v>728.96</v>
      </c>
      <c r="O211" s="12">
        <f>'Wind 1MW'!O211*Control!$C$9</f>
        <v>690.4</v>
      </c>
      <c r="P211" s="12">
        <f>'Wind 1MW'!P211*Control!$C$9</f>
        <v>620.79999999999995</v>
      </c>
      <c r="Q211" s="12">
        <f>'Wind 1MW'!Q211*Control!$C$9</f>
        <v>581.91999999999996</v>
      </c>
      <c r="R211" s="12">
        <f>'Wind 1MW'!R211*Control!$C$9</f>
        <v>536.31999999999994</v>
      </c>
      <c r="S211" s="12">
        <f>'Wind 1MW'!S211*Control!$C$9</f>
        <v>497.43999999999994</v>
      </c>
      <c r="T211" s="12">
        <f>'Wind 1MW'!T211*Control!$C$9</f>
        <v>444.64</v>
      </c>
      <c r="U211" s="12">
        <f>'Wind 1MW'!U211*Control!$C$9</f>
        <v>362.4</v>
      </c>
      <c r="V211" s="12">
        <f>'Wind 1MW'!V211*Control!$C$9</f>
        <v>330.08</v>
      </c>
      <c r="W211" s="12">
        <f>'Wind 1MW'!W211*Control!$C$9</f>
        <v>313.91999999999996</v>
      </c>
      <c r="X211" s="12">
        <f>'Wind 1MW'!X211*Control!$C$9</f>
        <v>313.91999999999996</v>
      </c>
      <c r="Y211" s="12">
        <f>'Wind 1MW'!Y211*Control!$C$9</f>
        <v>281.60000000000002</v>
      </c>
      <c r="Z211" s="12">
        <f>'Wind 1MW'!Z211*Control!$C$9</f>
        <v>240.56000000000003</v>
      </c>
      <c r="AB211" s="7">
        <f t="shared" si="3"/>
        <v>12042.32</v>
      </c>
    </row>
    <row r="212" spans="2:28" x14ac:dyDescent="0.2">
      <c r="B212" s="6">
        <v>44406</v>
      </c>
      <c r="C212" s="12">
        <f>'Wind 1MW'!C212*Control!$C$9</f>
        <v>240.56000000000003</v>
      </c>
      <c r="D212" s="12">
        <f>'Wind 1MW'!D212*Control!$C$9</f>
        <v>267.92000000000007</v>
      </c>
      <c r="E212" s="12">
        <f>'Wind 1MW'!E212*Control!$C$9</f>
        <v>346.23999999999995</v>
      </c>
      <c r="F212" s="12">
        <f>'Wind 1MW'!F212*Control!$C$9</f>
        <v>401.91999999999996</v>
      </c>
      <c r="G212" s="12">
        <f>'Wind 1MW'!G212*Control!$C$9</f>
        <v>444.64</v>
      </c>
      <c r="H212" s="12">
        <f>'Wind 1MW'!H212*Control!$C$9</f>
        <v>444.64</v>
      </c>
      <c r="I212" s="12">
        <f>'Wind 1MW'!I212*Control!$C$9</f>
        <v>454.4</v>
      </c>
      <c r="J212" s="12">
        <f>'Wind 1MW'!J212*Control!$C$9</f>
        <v>518.24</v>
      </c>
      <c r="K212" s="12">
        <f>'Wind 1MW'!K212*Control!$C$9</f>
        <v>560</v>
      </c>
      <c r="L212" s="12">
        <f>'Wind 1MW'!L212*Control!$C$9</f>
        <v>581.91999999999996</v>
      </c>
      <c r="M212" s="12">
        <f>'Wind 1MW'!M212*Control!$C$9</f>
        <v>560</v>
      </c>
      <c r="N212" s="12">
        <f>'Wind 1MW'!N212*Control!$C$9</f>
        <v>536.31999999999994</v>
      </c>
      <c r="O212" s="12">
        <f>'Wind 1MW'!O212*Control!$C$9</f>
        <v>518.24</v>
      </c>
      <c r="P212" s="12">
        <f>'Wind 1MW'!P212*Control!$C$9</f>
        <v>475.52</v>
      </c>
      <c r="Q212" s="12">
        <f>'Wind 1MW'!Q212*Control!$C$9</f>
        <v>423.84</v>
      </c>
      <c r="R212" s="12">
        <f>'Wind 1MW'!R212*Control!$C$9</f>
        <v>362.4</v>
      </c>
      <c r="S212" s="12">
        <f>'Wind 1MW'!S212*Control!$C$9</f>
        <v>297.76</v>
      </c>
      <c r="T212" s="12">
        <f>'Wind 1MW'!T212*Control!$C$9</f>
        <v>240.56000000000003</v>
      </c>
      <c r="U212" s="12">
        <f>'Wind 1MW'!U212*Control!$C$9</f>
        <v>190.16000000000003</v>
      </c>
      <c r="V212" s="12">
        <f>'Wind 1MW'!V212*Control!$C$9</f>
        <v>155.6</v>
      </c>
      <c r="W212" s="12">
        <f>'Wind 1MW'!W212*Control!$C$9</f>
        <v>167.12</v>
      </c>
      <c r="X212" s="12">
        <f>'Wind 1MW'!X212*Control!$C$9</f>
        <v>190.16000000000003</v>
      </c>
      <c r="Y212" s="12">
        <f>'Wind 1MW'!Y212*Control!$C$9</f>
        <v>178.64000000000001</v>
      </c>
      <c r="Z212" s="12">
        <f>'Wind 1MW'!Z212*Control!$C$9</f>
        <v>167.12</v>
      </c>
      <c r="AB212" s="7">
        <f t="shared" si="3"/>
        <v>8723.92</v>
      </c>
    </row>
    <row r="213" spans="2:28" x14ac:dyDescent="0.2">
      <c r="B213" s="6">
        <v>44407</v>
      </c>
      <c r="C213" s="12">
        <f>'Wind 1MW'!C213*Control!$C$9</f>
        <v>155.6</v>
      </c>
      <c r="D213" s="12">
        <f>'Wind 1MW'!D213*Control!$C$9</f>
        <v>146</v>
      </c>
      <c r="E213" s="12">
        <f>'Wind 1MW'!E213*Control!$C$9</f>
        <v>136.4</v>
      </c>
      <c r="F213" s="12">
        <f>'Wind 1MW'!F213*Control!$C$9</f>
        <v>126.8</v>
      </c>
      <c r="G213" s="12">
        <f>'Wind 1MW'!G213*Control!$C$9</f>
        <v>99.759999999999991</v>
      </c>
      <c r="H213" s="12">
        <f>'Wind 1MW'!H213*Control!$C$9</f>
        <v>68.400000000000006</v>
      </c>
      <c r="I213" s="12">
        <f>'Wind 1MW'!I213*Control!$C$9</f>
        <v>35.6</v>
      </c>
      <c r="J213" s="12">
        <f>'Wind 1MW'!J213*Control!$C$9</f>
        <v>15.12</v>
      </c>
      <c r="K213" s="12">
        <f>'Wind 1MW'!K213*Control!$C$9</f>
        <v>0</v>
      </c>
      <c r="L213" s="12">
        <f>'Wind 1MW'!L213*Control!$C$9</f>
        <v>0</v>
      </c>
      <c r="M213" s="12">
        <f>'Wind 1MW'!M213*Control!$C$9</f>
        <v>0</v>
      </c>
      <c r="N213" s="12">
        <f>'Wind 1MW'!N213*Control!$C$9</f>
        <v>20.239999999999998</v>
      </c>
      <c r="O213" s="12">
        <f>'Wind 1MW'!O213*Control!$C$9</f>
        <v>48.720000000000006</v>
      </c>
      <c r="P213" s="12">
        <f>'Wind 1MW'!P213*Control!$C$9</f>
        <v>91.919999999999987</v>
      </c>
      <c r="Q213" s="12">
        <f>'Wind 1MW'!Q213*Control!$C$9</f>
        <v>146</v>
      </c>
      <c r="R213" s="12">
        <f>'Wind 1MW'!R213*Control!$C$9</f>
        <v>190.16000000000003</v>
      </c>
      <c r="S213" s="12">
        <f>'Wind 1MW'!S213*Control!$C$9</f>
        <v>226.88000000000002</v>
      </c>
      <c r="T213" s="12">
        <f>'Wind 1MW'!T213*Control!$C$9</f>
        <v>240.56000000000003</v>
      </c>
      <c r="U213" s="12">
        <f>'Wind 1MW'!U213*Control!$C$9</f>
        <v>240.56000000000003</v>
      </c>
      <c r="V213" s="12">
        <f>'Wind 1MW'!V213*Control!$C$9</f>
        <v>240.56000000000003</v>
      </c>
      <c r="W213" s="12">
        <f>'Wind 1MW'!W213*Control!$C$9</f>
        <v>226.88000000000002</v>
      </c>
      <c r="X213" s="12">
        <f>'Wind 1MW'!X213*Control!$C$9</f>
        <v>226.88000000000002</v>
      </c>
      <c r="Y213" s="12">
        <f>'Wind 1MW'!Y213*Control!$C$9</f>
        <v>226.88000000000002</v>
      </c>
      <c r="Z213" s="12">
        <f>'Wind 1MW'!Z213*Control!$C$9</f>
        <v>254.24000000000007</v>
      </c>
      <c r="AB213" s="7">
        <f t="shared" si="3"/>
        <v>3164.1600000000008</v>
      </c>
    </row>
    <row r="214" spans="2:28" x14ac:dyDescent="0.2">
      <c r="B214" s="6">
        <v>44408</v>
      </c>
      <c r="C214" s="12">
        <f>'Wind 1MW'!C214*Control!$C$9</f>
        <v>281.60000000000002</v>
      </c>
      <c r="D214" s="12">
        <f>'Wind 1MW'!D214*Control!$C$9</f>
        <v>346.23999999999995</v>
      </c>
      <c r="E214" s="12">
        <f>'Wind 1MW'!E214*Control!$C$9</f>
        <v>401.91999999999996</v>
      </c>
      <c r="F214" s="12">
        <f>'Wind 1MW'!F214*Control!$C$9</f>
        <v>401.91999999999996</v>
      </c>
      <c r="G214" s="12">
        <f>'Wind 1MW'!G214*Control!$C$9</f>
        <v>401.91999999999996</v>
      </c>
      <c r="H214" s="12">
        <f>'Wind 1MW'!H214*Control!$C$9</f>
        <v>475.52</v>
      </c>
      <c r="I214" s="12">
        <f>'Wind 1MW'!I214*Control!$C$9</f>
        <v>497.43999999999994</v>
      </c>
      <c r="J214" s="12">
        <f>'Wind 1MW'!J214*Control!$C$9</f>
        <v>497.43999999999994</v>
      </c>
      <c r="K214" s="12">
        <f>'Wind 1MW'!K214*Control!$C$9</f>
        <v>475.52</v>
      </c>
      <c r="L214" s="12">
        <f>'Wind 1MW'!L214*Control!$C$9</f>
        <v>454.4</v>
      </c>
      <c r="M214" s="12">
        <f>'Wind 1MW'!M214*Control!$C$9</f>
        <v>444.64</v>
      </c>
      <c r="N214" s="12">
        <f>'Wind 1MW'!N214*Control!$C$9</f>
        <v>423.84</v>
      </c>
      <c r="O214" s="12">
        <f>'Wind 1MW'!O214*Control!$C$9</f>
        <v>380.8</v>
      </c>
      <c r="P214" s="12">
        <f>'Wind 1MW'!P214*Control!$C$9</f>
        <v>401.91999999999996</v>
      </c>
      <c r="Q214" s="12">
        <f>'Wind 1MW'!Q214*Control!$C$9</f>
        <v>423.84</v>
      </c>
      <c r="R214" s="12">
        <f>'Wind 1MW'!R214*Control!$C$9</f>
        <v>444.64</v>
      </c>
      <c r="S214" s="12">
        <f>'Wind 1MW'!S214*Control!$C$9</f>
        <v>475.52</v>
      </c>
      <c r="T214" s="12">
        <f>'Wind 1MW'!T214*Control!$C$9</f>
        <v>497.43999999999994</v>
      </c>
      <c r="U214" s="12">
        <f>'Wind 1MW'!U214*Control!$C$9</f>
        <v>497.43999999999994</v>
      </c>
      <c r="V214" s="12">
        <f>'Wind 1MW'!V214*Control!$C$9</f>
        <v>475.52</v>
      </c>
      <c r="W214" s="12">
        <f>'Wind 1MW'!W214*Control!$C$9</f>
        <v>497.43999999999994</v>
      </c>
      <c r="X214" s="12">
        <f>'Wind 1MW'!X214*Control!$C$9</f>
        <v>497.43999999999994</v>
      </c>
      <c r="Y214" s="12">
        <f>'Wind 1MW'!Y214*Control!$C$9</f>
        <v>475.52</v>
      </c>
      <c r="Z214" s="12">
        <f>'Wind 1MW'!Z214*Control!$C$9</f>
        <v>454.4</v>
      </c>
      <c r="AB214" s="7">
        <f t="shared" si="3"/>
        <v>10624.320000000002</v>
      </c>
    </row>
    <row r="215" spans="2:28" x14ac:dyDescent="0.2">
      <c r="B215" s="6">
        <v>44409</v>
      </c>
      <c r="C215" s="12">
        <f>'Wind 1MW'!C215*Control!$C$9</f>
        <v>423.84</v>
      </c>
      <c r="D215" s="12">
        <f>'Wind 1MW'!D215*Control!$C$9</f>
        <v>401.91999999999996</v>
      </c>
      <c r="E215" s="12">
        <f>'Wind 1MW'!E215*Control!$C$9</f>
        <v>401.91999999999996</v>
      </c>
      <c r="F215" s="12">
        <f>'Wind 1MW'!F215*Control!$C$9</f>
        <v>423.84</v>
      </c>
      <c r="G215" s="12">
        <f>'Wind 1MW'!G215*Control!$C$9</f>
        <v>423.84</v>
      </c>
      <c r="H215" s="12">
        <f>'Wind 1MW'!H215*Control!$C$9</f>
        <v>380.8</v>
      </c>
      <c r="I215" s="12">
        <f>'Wind 1MW'!I215*Control!$C$9</f>
        <v>401.91999999999996</v>
      </c>
      <c r="J215" s="12">
        <f>'Wind 1MW'!J215*Control!$C$9</f>
        <v>380.8</v>
      </c>
      <c r="K215" s="12">
        <f>'Wind 1MW'!K215*Control!$C$9</f>
        <v>346.23999999999995</v>
      </c>
      <c r="L215" s="12">
        <f>'Wind 1MW'!L215*Control!$C$9</f>
        <v>297.76</v>
      </c>
      <c r="M215" s="12">
        <f>'Wind 1MW'!M215*Control!$C$9</f>
        <v>254.24000000000007</v>
      </c>
      <c r="N215" s="12">
        <f>'Wind 1MW'!N215*Control!$C$9</f>
        <v>226.88000000000002</v>
      </c>
      <c r="O215" s="12">
        <f>'Wind 1MW'!O215*Control!$C$9</f>
        <v>213.2</v>
      </c>
      <c r="P215" s="12">
        <f>'Wind 1MW'!P215*Control!$C$9</f>
        <v>201.68</v>
      </c>
      <c r="Q215" s="12">
        <f>'Wind 1MW'!Q215*Control!$C$9</f>
        <v>213.2</v>
      </c>
      <c r="R215" s="12">
        <f>'Wind 1MW'!R215*Control!$C$9</f>
        <v>240.56000000000003</v>
      </c>
      <c r="S215" s="12">
        <f>'Wind 1MW'!S215*Control!$C$9</f>
        <v>281.60000000000002</v>
      </c>
      <c r="T215" s="12">
        <f>'Wind 1MW'!T215*Control!$C$9</f>
        <v>297.76</v>
      </c>
      <c r="U215" s="12">
        <f>'Wind 1MW'!U215*Control!$C$9</f>
        <v>281.60000000000002</v>
      </c>
      <c r="V215" s="12">
        <f>'Wind 1MW'!V215*Control!$C$9</f>
        <v>240.56000000000003</v>
      </c>
      <c r="W215" s="12">
        <f>'Wind 1MW'!W215*Control!$C$9</f>
        <v>178.64000000000001</v>
      </c>
      <c r="X215" s="12">
        <f>'Wind 1MW'!X215*Control!$C$9</f>
        <v>136.4</v>
      </c>
      <c r="Y215" s="12">
        <f>'Wind 1MW'!Y215*Control!$C$9</f>
        <v>99.759999999999991</v>
      </c>
      <c r="Z215" s="12">
        <f>'Wind 1MW'!Z215*Control!$C$9</f>
        <v>84.08</v>
      </c>
      <c r="AB215" s="7">
        <f t="shared" si="3"/>
        <v>6833.0400000000018</v>
      </c>
    </row>
    <row r="216" spans="2:28" x14ac:dyDescent="0.2">
      <c r="B216" s="6">
        <v>44410</v>
      </c>
      <c r="C216" s="12">
        <f>'Wind 1MW'!C216*Control!$C$9</f>
        <v>76.239999999999995</v>
      </c>
      <c r="D216" s="12">
        <f>'Wind 1MW'!D216*Control!$C$9</f>
        <v>84.08</v>
      </c>
      <c r="E216" s="12">
        <f>'Wind 1MW'!E216*Control!$C$9</f>
        <v>84.08</v>
      </c>
      <c r="F216" s="12">
        <f>'Wind 1MW'!F216*Control!$C$9</f>
        <v>84.08</v>
      </c>
      <c r="G216" s="12">
        <f>'Wind 1MW'!G216*Control!$C$9</f>
        <v>68.400000000000006</v>
      </c>
      <c r="H216" s="12">
        <f>'Wind 1MW'!H216*Control!$C$9</f>
        <v>42.160000000000004</v>
      </c>
      <c r="I216" s="12">
        <f>'Wind 1MW'!I216*Control!$C$9</f>
        <v>20.239999999999998</v>
      </c>
      <c r="J216" s="12">
        <f>'Wind 1MW'!J216*Control!$C$9</f>
        <v>0</v>
      </c>
      <c r="K216" s="12">
        <f>'Wind 1MW'!K216*Control!$C$9</f>
        <v>0</v>
      </c>
      <c r="L216" s="12">
        <f>'Wind 1MW'!L216*Control!$C$9</f>
        <v>0</v>
      </c>
      <c r="M216" s="12">
        <f>'Wind 1MW'!M216*Control!$C$9</f>
        <v>0</v>
      </c>
      <c r="N216" s="12">
        <f>'Wind 1MW'!N216*Control!$C$9</f>
        <v>0</v>
      </c>
      <c r="O216" s="12">
        <f>'Wind 1MW'!O216*Control!$C$9</f>
        <v>0</v>
      </c>
      <c r="P216" s="12">
        <f>'Wind 1MW'!P216*Control!$C$9</f>
        <v>0</v>
      </c>
      <c r="Q216" s="12">
        <f>'Wind 1MW'!Q216*Control!$C$9</f>
        <v>0</v>
      </c>
      <c r="R216" s="12">
        <f>'Wind 1MW'!R216*Control!$C$9</f>
        <v>0</v>
      </c>
      <c r="S216" s="12">
        <f>'Wind 1MW'!S216*Control!$C$9</f>
        <v>0</v>
      </c>
      <c r="T216" s="12">
        <f>'Wind 1MW'!T216*Control!$C$9</f>
        <v>0</v>
      </c>
      <c r="U216" s="12">
        <f>'Wind 1MW'!U216*Control!$C$9</f>
        <v>0</v>
      </c>
      <c r="V216" s="12">
        <f>'Wind 1MW'!V216*Control!$C$9</f>
        <v>25.359999999999996</v>
      </c>
      <c r="W216" s="12">
        <f>'Wind 1MW'!W216*Control!$C$9</f>
        <v>61.840000000000011</v>
      </c>
      <c r="X216" s="12">
        <f>'Wind 1MW'!X216*Control!$C$9</f>
        <v>76.239999999999995</v>
      </c>
      <c r="Y216" s="12">
        <f>'Wind 1MW'!Y216*Control!$C$9</f>
        <v>68.400000000000006</v>
      </c>
      <c r="Z216" s="12">
        <f>'Wind 1MW'!Z216*Control!$C$9</f>
        <v>55.280000000000008</v>
      </c>
      <c r="AB216" s="7">
        <f t="shared" si="3"/>
        <v>746.4</v>
      </c>
    </row>
    <row r="217" spans="2:28" x14ac:dyDescent="0.2">
      <c r="B217" s="6">
        <v>44411</v>
      </c>
      <c r="C217" s="12">
        <f>'Wind 1MW'!C217*Control!$C$9</f>
        <v>35.6</v>
      </c>
      <c r="D217" s="12">
        <f>'Wind 1MW'!D217*Control!$C$9</f>
        <v>30.479999999999997</v>
      </c>
      <c r="E217" s="12">
        <f>'Wind 1MW'!E217*Control!$C$9</f>
        <v>20.239999999999998</v>
      </c>
      <c r="F217" s="12">
        <f>'Wind 1MW'!F217*Control!$C$9</f>
        <v>0</v>
      </c>
      <c r="G217" s="12">
        <f>'Wind 1MW'!G217*Control!$C$9</f>
        <v>0</v>
      </c>
      <c r="H217" s="12">
        <f>'Wind 1MW'!H217*Control!$C$9</f>
        <v>0</v>
      </c>
      <c r="I217" s="12">
        <f>'Wind 1MW'!I217*Control!$C$9</f>
        <v>0</v>
      </c>
      <c r="J217" s="12">
        <f>'Wind 1MW'!J217*Control!$C$9</f>
        <v>0</v>
      </c>
      <c r="K217" s="12">
        <f>'Wind 1MW'!K217*Control!$C$9</f>
        <v>0</v>
      </c>
      <c r="L217" s="12">
        <f>'Wind 1MW'!L217*Control!$C$9</f>
        <v>0</v>
      </c>
      <c r="M217" s="12">
        <f>'Wind 1MW'!M217*Control!$C$9</f>
        <v>0</v>
      </c>
      <c r="N217" s="12">
        <f>'Wind 1MW'!N217*Control!$C$9</f>
        <v>0</v>
      </c>
      <c r="O217" s="12">
        <f>'Wind 1MW'!O217*Control!$C$9</f>
        <v>0</v>
      </c>
      <c r="P217" s="12">
        <f>'Wind 1MW'!P217*Control!$C$9</f>
        <v>0</v>
      </c>
      <c r="Q217" s="12">
        <f>'Wind 1MW'!Q217*Control!$C$9</f>
        <v>0</v>
      </c>
      <c r="R217" s="12">
        <f>'Wind 1MW'!R217*Control!$C$9</f>
        <v>0</v>
      </c>
      <c r="S217" s="12">
        <f>'Wind 1MW'!S217*Control!$C$9</f>
        <v>0</v>
      </c>
      <c r="T217" s="12">
        <f>'Wind 1MW'!T217*Control!$C$9</f>
        <v>0</v>
      </c>
      <c r="U217" s="12">
        <f>'Wind 1MW'!U217*Control!$C$9</f>
        <v>0</v>
      </c>
      <c r="V217" s="12">
        <f>'Wind 1MW'!V217*Control!$C$9</f>
        <v>0</v>
      </c>
      <c r="W217" s="12">
        <f>'Wind 1MW'!W217*Control!$C$9</f>
        <v>0</v>
      </c>
      <c r="X217" s="12">
        <f>'Wind 1MW'!X217*Control!$C$9</f>
        <v>0</v>
      </c>
      <c r="Y217" s="12">
        <f>'Wind 1MW'!Y217*Control!$C$9</f>
        <v>0</v>
      </c>
      <c r="Z217" s="12">
        <f>'Wind 1MW'!Z217*Control!$C$9</f>
        <v>0</v>
      </c>
      <c r="AB217" s="7">
        <f t="shared" si="3"/>
        <v>86.32</v>
      </c>
    </row>
    <row r="218" spans="2:28" x14ac:dyDescent="0.2">
      <c r="B218" s="6">
        <v>44412</v>
      </c>
      <c r="C218" s="12">
        <f>'Wind 1MW'!C218*Control!$C$9</f>
        <v>0</v>
      </c>
      <c r="D218" s="12">
        <f>'Wind 1MW'!D218*Control!$C$9</f>
        <v>0</v>
      </c>
      <c r="E218" s="12">
        <f>'Wind 1MW'!E218*Control!$C$9</f>
        <v>0</v>
      </c>
      <c r="F218" s="12">
        <f>'Wind 1MW'!F218*Control!$C$9</f>
        <v>10</v>
      </c>
      <c r="G218" s="12">
        <f>'Wind 1MW'!G218*Control!$C$9</f>
        <v>25.359999999999996</v>
      </c>
      <c r="H218" s="12">
        <f>'Wind 1MW'!H218*Control!$C$9</f>
        <v>42.160000000000004</v>
      </c>
      <c r="I218" s="12">
        <f>'Wind 1MW'!I218*Control!$C$9</f>
        <v>42.160000000000004</v>
      </c>
      <c r="J218" s="12">
        <f>'Wind 1MW'!J218*Control!$C$9</f>
        <v>48.720000000000006</v>
      </c>
      <c r="K218" s="12">
        <f>'Wind 1MW'!K218*Control!$C$9</f>
        <v>61.840000000000011</v>
      </c>
      <c r="L218" s="12">
        <f>'Wind 1MW'!L218*Control!$C$9</f>
        <v>76.239999999999995</v>
      </c>
      <c r="M218" s="12">
        <f>'Wind 1MW'!M218*Control!$C$9</f>
        <v>84.08</v>
      </c>
      <c r="N218" s="12">
        <f>'Wind 1MW'!N218*Control!$C$9</f>
        <v>99.759999999999991</v>
      </c>
      <c r="O218" s="12">
        <f>'Wind 1MW'!O218*Control!$C$9</f>
        <v>99.759999999999991</v>
      </c>
      <c r="P218" s="12">
        <f>'Wind 1MW'!P218*Control!$C$9</f>
        <v>68.400000000000006</v>
      </c>
      <c r="Q218" s="12">
        <f>'Wind 1MW'!Q218*Control!$C$9</f>
        <v>35.6</v>
      </c>
      <c r="R218" s="12">
        <f>'Wind 1MW'!R218*Control!$C$9</f>
        <v>20.239999999999998</v>
      </c>
      <c r="S218" s="12">
        <f>'Wind 1MW'!S218*Control!$C$9</f>
        <v>0</v>
      </c>
      <c r="T218" s="12">
        <f>'Wind 1MW'!T218*Control!$C$9</f>
        <v>0</v>
      </c>
      <c r="U218" s="12">
        <f>'Wind 1MW'!U218*Control!$C$9</f>
        <v>0</v>
      </c>
      <c r="V218" s="12">
        <f>'Wind 1MW'!V218*Control!$C$9</f>
        <v>20.239999999999998</v>
      </c>
      <c r="W218" s="12">
        <f>'Wind 1MW'!W218*Control!$C$9</f>
        <v>76.239999999999995</v>
      </c>
      <c r="X218" s="12">
        <f>'Wind 1MW'!X218*Control!$C$9</f>
        <v>117.2</v>
      </c>
      <c r="Y218" s="12">
        <f>'Wind 1MW'!Y218*Control!$C$9</f>
        <v>126.8</v>
      </c>
      <c r="Z218" s="12">
        <f>'Wind 1MW'!Z218*Control!$C$9</f>
        <v>126.8</v>
      </c>
      <c r="AB218" s="7">
        <f t="shared" si="3"/>
        <v>1181.5999999999999</v>
      </c>
    </row>
    <row r="219" spans="2:28" x14ac:dyDescent="0.2">
      <c r="B219" s="6">
        <v>44413</v>
      </c>
      <c r="C219" s="12">
        <f>'Wind 1MW'!C219*Control!$C$9</f>
        <v>136.4</v>
      </c>
      <c r="D219" s="12">
        <f>'Wind 1MW'!D219*Control!$C$9</f>
        <v>167.12</v>
      </c>
      <c r="E219" s="12">
        <f>'Wind 1MW'!E219*Control!$C$9</f>
        <v>190.16000000000003</v>
      </c>
      <c r="F219" s="12">
        <f>'Wind 1MW'!F219*Control!$C$9</f>
        <v>201.68</v>
      </c>
      <c r="G219" s="12">
        <f>'Wind 1MW'!G219*Control!$C$9</f>
        <v>254.24000000000007</v>
      </c>
      <c r="H219" s="12">
        <f>'Wind 1MW'!H219*Control!$C$9</f>
        <v>267.92000000000007</v>
      </c>
      <c r="I219" s="12">
        <f>'Wind 1MW'!I219*Control!$C$9</f>
        <v>254.24000000000007</v>
      </c>
      <c r="J219" s="12">
        <f>'Wind 1MW'!J219*Control!$C$9</f>
        <v>281.60000000000002</v>
      </c>
      <c r="K219" s="12">
        <f>'Wind 1MW'!K219*Control!$C$9</f>
        <v>362.4</v>
      </c>
      <c r="L219" s="12">
        <f>'Wind 1MW'!L219*Control!$C$9</f>
        <v>346.23999999999995</v>
      </c>
      <c r="M219" s="12">
        <f>'Wind 1MW'!M219*Control!$C$9</f>
        <v>362.4</v>
      </c>
      <c r="N219" s="12">
        <f>'Wind 1MW'!N219*Control!$C$9</f>
        <v>423.84</v>
      </c>
      <c r="O219" s="12">
        <f>'Wind 1MW'!O219*Control!$C$9</f>
        <v>497.43999999999994</v>
      </c>
      <c r="P219" s="12">
        <f>'Wind 1MW'!P219*Control!$C$9</f>
        <v>560</v>
      </c>
      <c r="Q219" s="12">
        <f>'Wind 1MW'!Q219*Control!$C$9</f>
        <v>620.79999999999995</v>
      </c>
      <c r="R219" s="12">
        <f>'Wind 1MW'!R219*Control!$C$9</f>
        <v>728.96</v>
      </c>
      <c r="S219" s="12">
        <f>'Wind 1MW'!S219*Control!$C$9</f>
        <v>817.04000000000008</v>
      </c>
      <c r="T219" s="12">
        <f>'Wind 1MW'!T219*Control!$C$9</f>
        <v>892.31999999999994</v>
      </c>
      <c r="U219" s="12">
        <f>'Wind 1MW'!U219*Control!$C$9</f>
        <v>966.4</v>
      </c>
      <c r="V219" s="12">
        <f>'Wind 1MW'!V219*Control!$C$9</f>
        <v>971.28</v>
      </c>
      <c r="W219" s="12">
        <f>'Wind 1MW'!W219*Control!$C$9</f>
        <v>926.4</v>
      </c>
      <c r="X219" s="12">
        <f>'Wind 1MW'!X219*Control!$C$9</f>
        <v>926.4</v>
      </c>
      <c r="Y219" s="12">
        <f>'Wind 1MW'!Y219*Control!$C$9</f>
        <v>939.28</v>
      </c>
      <c r="Z219" s="12">
        <f>'Wind 1MW'!Z219*Control!$C$9</f>
        <v>971.28</v>
      </c>
      <c r="AB219" s="7">
        <f t="shared" si="3"/>
        <v>13065.840000000002</v>
      </c>
    </row>
    <row r="220" spans="2:28" x14ac:dyDescent="0.2">
      <c r="B220" s="6">
        <v>44414</v>
      </c>
      <c r="C220" s="12">
        <f>'Wind 1MW'!C220*Control!$C$9</f>
        <v>934.4</v>
      </c>
      <c r="D220" s="12">
        <f>'Wind 1MW'!D220*Control!$C$9</f>
        <v>892.31999999999994</v>
      </c>
      <c r="E220" s="12">
        <f>'Wind 1MW'!E220*Control!$C$9</f>
        <v>939.28</v>
      </c>
      <c r="F220" s="12">
        <f>'Wind 1MW'!F220*Control!$C$9</f>
        <v>966.4</v>
      </c>
      <c r="G220" s="12">
        <f>'Wind 1MW'!G220*Control!$C$9</f>
        <v>892.31999999999994</v>
      </c>
      <c r="H220" s="12">
        <f>'Wind 1MW'!H220*Control!$C$9</f>
        <v>892.31999999999994</v>
      </c>
      <c r="I220" s="12">
        <f>'Wind 1MW'!I220*Control!$C$9</f>
        <v>939.28</v>
      </c>
      <c r="J220" s="12">
        <f>'Wind 1MW'!J220*Control!$C$9</f>
        <v>990.8</v>
      </c>
      <c r="K220" s="12">
        <f>'Wind 1MW'!K220*Control!$C$9</f>
        <v>1006.8800000000001</v>
      </c>
      <c r="L220" s="12">
        <f>'Wind 1MW'!L220*Control!$C$9</f>
        <v>1011.36</v>
      </c>
      <c r="M220" s="12">
        <f>'Wind 1MW'!M220*Control!$C$9</f>
        <v>1012</v>
      </c>
      <c r="N220" s="12">
        <f>'Wind 1MW'!N220*Control!$C$9</f>
        <v>1012</v>
      </c>
      <c r="O220" s="12">
        <f>'Wind 1MW'!O220*Control!$C$9</f>
        <v>1011.36</v>
      </c>
      <c r="P220" s="12">
        <f>'Wind 1MW'!P220*Control!$C$9</f>
        <v>1011.36</v>
      </c>
      <c r="Q220" s="12">
        <f>'Wind 1MW'!Q220*Control!$C$9</f>
        <v>1012</v>
      </c>
      <c r="R220" s="12">
        <f>'Wind 1MW'!R220*Control!$C$9</f>
        <v>1012</v>
      </c>
      <c r="S220" s="12">
        <f>'Wind 1MW'!S220*Control!$C$9</f>
        <v>1006.8800000000001</v>
      </c>
      <c r="T220" s="12">
        <f>'Wind 1MW'!T220*Control!$C$9</f>
        <v>975.36</v>
      </c>
      <c r="U220" s="12">
        <f>'Wind 1MW'!U220*Control!$C$9</f>
        <v>926.4</v>
      </c>
      <c r="V220" s="12">
        <f>'Wind 1MW'!V220*Control!$C$9</f>
        <v>884.4799999999999</v>
      </c>
      <c r="W220" s="12">
        <f>'Wind 1MW'!W220*Control!$C$9</f>
        <v>817.04000000000008</v>
      </c>
      <c r="X220" s="12">
        <f>'Wind 1MW'!X220*Control!$C$9</f>
        <v>812.16000000000008</v>
      </c>
      <c r="Y220" s="12">
        <f>'Wind 1MW'!Y220*Control!$C$9</f>
        <v>804.16000000000008</v>
      </c>
      <c r="Z220" s="12">
        <f>'Wind 1MW'!Z220*Control!$C$9</f>
        <v>817.04000000000008</v>
      </c>
      <c r="AB220" s="7">
        <f t="shared" si="3"/>
        <v>22579.600000000006</v>
      </c>
    </row>
    <row r="221" spans="2:28" x14ac:dyDescent="0.2">
      <c r="B221" s="6">
        <v>44415</v>
      </c>
      <c r="C221" s="12">
        <f>'Wind 1MW'!C221*Control!$C$9</f>
        <v>884.4799999999999</v>
      </c>
      <c r="D221" s="12">
        <f>'Wind 1MW'!D221*Control!$C$9</f>
        <v>884.4799999999999</v>
      </c>
      <c r="E221" s="12">
        <f>'Wind 1MW'!E221*Control!$C$9</f>
        <v>876.4799999999999</v>
      </c>
      <c r="F221" s="12">
        <f>'Wind 1MW'!F221*Control!$C$9</f>
        <v>804.16000000000008</v>
      </c>
      <c r="G221" s="12">
        <f>'Wind 1MW'!G221*Control!$C$9</f>
        <v>728.96</v>
      </c>
      <c r="H221" s="12">
        <f>'Wind 1MW'!H221*Control!$C$9</f>
        <v>633.28</v>
      </c>
      <c r="I221" s="12">
        <f>'Wind 1MW'!I221*Control!$C$9</f>
        <v>497.43999999999994</v>
      </c>
      <c r="J221" s="12">
        <f>'Wind 1MW'!J221*Control!$C$9</f>
        <v>401.91999999999996</v>
      </c>
      <c r="K221" s="12">
        <f>'Wind 1MW'!K221*Control!$C$9</f>
        <v>346.23999999999995</v>
      </c>
      <c r="L221" s="12">
        <f>'Wind 1MW'!L221*Control!$C$9</f>
        <v>346.23999999999995</v>
      </c>
      <c r="M221" s="12">
        <f>'Wind 1MW'!M221*Control!$C$9</f>
        <v>423.84</v>
      </c>
      <c r="N221" s="12">
        <f>'Wind 1MW'!N221*Control!$C$9</f>
        <v>536.31999999999994</v>
      </c>
      <c r="O221" s="12">
        <f>'Wind 1MW'!O221*Control!$C$9</f>
        <v>690.4</v>
      </c>
      <c r="P221" s="12">
        <f>'Wind 1MW'!P221*Control!$C$9</f>
        <v>728.96</v>
      </c>
      <c r="Q221" s="12">
        <f>'Wind 1MW'!Q221*Control!$C$9</f>
        <v>804.16000000000008</v>
      </c>
      <c r="R221" s="12">
        <f>'Wind 1MW'!R221*Control!$C$9</f>
        <v>804.16000000000008</v>
      </c>
      <c r="S221" s="12">
        <f>'Wind 1MW'!S221*Control!$C$9</f>
        <v>791.68000000000006</v>
      </c>
      <c r="T221" s="12">
        <f>'Wind 1MW'!T221*Control!$C$9</f>
        <v>728.96</v>
      </c>
      <c r="U221" s="12">
        <f>'Wind 1MW'!U221*Control!$C$9</f>
        <v>690.4</v>
      </c>
      <c r="V221" s="12">
        <f>'Wind 1MW'!V221*Control!$C$9</f>
        <v>708.48</v>
      </c>
      <c r="W221" s="12">
        <f>'Wind 1MW'!W221*Control!$C$9</f>
        <v>690.4</v>
      </c>
      <c r="X221" s="12">
        <f>'Wind 1MW'!X221*Control!$C$9</f>
        <v>669.6</v>
      </c>
      <c r="Y221" s="12">
        <f>'Wind 1MW'!Y221*Control!$C$9</f>
        <v>602.72</v>
      </c>
      <c r="Z221" s="12">
        <f>'Wind 1MW'!Z221*Control!$C$9</f>
        <v>581.91999999999996</v>
      </c>
      <c r="AB221" s="7">
        <f t="shared" si="3"/>
        <v>15855.679999999995</v>
      </c>
    </row>
    <row r="222" spans="2:28" x14ac:dyDescent="0.2">
      <c r="B222" s="6">
        <v>44416</v>
      </c>
      <c r="C222" s="12">
        <f>'Wind 1MW'!C222*Control!$C$9</f>
        <v>536.31999999999994</v>
      </c>
      <c r="D222" s="12">
        <f>'Wind 1MW'!D222*Control!$C$9</f>
        <v>497.43999999999994</v>
      </c>
      <c r="E222" s="12">
        <f>'Wind 1MW'!E222*Control!$C$9</f>
        <v>475.52</v>
      </c>
      <c r="F222" s="12">
        <f>'Wind 1MW'!F222*Control!$C$9</f>
        <v>454.4</v>
      </c>
      <c r="G222" s="12">
        <f>'Wind 1MW'!G222*Control!$C$9</f>
        <v>444.64</v>
      </c>
      <c r="H222" s="12">
        <f>'Wind 1MW'!H222*Control!$C$9</f>
        <v>380.8</v>
      </c>
      <c r="I222" s="12">
        <f>'Wind 1MW'!I222*Control!$C$9</f>
        <v>297.76</v>
      </c>
      <c r="J222" s="12">
        <f>'Wind 1MW'!J222*Control!$C$9</f>
        <v>330.08</v>
      </c>
      <c r="K222" s="12">
        <f>'Wind 1MW'!K222*Control!$C$9</f>
        <v>346.23999999999995</v>
      </c>
      <c r="L222" s="12">
        <f>'Wind 1MW'!L222*Control!$C$9</f>
        <v>330.08</v>
      </c>
      <c r="M222" s="12">
        <f>'Wind 1MW'!M222*Control!$C$9</f>
        <v>297.76</v>
      </c>
      <c r="N222" s="12">
        <f>'Wind 1MW'!N222*Control!$C$9</f>
        <v>267.92000000000007</v>
      </c>
      <c r="O222" s="12">
        <f>'Wind 1MW'!O222*Control!$C$9</f>
        <v>226.88000000000002</v>
      </c>
      <c r="P222" s="12">
        <f>'Wind 1MW'!P222*Control!$C$9</f>
        <v>178.64000000000001</v>
      </c>
      <c r="Q222" s="12">
        <f>'Wind 1MW'!Q222*Control!$C$9</f>
        <v>136.4</v>
      </c>
      <c r="R222" s="12">
        <f>'Wind 1MW'!R222*Control!$C$9</f>
        <v>117.2</v>
      </c>
      <c r="S222" s="12">
        <f>'Wind 1MW'!S222*Control!$C$9</f>
        <v>107.6</v>
      </c>
      <c r="T222" s="12">
        <f>'Wind 1MW'!T222*Control!$C$9</f>
        <v>99.759999999999991</v>
      </c>
      <c r="U222" s="12">
        <f>'Wind 1MW'!U222*Control!$C$9</f>
        <v>91.919999999999987</v>
      </c>
      <c r="V222" s="12">
        <f>'Wind 1MW'!V222*Control!$C$9</f>
        <v>84.08</v>
      </c>
      <c r="W222" s="12">
        <f>'Wind 1MW'!W222*Control!$C$9</f>
        <v>76.239999999999995</v>
      </c>
      <c r="X222" s="12">
        <f>'Wind 1MW'!X222*Control!$C$9</f>
        <v>48.720000000000006</v>
      </c>
      <c r="Y222" s="12">
        <f>'Wind 1MW'!Y222*Control!$C$9</f>
        <v>30.479999999999997</v>
      </c>
      <c r="Z222" s="12">
        <f>'Wind 1MW'!Z222*Control!$C$9</f>
        <v>35.6</v>
      </c>
      <c r="AB222" s="7">
        <f t="shared" si="3"/>
        <v>5892.4800000000005</v>
      </c>
    </row>
    <row r="223" spans="2:28" x14ac:dyDescent="0.2">
      <c r="B223" s="6">
        <v>44417</v>
      </c>
      <c r="C223" s="12">
        <f>'Wind 1MW'!C223*Control!$C$9</f>
        <v>55.280000000000008</v>
      </c>
      <c r="D223" s="12">
        <f>'Wind 1MW'!D223*Control!$C$9</f>
        <v>84.08</v>
      </c>
      <c r="E223" s="12">
        <f>'Wind 1MW'!E223*Control!$C$9</f>
        <v>107.6</v>
      </c>
      <c r="F223" s="12">
        <f>'Wind 1MW'!F223*Control!$C$9</f>
        <v>126.8</v>
      </c>
      <c r="G223" s="12">
        <f>'Wind 1MW'!G223*Control!$C$9</f>
        <v>136.4</v>
      </c>
      <c r="H223" s="12">
        <f>'Wind 1MW'!H223*Control!$C$9</f>
        <v>146</v>
      </c>
      <c r="I223" s="12">
        <f>'Wind 1MW'!I223*Control!$C$9</f>
        <v>126.8</v>
      </c>
      <c r="J223" s="12">
        <f>'Wind 1MW'!J223*Control!$C$9</f>
        <v>107.6</v>
      </c>
      <c r="K223" s="12">
        <f>'Wind 1MW'!K223*Control!$C$9</f>
        <v>99.759999999999991</v>
      </c>
      <c r="L223" s="12">
        <f>'Wind 1MW'!L223*Control!$C$9</f>
        <v>76.239999999999995</v>
      </c>
      <c r="M223" s="12">
        <f>'Wind 1MW'!M223*Control!$C$9</f>
        <v>68.400000000000006</v>
      </c>
      <c r="N223" s="12">
        <f>'Wind 1MW'!N223*Control!$C$9</f>
        <v>68.400000000000006</v>
      </c>
      <c r="O223" s="12">
        <f>'Wind 1MW'!O223*Control!$C$9</f>
        <v>61.840000000000011</v>
      </c>
      <c r="P223" s="12">
        <f>'Wind 1MW'!P223*Control!$C$9</f>
        <v>68.400000000000006</v>
      </c>
      <c r="Q223" s="12">
        <f>'Wind 1MW'!Q223*Control!$C$9</f>
        <v>76.239999999999995</v>
      </c>
      <c r="R223" s="12">
        <f>'Wind 1MW'!R223*Control!$C$9</f>
        <v>91.919999999999987</v>
      </c>
      <c r="S223" s="12">
        <f>'Wind 1MW'!S223*Control!$C$9</f>
        <v>107.6</v>
      </c>
      <c r="T223" s="12">
        <f>'Wind 1MW'!T223*Control!$C$9</f>
        <v>146</v>
      </c>
      <c r="U223" s="12">
        <f>'Wind 1MW'!U223*Control!$C$9</f>
        <v>155.6</v>
      </c>
      <c r="V223" s="12">
        <f>'Wind 1MW'!V223*Control!$C$9</f>
        <v>155.6</v>
      </c>
      <c r="W223" s="12">
        <f>'Wind 1MW'!W223*Control!$C$9</f>
        <v>178.64000000000001</v>
      </c>
      <c r="X223" s="12">
        <f>'Wind 1MW'!X223*Control!$C$9</f>
        <v>190.16000000000003</v>
      </c>
      <c r="Y223" s="12">
        <f>'Wind 1MW'!Y223*Control!$C$9</f>
        <v>213.2</v>
      </c>
      <c r="Z223" s="12">
        <f>'Wind 1MW'!Z223*Control!$C$9</f>
        <v>213.2</v>
      </c>
      <c r="AB223" s="7">
        <f t="shared" si="3"/>
        <v>2861.7599999999993</v>
      </c>
    </row>
    <row r="224" spans="2:28" x14ac:dyDescent="0.2">
      <c r="B224" s="6">
        <v>44418</v>
      </c>
      <c r="C224" s="12">
        <f>'Wind 1MW'!C224*Control!$C$9</f>
        <v>213.2</v>
      </c>
      <c r="D224" s="12">
        <f>'Wind 1MW'!D224*Control!$C$9</f>
        <v>201.68</v>
      </c>
      <c r="E224" s="12">
        <f>'Wind 1MW'!E224*Control!$C$9</f>
        <v>190.16000000000003</v>
      </c>
      <c r="F224" s="12">
        <f>'Wind 1MW'!F224*Control!$C$9</f>
        <v>155.6</v>
      </c>
      <c r="G224" s="12">
        <f>'Wind 1MW'!G224*Control!$C$9</f>
        <v>117.2</v>
      </c>
      <c r="H224" s="12">
        <f>'Wind 1MW'!H224*Control!$C$9</f>
        <v>91.919999999999987</v>
      </c>
      <c r="I224" s="12">
        <f>'Wind 1MW'!I224*Control!$C$9</f>
        <v>61.840000000000011</v>
      </c>
      <c r="J224" s="12">
        <f>'Wind 1MW'!J224*Control!$C$9</f>
        <v>48.720000000000006</v>
      </c>
      <c r="K224" s="12">
        <f>'Wind 1MW'!K224*Control!$C$9</f>
        <v>35.6</v>
      </c>
      <c r="L224" s="12">
        <f>'Wind 1MW'!L224*Control!$C$9</f>
        <v>30.479999999999997</v>
      </c>
      <c r="M224" s="12">
        <f>'Wind 1MW'!M224*Control!$C$9</f>
        <v>25.359999999999996</v>
      </c>
      <c r="N224" s="12">
        <f>'Wind 1MW'!N224*Control!$C$9</f>
        <v>15.12</v>
      </c>
      <c r="O224" s="12">
        <f>'Wind 1MW'!O224*Control!$C$9</f>
        <v>0</v>
      </c>
      <c r="P224" s="12">
        <f>'Wind 1MW'!P224*Control!$C$9</f>
        <v>0</v>
      </c>
      <c r="Q224" s="12">
        <f>'Wind 1MW'!Q224*Control!$C$9</f>
        <v>0</v>
      </c>
      <c r="R224" s="12">
        <f>'Wind 1MW'!R224*Control!$C$9</f>
        <v>0</v>
      </c>
      <c r="S224" s="12">
        <f>'Wind 1MW'!S224*Control!$C$9</f>
        <v>0</v>
      </c>
      <c r="T224" s="12">
        <f>'Wind 1MW'!T224*Control!$C$9</f>
        <v>0</v>
      </c>
      <c r="U224" s="12">
        <f>'Wind 1MW'!U224*Control!$C$9</f>
        <v>0</v>
      </c>
      <c r="V224" s="12">
        <f>'Wind 1MW'!V224*Control!$C$9</f>
        <v>0</v>
      </c>
      <c r="W224" s="12">
        <f>'Wind 1MW'!W224*Control!$C$9</f>
        <v>0</v>
      </c>
      <c r="X224" s="12">
        <f>'Wind 1MW'!X224*Control!$C$9</f>
        <v>0</v>
      </c>
      <c r="Y224" s="12">
        <f>'Wind 1MW'!Y224*Control!$C$9</f>
        <v>30.479999999999997</v>
      </c>
      <c r="Z224" s="12">
        <f>'Wind 1MW'!Z224*Control!$C$9</f>
        <v>61.840000000000011</v>
      </c>
      <c r="AB224" s="7">
        <f t="shared" si="3"/>
        <v>1279.1999999999996</v>
      </c>
    </row>
    <row r="225" spans="2:28" x14ac:dyDescent="0.2">
      <c r="B225" s="6">
        <v>44419</v>
      </c>
      <c r="C225" s="12">
        <f>'Wind 1MW'!C225*Control!$C$9</f>
        <v>107.6</v>
      </c>
      <c r="D225" s="12">
        <f>'Wind 1MW'!D225*Control!$C$9</f>
        <v>167.12</v>
      </c>
      <c r="E225" s="12">
        <f>'Wind 1MW'!E225*Control!$C$9</f>
        <v>254.24000000000007</v>
      </c>
      <c r="F225" s="12">
        <f>'Wind 1MW'!F225*Control!$C$9</f>
        <v>313.91999999999996</v>
      </c>
      <c r="G225" s="12">
        <f>'Wind 1MW'!G225*Control!$C$9</f>
        <v>380.8</v>
      </c>
      <c r="H225" s="12">
        <f>'Wind 1MW'!H225*Control!$C$9</f>
        <v>444.64</v>
      </c>
      <c r="I225" s="12">
        <f>'Wind 1MW'!I225*Control!$C$9</f>
        <v>454.4</v>
      </c>
      <c r="J225" s="12">
        <f>'Wind 1MW'!J225*Control!$C$9</f>
        <v>518.24</v>
      </c>
      <c r="K225" s="12">
        <f>'Wind 1MW'!K225*Control!$C$9</f>
        <v>581.91999999999996</v>
      </c>
      <c r="L225" s="12">
        <f>'Wind 1MW'!L225*Control!$C$9</f>
        <v>536.31999999999994</v>
      </c>
      <c r="M225" s="12">
        <f>'Wind 1MW'!M225*Control!$C$9</f>
        <v>536.31999999999994</v>
      </c>
      <c r="N225" s="12">
        <f>'Wind 1MW'!N225*Control!$C$9</f>
        <v>669.6</v>
      </c>
      <c r="O225" s="12">
        <f>'Wind 1MW'!O225*Control!$C$9</f>
        <v>812.16000000000008</v>
      </c>
      <c r="P225" s="12">
        <f>'Wind 1MW'!P225*Control!$C$9</f>
        <v>876.4799999999999</v>
      </c>
      <c r="Q225" s="12">
        <f>'Wind 1MW'!Q225*Control!$C$9</f>
        <v>804.16000000000008</v>
      </c>
      <c r="R225" s="12">
        <f>'Wind 1MW'!R225*Control!$C$9</f>
        <v>475.52</v>
      </c>
      <c r="S225" s="12">
        <f>'Wind 1MW'!S225*Control!$C$9</f>
        <v>213.2</v>
      </c>
      <c r="T225" s="12">
        <f>'Wind 1MW'!T225*Control!$C$9</f>
        <v>213.2</v>
      </c>
      <c r="U225" s="12">
        <f>'Wind 1MW'!U225*Control!$C$9</f>
        <v>444.64</v>
      </c>
      <c r="V225" s="12">
        <f>'Wind 1MW'!V225*Control!$C$9</f>
        <v>669.6</v>
      </c>
      <c r="W225" s="12">
        <f>'Wind 1MW'!W225*Control!$C$9</f>
        <v>690.4</v>
      </c>
      <c r="X225" s="12">
        <f>'Wind 1MW'!X225*Control!$C$9</f>
        <v>602.72</v>
      </c>
      <c r="Y225" s="12">
        <f>'Wind 1MW'!Y225*Control!$C$9</f>
        <v>536.31999999999994</v>
      </c>
      <c r="Z225" s="12">
        <f>'Wind 1MW'!Z225*Control!$C$9</f>
        <v>444.64</v>
      </c>
      <c r="AB225" s="7">
        <f t="shared" si="3"/>
        <v>11748.159999999996</v>
      </c>
    </row>
    <row r="226" spans="2:28" x14ac:dyDescent="0.2">
      <c r="B226" s="6">
        <v>44420</v>
      </c>
      <c r="C226" s="12">
        <f>'Wind 1MW'!C226*Control!$C$9</f>
        <v>346.23999999999995</v>
      </c>
      <c r="D226" s="12">
        <f>'Wind 1MW'!D226*Control!$C$9</f>
        <v>281.60000000000002</v>
      </c>
      <c r="E226" s="12">
        <f>'Wind 1MW'!E226*Control!$C$9</f>
        <v>201.68</v>
      </c>
      <c r="F226" s="12">
        <f>'Wind 1MW'!F226*Control!$C$9</f>
        <v>99.759999999999991</v>
      </c>
      <c r="G226" s="12">
        <f>'Wind 1MW'!G226*Control!$C$9</f>
        <v>25.359999999999996</v>
      </c>
      <c r="H226" s="12">
        <f>'Wind 1MW'!H226*Control!$C$9</f>
        <v>0</v>
      </c>
      <c r="I226" s="12">
        <f>'Wind 1MW'!I226*Control!$C$9</f>
        <v>0</v>
      </c>
      <c r="J226" s="12">
        <f>'Wind 1MW'!J226*Control!$C$9</f>
        <v>0</v>
      </c>
      <c r="K226" s="12">
        <f>'Wind 1MW'!K226*Control!$C$9</f>
        <v>76.239999999999995</v>
      </c>
      <c r="L226" s="12">
        <f>'Wind 1MW'!L226*Control!$C$9</f>
        <v>254.24000000000007</v>
      </c>
      <c r="M226" s="12">
        <f>'Wind 1MW'!M226*Control!$C$9</f>
        <v>454.4</v>
      </c>
      <c r="N226" s="12">
        <f>'Wind 1MW'!N226*Control!$C$9</f>
        <v>602.72</v>
      </c>
      <c r="O226" s="12">
        <f>'Wind 1MW'!O226*Control!$C$9</f>
        <v>690.4</v>
      </c>
      <c r="P226" s="12">
        <f>'Wind 1MW'!P226*Control!$C$9</f>
        <v>791.68000000000006</v>
      </c>
      <c r="Q226" s="12">
        <f>'Wind 1MW'!Q226*Control!$C$9</f>
        <v>876.4799999999999</v>
      </c>
      <c r="R226" s="12">
        <f>'Wind 1MW'!R226*Control!$C$9</f>
        <v>892.31999999999994</v>
      </c>
      <c r="S226" s="12">
        <f>'Wind 1MW'!S226*Control!$C$9</f>
        <v>884.4799999999999</v>
      </c>
      <c r="T226" s="12">
        <f>'Wind 1MW'!T226*Control!$C$9</f>
        <v>876.4799999999999</v>
      </c>
      <c r="U226" s="12">
        <f>'Wind 1MW'!U226*Control!$C$9</f>
        <v>876.4799999999999</v>
      </c>
      <c r="V226" s="12">
        <f>'Wind 1MW'!V226*Control!$C$9</f>
        <v>804.16000000000008</v>
      </c>
      <c r="W226" s="12">
        <f>'Wind 1MW'!W226*Control!$C$9</f>
        <v>728.96</v>
      </c>
      <c r="X226" s="12">
        <f>'Wind 1MW'!X226*Control!$C$9</f>
        <v>720.96</v>
      </c>
      <c r="Y226" s="12">
        <f>'Wind 1MW'!Y226*Control!$C$9</f>
        <v>602.72</v>
      </c>
      <c r="Z226" s="12">
        <f>'Wind 1MW'!Z226*Control!$C$9</f>
        <v>444.64</v>
      </c>
      <c r="AB226" s="7">
        <f t="shared" si="3"/>
        <v>11531.999999999995</v>
      </c>
    </row>
    <row r="227" spans="2:28" x14ac:dyDescent="0.2">
      <c r="B227" s="6">
        <v>44421</v>
      </c>
      <c r="C227" s="12">
        <f>'Wind 1MW'!C227*Control!$C$9</f>
        <v>380.8</v>
      </c>
      <c r="D227" s="12">
        <f>'Wind 1MW'!D227*Control!$C$9</f>
        <v>454.4</v>
      </c>
      <c r="E227" s="12">
        <f>'Wind 1MW'!E227*Control!$C$9</f>
        <v>518.24</v>
      </c>
      <c r="F227" s="12">
        <f>'Wind 1MW'!F227*Control!$C$9</f>
        <v>581.91999999999996</v>
      </c>
      <c r="G227" s="12">
        <f>'Wind 1MW'!G227*Control!$C$9</f>
        <v>633.28</v>
      </c>
      <c r="H227" s="12">
        <f>'Wind 1MW'!H227*Control!$C$9</f>
        <v>728.96</v>
      </c>
      <c r="I227" s="12">
        <f>'Wind 1MW'!I227*Control!$C$9</f>
        <v>804.16000000000008</v>
      </c>
      <c r="J227" s="12">
        <f>'Wind 1MW'!J227*Control!$C$9</f>
        <v>812.16000000000008</v>
      </c>
      <c r="K227" s="12">
        <f>'Wind 1MW'!K227*Control!$C$9</f>
        <v>817.04000000000008</v>
      </c>
      <c r="L227" s="12">
        <f>'Wind 1MW'!L227*Control!$C$9</f>
        <v>934.4</v>
      </c>
      <c r="M227" s="12">
        <f>'Wind 1MW'!M227*Control!$C$9</f>
        <v>975.5200000000001</v>
      </c>
      <c r="N227" s="12">
        <f>'Wind 1MW'!N227*Control!$C$9</f>
        <v>993.76</v>
      </c>
      <c r="O227" s="12">
        <f>'Wind 1MW'!O227*Control!$C$9</f>
        <v>975.5200000000001</v>
      </c>
      <c r="P227" s="12">
        <f>'Wind 1MW'!P227*Control!$C$9</f>
        <v>934.4</v>
      </c>
      <c r="Q227" s="12">
        <f>'Wind 1MW'!Q227*Control!$C$9</f>
        <v>876.4799999999999</v>
      </c>
      <c r="R227" s="12">
        <f>'Wind 1MW'!R227*Control!$C$9</f>
        <v>876.4799999999999</v>
      </c>
      <c r="S227" s="12">
        <f>'Wind 1MW'!S227*Control!$C$9</f>
        <v>884.4799999999999</v>
      </c>
      <c r="T227" s="12">
        <f>'Wind 1MW'!T227*Control!$C$9</f>
        <v>876.4799999999999</v>
      </c>
      <c r="U227" s="12">
        <f>'Wind 1MW'!U227*Control!$C$9</f>
        <v>876.4799999999999</v>
      </c>
      <c r="V227" s="12">
        <f>'Wind 1MW'!V227*Control!$C$9</f>
        <v>926.4</v>
      </c>
      <c r="W227" s="12">
        <f>'Wind 1MW'!W227*Control!$C$9</f>
        <v>939.28</v>
      </c>
      <c r="X227" s="12">
        <f>'Wind 1MW'!X227*Control!$C$9</f>
        <v>975.36</v>
      </c>
      <c r="Y227" s="12">
        <f>'Wind 1MW'!Y227*Control!$C$9</f>
        <v>990.8</v>
      </c>
      <c r="Z227" s="12">
        <f>'Wind 1MW'!Z227*Control!$C$9</f>
        <v>975.36</v>
      </c>
      <c r="AB227" s="7">
        <f t="shared" si="3"/>
        <v>19742.159999999996</v>
      </c>
    </row>
    <row r="228" spans="2:28" x14ac:dyDescent="0.2">
      <c r="B228" s="6">
        <v>44422</v>
      </c>
      <c r="C228" s="12">
        <f>'Wind 1MW'!C228*Control!$C$9</f>
        <v>971.28</v>
      </c>
      <c r="D228" s="12">
        <f>'Wind 1MW'!D228*Control!$C$9</f>
        <v>942.24</v>
      </c>
      <c r="E228" s="12">
        <f>'Wind 1MW'!E228*Control!$C$9</f>
        <v>934.4</v>
      </c>
      <c r="F228" s="12">
        <f>'Wind 1MW'!F228*Control!$C$9</f>
        <v>892.31999999999994</v>
      </c>
      <c r="G228" s="12">
        <f>'Wind 1MW'!G228*Control!$C$9</f>
        <v>876.4799999999999</v>
      </c>
      <c r="H228" s="12">
        <f>'Wind 1MW'!H228*Control!$C$9</f>
        <v>817.04000000000008</v>
      </c>
      <c r="I228" s="12">
        <f>'Wind 1MW'!I228*Control!$C$9</f>
        <v>791.68000000000006</v>
      </c>
      <c r="J228" s="12">
        <f>'Wind 1MW'!J228*Control!$C$9</f>
        <v>791.68000000000006</v>
      </c>
      <c r="K228" s="12">
        <f>'Wind 1MW'!K228*Control!$C$9</f>
        <v>728.96</v>
      </c>
      <c r="L228" s="12">
        <f>'Wind 1MW'!L228*Control!$C$9</f>
        <v>633.28</v>
      </c>
      <c r="M228" s="12">
        <f>'Wind 1MW'!M228*Control!$C$9</f>
        <v>560</v>
      </c>
      <c r="N228" s="12">
        <f>'Wind 1MW'!N228*Control!$C$9</f>
        <v>454.4</v>
      </c>
      <c r="O228" s="12">
        <f>'Wind 1MW'!O228*Control!$C$9</f>
        <v>401.91999999999996</v>
      </c>
      <c r="P228" s="12">
        <f>'Wind 1MW'!P228*Control!$C$9</f>
        <v>362.4</v>
      </c>
      <c r="Q228" s="12">
        <f>'Wind 1MW'!Q228*Control!$C$9</f>
        <v>362.4</v>
      </c>
      <c r="R228" s="12">
        <f>'Wind 1MW'!R228*Control!$C$9</f>
        <v>401.91999999999996</v>
      </c>
      <c r="S228" s="12">
        <f>'Wind 1MW'!S228*Control!$C$9</f>
        <v>380.8</v>
      </c>
      <c r="T228" s="12">
        <f>'Wind 1MW'!T228*Control!$C$9</f>
        <v>313.91999999999996</v>
      </c>
      <c r="U228" s="12">
        <f>'Wind 1MW'!U228*Control!$C$9</f>
        <v>226.88000000000002</v>
      </c>
      <c r="V228" s="12">
        <f>'Wind 1MW'!V228*Control!$C$9</f>
        <v>178.64000000000001</v>
      </c>
      <c r="W228" s="12">
        <f>'Wind 1MW'!W228*Control!$C$9</f>
        <v>167.12</v>
      </c>
      <c r="X228" s="12">
        <f>'Wind 1MW'!X228*Control!$C$9</f>
        <v>190.16000000000003</v>
      </c>
      <c r="Y228" s="12">
        <f>'Wind 1MW'!Y228*Control!$C$9</f>
        <v>213.2</v>
      </c>
      <c r="Z228" s="12">
        <f>'Wind 1MW'!Z228*Control!$C$9</f>
        <v>240.56000000000003</v>
      </c>
      <c r="AB228" s="7">
        <f t="shared" si="3"/>
        <v>12833.679999999998</v>
      </c>
    </row>
    <row r="229" spans="2:28" x14ac:dyDescent="0.2">
      <c r="B229" s="6">
        <v>44423</v>
      </c>
      <c r="C229" s="12">
        <f>'Wind 1MW'!C229*Control!$C$9</f>
        <v>297.76</v>
      </c>
      <c r="D229" s="12">
        <f>'Wind 1MW'!D229*Control!$C$9</f>
        <v>346.23999999999995</v>
      </c>
      <c r="E229" s="12">
        <f>'Wind 1MW'!E229*Control!$C$9</f>
        <v>401.91999999999996</v>
      </c>
      <c r="F229" s="12">
        <f>'Wind 1MW'!F229*Control!$C$9</f>
        <v>444.64</v>
      </c>
      <c r="G229" s="12">
        <f>'Wind 1MW'!G229*Control!$C$9</f>
        <v>380.8</v>
      </c>
      <c r="H229" s="12">
        <f>'Wind 1MW'!H229*Control!$C$9</f>
        <v>346.23999999999995</v>
      </c>
      <c r="I229" s="12">
        <f>'Wind 1MW'!I229*Control!$C$9</f>
        <v>346.23999999999995</v>
      </c>
      <c r="J229" s="12">
        <f>'Wind 1MW'!J229*Control!$C$9</f>
        <v>380.8</v>
      </c>
      <c r="K229" s="12">
        <f>'Wind 1MW'!K229*Control!$C$9</f>
        <v>346.23999999999995</v>
      </c>
      <c r="L229" s="12">
        <f>'Wind 1MW'!L229*Control!$C$9</f>
        <v>281.60000000000002</v>
      </c>
      <c r="M229" s="12">
        <f>'Wind 1MW'!M229*Control!$C$9</f>
        <v>240.56000000000003</v>
      </c>
      <c r="N229" s="12">
        <f>'Wind 1MW'!N229*Control!$C$9</f>
        <v>254.24000000000007</v>
      </c>
      <c r="O229" s="12">
        <f>'Wind 1MW'!O229*Control!$C$9</f>
        <v>281.60000000000002</v>
      </c>
      <c r="P229" s="12">
        <f>'Wind 1MW'!P229*Control!$C$9</f>
        <v>362.4</v>
      </c>
      <c r="Q229" s="12">
        <f>'Wind 1MW'!Q229*Control!$C$9</f>
        <v>475.52</v>
      </c>
      <c r="R229" s="12">
        <f>'Wind 1MW'!R229*Control!$C$9</f>
        <v>620.79999999999995</v>
      </c>
      <c r="S229" s="12">
        <f>'Wind 1MW'!S229*Control!$C$9</f>
        <v>728.96</v>
      </c>
      <c r="T229" s="12">
        <f>'Wind 1MW'!T229*Control!$C$9</f>
        <v>804.16000000000008</v>
      </c>
      <c r="U229" s="12">
        <f>'Wind 1MW'!U229*Control!$C$9</f>
        <v>728.96</v>
      </c>
      <c r="V229" s="12">
        <f>'Wind 1MW'!V229*Control!$C$9</f>
        <v>728.96</v>
      </c>
      <c r="W229" s="12">
        <f>'Wind 1MW'!W229*Control!$C$9</f>
        <v>804.16000000000008</v>
      </c>
      <c r="X229" s="12">
        <f>'Wind 1MW'!X229*Control!$C$9</f>
        <v>804.16000000000008</v>
      </c>
      <c r="Y229" s="12">
        <f>'Wind 1MW'!Y229*Control!$C$9</f>
        <v>812.16000000000008</v>
      </c>
      <c r="Z229" s="12">
        <f>'Wind 1MW'!Z229*Control!$C$9</f>
        <v>812.16000000000008</v>
      </c>
      <c r="AB229" s="7">
        <f t="shared" si="3"/>
        <v>12031.279999999999</v>
      </c>
    </row>
    <row r="230" spans="2:28" x14ac:dyDescent="0.2">
      <c r="B230" s="6">
        <v>44424</v>
      </c>
      <c r="C230" s="12">
        <f>'Wind 1MW'!C230*Control!$C$9</f>
        <v>876.4799999999999</v>
      </c>
      <c r="D230" s="12">
        <f>'Wind 1MW'!D230*Control!$C$9</f>
        <v>889.3599999999999</v>
      </c>
      <c r="E230" s="12">
        <f>'Wind 1MW'!E230*Control!$C$9</f>
        <v>884.4799999999999</v>
      </c>
      <c r="F230" s="12">
        <f>'Wind 1MW'!F230*Control!$C$9</f>
        <v>876.4799999999999</v>
      </c>
      <c r="G230" s="12">
        <f>'Wind 1MW'!G230*Control!$C$9</f>
        <v>817.04000000000008</v>
      </c>
      <c r="H230" s="12">
        <f>'Wind 1MW'!H230*Control!$C$9</f>
        <v>728.96</v>
      </c>
      <c r="I230" s="12">
        <f>'Wind 1MW'!I230*Control!$C$9</f>
        <v>620.79999999999995</v>
      </c>
      <c r="J230" s="12">
        <f>'Wind 1MW'!J230*Control!$C$9</f>
        <v>518.24</v>
      </c>
      <c r="K230" s="12">
        <f>'Wind 1MW'!K230*Control!$C$9</f>
        <v>423.84</v>
      </c>
      <c r="L230" s="12">
        <f>'Wind 1MW'!L230*Control!$C$9</f>
        <v>313.91999999999996</v>
      </c>
      <c r="M230" s="12">
        <f>'Wind 1MW'!M230*Control!$C$9</f>
        <v>267.92000000000007</v>
      </c>
      <c r="N230" s="12">
        <f>'Wind 1MW'!N230*Control!$C$9</f>
        <v>240.56000000000003</v>
      </c>
      <c r="O230" s="12">
        <f>'Wind 1MW'!O230*Control!$C$9</f>
        <v>213.2</v>
      </c>
      <c r="P230" s="12">
        <f>'Wind 1MW'!P230*Control!$C$9</f>
        <v>213.2</v>
      </c>
      <c r="Q230" s="12">
        <f>'Wind 1MW'!Q230*Control!$C$9</f>
        <v>254.24000000000007</v>
      </c>
      <c r="R230" s="12">
        <f>'Wind 1MW'!R230*Control!$C$9</f>
        <v>281.60000000000002</v>
      </c>
      <c r="S230" s="12">
        <f>'Wind 1MW'!S230*Control!$C$9</f>
        <v>267.92000000000007</v>
      </c>
      <c r="T230" s="12">
        <f>'Wind 1MW'!T230*Control!$C$9</f>
        <v>240.56000000000003</v>
      </c>
      <c r="U230" s="12">
        <f>'Wind 1MW'!U230*Control!$C$9</f>
        <v>226.88000000000002</v>
      </c>
      <c r="V230" s="12">
        <f>'Wind 1MW'!V230*Control!$C$9</f>
        <v>254.24000000000007</v>
      </c>
      <c r="W230" s="12">
        <f>'Wind 1MW'!W230*Control!$C$9</f>
        <v>330.08</v>
      </c>
      <c r="X230" s="12">
        <f>'Wind 1MW'!X230*Control!$C$9</f>
        <v>362.4</v>
      </c>
      <c r="Y230" s="12">
        <f>'Wind 1MW'!Y230*Control!$C$9</f>
        <v>346.23999999999995</v>
      </c>
      <c r="Z230" s="12">
        <f>'Wind 1MW'!Z230*Control!$C$9</f>
        <v>330.08</v>
      </c>
      <c r="AB230" s="7">
        <f t="shared" si="3"/>
        <v>10778.719999999998</v>
      </c>
    </row>
    <row r="231" spans="2:28" x14ac:dyDescent="0.2">
      <c r="B231" s="6">
        <v>44425</v>
      </c>
      <c r="C231" s="12">
        <f>'Wind 1MW'!C231*Control!$C$9</f>
        <v>362.4</v>
      </c>
      <c r="D231" s="12">
        <f>'Wind 1MW'!D231*Control!$C$9</f>
        <v>330.08</v>
      </c>
      <c r="E231" s="12">
        <f>'Wind 1MW'!E231*Control!$C$9</f>
        <v>380.8</v>
      </c>
      <c r="F231" s="12">
        <f>'Wind 1MW'!F231*Control!$C$9</f>
        <v>444.64</v>
      </c>
      <c r="G231" s="12">
        <f>'Wind 1MW'!G231*Control!$C$9</f>
        <v>497.43999999999994</v>
      </c>
      <c r="H231" s="12">
        <f>'Wind 1MW'!H231*Control!$C$9</f>
        <v>454.4</v>
      </c>
      <c r="I231" s="12">
        <f>'Wind 1MW'!I231*Control!$C$9</f>
        <v>423.84</v>
      </c>
      <c r="J231" s="12">
        <f>'Wind 1MW'!J231*Control!$C$9</f>
        <v>620.79999999999995</v>
      </c>
      <c r="K231" s="12">
        <f>'Wind 1MW'!K231*Control!$C$9</f>
        <v>728.96</v>
      </c>
      <c r="L231" s="12">
        <f>'Wind 1MW'!L231*Control!$C$9</f>
        <v>791.68000000000006</v>
      </c>
      <c r="M231" s="12">
        <f>'Wind 1MW'!M231*Control!$C$9</f>
        <v>791.68000000000006</v>
      </c>
      <c r="N231" s="12">
        <f>'Wind 1MW'!N231*Control!$C$9</f>
        <v>804.16000000000008</v>
      </c>
      <c r="O231" s="12">
        <f>'Wind 1MW'!O231*Control!$C$9</f>
        <v>804.16000000000008</v>
      </c>
      <c r="P231" s="12">
        <f>'Wind 1MW'!P231*Control!$C$9</f>
        <v>804.16000000000008</v>
      </c>
      <c r="Q231" s="12">
        <f>'Wind 1MW'!Q231*Control!$C$9</f>
        <v>804.16000000000008</v>
      </c>
      <c r="R231" s="12">
        <f>'Wind 1MW'!R231*Control!$C$9</f>
        <v>817.04000000000008</v>
      </c>
      <c r="S231" s="12">
        <f>'Wind 1MW'!S231*Control!$C$9</f>
        <v>876.4799999999999</v>
      </c>
      <c r="T231" s="12">
        <f>'Wind 1MW'!T231*Control!$C$9</f>
        <v>876.4799999999999</v>
      </c>
      <c r="U231" s="12">
        <f>'Wind 1MW'!U231*Control!$C$9</f>
        <v>812.16000000000008</v>
      </c>
      <c r="V231" s="12">
        <f>'Wind 1MW'!V231*Control!$C$9</f>
        <v>728.96</v>
      </c>
      <c r="W231" s="12">
        <f>'Wind 1MW'!W231*Control!$C$9</f>
        <v>791.68000000000006</v>
      </c>
      <c r="X231" s="12">
        <f>'Wind 1MW'!X231*Control!$C$9</f>
        <v>817.04000000000008</v>
      </c>
      <c r="Y231" s="12">
        <f>'Wind 1MW'!Y231*Control!$C$9</f>
        <v>728.96</v>
      </c>
      <c r="Z231" s="12">
        <f>'Wind 1MW'!Z231*Control!$C$9</f>
        <v>791.68000000000006</v>
      </c>
      <c r="AB231" s="7">
        <f t="shared" si="3"/>
        <v>16283.84</v>
      </c>
    </row>
    <row r="232" spans="2:28" x14ac:dyDescent="0.2">
      <c r="B232" s="6">
        <v>44426</v>
      </c>
      <c r="C232" s="12">
        <f>'Wind 1MW'!C232*Control!$C$9</f>
        <v>812.16000000000008</v>
      </c>
      <c r="D232" s="12">
        <f>'Wind 1MW'!D232*Control!$C$9</f>
        <v>817.04000000000008</v>
      </c>
      <c r="E232" s="12">
        <f>'Wind 1MW'!E232*Control!$C$9</f>
        <v>889.3599999999999</v>
      </c>
      <c r="F232" s="12">
        <f>'Wind 1MW'!F232*Control!$C$9</f>
        <v>966.4</v>
      </c>
      <c r="G232" s="12">
        <f>'Wind 1MW'!G232*Control!$C$9</f>
        <v>995.04000000000019</v>
      </c>
      <c r="H232" s="12">
        <f>'Wind 1MW'!H232*Control!$C$9</f>
        <v>1006.8800000000001</v>
      </c>
      <c r="I232" s="12">
        <f>'Wind 1MW'!I232*Control!$C$9</f>
        <v>1011.36</v>
      </c>
      <c r="J232" s="12">
        <f>'Wind 1MW'!J232*Control!$C$9</f>
        <v>1012</v>
      </c>
      <c r="K232" s="12">
        <f>'Wind 1MW'!K232*Control!$C$9</f>
        <v>1012</v>
      </c>
      <c r="L232" s="12">
        <f>'Wind 1MW'!L232*Control!$C$9</f>
        <v>1012</v>
      </c>
      <c r="M232" s="12">
        <f>'Wind 1MW'!M232*Control!$C$9</f>
        <v>1012</v>
      </c>
      <c r="N232" s="12">
        <f>'Wind 1MW'!N232*Control!$C$9</f>
        <v>1011.2</v>
      </c>
      <c r="O232" s="12">
        <f>'Wind 1MW'!O232*Control!$C$9</f>
        <v>995.04000000000019</v>
      </c>
      <c r="P232" s="12">
        <f>'Wind 1MW'!P232*Control!$C$9</f>
        <v>942.24</v>
      </c>
      <c r="Q232" s="12">
        <f>'Wind 1MW'!Q232*Control!$C$9</f>
        <v>817.04000000000008</v>
      </c>
      <c r="R232" s="12">
        <f>'Wind 1MW'!R232*Control!$C$9</f>
        <v>720.96</v>
      </c>
      <c r="S232" s="12">
        <f>'Wind 1MW'!S232*Control!$C$9</f>
        <v>581.91999999999996</v>
      </c>
      <c r="T232" s="12">
        <f>'Wind 1MW'!T232*Control!$C$9</f>
        <v>444.64</v>
      </c>
      <c r="U232" s="12">
        <f>'Wind 1MW'!U232*Control!$C$9</f>
        <v>313.91999999999996</v>
      </c>
      <c r="V232" s="12">
        <f>'Wind 1MW'!V232*Control!$C$9</f>
        <v>240.56000000000003</v>
      </c>
      <c r="W232" s="12">
        <f>'Wind 1MW'!W232*Control!$C$9</f>
        <v>190.16000000000003</v>
      </c>
      <c r="X232" s="12">
        <f>'Wind 1MW'!X232*Control!$C$9</f>
        <v>136.4</v>
      </c>
      <c r="Y232" s="12">
        <f>'Wind 1MW'!Y232*Control!$C$9</f>
        <v>99.759999999999991</v>
      </c>
      <c r="Z232" s="12">
        <f>'Wind 1MW'!Z232*Control!$C$9</f>
        <v>76.239999999999995</v>
      </c>
      <c r="AB232" s="7">
        <f t="shared" si="3"/>
        <v>17116.320000000007</v>
      </c>
    </row>
    <row r="233" spans="2:28" x14ac:dyDescent="0.2">
      <c r="B233" s="6">
        <v>44427</v>
      </c>
      <c r="C233" s="12">
        <f>'Wind 1MW'!C233*Control!$C$9</f>
        <v>68.400000000000006</v>
      </c>
      <c r="D233" s="12">
        <f>'Wind 1MW'!D233*Control!$C$9</f>
        <v>61.840000000000011</v>
      </c>
      <c r="E233" s="12">
        <f>'Wind 1MW'!E233*Control!$C$9</f>
        <v>55.280000000000008</v>
      </c>
      <c r="F233" s="12">
        <f>'Wind 1MW'!F233*Control!$C$9</f>
        <v>55.280000000000008</v>
      </c>
      <c r="G233" s="12">
        <f>'Wind 1MW'!G233*Control!$C$9</f>
        <v>48.720000000000006</v>
      </c>
      <c r="H233" s="12">
        <f>'Wind 1MW'!H233*Control!$C$9</f>
        <v>25.359999999999996</v>
      </c>
      <c r="I233" s="12">
        <f>'Wind 1MW'!I233*Control!$C$9</f>
        <v>0</v>
      </c>
      <c r="J233" s="12">
        <f>'Wind 1MW'!J233*Control!$C$9</f>
        <v>0</v>
      </c>
      <c r="K233" s="12">
        <f>'Wind 1MW'!K233*Control!$C$9</f>
        <v>0</v>
      </c>
      <c r="L233" s="12">
        <f>'Wind 1MW'!L233*Control!$C$9</f>
        <v>0</v>
      </c>
      <c r="M233" s="12">
        <f>'Wind 1MW'!M233*Control!$C$9</f>
        <v>0</v>
      </c>
      <c r="N233" s="12">
        <f>'Wind 1MW'!N233*Control!$C$9</f>
        <v>0</v>
      </c>
      <c r="O233" s="12">
        <f>'Wind 1MW'!O233*Control!$C$9</f>
        <v>0</v>
      </c>
      <c r="P233" s="12">
        <f>'Wind 1MW'!P233*Control!$C$9</f>
        <v>0</v>
      </c>
      <c r="Q233" s="12">
        <f>'Wind 1MW'!Q233*Control!$C$9</f>
        <v>0</v>
      </c>
      <c r="R233" s="12">
        <f>'Wind 1MW'!R233*Control!$C$9</f>
        <v>0</v>
      </c>
      <c r="S233" s="12">
        <f>'Wind 1MW'!S233*Control!$C$9</f>
        <v>20.239999999999998</v>
      </c>
      <c r="T233" s="12">
        <f>'Wind 1MW'!T233*Control!$C$9</f>
        <v>48.720000000000006</v>
      </c>
      <c r="U233" s="12">
        <f>'Wind 1MW'!U233*Control!$C$9</f>
        <v>76.239999999999995</v>
      </c>
      <c r="V233" s="12">
        <f>'Wind 1MW'!V233*Control!$C$9</f>
        <v>99.759999999999991</v>
      </c>
      <c r="W233" s="12">
        <f>'Wind 1MW'!W233*Control!$C$9</f>
        <v>107.6</v>
      </c>
      <c r="X233" s="12">
        <f>'Wind 1MW'!X233*Control!$C$9</f>
        <v>91.919999999999987</v>
      </c>
      <c r="Y233" s="12">
        <f>'Wind 1MW'!Y233*Control!$C$9</f>
        <v>91.919999999999987</v>
      </c>
      <c r="Z233" s="12">
        <f>'Wind 1MW'!Z233*Control!$C$9</f>
        <v>99.759999999999991</v>
      </c>
      <c r="AB233" s="7">
        <f t="shared" si="3"/>
        <v>951.04000000000008</v>
      </c>
    </row>
    <row r="234" spans="2:28" x14ac:dyDescent="0.2">
      <c r="B234" s="6">
        <v>44428</v>
      </c>
      <c r="C234" s="12">
        <f>'Wind 1MW'!C234*Control!$C$9</f>
        <v>107.6</v>
      </c>
      <c r="D234" s="12">
        <f>'Wind 1MW'!D234*Control!$C$9</f>
        <v>126.8</v>
      </c>
      <c r="E234" s="12">
        <f>'Wind 1MW'!E234*Control!$C$9</f>
        <v>146</v>
      </c>
      <c r="F234" s="12">
        <f>'Wind 1MW'!F234*Control!$C$9</f>
        <v>155.6</v>
      </c>
      <c r="G234" s="12">
        <f>'Wind 1MW'!G234*Control!$C$9</f>
        <v>178.64000000000001</v>
      </c>
      <c r="H234" s="12">
        <f>'Wind 1MW'!H234*Control!$C$9</f>
        <v>201.68</v>
      </c>
      <c r="I234" s="12">
        <f>'Wind 1MW'!I234*Control!$C$9</f>
        <v>201.68</v>
      </c>
      <c r="J234" s="12">
        <f>'Wind 1MW'!J234*Control!$C$9</f>
        <v>201.68</v>
      </c>
      <c r="K234" s="12">
        <f>'Wind 1MW'!K234*Control!$C$9</f>
        <v>213.2</v>
      </c>
      <c r="L234" s="12">
        <f>'Wind 1MW'!L234*Control!$C$9</f>
        <v>213.2</v>
      </c>
      <c r="M234" s="12">
        <f>'Wind 1MW'!M234*Control!$C$9</f>
        <v>226.88000000000002</v>
      </c>
      <c r="N234" s="12">
        <f>'Wind 1MW'!N234*Control!$C$9</f>
        <v>254.24000000000007</v>
      </c>
      <c r="O234" s="12">
        <f>'Wind 1MW'!O234*Control!$C$9</f>
        <v>281.60000000000002</v>
      </c>
      <c r="P234" s="12">
        <f>'Wind 1MW'!P234*Control!$C$9</f>
        <v>330.08</v>
      </c>
      <c r="Q234" s="12">
        <f>'Wind 1MW'!Q234*Control!$C$9</f>
        <v>380.8</v>
      </c>
      <c r="R234" s="12">
        <f>'Wind 1MW'!R234*Control!$C$9</f>
        <v>454.4</v>
      </c>
      <c r="S234" s="12">
        <f>'Wind 1MW'!S234*Control!$C$9</f>
        <v>497.43999999999994</v>
      </c>
      <c r="T234" s="12">
        <f>'Wind 1MW'!T234*Control!$C$9</f>
        <v>560</v>
      </c>
      <c r="U234" s="12">
        <f>'Wind 1MW'!U234*Control!$C$9</f>
        <v>633.28</v>
      </c>
      <c r="V234" s="12">
        <f>'Wind 1MW'!V234*Control!$C$9</f>
        <v>690.4</v>
      </c>
      <c r="W234" s="12">
        <f>'Wind 1MW'!W234*Control!$C$9</f>
        <v>728.96</v>
      </c>
      <c r="X234" s="12">
        <f>'Wind 1MW'!X234*Control!$C$9</f>
        <v>690.4</v>
      </c>
      <c r="Y234" s="12">
        <f>'Wind 1MW'!Y234*Control!$C$9</f>
        <v>633.28</v>
      </c>
      <c r="Z234" s="12">
        <f>'Wind 1MW'!Z234*Control!$C$9</f>
        <v>669.6</v>
      </c>
      <c r="AB234" s="7">
        <f t="shared" si="3"/>
        <v>8777.4399999999987</v>
      </c>
    </row>
    <row r="235" spans="2:28" x14ac:dyDescent="0.2">
      <c r="B235" s="6">
        <v>44429</v>
      </c>
      <c r="C235" s="12">
        <f>'Wind 1MW'!C235*Control!$C$9</f>
        <v>720.96</v>
      </c>
      <c r="D235" s="12">
        <f>'Wind 1MW'!D235*Control!$C$9</f>
        <v>728.96</v>
      </c>
      <c r="E235" s="12">
        <f>'Wind 1MW'!E235*Control!$C$9</f>
        <v>720.96</v>
      </c>
      <c r="F235" s="12">
        <f>'Wind 1MW'!F235*Control!$C$9</f>
        <v>602.72</v>
      </c>
      <c r="G235" s="12">
        <f>'Wind 1MW'!G235*Control!$C$9</f>
        <v>444.64</v>
      </c>
      <c r="H235" s="12">
        <f>'Wind 1MW'!H235*Control!$C$9</f>
        <v>313.91999999999996</v>
      </c>
      <c r="I235" s="12">
        <f>'Wind 1MW'!I235*Control!$C$9</f>
        <v>201.68</v>
      </c>
      <c r="J235" s="12">
        <f>'Wind 1MW'!J235*Control!$C$9</f>
        <v>107.6</v>
      </c>
      <c r="K235" s="12">
        <f>'Wind 1MW'!K235*Control!$C$9</f>
        <v>61.840000000000011</v>
      </c>
      <c r="L235" s="12">
        <f>'Wind 1MW'!L235*Control!$C$9</f>
        <v>42.160000000000004</v>
      </c>
      <c r="M235" s="12">
        <f>'Wind 1MW'!M235*Control!$C$9</f>
        <v>25.359999999999996</v>
      </c>
      <c r="N235" s="12">
        <f>'Wind 1MW'!N235*Control!$C$9</f>
        <v>10</v>
      </c>
      <c r="O235" s="12">
        <f>'Wind 1MW'!O235*Control!$C$9</f>
        <v>0</v>
      </c>
      <c r="P235" s="12">
        <f>'Wind 1MW'!P235*Control!$C$9</f>
        <v>0</v>
      </c>
      <c r="Q235" s="12">
        <f>'Wind 1MW'!Q235*Control!$C$9</f>
        <v>0</v>
      </c>
      <c r="R235" s="12">
        <f>'Wind 1MW'!R235*Control!$C$9</f>
        <v>0</v>
      </c>
      <c r="S235" s="12">
        <f>'Wind 1MW'!S235*Control!$C$9</f>
        <v>0</v>
      </c>
      <c r="T235" s="12">
        <f>'Wind 1MW'!T235*Control!$C$9</f>
        <v>0</v>
      </c>
      <c r="U235" s="12">
        <f>'Wind 1MW'!U235*Control!$C$9</f>
        <v>0</v>
      </c>
      <c r="V235" s="12">
        <f>'Wind 1MW'!V235*Control!$C$9</f>
        <v>0</v>
      </c>
      <c r="W235" s="12">
        <f>'Wind 1MW'!W235*Control!$C$9</f>
        <v>0</v>
      </c>
      <c r="X235" s="12">
        <f>'Wind 1MW'!X235*Control!$C$9</f>
        <v>0</v>
      </c>
      <c r="Y235" s="12">
        <f>'Wind 1MW'!Y235*Control!$C$9</f>
        <v>0</v>
      </c>
      <c r="Z235" s="12">
        <f>'Wind 1MW'!Z235*Control!$C$9</f>
        <v>0</v>
      </c>
      <c r="AB235" s="7">
        <f t="shared" si="3"/>
        <v>3980.8</v>
      </c>
    </row>
    <row r="236" spans="2:28" x14ac:dyDescent="0.2">
      <c r="B236" s="6">
        <v>44430</v>
      </c>
      <c r="C236" s="12">
        <f>'Wind 1MW'!C236*Control!$C$9</f>
        <v>0</v>
      </c>
      <c r="D236" s="12">
        <f>'Wind 1MW'!D236*Control!$C$9</f>
        <v>0</v>
      </c>
      <c r="E236" s="12">
        <f>'Wind 1MW'!E236*Control!$C$9</f>
        <v>25.359999999999996</v>
      </c>
      <c r="F236" s="12">
        <f>'Wind 1MW'!F236*Control!$C$9</f>
        <v>35.6</v>
      </c>
      <c r="G236" s="12">
        <f>'Wind 1MW'!G236*Control!$C$9</f>
        <v>42.160000000000004</v>
      </c>
      <c r="H236" s="12">
        <f>'Wind 1MW'!H236*Control!$C$9</f>
        <v>48.720000000000006</v>
      </c>
      <c r="I236" s="12">
        <f>'Wind 1MW'!I236*Control!$C$9</f>
        <v>48.720000000000006</v>
      </c>
      <c r="J236" s="12">
        <f>'Wind 1MW'!J236*Control!$C$9</f>
        <v>25.359999999999996</v>
      </c>
      <c r="K236" s="12">
        <f>'Wind 1MW'!K236*Control!$C$9</f>
        <v>0</v>
      </c>
      <c r="L236" s="12">
        <f>'Wind 1MW'!L236*Control!$C$9</f>
        <v>0</v>
      </c>
      <c r="M236" s="12">
        <f>'Wind 1MW'!M236*Control!$C$9</f>
        <v>0</v>
      </c>
      <c r="N236" s="12">
        <f>'Wind 1MW'!N236*Control!$C$9</f>
        <v>0</v>
      </c>
      <c r="O236" s="12">
        <f>'Wind 1MW'!O236*Control!$C$9</f>
        <v>0</v>
      </c>
      <c r="P236" s="12">
        <f>'Wind 1MW'!P236*Control!$C$9</f>
        <v>0</v>
      </c>
      <c r="Q236" s="12">
        <f>'Wind 1MW'!Q236*Control!$C$9</f>
        <v>0</v>
      </c>
      <c r="R236" s="12">
        <f>'Wind 1MW'!R236*Control!$C$9</f>
        <v>0</v>
      </c>
      <c r="S236" s="12">
        <f>'Wind 1MW'!S236*Control!$C$9</f>
        <v>0</v>
      </c>
      <c r="T236" s="12">
        <f>'Wind 1MW'!T236*Control!$C$9</f>
        <v>0</v>
      </c>
      <c r="U236" s="12">
        <f>'Wind 1MW'!U236*Control!$C$9</f>
        <v>0</v>
      </c>
      <c r="V236" s="12">
        <f>'Wind 1MW'!V236*Control!$C$9</f>
        <v>0</v>
      </c>
      <c r="W236" s="12">
        <f>'Wind 1MW'!W236*Control!$C$9</f>
        <v>0</v>
      </c>
      <c r="X236" s="12">
        <f>'Wind 1MW'!X236*Control!$C$9</f>
        <v>0</v>
      </c>
      <c r="Y236" s="12">
        <f>'Wind 1MW'!Y236*Control!$C$9</f>
        <v>0</v>
      </c>
      <c r="Z236" s="12">
        <f>'Wind 1MW'!Z236*Control!$C$9</f>
        <v>20.239999999999998</v>
      </c>
      <c r="AB236" s="7">
        <f t="shared" si="3"/>
        <v>246.16</v>
      </c>
    </row>
    <row r="237" spans="2:28" x14ac:dyDescent="0.2">
      <c r="B237" s="6">
        <v>44431</v>
      </c>
      <c r="C237" s="12">
        <f>'Wind 1MW'!C237*Control!$C$9</f>
        <v>15.12</v>
      </c>
      <c r="D237" s="12">
        <f>'Wind 1MW'!D237*Control!$C$9</f>
        <v>0</v>
      </c>
      <c r="E237" s="12">
        <f>'Wind 1MW'!E237*Control!$C$9</f>
        <v>0</v>
      </c>
      <c r="F237" s="12">
        <f>'Wind 1MW'!F237*Control!$C$9</f>
        <v>10</v>
      </c>
      <c r="G237" s="12">
        <f>'Wind 1MW'!G237*Control!$C$9</f>
        <v>20.239999999999998</v>
      </c>
      <c r="H237" s="12">
        <f>'Wind 1MW'!H237*Control!$C$9</f>
        <v>10</v>
      </c>
      <c r="I237" s="12">
        <f>'Wind 1MW'!I237*Control!$C$9</f>
        <v>0</v>
      </c>
      <c r="J237" s="12">
        <f>'Wind 1MW'!J237*Control!$C$9</f>
        <v>0</v>
      </c>
      <c r="K237" s="12">
        <f>'Wind 1MW'!K237*Control!$C$9</f>
        <v>0</v>
      </c>
      <c r="L237" s="12">
        <f>'Wind 1MW'!L237*Control!$C$9</f>
        <v>0</v>
      </c>
      <c r="M237" s="12">
        <f>'Wind 1MW'!M237*Control!$C$9</f>
        <v>0</v>
      </c>
      <c r="N237" s="12">
        <f>'Wind 1MW'!N237*Control!$C$9</f>
        <v>0</v>
      </c>
      <c r="O237" s="12">
        <f>'Wind 1MW'!O237*Control!$C$9</f>
        <v>0</v>
      </c>
      <c r="P237" s="12">
        <f>'Wind 1MW'!P237*Control!$C$9</f>
        <v>0</v>
      </c>
      <c r="Q237" s="12">
        <f>'Wind 1MW'!Q237*Control!$C$9</f>
        <v>0</v>
      </c>
      <c r="R237" s="12">
        <f>'Wind 1MW'!R237*Control!$C$9</f>
        <v>0</v>
      </c>
      <c r="S237" s="12">
        <f>'Wind 1MW'!S237*Control!$C$9</f>
        <v>0</v>
      </c>
      <c r="T237" s="12">
        <f>'Wind 1MW'!T237*Control!$C$9</f>
        <v>0</v>
      </c>
      <c r="U237" s="12">
        <f>'Wind 1MW'!U237*Control!$C$9</f>
        <v>0</v>
      </c>
      <c r="V237" s="12">
        <f>'Wind 1MW'!V237*Control!$C$9</f>
        <v>15.12</v>
      </c>
      <c r="W237" s="12">
        <f>'Wind 1MW'!W237*Control!$C$9</f>
        <v>30.479999999999997</v>
      </c>
      <c r="X237" s="12">
        <f>'Wind 1MW'!X237*Control!$C$9</f>
        <v>25.359999999999996</v>
      </c>
      <c r="Y237" s="12">
        <f>'Wind 1MW'!Y237*Control!$C$9</f>
        <v>0</v>
      </c>
      <c r="Z237" s="12">
        <f>'Wind 1MW'!Z237*Control!$C$9</f>
        <v>0</v>
      </c>
      <c r="AB237" s="7">
        <f t="shared" si="3"/>
        <v>126.32000000000001</v>
      </c>
    </row>
    <row r="238" spans="2:28" x14ac:dyDescent="0.2">
      <c r="B238" s="6">
        <v>44432</v>
      </c>
      <c r="C238" s="12">
        <f>'Wind 1MW'!C238*Control!$C$9</f>
        <v>0</v>
      </c>
      <c r="D238" s="12">
        <f>'Wind 1MW'!D238*Control!$C$9</f>
        <v>0</v>
      </c>
      <c r="E238" s="12">
        <f>'Wind 1MW'!E238*Control!$C$9</f>
        <v>0</v>
      </c>
      <c r="F238" s="12">
        <f>'Wind 1MW'!F238*Control!$C$9</f>
        <v>0</v>
      </c>
      <c r="G238" s="12">
        <f>'Wind 1MW'!G238*Control!$C$9</f>
        <v>0</v>
      </c>
      <c r="H238" s="12">
        <f>'Wind 1MW'!H238*Control!$C$9</f>
        <v>0</v>
      </c>
      <c r="I238" s="12">
        <f>'Wind 1MW'!I238*Control!$C$9</f>
        <v>0</v>
      </c>
      <c r="J238" s="12">
        <f>'Wind 1MW'!J238*Control!$C$9</f>
        <v>0</v>
      </c>
      <c r="K238" s="12">
        <f>'Wind 1MW'!K238*Control!$C$9</f>
        <v>0</v>
      </c>
      <c r="L238" s="12">
        <f>'Wind 1MW'!L238*Control!$C$9</f>
        <v>0</v>
      </c>
      <c r="M238" s="12">
        <f>'Wind 1MW'!M238*Control!$C$9</f>
        <v>0</v>
      </c>
      <c r="N238" s="12">
        <f>'Wind 1MW'!N238*Control!$C$9</f>
        <v>0</v>
      </c>
      <c r="O238" s="12">
        <f>'Wind 1MW'!O238*Control!$C$9</f>
        <v>0</v>
      </c>
      <c r="P238" s="12">
        <f>'Wind 1MW'!P238*Control!$C$9</f>
        <v>0</v>
      </c>
      <c r="Q238" s="12">
        <f>'Wind 1MW'!Q238*Control!$C$9</f>
        <v>0</v>
      </c>
      <c r="R238" s="12">
        <f>'Wind 1MW'!R238*Control!$C$9</f>
        <v>25.359999999999996</v>
      </c>
      <c r="S238" s="12">
        <f>'Wind 1MW'!S238*Control!$C$9</f>
        <v>61.840000000000011</v>
      </c>
      <c r="T238" s="12">
        <f>'Wind 1MW'!T238*Control!$C$9</f>
        <v>99.759999999999991</v>
      </c>
      <c r="U238" s="12">
        <f>'Wind 1MW'!U238*Control!$C$9</f>
        <v>136.4</v>
      </c>
      <c r="V238" s="12">
        <f>'Wind 1MW'!V238*Control!$C$9</f>
        <v>126.8</v>
      </c>
      <c r="W238" s="12">
        <f>'Wind 1MW'!W238*Control!$C$9</f>
        <v>84.08</v>
      </c>
      <c r="X238" s="12">
        <f>'Wind 1MW'!X238*Control!$C$9</f>
        <v>30.479999999999997</v>
      </c>
      <c r="Y238" s="12">
        <f>'Wind 1MW'!Y238*Control!$C$9</f>
        <v>0</v>
      </c>
      <c r="Z238" s="12">
        <f>'Wind 1MW'!Z238*Control!$C$9</f>
        <v>10</v>
      </c>
      <c r="AB238" s="7">
        <f t="shared" si="3"/>
        <v>574.72</v>
      </c>
    </row>
    <row r="239" spans="2:28" x14ac:dyDescent="0.2">
      <c r="B239" s="6">
        <v>44433</v>
      </c>
      <c r="C239" s="12">
        <f>'Wind 1MW'!C239*Control!$C$9</f>
        <v>35.6</v>
      </c>
      <c r="D239" s="12">
        <f>'Wind 1MW'!D239*Control!$C$9</f>
        <v>76.239999999999995</v>
      </c>
      <c r="E239" s="12">
        <f>'Wind 1MW'!E239*Control!$C$9</f>
        <v>136.4</v>
      </c>
      <c r="F239" s="12">
        <f>'Wind 1MW'!F239*Control!$C$9</f>
        <v>213.2</v>
      </c>
      <c r="G239" s="12">
        <f>'Wind 1MW'!G239*Control!$C$9</f>
        <v>281.60000000000002</v>
      </c>
      <c r="H239" s="12">
        <f>'Wind 1MW'!H239*Control!$C$9</f>
        <v>346.23999999999995</v>
      </c>
      <c r="I239" s="12">
        <f>'Wind 1MW'!I239*Control!$C$9</f>
        <v>297.76</v>
      </c>
      <c r="J239" s="12">
        <f>'Wind 1MW'!J239*Control!$C$9</f>
        <v>267.92000000000007</v>
      </c>
      <c r="K239" s="12">
        <f>'Wind 1MW'!K239*Control!$C$9</f>
        <v>346.23999999999995</v>
      </c>
      <c r="L239" s="12">
        <f>'Wind 1MW'!L239*Control!$C$9</f>
        <v>401.91999999999996</v>
      </c>
      <c r="M239" s="12">
        <f>'Wind 1MW'!M239*Control!$C$9</f>
        <v>362.4</v>
      </c>
      <c r="N239" s="12">
        <f>'Wind 1MW'!N239*Control!$C$9</f>
        <v>330.08</v>
      </c>
      <c r="O239" s="12">
        <f>'Wind 1MW'!O239*Control!$C$9</f>
        <v>297.76</v>
      </c>
      <c r="P239" s="12">
        <f>'Wind 1MW'!P239*Control!$C$9</f>
        <v>267.92000000000007</v>
      </c>
      <c r="Q239" s="12">
        <f>'Wind 1MW'!Q239*Control!$C$9</f>
        <v>267.92000000000007</v>
      </c>
      <c r="R239" s="12">
        <f>'Wind 1MW'!R239*Control!$C$9</f>
        <v>281.60000000000002</v>
      </c>
      <c r="S239" s="12">
        <f>'Wind 1MW'!S239*Control!$C$9</f>
        <v>313.91999999999996</v>
      </c>
      <c r="T239" s="12">
        <f>'Wind 1MW'!T239*Control!$C$9</f>
        <v>313.91999999999996</v>
      </c>
      <c r="U239" s="12">
        <f>'Wind 1MW'!U239*Control!$C$9</f>
        <v>281.60000000000002</v>
      </c>
      <c r="V239" s="12">
        <f>'Wind 1MW'!V239*Control!$C$9</f>
        <v>254.24000000000007</v>
      </c>
      <c r="W239" s="12">
        <f>'Wind 1MW'!W239*Control!$C$9</f>
        <v>254.24000000000007</v>
      </c>
      <c r="X239" s="12">
        <f>'Wind 1MW'!X239*Control!$C$9</f>
        <v>226.88000000000002</v>
      </c>
      <c r="Y239" s="12">
        <f>'Wind 1MW'!Y239*Control!$C$9</f>
        <v>190.16000000000003</v>
      </c>
      <c r="Z239" s="12">
        <f>'Wind 1MW'!Z239*Control!$C$9</f>
        <v>146</v>
      </c>
      <c r="AB239" s="7">
        <f t="shared" si="3"/>
        <v>6191.76</v>
      </c>
    </row>
    <row r="240" spans="2:28" x14ac:dyDescent="0.2">
      <c r="B240" s="6">
        <v>44434</v>
      </c>
      <c r="C240" s="12">
        <f>'Wind 1MW'!C240*Control!$C$9</f>
        <v>117.2</v>
      </c>
      <c r="D240" s="12">
        <f>'Wind 1MW'!D240*Control!$C$9</f>
        <v>99.759999999999991</v>
      </c>
      <c r="E240" s="12">
        <f>'Wind 1MW'!E240*Control!$C$9</f>
        <v>84.08</v>
      </c>
      <c r="F240" s="12">
        <f>'Wind 1MW'!F240*Control!$C$9</f>
        <v>76.239999999999995</v>
      </c>
      <c r="G240" s="12">
        <f>'Wind 1MW'!G240*Control!$C$9</f>
        <v>76.239999999999995</v>
      </c>
      <c r="H240" s="12">
        <f>'Wind 1MW'!H240*Control!$C$9</f>
        <v>91.919999999999987</v>
      </c>
      <c r="I240" s="12">
        <f>'Wind 1MW'!I240*Control!$C$9</f>
        <v>91.919999999999987</v>
      </c>
      <c r="J240" s="12">
        <f>'Wind 1MW'!J240*Control!$C$9</f>
        <v>76.239999999999995</v>
      </c>
      <c r="K240" s="12">
        <f>'Wind 1MW'!K240*Control!$C$9</f>
        <v>68.400000000000006</v>
      </c>
      <c r="L240" s="12">
        <f>'Wind 1MW'!L240*Control!$C$9</f>
        <v>55.280000000000008</v>
      </c>
      <c r="M240" s="12">
        <f>'Wind 1MW'!M240*Control!$C$9</f>
        <v>42.160000000000004</v>
      </c>
      <c r="N240" s="12">
        <f>'Wind 1MW'!N240*Control!$C$9</f>
        <v>25.359999999999996</v>
      </c>
      <c r="O240" s="12">
        <f>'Wind 1MW'!O240*Control!$C$9</f>
        <v>20.239999999999998</v>
      </c>
      <c r="P240" s="12">
        <f>'Wind 1MW'!P240*Control!$C$9</f>
        <v>15.12</v>
      </c>
      <c r="Q240" s="12">
        <f>'Wind 1MW'!Q240*Control!$C$9</f>
        <v>15.12</v>
      </c>
      <c r="R240" s="12">
        <f>'Wind 1MW'!R240*Control!$C$9</f>
        <v>30.479999999999997</v>
      </c>
      <c r="S240" s="12">
        <f>'Wind 1MW'!S240*Control!$C$9</f>
        <v>61.840000000000011</v>
      </c>
      <c r="T240" s="12">
        <f>'Wind 1MW'!T240*Control!$C$9</f>
        <v>91.919999999999987</v>
      </c>
      <c r="U240" s="12">
        <f>'Wind 1MW'!U240*Control!$C$9</f>
        <v>136.4</v>
      </c>
      <c r="V240" s="12">
        <f>'Wind 1MW'!V240*Control!$C$9</f>
        <v>155.6</v>
      </c>
      <c r="W240" s="12">
        <f>'Wind 1MW'!W240*Control!$C$9</f>
        <v>136.4</v>
      </c>
      <c r="X240" s="12">
        <f>'Wind 1MW'!X240*Control!$C$9</f>
        <v>91.919999999999987</v>
      </c>
      <c r="Y240" s="12">
        <f>'Wind 1MW'!Y240*Control!$C$9</f>
        <v>48.720000000000006</v>
      </c>
      <c r="Z240" s="12">
        <f>'Wind 1MW'!Z240*Control!$C$9</f>
        <v>20.239999999999998</v>
      </c>
      <c r="AB240" s="7">
        <f t="shared" si="3"/>
        <v>1728.8000000000002</v>
      </c>
    </row>
    <row r="241" spans="2:28" x14ac:dyDescent="0.2">
      <c r="B241" s="6">
        <v>44435</v>
      </c>
      <c r="C241" s="12">
        <f>'Wind 1MW'!C241*Control!$C$9</f>
        <v>0</v>
      </c>
      <c r="D241" s="12">
        <f>'Wind 1MW'!D241*Control!$C$9</f>
        <v>0</v>
      </c>
      <c r="E241" s="12">
        <f>'Wind 1MW'!E241*Control!$C$9</f>
        <v>0</v>
      </c>
      <c r="F241" s="12">
        <f>'Wind 1MW'!F241*Control!$C$9</f>
        <v>0</v>
      </c>
      <c r="G241" s="12">
        <f>'Wind 1MW'!G241*Control!$C$9</f>
        <v>0</v>
      </c>
      <c r="H241" s="12">
        <f>'Wind 1MW'!H241*Control!$C$9</f>
        <v>0</v>
      </c>
      <c r="I241" s="12">
        <f>'Wind 1MW'!I241*Control!$C$9</f>
        <v>0</v>
      </c>
      <c r="J241" s="12">
        <f>'Wind 1MW'!J241*Control!$C$9</f>
        <v>0</v>
      </c>
      <c r="K241" s="12">
        <f>'Wind 1MW'!K241*Control!$C$9</f>
        <v>0</v>
      </c>
      <c r="L241" s="12">
        <f>'Wind 1MW'!L241*Control!$C$9</f>
        <v>10</v>
      </c>
      <c r="M241" s="12">
        <f>'Wind 1MW'!M241*Control!$C$9</f>
        <v>0</v>
      </c>
      <c r="N241" s="12">
        <f>'Wind 1MW'!N241*Control!$C$9</f>
        <v>0</v>
      </c>
      <c r="O241" s="12">
        <f>'Wind 1MW'!O241*Control!$C$9</f>
        <v>0</v>
      </c>
      <c r="P241" s="12">
        <f>'Wind 1MW'!P241*Control!$C$9</f>
        <v>0</v>
      </c>
      <c r="Q241" s="12">
        <f>'Wind 1MW'!Q241*Control!$C$9</f>
        <v>0</v>
      </c>
      <c r="R241" s="12">
        <f>'Wind 1MW'!R241*Control!$C$9</f>
        <v>0</v>
      </c>
      <c r="S241" s="12">
        <f>'Wind 1MW'!S241*Control!$C$9</f>
        <v>10</v>
      </c>
      <c r="T241" s="12">
        <f>'Wind 1MW'!T241*Control!$C$9</f>
        <v>15.12</v>
      </c>
      <c r="U241" s="12">
        <f>'Wind 1MW'!U241*Control!$C$9</f>
        <v>30.479999999999997</v>
      </c>
      <c r="V241" s="12">
        <f>'Wind 1MW'!V241*Control!$C$9</f>
        <v>48.720000000000006</v>
      </c>
      <c r="W241" s="12">
        <f>'Wind 1MW'!W241*Control!$C$9</f>
        <v>48.720000000000006</v>
      </c>
      <c r="X241" s="12">
        <f>'Wind 1MW'!X241*Control!$C$9</f>
        <v>48.720000000000006</v>
      </c>
      <c r="Y241" s="12">
        <f>'Wind 1MW'!Y241*Control!$C$9</f>
        <v>42.160000000000004</v>
      </c>
      <c r="Z241" s="12">
        <f>'Wind 1MW'!Z241*Control!$C$9</f>
        <v>30.479999999999997</v>
      </c>
      <c r="AB241" s="7">
        <f t="shared" si="3"/>
        <v>284.39999999999998</v>
      </c>
    </row>
    <row r="242" spans="2:28" x14ac:dyDescent="0.2">
      <c r="B242" s="6">
        <v>44436</v>
      </c>
      <c r="C242" s="12">
        <f>'Wind 1MW'!C242*Control!$C$9</f>
        <v>15.12</v>
      </c>
      <c r="D242" s="12">
        <f>'Wind 1MW'!D242*Control!$C$9</f>
        <v>0</v>
      </c>
      <c r="E242" s="12">
        <f>'Wind 1MW'!E242*Control!$C$9</f>
        <v>0</v>
      </c>
      <c r="F242" s="12">
        <f>'Wind 1MW'!F242*Control!$C$9</f>
        <v>0</v>
      </c>
      <c r="G242" s="12">
        <f>'Wind 1MW'!G242*Control!$C$9</f>
        <v>0</v>
      </c>
      <c r="H242" s="12">
        <f>'Wind 1MW'!H242*Control!$C$9</f>
        <v>0</v>
      </c>
      <c r="I242" s="12">
        <f>'Wind 1MW'!I242*Control!$C$9</f>
        <v>0</v>
      </c>
      <c r="J242" s="12">
        <f>'Wind 1MW'!J242*Control!$C$9</f>
        <v>0</v>
      </c>
      <c r="K242" s="12">
        <f>'Wind 1MW'!K242*Control!$C$9</f>
        <v>0</v>
      </c>
      <c r="L242" s="12">
        <f>'Wind 1MW'!L242*Control!$C$9</f>
        <v>0</v>
      </c>
      <c r="M242" s="12">
        <f>'Wind 1MW'!M242*Control!$C$9</f>
        <v>0</v>
      </c>
      <c r="N242" s="12">
        <f>'Wind 1MW'!N242*Control!$C$9</f>
        <v>0</v>
      </c>
      <c r="O242" s="12">
        <f>'Wind 1MW'!O242*Control!$C$9</f>
        <v>0</v>
      </c>
      <c r="P242" s="12">
        <f>'Wind 1MW'!P242*Control!$C$9</f>
        <v>0</v>
      </c>
      <c r="Q242" s="12">
        <f>'Wind 1MW'!Q242*Control!$C$9</f>
        <v>0</v>
      </c>
      <c r="R242" s="12">
        <f>'Wind 1MW'!R242*Control!$C$9</f>
        <v>30.479999999999997</v>
      </c>
      <c r="S242" s="12">
        <f>'Wind 1MW'!S242*Control!$C$9</f>
        <v>61.840000000000011</v>
      </c>
      <c r="T242" s="12">
        <f>'Wind 1MW'!T242*Control!$C$9</f>
        <v>91.919999999999987</v>
      </c>
      <c r="U242" s="12">
        <f>'Wind 1MW'!U242*Control!$C$9</f>
        <v>117.2</v>
      </c>
      <c r="V242" s="12">
        <f>'Wind 1MW'!V242*Control!$C$9</f>
        <v>126.8</v>
      </c>
      <c r="W242" s="12">
        <f>'Wind 1MW'!W242*Control!$C$9</f>
        <v>167.12</v>
      </c>
      <c r="X242" s="12">
        <f>'Wind 1MW'!X242*Control!$C$9</f>
        <v>254.24000000000007</v>
      </c>
      <c r="Y242" s="12">
        <f>'Wind 1MW'!Y242*Control!$C$9</f>
        <v>313.91999999999996</v>
      </c>
      <c r="Z242" s="12">
        <f>'Wind 1MW'!Z242*Control!$C$9</f>
        <v>313.91999999999996</v>
      </c>
      <c r="AB242" s="7">
        <f t="shared" si="3"/>
        <v>1492.56</v>
      </c>
    </row>
    <row r="243" spans="2:28" x14ac:dyDescent="0.2">
      <c r="B243" s="6">
        <v>44437</v>
      </c>
      <c r="C243" s="12">
        <f>'Wind 1MW'!C243*Control!$C$9</f>
        <v>313.91999999999996</v>
      </c>
      <c r="D243" s="12">
        <f>'Wind 1MW'!D243*Control!$C$9</f>
        <v>297.76</v>
      </c>
      <c r="E243" s="12">
        <f>'Wind 1MW'!E243*Control!$C$9</f>
        <v>297.76</v>
      </c>
      <c r="F243" s="12">
        <f>'Wind 1MW'!F243*Control!$C$9</f>
        <v>267.92000000000007</v>
      </c>
      <c r="G243" s="12">
        <f>'Wind 1MW'!G243*Control!$C$9</f>
        <v>226.88000000000002</v>
      </c>
      <c r="H243" s="12">
        <f>'Wind 1MW'!H243*Control!$C$9</f>
        <v>201.68</v>
      </c>
      <c r="I243" s="12">
        <f>'Wind 1MW'!I243*Control!$C$9</f>
        <v>146</v>
      </c>
      <c r="J243" s="12">
        <f>'Wind 1MW'!J243*Control!$C$9</f>
        <v>117.2</v>
      </c>
      <c r="K243" s="12">
        <f>'Wind 1MW'!K243*Control!$C$9</f>
        <v>91.919999999999987</v>
      </c>
      <c r="L243" s="12">
        <f>'Wind 1MW'!L243*Control!$C$9</f>
        <v>84.08</v>
      </c>
      <c r="M243" s="12">
        <f>'Wind 1MW'!M243*Control!$C$9</f>
        <v>91.919999999999987</v>
      </c>
      <c r="N243" s="12">
        <f>'Wind 1MW'!N243*Control!$C$9</f>
        <v>99.759999999999991</v>
      </c>
      <c r="O243" s="12">
        <f>'Wind 1MW'!O243*Control!$C$9</f>
        <v>117.2</v>
      </c>
      <c r="P243" s="12">
        <f>'Wind 1MW'!P243*Control!$C$9</f>
        <v>126.8</v>
      </c>
      <c r="Q243" s="12">
        <f>'Wind 1MW'!Q243*Control!$C$9</f>
        <v>126.8</v>
      </c>
      <c r="R243" s="12">
        <f>'Wind 1MW'!R243*Control!$C$9</f>
        <v>126.8</v>
      </c>
      <c r="S243" s="12">
        <f>'Wind 1MW'!S243*Control!$C$9</f>
        <v>126.8</v>
      </c>
      <c r="T243" s="12">
        <f>'Wind 1MW'!T243*Control!$C$9</f>
        <v>136.4</v>
      </c>
      <c r="U243" s="12">
        <f>'Wind 1MW'!U243*Control!$C$9</f>
        <v>136.4</v>
      </c>
      <c r="V243" s="12">
        <f>'Wind 1MW'!V243*Control!$C$9</f>
        <v>136.4</v>
      </c>
      <c r="W243" s="12">
        <f>'Wind 1MW'!W243*Control!$C$9</f>
        <v>126.8</v>
      </c>
      <c r="X243" s="12">
        <f>'Wind 1MW'!X243*Control!$C$9</f>
        <v>107.6</v>
      </c>
      <c r="Y243" s="12">
        <f>'Wind 1MW'!Y243*Control!$C$9</f>
        <v>84.08</v>
      </c>
      <c r="Z243" s="12">
        <f>'Wind 1MW'!Z243*Control!$C$9</f>
        <v>61.840000000000011</v>
      </c>
      <c r="AB243" s="7">
        <f t="shared" si="3"/>
        <v>3650.7200000000012</v>
      </c>
    </row>
    <row r="244" spans="2:28" x14ac:dyDescent="0.2">
      <c r="B244" s="6">
        <v>44438</v>
      </c>
      <c r="C244" s="12">
        <f>'Wind 1MW'!C244*Control!$C$9</f>
        <v>48.720000000000006</v>
      </c>
      <c r="D244" s="12">
        <f>'Wind 1MW'!D244*Control!$C$9</f>
        <v>42.160000000000004</v>
      </c>
      <c r="E244" s="12">
        <f>'Wind 1MW'!E244*Control!$C$9</f>
        <v>42.160000000000004</v>
      </c>
      <c r="F244" s="12">
        <f>'Wind 1MW'!F244*Control!$C$9</f>
        <v>48.720000000000006</v>
      </c>
      <c r="G244" s="12">
        <f>'Wind 1MW'!G244*Control!$C$9</f>
        <v>68.400000000000006</v>
      </c>
      <c r="H244" s="12">
        <f>'Wind 1MW'!H244*Control!$C$9</f>
        <v>84.08</v>
      </c>
      <c r="I244" s="12">
        <f>'Wind 1MW'!I244*Control!$C$9</f>
        <v>99.759999999999991</v>
      </c>
      <c r="J244" s="12">
        <f>'Wind 1MW'!J244*Control!$C$9</f>
        <v>117.2</v>
      </c>
      <c r="K244" s="12">
        <f>'Wind 1MW'!K244*Control!$C$9</f>
        <v>136.4</v>
      </c>
      <c r="L244" s="12">
        <f>'Wind 1MW'!L244*Control!$C$9</f>
        <v>136.4</v>
      </c>
      <c r="M244" s="12">
        <f>'Wind 1MW'!M244*Control!$C$9</f>
        <v>136.4</v>
      </c>
      <c r="N244" s="12">
        <f>'Wind 1MW'!N244*Control!$C$9</f>
        <v>126.8</v>
      </c>
      <c r="O244" s="12">
        <f>'Wind 1MW'!O244*Control!$C$9</f>
        <v>107.6</v>
      </c>
      <c r="P244" s="12">
        <f>'Wind 1MW'!P244*Control!$C$9</f>
        <v>107.6</v>
      </c>
      <c r="Q244" s="12">
        <f>'Wind 1MW'!Q244*Control!$C$9</f>
        <v>117.2</v>
      </c>
      <c r="R244" s="12">
        <f>'Wind 1MW'!R244*Control!$C$9</f>
        <v>126.8</v>
      </c>
      <c r="S244" s="12">
        <f>'Wind 1MW'!S244*Control!$C$9</f>
        <v>146</v>
      </c>
      <c r="T244" s="12">
        <f>'Wind 1MW'!T244*Control!$C$9</f>
        <v>167.12</v>
      </c>
      <c r="U244" s="12">
        <f>'Wind 1MW'!U244*Control!$C$9</f>
        <v>190.16000000000003</v>
      </c>
      <c r="V244" s="12">
        <f>'Wind 1MW'!V244*Control!$C$9</f>
        <v>213.2</v>
      </c>
      <c r="W244" s="12">
        <f>'Wind 1MW'!W244*Control!$C$9</f>
        <v>201.68</v>
      </c>
      <c r="X244" s="12">
        <f>'Wind 1MW'!X244*Control!$C$9</f>
        <v>146</v>
      </c>
      <c r="Y244" s="12">
        <f>'Wind 1MW'!Y244*Control!$C$9</f>
        <v>99.759999999999991</v>
      </c>
      <c r="Z244" s="12">
        <f>'Wind 1MW'!Z244*Control!$C$9</f>
        <v>68.400000000000006</v>
      </c>
      <c r="AB244" s="7">
        <f t="shared" si="3"/>
        <v>2778.72</v>
      </c>
    </row>
    <row r="245" spans="2:28" x14ac:dyDescent="0.2">
      <c r="B245" s="6">
        <v>44439</v>
      </c>
      <c r="C245" s="12">
        <f>'Wind 1MW'!C245*Control!$C$9</f>
        <v>68.400000000000006</v>
      </c>
      <c r="D245" s="12">
        <f>'Wind 1MW'!D245*Control!$C$9</f>
        <v>91.919999999999987</v>
      </c>
      <c r="E245" s="12">
        <f>'Wind 1MW'!E245*Control!$C$9</f>
        <v>126.8</v>
      </c>
      <c r="F245" s="12">
        <f>'Wind 1MW'!F245*Control!$C$9</f>
        <v>167.12</v>
      </c>
      <c r="G245" s="12">
        <f>'Wind 1MW'!G245*Control!$C$9</f>
        <v>201.68</v>
      </c>
      <c r="H245" s="12">
        <f>'Wind 1MW'!H245*Control!$C$9</f>
        <v>240.56000000000003</v>
      </c>
      <c r="I245" s="12">
        <f>'Wind 1MW'!I245*Control!$C$9</f>
        <v>240.56000000000003</v>
      </c>
      <c r="J245" s="12">
        <f>'Wind 1MW'!J245*Control!$C$9</f>
        <v>240.56000000000003</v>
      </c>
      <c r="K245" s="12">
        <f>'Wind 1MW'!K245*Control!$C$9</f>
        <v>240.56000000000003</v>
      </c>
      <c r="L245" s="12">
        <f>'Wind 1MW'!L245*Control!$C$9</f>
        <v>201.68</v>
      </c>
      <c r="M245" s="12">
        <f>'Wind 1MW'!M245*Control!$C$9</f>
        <v>167.12</v>
      </c>
      <c r="N245" s="12">
        <f>'Wind 1MW'!N245*Control!$C$9</f>
        <v>146</v>
      </c>
      <c r="O245" s="12">
        <f>'Wind 1MW'!O245*Control!$C$9</f>
        <v>136.4</v>
      </c>
      <c r="P245" s="12">
        <f>'Wind 1MW'!P245*Control!$C$9</f>
        <v>136.4</v>
      </c>
      <c r="Q245" s="12">
        <f>'Wind 1MW'!Q245*Control!$C$9</f>
        <v>136.4</v>
      </c>
      <c r="R245" s="12">
        <f>'Wind 1MW'!R245*Control!$C$9</f>
        <v>146</v>
      </c>
      <c r="S245" s="12">
        <f>'Wind 1MW'!S245*Control!$C$9</f>
        <v>155.6</v>
      </c>
      <c r="T245" s="12">
        <f>'Wind 1MW'!T245*Control!$C$9</f>
        <v>178.64000000000001</v>
      </c>
      <c r="U245" s="12">
        <f>'Wind 1MW'!U245*Control!$C$9</f>
        <v>240.56000000000003</v>
      </c>
      <c r="V245" s="12">
        <f>'Wind 1MW'!V245*Control!$C$9</f>
        <v>313.91999999999996</v>
      </c>
      <c r="W245" s="12">
        <f>'Wind 1MW'!W245*Control!$C$9</f>
        <v>362.4</v>
      </c>
      <c r="X245" s="12">
        <f>'Wind 1MW'!X245*Control!$C$9</f>
        <v>362.4</v>
      </c>
      <c r="Y245" s="12">
        <f>'Wind 1MW'!Y245*Control!$C$9</f>
        <v>313.91999999999996</v>
      </c>
      <c r="Z245" s="12">
        <f>'Wind 1MW'!Z245*Control!$C$9</f>
        <v>254.24000000000007</v>
      </c>
      <c r="AB245" s="7">
        <f t="shared" si="3"/>
        <v>4869.84</v>
      </c>
    </row>
    <row r="246" spans="2:28" x14ac:dyDescent="0.2">
      <c r="B246" s="6">
        <v>44440</v>
      </c>
      <c r="C246" s="12">
        <f>'Wind 1MW'!C246*Control!$C$9</f>
        <v>226.88000000000002</v>
      </c>
      <c r="D246" s="12">
        <f>'Wind 1MW'!D246*Control!$C$9</f>
        <v>240.56000000000003</v>
      </c>
      <c r="E246" s="12">
        <f>'Wind 1MW'!E246*Control!$C$9</f>
        <v>267.92000000000007</v>
      </c>
      <c r="F246" s="12">
        <f>'Wind 1MW'!F246*Control!$C$9</f>
        <v>313.91999999999996</v>
      </c>
      <c r="G246" s="12">
        <f>'Wind 1MW'!G246*Control!$C$9</f>
        <v>362.4</v>
      </c>
      <c r="H246" s="12">
        <f>'Wind 1MW'!H246*Control!$C$9</f>
        <v>444.64</v>
      </c>
      <c r="I246" s="12">
        <f>'Wind 1MW'!I246*Control!$C$9</f>
        <v>444.64</v>
      </c>
      <c r="J246" s="12">
        <f>'Wind 1MW'!J246*Control!$C$9</f>
        <v>423.84</v>
      </c>
      <c r="K246" s="12">
        <f>'Wind 1MW'!K246*Control!$C$9</f>
        <v>401.91999999999996</v>
      </c>
      <c r="L246" s="12">
        <f>'Wind 1MW'!L246*Control!$C$9</f>
        <v>330.08</v>
      </c>
      <c r="M246" s="12">
        <f>'Wind 1MW'!M246*Control!$C$9</f>
        <v>267.92000000000007</v>
      </c>
      <c r="N246" s="12">
        <f>'Wind 1MW'!N246*Control!$C$9</f>
        <v>226.88000000000002</v>
      </c>
      <c r="O246" s="12">
        <f>'Wind 1MW'!O246*Control!$C$9</f>
        <v>213.2</v>
      </c>
      <c r="P246" s="12">
        <f>'Wind 1MW'!P246*Control!$C$9</f>
        <v>190.16000000000003</v>
      </c>
      <c r="Q246" s="12">
        <f>'Wind 1MW'!Q246*Control!$C$9</f>
        <v>178.64000000000001</v>
      </c>
      <c r="R246" s="12">
        <f>'Wind 1MW'!R246*Control!$C$9</f>
        <v>167.12</v>
      </c>
      <c r="S246" s="12">
        <f>'Wind 1MW'!S246*Control!$C$9</f>
        <v>167.12</v>
      </c>
      <c r="T246" s="12">
        <f>'Wind 1MW'!T246*Control!$C$9</f>
        <v>155.6</v>
      </c>
      <c r="U246" s="12">
        <f>'Wind 1MW'!U246*Control!$C$9</f>
        <v>155.6</v>
      </c>
      <c r="V246" s="12">
        <f>'Wind 1MW'!V246*Control!$C$9</f>
        <v>167.12</v>
      </c>
      <c r="W246" s="12">
        <f>'Wind 1MW'!W246*Control!$C$9</f>
        <v>155.6</v>
      </c>
      <c r="X246" s="12">
        <f>'Wind 1MW'!X246*Control!$C$9</f>
        <v>117.2</v>
      </c>
      <c r="Y246" s="12">
        <f>'Wind 1MW'!Y246*Control!$C$9</f>
        <v>61.840000000000011</v>
      </c>
      <c r="Z246" s="12">
        <f>'Wind 1MW'!Z246*Control!$C$9</f>
        <v>20.239999999999998</v>
      </c>
      <c r="AB246" s="7">
        <f t="shared" si="3"/>
        <v>5701.0400000000009</v>
      </c>
    </row>
    <row r="247" spans="2:28" x14ac:dyDescent="0.2">
      <c r="B247" s="6">
        <v>44441</v>
      </c>
      <c r="C247" s="12">
        <f>'Wind 1MW'!C247*Control!$C$9</f>
        <v>0</v>
      </c>
      <c r="D247" s="12">
        <f>'Wind 1MW'!D247*Control!$C$9</f>
        <v>0</v>
      </c>
      <c r="E247" s="12">
        <f>'Wind 1MW'!E247*Control!$C$9</f>
        <v>0</v>
      </c>
      <c r="F247" s="12">
        <f>'Wind 1MW'!F247*Control!$C$9</f>
        <v>0</v>
      </c>
      <c r="G247" s="12">
        <f>'Wind 1MW'!G247*Control!$C$9</f>
        <v>0</v>
      </c>
      <c r="H247" s="12">
        <f>'Wind 1MW'!H247*Control!$C$9</f>
        <v>0</v>
      </c>
      <c r="I247" s="12">
        <f>'Wind 1MW'!I247*Control!$C$9</f>
        <v>0</v>
      </c>
      <c r="J247" s="12">
        <f>'Wind 1MW'!J247*Control!$C$9</f>
        <v>0</v>
      </c>
      <c r="K247" s="12">
        <f>'Wind 1MW'!K247*Control!$C$9</f>
        <v>0</v>
      </c>
      <c r="L247" s="12">
        <f>'Wind 1MW'!L247*Control!$C$9</f>
        <v>0</v>
      </c>
      <c r="M247" s="12">
        <f>'Wind 1MW'!M247*Control!$C$9</f>
        <v>0</v>
      </c>
      <c r="N247" s="12">
        <f>'Wind 1MW'!N247*Control!$C$9</f>
        <v>0</v>
      </c>
      <c r="O247" s="12">
        <f>'Wind 1MW'!O247*Control!$C$9</f>
        <v>0</v>
      </c>
      <c r="P247" s="12">
        <f>'Wind 1MW'!P247*Control!$C$9</f>
        <v>0</v>
      </c>
      <c r="Q247" s="12">
        <f>'Wind 1MW'!Q247*Control!$C$9</f>
        <v>0</v>
      </c>
      <c r="R247" s="12">
        <f>'Wind 1MW'!R247*Control!$C$9</f>
        <v>0</v>
      </c>
      <c r="S247" s="12">
        <f>'Wind 1MW'!S247*Control!$C$9</f>
        <v>0</v>
      </c>
      <c r="T247" s="12">
        <f>'Wind 1MW'!T247*Control!$C$9</f>
        <v>0</v>
      </c>
      <c r="U247" s="12">
        <f>'Wind 1MW'!U247*Control!$C$9</f>
        <v>10</v>
      </c>
      <c r="V247" s="12">
        <f>'Wind 1MW'!V247*Control!$C$9</f>
        <v>35.6</v>
      </c>
      <c r="W247" s="12">
        <f>'Wind 1MW'!W247*Control!$C$9</f>
        <v>42.160000000000004</v>
      </c>
      <c r="X247" s="12">
        <f>'Wind 1MW'!X247*Control!$C$9</f>
        <v>30.479999999999997</v>
      </c>
      <c r="Y247" s="12">
        <f>'Wind 1MW'!Y247*Control!$C$9</f>
        <v>20.239999999999998</v>
      </c>
      <c r="Z247" s="12">
        <f>'Wind 1MW'!Z247*Control!$C$9</f>
        <v>10</v>
      </c>
      <c r="AB247" s="7">
        <f t="shared" si="3"/>
        <v>148.48000000000002</v>
      </c>
    </row>
    <row r="248" spans="2:28" x14ac:dyDescent="0.2">
      <c r="B248" s="6">
        <v>44442</v>
      </c>
      <c r="C248" s="12">
        <f>'Wind 1MW'!C248*Control!$C$9</f>
        <v>0</v>
      </c>
      <c r="D248" s="12">
        <f>'Wind 1MW'!D248*Control!$C$9</f>
        <v>0</v>
      </c>
      <c r="E248" s="12">
        <f>'Wind 1MW'!E248*Control!$C$9</f>
        <v>0</v>
      </c>
      <c r="F248" s="12">
        <f>'Wind 1MW'!F248*Control!$C$9</f>
        <v>0</v>
      </c>
      <c r="G248" s="12">
        <f>'Wind 1MW'!G248*Control!$C$9</f>
        <v>10</v>
      </c>
      <c r="H248" s="12">
        <f>'Wind 1MW'!H248*Control!$C$9</f>
        <v>0</v>
      </c>
      <c r="I248" s="12">
        <f>'Wind 1MW'!I248*Control!$C$9</f>
        <v>0</v>
      </c>
      <c r="J248" s="12">
        <f>'Wind 1MW'!J248*Control!$C$9</f>
        <v>0</v>
      </c>
      <c r="K248" s="12">
        <f>'Wind 1MW'!K248*Control!$C$9</f>
        <v>0</v>
      </c>
      <c r="L248" s="12">
        <f>'Wind 1MW'!L248*Control!$C$9</f>
        <v>0</v>
      </c>
      <c r="M248" s="12">
        <f>'Wind 1MW'!M248*Control!$C$9</f>
        <v>0</v>
      </c>
      <c r="N248" s="12">
        <f>'Wind 1MW'!N248*Control!$C$9</f>
        <v>0</v>
      </c>
      <c r="O248" s="12">
        <f>'Wind 1MW'!O248*Control!$C$9</f>
        <v>0</v>
      </c>
      <c r="P248" s="12">
        <f>'Wind 1MW'!P248*Control!$C$9</f>
        <v>0</v>
      </c>
      <c r="Q248" s="12">
        <f>'Wind 1MW'!Q248*Control!$C$9</f>
        <v>10</v>
      </c>
      <c r="R248" s="12">
        <f>'Wind 1MW'!R248*Control!$C$9</f>
        <v>30.479999999999997</v>
      </c>
      <c r="S248" s="12">
        <f>'Wind 1MW'!S248*Control!$C$9</f>
        <v>55.280000000000008</v>
      </c>
      <c r="T248" s="12">
        <f>'Wind 1MW'!T248*Control!$C$9</f>
        <v>76.239999999999995</v>
      </c>
      <c r="U248" s="12">
        <f>'Wind 1MW'!U248*Control!$C$9</f>
        <v>107.6</v>
      </c>
      <c r="V248" s="12">
        <f>'Wind 1MW'!V248*Control!$C$9</f>
        <v>107.6</v>
      </c>
      <c r="W248" s="12">
        <f>'Wind 1MW'!W248*Control!$C$9</f>
        <v>99.759999999999991</v>
      </c>
      <c r="X248" s="12">
        <f>'Wind 1MW'!X248*Control!$C$9</f>
        <v>84.08</v>
      </c>
      <c r="Y248" s="12">
        <f>'Wind 1MW'!Y248*Control!$C$9</f>
        <v>76.239999999999995</v>
      </c>
      <c r="Z248" s="12">
        <f>'Wind 1MW'!Z248*Control!$C$9</f>
        <v>68.400000000000006</v>
      </c>
      <c r="AB248" s="7">
        <f t="shared" si="3"/>
        <v>725.68000000000006</v>
      </c>
    </row>
    <row r="249" spans="2:28" x14ac:dyDescent="0.2">
      <c r="B249" s="6">
        <v>44443</v>
      </c>
      <c r="C249" s="12">
        <f>'Wind 1MW'!C249*Control!$C$9</f>
        <v>68.400000000000006</v>
      </c>
      <c r="D249" s="12">
        <f>'Wind 1MW'!D249*Control!$C$9</f>
        <v>68.400000000000006</v>
      </c>
      <c r="E249" s="12">
        <f>'Wind 1MW'!E249*Control!$C$9</f>
        <v>61.840000000000011</v>
      </c>
      <c r="F249" s="12">
        <f>'Wind 1MW'!F249*Control!$C$9</f>
        <v>61.840000000000011</v>
      </c>
      <c r="G249" s="12">
        <f>'Wind 1MW'!G249*Control!$C$9</f>
        <v>61.840000000000011</v>
      </c>
      <c r="H249" s="12">
        <f>'Wind 1MW'!H249*Control!$C$9</f>
        <v>61.840000000000011</v>
      </c>
      <c r="I249" s="12">
        <f>'Wind 1MW'!I249*Control!$C$9</f>
        <v>61.840000000000011</v>
      </c>
      <c r="J249" s="12">
        <f>'Wind 1MW'!J249*Control!$C$9</f>
        <v>55.280000000000008</v>
      </c>
      <c r="K249" s="12">
        <f>'Wind 1MW'!K249*Control!$C$9</f>
        <v>48.720000000000006</v>
      </c>
      <c r="L249" s="12">
        <f>'Wind 1MW'!L249*Control!$C$9</f>
        <v>42.160000000000004</v>
      </c>
      <c r="M249" s="12">
        <f>'Wind 1MW'!M249*Control!$C$9</f>
        <v>30.479999999999997</v>
      </c>
      <c r="N249" s="12">
        <f>'Wind 1MW'!N249*Control!$C$9</f>
        <v>30.479999999999997</v>
      </c>
      <c r="O249" s="12">
        <f>'Wind 1MW'!O249*Control!$C$9</f>
        <v>30.479999999999997</v>
      </c>
      <c r="P249" s="12">
        <f>'Wind 1MW'!P249*Control!$C$9</f>
        <v>35.6</v>
      </c>
      <c r="Q249" s="12">
        <f>'Wind 1MW'!Q249*Control!$C$9</f>
        <v>48.720000000000006</v>
      </c>
      <c r="R249" s="12">
        <f>'Wind 1MW'!R249*Control!$C$9</f>
        <v>61.840000000000011</v>
      </c>
      <c r="S249" s="12">
        <f>'Wind 1MW'!S249*Control!$C$9</f>
        <v>68.400000000000006</v>
      </c>
      <c r="T249" s="12">
        <f>'Wind 1MW'!T249*Control!$C$9</f>
        <v>76.239999999999995</v>
      </c>
      <c r="U249" s="12">
        <f>'Wind 1MW'!U249*Control!$C$9</f>
        <v>84.08</v>
      </c>
      <c r="V249" s="12">
        <f>'Wind 1MW'!V249*Control!$C$9</f>
        <v>91.919999999999987</v>
      </c>
      <c r="W249" s="12">
        <f>'Wind 1MW'!W249*Control!$C$9</f>
        <v>107.6</v>
      </c>
      <c r="X249" s="12">
        <f>'Wind 1MW'!X249*Control!$C$9</f>
        <v>136.4</v>
      </c>
      <c r="Y249" s="12">
        <f>'Wind 1MW'!Y249*Control!$C$9</f>
        <v>167.12</v>
      </c>
      <c r="Z249" s="12">
        <f>'Wind 1MW'!Z249*Control!$C$9</f>
        <v>213.2</v>
      </c>
      <c r="AB249" s="7">
        <f t="shared" si="3"/>
        <v>1774.7200000000005</v>
      </c>
    </row>
    <row r="250" spans="2:28" x14ac:dyDescent="0.2">
      <c r="B250" s="6">
        <v>44444</v>
      </c>
      <c r="C250" s="12">
        <f>'Wind 1MW'!C250*Control!$C$9</f>
        <v>254.24000000000007</v>
      </c>
      <c r="D250" s="12">
        <f>'Wind 1MW'!D250*Control!$C$9</f>
        <v>313.91999999999996</v>
      </c>
      <c r="E250" s="12">
        <f>'Wind 1MW'!E250*Control!$C$9</f>
        <v>346.23999999999995</v>
      </c>
      <c r="F250" s="12">
        <f>'Wind 1MW'!F250*Control!$C$9</f>
        <v>330.08</v>
      </c>
      <c r="G250" s="12">
        <f>'Wind 1MW'!G250*Control!$C$9</f>
        <v>297.76</v>
      </c>
      <c r="H250" s="12">
        <f>'Wind 1MW'!H250*Control!$C$9</f>
        <v>297.76</v>
      </c>
      <c r="I250" s="12">
        <f>'Wind 1MW'!I250*Control!$C$9</f>
        <v>281.60000000000002</v>
      </c>
      <c r="J250" s="12">
        <f>'Wind 1MW'!J250*Control!$C$9</f>
        <v>213.2</v>
      </c>
      <c r="K250" s="12">
        <f>'Wind 1MW'!K250*Control!$C$9</f>
        <v>213.2</v>
      </c>
      <c r="L250" s="12">
        <f>'Wind 1MW'!L250*Control!$C$9</f>
        <v>240.56000000000003</v>
      </c>
      <c r="M250" s="12">
        <f>'Wind 1MW'!M250*Control!$C$9</f>
        <v>226.88000000000002</v>
      </c>
      <c r="N250" s="12">
        <f>'Wind 1MW'!N250*Control!$C$9</f>
        <v>213.2</v>
      </c>
      <c r="O250" s="12">
        <f>'Wind 1MW'!O250*Control!$C$9</f>
        <v>190.16000000000003</v>
      </c>
      <c r="P250" s="12">
        <f>'Wind 1MW'!P250*Control!$C$9</f>
        <v>117.2</v>
      </c>
      <c r="Q250" s="12">
        <f>'Wind 1MW'!Q250*Control!$C$9</f>
        <v>55.280000000000008</v>
      </c>
      <c r="R250" s="12">
        <f>'Wind 1MW'!R250*Control!$C$9</f>
        <v>61.840000000000011</v>
      </c>
      <c r="S250" s="12">
        <f>'Wind 1MW'!S250*Control!$C$9</f>
        <v>55.280000000000008</v>
      </c>
      <c r="T250" s="12">
        <f>'Wind 1MW'!T250*Control!$C$9</f>
        <v>61.840000000000011</v>
      </c>
      <c r="U250" s="12">
        <f>'Wind 1MW'!U250*Control!$C$9</f>
        <v>91.919999999999987</v>
      </c>
      <c r="V250" s="12">
        <f>'Wind 1MW'!V250*Control!$C$9</f>
        <v>126.8</v>
      </c>
      <c r="W250" s="12">
        <f>'Wind 1MW'!W250*Control!$C$9</f>
        <v>146</v>
      </c>
      <c r="X250" s="12">
        <f>'Wind 1MW'!X250*Control!$C$9</f>
        <v>155.6</v>
      </c>
      <c r="Y250" s="12">
        <f>'Wind 1MW'!Y250*Control!$C$9</f>
        <v>146</v>
      </c>
      <c r="Z250" s="12">
        <f>'Wind 1MW'!Z250*Control!$C$9</f>
        <v>136.4</v>
      </c>
      <c r="AB250" s="7">
        <f t="shared" si="3"/>
        <v>4572.96</v>
      </c>
    </row>
    <row r="251" spans="2:28" x14ac:dyDescent="0.2">
      <c r="B251" s="6">
        <v>44445</v>
      </c>
      <c r="C251" s="12">
        <f>'Wind 1MW'!C251*Control!$C$9</f>
        <v>126.8</v>
      </c>
      <c r="D251" s="12">
        <f>'Wind 1MW'!D251*Control!$C$9</f>
        <v>126.8</v>
      </c>
      <c r="E251" s="12">
        <f>'Wind 1MW'!E251*Control!$C$9</f>
        <v>117.2</v>
      </c>
      <c r="F251" s="12">
        <f>'Wind 1MW'!F251*Control!$C$9</f>
        <v>84.08</v>
      </c>
      <c r="G251" s="12">
        <f>'Wind 1MW'!G251*Control!$C$9</f>
        <v>61.840000000000011</v>
      </c>
      <c r="H251" s="12">
        <f>'Wind 1MW'!H251*Control!$C$9</f>
        <v>35.6</v>
      </c>
      <c r="I251" s="12">
        <f>'Wind 1MW'!I251*Control!$C$9</f>
        <v>25.359999999999996</v>
      </c>
      <c r="J251" s="12">
        <f>'Wind 1MW'!J251*Control!$C$9</f>
        <v>10</v>
      </c>
      <c r="K251" s="12">
        <f>'Wind 1MW'!K251*Control!$C$9</f>
        <v>20.239999999999998</v>
      </c>
      <c r="L251" s="12">
        <f>'Wind 1MW'!L251*Control!$C$9</f>
        <v>30.479999999999997</v>
      </c>
      <c r="M251" s="12">
        <f>'Wind 1MW'!M251*Control!$C$9</f>
        <v>42.160000000000004</v>
      </c>
      <c r="N251" s="12">
        <f>'Wind 1MW'!N251*Control!$C$9</f>
        <v>61.840000000000011</v>
      </c>
      <c r="O251" s="12">
        <f>'Wind 1MW'!O251*Control!$C$9</f>
        <v>91.919999999999987</v>
      </c>
      <c r="P251" s="12">
        <f>'Wind 1MW'!P251*Control!$C$9</f>
        <v>136.4</v>
      </c>
      <c r="Q251" s="12">
        <f>'Wind 1MW'!Q251*Control!$C$9</f>
        <v>167.12</v>
      </c>
      <c r="R251" s="12">
        <f>'Wind 1MW'!R251*Control!$C$9</f>
        <v>178.64000000000001</v>
      </c>
      <c r="S251" s="12">
        <f>'Wind 1MW'!S251*Control!$C$9</f>
        <v>190.16000000000003</v>
      </c>
      <c r="T251" s="12">
        <f>'Wind 1MW'!T251*Control!$C$9</f>
        <v>240.56000000000003</v>
      </c>
      <c r="U251" s="12">
        <f>'Wind 1MW'!U251*Control!$C$9</f>
        <v>380.8</v>
      </c>
      <c r="V251" s="12">
        <f>'Wind 1MW'!V251*Control!$C$9</f>
        <v>423.84</v>
      </c>
      <c r="W251" s="12">
        <f>'Wind 1MW'!W251*Control!$C$9</f>
        <v>454.4</v>
      </c>
      <c r="X251" s="12">
        <f>'Wind 1MW'!X251*Control!$C$9</f>
        <v>518.24</v>
      </c>
      <c r="Y251" s="12">
        <f>'Wind 1MW'!Y251*Control!$C$9</f>
        <v>536.31999999999994</v>
      </c>
      <c r="Z251" s="12">
        <f>'Wind 1MW'!Z251*Control!$C$9</f>
        <v>536.31999999999994</v>
      </c>
      <c r="AB251" s="7">
        <f t="shared" si="3"/>
        <v>4597.12</v>
      </c>
    </row>
    <row r="252" spans="2:28" x14ac:dyDescent="0.2">
      <c r="B252" s="6">
        <v>44446</v>
      </c>
      <c r="C252" s="12">
        <f>'Wind 1MW'!C252*Control!$C$9</f>
        <v>581.91999999999996</v>
      </c>
      <c r="D252" s="12">
        <f>'Wind 1MW'!D252*Control!$C$9</f>
        <v>602.72</v>
      </c>
      <c r="E252" s="12">
        <f>'Wind 1MW'!E252*Control!$C$9</f>
        <v>560</v>
      </c>
      <c r="F252" s="12">
        <f>'Wind 1MW'!F252*Control!$C$9</f>
        <v>518.24</v>
      </c>
      <c r="G252" s="12">
        <f>'Wind 1MW'!G252*Control!$C$9</f>
        <v>401.91999999999996</v>
      </c>
      <c r="H252" s="12">
        <f>'Wind 1MW'!H252*Control!$C$9</f>
        <v>330.08</v>
      </c>
      <c r="I252" s="12">
        <f>'Wind 1MW'!I252*Control!$C$9</f>
        <v>240.56000000000003</v>
      </c>
      <c r="J252" s="12">
        <f>'Wind 1MW'!J252*Control!$C$9</f>
        <v>155.6</v>
      </c>
      <c r="K252" s="12">
        <f>'Wind 1MW'!K252*Control!$C$9</f>
        <v>240.56000000000003</v>
      </c>
      <c r="L252" s="12">
        <f>'Wind 1MW'!L252*Control!$C$9</f>
        <v>297.76</v>
      </c>
      <c r="M252" s="12">
        <f>'Wind 1MW'!M252*Control!$C$9</f>
        <v>281.60000000000002</v>
      </c>
      <c r="N252" s="12">
        <f>'Wind 1MW'!N252*Control!$C$9</f>
        <v>240.56000000000003</v>
      </c>
      <c r="O252" s="12">
        <f>'Wind 1MW'!O252*Control!$C$9</f>
        <v>201.68</v>
      </c>
      <c r="P252" s="12">
        <f>'Wind 1MW'!P252*Control!$C$9</f>
        <v>167.12</v>
      </c>
      <c r="Q252" s="12">
        <f>'Wind 1MW'!Q252*Control!$C$9</f>
        <v>126.8</v>
      </c>
      <c r="R252" s="12">
        <f>'Wind 1MW'!R252*Control!$C$9</f>
        <v>76.239999999999995</v>
      </c>
      <c r="S252" s="12">
        <f>'Wind 1MW'!S252*Control!$C$9</f>
        <v>25.359999999999996</v>
      </c>
      <c r="T252" s="12">
        <f>'Wind 1MW'!T252*Control!$C$9</f>
        <v>0</v>
      </c>
      <c r="U252" s="12">
        <f>'Wind 1MW'!U252*Control!$C$9</f>
        <v>0</v>
      </c>
      <c r="V252" s="12">
        <f>'Wind 1MW'!V252*Control!$C$9</f>
        <v>0</v>
      </c>
      <c r="W252" s="12">
        <f>'Wind 1MW'!W252*Control!$C$9</f>
        <v>0</v>
      </c>
      <c r="X252" s="12">
        <f>'Wind 1MW'!X252*Control!$C$9</f>
        <v>0</v>
      </c>
      <c r="Y252" s="12">
        <f>'Wind 1MW'!Y252*Control!$C$9</f>
        <v>0</v>
      </c>
      <c r="Z252" s="12">
        <f>'Wind 1MW'!Z252*Control!$C$9</f>
        <v>0</v>
      </c>
      <c r="AB252" s="7">
        <f t="shared" si="3"/>
        <v>5048.72</v>
      </c>
    </row>
    <row r="253" spans="2:28" x14ac:dyDescent="0.2">
      <c r="B253" s="6">
        <v>44447</v>
      </c>
      <c r="C253" s="12">
        <f>'Wind 1MW'!C253*Control!$C$9</f>
        <v>0</v>
      </c>
      <c r="D253" s="12">
        <f>'Wind 1MW'!D253*Control!$C$9</f>
        <v>0</v>
      </c>
      <c r="E253" s="12">
        <f>'Wind 1MW'!E253*Control!$C$9</f>
        <v>0</v>
      </c>
      <c r="F253" s="12">
        <f>'Wind 1MW'!F253*Control!$C$9</f>
        <v>0</v>
      </c>
      <c r="G253" s="12">
        <f>'Wind 1MW'!G253*Control!$C$9</f>
        <v>0</v>
      </c>
      <c r="H253" s="12">
        <f>'Wind 1MW'!H253*Control!$C$9</f>
        <v>0</v>
      </c>
      <c r="I253" s="12">
        <f>'Wind 1MW'!I253*Control!$C$9</f>
        <v>0</v>
      </c>
      <c r="J253" s="12">
        <f>'Wind 1MW'!J253*Control!$C$9</f>
        <v>0</v>
      </c>
      <c r="K253" s="12">
        <f>'Wind 1MW'!K253*Control!$C$9</f>
        <v>0</v>
      </c>
      <c r="L253" s="12">
        <f>'Wind 1MW'!L253*Control!$C$9</f>
        <v>0</v>
      </c>
      <c r="M253" s="12">
        <f>'Wind 1MW'!M253*Control!$C$9</f>
        <v>0</v>
      </c>
      <c r="N253" s="12">
        <f>'Wind 1MW'!N253*Control!$C$9</f>
        <v>0</v>
      </c>
      <c r="O253" s="12">
        <f>'Wind 1MW'!O253*Control!$C$9</f>
        <v>0</v>
      </c>
      <c r="P253" s="12">
        <f>'Wind 1MW'!P253*Control!$C$9</f>
        <v>0</v>
      </c>
      <c r="Q253" s="12">
        <f>'Wind 1MW'!Q253*Control!$C$9</f>
        <v>0</v>
      </c>
      <c r="R253" s="12">
        <f>'Wind 1MW'!R253*Control!$C$9</f>
        <v>0</v>
      </c>
      <c r="S253" s="12">
        <f>'Wind 1MW'!S253*Control!$C$9</f>
        <v>0</v>
      </c>
      <c r="T253" s="12">
        <f>'Wind 1MW'!T253*Control!$C$9</f>
        <v>91.919999999999987</v>
      </c>
      <c r="U253" s="12">
        <f>'Wind 1MW'!U253*Control!$C$9</f>
        <v>213.2</v>
      </c>
      <c r="V253" s="12">
        <f>'Wind 1MW'!V253*Control!$C$9</f>
        <v>330.08</v>
      </c>
      <c r="W253" s="12">
        <f>'Wind 1MW'!W253*Control!$C$9</f>
        <v>362.4</v>
      </c>
      <c r="X253" s="12">
        <f>'Wind 1MW'!X253*Control!$C$9</f>
        <v>330.08</v>
      </c>
      <c r="Y253" s="12">
        <f>'Wind 1MW'!Y253*Control!$C$9</f>
        <v>267.92000000000007</v>
      </c>
      <c r="Z253" s="12">
        <f>'Wind 1MW'!Z253*Control!$C$9</f>
        <v>226.88000000000002</v>
      </c>
      <c r="AB253" s="7">
        <f t="shared" si="3"/>
        <v>1822.4800000000002</v>
      </c>
    </row>
    <row r="254" spans="2:28" x14ac:dyDescent="0.2">
      <c r="B254" s="6">
        <v>44448</v>
      </c>
      <c r="C254" s="12">
        <f>'Wind 1MW'!C254*Control!$C$9</f>
        <v>201.68</v>
      </c>
      <c r="D254" s="12">
        <f>'Wind 1MW'!D254*Control!$C$9</f>
        <v>213.2</v>
      </c>
      <c r="E254" s="12">
        <f>'Wind 1MW'!E254*Control!$C$9</f>
        <v>330.08</v>
      </c>
      <c r="F254" s="12">
        <f>'Wind 1MW'!F254*Control!$C$9</f>
        <v>444.64</v>
      </c>
      <c r="G254" s="12">
        <f>'Wind 1MW'!G254*Control!$C$9</f>
        <v>497.43999999999994</v>
      </c>
      <c r="H254" s="12">
        <f>'Wind 1MW'!H254*Control!$C$9</f>
        <v>536.31999999999994</v>
      </c>
      <c r="I254" s="12">
        <f>'Wind 1MW'!I254*Control!$C$9</f>
        <v>518.24</v>
      </c>
      <c r="J254" s="12">
        <f>'Wind 1MW'!J254*Control!$C$9</f>
        <v>454.4</v>
      </c>
      <c r="K254" s="12">
        <f>'Wind 1MW'!K254*Control!$C$9</f>
        <v>497.43999999999994</v>
      </c>
      <c r="L254" s="12">
        <f>'Wind 1MW'!L254*Control!$C$9</f>
        <v>475.52</v>
      </c>
      <c r="M254" s="12">
        <f>'Wind 1MW'!M254*Control!$C$9</f>
        <v>454.4</v>
      </c>
      <c r="N254" s="12">
        <f>'Wind 1MW'!N254*Control!$C$9</f>
        <v>444.64</v>
      </c>
      <c r="O254" s="12">
        <f>'Wind 1MW'!O254*Control!$C$9</f>
        <v>380.8</v>
      </c>
      <c r="P254" s="12">
        <f>'Wind 1MW'!P254*Control!$C$9</f>
        <v>362.4</v>
      </c>
      <c r="Q254" s="12">
        <f>'Wind 1MW'!Q254*Control!$C$9</f>
        <v>330.08</v>
      </c>
      <c r="R254" s="12">
        <f>'Wind 1MW'!R254*Control!$C$9</f>
        <v>313.91999999999996</v>
      </c>
      <c r="S254" s="12">
        <f>'Wind 1MW'!S254*Control!$C$9</f>
        <v>313.91999999999996</v>
      </c>
      <c r="T254" s="12">
        <f>'Wind 1MW'!T254*Control!$C$9</f>
        <v>297.76</v>
      </c>
      <c r="U254" s="12">
        <f>'Wind 1MW'!U254*Control!$C$9</f>
        <v>313.91999999999996</v>
      </c>
      <c r="V254" s="12">
        <f>'Wind 1MW'!V254*Control!$C$9</f>
        <v>330.08</v>
      </c>
      <c r="W254" s="12">
        <f>'Wind 1MW'!W254*Control!$C$9</f>
        <v>313.91999999999996</v>
      </c>
      <c r="X254" s="12">
        <f>'Wind 1MW'!X254*Control!$C$9</f>
        <v>267.92000000000007</v>
      </c>
      <c r="Y254" s="12">
        <f>'Wind 1MW'!Y254*Control!$C$9</f>
        <v>213.2</v>
      </c>
      <c r="Z254" s="12">
        <f>'Wind 1MW'!Z254*Control!$C$9</f>
        <v>167.12</v>
      </c>
      <c r="AB254" s="7">
        <f t="shared" si="3"/>
        <v>8673.0400000000009</v>
      </c>
    </row>
    <row r="255" spans="2:28" x14ac:dyDescent="0.2">
      <c r="B255" s="6">
        <v>44449</v>
      </c>
      <c r="C255" s="12">
        <f>'Wind 1MW'!C255*Control!$C$9</f>
        <v>126.8</v>
      </c>
      <c r="D255" s="12">
        <f>'Wind 1MW'!D255*Control!$C$9</f>
        <v>68.400000000000006</v>
      </c>
      <c r="E255" s="12">
        <f>'Wind 1MW'!E255*Control!$C$9</f>
        <v>30.479999999999997</v>
      </c>
      <c r="F255" s="12">
        <f>'Wind 1MW'!F255*Control!$C$9</f>
        <v>0</v>
      </c>
      <c r="G255" s="12">
        <f>'Wind 1MW'!G255*Control!$C$9</f>
        <v>0</v>
      </c>
      <c r="H255" s="12">
        <f>'Wind 1MW'!H255*Control!$C$9</f>
        <v>0</v>
      </c>
      <c r="I255" s="12">
        <f>'Wind 1MW'!I255*Control!$C$9</f>
        <v>0</v>
      </c>
      <c r="J255" s="12">
        <f>'Wind 1MW'!J255*Control!$C$9</f>
        <v>0</v>
      </c>
      <c r="K255" s="12">
        <f>'Wind 1MW'!K255*Control!$C$9</f>
        <v>0</v>
      </c>
      <c r="L255" s="12">
        <f>'Wind 1MW'!L255*Control!$C$9</f>
        <v>0</v>
      </c>
      <c r="M255" s="12">
        <f>'Wind 1MW'!M255*Control!$C$9</f>
        <v>0</v>
      </c>
      <c r="N255" s="12">
        <f>'Wind 1MW'!N255*Control!$C$9</f>
        <v>0</v>
      </c>
      <c r="O255" s="12">
        <f>'Wind 1MW'!O255*Control!$C$9</f>
        <v>0</v>
      </c>
      <c r="P255" s="12">
        <f>'Wind 1MW'!P255*Control!$C$9</f>
        <v>0</v>
      </c>
      <c r="Q255" s="12">
        <f>'Wind 1MW'!Q255*Control!$C$9</f>
        <v>0</v>
      </c>
      <c r="R255" s="12">
        <f>'Wind 1MW'!R255*Control!$C$9</f>
        <v>0</v>
      </c>
      <c r="S255" s="12">
        <f>'Wind 1MW'!S255*Control!$C$9</f>
        <v>0</v>
      </c>
      <c r="T255" s="12">
        <f>'Wind 1MW'!T255*Control!$C$9</f>
        <v>0</v>
      </c>
      <c r="U255" s="12">
        <f>'Wind 1MW'!U255*Control!$C$9</f>
        <v>0</v>
      </c>
      <c r="V255" s="12">
        <f>'Wind 1MW'!V255*Control!$C$9</f>
        <v>0</v>
      </c>
      <c r="W255" s="12">
        <f>'Wind 1MW'!W255*Control!$C$9</f>
        <v>0</v>
      </c>
      <c r="X255" s="12">
        <f>'Wind 1MW'!X255*Control!$C$9</f>
        <v>0</v>
      </c>
      <c r="Y255" s="12">
        <f>'Wind 1MW'!Y255*Control!$C$9</f>
        <v>0</v>
      </c>
      <c r="Z255" s="12">
        <f>'Wind 1MW'!Z255*Control!$C$9</f>
        <v>0</v>
      </c>
      <c r="AB255" s="7">
        <f t="shared" si="3"/>
        <v>225.67999999999998</v>
      </c>
    </row>
    <row r="256" spans="2:28" x14ac:dyDescent="0.2">
      <c r="B256" s="6">
        <v>44450</v>
      </c>
      <c r="C256" s="12">
        <f>'Wind 1MW'!C256*Control!$C$9</f>
        <v>15.12</v>
      </c>
      <c r="D256" s="12">
        <f>'Wind 1MW'!D256*Control!$C$9</f>
        <v>20.239999999999998</v>
      </c>
      <c r="E256" s="12">
        <f>'Wind 1MW'!E256*Control!$C$9</f>
        <v>30.479999999999997</v>
      </c>
      <c r="F256" s="12">
        <f>'Wind 1MW'!F256*Control!$C$9</f>
        <v>42.160000000000004</v>
      </c>
      <c r="G256" s="12">
        <f>'Wind 1MW'!G256*Control!$C$9</f>
        <v>61.840000000000011</v>
      </c>
      <c r="H256" s="12">
        <f>'Wind 1MW'!H256*Control!$C$9</f>
        <v>117.2</v>
      </c>
      <c r="I256" s="12">
        <f>'Wind 1MW'!I256*Control!$C$9</f>
        <v>178.64000000000001</v>
      </c>
      <c r="J256" s="12">
        <f>'Wind 1MW'!J256*Control!$C$9</f>
        <v>213.2</v>
      </c>
      <c r="K256" s="12">
        <f>'Wind 1MW'!K256*Control!$C$9</f>
        <v>401.91999999999996</v>
      </c>
      <c r="L256" s="12">
        <f>'Wind 1MW'!L256*Control!$C$9</f>
        <v>581.91999999999996</v>
      </c>
      <c r="M256" s="12">
        <f>'Wind 1MW'!M256*Control!$C$9</f>
        <v>728.96</v>
      </c>
      <c r="N256" s="12">
        <f>'Wind 1MW'!N256*Control!$C$9</f>
        <v>876.4799999999999</v>
      </c>
      <c r="O256" s="12">
        <f>'Wind 1MW'!O256*Control!$C$9</f>
        <v>926.4</v>
      </c>
      <c r="P256" s="12">
        <f>'Wind 1MW'!P256*Control!$C$9</f>
        <v>966.4</v>
      </c>
      <c r="Q256" s="12">
        <f>'Wind 1MW'!Q256*Control!$C$9</f>
        <v>966.4</v>
      </c>
      <c r="R256" s="12">
        <f>'Wind 1MW'!R256*Control!$C$9</f>
        <v>939.28</v>
      </c>
      <c r="S256" s="12">
        <f>'Wind 1MW'!S256*Control!$C$9</f>
        <v>876.4799999999999</v>
      </c>
      <c r="T256" s="12">
        <f>'Wind 1MW'!T256*Control!$C$9</f>
        <v>708.48</v>
      </c>
      <c r="U256" s="12">
        <f>'Wind 1MW'!U256*Control!$C$9</f>
        <v>581.91999999999996</v>
      </c>
      <c r="V256" s="12">
        <f>'Wind 1MW'!V256*Control!$C$9</f>
        <v>560</v>
      </c>
      <c r="W256" s="12">
        <f>'Wind 1MW'!W256*Control!$C$9</f>
        <v>581.91999999999996</v>
      </c>
      <c r="X256" s="12">
        <f>'Wind 1MW'!X256*Control!$C$9</f>
        <v>602.72</v>
      </c>
      <c r="Y256" s="12">
        <f>'Wind 1MW'!Y256*Control!$C$9</f>
        <v>620.79999999999995</v>
      </c>
      <c r="Z256" s="12">
        <f>'Wind 1MW'!Z256*Control!$C$9</f>
        <v>536.31999999999994</v>
      </c>
      <c r="AB256" s="7">
        <f t="shared" si="3"/>
        <v>12135.279999999997</v>
      </c>
    </row>
    <row r="257" spans="2:28" x14ac:dyDescent="0.2">
      <c r="B257" s="6">
        <v>44451</v>
      </c>
      <c r="C257" s="12">
        <f>'Wind 1MW'!C257*Control!$C$9</f>
        <v>475.52</v>
      </c>
      <c r="D257" s="12">
        <f>'Wind 1MW'!D257*Control!$C$9</f>
        <v>401.91999999999996</v>
      </c>
      <c r="E257" s="12">
        <f>'Wind 1MW'!E257*Control!$C$9</f>
        <v>313.91999999999996</v>
      </c>
      <c r="F257" s="12">
        <f>'Wind 1MW'!F257*Control!$C$9</f>
        <v>297.76</v>
      </c>
      <c r="G257" s="12">
        <f>'Wind 1MW'!G257*Control!$C$9</f>
        <v>297.76</v>
      </c>
      <c r="H257" s="12">
        <f>'Wind 1MW'!H257*Control!$C$9</f>
        <v>297.76</v>
      </c>
      <c r="I257" s="12">
        <f>'Wind 1MW'!I257*Control!$C$9</f>
        <v>313.91999999999996</v>
      </c>
      <c r="J257" s="12">
        <f>'Wind 1MW'!J257*Control!$C$9</f>
        <v>297.76</v>
      </c>
      <c r="K257" s="12">
        <f>'Wind 1MW'!K257*Control!$C$9</f>
        <v>297.76</v>
      </c>
      <c r="L257" s="12">
        <f>'Wind 1MW'!L257*Control!$C$9</f>
        <v>240.56000000000003</v>
      </c>
      <c r="M257" s="12">
        <f>'Wind 1MW'!M257*Control!$C$9</f>
        <v>146</v>
      </c>
      <c r="N257" s="12">
        <f>'Wind 1MW'!N257*Control!$C$9</f>
        <v>76.239999999999995</v>
      </c>
      <c r="O257" s="12">
        <f>'Wind 1MW'!O257*Control!$C$9</f>
        <v>48.720000000000006</v>
      </c>
      <c r="P257" s="12">
        <f>'Wind 1MW'!P257*Control!$C$9</f>
        <v>35.6</v>
      </c>
      <c r="Q257" s="12">
        <f>'Wind 1MW'!Q257*Control!$C$9</f>
        <v>20.239999999999998</v>
      </c>
      <c r="R257" s="12">
        <f>'Wind 1MW'!R257*Control!$C$9</f>
        <v>10</v>
      </c>
      <c r="S257" s="12">
        <f>'Wind 1MW'!S257*Control!$C$9</f>
        <v>0</v>
      </c>
      <c r="T257" s="12">
        <f>'Wind 1MW'!T257*Control!$C$9</f>
        <v>0</v>
      </c>
      <c r="U257" s="12">
        <f>'Wind 1MW'!U257*Control!$C$9</f>
        <v>0</v>
      </c>
      <c r="V257" s="12">
        <f>'Wind 1MW'!V257*Control!$C$9</f>
        <v>0</v>
      </c>
      <c r="W257" s="12">
        <f>'Wind 1MW'!W257*Control!$C$9</f>
        <v>0</v>
      </c>
      <c r="X257" s="12">
        <f>'Wind 1MW'!X257*Control!$C$9</f>
        <v>0</v>
      </c>
      <c r="Y257" s="12">
        <f>'Wind 1MW'!Y257*Control!$C$9</f>
        <v>0</v>
      </c>
      <c r="Z257" s="12">
        <f>'Wind 1MW'!Z257*Control!$C$9</f>
        <v>0</v>
      </c>
      <c r="AB257" s="7">
        <f t="shared" si="3"/>
        <v>3571.4399999999991</v>
      </c>
    </row>
    <row r="258" spans="2:28" x14ac:dyDescent="0.2">
      <c r="B258" s="6">
        <v>44452</v>
      </c>
      <c r="C258" s="12">
        <f>'Wind 1MW'!C258*Control!$C$9</f>
        <v>20.239999999999998</v>
      </c>
      <c r="D258" s="12">
        <f>'Wind 1MW'!D258*Control!$C$9</f>
        <v>42.160000000000004</v>
      </c>
      <c r="E258" s="12">
        <f>'Wind 1MW'!E258*Control!$C$9</f>
        <v>61.840000000000011</v>
      </c>
      <c r="F258" s="12">
        <f>'Wind 1MW'!F258*Control!$C$9</f>
        <v>76.239999999999995</v>
      </c>
      <c r="G258" s="12">
        <f>'Wind 1MW'!G258*Control!$C$9</f>
        <v>99.759999999999991</v>
      </c>
      <c r="H258" s="12">
        <f>'Wind 1MW'!H258*Control!$C$9</f>
        <v>117.2</v>
      </c>
      <c r="I258" s="12">
        <f>'Wind 1MW'!I258*Control!$C$9</f>
        <v>136.4</v>
      </c>
      <c r="J258" s="12">
        <f>'Wind 1MW'!J258*Control!$C$9</f>
        <v>117.2</v>
      </c>
      <c r="K258" s="12">
        <f>'Wind 1MW'!K258*Control!$C$9</f>
        <v>146</v>
      </c>
      <c r="L258" s="12">
        <f>'Wind 1MW'!L258*Control!$C$9</f>
        <v>155.6</v>
      </c>
      <c r="M258" s="12">
        <f>'Wind 1MW'!M258*Control!$C$9</f>
        <v>136.4</v>
      </c>
      <c r="N258" s="12">
        <f>'Wind 1MW'!N258*Control!$C$9</f>
        <v>107.6</v>
      </c>
      <c r="O258" s="12">
        <f>'Wind 1MW'!O258*Control!$C$9</f>
        <v>84.08</v>
      </c>
      <c r="P258" s="12">
        <f>'Wind 1MW'!P258*Control!$C$9</f>
        <v>61.840000000000011</v>
      </c>
      <c r="Q258" s="12">
        <f>'Wind 1MW'!Q258*Control!$C$9</f>
        <v>42.160000000000004</v>
      </c>
      <c r="R258" s="12">
        <f>'Wind 1MW'!R258*Control!$C$9</f>
        <v>30.479999999999997</v>
      </c>
      <c r="S258" s="12">
        <f>'Wind 1MW'!S258*Control!$C$9</f>
        <v>25.359999999999996</v>
      </c>
      <c r="T258" s="12">
        <f>'Wind 1MW'!T258*Control!$C$9</f>
        <v>48.720000000000006</v>
      </c>
      <c r="U258" s="12">
        <f>'Wind 1MW'!U258*Control!$C$9</f>
        <v>99.759999999999991</v>
      </c>
      <c r="V258" s="12">
        <f>'Wind 1MW'!V258*Control!$C$9</f>
        <v>167.12</v>
      </c>
      <c r="W258" s="12">
        <f>'Wind 1MW'!W258*Control!$C$9</f>
        <v>226.88000000000002</v>
      </c>
      <c r="X258" s="12">
        <f>'Wind 1MW'!X258*Control!$C$9</f>
        <v>240.56000000000003</v>
      </c>
      <c r="Y258" s="12">
        <f>'Wind 1MW'!Y258*Control!$C$9</f>
        <v>254.24000000000007</v>
      </c>
      <c r="Z258" s="12">
        <f>'Wind 1MW'!Z258*Control!$C$9</f>
        <v>267.92000000000007</v>
      </c>
      <c r="AB258" s="7">
        <f t="shared" si="3"/>
        <v>2765.76</v>
      </c>
    </row>
    <row r="259" spans="2:28" x14ac:dyDescent="0.2">
      <c r="B259" s="6">
        <v>44453</v>
      </c>
      <c r="C259" s="12">
        <f>'Wind 1MW'!C259*Control!$C$9</f>
        <v>254.24000000000007</v>
      </c>
      <c r="D259" s="12">
        <f>'Wind 1MW'!D259*Control!$C$9</f>
        <v>240.56000000000003</v>
      </c>
      <c r="E259" s="12">
        <f>'Wind 1MW'!E259*Control!$C$9</f>
        <v>213.2</v>
      </c>
      <c r="F259" s="12">
        <f>'Wind 1MW'!F259*Control!$C$9</f>
        <v>167.12</v>
      </c>
      <c r="G259" s="12">
        <f>'Wind 1MW'!G259*Control!$C$9</f>
        <v>117.2</v>
      </c>
      <c r="H259" s="12">
        <f>'Wind 1MW'!H259*Control!$C$9</f>
        <v>68.400000000000006</v>
      </c>
      <c r="I259" s="12">
        <f>'Wind 1MW'!I259*Control!$C$9</f>
        <v>48.720000000000006</v>
      </c>
      <c r="J259" s="12">
        <f>'Wind 1MW'!J259*Control!$C$9</f>
        <v>25.359999999999996</v>
      </c>
      <c r="K259" s="12">
        <f>'Wind 1MW'!K259*Control!$C$9</f>
        <v>0</v>
      </c>
      <c r="L259" s="12">
        <f>'Wind 1MW'!L259*Control!$C$9</f>
        <v>0</v>
      </c>
      <c r="M259" s="12">
        <f>'Wind 1MW'!M259*Control!$C$9</f>
        <v>0</v>
      </c>
      <c r="N259" s="12">
        <f>'Wind 1MW'!N259*Control!$C$9</f>
        <v>0</v>
      </c>
      <c r="O259" s="12">
        <f>'Wind 1MW'!O259*Control!$C$9</f>
        <v>0</v>
      </c>
      <c r="P259" s="12">
        <f>'Wind 1MW'!P259*Control!$C$9</f>
        <v>0</v>
      </c>
      <c r="Q259" s="12">
        <f>'Wind 1MW'!Q259*Control!$C$9</f>
        <v>0</v>
      </c>
      <c r="R259" s="12">
        <f>'Wind 1MW'!R259*Control!$C$9</f>
        <v>0</v>
      </c>
      <c r="S259" s="12">
        <f>'Wind 1MW'!S259*Control!$C$9</f>
        <v>0</v>
      </c>
      <c r="T259" s="12">
        <f>'Wind 1MW'!T259*Control!$C$9</f>
        <v>0</v>
      </c>
      <c r="U259" s="12">
        <f>'Wind 1MW'!U259*Control!$C$9</f>
        <v>0</v>
      </c>
      <c r="V259" s="12">
        <f>'Wind 1MW'!V259*Control!$C$9</f>
        <v>0</v>
      </c>
      <c r="W259" s="12">
        <f>'Wind 1MW'!W259*Control!$C$9</f>
        <v>0</v>
      </c>
      <c r="X259" s="12">
        <f>'Wind 1MW'!X259*Control!$C$9</f>
        <v>0</v>
      </c>
      <c r="Y259" s="12">
        <f>'Wind 1MW'!Y259*Control!$C$9</f>
        <v>0</v>
      </c>
      <c r="Z259" s="12">
        <f>'Wind 1MW'!Z259*Control!$C$9</f>
        <v>0</v>
      </c>
      <c r="AB259" s="7">
        <f t="shared" si="3"/>
        <v>1134.8</v>
      </c>
    </row>
    <row r="260" spans="2:28" x14ac:dyDescent="0.2">
      <c r="B260" s="6">
        <v>44454</v>
      </c>
      <c r="C260" s="12">
        <f>'Wind 1MW'!C260*Control!$C$9</f>
        <v>0</v>
      </c>
      <c r="D260" s="12">
        <f>'Wind 1MW'!D260*Control!$C$9</f>
        <v>0</v>
      </c>
      <c r="E260" s="12">
        <f>'Wind 1MW'!E260*Control!$C$9</f>
        <v>0</v>
      </c>
      <c r="F260" s="12">
        <f>'Wind 1MW'!F260*Control!$C$9</f>
        <v>0</v>
      </c>
      <c r="G260" s="12">
        <f>'Wind 1MW'!G260*Control!$C$9</f>
        <v>0</v>
      </c>
      <c r="H260" s="12">
        <f>'Wind 1MW'!H260*Control!$C$9</f>
        <v>0</v>
      </c>
      <c r="I260" s="12">
        <f>'Wind 1MW'!I260*Control!$C$9</f>
        <v>0</v>
      </c>
      <c r="J260" s="12">
        <f>'Wind 1MW'!J260*Control!$C$9</f>
        <v>0</v>
      </c>
      <c r="K260" s="12">
        <f>'Wind 1MW'!K260*Control!$C$9</f>
        <v>0</v>
      </c>
      <c r="L260" s="12">
        <f>'Wind 1MW'!L260*Control!$C$9</f>
        <v>0</v>
      </c>
      <c r="M260" s="12">
        <f>'Wind 1MW'!M260*Control!$C$9</f>
        <v>0</v>
      </c>
      <c r="N260" s="12">
        <f>'Wind 1MW'!N260*Control!$C$9</f>
        <v>0</v>
      </c>
      <c r="O260" s="12">
        <f>'Wind 1MW'!O260*Control!$C$9</f>
        <v>0</v>
      </c>
      <c r="P260" s="12">
        <f>'Wind 1MW'!P260*Control!$C$9</f>
        <v>0</v>
      </c>
      <c r="Q260" s="12">
        <f>'Wind 1MW'!Q260*Control!$C$9</f>
        <v>0</v>
      </c>
      <c r="R260" s="12">
        <f>'Wind 1MW'!R260*Control!$C$9</f>
        <v>0</v>
      </c>
      <c r="S260" s="12">
        <f>'Wind 1MW'!S260*Control!$C$9</f>
        <v>0</v>
      </c>
      <c r="T260" s="12">
        <f>'Wind 1MW'!T260*Control!$C$9</f>
        <v>0</v>
      </c>
      <c r="U260" s="12">
        <f>'Wind 1MW'!U260*Control!$C$9</f>
        <v>0</v>
      </c>
      <c r="V260" s="12">
        <f>'Wind 1MW'!V260*Control!$C$9</f>
        <v>0</v>
      </c>
      <c r="W260" s="12">
        <f>'Wind 1MW'!W260*Control!$C$9</f>
        <v>0</v>
      </c>
      <c r="X260" s="12">
        <f>'Wind 1MW'!X260*Control!$C$9</f>
        <v>0</v>
      </c>
      <c r="Y260" s="12">
        <f>'Wind 1MW'!Y260*Control!$C$9</f>
        <v>0</v>
      </c>
      <c r="Z260" s="12">
        <f>'Wind 1MW'!Z260*Control!$C$9</f>
        <v>48.720000000000006</v>
      </c>
      <c r="AB260" s="7">
        <f t="shared" ref="AB260:AB323" si="4">SUM(C260:Z260)</f>
        <v>48.720000000000006</v>
      </c>
    </row>
    <row r="261" spans="2:28" x14ac:dyDescent="0.2">
      <c r="B261" s="6">
        <v>44455</v>
      </c>
      <c r="C261" s="12">
        <f>'Wind 1MW'!C261*Control!$C$9</f>
        <v>136.4</v>
      </c>
      <c r="D261" s="12">
        <f>'Wind 1MW'!D261*Control!$C$9</f>
        <v>240.56000000000003</v>
      </c>
      <c r="E261" s="12">
        <f>'Wind 1MW'!E261*Control!$C$9</f>
        <v>313.91999999999996</v>
      </c>
      <c r="F261" s="12">
        <f>'Wind 1MW'!F261*Control!$C$9</f>
        <v>330.08</v>
      </c>
      <c r="G261" s="12">
        <f>'Wind 1MW'!G261*Control!$C$9</f>
        <v>346.23999999999995</v>
      </c>
      <c r="H261" s="12">
        <f>'Wind 1MW'!H261*Control!$C$9</f>
        <v>313.91999999999996</v>
      </c>
      <c r="I261" s="12">
        <f>'Wind 1MW'!I261*Control!$C$9</f>
        <v>254.24000000000007</v>
      </c>
      <c r="J261" s="12">
        <f>'Wind 1MW'!J261*Control!$C$9</f>
        <v>146</v>
      </c>
      <c r="K261" s="12">
        <f>'Wind 1MW'!K261*Control!$C$9</f>
        <v>107.6</v>
      </c>
      <c r="L261" s="12">
        <f>'Wind 1MW'!L261*Control!$C$9</f>
        <v>68.400000000000006</v>
      </c>
      <c r="M261" s="12">
        <f>'Wind 1MW'!M261*Control!$C$9</f>
        <v>25.359999999999996</v>
      </c>
      <c r="N261" s="12">
        <f>'Wind 1MW'!N261*Control!$C$9</f>
        <v>0</v>
      </c>
      <c r="O261" s="12">
        <f>'Wind 1MW'!O261*Control!$C$9</f>
        <v>0</v>
      </c>
      <c r="P261" s="12">
        <f>'Wind 1MW'!P261*Control!$C$9</f>
        <v>15.12</v>
      </c>
      <c r="Q261" s="12">
        <f>'Wind 1MW'!Q261*Control!$C$9</f>
        <v>35.6</v>
      </c>
      <c r="R261" s="12">
        <f>'Wind 1MW'!R261*Control!$C$9</f>
        <v>61.840000000000011</v>
      </c>
      <c r="S261" s="12">
        <f>'Wind 1MW'!S261*Control!$C$9</f>
        <v>107.6</v>
      </c>
      <c r="T261" s="12">
        <f>'Wind 1MW'!T261*Control!$C$9</f>
        <v>226.88000000000002</v>
      </c>
      <c r="U261" s="12">
        <f>'Wind 1MW'!U261*Control!$C$9</f>
        <v>401.91999999999996</v>
      </c>
      <c r="V261" s="12">
        <f>'Wind 1MW'!V261*Control!$C$9</f>
        <v>497.43999999999994</v>
      </c>
      <c r="W261" s="12">
        <f>'Wind 1MW'!W261*Control!$C$9</f>
        <v>518.24</v>
      </c>
      <c r="X261" s="12">
        <f>'Wind 1MW'!X261*Control!$C$9</f>
        <v>560</v>
      </c>
      <c r="Y261" s="12">
        <f>'Wind 1MW'!Y261*Control!$C$9</f>
        <v>602.72</v>
      </c>
      <c r="Z261" s="12">
        <f>'Wind 1MW'!Z261*Control!$C$9</f>
        <v>633.28</v>
      </c>
      <c r="AB261" s="7">
        <f t="shared" si="4"/>
        <v>5943.36</v>
      </c>
    </row>
    <row r="262" spans="2:28" x14ac:dyDescent="0.2">
      <c r="B262" s="6">
        <v>44456</v>
      </c>
      <c r="C262" s="12">
        <f>'Wind 1MW'!C262*Control!$C$9</f>
        <v>633.28</v>
      </c>
      <c r="D262" s="12">
        <f>'Wind 1MW'!D262*Control!$C$9</f>
        <v>669.6</v>
      </c>
      <c r="E262" s="12">
        <f>'Wind 1MW'!E262*Control!$C$9</f>
        <v>708.48</v>
      </c>
      <c r="F262" s="12">
        <f>'Wind 1MW'!F262*Control!$C$9</f>
        <v>669.6</v>
      </c>
      <c r="G262" s="12">
        <f>'Wind 1MW'!G262*Control!$C$9</f>
        <v>690.4</v>
      </c>
      <c r="H262" s="12">
        <f>'Wind 1MW'!H262*Control!$C$9</f>
        <v>708.48</v>
      </c>
      <c r="I262" s="12">
        <f>'Wind 1MW'!I262*Control!$C$9</f>
        <v>720.96</v>
      </c>
      <c r="J262" s="12">
        <f>'Wind 1MW'!J262*Control!$C$9</f>
        <v>728.96</v>
      </c>
      <c r="K262" s="12">
        <f>'Wind 1MW'!K262*Control!$C$9</f>
        <v>708.48</v>
      </c>
      <c r="L262" s="12">
        <f>'Wind 1MW'!L262*Control!$C$9</f>
        <v>791.68000000000006</v>
      </c>
      <c r="M262" s="12">
        <f>'Wind 1MW'!M262*Control!$C$9</f>
        <v>817.04000000000008</v>
      </c>
      <c r="N262" s="12">
        <f>'Wind 1MW'!N262*Control!$C$9</f>
        <v>812.16000000000008</v>
      </c>
      <c r="O262" s="12">
        <f>'Wind 1MW'!O262*Control!$C$9</f>
        <v>812.16000000000008</v>
      </c>
      <c r="P262" s="12">
        <f>'Wind 1MW'!P262*Control!$C$9</f>
        <v>728.96</v>
      </c>
      <c r="Q262" s="12">
        <f>'Wind 1MW'!Q262*Control!$C$9</f>
        <v>536.31999999999994</v>
      </c>
      <c r="R262" s="12">
        <f>'Wind 1MW'!R262*Control!$C$9</f>
        <v>362.4</v>
      </c>
      <c r="S262" s="12">
        <f>'Wind 1MW'!S262*Control!$C$9</f>
        <v>254.24000000000007</v>
      </c>
      <c r="T262" s="12">
        <f>'Wind 1MW'!T262*Control!$C$9</f>
        <v>146</v>
      </c>
      <c r="U262" s="12">
        <f>'Wind 1MW'!U262*Control!$C$9</f>
        <v>117.2</v>
      </c>
      <c r="V262" s="12">
        <f>'Wind 1MW'!V262*Control!$C$9</f>
        <v>126.8</v>
      </c>
      <c r="W262" s="12">
        <f>'Wind 1MW'!W262*Control!$C$9</f>
        <v>136.4</v>
      </c>
      <c r="X262" s="12">
        <f>'Wind 1MW'!X262*Control!$C$9</f>
        <v>117.2</v>
      </c>
      <c r="Y262" s="12">
        <f>'Wind 1MW'!Y262*Control!$C$9</f>
        <v>76.239999999999995</v>
      </c>
      <c r="Z262" s="12">
        <f>'Wind 1MW'!Z262*Control!$C$9</f>
        <v>55.280000000000008</v>
      </c>
      <c r="AB262" s="7">
        <f t="shared" si="4"/>
        <v>12128.320000000002</v>
      </c>
    </row>
    <row r="263" spans="2:28" x14ac:dyDescent="0.2">
      <c r="B263" s="6">
        <v>44457</v>
      </c>
      <c r="C263" s="12">
        <f>'Wind 1MW'!C263*Control!$C$9</f>
        <v>42.160000000000004</v>
      </c>
      <c r="D263" s="12">
        <f>'Wind 1MW'!D263*Control!$C$9</f>
        <v>30.479999999999997</v>
      </c>
      <c r="E263" s="12">
        <f>'Wind 1MW'!E263*Control!$C$9</f>
        <v>20.239999999999998</v>
      </c>
      <c r="F263" s="12">
        <f>'Wind 1MW'!F263*Control!$C$9</f>
        <v>35.6</v>
      </c>
      <c r="G263" s="12">
        <f>'Wind 1MW'!G263*Control!$C$9</f>
        <v>55.280000000000008</v>
      </c>
      <c r="H263" s="12">
        <f>'Wind 1MW'!H263*Control!$C$9</f>
        <v>84.08</v>
      </c>
      <c r="I263" s="12">
        <f>'Wind 1MW'!I263*Control!$C$9</f>
        <v>99.759999999999991</v>
      </c>
      <c r="J263" s="12">
        <f>'Wind 1MW'!J263*Control!$C$9</f>
        <v>84.08</v>
      </c>
      <c r="K263" s="12">
        <f>'Wind 1MW'!K263*Control!$C$9</f>
        <v>61.840000000000011</v>
      </c>
      <c r="L263" s="12">
        <f>'Wind 1MW'!L263*Control!$C$9</f>
        <v>55.280000000000008</v>
      </c>
      <c r="M263" s="12">
        <f>'Wind 1MW'!M263*Control!$C$9</f>
        <v>48.720000000000006</v>
      </c>
      <c r="N263" s="12">
        <f>'Wind 1MW'!N263*Control!$C$9</f>
        <v>42.160000000000004</v>
      </c>
      <c r="O263" s="12">
        <f>'Wind 1MW'!O263*Control!$C$9</f>
        <v>30.479999999999997</v>
      </c>
      <c r="P263" s="12">
        <f>'Wind 1MW'!P263*Control!$C$9</f>
        <v>30.479999999999997</v>
      </c>
      <c r="Q263" s="12">
        <f>'Wind 1MW'!Q263*Control!$C$9</f>
        <v>30.479999999999997</v>
      </c>
      <c r="R263" s="12">
        <f>'Wind 1MW'!R263*Control!$C$9</f>
        <v>20.239999999999998</v>
      </c>
      <c r="S263" s="12">
        <f>'Wind 1MW'!S263*Control!$C$9</f>
        <v>10</v>
      </c>
      <c r="T263" s="12">
        <f>'Wind 1MW'!T263*Control!$C$9</f>
        <v>20.239999999999998</v>
      </c>
      <c r="U263" s="12">
        <f>'Wind 1MW'!U263*Control!$C$9</f>
        <v>55.280000000000008</v>
      </c>
      <c r="V263" s="12">
        <f>'Wind 1MW'!V263*Control!$C$9</f>
        <v>91.919999999999987</v>
      </c>
      <c r="W263" s="12">
        <f>'Wind 1MW'!W263*Control!$C$9</f>
        <v>126.8</v>
      </c>
      <c r="X263" s="12">
        <f>'Wind 1MW'!X263*Control!$C$9</f>
        <v>155.6</v>
      </c>
      <c r="Y263" s="12">
        <f>'Wind 1MW'!Y263*Control!$C$9</f>
        <v>146</v>
      </c>
      <c r="Z263" s="12">
        <f>'Wind 1MW'!Z263*Control!$C$9</f>
        <v>117.2</v>
      </c>
      <c r="AB263" s="7">
        <f t="shared" si="4"/>
        <v>1494.3999999999999</v>
      </c>
    </row>
    <row r="264" spans="2:28" x14ac:dyDescent="0.2">
      <c r="B264" s="6">
        <v>44458</v>
      </c>
      <c r="C264" s="12">
        <f>'Wind 1MW'!C264*Control!$C$9</f>
        <v>126.8</v>
      </c>
      <c r="D264" s="12">
        <f>'Wind 1MW'!D264*Control!$C$9</f>
        <v>99.759999999999991</v>
      </c>
      <c r="E264" s="12">
        <f>'Wind 1MW'!E264*Control!$C$9</f>
        <v>61.840000000000011</v>
      </c>
      <c r="F264" s="12">
        <f>'Wind 1MW'!F264*Control!$C$9</f>
        <v>35.6</v>
      </c>
      <c r="G264" s="12">
        <f>'Wind 1MW'!G264*Control!$C$9</f>
        <v>20.239999999999998</v>
      </c>
      <c r="H264" s="12">
        <f>'Wind 1MW'!H264*Control!$C$9</f>
        <v>25.359999999999996</v>
      </c>
      <c r="I264" s="12">
        <f>'Wind 1MW'!I264*Control!$C$9</f>
        <v>61.840000000000011</v>
      </c>
      <c r="J264" s="12">
        <f>'Wind 1MW'!J264*Control!$C$9</f>
        <v>99.759999999999991</v>
      </c>
      <c r="K264" s="12">
        <f>'Wind 1MW'!K264*Control!$C$9</f>
        <v>84.08</v>
      </c>
      <c r="L264" s="12">
        <f>'Wind 1MW'!L264*Control!$C$9</f>
        <v>107.6</v>
      </c>
      <c r="M264" s="12">
        <f>'Wind 1MW'!M264*Control!$C$9</f>
        <v>155.6</v>
      </c>
      <c r="N264" s="12">
        <f>'Wind 1MW'!N264*Control!$C$9</f>
        <v>201.68</v>
      </c>
      <c r="O264" s="12">
        <f>'Wind 1MW'!O264*Control!$C$9</f>
        <v>226.88000000000002</v>
      </c>
      <c r="P264" s="12">
        <f>'Wind 1MW'!P264*Control!$C$9</f>
        <v>267.92000000000007</v>
      </c>
      <c r="Q264" s="12">
        <f>'Wind 1MW'!Q264*Control!$C$9</f>
        <v>313.91999999999996</v>
      </c>
      <c r="R264" s="12">
        <f>'Wind 1MW'!R264*Control!$C$9</f>
        <v>281.60000000000002</v>
      </c>
      <c r="S264" s="12">
        <f>'Wind 1MW'!S264*Control!$C$9</f>
        <v>190.16000000000003</v>
      </c>
      <c r="T264" s="12">
        <f>'Wind 1MW'!T264*Control!$C$9</f>
        <v>117.2</v>
      </c>
      <c r="U264" s="12">
        <f>'Wind 1MW'!U264*Control!$C$9</f>
        <v>76.239999999999995</v>
      </c>
      <c r="V264" s="12">
        <f>'Wind 1MW'!V264*Control!$C$9</f>
        <v>35.6</v>
      </c>
      <c r="W264" s="12">
        <f>'Wind 1MW'!W264*Control!$C$9</f>
        <v>35.6</v>
      </c>
      <c r="X264" s="12">
        <f>'Wind 1MW'!X264*Control!$C$9</f>
        <v>55.280000000000008</v>
      </c>
      <c r="Y264" s="12">
        <f>'Wind 1MW'!Y264*Control!$C$9</f>
        <v>91.919999999999987</v>
      </c>
      <c r="Z264" s="12">
        <f>'Wind 1MW'!Z264*Control!$C$9</f>
        <v>136.4</v>
      </c>
      <c r="AB264" s="7">
        <f t="shared" si="4"/>
        <v>2908.8799999999997</v>
      </c>
    </row>
    <row r="265" spans="2:28" x14ac:dyDescent="0.2">
      <c r="B265" s="6">
        <v>44459</v>
      </c>
      <c r="C265" s="12">
        <f>'Wind 1MW'!C265*Control!$C$9</f>
        <v>155.6</v>
      </c>
      <c r="D265" s="12">
        <f>'Wind 1MW'!D265*Control!$C$9</f>
        <v>167.12</v>
      </c>
      <c r="E265" s="12">
        <f>'Wind 1MW'!E265*Control!$C$9</f>
        <v>178.64000000000001</v>
      </c>
      <c r="F265" s="12">
        <f>'Wind 1MW'!F265*Control!$C$9</f>
        <v>226.88000000000002</v>
      </c>
      <c r="G265" s="12">
        <f>'Wind 1MW'!G265*Control!$C$9</f>
        <v>313.91999999999996</v>
      </c>
      <c r="H265" s="12">
        <f>'Wind 1MW'!H265*Control!$C$9</f>
        <v>380.8</v>
      </c>
      <c r="I265" s="12">
        <f>'Wind 1MW'!I265*Control!$C$9</f>
        <v>497.43999999999994</v>
      </c>
      <c r="J265" s="12">
        <f>'Wind 1MW'!J265*Control!$C$9</f>
        <v>536.31999999999994</v>
      </c>
      <c r="K265" s="12">
        <f>'Wind 1MW'!K265*Control!$C$9</f>
        <v>690.4</v>
      </c>
      <c r="L265" s="12">
        <f>'Wind 1MW'!L265*Control!$C$9</f>
        <v>812.16000000000008</v>
      </c>
      <c r="M265" s="12">
        <f>'Wind 1MW'!M265*Control!$C$9</f>
        <v>884.4799999999999</v>
      </c>
      <c r="N265" s="12">
        <f>'Wind 1MW'!N265*Control!$C$9</f>
        <v>966.4</v>
      </c>
      <c r="O265" s="12">
        <f>'Wind 1MW'!O265*Control!$C$9</f>
        <v>993.76</v>
      </c>
      <c r="P265" s="12">
        <f>'Wind 1MW'!P265*Control!$C$9</f>
        <v>1005.6</v>
      </c>
      <c r="Q265" s="12">
        <f>'Wind 1MW'!Q265*Control!$C$9</f>
        <v>994.88000000000011</v>
      </c>
      <c r="R265" s="12">
        <f>'Wind 1MW'!R265*Control!$C$9</f>
        <v>974.24</v>
      </c>
      <c r="S265" s="12">
        <f>'Wind 1MW'!S265*Control!$C$9</f>
        <v>966.4</v>
      </c>
      <c r="T265" s="12">
        <f>'Wind 1MW'!T265*Control!$C$9</f>
        <v>966.4</v>
      </c>
      <c r="U265" s="12">
        <f>'Wind 1MW'!U265*Control!$C$9</f>
        <v>966.4</v>
      </c>
      <c r="V265" s="12">
        <f>'Wind 1MW'!V265*Control!$C$9</f>
        <v>942.24</v>
      </c>
      <c r="W265" s="12">
        <f>'Wind 1MW'!W265*Control!$C$9</f>
        <v>939.28</v>
      </c>
      <c r="X265" s="12">
        <f>'Wind 1MW'!X265*Control!$C$9</f>
        <v>942.24</v>
      </c>
      <c r="Y265" s="12">
        <f>'Wind 1MW'!Y265*Control!$C$9</f>
        <v>966.4</v>
      </c>
      <c r="Z265" s="12">
        <f>'Wind 1MW'!Z265*Control!$C$9</f>
        <v>942.24</v>
      </c>
      <c r="AB265" s="7">
        <f t="shared" si="4"/>
        <v>17410.240000000002</v>
      </c>
    </row>
    <row r="266" spans="2:28" x14ac:dyDescent="0.2">
      <c r="B266" s="6">
        <v>44460</v>
      </c>
      <c r="C266" s="12">
        <f>'Wind 1MW'!C266*Control!$C$9</f>
        <v>876.4799999999999</v>
      </c>
      <c r="D266" s="12">
        <f>'Wind 1MW'!D266*Control!$C$9</f>
        <v>876.4799999999999</v>
      </c>
      <c r="E266" s="12">
        <f>'Wind 1MW'!E266*Control!$C$9</f>
        <v>817.04000000000008</v>
      </c>
      <c r="F266" s="12">
        <f>'Wind 1MW'!F266*Control!$C$9</f>
        <v>804.16000000000008</v>
      </c>
      <c r="G266" s="12">
        <f>'Wind 1MW'!G266*Control!$C$9</f>
        <v>720.96</v>
      </c>
      <c r="H266" s="12">
        <f>'Wind 1MW'!H266*Control!$C$9</f>
        <v>581.91999999999996</v>
      </c>
      <c r="I266" s="12">
        <f>'Wind 1MW'!I266*Control!$C$9</f>
        <v>669.6</v>
      </c>
      <c r="J266" s="12">
        <f>'Wind 1MW'!J266*Control!$C$9</f>
        <v>804.16000000000008</v>
      </c>
      <c r="K266" s="12">
        <f>'Wind 1MW'!K266*Control!$C$9</f>
        <v>889.3599999999999</v>
      </c>
      <c r="L266" s="12">
        <f>'Wind 1MW'!L266*Control!$C$9</f>
        <v>995.04000000000019</v>
      </c>
      <c r="M266" s="12">
        <f>'Wind 1MW'!M266*Control!$C$9</f>
        <v>1006.8800000000001</v>
      </c>
      <c r="N266" s="12">
        <f>'Wind 1MW'!N266*Control!$C$9</f>
        <v>1011.36</v>
      </c>
      <c r="O266" s="12">
        <f>'Wind 1MW'!O266*Control!$C$9</f>
        <v>1012</v>
      </c>
      <c r="P266" s="12">
        <f>'Wind 1MW'!P266*Control!$C$9</f>
        <v>1012</v>
      </c>
      <c r="Q266" s="12">
        <f>'Wind 1MW'!Q266*Control!$C$9</f>
        <v>1012</v>
      </c>
      <c r="R266" s="12">
        <f>'Wind 1MW'!R266*Control!$C$9</f>
        <v>1012</v>
      </c>
      <c r="S266" s="12">
        <f>'Wind 1MW'!S266*Control!$C$9</f>
        <v>1012</v>
      </c>
      <c r="T266" s="12">
        <f>'Wind 1MW'!T266*Control!$C$9</f>
        <v>1012</v>
      </c>
      <c r="U266" s="12">
        <f>'Wind 1MW'!U266*Control!$C$9</f>
        <v>1012</v>
      </c>
      <c r="V266" s="12">
        <f>'Wind 1MW'!V266*Control!$C$9</f>
        <v>1012</v>
      </c>
      <c r="W266" s="12">
        <f>'Wind 1MW'!W266*Control!$C$9</f>
        <v>1012</v>
      </c>
      <c r="X266" s="12">
        <f>'Wind 1MW'!X266*Control!$C$9</f>
        <v>1012</v>
      </c>
      <c r="Y266" s="12">
        <f>'Wind 1MW'!Y266*Control!$C$9</f>
        <v>1012</v>
      </c>
      <c r="Z266" s="12">
        <f>'Wind 1MW'!Z266*Control!$C$9</f>
        <v>1012</v>
      </c>
      <c r="AB266" s="7">
        <f t="shared" si="4"/>
        <v>22197.440000000002</v>
      </c>
    </row>
    <row r="267" spans="2:28" x14ac:dyDescent="0.2">
      <c r="B267" s="6">
        <v>44461</v>
      </c>
      <c r="C267" s="12">
        <f>'Wind 1MW'!C267*Control!$C$9</f>
        <v>1012</v>
      </c>
      <c r="D267" s="12">
        <f>'Wind 1MW'!D267*Control!$C$9</f>
        <v>1012</v>
      </c>
      <c r="E267" s="12">
        <f>'Wind 1MW'!E267*Control!$C$9</f>
        <v>1012</v>
      </c>
      <c r="F267" s="12">
        <f>'Wind 1MW'!F267*Control!$C$9</f>
        <v>1012</v>
      </c>
      <c r="G267" s="12">
        <f>'Wind 1MW'!G267*Control!$C$9</f>
        <v>1012</v>
      </c>
      <c r="H267" s="12">
        <f>'Wind 1MW'!H267*Control!$C$9</f>
        <v>1012</v>
      </c>
      <c r="I267" s="12">
        <f>'Wind 1MW'!I267*Control!$C$9</f>
        <v>1012</v>
      </c>
      <c r="J267" s="12">
        <f>'Wind 1MW'!J267*Control!$C$9</f>
        <v>1005.6</v>
      </c>
      <c r="K267" s="12">
        <f>'Wind 1MW'!K267*Control!$C$9</f>
        <v>971.28</v>
      </c>
      <c r="L267" s="12">
        <f>'Wind 1MW'!L267*Control!$C$9</f>
        <v>975.5200000000001</v>
      </c>
      <c r="M267" s="12">
        <f>'Wind 1MW'!M267*Control!$C$9</f>
        <v>974.24</v>
      </c>
      <c r="N267" s="12">
        <f>'Wind 1MW'!N267*Control!$C$9</f>
        <v>892.31999999999994</v>
      </c>
      <c r="O267" s="12">
        <f>'Wind 1MW'!O267*Control!$C$9</f>
        <v>889.3599999999999</v>
      </c>
      <c r="P267" s="12">
        <f>'Wind 1MW'!P267*Control!$C$9</f>
        <v>817.04000000000008</v>
      </c>
      <c r="Q267" s="12">
        <f>'Wind 1MW'!Q267*Control!$C$9</f>
        <v>876.4799999999999</v>
      </c>
      <c r="R267" s="12">
        <f>'Wind 1MW'!R267*Control!$C$9</f>
        <v>876.4799999999999</v>
      </c>
      <c r="S267" s="12">
        <f>'Wind 1MW'!S267*Control!$C$9</f>
        <v>804.16000000000008</v>
      </c>
      <c r="T267" s="12">
        <f>'Wind 1MW'!T267*Control!$C$9</f>
        <v>812.16000000000008</v>
      </c>
      <c r="U267" s="12">
        <f>'Wind 1MW'!U267*Control!$C$9</f>
        <v>884.4799999999999</v>
      </c>
      <c r="V267" s="12">
        <f>'Wind 1MW'!V267*Control!$C$9</f>
        <v>934.4</v>
      </c>
      <c r="W267" s="12">
        <f>'Wind 1MW'!W267*Control!$C$9</f>
        <v>975.5200000000001</v>
      </c>
      <c r="X267" s="12">
        <f>'Wind 1MW'!X267*Control!$C$9</f>
        <v>1011.36</v>
      </c>
      <c r="Y267" s="12">
        <f>'Wind 1MW'!Y267*Control!$C$9</f>
        <v>1012</v>
      </c>
      <c r="Z267" s="12">
        <f>'Wind 1MW'!Z267*Control!$C$9</f>
        <v>1012</v>
      </c>
      <c r="AB267" s="7">
        <f t="shared" si="4"/>
        <v>22808.400000000005</v>
      </c>
    </row>
    <row r="268" spans="2:28" x14ac:dyDescent="0.2">
      <c r="B268" s="6">
        <v>44462</v>
      </c>
      <c r="C268" s="12">
        <f>'Wind 1MW'!C268*Control!$C$9</f>
        <v>1012</v>
      </c>
      <c r="D268" s="12">
        <f>'Wind 1MW'!D268*Control!$C$9</f>
        <v>1012</v>
      </c>
      <c r="E268" s="12">
        <f>'Wind 1MW'!E268*Control!$C$9</f>
        <v>1012</v>
      </c>
      <c r="F268" s="12">
        <f>'Wind 1MW'!F268*Control!$C$9</f>
        <v>1012</v>
      </c>
      <c r="G268" s="12">
        <f>'Wind 1MW'!G268*Control!$C$9</f>
        <v>1012</v>
      </c>
      <c r="H268" s="12">
        <f>'Wind 1MW'!H268*Control!$C$9</f>
        <v>1012</v>
      </c>
      <c r="I268" s="12">
        <f>'Wind 1MW'!I268*Control!$C$9</f>
        <v>1012</v>
      </c>
      <c r="J268" s="12">
        <f>'Wind 1MW'!J268*Control!$C$9</f>
        <v>1012</v>
      </c>
      <c r="K268" s="12">
        <f>'Wind 1MW'!K268*Control!$C$9</f>
        <v>1012</v>
      </c>
      <c r="L268" s="12">
        <f>'Wind 1MW'!L268*Control!$C$9</f>
        <v>1011.36</v>
      </c>
      <c r="M268" s="12">
        <f>'Wind 1MW'!M268*Control!$C$9</f>
        <v>942.24</v>
      </c>
      <c r="N268" s="12">
        <f>'Wind 1MW'!N268*Control!$C$9</f>
        <v>720.96</v>
      </c>
      <c r="O268" s="12">
        <f>'Wind 1MW'!O268*Control!$C$9</f>
        <v>536.31999999999994</v>
      </c>
      <c r="P268" s="12">
        <f>'Wind 1MW'!P268*Control!$C$9</f>
        <v>444.64</v>
      </c>
      <c r="Q268" s="12">
        <f>'Wind 1MW'!Q268*Control!$C$9</f>
        <v>401.91999999999996</v>
      </c>
      <c r="R268" s="12">
        <f>'Wind 1MW'!R268*Control!$C$9</f>
        <v>330.08</v>
      </c>
      <c r="S268" s="12">
        <f>'Wind 1MW'!S268*Control!$C$9</f>
        <v>178.64000000000001</v>
      </c>
      <c r="T268" s="12">
        <f>'Wind 1MW'!T268*Control!$C$9</f>
        <v>91.919999999999987</v>
      </c>
      <c r="U268" s="12">
        <f>'Wind 1MW'!U268*Control!$C$9</f>
        <v>190.16000000000003</v>
      </c>
      <c r="V268" s="12">
        <f>'Wind 1MW'!V268*Control!$C$9</f>
        <v>518.24</v>
      </c>
      <c r="W268" s="12">
        <f>'Wind 1MW'!W268*Control!$C$9</f>
        <v>804.16000000000008</v>
      </c>
      <c r="X268" s="12">
        <f>'Wind 1MW'!X268*Control!$C$9</f>
        <v>975.5200000000001</v>
      </c>
      <c r="Y268" s="12">
        <f>'Wind 1MW'!Y268*Control!$C$9</f>
        <v>1012</v>
      </c>
      <c r="Z268" s="12">
        <f>'Wind 1MW'!Z268*Control!$C$9</f>
        <v>1012</v>
      </c>
      <c r="AB268" s="7">
        <f t="shared" si="4"/>
        <v>18278.16</v>
      </c>
    </row>
    <row r="269" spans="2:28" x14ac:dyDescent="0.2">
      <c r="B269" s="6">
        <v>44463</v>
      </c>
      <c r="C269" s="12">
        <f>'Wind 1MW'!C269*Control!$C$9</f>
        <v>1012</v>
      </c>
      <c r="D269" s="12">
        <f>'Wind 1MW'!D269*Control!$C$9</f>
        <v>1012</v>
      </c>
      <c r="E269" s="12">
        <f>'Wind 1MW'!E269*Control!$C$9</f>
        <v>1012</v>
      </c>
      <c r="F269" s="12">
        <f>'Wind 1MW'!F269*Control!$C$9</f>
        <v>1012</v>
      </c>
      <c r="G269" s="12">
        <f>'Wind 1MW'!G269*Control!$C$9</f>
        <v>1012</v>
      </c>
      <c r="H269" s="12">
        <f>'Wind 1MW'!H269*Control!$C$9</f>
        <v>1012</v>
      </c>
      <c r="I269" s="12">
        <f>'Wind 1MW'!I269*Control!$C$9</f>
        <v>1012</v>
      </c>
      <c r="J269" s="12">
        <f>'Wind 1MW'!J269*Control!$C$9</f>
        <v>1012</v>
      </c>
      <c r="K269" s="12">
        <f>'Wind 1MW'!K269*Control!$C$9</f>
        <v>1012</v>
      </c>
      <c r="L269" s="12">
        <f>'Wind 1MW'!L269*Control!$C$9</f>
        <v>1012</v>
      </c>
      <c r="M269" s="12">
        <f>'Wind 1MW'!M269*Control!$C$9</f>
        <v>1012</v>
      </c>
      <c r="N269" s="12">
        <f>'Wind 1MW'!N269*Control!$C$9</f>
        <v>1012</v>
      </c>
      <c r="O269" s="12">
        <f>'Wind 1MW'!O269*Control!$C$9</f>
        <v>1012</v>
      </c>
      <c r="P269" s="12">
        <f>'Wind 1MW'!P269*Control!$C$9</f>
        <v>1012</v>
      </c>
      <c r="Q269" s="12">
        <f>'Wind 1MW'!Q269*Control!$C$9</f>
        <v>1012</v>
      </c>
      <c r="R269" s="12">
        <f>'Wind 1MW'!R269*Control!$C$9</f>
        <v>1012</v>
      </c>
      <c r="S269" s="12">
        <f>'Wind 1MW'!S269*Control!$C$9</f>
        <v>1011.2</v>
      </c>
      <c r="T269" s="12">
        <f>'Wind 1MW'!T269*Control!$C$9</f>
        <v>974.24</v>
      </c>
      <c r="U269" s="12">
        <f>'Wind 1MW'!U269*Control!$C$9</f>
        <v>884.4799999999999</v>
      </c>
      <c r="V269" s="12">
        <f>'Wind 1MW'!V269*Control!$C$9</f>
        <v>804.16000000000008</v>
      </c>
      <c r="W269" s="12">
        <f>'Wind 1MW'!W269*Control!$C$9</f>
        <v>690.4</v>
      </c>
      <c r="X269" s="12">
        <f>'Wind 1MW'!X269*Control!$C$9</f>
        <v>669.6</v>
      </c>
      <c r="Y269" s="12">
        <f>'Wind 1MW'!Y269*Control!$C$9</f>
        <v>669.6</v>
      </c>
      <c r="Z269" s="12">
        <f>'Wind 1MW'!Z269*Control!$C$9</f>
        <v>497.43999999999994</v>
      </c>
      <c r="AB269" s="7">
        <f t="shared" si="4"/>
        <v>22393.119999999999</v>
      </c>
    </row>
    <row r="270" spans="2:28" x14ac:dyDescent="0.2">
      <c r="B270" s="6">
        <v>44464</v>
      </c>
      <c r="C270" s="12">
        <f>'Wind 1MW'!C270*Control!$C$9</f>
        <v>380.8</v>
      </c>
      <c r="D270" s="12">
        <f>'Wind 1MW'!D270*Control!$C$9</f>
        <v>401.91999999999996</v>
      </c>
      <c r="E270" s="12">
        <f>'Wind 1MW'!E270*Control!$C$9</f>
        <v>362.4</v>
      </c>
      <c r="F270" s="12">
        <f>'Wind 1MW'!F270*Control!$C$9</f>
        <v>346.23999999999995</v>
      </c>
      <c r="G270" s="12">
        <f>'Wind 1MW'!G270*Control!$C$9</f>
        <v>330.08</v>
      </c>
      <c r="H270" s="12">
        <f>'Wind 1MW'!H270*Control!$C$9</f>
        <v>380.8</v>
      </c>
      <c r="I270" s="12">
        <f>'Wind 1MW'!I270*Control!$C$9</f>
        <v>401.91999999999996</v>
      </c>
      <c r="J270" s="12">
        <f>'Wind 1MW'!J270*Control!$C$9</f>
        <v>401.91999999999996</v>
      </c>
      <c r="K270" s="12">
        <f>'Wind 1MW'!K270*Control!$C$9</f>
        <v>423.84</v>
      </c>
      <c r="L270" s="12">
        <f>'Wind 1MW'!L270*Control!$C$9</f>
        <v>444.64</v>
      </c>
      <c r="M270" s="12">
        <f>'Wind 1MW'!M270*Control!$C$9</f>
        <v>560</v>
      </c>
      <c r="N270" s="12">
        <f>'Wind 1MW'!N270*Control!$C$9</f>
        <v>720.96</v>
      </c>
      <c r="O270" s="12">
        <f>'Wind 1MW'!O270*Control!$C$9</f>
        <v>728.96</v>
      </c>
      <c r="P270" s="12">
        <f>'Wind 1MW'!P270*Control!$C$9</f>
        <v>708.48</v>
      </c>
      <c r="Q270" s="12">
        <f>'Wind 1MW'!Q270*Control!$C$9</f>
        <v>581.91999999999996</v>
      </c>
      <c r="R270" s="12">
        <f>'Wind 1MW'!R270*Control!$C$9</f>
        <v>444.64</v>
      </c>
      <c r="S270" s="12">
        <f>'Wind 1MW'!S270*Control!$C$9</f>
        <v>346.23999999999995</v>
      </c>
      <c r="T270" s="12">
        <f>'Wind 1MW'!T270*Control!$C$9</f>
        <v>313.91999999999996</v>
      </c>
      <c r="U270" s="12">
        <f>'Wind 1MW'!U270*Control!$C$9</f>
        <v>330.08</v>
      </c>
      <c r="V270" s="12">
        <f>'Wind 1MW'!V270*Control!$C$9</f>
        <v>346.23999999999995</v>
      </c>
      <c r="W270" s="12">
        <f>'Wind 1MW'!W270*Control!$C$9</f>
        <v>423.84</v>
      </c>
      <c r="X270" s="12">
        <f>'Wind 1MW'!X270*Control!$C$9</f>
        <v>518.24</v>
      </c>
      <c r="Y270" s="12">
        <f>'Wind 1MW'!Y270*Control!$C$9</f>
        <v>633.28</v>
      </c>
      <c r="Z270" s="12">
        <f>'Wind 1MW'!Z270*Control!$C$9</f>
        <v>804.16000000000008</v>
      </c>
      <c r="AB270" s="7">
        <f t="shared" si="4"/>
        <v>11335.519999999999</v>
      </c>
    </row>
    <row r="271" spans="2:28" x14ac:dyDescent="0.2">
      <c r="B271" s="6">
        <v>44465</v>
      </c>
      <c r="C271" s="12">
        <f>'Wind 1MW'!C271*Control!$C$9</f>
        <v>804.16000000000008</v>
      </c>
      <c r="D271" s="12">
        <f>'Wind 1MW'!D271*Control!$C$9</f>
        <v>791.68000000000006</v>
      </c>
      <c r="E271" s="12">
        <f>'Wind 1MW'!E271*Control!$C$9</f>
        <v>708.48</v>
      </c>
      <c r="F271" s="12">
        <f>'Wind 1MW'!F271*Control!$C$9</f>
        <v>791.68000000000006</v>
      </c>
      <c r="G271" s="12">
        <f>'Wind 1MW'!G271*Control!$C$9</f>
        <v>812.16000000000008</v>
      </c>
      <c r="H271" s="12">
        <f>'Wind 1MW'!H271*Control!$C$9</f>
        <v>812.16000000000008</v>
      </c>
      <c r="I271" s="12">
        <f>'Wind 1MW'!I271*Control!$C$9</f>
        <v>804.16000000000008</v>
      </c>
      <c r="J271" s="12">
        <f>'Wind 1MW'!J271*Control!$C$9</f>
        <v>804.16000000000008</v>
      </c>
      <c r="K271" s="12">
        <f>'Wind 1MW'!K271*Control!$C$9</f>
        <v>791.68000000000006</v>
      </c>
      <c r="L271" s="12">
        <f>'Wind 1MW'!L271*Control!$C$9</f>
        <v>884.4799999999999</v>
      </c>
      <c r="M271" s="12">
        <f>'Wind 1MW'!M271*Control!$C$9</f>
        <v>975.5200000000001</v>
      </c>
      <c r="N271" s="12">
        <f>'Wind 1MW'!N271*Control!$C$9</f>
        <v>995.04000000000019</v>
      </c>
      <c r="O271" s="12">
        <f>'Wind 1MW'!O271*Control!$C$9</f>
        <v>1005.6</v>
      </c>
      <c r="P271" s="12">
        <f>'Wind 1MW'!P271*Control!$C$9</f>
        <v>994.88000000000011</v>
      </c>
      <c r="Q271" s="12">
        <f>'Wind 1MW'!Q271*Control!$C$9</f>
        <v>942.24</v>
      </c>
      <c r="R271" s="12">
        <f>'Wind 1MW'!R271*Control!$C$9</f>
        <v>884.4799999999999</v>
      </c>
      <c r="S271" s="12">
        <f>'Wind 1MW'!S271*Control!$C$9</f>
        <v>728.96</v>
      </c>
      <c r="T271" s="12">
        <f>'Wind 1MW'!T271*Control!$C$9</f>
        <v>690.4</v>
      </c>
      <c r="U271" s="12">
        <f>'Wind 1MW'!U271*Control!$C$9</f>
        <v>620.79999999999995</v>
      </c>
      <c r="V271" s="12">
        <f>'Wind 1MW'!V271*Control!$C$9</f>
        <v>380.8</v>
      </c>
      <c r="W271" s="12">
        <f>'Wind 1MW'!W271*Control!$C$9</f>
        <v>146</v>
      </c>
      <c r="X271" s="12">
        <f>'Wind 1MW'!X271*Control!$C$9</f>
        <v>35.6</v>
      </c>
      <c r="Y271" s="12">
        <f>'Wind 1MW'!Y271*Control!$C$9</f>
        <v>10</v>
      </c>
      <c r="Z271" s="12">
        <f>'Wind 1MW'!Z271*Control!$C$9</f>
        <v>84.08</v>
      </c>
      <c r="AB271" s="7">
        <f t="shared" si="4"/>
        <v>16499.2</v>
      </c>
    </row>
    <row r="272" spans="2:28" x14ac:dyDescent="0.2">
      <c r="B272" s="6">
        <v>44466</v>
      </c>
      <c r="C272" s="12">
        <f>'Wind 1MW'!C272*Control!$C$9</f>
        <v>297.76</v>
      </c>
      <c r="D272" s="12">
        <f>'Wind 1MW'!D272*Control!$C$9</f>
        <v>401.91999999999996</v>
      </c>
      <c r="E272" s="12">
        <f>'Wind 1MW'!E272*Control!$C$9</f>
        <v>401.91999999999996</v>
      </c>
      <c r="F272" s="12">
        <f>'Wind 1MW'!F272*Control!$C$9</f>
        <v>267.92000000000007</v>
      </c>
      <c r="G272" s="12">
        <f>'Wind 1MW'!G272*Control!$C$9</f>
        <v>117.2</v>
      </c>
      <c r="H272" s="12">
        <f>'Wind 1MW'!H272*Control!$C$9</f>
        <v>48.720000000000006</v>
      </c>
      <c r="I272" s="12">
        <f>'Wind 1MW'!I272*Control!$C$9</f>
        <v>10</v>
      </c>
      <c r="J272" s="12">
        <f>'Wind 1MW'!J272*Control!$C$9</f>
        <v>0</v>
      </c>
      <c r="K272" s="12">
        <f>'Wind 1MW'!K272*Control!$C$9</f>
        <v>15.12</v>
      </c>
      <c r="L272" s="12">
        <f>'Wind 1MW'!L272*Control!$C$9</f>
        <v>126.8</v>
      </c>
      <c r="M272" s="12">
        <f>'Wind 1MW'!M272*Control!$C$9</f>
        <v>330.08</v>
      </c>
      <c r="N272" s="12">
        <f>'Wind 1MW'!N272*Control!$C$9</f>
        <v>423.84</v>
      </c>
      <c r="O272" s="12">
        <f>'Wind 1MW'!O272*Control!$C$9</f>
        <v>475.52</v>
      </c>
      <c r="P272" s="12">
        <f>'Wind 1MW'!P272*Control!$C$9</f>
        <v>560</v>
      </c>
      <c r="Q272" s="12">
        <f>'Wind 1MW'!Q272*Control!$C$9</f>
        <v>804.16000000000008</v>
      </c>
      <c r="R272" s="12">
        <f>'Wind 1MW'!R272*Control!$C$9</f>
        <v>939.28</v>
      </c>
      <c r="S272" s="12">
        <f>'Wind 1MW'!S272*Control!$C$9</f>
        <v>994.88000000000011</v>
      </c>
      <c r="T272" s="12">
        <f>'Wind 1MW'!T272*Control!$C$9</f>
        <v>1006.72</v>
      </c>
      <c r="U272" s="12">
        <f>'Wind 1MW'!U272*Control!$C$9</f>
        <v>990.8</v>
      </c>
      <c r="V272" s="12">
        <f>'Wind 1MW'!V272*Control!$C$9</f>
        <v>939.28</v>
      </c>
      <c r="W272" s="12">
        <f>'Wind 1MW'!W272*Control!$C$9</f>
        <v>884.4799999999999</v>
      </c>
      <c r="X272" s="12">
        <f>'Wind 1MW'!X272*Control!$C$9</f>
        <v>817.04000000000008</v>
      </c>
      <c r="Y272" s="12">
        <f>'Wind 1MW'!Y272*Control!$C$9</f>
        <v>812.16000000000008</v>
      </c>
      <c r="Z272" s="12">
        <f>'Wind 1MW'!Z272*Control!$C$9</f>
        <v>804.16000000000008</v>
      </c>
      <c r="AB272" s="7">
        <f t="shared" si="4"/>
        <v>12469.76</v>
      </c>
    </row>
    <row r="273" spans="2:28" x14ac:dyDescent="0.2">
      <c r="B273" s="6">
        <v>44467</v>
      </c>
      <c r="C273" s="12">
        <f>'Wind 1MW'!C273*Control!$C$9</f>
        <v>804.16000000000008</v>
      </c>
      <c r="D273" s="12">
        <f>'Wind 1MW'!D273*Control!$C$9</f>
        <v>812.16000000000008</v>
      </c>
      <c r="E273" s="12">
        <f>'Wind 1MW'!E273*Control!$C$9</f>
        <v>876.4799999999999</v>
      </c>
      <c r="F273" s="12">
        <f>'Wind 1MW'!F273*Control!$C$9</f>
        <v>884.4799999999999</v>
      </c>
      <c r="G273" s="12">
        <f>'Wind 1MW'!G273*Control!$C$9</f>
        <v>876.4799999999999</v>
      </c>
      <c r="H273" s="12">
        <f>'Wind 1MW'!H273*Control!$C$9</f>
        <v>876.4799999999999</v>
      </c>
      <c r="I273" s="12">
        <f>'Wind 1MW'!I273*Control!$C$9</f>
        <v>817.04000000000008</v>
      </c>
      <c r="J273" s="12">
        <f>'Wind 1MW'!J273*Control!$C$9</f>
        <v>817.04000000000008</v>
      </c>
      <c r="K273" s="12">
        <f>'Wind 1MW'!K273*Control!$C$9</f>
        <v>817.04000000000008</v>
      </c>
      <c r="L273" s="12">
        <f>'Wind 1MW'!L273*Control!$C$9</f>
        <v>892.31999999999994</v>
      </c>
      <c r="M273" s="12">
        <f>'Wind 1MW'!M273*Control!$C$9</f>
        <v>892.31999999999994</v>
      </c>
      <c r="N273" s="12">
        <f>'Wind 1MW'!N273*Control!$C$9</f>
        <v>884.4799999999999</v>
      </c>
      <c r="O273" s="12">
        <f>'Wind 1MW'!O273*Control!$C$9</f>
        <v>876.4799999999999</v>
      </c>
      <c r="P273" s="12">
        <f>'Wind 1MW'!P273*Control!$C$9</f>
        <v>812.16000000000008</v>
      </c>
      <c r="Q273" s="12">
        <f>'Wind 1MW'!Q273*Control!$C$9</f>
        <v>708.48</v>
      </c>
      <c r="R273" s="12">
        <f>'Wind 1MW'!R273*Control!$C$9</f>
        <v>497.43999999999994</v>
      </c>
      <c r="S273" s="12">
        <f>'Wind 1MW'!S273*Control!$C$9</f>
        <v>346.23999999999995</v>
      </c>
      <c r="T273" s="12">
        <f>'Wind 1MW'!T273*Control!$C$9</f>
        <v>267.92000000000007</v>
      </c>
      <c r="U273" s="12">
        <f>'Wind 1MW'!U273*Control!$C$9</f>
        <v>136.4</v>
      </c>
      <c r="V273" s="12">
        <f>'Wind 1MW'!V273*Control!$C$9</f>
        <v>107.6</v>
      </c>
      <c r="W273" s="12">
        <f>'Wind 1MW'!W273*Control!$C$9</f>
        <v>136.4</v>
      </c>
      <c r="X273" s="12">
        <f>'Wind 1MW'!X273*Control!$C$9</f>
        <v>155.6</v>
      </c>
      <c r="Y273" s="12">
        <f>'Wind 1MW'!Y273*Control!$C$9</f>
        <v>146</v>
      </c>
      <c r="Z273" s="12">
        <f>'Wind 1MW'!Z273*Control!$C$9</f>
        <v>146</v>
      </c>
      <c r="AB273" s="7">
        <f t="shared" si="4"/>
        <v>14587.199999999999</v>
      </c>
    </row>
    <row r="274" spans="2:28" x14ac:dyDescent="0.2">
      <c r="B274" s="6">
        <v>44468</v>
      </c>
      <c r="C274" s="12">
        <f>'Wind 1MW'!C274*Control!$C$9</f>
        <v>155.6</v>
      </c>
      <c r="D274" s="12">
        <f>'Wind 1MW'!D274*Control!$C$9</f>
        <v>155.6</v>
      </c>
      <c r="E274" s="12">
        <f>'Wind 1MW'!E274*Control!$C$9</f>
        <v>155.6</v>
      </c>
      <c r="F274" s="12">
        <f>'Wind 1MW'!F274*Control!$C$9</f>
        <v>267.92000000000007</v>
      </c>
      <c r="G274" s="12">
        <f>'Wind 1MW'!G274*Control!$C$9</f>
        <v>475.52</v>
      </c>
      <c r="H274" s="12">
        <f>'Wind 1MW'!H274*Control!$C$9</f>
        <v>633.28</v>
      </c>
      <c r="I274" s="12">
        <f>'Wind 1MW'!I274*Control!$C$9</f>
        <v>728.96</v>
      </c>
      <c r="J274" s="12">
        <f>'Wind 1MW'!J274*Control!$C$9</f>
        <v>728.96</v>
      </c>
      <c r="K274" s="12">
        <f>'Wind 1MW'!K274*Control!$C$9</f>
        <v>690.4</v>
      </c>
      <c r="L274" s="12">
        <f>'Wind 1MW'!L274*Control!$C$9</f>
        <v>812.16000000000008</v>
      </c>
      <c r="M274" s="12">
        <f>'Wind 1MW'!M274*Control!$C$9</f>
        <v>804.16000000000008</v>
      </c>
      <c r="N274" s="12">
        <f>'Wind 1MW'!N274*Control!$C$9</f>
        <v>728.96</v>
      </c>
      <c r="O274" s="12">
        <f>'Wind 1MW'!O274*Control!$C$9</f>
        <v>728.96</v>
      </c>
      <c r="P274" s="12">
        <f>'Wind 1MW'!P274*Control!$C$9</f>
        <v>720.96</v>
      </c>
      <c r="Q274" s="12">
        <f>'Wind 1MW'!Q274*Control!$C$9</f>
        <v>708.48</v>
      </c>
      <c r="R274" s="12">
        <f>'Wind 1MW'!R274*Control!$C$9</f>
        <v>620.79999999999995</v>
      </c>
      <c r="S274" s="12">
        <f>'Wind 1MW'!S274*Control!$C$9</f>
        <v>423.84</v>
      </c>
      <c r="T274" s="12">
        <f>'Wind 1MW'!T274*Control!$C$9</f>
        <v>346.23999999999995</v>
      </c>
      <c r="U274" s="12">
        <f>'Wind 1MW'!U274*Control!$C$9</f>
        <v>401.91999999999996</v>
      </c>
      <c r="V274" s="12">
        <f>'Wind 1MW'!V274*Control!$C$9</f>
        <v>380.8</v>
      </c>
      <c r="W274" s="12">
        <f>'Wind 1MW'!W274*Control!$C$9</f>
        <v>267.92000000000007</v>
      </c>
      <c r="X274" s="12">
        <f>'Wind 1MW'!X274*Control!$C$9</f>
        <v>155.6</v>
      </c>
      <c r="Y274" s="12">
        <f>'Wind 1MW'!Y274*Control!$C$9</f>
        <v>117.2</v>
      </c>
      <c r="Z274" s="12">
        <f>'Wind 1MW'!Z274*Control!$C$9</f>
        <v>117.2</v>
      </c>
      <c r="AB274" s="7">
        <f t="shared" si="4"/>
        <v>11327.04</v>
      </c>
    </row>
    <row r="275" spans="2:28" x14ac:dyDescent="0.2">
      <c r="B275" s="6">
        <v>44469</v>
      </c>
      <c r="C275" s="12">
        <f>'Wind 1MW'!C275*Control!$C$9</f>
        <v>155.6</v>
      </c>
      <c r="D275" s="12">
        <f>'Wind 1MW'!D275*Control!$C$9</f>
        <v>254.24000000000007</v>
      </c>
      <c r="E275" s="12">
        <f>'Wind 1MW'!E275*Control!$C$9</f>
        <v>401.91999999999996</v>
      </c>
      <c r="F275" s="12">
        <f>'Wind 1MW'!F275*Control!$C$9</f>
        <v>620.79999999999995</v>
      </c>
      <c r="G275" s="12">
        <f>'Wind 1MW'!G275*Control!$C$9</f>
        <v>884.4799999999999</v>
      </c>
      <c r="H275" s="12">
        <f>'Wind 1MW'!H275*Control!$C$9</f>
        <v>994.88000000000011</v>
      </c>
      <c r="I275" s="12">
        <f>'Wind 1MW'!I275*Control!$C$9</f>
        <v>1011.36</v>
      </c>
      <c r="J275" s="12">
        <f>'Wind 1MW'!J275*Control!$C$9</f>
        <v>1012</v>
      </c>
      <c r="K275" s="12">
        <f>'Wind 1MW'!K275*Control!$C$9</f>
        <v>1006.8800000000001</v>
      </c>
      <c r="L275" s="12">
        <f>'Wind 1MW'!L275*Control!$C$9</f>
        <v>939.28</v>
      </c>
      <c r="M275" s="12">
        <f>'Wind 1MW'!M275*Control!$C$9</f>
        <v>728.96</v>
      </c>
      <c r="N275" s="12">
        <f>'Wind 1MW'!N275*Control!$C$9</f>
        <v>633.28</v>
      </c>
      <c r="O275" s="12">
        <f>'Wind 1MW'!O275*Control!$C$9</f>
        <v>620.79999999999995</v>
      </c>
      <c r="P275" s="12">
        <f>'Wind 1MW'!P275*Control!$C$9</f>
        <v>690.4</v>
      </c>
      <c r="Q275" s="12">
        <f>'Wind 1MW'!Q275*Control!$C$9</f>
        <v>804.16000000000008</v>
      </c>
      <c r="R275" s="12">
        <f>'Wind 1MW'!R275*Control!$C$9</f>
        <v>817.04000000000008</v>
      </c>
      <c r="S275" s="12">
        <f>'Wind 1MW'!S275*Control!$C$9</f>
        <v>884.4799999999999</v>
      </c>
      <c r="T275" s="12">
        <f>'Wind 1MW'!T275*Control!$C$9</f>
        <v>876.4799999999999</v>
      </c>
      <c r="U275" s="12">
        <f>'Wind 1MW'!U275*Control!$C$9</f>
        <v>804.16000000000008</v>
      </c>
      <c r="V275" s="12">
        <f>'Wind 1MW'!V275*Control!$C$9</f>
        <v>620.79999999999995</v>
      </c>
      <c r="W275" s="12">
        <f>'Wind 1MW'!W275*Control!$C$9</f>
        <v>444.64</v>
      </c>
      <c r="X275" s="12">
        <f>'Wind 1MW'!X275*Control!$C$9</f>
        <v>313.91999999999996</v>
      </c>
      <c r="Y275" s="12">
        <f>'Wind 1MW'!Y275*Control!$C$9</f>
        <v>178.64000000000001</v>
      </c>
      <c r="Z275" s="12">
        <f>'Wind 1MW'!Z275*Control!$C$9</f>
        <v>76.239999999999995</v>
      </c>
      <c r="AB275" s="7">
        <f t="shared" si="4"/>
        <v>15775.439999999997</v>
      </c>
    </row>
    <row r="276" spans="2:28" x14ac:dyDescent="0.2">
      <c r="B276" s="6">
        <v>44470</v>
      </c>
      <c r="C276" s="12">
        <f>'Wind 1MW'!C276*Control!$C$9</f>
        <v>0</v>
      </c>
      <c r="D276" s="12">
        <f>'Wind 1MW'!D276*Control!$C$9</f>
        <v>0</v>
      </c>
      <c r="E276" s="12">
        <f>'Wind 1MW'!E276*Control!$C$9</f>
        <v>48.720000000000006</v>
      </c>
      <c r="F276" s="12">
        <f>'Wind 1MW'!F276*Control!$C$9</f>
        <v>178.64000000000001</v>
      </c>
      <c r="G276" s="12">
        <f>'Wind 1MW'!G276*Control!$C$9</f>
        <v>423.84</v>
      </c>
      <c r="H276" s="12">
        <f>'Wind 1MW'!H276*Control!$C$9</f>
        <v>633.28</v>
      </c>
      <c r="I276" s="12">
        <f>'Wind 1MW'!I276*Control!$C$9</f>
        <v>620.79999999999995</v>
      </c>
      <c r="J276" s="12">
        <f>'Wind 1MW'!J276*Control!$C$9</f>
        <v>602.72</v>
      </c>
      <c r="K276" s="12">
        <f>'Wind 1MW'!K276*Control!$C$9</f>
        <v>1006.8800000000001</v>
      </c>
      <c r="L276" s="12">
        <f>'Wind 1MW'!L276*Control!$C$9</f>
        <v>1012</v>
      </c>
      <c r="M276" s="12">
        <f>'Wind 1MW'!M276*Control!$C$9</f>
        <v>1012</v>
      </c>
      <c r="N276" s="12">
        <f>'Wind 1MW'!N276*Control!$C$9</f>
        <v>1012</v>
      </c>
      <c r="O276" s="12">
        <f>'Wind 1MW'!O276*Control!$C$9</f>
        <v>1012</v>
      </c>
      <c r="P276" s="12">
        <f>'Wind 1MW'!P276*Control!$C$9</f>
        <v>1012</v>
      </c>
      <c r="Q276" s="12">
        <f>'Wind 1MW'!Q276*Control!$C$9</f>
        <v>1012</v>
      </c>
      <c r="R276" s="12">
        <f>'Wind 1MW'!R276*Control!$C$9</f>
        <v>1012</v>
      </c>
      <c r="S276" s="12">
        <f>'Wind 1MW'!S276*Control!$C$9</f>
        <v>1012</v>
      </c>
      <c r="T276" s="12">
        <f>'Wind 1MW'!T276*Control!$C$9</f>
        <v>1012</v>
      </c>
      <c r="U276" s="12">
        <f>'Wind 1MW'!U276*Control!$C$9</f>
        <v>1012</v>
      </c>
      <c r="V276" s="12">
        <f>'Wind 1MW'!V276*Control!$C$9</f>
        <v>1012</v>
      </c>
      <c r="W276" s="12">
        <f>'Wind 1MW'!W276*Control!$C$9</f>
        <v>1012</v>
      </c>
      <c r="X276" s="12">
        <f>'Wind 1MW'!X276*Control!$C$9</f>
        <v>1012</v>
      </c>
      <c r="Y276" s="12">
        <f>'Wind 1MW'!Y276*Control!$C$9</f>
        <v>1012</v>
      </c>
      <c r="Z276" s="12">
        <f>'Wind 1MW'!Z276*Control!$C$9</f>
        <v>1011.2</v>
      </c>
      <c r="AB276" s="7">
        <f t="shared" si="4"/>
        <v>18694.080000000002</v>
      </c>
    </row>
    <row r="277" spans="2:28" x14ac:dyDescent="0.2">
      <c r="B277" s="6">
        <v>44471</v>
      </c>
      <c r="C277" s="12">
        <f>'Wind 1MW'!C277*Control!$C$9</f>
        <v>1006.8800000000001</v>
      </c>
      <c r="D277" s="12">
        <f>'Wind 1MW'!D277*Control!$C$9</f>
        <v>990.8</v>
      </c>
      <c r="E277" s="12">
        <f>'Wind 1MW'!E277*Control!$C$9</f>
        <v>934.4</v>
      </c>
      <c r="F277" s="12">
        <f>'Wind 1MW'!F277*Control!$C$9</f>
        <v>926.4</v>
      </c>
      <c r="G277" s="12">
        <f>'Wind 1MW'!G277*Control!$C$9</f>
        <v>934.4</v>
      </c>
      <c r="H277" s="12">
        <f>'Wind 1MW'!H277*Control!$C$9</f>
        <v>934.4</v>
      </c>
      <c r="I277" s="12">
        <f>'Wind 1MW'!I277*Control!$C$9</f>
        <v>939.28</v>
      </c>
      <c r="J277" s="12">
        <f>'Wind 1MW'!J277*Control!$C$9</f>
        <v>926.4</v>
      </c>
      <c r="K277" s="12">
        <f>'Wind 1MW'!K277*Control!$C$9</f>
        <v>884.4799999999999</v>
      </c>
      <c r="L277" s="12">
        <f>'Wind 1MW'!L277*Control!$C$9</f>
        <v>926.4</v>
      </c>
      <c r="M277" s="12">
        <f>'Wind 1MW'!M277*Control!$C$9</f>
        <v>812.16000000000008</v>
      </c>
      <c r="N277" s="12">
        <f>'Wind 1MW'!N277*Control!$C$9</f>
        <v>728.96</v>
      </c>
      <c r="O277" s="12">
        <f>'Wind 1MW'!O277*Control!$C$9</f>
        <v>934.4</v>
      </c>
      <c r="P277" s="12">
        <f>'Wind 1MW'!P277*Control!$C$9</f>
        <v>1011.2</v>
      </c>
      <c r="Q277" s="12">
        <f>'Wind 1MW'!Q277*Control!$C$9</f>
        <v>1012</v>
      </c>
      <c r="R277" s="12">
        <f>'Wind 1MW'!R277*Control!$C$9</f>
        <v>1012</v>
      </c>
      <c r="S277" s="12">
        <f>'Wind 1MW'!S277*Control!$C$9</f>
        <v>1012</v>
      </c>
      <c r="T277" s="12">
        <f>'Wind 1MW'!T277*Control!$C$9</f>
        <v>990.8</v>
      </c>
      <c r="U277" s="12">
        <f>'Wind 1MW'!U277*Control!$C$9</f>
        <v>812.16000000000008</v>
      </c>
      <c r="V277" s="12">
        <f>'Wind 1MW'!V277*Control!$C$9</f>
        <v>518.24</v>
      </c>
      <c r="W277" s="12">
        <f>'Wind 1MW'!W277*Control!$C$9</f>
        <v>254.24000000000007</v>
      </c>
      <c r="X277" s="12">
        <f>'Wind 1MW'!X277*Control!$C$9</f>
        <v>91.919999999999987</v>
      </c>
      <c r="Y277" s="12">
        <f>'Wind 1MW'!Y277*Control!$C$9</f>
        <v>20.239999999999998</v>
      </c>
      <c r="Z277" s="12">
        <f>'Wind 1MW'!Z277*Control!$C$9</f>
        <v>91.919999999999987</v>
      </c>
      <c r="AB277" s="7">
        <f t="shared" si="4"/>
        <v>18706.080000000002</v>
      </c>
    </row>
    <row r="278" spans="2:28" x14ac:dyDescent="0.2">
      <c r="B278" s="6">
        <v>44472</v>
      </c>
      <c r="C278" s="12">
        <f>'Wind 1MW'!C278*Control!$C$9</f>
        <v>401.91999999999996</v>
      </c>
      <c r="D278" s="12">
        <f>'Wind 1MW'!D278*Control!$C$9</f>
        <v>728.96</v>
      </c>
      <c r="E278" s="12">
        <f>'Wind 1MW'!E278*Control!$C$9</f>
        <v>892.31999999999994</v>
      </c>
      <c r="F278" s="12">
        <f>'Wind 1MW'!F278*Control!$C$9</f>
        <v>942.24</v>
      </c>
      <c r="G278" s="12">
        <f>'Wind 1MW'!G278*Control!$C$9</f>
        <v>942.24</v>
      </c>
      <c r="H278" s="12">
        <f>'Wind 1MW'!H278*Control!$C$9</f>
        <v>966.4</v>
      </c>
      <c r="I278" s="12">
        <f>'Wind 1MW'!I278*Control!$C$9</f>
        <v>966.4</v>
      </c>
      <c r="J278" s="12">
        <f>'Wind 1MW'!J278*Control!$C$9</f>
        <v>934.4</v>
      </c>
      <c r="K278" s="12">
        <f>'Wind 1MW'!K278*Control!$C$9</f>
        <v>892.31999999999994</v>
      </c>
      <c r="L278" s="12">
        <f>'Wind 1MW'!L278*Control!$C$9</f>
        <v>974.24</v>
      </c>
      <c r="M278" s="12">
        <f>'Wind 1MW'!M278*Control!$C$9</f>
        <v>1006.8800000000001</v>
      </c>
      <c r="N278" s="12">
        <f>'Wind 1MW'!N278*Control!$C$9</f>
        <v>1012</v>
      </c>
      <c r="O278" s="12">
        <f>'Wind 1MW'!O278*Control!$C$9</f>
        <v>1012</v>
      </c>
      <c r="P278" s="12">
        <f>'Wind 1MW'!P278*Control!$C$9</f>
        <v>1012</v>
      </c>
      <c r="Q278" s="12">
        <f>'Wind 1MW'!Q278*Control!$C$9</f>
        <v>1012</v>
      </c>
      <c r="R278" s="12">
        <f>'Wind 1MW'!R278*Control!$C$9</f>
        <v>1012</v>
      </c>
      <c r="S278" s="12">
        <f>'Wind 1MW'!S278*Control!$C$9</f>
        <v>1012</v>
      </c>
      <c r="T278" s="12">
        <f>'Wind 1MW'!T278*Control!$C$9</f>
        <v>1012</v>
      </c>
      <c r="U278" s="12">
        <f>'Wind 1MW'!U278*Control!$C$9</f>
        <v>1012</v>
      </c>
      <c r="V278" s="12">
        <f>'Wind 1MW'!V278*Control!$C$9</f>
        <v>1012</v>
      </c>
      <c r="W278" s="12">
        <f>'Wind 1MW'!W278*Control!$C$9</f>
        <v>1012</v>
      </c>
      <c r="X278" s="12">
        <f>'Wind 1MW'!X278*Control!$C$9</f>
        <v>1012</v>
      </c>
      <c r="Y278" s="12">
        <f>'Wind 1MW'!Y278*Control!$C$9</f>
        <v>1011.36</v>
      </c>
      <c r="Z278" s="12">
        <f>'Wind 1MW'!Z278*Control!$C$9</f>
        <v>1006.8800000000001</v>
      </c>
      <c r="AB278" s="7">
        <f t="shared" si="4"/>
        <v>22798.560000000001</v>
      </c>
    </row>
    <row r="279" spans="2:28" x14ac:dyDescent="0.2">
      <c r="B279" s="6">
        <v>44473</v>
      </c>
      <c r="C279" s="12">
        <f>'Wind 1MW'!C279*Control!$C$9</f>
        <v>1005.6</v>
      </c>
      <c r="D279" s="12">
        <f>'Wind 1MW'!D279*Control!$C$9</f>
        <v>994.88000000000011</v>
      </c>
      <c r="E279" s="12">
        <f>'Wind 1MW'!E279*Control!$C$9</f>
        <v>975.5200000000001</v>
      </c>
      <c r="F279" s="12">
        <f>'Wind 1MW'!F279*Control!$C$9</f>
        <v>892.31999999999994</v>
      </c>
      <c r="G279" s="12">
        <f>'Wind 1MW'!G279*Control!$C$9</f>
        <v>812.16000000000008</v>
      </c>
      <c r="H279" s="12">
        <f>'Wind 1MW'!H279*Control!$C$9</f>
        <v>804.16000000000008</v>
      </c>
      <c r="I279" s="12">
        <f>'Wind 1MW'!I279*Control!$C$9</f>
        <v>720.96</v>
      </c>
      <c r="J279" s="12">
        <f>'Wind 1MW'!J279*Control!$C$9</f>
        <v>620.79999999999995</v>
      </c>
      <c r="K279" s="12">
        <f>'Wind 1MW'!K279*Control!$C$9</f>
        <v>497.43999999999994</v>
      </c>
      <c r="L279" s="12">
        <f>'Wind 1MW'!L279*Control!$C$9</f>
        <v>475.52</v>
      </c>
      <c r="M279" s="12">
        <f>'Wind 1MW'!M279*Control!$C$9</f>
        <v>454.4</v>
      </c>
      <c r="N279" s="12">
        <f>'Wind 1MW'!N279*Control!$C$9</f>
        <v>401.91999999999996</v>
      </c>
      <c r="O279" s="12">
        <f>'Wind 1MW'!O279*Control!$C$9</f>
        <v>330.08</v>
      </c>
      <c r="P279" s="12">
        <f>'Wind 1MW'!P279*Control!$C$9</f>
        <v>254.24000000000007</v>
      </c>
      <c r="Q279" s="12">
        <f>'Wind 1MW'!Q279*Control!$C$9</f>
        <v>201.68</v>
      </c>
      <c r="R279" s="12">
        <f>'Wind 1MW'!R279*Control!$C$9</f>
        <v>126.8</v>
      </c>
      <c r="S279" s="12">
        <f>'Wind 1MW'!S279*Control!$C$9</f>
        <v>61.840000000000011</v>
      </c>
      <c r="T279" s="12">
        <f>'Wind 1MW'!T279*Control!$C$9</f>
        <v>42.160000000000004</v>
      </c>
      <c r="U279" s="12">
        <f>'Wind 1MW'!U279*Control!$C$9</f>
        <v>30.479999999999997</v>
      </c>
      <c r="V279" s="12">
        <f>'Wind 1MW'!V279*Control!$C$9</f>
        <v>25.359999999999996</v>
      </c>
      <c r="W279" s="12">
        <f>'Wind 1MW'!W279*Control!$C$9</f>
        <v>25.359999999999996</v>
      </c>
      <c r="X279" s="12">
        <f>'Wind 1MW'!X279*Control!$C$9</f>
        <v>35.6</v>
      </c>
      <c r="Y279" s="12">
        <f>'Wind 1MW'!Y279*Control!$C$9</f>
        <v>42.160000000000004</v>
      </c>
      <c r="Z279" s="12">
        <f>'Wind 1MW'!Z279*Control!$C$9</f>
        <v>35.6</v>
      </c>
      <c r="AB279" s="7">
        <f t="shared" si="4"/>
        <v>9867.0399999999991</v>
      </c>
    </row>
    <row r="280" spans="2:28" x14ac:dyDescent="0.2">
      <c r="B280" s="6">
        <v>44474</v>
      </c>
      <c r="C280" s="12">
        <f>'Wind 1MW'!C280*Control!$C$9</f>
        <v>35.6</v>
      </c>
      <c r="D280" s="12">
        <f>'Wind 1MW'!D280*Control!$C$9</f>
        <v>35.6</v>
      </c>
      <c r="E280" s="12">
        <f>'Wind 1MW'!E280*Control!$C$9</f>
        <v>61.840000000000011</v>
      </c>
      <c r="F280" s="12">
        <f>'Wind 1MW'!F280*Control!$C$9</f>
        <v>117.2</v>
      </c>
      <c r="G280" s="12">
        <f>'Wind 1MW'!G280*Control!$C$9</f>
        <v>155.6</v>
      </c>
      <c r="H280" s="12">
        <f>'Wind 1MW'!H280*Control!$C$9</f>
        <v>213.2</v>
      </c>
      <c r="I280" s="12">
        <f>'Wind 1MW'!I280*Control!$C$9</f>
        <v>346.23999999999995</v>
      </c>
      <c r="J280" s="12">
        <f>'Wind 1MW'!J280*Control!$C$9</f>
        <v>423.84</v>
      </c>
      <c r="K280" s="12">
        <f>'Wind 1MW'!K280*Control!$C$9</f>
        <v>454.4</v>
      </c>
      <c r="L280" s="12">
        <f>'Wind 1MW'!L280*Control!$C$9</f>
        <v>581.91999999999996</v>
      </c>
      <c r="M280" s="12">
        <f>'Wind 1MW'!M280*Control!$C$9</f>
        <v>720.96</v>
      </c>
      <c r="N280" s="12">
        <f>'Wind 1MW'!N280*Control!$C$9</f>
        <v>804.16000000000008</v>
      </c>
      <c r="O280" s="12">
        <f>'Wind 1MW'!O280*Control!$C$9</f>
        <v>884.4799999999999</v>
      </c>
      <c r="P280" s="12">
        <f>'Wind 1MW'!P280*Control!$C$9</f>
        <v>939.28</v>
      </c>
      <c r="Q280" s="12">
        <f>'Wind 1MW'!Q280*Control!$C$9</f>
        <v>974.24</v>
      </c>
      <c r="R280" s="12">
        <f>'Wind 1MW'!R280*Control!$C$9</f>
        <v>974.24</v>
      </c>
      <c r="S280" s="12">
        <f>'Wind 1MW'!S280*Control!$C$9</f>
        <v>942.24</v>
      </c>
      <c r="T280" s="12">
        <f>'Wind 1MW'!T280*Control!$C$9</f>
        <v>934.4</v>
      </c>
      <c r="U280" s="12">
        <f>'Wind 1MW'!U280*Control!$C$9</f>
        <v>939.28</v>
      </c>
      <c r="V280" s="12">
        <f>'Wind 1MW'!V280*Control!$C$9</f>
        <v>926.4</v>
      </c>
      <c r="W280" s="12">
        <f>'Wind 1MW'!W280*Control!$C$9</f>
        <v>876.4799999999999</v>
      </c>
      <c r="X280" s="12">
        <f>'Wind 1MW'!X280*Control!$C$9</f>
        <v>812.16000000000008</v>
      </c>
      <c r="Y280" s="12">
        <f>'Wind 1MW'!Y280*Control!$C$9</f>
        <v>791.68000000000006</v>
      </c>
      <c r="Z280" s="12">
        <f>'Wind 1MW'!Z280*Control!$C$9</f>
        <v>804.16000000000008</v>
      </c>
      <c r="AB280" s="7">
        <f t="shared" si="4"/>
        <v>14749.599999999999</v>
      </c>
    </row>
    <row r="281" spans="2:28" x14ac:dyDescent="0.2">
      <c r="B281" s="6">
        <v>44475</v>
      </c>
      <c r="C281" s="12">
        <f>'Wind 1MW'!C281*Control!$C$9</f>
        <v>791.68000000000006</v>
      </c>
      <c r="D281" s="12">
        <f>'Wind 1MW'!D281*Control!$C$9</f>
        <v>728.96</v>
      </c>
      <c r="E281" s="12">
        <f>'Wind 1MW'!E281*Control!$C$9</f>
        <v>690.4</v>
      </c>
      <c r="F281" s="12">
        <f>'Wind 1MW'!F281*Control!$C$9</f>
        <v>602.72</v>
      </c>
      <c r="G281" s="12">
        <f>'Wind 1MW'!G281*Control!$C$9</f>
        <v>475.52</v>
      </c>
      <c r="H281" s="12">
        <f>'Wind 1MW'!H281*Control!$C$9</f>
        <v>362.4</v>
      </c>
      <c r="I281" s="12">
        <f>'Wind 1MW'!I281*Control!$C$9</f>
        <v>240.56000000000003</v>
      </c>
      <c r="J281" s="12">
        <f>'Wind 1MW'!J281*Control!$C$9</f>
        <v>136.4</v>
      </c>
      <c r="K281" s="12">
        <f>'Wind 1MW'!K281*Control!$C$9</f>
        <v>68.400000000000006</v>
      </c>
      <c r="L281" s="12">
        <f>'Wind 1MW'!L281*Control!$C$9</f>
        <v>10</v>
      </c>
      <c r="M281" s="12">
        <f>'Wind 1MW'!M281*Control!$C$9</f>
        <v>0</v>
      </c>
      <c r="N281" s="12">
        <f>'Wind 1MW'!N281*Control!$C$9</f>
        <v>0</v>
      </c>
      <c r="O281" s="12">
        <f>'Wind 1MW'!O281*Control!$C$9</f>
        <v>0</v>
      </c>
      <c r="P281" s="12">
        <f>'Wind 1MW'!P281*Control!$C$9</f>
        <v>0</v>
      </c>
      <c r="Q281" s="12">
        <f>'Wind 1MW'!Q281*Control!$C$9</f>
        <v>15.12</v>
      </c>
      <c r="R281" s="12">
        <f>'Wind 1MW'!R281*Control!$C$9</f>
        <v>68.400000000000006</v>
      </c>
      <c r="S281" s="12">
        <f>'Wind 1MW'!S281*Control!$C$9</f>
        <v>178.64000000000001</v>
      </c>
      <c r="T281" s="12">
        <f>'Wind 1MW'!T281*Control!$C$9</f>
        <v>423.84</v>
      </c>
      <c r="U281" s="12">
        <f>'Wind 1MW'!U281*Control!$C$9</f>
        <v>633.28</v>
      </c>
      <c r="V281" s="12">
        <f>'Wind 1MW'!V281*Control!$C$9</f>
        <v>791.68000000000006</v>
      </c>
      <c r="W281" s="12">
        <f>'Wind 1MW'!W281*Control!$C$9</f>
        <v>926.4</v>
      </c>
      <c r="X281" s="12">
        <f>'Wind 1MW'!X281*Control!$C$9</f>
        <v>975.36</v>
      </c>
      <c r="Y281" s="12">
        <f>'Wind 1MW'!Y281*Control!$C$9</f>
        <v>990.8</v>
      </c>
      <c r="Z281" s="12">
        <f>'Wind 1MW'!Z281*Control!$C$9</f>
        <v>966.4</v>
      </c>
      <c r="AB281" s="7">
        <f t="shared" si="4"/>
        <v>10076.959999999999</v>
      </c>
    </row>
    <row r="282" spans="2:28" x14ac:dyDescent="0.2">
      <c r="B282" s="6">
        <v>44476</v>
      </c>
      <c r="C282" s="12">
        <f>'Wind 1MW'!C282*Control!$C$9</f>
        <v>926.4</v>
      </c>
      <c r="D282" s="12">
        <f>'Wind 1MW'!D282*Control!$C$9</f>
        <v>889.3599999999999</v>
      </c>
      <c r="E282" s="12">
        <f>'Wind 1MW'!E282*Control!$C$9</f>
        <v>817.04000000000008</v>
      </c>
      <c r="F282" s="12">
        <f>'Wind 1MW'!F282*Control!$C$9</f>
        <v>812.16000000000008</v>
      </c>
      <c r="G282" s="12">
        <f>'Wind 1MW'!G282*Control!$C$9</f>
        <v>884.4799999999999</v>
      </c>
      <c r="H282" s="12">
        <f>'Wind 1MW'!H282*Control!$C$9</f>
        <v>892.31999999999994</v>
      </c>
      <c r="I282" s="12">
        <f>'Wind 1MW'!I282*Control!$C$9</f>
        <v>974.24</v>
      </c>
      <c r="J282" s="12">
        <f>'Wind 1MW'!J282*Control!$C$9</f>
        <v>971.28</v>
      </c>
      <c r="K282" s="12">
        <f>'Wind 1MW'!K282*Control!$C$9</f>
        <v>817.04000000000008</v>
      </c>
      <c r="L282" s="12">
        <f>'Wind 1MW'!L282*Control!$C$9</f>
        <v>804.16000000000008</v>
      </c>
      <c r="M282" s="12">
        <f>'Wind 1MW'!M282*Control!$C$9</f>
        <v>728.96</v>
      </c>
      <c r="N282" s="12">
        <f>'Wind 1MW'!N282*Control!$C$9</f>
        <v>812.16000000000008</v>
      </c>
      <c r="O282" s="12">
        <f>'Wind 1MW'!O282*Control!$C$9</f>
        <v>876.4799999999999</v>
      </c>
      <c r="P282" s="12">
        <f>'Wind 1MW'!P282*Control!$C$9</f>
        <v>876.4799999999999</v>
      </c>
      <c r="Q282" s="12">
        <f>'Wind 1MW'!Q282*Control!$C$9</f>
        <v>812.16000000000008</v>
      </c>
      <c r="R282" s="12">
        <f>'Wind 1MW'!R282*Control!$C$9</f>
        <v>728.96</v>
      </c>
      <c r="S282" s="12">
        <f>'Wind 1MW'!S282*Control!$C$9</f>
        <v>728.96</v>
      </c>
      <c r="T282" s="12">
        <f>'Wind 1MW'!T282*Control!$C$9</f>
        <v>669.6</v>
      </c>
      <c r="U282" s="12">
        <f>'Wind 1MW'!U282*Control!$C$9</f>
        <v>708.48</v>
      </c>
      <c r="V282" s="12">
        <f>'Wind 1MW'!V282*Control!$C$9</f>
        <v>728.96</v>
      </c>
      <c r="W282" s="12">
        <f>'Wind 1MW'!W282*Control!$C$9</f>
        <v>708.48</v>
      </c>
      <c r="X282" s="12">
        <f>'Wind 1MW'!X282*Control!$C$9</f>
        <v>633.28</v>
      </c>
      <c r="Y282" s="12">
        <f>'Wind 1MW'!Y282*Control!$C$9</f>
        <v>581.91999999999996</v>
      </c>
      <c r="Z282" s="12">
        <f>'Wind 1MW'!Z282*Control!$C$9</f>
        <v>475.52</v>
      </c>
      <c r="AB282" s="7">
        <f t="shared" si="4"/>
        <v>18858.879999999994</v>
      </c>
    </row>
    <row r="283" spans="2:28" x14ac:dyDescent="0.2">
      <c r="B283" s="6">
        <v>44477</v>
      </c>
      <c r="C283" s="12">
        <f>'Wind 1MW'!C283*Control!$C$9</f>
        <v>281.60000000000002</v>
      </c>
      <c r="D283" s="12">
        <f>'Wind 1MW'!D283*Control!$C$9</f>
        <v>136.4</v>
      </c>
      <c r="E283" s="12">
        <f>'Wind 1MW'!E283*Control!$C$9</f>
        <v>84.08</v>
      </c>
      <c r="F283" s="12">
        <f>'Wind 1MW'!F283*Control!$C$9</f>
        <v>61.840000000000011</v>
      </c>
      <c r="G283" s="12">
        <f>'Wind 1MW'!G283*Control!$C$9</f>
        <v>10</v>
      </c>
      <c r="H283" s="12">
        <f>'Wind 1MW'!H283*Control!$C$9</f>
        <v>0</v>
      </c>
      <c r="I283" s="12">
        <f>'Wind 1MW'!I283*Control!$C$9</f>
        <v>0</v>
      </c>
      <c r="J283" s="12">
        <f>'Wind 1MW'!J283*Control!$C$9</f>
        <v>0</v>
      </c>
      <c r="K283" s="12">
        <f>'Wind 1MW'!K283*Control!$C$9</f>
        <v>48.720000000000006</v>
      </c>
      <c r="L283" s="12">
        <f>'Wind 1MW'!L283*Control!$C$9</f>
        <v>55.280000000000008</v>
      </c>
      <c r="M283" s="12">
        <f>'Wind 1MW'!M283*Control!$C$9</f>
        <v>48.720000000000006</v>
      </c>
      <c r="N283" s="12">
        <f>'Wind 1MW'!N283*Control!$C$9</f>
        <v>68.400000000000006</v>
      </c>
      <c r="O283" s="12">
        <f>'Wind 1MW'!O283*Control!$C$9</f>
        <v>117.2</v>
      </c>
      <c r="P283" s="12">
        <f>'Wind 1MW'!P283*Control!$C$9</f>
        <v>178.64000000000001</v>
      </c>
      <c r="Q283" s="12">
        <f>'Wind 1MW'!Q283*Control!$C$9</f>
        <v>240.56000000000003</v>
      </c>
      <c r="R283" s="12">
        <f>'Wind 1MW'!R283*Control!$C$9</f>
        <v>281.60000000000002</v>
      </c>
      <c r="S283" s="12">
        <f>'Wind 1MW'!S283*Control!$C$9</f>
        <v>267.92000000000007</v>
      </c>
      <c r="T283" s="12">
        <f>'Wind 1MW'!T283*Control!$C$9</f>
        <v>240.56000000000003</v>
      </c>
      <c r="U283" s="12">
        <f>'Wind 1MW'!U283*Control!$C$9</f>
        <v>267.92000000000007</v>
      </c>
      <c r="V283" s="12">
        <f>'Wind 1MW'!V283*Control!$C$9</f>
        <v>297.76</v>
      </c>
      <c r="W283" s="12">
        <f>'Wind 1MW'!W283*Control!$C$9</f>
        <v>362.4</v>
      </c>
      <c r="X283" s="12">
        <f>'Wind 1MW'!X283*Control!$C$9</f>
        <v>475.52</v>
      </c>
      <c r="Y283" s="12">
        <f>'Wind 1MW'!Y283*Control!$C$9</f>
        <v>518.24</v>
      </c>
      <c r="Z283" s="12">
        <f>'Wind 1MW'!Z283*Control!$C$9</f>
        <v>536.31999999999994</v>
      </c>
      <c r="AB283" s="7">
        <f t="shared" si="4"/>
        <v>4579.6799999999994</v>
      </c>
    </row>
    <row r="284" spans="2:28" x14ac:dyDescent="0.2">
      <c r="B284" s="6">
        <v>44478</v>
      </c>
      <c r="C284" s="12">
        <f>'Wind 1MW'!C284*Control!$C$9</f>
        <v>560</v>
      </c>
      <c r="D284" s="12">
        <f>'Wind 1MW'!D284*Control!$C$9</f>
        <v>602.72</v>
      </c>
      <c r="E284" s="12">
        <f>'Wind 1MW'!E284*Control!$C$9</f>
        <v>602.72</v>
      </c>
      <c r="F284" s="12">
        <f>'Wind 1MW'!F284*Control!$C$9</f>
        <v>602.72</v>
      </c>
      <c r="G284" s="12">
        <f>'Wind 1MW'!G284*Control!$C$9</f>
        <v>602.72</v>
      </c>
      <c r="H284" s="12">
        <f>'Wind 1MW'!H284*Control!$C$9</f>
        <v>581.91999999999996</v>
      </c>
      <c r="I284" s="12">
        <f>'Wind 1MW'!I284*Control!$C$9</f>
        <v>690.4</v>
      </c>
      <c r="J284" s="12">
        <f>'Wind 1MW'!J284*Control!$C$9</f>
        <v>884.4799999999999</v>
      </c>
      <c r="K284" s="12">
        <f>'Wind 1MW'!K284*Control!$C$9</f>
        <v>892.31999999999994</v>
      </c>
      <c r="L284" s="12">
        <f>'Wind 1MW'!L284*Control!$C$9</f>
        <v>804.16000000000008</v>
      </c>
      <c r="M284" s="12">
        <f>'Wind 1MW'!M284*Control!$C$9</f>
        <v>690.4</v>
      </c>
      <c r="N284" s="12">
        <f>'Wind 1MW'!N284*Control!$C$9</f>
        <v>633.28</v>
      </c>
      <c r="O284" s="12">
        <f>'Wind 1MW'!O284*Control!$C$9</f>
        <v>454.4</v>
      </c>
      <c r="P284" s="12">
        <f>'Wind 1MW'!P284*Control!$C$9</f>
        <v>346.23999999999995</v>
      </c>
      <c r="Q284" s="12">
        <f>'Wind 1MW'!Q284*Control!$C$9</f>
        <v>313.91999999999996</v>
      </c>
      <c r="R284" s="12">
        <f>'Wind 1MW'!R284*Control!$C$9</f>
        <v>281.60000000000002</v>
      </c>
      <c r="S284" s="12">
        <f>'Wind 1MW'!S284*Control!$C$9</f>
        <v>267.92000000000007</v>
      </c>
      <c r="T284" s="12">
        <f>'Wind 1MW'!T284*Control!$C$9</f>
        <v>297.76</v>
      </c>
      <c r="U284" s="12">
        <f>'Wind 1MW'!U284*Control!$C$9</f>
        <v>423.84</v>
      </c>
      <c r="V284" s="12">
        <f>'Wind 1MW'!V284*Control!$C$9</f>
        <v>518.24</v>
      </c>
      <c r="W284" s="12">
        <f>'Wind 1MW'!W284*Control!$C$9</f>
        <v>560</v>
      </c>
      <c r="X284" s="12">
        <f>'Wind 1MW'!X284*Control!$C$9</f>
        <v>560</v>
      </c>
      <c r="Y284" s="12">
        <f>'Wind 1MW'!Y284*Control!$C$9</f>
        <v>581.91999999999996</v>
      </c>
      <c r="Z284" s="12">
        <f>'Wind 1MW'!Z284*Control!$C$9</f>
        <v>620.79999999999995</v>
      </c>
      <c r="AB284" s="7">
        <f t="shared" si="4"/>
        <v>13374.479999999998</v>
      </c>
    </row>
    <row r="285" spans="2:28" x14ac:dyDescent="0.2">
      <c r="B285" s="6">
        <v>44479</v>
      </c>
      <c r="C285" s="12">
        <f>'Wind 1MW'!C285*Control!$C$9</f>
        <v>633.28</v>
      </c>
      <c r="D285" s="12">
        <f>'Wind 1MW'!D285*Control!$C$9</f>
        <v>669.6</v>
      </c>
      <c r="E285" s="12">
        <f>'Wind 1MW'!E285*Control!$C$9</f>
        <v>690.4</v>
      </c>
      <c r="F285" s="12">
        <f>'Wind 1MW'!F285*Control!$C$9</f>
        <v>708.48</v>
      </c>
      <c r="G285" s="12">
        <f>'Wind 1MW'!G285*Control!$C$9</f>
        <v>720.96</v>
      </c>
      <c r="H285" s="12">
        <f>'Wind 1MW'!H285*Control!$C$9</f>
        <v>812.16000000000008</v>
      </c>
      <c r="I285" s="12">
        <f>'Wind 1MW'!I285*Control!$C$9</f>
        <v>889.3599999999999</v>
      </c>
      <c r="J285" s="12">
        <f>'Wind 1MW'!J285*Control!$C$9</f>
        <v>974.24</v>
      </c>
      <c r="K285" s="12">
        <f>'Wind 1MW'!K285*Control!$C$9</f>
        <v>1006.72</v>
      </c>
      <c r="L285" s="12">
        <f>'Wind 1MW'!L285*Control!$C$9</f>
        <v>1011.36</v>
      </c>
      <c r="M285" s="12">
        <f>'Wind 1MW'!M285*Control!$C$9</f>
        <v>1012</v>
      </c>
      <c r="N285" s="12">
        <f>'Wind 1MW'!N285*Control!$C$9</f>
        <v>1012</v>
      </c>
      <c r="O285" s="12">
        <f>'Wind 1MW'!O285*Control!$C$9</f>
        <v>1012</v>
      </c>
      <c r="P285" s="12">
        <f>'Wind 1MW'!P285*Control!$C$9</f>
        <v>1012</v>
      </c>
      <c r="Q285" s="12">
        <f>'Wind 1MW'!Q285*Control!$C$9</f>
        <v>1012</v>
      </c>
      <c r="R285" s="12">
        <f>'Wind 1MW'!R285*Control!$C$9</f>
        <v>1012</v>
      </c>
      <c r="S285" s="12">
        <f>'Wind 1MW'!S285*Control!$C$9</f>
        <v>1012</v>
      </c>
      <c r="T285" s="12">
        <f>'Wind 1MW'!T285*Control!$C$9</f>
        <v>1012</v>
      </c>
      <c r="U285" s="12">
        <f>'Wind 1MW'!U285*Control!$C$9</f>
        <v>1012</v>
      </c>
      <c r="V285" s="12">
        <f>'Wind 1MW'!V285*Control!$C$9</f>
        <v>1012</v>
      </c>
      <c r="W285" s="12">
        <f>'Wind 1MW'!W285*Control!$C$9</f>
        <v>1006.8800000000001</v>
      </c>
      <c r="X285" s="12">
        <f>'Wind 1MW'!X285*Control!$C$9</f>
        <v>974.24</v>
      </c>
      <c r="Y285" s="12">
        <f>'Wind 1MW'!Y285*Control!$C$9</f>
        <v>926.4</v>
      </c>
      <c r="Z285" s="12">
        <f>'Wind 1MW'!Z285*Control!$C$9</f>
        <v>884.4799999999999</v>
      </c>
      <c r="AB285" s="7">
        <f t="shared" si="4"/>
        <v>22028.560000000001</v>
      </c>
    </row>
    <row r="286" spans="2:28" x14ac:dyDescent="0.2">
      <c r="B286" s="6">
        <v>44480</v>
      </c>
      <c r="C286" s="12">
        <f>'Wind 1MW'!C286*Control!$C$9</f>
        <v>812.16000000000008</v>
      </c>
      <c r="D286" s="12">
        <f>'Wind 1MW'!D286*Control!$C$9</f>
        <v>728.96</v>
      </c>
      <c r="E286" s="12">
        <f>'Wind 1MW'!E286*Control!$C$9</f>
        <v>728.96</v>
      </c>
      <c r="F286" s="12">
        <f>'Wind 1MW'!F286*Control!$C$9</f>
        <v>728.96</v>
      </c>
      <c r="G286" s="12">
        <f>'Wind 1MW'!G286*Control!$C$9</f>
        <v>708.48</v>
      </c>
      <c r="H286" s="12">
        <f>'Wind 1MW'!H286*Control!$C$9</f>
        <v>708.48</v>
      </c>
      <c r="I286" s="12">
        <f>'Wind 1MW'!I286*Control!$C$9</f>
        <v>708.48</v>
      </c>
      <c r="J286" s="12">
        <f>'Wind 1MW'!J286*Control!$C$9</f>
        <v>690.4</v>
      </c>
      <c r="K286" s="12">
        <f>'Wind 1MW'!K286*Control!$C$9</f>
        <v>633.28</v>
      </c>
      <c r="L286" s="12">
        <f>'Wind 1MW'!L286*Control!$C$9</f>
        <v>720.96</v>
      </c>
      <c r="M286" s="12">
        <f>'Wind 1MW'!M286*Control!$C$9</f>
        <v>804.16000000000008</v>
      </c>
      <c r="N286" s="12">
        <f>'Wind 1MW'!N286*Control!$C$9</f>
        <v>817.04000000000008</v>
      </c>
      <c r="O286" s="12">
        <f>'Wind 1MW'!O286*Control!$C$9</f>
        <v>804.16000000000008</v>
      </c>
      <c r="P286" s="12">
        <f>'Wind 1MW'!P286*Control!$C$9</f>
        <v>708.48</v>
      </c>
      <c r="Q286" s="12">
        <f>'Wind 1MW'!Q286*Control!$C$9</f>
        <v>690.4</v>
      </c>
      <c r="R286" s="12">
        <f>'Wind 1MW'!R286*Control!$C$9</f>
        <v>633.28</v>
      </c>
      <c r="S286" s="12">
        <f>'Wind 1MW'!S286*Control!$C$9</f>
        <v>497.43999999999994</v>
      </c>
      <c r="T286" s="12">
        <f>'Wind 1MW'!T286*Control!$C$9</f>
        <v>423.84</v>
      </c>
      <c r="U286" s="12">
        <f>'Wind 1MW'!U286*Control!$C$9</f>
        <v>380.8</v>
      </c>
      <c r="V286" s="12">
        <f>'Wind 1MW'!V286*Control!$C$9</f>
        <v>226.88000000000002</v>
      </c>
      <c r="W286" s="12">
        <f>'Wind 1MW'!W286*Control!$C$9</f>
        <v>91.919999999999987</v>
      </c>
      <c r="X286" s="12">
        <f>'Wind 1MW'!X286*Control!$C$9</f>
        <v>10</v>
      </c>
      <c r="Y286" s="12">
        <f>'Wind 1MW'!Y286*Control!$C$9</f>
        <v>0</v>
      </c>
      <c r="Z286" s="12">
        <f>'Wind 1MW'!Z286*Control!$C$9</f>
        <v>0</v>
      </c>
      <c r="AB286" s="7">
        <f t="shared" si="4"/>
        <v>13257.519999999999</v>
      </c>
    </row>
    <row r="287" spans="2:28" x14ac:dyDescent="0.2">
      <c r="B287" s="6">
        <v>44481</v>
      </c>
      <c r="C287" s="12">
        <f>'Wind 1MW'!C287*Control!$C$9</f>
        <v>68.400000000000006</v>
      </c>
      <c r="D287" s="12">
        <f>'Wind 1MW'!D287*Control!$C$9</f>
        <v>167.12</v>
      </c>
      <c r="E287" s="12">
        <f>'Wind 1MW'!E287*Control!$C$9</f>
        <v>240.56000000000003</v>
      </c>
      <c r="F287" s="12">
        <f>'Wind 1MW'!F287*Control!$C$9</f>
        <v>201.68</v>
      </c>
      <c r="G287" s="12">
        <f>'Wind 1MW'!G287*Control!$C$9</f>
        <v>117.2</v>
      </c>
      <c r="H287" s="12">
        <f>'Wind 1MW'!H287*Control!$C$9</f>
        <v>55.280000000000008</v>
      </c>
      <c r="I287" s="12">
        <f>'Wind 1MW'!I287*Control!$C$9</f>
        <v>10</v>
      </c>
      <c r="J287" s="12">
        <f>'Wind 1MW'!J287*Control!$C$9</f>
        <v>0</v>
      </c>
      <c r="K287" s="12">
        <f>'Wind 1MW'!K287*Control!$C$9</f>
        <v>0</v>
      </c>
      <c r="L287" s="12">
        <f>'Wind 1MW'!L287*Control!$C$9</f>
        <v>0</v>
      </c>
      <c r="M287" s="12">
        <f>'Wind 1MW'!M287*Control!$C$9</f>
        <v>0</v>
      </c>
      <c r="N287" s="12">
        <f>'Wind 1MW'!N287*Control!$C$9</f>
        <v>0</v>
      </c>
      <c r="O287" s="12">
        <f>'Wind 1MW'!O287*Control!$C$9</f>
        <v>0</v>
      </c>
      <c r="P287" s="12">
        <f>'Wind 1MW'!P287*Control!$C$9</f>
        <v>0</v>
      </c>
      <c r="Q287" s="12">
        <f>'Wind 1MW'!Q287*Control!$C$9</f>
        <v>0</v>
      </c>
      <c r="R287" s="12">
        <f>'Wind 1MW'!R287*Control!$C$9</f>
        <v>0</v>
      </c>
      <c r="S287" s="12">
        <f>'Wind 1MW'!S287*Control!$C$9</f>
        <v>0</v>
      </c>
      <c r="T287" s="12">
        <f>'Wind 1MW'!T287*Control!$C$9</f>
        <v>0</v>
      </c>
      <c r="U287" s="12">
        <f>'Wind 1MW'!U287*Control!$C$9</f>
        <v>10</v>
      </c>
      <c r="V287" s="12">
        <f>'Wind 1MW'!V287*Control!$C$9</f>
        <v>42.160000000000004</v>
      </c>
      <c r="W287" s="12">
        <f>'Wind 1MW'!W287*Control!$C$9</f>
        <v>91.919999999999987</v>
      </c>
      <c r="X287" s="12">
        <f>'Wind 1MW'!X287*Control!$C$9</f>
        <v>190.16000000000003</v>
      </c>
      <c r="Y287" s="12">
        <f>'Wind 1MW'!Y287*Control!$C$9</f>
        <v>330.08</v>
      </c>
      <c r="Z287" s="12">
        <f>'Wind 1MW'!Z287*Control!$C$9</f>
        <v>497.43999999999994</v>
      </c>
      <c r="AB287" s="7">
        <f t="shared" si="4"/>
        <v>2022</v>
      </c>
    </row>
    <row r="288" spans="2:28" x14ac:dyDescent="0.2">
      <c r="B288" s="6">
        <v>44482</v>
      </c>
      <c r="C288" s="12">
        <f>'Wind 1MW'!C288*Control!$C$9</f>
        <v>708.48</v>
      </c>
      <c r="D288" s="12">
        <f>'Wind 1MW'!D288*Control!$C$9</f>
        <v>934.4</v>
      </c>
      <c r="E288" s="12">
        <f>'Wind 1MW'!E288*Control!$C$9</f>
        <v>975.36</v>
      </c>
      <c r="F288" s="12">
        <f>'Wind 1MW'!F288*Control!$C$9</f>
        <v>975.36</v>
      </c>
      <c r="G288" s="12">
        <f>'Wind 1MW'!G288*Control!$C$9</f>
        <v>974.24</v>
      </c>
      <c r="H288" s="12">
        <f>'Wind 1MW'!H288*Control!$C$9</f>
        <v>971.28</v>
      </c>
      <c r="I288" s="12">
        <f>'Wind 1MW'!I288*Control!$C$9</f>
        <v>975.36</v>
      </c>
      <c r="J288" s="12">
        <f>'Wind 1MW'!J288*Control!$C$9</f>
        <v>975.36</v>
      </c>
      <c r="K288" s="12">
        <f>'Wind 1MW'!K288*Control!$C$9</f>
        <v>966.4</v>
      </c>
      <c r="L288" s="12">
        <f>'Wind 1MW'!L288*Control!$C$9</f>
        <v>939.28</v>
      </c>
      <c r="M288" s="12">
        <f>'Wind 1MW'!M288*Control!$C$9</f>
        <v>971.28</v>
      </c>
      <c r="N288" s="12">
        <f>'Wind 1MW'!N288*Control!$C$9</f>
        <v>975.5200000000001</v>
      </c>
      <c r="O288" s="12">
        <f>'Wind 1MW'!O288*Control!$C$9</f>
        <v>993.76</v>
      </c>
      <c r="P288" s="12">
        <f>'Wind 1MW'!P288*Control!$C$9</f>
        <v>975.5200000000001</v>
      </c>
      <c r="Q288" s="12">
        <f>'Wind 1MW'!Q288*Control!$C$9</f>
        <v>974.24</v>
      </c>
      <c r="R288" s="12">
        <f>'Wind 1MW'!R288*Control!$C$9</f>
        <v>939.28</v>
      </c>
      <c r="S288" s="12">
        <f>'Wind 1MW'!S288*Control!$C$9</f>
        <v>975.36</v>
      </c>
      <c r="T288" s="12">
        <f>'Wind 1MW'!T288*Control!$C$9</f>
        <v>990.8</v>
      </c>
      <c r="U288" s="12">
        <f>'Wind 1MW'!U288*Control!$C$9</f>
        <v>990.8</v>
      </c>
      <c r="V288" s="12">
        <f>'Wind 1MW'!V288*Control!$C$9</f>
        <v>1005.6</v>
      </c>
      <c r="W288" s="12">
        <f>'Wind 1MW'!W288*Control!$C$9</f>
        <v>1006.8800000000001</v>
      </c>
      <c r="X288" s="12">
        <f>'Wind 1MW'!X288*Control!$C$9</f>
        <v>1006.8800000000001</v>
      </c>
      <c r="Y288" s="12">
        <f>'Wind 1MW'!Y288*Control!$C$9</f>
        <v>995.04000000000019</v>
      </c>
      <c r="Z288" s="12">
        <f>'Wind 1MW'!Z288*Control!$C$9</f>
        <v>1006.72</v>
      </c>
      <c r="AB288" s="7">
        <f t="shared" si="4"/>
        <v>23203.200000000004</v>
      </c>
    </row>
    <row r="289" spans="2:28" x14ac:dyDescent="0.2">
      <c r="B289" s="6">
        <v>44483</v>
      </c>
      <c r="C289" s="12">
        <f>'Wind 1MW'!C289*Control!$C$9</f>
        <v>1006.8800000000001</v>
      </c>
      <c r="D289" s="12">
        <f>'Wind 1MW'!D289*Control!$C$9</f>
        <v>1011.2</v>
      </c>
      <c r="E289" s="12">
        <f>'Wind 1MW'!E289*Control!$C$9</f>
        <v>1011.36</v>
      </c>
      <c r="F289" s="12">
        <f>'Wind 1MW'!F289*Control!$C$9</f>
        <v>1011.36</v>
      </c>
      <c r="G289" s="12">
        <f>'Wind 1MW'!G289*Control!$C$9</f>
        <v>1012</v>
      </c>
      <c r="H289" s="12">
        <f>'Wind 1MW'!H289*Control!$C$9</f>
        <v>1012</v>
      </c>
      <c r="I289" s="12">
        <f>'Wind 1MW'!I289*Control!$C$9</f>
        <v>1012</v>
      </c>
      <c r="J289" s="12">
        <f>'Wind 1MW'!J289*Control!$C$9</f>
        <v>1012</v>
      </c>
      <c r="K289" s="12">
        <f>'Wind 1MW'!K289*Control!$C$9</f>
        <v>1012</v>
      </c>
      <c r="L289" s="12">
        <f>'Wind 1MW'!L289*Control!$C$9</f>
        <v>1012</v>
      </c>
      <c r="M289" s="12">
        <f>'Wind 1MW'!M289*Control!$C$9</f>
        <v>1012</v>
      </c>
      <c r="N289" s="12">
        <f>'Wind 1MW'!N289*Control!$C$9</f>
        <v>1012</v>
      </c>
      <c r="O289" s="12">
        <f>'Wind 1MW'!O289*Control!$C$9</f>
        <v>1012</v>
      </c>
      <c r="P289" s="12">
        <f>'Wind 1MW'!P289*Control!$C$9</f>
        <v>1012</v>
      </c>
      <c r="Q289" s="12">
        <f>'Wind 1MW'!Q289*Control!$C$9</f>
        <v>1012</v>
      </c>
      <c r="R289" s="12">
        <f>'Wind 1MW'!R289*Control!$C$9</f>
        <v>1012</v>
      </c>
      <c r="S289" s="12">
        <f>'Wind 1MW'!S289*Control!$C$9</f>
        <v>1012</v>
      </c>
      <c r="T289" s="12">
        <f>'Wind 1MW'!T289*Control!$C$9</f>
        <v>1011.36</v>
      </c>
      <c r="U289" s="12">
        <f>'Wind 1MW'!U289*Control!$C$9</f>
        <v>1006.8800000000001</v>
      </c>
      <c r="V289" s="12">
        <f>'Wind 1MW'!V289*Control!$C$9</f>
        <v>1006.8800000000001</v>
      </c>
      <c r="W289" s="12">
        <f>'Wind 1MW'!W289*Control!$C$9</f>
        <v>1006.8800000000001</v>
      </c>
      <c r="X289" s="12">
        <f>'Wind 1MW'!X289*Control!$C$9</f>
        <v>1006.8800000000001</v>
      </c>
      <c r="Y289" s="12">
        <f>'Wind 1MW'!Y289*Control!$C$9</f>
        <v>995.04000000000019</v>
      </c>
      <c r="Z289" s="12">
        <f>'Wind 1MW'!Z289*Control!$C$9</f>
        <v>966.4</v>
      </c>
      <c r="AB289" s="7">
        <f t="shared" si="4"/>
        <v>24197.120000000006</v>
      </c>
    </row>
    <row r="290" spans="2:28" x14ac:dyDescent="0.2">
      <c r="B290" s="6">
        <v>44484</v>
      </c>
      <c r="C290" s="12">
        <f>'Wind 1MW'!C290*Control!$C$9</f>
        <v>876.4799999999999</v>
      </c>
      <c r="D290" s="12">
        <f>'Wind 1MW'!D290*Control!$C$9</f>
        <v>804.16000000000008</v>
      </c>
      <c r="E290" s="12">
        <f>'Wind 1MW'!E290*Control!$C$9</f>
        <v>720.96</v>
      </c>
      <c r="F290" s="12">
        <f>'Wind 1MW'!F290*Control!$C$9</f>
        <v>669.6</v>
      </c>
      <c r="G290" s="12">
        <f>'Wind 1MW'!G290*Control!$C$9</f>
        <v>633.28</v>
      </c>
      <c r="H290" s="12">
        <f>'Wind 1MW'!H290*Control!$C$9</f>
        <v>633.28</v>
      </c>
      <c r="I290" s="12">
        <f>'Wind 1MW'!I290*Control!$C$9</f>
        <v>620.79999999999995</v>
      </c>
      <c r="J290" s="12">
        <f>'Wind 1MW'!J290*Control!$C$9</f>
        <v>620.79999999999995</v>
      </c>
      <c r="K290" s="12">
        <f>'Wind 1MW'!K290*Control!$C$9</f>
        <v>560</v>
      </c>
      <c r="L290" s="12">
        <f>'Wind 1MW'!L290*Control!$C$9</f>
        <v>497.43999999999994</v>
      </c>
      <c r="M290" s="12">
        <f>'Wind 1MW'!M290*Control!$C$9</f>
        <v>518.24</v>
      </c>
      <c r="N290" s="12">
        <f>'Wind 1MW'!N290*Control!$C$9</f>
        <v>620.79999999999995</v>
      </c>
      <c r="O290" s="12">
        <f>'Wind 1MW'!O290*Control!$C$9</f>
        <v>690.4</v>
      </c>
      <c r="P290" s="12">
        <f>'Wind 1MW'!P290*Control!$C$9</f>
        <v>728.96</v>
      </c>
      <c r="Q290" s="12">
        <f>'Wind 1MW'!Q290*Control!$C$9</f>
        <v>728.96</v>
      </c>
      <c r="R290" s="12">
        <f>'Wind 1MW'!R290*Control!$C$9</f>
        <v>728.96</v>
      </c>
      <c r="S290" s="12">
        <f>'Wind 1MW'!S290*Control!$C$9</f>
        <v>708.48</v>
      </c>
      <c r="T290" s="12">
        <f>'Wind 1MW'!T290*Control!$C$9</f>
        <v>690.4</v>
      </c>
      <c r="U290" s="12">
        <f>'Wind 1MW'!U290*Control!$C$9</f>
        <v>669.6</v>
      </c>
      <c r="V290" s="12">
        <f>'Wind 1MW'!V290*Control!$C$9</f>
        <v>633.28</v>
      </c>
      <c r="W290" s="12">
        <f>'Wind 1MW'!W290*Control!$C$9</f>
        <v>620.79999999999995</v>
      </c>
      <c r="X290" s="12">
        <f>'Wind 1MW'!X290*Control!$C$9</f>
        <v>602.72</v>
      </c>
      <c r="Y290" s="12">
        <f>'Wind 1MW'!Y290*Control!$C$9</f>
        <v>581.91999999999996</v>
      </c>
      <c r="Z290" s="12">
        <f>'Wind 1MW'!Z290*Control!$C$9</f>
        <v>560</v>
      </c>
      <c r="AB290" s="7">
        <f t="shared" si="4"/>
        <v>15720.319999999998</v>
      </c>
    </row>
    <row r="291" spans="2:28" x14ac:dyDescent="0.2">
      <c r="B291" s="6">
        <v>44485</v>
      </c>
      <c r="C291" s="12">
        <f>'Wind 1MW'!C291*Control!$C$9</f>
        <v>536.31999999999994</v>
      </c>
      <c r="D291" s="12">
        <f>'Wind 1MW'!D291*Control!$C$9</f>
        <v>518.24</v>
      </c>
      <c r="E291" s="12">
        <f>'Wind 1MW'!E291*Control!$C$9</f>
        <v>518.24</v>
      </c>
      <c r="F291" s="12">
        <f>'Wind 1MW'!F291*Control!$C$9</f>
        <v>475.52</v>
      </c>
      <c r="G291" s="12">
        <f>'Wind 1MW'!G291*Control!$C$9</f>
        <v>423.84</v>
      </c>
      <c r="H291" s="12">
        <f>'Wind 1MW'!H291*Control!$C$9</f>
        <v>380.8</v>
      </c>
      <c r="I291" s="12">
        <f>'Wind 1MW'!I291*Control!$C$9</f>
        <v>380.8</v>
      </c>
      <c r="J291" s="12">
        <f>'Wind 1MW'!J291*Control!$C$9</f>
        <v>380.8</v>
      </c>
      <c r="K291" s="12">
        <f>'Wind 1MW'!K291*Control!$C$9</f>
        <v>330.08</v>
      </c>
      <c r="L291" s="12">
        <f>'Wind 1MW'!L291*Control!$C$9</f>
        <v>281.60000000000002</v>
      </c>
      <c r="M291" s="12">
        <f>'Wind 1MW'!M291*Control!$C$9</f>
        <v>281.60000000000002</v>
      </c>
      <c r="N291" s="12">
        <f>'Wind 1MW'!N291*Control!$C$9</f>
        <v>226.88000000000002</v>
      </c>
      <c r="O291" s="12">
        <f>'Wind 1MW'!O291*Control!$C$9</f>
        <v>155.6</v>
      </c>
      <c r="P291" s="12">
        <f>'Wind 1MW'!P291*Control!$C$9</f>
        <v>91.919999999999987</v>
      </c>
      <c r="Q291" s="12">
        <f>'Wind 1MW'!Q291*Control!$C$9</f>
        <v>25.359999999999996</v>
      </c>
      <c r="R291" s="12">
        <f>'Wind 1MW'!R291*Control!$C$9</f>
        <v>0</v>
      </c>
      <c r="S291" s="12">
        <f>'Wind 1MW'!S291*Control!$C$9</f>
        <v>0</v>
      </c>
      <c r="T291" s="12">
        <f>'Wind 1MW'!T291*Control!$C$9</f>
        <v>0</v>
      </c>
      <c r="U291" s="12">
        <f>'Wind 1MW'!U291*Control!$C$9</f>
        <v>0</v>
      </c>
      <c r="V291" s="12">
        <f>'Wind 1MW'!V291*Control!$C$9</f>
        <v>0</v>
      </c>
      <c r="W291" s="12">
        <f>'Wind 1MW'!W291*Control!$C$9</f>
        <v>0</v>
      </c>
      <c r="X291" s="12">
        <f>'Wind 1MW'!X291*Control!$C$9</f>
        <v>20.239999999999998</v>
      </c>
      <c r="Y291" s="12">
        <f>'Wind 1MW'!Y291*Control!$C$9</f>
        <v>55.280000000000008</v>
      </c>
      <c r="Z291" s="12">
        <f>'Wind 1MW'!Z291*Control!$C$9</f>
        <v>126.8</v>
      </c>
      <c r="AB291" s="7">
        <f t="shared" si="4"/>
        <v>5209.920000000001</v>
      </c>
    </row>
    <row r="292" spans="2:28" x14ac:dyDescent="0.2">
      <c r="B292" s="6">
        <v>44486</v>
      </c>
      <c r="C292" s="12">
        <f>'Wind 1MW'!C292*Control!$C$9</f>
        <v>201.68</v>
      </c>
      <c r="D292" s="12">
        <f>'Wind 1MW'!D292*Control!$C$9</f>
        <v>240.56000000000003</v>
      </c>
      <c r="E292" s="12">
        <f>'Wind 1MW'!E292*Control!$C$9</f>
        <v>281.60000000000002</v>
      </c>
      <c r="F292" s="12">
        <f>'Wind 1MW'!F292*Control!$C$9</f>
        <v>362.4</v>
      </c>
      <c r="G292" s="12">
        <f>'Wind 1MW'!G292*Control!$C$9</f>
        <v>454.4</v>
      </c>
      <c r="H292" s="12">
        <f>'Wind 1MW'!H292*Control!$C$9</f>
        <v>620.79999999999995</v>
      </c>
      <c r="I292" s="12">
        <f>'Wind 1MW'!I292*Control!$C$9</f>
        <v>791.68000000000006</v>
      </c>
      <c r="J292" s="12">
        <f>'Wind 1MW'!J292*Control!$C$9</f>
        <v>889.3599999999999</v>
      </c>
      <c r="K292" s="12">
        <f>'Wind 1MW'!K292*Control!$C$9</f>
        <v>892.31999999999994</v>
      </c>
      <c r="L292" s="12">
        <f>'Wind 1MW'!L292*Control!$C$9</f>
        <v>884.4799999999999</v>
      </c>
      <c r="M292" s="12">
        <f>'Wind 1MW'!M292*Control!$C$9</f>
        <v>804.16000000000008</v>
      </c>
      <c r="N292" s="12">
        <f>'Wind 1MW'!N292*Control!$C$9</f>
        <v>791.68000000000006</v>
      </c>
      <c r="O292" s="12">
        <f>'Wind 1MW'!O292*Control!$C$9</f>
        <v>812.16000000000008</v>
      </c>
      <c r="P292" s="12">
        <f>'Wind 1MW'!P292*Control!$C$9</f>
        <v>804.16000000000008</v>
      </c>
      <c r="Q292" s="12">
        <f>'Wind 1MW'!Q292*Control!$C$9</f>
        <v>791.68000000000006</v>
      </c>
      <c r="R292" s="12">
        <f>'Wind 1MW'!R292*Control!$C$9</f>
        <v>791.68000000000006</v>
      </c>
      <c r="S292" s="12">
        <f>'Wind 1MW'!S292*Control!$C$9</f>
        <v>804.16000000000008</v>
      </c>
      <c r="T292" s="12">
        <f>'Wind 1MW'!T292*Control!$C$9</f>
        <v>812.16000000000008</v>
      </c>
      <c r="U292" s="12">
        <f>'Wind 1MW'!U292*Control!$C$9</f>
        <v>812.16000000000008</v>
      </c>
      <c r="V292" s="12">
        <f>'Wind 1MW'!V292*Control!$C$9</f>
        <v>884.4799999999999</v>
      </c>
      <c r="W292" s="12">
        <f>'Wind 1MW'!W292*Control!$C$9</f>
        <v>884.4799999999999</v>
      </c>
      <c r="X292" s="12">
        <f>'Wind 1MW'!X292*Control!$C$9</f>
        <v>889.3599999999999</v>
      </c>
      <c r="Y292" s="12">
        <f>'Wind 1MW'!Y292*Control!$C$9</f>
        <v>884.4799999999999</v>
      </c>
      <c r="Z292" s="12">
        <f>'Wind 1MW'!Z292*Control!$C$9</f>
        <v>876.4799999999999</v>
      </c>
      <c r="AB292" s="7">
        <f t="shared" si="4"/>
        <v>17262.559999999998</v>
      </c>
    </row>
    <row r="293" spans="2:28" x14ac:dyDescent="0.2">
      <c r="B293" s="6">
        <v>44487</v>
      </c>
      <c r="C293" s="12">
        <f>'Wind 1MW'!C293*Control!$C$9</f>
        <v>817.04000000000008</v>
      </c>
      <c r="D293" s="12">
        <f>'Wind 1MW'!D293*Control!$C$9</f>
        <v>817.04000000000008</v>
      </c>
      <c r="E293" s="12">
        <f>'Wind 1MW'!E293*Control!$C$9</f>
        <v>804.16000000000008</v>
      </c>
      <c r="F293" s="12">
        <f>'Wind 1MW'!F293*Control!$C$9</f>
        <v>728.96</v>
      </c>
      <c r="G293" s="12">
        <f>'Wind 1MW'!G293*Control!$C$9</f>
        <v>720.96</v>
      </c>
      <c r="H293" s="12">
        <f>'Wind 1MW'!H293*Control!$C$9</f>
        <v>720.96</v>
      </c>
      <c r="I293" s="12">
        <f>'Wind 1MW'!I293*Control!$C$9</f>
        <v>690.4</v>
      </c>
      <c r="J293" s="12">
        <f>'Wind 1MW'!J293*Control!$C$9</f>
        <v>536.31999999999994</v>
      </c>
      <c r="K293" s="12">
        <f>'Wind 1MW'!K293*Control!$C$9</f>
        <v>401.91999999999996</v>
      </c>
      <c r="L293" s="12">
        <f>'Wind 1MW'!L293*Control!$C$9</f>
        <v>362.4</v>
      </c>
      <c r="M293" s="12">
        <f>'Wind 1MW'!M293*Control!$C$9</f>
        <v>444.64</v>
      </c>
      <c r="N293" s="12">
        <f>'Wind 1MW'!N293*Control!$C$9</f>
        <v>669.6</v>
      </c>
      <c r="O293" s="12">
        <f>'Wind 1MW'!O293*Control!$C$9</f>
        <v>926.4</v>
      </c>
      <c r="P293" s="12">
        <f>'Wind 1MW'!P293*Control!$C$9</f>
        <v>926.4</v>
      </c>
      <c r="Q293" s="12">
        <f>'Wind 1MW'!Q293*Control!$C$9</f>
        <v>971.28</v>
      </c>
      <c r="R293" s="12">
        <f>'Wind 1MW'!R293*Control!$C$9</f>
        <v>975.5200000000001</v>
      </c>
      <c r="S293" s="12">
        <f>'Wind 1MW'!S293*Control!$C$9</f>
        <v>994.88000000000011</v>
      </c>
      <c r="T293" s="12">
        <f>'Wind 1MW'!T293*Control!$C$9</f>
        <v>990.8</v>
      </c>
      <c r="U293" s="12">
        <f>'Wind 1MW'!U293*Control!$C$9</f>
        <v>817.04000000000008</v>
      </c>
      <c r="V293" s="12">
        <f>'Wind 1MW'!V293*Control!$C$9</f>
        <v>817.04000000000008</v>
      </c>
      <c r="W293" s="12">
        <f>'Wind 1MW'!W293*Control!$C$9</f>
        <v>804.16000000000008</v>
      </c>
      <c r="X293" s="12">
        <f>'Wind 1MW'!X293*Control!$C$9</f>
        <v>720.96</v>
      </c>
      <c r="Y293" s="12">
        <f>'Wind 1MW'!Y293*Control!$C$9</f>
        <v>669.6</v>
      </c>
      <c r="Z293" s="12">
        <f>'Wind 1MW'!Z293*Control!$C$9</f>
        <v>708.48</v>
      </c>
      <c r="AB293" s="7">
        <f t="shared" si="4"/>
        <v>18036.96</v>
      </c>
    </row>
    <row r="294" spans="2:28" x14ac:dyDescent="0.2">
      <c r="B294" s="6">
        <v>44488</v>
      </c>
      <c r="C294" s="12">
        <f>'Wind 1MW'!C294*Control!$C$9</f>
        <v>720.96</v>
      </c>
      <c r="D294" s="12">
        <f>'Wind 1MW'!D294*Control!$C$9</f>
        <v>690.4</v>
      </c>
      <c r="E294" s="12">
        <f>'Wind 1MW'!E294*Control!$C$9</f>
        <v>633.28</v>
      </c>
      <c r="F294" s="12">
        <f>'Wind 1MW'!F294*Control!$C$9</f>
        <v>669.6</v>
      </c>
      <c r="G294" s="12">
        <f>'Wind 1MW'!G294*Control!$C$9</f>
        <v>728.96</v>
      </c>
      <c r="H294" s="12">
        <f>'Wind 1MW'!H294*Control!$C$9</f>
        <v>690.4</v>
      </c>
      <c r="I294" s="12">
        <f>'Wind 1MW'!I294*Control!$C$9</f>
        <v>633.28</v>
      </c>
      <c r="J294" s="12">
        <f>'Wind 1MW'!J294*Control!$C$9</f>
        <v>620.79999999999995</v>
      </c>
      <c r="K294" s="12">
        <f>'Wind 1MW'!K294*Control!$C$9</f>
        <v>423.84</v>
      </c>
      <c r="L294" s="12">
        <f>'Wind 1MW'!L294*Control!$C$9</f>
        <v>281.60000000000002</v>
      </c>
      <c r="M294" s="12">
        <f>'Wind 1MW'!M294*Control!$C$9</f>
        <v>167.12</v>
      </c>
      <c r="N294" s="12">
        <f>'Wind 1MW'!N294*Control!$C$9</f>
        <v>107.6</v>
      </c>
      <c r="O294" s="12">
        <f>'Wind 1MW'!O294*Control!$C$9</f>
        <v>155.6</v>
      </c>
      <c r="P294" s="12">
        <f>'Wind 1MW'!P294*Control!$C$9</f>
        <v>155.6</v>
      </c>
      <c r="Q294" s="12">
        <f>'Wind 1MW'!Q294*Control!$C$9</f>
        <v>61.840000000000011</v>
      </c>
      <c r="R294" s="12">
        <f>'Wind 1MW'!R294*Control!$C$9</f>
        <v>76.239999999999995</v>
      </c>
      <c r="S294" s="12">
        <f>'Wind 1MW'!S294*Control!$C$9</f>
        <v>267.92000000000007</v>
      </c>
      <c r="T294" s="12">
        <f>'Wind 1MW'!T294*Control!$C$9</f>
        <v>728.96</v>
      </c>
      <c r="U294" s="12">
        <f>'Wind 1MW'!U294*Control!$C$9</f>
        <v>1006.8800000000001</v>
      </c>
      <c r="V294" s="12">
        <f>'Wind 1MW'!V294*Control!$C$9</f>
        <v>1012</v>
      </c>
      <c r="W294" s="12">
        <f>'Wind 1MW'!W294*Control!$C$9</f>
        <v>1006.8800000000001</v>
      </c>
      <c r="X294" s="12">
        <f>'Wind 1MW'!X294*Control!$C$9</f>
        <v>990.8</v>
      </c>
      <c r="Y294" s="12">
        <f>'Wind 1MW'!Y294*Control!$C$9</f>
        <v>939.28</v>
      </c>
      <c r="Z294" s="12">
        <f>'Wind 1MW'!Z294*Control!$C$9</f>
        <v>939.28</v>
      </c>
      <c r="AB294" s="7">
        <f t="shared" si="4"/>
        <v>13709.120000000003</v>
      </c>
    </row>
    <row r="295" spans="2:28" x14ac:dyDescent="0.2">
      <c r="B295" s="6">
        <v>44489</v>
      </c>
      <c r="C295" s="12">
        <f>'Wind 1MW'!C295*Control!$C$9</f>
        <v>1006.72</v>
      </c>
      <c r="D295" s="12">
        <f>'Wind 1MW'!D295*Control!$C$9</f>
        <v>1012</v>
      </c>
      <c r="E295" s="12">
        <f>'Wind 1MW'!E295*Control!$C$9</f>
        <v>1012</v>
      </c>
      <c r="F295" s="12">
        <f>'Wind 1MW'!F295*Control!$C$9</f>
        <v>1012</v>
      </c>
      <c r="G295" s="12">
        <f>'Wind 1MW'!G295*Control!$C$9</f>
        <v>1012</v>
      </c>
      <c r="H295" s="12">
        <f>'Wind 1MW'!H295*Control!$C$9</f>
        <v>1012</v>
      </c>
      <c r="I295" s="12">
        <f>'Wind 1MW'!I295*Control!$C$9</f>
        <v>1012</v>
      </c>
      <c r="J295" s="12">
        <f>'Wind 1MW'!J295*Control!$C$9</f>
        <v>1012</v>
      </c>
      <c r="K295" s="12">
        <f>'Wind 1MW'!K295*Control!$C$9</f>
        <v>1012</v>
      </c>
      <c r="L295" s="12">
        <f>'Wind 1MW'!L295*Control!$C$9</f>
        <v>1012</v>
      </c>
      <c r="M295" s="12">
        <f>'Wind 1MW'!M295*Control!$C$9</f>
        <v>1012</v>
      </c>
      <c r="N295" s="12">
        <f>'Wind 1MW'!N295*Control!$C$9</f>
        <v>1006.8800000000001</v>
      </c>
      <c r="O295" s="12">
        <f>'Wind 1MW'!O295*Control!$C$9</f>
        <v>934.4</v>
      </c>
      <c r="P295" s="12">
        <f>'Wind 1MW'!P295*Control!$C$9</f>
        <v>974.24</v>
      </c>
      <c r="Q295" s="12">
        <f>'Wind 1MW'!Q295*Control!$C$9</f>
        <v>975.5200000000001</v>
      </c>
      <c r="R295" s="12">
        <f>'Wind 1MW'!R295*Control!$C$9</f>
        <v>995.04000000000019</v>
      </c>
      <c r="S295" s="12">
        <f>'Wind 1MW'!S295*Control!$C$9</f>
        <v>995.04000000000019</v>
      </c>
      <c r="T295" s="12">
        <f>'Wind 1MW'!T295*Control!$C$9</f>
        <v>1005.6</v>
      </c>
      <c r="U295" s="12">
        <f>'Wind 1MW'!U295*Control!$C$9</f>
        <v>1005.6</v>
      </c>
      <c r="V295" s="12">
        <f>'Wind 1MW'!V295*Control!$C$9</f>
        <v>993.76</v>
      </c>
      <c r="W295" s="12">
        <f>'Wind 1MW'!W295*Control!$C$9</f>
        <v>974.24</v>
      </c>
      <c r="X295" s="12">
        <f>'Wind 1MW'!X295*Control!$C$9</f>
        <v>975.5200000000001</v>
      </c>
      <c r="Y295" s="12">
        <f>'Wind 1MW'!Y295*Control!$C$9</f>
        <v>1011.36</v>
      </c>
      <c r="Z295" s="12">
        <f>'Wind 1MW'!Z295*Control!$C$9</f>
        <v>1012</v>
      </c>
      <c r="AB295" s="7">
        <f t="shared" si="4"/>
        <v>23985.920000000002</v>
      </c>
    </row>
    <row r="296" spans="2:28" x14ac:dyDescent="0.2">
      <c r="B296" s="6">
        <v>44490</v>
      </c>
      <c r="C296" s="12">
        <f>'Wind 1MW'!C296*Control!$C$9</f>
        <v>1012</v>
      </c>
      <c r="D296" s="12">
        <f>'Wind 1MW'!D296*Control!$C$9</f>
        <v>1012</v>
      </c>
      <c r="E296" s="12">
        <f>'Wind 1MW'!E296*Control!$C$9</f>
        <v>1012</v>
      </c>
      <c r="F296" s="12">
        <f>'Wind 1MW'!F296*Control!$C$9</f>
        <v>1012</v>
      </c>
      <c r="G296" s="12">
        <f>'Wind 1MW'!G296*Control!$C$9</f>
        <v>1012</v>
      </c>
      <c r="H296" s="12">
        <f>'Wind 1MW'!H296*Control!$C$9</f>
        <v>1012</v>
      </c>
      <c r="I296" s="12">
        <f>'Wind 1MW'!I296*Control!$C$9</f>
        <v>1012</v>
      </c>
      <c r="J296" s="12">
        <f>'Wind 1MW'!J296*Control!$C$9</f>
        <v>1011.36</v>
      </c>
      <c r="K296" s="12">
        <f>'Wind 1MW'!K296*Control!$C$9</f>
        <v>1006.8800000000001</v>
      </c>
      <c r="L296" s="12">
        <f>'Wind 1MW'!L296*Control!$C$9</f>
        <v>975.5200000000001</v>
      </c>
      <c r="M296" s="12">
        <f>'Wind 1MW'!M296*Control!$C$9</f>
        <v>995.04000000000019</v>
      </c>
      <c r="N296" s="12">
        <f>'Wind 1MW'!N296*Control!$C$9</f>
        <v>1006.8800000000001</v>
      </c>
      <c r="O296" s="12">
        <f>'Wind 1MW'!O296*Control!$C$9</f>
        <v>1012</v>
      </c>
      <c r="P296" s="12">
        <f>'Wind 1MW'!P296*Control!$C$9</f>
        <v>1012</v>
      </c>
      <c r="Q296" s="12">
        <f>'Wind 1MW'!Q296*Control!$C$9</f>
        <v>1012</v>
      </c>
      <c r="R296" s="12">
        <f>'Wind 1MW'!R296*Control!$C$9</f>
        <v>1012</v>
      </c>
      <c r="S296" s="12">
        <f>'Wind 1MW'!S296*Control!$C$9</f>
        <v>1012</v>
      </c>
      <c r="T296" s="12">
        <f>'Wind 1MW'!T296*Control!$C$9</f>
        <v>1012</v>
      </c>
      <c r="U296" s="12">
        <f>'Wind 1MW'!U296*Control!$C$9</f>
        <v>1012</v>
      </c>
      <c r="V296" s="12">
        <f>'Wind 1MW'!V296*Control!$C$9</f>
        <v>1012</v>
      </c>
      <c r="W296" s="12">
        <f>'Wind 1MW'!W296*Control!$C$9</f>
        <v>1012</v>
      </c>
      <c r="X296" s="12">
        <f>'Wind 1MW'!X296*Control!$C$9</f>
        <v>1012</v>
      </c>
      <c r="Y296" s="12">
        <f>'Wind 1MW'!Y296*Control!$C$9</f>
        <v>1012</v>
      </c>
      <c r="Z296" s="12">
        <f>'Wind 1MW'!Z296*Control!$C$9</f>
        <v>1012</v>
      </c>
      <c r="AB296" s="7">
        <f t="shared" si="4"/>
        <v>24223.68</v>
      </c>
    </row>
    <row r="297" spans="2:28" x14ac:dyDescent="0.2">
      <c r="B297" s="6">
        <v>44491</v>
      </c>
      <c r="C297" s="12">
        <f>'Wind 1MW'!C297*Control!$C$9</f>
        <v>1012</v>
      </c>
      <c r="D297" s="12">
        <f>'Wind 1MW'!D297*Control!$C$9</f>
        <v>1012</v>
      </c>
      <c r="E297" s="12">
        <f>'Wind 1MW'!E297*Control!$C$9</f>
        <v>1012</v>
      </c>
      <c r="F297" s="12">
        <f>'Wind 1MW'!F297*Control!$C$9</f>
        <v>1012</v>
      </c>
      <c r="G297" s="12">
        <f>'Wind 1MW'!G297*Control!$C$9</f>
        <v>1012</v>
      </c>
      <c r="H297" s="12">
        <f>'Wind 1MW'!H297*Control!$C$9</f>
        <v>1006.72</v>
      </c>
      <c r="I297" s="12">
        <f>'Wind 1MW'!I297*Control!$C$9</f>
        <v>990.8</v>
      </c>
      <c r="J297" s="12">
        <f>'Wind 1MW'!J297*Control!$C$9</f>
        <v>942.24</v>
      </c>
      <c r="K297" s="12">
        <f>'Wind 1MW'!K297*Control!$C$9</f>
        <v>812.16000000000008</v>
      </c>
      <c r="L297" s="12">
        <f>'Wind 1MW'!L297*Control!$C$9</f>
        <v>620.79999999999995</v>
      </c>
      <c r="M297" s="12">
        <f>'Wind 1MW'!M297*Control!$C$9</f>
        <v>620.79999999999995</v>
      </c>
      <c r="N297" s="12">
        <f>'Wind 1MW'!N297*Control!$C$9</f>
        <v>560</v>
      </c>
      <c r="O297" s="12">
        <f>'Wind 1MW'!O297*Control!$C$9</f>
        <v>475.52</v>
      </c>
      <c r="P297" s="12">
        <f>'Wind 1MW'!P297*Control!$C$9</f>
        <v>401.91999999999996</v>
      </c>
      <c r="Q297" s="12">
        <f>'Wind 1MW'!Q297*Control!$C$9</f>
        <v>281.60000000000002</v>
      </c>
      <c r="R297" s="12">
        <f>'Wind 1MW'!R297*Control!$C$9</f>
        <v>178.64000000000001</v>
      </c>
      <c r="S297" s="12">
        <f>'Wind 1MW'!S297*Control!$C$9</f>
        <v>126.8</v>
      </c>
      <c r="T297" s="12">
        <f>'Wind 1MW'!T297*Control!$C$9</f>
        <v>91.919999999999987</v>
      </c>
      <c r="U297" s="12">
        <f>'Wind 1MW'!U297*Control!$C$9</f>
        <v>55.280000000000008</v>
      </c>
      <c r="V297" s="12">
        <f>'Wind 1MW'!V297*Control!$C$9</f>
        <v>35.6</v>
      </c>
      <c r="W297" s="12">
        <f>'Wind 1MW'!W297*Control!$C$9</f>
        <v>25.359999999999996</v>
      </c>
      <c r="X297" s="12">
        <f>'Wind 1MW'!X297*Control!$C$9</f>
        <v>42.160000000000004</v>
      </c>
      <c r="Y297" s="12">
        <f>'Wind 1MW'!Y297*Control!$C$9</f>
        <v>117.2</v>
      </c>
      <c r="Z297" s="12">
        <f>'Wind 1MW'!Z297*Control!$C$9</f>
        <v>226.88000000000002</v>
      </c>
      <c r="AB297" s="7">
        <f t="shared" si="4"/>
        <v>12672.4</v>
      </c>
    </row>
    <row r="298" spans="2:28" x14ac:dyDescent="0.2">
      <c r="B298" s="6">
        <v>44492</v>
      </c>
      <c r="C298" s="12">
        <f>'Wind 1MW'!C298*Control!$C$9</f>
        <v>330.08</v>
      </c>
      <c r="D298" s="12">
        <f>'Wind 1MW'!D298*Control!$C$9</f>
        <v>380.8</v>
      </c>
      <c r="E298" s="12">
        <f>'Wind 1MW'!E298*Control!$C$9</f>
        <v>423.84</v>
      </c>
      <c r="F298" s="12">
        <f>'Wind 1MW'!F298*Control!$C$9</f>
        <v>497.43999999999994</v>
      </c>
      <c r="G298" s="12">
        <f>'Wind 1MW'!G298*Control!$C$9</f>
        <v>602.72</v>
      </c>
      <c r="H298" s="12">
        <f>'Wind 1MW'!H298*Control!$C$9</f>
        <v>708.48</v>
      </c>
      <c r="I298" s="12">
        <f>'Wind 1MW'!I298*Control!$C$9</f>
        <v>791.68000000000006</v>
      </c>
      <c r="J298" s="12">
        <f>'Wind 1MW'!J298*Control!$C$9</f>
        <v>804.16000000000008</v>
      </c>
      <c r="K298" s="12">
        <f>'Wind 1MW'!K298*Control!$C$9</f>
        <v>892.31999999999994</v>
      </c>
      <c r="L298" s="12">
        <f>'Wind 1MW'!L298*Control!$C$9</f>
        <v>971.28</v>
      </c>
      <c r="M298" s="12">
        <f>'Wind 1MW'!M298*Control!$C$9</f>
        <v>995.04000000000019</v>
      </c>
      <c r="N298" s="12">
        <f>'Wind 1MW'!N298*Control!$C$9</f>
        <v>993.76</v>
      </c>
      <c r="O298" s="12">
        <f>'Wind 1MW'!O298*Control!$C$9</f>
        <v>994.88000000000011</v>
      </c>
      <c r="P298" s="12">
        <f>'Wind 1MW'!P298*Control!$C$9</f>
        <v>1005.6</v>
      </c>
      <c r="Q298" s="12">
        <f>'Wind 1MW'!Q298*Control!$C$9</f>
        <v>1006.72</v>
      </c>
      <c r="R298" s="12">
        <f>'Wind 1MW'!R298*Control!$C$9</f>
        <v>1006.8800000000001</v>
      </c>
      <c r="S298" s="12">
        <f>'Wind 1MW'!S298*Control!$C$9</f>
        <v>1011.2</v>
      </c>
      <c r="T298" s="12">
        <f>'Wind 1MW'!T298*Control!$C$9</f>
        <v>1011.2</v>
      </c>
      <c r="U298" s="12">
        <f>'Wind 1MW'!U298*Control!$C$9</f>
        <v>1011.36</v>
      </c>
      <c r="V298" s="12">
        <f>'Wind 1MW'!V298*Control!$C$9</f>
        <v>1011.36</v>
      </c>
      <c r="W298" s="12">
        <f>'Wind 1MW'!W298*Control!$C$9</f>
        <v>1011.36</v>
      </c>
      <c r="X298" s="12">
        <f>'Wind 1MW'!X298*Control!$C$9</f>
        <v>1012</v>
      </c>
      <c r="Y298" s="12">
        <f>'Wind 1MW'!Y298*Control!$C$9</f>
        <v>1012</v>
      </c>
      <c r="Z298" s="12">
        <f>'Wind 1MW'!Z298*Control!$C$9</f>
        <v>1012</v>
      </c>
      <c r="AB298" s="7">
        <f t="shared" si="4"/>
        <v>20498.160000000003</v>
      </c>
    </row>
    <row r="299" spans="2:28" x14ac:dyDescent="0.2">
      <c r="B299" s="6">
        <v>44493</v>
      </c>
      <c r="C299" s="12">
        <f>'Wind 1MW'!C299*Control!$C$9</f>
        <v>1011.36</v>
      </c>
      <c r="D299" s="12">
        <f>'Wind 1MW'!D299*Control!$C$9</f>
        <v>1006.8800000000001</v>
      </c>
      <c r="E299" s="12">
        <f>'Wind 1MW'!E299*Control!$C$9</f>
        <v>1005.6</v>
      </c>
      <c r="F299" s="12">
        <f>'Wind 1MW'!F299*Control!$C$9</f>
        <v>1006.8800000000001</v>
      </c>
      <c r="G299" s="12">
        <f>'Wind 1MW'!G299*Control!$C$9</f>
        <v>993.76</v>
      </c>
      <c r="H299" s="12">
        <f>'Wind 1MW'!H299*Control!$C$9</f>
        <v>889.3599999999999</v>
      </c>
      <c r="I299" s="12">
        <f>'Wind 1MW'!I299*Control!$C$9</f>
        <v>791.68000000000006</v>
      </c>
      <c r="J299" s="12">
        <f>'Wind 1MW'!J299*Control!$C$9</f>
        <v>728.96</v>
      </c>
      <c r="K299" s="12">
        <f>'Wind 1MW'!K299*Control!$C$9</f>
        <v>720.96</v>
      </c>
      <c r="L299" s="12">
        <f>'Wind 1MW'!L299*Control!$C$9</f>
        <v>633.28</v>
      </c>
      <c r="M299" s="12">
        <f>'Wind 1MW'!M299*Control!$C$9</f>
        <v>633.28</v>
      </c>
      <c r="N299" s="12">
        <f>'Wind 1MW'!N299*Control!$C$9</f>
        <v>804.16000000000008</v>
      </c>
      <c r="O299" s="12">
        <f>'Wind 1MW'!O299*Control!$C$9</f>
        <v>817.04000000000008</v>
      </c>
      <c r="P299" s="12">
        <f>'Wind 1MW'!P299*Control!$C$9</f>
        <v>812.16000000000008</v>
      </c>
      <c r="Q299" s="12">
        <f>'Wind 1MW'!Q299*Control!$C$9</f>
        <v>804.16000000000008</v>
      </c>
      <c r="R299" s="12">
        <f>'Wind 1MW'!R299*Control!$C$9</f>
        <v>804.16000000000008</v>
      </c>
      <c r="S299" s="12">
        <f>'Wind 1MW'!S299*Control!$C$9</f>
        <v>817.04000000000008</v>
      </c>
      <c r="T299" s="12">
        <f>'Wind 1MW'!T299*Control!$C$9</f>
        <v>889.3599999999999</v>
      </c>
      <c r="U299" s="12">
        <f>'Wind 1MW'!U299*Control!$C$9</f>
        <v>892.31999999999994</v>
      </c>
      <c r="V299" s="12">
        <f>'Wind 1MW'!V299*Control!$C$9</f>
        <v>892.31999999999994</v>
      </c>
      <c r="W299" s="12">
        <f>'Wind 1MW'!W299*Control!$C$9</f>
        <v>876.4799999999999</v>
      </c>
      <c r="X299" s="12">
        <f>'Wind 1MW'!X299*Control!$C$9</f>
        <v>812.16000000000008</v>
      </c>
      <c r="Y299" s="12">
        <f>'Wind 1MW'!Y299*Control!$C$9</f>
        <v>720.96</v>
      </c>
      <c r="Z299" s="12">
        <f>'Wind 1MW'!Z299*Control!$C$9</f>
        <v>602.72</v>
      </c>
      <c r="AB299" s="7">
        <f t="shared" si="4"/>
        <v>19967.040000000005</v>
      </c>
    </row>
    <row r="300" spans="2:28" x14ac:dyDescent="0.2">
      <c r="B300" s="6">
        <v>44494</v>
      </c>
      <c r="C300" s="12">
        <f>'Wind 1MW'!C300*Control!$C$9</f>
        <v>536.31999999999994</v>
      </c>
      <c r="D300" s="12">
        <f>'Wind 1MW'!D300*Control!$C$9</f>
        <v>720.96</v>
      </c>
      <c r="E300" s="12">
        <f>'Wind 1MW'!E300*Control!$C$9</f>
        <v>812.16000000000008</v>
      </c>
      <c r="F300" s="12">
        <f>'Wind 1MW'!F300*Control!$C$9</f>
        <v>884.4799999999999</v>
      </c>
      <c r="G300" s="12">
        <f>'Wind 1MW'!G300*Control!$C$9</f>
        <v>934.4</v>
      </c>
      <c r="H300" s="12">
        <f>'Wind 1MW'!H300*Control!$C$9</f>
        <v>934.4</v>
      </c>
      <c r="I300" s="12">
        <f>'Wind 1MW'!I300*Control!$C$9</f>
        <v>966.4</v>
      </c>
      <c r="J300" s="12">
        <f>'Wind 1MW'!J300*Control!$C$9</f>
        <v>975.36</v>
      </c>
      <c r="K300" s="12">
        <f>'Wind 1MW'!K300*Control!$C$9</f>
        <v>994.88000000000011</v>
      </c>
      <c r="L300" s="12">
        <f>'Wind 1MW'!L300*Control!$C$9</f>
        <v>1006.72</v>
      </c>
      <c r="M300" s="12">
        <f>'Wind 1MW'!M300*Control!$C$9</f>
        <v>1011.36</v>
      </c>
      <c r="N300" s="12">
        <f>'Wind 1MW'!N300*Control!$C$9</f>
        <v>1011.36</v>
      </c>
      <c r="O300" s="12">
        <f>'Wind 1MW'!O300*Control!$C$9</f>
        <v>1011.36</v>
      </c>
      <c r="P300" s="12">
        <f>'Wind 1MW'!P300*Control!$C$9</f>
        <v>1012</v>
      </c>
      <c r="Q300" s="12">
        <f>'Wind 1MW'!Q300*Control!$C$9</f>
        <v>1011.36</v>
      </c>
      <c r="R300" s="12">
        <f>'Wind 1MW'!R300*Control!$C$9</f>
        <v>1006.8800000000001</v>
      </c>
      <c r="S300" s="12">
        <f>'Wind 1MW'!S300*Control!$C$9</f>
        <v>993.76</v>
      </c>
      <c r="T300" s="12">
        <f>'Wind 1MW'!T300*Control!$C$9</f>
        <v>966.4</v>
      </c>
      <c r="U300" s="12">
        <f>'Wind 1MW'!U300*Control!$C$9</f>
        <v>812.16000000000008</v>
      </c>
      <c r="V300" s="12">
        <f>'Wind 1MW'!V300*Control!$C$9</f>
        <v>720.96</v>
      </c>
      <c r="W300" s="12">
        <f>'Wind 1MW'!W300*Control!$C$9</f>
        <v>720.96</v>
      </c>
      <c r="X300" s="12">
        <f>'Wind 1MW'!X300*Control!$C$9</f>
        <v>720.96</v>
      </c>
      <c r="Y300" s="12">
        <f>'Wind 1MW'!Y300*Control!$C$9</f>
        <v>708.48</v>
      </c>
      <c r="Z300" s="12">
        <f>'Wind 1MW'!Z300*Control!$C$9</f>
        <v>690.4</v>
      </c>
      <c r="AB300" s="7">
        <f t="shared" si="4"/>
        <v>21164.48</v>
      </c>
    </row>
    <row r="301" spans="2:28" x14ac:dyDescent="0.2">
      <c r="B301" s="6">
        <v>44495</v>
      </c>
      <c r="C301" s="12">
        <f>'Wind 1MW'!C301*Control!$C$9</f>
        <v>669.6</v>
      </c>
      <c r="D301" s="12">
        <f>'Wind 1MW'!D301*Control!$C$9</f>
        <v>620.79999999999995</v>
      </c>
      <c r="E301" s="12">
        <f>'Wind 1MW'!E301*Control!$C$9</f>
        <v>536.31999999999994</v>
      </c>
      <c r="F301" s="12">
        <f>'Wind 1MW'!F301*Control!$C$9</f>
        <v>497.43999999999994</v>
      </c>
      <c r="G301" s="12">
        <f>'Wind 1MW'!G301*Control!$C$9</f>
        <v>454.4</v>
      </c>
      <c r="H301" s="12">
        <f>'Wind 1MW'!H301*Control!$C$9</f>
        <v>444.64</v>
      </c>
      <c r="I301" s="12">
        <f>'Wind 1MW'!I301*Control!$C$9</f>
        <v>497.43999999999994</v>
      </c>
      <c r="J301" s="12">
        <f>'Wind 1MW'!J301*Control!$C$9</f>
        <v>581.91999999999996</v>
      </c>
      <c r="K301" s="12">
        <f>'Wind 1MW'!K301*Control!$C$9</f>
        <v>720.96</v>
      </c>
      <c r="L301" s="12">
        <f>'Wind 1MW'!L301*Control!$C$9</f>
        <v>966.4</v>
      </c>
      <c r="M301" s="12">
        <f>'Wind 1MW'!M301*Control!$C$9</f>
        <v>990.8</v>
      </c>
      <c r="N301" s="12">
        <f>'Wind 1MW'!N301*Control!$C$9</f>
        <v>994.88000000000011</v>
      </c>
      <c r="O301" s="12">
        <f>'Wind 1MW'!O301*Control!$C$9</f>
        <v>1006.8800000000001</v>
      </c>
      <c r="P301" s="12">
        <f>'Wind 1MW'!P301*Control!$C$9</f>
        <v>1011.36</v>
      </c>
      <c r="Q301" s="12">
        <f>'Wind 1MW'!Q301*Control!$C$9</f>
        <v>1011.36</v>
      </c>
      <c r="R301" s="12">
        <f>'Wind 1MW'!R301*Control!$C$9</f>
        <v>1012</v>
      </c>
      <c r="S301" s="12">
        <f>'Wind 1MW'!S301*Control!$C$9</f>
        <v>1012</v>
      </c>
      <c r="T301" s="12">
        <f>'Wind 1MW'!T301*Control!$C$9</f>
        <v>1011.36</v>
      </c>
      <c r="U301" s="12">
        <f>'Wind 1MW'!U301*Control!$C$9</f>
        <v>1006.72</v>
      </c>
      <c r="V301" s="12">
        <f>'Wind 1MW'!V301*Control!$C$9</f>
        <v>971.28</v>
      </c>
      <c r="W301" s="12">
        <f>'Wind 1MW'!W301*Control!$C$9</f>
        <v>971.28</v>
      </c>
      <c r="X301" s="12">
        <f>'Wind 1MW'!X301*Control!$C$9</f>
        <v>971.28</v>
      </c>
      <c r="Y301" s="12">
        <f>'Wind 1MW'!Y301*Control!$C$9</f>
        <v>934.4</v>
      </c>
      <c r="Z301" s="12">
        <f>'Wind 1MW'!Z301*Control!$C$9</f>
        <v>812.16000000000008</v>
      </c>
      <c r="AB301" s="7">
        <f t="shared" si="4"/>
        <v>19707.68</v>
      </c>
    </row>
    <row r="302" spans="2:28" x14ac:dyDescent="0.2">
      <c r="B302" s="6">
        <v>44496</v>
      </c>
      <c r="C302" s="12">
        <f>'Wind 1MW'!C302*Control!$C$9</f>
        <v>620.79999999999995</v>
      </c>
      <c r="D302" s="12">
        <f>'Wind 1MW'!D302*Control!$C$9</f>
        <v>423.84</v>
      </c>
      <c r="E302" s="12">
        <f>'Wind 1MW'!E302*Control!$C$9</f>
        <v>380.8</v>
      </c>
      <c r="F302" s="12">
        <f>'Wind 1MW'!F302*Control!$C$9</f>
        <v>423.84</v>
      </c>
      <c r="G302" s="12">
        <f>'Wind 1MW'!G302*Control!$C$9</f>
        <v>560</v>
      </c>
      <c r="H302" s="12">
        <f>'Wind 1MW'!H302*Control!$C$9</f>
        <v>708.48</v>
      </c>
      <c r="I302" s="12">
        <f>'Wind 1MW'!I302*Control!$C$9</f>
        <v>804.16000000000008</v>
      </c>
      <c r="J302" s="12">
        <f>'Wind 1MW'!J302*Control!$C$9</f>
        <v>817.04000000000008</v>
      </c>
      <c r="K302" s="12">
        <f>'Wind 1MW'!K302*Control!$C$9</f>
        <v>812.16000000000008</v>
      </c>
      <c r="L302" s="12">
        <f>'Wind 1MW'!L302*Control!$C$9</f>
        <v>728.96</v>
      </c>
      <c r="M302" s="12">
        <f>'Wind 1MW'!M302*Control!$C$9</f>
        <v>728.96</v>
      </c>
      <c r="N302" s="12">
        <f>'Wind 1MW'!N302*Control!$C$9</f>
        <v>669.6</v>
      </c>
      <c r="O302" s="12">
        <f>'Wind 1MW'!O302*Control!$C$9</f>
        <v>633.28</v>
      </c>
      <c r="P302" s="12">
        <f>'Wind 1MW'!P302*Control!$C$9</f>
        <v>581.91999999999996</v>
      </c>
      <c r="Q302" s="12">
        <f>'Wind 1MW'!Q302*Control!$C$9</f>
        <v>518.24</v>
      </c>
      <c r="R302" s="12">
        <f>'Wind 1MW'!R302*Control!$C$9</f>
        <v>560</v>
      </c>
      <c r="S302" s="12">
        <f>'Wind 1MW'!S302*Control!$C$9</f>
        <v>401.91999999999996</v>
      </c>
      <c r="T302" s="12">
        <f>'Wind 1MW'!T302*Control!$C$9</f>
        <v>281.60000000000002</v>
      </c>
      <c r="U302" s="12">
        <f>'Wind 1MW'!U302*Control!$C$9</f>
        <v>254.24000000000007</v>
      </c>
      <c r="V302" s="12">
        <f>'Wind 1MW'!V302*Control!$C$9</f>
        <v>297.76</v>
      </c>
      <c r="W302" s="12">
        <f>'Wind 1MW'!W302*Control!$C$9</f>
        <v>313.91999999999996</v>
      </c>
      <c r="X302" s="12">
        <f>'Wind 1MW'!X302*Control!$C$9</f>
        <v>281.60000000000002</v>
      </c>
      <c r="Y302" s="12">
        <f>'Wind 1MW'!Y302*Control!$C$9</f>
        <v>297.76</v>
      </c>
      <c r="Z302" s="12">
        <f>'Wind 1MW'!Z302*Control!$C$9</f>
        <v>267.92000000000007</v>
      </c>
      <c r="AB302" s="7">
        <f t="shared" si="4"/>
        <v>12368.800000000001</v>
      </c>
    </row>
    <row r="303" spans="2:28" x14ac:dyDescent="0.2">
      <c r="B303" s="6">
        <v>44497</v>
      </c>
      <c r="C303" s="12">
        <f>'Wind 1MW'!C303*Control!$C$9</f>
        <v>240.56000000000003</v>
      </c>
      <c r="D303" s="12">
        <f>'Wind 1MW'!D303*Control!$C$9</f>
        <v>254.24000000000007</v>
      </c>
      <c r="E303" s="12">
        <f>'Wind 1MW'!E303*Control!$C$9</f>
        <v>297.76</v>
      </c>
      <c r="F303" s="12">
        <f>'Wind 1MW'!F303*Control!$C$9</f>
        <v>362.4</v>
      </c>
      <c r="G303" s="12">
        <f>'Wind 1MW'!G303*Control!$C$9</f>
        <v>313.91999999999996</v>
      </c>
      <c r="H303" s="12">
        <f>'Wind 1MW'!H303*Control!$C$9</f>
        <v>362.4</v>
      </c>
      <c r="I303" s="12">
        <f>'Wind 1MW'!I303*Control!$C$9</f>
        <v>401.91999999999996</v>
      </c>
      <c r="J303" s="12">
        <f>'Wind 1MW'!J303*Control!$C$9</f>
        <v>401.91999999999996</v>
      </c>
      <c r="K303" s="12">
        <f>'Wind 1MW'!K303*Control!$C$9</f>
        <v>362.4</v>
      </c>
      <c r="L303" s="12">
        <f>'Wind 1MW'!L303*Control!$C$9</f>
        <v>297.76</v>
      </c>
      <c r="M303" s="12">
        <f>'Wind 1MW'!M303*Control!$C$9</f>
        <v>226.88000000000002</v>
      </c>
      <c r="N303" s="12">
        <f>'Wind 1MW'!N303*Control!$C$9</f>
        <v>126.8</v>
      </c>
      <c r="O303" s="12">
        <f>'Wind 1MW'!O303*Control!$C$9</f>
        <v>61.840000000000011</v>
      </c>
      <c r="P303" s="12">
        <f>'Wind 1MW'!P303*Control!$C$9</f>
        <v>61.840000000000011</v>
      </c>
      <c r="Q303" s="12">
        <f>'Wind 1MW'!Q303*Control!$C$9</f>
        <v>68.400000000000006</v>
      </c>
      <c r="R303" s="12">
        <f>'Wind 1MW'!R303*Control!$C$9</f>
        <v>84.08</v>
      </c>
      <c r="S303" s="12">
        <f>'Wind 1MW'!S303*Control!$C$9</f>
        <v>107.6</v>
      </c>
      <c r="T303" s="12">
        <f>'Wind 1MW'!T303*Control!$C$9</f>
        <v>146</v>
      </c>
      <c r="U303" s="12">
        <f>'Wind 1MW'!U303*Control!$C$9</f>
        <v>167.12</v>
      </c>
      <c r="V303" s="12">
        <f>'Wind 1MW'!V303*Control!$C$9</f>
        <v>136.4</v>
      </c>
      <c r="W303" s="12">
        <f>'Wind 1MW'!W303*Control!$C$9</f>
        <v>107.6</v>
      </c>
      <c r="X303" s="12">
        <f>'Wind 1MW'!X303*Control!$C$9</f>
        <v>68.400000000000006</v>
      </c>
      <c r="Y303" s="12">
        <f>'Wind 1MW'!Y303*Control!$C$9</f>
        <v>55.280000000000008</v>
      </c>
      <c r="Z303" s="12">
        <f>'Wind 1MW'!Z303*Control!$C$9</f>
        <v>30.479999999999997</v>
      </c>
      <c r="AB303" s="7">
        <f t="shared" si="4"/>
        <v>4744</v>
      </c>
    </row>
    <row r="304" spans="2:28" x14ac:dyDescent="0.2">
      <c r="B304" s="6">
        <v>44498</v>
      </c>
      <c r="C304" s="12">
        <f>'Wind 1MW'!C304*Control!$C$9</f>
        <v>0</v>
      </c>
      <c r="D304" s="12">
        <f>'Wind 1MW'!D304*Control!$C$9</f>
        <v>0</v>
      </c>
      <c r="E304" s="12">
        <f>'Wind 1MW'!E304*Control!$C$9</f>
        <v>0</v>
      </c>
      <c r="F304" s="12">
        <f>'Wind 1MW'!F304*Control!$C$9</f>
        <v>0</v>
      </c>
      <c r="G304" s="12">
        <f>'Wind 1MW'!G304*Control!$C$9</f>
        <v>0</v>
      </c>
      <c r="H304" s="12">
        <f>'Wind 1MW'!H304*Control!$C$9</f>
        <v>0</v>
      </c>
      <c r="I304" s="12">
        <f>'Wind 1MW'!I304*Control!$C$9</f>
        <v>0</v>
      </c>
      <c r="J304" s="12">
        <f>'Wind 1MW'!J304*Control!$C$9</f>
        <v>0</v>
      </c>
      <c r="K304" s="12">
        <f>'Wind 1MW'!K304*Control!$C$9</f>
        <v>0</v>
      </c>
      <c r="L304" s="12">
        <f>'Wind 1MW'!L304*Control!$C$9</f>
        <v>15.12</v>
      </c>
      <c r="M304" s="12">
        <f>'Wind 1MW'!M304*Control!$C$9</f>
        <v>25.359999999999996</v>
      </c>
      <c r="N304" s="12">
        <f>'Wind 1MW'!N304*Control!$C$9</f>
        <v>48.720000000000006</v>
      </c>
      <c r="O304" s="12">
        <f>'Wind 1MW'!O304*Control!$C$9</f>
        <v>76.239999999999995</v>
      </c>
      <c r="P304" s="12">
        <f>'Wind 1MW'!P304*Control!$C$9</f>
        <v>178.64000000000001</v>
      </c>
      <c r="Q304" s="12">
        <f>'Wind 1MW'!Q304*Control!$C$9</f>
        <v>401.91999999999996</v>
      </c>
      <c r="R304" s="12">
        <f>'Wind 1MW'!R304*Control!$C$9</f>
        <v>633.28</v>
      </c>
      <c r="S304" s="12">
        <f>'Wind 1MW'!S304*Control!$C$9</f>
        <v>804.16000000000008</v>
      </c>
      <c r="T304" s="12">
        <f>'Wind 1MW'!T304*Control!$C$9</f>
        <v>804.16000000000008</v>
      </c>
      <c r="U304" s="12">
        <f>'Wind 1MW'!U304*Control!$C$9</f>
        <v>669.6</v>
      </c>
      <c r="V304" s="12">
        <f>'Wind 1MW'!V304*Control!$C$9</f>
        <v>560</v>
      </c>
      <c r="W304" s="12">
        <f>'Wind 1MW'!W304*Control!$C$9</f>
        <v>669.6</v>
      </c>
      <c r="X304" s="12">
        <f>'Wind 1MW'!X304*Control!$C$9</f>
        <v>791.68000000000006</v>
      </c>
      <c r="Y304" s="12">
        <f>'Wind 1MW'!Y304*Control!$C$9</f>
        <v>728.96</v>
      </c>
      <c r="Z304" s="12">
        <f>'Wind 1MW'!Z304*Control!$C$9</f>
        <v>690.4</v>
      </c>
      <c r="AB304" s="7">
        <f t="shared" si="4"/>
        <v>7097.8400000000011</v>
      </c>
    </row>
    <row r="305" spans="2:28" x14ac:dyDescent="0.2">
      <c r="B305" s="6">
        <v>44499</v>
      </c>
      <c r="C305" s="12">
        <f>'Wind 1MW'!C305*Control!$C$9</f>
        <v>518.24</v>
      </c>
      <c r="D305" s="12">
        <f>'Wind 1MW'!D305*Control!$C$9</f>
        <v>346.23999999999995</v>
      </c>
      <c r="E305" s="12">
        <f>'Wind 1MW'!E305*Control!$C$9</f>
        <v>401.91999999999996</v>
      </c>
      <c r="F305" s="12">
        <f>'Wind 1MW'!F305*Control!$C$9</f>
        <v>444.64</v>
      </c>
      <c r="G305" s="12">
        <f>'Wind 1MW'!G305*Control!$C$9</f>
        <v>602.72</v>
      </c>
      <c r="H305" s="12">
        <f>'Wind 1MW'!H305*Control!$C$9</f>
        <v>876.4799999999999</v>
      </c>
      <c r="I305" s="12">
        <f>'Wind 1MW'!I305*Control!$C$9</f>
        <v>1005.6</v>
      </c>
      <c r="J305" s="12">
        <f>'Wind 1MW'!J305*Control!$C$9</f>
        <v>1012</v>
      </c>
      <c r="K305" s="12">
        <f>'Wind 1MW'!K305*Control!$C$9</f>
        <v>1012</v>
      </c>
      <c r="L305" s="12">
        <f>'Wind 1MW'!L305*Control!$C$9</f>
        <v>1006.72</v>
      </c>
      <c r="M305" s="12">
        <f>'Wind 1MW'!M305*Control!$C$9</f>
        <v>804.16000000000008</v>
      </c>
      <c r="N305" s="12">
        <f>'Wind 1MW'!N305*Control!$C$9</f>
        <v>536.31999999999994</v>
      </c>
      <c r="O305" s="12">
        <f>'Wind 1MW'!O305*Control!$C$9</f>
        <v>346.23999999999995</v>
      </c>
      <c r="P305" s="12">
        <f>'Wind 1MW'!P305*Control!$C$9</f>
        <v>226.88000000000002</v>
      </c>
      <c r="Q305" s="12">
        <f>'Wind 1MW'!Q305*Control!$C$9</f>
        <v>201.68</v>
      </c>
      <c r="R305" s="12">
        <f>'Wind 1MW'!R305*Control!$C$9</f>
        <v>267.92000000000007</v>
      </c>
      <c r="S305" s="12">
        <f>'Wind 1MW'!S305*Control!$C$9</f>
        <v>454.4</v>
      </c>
      <c r="T305" s="12">
        <f>'Wind 1MW'!T305*Control!$C$9</f>
        <v>633.28</v>
      </c>
      <c r="U305" s="12">
        <f>'Wind 1MW'!U305*Control!$C$9</f>
        <v>728.96</v>
      </c>
      <c r="V305" s="12">
        <f>'Wind 1MW'!V305*Control!$C$9</f>
        <v>804.16000000000008</v>
      </c>
      <c r="W305" s="12">
        <f>'Wind 1MW'!W305*Control!$C$9</f>
        <v>876.4799999999999</v>
      </c>
      <c r="X305" s="12">
        <f>'Wind 1MW'!X305*Control!$C$9</f>
        <v>876.4799999999999</v>
      </c>
      <c r="Y305" s="12">
        <f>'Wind 1MW'!Y305*Control!$C$9</f>
        <v>817.04000000000008</v>
      </c>
      <c r="Z305" s="12">
        <f>'Wind 1MW'!Z305*Control!$C$9</f>
        <v>812.16000000000008</v>
      </c>
      <c r="AB305" s="7">
        <f t="shared" si="4"/>
        <v>15612.720000000001</v>
      </c>
    </row>
    <row r="306" spans="2:28" x14ac:dyDescent="0.2">
      <c r="B306" s="6">
        <v>44500</v>
      </c>
      <c r="C306" s="12">
        <f>'Wind 1MW'!C306*Control!$C$9</f>
        <v>804.16000000000008</v>
      </c>
      <c r="D306" s="12">
        <f>'Wind 1MW'!D306*Control!$C$9</f>
        <v>690.4</v>
      </c>
      <c r="E306" s="12">
        <f>'Wind 1MW'!E306*Control!$C$9</f>
        <v>497.43999999999994</v>
      </c>
      <c r="F306" s="12">
        <f>'Wind 1MW'!F306*Control!$C$9</f>
        <v>313.91999999999996</v>
      </c>
      <c r="G306" s="12">
        <f>'Wind 1MW'!G306*Control!$C$9</f>
        <v>146</v>
      </c>
      <c r="H306" s="12">
        <f>'Wind 1MW'!H306*Control!$C$9</f>
        <v>55.280000000000008</v>
      </c>
      <c r="I306" s="12">
        <f>'Wind 1MW'!I306*Control!$C$9</f>
        <v>42.160000000000004</v>
      </c>
      <c r="J306" s="12">
        <f>'Wind 1MW'!J306*Control!$C$9</f>
        <v>136.4</v>
      </c>
      <c r="K306" s="12">
        <f>'Wind 1MW'!K306*Control!$C$9</f>
        <v>346.23999999999995</v>
      </c>
      <c r="L306" s="12">
        <f>'Wind 1MW'!L306*Control!$C$9</f>
        <v>518.24</v>
      </c>
      <c r="M306" s="12">
        <f>'Wind 1MW'!M306*Control!$C$9</f>
        <v>708.48</v>
      </c>
      <c r="N306" s="12">
        <f>'Wind 1MW'!N306*Control!$C$9</f>
        <v>974.24</v>
      </c>
      <c r="O306" s="12">
        <f>'Wind 1MW'!O306*Control!$C$9</f>
        <v>1012</v>
      </c>
      <c r="P306" s="12">
        <f>'Wind 1MW'!P306*Control!$C$9</f>
        <v>1012</v>
      </c>
      <c r="Q306" s="12">
        <f>'Wind 1MW'!Q306*Control!$C$9</f>
        <v>1012</v>
      </c>
      <c r="R306" s="12">
        <f>'Wind 1MW'!R306*Control!$C$9</f>
        <v>1012</v>
      </c>
      <c r="S306" s="12">
        <f>'Wind 1MW'!S306*Control!$C$9</f>
        <v>1012</v>
      </c>
      <c r="T306" s="12">
        <f>'Wind 1MW'!T306*Control!$C$9</f>
        <v>1012</v>
      </c>
      <c r="U306" s="12">
        <f>'Wind 1MW'!U306*Control!$C$9</f>
        <v>1012</v>
      </c>
      <c r="V306" s="12">
        <f>'Wind 1MW'!V306*Control!$C$9</f>
        <v>942.24</v>
      </c>
      <c r="W306" s="12">
        <f>'Wind 1MW'!W306*Control!$C$9</f>
        <v>380.8</v>
      </c>
      <c r="X306" s="12">
        <f>'Wind 1MW'!X306*Control!$C$9</f>
        <v>25.359999999999996</v>
      </c>
      <c r="Y306" s="12">
        <f>'Wind 1MW'!Y306*Control!$C$9</f>
        <v>0</v>
      </c>
      <c r="Z306" s="12">
        <f>'Wind 1MW'!Z306*Control!$C$9</f>
        <v>0</v>
      </c>
      <c r="AB306" s="7">
        <f t="shared" si="4"/>
        <v>13665.359999999999</v>
      </c>
    </row>
    <row r="307" spans="2:28" x14ac:dyDescent="0.2">
      <c r="B307" s="6">
        <v>44501</v>
      </c>
      <c r="C307" s="12">
        <f>'Wind 1MW'!C307*Control!$C$9</f>
        <v>0</v>
      </c>
      <c r="D307" s="12">
        <f>'Wind 1MW'!D307*Control!$C$9</f>
        <v>0</v>
      </c>
      <c r="E307" s="12">
        <f>'Wind 1MW'!E307*Control!$C$9</f>
        <v>0</v>
      </c>
      <c r="F307" s="12">
        <f>'Wind 1MW'!F307*Control!$C$9</f>
        <v>0</v>
      </c>
      <c r="G307" s="12">
        <f>'Wind 1MW'!G307*Control!$C$9</f>
        <v>0</v>
      </c>
      <c r="H307" s="12">
        <f>'Wind 1MW'!H307*Control!$C$9</f>
        <v>48.720000000000006</v>
      </c>
      <c r="I307" s="12">
        <f>'Wind 1MW'!I307*Control!$C$9</f>
        <v>178.64000000000001</v>
      </c>
      <c r="J307" s="12">
        <f>'Wind 1MW'!J307*Control!$C$9</f>
        <v>380.8</v>
      </c>
      <c r="K307" s="12">
        <f>'Wind 1MW'!K307*Control!$C$9</f>
        <v>669.6</v>
      </c>
      <c r="L307" s="12">
        <f>'Wind 1MW'!L307*Control!$C$9</f>
        <v>812.16000000000008</v>
      </c>
      <c r="M307" s="12">
        <f>'Wind 1MW'!M307*Control!$C$9</f>
        <v>934.4</v>
      </c>
      <c r="N307" s="12">
        <f>'Wind 1MW'!N307*Control!$C$9</f>
        <v>994.88000000000011</v>
      </c>
      <c r="O307" s="12">
        <f>'Wind 1MW'!O307*Control!$C$9</f>
        <v>1011.36</v>
      </c>
      <c r="P307" s="12">
        <f>'Wind 1MW'!P307*Control!$C$9</f>
        <v>1012</v>
      </c>
      <c r="Q307" s="12">
        <f>'Wind 1MW'!Q307*Control!$C$9</f>
        <v>1012</v>
      </c>
      <c r="R307" s="12">
        <f>'Wind 1MW'!R307*Control!$C$9</f>
        <v>1012</v>
      </c>
      <c r="S307" s="12">
        <f>'Wind 1MW'!S307*Control!$C$9</f>
        <v>1012</v>
      </c>
      <c r="T307" s="12">
        <f>'Wind 1MW'!T307*Control!$C$9</f>
        <v>1012</v>
      </c>
      <c r="U307" s="12">
        <f>'Wind 1MW'!U307*Control!$C$9</f>
        <v>1011.36</v>
      </c>
      <c r="V307" s="12">
        <f>'Wind 1MW'!V307*Control!$C$9</f>
        <v>1011.36</v>
      </c>
      <c r="W307" s="12">
        <f>'Wind 1MW'!W307*Control!$C$9</f>
        <v>1006.8800000000001</v>
      </c>
      <c r="X307" s="12">
        <f>'Wind 1MW'!X307*Control!$C$9</f>
        <v>993.76</v>
      </c>
      <c r="Y307" s="12">
        <f>'Wind 1MW'!Y307*Control!$C$9</f>
        <v>971.28</v>
      </c>
      <c r="Z307" s="12">
        <f>'Wind 1MW'!Z307*Control!$C$9</f>
        <v>966.4</v>
      </c>
      <c r="AB307" s="7">
        <f t="shared" si="4"/>
        <v>16051.600000000004</v>
      </c>
    </row>
    <row r="308" spans="2:28" x14ac:dyDescent="0.2">
      <c r="B308" s="6">
        <v>44502</v>
      </c>
      <c r="C308" s="12">
        <f>'Wind 1MW'!C308*Control!$C$9</f>
        <v>889.3599999999999</v>
      </c>
      <c r="D308" s="12">
        <f>'Wind 1MW'!D308*Control!$C$9</f>
        <v>804.16000000000008</v>
      </c>
      <c r="E308" s="12">
        <f>'Wind 1MW'!E308*Control!$C$9</f>
        <v>690.4</v>
      </c>
      <c r="F308" s="12">
        <f>'Wind 1MW'!F308*Control!$C$9</f>
        <v>633.28</v>
      </c>
      <c r="G308" s="12">
        <f>'Wind 1MW'!G308*Control!$C$9</f>
        <v>602.72</v>
      </c>
      <c r="H308" s="12">
        <f>'Wind 1MW'!H308*Control!$C$9</f>
        <v>581.91999999999996</v>
      </c>
      <c r="I308" s="12">
        <f>'Wind 1MW'!I308*Control!$C$9</f>
        <v>560</v>
      </c>
      <c r="J308" s="12">
        <f>'Wind 1MW'!J308*Control!$C$9</f>
        <v>581.91999999999996</v>
      </c>
      <c r="K308" s="12">
        <f>'Wind 1MW'!K308*Control!$C$9</f>
        <v>536.31999999999994</v>
      </c>
      <c r="L308" s="12">
        <f>'Wind 1MW'!L308*Control!$C$9</f>
        <v>444.64</v>
      </c>
      <c r="M308" s="12">
        <f>'Wind 1MW'!M308*Control!$C$9</f>
        <v>380.8</v>
      </c>
      <c r="N308" s="12">
        <f>'Wind 1MW'!N308*Control!$C$9</f>
        <v>380.8</v>
      </c>
      <c r="O308" s="12">
        <f>'Wind 1MW'!O308*Control!$C$9</f>
        <v>380.8</v>
      </c>
      <c r="P308" s="12">
        <f>'Wind 1MW'!P308*Control!$C$9</f>
        <v>362.4</v>
      </c>
      <c r="Q308" s="12">
        <f>'Wind 1MW'!Q308*Control!$C$9</f>
        <v>362.4</v>
      </c>
      <c r="R308" s="12">
        <f>'Wind 1MW'!R308*Control!$C$9</f>
        <v>423.84</v>
      </c>
      <c r="S308" s="12">
        <f>'Wind 1MW'!S308*Control!$C$9</f>
        <v>475.52</v>
      </c>
      <c r="T308" s="12">
        <f>'Wind 1MW'!T308*Control!$C$9</f>
        <v>497.43999999999994</v>
      </c>
      <c r="U308" s="12">
        <f>'Wind 1MW'!U308*Control!$C$9</f>
        <v>536.31999999999994</v>
      </c>
      <c r="V308" s="12">
        <f>'Wind 1MW'!V308*Control!$C$9</f>
        <v>581.91999999999996</v>
      </c>
      <c r="W308" s="12">
        <f>'Wind 1MW'!W308*Control!$C$9</f>
        <v>560</v>
      </c>
      <c r="X308" s="12">
        <f>'Wind 1MW'!X308*Control!$C$9</f>
        <v>560</v>
      </c>
      <c r="Y308" s="12">
        <f>'Wind 1MW'!Y308*Control!$C$9</f>
        <v>602.72</v>
      </c>
      <c r="Z308" s="12">
        <f>'Wind 1MW'!Z308*Control!$C$9</f>
        <v>633.28</v>
      </c>
      <c r="AB308" s="7">
        <f t="shared" si="4"/>
        <v>13062.960000000001</v>
      </c>
    </row>
    <row r="309" spans="2:28" x14ac:dyDescent="0.2">
      <c r="B309" s="6">
        <v>44503</v>
      </c>
      <c r="C309" s="12">
        <f>'Wind 1MW'!C309*Control!$C$9</f>
        <v>690.4</v>
      </c>
      <c r="D309" s="12">
        <f>'Wind 1MW'!D309*Control!$C$9</f>
        <v>728.96</v>
      </c>
      <c r="E309" s="12">
        <f>'Wind 1MW'!E309*Control!$C$9</f>
        <v>791.68000000000006</v>
      </c>
      <c r="F309" s="12">
        <f>'Wind 1MW'!F309*Control!$C$9</f>
        <v>817.04000000000008</v>
      </c>
      <c r="G309" s="12">
        <f>'Wind 1MW'!G309*Control!$C$9</f>
        <v>889.3599999999999</v>
      </c>
      <c r="H309" s="12">
        <f>'Wind 1MW'!H309*Control!$C$9</f>
        <v>966.4</v>
      </c>
      <c r="I309" s="12">
        <f>'Wind 1MW'!I309*Control!$C$9</f>
        <v>974.24</v>
      </c>
      <c r="J309" s="12">
        <f>'Wind 1MW'!J309*Control!$C$9</f>
        <v>971.28</v>
      </c>
      <c r="K309" s="12">
        <f>'Wind 1MW'!K309*Control!$C$9</f>
        <v>966.4</v>
      </c>
      <c r="L309" s="12">
        <f>'Wind 1MW'!L309*Control!$C$9</f>
        <v>966.4</v>
      </c>
      <c r="M309" s="12">
        <f>'Wind 1MW'!M309*Control!$C$9</f>
        <v>993.76</v>
      </c>
      <c r="N309" s="12">
        <f>'Wind 1MW'!N309*Control!$C$9</f>
        <v>995.04000000000019</v>
      </c>
      <c r="O309" s="12">
        <f>'Wind 1MW'!O309*Control!$C$9</f>
        <v>1006.8800000000001</v>
      </c>
      <c r="P309" s="12">
        <f>'Wind 1MW'!P309*Control!$C$9</f>
        <v>1006.8800000000001</v>
      </c>
      <c r="Q309" s="12">
        <f>'Wind 1MW'!Q309*Control!$C$9</f>
        <v>1006.8800000000001</v>
      </c>
      <c r="R309" s="12">
        <f>'Wind 1MW'!R309*Control!$C$9</f>
        <v>1006.8800000000001</v>
      </c>
      <c r="S309" s="12">
        <f>'Wind 1MW'!S309*Control!$C$9</f>
        <v>1006.8800000000001</v>
      </c>
      <c r="T309" s="12">
        <f>'Wind 1MW'!T309*Control!$C$9</f>
        <v>1006.8800000000001</v>
      </c>
      <c r="U309" s="12">
        <f>'Wind 1MW'!U309*Control!$C$9</f>
        <v>995.04000000000019</v>
      </c>
      <c r="V309" s="12">
        <f>'Wind 1MW'!V309*Control!$C$9</f>
        <v>990.8</v>
      </c>
      <c r="W309" s="12">
        <f>'Wind 1MW'!W309*Control!$C$9</f>
        <v>971.28</v>
      </c>
      <c r="X309" s="12">
        <f>'Wind 1MW'!X309*Control!$C$9</f>
        <v>974.24</v>
      </c>
      <c r="Y309" s="12">
        <f>'Wind 1MW'!Y309*Control!$C$9</f>
        <v>990.8</v>
      </c>
      <c r="Z309" s="12">
        <f>'Wind 1MW'!Z309*Control!$C$9</f>
        <v>975.5200000000001</v>
      </c>
      <c r="AB309" s="7">
        <f t="shared" si="4"/>
        <v>22689.920000000006</v>
      </c>
    </row>
    <row r="310" spans="2:28" x14ac:dyDescent="0.2">
      <c r="B310" s="6">
        <v>44504</v>
      </c>
      <c r="C310" s="12">
        <f>'Wind 1MW'!C310*Control!$C$9</f>
        <v>971.28</v>
      </c>
      <c r="D310" s="12">
        <f>'Wind 1MW'!D310*Control!$C$9</f>
        <v>966.4</v>
      </c>
      <c r="E310" s="12">
        <f>'Wind 1MW'!E310*Control!$C$9</f>
        <v>974.24</v>
      </c>
      <c r="F310" s="12">
        <f>'Wind 1MW'!F310*Control!$C$9</f>
        <v>974.24</v>
      </c>
      <c r="G310" s="12">
        <f>'Wind 1MW'!G310*Control!$C$9</f>
        <v>971.28</v>
      </c>
      <c r="H310" s="12">
        <f>'Wind 1MW'!H310*Control!$C$9</f>
        <v>942.24</v>
      </c>
      <c r="I310" s="12">
        <f>'Wind 1MW'!I310*Control!$C$9</f>
        <v>934.4</v>
      </c>
      <c r="J310" s="12">
        <f>'Wind 1MW'!J310*Control!$C$9</f>
        <v>926.4</v>
      </c>
      <c r="K310" s="12">
        <f>'Wind 1MW'!K310*Control!$C$9</f>
        <v>876.4799999999999</v>
      </c>
      <c r="L310" s="12">
        <f>'Wind 1MW'!L310*Control!$C$9</f>
        <v>804.16000000000008</v>
      </c>
      <c r="M310" s="12">
        <f>'Wind 1MW'!M310*Control!$C$9</f>
        <v>728.96</v>
      </c>
      <c r="N310" s="12">
        <f>'Wind 1MW'!N310*Control!$C$9</f>
        <v>812.16000000000008</v>
      </c>
      <c r="O310" s="12">
        <f>'Wind 1MW'!O310*Control!$C$9</f>
        <v>804.16000000000008</v>
      </c>
      <c r="P310" s="12">
        <f>'Wind 1MW'!P310*Control!$C$9</f>
        <v>791.68000000000006</v>
      </c>
      <c r="Q310" s="12">
        <f>'Wind 1MW'!Q310*Control!$C$9</f>
        <v>690.4</v>
      </c>
      <c r="R310" s="12">
        <f>'Wind 1MW'!R310*Control!$C$9</f>
        <v>669.6</v>
      </c>
      <c r="S310" s="12">
        <f>'Wind 1MW'!S310*Control!$C$9</f>
        <v>720.96</v>
      </c>
      <c r="T310" s="12">
        <f>'Wind 1MW'!T310*Control!$C$9</f>
        <v>708.48</v>
      </c>
      <c r="U310" s="12">
        <f>'Wind 1MW'!U310*Control!$C$9</f>
        <v>804.16000000000008</v>
      </c>
      <c r="V310" s="12">
        <f>'Wind 1MW'!V310*Control!$C$9</f>
        <v>889.3599999999999</v>
      </c>
      <c r="W310" s="12">
        <f>'Wind 1MW'!W310*Control!$C$9</f>
        <v>926.4</v>
      </c>
      <c r="X310" s="12">
        <f>'Wind 1MW'!X310*Control!$C$9</f>
        <v>934.4</v>
      </c>
      <c r="Y310" s="12">
        <f>'Wind 1MW'!Y310*Control!$C$9</f>
        <v>934.4</v>
      </c>
      <c r="Z310" s="12">
        <f>'Wind 1MW'!Z310*Control!$C$9</f>
        <v>876.4799999999999</v>
      </c>
      <c r="AB310" s="7">
        <f t="shared" si="4"/>
        <v>20632.72</v>
      </c>
    </row>
    <row r="311" spans="2:28" x14ac:dyDescent="0.2">
      <c r="B311" s="6">
        <v>44505</v>
      </c>
      <c r="C311" s="12">
        <f>'Wind 1MW'!C311*Control!$C$9</f>
        <v>804.16000000000008</v>
      </c>
      <c r="D311" s="12">
        <f>'Wind 1MW'!D311*Control!$C$9</f>
        <v>817.04000000000008</v>
      </c>
      <c r="E311" s="12">
        <f>'Wind 1MW'!E311*Control!$C$9</f>
        <v>884.4799999999999</v>
      </c>
      <c r="F311" s="12">
        <f>'Wind 1MW'!F311*Control!$C$9</f>
        <v>876.4799999999999</v>
      </c>
      <c r="G311" s="12">
        <f>'Wind 1MW'!G311*Control!$C$9</f>
        <v>728.96</v>
      </c>
      <c r="H311" s="12">
        <f>'Wind 1MW'!H311*Control!$C$9</f>
        <v>720.96</v>
      </c>
      <c r="I311" s="12">
        <f>'Wind 1MW'!I311*Control!$C$9</f>
        <v>708.48</v>
      </c>
      <c r="J311" s="12">
        <f>'Wind 1MW'!J311*Control!$C$9</f>
        <v>690.4</v>
      </c>
      <c r="K311" s="12">
        <f>'Wind 1MW'!K311*Control!$C$9</f>
        <v>690.4</v>
      </c>
      <c r="L311" s="12">
        <f>'Wind 1MW'!L311*Control!$C$9</f>
        <v>633.28</v>
      </c>
      <c r="M311" s="12">
        <f>'Wind 1MW'!M311*Control!$C$9</f>
        <v>720.96</v>
      </c>
      <c r="N311" s="12">
        <f>'Wind 1MW'!N311*Control!$C$9</f>
        <v>812.16000000000008</v>
      </c>
      <c r="O311" s="12">
        <f>'Wind 1MW'!O311*Control!$C$9</f>
        <v>892.31999999999994</v>
      </c>
      <c r="P311" s="12">
        <f>'Wind 1MW'!P311*Control!$C$9</f>
        <v>942.24</v>
      </c>
      <c r="Q311" s="12">
        <f>'Wind 1MW'!Q311*Control!$C$9</f>
        <v>966.4</v>
      </c>
      <c r="R311" s="12">
        <f>'Wind 1MW'!R311*Control!$C$9</f>
        <v>939.28</v>
      </c>
      <c r="S311" s="12">
        <f>'Wind 1MW'!S311*Control!$C$9</f>
        <v>892.31999999999994</v>
      </c>
      <c r="T311" s="12">
        <f>'Wind 1MW'!T311*Control!$C$9</f>
        <v>876.4799999999999</v>
      </c>
      <c r="U311" s="12">
        <f>'Wind 1MW'!U311*Control!$C$9</f>
        <v>812.16000000000008</v>
      </c>
      <c r="V311" s="12">
        <f>'Wind 1MW'!V311*Control!$C$9</f>
        <v>728.96</v>
      </c>
      <c r="W311" s="12">
        <f>'Wind 1MW'!W311*Control!$C$9</f>
        <v>720.96</v>
      </c>
      <c r="X311" s="12">
        <f>'Wind 1MW'!X311*Control!$C$9</f>
        <v>728.96</v>
      </c>
      <c r="Y311" s="12">
        <f>'Wind 1MW'!Y311*Control!$C$9</f>
        <v>720.96</v>
      </c>
      <c r="Z311" s="12">
        <f>'Wind 1MW'!Z311*Control!$C$9</f>
        <v>728.96</v>
      </c>
      <c r="AB311" s="7">
        <f t="shared" si="4"/>
        <v>19037.759999999995</v>
      </c>
    </row>
    <row r="312" spans="2:28" x14ac:dyDescent="0.2">
      <c r="B312" s="6">
        <v>44506</v>
      </c>
      <c r="C312" s="12">
        <f>'Wind 1MW'!C312*Control!$C$9</f>
        <v>720.96</v>
      </c>
      <c r="D312" s="12">
        <f>'Wind 1MW'!D312*Control!$C$9</f>
        <v>669.6</v>
      </c>
      <c r="E312" s="12">
        <f>'Wind 1MW'!E312*Control!$C$9</f>
        <v>633.28</v>
      </c>
      <c r="F312" s="12">
        <f>'Wind 1MW'!F312*Control!$C$9</f>
        <v>669.6</v>
      </c>
      <c r="G312" s="12">
        <f>'Wind 1MW'!G312*Control!$C$9</f>
        <v>708.48</v>
      </c>
      <c r="H312" s="12">
        <f>'Wind 1MW'!H312*Control!$C$9</f>
        <v>804.16000000000008</v>
      </c>
      <c r="I312" s="12">
        <f>'Wind 1MW'!I312*Control!$C$9</f>
        <v>966.4</v>
      </c>
      <c r="J312" s="12">
        <f>'Wind 1MW'!J312*Control!$C$9</f>
        <v>1006.8800000000001</v>
      </c>
      <c r="K312" s="12">
        <f>'Wind 1MW'!K312*Control!$C$9</f>
        <v>1012</v>
      </c>
      <c r="L312" s="12">
        <f>'Wind 1MW'!L312*Control!$C$9</f>
        <v>1012</v>
      </c>
      <c r="M312" s="12">
        <f>'Wind 1MW'!M312*Control!$C$9</f>
        <v>1012</v>
      </c>
      <c r="N312" s="12">
        <f>'Wind 1MW'!N312*Control!$C$9</f>
        <v>1012</v>
      </c>
      <c r="O312" s="12">
        <f>'Wind 1MW'!O312*Control!$C$9</f>
        <v>1012</v>
      </c>
      <c r="P312" s="12">
        <f>'Wind 1MW'!P312*Control!$C$9</f>
        <v>1012</v>
      </c>
      <c r="Q312" s="12">
        <f>'Wind 1MW'!Q312*Control!$C$9</f>
        <v>1012</v>
      </c>
      <c r="R312" s="12">
        <f>'Wind 1MW'!R312*Control!$C$9</f>
        <v>0</v>
      </c>
      <c r="S312" s="12">
        <f>'Wind 1MW'!S312*Control!$C$9</f>
        <v>0</v>
      </c>
      <c r="T312" s="12">
        <f>'Wind 1MW'!T312*Control!$C$9</f>
        <v>1012</v>
      </c>
      <c r="U312" s="12">
        <f>'Wind 1MW'!U312*Control!$C$9</f>
        <v>1012</v>
      </c>
      <c r="V312" s="12">
        <f>'Wind 1MW'!V312*Control!$C$9</f>
        <v>1012</v>
      </c>
      <c r="W312" s="12">
        <f>'Wind 1MW'!W312*Control!$C$9</f>
        <v>1012</v>
      </c>
      <c r="X312" s="12">
        <f>'Wind 1MW'!X312*Control!$C$9</f>
        <v>1012</v>
      </c>
      <c r="Y312" s="12">
        <f>'Wind 1MW'!Y312*Control!$C$9</f>
        <v>0</v>
      </c>
      <c r="Z312" s="12">
        <f>'Wind 1MW'!Z312*Control!$C$9</f>
        <v>0</v>
      </c>
      <c r="AB312" s="7">
        <f t="shared" si="4"/>
        <v>18323.36</v>
      </c>
    </row>
    <row r="313" spans="2:28" x14ac:dyDescent="0.2">
      <c r="B313" s="6">
        <v>44507</v>
      </c>
      <c r="C313" s="12">
        <f>'Wind 1MW'!C313*Control!$C$9</f>
        <v>0</v>
      </c>
      <c r="D313" s="12">
        <f>'Wind 1MW'!D313*Control!$C$9</f>
        <v>0</v>
      </c>
      <c r="E313" s="12">
        <f>'Wind 1MW'!E313*Control!$C$9</f>
        <v>0</v>
      </c>
      <c r="F313" s="12">
        <f>'Wind 1MW'!F313*Control!$C$9</f>
        <v>0</v>
      </c>
      <c r="G313" s="12">
        <f>'Wind 1MW'!G313*Control!$C$9</f>
        <v>0</v>
      </c>
      <c r="H313" s="12">
        <f>'Wind 1MW'!H313*Control!$C$9</f>
        <v>0</v>
      </c>
      <c r="I313" s="12">
        <f>'Wind 1MW'!I313*Control!$C$9</f>
        <v>0</v>
      </c>
      <c r="J313" s="12">
        <f>'Wind 1MW'!J313*Control!$C$9</f>
        <v>0</v>
      </c>
      <c r="K313" s="12">
        <f>'Wind 1MW'!K313*Control!$C$9</f>
        <v>1012</v>
      </c>
      <c r="L313" s="12">
        <f>'Wind 1MW'!L313*Control!$C$9</f>
        <v>1012</v>
      </c>
      <c r="M313" s="12">
        <f>'Wind 1MW'!M313*Control!$C$9</f>
        <v>1012</v>
      </c>
      <c r="N313" s="12">
        <f>'Wind 1MW'!N313*Control!$C$9</f>
        <v>1012</v>
      </c>
      <c r="O313" s="12">
        <f>'Wind 1MW'!O313*Control!$C$9</f>
        <v>1012</v>
      </c>
      <c r="P313" s="12">
        <f>'Wind 1MW'!P313*Control!$C$9</f>
        <v>1012</v>
      </c>
      <c r="Q313" s="12">
        <f>'Wind 1MW'!Q313*Control!$C$9</f>
        <v>1012</v>
      </c>
      <c r="R313" s="12">
        <f>'Wind 1MW'!R313*Control!$C$9</f>
        <v>1012</v>
      </c>
      <c r="S313" s="12">
        <f>'Wind 1MW'!S313*Control!$C$9</f>
        <v>1012</v>
      </c>
      <c r="T313" s="12">
        <f>'Wind 1MW'!T313*Control!$C$9</f>
        <v>1012</v>
      </c>
      <c r="U313" s="12">
        <f>'Wind 1MW'!U313*Control!$C$9</f>
        <v>1006.8800000000001</v>
      </c>
      <c r="V313" s="12">
        <f>'Wind 1MW'!V313*Control!$C$9</f>
        <v>942.24</v>
      </c>
      <c r="W313" s="12">
        <f>'Wind 1MW'!W313*Control!$C$9</f>
        <v>804.16000000000008</v>
      </c>
      <c r="X313" s="12">
        <f>'Wind 1MW'!X313*Control!$C$9</f>
        <v>690.4</v>
      </c>
      <c r="Y313" s="12">
        <f>'Wind 1MW'!Y313*Control!$C$9</f>
        <v>620.79999999999995</v>
      </c>
      <c r="Z313" s="12">
        <f>'Wind 1MW'!Z313*Control!$C$9</f>
        <v>602.72</v>
      </c>
      <c r="AB313" s="7">
        <f t="shared" si="4"/>
        <v>14787.199999999999</v>
      </c>
    </row>
    <row r="314" spans="2:28" x14ac:dyDescent="0.2">
      <c r="B314" s="6">
        <v>44508</v>
      </c>
      <c r="C314" s="12">
        <f>'Wind 1MW'!C314*Control!$C$9</f>
        <v>475.52</v>
      </c>
      <c r="D314" s="12">
        <f>'Wind 1MW'!D314*Control!$C$9</f>
        <v>226.88000000000002</v>
      </c>
      <c r="E314" s="12">
        <f>'Wind 1MW'!E314*Control!$C$9</f>
        <v>55.280000000000008</v>
      </c>
      <c r="F314" s="12">
        <f>'Wind 1MW'!F314*Control!$C$9</f>
        <v>0</v>
      </c>
      <c r="G314" s="12">
        <f>'Wind 1MW'!G314*Control!$C$9</f>
        <v>20.239999999999998</v>
      </c>
      <c r="H314" s="12">
        <f>'Wind 1MW'!H314*Control!$C$9</f>
        <v>178.64000000000001</v>
      </c>
      <c r="I314" s="12">
        <f>'Wind 1MW'!I314*Control!$C$9</f>
        <v>401.91999999999996</v>
      </c>
      <c r="J314" s="12">
        <f>'Wind 1MW'!J314*Control!$C$9</f>
        <v>560</v>
      </c>
      <c r="K314" s="12">
        <f>'Wind 1MW'!K314*Control!$C$9</f>
        <v>690.4</v>
      </c>
      <c r="L314" s="12">
        <f>'Wind 1MW'!L314*Control!$C$9</f>
        <v>690.4</v>
      </c>
      <c r="M314" s="12">
        <f>'Wind 1MW'!M314*Control!$C$9</f>
        <v>669.6</v>
      </c>
      <c r="N314" s="12">
        <f>'Wind 1MW'!N314*Control!$C$9</f>
        <v>708.48</v>
      </c>
      <c r="O314" s="12">
        <f>'Wind 1MW'!O314*Control!$C$9</f>
        <v>812.16000000000008</v>
      </c>
      <c r="P314" s="12">
        <f>'Wind 1MW'!P314*Control!$C$9</f>
        <v>966.4</v>
      </c>
      <c r="Q314" s="12">
        <f>'Wind 1MW'!Q314*Control!$C$9</f>
        <v>975.5200000000001</v>
      </c>
      <c r="R314" s="12">
        <f>'Wind 1MW'!R314*Control!$C$9</f>
        <v>995.04000000000019</v>
      </c>
      <c r="S314" s="12">
        <f>'Wind 1MW'!S314*Control!$C$9</f>
        <v>1006.8800000000001</v>
      </c>
      <c r="T314" s="12">
        <f>'Wind 1MW'!T314*Control!$C$9</f>
        <v>1011.36</v>
      </c>
      <c r="U314" s="12">
        <f>'Wind 1MW'!U314*Control!$C$9</f>
        <v>1006.8800000000001</v>
      </c>
      <c r="V314" s="12">
        <f>'Wind 1MW'!V314*Control!$C$9</f>
        <v>975.5200000000001</v>
      </c>
      <c r="W314" s="12">
        <f>'Wind 1MW'!W314*Control!$C$9</f>
        <v>889.3599999999999</v>
      </c>
      <c r="X314" s="12">
        <f>'Wind 1MW'!X314*Control!$C$9</f>
        <v>889.3599999999999</v>
      </c>
      <c r="Y314" s="12">
        <f>'Wind 1MW'!Y314*Control!$C$9</f>
        <v>926.4</v>
      </c>
      <c r="Z314" s="12">
        <f>'Wind 1MW'!Z314*Control!$C$9</f>
        <v>1006.72</v>
      </c>
      <c r="AB314" s="7">
        <f t="shared" si="4"/>
        <v>16138.960000000003</v>
      </c>
    </row>
    <row r="315" spans="2:28" x14ac:dyDescent="0.2">
      <c r="B315" s="6">
        <v>44509</v>
      </c>
      <c r="C315" s="12">
        <f>'Wind 1MW'!C315*Control!$C$9</f>
        <v>1006.8800000000001</v>
      </c>
      <c r="D315" s="12">
        <f>'Wind 1MW'!D315*Control!$C$9</f>
        <v>1006.8800000000001</v>
      </c>
      <c r="E315" s="12">
        <f>'Wind 1MW'!E315*Control!$C$9</f>
        <v>1006.8800000000001</v>
      </c>
      <c r="F315" s="12">
        <f>'Wind 1MW'!F315*Control!$C$9</f>
        <v>995.04000000000019</v>
      </c>
      <c r="G315" s="12">
        <f>'Wind 1MW'!G315*Control!$C$9</f>
        <v>942.24</v>
      </c>
      <c r="H315" s="12">
        <f>'Wind 1MW'!H315*Control!$C$9</f>
        <v>884.4799999999999</v>
      </c>
      <c r="I315" s="12">
        <f>'Wind 1MW'!I315*Control!$C$9</f>
        <v>812.16000000000008</v>
      </c>
      <c r="J315" s="12">
        <f>'Wind 1MW'!J315*Control!$C$9</f>
        <v>876.4799999999999</v>
      </c>
      <c r="K315" s="12">
        <f>'Wind 1MW'!K315*Control!$C$9</f>
        <v>926.4</v>
      </c>
      <c r="L315" s="12">
        <f>'Wind 1MW'!L315*Control!$C$9</f>
        <v>990.8</v>
      </c>
      <c r="M315" s="12">
        <f>'Wind 1MW'!M315*Control!$C$9</f>
        <v>1005.6</v>
      </c>
      <c r="N315" s="12">
        <f>'Wind 1MW'!N315*Control!$C$9</f>
        <v>995.04000000000019</v>
      </c>
      <c r="O315" s="12">
        <f>'Wind 1MW'!O315*Control!$C$9</f>
        <v>995.04000000000019</v>
      </c>
      <c r="P315" s="12">
        <f>'Wind 1MW'!P315*Control!$C$9</f>
        <v>995.04000000000019</v>
      </c>
      <c r="Q315" s="12">
        <f>'Wind 1MW'!Q315*Control!$C$9</f>
        <v>975.5200000000001</v>
      </c>
      <c r="R315" s="12">
        <f>'Wind 1MW'!R315*Control!$C$9</f>
        <v>939.28</v>
      </c>
      <c r="S315" s="12">
        <f>'Wind 1MW'!S315*Control!$C$9</f>
        <v>889.3599999999999</v>
      </c>
      <c r="T315" s="12">
        <f>'Wind 1MW'!T315*Control!$C$9</f>
        <v>876.4799999999999</v>
      </c>
      <c r="U315" s="12">
        <f>'Wind 1MW'!U315*Control!$C$9</f>
        <v>876.4799999999999</v>
      </c>
      <c r="V315" s="12">
        <f>'Wind 1MW'!V315*Control!$C$9</f>
        <v>884.4799999999999</v>
      </c>
      <c r="W315" s="12">
        <f>'Wind 1MW'!W315*Control!$C$9</f>
        <v>817.04000000000008</v>
      </c>
      <c r="X315" s="12">
        <f>'Wind 1MW'!X315*Control!$C$9</f>
        <v>884.4799999999999</v>
      </c>
      <c r="Y315" s="12">
        <f>'Wind 1MW'!Y315*Control!$C$9</f>
        <v>966.4</v>
      </c>
      <c r="Z315" s="12">
        <f>'Wind 1MW'!Z315*Control!$C$9</f>
        <v>990.8</v>
      </c>
      <c r="AB315" s="7">
        <f t="shared" si="4"/>
        <v>22539.280000000002</v>
      </c>
    </row>
    <row r="316" spans="2:28" x14ac:dyDescent="0.2">
      <c r="B316" s="6">
        <v>44510</v>
      </c>
      <c r="C316" s="12">
        <f>'Wind 1MW'!C316*Control!$C$9</f>
        <v>974.24</v>
      </c>
      <c r="D316" s="12">
        <f>'Wind 1MW'!D316*Control!$C$9</f>
        <v>942.24</v>
      </c>
      <c r="E316" s="12">
        <f>'Wind 1MW'!E316*Control!$C$9</f>
        <v>939.28</v>
      </c>
      <c r="F316" s="12">
        <f>'Wind 1MW'!F316*Control!$C$9</f>
        <v>942.24</v>
      </c>
      <c r="G316" s="12">
        <f>'Wind 1MW'!G316*Control!$C$9</f>
        <v>926.4</v>
      </c>
      <c r="H316" s="12">
        <f>'Wind 1MW'!H316*Control!$C$9</f>
        <v>876.4799999999999</v>
      </c>
      <c r="I316" s="12">
        <f>'Wind 1MW'!I316*Control!$C$9</f>
        <v>876.4799999999999</v>
      </c>
      <c r="J316" s="12">
        <f>'Wind 1MW'!J316*Control!$C$9</f>
        <v>817.04000000000008</v>
      </c>
      <c r="K316" s="12">
        <f>'Wind 1MW'!K316*Control!$C$9</f>
        <v>804.16000000000008</v>
      </c>
      <c r="L316" s="12">
        <f>'Wind 1MW'!L316*Control!$C$9</f>
        <v>720.96</v>
      </c>
      <c r="M316" s="12">
        <f>'Wind 1MW'!M316*Control!$C$9</f>
        <v>633.28</v>
      </c>
      <c r="N316" s="12">
        <f>'Wind 1MW'!N316*Control!$C$9</f>
        <v>708.48</v>
      </c>
      <c r="O316" s="12">
        <f>'Wind 1MW'!O316*Control!$C$9</f>
        <v>791.68000000000006</v>
      </c>
      <c r="P316" s="12">
        <f>'Wind 1MW'!P316*Control!$C$9</f>
        <v>804.16000000000008</v>
      </c>
      <c r="Q316" s="12">
        <f>'Wind 1MW'!Q316*Control!$C$9</f>
        <v>892.31999999999994</v>
      </c>
      <c r="R316" s="12">
        <f>'Wind 1MW'!R316*Control!$C$9</f>
        <v>971.28</v>
      </c>
      <c r="S316" s="12">
        <f>'Wind 1MW'!S316*Control!$C$9</f>
        <v>994.88000000000011</v>
      </c>
      <c r="T316" s="12">
        <f>'Wind 1MW'!T316*Control!$C$9</f>
        <v>1006.8800000000001</v>
      </c>
      <c r="U316" s="12">
        <f>'Wind 1MW'!U316*Control!$C$9</f>
        <v>1011.36</v>
      </c>
      <c r="V316" s="12">
        <f>'Wind 1MW'!V316*Control!$C$9</f>
        <v>1012</v>
      </c>
      <c r="W316" s="12">
        <f>'Wind 1MW'!W316*Control!$C$9</f>
        <v>1012</v>
      </c>
      <c r="X316" s="12">
        <f>'Wind 1MW'!X316*Control!$C$9</f>
        <v>1012</v>
      </c>
      <c r="Y316" s="12">
        <f>'Wind 1MW'!Y316*Control!$C$9</f>
        <v>1012</v>
      </c>
      <c r="Z316" s="12">
        <f>'Wind 1MW'!Z316*Control!$C$9</f>
        <v>1012</v>
      </c>
      <c r="AB316" s="7">
        <f t="shared" si="4"/>
        <v>21693.84</v>
      </c>
    </row>
    <row r="317" spans="2:28" x14ac:dyDescent="0.2">
      <c r="B317" s="6">
        <v>44511</v>
      </c>
      <c r="C317" s="12">
        <f>'Wind 1MW'!C317*Control!$C$9</f>
        <v>1012</v>
      </c>
      <c r="D317" s="12">
        <f>'Wind 1MW'!D317*Control!$C$9</f>
        <v>1012</v>
      </c>
      <c r="E317" s="12">
        <f>'Wind 1MW'!E317*Control!$C$9</f>
        <v>1011.36</v>
      </c>
      <c r="F317" s="12">
        <f>'Wind 1MW'!F317*Control!$C$9</f>
        <v>974.24</v>
      </c>
      <c r="G317" s="12">
        <f>'Wind 1MW'!G317*Control!$C$9</f>
        <v>728.96</v>
      </c>
      <c r="H317" s="12">
        <f>'Wind 1MW'!H317*Control!$C$9</f>
        <v>536.31999999999994</v>
      </c>
      <c r="I317" s="12">
        <f>'Wind 1MW'!I317*Control!$C$9</f>
        <v>346.23999999999995</v>
      </c>
      <c r="J317" s="12">
        <f>'Wind 1MW'!J317*Control!$C$9</f>
        <v>213.2</v>
      </c>
      <c r="K317" s="12">
        <f>'Wind 1MW'!K317*Control!$C$9</f>
        <v>107.6</v>
      </c>
      <c r="L317" s="12">
        <f>'Wind 1MW'!L317*Control!$C$9</f>
        <v>30.479999999999997</v>
      </c>
      <c r="M317" s="12">
        <f>'Wind 1MW'!M317*Control!$C$9</f>
        <v>0</v>
      </c>
      <c r="N317" s="12">
        <f>'Wind 1MW'!N317*Control!$C$9</f>
        <v>0</v>
      </c>
      <c r="O317" s="12">
        <f>'Wind 1MW'!O317*Control!$C$9</f>
        <v>15.12</v>
      </c>
      <c r="P317" s="12">
        <f>'Wind 1MW'!P317*Control!$C$9</f>
        <v>178.64000000000001</v>
      </c>
      <c r="Q317" s="12">
        <f>'Wind 1MW'!Q317*Control!$C$9</f>
        <v>454.4</v>
      </c>
      <c r="R317" s="12">
        <f>'Wind 1MW'!R317*Control!$C$9</f>
        <v>690.4</v>
      </c>
      <c r="S317" s="12">
        <f>'Wind 1MW'!S317*Control!$C$9</f>
        <v>817.04000000000008</v>
      </c>
      <c r="T317" s="12">
        <f>'Wind 1MW'!T317*Control!$C$9</f>
        <v>926.4</v>
      </c>
      <c r="U317" s="12">
        <f>'Wind 1MW'!U317*Control!$C$9</f>
        <v>971.28</v>
      </c>
      <c r="V317" s="12">
        <f>'Wind 1MW'!V317*Control!$C$9</f>
        <v>994.88000000000011</v>
      </c>
      <c r="W317" s="12">
        <f>'Wind 1MW'!W317*Control!$C$9</f>
        <v>1012</v>
      </c>
      <c r="X317" s="12">
        <f>'Wind 1MW'!X317*Control!$C$9</f>
        <v>1012</v>
      </c>
      <c r="Y317" s="12">
        <f>'Wind 1MW'!Y317*Control!$C$9</f>
        <v>1012</v>
      </c>
      <c r="Z317" s="12">
        <f>'Wind 1MW'!Z317*Control!$C$9</f>
        <v>1012</v>
      </c>
      <c r="AB317" s="7">
        <f t="shared" si="4"/>
        <v>15068.560000000001</v>
      </c>
    </row>
    <row r="318" spans="2:28" x14ac:dyDescent="0.2">
      <c r="B318" s="6">
        <v>44512</v>
      </c>
      <c r="C318" s="12">
        <f>'Wind 1MW'!C318*Control!$C$9</f>
        <v>1011.36</v>
      </c>
      <c r="D318" s="12">
        <f>'Wind 1MW'!D318*Control!$C$9</f>
        <v>1011.36</v>
      </c>
      <c r="E318" s="12">
        <f>'Wind 1MW'!E318*Control!$C$9</f>
        <v>994.88000000000011</v>
      </c>
      <c r="F318" s="12">
        <f>'Wind 1MW'!F318*Control!$C$9</f>
        <v>889.3599999999999</v>
      </c>
      <c r="G318" s="12">
        <f>'Wind 1MW'!G318*Control!$C$9</f>
        <v>728.96</v>
      </c>
      <c r="H318" s="12">
        <f>'Wind 1MW'!H318*Control!$C$9</f>
        <v>690.4</v>
      </c>
      <c r="I318" s="12">
        <f>'Wind 1MW'!I318*Control!$C$9</f>
        <v>602.72</v>
      </c>
      <c r="J318" s="12">
        <f>'Wind 1MW'!J318*Control!$C$9</f>
        <v>536.31999999999994</v>
      </c>
      <c r="K318" s="12">
        <f>'Wind 1MW'!K318*Control!$C$9</f>
        <v>475.52</v>
      </c>
      <c r="L318" s="12">
        <f>'Wind 1MW'!L318*Control!$C$9</f>
        <v>423.84</v>
      </c>
      <c r="M318" s="12">
        <f>'Wind 1MW'!M318*Control!$C$9</f>
        <v>330.08</v>
      </c>
      <c r="N318" s="12">
        <f>'Wind 1MW'!N318*Control!$C$9</f>
        <v>213.2</v>
      </c>
      <c r="O318" s="12">
        <f>'Wind 1MW'!O318*Control!$C$9</f>
        <v>178.64000000000001</v>
      </c>
      <c r="P318" s="12">
        <f>'Wind 1MW'!P318*Control!$C$9</f>
        <v>178.64000000000001</v>
      </c>
      <c r="Q318" s="12">
        <f>'Wind 1MW'!Q318*Control!$C$9</f>
        <v>178.64000000000001</v>
      </c>
      <c r="R318" s="12">
        <f>'Wind 1MW'!R318*Control!$C$9</f>
        <v>107.6</v>
      </c>
      <c r="S318" s="12">
        <f>'Wind 1MW'!S318*Control!$C$9</f>
        <v>25.359999999999996</v>
      </c>
      <c r="T318" s="12">
        <f>'Wind 1MW'!T318*Control!$C$9</f>
        <v>42.160000000000004</v>
      </c>
      <c r="U318" s="12">
        <f>'Wind 1MW'!U318*Control!$C$9</f>
        <v>107.6</v>
      </c>
      <c r="V318" s="12">
        <f>'Wind 1MW'!V318*Control!$C$9</f>
        <v>226.88000000000002</v>
      </c>
      <c r="W318" s="12">
        <f>'Wind 1MW'!W318*Control!$C$9</f>
        <v>297.76</v>
      </c>
      <c r="X318" s="12">
        <f>'Wind 1MW'!X318*Control!$C$9</f>
        <v>362.4</v>
      </c>
      <c r="Y318" s="12">
        <f>'Wind 1MW'!Y318*Control!$C$9</f>
        <v>380.8</v>
      </c>
      <c r="Z318" s="12">
        <f>'Wind 1MW'!Z318*Control!$C$9</f>
        <v>401.91999999999996</v>
      </c>
      <c r="AB318" s="7">
        <f t="shared" si="4"/>
        <v>10396.399999999998</v>
      </c>
    </row>
    <row r="319" spans="2:28" x14ac:dyDescent="0.2">
      <c r="B319" s="6">
        <v>44513</v>
      </c>
      <c r="C319" s="12">
        <f>'Wind 1MW'!C319*Control!$C$9</f>
        <v>454.4</v>
      </c>
      <c r="D319" s="12">
        <f>'Wind 1MW'!D319*Control!$C$9</f>
        <v>423.84</v>
      </c>
      <c r="E319" s="12">
        <f>'Wind 1MW'!E319*Control!$C$9</f>
        <v>401.91999999999996</v>
      </c>
      <c r="F319" s="12">
        <f>'Wind 1MW'!F319*Control!$C$9</f>
        <v>380.8</v>
      </c>
      <c r="G319" s="12">
        <f>'Wind 1MW'!G319*Control!$C$9</f>
        <v>380.8</v>
      </c>
      <c r="H319" s="12">
        <f>'Wind 1MW'!H319*Control!$C$9</f>
        <v>380.8</v>
      </c>
      <c r="I319" s="12">
        <f>'Wind 1MW'!I319*Control!$C$9</f>
        <v>313.91999999999996</v>
      </c>
      <c r="J319" s="12">
        <f>'Wind 1MW'!J319*Control!$C$9</f>
        <v>240.56000000000003</v>
      </c>
      <c r="K319" s="12">
        <f>'Wind 1MW'!K319*Control!$C$9</f>
        <v>178.64000000000001</v>
      </c>
      <c r="L319" s="12">
        <f>'Wind 1MW'!L319*Control!$C$9</f>
        <v>136.4</v>
      </c>
      <c r="M319" s="12">
        <f>'Wind 1MW'!M319*Control!$C$9</f>
        <v>84.08</v>
      </c>
      <c r="N319" s="12">
        <f>'Wind 1MW'!N319*Control!$C$9</f>
        <v>30.479999999999997</v>
      </c>
      <c r="O319" s="12">
        <f>'Wind 1MW'!O319*Control!$C$9</f>
        <v>0</v>
      </c>
      <c r="P319" s="12">
        <f>'Wind 1MW'!P319*Control!$C$9</f>
        <v>0</v>
      </c>
      <c r="Q319" s="12">
        <f>'Wind 1MW'!Q319*Control!$C$9</f>
        <v>0</v>
      </c>
      <c r="R319" s="12">
        <f>'Wind 1MW'!R319*Control!$C$9</f>
        <v>0</v>
      </c>
      <c r="S319" s="12">
        <f>'Wind 1MW'!S319*Control!$C$9</f>
        <v>0</v>
      </c>
      <c r="T319" s="12">
        <f>'Wind 1MW'!T319*Control!$C$9</f>
        <v>0</v>
      </c>
      <c r="U319" s="12">
        <f>'Wind 1MW'!U319*Control!$C$9</f>
        <v>0</v>
      </c>
      <c r="V319" s="12">
        <f>'Wind 1MW'!V319*Control!$C$9</f>
        <v>61.840000000000011</v>
      </c>
      <c r="W319" s="12">
        <f>'Wind 1MW'!W319*Control!$C$9</f>
        <v>146</v>
      </c>
      <c r="X319" s="12">
        <f>'Wind 1MW'!X319*Control!$C$9</f>
        <v>297.76</v>
      </c>
      <c r="Y319" s="12">
        <f>'Wind 1MW'!Y319*Control!$C$9</f>
        <v>454.4</v>
      </c>
      <c r="Z319" s="12">
        <f>'Wind 1MW'!Z319*Control!$C$9</f>
        <v>581.91999999999996</v>
      </c>
      <c r="AB319" s="7">
        <f t="shared" si="4"/>
        <v>4948.5599999999995</v>
      </c>
    </row>
    <row r="320" spans="2:28" x14ac:dyDescent="0.2">
      <c r="B320" s="6">
        <v>44514</v>
      </c>
      <c r="C320" s="12">
        <f>'Wind 1MW'!C320*Control!$C$9</f>
        <v>633.28</v>
      </c>
      <c r="D320" s="12">
        <f>'Wind 1MW'!D320*Control!$C$9</f>
        <v>669.6</v>
      </c>
      <c r="E320" s="12">
        <f>'Wind 1MW'!E320*Control!$C$9</f>
        <v>690.4</v>
      </c>
      <c r="F320" s="12">
        <f>'Wind 1MW'!F320*Control!$C$9</f>
        <v>633.28</v>
      </c>
      <c r="G320" s="12">
        <f>'Wind 1MW'!G320*Control!$C$9</f>
        <v>633.28</v>
      </c>
      <c r="H320" s="12">
        <f>'Wind 1MW'!H320*Control!$C$9</f>
        <v>690.4</v>
      </c>
      <c r="I320" s="12">
        <f>'Wind 1MW'!I320*Control!$C$9</f>
        <v>720.96</v>
      </c>
      <c r="J320" s="12">
        <f>'Wind 1MW'!J320*Control!$C$9</f>
        <v>728.96</v>
      </c>
      <c r="K320" s="12">
        <f>'Wind 1MW'!K320*Control!$C$9</f>
        <v>728.96</v>
      </c>
      <c r="L320" s="12">
        <f>'Wind 1MW'!L320*Control!$C$9</f>
        <v>728.96</v>
      </c>
      <c r="M320" s="12">
        <f>'Wind 1MW'!M320*Control!$C$9</f>
        <v>876.4799999999999</v>
      </c>
      <c r="N320" s="12">
        <f>'Wind 1MW'!N320*Control!$C$9</f>
        <v>728.96</v>
      </c>
      <c r="O320" s="12">
        <f>'Wind 1MW'!O320*Control!$C$9</f>
        <v>560</v>
      </c>
      <c r="P320" s="12">
        <f>'Wind 1MW'!P320*Control!$C$9</f>
        <v>602.72</v>
      </c>
      <c r="Q320" s="12">
        <f>'Wind 1MW'!Q320*Control!$C$9</f>
        <v>690.4</v>
      </c>
      <c r="R320" s="12">
        <f>'Wind 1MW'!R320*Control!$C$9</f>
        <v>804.16000000000008</v>
      </c>
      <c r="S320" s="12">
        <f>'Wind 1MW'!S320*Control!$C$9</f>
        <v>804.16000000000008</v>
      </c>
      <c r="T320" s="12">
        <f>'Wind 1MW'!T320*Control!$C$9</f>
        <v>791.68000000000006</v>
      </c>
      <c r="U320" s="12">
        <f>'Wind 1MW'!U320*Control!$C$9</f>
        <v>581.91999999999996</v>
      </c>
      <c r="V320" s="12">
        <f>'Wind 1MW'!V320*Control!$C$9</f>
        <v>518.24</v>
      </c>
      <c r="W320" s="12">
        <f>'Wind 1MW'!W320*Control!$C$9</f>
        <v>423.84</v>
      </c>
      <c r="X320" s="12">
        <f>'Wind 1MW'!X320*Control!$C$9</f>
        <v>362.4</v>
      </c>
      <c r="Y320" s="12">
        <f>'Wind 1MW'!Y320*Control!$C$9</f>
        <v>313.91999999999996</v>
      </c>
      <c r="Z320" s="12">
        <f>'Wind 1MW'!Z320*Control!$C$9</f>
        <v>254.24000000000007</v>
      </c>
      <c r="AB320" s="7">
        <f t="shared" si="4"/>
        <v>15171.199999999999</v>
      </c>
    </row>
    <row r="321" spans="2:28" x14ac:dyDescent="0.2">
      <c r="B321" s="6">
        <v>44515</v>
      </c>
      <c r="C321" s="12">
        <f>'Wind 1MW'!C321*Control!$C$9</f>
        <v>281.60000000000002</v>
      </c>
      <c r="D321" s="12">
        <f>'Wind 1MW'!D321*Control!$C$9</f>
        <v>362.4</v>
      </c>
      <c r="E321" s="12">
        <f>'Wind 1MW'!E321*Control!$C$9</f>
        <v>380.8</v>
      </c>
      <c r="F321" s="12">
        <f>'Wind 1MW'!F321*Control!$C$9</f>
        <v>330.08</v>
      </c>
      <c r="G321" s="12">
        <f>'Wind 1MW'!G321*Control!$C$9</f>
        <v>297.76</v>
      </c>
      <c r="H321" s="12">
        <f>'Wind 1MW'!H321*Control!$C$9</f>
        <v>362.4</v>
      </c>
      <c r="I321" s="12">
        <f>'Wind 1MW'!I321*Control!$C$9</f>
        <v>346.23999999999995</v>
      </c>
      <c r="J321" s="12">
        <f>'Wind 1MW'!J321*Control!$C$9</f>
        <v>281.60000000000002</v>
      </c>
      <c r="K321" s="12">
        <f>'Wind 1MW'!K321*Control!$C$9</f>
        <v>254.24000000000007</v>
      </c>
      <c r="L321" s="12">
        <f>'Wind 1MW'!L321*Control!$C$9</f>
        <v>240.56000000000003</v>
      </c>
      <c r="M321" s="12">
        <f>'Wind 1MW'!M321*Control!$C$9</f>
        <v>178.64000000000001</v>
      </c>
      <c r="N321" s="12">
        <f>'Wind 1MW'!N321*Control!$C$9</f>
        <v>146</v>
      </c>
      <c r="O321" s="12">
        <f>'Wind 1MW'!O321*Control!$C$9</f>
        <v>167.12</v>
      </c>
      <c r="P321" s="12">
        <f>'Wind 1MW'!P321*Control!$C$9</f>
        <v>267.92000000000007</v>
      </c>
      <c r="Q321" s="12">
        <f>'Wind 1MW'!Q321*Control!$C$9</f>
        <v>346.23999999999995</v>
      </c>
      <c r="R321" s="12">
        <f>'Wind 1MW'!R321*Control!$C$9</f>
        <v>444.64</v>
      </c>
      <c r="S321" s="12">
        <f>'Wind 1MW'!S321*Control!$C$9</f>
        <v>560</v>
      </c>
      <c r="T321" s="12">
        <f>'Wind 1MW'!T321*Control!$C$9</f>
        <v>602.72</v>
      </c>
      <c r="U321" s="12">
        <f>'Wind 1MW'!U321*Control!$C$9</f>
        <v>633.28</v>
      </c>
      <c r="V321" s="12">
        <f>'Wind 1MW'!V321*Control!$C$9</f>
        <v>690.4</v>
      </c>
      <c r="W321" s="12">
        <f>'Wind 1MW'!W321*Control!$C$9</f>
        <v>708.48</v>
      </c>
      <c r="X321" s="12">
        <f>'Wind 1MW'!X321*Control!$C$9</f>
        <v>690.4</v>
      </c>
      <c r="Y321" s="12">
        <f>'Wind 1MW'!Y321*Control!$C$9</f>
        <v>690.4</v>
      </c>
      <c r="Z321" s="12">
        <f>'Wind 1MW'!Z321*Control!$C$9</f>
        <v>804.16000000000008</v>
      </c>
      <c r="AB321" s="7">
        <f t="shared" si="4"/>
        <v>10068.079999999998</v>
      </c>
    </row>
    <row r="322" spans="2:28" x14ac:dyDescent="0.2">
      <c r="B322" s="6">
        <v>44516</v>
      </c>
      <c r="C322" s="12">
        <f>'Wind 1MW'!C322*Control!$C$9</f>
        <v>876.4799999999999</v>
      </c>
      <c r="D322" s="12">
        <f>'Wind 1MW'!D322*Control!$C$9</f>
        <v>892.31999999999994</v>
      </c>
      <c r="E322" s="12">
        <f>'Wind 1MW'!E322*Control!$C$9</f>
        <v>939.28</v>
      </c>
      <c r="F322" s="12">
        <f>'Wind 1MW'!F322*Control!$C$9</f>
        <v>971.28</v>
      </c>
      <c r="G322" s="12">
        <f>'Wind 1MW'!G322*Control!$C$9</f>
        <v>993.76</v>
      </c>
      <c r="H322" s="12">
        <f>'Wind 1MW'!H322*Control!$C$9</f>
        <v>1011.36</v>
      </c>
      <c r="I322" s="12">
        <f>'Wind 1MW'!I322*Control!$C$9</f>
        <v>1012</v>
      </c>
      <c r="J322" s="12">
        <f>'Wind 1MW'!J322*Control!$C$9</f>
        <v>1012</v>
      </c>
      <c r="K322" s="12">
        <f>'Wind 1MW'!K322*Control!$C$9</f>
        <v>1012</v>
      </c>
      <c r="L322" s="12">
        <f>'Wind 1MW'!L322*Control!$C$9</f>
        <v>1012</v>
      </c>
      <c r="M322" s="12">
        <f>'Wind 1MW'!M322*Control!$C$9</f>
        <v>1012</v>
      </c>
      <c r="N322" s="12">
        <f>'Wind 1MW'!N322*Control!$C$9</f>
        <v>1012</v>
      </c>
      <c r="O322" s="12">
        <f>'Wind 1MW'!O322*Control!$C$9</f>
        <v>1012</v>
      </c>
      <c r="P322" s="12">
        <f>'Wind 1MW'!P322*Control!$C$9</f>
        <v>1012</v>
      </c>
      <c r="Q322" s="12">
        <f>'Wind 1MW'!Q322*Control!$C$9</f>
        <v>1012</v>
      </c>
      <c r="R322" s="12">
        <f>'Wind 1MW'!R322*Control!$C$9</f>
        <v>1011.36</v>
      </c>
      <c r="S322" s="12">
        <f>'Wind 1MW'!S322*Control!$C$9</f>
        <v>1011.36</v>
      </c>
      <c r="T322" s="12">
        <f>'Wind 1MW'!T322*Control!$C$9</f>
        <v>1005.6</v>
      </c>
      <c r="U322" s="12">
        <f>'Wind 1MW'!U322*Control!$C$9</f>
        <v>966.4</v>
      </c>
      <c r="V322" s="12">
        <f>'Wind 1MW'!V322*Control!$C$9</f>
        <v>990.8</v>
      </c>
      <c r="W322" s="12">
        <f>'Wind 1MW'!W322*Control!$C$9</f>
        <v>1006.8800000000001</v>
      </c>
      <c r="X322" s="12">
        <f>'Wind 1MW'!X322*Control!$C$9</f>
        <v>1006.8800000000001</v>
      </c>
      <c r="Y322" s="12">
        <f>'Wind 1MW'!Y322*Control!$C$9</f>
        <v>1006.8800000000001</v>
      </c>
      <c r="Z322" s="12">
        <f>'Wind 1MW'!Z322*Control!$C$9</f>
        <v>1006.8800000000001</v>
      </c>
      <c r="AB322" s="7">
        <f t="shared" si="4"/>
        <v>23805.520000000004</v>
      </c>
    </row>
    <row r="323" spans="2:28" x14ac:dyDescent="0.2">
      <c r="B323" s="6">
        <v>44517</v>
      </c>
      <c r="C323" s="12">
        <f>'Wind 1MW'!C323*Control!$C$9</f>
        <v>1006.8800000000001</v>
      </c>
      <c r="D323" s="12">
        <f>'Wind 1MW'!D323*Control!$C$9</f>
        <v>1006.8800000000001</v>
      </c>
      <c r="E323" s="12">
        <f>'Wind 1MW'!E323*Control!$C$9</f>
        <v>1006.8800000000001</v>
      </c>
      <c r="F323" s="12">
        <f>'Wind 1MW'!F323*Control!$C$9</f>
        <v>1006.8800000000001</v>
      </c>
      <c r="G323" s="12">
        <f>'Wind 1MW'!G323*Control!$C$9</f>
        <v>1006.72</v>
      </c>
      <c r="H323" s="12">
        <f>'Wind 1MW'!H323*Control!$C$9</f>
        <v>1006.72</v>
      </c>
      <c r="I323" s="12">
        <f>'Wind 1MW'!I323*Control!$C$9</f>
        <v>1006.8800000000001</v>
      </c>
      <c r="J323" s="12">
        <f>'Wind 1MW'!J323*Control!$C$9</f>
        <v>994.88000000000011</v>
      </c>
      <c r="K323" s="12">
        <f>'Wind 1MW'!K323*Control!$C$9</f>
        <v>990.8</v>
      </c>
      <c r="L323" s="12">
        <f>'Wind 1MW'!L323*Control!$C$9</f>
        <v>994.88000000000011</v>
      </c>
      <c r="M323" s="12">
        <f>'Wind 1MW'!M323*Control!$C$9</f>
        <v>994.88000000000011</v>
      </c>
      <c r="N323" s="12">
        <f>'Wind 1MW'!N323*Control!$C$9</f>
        <v>1005.6</v>
      </c>
      <c r="O323" s="12">
        <f>'Wind 1MW'!O323*Control!$C$9</f>
        <v>1011.2</v>
      </c>
      <c r="P323" s="12">
        <f>'Wind 1MW'!P323*Control!$C$9</f>
        <v>1011.36</v>
      </c>
      <c r="Q323" s="12">
        <f>'Wind 1MW'!Q323*Control!$C$9</f>
        <v>1011.36</v>
      </c>
      <c r="R323" s="12">
        <f>'Wind 1MW'!R323*Control!$C$9</f>
        <v>994.88000000000011</v>
      </c>
      <c r="S323" s="12">
        <f>'Wind 1MW'!S323*Control!$C$9</f>
        <v>966.4</v>
      </c>
      <c r="T323" s="12">
        <f>'Wind 1MW'!T323*Control!$C$9</f>
        <v>791.68000000000006</v>
      </c>
      <c r="U323" s="12">
        <f>'Wind 1MW'!U323*Control!$C$9</f>
        <v>620.79999999999995</v>
      </c>
      <c r="V323" s="12">
        <f>'Wind 1MW'!V323*Control!$C$9</f>
        <v>602.72</v>
      </c>
      <c r="W323" s="12">
        <f>'Wind 1MW'!W323*Control!$C$9</f>
        <v>669.6</v>
      </c>
      <c r="X323" s="12">
        <f>'Wind 1MW'!X323*Control!$C$9</f>
        <v>669.6</v>
      </c>
      <c r="Y323" s="12">
        <f>'Wind 1MW'!Y323*Control!$C$9</f>
        <v>804.16000000000008</v>
      </c>
      <c r="Z323" s="12">
        <f>'Wind 1MW'!Z323*Control!$C$9</f>
        <v>1006.8800000000001</v>
      </c>
      <c r="AB323" s="7">
        <f t="shared" si="4"/>
        <v>22189.520000000004</v>
      </c>
    </row>
    <row r="324" spans="2:28" x14ac:dyDescent="0.2">
      <c r="B324" s="6">
        <v>44518</v>
      </c>
      <c r="C324" s="12">
        <f>'Wind 1MW'!C324*Control!$C$9</f>
        <v>1012</v>
      </c>
      <c r="D324" s="12">
        <f>'Wind 1MW'!D324*Control!$C$9</f>
        <v>1012</v>
      </c>
      <c r="E324" s="12">
        <f>'Wind 1MW'!E324*Control!$C$9</f>
        <v>1012</v>
      </c>
      <c r="F324" s="12">
        <f>'Wind 1MW'!F324*Control!$C$9</f>
        <v>1012</v>
      </c>
      <c r="G324" s="12">
        <f>'Wind 1MW'!G324*Control!$C$9</f>
        <v>1012</v>
      </c>
      <c r="H324" s="12">
        <f>'Wind 1MW'!H324*Control!$C$9</f>
        <v>1012</v>
      </c>
      <c r="I324" s="12">
        <f>'Wind 1MW'!I324*Control!$C$9</f>
        <v>1012</v>
      </c>
      <c r="J324" s="12">
        <f>'Wind 1MW'!J324*Control!$C$9</f>
        <v>1012</v>
      </c>
      <c r="K324" s="12">
        <f>'Wind 1MW'!K324*Control!$C$9</f>
        <v>1012</v>
      </c>
      <c r="L324" s="12">
        <f>'Wind 1MW'!L324*Control!$C$9</f>
        <v>1012</v>
      </c>
      <c r="M324" s="12">
        <f>'Wind 1MW'!M324*Control!$C$9</f>
        <v>1012</v>
      </c>
      <c r="N324" s="12">
        <f>'Wind 1MW'!N324*Control!$C$9</f>
        <v>1012</v>
      </c>
      <c r="O324" s="12">
        <f>'Wind 1MW'!O324*Control!$C$9</f>
        <v>1012</v>
      </c>
      <c r="P324" s="12">
        <f>'Wind 1MW'!P324*Control!$C$9</f>
        <v>1012</v>
      </c>
      <c r="Q324" s="12">
        <f>'Wind 1MW'!Q324*Control!$C$9</f>
        <v>1012</v>
      </c>
      <c r="R324" s="12">
        <f>'Wind 1MW'!R324*Control!$C$9</f>
        <v>1012</v>
      </c>
      <c r="S324" s="12">
        <f>'Wind 1MW'!S324*Control!$C$9</f>
        <v>1012</v>
      </c>
      <c r="T324" s="12">
        <f>'Wind 1MW'!T324*Control!$C$9</f>
        <v>1012</v>
      </c>
      <c r="U324" s="12">
        <f>'Wind 1MW'!U324*Control!$C$9</f>
        <v>1012</v>
      </c>
      <c r="V324" s="12">
        <f>'Wind 1MW'!V324*Control!$C$9</f>
        <v>1012</v>
      </c>
      <c r="W324" s="12">
        <f>'Wind 1MW'!W324*Control!$C$9</f>
        <v>1012</v>
      </c>
      <c r="X324" s="12">
        <f>'Wind 1MW'!X324*Control!$C$9</f>
        <v>1012</v>
      </c>
      <c r="Y324" s="12">
        <f>'Wind 1MW'!Y324*Control!$C$9</f>
        <v>1012</v>
      </c>
      <c r="Z324" s="12">
        <f>'Wind 1MW'!Z324*Control!$C$9</f>
        <v>1012</v>
      </c>
      <c r="AB324" s="7">
        <f t="shared" ref="AB324:AB367" si="5">SUM(C324:Z324)</f>
        <v>24288</v>
      </c>
    </row>
    <row r="325" spans="2:28" x14ac:dyDescent="0.2">
      <c r="B325" s="6">
        <v>44519</v>
      </c>
      <c r="C325" s="12">
        <f>'Wind 1MW'!C325*Control!$C$9</f>
        <v>1012</v>
      </c>
      <c r="D325" s="12">
        <f>'Wind 1MW'!D325*Control!$C$9</f>
        <v>1012</v>
      </c>
      <c r="E325" s="12">
        <f>'Wind 1MW'!E325*Control!$C$9</f>
        <v>1012</v>
      </c>
      <c r="F325" s="12">
        <f>'Wind 1MW'!F325*Control!$C$9</f>
        <v>1012</v>
      </c>
      <c r="G325" s="12">
        <f>'Wind 1MW'!G325*Control!$C$9</f>
        <v>1012</v>
      </c>
      <c r="H325" s="12">
        <f>'Wind 1MW'!H325*Control!$C$9</f>
        <v>1012</v>
      </c>
      <c r="I325" s="12">
        <f>'Wind 1MW'!I325*Control!$C$9</f>
        <v>1012</v>
      </c>
      <c r="J325" s="12">
        <f>'Wind 1MW'!J325*Control!$C$9</f>
        <v>1012</v>
      </c>
      <c r="K325" s="12">
        <f>'Wind 1MW'!K325*Control!$C$9</f>
        <v>995.04000000000019</v>
      </c>
      <c r="L325" s="12">
        <f>'Wind 1MW'!L325*Control!$C$9</f>
        <v>939.28</v>
      </c>
      <c r="M325" s="12">
        <f>'Wind 1MW'!M325*Control!$C$9</f>
        <v>966.4</v>
      </c>
      <c r="N325" s="12">
        <f>'Wind 1MW'!N325*Control!$C$9</f>
        <v>975.36</v>
      </c>
      <c r="O325" s="12">
        <f>'Wind 1MW'!O325*Control!$C$9</f>
        <v>1006.8800000000001</v>
      </c>
      <c r="P325" s="12">
        <f>'Wind 1MW'!P325*Control!$C$9</f>
        <v>1011.36</v>
      </c>
      <c r="Q325" s="12">
        <f>'Wind 1MW'!Q325*Control!$C$9</f>
        <v>1012</v>
      </c>
      <c r="R325" s="12">
        <f>'Wind 1MW'!R325*Control!$C$9</f>
        <v>1012</v>
      </c>
      <c r="S325" s="12">
        <f>'Wind 1MW'!S325*Control!$C$9</f>
        <v>1012</v>
      </c>
      <c r="T325" s="12">
        <f>'Wind 1MW'!T325*Control!$C$9</f>
        <v>1012</v>
      </c>
      <c r="U325" s="12">
        <f>'Wind 1MW'!U325*Control!$C$9</f>
        <v>1012</v>
      </c>
      <c r="V325" s="12">
        <f>'Wind 1MW'!V325*Control!$C$9</f>
        <v>1012</v>
      </c>
      <c r="W325" s="12">
        <f>'Wind 1MW'!W325*Control!$C$9</f>
        <v>1012</v>
      </c>
      <c r="X325" s="12">
        <f>'Wind 1MW'!X325*Control!$C$9</f>
        <v>1012</v>
      </c>
      <c r="Y325" s="12">
        <f>'Wind 1MW'!Y325*Control!$C$9</f>
        <v>1012</v>
      </c>
      <c r="Z325" s="12">
        <f>'Wind 1MW'!Z325*Control!$C$9</f>
        <v>1012</v>
      </c>
      <c r="AB325" s="7">
        <f t="shared" si="5"/>
        <v>24110.320000000003</v>
      </c>
    </row>
    <row r="326" spans="2:28" x14ac:dyDescent="0.2">
      <c r="B326" s="6">
        <v>44520</v>
      </c>
      <c r="C326" s="12">
        <f>'Wind 1MW'!C326*Control!$C$9</f>
        <v>1012</v>
      </c>
      <c r="D326" s="12">
        <f>'Wind 1MW'!D326*Control!$C$9</f>
        <v>1011.36</v>
      </c>
      <c r="E326" s="12">
        <f>'Wind 1MW'!E326*Control!$C$9</f>
        <v>1011.36</v>
      </c>
      <c r="F326" s="12">
        <f>'Wind 1MW'!F326*Control!$C$9</f>
        <v>1011.36</v>
      </c>
      <c r="G326" s="12">
        <f>'Wind 1MW'!G326*Control!$C$9</f>
        <v>1012</v>
      </c>
      <c r="H326" s="12">
        <f>'Wind 1MW'!H326*Control!$C$9</f>
        <v>1011.36</v>
      </c>
      <c r="I326" s="12">
        <f>'Wind 1MW'!I326*Control!$C$9</f>
        <v>966.4</v>
      </c>
      <c r="J326" s="12">
        <f>'Wind 1MW'!J326*Control!$C$9</f>
        <v>812.16000000000008</v>
      </c>
      <c r="K326" s="12">
        <f>'Wind 1MW'!K326*Control!$C$9</f>
        <v>791.68000000000006</v>
      </c>
      <c r="L326" s="12">
        <f>'Wind 1MW'!L326*Control!$C$9</f>
        <v>728.96</v>
      </c>
      <c r="M326" s="12">
        <f>'Wind 1MW'!M326*Control!$C$9</f>
        <v>812.16000000000008</v>
      </c>
      <c r="N326" s="12">
        <f>'Wind 1MW'!N326*Control!$C$9</f>
        <v>975.5200000000001</v>
      </c>
      <c r="O326" s="12">
        <f>'Wind 1MW'!O326*Control!$C$9</f>
        <v>1011.36</v>
      </c>
      <c r="P326" s="12">
        <f>'Wind 1MW'!P326*Control!$C$9</f>
        <v>1012</v>
      </c>
      <c r="Q326" s="12">
        <f>'Wind 1MW'!Q326*Control!$C$9</f>
        <v>1012</v>
      </c>
      <c r="R326" s="12">
        <f>'Wind 1MW'!R326*Control!$C$9</f>
        <v>1012</v>
      </c>
      <c r="S326" s="12">
        <f>'Wind 1MW'!S326*Control!$C$9</f>
        <v>1012</v>
      </c>
      <c r="T326" s="12">
        <f>'Wind 1MW'!T326*Control!$C$9</f>
        <v>1012</v>
      </c>
      <c r="U326" s="12">
        <f>'Wind 1MW'!U326*Control!$C$9</f>
        <v>1012</v>
      </c>
      <c r="V326" s="12">
        <f>'Wind 1MW'!V326*Control!$C$9</f>
        <v>1012</v>
      </c>
      <c r="W326" s="12">
        <f>'Wind 1MW'!W326*Control!$C$9</f>
        <v>1012</v>
      </c>
      <c r="X326" s="12">
        <f>'Wind 1MW'!X326*Control!$C$9</f>
        <v>1012</v>
      </c>
      <c r="Y326" s="12">
        <f>'Wind 1MW'!Y326*Control!$C$9</f>
        <v>1012</v>
      </c>
      <c r="Z326" s="12">
        <f>'Wind 1MW'!Z326*Control!$C$9</f>
        <v>1012</v>
      </c>
      <c r="AB326" s="7">
        <f t="shared" si="5"/>
        <v>23299.68</v>
      </c>
    </row>
    <row r="327" spans="2:28" x14ac:dyDescent="0.2">
      <c r="B327" s="6">
        <v>44521</v>
      </c>
      <c r="C327" s="12">
        <f>'Wind 1MW'!C327*Control!$C$9</f>
        <v>1012</v>
      </c>
      <c r="D327" s="12">
        <f>'Wind 1MW'!D327*Control!$C$9</f>
        <v>1012</v>
      </c>
      <c r="E327" s="12">
        <f>'Wind 1MW'!E327*Control!$C$9</f>
        <v>1012</v>
      </c>
      <c r="F327" s="12">
        <f>'Wind 1MW'!F327*Control!$C$9</f>
        <v>1011.36</v>
      </c>
      <c r="G327" s="12">
        <f>'Wind 1MW'!G327*Control!$C$9</f>
        <v>1011.36</v>
      </c>
      <c r="H327" s="12">
        <f>'Wind 1MW'!H327*Control!$C$9</f>
        <v>1006.8800000000001</v>
      </c>
      <c r="I327" s="12">
        <f>'Wind 1MW'!I327*Control!$C$9</f>
        <v>1006.8800000000001</v>
      </c>
      <c r="J327" s="12">
        <f>'Wind 1MW'!J327*Control!$C$9</f>
        <v>995.04000000000019</v>
      </c>
      <c r="K327" s="12">
        <f>'Wind 1MW'!K327*Control!$C$9</f>
        <v>994.88000000000011</v>
      </c>
      <c r="L327" s="12">
        <f>'Wind 1MW'!L327*Control!$C$9</f>
        <v>993.76</v>
      </c>
      <c r="M327" s="12">
        <f>'Wind 1MW'!M327*Control!$C$9</f>
        <v>995.04000000000019</v>
      </c>
      <c r="N327" s="12">
        <f>'Wind 1MW'!N327*Control!$C$9</f>
        <v>975.5200000000001</v>
      </c>
      <c r="O327" s="12">
        <f>'Wind 1MW'!O327*Control!$C$9</f>
        <v>966.4</v>
      </c>
      <c r="P327" s="12">
        <f>'Wind 1MW'!P327*Control!$C$9</f>
        <v>884.4799999999999</v>
      </c>
      <c r="Q327" s="12">
        <f>'Wind 1MW'!Q327*Control!$C$9</f>
        <v>812.16000000000008</v>
      </c>
      <c r="R327" s="12">
        <f>'Wind 1MW'!R327*Control!$C$9</f>
        <v>728.96</v>
      </c>
      <c r="S327" s="12">
        <f>'Wind 1MW'!S327*Control!$C$9</f>
        <v>708.48</v>
      </c>
      <c r="T327" s="12">
        <f>'Wind 1MW'!T327*Control!$C$9</f>
        <v>669.6</v>
      </c>
      <c r="U327" s="12">
        <f>'Wind 1MW'!U327*Control!$C$9</f>
        <v>633.28</v>
      </c>
      <c r="V327" s="12">
        <f>'Wind 1MW'!V327*Control!$C$9</f>
        <v>620.79999999999995</v>
      </c>
      <c r="W327" s="12">
        <f>'Wind 1MW'!W327*Control!$C$9</f>
        <v>602.72</v>
      </c>
      <c r="X327" s="12">
        <f>'Wind 1MW'!X327*Control!$C$9</f>
        <v>602.72</v>
      </c>
      <c r="Y327" s="12">
        <f>'Wind 1MW'!Y327*Control!$C$9</f>
        <v>560</v>
      </c>
      <c r="Z327" s="12">
        <f>'Wind 1MW'!Z327*Control!$C$9</f>
        <v>620.79999999999995</v>
      </c>
      <c r="AB327" s="7">
        <f t="shared" si="5"/>
        <v>20437.12</v>
      </c>
    </row>
    <row r="328" spans="2:28" x14ac:dyDescent="0.2">
      <c r="B328" s="6">
        <v>44522</v>
      </c>
      <c r="C328" s="12">
        <f>'Wind 1MW'!C328*Control!$C$9</f>
        <v>791.68000000000006</v>
      </c>
      <c r="D328" s="12">
        <f>'Wind 1MW'!D328*Control!$C$9</f>
        <v>817.04000000000008</v>
      </c>
      <c r="E328" s="12">
        <f>'Wind 1MW'!E328*Control!$C$9</f>
        <v>884.4799999999999</v>
      </c>
      <c r="F328" s="12">
        <f>'Wind 1MW'!F328*Control!$C$9</f>
        <v>934.4</v>
      </c>
      <c r="G328" s="12">
        <f>'Wind 1MW'!G328*Control!$C$9</f>
        <v>966.4</v>
      </c>
      <c r="H328" s="12">
        <f>'Wind 1MW'!H328*Control!$C$9</f>
        <v>971.28</v>
      </c>
      <c r="I328" s="12">
        <f>'Wind 1MW'!I328*Control!$C$9</f>
        <v>975.36</v>
      </c>
      <c r="J328" s="12">
        <f>'Wind 1MW'!J328*Control!$C$9</f>
        <v>975.36</v>
      </c>
      <c r="K328" s="12">
        <f>'Wind 1MW'!K328*Control!$C$9</f>
        <v>974.24</v>
      </c>
      <c r="L328" s="12">
        <f>'Wind 1MW'!L328*Control!$C$9</f>
        <v>971.28</v>
      </c>
      <c r="M328" s="12">
        <f>'Wind 1MW'!M328*Control!$C$9</f>
        <v>939.28</v>
      </c>
      <c r="N328" s="12">
        <f>'Wind 1MW'!N328*Control!$C$9</f>
        <v>974.24</v>
      </c>
      <c r="O328" s="12">
        <f>'Wind 1MW'!O328*Control!$C$9</f>
        <v>975.36</v>
      </c>
      <c r="P328" s="12">
        <f>'Wind 1MW'!P328*Control!$C$9</f>
        <v>974.24</v>
      </c>
      <c r="Q328" s="12">
        <f>'Wind 1MW'!Q328*Control!$C$9</f>
        <v>974.24</v>
      </c>
      <c r="R328" s="12">
        <f>'Wind 1MW'!R328*Control!$C$9</f>
        <v>975.36</v>
      </c>
      <c r="S328" s="12">
        <f>'Wind 1MW'!S328*Control!$C$9</f>
        <v>975.5200000000001</v>
      </c>
      <c r="T328" s="12">
        <f>'Wind 1MW'!T328*Control!$C$9</f>
        <v>974.24</v>
      </c>
      <c r="U328" s="12">
        <f>'Wind 1MW'!U328*Control!$C$9</f>
        <v>966.4</v>
      </c>
      <c r="V328" s="12">
        <f>'Wind 1MW'!V328*Control!$C$9</f>
        <v>934.4</v>
      </c>
      <c r="W328" s="12">
        <f>'Wind 1MW'!W328*Control!$C$9</f>
        <v>939.28</v>
      </c>
      <c r="X328" s="12">
        <f>'Wind 1MW'!X328*Control!$C$9</f>
        <v>892.31999999999994</v>
      </c>
      <c r="Y328" s="12">
        <f>'Wind 1MW'!Y328*Control!$C$9</f>
        <v>876.4799999999999</v>
      </c>
      <c r="Z328" s="12">
        <f>'Wind 1MW'!Z328*Control!$C$9</f>
        <v>876.4799999999999</v>
      </c>
      <c r="AB328" s="7">
        <f t="shared" si="5"/>
        <v>22509.360000000004</v>
      </c>
    </row>
    <row r="329" spans="2:28" x14ac:dyDescent="0.2">
      <c r="B329" s="6">
        <v>44523</v>
      </c>
      <c r="C329" s="12">
        <f>'Wind 1MW'!C329*Control!$C$9</f>
        <v>876.4799999999999</v>
      </c>
      <c r="D329" s="12">
        <f>'Wind 1MW'!D329*Control!$C$9</f>
        <v>876.4799999999999</v>
      </c>
      <c r="E329" s="12">
        <f>'Wind 1MW'!E329*Control!$C$9</f>
        <v>884.4799999999999</v>
      </c>
      <c r="F329" s="12">
        <f>'Wind 1MW'!F329*Control!$C$9</f>
        <v>934.4</v>
      </c>
      <c r="G329" s="12">
        <f>'Wind 1MW'!G329*Control!$C$9</f>
        <v>934.4</v>
      </c>
      <c r="H329" s="12">
        <f>'Wind 1MW'!H329*Control!$C$9</f>
        <v>892.31999999999994</v>
      </c>
      <c r="I329" s="12">
        <f>'Wind 1MW'!I329*Control!$C$9</f>
        <v>934.4</v>
      </c>
      <c r="J329" s="12">
        <f>'Wind 1MW'!J329*Control!$C$9</f>
        <v>942.24</v>
      </c>
      <c r="K329" s="12">
        <f>'Wind 1MW'!K329*Control!$C$9</f>
        <v>884.4799999999999</v>
      </c>
      <c r="L329" s="12">
        <f>'Wind 1MW'!L329*Control!$C$9</f>
        <v>942.24</v>
      </c>
      <c r="M329" s="12">
        <f>'Wind 1MW'!M329*Control!$C$9</f>
        <v>966.4</v>
      </c>
      <c r="N329" s="12">
        <f>'Wind 1MW'!N329*Control!$C$9</f>
        <v>939.28</v>
      </c>
      <c r="O329" s="12">
        <f>'Wind 1MW'!O329*Control!$C$9</f>
        <v>974.24</v>
      </c>
      <c r="P329" s="12">
        <f>'Wind 1MW'!P329*Control!$C$9</f>
        <v>975.5200000000001</v>
      </c>
      <c r="Q329" s="12">
        <f>'Wind 1MW'!Q329*Control!$C$9</f>
        <v>994.88000000000011</v>
      </c>
      <c r="R329" s="12">
        <f>'Wind 1MW'!R329*Control!$C$9</f>
        <v>995.04000000000019</v>
      </c>
      <c r="S329" s="12">
        <f>'Wind 1MW'!S329*Control!$C$9</f>
        <v>1005.6</v>
      </c>
      <c r="T329" s="12">
        <f>'Wind 1MW'!T329*Control!$C$9</f>
        <v>1006.72</v>
      </c>
      <c r="U329" s="12">
        <f>'Wind 1MW'!U329*Control!$C$9</f>
        <v>1005.6</v>
      </c>
      <c r="V329" s="12">
        <f>'Wind 1MW'!V329*Control!$C$9</f>
        <v>995.04000000000019</v>
      </c>
      <c r="W329" s="12">
        <f>'Wind 1MW'!W329*Control!$C$9</f>
        <v>993.76</v>
      </c>
      <c r="X329" s="12">
        <f>'Wind 1MW'!X329*Control!$C$9</f>
        <v>995.04000000000019</v>
      </c>
      <c r="Y329" s="12">
        <f>'Wind 1MW'!Y329*Control!$C$9</f>
        <v>1006.8800000000001</v>
      </c>
      <c r="Z329" s="12">
        <f>'Wind 1MW'!Z329*Control!$C$9</f>
        <v>1011.36</v>
      </c>
      <c r="AB329" s="7">
        <f t="shared" si="5"/>
        <v>22967.279999999999</v>
      </c>
    </row>
    <row r="330" spans="2:28" x14ac:dyDescent="0.2">
      <c r="B330" s="6">
        <v>44524</v>
      </c>
      <c r="C330" s="12">
        <f>'Wind 1MW'!C330*Control!$C$9</f>
        <v>1011.36</v>
      </c>
      <c r="D330" s="12">
        <f>'Wind 1MW'!D330*Control!$C$9</f>
        <v>1012</v>
      </c>
      <c r="E330" s="12">
        <f>'Wind 1MW'!E330*Control!$C$9</f>
        <v>995.04000000000019</v>
      </c>
      <c r="F330" s="12">
        <f>'Wind 1MW'!F330*Control!$C$9</f>
        <v>993.76</v>
      </c>
      <c r="G330" s="12">
        <f>'Wind 1MW'!G330*Control!$C$9</f>
        <v>993.76</v>
      </c>
      <c r="H330" s="12">
        <f>'Wind 1MW'!H330*Control!$C$9</f>
        <v>926.4</v>
      </c>
      <c r="I330" s="12">
        <f>'Wind 1MW'!I330*Control!$C$9</f>
        <v>804.16000000000008</v>
      </c>
      <c r="J330" s="12">
        <f>'Wind 1MW'!J330*Control!$C$9</f>
        <v>804.16000000000008</v>
      </c>
      <c r="K330" s="12">
        <f>'Wind 1MW'!K330*Control!$C$9</f>
        <v>817.04000000000008</v>
      </c>
      <c r="L330" s="12">
        <f>'Wind 1MW'!L330*Control!$C$9</f>
        <v>876.4799999999999</v>
      </c>
      <c r="M330" s="12">
        <f>'Wind 1MW'!M330*Control!$C$9</f>
        <v>884.4799999999999</v>
      </c>
      <c r="N330" s="12">
        <f>'Wind 1MW'!N330*Control!$C$9</f>
        <v>889.3599999999999</v>
      </c>
      <c r="O330" s="12">
        <f>'Wind 1MW'!O330*Control!$C$9</f>
        <v>934.4</v>
      </c>
      <c r="P330" s="12">
        <f>'Wind 1MW'!P330*Control!$C$9</f>
        <v>971.28</v>
      </c>
      <c r="Q330" s="12">
        <f>'Wind 1MW'!Q330*Control!$C$9</f>
        <v>990.8</v>
      </c>
      <c r="R330" s="12">
        <f>'Wind 1MW'!R330*Control!$C$9</f>
        <v>1006.8800000000001</v>
      </c>
      <c r="S330" s="12">
        <f>'Wind 1MW'!S330*Control!$C$9</f>
        <v>1011.36</v>
      </c>
      <c r="T330" s="12">
        <f>'Wind 1MW'!T330*Control!$C$9</f>
        <v>1012</v>
      </c>
      <c r="U330" s="12">
        <f>'Wind 1MW'!U330*Control!$C$9</f>
        <v>1012</v>
      </c>
      <c r="V330" s="12">
        <f>'Wind 1MW'!V330*Control!$C$9</f>
        <v>1012</v>
      </c>
      <c r="W330" s="12">
        <f>'Wind 1MW'!W330*Control!$C$9</f>
        <v>1012</v>
      </c>
      <c r="X330" s="12">
        <f>'Wind 1MW'!X330*Control!$C$9</f>
        <v>1012</v>
      </c>
      <c r="Y330" s="12">
        <f>'Wind 1MW'!Y330*Control!$C$9</f>
        <v>1012</v>
      </c>
      <c r="Z330" s="12">
        <f>'Wind 1MW'!Z330*Control!$C$9</f>
        <v>1012</v>
      </c>
      <c r="AB330" s="7">
        <f t="shared" si="5"/>
        <v>23006.720000000001</v>
      </c>
    </row>
    <row r="331" spans="2:28" x14ac:dyDescent="0.2">
      <c r="B331" s="6">
        <v>44525</v>
      </c>
      <c r="C331" s="12">
        <f>'Wind 1MW'!C331*Control!$C$9</f>
        <v>1012</v>
      </c>
      <c r="D331" s="12">
        <f>'Wind 1MW'!D331*Control!$C$9</f>
        <v>1012</v>
      </c>
      <c r="E331" s="12">
        <f>'Wind 1MW'!E331*Control!$C$9</f>
        <v>1012</v>
      </c>
      <c r="F331" s="12">
        <f>'Wind 1MW'!F331*Control!$C$9</f>
        <v>1012</v>
      </c>
      <c r="G331" s="12">
        <f>'Wind 1MW'!G331*Control!$C$9</f>
        <v>1012</v>
      </c>
      <c r="H331" s="12">
        <f>'Wind 1MW'!H331*Control!$C$9</f>
        <v>1012</v>
      </c>
      <c r="I331" s="12">
        <f>'Wind 1MW'!I331*Control!$C$9</f>
        <v>1005.6</v>
      </c>
      <c r="J331" s="12">
        <f>'Wind 1MW'!J331*Control!$C$9</f>
        <v>975.36</v>
      </c>
      <c r="K331" s="12">
        <f>'Wind 1MW'!K331*Control!$C$9</f>
        <v>934.4</v>
      </c>
      <c r="L331" s="12">
        <f>'Wind 1MW'!L331*Control!$C$9</f>
        <v>817.04000000000008</v>
      </c>
      <c r="M331" s="12">
        <f>'Wind 1MW'!M331*Control!$C$9</f>
        <v>728.96</v>
      </c>
      <c r="N331" s="12">
        <f>'Wind 1MW'!N331*Control!$C$9</f>
        <v>791.68000000000006</v>
      </c>
      <c r="O331" s="12">
        <f>'Wind 1MW'!O331*Control!$C$9</f>
        <v>876.4799999999999</v>
      </c>
      <c r="P331" s="12">
        <f>'Wind 1MW'!P331*Control!$C$9</f>
        <v>876.4799999999999</v>
      </c>
      <c r="Q331" s="12">
        <f>'Wind 1MW'!Q331*Control!$C$9</f>
        <v>876.4799999999999</v>
      </c>
      <c r="R331" s="12">
        <f>'Wind 1MW'!R331*Control!$C$9</f>
        <v>817.04000000000008</v>
      </c>
      <c r="S331" s="12">
        <f>'Wind 1MW'!S331*Control!$C$9</f>
        <v>812.16000000000008</v>
      </c>
      <c r="T331" s="12">
        <f>'Wind 1MW'!T331*Control!$C$9</f>
        <v>934.4</v>
      </c>
      <c r="U331" s="12">
        <f>'Wind 1MW'!U331*Control!$C$9</f>
        <v>995.04000000000019</v>
      </c>
      <c r="V331" s="12">
        <f>'Wind 1MW'!V331*Control!$C$9</f>
        <v>1011.2</v>
      </c>
      <c r="W331" s="12">
        <f>'Wind 1MW'!W331*Control!$C$9</f>
        <v>1011.2</v>
      </c>
      <c r="X331" s="12">
        <f>'Wind 1MW'!X331*Control!$C$9</f>
        <v>1005.6</v>
      </c>
      <c r="Y331" s="12">
        <f>'Wind 1MW'!Y331*Control!$C$9</f>
        <v>1005.6</v>
      </c>
      <c r="Z331" s="12">
        <f>'Wind 1MW'!Z331*Control!$C$9</f>
        <v>1011.36</v>
      </c>
      <c r="AB331" s="7">
        <f t="shared" si="5"/>
        <v>22558.080000000002</v>
      </c>
    </row>
    <row r="332" spans="2:28" x14ac:dyDescent="0.2">
      <c r="B332" s="6">
        <v>44526</v>
      </c>
      <c r="C332" s="12">
        <f>'Wind 1MW'!C332*Control!$C$9</f>
        <v>1012</v>
      </c>
      <c r="D332" s="12">
        <f>'Wind 1MW'!D332*Control!$C$9</f>
        <v>1012</v>
      </c>
      <c r="E332" s="12">
        <f>'Wind 1MW'!E332*Control!$C$9</f>
        <v>1012</v>
      </c>
      <c r="F332" s="12">
        <f>'Wind 1MW'!F332*Control!$C$9</f>
        <v>1012</v>
      </c>
      <c r="G332" s="12">
        <f>'Wind 1MW'!G332*Control!$C$9</f>
        <v>1012</v>
      </c>
      <c r="H332" s="12">
        <f>'Wind 1MW'!H332*Control!$C$9</f>
        <v>1012</v>
      </c>
      <c r="I332" s="12">
        <f>'Wind 1MW'!I332*Control!$C$9</f>
        <v>1012</v>
      </c>
      <c r="J332" s="12">
        <f>'Wind 1MW'!J332*Control!$C$9</f>
        <v>1012</v>
      </c>
      <c r="K332" s="12">
        <f>'Wind 1MW'!K332*Control!$C$9</f>
        <v>1012</v>
      </c>
      <c r="L332" s="12">
        <f>'Wind 1MW'!L332*Control!$C$9</f>
        <v>1012</v>
      </c>
      <c r="M332" s="12">
        <f>'Wind 1MW'!M332*Control!$C$9</f>
        <v>1012</v>
      </c>
      <c r="N332" s="12">
        <f>'Wind 1MW'!N332*Control!$C$9</f>
        <v>1012</v>
      </c>
      <c r="O332" s="12">
        <f>'Wind 1MW'!O332*Control!$C$9</f>
        <v>0</v>
      </c>
      <c r="P332" s="12">
        <f>'Wind 1MW'!P332*Control!$C$9</f>
        <v>0</v>
      </c>
      <c r="Q332" s="12">
        <f>'Wind 1MW'!Q332*Control!$C$9</f>
        <v>0</v>
      </c>
      <c r="R332" s="12">
        <f>'Wind 1MW'!R332*Control!$C$9</f>
        <v>0</v>
      </c>
      <c r="S332" s="12">
        <f>'Wind 1MW'!S332*Control!$C$9</f>
        <v>0</v>
      </c>
      <c r="T332" s="12">
        <f>'Wind 1MW'!T332*Control!$C$9</f>
        <v>0</v>
      </c>
      <c r="U332" s="12">
        <f>'Wind 1MW'!U332*Control!$C$9</f>
        <v>0</v>
      </c>
      <c r="V332" s="12">
        <f>'Wind 1MW'!V332*Control!$C$9</f>
        <v>0</v>
      </c>
      <c r="W332" s="12">
        <f>'Wind 1MW'!W332*Control!$C$9</f>
        <v>0</v>
      </c>
      <c r="X332" s="12">
        <f>'Wind 1MW'!X332*Control!$C$9</f>
        <v>0</v>
      </c>
      <c r="Y332" s="12">
        <f>'Wind 1MW'!Y332*Control!$C$9</f>
        <v>1012</v>
      </c>
      <c r="Z332" s="12">
        <f>'Wind 1MW'!Z332*Control!$C$9</f>
        <v>1012</v>
      </c>
      <c r="AB332" s="7">
        <f t="shared" si="5"/>
        <v>14168</v>
      </c>
    </row>
    <row r="333" spans="2:28" x14ac:dyDescent="0.2">
      <c r="B333" s="6">
        <v>44527</v>
      </c>
      <c r="C333" s="12">
        <f>'Wind 1MW'!C333*Control!$C$9</f>
        <v>1012</v>
      </c>
      <c r="D333" s="12">
        <f>'Wind 1MW'!D333*Control!$C$9</f>
        <v>1012</v>
      </c>
      <c r="E333" s="12">
        <f>'Wind 1MW'!E333*Control!$C$9</f>
        <v>1012</v>
      </c>
      <c r="F333" s="12">
        <f>'Wind 1MW'!F333*Control!$C$9</f>
        <v>1012</v>
      </c>
      <c r="G333" s="12">
        <f>'Wind 1MW'!G333*Control!$C$9</f>
        <v>1012</v>
      </c>
      <c r="H333" s="12">
        <f>'Wind 1MW'!H333*Control!$C$9</f>
        <v>1012</v>
      </c>
      <c r="I333" s="12">
        <f>'Wind 1MW'!I333*Control!$C$9</f>
        <v>1012</v>
      </c>
      <c r="J333" s="12">
        <f>'Wind 1MW'!J333*Control!$C$9</f>
        <v>1012</v>
      </c>
      <c r="K333" s="12">
        <f>'Wind 1MW'!K333*Control!$C$9</f>
        <v>1012</v>
      </c>
      <c r="L333" s="12">
        <f>'Wind 1MW'!L333*Control!$C$9</f>
        <v>1012</v>
      </c>
      <c r="M333" s="12">
        <f>'Wind 1MW'!M333*Control!$C$9</f>
        <v>1012</v>
      </c>
      <c r="N333" s="12">
        <f>'Wind 1MW'!N333*Control!$C$9</f>
        <v>1012</v>
      </c>
      <c r="O333" s="12">
        <f>'Wind 1MW'!O333*Control!$C$9</f>
        <v>1011.36</v>
      </c>
      <c r="P333" s="12">
        <f>'Wind 1MW'!P333*Control!$C$9</f>
        <v>1006.8800000000001</v>
      </c>
      <c r="Q333" s="12">
        <f>'Wind 1MW'!Q333*Control!$C$9</f>
        <v>995.04000000000019</v>
      </c>
      <c r="R333" s="12">
        <f>'Wind 1MW'!R333*Control!$C$9</f>
        <v>990.8</v>
      </c>
      <c r="S333" s="12">
        <f>'Wind 1MW'!S333*Control!$C$9</f>
        <v>975.5200000000001</v>
      </c>
      <c r="T333" s="12">
        <f>'Wind 1MW'!T333*Control!$C$9</f>
        <v>942.24</v>
      </c>
      <c r="U333" s="12">
        <f>'Wind 1MW'!U333*Control!$C$9</f>
        <v>892.31999999999994</v>
      </c>
      <c r="V333" s="12">
        <f>'Wind 1MW'!V333*Control!$C$9</f>
        <v>876.4799999999999</v>
      </c>
      <c r="W333" s="12">
        <f>'Wind 1MW'!W333*Control!$C$9</f>
        <v>804.16000000000008</v>
      </c>
      <c r="X333" s="12">
        <f>'Wind 1MW'!X333*Control!$C$9</f>
        <v>720.96</v>
      </c>
      <c r="Y333" s="12">
        <f>'Wind 1MW'!Y333*Control!$C$9</f>
        <v>620.79999999999995</v>
      </c>
      <c r="Z333" s="12">
        <f>'Wind 1MW'!Z333*Control!$C$9</f>
        <v>497.43999999999994</v>
      </c>
      <c r="AB333" s="7">
        <f t="shared" si="5"/>
        <v>22478</v>
      </c>
    </row>
    <row r="334" spans="2:28" x14ac:dyDescent="0.2">
      <c r="B334" s="6">
        <v>44528</v>
      </c>
      <c r="C334" s="12">
        <f>'Wind 1MW'!C334*Control!$C$9</f>
        <v>380.8</v>
      </c>
      <c r="D334" s="12">
        <f>'Wind 1MW'!D334*Control!$C$9</f>
        <v>267.92000000000007</v>
      </c>
      <c r="E334" s="12">
        <f>'Wind 1MW'!E334*Control!$C$9</f>
        <v>190.16000000000003</v>
      </c>
      <c r="F334" s="12">
        <f>'Wind 1MW'!F334*Control!$C$9</f>
        <v>167.12</v>
      </c>
      <c r="G334" s="12">
        <f>'Wind 1MW'!G334*Control!$C$9</f>
        <v>178.64000000000001</v>
      </c>
      <c r="H334" s="12">
        <f>'Wind 1MW'!H334*Control!$C$9</f>
        <v>190.16000000000003</v>
      </c>
      <c r="I334" s="12">
        <f>'Wind 1MW'!I334*Control!$C$9</f>
        <v>213.2</v>
      </c>
      <c r="J334" s="12">
        <f>'Wind 1MW'!J334*Control!$C$9</f>
        <v>297.76</v>
      </c>
      <c r="K334" s="12">
        <f>'Wind 1MW'!K334*Control!$C$9</f>
        <v>454.4</v>
      </c>
      <c r="L334" s="12">
        <f>'Wind 1MW'!L334*Control!$C$9</f>
        <v>560</v>
      </c>
      <c r="M334" s="12">
        <f>'Wind 1MW'!M334*Control!$C$9</f>
        <v>620.79999999999995</v>
      </c>
      <c r="N334" s="12">
        <f>'Wind 1MW'!N334*Control!$C$9</f>
        <v>669.6</v>
      </c>
      <c r="O334" s="12">
        <f>'Wind 1MW'!O334*Control!$C$9</f>
        <v>633.28</v>
      </c>
      <c r="P334" s="12">
        <f>'Wind 1MW'!P334*Control!$C$9</f>
        <v>581.91999999999996</v>
      </c>
      <c r="Q334" s="12">
        <f>'Wind 1MW'!Q334*Control!$C$9</f>
        <v>602.72</v>
      </c>
      <c r="R334" s="12">
        <f>'Wind 1MW'!R334*Control!$C$9</f>
        <v>581.91999999999996</v>
      </c>
      <c r="S334" s="12">
        <f>'Wind 1MW'!S334*Control!$C$9</f>
        <v>518.24</v>
      </c>
      <c r="T334" s="12">
        <f>'Wind 1MW'!T334*Control!$C$9</f>
        <v>401.91999999999996</v>
      </c>
      <c r="U334" s="12">
        <f>'Wind 1MW'!U334*Control!$C$9</f>
        <v>267.92000000000007</v>
      </c>
      <c r="V334" s="12">
        <f>'Wind 1MW'!V334*Control!$C$9</f>
        <v>155.6</v>
      </c>
      <c r="W334" s="12">
        <f>'Wind 1MW'!W334*Control!$C$9</f>
        <v>68.400000000000006</v>
      </c>
      <c r="X334" s="12">
        <f>'Wind 1MW'!X334*Control!$C$9</f>
        <v>15.12</v>
      </c>
      <c r="Y334" s="12">
        <f>'Wind 1MW'!Y334*Control!$C$9</f>
        <v>0</v>
      </c>
      <c r="Z334" s="12">
        <f>'Wind 1MW'!Z334*Control!$C$9</f>
        <v>15.12</v>
      </c>
      <c r="AB334" s="7">
        <f t="shared" si="5"/>
        <v>8032.72</v>
      </c>
    </row>
    <row r="335" spans="2:28" x14ac:dyDescent="0.2">
      <c r="B335" s="6">
        <v>44529</v>
      </c>
      <c r="C335" s="12">
        <f>'Wind 1MW'!C335*Control!$C$9</f>
        <v>48.720000000000006</v>
      </c>
      <c r="D335" s="12">
        <f>'Wind 1MW'!D335*Control!$C$9</f>
        <v>76.239999999999995</v>
      </c>
      <c r="E335" s="12">
        <f>'Wind 1MW'!E335*Control!$C$9</f>
        <v>107.6</v>
      </c>
      <c r="F335" s="12">
        <f>'Wind 1MW'!F335*Control!$C$9</f>
        <v>146</v>
      </c>
      <c r="G335" s="12">
        <f>'Wind 1MW'!G335*Control!$C$9</f>
        <v>201.68</v>
      </c>
      <c r="H335" s="12">
        <f>'Wind 1MW'!H335*Control!$C$9</f>
        <v>297.76</v>
      </c>
      <c r="I335" s="12">
        <f>'Wind 1MW'!I335*Control!$C$9</f>
        <v>444.64</v>
      </c>
      <c r="J335" s="12">
        <f>'Wind 1MW'!J335*Control!$C$9</f>
        <v>633.28</v>
      </c>
      <c r="K335" s="12">
        <f>'Wind 1MW'!K335*Control!$C$9</f>
        <v>876.4799999999999</v>
      </c>
      <c r="L335" s="12">
        <f>'Wind 1MW'!L335*Control!$C$9</f>
        <v>975.5200000000001</v>
      </c>
      <c r="M335" s="12">
        <f>'Wind 1MW'!M335*Control!$C$9</f>
        <v>1006.8800000000001</v>
      </c>
      <c r="N335" s="12">
        <f>'Wind 1MW'!N335*Control!$C$9</f>
        <v>1012</v>
      </c>
      <c r="O335" s="12">
        <f>'Wind 1MW'!O335*Control!$C$9</f>
        <v>1012</v>
      </c>
      <c r="P335" s="12">
        <f>'Wind 1MW'!P335*Control!$C$9</f>
        <v>1012</v>
      </c>
      <c r="Q335" s="12">
        <f>'Wind 1MW'!Q335*Control!$C$9</f>
        <v>1012</v>
      </c>
      <c r="R335" s="12">
        <f>'Wind 1MW'!R335*Control!$C$9</f>
        <v>1012</v>
      </c>
      <c r="S335" s="12">
        <f>'Wind 1MW'!S335*Control!$C$9</f>
        <v>1012</v>
      </c>
      <c r="T335" s="12">
        <f>'Wind 1MW'!T335*Control!$C$9</f>
        <v>1012</v>
      </c>
      <c r="U335" s="12">
        <f>'Wind 1MW'!U335*Control!$C$9</f>
        <v>1012</v>
      </c>
      <c r="V335" s="12">
        <f>'Wind 1MW'!V335*Control!$C$9</f>
        <v>1011.2</v>
      </c>
      <c r="W335" s="12">
        <f>'Wind 1MW'!W335*Control!$C$9</f>
        <v>993.76</v>
      </c>
      <c r="X335" s="12">
        <f>'Wind 1MW'!X335*Control!$C$9</f>
        <v>939.28</v>
      </c>
      <c r="Y335" s="12">
        <f>'Wind 1MW'!Y335*Control!$C$9</f>
        <v>812.16000000000008</v>
      </c>
      <c r="Z335" s="12">
        <f>'Wind 1MW'!Z335*Control!$C$9</f>
        <v>791.68000000000006</v>
      </c>
      <c r="AB335" s="7">
        <f t="shared" si="5"/>
        <v>17458.88</v>
      </c>
    </row>
    <row r="336" spans="2:28" x14ac:dyDescent="0.2">
      <c r="B336" s="6">
        <v>44530</v>
      </c>
      <c r="C336" s="12">
        <f>'Wind 1MW'!C336*Control!$C$9</f>
        <v>720.96</v>
      </c>
      <c r="D336" s="12">
        <f>'Wind 1MW'!D336*Control!$C$9</f>
        <v>669.6</v>
      </c>
      <c r="E336" s="12">
        <f>'Wind 1MW'!E336*Control!$C$9</f>
        <v>690.4</v>
      </c>
      <c r="F336" s="12">
        <f>'Wind 1MW'!F336*Control!$C$9</f>
        <v>581.91999999999996</v>
      </c>
      <c r="G336" s="12">
        <f>'Wind 1MW'!G336*Control!$C$9</f>
        <v>454.4</v>
      </c>
      <c r="H336" s="12">
        <f>'Wind 1MW'!H336*Control!$C$9</f>
        <v>297.76</v>
      </c>
      <c r="I336" s="12">
        <f>'Wind 1MW'!I336*Control!$C$9</f>
        <v>107.6</v>
      </c>
      <c r="J336" s="12">
        <f>'Wind 1MW'!J336*Control!$C$9</f>
        <v>20.239999999999998</v>
      </c>
      <c r="K336" s="12">
        <f>'Wind 1MW'!K336*Control!$C$9</f>
        <v>0</v>
      </c>
      <c r="L336" s="12">
        <f>'Wind 1MW'!L336*Control!$C$9</f>
        <v>0</v>
      </c>
      <c r="M336" s="12">
        <f>'Wind 1MW'!M336*Control!$C$9</f>
        <v>0</v>
      </c>
      <c r="N336" s="12">
        <f>'Wind 1MW'!N336*Control!$C$9</f>
        <v>0</v>
      </c>
      <c r="O336" s="12">
        <f>'Wind 1MW'!O336*Control!$C$9</f>
        <v>0</v>
      </c>
      <c r="P336" s="12">
        <f>'Wind 1MW'!P336*Control!$C$9</f>
        <v>0</v>
      </c>
      <c r="Q336" s="12">
        <f>'Wind 1MW'!Q336*Control!$C$9</f>
        <v>0</v>
      </c>
      <c r="R336" s="12">
        <f>'Wind 1MW'!R336*Control!$C$9</f>
        <v>0</v>
      </c>
      <c r="S336" s="12">
        <f>'Wind 1MW'!S336*Control!$C$9</f>
        <v>0</v>
      </c>
      <c r="T336" s="12">
        <f>'Wind 1MW'!T336*Control!$C$9</f>
        <v>0</v>
      </c>
      <c r="U336" s="12">
        <f>'Wind 1MW'!U336*Control!$C$9</f>
        <v>0</v>
      </c>
      <c r="V336" s="12">
        <f>'Wind 1MW'!V336*Control!$C$9</f>
        <v>20.239999999999998</v>
      </c>
      <c r="W336" s="12">
        <f>'Wind 1MW'!W336*Control!$C$9</f>
        <v>35.6</v>
      </c>
      <c r="X336" s="12">
        <f>'Wind 1MW'!X336*Control!$C$9</f>
        <v>84.08</v>
      </c>
      <c r="Y336" s="12">
        <f>'Wind 1MW'!Y336*Control!$C$9</f>
        <v>201.68</v>
      </c>
      <c r="Z336" s="12">
        <f>'Wind 1MW'!Z336*Control!$C$9</f>
        <v>380.8</v>
      </c>
      <c r="AB336" s="7">
        <f t="shared" si="5"/>
        <v>4265.2799999999988</v>
      </c>
    </row>
    <row r="337" spans="2:28" x14ac:dyDescent="0.2">
      <c r="B337" s="6">
        <v>44531</v>
      </c>
      <c r="C337" s="12">
        <f>'Wind 1MW'!C337*Control!$C$9</f>
        <v>560</v>
      </c>
      <c r="D337" s="12">
        <f>'Wind 1MW'!D337*Control!$C$9</f>
        <v>690.4</v>
      </c>
      <c r="E337" s="12">
        <f>'Wind 1MW'!E337*Control!$C$9</f>
        <v>817.04000000000008</v>
      </c>
      <c r="F337" s="12">
        <f>'Wind 1MW'!F337*Control!$C$9</f>
        <v>939.28</v>
      </c>
      <c r="G337" s="12">
        <f>'Wind 1MW'!G337*Control!$C$9</f>
        <v>975.36</v>
      </c>
      <c r="H337" s="12">
        <f>'Wind 1MW'!H337*Control!$C$9</f>
        <v>993.76</v>
      </c>
      <c r="I337" s="12">
        <f>'Wind 1MW'!I337*Control!$C$9</f>
        <v>995.04000000000019</v>
      </c>
      <c r="J337" s="12">
        <f>'Wind 1MW'!J337*Control!$C$9</f>
        <v>1006.8800000000001</v>
      </c>
      <c r="K337" s="12">
        <f>'Wind 1MW'!K337*Control!$C$9</f>
        <v>1005.6</v>
      </c>
      <c r="L337" s="12">
        <f>'Wind 1MW'!L337*Control!$C$9</f>
        <v>1005.6</v>
      </c>
      <c r="M337" s="12">
        <f>'Wind 1MW'!M337*Control!$C$9</f>
        <v>1006.8800000000001</v>
      </c>
      <c r="N337" s="12">
        <f>'Wind 1MW'!N337*Control!$C$9</f>
        <v>1011.2</v>
      </c>
      <c r="O337" s="12">
        <f>'Wind 1MW'!O337*Control!$C$9</f>
        <v>1011.36</v>
      </c>
      <c r="P337" s="12">
        <f>'Wind 1MW'!P337*Control!$C$9</f>
        <v>1011.36</v>
      </c>
      <c r="Q337" s="12">
        <f>'Wind 1MW'!Q337*Control!$C$9</f>
        <v>1012</v>
      </c>
      <c r="R337" s="12">
        <f>'Wind 1MW'!R337*Control!$C$9</f>
        <v>1012</v>
      </c>
      <c r="S337" s="12">
        <f>'Wind 1MW'!S337*Control!$C$9</f>
        <v>1012</v>
      </c>
      <c r="T337" s="12">
        <f>'Wind 1MW'!T337*Control!$C$9</f>
        <v>1012</v>
      </c>
      <c r="U337" s="12">
        <f>'Wind 1MW'!U337*Control!$C$9</f>
        <v>1012</v>
      </c>
      <c r="V337" s="12">
        <f>'Wind 1MW'!V337*Control!$C$9</f>
        <v>1012</v>
      </c>
      <c r="W337" s="12">
        <f>'Wind 1MW'!W337*Control!$C$9</f>
        <v>1012</v>
      </c>
      <c r="X337" s="12">
        <f>'Wind 1MW'!X337*Control!$C$9</f>
        <v>1012</v>
      </c>
      <c r="Y337" s="12">
        <f>'Wind 1MW'!Y337*Control!$C$9</f>
        <v>1012</v>
      </c>
      <c r="Z337" s="12">
        <f>'Wind 1MW'!Z337*Control!$C$9</f>
        <v>1012</v>
      </c>
      <c r="AB337" s="7">
        <f t="shared" si="5"/>
        <v>23149.760000000002</v>
      </c>
    </row>
    <row r="338" spans="2:28" x14ac:dyDescent="0.2">
      <c r="B338" s="6">
        <v>44532</v>
      </c>
      <c r="C338" s="12">
        <f>'Wind 1MW'!C338*Control!$C$9</f>
        <v>1012</v>
      </c>
      <c r="D338" s="12">
        <f>'Wind 1MW'!D338*Control!$C$9</f>
        <v>1012</v>
      </c>
      <c r="E338" s="12">
        <f>'Wind 1MW'!E338*Control!$C$9</f>
        <v>1012</v>
      </c>
      <c r="F338" s="12">
        <f>'Wind 1MW'!F338*Control!$C$9</f>
        <v>1012</v>
      </c>
      <c r="G338" s="12">
        <f>'Wind 1MW'!G338*Control!$C$9</f>
        <v>1012</v>
      </c>
      <c r="H338" s="12">
        <f>'Wind 1MW'!H338*Control!$C$9</f>
        <v>1012</v>
      </c>
      <c r="I338" s="12">
        <f>'Wind 1MW'!I338*Control!$C$9</f>
        <v>1006.8800000000001</v>
      </c>
      <c r="J338" s="12">
        <f>'Wind 1MW'!J338*Control!$C$9</f>
        <v>993.76</v>
      </c>
      <c r="K338" s="12">
        <f>'Wind 1MW'!K338*Control!$C$9</f>
        <v>942.24</v>
      </c>
      <c r="L338" s="12">
        <f>'Wind 1MW'!L338*Control!$C$9</f>
        <v>804.16000000000008</v>
      </c>
      <c r="M338" s="12">
        <f>'Wind 1MW'!M338*Control!$C$9</f>
        <v>518.24</v>
      </c>
      <c r="N338" s="12">
        <f>'Wind 1MW'!N338*Control!$C$9</f>
        <v>297.76</v>
      </c>
      <c r="O338" s="12">
        <f>'Wind 1MW'!O338*Control!$C$9</f>
        <v>226.88000000000002</v>
      </c>
      <c r="P338" s="12">
        <f>'Wind 1MW'!P338*Control!$C$9</f>
        <v>201.68</v>
      </c>
      <c r="Q338" s="12">
        <f>'Wind 1MW'!Q338*Control!$C$9</f>
        <v>226.88000000000002</v>
      </c>
      <c r="R338" s="12">
        <f>'Wind 1MW'!R338*Control!$C$9</f>
        <v>240.56000000000003</v>
      </c>
      <c r="S338" s="12">
        <f>'Wind 1MW'!S338*Control!$C$9</f>
        <v>240.56000000000003</v>
      </c>
      <c r="T338" s="12">
        <f>'Wind 1MW'!T338*Control!$C$9</f>
        <v>267.92000000000007</v>
      </c>
      <c r="U338" s="12">
        <f>'Wind 1MW'!U338*Control!$C$9</f>
        <v>254.24000000000007</v>
      </c>
      <c r="V338" s="12">
        <f>'Wind 1MW'!V338*Control!$C$9</f>
        <v>346.23999999999995</v>
      </c>
      <c r="W338" s="12">
        <f>'Wind 1MW'!W338*Control!$C$9</f>
        <v>475.52</v>
      </c>
      <c r="X338" s="12">
        <f>'Wind 1MW'!X338*Control!$C$9</f>
        <v>669.6</v>
      </c>
      <c r="Y338" s="12">
        <f>'Wind 1MW'!Y338*Control!$C$9</f>
        <v>812.16000000000008</v>
      </c>
      <c r="Z338" s="12">
        <f>'Wind 1MW'!Z338*Control!$C$9</f>
        <v>971.28</v>
      </c>
      <c r="AB338" s="7">
        <f t="shared" si="5"/>
        <v>15568.56</v>
      </c>
    </row>
    <row r="339" spans="2:28" x14ac:dyDescent="0.2">
      <c r="B339" s="6">
        <v>44533</v>
      </c>
      <c r="C339" s="12">
        <f>'Wind 1MW'!C339*Control!$C$9</f>
        <v>942.24</v>
      </c>
      <c r="D339" s="12">
        <f>'Wind 1MW'!D339*Control!$C$9</f>
        <v>971.28</v>
      </c>
      <c r="E339" s="12">
        <f>'Wind 1MW'!E339*Control!$C$9</f>
        <v>995.04000000000019</v>
      </c>
      <c r="F339" s="12">
        <f>'Wind 1MW'!F339*Control!$C$9</f>
        <v>1011.36</v>
      </c>
      <c r="G339" s="12">
        <f>'Wind 1MW'!G339*Control!$C$9</f>
        <v>1011.36</v>
      </c>
      <c r="H339" s="12">
        <f>'Wind 1MW'!H339*Control!$C$9</f>
        <v>1006.72</v>
      </c>
      <c r="I339" s="12">
        <f>'Wind 1MW'!I339*Control!$C$9</f>
        <v>995.04000000000019</v>
      </c>
      <c r="J339" s="12">
        <f>'Wind 1MW'!J339*Control!$C$9</f>
        <v>1006.8800000000001</v>
      </c>
      <c r="K339" s="12">
        <f>'Wind 1MW'!K339*Control!$C$9</f>
        <v>1006.8800000000001</v>
      </c>
      <c r="L339" s="12">
        <f>'Wind 1MW'!L339*Control!$C$9</f>
        <v>1011.36</v>
      </c>
      <c r="M339" s="12">
        <f>'Wind 1MW'!M339*Control!$C$9</f>
        <v>1011.36</v>
      </c>
      <c r="N339" s="12">
        <f>'Wind 1MW'!N339*Control!$C$9</f>
        <v>1011.36</v>
      </c>
      <c r="O339" s="12">
        <f>'Wind 1MW'!O339*Control!$C$9</f>
        <v>995.04000000000019</v>
      </c>
      <c r="P339" s="12">
        <f>'Wind 1MW'!P339*Control!$C$9</f>
        <v>942.24</v>
      </c>
      <c r="Q339" s="12">
        <f>'Wind 1MW'!Q339*Control!$C$9</f>
        <v>876.4799999999999</v>
      </c>
      <c r="R339" s="12">
        <f>'Wind 1MW'!R339*Control!$C$9</f>
        <v>690.4</v>
      </c>
      <c r="S339" s="12">
        <f>'Wind 1MW'!S339*Control!$C$9</f>
        <v>497.43999999999994</v>
      </c>
      <c r="T339" s="12">
        <f>'Wind 1MW'!T339*Control!$C$9</f>
        <v>401.91999999999996</v>
      </c>
      <c r="U339" s="12">
        <f>'Wind 1MW'!U339*Control!$C$9</f>
        <v>346.23999999999995</v>
      </c>
      <c r="V339" s="12">
        <f>'Wind 1MW'!V339*Control!$C$9</f>
        <v>190.16000000000003</v>
      </c>
      <c r="W339" s="12">
        <f>'Wind 1MW'!W339*Control!$C$9</f>
        <v>136.4</v>
      </c>
      <c r="X339" s="12">
        <f>'Wind 1MW'!X339*Control!$C$9</f>
        <v>201.68</v>
      </c>
      <c r="Y339" s="12">
        <f>'Wind 1MW'!Y339*Control!$C$9</f>
        <v>240.56000000000003</v>
      </c>
      <c r="Z339" s="12">
        <f>'Wind 1MW'!Z339*Control!$C$9</f>
        <v>190.16000000000003</v>
      </c>
      <c r="AB339" s="7">
        <f t="shared" si="5"/>
        <v>17689.600000000006</v>
      </c>
    </row>
    <row r="340" spans="2:28" x14ac:dyDescent="0.2">
      <c r="B340" s="6">
        <v>44534</v>
      </c>
      <c r="C340" s="12">
        <f>'Wind 1MW'!C340*Control!$C$9</f>
        <v>107.6</v>
      </c>
      <c r="D340" s="12">
        <f>'Wind 1MW'!D340*Control!$C$9</f>
        <v>99.759999999999991</v>
      </c>
      <c r="E340" s="12">
        <f>'Wind 1MW'!E340*Control!$C$9</f>
        <v>84.08</v>
      </c>
      <c r="F340" s="12">
        <f>'Wind 1MW'!F340*Control!$C$9</f>
        <v>42.160000000000004</v>
      </c>
      <c r="G340" s="12">
        <f>'Wind 1MW'!G340*Control!$C$9</f>
        <v>30.479999999999997</v>
      </c>
      <c r="H340" s="12">
        <f>'Wind 1MW'!H340*Control!$C$9</f>
        <v>55.280000000000008</v>
      </c>
      <c r="I340" s="12">
        <f>'Wind 1MW'!I340*Control!$C$9</f>
        <v>117.2</v>
      </c>
      <c r="J340" s="12">
        <f>'Wind 1MW'!J340*Control!$C$9</f>
        <v>240.56000000000003</v>
      </c>
      <c r="K340" s="12">
        <f>'Wind 1MW'!K340*Control!$C$9</f>
        <v>401.91999999999996</v>
      </c>
      <c r="L340" s="12">
        <f>'Wind 1MW'!L340*Control!$C$9</f>
        <v>728.96</v>
      </c>
      <c r="M340" s="12">
        <f>'Wind 1MW'!M340*Control!$C$9</f>
        <v>990.8</v>
      </c>
      <c r="N340" s="12">
        <f>'Wind 1MW'!N340*Control!$C$9</f>
        <v>1012</v>
      </c>
      <c r="O340" s="12">
        <f>'Wind 1MW'!O340*Control!$C$9</f>
        <v>1012</v>
      </c>
      <c r="P340" s="12">
        <f>'Wind 1MW'!P340*Control!$C$9</f>
        <v>1012</v>
      </c>
      <c r="Q340" s="12">
        <f>'Wind 1MW'!Q340*Control!$C$9</f>
        <v>1012</v>
      </c>
      <c r="R340" s="12">
        <f>'Wind 1MW'!R340*Control!$C$9</f>
        <v>1012</v>
      </c>
      <c r="S340" s="12">
        <f>'Wind 1MW'!S340*Control!$C$9</f>
        <v>1012</v>
      </c>
      <c r="T340" s="12">
        <f>'Wind 1MW'!T340*Control!$C$9</f>
        <v>1012</v>
      </c>
      <c r="U340" s="12">
        <f>'Wind 1MW'!U340*Control!$C$9</f>
        <v>1012</v>
      </c>
      <c r="V340" s="12">
        <f>'Wind 1MW'!V340*Control!$C$9</f>
        <v>1012</v>
      </c>
      <c r="W340" s="12">
        <f>'Wind 1MW'!W340*Control!$C$9</f>
        <v>1012</v>
      </c>
      <c r="X340" s="12">
        <f>'Wind 1MW'!X340*Control!$C$9</f>
        <v>1012</v>
      </c>
      <c r="Y340" s="12">
        <f>'Wind 1MW'!Y340*Control!$C$9</f>
        <v>1012</v>
      </c>
      <c r="Z340" s="12">
        <f>'Wind 1MW'!Z340*Control!$C$9</f>
        <v>1012</v>
      </c>
      <c r="AB340" s="7">
        <f t="shared" si="5"/>
        <v>16054.8</v>
      </c>
    </row>
    <row r="341" spans="2:28" x14ac:dyDescent="0.2">
      <c r="B341" s="6">
        <v>44535</v>
      </c>
      <c r="C341" s="12">
        <f>'Wind 1MW'!C341*Control!$C$9</f>
        <v>1012</v>
      </c>
      <c r="D341" s="12">
        <f>'Wind 1MW'!D341*Control!$C$9</f>
        <v>1012</v>
      </c>
      <c r="E341" s="12">
        <f>'Wind 1MW'!E341*Control!$C$9</f>
        <v>1012</v>
      </c>
      <c r="F341" s="12">
        <f>'Wind 1MW'!F341*Control!$C$9</f>
        <v>1012</v>
      </c>
      <c r="G341" s="12">
        <f>'Wind 1MW'!G341*Control!$C$9</f>
        <v>1012</v>
      </c>
      <c r="H341" s="12">
        <f>'Wind 1MW'!H341*Control!$C$9</f>
        <v>1012</v>
      </c>
      <c r="I341" s="12">
        <f>'Wind 1MW'!I341*Control!$C$9</f>
        <v>1011.36</v>
      </c>
      <c r="J341" s="12">
        <f>'Wind 1MW'!J341*Control!$C$9</f>
        <v>995.04000000000019</v>
      </c>
      <c r="K341" s="12">
        <f>'Wind 1MW'!K341*Control!$C$9</f>
        <v>974.24</v>
      </c>
      <c r="L341" s="12">
        <f>'Wind 1MW'!L341*Control!$C$9</f>
        <v>926.4</v>
      </c>
      <c r="M341" s="12">
        <f>'Wind 1MW'!M341*Control!$C$9</f>
        <v>804.16000000000008</v>
      </c>
      <c r="N341" s="12">
        <f>'Wind 1MW'!N341*Control!$C$9</f>
        <v>620.79999999999995</v>
      </c>
      <c r="O341" s="12">
        <f>'Wind 1MW'!O341*Control!$C$9</f>
        <v>444.64</v>
      </c>
      <c r="P341" s="12">
        <f>'Wind 1MW'!P341*Control!$C$9</f>
        <v>313.91999999999996</v>
      </c>
      <c r="Q341" s="12">
        <f>'Wind 1MW'!Q341*Control!$C$9</f>
        <v>254.24000000000007</v>
      </c>
      <c r="R341" s="12">
        <f>'Wind 1MW'!R341*Control!$C$9</f>
        <v>167.12</v>
      </c>
      <c r="S341" s="12">
        <f>'Wind 1MW'!S341*Control!$C$9</f>
        <v>76.239999999999995</v>
      </c>
      <c r="T341" s="12">
        <f>'Wind 1MW'!T341*Control!$C$9</f>
        <v>0</v>
      </c>
      <c r="U341" s="12">
        <f>'Wind 1MW'!U341*Control!$C$9</f>
        <v>0</v>
      </c>
      <c r="V341" s="12">
        <f>'Wind 1MW'!V341*Control!$C$9</f>
        <v>0</v>
      </c>
      <c r="W341" s="12">
        <f>'Wind 1MW'!W341*Control!$C$9</f>
        <v>20.239999999999998</v>
      </c>
      <c r="X341" s="12">
        <f>'Wind 1MW'!X341*Control!$C$9</f>
        <v>126.8</v>
      </c>
      <c r="Y341" s="12">
        <f>'Wind 1MW'!Y341*Control!$C$9</f>
        <v>297.76</v>
      </c>
      <c r="Z341" s="12">
        <f>'Wind 1MW'!Z341*Control!$C$9</f>
        <v>536.31999999999994</v>
      </c>
      <c r="AB341" s="7">
        <f t="shared" si="5"/>
        <v>13641.279999999997</v>
      </c>
    </row>
    <row r="342" spans="2:28" x14ac:dyDescent="0.2">
      <c r="B342" s="6">
        <v>44536</v>
      </c>
      <c r="C342" s="12">
        <f>'Wind 1MW'!C342*Control!$C$9</f>
        <v>728.96</v>
      </c>
      <c r="D342" s="12">
        <f>'Wind 1MW'!D342*Control!$C$9</f>
        <v>876.4799999999999</v>
      </c>
      <c r="E342" s="12">
        <f>'Wind 1MW'!E342*Control!$C$9</f>
        <v>966.4</v>
      </c>
      <c r="F342" s="12">
        <f>'Wind 1MW'!F342*Control!$C$9</f>
        <v>990.8</v>
      </c>
      <c r="G342" s="12">
        <f>'Wind 1MW'!G342*Control!$C$9</f>
        <v>1006.8800000000001</v>
      </c>
      <c r="H342" s="12">
        <f>'Wind 1MW'!H342*Control!$C$9</f>
        <v>1012</v>
      </c>
      <c r="I342" s="12">
        <f>'Wind 1MW'!I342*Control!$C$9</f>
        <v>1012</v>
      </c>
      <c r="J342" s="12">
        <f>'Wind 1MW'!J342*Control!$C$9</f>
        <v>1012</v>
      </c>
      <c r="K342" s="12">
        <f>'Wind 1MW'!K342*Control!$C$9</f>
        <v>1012</v>
      </c>
      <c r="L342" s="12">
        <f>'Wind 1MW'!L342*Control!$C$9</f>
        <v>1012</v>
      </c>
      <c r="M342" s="12">
        <f>'Wind 1MW'!M342*Control!$C$9</f>
        <v>1006.72</v>
      </c>
      <c r="N342" s="12">
        <f>'Wind 1MW'!N342*Control!$C$9</f>
        <v>971.28</v>
      </c>
      <c r="O342" s="12">
        <f>'Wind 1MW'!O342*Control!$C$9</f>
        <v>876.4799999999999</v>
      </c>
      <c r="P342" s="12">
        <f>'Wind 1MW'!P342*Control!$C$9</f>
        <v>876.4799999999999</v>
      </c>
      <c r="Q342" s="12">
        <f>'Wind 1MW'!Q342*Control!$C$9</f>
        <v>817.04000000000008</v>
      </c>
      <c r="R342" s="12">
        <f>'Wind 1MW'!R342*Control!$C$9</f>
        <v>817.04000000000008</v>
      </c>
      <c r="S342" s="12">
        <f>'Wind 1MW'!S342*Control!$C$9</f>
        <v>876.4799999999999</v>
      </c>
      <c r="T342" s="12">
        <f>'Wind 1MW'!T342*Control!$C$9</f>
        <v>889.3599999999999</v>
      </c>
      <c r="U342" s="12">
        <f>'Wind 1MW'!U342*Control!$C$9</f>
        <v>942.24</v>
      </c>
      <c r="V342" s="12">
        <f>'Wind 1MW'!V342*Control!$C$9</f>
        <v>971.28</v>
      </c>
      <c r="W342" s="12">
        <f>'Wind 1MW'!W342*Control!$C$9</f>
        <v>994.88000000000011</v>
      </c>
      <c r="X342" s="12">
        <f>'Wind 1MW'!X342*Control!$C$9</f>
        <v>1006.72</v>
      </c>
      <c r="Y342" s="12">
        <f>'Wind 1MW'!Y342*Control!$C$9</f>
        <v>995.04000000000019</v>
      </c>
      <c r="Z342" s="12">
        <f>'Wind 1MW'!Z342*Control!$C$9</f>
        <v>990.8</v>
      </c>
      <c r="AB342" s="7">
        <f t="shared" si="5"/>
        <v>22661.360000000004</v>
      </c>
    </row>
    <row r="343" spans="2:28" x14ac:dyDescent="0.2">
      <c r="B343" s="6">
        <v>44537</v>
      </c>
      <c r="C343" s="12">
        <f>'Wind 1MW'!C343*Control!$C$9</f>
        <v>975.36</v>
      </c>
      <c r="D343" s="12">
        <f>'Wind 1MW'!D343*Control!$C$9</f>
        <v>966.4</v>
      </c>
      <c r="E343" s="12">
        <f>'Wind 1MW'!E343*Control!$C$9</f>
        <v>892.31999999999994</v>
      </c>
      <c r="F343" s="12">
        <f>'Wind 1MW'!F343*Control!$C$9</f>
        <v>804.16000000000008</v>
      </c>
      <c r="G343" s="12">
        <f>'Wind 1MW'!G343*Control!$C$9</f>
        <v>581.91999999999996</v>
      </c>
      <c r="H343" s="12">
        <f>'Wind 1MW'!H343*Control!$C$9</f>
        <v>362.4</v>
      </c>
      <c r="I343" s="12">
        <f>'Wind 1MW'!I343*Control!$C$9</f>
        <v>146</v>
      </c>
      <c r="J343" s="12">
        <f>'Wind 1MW'!J343*Control!$C$9</f>
        <v>20.239999999999998</v>
      </c>
      <c r="K343" s="12">
        <f>'Wind 1MW'!K343*Control!$C$9</f>
        <v>35.6</v>
      </c>
      <c r="L343" s="12">
        <f>'Wind 1MW'!L343*Control!$C$9</f>
        <v>201.68</v>
      </c>
      <c r="M343" s="12">
        <f>'Wind 1MW'!M343*Control!$C$9</f>
        <v>423.84</v>
      </c>
      <c r="N343" s="12">
        <f>'Wind 1MW'!N343*Control!$C$9</f>
        <v>690.4</v>
      </c>
      <c r="O343" s="12">
        <f>'Wind 1MW'!O343*Control!$C$9</f>
        <v>884.4799999999999</v>
      </c>
      <c r="P343" s="12">
        <f>'Wind 1MW'!P343*Control!$C$9</f>
        <v>975.5200000000001</v>
      </c>
      <c r="Q343" s="12">
        <f>'Wind 1MW'!Q343*Control!$C$9</f>
        <v>1011.36</v>
      </c>
      <c r="R343" s="12">
        <f>'Wind 1MW'!R343*Control!$C$9</f>
        <v>1012</v>
      </c>
      <c r="S343" s="12">
        <f>'Wind 1MW'!S343*Control!$C$9</f>
        <v>1012</v>
      </c>
      <c r="T343" s="12">
        <f>'Wind 1MW'!T343*Control!$C$9</f>
        <v>1012</v>
      </c>
      <c r="U343" s="12">
        <f>'Wind 1MW'!U343*Control!$C$9</f>
        <v>1012</v>
      </c>
      <c r="V343" s="12">
        <f>'Wind 1MW'!V343*Control!$C$9</f>
        <v>1012</v>
      </c>
      <c r="W343" s="12">
        <f>'Wind 1MW'!W343*Control!$C$9</f>
        <v>1012</v>
      </c>
      <c r="X343" s="12">
        <f>'Wind 1MW'!X343*Control!$C$9</f>
        <v>1012</v>
      </c>
      <c r="Y343" s="12">
        <f>'Wind 1MW'!Y343*Control!$C$9</f>
        <v>1012</v>
      </c>
      <c r="Z343" s="12">
        <f>'Wind 1MW'!Z343*Control!$C$9</f>
        <v>1012</v>
      </c>
      <c r="AB343" s="7">
        <f t="shared" si="5"/>
        <v>18079.68</v>
      </c>
    </row>
    <row r="344" spans="2:28" x14ac:dyDescent="0.2">
      <c r="B344" s="6">
        <v>44538</v>
      </c>
      <c r="C344" s="12">
        <f>'Wind 1MW'!C344*Control!$C$9</f>
        <v>1012</v>
      </c>
      <c r="D344" s="12">
        <f>'Wind 1MW'!D344*Control!$C$9</f>
        <v>1012</v>
      </c>
      <c r="E344" s="12">
        <f>'Wind 1MW'!E344*Control!$C$9</f>
        <v>1012</v>
      </c>
      <c r="F344" s="12">
        <f>'Wind 1MW'!F344*Control!$C$9</f>
        <v>1011.36</v>
      </c>
      <c r="G344" s="12">
        <f>'Wind 1MW'!G344*Control!$C$9</f>
        <v>993.76</v>
      </c>
      <c r="H344" s="12">
        <f>'Wind 1MW'!H344*Control!$C$9</f>
        <v>939.28</v>
      </c>
      <c r="I344" s="12">
        <f>'Wind 1MW'!I344*Control!$C$9</f>
        <v>974.24</v>
      </c>
      <c r="J344" s="12">
        <f>'Wind 1MW'!J344*Control!$C$9</f>
        <v>995.04000000000019</v>
      </c>
      <c r="K344" s="12">
        <f>'Wind 1MW'!K344*Control!$C$9</f>
        <v>995.04000000000019</v>
      </c>
      <c r="L344" s="12">
        <f>'Wind 1MW'!L344*Control!$C$9</f>
        <v>995.04000000000019</v>
      </c>
      <c r="M344" s="12">
        <f>'Wind 1MW'!M344*Control!$C$9</f>
        <v>975.5200000000001</v>
      </c>
      <c r="N344" s="12">
        <f>'Wind 1MW'!N344*Control!$C$9</f>
        <v>942.24</v>
      </c>
      <c r="O344" s="12">
        <f>'Wind 1MW'!O344*Control!$C$9</f>
        <v>884.4799999999999</v>
      </c>
      <c r="P344" s="12">
        <f>'Wind 1MW'!P344*Control!$C$9</f>
        <v>804.16000000000008</v>
      </c>
      <c r="Q344" s="12">
        <f>'Wind 1MW'!Q344*Control!$C$9</f>
        <v>708.48</v>
      </c>
      <c r="R344" s="12">
        <f>'Wind 1MW'!R344*Control!$C$9</f>
        <v>602.72</v>
      </c>
      <c r="S344" s="12">
        <f>'Wind 1MW'!S344*Control!$C$9</f>
        <v>454.4</v>
      </c>
      <c r="T344" s="12">
        <f>'Wind 1MW'!T344*Control!$C$9</f>
        <v>313.91999999999996</v>
      </c>
      <c r="U344" s="12">
        <f>'Wind 1MW'!U344*Control!$C$9</f>
        <v>226.88000000000002</v>
      </c>
      <c r="V344" s="12">
        <f>'Wind 1MW'!V344*Control!$C$9</f>
        <v>190.16000000000003</v>
      </c>
      <c r="W344" s="12">
        <f>'Wind 1MW'!W344*Control!$C$9</f>
        <v>178.64000000000001</v>
      </c>
      <c r="X344" s="12">
        <f>'Wind 1MW'!X344*Control!$C$9</f>
        <v>178.64000000000001</v>
      </c>
      <c r="Y344" s="12">
        <f>'Wind 1MW'!Y344*Control!$C$9</f>
        <v>190.16000000000003</v>
      </c>
      <c r="Z344" s="12">
        <f>'Wind 1MW'!Z344*Control!$C$9</f>
        <v>190.16000000000003</v>
      </c>
      <c r="AB344" s="7">
        <f t="shared" si="5"/>
        <v>16780.319999999996</v>
      </c>
    </row>
    <row r="345" spans="2:28" x14ac:dyDescent="0.2">
      <c r="B345" s="6">
        <v>44539</v>
      </c>
      <c r="C345" s="12">
        <f>'Wind 1MW'!C345*Control!$C$9</f>
        <v>167.12</v>
      </c>
      <c r="D345" s="12">
        <f>'Wind 1MW'!D345*Control!$C$9</f>
        <v>126.8</v>
      </c>
      <c r="E345" s="12">
        <f>'Wind 1MW'!E345*Control!$C$9</f>
        <v>136.4</v>
      </c>
      <c r="F345" s="12">
        <f>'Wind 1MW'!F345*Control!$C$9</f>
        <v>240.56000000000003</v>
      </c>
      <c r="G345" s="12">
        <f>'Wind 1MW'!G345*Control!$C$9</f>
        <v>346.23999999999995</v>
      </c>
      <c r="H345" s="12">
        <f>'Wind 1MW'!H345*Control!$C$9</f>
        <v>330.08</v>
      </c>
      <c r="I345" s="12">
        <f>'Wind 1MW'!I345*Control!$C$9</f>
        <v>254.24000000000007</v>
      </c>
      <c r="J345" s="12">
        <f>'Wind 1MW'!J345*Control!$C$9</f>
        <v>201.68</v>
      </c>
      <c r="K345" s="12">
        <f>'Wind 1MW'!K345*Control!$C$9</f>
        <v>190.16000000000003</v>
      </c>
      <c r="L345" s="12">
        <f>'Wind 1MW'!L345*Control!$C$9</f>
        <v>201.68</v>
      </c>
      <c r="M345" s="12">
        <f>'Wind 1MW'!M345*Control!$C$9</f>
        <v>213.2</v>
      </c>
      <c r="N345" s="12">
        <f>'Wind 1MW'!N345*Control!$C$9</f>
        <v>240.56000000000003</v>
      </c>
      <c r="O345" s="12">
        <f>'Wind 1MW'!O345*Control!$C$9</f>
        <v>281.60000000000002</v>
      </c>
      <c r="P345" s="12">
        <f>'Wind 1MW'!P345*Control!$C$9</f>
        <v>267.92000000000007</v>
      </c>
      <c r="Q345" s="12">
        <f>'Wind 1MW'!Q345*Control!$C$9</f>
        <v>267.92000000000007</v>
      </c>
      <c r="R345" s="12">
        <f>'Wind 1MW'!R345*Control!$C$9</f>
        <v>346.23999999999995</v>
      </c>
      <c r="S345" s="12">
        <f>'Wind 1MW'!S345*Control!$C$9</f>
        <v>475.52</v>
      </c>
      <c r="T345" s="12">
        <f>'Wind 1MW'!T345*Control!$C$9</f>
        <v>602.72</v>
      </c>
      <c r="U345" s="12">
        <f>'Wind 1MW'!U345*Control!$C$9</f>
        <v>720.96</v>
      </c>
      <c r="V345" s="12">
        <f>'Wind 1MW'!V345*Control!$C$9</f>
        <v>791.68000000000006</v>
      </c>
      <c r="W345" s="12">
        <f>'Wind 1MW'!W345*Control!$C$9</f>
        <v>728.96</v>
      </c>
      <c r="X345" s="12">
        <f>'Wind 1MW'!X345*Control!$C$9</f>
        <v>633.28</v>
      </c>
      <c r="Y345" s="12">
        <f>'Wind 1MW'!Y345*Control!$C$9</f>
        <v>620.79999999999995</v>
      </c>
      <c r="Z345" s="12">
        <f>'Wind 1MW'!Z345*Control!$C$9</f>
        <v>720.96</v>
      </c>
      <c r="AB345" s="7">
        <f t="shared" si="5"/>
        <v>9107.2799999999988</v>
      </c>
    </row>
    <row r="346" spans="2:28" x14ac:dyDescent="0.2">
      <c r="B346" s="6">
        <v>44540</v>
      </c>
      <c r="C346" s="12">
        <f>'Wind 1MW'!C346*Control!$C$9</f>
        <v>804.16000000000008</v>
      </c>
      <c r="D346" s="12">
        <f>'Wind 1MW'!D346*Control!$C$9</f>
        <v>804.16000000000008</v>
      </c>
      <c r="E346" s="12">
        <f>'Wind 1MW'!E346*Control!$C$9</f>
        <v>812.16000000000008</v>
      </c>
      <c r="F346" s="12">
        <f>'Wind 1MW'!F346*Control!$C$9</f>
        <v>812.16000000000008</v>
      </c>
      <c r="G346" s="12">
        <f>'Wind 1MW'!G346*Control!$C$9</f>
        <v>812.16000000000008</v>
      </c>
      <c r="H346" s="12">
        <f>'Wind 1MW'!H346*Control!$C$9</f>
        <v>876.4799999999999</v>
      </c>
      <c r="I346" s="12">
        <f>'Wind 1MW'!I346*Control!$C$9</f>
        <v>892.31999999999994</v>
      </c>
      <c r="J346" s="12">
        <f>'Wind 1MW'!J346*Control!$C$9</f>
        <v>812.16000000000008</v>
      </c>
      <c r="K346" s="12">
        <f>'Wind 1MW'!K346*Control!$C$9</f>
        <v>728.96</v>
      </c>
      <c r="L346" s="12">
        <f>'Wind 1MW'!L346*Control!$C$9</f>
        <v>728.96</v>
      </c>
      <c r="M346" s="12">
        <f>'Wind 1MW'!M346*Control!$C$9</f>
        <v>669.6</v>
      </c>
      <c r="N346" s="12">
        <f>'Wind 1MW'!N346*Control!$C$9</f>
        <v>620.79999999999995</v>
      </c>
      <c r="O346" s="12">
        <f>'Wind 1MW'!O346*Control!$C$9</f>
        <v>581.91999999999996</v>
      </c>
      <c r="P346" s="12">
        <f>'Wind 1MW'!P346*Control!$C$9</f>
        <v>560</v>
      </c>
      <c r="Q346" s="12">
        <f>'Wind 1MW'!Q346*Control!$C$9</f>
        <v>581.91999999999996</v>
      </c>
      <c r="R346" s="12">
        <f>'Wind 1MW'!R346*Control!$C$9</f>
        <v>633.28</v>
      </c>
      <c r="S346" s="12">
        <f>'Wind 1MW'!S346*Control!$C$9</f>
        <v>690.4</v>
      </c>
      <c r="T346" s="12">
        <f>'Wind 1MW'!T346*Control!$C$9</f>
        <v>669.6</v>
      </c>
      <c r="U346" s="12">
        <f>'Wind 1MW'!U346*Control!$C$9</f>
        <v>633.28</v>
      </c>
      <c r="V346" s="12">
        <f>'Wind 1MW'!V346*Control!$C$9</f>
        <v>669.6</v>
      </c>
      <c r="W346" s="12">
        <f>'Wind 1MW'!W346*Control!$C$9</f>
        <v>708.48</v>
      </c>
      <c r="X346" s="12">
        <f>'Wind 1MW'!X346*Control!$C$9</f>
        <v>728.96</v>
      </c>
      <c r="Y346" s="12">
        <f>'Wind 1MW'!Y346*Control!$C$9</f>
        <v>708.48</v>
      </c>
      <c r="Z346" s="12">
        <f>'Wind 1MW'!Z346*Control!$C$9</f>
        <v>669.6</v>
      </c>
      <c r="AB346" s="7">
        <f t="shared" si="5"/>
        <v>17209.599999999999</v>
      </c>
    </row>
    <row r="347" spans="2:28" x14ac:dyDescent="0.2">
      <c r="B347" s="6">
        <v>44541</v>
      </c>
      <c r="C347" s="12">
        <f>'Wind 1MW'!C347*Control!$C$9</f>
        <v>602.72</v>
      </c>
      <c r="D347" s="12">
        <f>'Wind 1MW'!D347*Control!$C$9</f>
        <v>602.72</v>
      </c>
      <c r="E347" s="12">
        <f>'Wind 1MW'!E347*Control!$C$9</f>
        <v>518.24</v>
      </c>
      <c r="F347" s="12">
        <f>'Wind 1MW'!F347*Control!$C$9</f>
        <v>454.4</v>
      </c>
      <c r="G347" s="12">
        <f>'Wind 1MW'!G347*Control!$C$9</f>
        <v>346.23999999999995</v>
      </c>
      <c r="H347" s="12">
        <f>'Wind 1MW'!H347*Control!$C$9</f>
        <v>330.08</v>
      </c>
      <c r="I347" s="12">
        <f>'Wind 1MW'!I347*Control!$C$9</f>
        <v>444.64</v>
      </c>
      <c r="J347" s="12">
        <f>'Wind 1MW'!J347*Control!$C$9</f>
        <v>560</v>
      </c>
      <c r="K347" s="12">
        <f>'Wind 1MW'!K347*Control!$C$9</f>
        <v>690.4</v>
      </c>
      <c r="L347" s="12">
        <f>'Wind 1MW'!L347*Control!$C$9</f>
        <v>804.16000000000008</v>
      </c>
      <c r="M347" s="12">
        <f>'Wind 1MW'!M347*Control!$C$9</f>
        <v>876.4799999999999</v>
      </c>
      <c r="N347" s="12">
        <f>'Wind 1MW'!N347*Control!$C$9</f>
        <v>884.4799999999999</v>
      </c>
      <c r="O347" s="12">
        <f>'Wind 1MW'!O347*Control!$C$9</f>
        <v>990.8</v>
      </c>
      <c r="P347" s="12">
        <f>'Wind 1MW'!P347*Control!$C$9</f>
        <v>990.8</v>
      </c>
      <c r="Q347" s="12">
        <f>'Wind 1MW'!Q347*Control!$C$9</f>
        <v>994.88000000000011</v>
      </c>
      <c r="R347" s="12">
        <f>'Wind 1MW'!R347*Control!$C$9</f>
        <v>939.28</v>
      </c>
      <c r="S347" s="12">
        <f>'Wind 1MW'!S347*Control!$C$9</f>
        <v>804.16000000000008</v>
      </c>
      <c r="T347" s="12">
        <f>'Wind 1MW'!T347*Control!$C$9</f>
        <v>633.28</v>
      </c>
      <c r="U347" s="12">
        <f>'Wind 1MW'!U347*Control!$C$9</f>
        <v>602.72</v>
      </c>
      <c r="V347" s="12">
        <f>'Wind 1MW'!V347*Control!$C$9</f>
        <v>581.91999999999996</v>
      </c>
      <c r="W347" s="12">
        <f>'Wind 1MW'!W347*Control!$C$9</f>
        <v>560</v>
      </c>
      <c r="X347" s="12">
        <f>'Wind 1MW'!X347*Control!$C$9</f>
        <v>581.91999999999996</v>
      </c>
      <c r="Y347" s="12">
        <f>'Wind 1MW'!Y347*Control!$C$9</f>
        <v>581.91999999999996</v>
      </c>
      <c r="Z347" s="12">
        <f>'Wind 1MW'!Z347*Control!$C$9</f>
        <v>560</v>
      </c>
      <c r="AB347" s="7">
        <f t="shared" si="5"/>
        <v>15936.239999999998</v>
      </c>
    </row>
    <row r="348" spans="2:28" x14ac:dyDescent="0.2">
      <c r="B348" s="6">
        <v>44542</v>
      </c>
      <c r="C348" s="12">
        <f>'Wind 1MW'!C348*Control!$C$9</f>
        <v>560</v>
      </c>
      <c r="D348" s="12">
        <f>'Wind 1MW'!D348*Control!$C$9</f>
        <v>620.79999999999995</v>
      </c>
      <c r="E348" s="12">
        <f>'Wind 1MW'!E348*Control!$C$9</f>
        <v>620.79999999999995</v>
      </c>
      <c r="F348" s="12">
        <f>'Wind 1MW'!F348*Control!$C$9</f>
        <v>581.91999999999996</v>
      </c>
      <c r="G348" s="12">
        <f>'Wind 1MW'!G348*Control!$C$9</f>
        <v>560</v>
      </c>
      <c r="H348" s="12">
        <f>'Wind 1MW'!H348*Control!$C$9</f>
        <v>581.91999999999996</v>
      </c>
      <c r="I348" s="12">
        <f>'Wind 1MW'!I348*Control!$C$9</f>
        <v>581.91999999999996</v>
      </c>
      <c r="J348" s="12">
        <f>'Wind 1MW'!J348*Control!$C$9</f>
        <v>536.31999999999994</v>
      </c>
      <c r="K348" s="12">
        <f>'Wind 1MW'!K348*Control!$C$9</f>
        <v>497.43999999999994</v>
      </c>
      <c r="L348" s="12">
        <f>'Wind 1MW'!L348*Control!$C$9</f>
        <v>497.43999999999994</v>
      </c>
      <c r="M348" s="12">
        <f>'Wind 1MW'!M348*Control!$C$9</f>
        <v>444.64</v>
      </c>
      <c r="N348" s="12">
        <f>'Wind 1MW'!N348*Control!$C$9</f>
        <v>346.23999999999995</v>
      </c>
      <c r="O348" s="12">
        <f>'Wind 1MW'!O348*Control!$C$9</f>
        <v>267.92000000000007</v>
      </c>
      <c r="P348" s="12">
        <f>'Wind 1MW'!P348*Control!$C$9</f>
        <v>201.68</v>
      </c>
      <c r="Q348" s="12">
        <f>'Wind 1MW'!Q348*Control!$C$9</f>
        <v>201.68</v>
      </c>
      <c r="R348" s="12">
        <f>'Wind 1MW'!R348*Control!$C$9</f>
        <v>226.88000000000002</v>
      </c>
      <c r="S348" s="12">
        <f>'Wind 1MW'!S348*Control!$C$9</f>
        <v>313.91999999999996</v>
      </c>
      <c r="T348" s="12">
        <f>'Wind 1MW'!T348*Control!$C$9</f>
        <v>581.91999999999996</v>
      </c>
      <c r="U348" s="12">
        <f>'Wind 1MW'!U348*Control!$C$9</f>
        <v>939.28</v>
      </c>
      <c r="V348" s="12">
        <f>'Wind 1MW'!V348*Control!$C$9</f>
        <v>1011.36</v>
      </c>
      <c r="W348" s="12">
        <f>'Wind 1MW'!W348*Control!$C$9</f>
        <v>1006.8800000000001</v>
      </c>
      <c r="X348" s="12">
        <f>'Wind 1MW'!X348*Control!$C$9</f>
        <v>1012</v>
      </c>
      <c r="Y348" s="12">
        <f>'Wind 1MW'!Y348*Control!$C$9</f>
        <v>1012</v>
      </c>
      <c r="Z348" s="12">
        <f>'Wind 1MW'!Z348*Control!$C$9</f>
        <v>1012</v>
      </c>
      <c r="AB348" s="7">
        <f t="shared" si="5"/>
        <v>14216.96</v>
      </c>
    </row>
    <row r="349" spans="2:28" x14ac:dyDescent="0.2">
      <c r="B349" s="6">
        <v>44543</v>
      </c>
      <c r="C349" s="12">
        <f>'Wind 1MW'!C349*Control!$C$9</f>
        <v>1012</v>
      </c>
      <c r="D349" s="12">
        <f>'Wind 1MW'!D349*Control!$C$9</f>
        <v>1012</v>
      </c>
      <c r="E349" s="12">
        <f>'Wind 1MW'!E349*Control!$C$9</f>
        <v>1012</v>
      </c>
      <c r="F349" s="12">
        <f>'Wind 1MW'!F349*Control!$C$9</f>
        <v>1012</v>
      </c>
      <c r="G349" s="12">
        <f>'Wind 1MW'!G349*Control!$C$9</f>
        <v>1012</v>
      </c>
      <c r="H349" s="12">
        <f>'Wind 1MW'!H349*Control!$C$9</f>
        <v>1012</v>
      </c>
      <c r="I349" s="12">
        <f>'Wind 1MW'!I349*Control!$C$9</f>
        <v>1012</v>
      </c>
      <c r="J349" s="12">
        <f>'Wind 1MW'!J349*Control!$C$9</f>
        <v>1012</v>
      </c>
      <c r="K349" s="12">
        <f>'Wind 1MW'!K349*Control!$C$9</f>
        <v>1011.36</v>
      </c>
      <c r="L349" s="12">
        <f>'Wind 1MW'!L349*Control!$C$9</f>
        <v>990.8</v>
      </c>
      <c r="M349" s="12">
        <f>'Wind 1MW'!M349*Control!$C$9</f>
        <v>884.4799999999999</v>
      </c>
      <c r="N349" s="12">
        <f>'Wind 1MW'!N349*Control!$C$9</f>
        <v>812.16000000000008</v>
      </c>
      <c r="O349" s="12">
        <f>'Wind 1MW'!O349*Control!$C$9</f>
        <v>804.16000000000008</v>
      </c>
      <c r="P349" s="12">
        <f>'Wind 1MW'!P349*Control!$C$9</f>
        <v>876.4799999999999</v>
      </c>
      <c r="Q349" s="12">
        <f>'Wind 1MW'!Q349*Control!$C$9</f>
        <v>889.3599999999999</v>
      </c>
      <c r="R349" s="12">
        <f>'Wind 1MW'!R349*Control!$C$9</f>
        <v>939.28</v>
      </c>
      <c r="S349" s="12">
        <f>'Wind 1MW'!S349*Control!$C$9</f>
        <v>966.4</v>
      </c>
      <c r="T349" s="12">
        <f>'Wind 1MW'!T349*Control!$C$9</f>
        <v>942.24</v>
      </c>
      <c r="U349" s="12">
        <f>'Wind 1MW'!U349*Control!$C$9</f>
        <v>892.31999999999994</v>
      </c>
      <c r="V349" s="12">
        <f>'Wind 1MW'!V349*Control!$C$9</f>
        <v>892.31999999999994</v>
      </c>
      <c r="W349" s="12">
        <f>'Wind 1MW'!W349*Control!$C$9</f>
        <v>817.04000000000008</v>
      </c>
      <c r="X349" s="12">
        <f>'Wind 1MW'!X349*Control!$C$9</f>
        <v>791.68000000000006</v>
      </c>
      <c r="Y349" s="12">
        <f>'Wind 1MW'!Y349*Control!$C$9</f>
        <v>817.04000000000008</v>
      </c>
      <c r="Z349" s="12">
        <f>'Wind 1MW'!Z349*Control!$C$9</f>
        <v>876.4799999999999</v>
      </c>
      <c r="AB349" s="7">
        <f t="shared" si="5"/>
        <v>22299.600000000002</v>
      </c>
    </row>
    <row r="350" spans="2:28" x14ac:dyDescent="0.2">
      <c r="B350" s="6">
        <v>44544</v>
      </c>
      <c r="C350" s="12">
        <f>'Wind 1MW'!C350*Control!$C$9</f>
        <v>804.16000000000008</v>
      </c>
      <c r="D350" s="12">
        <f>'Wind 1MW'!D350*Control!$C$9</f>
        <v>876.4799999999999</v>
      </c>
      <c r="E350" s="12">
        <f>'Wind 1MW'!E350*Control!$C$9</f>
        <v>942.24</v>
      </c>
      <c r="F350" s="12">
        <f>'Wind 1MW'!F350*Control!$C$9</f>
        <v>993.76</v>
      </c>
      <c r="G350" s="12">
        <f>'Wind 1MW'!G350*Control!$C$9</f>
        <v>1005.6</v>
      </c>
      <c r="H350" s="12">
        <f>'Wind 1MW'!H350*Control!$C$9</f>
        <v>1011.36</v>
      </c>
      <c r="I350" s="12">
        <f>'Wind 1MW'!I350*Control!$C$9</f>
        <v>1012</v>
      </c>
      <c r="J350" s="12">
        <f>'Wind 1MW'!J350*Control!$C$9</f>
        <v>1012</v>
      </c>
      <c r="K350" s="12">
        <f>'Wind 1MW'!K350*Control!$C$9</f>
        <v>1012</v>
      </c>
      <c r="L350" s="12">
        <f>'Wind 1MW'!L350*Control!$C$9</f>
        <v>1012</v>
      </c>
      <c r="M350" s="12">
        <f>'Wind 1MW'!M350*Control!$C$9</f>
        <v>1012</v>
      </c>
      <c r="N350" s="12">
        <f>'Wind 1MW'!N350*Control!$C$9</f>
        <v>1012</v>
      </c>
      <c r="O350" s="12">
        <f>'Wind 1MW'!O350*Control!$C$9</f>
        <v>1012</v>
      </c>
      <c r="P350" s="12">
        <f>'Wind 1MW'!P350*Control!$C$9</f>
        <v>1012</v>
      </c>
      <c r="Q350" s="12">
        <f>'Wind 1MW'!Q350*Control!$C$9</f>
        <v>1012</v>
      </c>
      <c r="R350" s="12">
        <f>'Wind 1MW'!R350*Control!$C$9</f>
        <v>1012</v>
      </c>
      <c r="S350" s="12">
        <f>'Wind 1MW'!S350*Control!$C$9</f>
        <v>1012</v>
      </c>
      <c r="T350" s="12">
        <f>'Wind 1MW'!T350*Control!$C$9</f>
        <v>1012</v>
      </c>
      <c r="U350" s="12">
        <f>'Wind 1MW'!U350*Control!$C$9</f>
        <v>1012</v>
      </c>
      <c r="V350" s="12">
        <f>'Wind 1MW'!V350*Control!$C$9</f>
        <v>1012</v>
      </c>
      <c r="W350" s="12">
        <f>'Wind 1MW'!W350*Control!$C$9</f>
        <v>1012</v>
      </c>
      <c r="X350" s="12">
        <f>'Wind 1MW'!X350*Control!$C$9</f>
        <v>1012</v>
      </c>
      <c r="Y350" s="12">
        <f>'Wind 1MW'!Y350*Control!$C$9</f>
        <v>1012</v>
      </c>
      <c r="Z350" s="12">
        <f>'Wind 1MW'!Z350*Control!$C$9</f>
        <v>1012</v>
      </c>
      <c r="AB350" s="7">
        <f t="shared" si="5"/>
        <v>23849.599999999999</v>
      </c>
    </row>
    <row r="351" spans="2:28" x14ac:dyDescent="0.2">
      <c r="B351" s="6">
        <v>44545</v>
      </c>
      <c r="C351" s="12">
        <f>'Wind 1MW'!C351*Control!$C$9</f>
        <v>1012</v>
      </c>
      <c r="D351" s="12">
        <f>'Wind 1MW'!D351*Control!$C$9</f>
        <v>1012</v>
      </c>
      <c r="E351" s="12">
        <f>'Wind 1MW'!E351*Control!$C$9</f>
        <v>1012</v>
      </c>
      <c r="F351" s="12">
        <f>'Wind 1MW'!F351*Control!$C$9</f>
        <v>1012</v>
      </c>
      <c r="G351" s="12">
        <f>'Wind 1MW'!G351*Control!$C$9</f>
        <v>1012</v>
      </c>
      <c r="H351" s="12">
        <f>'Wind 1MW'!H351*Control!$C$9</f>
        <v>1012</v>
      </c>
      <c r="I351" s="12">
        <f>'Wind 1MW'!I351*Control!$C$9</f>
        <v>1012</v>
      </c>
      <c r="J351" s="12">
        <f>'Wind 1MW'!J351*Control!$C$9</f>
        <v>1011.36</v>
      </c>
      <c r="K351" s="12">
        <f>'Wind 1MW'!K351*Control!$C$9</f>
        <v>1006.8800000000001</v>
      </c>
      <c r="L351" s="12">
        <f>'Wind 1MW'!L351*Control!$C$9</f>
        <v>1006.8800000000001</v>
      </c>
      <c r="M351" s="12">
        <f>'Wind 1MW'!M351*Control!$C$9</f>
        <v>1011.36</v>
      </c>
      <c r="N351" s="12">
        <f>'Wind 1MW'!N351*Control!$C$9</f>
        <v>1012</v>
      </c>
      <c r="O351" s="12">
        <f>'Wind 1MW'!O351*Control!$C$9</f>
        <v>1012</v>
      </c>
      <c r="P351" s="12">
        <f>'Wind 1MW'!P351*Control!$C$9</f>
        <v>1011.36</v>
      </c>
      <c r="Q351" s="12">
        <f>'Wind 1MW'!Q351*Control!$C$9</f>
        <v>1006.8800000000001</v>
      </c>
      <c r="R351" s="12">
        <f>'Wind 1MW'!R351*Control!$C$9</f>
        <v>995.04000000000019</v>
      </c>
      <c r="S351" s="12">
        <f>'Wind 1MW'!S351*Control!$C$9</f>
        <v>974.24</v>
      </c>
      <c r="T351" s="12">
        <f>'Wind 1MW'!T351*Control!$C$9</f>
        <v>926.4</v>
      </c>
      <c r="U351" s="12">
        <f>'Wind 1MW'!U351*Control!$C$9</f>
        <v>876.4799999999999</v>
      </c>
      <c r="V351" s="12">
        <f>'Wind 1MW'!V351*Control!$C$9</f>
        <v>804.16000000000008</v>
      </c>
      <c r="W351" s="12">
        <f>'Wind 1MW'!W351*Control!$C$9</f>
        <v>728.96</v>
      </c>
      <c r="X351" s="12">
        <f>'Wind 1MW'!X351*Control!$C$9</f>
        <v>633.28</v>
      </c>
      <c r="Y351" s="12">
        <f>'Wind 1MW'!Y351*Control!$C$9</f>
        <v>475.52</v>
      </c>
      <c r="Z351" s="12">
        <f>'Wind 1MW'!Z351*Control!$C$9</f>
        <v>401.91999999999996</v>
      </c>
      <c r="AB351" s="7">
        <f t="shared" si="5"/>
        <v>21978.720000000001</v>
      </c>
    </row>
    <row r="352" spans="2:28" x14ac:dyDescent="0.2">
      <c r="B352" s="6">
        <v>44546</v>
      </c>
      <c r="C352" s="12">
        <f>'Wind 1MW'!C352*Control!$C$9</f>
        <v>313.91999999999996</v>
      </c>
      <c r="D352" s="12">
        <f>'Wind 1MW'!D352*Control!$C$9</f>
        <v>226.88000000000002</v>
      </c>
      <c r="E352" s="12">
        <f>'Wind 1MW'!E352*Control!$C$9</f>
        <v>155.6</v>
      </c>
      <c r="F352" s="12">
        <f>'Wind 1MW'!F352*Control!$C$9</f>
        <v>126.8</v>
      </c>
      <c r="G352" s="12">
        <f>'Wind 1MW'!G352*Control!$C$9</f>
        <v>136.4</v>
      </c>
      <c r="H352" s="12">
        <f>'Wind 1MW'!H352*Control!$C$9</f>
        <v>240.56000000000003</v>
      </c>
      <c r="I352" s="12">
        <f>'Wind 1MW'!I352*Control!$C$9</f>
        <v>423.84</v>
      </c>
      <c r="J352" s="12">
        <f>'Wind 1MW'!J352*Control!$C$9</f>
        <v>581.91999999999996</v>
      </c>
      <c r="K352" s="12">
        <f>'Wind 1MW'!K352*Control!$C$9</f>
        <v>728.96</v>
      </c>
      <c r="L352" s="12">
        <f>'Wind 1MW'!L352*Control!$C$9</f>
        <v>812.16000000000008</v>
      </c>
      <c r="M352" s="12">
        <f>'Wind 1MW'!M352*Control!$C$9</f>
        <v>804.16000000000008</v>
      </c>
      <c r="N352" s="12">
        <f>'Wind 1MW'!N352*Control!$C$9</f>
        <v>791.68000000000006</v>
      </c>
      <c r="O352" s="12">
        <f>'Wind 1MW'!O352*Control!$C$9</f>
        <v>791.68000000000006</v>
      </c>
      <c r="P352" s="12">
        <f>'Wind 1MW'!P352*Control!$C$9</f>
        <v>804.16000000000008</v>
      </c>
      <c r="Q352" s="12">
        <f>'Wind 1MW'!Q352*Control!$C$9</f>
        <v>791.68000000000006</v>
      </c>
      <c r="R352" s="12">
        <f>'Wind 1MW'!R352*Control!$C$9</f>
        <v>804.16000000000008</v>
      </c>
      <c r="S352" s="12">
        <f>'Wind 1MW'!S352*Control!$C$9</f>
        <v>791.68000000000006</v>
      </c>
      <c r="T352" s="12">
        <f>'Wind 1MW'!T352*Control!$C$9</f>
        <v>728.96</v>
      </c>
      <c r="U352" s="12">
        <f>'Wind 1MW'!U352*Control!$C$9</f>
        <v>720.96</v>
      </c>
      <c r="V352" s="12">
        <f>'Wind 1MW'!V352*Control!$C$9</f>
        <v>720.96</v>
      </c>
      <c r="W352" s="12">
        <f>'Wind 1MW'!W352*Control!$C$9</f>
        <v>728.96</v>
      </c>
      <c r="X352" s="12">
        <f>'Wind 1MW'!X352*Control!$C$9</f>
        <v>720.96</v>
      </c>
      <c r="Y352" s="12">
        <f>'Wind 1MW'!Y352*Control!$C$9</f>
        <v>669.6</v>
      </c>
      <c r="Z352" s="12">
        <f>'Wind 1MW'!Z352*Control!$C$9</f>
        <v>581.91999999999996</v>
      </c>
      <c r="AB352" s="7">
        <f t="shared" si="5"/>
        <v>14198.559999999998</v>
      </c>
    </row>
    <row r="353" spans="2:28" x14ac:dyDescent="0.2">
      <c r="B353" s="6">
        <v>44547</v>
      </c>
      <c r="C353" s="12">
        <f>'Wind 1MW'!C353*Control!$C$9</f>
        <v>518.24</v>
      </c>
      <c r="D353" s="12">
        <f>'Wind 1MW'!D353*Control!$C$9</f>
        <v>454.4</v>
      </c>
      <c r="E353" s="12">
        <f>'Wind 1MW'!E353*Control!$C$9</f>
        <v>362.4</v>
      </c>
      <c r="F353" s="12">
        <f>'Wind 1MW'!F353*Control!$C$9</f>
        <v>313.91999999999996</v>
      </c>
      <c r="G353" s="12">
        <f>'Wind 1MW'!G353*Control!$C$9</f>
        <v>254.24000000000007</v>
      </c>
      <c r="H353" s="12">
        <f>'Wind 1MW'!H353*Control!$C$9</f>
        <v>190.16000000000003</v>
      </c>
      <c r="I353" s="12">
        <f>'Wind 1MW'!I353*Control!$C$9</f>
        <v>146</v>
      </c>
      <c r="J353" s="12">
        <f>'Wind 1MW'!J353*Control!$C$9</f>
        <v>117.2</v>
      </c>
      <c r="K353" s="12">
        <f>'Wind 1MW'!K353*Control!$C$9</f>
        <v>91.919999999999987</v>
      </c>
      <c r="L353" s="12">
        <f>'Wind 1MW'!L353*Control!$C$9</f>
        <v>76.239999999999995</v>
      </c>
      <c r="M353" s="12">
        <f>'Wind 1MW'!M353*Control!$C$9</f>
        <v>55.280000000000008</v>
      </c>
      <c r="N353" s="12">
        <f>'Wind 1MW'!N353*Control!$C$9</f>
        <v>42.160000000000004</v>
      </c>
      <c r="O353" s="12">
        <f>'Wind 1MW'!O353*Control!$C$9</f>
        <v>30.479999999999997</v>
      </c>
      <c r="P353" s="12">
        <f>'Wind 1MW'!P353*Control!$C$9</f>
        <v>25.359999999999996</v>
      </c>
      <c r="Q353" s="12">
        <f>'Wind 1MW'!Q353*Control!$C$9</f>
        <v>10</v>
      </c>
      <c r="R353" s="12">
        <f>'Wind 1MW'!R353*Control!$C$9</f>
        <v>0</v>
      </c>
      <c r="S353" s="12">
        <f>'Wind 1MW'!S353*Control!$C$9</f>
        <v>0</v>
      </c>
      <c r="T353" s="12">
        <f>'Wind 1MW'!T353*Control!$C$9</f>
        <v>0</v>
      </c>
      <c r="U353" s="12">
        <f>'Wind 1MW'!U353*Control!$C$9</f>
        <v>0</v>
      </c>
      <c r="V353" s="12">
        <f>'Wind 1MW'!V353*Control!$C$9</f>
        <v>0</v>
      </c>
      <c r="W353" s="12">
        <f>'Wind 1MW'!W353*Control!$C$9</f>
        <v>0</v>
      </c>
      <c r="X353" s="12">
        <f>'Wind 1MW'!X353*Control!$C$9</f>
        <v>0</v>
      </c>
      <c r="Y353" s="12">
        <f>'Wind 1MW'!Y353*Control!$C$9</f>
        <v>0</v>
      </c>
      <c r="Z353" s="12">
        <f>'Wind 1MW'!Z353*Control!$C$9</f>
        <v>15.12</v>
      </c>
      <c r="AB353" s="7">
        <f t="shared" si="5"/>
        <v>2703.12</v>
      </c>
    </row>
    <row r="354" spans="2:28" x14ac:dyDescent="0.2">
      <c r="B354" s="6">
        <v>44548</v>
      </c>
      <c r="C354" s="12">
        <f>'Wind 1MW'!C354*Control!$C$9</f>
        <v>35.6</v>
      </c>
      <c r="D354" s="12">
        <f>'Wind 1MW'!D354*Control!$C$9</f>
        <v>48.720000000000006</v>
      </c>
      <c r="E354" s="12">
        <f>'Wind 1MW'!E354*Control!$C$9</f>
        <v>55.280000000000008</v>
      </c>
      <c r="F354" s="12">
        <f>'Wind 1MW'!F354*Control!$C$9</f>
        <v>55.280000000000008</v>
      </c>
      <c r="G354" s="12">
        <f>'Wind 1MW'!G354*Control!$C$9</f>
        <v>48.720000000000006</v>
      </c>
      <c r="H354" s="12">
        <f>'Wind 1MW'!H354*Control!$C$9</f>
        <v>42.160000000000004</v>
      </c>
      <c r="I354" s="12">
        <f>'Wind 1MW'!I354*Control!$C$9</f>
        <v>48.720000000000006</v>
      </c>
      <c r="J354" s="12">
        <f>'Wind 1MW'!J354*Control!$C$9</f>
        <v>61.840000000000011</v>
      </c>
      <c r="K354" s="12">
        <f>'Wind 1MW'!K354*Control!$C$9</f>
        <v>91.919999999999987</v>
      </c>
      <c r="L354" s="12">
        <f>'Wind 1MW'!L354*Control!$C$9</f>
        <v>126.8</v>
      </c>
      <c r="M354" s="12">
        <f>'Wind 1MW'!M354*Control!$C$9</f>
        <v>167.12</v>
      </c>
      <c r="N354" s="12">
        <f>'Wind 1MW'!N354*Control!$C$9</f>
        <v>213.2</v>
      </c>
      <c r="O354" s="12">
        <f>'Wind 1MW'!O354*Control!$C$9</f>
        <v>240.56000000000003</v>
      </c>
      <c r="P354" s="12">
        <f>'Wind 1MW'!P354*Control!$C$9</f>
        <v>240.56000000000003</v>
      </c>
      <c r="Q354" s="12">
        <f>'Wind 1MW'!Q354*Control!$C$9</f>
        <v>226.88000000000002</v>
      </c>
      <c r="R354" s="12">
        <f>'Wind 1MW'!R354*Control!$C$9</f>
        <v>213.2</v>
      </c>
      <c r="S354" s="12">
        <f>'Wind 1MW'!S354*Control!$C$9</f>
        <v>167.12</v>
      </c>
      <c r="T354" s="12">
        <f>'Wind 1MW'!T354*Control!$C$9</f>
        <v>117.2</v>
      </c>
      <c r="U354" s="12">
        <f>'Wind 1MW'!U354*Control!$C$9</f>
        <v>91.919999999999987</v>
      </c>
      <c r="V354" s="12">
        <f>'Wind 1MW'!V354*Control!$C$9</f>
        <v>61.840000000000011</v>
      </c>
      <c r="W354" s="12">
        <f>'Wind 1MW'!W354*Control!$C$9</f>
        <v>42.160000000000004</v>
      </c>
      <c r="X354" s="12">
        <f>'Wind 1MW'!X354*Control!$C$9</f>
        <v>55.280000000000008</v>
      </c>
      <c r="Y354" s="12">
        <f>'Wind 1MW'!Y354*Control!$C$9</f>
        <v>84.08</v>
      </c>
      <c r="Z354" s="12">
        <f>'Wind 1MW'!Z354*Control!$C$9</f>
        <v>107.6</v>
      </c>
      <c r="AB354" s="7">
        <f t="shared" si="5"/>
        <v>2643.76</v>
      </c>
    </row>
    <row r="355" spans="2:28" x14ac:dyDescent="0.2">
      <c r="B355" s="6">
        <v>44549</v>
      </c>
      <c r="C355" s="12">
        <f>'Wind 1MW'!C355*Control!$C$9</f>
        <v>126.8</v>
      </c>
      <c r="D355" s="12">
        <f>'Wind 1MW'!D355*Control!$C$9</f>
        <v>126.8</v>
      </c>
      <c r="E355" s="12">
        <f>'Wind 1MW'!E355*Control!$C$9</f>
        <v>117.2</v>
      </c>
      <c r="F355" s="12">
        <f>'Wind 1MW'!F355*Control!$C$9</f>
        <v>99.759999999999991</v>
      </c>
      <c r="G355" s="12">
        <f>'Wind 1MW'!G355*Control!$C$9</f>
        <v>84.08</v>
      </c>
      <c r="H355" s="12">
        <f>'Wind 1MW'!H355*Control!$C$9</f>
        <v>68.400000000000006</v>
      </c>
      <c r="I355" s="12">
        <f>'Wind 1MW'!I355*Control!$C$9</f>
        <v>55.280000000000008</v>
      </c>
      <c r="J355" s="12">
        <f>'Wind 1MW'!J355*Control!$C$9</f>
        <v>35.6</v>
      </c>
      <c r="K355" s="12">
        <f>'Wind 1MW'!K355*Control!$C$9</f>
        <v>25.359999999999996</v>
      </c>
      <c r="L355" s="12">
        <f>'Wind 1MW'!L355*Control!$C$9</f>
        <v>10</v>
      </c>
      <c r="M355" s="12">
        <f>'Wind 1MW'!M355*Control!$C$9</f>
        <v>0</v>
      </c>
      <c r="N355" s="12">
        <f>'Wind 1MW'!N355*Control!$C$9</f>
        <v>0</v>
      </c>
      <c r="O355" s="12">
        <f>'Wind 1MW'!O355*Control!$C$9</f>
        <v>0</v>
      </c>
      <c r="P355" s="12">
        <f>'Wind 1MW'!P355*Control!$C$9</f>
        <v>0</v>
      </c>
      <c r="Q355" s="12">
        <f>'Wind 1MW'!Q355*Control!$C$9</f>
        <v>20.239999999999998</v>
      </c>
      <c r="R355" s="12">
        <f>'Wind 1MW'!R355*Control!$C$9</f>
        <v>35.6</v>
      </c>
      <c r="S355" s="12">
        <f>'Wind 1MW'!S355*Control!$C$9</f>
        <v>48.720000000000006</v>
      </c>
      <c r="T355" s="12">
        <f>'Wind 1MW'!T355*Control!$C$9</f>
        <v>61.840000000000011</v>
      </c>
      <c r="U355" s="12">
        <f>'Wind 1MW'!U355*Control!$C$9</f>
        <v>76.239999999999995</v>
      </c>
      <c r="V355" s="12">
        <f>'Wind 1MW'!V355*Control!$C$9</f>
        <v>91.919999999999987</v>
      </c>
      <c r="W355" s="12">
        <f>'Wind 1MW'!W355*Control!$C$9</f>
        <v>99.759999999999991</v>
      </c>
      <c r="X355" s="12">
        <f>'Wind 1MW'!X355*Control!$C$9</f>
        <v>91.919999999999987</v>
      </c>
      <c r="Y355" s="12">
        <f>'Wind 1MW'!Y355*Control!$C$9</f>
        <v>76.239999999999995</v>
      </c>
      <c r="Z355" s="12">
        <f>'Wind 1MW'!Z355*Control!$C$9</f>
        <v>61.840000000000011</v>
      </c>
      <c r="AB355" s="7">
        <f t="shared" si="5"/>
        <v>1413.6000000000001</v>
      </c>
    </row>
    <row r="356" spans="2:28" x14ac:dyDescent="0.2">
      <c r="B356" s="6">
        <v>44550</v>
      </c>
      <c r="C356" s="12">
        <f>'Wind 1MW'!C356*Control!$C$9</f>
        <v>35.6</v>
      </c>
      <c r="D356" s="12">
        <f>'Wind 1MW'!D356*Control!$C$9</f>
        <v>10</v>
      </c>
      <c r="E356" s="12">
        <f>'Wind 1MW'!E356*Control!$C$9</f>
        <v>0</v>
      </c>
      <c r="F356" s="12">
        <f>'Wind 1MW'!F356*Control!$C$9</f>
        <v>0</v>
      </c>
      <c r="G356" s="12">
        <f>'Wind 1MW'!G356*Control!$C$9</f>
        <v>0</v>
      </c>
      <c r="H356" s="12">
        <f>'Wind 1MW'!H356*Control!$C$9</f>
        <v>0</v>
      </c>
      <c r="I356" s="12">
        <f>'Wind 1MW'!I356*Control!$C$9</f>
        <v>0</v>
      </c>
      <c r="J356" s="12">
        <f>'Wind 1MW'!J356*Control!$C$9</f>
        <v>0</v>
      </c>
      <c r="K356" s="12">
        <f>'Wind 1MW'!K356*Control!$C$9</f>
        <v>0</v>
      </c>
      <c r="L356" s="12">
        <f>'Wind 1MW'!L356*Control!$C$9</f>
        <v>0</v>
      </c>
      <c r="M356" s="12">
        <f>'Wind 1MW'!M356*Control!$C$9</f>
        <v>0</v>
      </c>
      <c r="N356" s="12">
        <f>'Wind 1MW'!N356*Control!$C$9</f>
        <v>0</v>
      </c>
      <c r="O356" s="12">
        <f>'Wind 1MW'!O356*Control!$C$9</f>
        <v>0</v>
      </c>
      <c r="P356" s="12">
        <f>'Wind 1MW'!P356*Control!$C$9</f>
        <v>0</v>
      </c>
      <c r="Q356" s="12">
        <f>'Wind 1MW'!Q356*Control!$C$9</f>
        <v>0</v>
      </c>
      <c r="R356" s="12">
        <f>'Wind 1MW'!R356*Control!$C$9</f>
        <v>0</v>
      </c>
      <c r="S356" s="12">
        <f>'Wind 1MW'!S356*Control!$C$9</f>
        <v>0</v>
      </c>
      <c r="T356" s="12">
        <f>'Wind 1MW'!T356*Control!$C$9</f>
        <v>0</v>
      </c>
      <c r="U356" s="12">
        <f>'Wind 1MW'!U356*Control!$C$9</f>
        <v>0</v>
      </c>
      <c r="V356" s="12">
        <f>'Wind 1MW'!V356*Control!$C$9</f>
        <v>0</v>
      </c>
      <c r="W356" s="12">
        <f>'Wind 1MW'!W356*Control!$C$9</f>
        <v>0</v>
      </c>
      <c r="X356" s="12">
        <f>'Wind 1MW'!X356*Control!$C$9</f>
        <v>0</v>
      </c>
      <c r="Y356" s="12">
        <f>'Wind 1MW'!Y356*Control!$C$9</f>
        <v>0</v>
      </c>
      <c r="Z356" s="12">
        <f>'Wind 1MW'!Z356*Control!$C$9</f>
        <v>0</v>
      </c>
      <c r="AB356" s="7">
        <f t="shared" si="5"/>
        <v>45.6</v>
      </c>
    </row>
    <row r="357" spans="2:28" x14ac:dyDescent="0.2">
      <c r="B357" s="6">
        <v>44551</v>
      </c>
      <c r="C357" s="12">
        <f>'Wind 1MW'!C357*Control!$C$9</f>
        <v>0</v>
      </c>
      <c r="D357" s="12">
        <f>'Wind 1MW'!D357*Control!$C$9</f>
        <v>0</v>
      </c>
      <c r="E357" s="12">
        <f>'Wind 1MW'!E357*Control!$C$9</f>
        <v>15.12</v>
      </c>
      <c r="F357" s="12">
        <f>'Wind 1MW'!F357*Control!$C$9</f>
        <v>25.359999999999996</v>
      </c>
      <c r="G357" s="12">
        <f>'Wind 1MW'!G357*Control!$C$9</f>
        <v>20.239999999999998</v>
      </c>
      <c r="H357" s="12">
        <f>'Wind 1MW'!H357*Control!$C$9</f>
        <v>15.12</v>
      </c>
      <c r="I357" s="12">
        <f>'Wind 1MW'!I357*Control!$C$9</f>
        <v>10</v>
      </c>
      <c r="J357" s="12">
        <f>'Wind 1MW'!J357*Control!$C$9</f>
        <v>0</v>
      </c>
      <c r="K357" s="12">
        <f>'Wind 1MW'!K357*Control!$C$9</f>
        <v>0</v>
      </c>
      <c r="L357" s="12">
        <f>'Wind 1MW'!L357*Control!$C$9</f>
        <v>0</v>
      </c>
      <c r="M357" s="12">
        <f>'Wind 1MW'!M357*Control!$C$9</f>
        <v>0</v>
      </c>
      <c r="N357" s="12">
        <f>'Wind 1MW'!N357*Control!$C$9</f>
        <v>0</v>
      </c>
      <c r="O357" s="12">
        <f>'Wind 1MW'!O357*Control!$C$9</f>
        <v>0</v>
      </c>
      <c r="P357" s="12">
        <f>'Wind 1MW'!P357*Control!$C$9</f>
        <v>0</v>
      </c>
      <c r="Q357" s="12">
        <f>'Wind 1MW'!Q357*Control!$C$9</f>
        <v>0</v>
      </c>
      <c r="R357" s="12">
        <f>'Wind 1MW'!R357*Control!$C$9</f>
        <v>0</v>
      </c>
      <c r="S357" s="12">
        <f>'Wind 1MW'!S357*Control!$C$9</f>
        <v>0</v>
      </c>
      <c r="T357" s="12">
        <f>'Wind 1MW'!T357*Control!$C$9</f>
        <v>0</v>
      </c>
      <c r="U357" s="12">
        <f>'Wind 1MW'!U357*Control!$C$9</f>
        <v>0</v>
      </c>
      <c r="V357" s="12">
        <f>'Wind 1MW'!V357*Control!$C$9</f>
        <v>0</v>
      </c>
      <c r="W357" s="12">
        <f>'Wind 1MW'!W357*Control!$C$9</f>
        <v>0</v>
      </c>
      <c r="X357" s="12">
        <f>'Wind 1MW'!X357*Control!$C$9</f>
        <v>0</v>
      </c>
      <c r="Y357" s="12">
        <f>'Wind 1MW'!Y357*Control!$C$9</f>
        <v>0</v>
      </c>
      <c r="Z357" s="12">
        <f>'Wind 1MW'!Z357*Control!$C$9</f>
        <v>0</v>
      </c>
      <c r="AB357" s="7">
        <f t="shared" si="5"/>
        <v>85.84</v>
      </c>
    </row>
    <row r="358" spans="2:28" x14ac:dyDescent="0.2">
      <c r="B358" s="6">
        <v>44552</v>
      </c>
      <c r="C358" s="12">
        <f>'Wind 1MW'!C358*Control!$C$9</f>
        <v>0</v>
      </c>
      <c r="D358" s="12">
        <f>'Wind 1MW'!D358*Control!$C$9</f>
        <v>0</v>
      </c>
      <c r="E358" s="12">
        <f>'Wind 1MW'!E358*Control!$C$9</f>
        <v>0</v>
      </c>
      <c r="F358" s="12">
        <f>'Wind 1MW'!F358*Control!$C$9</f>
        <v>0</v>
      </c>
      <c r="G358" s="12">
        <f>'Wind 1MW'!G358*Control!$C$9</f>
        <v>0</v>
      </c>
      <c r="H358" s="12">
        <f>'Wind 1MW'!H358*Control!$C$9</f>
        <v>0</v>
      </c>
      <c r="I358" s="12">
        <f>'Wind 1MW'!I358*Control!$C$9</f>
        <v>0</v>
      </c>
      <c r="J358" s="12">
        <f>'Wind 1MW'!J358*Control!$C$9</f>
        <v>0</v>
      </c>
      <c r="K358" s="12">
        <f>'Wind 1MW'!K358*Control!$C$9</f>
        <v>0</v>
      </c>
      <c r="L358" s="12">
        <f>'Wind 1MW'!L358*Control!$C$9</f>
        <v>0</v>
      </c>
      <c r="M358" s="12">
        <f>'Wind 1MW'!M358*Control!$C$9</f>
        <v>0</v>
      </c>
      <c r="N358" s="12">
        <f>'Wind 1MW'!N358*Control!$C$9</f>
        <v>0</v>
      </c>
      <c r="O358" s="12">
        <f>'Wind 1MW'!O358*Control!$C$9</f>
        <v>0</v>
      </c>
      <c r="P358" s="12">
        <f>'Wind 1MW'!P358*Control!$C$9</f>
        <v>0</v>
      </c>
      <c r="Q358" s="12">
        <f>'Wind 1MW'!Q358*Control!$C$9</f>
        <v>0</v>
      </c>
      <c r="R358" s="12">
        <f>'Wind 1MW'!R358*Control!$C$9</f>
        <v>0</v>
      </c>
      <c r="S358" s="12">
        <f>'Wind 1MW'!S358*Control!$C$9</f>
        <v>0</v>
      </c>
      <c r="T358" s="12">
        <f>'Wind 1MW'!T358*Control!$C$9</f>
        <v>0</v>
      </c>
      <c r="U358" s="12">
        <f>'Wind 1MW'!U358*Control!$C$9</f>
        <v>0</v>
      </c>
      <c r="V358" s="12">
        <f>'Wind 1MW'!V358*Control!$C$9</f>
        <v>0</v>
      </c>
      <c r="W358" s="12">
        <f>'Wind 1MW'!W358*Control!$C$9</f>
        <v>0</v>
      </c>
      <c r="X358" s="12">
        <f>'Wind 1MW'!X358*Control!$C$9</f>
        <v>0</v>
      </c>
      <c r="Y358" s="12">
        <f>'Wind 1MW'!Y358*Control!$C$9</f>
        <v>0</v>
      </c>
      <c r="Z358" s="12">
        <f>'Wind 1MW'!Z358*Control!$C$9</f>
        <v>0</v>
      </c>
      <c r="AB358" s="7">
        <f t="shared" si="5"/>
        <v>0</v>
      </c>
    </row>
    <row r="359" spans="2:28" x14ac:dyDescent="0.2">
      <c r="B359" s="6">
        <v>44553</v>
      </c>
      <c r="C359" s="12">
        <f>'Wind 1MW'!C359*Control!$C$9</f>
        <v>0</v>
      </c>
      <c r="D359" s="12">
        <f>'Wind 1MW'!D359*Control!$C$9</f>
        <v>0</v>
      </c>
      <c r="E359" s="12">
        <f>'Wind 1MW'!E359*Control!$C$9</f>
        <v>48.720000000000006</v>
      </c>
      <c r="F359" s="12">
        <f>'Wind 1MW'!F359*Control!$C$9</f>
        <v>91.919999999999987</v>
      </c>
      <c r="G359" s="12">
        <f>'Wind 1MW'!G359*Control!$C$9</f>
        <v>155.6</v>
      </c>
      <c r="H359" s="12">
        <f>'Wind 1MW'!H359*Control!$C$9</f>
        <v>240.56000000000003</v>
      </c>
      <c r="I359" s="12">
        <f>'Wind 1MW'!I359*Control!$C$9</f>
        <v>330.08</v>
      </c>
      <c r="J359" s="12">
        <f>'Wind 1MW'!J359*Control!$C$9</f>
        <v>380.8</v>
      </c>
      <c r="K359" s="12">
        <f>'Wind 1MW'!K359*Control!$C$9</f>
        <v>475.52</v>
      </c>
      <c r="L359" s="12">
        <f>'Wind 1MW'!L359*Control!$C$9</f>
        <v>581.91999999999996</v>
      </c>
      <c r="M359" s="12">
        <f>'Wind 1MW'!M359*Control!$C$9</f>
        <v>690.4</v>
      </c>
      <c r="N359" s="12">
        <f>'Wind 1MW'!N359*Control!$C$9</f>
        <v>728.96</v>
      </c>
      <c r="O359" s="12">
        <f>'Wind 1MW'!O359*Control!$C$9</f>
        <v>791.68000000000006</v>
      </c>
      <c r="P359" s="12">
        <f>'Wind 1MW'!P359*Control!$C$9</f>
        <v>812.16000000000008</v>
      </c>
      <c r="Q359" s="12">
        <f>'Wind 1MW'!Q359*Control!$C$9</f>
        <v>884.4799999999999</v>
      </c>
      <c r="R359" s="12">
        <f>'Wind 1MW'!R359*Control!$C$9</f>
        <v>892.31999999999994</v>
      </c>
      <c r="S359" s="12">
        <f>'Wind 1MW'!S359*Control!$C$9</f>
        <v>942.24</v>
      </c>
      <c r="T359" s="12">
        <f>'Wind 1MW'!T359*Control!$C$9</f>
        <v>966.4</v>
      </c>
      <c r="U359" s="12">
        <f>'Wind 1MW'!U359*Control!$C$9</f>
        <v>876.4799999999999</v>
      </c>
      <c r="V359" s="12">
        <f>'Wind 1MW'!V359*Control!$C$9</f>
        <v>728.96</v>
      </c>
      <c r="W359" s="12">
        <f>'Wind 1MW'!W359*Control!$C$9</f>
        <v>669.6</v>
      </c>
      <c r="X359" s="12">
        <f>'Wind 1MW'!X359*Control!$C$9</f>
        <v>633.28</v>
      </c>
      <c r="Y359" s="12">
        <f>'Wind 1MW'!Y359*Control!$C$9</f>
        <v>690.4</v>
      </c>
      <c r="Z359" s="12">
        <f>'Wind 1MW'!Z359*Control!$C$9</f>
        <v>728.96</v>
      </c>
      <c r="AB359" s="7">
        <f t="shared" si="5"/>
        <v>13341.439999999999</v>
      </c>
    </row>
    <row r="360" spans="2:28" x14ac:dyDescent="0.2">
      <c r="B360" s="6">
        <v>44554</v>
      </c>
      <c r="C360" s="12">
        <f>'Wind 1MW'!C360*Control!$C$9</f>
        <v>728.96</v>
      </c>
      <c r="D360" s="12">
        <f>'Wind 1MW'!D360*Control!$C$9</f>
        <v>728.96</v>
      </c>
      <c r="E360" s="12">
        <f>'Wind 1MW'!E360*Control!$C$9</f>
        <v>728.96</v>
      </c>
      <c r="F360" s="12">
        <f>'Wind 1MW'!F360*Control!$C$9</f>
        <v>728.96</v>
      </c>
      <c r="G360" s="12">
        <f>'Wind 1MW'!G360*Control!$C$9</f>
        <v>708.48</v>
      </c>
      <c r="H360" s="12">
        <f>'Wind 1MW'!H360*Control!$C$9</f>
        <v>728.96</v>
      </c>
      <c r="I360" s="12">
        <f>'Wind 1MW'!I360*Control!$C$9</f>
        <v>804.16000000000008</v>
      </c>
      <c r="J360" s="12">
        <f>'Wind 1MW'!J360*Control!$C$9</f>
        <v>876.4799999999999</v>
      </c>
      <c r="K360" s="12">
        <f>'Wind 1MW'!K360*Control!$C$9</f>
        <v>892.31999999999994</v>
      </c>
      <c r="L360" s="12">
        <f>'Wind 1MW'!L360*Control!$C$9</f>
        <v>974.24</v>
      </c>
      <c r="M360" s="12">
        <f>'Wind 1MW'!M360*Control!$C$9</f>
        <v>975.36</v>
      </c>
      <c r="N360" s="12">
        <f>'Wind 1MW'!N360*Control!$C$9</f>
        <v>971.28</v>
      </c>
      <c r="O360" s="12">
        <f>'Wind 1MW'!O360*Control!$C$9</f>
        <v>934.4</v>
      </c>
      <c r="P360" s="12">
        <f>'Wind 1MW'!P360*Control!$C$9</f>
        <v>939.28</v>
      </c>
      <c r="Q360" s="12">
        <f>'Wind 1MW'!Q360*Control!$C$9</f>
        <v>966.4</v>
      </c>
      <c r="R360" s="12">
        <f>'Wind 1MW'!R360*Control!$C$9</f>
        <v>975.36</v>
      </c>
      <c r="S360" s="12">
        <f>'Wind 1MW'!S360*Control!$C$9</f>
        <v>975.5200000000001</v>
      </c>
      <c r="T360" s="12">
        <f>'Wind 1MW'!T360*Control!$C$9</f>
        <v>990.8</v>
      </c>
      <c r="U360" s="12">
        <f>'Wind 1MW'!U360*Control!$C$9</f>
        <v>975.5200000000001</v>
      </c>
      <c r="V360" s="12">
        <f>'Wind 1MW'!V360*Control!$C$9</f>
        <v>975.36</v>
      </c>
      <c r="W360" s="12">
        <f>'Wind 1MW'!W360*Control!$C$9</f>
        <v>974.24</v>
      </c>
      <c r="X360" s="12">
        <f>'Wind 1MW'!X360*Control!$C$9</f>
        <v>966.4</v>
      </c>
      <c r="Y360" s="12">
        <f>'Wind 1MW'!Y360*Control!$C$9</f>
        <v>966.4</v>
      </c>
      <c r="Z360" s="12">
        <f>'Wind 1MW'!Z360*Control!$C$9</f>
        <v>939.28</v>
      </c>
      <c r="AB360" s="7">
        <f t="shared" si="5"/>
        <v>21426.080000000005</v>
      </c>
    </row>
    <row r="361" spans="2:28" x14ac:dyDescent="0.2">
      <c r="B361" s="6">
        <v>44555</v>
      </c>
      <c r="C361" s="12">
        <f>'Wind 1MW'!C361*Control!$C$9</f>
        <v>934.4</v>
      </c>
      <c r="D361" s="12">
        <f>'Wind 1MW'!D361*Control!$C$9</f>
        <v>926.4</v>
      </c>
      <c r="E361" s="12">
        <f>'Wind 1MW'!E361*Control!$C$9</f>
        <v>892.31999999999994</v>
      </c>
      <c r="F361" s="12">
        <f>'Wind 1MW'!F361*Control!$C$9</f>
        <v>889.3599999999999</v>
      </c>
      <c r="G361" s="12">
        <f>'Wind 1MW'!G361*Control!$C$9</f>
        <v>889.3599999999999</v>
      </c>
      <c r="H361" s="12">
        <f>'Wind 1MW'!H361*Control!$C$9</f>
        <v>892.31999999999994</v>
      </c>
      <c r="I361" s="12">
        <f>'Wind 1MW'!I361*Control!$C$9</f>
        <v>926.4</v>
      </c>
      <c r="J361" s="12">
        <f>'Wind 1MW'!J361*Control!$C$9</f>
        <v>934.4</v>
      </c>
      <c r="K361" s="12">
        <f>'Wind 1MW'!K361*Control!$C$9</f>
        <v>939.28</v>
      </c>
      <c r="L361" s="12">
        <f>'Wind 1MW'!L361*Control!$C$9</f>
        <v>942.24</v>
      </c>
      <c r="M361" s="12">
        <f>'Wind 1MW'!M361*Control!$C$9</f>
        <v>939.28</v>
      </c>
      <c r="N361" s="12">
        <f>'Wind 1MW'!N361*Control!$C$9</f>
        <v>926.4</v>
      </c>
      <c r="O361" s="12">
        <f>'Wind 1MW'!O361*Control!$C$9</f>
        <v>926.4</v>
      </c>
      <c r="P361" s="12">
        <f>'Wind 1MW'!P361*Control!$C$9</f>
        <v>934.4</v>
      </c>
      <c r="Q361" s="12">
        <f>'Wind 1MW'!Q361*Control!$C$9</f>
        <v>966.4</v>
      </c>
      <c r="R361" s="12">
        <f>'Wind 1MW'!R361*Control!$C$9</f>
        <v>975.5200000000001</v>
      </c>
      <c r="S361" s="12">
        <f>'Wind 1MW'!S361*Control!$C$9</f>
        <v>990.8</v>
      </c>
      <c r="T361" s="12">
        <f>'Wind 1MW'!T361*Control!$C$9</f>
        <v>990.8</v>
      </c>
      <c r="U361" s="12">
        <f>'Wind 1MW'!U361*Control!$C$9</f>
        <v>990.8</v>
      </c>
      <c r="V361" s="12">
        <f>'Wind 1MW'!V361*Control!$C$9</f>
        <v>993.76</v>
      </c>
      <c r="W361" s="12">
        <f>'Wind 1MW'!W361*Control!$C$9</f>
        <v>995.04000000000019</v>
      </c>
      <c r="X361" s="12">
        <f>'Wind 1MW'!X361*Control!$C$9</f>
        <v>995.04000000000019</v>
      </c>
      <c r="Y361" s="12">
        <f>'Wind 1MW'!Y361*Control!$C$9</f>
        <v>1006.72</v>
      </c>
      <c r="Z361" s="12">
        <f>'Wind 1MW'!Z361*Control!$C$9</f>
        <v>1006.8800000000001</v>
      </c>
      <c r="AB361" s="7">
        <f t="shared" si="5"/>
        <v>22804.719999999998</v>
      </c>
    </row>
    <row r="362" spans="2:28" x14ac:dyDescent="0.2">
      <c r="B362" s="6">
        <v>44556</v>
      </c>
      <c r="C362" s="12">
        <f>'Wind 1MW'!C362*Control!$C$9</f>
        <v>1006.8800000000001</v>
      </c>
      <c r="D362" s="12">
        <f>'Wind 1MW'!D362*Control!$C$9</f>
        <v>1006.8800000000001</v>
      </c>
      <c r="E362" s="12">
        <f>'Wind 1MW'!E362*Control!$C$9</f>
        <v>1006.8800000000001</v>
      </c>
      <c r="F362" s="12">
        <f>'Wind 1MW'!F362*Control!$C$9</f>
        <v>1006.72</v>
      </c>
      <c r="G362" s="12">
        <f>'Wind 1MW'!G362*Control!$C$9</f>
        <v>995.04000000000019</v>
      </c>
      <c r="H362" s="12">
        <f>'Wind 1MW'!H362*Control!$C$9</f>
        <v>995.04000000000019</v>
      </c>
      <c r="I362" s="12">
        <f>'Wind 1MW'!I362*Control!$C$9</f>
        <v>1005.6</v>
      </c>
      <c r="J362" s="12">
        <f>'Wind 1MW'!J362*Control!$C$9</f>
        <v>1005.6</v>
      </c>
      <c r="K362" s="12">
        <f>'Wind 1MW'!K362*Control!$C$9</f>
        <v>1006.72</v>
      </c>
      <c r="L362" s="12">
        <f>'Wind 1MW'!L362*Control!$C$9</f>
        <v>1006.72</v>
      </c>
      <c r="M362" s="12">
        <f>'Wind 1MW'!M362*Control!$C$9</f>
        <v>1011.36</v>
      </c>
      <c r="N362" s="12">
        <f>'Wind 1MW'!N362*Control!$C$9</f>
        <v>1011.36</v>
      </c>
      <c r="O362" s="12">
        <f>'Wind 1MW'!O362*Control!$C$9</f>
        <v>1011.36</v>
      </c>
      <c r="P362" s="12">
        <f>'Wind 1MW'!P362*Control!$C$9</f>
        <v>1011.36</v>
      </c>
      <c r="Q362" s="12">
        <f>'Wind 1MW'!Q362*Control!$C$9</f>
        <v>1011.2</v>
      </c>
      <c r="R362" s="12">
        <f>'Wind 1MW'!R362*Control!$C$9</f>
        <v>1011.2</v>
      </c>
      <c r="S362" s="12">
        <f>'Wind 1MW'!S362*Control!$C$9</f>
        <v>1011.2</v>
      </c>
      <c r="T362" s="12">
        <f>'Wind 1MW'!T362*Control!$C$9</f>
        <v>1006.8800000000001</v>
      </c>
      <c r="U362" s="12">
        <f>'Wind 1MW'!U362*Control!$C$9</f>
        <v>1006.72</v>
      </c>
      <c r="V362" s="12">
        <f>'Wind 1MW'!V362*Control!$C$9</f>
        <v>1006.8800000000001</v>
      </c>
      <c r="W362" s="12">
        <f>'Wind 1MW'!W362*Control!$C$9</f>
        <v>994.88000000000011</v>
      </c>
      <c r="X362" s="12">
        <f>'Wind 1MW'!X362*Control!$C$9</f>
        <v>990.8</v>
      </c>
      <c r="Y362" s="12">
        <f>'Wind 1MW'!Y362*Control!$C$9</f>
        <v>975.5200000000001</v>
      </c>
      <c r="Z362" s="12">
        <f>'Wind 1MW'!Z362*Control!$C$9</f>
        <v>974.24</v>
      </c>
      <c r="AB362" s="7">
        <f t="shared" si="5"/>
        <v>24077.040000000008</v>
      </c>
    </row>
    <row r="363" spans="2:28" x14ac:dyDescent="0.2">
      <c r="B363" s="6">
        <v>44557</v>
      </c>
      <c r="C363" s="12">
        <f>'Wind 1MW'!C363*Control!$C$9</f>
        <v>966.4</v>
      </c>
      <c r="D363" s="12">
        <f>'Wind 1MW'!D363*Control!$C$9</f>
        <v>939.28</v>
      </c>
      <c r="E363" s="12">
        <f>'Wind 1MW'!E363*Control!$C$9</f>
        <v>892.31999999999994</v>
      </c>
      <c r="F363" s="12">
        <f>'Wind 1MW'!F363*Control!$C$9</f>
        <v>876.4799999999999</v>
      </c>
      <c r="G363" s="12">
        <f>'Wind 1MW'!G363*Control!$C$9</f>
        <v>804.16000000000008</v>
      </c>
      <c r="H363" s="12">
        <f>'Wind 1MW'!H363*Control!$C$9</f>
        <v>690.4</v>
      </c>
      <c r="I363" s="12">
        <f>'Wind 1MW'!I363*Control!$C$9</f>
        <v>560</v>
      </c>
      <c r="J363" s="12">
        <f>'Wind 1MW'!J363*Control!$C$9</f>
        <v>454.4</v>
      </c>
      <c r="K363" s="12">
        <f>'Wind 1MW'!K363*Control!$C$9</f>
        <v>362.4</v>
      </c>
      <c r="L363" s="12">
        <f>'Wind 1MW'!L363*Control!$C$9</f>
        <v>281.60000000000002</v>
      </c>
      <c r="M363" s="12">
        <f>'Wind 1MW'!M363*Control!$C$9</f>
        <v>240.56000000000003</v>
      </c>
      <c r="N363" s="12">
        <f>'Wind 1MW'!N363*Control!$C$9</f>
        <v>213.2</v>
      </c>
      <c r="O363" s="12">
        <f>'Wind 1MW'!O363*Control!$C$9</f>
        <v>167.12</v>
      </c>
      <c r="P363" s="12">
        <f>'Wind 1MW'!P363*Control!$C$9</f>
        <v>136.4</v>
      </c>
      <c r="Q363" s="12">
        <f>'Wind 1MW'!Q363*Control!$C$9</f>
        <v>126.8</v>
      </c>
      <c r="R363" s="12">
        <f>'Wind 1MW'!R363*Control!$C$9</f>
        <v>107.6</v>
      </c>
      <c r="S363" s="12">
        <f>'Wind 1MW'!S363*Control!$C$9</f>
        <v>107.6</v>
      </c>
      <c r="T363" s="12">
        <f>'Wind 1MW'!T363*Control!$C$9</f>
        <v>99.759999999999991</v>
      </c>
      <c r="U363" s="12">
        <f>'Wind 1MW'!U363*Control!$C$9</f>
        <v>76.239999999999995</v>
      </c>
      <c r="V363" s="12">
        <f>'Wind 1MW'!V363*Control!$C$9</f>
        <v>48.720000000000006</v>
      </c>
      <c r="W363" s="12">
        <f>'Wind 1MW'!W363*Control!$C$9</f>
        <v>20.239999999999998</v>
      </c>
      <c r="X363" s="12">
        <f>'Wind 1MW'!X363*Control!$C$9</f>
        <v>0</v>
      </c>
      <c r="Y363" s="12">
        <f>'Wind 1MW'!Y363*Control!$C$9</f>
        <v>0</v>
      </c>
      <c r="Z363" s="12">
        <f>'Wind 1MW'!Z363*Control!$C$9</f>
        <v>0</v>
      </c>
      <c r="AB363" s="7">
        <f t="shared" si="5"/>
        <v>8171.68</v>
      </c>
    </row>
    <row r="364" spans="2:28" x14ac:dyDescent="0.2">
      <c r="B364" s="6">
        <v>44558</v>
      </c>
      <c r="C364" s="12">
        <f>'Wind 1MW'!C364*Control!$C$9</f>
        <v>0</v>
      </c>
      <c r="D364" s="12">
        <f>'Wind 1MW'!D364*Control!$C$9</f>
        <v>0</v>
      </c>
      <c r="E364" s="12">
        <f>'Wind 1MW'!E364*Control!$C$9</f>
        <v>0</v>
      </c>
      <c r="F364" s="12">
        <f>'Wind 1MW'!F364*Control!$C$9</f>
        <v>0</v>
      </c>
      <c r="G364" s="12">
        <f>'Wind 1MW'!G364*Control!$C$9</f>
        <v>0</v>
      </c>
      <c r="H364" s="12">
        <f>'Wind 1MW'!H364*Control!$C$9</f>
        <v>0</v>
      </c>
      <c r="I364" s="12">
        <f>'Wind 1MW'!I364*Control!$C$9</f>
        <v>0</v>
      </c>
      <c r="J364" s="12">
        <f>'Wind 1MW'!J364*Control!$C$9</f>
        <v>0</v>
      </c>
      <c r="K364" s="12">
        <f>'Wind 1MW'!K364*Control!$C$9</f>
        <v>0</v>
      </c>
      <c r="L364" s="12">
        <f>'Wind 1MW'!L364*Control!$C$9</f>
        <v>0</v>
      </c>
      <c r="M364" s="12">
        <f>'Wind 1MW'!M364*Control!$C$9</f>
        <v>0</v>
      </c>
      <c r="N364" s="12">
        <f>'Wind 1MW'!N364*Control!$C$9</f>
        <v>0</v>
      </c>
      <c r="O364" s="12">
        <f>'Wind 1MW'!O364*Control!$C$9</f>
        <v>0</v>
      </c>
      <c r="P364" s="12">
        <f>'Wind 1MW'!P364*Control!$C$9</f>
        <v>0</v>
      </c>
      <c r="Q364" s="12">
        <f>'Wind 1MW'!Q364*Control!$C$9</f>
        <v>0</v>
      </c>
      <c r="R364" s="12">
        <f>'Wind 1MW'!R364*Control!$C$9</f>
        <v>0</v>
      </c>
      <c r="S364" s="12">
        <f>'Wind 1MW'!S364*Control!$C$9</f>
        <v>20.239999999999998</v>
      </c>
      <c r="T364" s="12">
        <f>'Wind 1MW'!T364*Control!$C$9</f>
        <v>55.280000000000008</v>
      </c>
      <c r="U364" s="12">
        <f>'Wind 1MW'!U364*Control!$C$9</f>
        <v>76.239999999999995</v>
      </c>
      <c r="V364" s="12">
        <f>'Wind 1MW'!V364*Control!$C$9</f>
        <v>84.08</v>
      </c>
      <c r="W364" s="12">
        <f>'Wind 1MW'!W364*Control!$C$9</f>
        <v>117.2</v>
      </c>
      <c r="X364" s="12">
        <f>'Wind 1MW'!X364*Control!$C$9</f>
        <v>99.759999999999991</v>
      </c>
      <c r="Y364" s="12">
        <f>'Wind 1MW'!Y364*Control!$C$9</f>
        <v>61.840000000000011</v>
      </c>
      <c r="Z364" s="12">
        <f>'Wind 1MW'!Z364*Control!$C$9</f>
        <v>68.400000000000006</v>
      </c>
      <c r="AB364" s="7">
        <f t="shared" si="5"/>
        <v>583.04</v>
      </c>
    </row>
    <row r="365" spans="2:28" x14ac:dyDescent="0.2">
      <c r="B365" s="6">
        <v>44559</v>
      </c>
      <c r="C365" s="12">
        <f>'Wind 1MW'!C365*Control!$C$9</f>
        <v>68.400000000000006</v>
      </c>
      <c r="D365" s="12">
        <f>'Wind 1MW'!D365*Control!$C$9</f>
        <v>35.6</v>
      </c>
      <c r="E365" s="12">
        <f>'Wind 1MW'!E365*Control!$C$9</f>
        <v>61.840000000000011</v>
      </c>
      <c r="F365" s="12">
        <f>'Wind 1MW'!F365*Control!$C$9</f>
        <v>68.400000000000006</v>
      </c>
      <c r="G365" s="12">
        <f>'Wind 1MW'!G365*Control!$C$9</f>
        <v>91.919999999999987</v>
      </c>
      <c r="H365" s="12">
        <f>'Wind 1MW'!H365*Control!$C$9</f>
        <v>213.2</v>
      </c>
      <c r="I365" s="12">
        <f>'Wind 1MW'!I365*Control!$C$9</f>
        <v>380.8</v>
      </c>
      <c r="J365" s="12">
        <f>'Wind 1MW'!J365*Control!$C$9</f>
        <v>454.4</v>
      </c>
      <c r="K365" s="12">
        <f>'Wind 1MW'!K365*Control!$C$9</f>
        <v>581.91999999999996</v>
      </c>
      <c r="L365" s="12">
        <f>'Wind 1MW'!L365*Control!$C$9</f>
        <v>720.96</v>
      </c>
      <c r="M365" s="12">
        <f>'Wind 1MW'!M365*Control!$C$9</f>
        <v>884.4799999999999</v>
      </c>
      <c r="N365" s="12">
        <f>'Wind 1MW'!N365*Control!$C$9</f>
        <v>975.5200000000001</v>
      </c>
      <c r="O365" s="12">
        <f>'Wind 1MW'!O365*Control!$C$9</f>
        <v>993.76</v>
      </c>
      <c r="P365" s="12">
        <f>'Wind 1MW'!P365*Control!$C$9</f>
        <v>892.31999999999994</v>
      </c>
      <c r="Q365" s="12">
        <f>'Wind 1MW'!Q365*Control!$C$9</f>
        <v>791.68000000000006</v>
      </c>
      <c r="R365" s="12">
        <f>'Wind 1MW'!R365*Control!$C$9</f>
        <v>581.91999999999996</v>
      </c>
      <c r="S365" s="12">
        <f>'Wind 1MW'!S365*Control!$C$9</f>
        <v>720.96</v>
      </c>
      <c r="T365" s="12">
        <f>'Wind 1MW'!T365*Control!$C$9</f>
        <v>1012</v>
      </c>
      <c r="U365" s="12">
        <f>'Wind 1MW'!U365*Control!$C$9</f>
        <v>1012</v>
      </c>
      <c r="V365" s="12">
        <f>'Wind 1MW'!V365*Control!$C$9</f>
        <v>1012</v>
      </c>
      <c r="W365" s="12">
        <f>'Wind 1MW'!W365*Control!$C$9</f>
        <v>1012</v>
      </c>
      <c r="X365" s="12">
        <f>'Wind 1MW'!X365*Control!$C$9</f>
        <v>1012</v>
      </c>
      <c r="Y365" s="12">
        <f>'Wind 1MW'!Y365*Control!$C$9</f>
        <v>1012</v>
      </c>
      <c r="Z365" s="12">
        <f>'Wind 1MW'!Z365*Control!$C$9</f>
        <v>1012</v>
      </c>
      <c r="AB365" s="7">
        <f t="shared" si="5"/>
        <v>15602.080000000002</v>
      </c>
    </row>
    <row r="366" spans="2:28" x14ac:dyDescent="0.2">
      <c r="B366" s="6">
        <v>44560</v>
      </c>
      <c r="C366" s="12">
        <f>'Wind 1MW'!C366*Control!$C$9</f>
        <v>1012</v>
      </c>
      <c r="D366" s="12">
        <f>'Wind 1MW'!D366*Control!$C$9</f>
        <v>1012</v>
      </c>
      <c r="E366" s="12">
        <f>'Wind 1MW'!E366*Control!$C$9</f>
        <v>1012</v>
      </c>
      <c r="F366" s="12">
        <f>'Wind 1MW'!F366*Control!$C$9</f>
        <v>1012</v>
      </c>
      <c r="G366" s="12">
        <f>'Wind 1MW'!G366*Control!$C$9</f>
        <v>1011.36</v>
      </c>
      <c r="H366" s="12">
        <f>'Wind 1MW'!H366*Control!$C$9</f>
        <v>1006.8800000000001</v>
      </c>
      <c r="I366" s="12">
        <f>'Wind 1MW'!I366*Control!$C$9</f>
        <v>990.8</v>
      </c>
      <c r="J366" s="12">
        <f>'Wind 1MW'!J366*Control!$C$9</f>
        <v>974.24</v>
      </c>
      <c r="K366" s="12">
        <f>'Wind 1MW'!K366*Control!$C$9</f>
        <v>994.88000000000011</v>
      </c>
      <c r="L366" s="12">
        <f>'Wind 1MW'!L366*Control!$C$9</f>
        <v>995.04000000000019</v>
      </c>
      <c r="M366" s="12">
        <f>'Wind 1MW'!M366*Control!$C$9</f>
        <v>1006.72</v>
      </c>
      <c r="N366" s="12">
        <f>'Wind 1MW'!N366*Control!$C$9</f>
        <v>1006.72</v>
      </c>
      <c r="O366" s="12">
        <f>'Wind 1MW'!O366*Control!$C$9</f>
        <v>1006.72</v>
      </c>
      <c r="P366" s="12">
        <f>'Wind 1MW'!P366*Control!$C$9</f>
        <v>995.04000000000019</v>
      </c>
      <c r="Q366" s="12">
        <f>'Wind 1MW'!Q366*Control!$C$9</f>
        <v>994.88000000000011</v>
      </c>
      <c r="R366" s="12">
        <f>'Wind 1MW'!R366*Control!$C$9</f>
        <v>1005.6</v>
      </c>
      <c r="S366" s="12">
        <f>'Wind 1MW'!S366*Control!$C$9</f>
        <v>1011.36</v>
      </c>
      <c r="T366" s="12">
        <f>'Wind 1MW'!T366*Control!$C$9</f>
        <v>1011.2</v>
      </c>
      <c r="U366" s="12">
        <f>'Wind 1MW'!U366*Control!$C$9</f>
        <v>995.04000000000019</v>
      </c>
      <c r="V366" s="12">
        <f>'Wind 1MW'!V366*Control!$C$9</f>
        <v>975.36</v>
      </c>
      <c r="W366" s="12">
        <f>'Wind 1MW'!W366*Control!$C$9</f>
        <v>942.24</v>
      </c>
      <c r="X366" s="12">
        <f>'Wind 1MW'!X366*Control!$C$9</f>
        <v>876.4799999999999</v>
      </c>
      <c r="Y366" s="12">
        <f>'Wind 1MW'!Y366*Control!$C$9</f>
        <v>720.96</v>
      </c>
      <c r="Z366" s="12">
        <f>'Wind 1MW'!Z366*Control!$C$9</f>
        <v>620.79999999999995</v>
      </c>
      <c r="AB366" s="7">
        <f t="shared" si="5"/>
        <v>23190.32</v>
      </c>
    </row>
    <row r="367" spans="2:28" x14ac:dyDescent="0.2">
      <c r="B367" s="6">
        <v>44561</v>
      </c>
      <c r="C367" s="12">
        <f>'Wind 1MW'!C367*Control!$C$9</f>
        <v>633.28</v>
      </c>
      <c r="D367" s="12">
        <f>'Wind 1MW'!D367*Control!$C$9</f>
        <v>581.91999999999996</v>
      </c>
      <c r="E367" s="12">
        <f>'Wind 1MW'!E367*Control!$C$9</f>
        <v>633.28</v>
      </c>
      <c r="F367" s="12">
        <f>'Wind 1MW'!F367*Control!$C$9</f>
        <v>620.79999999999995</v>
      </c>
      <c r="G367" s="12">
        <f>'Wind 1MW'!G367*Control!$C$9</f>
        <v>581.91999999999996</v>
      </c>
      <c r="H367" s="12">
        <f>'Wind 1MW'!H367*Control!$C$9</f>
        <v>475.52</v>
      </c>
      <c r="I367" s="12">
        <f>'Wind 1MW'!I367*Control!$C$9</f>
        <v>380.8</v>
      </c>
      <c r="J367" s="12">
        <f>'Wind 1MW'!J367*Control!$C$9</f>
        <v>313.91999999999996</v>
      </c>
      <c r="K367" s="12">
        <f>'Wind 1MW'!K367*Control!$C$9</f>
        <v>267.92000000000007</v>
      </c>
      <c r="L367" s="12">
        <f>'Wind 1MW'!L367*Control!$C$9</f>
        <v>213.2</v>
      </c>
      <c r="M367" s="12">
        <f>'Wind 1MW'!M367*Control!$C$9</f>
        <v>167.12</v>
      </c>
      <c r="N367" s="12">
        <f>'Wind 1MW'!N367*Control!$C$9</f>
        <v>146</v>
      </c>
      <c r="O367" s="12">
        <f>'Wind 1MW'!O367*Control!$C$9</f>
        <v>146</v>
      </c>
      <c r="P367" s="12">
        <f>'Wind 1MW'!P367*Control!$C$9</f>
        <v>76.239999999999995</v>
      </c>
      <c r="Q367" s="12">
        <f>'Wind 1MW'!Q367*Control!$C$9</f>
        <v>42.160000000000004</v>
      </c>
      <c r="R367" s="12">
        <f>'Wind 1MW'!R367*Control!$C$9</f>
        <v>25.359999999999996</v>
      </c>
      <c r="S367" s="12">
        <f>'Wind 1MW'!S367*Control!$C$9</f>
        <v>42.160000000000004</v>
      </c>
      <c r="T367" s="12">
        <f>'Wind 1MW'!T367*Control!$C$9</f>
        <v>42.160000000000004</v>
      </c>
      <c r="U367" s="12">
        <f>'Wind 1MW'!U367*Control!$C$9</f>
        <v>99.759999999999991</v>
      </c>
      <c r="V367" s="12">
        <f>'Wind 1MW'!V367*Control!$C$9</f>
        <v>126.8</v>
      </c>
      <c r="W367" s="12">
        <f>'Wind 1MW'!W367*Control!$C$9</f>
        <v>126.8</v>
      </c>
      <c r="X367" s="12">
        <f>'Wind 1MW'!X367*Control!$C$9</f>
        <v>167.12</v>
      </c>
      <c r="Y367" s="12">
        <f>'Wind 1MW'!Y367*Control!$C$9</f>
        <v>213.2</v>
      </c>
      <c r="Z367" s="12">
        <f>'Wind 1MW'!Z367*Control!$C$9</f>
        <v>281.60000000000002</v>
      </c>
      <c r="AB367" s="7">
        <f t="shared" si="5"/>
        <v>6405.0399999999991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815E-62A9-5841-8D00-0149B88AADFC}">
  <dimension ref="B2:AF367"/>
  <sheetViews>
    <sheetView workbookViewId="0">
      <selection activeCell="R20" sqref="R20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'Grid 1MW'!C3*Control!$C$10</f>
        <v>1000</v>
      </c>
      <c r="D3" s="12">
        <f>'Grid 1MW'!D3*Control!$C$10</f>
        <v>1000</v>
      </c>
      <c r="E3" s="12">
        <f>'Grid 1MW'!E3*Control!$C$10</f>
        <v>1000</v>
      </c>
      <c r="F3" s="12">
        <f>'Grid 1MW'!F3*Control!$C$10</f>
        <v>1000</v>
      </c>
      <c r="G3" s="12">
        <f>'Grid 1MW'!G3*Control!$C$10</f>
        <v>1000</v>
      </c>
      <c r="H3" s="12">
        <f>'Grid 1MW'!H3*Control!$C$10</f>
        <v>1000</v>
      </c>
      <c r="I3" s="12">
        <f>'Grid 1MW'!I3*Control!$C$10</f>
        <v>1000</v>
      </c>
      <c r="J3" s="12">
        <f>'Grid 1MW'!J3*Control!$C$10</f>
        <v>1000</v>
      </c>
      <c r="K3" s="12">
        <f>'Grid 1MW'!K3*Control!$C$10</f>
        <v>1000</v>
      </c>
      <c r="L3" s="12">
        <f>'Grid 1MW'!L3*Control!$C$10</f>
        <v>1000</v>
      </c>
      <c r="M3" s="12">
        <f>'Grid 1MW'!M3*Control!$C$10</f>
        <v>1000</v>
      </c>
      <c r="N3" s="12">
        <f>'Grid 1MW'!N3*Control!$C$10</f>
        <v>1000</v>
      </c>
      <c r="O3" s="12">
        <f>'Grid 1MW'!O3*Control!$C$10</f>
        <v>1000</v>
      </c>
      <c r="P3" s="12">
        <f>'Grid 1MW'!P3*Control!$C$10</f>
        <v>1000</v>
      </c>
      <c r="Q3" s="12">
        <f>'Grid 1MW'!Q3*Control!$C$10</f>
        <v>1000</v>
      </c>
      <c r="R3" s="12">
        <f>'Grid 1MW'!R3*Control!$C$10</f>
        <v>1000</v>
      </c>
      <c r="S3" s="12">
        <f>'Grid 1MW'!S3*Control!$C$10</f>
        <v>1000</v>
      </c>
      <c r="T3" s="12">
        <f>'Grid 1MW'!T3*Control!$C$10</f>
        <v>1000</v>
      </c>
      <c r="U3" s="12">
        <f>'Grid 1MW'!U3*Control!$C$10</f>
        <v>1000</v>
      </c>
      <c r="V3" s="12">
        <f>'Grid 1MW'!V3*Control!$C$10</f>
        <v>1000</v>
      </c>
      <c r="W3" s="12">
        <f>'Grid 1MW'!W3*Control!$C$10</f>
        <v>1000</v>
      </c>
      <c r="X3" s="12">
        <f>'Grid 1MW'!X3*Control!$C$10</f>
        <v>1000</v>
      </c>
      <c r="Y3" s="12">
        <f>'Grid 1MW'!Y3*Control!$C$10</f>
        <v>1000</v>
      </c>
      <c r="Z3" s="12">
        <f>'Grid 1MW'!Z3*Control!$C$10</f>
        <v>1000</v>
      </c>
      <c r="AB3" s="7">
        <f>SUM(C3:Z3)</f>
        <v>24000</v>
      </c>
    </row>
    <row r="4" spans="2:32" x14ac:dyDescent="0.2">
      <c r="B4" s="6">
        <v>44198</v>
      </c>
      <c r="C4" s="12">
        <f>'Grid 1MW'!C4*Control!$C$10</f>
        <v>1000</v>
      </c>
      <c r="D4" s="12">
        <f>'Grid 1MW'!D4*Control!$C$10</f>
        <v>1000</v>
      </c>
      <c r="E4" s="12">
        <f>'Grid 1MW'!E4*Control!$C$10</f>
        <v>1000</v>
      </c>
      <c r="F4" s="12">
        <f>'Grid 1MW'!F4*Control!$C$10</f>
        <v>1000</v>
      </c>
      <c r="G4" s="12">
        <f>'Grid 1MW'!G4*Control!$C$10</f>
        <v>1000</v>
      </c>
      <c r="H4" s="12">
        <f>'Grid 1MW'!H4*Control!$C$10</f>
        <v>1000</v>
      </c>
      <c r="I4" s="12">
        <f>'Grid 1MW'!I4*Control!$C$10</f>
        <v>1000</v>
      </c>
      <c r="J4" s="12">
        <f>'Grid 1MW'!J4*Control!$C$10</f>
        <v>1000</v>
      </c>
      <c r="K4" s="12">
        <f>'Grid 1MW'!K4*Control!$C$10</f>
        <v>1000</v>
      </c>
      <c r="L4" s="12">
        <f>'Grid 1MW'!L4*Control!$C$10</f>
        <v>1000</v>
      </c>
      <c r="M4" s="12">
        <f>'Grid 1MW'!M4*Control!$C$10</f>
        <v>1000</v>
      </c>
      <c r="N4" s="12">
        <f>'Grid 1MW'!N4*Control!$C$10</f>
        <v>1000</v>
      </c>
      <c r="O4" s="12">
        <f>'Grid 1MW'!O4*Control!$C$10</f>
        <v>1000</v>
      </c>
      <c r="P4" s="12">
        <f>'Grid 1MW'!P4*Control!$C$10</f>
        <v>1000</v>
      </c>
      <c r="Q4" s="12">
        <f>'Grid 1MW'!Q4*Control!$C$10</f>
        <v>1000</v>
      </c>
      <c r="R4" s="12">
        <f>'Grid 1MW'!R4*Control!$C$10</f>
        <v>1000</v>
      </c>
      <c r="S4" s="12">
        <f>'Grid 1MW'!S4*Control!$C$10</f>
        <v>1000</v>
      </c>
      <c r="T4" s="12">
        <f>'Grid 1MW'!T4*Control!$C$10</f>
        <v>1000</v>
      </c>
      <c r="U4" s="12">
        <f>'Grid 1MW'!U4*Control!$C$10</f>
        <v>1000</v>
      </c>
      <c r="V4" s="12">
        <f>'Grid 1MW'!V4*Control!$C$10</f>
        <v>1000</v>
      </c>
      <c r="W4" s="12">
        <f>'Grid 1MW'!W4*Control!$C$10</f>
        <v>1000</v>
      </c>
      <c r="X4" s="12">
        <f>'Grid 1MW'!X4*Control!$C$10</f>
        <v>1000</v>
      </c>
      <c r="Y4" s="12">
        <f>'Grid 1MW'!Y4*Control!$C$10</f>
        <v>1000</v>
      </c>
      <c r="Z4" s="12">
        <f>'Grid 1MW'!Z4*Control!$C$10</f>
        <v>1000</v>
      </c>
      <c r="AB4" s="7">
        <f t="shared" ref="AB4:AB67" si="0">SUM(C4:Z4)</f>
        <v>24000</v>
      </c>
      <c r="AD4" s="8" t="s">
        <v>14</v>
      </c>
      <c r="AE4" s="9">
        <f>SUM(C3:Z367)</f>
        <v>8760000</v>
      </c>
    </row>
    <row r="5" spans="2:32" x14ac:dyDescent="0.2">
      <c r="B5" s="6">
        <v>44199</v>
      </c>
      <c r="C5" s="12">
        <f>'Grid 1MW'!C5*Control!$C$10</f>
        <v>1000</v>
      </c>
      <c r="D5" s="12">
        <f>'Grid 1MW'!D5*Control!$C$10</f>
        <v>1000</v>
      </c>
      <c r="E5" s="12">
        <f>'Grid 1MW'!E5*Control!$C$10</f>
        <v>1000</v>
      </c>
      <c r="F5" s="12">
        <f>'Grid 1MW'!F5*Control!$C$10</f>
        <v>1000</v>
      </c>
      <c r="G5" s="12">
        <f>'Grid 1MW'!G5*Control!$C$10</f>
        <v>1000</v>
      </c>
      <c r="H5" s="12">
        <f>'Grid 1MW'!H5*Control!$C$10</f>
        <v>1000</v>
      </c>
      <c r="I5" s="12">
        <f>'Grid 1MW'!I5*Control!$C$10</f>
        <v>1000</v>
      </c>
      <c r="J5" s="12">
        <f>'Grid 1MW'!J5*Control!$C$10</f>
        <v>1000</v>
      </c>
      <c r="K5" s="12">
        <f>'Grid 1MW'!K5*Control!$C$10</f>
        <v>1000</v>
      </c>
      <c r="L5" s="12">
        <f>'Grid 1MW'!L5*Control!$C$10</f>
        <v>1000</v>
      </c>
      <c r="M5" s="12">
        <f>'Grid 1MW'!M5*Control!$C$10</f>
        <v>1000</v>
      </c>
      <c r="N5" s="12">
        <f>'Grid 1MW'!N5*Control!$C$10</f>
        <v>1000</v>
      </c>
      <c r="O5" s="12">
        <f>'Grid 1MW'!O5*Control!$C$10</f>
        <v>1000</v>
      </c>
      <c r="P5" s="12">
        <f>'Grid 1MW'!P5*Control!$C$10</f>
        <v>1000</v>
      </c>
      <c r="Q5" s="12">
        <f>'Grid 1MW'!Q5*Control!$C$10</f>
        <v>1000</v>
      </c>
      <c r="R5" s="12">
        <f>'Grid 1MW'!R5*Control!$C$10</f>
        <v>1000</v>
      </c>
      <c r="S5" s="12">
        <f>'Grid 1MW'!S5*Control!$C$10</f>
        <v>1000</v>
      </c>
      <c r="T5" s="12">
        <f>'Grid 1MW'!T5*Control!$C$10</f>
        <v>1000</v>
      </c>
      <c r="U5" s="12">
        <f>'Grid 1MW'!U5*Control!$C$10</f>
        <v>1000</v>
      </c>
      <c r="V5" s="12">
        <f>'Grid 1MW'!V5*Control!$C$10</f>
        <v>1000</v>
      </c>
      <c r="W5" s="12">
        <f>'Grid 1MW'!W5*Control!$C$10</f>
        <v>1000</v>
      </c>
      <c r="X5" s="12">
        <f>'Grid 1MW'!X5*Control!$C$10</f>
        <v>1000</v>
      </c>
      <c r="Y5" s="12">
        <f>'Grid 1MW'!Y5*Control!$C$10</f>
        <v>1000</v>
      </c>
      <c r="Z5" s="12">
        <f>'Grid 1MW'!Z5*Control!$C$10</f>
        <v>1000</v>
      </c>
      <c r="AB5" s="7">
        <f t="shared" si="0"/>
        <v>24000</v>
      </c>
      <c r="AD5" s="8" t="s">
        <v>15</v>
      </c>
      <c r="AE5" s="10">
        <f>AE4/1000000</f>
        <v>8.76</v>
      </c>
    </row>
    <row r="6" spans="2:32" x14ac:dyDescent="0.2">
      <c r="B6" s="6">
        <v>44200</v>
      </c>
      <c r="C6" s="12">
        <f>'Grid 1MW'!C6*Control!$C$10</f>
        <v>1000</v>
      </c>
      <c r="D6" s="12">
        <f>'Grid 1MW'!D6*Control!$C$10</f>
        <v>1000</v>
      </c>
      <c r="E6" s="12">
        <f>'Grid 1MW'!E6*Control!$C$10</f>
        <v>1000</v>
      </c>
      <c r="F6" s="12">
        <f>'Grid 1MW'!F6*Control!$C$10</f>
        <v>1000</v>
      </c>
      <c r="G6" s="12">
        <f>'Grid 1MW'!G6*Control!$C$10</f>
        <v>1000</v>
      </c>
      <c r="H6" s="12">
        <f>'Grid 1MW'!H6*Control!$C$10</f>
        <v>1000</v>
      </c>
      <c r="I6" s="12">
        <f>'Grid 1MW'!I6*Control!$C$10</f>
        <v>1000</v>
      </c>
      <c r="J6" s="12">
        <f>'Grid 1MW'!J6*Control!$C$10</f>
        <v>1000</v>
      </c>
      <c r="K6" s="12">
        <f>'Grid 1MW'!K6*Control!$C$10</f>
        <v>1000</v>
      </c>
      <c r="L6" s="12">
        <f>'Grid 1MW'!L6*Control!$C$10</f>
        <v>1000</v>
      </c>
      <c r="M6" s="12">
        <f>'Grid 1MW'!M6*Control!$C$10</f>
        <v>1000</v>
      </c>
      <c r="N6" s="12">
        <f>'Grid 1MW'!N6*Control!$C$10</f>
        <v>1000</v>
      </c>
      <c r="O6" s="12">
        <f>'Grid 1MW'!O6*Control!$C$10</f>
        <v>1000</v>
      </c>
      <c r="P6" s="12">
        <f>'Grid 1MW'!P6*Control!$C$10</f>
        <v>1000</v>
      </c>
      <c r="Q6" s="12">
        <f>'Grid 1MW'!Q6*Control!$C$10</f>
        <v>1000</v>
      </c>
      <c r="R6" s="12">
        <f>'Grid 1MW'!R6*Control!$C$10</f>
        <v>1000</v>
      </c>
      <c r="S6" s="12">
        <f>'Grid 1MW'!S6*Control!$C$10</f>
        <v>1000</v>
      </c>
      <c r="T6" s="12">
        <f>'Grid 1MW'!T6*Control!$C$10</f>
        <v>1000</v>
      </c>
      <c r="U6" s="12">
        <f>'Grid 1MW'!U6*Control!$C$10</f>
        <v>1000</v>
      </c>
      <c r="V6" s="12">
        <f>'Grid 1MW'!V6*Control!$C$10</f>
        <v>1000</v>
      </c>
      <c r="W6" s="12">
        <f>'Grid 1MW'!W6*Control!$C$10</f>
        <v>1000</v>
      </c>
      <c r="X6" s="12">
        <f>'Grid 1MW'!X6*Control!$C$10</f>
        <v>1000</v>
      </c>
      <c r="Y6" s="12">
        <f>'Grid 1MW'!Y6*Control!$C$10</f>
        <v>1000</v>
      </c>
      <c r="Z6" s="12">
        <f>'Grid 1MW'!Z6*Control!$C$10</f>
        <v>1000</v>
      </c>
      <c r="AB6" s="7">
        <f t="shared" si="0"/>
        <v>24000</v>
      </c>
    </row>
    <row r="7" spans="2:32" x14ac:dyDescent="0.2">
      <c r="B7" s="6">
        <v>44201</v>
      </c>
      <c r="C7" s="12">
        <f>'Grid 1MW'!C7*Control!$C$10</f>
        <v>1000</v>
      </c>
      <c r="D7" s="12">
        <f>'Grid 1MW'!D7*Control!$C$10</f>
        <v>1000</v>
      </c>
      <c r="E7" s="12">
        <f>'Grid 1MW'!E7*Control!$C$10</f>
        <v>1000</v>
      </c>
      <c r="F7" s="12">
        <f>'Grid 1MW'!F7*Control!$C$10</f>
        <v>1000</v>
      </c>
      <c r="G7" s="12">
        <f>'Grid 1MW'!G7*Control!$C$10</f>
        <v>1000</v>
      </c>
      <c r="H7" s="12">
        <f>'Grid 1MW'!H7*Control!$C$10</f>
        <v>1000</v>
      </c>
      <c r="I7" s="12">
        <f>'Grid 1MW'!I7*Control!$C$10</f>
        <v>1000</v>
      </c>
      <c r="J7" s="12">
        <f>'Grid 1MW'!J7*Control!$C$10</f>
        <v>1000</v>
      </c>
      <c r="K7" s="12">
        <f>'Grid 1MW'!K7*Control!$C$10</f>
        <v>1000</v>
      </c>
      <c r="L7" s="12">
        <f>'Grid 1MW'!L7*Control!$C$10</f>
        <v>1000</v>
      </c>
      <c r="M7" s="12">
        <f>'Grid 1MW'!M7*Control!$C$10</f>
        <v>1000</v>
      </c>
      <c r="N7" s="12">
        <f>'Grid 1MW'!N7*Control!$C$10</f>
        <v>1000</v>
      </c>
      <c r="O7" s="12">
        <f>'Grid 1MW'!O7*Control!$C$10</f>
        <v>1000</v>
      </c>
      <c r="P7" s="12">
        <f>'Grid 1MW'!P7*Control!$C$10</f>
        <v>1000</v>
      </c>
      <c r="Q7" s="12">
        <f>'Grid 1MW'!Q7*Control!$C$10</f>
        <v>1000</v>
      </c>
      <c r="R7" s="12">
        <f>'Grid 1MW'!R7*Control!$C$10</f>
        <v>1000</v>
      </c>
      <c r="S7" s="12">
        <f>'Grid 1MW'!S7*Control!$C$10</f>
        <v>1000</v>
      </c>
      <c r="T7" s="12">
        <f>'Grid 1MW'!T7*Control!$C$10</f>
        <v>1000</v>
      </c>
      <c r="U7" s="12">
        <f>'Grid 1MW'!U7*Control!$C$10</f>
        <v>1000</v>
      </c>
      <c r="V7" s="12">
        <f>'Grid 1MW'!V7*Control!$C$10</f>
        <v>1000</v>
      </c>
      <c r="W7" s="12">
        <f>'Grid 1MW'!W7*Control!$C$10</f>
        <v>1000</v>
      </c>
      <c r="X7" s="12">
        <f>'Grid 1MW'!X7*Control!$C$10</f>
        <v>1000</v>
      </c>
      <c r="Y7" s="12">
        <f>'Grid 1MW'!Y7*Control!$C$10</f>
        <v>1000</v>
      </c>
      <c r="Z7" s="12">
        <f>'Grid 1MW'!Z7*Control!$C$10</f>
        <v>1000</v>
      </c>
      <c r="AB7" s="7">
        <f t="shared" si="0"/>
        <v>24000</v>
      </c>
    </row>
    <row r="8" spans="2:32" x14ac:dyDescent="0.2">
      <c r="B8" s="6">
        <v>44202</v>
      </c>
      <c r="C8" s="12">
        <f>'Grid 1MW'!C8*Control!$C$10</f>
        <v>1000</v>
      </c>
      <c r="D8" s="12">
        <f>'Grid 1MW'!D8*Control!$C$10</f>
        <v>1000</v>
      </c>
      <c r="E8" s="12">
        <f>'Grid 1MW'!E8*Control!$C$10</f>
        <v>1000</v>
      </c>
      <c r="F8" s="12">
        <f>'Grid 1MW'!F8*Control!$C$10</f>
        <v>1000</v>
      </c>
      <c r="G8" s="12">
        <f>'Grid 1MW'!G8*Control!$C$10</f>
        <v>1000</v>
      </c>
      <c r="H8" s="12">
        <f>'Grid 1MW'!H8*Control!$C$10</f>
        <v>1000</v>
      </c>
      <c r="I8" s="12">
        <f>'Grid 1MW'!I8*Control!$C$10</f>
        <v>1000</v>
      </c>
      <c r="J8" s="12">
        <f>'Grid 1MW'!J8*Control!$C$10</f>
        <v>1000</v>
      </c>
      <c r="K8" s="12">
        <f>'Grid 1MW'!K8*Control!$C$10</f>
        <v>1000</v>
      </c>
      <c r="L8" s="12">
        <f>'Grid 1MW'!L8*Control!$C$10</f>
        <v>1000</v>
      </c>
      <c r="M8" s="12">
        <f>'Grid 1MW'!M8*Control!$C$10</f>
        <v>1000</v>
      </c>
      <c r="N8" s="12">
        <f>'Grid 1MW'!N8*Control!$C$10</f>
        <v>1000</v>
      </c>
      <c r="O8" s="12">
        <f>'Grid 1MW'!O8*Control!$C$10</f>
        <v>1000</v>
      </c>
      <c r="P8" s="12">
        <f>'Grid 1MW'!P8*Control!$C$10</f>
        <v>1000</v>
      </c>
      <c r="Q8" s="12">
        <f>'Grid 1MW'!Q8*Control!$C$10</f>
        <v>1000</v>
      </c>
      <c r="R8" s="12">
        <f>'Grid 1MW'!R8*Control!$C$10</f>
        <v>1000</v>
      </c>
      <c r="S8" s="12">
        <f>'Grid 1MW'!S8*Control!$C$10</f>
        <v>1000</v>
      </c>
      <c r="T8" s="12">
        <f>'Grid 1MW'!T8*Control!$C$10</f>
        <v>1000</v>
      </c>
      <c r="U8" s="12">
        <f>'Grid 1MW'!U8*Control!$C$10</f>
        <v>1000</v>
      </c>
      <c r="V8" s="12">
        <f>'Grid 1MW'!V8*Control!$C$10</f>
        <v>1000</v>
      </c>
      <c r="W8" s="12">
        <f>'Grid 1MW'!W8*Control!$C$10</f>
        <v>1000</v>
      </c>
      <c r="X8" s="12">
        <f>'Grid 1MW'!X8*Control!$C$10</f>
        <v>1000</v>
      </c>
      <c r="Y8" s="12">
        <f>'Grid 1MW'!Y8*Control!$C$10</f>
        <v>1000</v>
      </c>
      <c r="Z8" s="12">
        <f>'Grid 1MW'!Z8*Control!$C$10</f>
        <v>1000</v>
      </c>
      <c r="AB8" s="7">
        <f t="shared" si="0"/>
        <v>24000</v>
      </c>
      <c r="AD8" s="8" t="s">
        <v>16</v>
      </c>
      <c r="AE8" s="11">
        <f>MAX(AB3:AB367)</f>
        <v>24000</v>
      </c>
      <c r="AF8" t="s">
        <v>17</v>
      </c>
    </row>
    <row r="9" spans="2:32" x14ac:dyDescent="0.2">
      <c r="B9" s="6">
        <v>44203</v>
      </c>
      <c r="C9" s="12">
        <f>'Grid 1MW'!C9*Control!$C$10</f>
        <v>1000</v>
      </c>
      <c r="D9" s="12">
        <f>'Grid 1MW'!D9*Control!$C$10</f>
        <v>1000</v>
      </c>
      <c r="E9" s="12">
        <f>'Grid 1MW'!E9*Control!$C$10</f>
        <v>1000</v>
      </c>
      <c r="F9" s="12">
        <f>'Grid 1MW'!F9*Control!$C$10</f>
        <v>1000</v>
      </c>
      <c r="G9" s="12">
        <f>'Grid 1MW'!G9*Control!$C$10</f>
        <v>1000</v>
      </c>
      <c r="H9" s="12">
        <f>'Grid 1MW'!H9*Control!$C$10</f>
        <v>1000</v>
      </c>
      <c r="I9" s="12">
        <f>'Grid 1MW'!I9*Control!$C$10</f>
        <v>1000</v>
      </c>
      <c r="J9" s="12">
        <f>'Grid 1MW'!J9*Control!$C$10</f>
        <v>1000</v>
      </c>
      <c r="K9" s="12">
        <f>'Grid 1MW'!K9*Control!$C$10</f>
        <v>1000</v>
      </c>
      <c r="L9" s="12">
        <f>'Grid 1MW'!L9*Control!$C$10</f>
        <v>1000</v>
      </c>
      <c r="M9" s="12">
        <f>'Grid 1MW'!M9*Control!$C$10</f>
        <v>1000</v>
      </c>
      <c r="N9" s="12">
        <f>'Grid 1MW'!N9*Control!$C$10</f>
        <v>1000</v>
      </c>
      <c r="O9" s="12">
        <f>'Grid 1MW'!O9*Control!$C$10</f>
        <v>1000</v>
      </c>
      <c r="P9" s="12">
        <f>'Grid 1MW'!P9*Control!$C$10</f>
        <v>1000</v>
      </c>
      <c r="Q9" s="12">
        <f>'Grid 1MW'!Q9*Control!$C$10</f>
        <v>1000</v>
      </c>
      <c r="R9" s="12">
        <f>'Grid 1MW'!R9*Control!$C$10</f>
        <v>1000</v>
      </c>
      <c r="S9" s="12">
        <f>'Grid 1MW'!S9*Control!$C$10</f>
        <v>1000</v>
      </c>
      <c r="T9" s="12">
        <f>'Grid 1MW'!T9*Control!$C$10</f>
        <v>1000</v>
      </c>
      <c r="U9" s="12">
        <f>'Grid 1MW'!U9*Control!$C$10</f>
        <v>1000</v>
      </c>
      <c r="V9" s="12">
        <f>'Grid 1MW'!V9*Control!$C$10</f>
        <v>1000</v>
      </c>
      <c r="W9" s="12">
        <f>'Grid 1MW'!W9*Control!$C$10</f>
        <v>1000</v>
      </c>
      <c r="X9" s="12">
        <f>'Grid 1MW'!X9*Control!$C$10</f>
        <v>1000</v>
      </c>
      <c r="Y9" s="12">
        <f>'Grid 1MW'!Y9*Control!$C$10</f>
        <v>1000</v>
      </c>
      <c r="Z9" s="12">
        <f>'Grid 1MW'!Z9*Control!$C$10</f>
        <v>1000</v>
      </c>
      <c r="AB9" s="7">
        <f t="shared" si="0"/>
        <v>24000</v>
      </c>
      <c r="AD9" s="8" t="s">
        <v>18</v>
      </c>
      <c r="AE9" s="11">
        <f>MIN(AB3:AB367)</f>
        <v>24000</v>
      </c>
    </row>
    <row r="10" spans="2:32" x14ac:dyDescent="0.2">
      <c r="B10" s="6">
        <v>44204</v>
      </c>
      <c r="C10" s="12">
        <f>'Grid 1MW'!C10*Control!$C$10</f>
        <v>1000</v>
      </c>
      <c r="D10" s="12">
        <f>'Grid 1MW'!D10*Control!$C$10</f>
        <v>1000</v>
      </c>
      <c r="E10" s="12">
        <f>'Grid 1MW'!E10*Control!$C$10</f>
        <v>1000</v>
      </c>
      <c r="F10" s="12">
        <f>'Grid 1MW'!F10*Control!$C$10</f>
        <v>1000</v>
      </c>
      <c r="G10" s="12">
        <f>'Grid 1MW'!G10*Control!$C$10</f>
        <v>1000</v>
      </c>
      <c r="H10" s="12">
        <f>'Grid 1MW'!H10*Control!$C$10</f>
        <v>1000</v>
      </c>
      <c r="I10" s="12">
        <f>'Grid 1MW'!I10*Control!$C$10</f>
        <v>1000</v>
      </c>
      <c r="J10" s="12">
        <f>'Grid 1MW'!J10*Control!$C$10</f>
        <v>1000</v>
      </c>
      <c r="K10" s="12">
        <f>'Grid 1MW'!K10*Control!$C$10</f>
        <v>1000</v>
      </c>
      <c r="L10" s="12">
        <f>'Grid 1MW'!L10*Control!$C$10</f>
        <v>1000</v>
      </c>
      <c r="M10" s="12">
        <f>'Grid 1MW'!M10*Control!$C$10</f>
        <v>1000</v>
      </c>
      <c r="N10" s="12">
        <f>'Grid 1MW'!N10*Control!$C$10</f>
        <v>1000</v>
      </c>
      <c r="O10" s="12">
        <f>'Grid 1MW'!O10*Control!$C$10</f>
        <v>1000</v>
      </c>
      <c r="P10" s="12">
        <f>'Grid 1MW'!P10*Control!$C$10</f>
        <v>1000</v>
      </c>
      <c r="Q10" s="12">
        <f>'Grid 1MW'!Q10*Control!$C$10</f>
        <v>1000</v>
      </c>
      <c r="R10" s="12">
        <f>'Grid 1MW'!R10*Control!$C$10</f>
        <v>1000</v>
      </c>
      <c r="S10" s="12">
        <f>'Grid 1MW'!S10*Control!$C$10</f>
        <v>1000</v>
      </c>
      <c r="T10" s="12">
        <f>'Grid 1MW'!T10*Control!$C$10</f>
        <v>1000</v>
      </c>
      <c r="U10" s="12">
        <f>'Grid 1MW'!U10*Control!$C$10</f>
        <v>1000</v>
      </c>
      <c r="V10" s="12">
        <f>'Grid 1MW'!V10*Control!$C$10</f>
        <v>1000</v>
      </c>
      <c r="W10" s="12">
        <f>'Grid 1MW'!W10*Control!$C$10</f>
        <v>1000</v>
      </c>
      <c r="X10" s="12">
        <f>'Grid 1MW'!X10*Control!$C$10</f>
        <v>1000</v>
      </c>
      <c r="Y10" s="12">
        <f>'Grid 1MW'!Y10*Control!$C$10</f>
        <v>1000</v>
      </c>
      <c r="Z10" s="12">
        <f>'Grid 1MW'!Z10*Control!$C$10</f>
        <v>1000</v>
      </c>
      <c r="AB10" s="7">
        <f t="shared" si="0"/>
        <v>24000</v>
      </c>
    </row>
    <row r="11" spans="2:32" x14ac:dyDescent="0.2">
      <c r="B11" s="6">
        <v>44205</v>
      </c>
      <c r="C11" s="12">
        <f>'Grid 1MW'!C11*Control!$C$10</f>
        <v>1000</v>
      </c>
      <c r="D11" s="12">
        <f>'Grid 1MW'!D11*Control!$C$10</f>
        <v>1000</v>
      </c>
      <c r="E11" s="12">
        <f>'Grid 1MW'!E11*Control!$C$10</f>
        <v>1000</v>
      </c>
      <c r="F11" s="12">
        <f>'Grid 1MW'!F11*Control!$C$10</f>
        <v>1000</v>
      </c>
      <c r="G11" s="12">
        <f>'Grid 1MW'!G11*Control!$C$10</f>
        <v>1000</v>
      </c>
      <c r="H11" s="12">
        <f>'Grid 1MW'!H11*Control!$C$10</f>
        <v>1000</v>
      </c>
      <c r="I11" s="12">
        <f>'Grid 1MW'!I11*Control!$C$10</f>
        <v>1000</v>
      </c>
      <c r="J11" s="12">
        <f>'Grid 1MW'!J11*Control!$C$10</f>
        <v>1000</v>
      </c>
      <c r="K11" s="12">
        <f>'Grid 1MW'!K11*Control!$C$10</f>
        <v>1000</v>
      </c>
      <c r="L11" s="12">
        <f>'Grid 1MW'!L11*Control!$C$10</f>
        <v>1000</v>
      </c>
      <c r="M11" s="12">
        <f>'Grid 1MW'!M11*Control!$C$10</f>
        <v>1000</v>
      </c>
      <c r="N11" s="12">
        <f>'Grid 1MW'!N11*Control!$C$10</f>
        <v>1000</v>
      </c>
      <c r="O11" s="12">
        <f>'Grid 1MW'!O11*Control!$C$10</f>
        <v>1000</v>
      </c>
      <c r="P11" s="12">
        <f>'Grid 1MW'!P11*Control!$C$10</f>
        <v>1000</v>
      </c>
      <c r="Q11" s="12">
        <f>'Grid 1MW'!Q11*Control!$C$10</f>
        <v>1000</v>
      </c>
      <c r="R11" s="12">
        <f>'Grid 1MW'!R11*Control!$C$10</f>
        <v>1000</v>
      </c>
      <c r="S11" s="12">
        <f>'Grid 1MW'!S11*Control!$C$10</f>
        <v>1000</v>
      </c>
      <c r="T11" s="12">
        <f>'Grid 1MW'!T11*Control!$C$10</f>
        <v>1000</v>
      </c>
      <c r="U11" s="12">
        <f>'Grid 1MW'!U11*Control!$C$10</f>
        <v>1000</v>
      </c>
      <c r="V11" s="12">
        <f>'Grid 1MW'!V11*Control!$C$10</f>
        <v>1000</v>
      </c>
      <c r="W11" s="12">
        <f>'Grid 1MW'!W11*Control!$C$10</f>
        <v>1000</v>
      </c>
      <c r="X11" s="12">
        <f>'Grid 1MW'!X11*Control!$C$10</f>
        <v>1000</v>
      </c>
      <c r="Y11" s="12">
        <f>'Grid 1MW'!Y11*Control!$C$10</f>
        <v>1000</v>
      </c>
      <c r="Z11" s="12">
        <f>'Grid 1MW'!Z11*Control!$C$10</f>
        <v>1000</v>
      </c>
      <c r="AB11" s="7">
        <f t="shared" si="0"/>
        <v>24000</v>
      </c>
    </row>
    <row r="12" spans="2:32" x14ac:dyDescent="0.2">
      <c r="B12" s="6">
        <v>44206</v>
      </c>
      <c r="C12" s="12">
        <f>'Grid 1MW'!C12*Control!$C$10</f>
        <v>1000</v>
      </c>
      <c r="D12" s="12">
        <f>'Grid 1MW'!D12*Control!$C$10</f>
        <v>1000</v>
      </c>
      <c r="E12" s="12">
        <f>'Grid 1MW'!E12*Control!$C$10</f>
        <v>1000</v>
      </c>
      <c r="F12" s="12">
        <f>'Grid 1MW'!F12*Control!$C$10</f>
        <v>1000</v>
      </c>
      <c r="G12" s="12">
        <f>'Grid 1MW'!G12*Control!$C$10</f>
        <v>1000</v>
      </c>
      <c r="H12" s="12">
        <f>'Grid 1MW'!H12*Control!$C$10</f>
        <v>1000</v>
      </c>
      <c r="I12" s="12">
        <f>'Grid 1MW'!I12*Control!$C$10</f>
        <v>1000</v>
      </c>
      <c r="J12" s="12">
        <f>'Grid 1MW'!J12*Control!$C$10</f>
        <v>1000</v>
      </c>
      <c r="K12" s="12">
        <f>'Grid 1MW'!K12*Control!$C$10</f>
        <v>1000</v>
      </c>
      <c r="L12" s="12">
        <f>'Grid 1MW'!L12*Control!$C$10</f>
        <v>1000</v>
      </c>
      <c r="M12" s="12">
        <f>'Grid 1MW'!M12*Control!$C$10</f>
        <v>1000</v>
      </c>
      <c r="N12" s="12">
        <f>'Grid 1MW'!N12*Control!$C$10</f>
        <v>1000</v>
      </c>
      <c r="O12" s="12">
        <f>'Grid 1MW'!O12*Control!$C$10</f>
        <v>1000</v>
      </c>
      <c r="P12" s="12">
        <f>'Grid 1MW'!P12*Control!$C$10</f>
        <v>1000</v>
      </c>
      <c r="Q12" s="12">
        <f>'Grid 1MW'!Q12*Control!$C$10</f>
        <v>1000</v>
      </c>
      <c r="R12" s="12">
        <f>'Grid 1MW'!R12*Control!$C$10</f>
        <v>1000</v>
      </c>
      <c r="S12" s="12">
        <f>'Grid 1MW'!S12*Control!$C$10</f>
        <v>1000</v>
      </c>
      <c r="T12" s="12">
        <f>'Grid 1MW'!T12*Control!$C$10</f>
        <v>1000</v>
      </c>
      <c r="U12" s="12">
        <f>'Grid 1MW'!U12*Control!$C$10</f>
        <v>1000</v>
      </c>
      <c r="V12" s="12">
        <f>'Grid 1MW'!V12*Control!$C$10</f>
        <v>1000</v>
      </c>
      <c r="W12" s="12">
        <f>'Grid 1MW'!W12*Control!$C$10</f>
        <v>1000</v>
      </c>
      <c r="X12" s="12">
        <f>'Grid 1MW'!X12*Control!$C$10</f>
        <v>1000</v>
      </c>
      <c r="Y12" s="12">
        <f>'Grid 1MW'!Y12*Control!$C$10</f>
        <v>1000</v>
      </c>
      <c r="Z12" s="12">
        <f>'Grid 1MW'!Z12*Control!$C$10</f>
        <v>1000</v>
      </c>
      <c r="AB12" s="7">
        <f t="shared" si="0"/>
        <v>24000</v>
      </c>
    </row>
    <row r="13" spans="2:32" x14ac:dyDescent="0.2">
      <c r="B13" s="6">
        <v>44207</v>
      </c>
      <c r="C13" s="12">
        <f>'Grid 1MW'!C13*Control!$C$10</f>
        <v>1000</v>
      </c>
      <c r="D13" s="12">
        <f>'Grid 1MW'!D13*Control!$C$10</f>
        <v>1000</v>
      </c>
      <c r="E13" s="12">
        <f>'Grid 1MW'!E13*Control!$C$10</f>
        <v>1000</v>
      </c>
      <c r="F13" s="12">
        <f>'Grid 1MW'!F13*Control!$C$10</f>
        <v>1000</v>
      </c>
      <c r="G13" s="12">
        <f>'Grid 1MW'!G13*Control!$C$10</f>
        <v>1000</v>
      </c>
      <c r="H13" s="12">
        <f>'Grid 1MW'!H13*Control!$C$10</f>
        <v>1000</v>
      </c>
      <c r="I13" s="12">
        <f>'Grid 1MW'!I13*Control!$C$10</f>
        <v>1000</v>
      </c>
      <c r="J13" s="12">
        <f>'Grid 1MW'!J13*Control!$C$10</f>
        <v>1000</v>
      </c>
      <c r="K13" s="12">
        <f>'Grid 1MW'!K13*Control!$C$10</f>
        <v>1000</v>
      </c>
      <c r="L13" s="12">
        <f>'Grid 1MW'!L13*Control!$C$10</f>
        <v>1000</v>
      </c>
      <c r="M13" s="12">
        <f>'Grid 1MW'!M13*Control!$C$10</f>
        <v>1000</v>
      </c>
      <c r="N13" s="12">
        <f>'Grid 1MW'!N13*Control!$C$10</f>
        <v>1000</v>
      </c>
      <c r="O13" s="12">
        <f>'Grid 1MW'!O13*Control!$C$10</f>
        <v>1000</v>
      </c>
      <c r="P13" s="12">
        <f>'Grid 1MW'!P13*Control!$C$10</f>
        <v>1000</v>
      </c>
      <c r="Q13" s="12">
        <f>'Grid 1MW'!Q13*Control!$C$10</f>
        <v>1000</v>
      </c>
      <c r="R13" s="12">
        <f>'Grid 1MW'!R13*Control!$C$10</f>
        <v>1000</v>
      </c>
      <c r="S13" s="12">
        <f>'Grid 1MW'!S13*Control!$C$10</f>
        <v>1000</v>
      </c>
      <c r="T13" s="12">
        <f>'Grid 1MW'!T13*Control!$C$10</f>
        <v>1000</v>
      </c>
      <c r="U13" s="12">
        <f>'Grid 1MW'!U13*Control!$C$10</f>
        <v>1000</v>
      </c>
      <c r="V13" s="12">
        <f>'Grid 1MW'!V13*Control!$C$10</f>
        <v>1000</v>
      </c>
      <c r="W13" s="12">
        <f>'Grid 1MW'!W13*Control!$C$10</f>
        <v>1000</v>
      </c>
      <c r="X13" s="12">
        <f>'Grid 1MW'!X13*Control!$C$10</f>
        <v>1000</v>
      </c>
      <c r="Y13" s="12">
        <f>'Grid 1MW'!Y13*Control!$C$10</f>
        <v>1000</v>
      </c>
      <c r="Z13" s="12">
        <f>'Grid 1MW'!Z13*Control!$C$10</f>
        <v>1000</v>
      </c>
      <c r="AB13" s="7">
        <f t="shared" si="0"/>
        <v>24000</v>
      </c>
    </row>
    <row r="14" spans="2:32" x14ac:dyDescent="0.2">
      <c r="B14" s="6">
        <v>44208</v>
      </c>
      <c r="C14" s="12">
        <f>'Grid 1MW'!C14*Control!$C$10</f>
        <v>1000</v>
      </c>
      <c r="D14" s="12">
        <f>'Grid 1MW'!D14*Control!$C$10</f>
        <v>1000</v>
      </c>
      <c r="E14" s="12">
        <f>'Grid 1MW'!E14*Control!$C$10</f>
        <v>1000</v>
      </c>
      <c r="F14" s="12">
        <f>'Grid 1MW'!F14*Control!$C$10</f>
        <v>1000</v>
      </c>
      <c r="G14" s="12">
        <f>'Grid 1MW'!G14*Control!$C$10</f>
        <v>1000</v>
      </c>
      <c r="H14" s="12">
        <f>'Grid 1MW'!H14*Control!$C$10</f>
        <v>1000</v>
      </c>
      <c r="I14" s="12">
        <f>'Grid 1MW'!I14*Control!$C$10</f>
        <v>1000</v>
      </c>
      <c r="J14" s="12">
        <f>'Grid 1MW'!J14*Control!$C$10</f>
        <v>1000</v>
      </c>
      <c r="K14" s="12">
        <f>'Grid 1MW'!K14*Control!$C$10</f>
        <v>1000</v>
      </c>
      <c r="L14" s="12">
        <f>'Grid 1MW'!L14*Control!$C$10</f>
        <v>1000</v>
      </c>
      <c r="M14" s="12">
        <f>'Grid 1MW'!M14*Control!$C$10</f>
        <v>1000</v>
      </c>
      <c r="N14" s="12">
        <f>'Grid 1MW'!N14*Control!$C$10</f>
        <v>1000</v>
      </c>
      <c r="O14" s="12">
        <f>'Grid 1MW'!O14*Control!$C$10</f>
        <v>1000</v>
      </c>
      <c r="P14" s="12">
        <f>'Grid 1MW'!P14*Control!$C$10</f>
        <v>1000</v>
      </c>
      <c r="Q14" s="12">
        <f>'Grid 1MW'!Q14*Control!$C$10</f>
        <v>1000</v>
      </c>
      <c r="R14" s="12">
        <f>'Grid 1MW'!R14*Control!$C$10</f>
        <v>1000</v>
      </c>
      <c r="S14" s="12">
        <f>'Grid 1MW'!S14*Control!$C$10</f>
        <v>1000</v>
      </c>
      <c r="T14" s="12">
        <f>'Grid 1MW'!T14*Control!$C$10</f>
        <v>1000</v>
      </c>
      <c r="U14" s="12">
        <f>'Grid 1MW'!U14*Control!$C$10</f>
        <v>1000</v>
      </c>
      <c r="V14" s="12">
        <f>'Grid 1MW'!V14*Control!$C$10</f>
        <v>1000</v>
      </c>
      <c r="W14" s="12">
        <f>'Grid 1MW'!W14*Control!$C$10</f>
        <v>1000</v>
      </c>
      <c r="X14" s="12">
        <f>'Grid 1MW'!X14*Control!$C$10</f>
        <v>1000</v>
      </c>
      <c r="Y14" s="12">
        <f>'Grid 1MW'!Y14*Control!$C$10</f>
        <v>1000</v>
      </c>
      <c r="Z14" s="12">
        <f>'Grid 1MW'!Z14*Control!$C$10</f>
        <v>1000</v>
      </c>
      <c r="AB14" s="7">
        <f t="shared" si="0"/>
        <v>24000</v>
      </c>
    </row>
    <row r="15" spans="2:32" x14ac:dyDescent="0.2">
      <c r="B15" s="6">
        <v>44209</v>
      </c>
      <c r="C15" s="12">
        <f>'Grid 1MW'!C15*Control!$C$10</f>
        <v>1000</v>
      </c>
      <c r="D15" s="12">
        <f>'Grid 1MW'!D15*Control!$C$10</f>
        <v>1000</v>
      </c>
      <c r="E15" s="12">
        <f>'Grid 1MW'!E15*Control!$C$10</f>
        <v>1000</v>
      </c>
      <c r="F15" s="12">
        <f>'Grid 1MW'!F15*Control!$C$10</f>
        <v>1000</v>
      </c>
      <c r="G15" s="12">
        <f>'Grid 1MW'!G15*Control!$C$10</f>
        <v>1000</v>
      </c>
      <c r="H15" s="12">
        <f>'Grid 1MW'!H15*Control!$C$10</f>
        <v>1000</v>
      </c>
      <c r="I15" s="12">
        <f>'Grid 1MW'!I15*Control!$C$10</f>
        <v>1000</v>
      </c>
      <c r="J15" s="12">
        <f>'Grid 1MW'!J15*Control!$C$10</f>
        <v>1000</v>
      </c>
      <c r="K15" s="12">
        <f>'Grid 1MW'!K15*Control!$C$10</f>
        <v>1000</v>
      </c>
      <c r="L15" s="12">
        <f>'Grid 1MW'!L15*Control!$C$10</f>
        <v>1000</v>
      </c>
      <c r="M15" s="12">
        <f>'Grid 1MW'!M15*Control!$C$10</f>
        <v>1000</v>
      </c>
      <c r="N15" s="12">
        <f>'Grid 1MW'!N15*Control!$C$10</f>
        <v>1000</v>
      </c>
      <c r="O15" s="12">
        <f>'Grid 1MW'!O15*Control!$C$10</f>
        <v>1000</v>
      </c>
      <c r="P15" s="12">
        <f>'Grid 1MW'!P15*Control!$C$10</f>
        <v>1000</v>
      </c>
      <c r="Q15" s="12">
        <f>'Grid 1MW'!Q15*Control!$C$10</f>
        <v>1000</v>
      </c>
      <c r="R15" s="12">
        <f>'Grid 1MW'!R15*Control!$C$10</f>
        <v>1000</v>
      </c>
      <c r="S15" s="12">
        <f>'Grid 1MW'!S15*Control!$C$10</f>
        <v>1000</v>
      </c>
      <c r="T15" s="12">
        <f>'Grid 1MW'!T15*Control!$C$10</f>
        <v>1000</v>
      </c>
      <c r="U15" s="12">
        <f>'Grid 1MW'!U15*Control!$C$10</f>
        <v>1000</v>
      </c>
      <c r="V15" s="12">
        <f>'Grid 1MW'!V15*Control!$C$10</f>
        <v>1000</v>
      </c>
      <c r="W15" s="12">
        <f>'Grid 1MW'!W15*Control!$C$10</f>
        <v>1000</v>
      </c>
      <c r="X15" s="12">
        <f>'Grid 1MW'!X15*Control!$C$10</f>
        <v>1000</v>
      </c>
      <c r="Y15" s="12">
        <f>'Grid 1MW'!Y15*Control!$C$10</f>
        <v>1000</v>
      </c>
      <c r="Z15" s="12">
        <f>'Grid 1MW'!Z15*Control!$C$10</f>
        <v>1000</v>
      </c>
      <c r="AB15" s="7">
        <f t="shared" si="0"/>
        <v>24000</v>
      </c>
    </row>
    <row r="16" spans="2:32" x14ac:dyDescent="0.2">
      <c r="B16" s="6">
        <v>44210</v>
      </c>
      <c r="C16" s="12">
        <f>'Grid 1MW'!C16*Control!$C$10</f>
        <v>1000</v>
      </c>
      <c r="D16" s="12">
        <f>'Grid 1MW'!D16*Control!$C$10</f>
        <v>1000</v>
      </c>
      <c r="E16" s="12">
        <f>'Grid 1MW'!E16*Control!$C$10</f>
        <v>1000</v>
      </c>
      <c r="F16" s="12">
        <f>'Grid 1MW'!F16*Control!$C$10</f>
        <v>1000</v>
      </c>
      <c r="G16" s="12">
        <f>'Grid 1MW'!G16*Control!$C$10</f>
        <v>1000</v>
      </c>
      <c r="H16" s="12">
        <f>'Grid 1MW'!H16*Control!$C$10</f>
        <v>1000</v>
      </c>
      <c r="I16" s="12">
        <f>'Grid 1MW'!I16*Control!$C$10</f>
        <v>1000</v>
      </c>
      <c r="J16" s="12">
        <f>'Grid 1MW'!J16*Control!$C$10</f>
        <v>1000</v>
      </c>
      <c r="K16" s="12">
        <f>'Grid 1MW'!K16*Control!$C$10</f>
        <v>1000</v>
      </c>
      <c r="L16" s="12">
        <f>'Grid 1MW'!L16*Control!$C$10</f>
        <v>1000</v>
      </c>
      <c r="M16" s="12">
        <f>'Grid 1MW'!M16*Control!$C$10</f>
        <v>1000</v>
      </c>
      <c r="N16" s="12">
        <f>'Grid 1MW'!N16*Control!$C$10</f>
        <v>1000</v>
      </c>
      <c r="O16" s="12">
        <f>'Grid 1MW'!O16*Control!$C$10</f>
        <v>1000</v>
      </c>
      <c r="P16" s="12">
        <f>'Grid 1MW'!P16*Control!$C$10</f>
        <v>1000</v>
      </c>
      <c r="Q16" s="12">
        <f>'Grid 1MW'!Q16*Control!$C$10</f>
        <v>1000</v>
      </c>
      <c r="R16" s="12">
        <f>'Grid 1MW'!R16*Control!$C$10</f>
        <v>1000</v>
      </c>
      <c r="S16" s="12">
        <f>'Grid 1MW'!S16*Control!$C$10</f>
        <v>1000</v>
      </c>
      <c r="T16" s="12">
        <f>'Grid 1MW'!T16*Control!$C$10</f>
        <v>1000</v>
      </c>
      <c r="U16" s="12">
        <f>'Grid 1MW'!U16*Control!$C$10</f>
        <v>1000</v>
      </c>
      <c r="V16" s="12">
        <f>'Grid 1MW'!V16*Control!$C$10</f>
        <v>1000</v>
      </c>
      <c r="W16" s="12">
        <f>'Grid 1MW'!W16*Control!$C$10</f>
        <v>1000</v>
      </c>
      <c r="X16" s="12">
        <f>'Grid 1MW'!X16*Control!$C$10</f>
        <v>1000</v>
      </c>
      <c r="Y16" s="12">
        <f>'Grid 1MW'!Y16*Control!$C$10</f>
        <v>1000</v>
      </c>
      <c r="Z16" s="12">
        <f>'Grid 1MW'!Z16*Control!$C$10</f>
        <v>1000</v>
      </c>
      <c r="AB16" s="7">
        <f t="shared" si="0"/>
        <v>24000</v>
      </c>
    </row>
    <row r="17" spans="2:28" x14ac:dyDescent="0.2">
      <c r="B17" s="6">
        <v>44211</v>
      </c>
      <c r="C17" s="12">
        <f>'Grid 1MW'!C17*Control!$C$10</f>
        <v>1000</v>
      </c>
      <c r="D17" s="12">
        <f>'Grid 1MW'!D17*Control!$C$10</f>
        <v>1000</v>
      </c>
      <c r="E17" s="12">
        <f>'Grid 1MW'!E17*Control!$C$10</f>
        <v>1000</v>
      </c>
      <c r="F17" s="12">
        <f>'Grid 1MW'!F17*Control!$C$10</f>
        <v>1000</v>
      </c>
      <c r="G17" s="12">
        <f>'Grid 1MW'!G17*Control!$C$10</f>
        <v>1000</v>
      </c>
      <c r="H17" s="12">
        <f>'Grid 1MW'!H17*Control!$C$10</f>
        <v>1000</v>
      </c>
      <c r="I17" s="12">
        <f>'Grid 1MW'!I17*Control!$C$10</f>
        <v>1000</v>
      </c>
      <c r="J17" s="12">
        <f>'Grid 1MW'!J17*Control!$C$10</f>
        <v>1000</v>
      </c>
      <c r="K17" s="12">
        <f>'Grid 1MW'!K17*Control!$C$10</f>
        <v>1000</v>
      </c>
      <c r="L17" s="12">
        <f>'Grid 1MW'!L17*Control!$C$10</f>
        <v>1000</v>
      </c>
      <c r="M17" s="12">
        <f>'Grid 1MW'!M17*Control!$C$10</f>
        <v>1000</v>
      </c>
      <c r="N17" s="12">
        <f>'Grid 1MW'!N17*Control!$C$10</f>
        <v>1000</v>
      </c>
      <c r="O17" s="12">
        <f>'Grid 1MW'!O17*Control!$C$10</f>
        <v>1000</v>
      </c>
      <c r="P17" s="12">
        <f>'Grid 1MW'!P17*Control!$C$10</f>
        <v>1000</v>
      </c>
      <c r="Q17" s="12">
        <f>'Grid 1MW'!Q17*Control!$C$10</f>
        <v>1000</v>
      </c>
      <c r="R17" s="12">
        <f>'Grid 1MW'!R17*Control!$C$10</f>
        <v>1000</v>
      </c>
      <c r="S17" s="12">
        <f>'Grid 1MW'!S17*Control!$C$10</f>
        <v>1000</v>
      </c>
      <c r="T17" s="12">
        <f>'Grid 1MW'!T17*Control!$C$10</f>
        <v>1000</v>
      </c>
      <c r="U17" s="12">
        <f>'Grid 1MW'!U17*Control!$C$10</f>
        <v>1000</v>
      </c>
      <c r="V17" s="12">
        <f>'Grid 1MW'!V17*Control!$C$10</f>
        <v>1000</v>
      </c>
      <c r="W17" s="12">
        <f>'Grid 1MW'!W17*Control!$C$10</f>
        <v>1000</v>
      </c>
      <c r="X17" s="12">
        <f>'Grid 1MW'!X17*Control!$C$10</f>
        <v>1000</v>
      </c>
      <c r="Y17" s="12">
        <f>'Grid 1MW'!Y17*Control!$C$10</f>
        <v>1000</v>
      </c>
      <c r="Z17" s="12">
        <f>'Grid 1MW'!Z17*Control!$C$10</f>
        <v>1000</v>
      </c>
      <c r="AB17" s="7">
        <f t="shared" si="0"/>
        <v>24000</v>
      </c>
    </row>
    <row r="18" spans="2:28" x14ac:dyDescent="0.2">
      <c r="B18" s="6">
        <v>44212</v>
      </c>
      <c r="C18" s="12">
        <f>'Grid 1MW'!C18*Control!$C$10</f>
        <v>1000</v>
      </c>
      <c r="D18" s="12">
        <f>'Grid 1MW'!D18*Control!$C$10</f>
        <v>1000</v>
      </c>
      <c r="E18" s="12">
        <f>'Grid 1MW'!E18*Control!$C$10</f>
        <v>1000</v>
      </c>
      <c r="F18" s="12">
        <f>'Grid 1MW'!F18*Control!$C$10</f>
        <v>1000</v>
      </c>
      <c r="G18" s="12">
        <f>'Grid 1MW'!G18*Control!$C$10</f>
        <v>1000</v>
      </c>
      <c r="H18" s="12">
        <f>'Grid 1MW'!H18*Control!$C$10</f>
        <v>1000</v>
      </c>
      <c r="I18" s="12">
        <f>'Grid 1MW'!I18*Control!$C$10</f>
        <v>1000</v>
      </c>
      <c r="J18" s="12">
        <f>'Grid 1MW'!J18*Control!$C$10</f>
        <v>1000</v>
      </c>
      <c r="K18" s="12">
        <f>'Grid 1MW'!K18*Control!$C$10</f>
        <v>1000</v>
      </c>
      <c r="L18" s="12">
        <f>'Grid 1MW'!L18*Control!$C$10</f>
        <v>1000</v>
      </c>
      <c r="M18" s="12">
        <f>'Grid 1MW'!M18*Control!$C$10</f>
        <v>1000</v>
      </c>
      <c r="N18" s="12">
        <f>'Grid 1MW'!N18*Control!$C$10</f>
        <v>1000</v>
      </c>
      <c r="O18" s="12">
        <f>'Grid 1MW'!O18*Control!$C$10</f>
        <v>1000</v>
      </c>
      <c r="P18" s="12">
        <f>'Grid 1MW'!P18*Control!$C$10</f>
        <v>1000</v>
      </c>
      <c r="Q18" s="12">
        <f>'Grid 1MW'!Q18*Control!$C$10</f>
        <v>1000</v>
      </c>
      <c r="R18" s="12">
        <f>'Grid 1MW'!R18*Control!$C$10</f>
        <v>1000</v>
      </c>
      <c r="S18" s="12">
        <f>'Grid 1MW'!S18*Control!$C$10</f>
        <v>1000</v>
      </c>
      <c r="T18" s="12">
        <f>'Grid 1MW'!T18*Control!$C$10</f>
        <v>1000</v>
      </c>
      <c r="U18" s="12">
        <f>'Grid 1MW'!U18*Control!$C$10</f>
        <v>1000</v>
      </c>
      <c r="V18" s="12">
        <f>'Grid 1MW'!V18*Control!$C$10</f>
        <v>1000</v>
      </c>
      <c r="W18" s="12">
        <f>'Grid 1MW'!W18*Control!$C$10</f>
        <v>1000</v>
      </c>
      <c r="X18" s="12">
        <f>'Grid 1MW'!X18*Control!$C$10</f>
        <v>1000</v>
      </c>
      <c r="Y18" s="12">
        <f>'Grid 1MW'!Y18*Control!$C$10</f>
        <v>1000</v>
      </c>
      <c r="Z18" s="12">
        <f>'Grid 1MW'!Z18*Control!$C$10</f>
        <v>1000</v>
      </c>
      <c r="AB18" s="7">
        <f t="shared" si="0"/>
        <v>24000</v>
      </c>
    </row>
    <row r="19" spans="2:28" x14ac:dyDescent="0.2">
      <c r="B19" s="6">
        <v>44213</v>
      </c>
      <c r="C19" s="12">
        <f>'Grid 1MW'!C19*Control!$C$10</f>
        <v>1000</v>
      </c>
      <c r="D19" s="12">
        <f>'Grid 1MW'!D19*Control!$C$10</f>
        <v>1000</v>
      </c>
      <c r="E19" s="12">
        <f>'Grid 1MW'!E19*Control!$C$10</f>
        <v>1000</v>
      </c>
      <c r="F19" s="12">
        <f>'Grid 1MW'!F19*Control!$C$10</f>
        <v>1000</v>
      </c>
      <c r="G19" s="12">
        <f>'Grid 1MW'!G19*Control!$C$10</f>
        <v>1000</v>
      </c>
      <c r="H19" s="12">
        <f>'Grid 1MW'!H19*Control!$C$10</f>
        <v>1000</v>
      </c>
      <c r="I19" s="12">
        <f>'Grid 1MW'!I19*Control!$C$10</f>
        <v>1000</v>
      </c>
      <c r="J19" s="12">
        <f>'Grid 1MW'!J19*Control!$C$10</f>
        <v>1000</v>
      </c>
      <c r="K19" s="12">
        <f>'Grid 1MW'!K19*Control!$C$10</f>
        <v>1000</v>
      </c>
      <c r="L19" s="12">
        <f>'Grid 1MW'!L19*Control!$C$10</f>
        <v>1000</v>
      </c>
      <c r="M19" s="12">
        <f>'Grid 1MW'!M19*Control!$C$10</f>
        <v>1000</v>
      </c>
      <c r="N19" s="12">
        <f>'Grid 1MW'!N19*Control!$C$10</f>
        <v>1000</v>
      </c>
      <c r="O19" s="12">
        <f>'Grid 1MW'!O19*Control!$C$10</f>
        <v>1000</v>
      </c>
      <c r="P19" s="12">
        <f>'Grid 1MW'!P19*Control!$C$10</f>
        <v>1000</v>
      </c>
      <c r="Q19" s="12">
        <f>'Grid 1MW'!Q19*Control!$C$10</f>
        <v>1000</v>
      </c>
      <c r="R19" s="12">
        <f>'Grid 1MW'!R19*Control!$C$10</f>
        <v>1000</v>
      </c>
      <c r="S19" s="12">
        <f>'Grid 1MW'!S19*Control!$C$10</f>
        <v>1000</v>
      </c>
      <c r="T19" s="12">
        <f>'Grid 1MW'!T19*Control!$C$10</f>
        <v>1000</v>
      </c>
      <c r="U19" s="12">
        <f>'Grid 1MW'!U19*Control!$C$10</f>
        <v>1000</v>
      </c>
      <c r="V19" s="12">
        <f>'Grid 1MW'!V19*Control!$C$10</f>
        <v>1000</v>
      </c>
      <c r="W19" s="12">
        <f>'Grid 1MW'!W19*Control!$C$10</f>
        <v>1000</v>
      </c>
      <c r="X19" s="12">
        <f>'Grid 1MW'!X19*Control!$C$10</f>
        <v>1000</v>
      </c>
      <c r="Y19" s="12">
        <f>'Grid 1MW'!Y19*Control!$C$10</f>
        <v>1000</v>
      </c>
      <c r="Z19" s="12">
        <f>'Grid 1MW'!Z19*Control!$C$10</f>
        <v>1000</v>
      </c>
      <c r="AB19" s="7">
        <f t="shared" si="0"/>
        <v>24000</v>
      </c>
    </row>
    <row r="20" spans="2:28" x14ac:dyDescent="0.2">
      <c r="B20" s="6">
        <v>44214</v>
      </c>
      <c r="C20" s="12">
        <f>'Grid 1MW'!C20*Control!$C$10</f>
        <v>1000</v>
      </c>
      <c r="D20" s="12">
        <f>'Grid 1MW'!D20*Control!$C$10</f>
        <v>1000</v>
      </c>
      <c r="E20" s="12">
        <f>'Grid 1MW'!E20*Control!$C$10</f>
        <v>1000</v>
      </c>
      <c r="F20" s="12">
        <f>'Grid 1MW'!F20*Control!$C$10</f>
        <v>1000</v>
      </c>
      <c r="G20" s="12">
        <f>'Grid 1MW'!G20*Control!$C$10</f>
        <v>1000</v>
      </c>
      <c r="H20" s="12">
        <f>'Grid 1MW'!H20*Control!$C$10</f>
        <v>1000</v>
      </c>
      <c r="I20" s="12">
        <f>'Grid 1MW'!I20*Control!$C$10</f>
        <v>1000</v>
      </c>
      <c r="J20" s="12">
        <f>'Grid 1MW'!J20*Control!$C$10</f>
        <v>1000</v>
      </c>
      <c r="K20" s="12">
        <f>'Grid 1MW'!K20*Control!$C$10</f>
        <v>1000</v>
      </c>
      <c r="L20" s="12">
        <f>'Grid 1MW'!L20*Control!$C$10</f>
        <v>1000</v>
      </c>
      <c r="M20" s="12">
        <f>'Grid 1MW'!M20*Control!$C$10</f>
        <v>1000</v>
      </c>
      <c r="N20" s="12">
        <f>'Grid 1MW'!N20*Control!$C$10</f>
        <v>1000</v>
      </c>
      <c r="O20" s="12">
        <f>'Grid 1MW'!O20*Control!$C$10</f>
        <v>1000</v>
      </c>
      <c r="P20" s="12">
        <f>'Grid 1MW'!P20*Control!$C$10</f>
        <v>1000</v>
      </c>
      <c r="Q20" s="12">
        <f>'Grid 1MW'!Q20*Control!$C$10</f>
        <v>1000</v>
      </c>
      <c r="R20" s="12">
        <f>'Grid 1MW'!R20*Control!$C$10</f>
        <v>1000</v>
      </c>
      <c r="S20" s="12">
        <f>'Grid 1MW'!S20*Control!$C$10</f>
        <v>1000</v>
      </c>
      <c r="T20" s="12">
        <f>'Grid 1MW'!T20*Control!$C$10</f>
        <v>1000</v>
      </c>
      <c r="U20" s="12">
        <f>'Grid 1MW'!U20*Control!$C$10</f>
        <v>1000</v>
      </c>
      <c r="V20" s="12">
        <f>'Grid 1MW'!V20*Control!$C$10</f>
        <v>1000</v>
      </c>
      <c r="W20" s="12">
        <f>'Grid 1MW'!W20*Control!$C$10</f>
        <v>1000</v>
      </c>
      <c r="X20" s="12">
        <f>'Grid 1MW'!X20*Control!$C$10</f>
        <v>1000</v>
      </c>
      <c r="Y20" s="12">
        <f>'Grid 1MW'!Y20*Control!$C$10</f>
        <v>1000</v>
      </c>
      <c r="Z20" s="12">
        <f>'Grid 1MW'!Z20*Control!$C$10</f>
        <v>1000</v>
      </c>
      <c r="AB20" s="7">
        <f t="shared" si="0"/>
        <v>24000</v>
      </c>
    </row>
    <row r="21" spans="2:28" x14ac:dyDescent="0.2">
      <c r="B21" s="6">
        <v>44215</v>
      </c>
      <c r="C21" s="12">
        <f>'Grid 1MW'!C21*Control!$C$10</f>
        <v>1000</v>
      </c>
      <c r="D21" s="12">
        <f>'Grid 1MW'!D21*Control!$C$10</f>
        <v>1000</v>
      </c>
      <c r="E21" s="12">
        <f>'Grid 1MW'!E21*Control!$C$10</f>
        <v>1000</v>
      </c>
      <c r="F21" s="12">
        <f>'Grid 1MW'!F21*Control!$C$10</f>
        <v>1000</v>
      </c>
      <c r="G21" s="12">
        <f>'Grid 1MW'!G21*Control!$C$10</f>
        <v>1000</v>
      </c>
      <c r="H21" s="12">
        <f>'Grid 1MW'!H21*Control!$C$10</f>
        <v>1000</v>
      </c>
      <c r="I21" s="12">
        <f>'Grid 1MW'!I21*Control!$C$10</f>
        <v>1000</v>
      </c>
      <c r="J21" s="12">
        <f>'Grid 1MW'!J21*Control!$C$10</f>
        <v>1000</v>
      </c>
      <c r="K21" s="12">
        <f>'Grid 1MW'!K21*Control!$C$10</f>
        <v>1000</v>
      </c>
      <c r="L21" s="12">
        <f>'Grid 1MW'!L21*Control!$C$10</f>
        <v>1000</v>
      </c>
      <c r="M21" s="12">
        <f>'Grid 1MW'!M21*Control!$C$10</f>
        <v>1000</v>
      </c>
      <c r="N21" s="12">
        <f>'Grid 1MW'!N21*Control!$C$10</f>
        <v>1000</v>
      </c>
      <c r="O21" s="12">
        <f>'Grid 1MW'!O21*Control!$C$10</f>
        <v>1000</v>
      </c>
      <c r="P21" s="12">
        <f>'Grid 1MW'!P21*Control!$C$10</f>
        <v>1000</v>
      </c>
      <c r="Q21" s="12">
        <f>'Grid 1MW'!Q21*Control!$C$10</f>
        <v>1000</v>
      </c>
      <c r="R21" s="12">
        <f>'Grid 1MW'!R21*Control!$C$10</f>
        <v>1000</v>
      </c>
      <c r="S21" s="12">
        <f>'Grid 1MW'!S21*Control!$C$10</f>
        <v>1000</v>
      </c>
      <c r="T21" s="12">
        <f>'Grid 1MW'!T21*Control!$C$10</f>
        <v>1000</v>
      </c>
      <c r="U21" s="12">
        <f>'Grid 1MW'!U21*Control!$C$10</f>
        <v>1000</v>
      </c>
      <c r="V21" s="12">
        <f>'Grid 1MW'!V21*Control!$C$10</f>
        <v>1000</v>
      </c>
      <c r="W21" s="12">
        <f>'Grid 1MW'!W21*Control!$C$10</f>
        <v>1000</v>
      </c>
      <c r="X21" s="12">
        <f>'Grid 1MW'!X21*Control!$C$10</f>
        <v>1000</v>
      </c>
      <c r="Y21" s="12">
        <f>'Grid 1MW'!Y21*Control!$C$10</f>
        <v>1000</v>
      </c>
      <c r="Z21" s="12">
        <f>'Grid 1MW'!Z21*Control!$C$10</f>
        <v>1000</v>
      </c>
      <c r="AB21" s="7">
        <f t="shared" si="0"/>
        <v>24000</v>
      </c>
    </row>
    <row r="22" spans="2:28" x14ac:dyDescent="0.2">
      <c r="B22" s="6">
        <v>44216</v>
      </c>
      <c r="C22" s="12">
        <f>'Grid 1MW'!C22*Control!$C$10</f>
        <v>1000</v>
      </c>
      <c r="D22" s="12">
        <f>'Grid 1MW'!D22*Control!$C$10</f>
        <v>1000</v>
      </c>
      <c r="E22" s="12">
        <f>'Grid 1MW'!E22*Control!$C$10</f>
        <v>1000</v>
      </c>
      <c r="F22" s="12">
        <f>'Grid 1MW'!F22*Control!$C$10</f>
        <v>1000</v>
      </c>
      <c r="G22" s="12">
        <f>'Grid 1MW'!G22*Control!$C$10</f>
        <v>1000</v>
      </c>
      <c r="H22" s="12">
        <f>'Grid 1MW'!H22*Control!$C$10</f>
        <v>1000</v>
      </c>
      <c r="I22" s="12">
        <f>'Grid 1MW'!I22*Control!$C$10</f>
        <v>1000</v>
      </c>
      <c r="J22" s="12">
        <f>'Grid 1MW'!J22*Control!$C$10</f>
        <v>1000</v>
      </c>
      <c r="K22" s="12">
        <f>'Grid 1MW'!K22*Control!$C$10</f>
        <v>1000</v>
      </c>
      <c r="L22" s="12">
        <f>'Grid 1MW'!L22*Control!$C$10</f>
        <v>1000</v>
      </c>
      <c r="M22" s="12">
        <f>'Grid 1MW'!M22*Control!$C$10</f>
        <v>1000</v>
      </c>
      <c r="N22" s="12">
        <f>'Grid 1MW'!N22*Control!$C$10</f>
        <v>1000</v>
      </c>
      <c r="O22" s="12">
        <f>'Grid 1MW'!O22*Control!$C$10</f>
        <v>1000</v>
      </c>
      <c r="P22" s="12">
        <f>'Grid 1MW'!P22*Control!$C$10</f>
        <v>1000</v>
      </c>
      <c r="Q22" s="12">
        <f>'Grid 1MW'!Q22*Control!$C$10</f>
        <v>1000</v>
      </c>
      <c r="R22" s="12">
        <f>'Grid 1MW'!R22*Control!$C$10</f>
        <v>1000</v>
      </c>
      <c r="S22" s="12">
        <f>'Grid 1MW'!S22*Control!$C$10</f>
        <v>1000</v>
      </c>
      <c r="T22" s="12">
        <f>'Grid 1MW'!T22*Control!$C$10</f>
        <v>1000</v>
      </c>
      <c r="U22" s="12">
        <f>'Grid 1MW'!U22*Control!$C$10</f>
        <v>1000</v>
      </c>
      <c r="V22" s="12">
        <f>'Grid 1MW'!V22*Control!$C$10</f>
        <v>1000</v>
      </c>
      <c r="W22" s="12">
        <f>'Grid 1MW'!W22*Control!$C$10</f>
        <v>1000</v>
      </c>
      <c r="X22" s="12">
        <f>'Grid 1MW'!X22*Control!$C$10</f>
        <v>1000</v>
      </c>
      <c r="Y22" s="12">
        <f>'Grid 1MW'!Y22*Control!$C$10</f>
        <v>1000</v>
      </c>
      <c r="Z22" s="12">
        <f>'Grid 1MW'!Z22*Control!$C$10</f>
        <v>1000</v>
      </c>
      <c r="AB22" s="7">
        <f t="shared" si="0"/>
        <v>24000</v>
      </c>
    </row>
    <row r="23" spans="2:28" x14ac:dyDescent="0.2">
      <c r="B23" s="6">
        <v>44217</v>
      </c>
      <c r="C23" s="12">
        <f>'Grid 1MW'!C23*Control!$C$10</f>
        <v>1000</v>
      </c>
      <c r="D23" s="12">
        <f>'Grid 1MW'!D23*Control!$C$10</f>
        <v>1000</v>
      </c>
      <c r="E23" s="12">
        <f>'Grid 1MW'!E23*Control!$C$10</f>
        <v>1000</v>
      </c>
      <c r="F23" s="12">
        <f>'Grid 1MW'!F23*Control!$C$10</f>
        <v>1000</v>
      </c>
      <c r="G23" s="12">
        <f>'Grid 1MW'!G23*Control!$C$10</f>
        <v>1000</v>
      </c>
      <c r="H23" s="12">
        <f>'Grid 1MW'!H23*Control!$C$10</f>
        <v>1000</v>
      </c>
      <c r="I23" s="12">
        <f>'Grid 1MW'!I23*Control!$C$10</f>
        <v>1000</v>
      </c>
      <c r="J23" s="12">
        <f>'Grid 1MW'!J23*Control!$C$10</f>
        <v>1000</v>
      </c>
      <c r="K23" s="12">
        <f>'Grid 1MW'!K23*Control!$C$10</f>
        <v>1000</v>
      </c>
      <c r="L23" s="12">
        <f>'Grid 1MW'!L23*Control!$C$10</f>
        <v>1000</v>
      </c>
      <c r="M23" s="12">
        <f>'Grid 1MW'!M23*Control!$C$10</f>
        <v>1000</v>
      </c>
      <c r="N23" s="12">
        <f>'Grid 1MW'!N23*Control!$C$10</f>
        <v>1000</v>
      </c>
      <c r="O23" s="12">
        <f>'Grid 1MW'!O23*Control!$C$10</f>
        <v>1000</v>
      </c>
      <c r="P23" s="12">
        <f>'Grid 1MW'!P23*Control!$C$10</f>
        <v>1000</v>
      </c>
      <c r="Q23" s="12">
        <f>'Grid 1MW'!Q23*Control!$C$10</f>
        <v>1000</v>
      </c>
      <c r="R23" s="12">
        <f>'Grid 1MW'!R23*Control!$C$10</f>
        <v>1000</v>
      </c>
      <c r="S23" s="12">
        <f>'Grid 1MW'!S23*Control!$C$10</f>
        <v>1000</v>
      </c>
      <c r="T23" s="12">
        <f>'Grid 1MW'!T23*Control!$C$10</f>
        <v>1000</v>
      </c>
      <c r="U23" s="12">
        <f>'Grid 1MW'!U23*Control!$C$10</f>
        <v>1000</v>
      </c>
      <c r="V23" s="12">
        <f>'Grid 1MW'!V23*Control!$C$10</f>
        <v>1000</v>
      </c>
      <c r="W23" s="12">
        <f>'Grid 1MW'!W23*Control!$C$10</f>
        <v>1000</v>
      </c>
      <c r="X23" s="12">
        <f>'Grid 1MW'!X23*Control!$C$10</f>
        <v>1000</v>
      </c>
      <c r="Y23" s="12">
        <f>'Grid 1MW'!Y23*Control!$C$10</f>
        <v>1000</v>
      </c>
      <c r="Z23" s="12">
        <f>'Grid 1MW'!Z23*Control!$C$10</f>
        <v>1000</v>
      </c>
      <c r="AB23" s="7">
        <f t="shared" si="0"/>
        <v>24000</v>
      </c>
    </row>
    <row r="24" spans="2:28" x14ac:dyDescent="0.2">
      <c r="B24" s="6">
        <v>44218</v>
      </c>
      <c r="C24" s="12">
        <f>'Grid 1MW'!C24*Control!$C$10</f>
        <v>1000</v>
      </c>
      <c r="D24" s="12">
        <f>'Grid 1MW'!D24*Control!$C$10</f>
        <v>1000</v>
      </c>
      <c r="E24" s="12">
        <f>'Grid 1MW'!E24*Control!$C$10</f>
        <v>1000</v>
      </c>
      <c r="F24" s="12">
        <f>'Grid 1MW'!F24*Control!$C$10</f>
        <v>1000</v>
      </c>
      <c r="G24" s="12">
        <f>'Grid 1MW'!G24*Control!$C$10</f>
        <v>1000</v>
      </c>
      <c r="H24" s="12">
        <f>'Grid 1MW'!H24*Control!$C$10</f>
        <v>1000</v>
      </c>
      <c r="I24" s="12">
        <f>'Grid 1MW'!I24*Control!$C$10</f>
        <v>1000</v>
      </c>
      <c r="J24" s="12">
        <f>'Grid 1MW'!J24*Control!$C$10</f>
        <v>1000</v>
      </c>
      <c r="K24" s="12">
        <f>'Grid 1MW'!K24*Control!$C$10</f>
        <v>1000</v>
      </c>
      <c r="L24" s="12">
        <f>'Grid 1MW'!L24*Control!$C$10</f>
        <v>1000</v>
      </c>
      <c r="M24" s="12">
        <f>'Grid 1MW'!M24*Control!$C$10</f>
        <v>1000</v>
      </c>
      <c r="N24" s="12">
        <f>'Grid 1MW'!N24*Control!$C$10</f>
        <v>1000</v>
      </c>
      <c r="O24" s="12">
        <f>'Grid 1MW'!O24*Control!$C$10</f>
        <v>1000</v>
      </c>
      <c r="P24" s="12">
        <f>'Grid 1MW'!P24*Control!$C$10</f>
        <v>1000</v>
      </c>
      <c r="Q24" s="12">
        <f>'Grid 1MW'!Q24*Control!$C$10</f>
        <v>1000</v>
      </c>
      <c r="R24" s="12">
        <f>'Grid 1MW'!R24*Control!$C$10</f>
        <v>1000</v>
      </c>
      <c r="S24" s="12">
        <f>'Grid 1MW'!S24*Control!$C$10</f>
        <v>1000</v>
      </c>
      <c r="T24" s="12">
        <f>'Grid 1MW'!T24*Control!$C$10</f>
        <v>1000</v>
      </c>
      <c r="U24" s="12">
        <f>'Grid 1MW'!U24*Control!$C$10</f>
        <v>1000</v>
      </c>
      <c r="V24" s="12">
        <f>'Grid 1MW'!V24*Control!$C$10</f>
        <v>1000</v>
      </c>
      <c r="W24" s="12">
        <f>'Grid 1MW'!W24*Control!$C$10</f>
        <v>1000</v>
      </c>
      <c r="X24" s="12">
        <f>'Grid 1MW'!X24*Control!$C$10</f>
        <v>1000</v>
      </c>
      <c r="Y24" s="12">
        <f>'Grid 1MW'!Y24*Control!$C$10</f>
        <v>1000</v>
      </c>
      <c r="Z24" s="12">
        <f>'Grid 1MW'!Z24*Control!$C$10</f>
        <v>1000</v>
      </c>
      <c r="AB24" s="7">
        <f t="shared" si="0"/>
        <v>24000</v>
      </c>
    </row>
    <row r="25" spans="2:28" x14ac:dyDescent="0.2">
      <c r="B25" s="6">
        <v>44219</v>
      </c>
      <c r="C25" s="12">
        <f>'Grid 1MW'!C25*Control!$C$10</f>
        <v>1000</v>
      </c>
      <c r="D25" s="12">
        <f>'Grid 1MW'!D25*Control!$C$10</f>
        <v>1000</v>
      </c>
      <c r="E25" s="12">
        <f>'Grid 1MW'!E25*Control!$C$10</f>
        <v>1000</v>
      </c>
      <c r="F25" s="12">
        <f>'Grid 1MW'!F25*Control!$C$10</f>
        <v>1000</v>
      </c>
      <c r="G25" s="12">
        <f>'Grid 1MW'!G25*Control!$C$10</f>
        <v>1000</v>
      </c>
      <c r="H25" s="12">
        <f>'Grid 1MW'!H25*Control!$C$10</f>
        <v>1000</v>
      </c>
      <c r="I25" s="12">
        <f>'Grid 1MW'!I25*Control!$C$10</f>
        <v>1000</v>
      </c>
      <c r="J25" s="12">
        <f>'Grid 1MW'!J25*Control!$C$10</f>
        <v>1000</v>
      </c>
      <c r="K25" s="12">
        <f>'Grid 1MW'!K25*Control!$C$10</f>
        <v>1000</v>
      </c>
      <c r="L25" s="12">
        <f>'Grid 1MW'!L25*Control!$C$10</f>
        <v>1000</v>
      </c>
      <c r="M25" s="12">
        <f>'Grid 1MW'!M25*Control!$C$10</f>
        <v>1000</v>
      </c>
      <c r="N25" s="12">
        <f>'Grid 1MW'!N25*Control!$C$10</f>
        <v>1000</v>
      </c>
      <c r="O25" s="12">
        <f>'Grid 1MW'!O25*Control!$C$10</f>
        <v>1000</v>
      </c>
      <c r="P25" s="12">
        <f>'Grid 1MW'!P25*Control!$C$10</f>
        <v>1000</v>
      </c>
      <c r="Q25" s="12">
        <f>'Grid 1MW'!Q25*Control!$C$10</f>
        <v>1000</v>
      </c>
      <c r="R25" s="12">
        <f>'Grid 1MW'!R25*Control!$C$10</f>
        <v>1000</v>
      </c>
      <c r="S25" s="12">
        <f>'Grid 1MW'!S25*Control!$C$10</f>
        <v>1000</v>
      </c>
      <c r="T25" s="12">
        <f>'Grid 1MW'!T25*Control!$C$10</f>
        <v>1000</v>
      </c>
      <c r="U25" s="12">
        <f>'Grid 1MW'!U25*Control!$C$10</f>
        <v>1000</v>
      </c>
      <c r="V25" s="12">
        <f>'Grid 1MW'!V25*Control!$C$10</f>
        <v>1000</v>
      </c>
      <c r="W25" s="12">
        <f>'Grid 1MW'!W25*Control!$C$10</f>
        <v>1000</v>
      </c>
      <c r="X25" s="12">
        <f>'Grid 1MW'!X25*Control!$C$10</f>
        <v>1000</v>
      </c>
      <c r="Y25" s="12">
        <f>'Grid 1MW'!Y25*Control!$C$10</f>
        <v>1000</v>
      </c>
      <c r="Z25" s="12">
        <f>'Grid 1MW'!Z25*Control!$C$10</f>
        <v>1000</v>
      </c>
      <c r="AB25" s="7">
        <f t="shared" si="0"/>
        <v>24000</v>
      </c>
    </row>
    <row r="26" spans="2:28" x14ac:dyDescent="0.2">
      <c r="B26" s="6">
        <v>44220</v>
      </c>
      <c r="C26" s="12">
        <f>'Grid 1MW'!C26*Control!$C$10</f>
        <v>1000</v>
      </c>
      <c r="D26" s="12">
        <f>'Grid 1MW'!D26*Control!$C$10</f>
        <v>1000</v>
      </c>
      <c r="E26" s="12">
        <f>'Grid 1MW'!E26*Control!$C$10</f>
        <v>1000</v>
      </c>
      <c r="F26" s="12">
        <f>'Grid 1MW'!F26*Control!$C$10</f>
        <v>1000</v>
      </c>
      <c r="G26" s="12">
        <f>'Grid 1MW'!G26*Control!$C$10</f>
        <v>1000</v>
      </c>
      <c r="H26" s="12">
        <f>'Grid 1MW'!H26*Control!$C$10</f>
        <v>1000</v>
      </c>
      <c r="I26" s="12">
        <f>'Grid 1MW'!I26*Control!$C$10</f>
        <v>1000</v>
      </c>
      <c r="J26" s="12">
        <f>'Grid 1MW'!J26*Control!$C$10</f>
        <v>1000</v>
      </c>
      <c r="K26" s="12">
        <f>'Grid 1MW'!K26*Control!$C$10</f>
        <v>1000</v>
      </c>
      <c r="L26" s="12">
        <f>'Grid 1MW'!L26*Control!$C$10</f>
        <v>1000</v>
      </c>
      <c r="M26" s="12">
        <f>'Grid 1MW'!M26*Control!$C$10</f>
        <v>1000</v>
      </c>
      <c r="N26" s="12">
        <f>'Grid 1MW'!N26*Control!$C$10</f>
        <v>1000</v>
      </c>
      <c r="O26" s="12">
        <f>'Grid 1MW'!O26*Control!$C$10</f>
        <v>1000</v>
      </c>
      <c r="P26" s="12">
        <f>'Grid 1MW'!P26*Control!$C$10</f>
        <v>1000</v>
      </c>
      <c r="Q26" s="12">
        <f>'Grid 1MW'!Q26*Control!$C$10</f>
        <v>1000</v>
      </c>
      <c r="R26" s="12">
        <f>'Grid 1MW'!R26*Control!$C$10</f>
        <v>1000</v>
      </c>
      <c r="S26" s="12">
        <f>'Grid 1MW'!S26*Control!$C$10</f>
        <v>1000</v>
      </c>
      <c r="T26" s="12">
        <f>'Grid 1MW'!T26*Control!$C$10</f>
        <v>1000</v>
      </c>
      <c r="U26" s="12">
        <f>'Grid 1MW'!U26*Control!$C$10</f>
        <v>1000</v>
      </c>
      <c r="V26" s="12">
        <f>'Grid 1MW'!V26*Control!$C$10</f>
        <v>1000</v>
      </c>
      <c r="W26" s="12">
        <f>'Grid 1MW'!W26*Control!$C$10</f>
        <v>1000</v>
      </c>
      <c r="X26" s="12">
        <f>'Grid 1MW'!X26*Control!$C$10</f>
        <v>1000</v>
      </c>
      <c r="Y26" s="12">
        <f>'Grid 1MW'!Y26*Control!$C$10</f>
        <v>1000</v>
      </c>
      <c r="Z26" s="12">
        <f>'Grid 1MW'!Z26*Control!$C$10</f>
        <v>1000</v>
      </c>
      <c r="AB26" s="7">
        <f t="shared" si="0"/>
        <v>24000</v>
      </c>
    </row>
    <row r="27" spans="2:28" x14ac:dyDescent="0.2">
      <c r="B27" s="6">
        <v>44221</v>
      </c>
      <c r="C27" s="12">
        <f>'Grid 1MW'!C27*Control!$C$10</f>
        <v>1000</v>
      </c>
      <c r="D27" s="12">
        <f>'Grid 1MW'!D27*Control!$C$10</f>
        <v>1000</v>
      </c>
      <c r="E27" s="12">
        <f>'Grid 1MW'!E27*Control!$C$10</f>
        <v>1000</v>
      </c>
      <c r="F27" s="12">
        <f>'Grid 1MW'!F27*Control!$C$10</f>
        <v>1000</v>
      </c>
      <c r="G27" s="12">
        <f>'Grid 1MW'!G27*Control!$C$10</f>
        <v>1000</v>
      </c>
      <c r="H27" s="12">
        <f>'Grid 1MW'!H27*Control!$C$10</f>
        <v>1000</v>
      </c>
      <c r="I27" s="12">
        <f>'Grid 1MW'!I27*Control!$C$10</f>
        <v>1000</v>
      </c>
      <c r="J27" s="12">
        <f>'Grid 1MW'!J27*Control!$C$10</f>
        <v>1000</v>
      </c>
      <c r="K27" s="12">
        <f>'Grid 1MW'!K27*Control!$C$10</f>
        <v>1000</v>
      </c>
      <c r="L27" s="12">
        <f>'Grid 1MW'!L27*Control!$C$10</f>
        <v>1000</v>
      </c>
      <c r="M27" s="12">
        <f>'Grid 1MW'!M27*Control!$C$10</f>
        <v>1000</v>
      </c>
      <c r="N27" s="12">
        <f>'Grid 1MW'!N27*Control!$C$10</f>
        <v>1000</v>
      </c>
      <c r="O27" s="12">
        <f>'Grid 1MW'!O27*Control!$C$10</f>
        <v>1000</v>
      </c>
      <c r="P27" s="12">
        <f>'Grid 1MW'!P27*Control!$C$10</f>
        <v>1000</v>
      </c>
      <c r="Q27" s="12">
        <f>'Grid 1MW'!Q27*Control!$C$10</f>
        <v>1000</v>
      </c>
      <c r="R27" s="12">
        <f>'Grid 1MW'!R27*Control!$C$10</f>
        <v>1000</v>
      </c>
      <c r="S27" s="12">
        <f>'Grid 1MW'!S27*Control!$C$10</f>
        <v>1000</v>
      </c>
      <c r="T27" s="12">
        <f>'Grid 1MW'!T27*Control!$C$10</f>
        <v>1000</v>
      </c>
      <c r="U27" s="12">
        <f>'Grid 1MW'!U27*Control!$C$10</f>
        <v>1000</v>
      </c>
      <c r="V27" s="12">
        <f>'Grid 1MW'!V27*Control!$C$10</f>
        <v>1000</v>
      </c>
      <c r="W27" s="12">
        <f>'Grid 1MW'!W27*Control!$C$10</f>
        <v>1000</v>
      </c>
      <c r="X27" s="12">
        <f>'Grid 1MW'!X27*Control!$C$10</f>
        <v>1000</v>
      </c>
      <c r="Y27" s="12">
        <f>'Grid 1MW'!Y27*Control!$C$10</f>
        <v>1000</v>
      </c>
      <c r="Z27" s="12">
        <f>'Grid 1MW'!Z27*Control!$C$10</f>
        <v>1000</v>
      </c>
      <c r="AB27" s="7">
        <f t="shared" si="0"/>
        <v>24000</v>
      </c>
    </row>
    <row r="28" spans="2:28" x14ac:dyDescent="0.2">
      <c r="B28" s="6">
        <v>44222</v>
      </c>
      <c r="C28" s="12">
        <f>'Grid 1MW'!C28*Control!$C$10</f>
        <v>1000</v>
      </c>
      <c r="D28" s="12">
        <f>'Grid 1MW'!D28*Control!$C$10</f>
        <v>1000</v>
      </c>
      <c r="E28" s="12">
        <f>'Grid 1MW'!E28*Control!$C$10</f>
        <v>1000</v>
      </c>
      <c r="F28" s="12">
        <f>'Grid 1MW'!F28*Control!$C$10</f>
        <v>1000</v>
      </c>
      <c r="G28" s="12">
        <f>'Grid 1MW'!G28*Control!$C$10</f>
        <v>1000</v>
      </c>
      <c r="H28" s="12">
        <f>'Grid 1MW'!H28*Control!$C$10</f>
        <v>1000</v>
      </c>
      <c r="I28" s="12">
        <f>'Grid 1MW'!I28*Control!$C$10</f>
        <v>1000</v>
      </c>
      <c r="J28" s="12">
        <f>'Grid 1MW'!J28*Control!$C$10</f>
        <v>1000</v>
      </c>
      <c r="K28" s="12">
        <f>'Grid 1MW'!K28*Control!$C$10</f>
        <v>1000</v>
      </c>
      <c r="L28" s="12">
        <f>'Grid 1MW'!L28*Control!$C$10</f>
        <v>1000</v>
      </c>
      <c r="M28" s="12">
        <f>'Grid 1MW'!M28*Control!$C$10</f>
        <v>1000</v>
      </c>
      <c r="N28" s="12">
        <f>'Grid 1MW'!N28*Control!$C$10</f>
        <v>1000</v>
      </c>
      <c r="O28" s="12">
        <f>'Grid 1MW'!O28*Control!$C$10</f>
        <v>1000</v>
      </c>
      <c r="P28" s="12">
        <f>'Grid 1MW'!P28*Control!$C$10</f>
        <v>1000</v>
      </c>
      <c r="Q28" s="12">
        <f>'Grid 1MW'!Q28*Control!$C$10</f>
        <v>1000</v>
      </c>
      <c r="R28" s="12">
        <f>'Grid 1MW'!R28*Control!$C$10</f>
        <v>1000</v>
      </c>
      <c r="S28" s="12">
        <f>'Grid 1MW'!S28*Control!$C$10</f>
        <v>1000</v>
      </c>
      <c r="T28" s="12">
        <f>'Grid 1MW'!T28*Control!$C$10</f>
        <v>1000</v>
      </c>
      <c r="U28" s="12">
        <f>'Grid 1MW'!U28*Control!$C$10</f>
        <v>1000</v>
      </c>
      <c r="V28" s="12">
        <f>'Grid 1MW'!V28*Control!$C$10</f>
        <v>1000</v>
      </c>
      <c r="W28" s="12">
        <f>'Grid 1MW'!W28*Control!$C$10</f>
        <v>1000</v>
      </c>
      <c r="X28" s="12">
        <f>'Grid 1MW'!X28*Control!$C$10</f>
        <v>1000</v>
      </c>
      <c r="Y28" s="12">
        <f>'Grid 1MW'!Y28*Control!$C$10</f>
        <v>1000</v>
      </c>
      <c r="Z28" s="12">
        <f>'Grid 1MW'!Z28*Control!$C$10</f>
        <v>1000</v>
      </c>
      <c r="AB28" s="7">
        <f t="shared" si="0"/>
        <v>24000</v>
      </c>
    </row>
    <row r="29" spans="2:28" x14ac:dyDescent="0.2">
      <c r="B29" s="6">
        <v>44223</v>
      </c>
      <c r="C29" s="12">
        <f>'Grid 1MW'!C29*Control!$C$10</f>
        <v>1000</v>
      </c>
      <c r="D29" s="12">
        <f>'Grid 1MW'!D29*Control!$C$10</f>
        <v>1000</v>
      </c>
      <c r="E29" s="12">
        <f>'Grid 1MW'!E29*Control!$C$10</f>
        <v>1000</v>
      </c>
      <c r="F29" s="12">
        <f>'Grid 1MW'!F29*Control!$C$10</f>
        <v>1000</v>
      </c>
      <c r="G29" s="12">
        <f>'Grid 1MW'!G29*Control!$C$10</f>
        <v>1000</v>
      </c>
      <c r="H29" s="12">
        <f>'Grid 1MW'!H29*Control!$C$10</f>
        <v>1000</v>
      </c>
      <c r="I29" s="12">
        <f>'Grid 1MW'!I29*Control!$C$10</f>
        <v>1000</v>
      </c>
      <c r="J29" s="12">
        <f>'Grid 1MW'!J29*Control!$C$10</f>
        <v>1000</v>
      </c>
      <c r="K29" s="12">
        <f>'Grid 1MW'!K29*Control!$C$10</f>
        <v>1000</v>
      </c>
      <c r="L29" s="12">
        <f>'Grid 1MW'!L29*Control!$C$10</f>
        <v>1000</v>
      </c>
      <c r="M29" s="12">
        <f>'Grid 1MW'!M29*Control!$C$10</f>
        <v>1000</v>
      </c>
      <c r="N29" s="12">
        <f>'Grid 1MW'!N29*Control!$C$10</f>
        <v>1000</v>
      </c>
      <c r="O29" s="12">
        <f>'Grid 1MW'!O29*Control!$C$10</f>
        <v>1000</v>
      </c>
      <c r="P29" s="12">
        <f>'Grid 1MW'!P29*Control!$C$10</f>
        <v>1000</v>
      </c>
      <c r="Q29" s="12">
        <f>'Grid 1MW'!Q29*Control!$C$10</f>
        <v>1000</v>
      </c>
      <c r="R29" s="12">
        <f>'Grid 1MW'!R29*Control!$C$10</f>
        <v>1000</v>
      </c>
      <c r="S29" s="12">
        <f>'Grid 1MW'!S29*Control!$C$10</f>
        <v>1000</v>
      </c>
      <c r="T29" s="12">
        <f>'Grid 1MW'!T29*Control!$C$10</f>
        <v>1000</v>
      </c>
      <c r="U29" s="12">
        <f>'Grid 1MW'!U29*Control!$C$10</f>
        <v>1000</v>
      </c>
      <c r="V29" s="12">
        <f>'Grid 1MW'!V29*Control!$C$10</f>
        <v>1000</v>
      </c>
      <c r="W29" s="12">
        <f>'Grid 1MW'!W29*Control!$C$10</f>
        <v>1000</v>
      </c>
      <c r="X29" s="12">
        <f>'Grid 1MW'!X29*Control!$C$10</f>
        <v>1000</v>
      </c>
      <c r="Y29" s="12">
        <f>'Grid 1MW'!Y29*Control!$C$10</f>
        <v>1000</v>
      </c>
      <c r="Z29" s="12">
        <f>'Grid 1MW'!Z29*Control!$C$10</f>
        <v>1000</v>
      </c>
      <c r="AB29" s="7">
        <f t="shared" si="0"/>
        <v>24000</v>
      </c>
    </row>
    <row r="30" spans="2:28" x14ac:dyDescent="0.2">
      <c r="B30" s="6">
        <v>44224</v>
      </c>
      <c r="C30" s="12">
        <f>'Grid 1MW'!C30*Control!$C$10</f>
        <v>1000</v>
      </c>
      <c r="D30" s="12">
        <f>'Grid 1MW'!D30*Control!$C$10</f>
        <v>1000</v>
      </c>
      <c r="E30" s="12">
        <f>'Grid 1MW'!E30*Control!$C$10</f>
        <v>1000</v>
      </c>
      <c r="F30" s="12">
        <f>'Grid 1MW'!F30*Control!$C$10</f>
        <v>1000</v>
      </c>
      <c r="G30" s="12">
        <f>'Grid 1MW'!G30*Control!$C$10</f>
        <v>1000</v>
      </c>
      <c r="H30" s="12">
        <f>'Grid 1MW'!H30*Control!$C$10</f>
        <v>1000</v>
      </c>
      <c r="I30" s="12">
        <f>'Grid 1MW'!I30*Control!$C$10</f>
        <v>1000</v>
      </c>
      <c r="J30" s="12">
        <f>'Grid 1MW'!J30*Control!$C$10</f>
        <v>1000</v>
      </c>
      <c r="K30" s="12">
        <f>'Grid 1MW'!K30*Control!$C$10</f>
        <v>1000</v>
      </c>
      <c r="L30" s="12">
        <f>'Grid 1MW'!L30*Control!$C$10</f>
        <v>1000</v>
      </c>
      <c r="M30" s="12">
        <f>'Grid 1MW'!M30*Control!$C$10</f>
        <v>1000</v>
      </c>
      <c r="N30" s="12">
        <f>'Grid 1MW'!N30*Control!$C$10</f>
        <v>1000</v>
      </c>
      <c r="O30" s="12">
        <f>'Grid 1MW'!O30*Control!$C$10</f>
        <v>1000</v>
      </c>
      <c r="P30" s="12">
        <f>'Grid 1MW'!P30*Control!$C$10</f>
        <v>1000</v>
      </c>
      <c r="Q30" s="12">
        <f>'Grid 1MW'!Q30*Control!$C$10</f>
        <v>1000</v>
      </c>
      <c r="R30" s="12">
        <f>'Grid 1MW'!R30*Control!$C$10</f>
        <v>1000</v>
      </c>
      <c r="S30" s="12">
        <f>'Grid 1MW'!S30*Control!$C$10</f>
        <v>1000</v>
      </c>
      <c r="T30" s="12">
        <f>'Grid 1MW'!T30*Control!$C$10</f>
        <v>1000</v>
      </c>
      <c r="U30" s="12">
        <f>'Grid 1MW'!U30*Control!$C$10</f>
        <v>1000</v>
      </c>
      <c r="V30" s="12">
        <f>'Grid 1MW'!V30*Control!$C$10</f>
        <v>1000</v>
      </c>
      <c r="W30" s="12">
        <f>'Grid 1MW'!W30*Control!$C$10</f>
        <v>1000</v>
      </c>
      <c r="X30" s="12">
        <f>'Grid 1MW'!X30*Control!$C$10</f>
        <v>1000</v>
      </c>
      <c r="Y30" s="12">
        <f>'Grid 1MW'!Y30*Control!$C$10</f>
        <v>1000</v>
      </c>
      <c r="Z30" s="12">
        <f>'Grid 1MW'!Z30*Control!$C$10</f>
        <v>1000</v>
      </c>
      <c r="AB30" s="7">
        <f t="shared" si="0"/>
        <v>24000</v>
      </c>
    </row>
    <row r="31" spans="2:28" x14ac:dyDescent="0.2">
      <c r="B31" s="6">
        <v>44225</v>
      </c>
      <c r="C31" s="12">
        <f>'Grid 1MW'!C31*Control!$C$10</f>
        <v>1000</v>
      </c>
      <c r="D31" s="12">
        <f>'Grid 1MW'!D31*Control!$C$10</f>
        <v>1000</v>
      </c>
      <c r="E31" s="12">
        <f>'Grid 1MW'!E31*Control!$C$10</f>
        <v>1000</v>
      </c>
      <c r="F31" s="12">
        <f>'Grid 1MW'!F31*Control!$C$10</f>
        <v>1000</v>
      </c>
      <c r="G31" s="12">
        <f>'Grid 1MW'!G31*Control!$C$10</f>
        <v>1000</v>
      </c>
      <c r="H31" s="12">
        <f>'Grid 1MW'!H31*Control!$C$10</f>
        <v>1000</v>
      </c>
      <c r="I31" s="12">
        <f>'Grid 1MW'!I31*Control!$C$10</f>
        <v>1000</v>
      </c>
      <c r="J31" s="12">
        <f>'Grid 1MW'!J31*Control!$C$10</f>
        <v>1000</v>
      </c>
      <c r="K31" s="12">
        <f>'Grid 1MW'!K31*Control!$C$10</f>
        <v>1000</v>
      </c>
      <c r="L31" s="12">
        <f>'Grid 1MW'!L31*Control!$C$10</f>
        <v>1000</v>
      </c>
      <c r="M31" s="12">
        <f>'Grid 1MW'!M31*Control!$C$10</f>
        <v>1000</v>
      </c>
      <c r="N31" s="12">
        <f>'Grid 1MW'!N31*Control!$C$10</f>
        <v>1000</v>
      </c>
      <c r="O31" s="12">
        <f>'Grid 1MW'!O31*Control!$C$10</f>
        <v>1000</v>
      </c>
      <c r="P31" s="12">
        <f>'Grid 1MW'!P31*Control!$C$10</f>
        <v>1000</v>
      </c>
      <c r="Q31" s="12">
        <f>'Grid 1MW'!Q31*Control!$C$10</f>
        <v>1000</v>
      </c>
      <c r="R31" s="12">
        <f>'Grid 1MW'!R31*Control!$C$10</f>
        <v>1000</v>
      </c>
      <c r="S31" s="12">
        <f>'Grid 1MW'!S31*Control!$C$10</f>
        <v>1000</v>
      </c>
      <c r="T31" s="12">
        <f>'Grid 1MW'!T31*Control!$C$10</f>
        <v>1000</v>
      </c>
      <c r="U31" s="12">
        <f>'Grid 1MW'!U31*Control!$C$10</f>
        <v>1000</v>
      </c>
      <c r="V31" s="12">
        <f>'Grid 1MW'!V31*Control!$C$10</f>
        <v>1000</v>
      </c>
      <c r="W31" s="12">
        <f>'Grid 1MW'!W31*Control!$C$10</f>
        <v>1000</v>
      </c>
      <c r="X31" s="12">
        <f>'Grid 1MW'!X31*Control!$C$10</f>
        <v>1000</v>
      </c>
      <c r="Y31" s="12">
        <f>'Grid 1MW'!Y31*Control!$C$10</f>
        <v>1000</v>
      </c>
      <c r="Z31" s="12">
        <f>'Grid 1MW'!Z31*Control!$C$10</f>
        <v>1000</v>
      </c>
      <c r="AB31" s="7">
        <f t="shared" si="0"/>
        <v>24000</v>
      </c>
    </row>
    <row r="32" spans="2:28" x14ac:dyDescent="0.2">
      <c r="B32" s="6">
        <v>44226</v>
      </c>
      <c r="C32" s="12">
        <f>'Grid 1MW'!C32*Control!$C$10</f>
        <v>1000</v>
      </c>
      <c r="D32" s="12">
        <f>'Grid 1MW'!D32*Control!$C$10</f>
        <v>1000</v>
      </c>
      <c r="E32" s="12">
        <f>'Grid 1MW'!E32*Control!$C$10</f>
        <v>1000</v>
      </c>
      <c r="F32" s="12">
        <f>'Grid 1MW'!F32*Control!$C$10</f>
        <v>1000</v>
      </c>
      <c r="G32" s="12">
        <f>'Grid 1MW'!G32*Control!$C$10</f>
        <v>1000</v>
      </c>
      <c r="H32" s="12">
        <f>'Grid 1MW'!H32*Control!$C$10</f>
        <v>1000</v>
      </c>
      <c r="I32" s="12">
        <f>'Grid 1MW'!I32*Control!$C$10</f>
        <v>1000</v>
      </c>
      <c r="J32" s="12">
        <f>'Grid 1MW'!J32*Control!$C$10</f>
        <v>1000</v>
      </c>
      <c r="K32" s="12">
        <f>'Grid 1MW'!K32*Control!$C$10</f>
        <v>1000</v>
      </c>
      <c r="L32" s="12">
        <f>'Grid 1MW'!L32*Control!$C$10</f>
        <v>1000</v>
      </c>
      <c r="M32" s="12">
        <f>'Grid 1MW'!M32*Control!$C$10</f>
        <v>1000</v>
      </c>
      <c r="N32" s="12">
        <f>'Grid 1MW'!N32*Control!$C$10</f>
        <v>1000</v>
      </c>
      <c r="O32" s="12">
        <f>'Grid 1MW'!O32*Control!$C$10</f>
        <v>1000</v>
      </c>
      <c r="P32" s="12">
        <f>'Grid 1MW'!P32*Control!$C$10</f>
        <v>1000</v>
      </c>
      <c r="Q32" s="12">
        <f>'Grid 1MW'!Q32*Control!$C$10</f>
        <v>1000</v>
      </c>
      <c r="R32" s="12">
        <f>'Grid 1MW'!R32*Control!$C$10</f>
        <v>1000</v>
      </c>
      <c r="S32" s="12">
        <f>'Grid 1MW'!S32*Control!$C$10</f>
        <v>1000</v>
      </c>
      <c r="T32" s="12">
        <f>'Grid 1MW'!T32*Control!$C$10</f>
        <v>1000</v>
      </c>
      <c r="U32" s="12">
        <f>'Grid 1MW'!U32*Control!$C$10</f>
        <v>1000</v>
      </c>
      <c r="V32" s="12">
        <f>'Grid 1MW'!V32*Control!$C$10</f>
        <v>1000</v>
      </c>
      <c r="W32" s="12">
        <f>'Grid 1MW'!W32*Control!$C$10</f>
        <v>1000</v>
      </c>
      <c r="X32" s="12">
        <f>'Grid 1MW'!X32*Control!$C$10</f>
        <v>1000</v>
      </c>
      <c r="Y32" s="12">
        <f>'Grid 1MW'!Y32*Control!$C$10</f>
        <v>1000</v>
      </c>
      <c r="Z32" s="12">
        <f>'Grid 1MW'!Z32*Control!$C$10</f>
        <v>1000</v>
      </c>
      <c r="AB32" s="7">
        <f t="shared" si="0"/>
        <v>24000</v>
      </c>
    </row>
    <row r="33" spans="2:28" x14ac:dyDescent="0.2">
      <c r="B33" s="6">
        <v>44227</v>
      </c>
      <c r="C33" s="12">
        <f>'Grid 1MW'!C33*Control!$C$10</f>
        <v>1000</v>
      </c>
      <c r="D33" s="12">
        <f>'Grid 1MW'!D33*Control!$C$10</f>
        <v>1000</v>
      </c>
      <c r="E33" s="12">
        <f>'Grid 1MW'!E33*Control!$C$10</f>
        <v>1000</v>
      </c>
      <c r="F33" s="12">
        <f>'Grid 1MW'!F33*Control!$C$10</f>
        <v>1000</v>
      </c>
      <c r="G33" s="12">
        <f>'Grid 1MW'!G33*Control!$C$10</f>
        <v>1000</v>
      </c>
      <c r="H33" s="12">
        <f>'Grid 1MW'!H33*Control!$C$10</f>
        <v>1000</v>
      </c>
      <c r="I33" s="12">
        <f>'Grid 1MW'!I33*Control!$C$10</f>
        <v>1000</v>
      </c>
      <c r="J33" s="12">
        <f>'Grid 1MW'!J33*Control!$C$10</f>
        <v>1000</v>
      </c>
      <c r="K33" s="12">
        <f>'Grid 1MW'!K33*Control!$C$10</f>
        <v>1000</v>
      </c>
      <c r="L33" s="12">
        <f>'Grid 1MW'!L33*Control!$C$10</f>
        <v>1000</v>
      </c>
      <c r="M33" s="12">
        <f>'Grid 1MW'!M33*Control!$C$10</f>
        <v>1000</v>
      </c>
      <c r="N33" s="12">
        <f>'Grid 1MW'!N33*Control!$C$10</f>
        <v>1000</v>
      </c>
      <c r="O33" s="12">
        <f>'Grid 1MW'!O33*Control!$C$10</f>
        <v>1000</v>
      </c>
      <c r="P33" s="12">
        <f>'Grid 1MW'!P33*Control!$C$10</f>
        <v>1000</v>
      </c>
      <c r="Q33" s="12">
        <f>'Grid 1MW'!Q33*Control!$C$10</f>
        <v>1000</v>
      </c>
      <c r="R33" s="12">
        <f>'Grid 1MW'!R33*Control!$C$10</f>
        <v>1000</v>
      </c>
      <c r="S33" s="12">
        <f>'Grid 1MW'!S33*Control!$C$10</f>
        <v>1000</v>
      </c>
      <c r="T33" s="12">
        <f>'Grid 1MW'!T33*Control!$C$10</f>
        <v>1000</v>
      </c>
      <c r="U33" s="12">
        <f>'Grid 1MW'!U33*Control!$C$10</f>
        <v>1000</v>
      </c>
      <c r="V33" s="12">
        <f>'Grid 1MW'!V33*Control!$C$10</f>
        <v>1000</v>
      </c>
      <c r="W33" s="12">
        <f>'Grid 1MW'!W33*Control!$C$10</f>
        <v>1000</v>
      </c>
      <c r="X33" s="12">
        <f>'Grid 1MW'!X33*Control!$C$10</f>
        <v>1000</v>
      </c>
      <c r="Y33" s="12">
        <f>'Grid 1MW'!Y33*Control!$C$10</f>
        <v>1000</v>
      </c>
      <c r="Z33" s="12">
        <f>'Grid 1MW'!Z33*Control!$C$10</f>
        <v>1000</v>
      </c>
      <c r="AB33" s="7">
        <f t="shared" si="0"/>
        <v>24000</v>
      </c>
    </row>
    <row r="34" spans="2:28" x14ac:dyDescent="0.2">
      <c r="B34" s="6">
        <v>44228</v>
      </c>
      <c r="C34" s="12">
        <f>'Grid 1MW'!C34*Control!$C$10</f>
        <v>1000</v>
      </c>
      <c r="D34" s="12">
        <f>'Grid 1MW'!D34*Control!$C$10</f>
        <v>1000</v>
      </c>
      <c r="E34" s="12">
        <f>'Grid 1MW'!E34*Control!$C$10</f>
        <v>1000</v>
      </c>
      <c r="F34" s="12">
        <f>'Grid 1MW'!F34*Control!$C$10</f>
        <v>1000</v>
      </c>
      <c r="G34" s="12">
        <f>'Grid 1MW'!G34*Control!$C$10</f>
        <v>1000</v>
      </c>
      <c r="H34" s="12">
        <f>'Grid 1MW'!H34*Control!$C$10</f>
        <v>1000</v>
      </c>
      <c r="I34" s="12">
        <f>'Grid 1MW'!I34*Control!$C$10</f>
        <v>1000</v>
      </c>
      <c r="J34" s="12">
        <f>'Grid 1MW'!J34*Control!$C$10</f>
        <v>1000</v>
      </c>
      <c r="K34" s="12">
        <f>'Grid 1MW'!K34*Control!$C$10</f>
        <v>1000</v>
      </c>
      <c r="L34" s="12">
        <f>'Grid 1MW'!L34*Control!$C$10</f>
        <v>1000</v>
      </c>
      <c r="M34" s="12">
        <f>'Grid 1MW'!M34*Control!$C$10</f>
        <v>1000</v>
      </c>
      <c r="N34" s="12">
        <f>'Grid 1MW'!N34*Control!$C$10</f>
        <v>1000</v>
      </c>
      <c r="O34" s="12">
        <f>'Grid 1MW'!O34*Control!$C$10</f>
        <v>1000</v>
      </c>
      <c r="P34" s="12">
        <f>'Grid 1MW'!P34*Control!$C$10</f>
        <v>1000</v>
      </c>
      <c r="Q34" s="12">
        <f>'Grid 1MW'!Q34*Control!$C$10</f>
        <v>1000</v>
      </c>
      <c r="R34" s="12">
        <f>'Grid 1MW'!R34*Control!$C$10</f>
        <v>1000</v>
      </c>
      <c r="S34" s="12">
        <f>'Grid 1MW'!S34*Control!$C$10</f>
        <v>1000</v>
      </c>
      <c r="T34" s="12">
        <f>'Grid 1MW'!T34*Control!$C$10</f>
        <v>1000</v>
      </c>
      <c r="U34" s="12">
        <f>'Grid 1MW'!U34*Control!$C$10</f>
        <v>1000</v>
      </c>
      <c r="V34" s="12">
        <f>'Grid 1MW'!V34*Control!$C$10</f>
        <v>1000</v>
      </c>
      <c r="W34" s="12">
        <f>'Grid 1MW'!W34*Control!$C$10</f>
        <v>1000</v>
      </c>
      <c r="X34" s="12">
        <f>'Grid 1MW'!X34*Control!$C$10</f>
        <v>1000</v>
      </c>
      <c r="Y34" s="12">
        <f>'Grid 1MW'!Y34*Control!$C$10</f>
        <v>1000</v>
      </c>
      <c r="Z34" s="12">
        <f>'Grid 1MW'!Z34*Control!$C$10</f>
        <v>1000</v>
      </c>
      <c r="AB34" s="7">
        <f t="shared" si="0"/>
        <v>24000</v>
      </c>
    </row>
    <row r="35" spans="2:28" x14ac:dyDescent="0.2">
      <c r="B35" s="6">
        <v>44229</v>
      </c>
      <c r="C35" s="12">
        <f>'Grid 1MW'!C35*Control!$C$10</f>
        <v>1000</v>
      </c>
      <c r="D35" s="12">
        <f>'Grid 1MW'!D35*Control!$C$10</f>
        <v>1000</v>
      </c>
      <c r="E35" s="12">
        <f>'Grid 1MW'!E35*Control!$C$10</f>
        <v>1000</v>
      </c>
      <c r="F35" s="12">
        <f>'Grid 1MW'!F35*Control!$C$10</f>
        <v>1000</v>
      </c>
      <c r="G35" s="12">
        <f>'Grid 1MW'!G35*Control!$C$10</f>
        <v>1000</v>
      </c>
      <c r="H35" s="12">
        <f>'Grid 1MW'!H35*Control!$C$10</f>
        <v>1000</v>
      </c>
      <c r="I35" s="12">
        <f>'Grid 1MW'!I35*Control!$C$10</f>
        <v>1000</v>
      </c>
      <c r="J35" s="12">
        <f>'Grid 1MW'!J35*Control!$C$10</f>
        <v>1000</v>
      </c>
      <c r="K35" s="12">
        <f>'Grid 1MW'!K35*Control!$C$10</f>
        <v>1000</v>
      </c>
      <c r="L35" s="12">
        <f>'Grid 1MW'!L35*Control!$C$10</f>
        <v>1000</v>
      </c>
      <c r="M35" s="12">
        <f>'Grid 1MW'!M35*Control!$C$10</f>
        <v>1000</v>
      </c>
      <c r="N35" s="12">
        <f>'Grid 1MW'!N35*Control!$C$10</f>
        <v>1000</v>
      </c>
      <c r="O35" s="12">
        <f>'Grid 1MW'!O35*Control!$C$10</f>
        <v>1000</v>
      </c>
      <c r="P35" s="12">
        <f>'Grid 1MW'!P35*Control!$C$10</f>
        <v>1000</v>
      </c>
      <c r="Q35" s="12">
        <f>'Grid 1MW'!Q35*Control!$C$10</f>
        <v>1000</v>
      </c>
      <c r="R35" s="12">
        <f>'Grid 1MW'!R35*Control!$C$10</f>
        <v>1000</v>
      </c>
      <c r="S35" s="12">
        <f>'Grid 1MW'!S35*Control!$C$10</f>
        <v>1000</v>
      </c>
      <c r="T35" s="12">
        <f>'Grid 1MW'!T35*Control!$C$10</f>
        <v>1000</v>
      </c>
      <c r="U35" s="12">
        <f>'Grid 1MW'!U35*Control!$C$10</f>
        <v>1000</v>
      </c>
      <c r="V35" s="12">
        <f>'Grid 1MW'!V35*Control!$C$10</f>
        <v>1000</v>
      </c>
      <c r="W35" s="12">
        <f>'Grid 1MW'!W35*Control!$C$10</f>
        <v>1000</v>
      </c>
      <c r="X35" s="12">
        <f>'Grid 1MW'!X35*Control!$C$10</f>
        <v>1000</v>
      </c>
      <c r="Y35" s="12">
        <f>'Grid 1MW'!Y35*Control!$C$10</f>
        <v>1000</v>
      </c>
      <c r="Z35" s="12">
        <f>'Grid 1MW'!Z35*Control!$C$10</f>
        <v>1000</v>
      </c>
      <c r="AB35" s="7">
        <f t="shared" si="0"/>
        <v>24000</v>
      </c>
    </row>
    <row r="36" spans="2:28" x14ac:dyDescent="0.2">
      <c r="B36" s="6">
        <v>44230</v>
      </c>
      <c r="C36" s="12">
        <f>'Grid 1MW'!C36*Control!$C$10</f>
        <v>1000</v>
      </c>
      <c r="D36" s="12">
        <f>'Grid 1MW'!D36*Control!$C$10</f>
        <v>1000</v>
      </c>
      <c r="E36" s="12">
        <f>'Grid 1MW'!E36*Control!$C$10</f>
        <v>1000</v>
      </c>
      <c r="F36" s="12">
        <f>'Grid 1MW'!F36*Control!$C$10</f>
        <v>1000</v>
      </c>
      <c r="G36" s="12">
        <f>'Grid 1MW'!G36*Control!$C$10</f>
        <v>1000</v>
      </c>
      <c r="H36" s="12">
        <f>'Grid 1MW'!H36*Control!$C$10</f>
        <v>1000</v>
      </c>
      <c r="I36" s="12">
        <f>'Grid 1MW'!I36*Control!$C$10</f>
        <v>1000</v>
      </c>
      <c r="J36" s="12">
        <f>'Grid 1MW'!J36*Control!$C$10</f>
        <v>1000</v>
      </c>
      <c r="K36" s="12">
        <f>'Grid 1MW'!K36*Control!$C$10</f>
        <v>1000</v>
      </c>
      <c r="L36" s="12">
        <f>'Grid 1MW'!L36*Control!$C$10</f>
        <v>1000</v>
      </c>
      <c r="M36" s="12">
        <f>'Grid 1MW'!M36*Control!$C$10</f>
        <v>1000</v>
      </c>
      <c r="N36" s="12">
        <f>'Grid 1MW'!N36*Control!$C$10</f>
        <v>1000</v>
      </c>
      <c r="O36" s="12">
        <f>'Grid 1MW'!O36*Control!$C$10</f>
        <v>1000</v>
      </c>
      <c r="P36" s="12">
        <f>'Grid 1MW'!P36*Control!$C$10</f>
        <v>1000</v>
      </c>
      <c r="Q36" s="12">
        <f>'Grid 1MW'!Q36*Control!$C$10</f>
        <v>1000</v>
      </c>
      <c r="R36" s="12">
        <f>'Grid 1MW'!R36*Control!$C$10</f>
        <v>1000</v>
      </c>
      <c r="S36" s="12">
        <f>'Grid 1MW'!S36*Control!$C$10</f>
        <v>1000</v>
      </c>
      <c r="T36" s="12">
        <f>'Grid 1MW'!T36*Control!$C$10</f>
        <v>1000</v>
      </c>
      <c r="U36" s="12">
        <f>'Grid 1MW'!U36*Control!$C$10</f>
        <v>1000</v>
      </c>
      <c r="V36" s="12">
        <f>'Grid 1MW'!V36*Control!$C$10</f>
        <v>1000</v>
      </c>
      <c r="W36" s="12">
        <f>'Grid 1MW'!W36*Control!$C$10</f>
        <v>1000</v>
      </c>
      <c r="X36" s="12">
        <f>'Grid 1MW'!X36*Control!$C$10</f>
        <v>1000</v>
      </c>
      <c r="Y36" s="12">
        <f>'Grid 1MW'!Y36*Control!$C$10</f>
        <v>1000</v>
      </c>
      <c r="Z36" s="12">
        <f>'Grid 1MW'!Z36*Control!$C$10</f>
        <v>1000</v>
      </c>
      <c r="AB36" s="7">
        <f t="shared" si="0"/>
        <v>24000</v>
      </c>
    </row>
    <row r="37" spans="2:28" x14ac:dyDescent="0.2">
      <c r="B37" s="6">
        <v>44231</v>
      </c>
      <c r="C37" s="12">
        <f>'Grid 1MW'!C37*Control!$C$10</f>
        <v>1000</v>
      </c>
      <c r="D37" s="12">
        <f>'Grid 1MW'!D37*Control!$C$10</f>
        <v>1000</v>
      </c>
      <c r="E37" s="12">
        <f>'Grid 1MW'!E37*Control!$C$10</f>
        <v>1000</v>
      </c>
      <c r="F37" s="12">
        <f>'Grid 1MW'!F37*Control!$C$10</f>
        <v>1000</v>
      </c>
      <c r="G37" s="12">
        <f>'Grid 1MW'!G37*Control!$C$10</f>
        <v>1000</v>
      </c>
      <c r="H37" s="12">
        <f>'Grid 1MW'!H37*Control!$C$10</f>
        <v>1000</v>
      </c>
      <c r="I37" s="12">
        <f>'Grid 1MW'!I37*Control!$C$10</f>
        <v>1000</v>
      </c>
      <c r="J37" s="12">
        <f>'Grid 1MW'!J37*Control!$C$10</f>
        <v>1000</v>
      </c>
      <c r="K37" s="12">
        <f>'Grid 1MW'!K37*Control!$C$10</f>
        <v>1000</v>
      </c>
      <c r="L37" s="12">
        <f>'Grid 1MW'!L37*Control!$C$10</f>
        <v>1000</v>
      </c>
      <c r="M37" s="12">
        <f>'Grid 1MW'!M37*Control!$C$10</f>
        <v>1000</v>
      </c>
      <c r="N37" s="12">
        <f>'Grid 1MW'!N37*Control!$C$10</f>
        <v>1000</v>
      </c>
      <c r="O37" s="12">
        <f>'Grid 1MW'!O37*Control!$C$10</f>
        <v>1000</v>
      </c>
      <c r="P37" s="12">
        <f>'Grid 1MW'!P37*Control!$C$10</f>
        <v>1000</v>
      </c>
      <c r="Q37" s="12">
        <f>'Grid 1MW'!Q37*Control!$C$10</f>
        <v>1000</v>
      </c>
      <c r="R37" s="12">
        <f>'Grid 1MW'!R37*Control!$C$10</f>
        <v>1000</v>
      </c>
      <c r="S37" s="12">
        <f>'Grid 1MW'!S37*Control!$C$10</f>
        <v>1000</v>
      </c>
      <c r="T37" s="12">
        <f>'Grid 1MW'!T37*Control!$C$10</f>
        <v>1000</v>
      </c>
      <c r="U37" s="12">
        <f>'Grid 1MW'!U37*Control!$C$10</f>
        <v>1000</v>
      </c>
      <c r="V37" s="12">
        <f>'Grid 1MW'!V37*Control!$C$10</f>
        <v>1000</v>
      </c>
      <c r="W37" s="12">
        <f>'Grid 1MW'!W37*Control!$C$10</f>
        <v>1000</v>
      </c>
      <c r="X37" s="12">
        <f>'Grid 1MW'!X37*Control!$C$10</f>
        <v>1000</v>
      </c>
      <c r="Y37" s="12">
        <f>'Grid 1MW'!Y37*Control!$C$10</f>
        <v>1000</v>
      </c>
      <c r="Z37" s="12">
        <f>'Grid 1MW'!Z37*Control!$C$10</f>
        <v>1000</v>
      </c>
      <c r="AB37" s="7">
        <f t="shared" si="0"/>
        <v>24000</v>
      </c>
    </row>
    <row r="38" spans="2:28" x14ac:dyDescent="0.2">
      <c r="B38" s="6">
        <v>44232</v>
      </c>
      <c r="C38" s="12">
        <f>'Grid 1MW'!C38*Control!$C$10</f>
        <v>1000</v>
      </c>
      <c r="D38" s="12">
        <f>'Grid 1MW'!D38*Control!$C$10</f>
        <v>1000</v>
      </c>
      <c r="E38" s="12">
        <f>'Grid 1MW'!E38*Control!$C$10</f>
        <v>1000</v>
      </c>
      <c r="F38" s="12">
        <f>'Grid 1MW'!F38*Control!$C$10</f>
        <v>1000</v>
      </c>
      <c r="G38" s="12">
        <f>'Grid 1MW'!G38*Control!$C$10</f>
        <v>1000</v>
      </c>
      <c r="H38" s="12">
        <f>'Grid 1MW'!H38*Control!$C$10</f>
        <v>1000</v>
      </c>
      <c r="I38" s="12">
        <f>'Grid 1MW'!I38*Control!$C$10</f>
        <v>1000</v>
      </c>
      <c r="J38" s="12">
        <f>'Grid 1MW'!J38*Control!$C$10</f>
        <v>1000</v>
      </c>
      <c r="K38" s="12">
        <f>'Grid 1MW'!K38*Control!$C$10</f>
        <v>1000</v>
      </c>
      <c r="L38" s="12">
        <f>'Grid 1MW'!L38*Control!$C$10</f>
        <v>1000</v>
      </c>
      <c r="M38" s="12">
        <f>'Grid 1MW'!M38*Control!$C$10</f>
        <v>1000</v>
      </c>
      <c r="N38" s="12">
        <f>'Grid 1MW'!N38*Control!$C$10</f>
        <v>1000</v>
      </c>
      <c r="O38" s="12">
        <f>'Grid 1MW'!O38*Control!$C$10</f>
        <v>1000</v>
      </c>
      <c r="P38" s="12">
        <f>'Grid 1MW'!P38*Control!$C$10</f>
        <v>1000</v>
      </c>
      <c r="Q38" s="12">
        <f>'Grid 1MW'!Q38*Control!$C$10</f>
        <v>1000</v>
      </c>
      <c r="R38" s="12">
        <f>'Grid 1MW'!R38*Control!$C$10</f>
        <v>1000</v>
      </c>
      <c r="S38" s="12">
        <f>'Grid 1MW'!S38*Control!$C$10</f>
        <v>1000</v>
      </c>
      <c r="T38" s="12">
        <f>'Grid 1MW'!T38*Control!$C$10</f>
        <v>1000</v>
      </c>
      <c r="U38" s="12">
        <f>'Grid 1MW'!U38*Control!$C$10</f>
        <v>1000</v>
      </c>
      <c r="V38" s="12">
        <f>'Grid 1MW'!V38*Control!$C$10</f>
        <v>1000</v>
      </c>
      <c r="W38" s="12">
        <f>'Grid 1MW'!W38*Control!$C$10</f>
        <v>1000</v>
      </c>
      <c r="X38" s="12">
        <f>'Grid 1MW'!X38*Control!$C$10</f>
        <v>1000</v>
      </c>
      <c r="Y38" s="12">
        <f>'Grid 1MW'!Y38*Control!$C$10</f>
        <v>1000</v>
      </c>
      <c r="Z38" s="12">
        <f>'Grid 1MW'!Z38*Control!$C$10</f>
        <v>1000</v>
      </c>
      <c r="AB38" s="7">
        <f t="shared" si="0"/>
        <v>24000</v>
      </c>
    </row>
    <row r="39" spans="2:28" x14ac:dyDescent="0.2">
      <c r="B39" s="6">
        <v>44233</v>
      </c>
      <c r="C39" s="12">
        <f>'Grid 1MW'!C39*Control!$C$10</f>
        <v>1000</v>
      </c>
      <c r="D39" s="12">
        <f>'Grid 1MW'!D39*Control!$C$10</f>
        <v>1000</v>
      </c>
      <c r="E39" s="12">
        <f>'Grid 1MW'!E39*Control!$C$10</f>
        <v>1000</v>
      </c>
      <c r="F39" s="12">
        <f>'Grid 1MW'!F39*Control!$C$10</f>
        <v>1000</v>
      </c>
      <c r="G39" s="12">
        <f>'Grid 1MW'!G39*Control!$C$10</f>
        <v>1000</v>
      </c>
      <c r="H39" s="12">
        <f>'Grid 1MW'!H39*Control!$C$10</f>
        <v>1000</v>
      </c>
      <c r="I39" s="12">
        <f>'Grid 1MW'!I39*Control!$C$10</f>
        <v>1000</v>
      </c>
      <c r="J39" s="12">
        <f>'Grid 1MW'!J39*Control!$C$10</f>
        <v>1000</v>
      </c>
      <c r="K39" s="12">
        <f>'Grid 1MW'!K39*Control!$C$10</f>
        <v>1000</v>
      </c>
      <c r="L39" s="12">
        <f>'Grid 1MW'!L39*Control!$C$10</f>
        <v>1000</v>
      </c>
      <c r="M39" s="12">
        <f>'Grid 1MW'!M39*Control!$C$10</f>
        <v>1000</v>
      </c>
      <c r="N39" s="12">
        <f>'Grid 1MW'!N39*Control!$C$10</f>
        <v>1000</v>
      </c>
      <c r="O39" s="12">
        <f>'Grid 1MW'!O39*Control!$C$10</f>
        <v>1000</v>
      </c>
      <c r="P39" s="12">
        <f>'Grid 1MW'!P39*Control!$C$10</f>
        <v>1000</v>
      </c>
      <c r="Q39" s="12">
        <f>'Grid 1MW'!Q39*Control!$C$10</f>
        <v>1000</v>
      </c>
      <c r="R39" s="12">
        <f>'Grid 1MW'!R39*Control!$C$10</f>
        <v>1000</v>
      </c>
      <c r="S39" s="12">
        <f>'Grid 1MW'!S39*Control!$C$10</f>
        <v>1000</v>
      </c>
      <c r="T39" s="12">
        <f>'Grid 1MW'!T39*Control!$C$10</f>
        <v>1000</v>
      </c>
      <c r="U39" s="12">
        <f>'Grid 1MW'!U39*Control!$C$10</f>
        <v>1000</v>
      </c>
      <c r="V39" s="12">
        <f>'Grid 1MW'!V39*Control!$C$10</f>
        <v>1000</v>
      </c>
      <c r="W39" s="12">
        <f>'Grid 1MW'!W39*Control!$C$10</f>
        <v>1000</v>
      </c>
      <c r="X39" s="12">
        <f>'Grid 1MW'!X39*Control!$C$10</f>
        <v>1000</v>
      </c>
      <c r="Y39" s="12">
        <f>'Grid 1MW'!Y39*Control!$C$10</f>
        <v>1000</v>
      </c>
      <c r="Z39" s="12">
        <f>'Grid 1MW'!Z39*Control!$C$10</f>
        <v>1000</v>
      </c>
      <c r="AB39" s="7">
        <f t="shared" si="0"/>
        <v>24000</v>
      </c>
    </row>
    <row r="40" spans="2:28" x14ac:dyDescent="0.2">
      <c r="B40" s="6">
        <v>44234</v>
      </c>
      <c r="C40" s="12">
        <f>'Grid 1MW'!C40*Control!$C$10</f>
        <v>1000</v>
      </c>
      <c r="D40" s="12">
        <f>'Grid 1MW'!D40*Control!$C$10</f>
        <v>1000</v>
      </c>
      <c r="E40" s="12">
        <f>'Grid 1MW'!E40*Control!$C$10</f>
        <v>1000</v>
      </c>
      <c r="F40" s="12">
        <f>'Grid 1MW'!F40*Control!$C$10</f>
        <v>1000</v>
      </c>
      <c r="G40" s="12">
        <f>'Grid 1MW'!G40*Control!$C$10</f>
        <v>1000</v>
      </c>
      <c r="H40" s="12">
        <f>'Grid 1MW'!H40*Control!$C$10</f>
        <v>1000</v>
      </c>
      <c r="I40" s="12">
        <f>'Grid 1MW'!I40*Control!$C$10</f>
        <v>1000</v>
      </c>
      <c r="J40" s="12">
        <f>'Grid 1MW'!J40*Control!$C$10</f>
        <v>1000</v>
      </c>
      <c r="K40" s="12">
        <f>'Grid 1MW'!K40*Control!$C$10</f>
        <v>1000</v>
      </c>
      <c r="L40" s="12">
        <f>'Grid 1MW'!L40*Control!$C$10</f>
        <v>1000</v>
      </c>
      <c r="M40" s="12">
        <f>'Grid 1MW'!M40*Control!$C$10</f>
        <v>1000</v>
      </c>
      <c r="N40" s="12">
        <f>'Grid 1MW'!N40*Control!$C$10</f>
        <v>1000</v>
      </c>
      <c r="O40" s="12">
        <f>'Grid 1MW'!O40*Control!$C$10</f>
        <v>1000</v>
      </c>
      <c r="P40" s="12">
        <f>'Grid 1MW'!P40*Control!$C$10</f>
        <v>1000</v>
      </c>
      <c r="Q40" s="12">
        <f>'Grid 1MW'!Q40*Control!$C$10</f>
        <v>1000</v>
      </c>
      <c r="R40" s="12">
        <f>'Grid 1MW'!R40*Control!$C$10</f>
        <v>1000</v>
      </c>
      <c r="S40" s="12">
        <f>'Grid 1MW'!S40*Control!$C$10</f>
        <v>1000</v>
      </c>
      <c r="T40" s="12">
        <f>'Grid 1MW'!T40*Control!$C$10</f>
        <v>1000</v>
      </c>
      <c r="U40" s="12">
        <f>'Grid 1MW'!U40*Control!$C$10</f>
        <v>1000</v>
      </c>
      <c r="V40" s="12">
        <f>'Grid 1MW'!V40*Control!$C$10</f>
        <v>1000</v>
      </c>
      <c r="W40" s="12">
        <f>'Grid 1MW'!W40*Control!$C$10</f>
        <v>1000</v>
      </c>
      <c r="X40" s="12">
        <f>'Grid 1MW'!X40*Control!$C$10</f>
        <v>1000</v>
      </c>
      <c r="Y40" s="12">
        <f>'Grid 1MW'!Y40*Control!$C$10</f>
        <v>1000</v>
      </c>
      <c r="Z40" s="12">
        <f>'Grid 1MW'!Z40*Control!$C$10</f>
        <v>1000</v>
      </c>
      <c r="AB40" s="7">
        <f t="shared" si="0"/>
        <v>24000</v>
      </c>
    </row>
    <row r="41" spans="2:28" x14ac:dyDescent="0.2">
      <c r="B41" s="6">
        <v>44235</v>
      </c>
      <c r="C41" s="12">
        <f>'Grid 1MW'!C41*Control!$C$10</f>
        <v>1000</v>
      </c>
      <c r="D41" s="12">
        <f>'Grid 1MW'!D41*Control!$C$10</f>
        <v>1000</v>
      </c>
      <c r="E41" s="12">
        <f>'Grid 1MW'!E41*Control!$C$10</f>
        <v>1000</v>
      </c>
      <c r="F41" s="12">
        <f>'Grid 1MW'!F41*Control!$C$10</f>
        <v>1000</v>
      </c>
      <c r="G41" s="12">
        <f>'Grid 1MW'!G41*Control!$C$10</f>
        <v>1000</v>
      </c>
      <c r="H41" s="12">
        <f>'Grid 1MW'!H41*Control!$C$10</f>
        <v>1000</v>
      </c>
      <c r="I41" s="12">
        <f>'Grid 1MW'!I41*Control!$C$10</f>
        <v>1000</v>
      </c>
      <c r="J41" s="12">
        <f>'Grid 1MW'!J41*Control!$C$10</f>
        <v>1000</v>
      </c>
      <c r="K41" s="12">
        <f>'Grid 1MW'!K41*Control!$C$10</f>
        <v>1000</v>
      </c>
      <c r="L41" s="12">
        <f>'Grid 1MW'!L41*Control!$C$10</f>
        <v>1000</v>
      </c>
      <c r="M41" s="12">
        <f>'Grid 1MW'!M41*Control!$C$10</f>
        <v>1000</v>
      </c>
      <c r="N41" s="12">
        <f>'Grid 1MW'!N41*Control!$C$10</f>
        <v>1000</v>
      </c>
      <c r="O41" s="12">
        <f>'Grid 1MW'!O41*Control!$C$10</f>
        <v>1000</v>
      </c>
      <c r="P41" s="12">
        <f>'Grid 1MW'!P41*Control!$C$10</f>
        <v>1000</v>
      </c>
      <c r="Q41" s="12">
        <f>'Grid 1MW'!Q41*Control!$C$10</f>
        <v>1000</v>
      </c>
      <c r="R41" s="12">
        <f>'Grid 1MW'!R41*Control!$C$10</f>
        <v>1000</v>
      </c>
      <c r="S41" s="12">
        <f>'Grid 1MW'!S41*Control!$C$10</f>
        <v>1000</v>
      </c>
      <c r="T41" s="12">
        <f>'Grid 1MW'!T41*Control!$C$10</f>
        <v>1000</v>
      </c>
      <c r="U41" s="12">
        <f>'Grid 1MW'!U41*Control!$C$10</f>
        <v>1000</v>
      </c>
      <c r="V41" s="12">
        <f>'Grid 1MW'!V41*Control!$C$10</f>
        <v>1000</v>
      </c>
      <c r="W41" s="12">
        <f>'Grid 1MW'!W41*Control!$C$10</f>
        <v>1000</v>
      </c>
      <c r="X41" s="12">
        <f>'Grid 1MW'!X41*Control!$C$10</f>
        <v>1000</v>
      </c>
      <c r="Y41" s="12">
        <f>'Grid 1MW'!Y41*Control!$C$10</f>
        <v>1000</v>
      </c>
      <c r="Z41" s="12">
        <f>'Grid 1MW'!Z41*Control!$C$10</f>
        <v>1000</v>
      </c>
      <c r="AB41" s="7">
        <f t="shared" si="0"/>
        <v>24000</v>
      </c>
    </row>
    <row r="42" spans="2:28" x14ac:dyDescent="0.2">
      <c r="B42" s="6">
        <v>44236</v>
      </c>
      <c r="C42" s="12">
        <f>'Grid 1MW'!C42*Control!$C$10</f>
        <v>1000</v>
      </c>
      <c r="D42" s="12">
        <f>'Grid 1MW'!D42*Control!$C$10</f>
        <v>1000</v>
      </c>
      <c r="E42" s="12">
        <f>'Grid 1MW'!E42*Control!$C$10</f>
        <v>1000</v>
      </c>
      <c r="F42" s="12">
        <f>'Grid 1MW'!F42*Control!$C$10</f>
        <v>1000</v>
      </c>
      <c r="G42" s="12">
        <f>'Grid 1MW'!G42*Control!$C$10</f>
        <v>1000</v>
      </c>
      <c r="H42" s="12">
        <f>'Grid 1MW'!H42*Control!$C$10</f>
        <v>1000</v>
      </c>
      <c r="I42" s="12">
        <f>'Grid 1MW'!I42*Control!$C$10</f>
        <v>1000</v>
      </c>
      <c r="J42" s="12">
        <f>'Grid 1MW'!J42*Control!$C$10</f>
        <v>1000</v>
      </c>
      <c r="K42" s="12">
        <f>'Grid 1MW'!K42*Control!$C$10</f>
        <v>1000</v>
      </c>
      <c r="L42" s="12">
        <f>'Grid 1MW'!L42*Control!$C$10</f>
        <v>1000</v>
      </c>
      <c r="M42" s="12">
        <f>'Grid 1MW'!M42*Control!$C$10</f>
        <v>1000</v>
      </c>
      <c r="N42" s="12">
        <f>'Grid 1MW'!N42*Control!$C$10</f>
        <v>1000</v>
      </c>
      <c r="O42" s="12">
        <f>'Grid 1MW'!O42*Control!$C$10</f>
        <v>1000</v>
      </c>
      <c r="P42" s="12">
        <f>'Grid 1MW'!P42*Control!$C$10</f>
        <v>1000</v>
      </c>
      <c r="Q42" s="12">
        <f>'Grid 1MW'!Q42*Control!$C$10</f>
        <v>1000</v>
      </c>
      <c r="R42" s="12">
        <f>'Grid 1MW'!R42*Control!$C$10</f>
        <v>1000</v>
      </c>
      <c r="S42" s="12">
        <f>'Grid 1MW'!S42*Control!$C$10</f>
        <v>1000</v>
      </c>
      <c r="T42" s="12">
        <f>'Grid 1MW'!T42*Control!$C$10</f>
        <v>1000</v>
      </c>
      <c r="U42" s="12">
        <f>'Grid 1MW'!U42*Control!$C$10</f>
        <v>1000</v>
      </c>
      <c r="V42" s="12">
        <f>'Grid 1MW'!V42*Control!$C$10</f>
        <v>1000</v>
      </c>
      <c r="W42" s="12">
        <f>'Grid 1MW'!W42*Control!$C$10</f>
        <v>1000</v>
      </c>
      <c r="X42" s="12">
        <f>'Grid 1MW'!X42*Control!$C$10</f>
        <v>1000</v>
      </c>
      <c r="Y42" s="12">
        <f>'Grid 1MW'!Y42*Control!$C$10</f>
        <v>1000</v>
      </c>
      <c r="Z42" s="12">
        <f>'Grid 1MW'!Z42*Control!$C$10</f>
        <v>1000</v>
      </c>
      <c r="AB42" s="7">
        <f t="shared" si="0"/>
        <v>24000</v>
      </c>
    </row>
    <row r="43" spans="2:28" x14ac:dyDescent="0.2">
      <c r="B43" s="6">
        <v>44237</v>
      </c>
      <c r="C43" s="12">
        <f>'Grid 1MW'!C43*Control!$C$10</f>
        <v>1000</v>
      </c>
      <c r="D43" s="12">
        <f>'Grid 1MW'!D43*Control!$C$10</f>
        <v>1000</v>
      </c>
      <c r="E43" s="12">
        <f>'Grid 1MW'!E43*Control!$C$10</f>
        <v>1000</v>
      </c>
      <c r="F43" s="12">
        <f>'Grid 1MW'!F43*Control!$C$10</f>
        <v>1000</v>
      </c>
      <c r="G43" s="12">
        <f>'Grid 1MW'!G43*Control!$C$10</f>
        <v>1000</v>
      </c>
      <c r="H43" s="12">
        <f>'Grid 1MW'!H43*Control!$C$10</f>
        <v>1000</v>
      </c>
      <c r="I43" s="12">
        <f>'Grid 1MW'!I43*Control!$C$10</f>
        <v>1000</v>
      </c>
      <c r="J43" s="12">
        <f>'Grid 1MW'!J43*Control!$C$10</f>
        <v>1000</v>
      </c>
      <c r="K43" s="12">
        <f>'Grid 1MW'!K43*Control!$C$10</f>
        <v>1000</v>
      </c>
      <c r="L43" s="12">
        <f>'Grid 1MW'!L43*Control!$C$10</f>
        <v>1000</v>
      </c>
      <c r="M43" s="12">
        <f>'Grid 1MW'!M43*Control!$C$10</f>
        <v>1000</v>
      </c>
      <c r="N43" s="12">
        <f>'Grid 1MW'!N43*Control!$C$10</f>
        <v>1000</v>
      </c>
      <c r="O43" s="12">
        <f>'Grid 1MW'!O43*Control!$C$10</f>
        <v>1000</v>
      </c>
      <c r="P43" s="12">
        <f>'Grid 1MW'!P43*Control!$C$10</f>
        <v>1000</v>
      </c>
      <c r="Q43" s="12">
        <f>'Grid 1MW'!Q43*Control!$C$10</f>
        <v>1000</v>
      </c>
      <c r="R43" s="12">
        <f>'Grid 1MW'!R43*Control!$C$10</f>
        <v>1000</v>
      </c>
      <c r="S43" s="12">
        <f>'Grid 1MW'!S43*Control!$C$10</f>
        <v>1000</v>
      </c>
      <c r="T43" s="12">
        <f>'Grid 1MW'!T43*Control!$C$10</f>
        <v>1000</v>
      </c>
      <c r="U43" s="12">
        <f>'Grid 1MW'!U43*Control!$C$10</f>
        <v>1000</v>
      </c>
      <c r="V43" s="12">
        <f>'Grid 1MW'!V43*Control!$C$10</f>
        <v>1000</v>
      </c>
      <c r="W43" s="12">
        <f>'Grid 1MW'!W43*Control!$C$10</f>
        <v>1000</v>
      </c>
      <c r="X43" s="12">
        <f>'Grid 1MW'!X43*Control!$C$10</f>
        <v>1000</v>
      </c>
      <c r="Y43" s="12">
        <f>'Grid 1MW'!Y43*Control!$C$10</f>
        <v>1000</v>
      </c>
      <c r="Z43" s="12">
        <f>'Grid 1MW'!Z43*Control!$C$10</f>
        <v>1000</v>
      </c>
      <c r="AB43" s="7">
        <f t="shared" si="0"/>
        <v>24000</v>
      </c>
    </row>
    <row r="44" spans="2:28" x14ac:dyDescent="0.2">
      <c r="B44" s="6">
        <v>44238</v>
      </c>
      <c r="C44" s="12">
        <f>'Grid 1MW'!C44*Control!$C$10</f>
        <v>1000</v>
      </c>
      <c r="D44" s="12">
        <f>'Grid 1MW'!D44*Control!$C$10</f>
        <v>1000</v>
      </c>
      <c r="E44" s="12">
        <f>'Grid 1MW'!E44*Control!$C$10</f>
        <v>1000</v>
      </c>
      <c r="F44" s="12">
        <f>'Grid 1MW'!F44*Control!$C$10</f>
        <v>1000</v>
      </c>
      <c r="G44" s="12">
        <f>'Grid 1MW'!G44*Control!$C$10</f>
        <v>1000</v>
      </c>
      <c r="H44" s="12">
        <f>'Grid 1MW'!H44*Control!$C$10</f>
        <v>1000</v>
      </c>
      <c r="I44" s="12">
        <f>'Grid 1MW'!I44*Control!$C$10</f>
        <v>1000</v>
      </c>
      <c r="J44" s="12">
        <f>'Grid 1MW'!J44*Control!$C$10</f>
        <v>1000</v>
      </c>
      <c r="K44" s="12">
        <f>'Grid 1MW'!K44*Control!$C$10</f>
        <v>1000</v>
      </c>
      <c r="L44" s="12">
        <f>'Grid 1MW'!L44*Control!$C$10</f>
        <v>1000</v>
      </c>
      <c r="M44" s="12">
        <f>'Grid 1MW'!M44*Control!$C$10</f>
        <v>1000</v>
      </c>
      <c r="N44" s="12">
        <f>'Grid 1MW'!N44*Control!$C$10</f>
        <v>1000</v>
      </c>
      <c r="O44" s="12">
        <f>'Grid 1MW'!O44*Control!$C$10</f>
        <v>1000</v>
      </c>
      <c r="P44" s="12">
        <f>'Grid 1MW'!P44*Control!$C$10</f>
        <v>1000</v>
      </c>
      <c r="Q44" s="12">
        <f>'Grid 1MW'!Q44*Control!$C$10</f>
        <v>1000</v>
      </c>
      <c r="R44" s="12">
        <f>'Grid 1MW'!R44*Control!$C$10</f>
        <v>1000</v>
      </c>
      <c r="S44" s="12">
        <f>'Grid 1MW'!S44*Control!$C$10</f>
        <v>1000</v>
      </c>
      <c r="T44" s="12">
        <f>'Grid 1MW'!T44*Control!$C$10</f>
        <v>1000</v>
      </c>
      <c r="U44" s="12">
        <f>'Grid 1MW'!U44*Control!$C$10</f>
        <v>1000</v>
      </c>
      <c r="V44" s="12">
        <f>'Grid 1MW'!V44*Control!$C$10</f>
        <v>1000</v>
      </c>
      <c r="W44" s="12">
        <f>'Grid 1MW'!W44*Control!$C$10</f>
        <v>1000</v>
      </c>
      <c r="X44" s="12">
        <f>'Grid 1MW'!X44*Control!$C$10</f>
        <v>1000</v>
      </c>
      <c r="Y44" s="12">
        <f>'Grid 1MW'!Y44*Control!$C$10</f>
        <v>1000</v>
      </c>
      <c r="Z44" s="12">
        <f>'Grid 1MW'!Z44*Control!$C$10</f>
        <v>1000</v>
      </c>
      <c r="AB44" s="7">
        <f t="shared" si="0"/>
        <v>24000</v>
      </c>
    </row>
    <row r="45" spans="2:28" x14ac:dyDescent="0.2">
      <c r="B45" s="6">
        <v>44239</v>
      </c>
      <c r="C45" s="12">
        <f>'Grid 1MW'!C45*Control!$C$10</f>
        <v>1000</v>
      </c>
      <c r="D45" s="12">
        <f>'Grid 1MW'!D45*Control!$C$10</f>
        <v>1000</v>
      </c>
      <c r="E45" s="12">
        <f>'Grid 1MW'!E45*Control!$C$10</f>
        <v>1000</v>
      </c>
      <c r="F45" s="12">
        <f>'Grid 1MW'!F45*Control!$C$10</f>
        <v>1000</v>
      </c>
      <c r="G45" s="12">
        <f>'Grid 1MW'!G45*Control!$C$10</f>
        <v>1000</v>
      </c>
      <c r="H45" s="12">
        <f>'Grid 1MW'!H45*Control!$C$10</f>
        <v>1000</v>
      </c>
      <c r="I45" s="12">
        <f>'Grid 1MW'!I45*Control!$C$10</f>
        <v>1000</v>
      </c>
      <c r="J45" s="12">
        <f>'Grid 1MW'!J45*Control!$C$10</f>
        <v>1000</v>
      </c>
      <c r="K45" s="12">
        <f>'Grid 1MW'!K45*Control!$C$10</f>
        <v>1000</v>
      </c>
      <c r="L45" s="12">
        <f>'Grid 1MW'!L45*Control!$C$10</f>
        <v>1000</v>
      </c>
      <c r="M45" s="12">
        <f>'Grid 1MW'!M45*Control!$C$10</f>
        <v>1000</v>
      </c>
      <c r="N45" s="12">
        <f>'Grid 1MW'!N45*Control!$C$10</f>
        <v>1000</v>
      </c>
      <c r="O45" s="12">
        <f>'Grid 1MW'!O45*Control!$C$10</f>
        <v>1000</v>
      </c>
      <c r="P45" s="12">
        <f>'Grid 1MW'!P45*Control!$C$10</f>
        <v>1000</v>
      </c>
      <c r="Q45" s="12">
        <f>'Grid 1MW'!Q45*Control!$C$10</f>
        <v>1000</v>
      </c>
      <c r="R45" s="12">
        <f>'Grid 1MW'!R45*Control!$C$10</f>
        <v>1000</v>
      </c>
      <c r="S45" s="12">
        <f>'Grid 1MW'!S45*Control!$C$10</f>
        <v>1000</v>
      </c>
      <c r="T45" s="12">
        <f>'Grid 1MW'!T45*Control!$C$10</f>
        <v>1000</v>
      </c>
      <c r="U45" s="12">
        <f>'Grid 1MW'!U45*Control!$C$10</f>
        <v>1000</v>
      </c>
      <c r="V45" s="12">
        <f>'Grid 1MW'!V45*Control!$C$10</f>
        <v>1000</v>
      </c>
      <c r="W45" s="12">
        <f>'Grid 1MW'!W45*Control!$C$10</f>
        <v>1000</v>
      </c>
      <c r="X45" s="12">
        <f>'Grid 1MW'!X45*Control!$C$10</f>
        <v>1000</v>
      </c>
      <c r="Y45" s="12">
        <f>'Grid 1MW'!Y45*Control!$C$10</f>
        <v>1000</v>
      </c>
      <c r="Z45" s="12">
        <f>'Grid 1MW'!Z45*Control!$C$10</f>
        <v>1000</v>
      </c>
      <c r="AB45" s="7">
        <f t="shared" si="0"/>
        <v>24000</v>
      </c>
    </row>
    <row r="46" spans="2:28" x14ac:dyDescent="0.2">
      <c r="B46" s="6">
        <v>44240</v>
      </c>
      <c r="C46" s="12">
        <f>'Grid 1MW'!C46*Control!$C$10</f>
        <v>1000</v>
      </c>
      <c r="D46" s="12">
        <f>'Grid 1MW'!D46*Control!$C$10</f>
        <v>1000</v>
      </c>
      <c r="E46" s="12">
        <f>'Grid 1MW'!E46*Control!$C$10</f>
        <v>1000</v>
      </c>
      <c r="F46" s="12">
        <f>'Grid 1MW'!F46*Control!$C$10</f>
        <v>1000</v>
      </c>
      <c r="G46" s="12">
        <f>'Grid 1MW'!G46*Control!$C$10</f>
        <v>1000</v>
      </c>
      <c r="H46" s="12">
        <f>'Grid 1MW'!H46*Control!$C$10</f>
        <v>1000</v>
      </c>
      <c r="I46" s="12">
        <f>'Grid 1MW'!I46*Control!$C$10</f>
        <v>1000</v>
      </c>
      <c r="J46" s="12">
        <f>'Grid 1MW'!J46*Control!$C$10</f>
        <v>1000</v>
      </c>
      <c r="K46" s="12">
        <f>'Grid 1MW'!K46*Control!$C$10</f>
        <v>1000</v>
      </c>
      <c r="L46" s="12">
        <f>'Grid 1MW'!L46*Control!$C$10</f>
        <v>1000</v>
      </c>
      <c r="M46" s="12">
        <f>'Grid 1MW'!M46*Control!$C$10</f>
        <v>1000</v>
      </c>
      <c r="N46" s="12">
        <f>'Grid 1MW'!N46*Control!$C$10</f>
        <v>1000</v>
      </c>
      <c r="O46" s="12">
        <f>'Grid 1MW'!O46*Control!$C$10</f>
        <v>1000</v>
      </c>
      <c r="P46" s="12">
        <f>'Grid 1MW'!P46*Control!$C$10</f>
        <v>1000</v>
      </c>
      <c r="Q46" s="12">
        <f>'Grid 1MW'!Q46*Control!$C$10</f>
        <v>1000</v>
      </c>
      <c r="R46" s="12">
        <f>'Grid 1MW'!R46*Control!$C$10</f>
        <v>1000</v>
      </c>
      <c r="S46" s="12">
        <f>'Grid 1MW'!S46*Control!$C$10</f>
        <v>1000</v>
      </c>
      <c r="T46" s="12">
        <f>'Grid 1MW'!T46*Control!$C$10</f>
        <v>1000</v>
      </c>
      <c r="U46" s="12">
        <f>'Grid 1MW'!U46*Control!$C$10</f>
        <v>1000</v>
      </c>
      <c r="V46" s="12">
        <f>'Grid 1MW'!V46*Control!$C$10</f>
        <v>1000</v>
      </c>
      <c r="W46" s="12">
        <f>'Grid 1MW'!W46*Control!$C$10</f>
        <v>1000</v>
      </c>
      <c r="X46" s="12">
        <f>'Grid 1MW'!X46*Control!$C$10</f>
        <v>1000</v>
      </c>
      <c r="Y46" s="12">
        <f>'Grid 1MW'!Y46*Control!$C$10</f>
        <v>1000</v>
      </c>
      <c r="Z46" s="12">
        <f>'Grid 1MW'!Z46*Control!$C$10</f>
        <v>1000</v>
      </c>
      <c r="AB46" s="7">
        <f t="shared" si="0"/>
        <v>24000</v>
      </c>
    </row>
    <row r="47" spans="2:28" x14ac:dyDescent="0.2">
      <c r="B47" s="6">
        <v>44241</v>
      </c>
      <c r="C47" s="12">
        <f>'Grid 1MW'!C47*Control!$C$10</f>
        <v>1000</v>
      </c>
      <c r="D47" s="12">
        <f>'Grid 1MW'!D47*Control!$C$10</f>
        <v>1000</v>
      </c>
      <c r="E47" s="12">
        <f>'Grid 1MW'!E47*Control!$C$10</f>
        <v>1000</v>
      </c>
      <c r="F47" s="12">
        <f>'Grid 1MW'!F47*Control!$C$10</f>
        <v>1000</v>
      </c>
      <c r="G47" s="12">
        <f>'Grid 1MW'!G47*Control!$C$10</f>
        <v>1000</v>
      </c>
      <c r="H47" s="12">
        <f>'Grid 1MW'!H47*Control!$C$10</f>
        <v>1000</v>
      </c>
      <c r="I47" s="12">
        <f>'Grid 1MW'!I47*Control!$C$10</f>
        <v>1000</v>
      </c>
      <c r="J47" s="12">
        <f>'Grid 1MW'!J47*Control!$C$10</f>
        <v>1000</v>
      </c>
      <c r="K47" s="12">
        <f>'Grid 1MW'!K47*Control!$C$10</f>
        <v>1000</v>
      </c>
      <c r="L47" s="12">
        <f>'Grid 1MW'!L47*Control!$C$10</f>
        <v>1000</v>
      </c>
      <c r="M47" s="12">
        <f>'Grid 1MW'!M47*Control!$C$10</f>
        <v>1000</v>
      </c>
      <c r="N47" s="12">
        <f>'Grid 1MW'!N47*Control!$C$10</f>
        <v>1000</v>
      </c>
      <c r="O47" s="12">
        <f>'Grid 1MW'!O47*Control!$C$10</f>
        <v>1000</v>
      </c>
      <c r="P47" s="12">
        <f>'Grid 1MW'!P47*Control!$C$10</f>
        <v>1000</v>
      </c>
      <c r="Q47" s="12">
        <f>'Grid 1MW'!Q47*Control!$C$10</f>
        <v>1000</v>
      </c>
      <c r="R47" s="12">
        <f>'Grid 1MW'!R47*Control!$C$10</f>
        <v>1000</v>
      </c>
      <c r="S47" s="12">
        <f>'Grid 1MW'!S47*Control!$C$10</f>
        <v>1000</v>
      </c>
      <c r="T47" s="12">
        <f>'Grid 1MW'!T47*Control!$C$10</f>
        <v>1000</v>
      </c>
      <c r="U47" s="12">
        <f>'Grid 1MW'!U47*Control!$C$10</f>
        <v>1000</v>
      </c>
      <c r="V47" s="12">
        <f>'Grid 1MW'!V47*Control!$C$10</f>
        <v>1000</v>
      </c>
      <c r="W47" s="12">
        <f>'Grid 1MW'!W47*Control!$C$10</f>
        <v>1000</v>
      </c>
      <c r="X47" s="12">
        <f>'Grid 1MW'!X47*Control!$C$10</f>
        <v>1000</v>
      </c>
      <c r="Y47" s="12">
        <f>'Grid 1MW'!Y47*Control!$C$10</f>
        <v>1000</v>
      </c>
      <c r="Z47" s="12">
        <f>'Grid 1MW'!Z47*Control!$C$10</f>
        <v>1000</v>
      </c>
      <c r="AB47" s="7">
        <f t="shared" si="0"/>
        <v>24000</v>
      </c>
    </row>
    <row r="48" spans="2:28" x14ac:dyDescent="0.2">
      <c r="B48" s="6">
        <v>44242</v>
      </c>
      <c r="C48" s="12">
        <f>'Grid 1MW'!C48*Control!$C$10</f>
        <v>1000</v>
      </c>
      <c r="D48" s="12">
        <f>'Grid 1MW'!D48*Control!$C$10</f>
        <v>1000</v>
      </c>
      <c r="E48" s="12">
        <f>'Grid 1MW'!E48*Control!$C$10</f>
        <v>1000</v>
      </c>
      <c r="F48" s="12">
        <f>'Grid 1MW'!F48*Control!$C$10</f>
        <v>1000</v>
      </c>
      <c r="G48" s="12">
        <f>'Grid 1MW'!G48*Control!$C$10</f>
        <v>1000</v>
      </c>
      <c r="H48" s="12">
        <f>'Grid 1MW'!H48*Control!$C$10</f>
        <v>1000</v>
      </c>
      <c r="I48" s="12">
        <f>'Grid 1MW'!I48*Control!$C$10</f>
        <v>1000</v>
      </c>
      <c r="J48" s="12">
        <f>'Grid 1MW'!J48*Control!$C$10</f>
        <v>1000</v>
      </c>
      <c r="K48" s="12">
        <f>'Grid 1MW'!K48*Control!$C$10</f>
        <v>1000</v>
      </c>
      <c r="L48" s="12">
        <f>'Grid 1MW'!L48*Control!$C$10</f>
        <v>1000</v>
      </c>
      <c r="M48" s="12">
        <f>'Grid 1MW'!M48*Control!$C$10</f>
        <v>1000</v>
      </c>
      <c r="N48" s="12">
        <f>'Grid 1MW'!N48*Control!$C$10</f>
        <v>1000</v>
      </c>
      <c r="O48" s="12">
        <f>'Grid 1MW'!O48*Control!$C$10</f>
        <v>1000</v>
      </c>
      <c r="P48" s="12">
        <f>'Grid 1MW'!P48*Control!$C$10</f>
        <v>1000</v>
      </c>
      <c r="Q48" s="12">
        <f>'Grid 1MW'!Q48*Control!$C$10</f>
        <v>1000</v>
      </c>
      <c r="R48" s="12">
        <f>'Grid 1MW'!R48*Control!$C$10</f>
        <v>1000</v>
      </c>
      <c r="S48" s="12">
        <f>'Grid 1MW'!S48*Control!$C$10</f>
        <v>1000</v>
      </c>
      <c r="T48" s="12">
        <f>'Grid 1MW'!T48*Control!$C$10</f>
        <v>1000</v>
      </c>
      <c r="U48" s="12">
        <f>'Grid 1MW'!U48*Control!$C$10</f>
        <v>1000</v>
      </c>
      <c r="V48" s="12">
        <f>'Grid 1MW'!V48*Control!$C$10</f>
        <v>1000</v>
      </c>
      <c r="W48" s="12">
        <f>'Grid 1MW'!W48*Control!$C$10</f>
        <v>1000</v>
      </c>
      <c r="X48" s="12">
        <f>'Grid 1MW'!X48*Control!$C$10</f>
        <v>1000</v>
      </c>
      <c r="Y48" s="12">
        <f>'Grid 1MW'!Y48*Control!$C$10</f>
        <v>1000</v>
      </c>
      <c r="Z48" s="12">
        <f>'Grid 1MW'!Z48*Control!$C$10</f>
        <v>1000</v>
      </c>
      <c r="AB48" s="7">
        <f t="shared" si="0"/>
        <v>24000</v>
      </c>
    </row>
    <row r="49" spans="2:28" x14ac:dyDescent="0.2">
      <c r="B49" s="6">
        <v>44243</v>
      </c>
      <c r="C49" s="12">
        <f>'Grid 1MW'!C49*Control!$C$10</f>
        <v>1000</v>
      </c>
      <c r="D49" s="12">
        <f>'Grid 1MW'!D49*Control!$C$10</f>
        <v>1000</v>
      </c>
      <c r="E49" s="12">
        <f>'Grid 1MW'!E49*Control!$C$10</f>
        <v>1000</v>
      </c>
      <c r="F49" s="12">
        <f>'Grid 1MW'!F49*Control!$C$10</f>
        <v>1000</v>
      </c>
      <c r="G49" s="12">
        <f>'Grid 1MW'!G49*Control!$C$10</f>
        <v>1000</v>
      </c>
      <c r="H49" s="12">
        <f>'Grid 1MW'!H49*Control!$C$10</f>
        <v>1000</v>
      </c>
      <c r="I49" s="12">
        <f>'Grid 1MW'!I49*Control!$C$10</f>
        <v>1000</v>
      </c>
      <c r="J49" s="12">
        <f>'Grid 1MW'!J49*Control!$C$10</f>
        <v>1000</v>
      </c>
      <c r="K49" s="12">
        <f>'Grid 1MW'!K49*Control!$C$10</f>
        <v>1000</v>
      </c>
      <c r="L49" s="12">
        <f>'Grid 1MW'!L49*Control!$C$10</f>
        <v>1000</v>
      </c>
      <c r="M49" s="12">
        <f>'Grid 1MW'!M49*Control!$C$10</f>
        <v>1000</v>
      </c>
      <c r="N49" s="12">
        <f>'Grid 1MW'!N49*Control!$C$10</f>
        <v>1000</v>
      </c>
      <c r="O49" s="12">
        <f>'Grid 1MW'!O49*Control!$C$10</f>
        <v>1000</v>
      </c>
      <c r="P49" s="12">
        <f>'Grid 1MW'!P49*Control!$C$10</f>
        <v>1000</v>
      </c>
      <c r="Q49" s="12">
        <f>'Grid 1MW'!Q49*Control!$C$10</f>
        <v>1000</v>
      </c>
      <c r="R49" s="12">
        <f>'Grid 1MW'!R49*Control!$C$10</f>
        <v>1000</v>
      </c>
      <c r="S49" s="12">
        <f>'Grid 1MW'!S49*Control!$C$10</f>
        <v>1000</v>
      </c>
      <c r="T49" s="12">
        <f>'Grid 1MW'!T49*Control!$C$10</f>
        <v>1000</v>
      </c>
      <c r="U49" s="12">
        <f>'Grid 1MW'!U49*Control!$C$10</f>
        <v>1000</v>
      </c>
      <c r="V49" s="12">
        <f>'Grid 1MW'!V49*Control!$C$10</f>
        <v>1000</v>
      </c>
      <c r="W49" s="12">
        <f>'Grid 1MW'!W49*Control!$C$10</f>
        <v>1000</v>
      </c>
      <c r="X49" s="12">
        <f>'Grid 1MW'!X49*Control!$C$10</f>
        <v>1000</v>
      </c>
      <c r="Y49" s="12">
        <f>'Grid 1MW'!Y49*Control!$C$10</f>
        <v>1000</v>
      </c>
      <c r="Z49" s="12">
        <f>'Grid 1MW'!Z49*Control!$C$10</f>
        <v>1000</v>
      </c>
      <c r="AB49" s="7">
        <f t="shared" si="0"/>
        <v>24000</v>
      </c>
    </row>
    <row r="50" spans="2:28" x14ac:dyDescent="0.2">
      <c r="B50" s="6">
        <v>44244</v>
      </c>
      <c r="C50" s="12">
        <f>'Grid 1MW'!C50*Control!$C$10</f>
        <v>1000</v>
      </c>
      <c r="D50" s="12">
        <f>'Grid 1MW'!D50*Control!$C$10</f>
        <v>1000</v>
      </c>
      <c r="E50" s="12">
        <f>'Grid 1MW'!E50*Control!$C$10</f>
        <v>1000</v>
      </c>
      <c r="F50" s="12">
        <f>'Grid 1MW'!F50*Control!$C$10</f>
        <v>1000</v>
      </c>
      <c r="G50" s="12">
        <f>'Grid 1MW'!G50*Control!$C$10</f>
        <v>1000</v>
      </c>
      <c r="H50" s="12">
        <f>'Grid 1MW'!H50*Control!$C$10</f>
        <v>1000</v>
      </c>
      <c r="I50" s="12">
        <f>'Grid 1MW'!I50*Control!$C$10</f>
        <v>1000</v>
      </c>
      <c r="J50" s="12">
        <f>'Grid 1MW'!J50*Control!$C$10</f>
        <v>1000</v>
      </c>
      <c r="K50" s="12">
        <f>'Grid 1MW'!K50*Control!$C$10</f>
        <v>1000</v>
      </c>
      <c r="L50" s="12">
        <f>'Grid 1MW'!L50*Control!$C$10</f>
        <v>1000</v>
      </c>
      <c r="M50" s="12">
        <f>'Grid 1MW'!M50*Control!$C$10</f>
        <v>1000</v>
      </c>
      <c r="N50" s="12">
        <f>'Grid 1MW'!N50*Control!$C$10</f>
        <v>1000</v>
      </c>
      <c r="O50" s="12">
        <f>'Grid 1MW'!O50*Control!$C$10</f>
        <v>1000</v>
      </c>
      <c r="P50" s="12">
        <f>'Grid 1MW'!P50*Control!$C$10</f>
        <v>1000</v>
      </c>
      <c r="Q50" s="12">
        <f>'Grid 1MW'!Q50*Control!$C$10</f>
        <v>1000</v>
      </c>
      <c r="R50" s="12">
        <f>'Grid 1MW'!R50*Control!$C$10</f>
        <v>1000</v>
      </c>
      <c r="S50" s="12">
        <f>'Grid 1MW'!S50*Control!$C$10</f>
        <v>1000</v>
      </c>
      <c r="T50" s="12">
        <f>'Grid 1MW'!T50*Control!$C$10</f>
        <v>1000</v>
      </c>
      <c r="U50" s="12">
        <f>'Grid 1MW'!U50*Control!$C$10</f>
        <v>1000</v>
      </c>
      <c r="V50" s="12">
        <f>'Grid 1MW'!V50*Control!$C$10</f>
        <v>1000</v>
      </c>
      <c r="W50" s="12">
        <f>'Grid 1MW'!W50*Control!$C$10</f>
        <v>1000</v>
      </c>
      <c r="X50" s="12">
        <f>'Grid 1MW'!X50*Control!$C$10</f>
        <v>1000</v>
      </c>
      <c r="Y50" s="12">
        <f>'Grid 1MW'!Y50*Control!$C$10</f>
        <v>1000</v>
      </c>
      <c r="Z50" s="12">
        <f>'Grid 1MW'!Z50*Control!$C$10</f>
        <v>1000</v>
      </c>
      <c r="AB50" s="7">
        <f t="shared" si="0"/>
        <v>24000</v>
      </c>
    </row>
    <row r="51" spans="2:28" x14ac:dyDescent="0.2">
      <c r="B51" s="6">
        <v>44245</v>
      </c>
      <c r="C51" s="12">
        <f>'Grid 1MW'!C51*Control!$C$10</f>
        <v>1000</v>
      </c>
      <c r="D51" s="12">
        <f>'Grid 1MW'!D51*Control!$C$10</f>
        <v>1000</v>
      </c>
      <c r="E51" s="12">
        <f>'Grid 1MW'!E51*Control!$C$10</f>
        <v>1000</v>
      </c>
      <c r="F51" s="12">
        <f>'Grid 1MW'!F51*Control!$C$10</f>
        <v>1000</v>
      </c>
      <c r="G51" s="12">
        <f>'Grid 1MW'!G51*Control!$C$10</f>
        <v>1000</v>
      </c>
      <c r="H51" s="12">
        <f>'Grid 1MW'!H51*Control!$C$10</f>
        <v>1000</v>
      </c>
      <c r="I51" s="12">
        <f>'Grid 1MW'!I51*Control!$C$10</f>
        <v>1000</v>
      </c>
      <c r="J51" s="12">
        <f>'Grid 1MW'!J51*Control!$C$10</f>
        <v>1000</v>
      </c>
      <c r="K51" s="12">
        <f>'Grid 1MW'!K51*Control!$C$10</f>
        <v>1000</v>
      </c>
      <c r="L51" s="12">
        <f>'Grid 1MW'!L51*Control!$C$10</f>
        <v>1000</v>
      </c>
      <c r="M51" s="12">
        <f>'Grid 1MW'!M51*Control!$C$10</f>
        <v>1000</v>
      </c>
      <c r="N51" s="12">
        <f>'Grid 1MW'!N51*Control!$C$10</f>
        <v>1000</v>
      </c>
      <c r="O51" s="12">
        <f>'Grid 1MW'!O51*Control!$C$10</f>
        <v>1000</v>
      </c>
      <c r="P51" s="12">
        <f>'Grid 1MW'!P51*Control!$C$10</f>
        <v>1000</v>
      </c>
      <c r="Q51" s="12">
        <f>'Grid 1MW'!Q51*Control!$C$10</f>
        <v>1000</v>
      </c>
      <c r="R51" s="12">
        <f>'Grid 1MW'!R51*Control!$C$10</f>
        <v>1000</v>
      </c>
      <c r="S51" s="12">
        <f>'Grid 1MW'!S51*Control!$C$10</f>
        <v>1000</v>
      </c>
      <c r="T51" s="12">
        <f>'Grid 1MW'!T51*Control!$C$10</f>
        <v>1000</v>
      </c>
      <c r="U51" s="12">
        <f>'Grid 1MW'!U51*Control!$C$10</f>
        <v>1000</v>
      </c>
      <c r="V51" s="12">
        <f>'Grid 1MW'!V51*Control!$C$10</f>
        <v>1000</v>
      </c>
      <c r="W51" s="12">
        <f>'Grid 1MW'!W51*Control!$C$10</f>
        <v>1000</v>
      </c>
      <c r="X51" s="12">
        <f>'Grid 1MW'!X51*Control!$C$10</f>
        <v>1000</v>
      </c>
      <c r="Y51" s="12">
        <f>'Grid 1MW'!Y51*Control!$C$10</f>
        <v>1000</v>
      </c>
      <c r="Z51" s="12">
        <f>'Grid 1MW'!Z51*Control!$C$10</f>
        <v>1000</v>
      </c>
      <c r="AB51" s="7">
        <f t="shared" si="0"/>
        <v>24000</v>
      </c>
    </row>
    <row r="52" spans="2:28" x14ac:dyDescent="0.2">
      <c r="B52" s="6">
        <v>44246</v>
      </c>
      <c r="C52" s="12">
        <f>'Grid 1MW'!C52*Control!$C$10</f>
        <v>1000</v>
      </c>
      <c r="D52" s="12">
        <f>'Grid 1MW'!D52*Control!$C$10</f>
        <v>1000</v>
      </c>
      <c r="E52" s="12">
        <f>'Grid 1MW'!E52*Control!$C$10</f>
        <v>1000</v>
      </c>
      <c r="F52" s="12">
        <f>'Grid 1MW'!F52*Control!$C$10</f>
        <v>1000</v>
      </c>
      <c r="G52" s="12">
        <f>'Grid 1MW'!G52*Control!$C$10</f>
        <v>1000</v>
      </c>
      <c r="H52" s="12">
        <f>'Grid 1MW'!H52*Control!$C$10</f>
        <v>1000</v>
      </c>
      <c r="I52" s="12">
        <f>'Grid 1MW'!I52*Control!$C$10</f>
        <v>1000</v>
      </c>
      <c r="J52" s="12">
        <f>'Grid 1MW'!J52*Control!$C$10</f>
        <v>1000</v>
      </c>
      <c r="K52" s="12">
        <f>'Grid 1MW'!K52*Control!$C$10</f>
        <v>1000</v>
      </c>
      <c r="L52" s="12">
        <f>'Grid 1MW'!L52*Control!$C$10</f>
        <v>1000</v>
      </c>
      <c r="M52" s="12">
        <f>'Grid 1MW'!M52*Control!$C$10</f>
        <v>1000</v>
      </c>
      <c r="N52" s="12">
        <f>'Grid 1MW'!N52*Control!$C$10</f>
        <v>1000</v>
      </c>
      <c r="O52" s="12">
        <f>'Grid 1MW'!O52*Control!$C$10</f>
        <v>1000</v>
      </c>
      <c r="P52" s="12">
        <f>'Grid 1MW'!P52*Control!$C$10</f>
        <v>1000</v>
      </c>
      <c r="Q52" s="12">
        <f>'Grid 1MW'!Q52*Control!$C$10</f>
        <v>1000</v>
      </c>
      <c r="R52" s="12">
        <f>'Grid 1MW'!R52*Control!$C$10</f>
        <v>1000</v>
      </c>
      <c r="S52" s="12">
        <f>'Grid 1MW'!S52*Control!$C$10</f>
        <v>1000</v>
      </c>
      <c r="T52" s="12">
        <f>'Grid 1MW'!T52*Control!$C$10</f>
        <v>1000</v>
      </c>
      <c r="U52" s="12">
        <f>'Grid 1MW'!U52*Control!$C$10</f>
        <v>1000</v>
      </c>
      <c r="V52" s="12">
        <f>'Grid 1MW'!V52*Control!$C$10</f>
        <v>1000</v>
      </c>
      <c r="W52" s="12">
        <f>'Grid 1MW'!W52*Control!$C$10</f>
        <v>1000</v>
      </c>
      <c r="X52" s="12">
        <f>'Grid 1MW'!X52*Control!$C$10</f>
        <v>1000</v>
      </c>
      <c r="Y52" s="12">
        <f>'Grid 1MW'!Y52*Control!$C$10</f>
        <v>1000</v>
      </c>
      <c r="Z52" s="12">
        <f>'Grid 1MW'!Z52*Control!$C$10</f>
        <v>1000</v>
      </c>
      <c r="AB52" s="7">
        <f t="shared" si="0"/>
        <v>24000</v>
      </c>
    </row>
    <row r="53" spans="2:28" x14ac:dyDescent="0.2">
      <c r="B53" s="6">
        <v>44247</v>
      </c>
      <c r="C53" s="12">
        <f>'Grid 1MW'!C53*Control!$C$10</f>
        <v>1000</v>
      </c>
      <c r="D53" s="12">
        <f>'Grid 1MW'!D53*Control!$C$10</f>
        <v>1000</v>
      </c>
      <c r="E53" s="12">
        <f>'Grid 1MW'!E53*Control!$C$10</f>
        <v>1000</v>
      </c>
      <c r="F53" s="12">
        <f>'Grid 1MW'!F53*Control!$C$10</f>
        <v>1000</v>
      </c>
      <c r="G53" s="12">
        <f>'Grid 1MW'!G53*Control!$C$10</f>
        <v>1000</v>
      </c>
      <c r="H53" s="12">
        <f>'Grid 1MW'!H53*Control!$C$10</f>
        <v>1000</v>
      </c>
      <c r="I53" s="12">
        <f>'Grid 1MW'!I53*Control!$C$10</f>
        <v>1000</v>
      </c>
      <c r="J53" s="12">
        <f>'Grid 1MW'!J53*Control!$C$10</f>
        <v>1000</v>
      </c>
      <c r="K53" s="12">
        <f>'Grid 1MW'!K53*Control!$C$10</f>
        <v>1000</v>
      </c>
      <c r="L53" s="12">
        <f>'Grid 1MW'!L53*Control!$C$10</f>
        <v>1000</v>
      </c>
      <c r="M53" s="12">
        <f>'Grid 1MW'!M53*Control!$C$10</f>
        <v>1000</v>
      </c>
      <c r="N53" s="12">
        <f>'Grid 1MW'!N53*Control!$C$10</f>
        <v>1000</v>
      </c>
      <c r="O53" s="12">
        <f>'Grid 1MW'!O53*Control!$C$10</f>
        <v>1000</v>
      </c>
      <c r="P53" s="12">
        <f>'Grid 1MW'!P53*Control!$C$10</f>
        <v>1000</v>
      </c>
      <c r="Q53" s="12">
        <f>'Grid 1MW'!Q53*Control!$C$10</f>
        <v>1000</v>
      </c>
      <c r="R53" s="12">
        <f>'Grid 1MW'!R53*Control!$C$10</f>
        <v>1000</v>
      </c>
      <c r="S53" s="12">
        <f>'Grid 1MW'!S53*Control!$C$10</f>
        <v>1000</v>
      </c>
      <c r="T53" s="12">
        <f>'Grid 1MW'!T53*Control!$C$10</f>
        <v>1000</v>
      </c>
      <c r="U53" s="12">
        <f>'Grid 1MW'!U53*Control!$C$10</f>
        <v>1000</v>
      </c>
      <c r="V53" s="12">
        <f>'Grid 1MW'!V53*Control!$C$10</f>
        <v>1000</v>
      </c>
      <c r="W53" s="12">
        <f>'Grid 1MW'!W53*Control!$C$10</f>
        <v>1000</v>
      </c>
      <c r="X53" s="12">
        <f>'Grid 1MW'!X53*Control!$C$10</f>
        <v>1000</v>
      </c>
      <c r="Y53" s="12">
        <f>'Grid 1MW'!Y53*Control!$C$10</f>
        <v>1000</v>
      </c>
      <c r="Z53" s="12">
        <f>'Grid 1MW'!Z53*Control!$C$10</f>
        <v>1000</v>
      </c>
      <c r="AB53" s="7">
        <f t="shared" si="0"/>
        <v>24000</v>
      </c>
    </row>
    <row r="54" spans="2:28" x14ac:dyDescent="0.2">
      <c r="B54" s="6">
        <v>44248</v>
      </c>
      <c r="C54" s="12">
        <f>'Grid 1MW'!C54*Control!$C$10</f>
        <v>1000</v>
      </c>
      <c r="D54" s="12">
        <f>'Grid 1MW'!D54*Control!$C$10</f>
        <v>1000</v>
      </c>
      <c r="E54" s="12">
        <f>'Grid 1MW'!E54*Control!$C$10</f>
        <v>1000</v>
      </c>
      <c r="F54" s="12">
        <f>'Grid 1MW'!F54*Control!$C$10</f>
        <v>1000</v>
      </c>
      <c r="G54" s="12">
        <f>'Grid 1MW'!G54*Control!$C$10</f>
        <v>1000</v>
      </c>
      <c r="H54" s="12">
        <f>'Grid 1MW'!H54*Control!$C$10</f>
        <v>1000</v>
      </c>
      <c r="I54" s="12">
        <f>'Grid 1MW'!I54*Control!$C$10</f>
        <v>1000</v>
      </c>
      <c r="J54" s="12">
        <f>'Grid 1MW'!J54*Control!$C$10</f>
        <v>1000</v>
      </c>
      <c r="K54" s="12">
        <f>'Grid 1MW'!K54*Control!$C$10</f>
        <v>1000</v>
      </c>
      <c r="L54" s="12">
        <f>'Grid 1MW'!L54*Control!$C$10</f>
        <v>1000</v>
      </c>
      <c r="M54" s="12">
        <f>'Grid 1MW'!M54*Control!$C$10</f>
        <v>1000</v>
      </c>
      <c r="N54" s="12">
        <f>'Grid 1MW'!N54*Control!$C$10</f>
        <v>1000</v>
      </c>
      <c r="O54" s="12">
        <f>'Grid 1MW'!O54*Control!$C$10</f>
        <v>1000</v>
      </c>
      <c r="P54" s="12">
        <f>'Grid 1MW'!P54*Control!$C$10</f>
        <v>1000</v>
      </c>
      <c r="Q54" s="12">
        <f>'Grid 1MW'!Q54*Control!$C$10</f>
        <v>1000</v>
      </c>
      <c r="R54" s="12">
        <f>'Grid 1MW'!R54*Control!$C$10</f>
        <v>1000</v>
      </c>
      <c r="S54" s="12">
        <f>'Grid 1MW'!S54*Control!$C$10</f>
        <v>1000</v>
      </c>
      <c r="T54" s="12">
        <f>'Grid 1MW'!T54*Control!$C$10</f>
        <v>1000</v>
      </c>
      <c r="U54" s="12">
        <f>'Grid 1MW'!U54*Control!$C$10</f>
        <v>1000</v>
      </c>
      <c r="V54" s="12">
        <f>'Grid 1MW'!V54*Control!$C$10</f>
        <v>1000</v>
      </c>
      <c r="W54" s="12">
        <f>'Grid 1MW'!W54*Control!$C$10</f>
        <v>1000</v>
      </c>
      <c r="X54" s="12">
        <f>'Grid 1MW'!X54*Control!$C$10</f>
        <v>1000</v>
      </c>
      <c r="Y54" s="12">
        <f>'Grid 1MW'!Y54*Control!$C$10</f>
        <v>1000</v>
      </c>
      <c r="Z54" s="12">
        <f>'Grid 1MW'!Z54*Control!$C$10</f>
        <v>1000</v>
      </c>
      <c r="AB54" s="7">
        <f t="shared" si="0"/>
        <v>24000</v>
      </c>
    </row>
    <row r="55" spans="2:28" x14ac:dyDescent="0.2">
      <c r="B55" s="6">
        <v>44249</v>
      </c>
      <c r="C55" s="12">
        <f>'Grid 1MW'!C55*Control!$C$10</f>
        <v>1000</v>
      </c>
      <c r="D55" s="12">
        <f>'Grid 1MW'!D55*Control!$C$10</f>
        <v>1000</v>
      </c>
      <c r="E55" s="12">
        <f>'Grid 1MW'!E55*Control!$C$10</f>
        <v>1000</v>
      </c>
      <c r="F55" s="12">
        <f>'Grid 1MW'!F55*Control!$C$10</f>
        <v>1000</v>
      </c>
      <c r="G55" s="12">
        <f>'Grid 1MW'!G55*Control!$C$10</f>
        <v>1000</v>
      </c>
      <c r="H55" s="12">
        <f>'Grid 1MW'!H55*Control!$C$10</f>
        <v>1000</v>
      </c>
      <c r="I55" s="12">
        <f>'Grid 1MW'!I55*Control!$C$10</f>
        <v>1000</v>
      </c>
      <c r="J55" s="12">
        <f>'Grid 1MW'!J55*Control!$C$10</f>
        <v>1000</v>
      </c>
      <c r="K55" s="12">
        <f>'Grid 1MW'!K55*Control!$C$10</f>
        <v>1000</v>
      </c>
      <c r="L55" s="12">
        <f>'Grid 1MW'!L55*Control!$C$10</f>
        <v>1000</v>
      </c>
      <c r="M55" s="12">
        <f>'Grid 1MW'!M55*Control!$C$10</f>
        <v>1000</v>
      </c>
      <c r="N55" s="12">
        <f>'Grid 1MW'!N55*Control!$C$10</f>
        <v>1000</v>
      </c>
      <c r="O55" s="12">
        <f>'Grid 1MW'!O55*Control!$C$10</f>
        <v>1000</v>
      </c>
      <c r="P55" s="12">
        <f>'Grid 1MW'!P55*Control!$C$10</f>
        <v>1000</v>
      </c>
      <c r="Q55" s="12">
        <f>'Grid 1MW'!Q55*Control!$C$10</f>
        <v>1000</v>
      </c>
      <c r="R55" s="12">
        <f>'Grid 1MW'!R55*Control!$C$10</f>
        <v>1000</v>
      </c>
      <c r="S55" s="12">
        <f>'Grid 1MW'!S55*Control!$C$10</f>
        <v>1000</v>
      </c>
      <c r="T55" s="12">
        <f>'Grid 1MW'!T55*Control!$C$10</f>
        <v>1000</v>
      </c>
      <c r="U55" s="12">
        <f>'Grid 1MW'!U55*Control!$C$10</f>
        <v>1000</v>
      </c>
      <c r="V55" s="12">
        <f>'Grid 1MW'!V55*Control!$C$10</f>
        <v>1000</v>
      </c>
      <c r="W55" s="12">
        <f>'Grid 1MW'!W55*Control!$C$10</f>
        <v>1000</v>
      </c>
      <c r="X55" s="12">
        <f>'Grid 1MW'!X55*Control!$C$10</f>
        <v>1000</v>
      </c>
      <c r="Y55" s="12">
        <f>'Grid 1MW'!Y55*Control!$C$10</f>
        <v>1000</v>
      </c>
      <c r="Z55" s="12">
        <f>'Grid 1MW'!Z55*Control!$C$10</f>
        <v>1000</v>
      </c>
      <c r="AB55" s="7">
        <f t="shared" si="0"/>
        <v>24000</v>
      </c>
    </row>
    <row r="56" spans="2:28" x14ac:dyDescent="0.2">
      <c r="B56" s="6">
        <v>44250</v>
      </c>
      <c r="C56" s="12">
        <f>'Grid 1MW'!C56*Control!$C$10</f>
        <v>1000</v>
      </c>
      <c r="D56" s="12">
        <f>'Grid 1MW'!D56*Control!$C$10</f>
        <v>1000</v>
      </c>
      <c r="E56" s="12">
        <f>'Grid 1MW'!E56*Control!$C$10</f>
        <v>1000</v>
      </c>
      <c r="F56" s="12">
        <f>'Grid 1MW'!F56*Control!$C$10</f>
        <v>1000</v>
      </c>
      <c r="G56" s="12">
        <f>'Grid 1MW'!G56*Control!$C$10</f>
        <v>1000</v>
      </c>
      <c r="H56" s="12">
        <f>'Grid 1MW'!H56*Control!$C$10</f>
        <v>1000</v>
      </c>
      <c r="I56" s="12">
        <f>'Grid 1MW'!I56*Control!$C$10</f>
        <v>1000</v>
      </c>
      <c r="J56" s="12">
        <f>'Grid 1MW'!J56*Control!$C$10</f>
        <v>1000</v>
      </c>
      <c r="K56" s="12">
        <f>'Grid 1MW'!K56*Control!$C$10</f>
        <v>1000</v>
      </c>
      <c r="L56" s="12">
        <f>'Grid 1MW'!L56*Control!$C$10</f>
        <v>1000</v>
      </c>
      <c r="M56" s="12">
        <f>'Grid 1MW'!M56*Control!$C$10</f>
        <v>1000</v>
      </c>
      <c r="N56" s="12">
        <f>'Grid 1MW'!N56*Control!$C$10</f>
        <v>1000</v>
      </c>
      <c r="O56" s="12">
        <f>'Grid 1MW'!O56*Control!$C$10</f>
        <v>1000</v>
      </c>
      <c r="P56" s="12">
        <f>'Grid 1MW'!P56*Control!$C$10</f>
        <v>1000</v>
      </c>
      <c r="Q56" s="12">
        <f>'Grid 1MW'!Q56*Control!$C$10</f>
        <v>1000</v>
      </c>
      <c r="R56" s="12">
        <f>'Grid 1MW'!R56*Control!$C$10</f>
        <v>1000</v>
      </c>
      <c r="S56" s="12">
        <f>'Grid 1MW'!S56*Control!$C$10</f>
        <v>1000</v>
      </c>
      <c r="T56" s="12">
        <f>'Grid 1MW'!T56*Control!$C$10</f>
        <v>1000</v>
      </c>
      <c r="U56" s="12">
        <f>'Grid 1MW'!U56*Control!$C$10</f>
        <v>1000</v>
      </c>
      <c r="V56" s="12">
        <f>'Grid 1MW'!V56*Control!$C$10</f>
        <v>1000</v>
      </c>
      <c r="W56" s="12">
        <f>'Grid 1MW'!W56*Control!$C$10</f>
        <v>1000</v>
      </c>
      <c r="X56" s="12">
        <f>'Grid 1MW'!X56*Control!$C$10</f>
        <v>1000</v>
      </c>
      <c r="Y56" s="12">
        <f>'Grid 1MW'!Y56*Control!$C$10</f>
        <v>1000</v>
      </c>
      <c r="Z56" s="12">
        <f>'Grid 1MW'!Z56*Control!$C$10</f>
        <v>1000</v>
      </c>
      <c r="AB56" s="7">
        <f t="shared" si="0"/>
        <v>24000</v>
      </c>
    </row>
    <row r="57" spans="2:28" x14ac:dyDescent="0.2">
      <c r="B57" s="6">
        <v>44251</v>
      </c>
      <c r="C57" s="12">
        <f>'Grid 1MW'!C57*Control!$C$10</f>
        <v>1000</v>
      </c>
      <c r="D57" s="12">
        <f>'Grid 1MW'!D57*Control!$C$10</f>
        <v>1000</v>
      </c>
      <c r="E57" s="12">
        <f>'Grid 1MW'!E57*Control!$C$10</f>
        <v>1000</v>
      </c>
      <c r="F57" s="12">
        <f>'Grid 1MW'!F57*Control!$C$10</f>
        <v>1000</v>
      </c>
      <c r="G57" s="12">
        <f>'Grid 1MW'!G57*Control!$C$10</f>
        <v>1000</v>
      </c>
      <c r="H57" s="12">
        <f>'Grid 1MW'!H57*Control!$C$10</f>
        <v>1000</v>
      </c>
      <c r="I57" s="12">
        <f>'Grid 1MW'!I57*Control!$C$10</f>
        <v>1000</v>
      </c>
      <c r="J57" s="12">
        <f>'Grid 1MW'!J57*Control!$C$10</f>
        <v>1000</v>
      </c>
      <c r="K57" s="12">
        <f>'Grid 1MW'!K57*Control!$C$10</f>
        <v>1000</v>
      </c>
      <c r="L57" s="12">
        <f>'Grid 1MW'!L57*Control!$C$10</f>
        <v>1000</v>
      </c>
      <c r="M57" s="12">
        <f>'Grid 1MW'!M57*Control!$C$10</f>
        <v>1000</v>
      </c>
      <c r="N57" s="12">
        <f>'Grid 1MW'!N57*Control!$C$10</f>
        <v>1000</v>
      </c>
      <c r="O57" s="12">
        <f>'Grid 1MW'!O57*Control!$C$10</f>
        <v>1000</v>
      </c>
      <c r="P57" s="12">
        <f>'Grid 1MW'!P57*Control!$C$10</f>
        <v>1000</v>
      </c>
      <c r="Q57" s="12">
        <f>'Grid 1MW'!Q57*Control!$C$10</f>
        <v>1000</v>
      </c>
      <c r="R57" s="12">
        <f>'Grid 1MW'!R57*Control!$C$10</f>
        <v>1000</v>
      </c>
      <c r="S57" s="12">
        <f>'Grid 1MW'!S57*Control!$C$10</f>
        <v>1000</v>
      </c>
      <c r="T57" s="12">
        <f>'Grid 1MW'!T57*Control!$C$10</f>
        <v>1000</v>
      </c>
      <c r="U57" s="12">
        <f>'Grid 1MW'!U57*Control!$C$10</f>
        <v>1000</v>
      </c>
      <c r="V57" s="12">
        <f>'Grid 1MW'!V57*Control!$C$10</f>
        <v>1000</v>
      </c>
      <c r="W57" s="12">
        <f>'Grid 1MW'!W57*Control!$C$10</f>
        <v>1000</v>
      </c>
      <c r="X57" s="12">
        <f>'Grid 1MW'!X57*Control!$C$10</f>
        <v>1000</v>
      </c>
      <c r="Y57" s="12">
        <f>'Grid 1MW'!Y57*Control!$C$10</f>
        <v>1000</v>
      </c>
      <c r="Z57" s="12">
        <f>'Grid 1MW'!Z57*Control!$C$10</f>
        <v>1000</v>
      </c>
      <c r="AB57" s="7">
        <f t="shared" si="0"/>
        <v>24000</v>
      </c>
    </row>
    <row r="58" spans="2:28" x14ac:dyDescent="0.2">
      <c r="B58" s="6">
        <v>44252</v>
      </c>
      <c r="C58" s="12">
        <f>'Grid 1MW'!C58*Control!$C$10</f>
        <v>1000</v>
      </c>
      <c r="D58" s="12">
        <f>'Grid 1MW'!D58*Control!$C$10</f>
        <v>1000</v>
      </c>
      <c r="E58" s="12">
        <f>'Grid 1MW'!E58*Control!$C$10</f>
        <v>1000</v>
      </c>
      <c r="F58" s="12">
        <f>'Grid 1MW'!F58*Control!$C$10</f>
        <v>1000</v>
      </c>
      <c r="G58" s="12">
        <f>'Grid 1MW'!G58*Control!$C$10</f>
        <v>1000</v>
      </c>
      <c r="H58" s="12">
        <f>'Grid 1MW'!H58*Control!$C$10</f>
        <v>1000</v>
      </c>
      <c r="I58" s="12">
        <f>'Grid 1MW'!I58*Control!$C$10</f>
        <v>1000</v>
      </c>
      <c r="J58" s="12">
        <f>'Grid 1MW'!J58*Control!$C$10</f>
        <v>1000</v>
      </c>
      <c r="K58" s="12">
        <f>'Grid 1MW'!K58*Control!$C$10</f>
        <v>1000</v>
      </c>
      <c r="L58" s="12">
        <f>'Grid 1MW'!L58*Control!$C$10</f>
        <v>1000</v>
      </c>
      <c r="M58" s="12">
        <f>'Grid 1MW'!M58*Control!$C$10</f>
        <v>1000</v>
      </c>
      <c r="N58" s="12">
        <f>'Grid 1MW'!N58*Control!$C$10</f>
        <v>1000</v>
      </c>
      <c r="O58" s="12">
        <f>'Grid 1MW'!O58*Control!$C$10</f>
        <v>1000</v>
      </c>
      <c r="P58" s="12">
        <f>'Grid 1MW'!P58*Control!$C$10</f>
        <v>1000</v>
      </c>
      <c r="Q58" s="12">
        <f>'Grid 1MW'!Q58*Control!$C$10</f>
        <v>1000</v>
      </c>
      <c r="R58" s="12">
        <f>'Grid 1MW'!R58*Control!$C$10</f>
        <v>1000</v>
      </c>
      <c r="S58" s="12">
        <f>'Grid 1MW'!S58*Control!$C$10</f>
        <v>1000</v>
      </c>
      <c r="T58" s="12">
        <f>'Grid 1MW'!T58*Control!$C$10</f>
        <v>1000</v>
      </c>
      <c r="U58" s="12">
        <f>'Grid 1MW'!U58*Control!$C$10</f>
        <v>1000</v>
      </c>
      <c r="V58" s="12">
        <f>'Grid 1MW'!V58*Control!$C$10</f>
        <v>1000</v>
      </c>
      <c r="W58" s="12">
        <f>'Grid 1MW'!W58*Control!$C$10</f>
        <v>1000</v>
      </c>
      <c r="X58" s="12">
        <f>'Grid 1MW'!X58*Control!$C$10</f>
        <v>1000</v>
      </c>
      <c r="Y58" s="12">
        <f>'Grid 1MW'!Y58*Control!$C$10</f>
        <v>1000</v>
      </c>
      <c r="Z58" s="12">
        <f>'Grid 1MW'!Z58*Control!$C$10</f>
        <v>1000</v>
      </c>
      <c r="AB58" s="7">
        <f t="shared" si="0"/>
        <v>24000</v>
      </c>
    </row>
    <row r="59" spans="2:28" x14ac:dyDescent="0.2">
      <c r="B59" s="6">
        <v>44253</v>
      </c>
      <c r="C59" s="12">
        <f>'Grid 1MW'!C59*Control!$C$10</f>
        <v>1000</v>
      </c>
      <c r="D59" s="12">
        <f>'Grid 1MW'!D59*Control!$C$10</f>
        <v>1000</v>
      </c>
      <c r="E59" s="12">
        <f>'Grid 1MW'!E59*Control!$C$10</f>
        <v>1000</v>
      </c>
      <c r="F59" s="12">
        <f>'Grid 1MW'!F59*Control!$C$10</f>
        <v>1000</v>
      </c>
      <c r="G59" s="12">
        <f>'Grid 1MW'!G59*Control!$C$10</f>
        <v>1000</v>
      </c>
      <c r="H59" s="12">
        <f>'Grid 1MW'!H59*Control!$C$10</f>
        <v>1000</v>
      </c>
      <c r="I59" s="12">
        <f>'Grid 1MW'!I59*Control!$C$10</f>
        <v>1000</v>
      </c>
      <c r="J59" s="12">
        <f>'Grid 1MW'!J59*Control!$C$10</f>
        <v>1000</v>
      </c>
      <c r="K59" s="12">
        <f>'Grid 1MW'!K59*Control!$C$10</f>
        <v>1000</v>
      </c>
      <c r="L59" s="12">
        <f>'Grid 1MW'!L59*Control!$C$10</f>
        <v>1000</v>
      </c>
      <c r="M59" s="12">
        <f>'Grid 1MW'!M59*Control!$C$10</f>
        <v>1000</v>
      </c>
      <c r="N59" s="12">
        <f>'Grid 1MW'!N59*Control!$C$10</f>
        <v>1000</v>
      </c>
      <c r="O59" s="12">
        <f>'Grid 1MW'!O59*Control!$C$10</f>
        <v>1000</v>
      </c>
      <c r="P59" s="12">
        <f>'Grid 1MW'!P59*Control!$C$10</f>
        <v>1000</v>
      </c>
      <c r="Q59" s="12">
        <f>'Grid 1MW'!Q59*Control!$C$10</f>
        <v>1000</v>
      </c>
      <c r="R59" s="12">
        <f>'Grid 1MW'!R59*Control!$C$10</f>
        <v>1000</v>
      </c>
      <c r="S59" s="12">
        <f>'Grid 1MW'!S59*Control!$C$10</f>
        <v>1000</v>
      </c>
      <c r="T59" s="12">
        <f>'Grid 1MW'!T59*Control!$C$10</f>
        <v>1000</v>
      </c>
      <c r="U59" s="12">
        <f>'Grid 1MW'!U59*Control!$C$10</f>
        <v>1000</v>
      </c>
      <c r="V59" s="12">
        <f>'Grid 1MW'!V59*Control!$C$10</f>
        <v>1000</v>
      </c>
      <c r="W59" s="12">
        <f>'Grid 1MW'!W59*Control!$C$10</f>
        <v>1000</v>
      </c>
      <c r="X59" s="12">
        <f>'Grid 1MW'!X59*Control!$C$10</f>
        <v>1000</v>
      </c>
      <c r="Y59" s="12">
        <f>'Grid 1MW'!Y59*Control!$C$10</f>
        <v>1000</v>
      </c>
      <c r="Z59" s="12">
        <f>'Grid 1MW'!Z59*Control!$C$10</f>
        <v>1000</v>
      </c>
      <c r="AB59" s="7">
        <f t="shared" si="0"/>
        <v>24000</v>
      </c>
    </row>
    <row r="60" spans="2:28" x14ac:dyDescent="0.2">
      <c r="B60" s="6">
        <v>44254</v>
      </c>
      <c r="C60" s="12">
        <f>'Grid 1MW'!C60*Control!$C$10</f>
        <v>1000</v>
      </c>
      <c r="D60" s="12">
        <f>'Grid 1MW'!D60*Control!$C$10</f>
        <v>1000</v>
      </c>
      <c r="E60" s="12">
        <f>'Grid 1MW'!E60*Control!$C$10</f>
        <v>1000</v>
      </c>
      <c r="F60" s="12">
        <f>'Grid 1MW'!F60*Control!$C$10</f>
        <v>1000</v>
      </c>
      <c r="G60" s="12">
        <f>'Grid 1MW'!G60*Control!$C$10</f>
        <v>1000</v>
      </c>
      <c r="H60" s="12">
        <f>'Grid 1MW'!H60*Control!$C$10</f>
        <v>1000</v>
      </c>
      <c r="I60" s="12">
        <f>'Grid 1MW'!I60*Control!$C$10</f>
        <v>1000</v>
      </c>
      <c r="J60" s="12">
        <f>'Grid 1MW'!J60*Control!$C$10</f>
        <v>1000</v>
      </c>
      <c r="K60" s="12">
        <f>'Grid 1MW'!K60*Control!$C$10</f>
        <v>1000</v>
      </c>
      <c r="L60" s="12">
        <f>'Grid 1MW'!L60*Control!$C$10</f>
        <v>1000</v>
      </c>
      <c r="M60" s="12">
        <f>'Grid 1MW'!M60*Control!$C$10</f>
        <v>1000</v>
      </c>
      <c r="N60" s="12">
        <f>'Grid 1MW'!N60*Control!$C$10</f>
        <v>1000</v>
      </c>
      <c r="O60" s="12">
        <f>'Grid 1MW'!O60*Control!$C$10</f>
        <v>1000</v>
      </c>
      <c r="P60" s="12">
        <f>'Grid 1MW'!P60*Control!$C$10</f>
        <v>1000</v>
      </c>
      <c r="Q60" s="12">
        <f>'Grid 1MW'!Q60*Control!$C$10</f>
        <v>1000</v>
      </c>
      <c r="R60" s="12">
        <f>'Grid 1MW'!R60*Control!$C$10</f>
        <v>1000</v>
      </c>
      <c r="S60" s="12">
        <f>'Grid 1MW'!S60*Control!$C$10</f>
        <v>1000</v>
      </c>
      <c r="T60" s="12">
        <f>'Grid 1MW'!T60*Control!$C$10</f>
        <v>1000</v>
      </c>
      <c r="U60" s="12">
        <f>'Grid 1MW'!U60*Control!$C$10</f>
        <v>1000</v>
      </c>
      <c r="V60" s="12">
        <f>'Grid 1MW'!V60*Control!$C$10</f>
        <v>1000</v>
      </c>
      <c r="W60" s="12">
        <f>'Grid 1MW'!W60*Control!$C$10</f>
        <v>1000</v>
      </c>
      <c r="X60" s="12">
        <f>'Grid 1MW'!X60*Control!$C$10</f>
        <v>1000</v>
      </c>
      <c r="Y60" s="12">
        <f>'Grid 1MW'!Y60*Control!$C$10</f>
        <v>1000</v>
      </c>
      <c r="Z60" s="12">
        <f>'Grid 1MW'!Z60*Control!$C$10</f>
        <v>1000</v>
      </c>
      <c r="AB60" s="7">
        <f t="shared" si="0"/>
        <v>24000</v>
      </c>
    </row>
    <row r="61" spans="2:28" x14ac:dyDescent="0.2">
      <c r="B61" s="6">
        <v>44255</v>
      </c>
      <c r="C61" s="12">
        <f>'Grid 1MW'!C61*Control!$C$10</f>
        <v>1000</v>
      </c>
      <c r="D61" s="12">
        <f>'Grid 1MW'!D61*Control!$C$10</f>
        <v>1000</v>
      </c>
      <c r="E61" s="12">
        <f>'Grid 1MW'!E61*Control!$C$10</f>
        <v>1000</v>
      </c>
      <c r="F61" s="12">
        <f>'Grid 1MW'!F61*Control!$C$10</f>
        <v>1000</v>
      </c>
      <c r="G61" s="12">
        <f>'Grid 1MW'!G61*Control!$C$10</f>
        <v>1000</v>
      </c>
      <c r="H61" s="12">
        <f>'Grid 1MW'!H61*Control!$C$10</f>
        <v>1000</v>
      </c>
      <c r="I61" s="12">
        <f>'Grid 1MW'!I61*Control!$C$10</f>
        <v>1000</v>
      </c>
      <c r="J61" s="12">
        <f>'Grid 1MW'!J61*Control!$C$10</f>
        <v>1000</v>
      </c>
      <c r="K61" s="12">
        <f>'Grid 1MW'!K61*Control!$C$10</f>
        <v>1000</v>
      </c>
      <c r="L61" s="12">
        <f>'Grid 1MW'!L61*Control!$C$10</f>
        <v>1000</v>
      </c>
      <c r="M61" s="12">
        <f>'Grid 1MW'!M61*Control!$C$10</f>
        <v>1000</v>
      </c>
      <c r="N61" s="12">
        <f>'Grid 1MW'!N61*Control!$C$10</f>
        <v>1000</v>
      </c>
      <c r="O61" s="12">
        <f>'Grid 1MW'!O61*Control!$C$10</f>
        <v>1000</v>
      </c>
      <c r="P61" s="12">
        <f>'Grid 1MW'!P61*Control!$C$10</f>
        <v>1000</v>
      </c>
      <c r="Q61" s="12">
        <f>'Grid 1MW'!Q61*Control!$C$10</f>
        <v>1000</v>
      </c>
      <c r="R61" s="12">
        <f>'Grid 1MW'!R61*Control!$C$10</f>
        <v>1000</v>
      </c>
      <c r="S61" s="12">
        <f>'Grid 1MW'!S61*Control!$C$10</f>
        <v>1000</v>
      </c>
      <c r="T61" s="12">
        <f>'Grid 1MW'!T61*Control!$C$10</f>
        <v>1000</v>
      </c>
      <c r="U61" s="12">
        <f>'Grid 1MW'!U61*Control!$C$10</f>
        <v>1000</v>
      </c>
      <c r="V61" s="12">
        <f>'Grid 1MW'!V61*Control!$C$10</f>
        <v>1000</v>
      </c>
      <c r="W61" s="12">
        <f>'Grid 1MW'!W61*Control!$C$10</f>
        <v>1000</v>
      </c>
      <c r="X61" s="12">
        <f>'Grid 1MW'!X61*Control!$C$10</f>
        <v>1000</v>
      </c>
      <c r="Y61" s="12">
        <f>'Grid 1MW'!Y61*Control!$C$10</f>
        <v>1000</v>
      </c>
      <c r="Z61" s="12">
        <f>'Grid 1MW'!Z61*Control!$C$10</f>
        <v>1000</v>
      </c>
      <c r="AB61" s="7">
        <f t="shared" si="0"/>
        <v>24000</v>
      </c>
    </row>
    <row r="62" spans="2:28" x14ac:dyDescent="0.2">
      <c r="B62" s="6">
        <v>44256</v>
      </c>
      <c r="C62" s="12">
        <f>'Grid 1MW'!C62*Control!$C$10</f>
        <v>1000</v>
      </c>
      <c r="D62" s="12">
        <f>'Grid 1MW'!D62*Control!$C$10</f>
        <v>1000</v>
      </c>
      <c r="E62" s="12">
        <f>'Grid 1MW'!E62*Control!$C$10</f>
        <v>1000</v>
      </c>
      <c r="F62" s="12">
        <f>'Grid 1MW'!F62*Control!$C$10</f>
        <v>1000</v>
      </c>
      <c r="G62" s="12">
        <f>'Grid 1MW'!G62*Control!$C$10</f>
        <v>1000</v>
      </c>
      <c r="H62" s="12">
        <f>'Grid 1MW'!H62*Control!$C$10</f>
        <v>1000</v>
      </c>
      <c r="I62" s="12">
        <f>'Grid 1MW'!I62*Control!$C$10</f>
        <v>1000</v>
      </c>
      <c r="J62" s="12">
        <f>'Grid 1MW'!J62*Control!$C$10</f>
        <v>1000</v>
      </c>
      <c r="K62" s="12">
        <f>'Grid 1MW'!K62*Control!$C$10</f>
        <v>1000</v>
      </c>
      <c r="L62" s="12">
        <f>'Grid 1MW'!L62*Control!$C$10</f>
        <v>1000</v>
      </c>
      <c r="M62" s="12">
        <f>'Grid 1MW'!M62*Control!$C$10</f>
        <v>1000</v>
      </c>
      <c r="N62" s="12">
        <f>'Grid 1MW'!N62*Control!$C$10</f>
        <v>1000</v>
      </c>
      <c r="O62" s="12">
        <f>'Grid 1MW'!O62*Control!$C$10</f>
        <v>1000</v>
      </c>
      <c r="P62" s="12">
        <f>'Grid 1MW'!P62*Control!$C$10</f>
        <v>1000</v>
      </c>
      <c r="Q62" s="12">
        <f>'Grid 1MW'!Q62*Control!$C$10</f>
        <v>1000</v>
      </c>
      <c r="R62" s="12">
        <f>'Grid 1MW'!R62*Control!$C$10</f>
        <v>1000</v>
      </c>
      <c r="S62" s="12">
        <f>'Grid 1MW'!S62*Control!$C$10</f>
        <v>1000</v>
      </c>
      <c r="T62" s="12">
        <f>'Grid 1MW'!T62*Control!$C$10</f>
        <v>1000</v>
      </c>
      <c r="U62" s="12">
        <f>'Grid 1MW'!U62*Control!$C$10</f>
        <v>1000</v>
      </c>
      <c r="V62" s="12">
        <f>'Grid 1MW'!V62*Control!$C$10</f>
        <v>1000</v>
      </c>
      <c r="W62" s="12">
        <f>'Grid 1MW'!W62*Control!$C$10</f>
        <v>1000</v>
      </c>
      <c r="X62" s="12">
        <f>'Grid 1MW'!X62*Control!$C$10</f>
        <v>1000</v>
      </c>
      <c r="Y62" s="12">
        <f>'Grid 1MW'!Y62*Control!$C$10</f>
        <v>1000</v>
      </c>
      <c r="Z62" s="12">
        <f>'Grid 1MW'!Z62*Control!$C$10</f>
        <v>1000</v>
      </c>
      <c r="AB62" s="7">
        <f t="shared" si="0"/>
        <v>24000</v>
      </c>
    </row>
    <row r="63" spans="2:28" x14ac:dyDescent="0.2">
      <c r="B63" s="6">
        <v>44257</v>
      </c>
      <c r="C63" s="12">
        <f>'Grid 1MW'!C63*Control!$C$10</f>
        <v>1000</v>
      </c>
      <c r="D63" s="12">
        <f>'Grid 1MW'!D63*Control!$C$10</f>
        <v>1000</v>
      </c>
      <c r="E63" s="12">
        <f>'Grid 1MW'!E63*Control!$C$10</f>
        <v>1000</v>
      </c>
      <c r="F63" s="12">
        <f>'Grid 1MW'!F63*Control!$C$10</f>
        <v>1000</v>
      </c>
      <c r="G63" s="12">
        <f>'Grid 1MW'!G63*Control!$C$10</f>
        <v>1000</v>
      </c>
      <c r="H63" s="12">
        <f>'Grid 1MW'!H63*Control!$C$10</f>
        <v>1000</v>
      </c>
      <c r="I63" s="12">
        <f>'Grid 1MW'!I63*Control!$C$10</f>
        <v>1000</v>
      </c>
      <c r="J63" s="12">
        <f>'Grid 1MW'!J63*Control!$C$10</f>
        <v>1000</v>
      </c>
      <c r="K63" s="12">
        <f>'Grid 1MW'!K63*Control!$C$10</f>
        <v>1000</v>
      </c>
      <c r="L63" s="12">
        <f>'Grid 1MW'!L63*Control!$C$10</f>
        <v>1000</v>
      </c>
      <c r="M63" s="12">
        <f>'Grid 1MW'!M63*Control!$C$10</f>
        <v>1000</v>
      </c>
      <c r="N63" s="12">
        <f>'Grid 1MW'!N63*Control!$C$10</f>
        <v>1000</v>
      </c>
      <c r="O63" s="12">
        <f>'Grid 1MW'!O63*Control!$C$10</f>
        <v>1000</v>
      </c>
      <c r="P63" s="12">
        <f>'Grid 1MW'!P63*Control!$C$10</f>
        <v>1000</v>
      </c>
      <c r="Q63" s="12">
        <f>'Grid 1MW'!Q63*Control!$C$10</f>
        <v>1000</v>
      </c>
      <c r="R63" s="12">
        <f>'Grid 1MW'!R63*Control!$C$10</f>
        <v>1000</v>
      </c>
      <c r="S63" s="12">
        <f>'Grid 1MW'!S63*Control!$C$10</f>
        <v>1000</v>
      </c>
      <c r="T63" s="12">
        <f>'Grid 1MW'!T63*Control!$C$10</f>
        <v>1000</v>
      </c>
      <c r="U63" s="12">
        <f>'Grid 1MW'!U63*Control!$C$10</f>
        <v>1000</v>
      </c>
      <c r="V63" s="12">
        <f>'Grid 1MW'!V63*Control!$C$10</f>
        <v>1000</v>
      </c>
      <c r="W63" s="12">
        <f>'Grid 1MW'!W63*Control!$C$10</f>
        <v>1000</v>
      </c>
      <c r="X63" s="12">
        <f>'Grid 1MW'!X63*Control!$C$10</f>
        <v>1000</v>
      </c>
      <c r="Y63" s="12">
        <f>'Grid 1MW'!Y63*Control!$C$10</f>
        <v>1000</v>
      </c>
      <c r="Z63" s="12">
        <f>'Grid 1MW'!Z63*Control!$C$10</f>
        <v>1000</v>
      </c>
      <c r="AB63" s="7">
        <f t="shared" si="0"/>
        <v>24000</v>
      </c>
    </row>
    <row r="64" spans="2:28" x14ac:dyDescent="0.2">
      <c r="B64" s="6">
        <v>44258</v>
      </c>
      <c r="C64" s="12">
        <f>'Grid 1MW'!C64*Control!$C$10</f>
        <v>1000</v>
      </c>
      <c r="D64" s="12">
        <f>'Grid 1MW'!D64*Control!$C$10</f>
        <v>1000</v>
      </c>
      <c r="E64" s="12">
        <f>'Grid 1MW'!E64*Control!$C$10</f>
        <v>1000</v>
      </c>
      <c r="F64" s="12">
        <f>'Grid 1MW'!F64*Control!$C$10</f>
        <v>1000</v>
      </c>
      <c r="G64" s="12">
        <f>'Grid 1MW'!G64*Control!$C$10</f>
        <v>1000</v>
      </c>
      <c r="H64" s="12">
        <f>'Grid 1MW'!H64*Control!$C$10</f>
        <v>1000</v>
      </c>
      <c r="I64" s="12">
        <f>'Grid 1MW'!I64*Control!$C$10</f>
        <v>1000</v>
      </c>
      <c r="J64" s="12">
        <f>'Grid 1MW'!J64*Control!$C$10</f>
        <v>1000</v>
      </c>
      <c r="K64" s="12">
        <f>'Grid 1MW'!K64*Control!$C$10</f>
        <v>1000</v>
      </c>
      <c r="L64" s="12">
        <f>'Grid 1MW'!L64*Control!$C$10</f>
        <v>1000</v>
      </c>
      <c r="M64" s="12">
        <f>'Grid 1MW'!M64*Control!$C$10</f>
        <v>1000</v>
      </c>
      <c r="N64" s="12">
        <f>'Grid 1MW'!N64*Control!$C$10</f>
        <v>1000</v>
      </c>
      <c r="O64" s="12">
        <f>'Grid 1MW'!O64*Control!$C$10</f>
        <v>1000</v>
      </c>
      <c r="P64" s="12">
        <f>'Grid 1MW'!P64*Control!$C$10</f>
        <v>1000</v>
      </c>
      <c r="Q64" s="12">
        <f>'Grid 1MW'!Q64*Control!$C$10</f>
        <v>1000</v>
      </c>
      <c r="R64" s="12">
        <f>'Grid 1MW'!R64*Control!$C$10</f>
        <v>1000</v>
      </c>
      <c r="S64" s="12">
        <f>'Grid 1MW'!S64*Control!$C$10</f>
        <v>1000</v>
      </c>
      <c r="T64" s="12">
        <f>'Grid 1MW'!T64*Control!$C$10</f>
        <v>1000</v>
      </c>
      <c r="U64" s="12">
        <f>'Grid 1MW'!U64*Control!$C$10</f>
        <v>1000</v>
      </c>
      <c r="V64" s="12">
        <f>'Grid 1MW'!V64*Control!$C$10</f>
        <v>1000</v>
      </c>
      <c r="W64" s="12">
        <f>'Grid 1MW'!W64*Control!$C$10</f>
        <v>1000</v>
      </c>
      <c r="X64" s="12">
        <f>'Grid 1MW'!X64*Control!$C$10</f>
        <v>1000</v>
      </c>
      <c r="Y64" s="12">
        <f>'Grid 1MW'!Y64*Control!$C$10</f>
        <v>1000</v>
      </c>
      <c r="Z64" s="12">
        <f>'Grid 1MW'!Z64*Control!$C$10</f>
        <v>1000</v>
      </c>
      <c r="AB64" s="7">
        <f t="shared" si="0"/>
        <v>24000</v>
      </c>
    </row>
    <row r="65" spans="2:28" x14ac:dyDescent="0.2">
      <c r="B65" s="6">
        <v>44259</v>
      </c>
      <c r="C65" s="12">
        <f>'Grid 1MW'!C65*Control!$C$10</f>
        <v>1000</v>
      </c>
      <c r="D65" s="12">
        <f>'Grid 1MW'!D65*Control!$C$10</f>
        <v>1000</v>
      </c>
      <c r="E65" s="12">
        <f>'Grid 1MW'!E65*Control!$C$10</f>
        <v>1000</v>
      </c>
      <c r="F65" s="12">
        <f>'Grid 1MW'!F65*Control!$C$10</f>
        <v>1000</v>
      </c>
      <c r="G65" s="12">
        <f>'Grid 1MW'!G65*Control!$C$10</f>
        <v>1000</v>
      </c>
      <c r="H65" s="12">
        <f>'Grid 1MW'!H65*Control!$C$10</f>
        <v>1000</v>
      </c>
      <c r="I65" s="12">
        <f>'Grid 1MW'!I65*Control!$C$10</f>
        <v>1000</v>
      </c>
      <c r="J65" s="12">
        <f>'Grid 1MW'!J65*Control!$C$10</f>
        <v>1000</v>
      </c>
      <c r="K65" s="12">
        <f>'Grid 1MW'!K65*Control!$C$10</f>
        <v>1000</v>
      </c>
      <c r="L65" s="12">
        <f>'Grid 1MW'!L65*Control!$C$10</f>
        <v>1000</v>
      </c>
      <c r="M65" s="12">
        <f>'Grid 1MW'!M65*Control!$C$10</f>
        <v>1000</v>
      </c>
      <c r="N65" s="12">
        <f>'Grid 1MW'!N65*Control!$C$10</f>
        <v>1000</v>
      </c>
      <c r="O65" s="12">
        <f>'Grid 1MW'!O65*Control!$C$10</f>
        <v>1000</v>
      </c>
      <c r="P65" s="12">
        <f>'Grid 1MW'!P65*Control!$C$10</f>
        <v>1000</v>
      </c>
      <c r="Q65" s="12">
        <f>'Grid 1MW'!Q65*Control!$C$10</f>
        <v>1000</v>
      </c>
      <c r="R65" s="12">
        <f>'Grid 1MW'!R65*Control!$C$10</f>
        <v>1000</v>
      </c>
      <c r="S65" s="12">
        <f>'Grid 1MW'!S65*Control!$C$10</f>
        <v>1000</v>
      </c>
      <c r="T65" s="12">
        <f>'Grid 1MW'!T65*Control!$C$10</f>
        <v>1000</v>
      </c>
      <c r="U65" s="12">
        <f>'Grid 1MW'!U65*Control!$C$10</f>
        <v>1000</v>
      </c>
      <c r="V65" s="12">
        <f>'Grid 1MW'!V65*Control!$C$10</f>
        <v>1000</v>
      </c>
      <c r="W65" s="12">
        <f>'Grid 1MW'!W65*Control!$C$10</f>
        <v>1000</v>
      </c>
      <c r="X65" s="12">
        <f>'Grid 1MW'!X65*Control!$C$10</f>
        <v>1000</v>
      </c>
      <c r="Y65" s="12">
        <f>'Grid 1MW'!Y65*Control!$C$10</f>
        <v>1000</v>
      </c>
      <c r="Z65" s="12">
        <f>'Grid 1MW'!Z65*Control!$C$10</f>
        <v>1000</v>
      </c>
      <c r="AB65" s="7">
        <f t="shared" si="0"/>
        <v>24000</v>
      </c>
    </row>
    <row r="66" spans="2:28" x14ac:dyDescent="0.2">
      <c r="B66" s="6">
        <v>44260</v>
      </c>
      <c r="C66" s="12">
        <f>'Grid 1MW'!C66*Control!$C$10</f>
        <v>1000</v>
      </c>
      <c r="D66" s="12">
        <f>'Grid 1MW'!D66*Control!$C$10</f>
        <v>1000</v>
      </c>
      <c r="E66" s="12">
        <f>'Grid 1MW'!E66*Control!$C$10</f>
        <v>1000</v>
      </c>
      <c r="F66" s="12">
        <f>'Grid 1MW'!F66*Control!$C$10</f>
        <v>1000</v>
      </c>
      <c r="G66" s="12">
        <f>'Grid 1MW'!G66*Control!$C$10</f>
        <v>1000</v>
      </c>
      <c r="H66" s="12">
        <f>'Grid 1MW'!H66*Control!$C$10</f>
        <v>1000</v>
      </c>
      <c r="I66" s="12">
        <f>'Grid 1MW'!I66*Control!$C$10</f>
        <v>1000</v>
      </c>
      <c r="J66" s="12">
        <f>'Grid 1MW'!J66*Control!$C$10</f>
        <v>1000</v>
      </c>
      <c r="K66" s="12">
        <f>'Grid 1MW'!K66*Control!$C$10</f>
        <v>1000</v>
      </c>
      <c r="L66" s="12">
        <f>'Grid 1MW'!L66*Control!$C$10</f>
        <v>1000</v>
      </c>
      <c r="M66" s="12">
        <f>'Grid 1MW'!M66*Control!$C$10</f>
        <v>1000</v>
      </c>
      <c r="N66" s="12">
        <f>'Grid 1MW'!N66*Control!$C$10</f>
        <v>1000</v>
      </c>
      <c r="O66" s="12">
        <f>'Grid 1MW'!O66*Control!$C$10</f>
        <v>1000</v>
      </c>
      <c r="P66" s="12">
        <f>'Grid 1MW'!P66*Control!$C$10</f>
        <v>1000</v>
      </c>
      <c r="Q66" s="12">
        <f>'Grid 1MW'!Q66*Control!$C$10</f>
        <v>1000</v>
      </c>
      <c r="R66" s="12">
        <f>'Grid 1MW'!R66*Control!$C$10</f>
        <v>1000</v>
      </c>
      <c r="S66" s="12">
        <f>'Grid 1MW'!S66*Control!$C$10</f>
        <v>1000</v>
      </c>
      <c r="T66" s="12">
        <f>'Grid 1MW'!T66*Control!$C$10</f>
        <v>1000</v>
      </c>
      <c r="U66" s="12">
        <f>'Grid 1MW'!U66*Control!$C$10</f>
        <v>1000</v>
      </c>
      <c r="V66" s="12">
        <f>'Grid 1MW'!V66*Control!$C$10</f>
        <v>1000</v>
      </c>
      <c r="W66" s="12">
        <f>'Grid 1MW'!W66*Control!$C$10</f>
        <v>1000</v>
      </c>
      <c r="X66" s="12">
        <f>'Grid 1MW'!X66*Control!$C$10</f>
        <v>1000</v>
      </c>
      <c r="Y66" s="12">
        <f>'Grid 1MW'!Y66*Control!$C$10</f>
        <v>1000</v>
      </c>
      <c r="Z66" s="12">
        <f>'Grid 1MW'!Z66*Control!$C$10</f>
        <v>1000</v>
      </c>
      <c r="AB66" s="7">
        <f t="shared" si="0"/>
        <v>24000</v>
      </c>
    </row>
    <row r="67" spans="2:28" x14ac:dyDescent="0.2">
      <c r="B67" s="6">
        <v>44261</v>
      </c>
      <c r="C67" s="12">
        <f>'Grid 1MW'!C67*Control!$C$10</f>
        <v>1000</v>
      </c>
      <c r="D67" s="12">
        <f>'Grid 1MW'!D67*Control!$C$10</f>
        <v>1000</v>
      </c>
      <c r="E67" s="12">
        <f>'Grid 1MW'!E67*Control!$C$10</f>
        <v>1000</v>
      </c>
      <c r="F67" s="12">
        <f>'Grid 1MW'!F67*Control!$C$10</f>
        <v>1000</v>
      </c>
      <c r="G67" s="12">
        <f>'Grid 1MW'!G67*Control!$C$10</f>
        <v>1000</v>
      </c>
      <c r="H67" s="12">
        <f>'Grid 1MW'!H67*Control!$C$10</f>
        <v>1000</v>
      </c>
      <c r="I67" s="12">
        <f>'Grid 1MW'!I67*Control!$C$10</f>
        <v>1000</v>
      </c>
      <c r="J67" s="12">
        <f>'Grid 1MW'!J67*Control!$C$10</f>
        <v>1000</v>
      </c>
      <c r="K67" s="12">
        <f>'Grid 1MW'!K67*Control!$C$10</f>
        <v>1000</v>
      </c>
      <c r="L67" s="12">
        <f>'Grid 1MW'!L67*Control!$C$10</f>
        <v>1000</v>
      </c>
      <c r="M67" s="12">
        <f>'Grid 1MW'!M67*Control!$C$10</f>
        <v>1000</v>
      </c>
      <c r="N67" s="12">
        <f>'Grid 1MW'!N67*Control!$C$10</f>
        <v>1000</v>
      </c>
      <c r="O67" s="12">
        <f>'Grid 1MW'!O67*Control!$C$10</f>
        <v>1000</v>
      </c>
      <c r="P67" s="12">
        <f>'Grid 1MW'!P67*Control!$C$10</f>
        <v>1000</v>
      </c>
      <c r="Q67" s="12">
        <f>'Grid 1MW'!Q67*Control!$C$10</f>
        <v>1000</v>
      </c>
      <c r="R67" s="12">
        <f>'Grid 1MW'!R67*Control!$C$10</f>
        <v>1000</v>
      </c>
      <c r="S67" s="12">
        <f>'Grid 1MW'!S67*Control!$C$10</f>
        <v>1000</v>
      </c>
      <c r="T67" s="12">
        <f>'Grid 1MW'!T67*Control!$C$10</f>
        <v>1000</v>
      </c>
      <c r="U67" s="12">
        <f>'Grid 1MW'!U67*Control!$C$10</f>
        <v>1000</v>
      </c>
      <c r="V67" s="12">
        <f>'Grid 1MW'!V67*Control!$C$10</f>
        <v>1000</v>
      </c>
      <c r="W67" s="12">
        <f>'Grid 1MW'!W67*Control!$C$10</f>
        <v>1000</v>
      </c>
      <c r="X67" s="12">
        <f>'Grid 1MW'!X67*Control!$C$10</f>
        <v>1000</v>
      </c>
      <c r="Y67" s="12">
        <f>'Grid 1MW'!Y67*Control!$C$10</f>
        <v>1000</v>
      </c>
      <c r="Z67" s="12">
        <f>'Grid 1MW'!Z67*Control!$C$10</f>
        <v>1000</v>
      </c>
      <c r="AB67" s="7">
        <f t="shared" si="0"/>
        <v>24000</v>
      </c>
    </row>
    <row r="68" spans="2:28" x14ac:dyDescent="0.2">
      <c r="B68" s="6">
        <v>44262</v>
      </c>
      <c r="C68" s="12">
        <f>'Grid 1MW'!C68*Control!$C$10</f>
        <v>1000</v>
      </c>
      <c r="D68" s="12">
        <f>'Grid 1MW'!D68*Control!$C$10</f>
        <v>1000</v>
      </c>
      <c r="E68" s="12">
        <f>'Grid 1MW'!E68*Control!$C$10</f>
        <v>1000</v>
      </c>
      <c r="F68" s="12">
        <f>'Grid 1MW'!F68*Control!$C$10</f>
        <v>1000</v>
      </c>
      <c r="G68" s="12">
        <f>'Grid 1MW'!G68*Control!$C$10</f>
        <v>1000</v>
      </c>
      <c r="H68" s="12">
        <f>'Grid 1MW'!H68*Control!$C$10</f>
        <v>1000</v>
      </c>
      <c r="I68" s="12">
        <f>'Grid 1MW'!I68*Control!$C$10</f>
        <v>1000</v>
      </c>
      <c r="J68" s="12">
        <f>'Grid 1MW'!J68*Control!$C$10</f>
        <v>1000</v>
      </c>
      <c r="K68" s="12">
        <f>'Grid 1MW'!K68*Control!$C$10</f>
        <v>1000</v>
      </c>
      <c r="L68" s="12">
        <f>'Grid 1MW'!L68*Control!$C$10</f>
        <v>1000</v>
      </c>
      <c r="M68" s="12">
        <f>'Grid 1MW'!M68*Control!$C$10</f>
        <v>1000</v>
      </c>
      <c r="N68" s="12">
        <f>'Grid 1MW'!N68*Control!$C$10</f>
        <v>1000</v>
      </c>
      <c r="O68" s="12">
        <f>'Grid 1MW'!O68*Control!$C$10</f>
        <v>1000</v>
      </c>
      <c r="P68" s="12">
        <f>'Grid 1MW'!P68*Control!$C$10</f>
        <v>1000</v>
      </c>
      <c r="Q68" s="12">
        <f>'Grid 1MW'!Q68*Control!$C$10</f>
        <v>1000</v>
      </c>
      <c r="R68" s="12">
        <f>'Grid 1MW'!R68*Control!$C$10</f>
        <v>1000</v>
      </c>
      <c r="S68" s="12">
        <f>'Grid 1MW'!S68*Control!$C$10</f>
        <v>1000</v>
      </c>
      <c r="T68" s="12">
        <f>'Grid 1MW'!T68*Control!$C$10</f>
        <v>1000</v>
      </c>
      <c r="U68" s="12">
        <f>'Grid 1MW'!U68*Control!$C$10</f>
        <v>1000</v>
      </c>
      <c r="V68" s="12">
        <f>'Grid 1MW'!V68*Control!$C$10</f>
        <v>1000</v>
      </c>
      <c r="W68" s="12">
        <f>'Grid 1MW'!W68*Control!$C$10</f>
        <v>1000</v>
      </c>
      <c r="X68" s="12">
        <f>'Grid 1MW'!X68*Control!$C$10</f>
        <v>1000</v>
      </c>
      <c r="Y68" s="12">
        <f>'Grid 1MW'!Y68*Control!$C$10</f>
        <v>1000</v>
      </c>
      <c r="Z68" s="12">
        <f>'Grid 1MW'!Z68*Control!$C$10</f>
        <v>1000</v>
      </c>
      <c r="AB68" s="7">
        <f t="shared" ref="AB68:AB131" si="1">SUM(C68:Z68)</f>
        <v>24000</v>
      </c>
    </row>
    <row r="69" spans="2:28" x14ac:dyDescent="0.2">
      <c r="B69" s="6">
        <v>44263</v>
      </c>
      <c r="C69" s="12">
        <f>'Grid 1MW'!C69*Control!$C$10</f>
        <v>1000</v>
      </c>
      <c r="D69" s="12">
        <f>'Grid 1MW'!D69*Control!$C$10</f>
        <v>1000</v>
      </c>
      <c r="E69" s="12">
        <f>'Grid 1MW'!E69*Control!$C$10</f>
        <v>1000</v>
      </c>
      <c r="F69" s="12">
        <f>'Grid 1MW'!F69*Control!$C$10</f>
        <v>1000</v>
      </c>
      <c r="G69" s="12">
        <f>'Grid 1MW'!G69*Control!$C$10</f>
        <v>1000</v>
      </c>
      <c r="H69" s="12">
        <f>'Grid 1MW'!H69*Control!$C$10</f>
        <v>1000</v>
      </c>
      <c r="I69" s="12">
        <f>'Grid 1MW'!I69*Control!$C$10</f>
        <v>1000</v>
      </c>
      <c r="J69" s="12">
        <f>'Grid 1MW'!J69*Control!$C$10</f>
        <v>1000</v>
      </c>
      <c r="K69" s="12">
        <f>'Grid 1MW'!K69*Control!$C$10</f>
        <v>1000</v>
      </c>
      <c r="L69" s="12">
        <f>'Grid 1MW'!L69*Control!$C$10</f>
        <v>1000</v>
      </c>
      <c r="M69" s="12">
        <f>'Grid 1MW'!M69*Control!$C$10</f>
        <v>1000</v>
      </c>
      <c r="N69" s="12">
        <f>'Grid 1MW'!N69*Control!$C$10</f>
        <v>1000</v>
      </c>
      <c r="O69" s="12">
        <f>'Grid 1MW'!O69*Control!$C$10</f>
        <v>1000</v>
      </c>
      <c r="P69" s="12">
        <f>'Grid 1MW'!P69*Control!$C$10</f>
        <v>1000</v>
      </c>
      <c r="Q69" s="12">
        <f>'Grid 1MW'!Q69*Control!$C$10</f>
        <v>1000</v>
      </c>
      <c r="R69" s="12">
        <f>'Grid 1MW'!R69*Control!$C$10</f>
        <v>1000</v>
      </c>
      <c r="S69" s="12">
        <f>'Grid 1MW'!S69*Control!$C$10</f>
        <v>1000</v>
      </c>
      <c r="T69" s="12">
        <f>'Grid 1MW'!T69*Control!$C$10</f>
        <v>1000</v>
      </c>
      <c r="U69" s="12">
        <f>'Grid 1MW'!U69*Control!$C$10</f>
        <v>1000</v>
      </c>
      <c r="V69" s="12">
        <f>'Grid 1MW'!V69*Control!$C$10</f>
        <v>1000</v>
      </c>
      <c r="W69" s="12">
        <f>'Grid 1MW'!W69*Control!$C$10</f>
        <v>1000</v>
      </c>
      <c r="X69" s="12">
        <f>'Grid 1MW'!X69*Control!$C$10</f>
        <v>1000</v>
      </c>
      <c r="Y69" s="12">
        <f>'Grid 1MW'!Y69*Control!$C$10</f>
        <v>1000</v>
      </c>
      <c r="Z69" s="12">
        <f>'Grid 1MW'!Z69*Control!$C$10</f>
        <v>1000</v>
      </c>
      <c r="AB69" s="7">
        <f t="shared" si="1"/>
        <v>24000</v>
      </c>
    </row>
    <row r="70" spans="2:28" x14ac:dyDescent="0.2">
      <c r="B70" s="6">
        <v>44264</v>
      </c>
      <c r="C70" s="12">
        <f>'Grid 1MW'!C70*Control!$C$10</f>
        <v>1000</v>
      </c>
      <c r="D70" s="12">
        <f>'Grid 1MW'!D70*Control!$C$10</f>
        <v>1000</v>
      </c>
      <c r="E70" s="12">
        <f>'Grid 1MW'!E70*Control!$C$10</f>
        <v>1000</v>
      </c>
      <c r="F70" s="12">
        <f>'Grid 1MW'!F70*Control!$C$10</f>
        <v>1000</v>
      </c>
      <c r="G70" s="12">
        <f>'Grid 1MW'!G70*Control!$C$10</f>
        <v>1000</v>
      </c>
      <c r="H70" s="12">
        <f>'Grid 1MW'!H70*Control!$C$10</f>
        <v>1000</v>
      </c>
      <c r="I70" s="12">
        <f>'Grid 1MW'!I70*Control!$C$10</f>
        <v>1000</v>
      </c>
      <c r="J70" s="12">
        <f>'Grid 1MW'!J70*Control!$C$10</f>
        <v>1000</v>
      </c>
      <c r="K70" s="12">
        <f>'Grid 1MW'!K70*Control!$C$10</f>
        <v>1000</v>
      </c>
      <c r="L70" s="12">
        <f>'Grid 1MW'!L70*Control!$C$10</f>
        <v>1000</v>
      </c>
      <c r="M70" s="12">
        <f>'Grid 1MW'!M70*Control!$C$10</f>
        <v>1000</v>
      </c>
      <c r="N70" s="12">
        <f>'Grid 1MW'!N70*Control!$C$10</f>
        <v>1000</v>
      </c>
      <c r="O70" s="12">
        <f>'Grid 1MW'!O70*Control!$C$10</f>
        <v>1000</v>
      </c>
      <c r="P70" s="12">
        <f>'Grid 1MW'!P70*Control!$C$10</f>
        <v>1000</v>
      </c>
      <c r="Q70" s="12">
        <f>'Grid 1MW'!Q70*Control!$C$10</f>
        <v>1000</v>
      </c>
      <c r="R70" s="12">
        <f>'Grid 1MW'!R70*Control!$C$10</f>
        <v>1000</v>
      </c>
      <c r="S70" s="12">
        <f>'Grid 1MW'!S70*Control!$C$10</f>
        <v>1000</v>
      </c>
      <c r="T70" s="12">
        <f>'Grid 1MW'!T70*Control!$C$10</f>
        <v>1000</v>
      </c>
      <c r="U70" s="12">
        <f>'Grid 1MW'!U70*Control!$C$10</f>
        <v>1000</v>
      </c>
      <c r="V70" s="12">
        <f>'Grid 1MW'!V70*Control!$C$10</f>
        <v>1000</v>
      </c>
      <c r="W70" s="12">
        <f>'Grid 1MW'!W70*Control!$C$10</f>
        <v>1000</v>
      </c>
      <c r="X70" s="12">
        <f>'Grid 1MW'!X70*Control!$C$10</f>
        <v>1000</v>
      </c>
      <c r="Y70" s="12">
        <f>'Grid 1MW'!Y70*Control!$C$10</f>
        <v>1000</v>
      </c>
      <c r="Z70" s="12">
        <f>'Grid 1MW'!Z70*Control!$C$10</f>
        <v>1000</v>
      </c>
      <c r="AB70" s="7">
        <f t="shared" si="1"/>
        <v>24000</v>
      </c>
    </row>
    <row r="71" spans="2:28" x14ac:dyDescent="0.2">
      <c r="B71" s="6">
        <v>44265</v>
      </c>
      <c r="C71" s="12">
        <f>'Grid 1MW'!C71*Control!$C$10</f>
        <v>1000</v>
      </c>
      <c r="D71" s="12">
        <f>'Grid 1MW'!D71*Control!$C$10</f>
        <v>1000</v>
      </c>
      <c r="E71" s="12">
        <f>'Grid 1MW'!E71*Control!$C$10</f>
        <v>1000</v>
      </c>
      <c r="F71" s="12">
        <f>'Grid 1MW'!F71*Control!$C$10</f>
        <v>1000</v>
      </c>
      <c r="G71" s="12">
        <f>'Grid 1MW'!G71*Control!$C$10</f>
        <v>1000</v>
      </c>
      <c r="H71" s="12">
        <f>'Grid 1MW'!H71*Control!$C$10</f>
        <v>1000</v>
      </c>
      <c r="I71" s="12">
        <f>'Grid 1MW'!I71*Control!$C$10</f>
        <v>1000</v>
      </c>
      <c r="J71" s="12">
        <f>'Grid 1MW'!J71*Control!$C$10</f>
        <v>1000</v>
      </c>
      <c r="K71" s="12">
        <f>'Grid 1MW'!K71*Control!$C$10</f>
        <v>1000</v>
      </c>
      <c r="L71" s="12">
        <f>'Grid 1MW'!L71*Control!$C$10</f>
        <v>1000</v>
      </c>
      <c r="M71" s="12">
        <f>'Grid 1MW'!M71*Control!$C$10</f>
        <v>1000</v>
      </c>
      <c r="N71" s="12">
        <f>'Grid 1MW'!N71*Control!$C$10</f>
        <v>1000</v>
      </c>
      <c r="O71" s="12">
        <f>'Grid 1MW'!O71*Control!$C$10</f>
        <v>1000</v>
      </c>
      <c r="P71" s="12">
        <f>'Grid 1MW'!P71*Control!$C$10</f>
        <v>1000</v>
      </c>
      <c r="Q71" s="12">
        <f>'Grid 1MW'!Q71*Control!$C$10</f>
        <v>1000</v>
      </c>
      <c r="R71" s="12">
        <f>'Grid 1MW'!R71*Control!$C$10</f>
        <v>1000</v>
      </c>
      <c r="S71" s="12">
        <f>'Grid 1MW'!S71*Control!$C$10</f>
        <v>1000</v>
      </c>
      <c r="T71" s="12">
        <f>'Grid 1MW'!T71*Control!$C$10</f>
        <v>1000</v>
      </c>
      <c r="U71" s="12">
        <f>'Grid 1MW'!U71*Control!$C$10</f>
        <v>1000</v>
      </c>
      <c r="V71" s="12">
        <f>'Grid 1MW'!V71*Control!$C$10</f>
        <v>1000</v>
      </c>
      <c r="W71" s="12">
        <f>'Grid 1MW'!W71*Control!$C$10</f>
        <v>1000</v>
      </c>
      <c r="X71" s="12">
        <f>'Grid 1MW'!X71*Control!$C$10</f>
        <v>1000</v>
      </c>
      <c r="Y71" s="12">
        <f>'Grid 1MW'!Y71*Control!$C$10</f>
        <v>1000</v>
      </c>
      <c r="Z71" s="12">
        <f>'Grid 1MW'!Z71*Control!$C$10</f>
        <v>1000</v>
      </c>
      <c r="AB71" s="7">
        <f t="shared" si="1"/>
        <v>24000</v>
      </c>
    </row>
    <row r="72" spans="2:28" x14ac:dyDescent="0.2">
      <c r="B72" s="6">
        <v>44266</v>
      </c>
      <c r="C72" s="12">
        <f>'Grid 1MW'!C72*Control!$C$10</f>
        <v>1000</v>
      </c>
      <c r="D72" s="12">
        <f>'Grid 1MW'!D72*Control!$C$10</f>
        <v>1000</v>
      </c>
      <c r="E72" s="12">
        <f>'Grid 1MW'!E72*Control!$C$10</f>
        <v>1000</v>
      </c>
      <c r="F72" s="12">
        <f>'Grid 1MW'!F72*Control!$C$10</f>
        <v>1000</v>
      </c>
      <c r="G72" s="12">
        <f>'Grid 1MW'!G72*Control!$C$10</f>
        <v>1000</v>
      </c>
      <c r="H72" s="12">
        <f>'Grid 1MW'!H72*Control!$C$10</f>
        <v>1000</v>
      </c>
      <c r="I72" s="12">
        <f>'Grid 1MW'!I72*Control!$C$10</f>
        <v>1000</v>
      </c>
      <c r="J72" s="12">
        <f>'Grid 1MW'!J72*Control!$C$10</f>
        <v>1000</v>
      </c>
      <c r="K72" s="12">
        <f>'Grid 1MW'!K72*Control!$C$10</f>
        <v>1000</v>
      </c>
      <c r="L72" s="12">
        <f>'Grid 1MW'!L72*Control!$C$10</f>
        <v>1000</v>
      </c>
      <c r="M72" s="12">
        <f>'Grid 1MW'!M72*Control!$C$10</f>
        <v>1000</v>
      </c>
      <c r="N72" s="12">
        <f>'Grid 1MW'!N72*Control!$C$10</f>
        <v>1000</v>
      </c>
      <c r="O72" s="12">
        <f>'Grid 1MW'!O72*Control!$C$10</f>
        <v>1000</v>
      </c>
      <c r="P72" s="12">
        <f>'Grid 1MW'!P72*Control!$C$10</f>
        <v>1000</v>
      </c>
      <c r="Q72" s="12">
        <f>'Grid 1MW'!Q72*Control!$C$10</f>
        <v>1000</v>
      </c>
      <c r="R72" s="12">
        <f>'Grid 1MW'!R72*Control!$C$10</f>
        <v>1000</v>
      </c>
      <c r="S72" s="12">
        <f>'Grid 1MW'!S72*Control!$C$10</f>
        <v>1000</v>
      </c>
      <c r="T72" s="12">
        <f>'Grid 1MW'!T72*Control!$C$10</f>
        <v>1000</v>
      </c>
      <c r="U72" s="12">
        <f>'Grid 1MW'!U72*Control!$C$10</f>
        <v>1000</v>
      </c>
      <c r="V72" s="12">
        <f>'Grid 1MW'!V72*Control!$C$10</f>
        <v>1000</v>
      </c>
      <c r="W72" s="12">
        <f>'Grid 1MW'!W72*Control!$C$10</f>
        <v>1000</v>
      </c>
      <c r="X72" s="12">
        <f>'Grid 1MW'!X72*Control!$C$10</f>
        <v>1000</v>
      </c>
      <c r="Y72" s="12">
        <f>'Grid 1MW'!Y72*Control!$C$10</f>
        <v>1000</v>
      </c>
      <c r="Z72" s="12">
        <f>'Grid 1MW'!Z72*Control!$C$10</f>
        <v>1000</v>
      </c>
      <c r="AB72" s="7">
        <f t="shared" si="1"/>
        <v>24000</v>
      </c>
    </row>
    <row r="73" spans="2:28" x14ac:dyDescent="0.2">
      <c r="B73" s="6">
        <v>44267</v>
      </c>
      <c r="C73" s="12">
        <f>'Grid 1MW'!C73*Control!$C$10</f>
        <v>1000</v>
      </c>
      <c r="D73" s="12">
        <f>'Grid 1MW'!D73*Control!$C$10</f>
        <v>1000</v>
      </c>
      <c r="E73" s="12">
        <f>'Grid 1MW'!E73*Control!$C$10</f>
        <v>1000</v>
      </c>
      <c r="F73" s="12">
        <f>'Grid 1MW'!F73*Control!$C$10</f>
        <v>1000</v>
      </c>
      <c r="G73" s="12">
        <f>'Grid 1MW'!G73*Control!$C$10</f>
        <v>1000</v>
      </c>
      <c r="H73" s="12">
        <f>'Grid 1MW'!H73*Control!$C$10</f>
        <v>1000</v>
      </c>
      <c r="I73" s="12">
        <f>'Grid 1MW'!I73*Control!$C$10</f>
        <v>1000</v>
      </c>
      <c r="J73" s="12">
        <f>'Grid 1MW'!J73*Control!$C$10</f>
        <v>1000</v>
      </c>
      <c r="K73" s="12">
        <f>'Grid 1MW'!K73*Control!$C$10</f>
        <v>1000</v>
      </c>
      <c r="L73" s="12">
        <f>'Grid 1MW'!L73*Control!$C$10</f>
        <v>1000</v>
      </c>
      <c r="M73" s="12">
        <f>'Grid 1MW'!M73*Control!$C$10</f>
        <v>1000</v>
      </c>
      <c r="N73" s="12">
        <f>'Grid 1MW'!N73*Control!$C$10</f>
        <v>1000</v>
      </c>
      <c r="O73" s="12">
        <f>'Grid 1MW'!O73*Control!$C$10</f>
        <v>1000</v>
      </c>
      <c r="P73" s="12">
        <f>'Grid 1MW'!P73*Control!$C$10</f>
        <v>1000</v>
      </c>
      <c r="Q73" s="12">
        <f>'Grid 1MW'!Q73*Control!$C$10</f>
        <v>1000</v>
      </c>
      <c r="R73" s="12">
        <f>'Grid 1MW'!R73*Control!$C$10</f>
        <v>1000</v>
      </c>
      <c r="S73" s="12">
        <f>'Grid 1MW'!S73*Control!$C$10</f>
        <v>1000</v>
      </c>
      <c r="T73" s="12">
        <f>'Grid 1MW'!T73*Control!$C$10</f>
        <v>1000</v>
      </c>
      <c r="U73" s="12">
        <f>'Grid 1MW'!U73*Control!$C$10</f>
        <v>1000</v>
      </c>
      <c r="V73" s="12">
        <f>'Grid 1MW'!V73*Control!$C$10</f>
        <v>1000</v>
      </c>
      <c r="W73" s="12">
        <f>'Grid 1MW'!W73*Control!$C$10</f>
        <v>1000</v>
      </c>
      <c r="X73" s="12">
        <f>'Grid 1MW'!X73*Control!$C$10</f>
        <v>1000</v>
      </c>
      <c r="Y73" s="12">
        <f>'Grid 1MW'!Y73*Control!$C$10</f>
        <v>1000</v>
      </c>
      <c r="Z73" s="12">
        <f>'Grid 1MW'!Z73*Control!$C$10</f>
        <v>1000</v>
      </c>
      <c r="AB73" s="7">
        <f t="shared" si="1"/>
        <v>24000</v>
      </c>
    </row>
    <row r="74" spans="2:28" x14ac:dyDescent="0.2">
      <c r="B74" s="6">
        <v>44268</v>
      </c>
      <c r="C74" s="12">
        <f>'Grid 1MW'!C74*Control!$C$10</f>
        <v>1000</v>
      </c>
      <c r="D74" s="12">
        <f>'Grid 1MW'!D74*Control!$C$10</f>
        <v>1000</v>
      </c>
      <c r="E74" s="12">
        <f>'Grid 1MW'!E74*Control!$C$10</f>
        <v>1000</v>
      </c>
      <c r="F74" s="12">
        <f>'Grid 1MW'!F74*Control!$C$10</f>
        <v>1000</v>
      </c>
      <c r="G74" s="12">
        <f>'Grid 1MW'!G74*Control!$C$10</f>
        <v>1000</v>
      </c>
      <c r="H74" s="12">
        <f>'Grid 1MW'!H74*Control!$C$10</f>
        <v>1000</v>
      </c>
      <c r="I74" s="12">
        <f>'Grid 1MW'!I74*Control!$C$10</f>
        <v>1000</v>
      </c>
      <c r="J74" s="12">
        <f>'Grid 1MW'!J74*Control!$C$10</f>
        <v>1000</v>
      </c>
      <c r="K74" s="12">
        <f>'Grid 1MW'!K74*Control!$C$10</f>
        <v>1000</v>
      </c>
      <c r="L74" s="12">
        <f>'Grid 1MW'!L74*Control!$C$10</f>
        <v>1000</v>
      </c>
      <c r="M74" s="12">
        <f>'Grid 1MW'!M74*Control!$C$10</f>
        <v>1000</v>
      </c>
      <c r="N74" s="12">
        <f>'Grid 1MW'!N74*Control!$C$10</f>
        <v>1000</v>
      </c>
      <c r="O74" s="12">
        <f>'Grid 1MW'!O74*Control!$C$10</f>
        <v>1000</v>
      </c>
      <c r="P74" s="12">
        <f>'Grid 1MW'!P74*Control!$C$10</f>
        <v>1000</v>
      </c>
      <c r="Q74" s="12">
        <f>'Grid 1MW'!Q74*Control!$C$10</f>
        <v>1000</v>
      </c>
      <c r="R74" s="12">
        <f>'Grid 1MW'!R74*Control!$C$10</f>
        <v>1000</v>
      </c>
      <c r="S74" s="12">
        <f>'Grid 1MW'!S74*Control!$C$10</f>
        <v>1000</v>
      </c>
      <c r="T74" s="12">
        <f>'Grid 1MW'!T74*Control!$C$10</f>
        <v>1000</v>
      </c>
      <c r="U74" s="12">
        <f>'Grid 1MW'!U74*Control!$C$10</f>
        <v>1000</v>
      </c>
      <c r="V74" s="12">
        <f>'Grid 1MW'!V74*Control!$C$10</f>
        <v>1000</v>
      </c>
      <c r="W74" s="12">
        <f>'Grid 1MW'!W74*Control!$C$10</f>
        <v>1000</v>
      </c>
      <c r="X74" s="12">
        <f>'Grid 1MW'!X74*Control!$C$10</f>
        <v>1000</v>
      </c>
      <c r="Y74" s="12">
        <f>'Grid 1MW'!Y74*Control!$C$10</f>
        <v>1000</v>
      </c>
      <c r="Z74" s="12">
        <f>'Grid 1MW'!Z74*Control!$C$10</f>
        <v>1000</v>
      </c>
      <c r="AB74" s="7">
        <f t="shared" si="1"/>
        <v>24000</v>
      </c>
    </row>
    <row r="75" spans="2:28" x14ac:dyDescent="0.2">
      <c r="B75" s="6">
        <v>44269</v>
      </c>
      <c r="C75" s="12">
        <f>'Grid 1MW'!C75*Control!$C$10</f>
        <v>1000</v>
      </c>
      <c r="D75" s="12">
        <f>'Grid 1MW'!D75*Control!$C$10</f>
        <v>1000</v>
      </c>
      <c r="E75" s="12">
        <f>'Grid 1MW'!E75*Control!$C$10</f>
        <v>1000</v>
      </c>
      <c r="F75" s="12">
        <f>'Grid 1MW'!F75*Control!$C$10</f>
        <v>1000</v>
      </c>
      <c r="G75" s="12">
        <f>'Grid 1MW'!G75*Control!$C$10</f>
        <v>1000</v>
      </c>
      <c r="H75" s="12">
        <f>'Grid 1MW'!H75*Control!$C$10</f>
        <v>1000</v>
      </c>
      <c r="I75" s="12">
        <f>'Grid 1MW'!I75*Control!$C$10</f>
        <v>1000</v>
      </c>
      <c r="J75" s="12">
        <f>'Grid 1MW'!J75*Control!$C$10</f>
        <v>1000</v>
      </c>
      <c r="K75" s="12">
        <f>'Grid 1MW'!K75*Control!$C$10</f>
        <v>1000</v>
      </c>
      <c r="L75" s="12">
        <f>'Grid 1MW'!L75*Control!$C$10</f>
        <v>1000</v>
      </c>
      <c r="M75" s="12">
        <f>'Grid 1MW'!M75*Control!$C$10</f>
        <v>1000</v>
      </c>
      <c r="N75" s="12">
        <f>'Grid 1MW'!N75*Control!$C$10</f>
        <v>1000</v>
      </c>
      <c r="O75" s="12">
        <f>'Grid 1MW'!O75*Control!$C$10</f>
        <v>1000</v>
      </c>
      <c r="P75" s="12">
        <f>'Grid 1MW'!P75*Control!$C$10</f>
        <v>1000</v>
      </c>
      <c r="Q75" s="12">
        <f>'Grid 1MW'!Q75*Control!$C$10</f>
        <v>1000</v>
      </c>
      <c r="R75" s="12">
        <f>'Grid 1MW'!R75*Control!$C$10</f>
        <v>1000</v>
      </c>
      <c r="S75" s="12">
        <f>'Grid 1MW'!S75*Control!$C$10</f>
        <v>1000</v>
      </c>
      <c r="T75" s="12">
        <f>'Grid 1MW'!T75*Control!$C$10</f>
        <v>1000</v>
      </c>
      <c r="U75" s="12">
        <f>'Grid 1MW'!U75*Control!$C$10</f>
        <v>1000</v>
      </c>
      <c r="V75" s="12">
        <f>'Grid 1MW'!V75*Control!$C$10</f>
        <v>1000</v>
      </c>
      <c r="W75" s="12">
        <f>'Grid 1MW'!W75*Control!$C$10</f>
        <v>1000</v>
      </c>
      <c r="X75" s="12">
        <f>'Grid 1MW'!X75*Control!$C$10</f>
        <v>1000</v>
      </c>
      <c r="Y75" s="12">
        <f>'Grid 1MW'!Y75*Control!$C$10</f>
        <v>1000</v>
      </c>
      <c r="Z75" s="12">
        <f>'Grid 1MW'!Z75*Control!$C$10</f>
        <v>1000</v>
      </c>
      <c r="AB75" s="7">
        <f t="shared" si="1"/>
        <v>24000</v>
      </c>
    </row>
    <row r="76" spans="2:28" x14ac:dyDescent="0.2">
      <c r="B76" s="6">
        <v>44270</v>
      </c>
      <c r="C76" s="12">
        <f>'Grid 1MW'!C76*Control!$C$10</f>
        <v>1000</v>
      </c>
      <c r="D76" s="12">
        <f>'Grid 1MW'!D76*Control!$C$10</f>
        <v>1000</v>
      </c>
      <c r="E76" s="12">
        <f>'Grid 1MW'!E76*Control!$C$10</f>
        <v>1000</v>
      </c>
      <c r="F76" s="12">
        <f>'Grid 1MW'!F76*Control!$C$10</f>
        <v>1000</v>
      </c>
      <c r="G76" s="12">
        <f>'Grid 1MW'!G76*Control!$C$10</f>
        <v>1000</v>
      </c>
      <c r="H76" s="12">
        <f>'Grid 1MW'!H76*Control!$C$10</f>
        <v>1000</v>
      </c>
      <c r="I76" s="12">
        <f>'Grid 1MW'!I76*Control!$C$10</f>
        <v>1000</v>
      </c>
      <c r="J76" s="12">
        <f>'Grid 1MW'!J76*Control!$C$10</f>
        <v>1000</v>
      </c>
      <c r="K76" s="12">
        <f>'Grid 1MW'!K76*Control!$C$10</f>
        <v>1000</v>
      </c>
      <c r="L76" s="12">
        <f>'Grid 1MW'!L76*Control!$C$10</f>
        <v>1000</v>
      </c>
      <c r="M76" s="12">
        <f>'Grid 1MW'!M76*Control!$C$10</f>
        <v>1000</v>
      </c>
      <c r="N76" s="12">
        <f>'Grid 1MW'!N76*Control!$C$10</f>
        <v>1000</v>
      </c>
      <c r="O76" s="12">
        <f>'Grid 1MW'!O76*Control!$C$10</f>
        <v>1000</v>
      </c>
      <c r="P76" s="12">
        <f>'Grid 1MW'!P76*Control!$C$10</f>
        <v>1000</v>
      </c>
      <c r="Q76" s="12">
        <f>'Grid 1MW'!Q76*Control!$C$10</f>
        <v>1000</v>
      </c>
      <c r="R76" s="12">
        <f>'Grid 1MW'!R76*Control!$C$10</f>
        <v>1000</v>
      </c>
      <c r="S76" s="12">
        <f>'Grid 1MW'!S76*Control!$C$10</f>
        <v>1000</v>
      </c>
      <c r="T76" s="12">
        <f>'Grid 1MW'!T76*Control!$C$10</f>
        <v>1000</v>
      </c>
      <c r="U76" s="12">
        <f>'Grid 1MW'!U76*Control!$C$10</f>
        <v>1000</v>
      </c>
      <c r="V76" s="12">
        <f>'Grid 1MW'!V76*Control!$C$10</f>
        <v>1000</v>
      </c>
      <c r="W76" s="12">
        <f>'Grid 1MW'!W76*Control!$C$10</f>
        <v>1000</v>
      </c>
      <c r="X76" s="12">
        <f>'Grid 1MW'!X76*Control!$C$10</f>
        <v>1000</v>
      </c>
      <c r="Y76" s="12">
        <f>'Grid 1MW'!Y76*Control!$C$10</f>
        <v>1000</v>
      </c>
      <c r="Z76" s="12">
        <f>'Grid 1MW'!Z76*Control!$C$10</f>
        <v>1000</v>
      </c>
      <c r="AB76" s="7">
        <f t="shared" si="1"/>
        <v>24000</v>
      </c>
    </row>
    <row r="77" spans="2:28" x14ac:dyDescent="0.2">
      <c r="B77" s="6">
        <v>44271</v>
      </c>
      <c r="C77" s="12">
        <f>'Grid 1MW'!C77*Control!$C$10</f>
        <v>1000</v>
      </c>
      <c r="D77" s="12">
        <f>'Grid 1MW'!D77*Control!$C$10</f>
        <v>1000</v>
      </c>
      <c r="E77" s="12">
        <f>'Grid 1MW'!E77*Control!$C$10</f>
        <v>1000</v>
      </c>
      <c r="F77" s="12">
        <f>'Grid 1MW'!F77*Control!$C$10</f>
        <v>1000</v>
      </c>
      <c r="G77" s="12">
        <f>'Grid 1MW'!G77*Control!$C$10</f>
        <v>1000</v>
      </c>
      <c r="H77" s="12">
        <f>'Grid 1MW'!H77*Control!$C$10</f>
        <v>1000</v>
      </c>
      <c r="I77" s="12">
        <f>'Grid 1MW'!I77*Control!$C$10</f>
        <v>1000</v>
      </c>
      <c r="J77" s="12">
        <f>'Grid 1MW'!J77*Control!$C$10</f>
        <v>1000</v>
      </c>
      <c r="K77" s="12">
        <f>'Grid 1MW'!K77*Control!$C$10</f>
        <v>1000</v>
      </c>
      <c r="L77" s="12">
        <f>'Grid 1MW'!L77*Control!$C$10</f>
        <v>1000</v>
      </c>
      <c r="M77" s="12">
        <f>'Grid 1MW'!M77*Control!$C$10</f>
        <v>1000</v>
      </c>
      <c r="N77" s="12">
        <f>'Grid 1MW'!N77*Control!$C$10</f>
        <v>1000</v>
      </c>
      <c r="O77" s="12">
        <f>'Grid 1MW'!O77*Control!$C$10</f>
        <v>1000</v>
      </c>
      <c r="P77" s="12">
        <f>'Grid 1MW'!P77*Control!$C$10</f>
        <v>1000</v>
      </c>
      <c r="Q77" s="12">
        <f>'Grid 1MW'!Q77*Control!$C$10</f>
        <v>1000</v>
      </c>
      <c r="R77" s="12">
        <f>'Grid 1MW'!R77*Control!$C$10</f>
        <v>1000</v>
      </c>
      <c r="S77" s="12">
        <f>'Grid 1MW'!S77*Control!$C$10</f>
        <v>1000</v>
      </c>
      <c r="T77" s="12">
        <f>'Grid 1MW'!T77*Control!$C$10</f>
        <v>1000</v>
      </c>
      <c r="U77" s="12">
        <f>'Grid 1MW'!U77*Control!$C$10</f>
        <v>1000</v>
      </c>
      <c r="V77" s="12">
        <f>'Grid 1MW'!V77*Control!$C$10</f>
        <v>1000</v>
      </c>
      <c r="W77" s="12">
        <f>'Grid 1MW'!W77*Control!$C$10</f>
        <v>1000</v>
      </c>
      <c r="X77" s="12">
        <f>'Grid 1MW'!X77*Control!$C$10</f>
        <v>1000</v>
      </c>
      <c r="Y77" s="12">
        <f>'Grid 1MW'!Y77*Control!$C$10</f>
        <v>1000</v>
      </c>
      <c r="Z77" s="12">
        <f>'Grid 1MW'!Z77*Control!$C$10</f>
        <v>1000</v>
      </c>
      <c r="AB77" s="7">
        <f t="shared" si="1"/>
        <v>24000</v>
      </c>
    </row>
    <row r="78" spans="2:28" x14ac:dyDescent="0.2">
      <c r="B78" s="6">
        <v>44272</v>
      </c>
      <c r="C78" s="12">
        <f>'Grid 1MW'!C78*Control!$C$10</f>
        <v>1000</v>
      </c>
      <c r="D78" s="12">
        <f>'Grid 1MW'!D78*Control!$C$10</f>
        <v>1000</v>
      </c>
      <c r="E78" s="12">
        <f>'Grid 1MW'!E78*Control!$C$10</f>
        <v>1000</v>
      </c>
      <c r="F78" s="12">
        <f>'Grid 1MW'!F78*Control!$C$10</f>
        <v>1000</v>
      </c>
      <c r="G78" s="12">
        <f>'Grid 1MW'!G78*Control!$C$10</f>
        <v>1000</v>
      </c>
      <c r="H78" s="12">
        <f>'Grid 1MW'!H78*Control!$C$10</f>
        <v>1000</v>
      </c>
      <c r="I78" s="12">
        <f>'Grid 1MW'!I78*Control!$C$10</f>
        <v>1000</v>
      </c>
      <c r="J78" s="12">
        <f>'Grid 1MW'!J78*Control!$C$10</f>
        <v>1000</v>
      </c>
      <c r="K78" s="12">
        <f>'Grid 1MW'!K78*Control!$C$10</f>
        <v>1000</v>
      </c>
      <c r="L78" s="12">
        <f>'Grid 1MW'!L78*Control!$C$10</f>
        <v>1000</v>
      </c>
      <c r="M78" s="12">
        <f>'Grid 1MW'!M78*Control!$C$10</f>
        <v>1000</v>
      </c>
      <c r="N78" s="12">
        <f>'Grid 1MW'!N78*Control!$C$10</f>
        <v>1000</v>
      </c>
      <c r="O78" s="12">
        <f>'Grid 1MW'!O78*Control!$C$10</f>
        <v>1000</v>
      </c>
      <c r="P78" s="12">
        <f>'Grid 1MW'!P78*Control!$C$10</f>
        <v>1000</v>
      </c>
      <c r="Q78" s="12">
        <f>'Grid 1MW'!Q78*Control!$C$10</f>
        <v>1000</v>
      </c>
      <c r="R78" s="12">
        <f>'Grid 1MW'!R78*Control!$C$10</f>
        <v>1000</v>
      </c>
      <c r="S78" s="12">
        <f>'Grid 1MW'!S78*Control!$C$10</f>
        <v>1000</v>
      </c>
      <c r="T78" s="12">
        <f>'Grid 1MW'!T78*Control!$C$10</f>
        <v>1000</v>
      </c>
      <c r="U78" s="12">
        <f>'Grid 1MW'!U78*Control!$C$10</f>
        <v>1000</v>
      </c>
      <c r="V78" s="12">
        <f>'Grid 1MW'!V78*Control!$C$10</f>
        <v>1000</v>
      </c>
      <c r="W78" s="12">
        <f>'Grid 1MW'!W78*Control!$C$10</f>
        <v>1000</v>
      </c>
      <c r="X78" s="12">
        <f>'Grid 1MW'!X78*Control!$C$10</f>
        <v>1000</v>
      </c>
      <c r="Y78" s="12">
        <f>'Grid 1MW'!Y78*Control!$C$10</f>
        <v>1000</v>
      </c>
      <c r="Z78" s="12">
        <f>'Grid 1MW'!Z78*Control!$C$10</f>
        <v>1000</v>
      </c>
      <c r="AB78" s="7">
        <f t="shared" si="1"/>
        <v>24000</v>
      </c>
    </row>
    <row r="79" spans="2:28" x14ac:dyDescent="0.2">
      <c r="B79" s="6">
        <v>44273</v>
      </c>
      <c r="C79" s="12">
        <f>'Grid 1MW'!C79*Control!$C$10</f>
        <v>1000</v>
      </c>
      <c r="D79" s="12">
        <f>'Grid 1MW'!D79*Control!$C$10</f>
        <v>1000</v>
      </c>
      <c r="E79" s="12">
        <f>'Grid 1MW'!E79*Control!$C$10</f>
        <v>1000</v>
      </c>
      <c r="F79" s="12">
        <f>'Grid 1MW'!F79*Control!$C$10</f>
        <v>1000</v>
      </c>
      <c r="G79" s="12">
        <f>'Grid 1MW'!G79*Control!$C$10</f>
        <v>1000</v>
      </c>
      <c r="H79" s="12">
        <f>'Grid 1MW'!H79*Control!$C$10</f>
        <v>1000</v>
      </c>
      <c r="I79" s="12">
        <f>'Grid 1MW'!I79*Control!$C$10</f>
        <v>1000</v>
      </c>
      <c r="J79" s="12">
        <f>'Grid 1MW'!J79*Control!$C$10</f>
        <v>1000</v>
      </c>
      <c r="K79" s="12">
        <f>'Grid 1MW'!K79*Control!$C$10</f>
        <v>1000</v>
      </c>
      <c r="L79" s="12">
        <f>'Grid 1MW'!L79*Control!$C$10</f>
        <v>1000</v>
      </c>
      <c r="M79" s="12">
        <f>'Grid 1MW'!M79*Control!$C$10</f>
        <v>1000</v>
      </c>
      <c r="N79" s="12">
        <f>'Grid 1MW'!N79*Control!$C$10</f>
        <v>1000</v>
      </c>
      <c r="O79" s="12">
        <f>'Grid 1MW'!O79*Control!$C$10</f>
        <v>1000</v>
      </c>
      <c r="P79" s="12">
        <f>'Grid 1MW'!P79*Control!$C$10</f>
        <v>1000</v>
      </c>
      <c r="Q79" s="12">
        <f>'Grid 1MW'!Q79*Control!$C$10</f>
        <v>1000</v>
      </c>
      <c r="R79" s="12">
        <f>'Grid 1MW'!R79*Control!$C$10</f>
        <v>1000</v>
      </c>
      <c r="S79" s="12">
        <f>'Grid 1MW'!S79*Control!$C$10</f>
        <v>1000</v>
      </c>
      <c r="T79" s="12">
        <f>'Grid 1MW'!T79*Control!$C$10</f>
        <v>1000</v>
      </c>
      <c r="U79" s="12">
        <f>'Grid 1MW'!U79*Control!$C$10</f>
        <v>1000</v>
      </c>
      <c r="V79" s="12">
        <f>'Grid 1MW'!V79*Control!$C$10</f>
        <v>1000</v>
      </c>
      <c r="W79" s="12">
        <f>'Grid 1MW'!W79*Control!$C$10</f>
        <v>1000</v>
      </c>
      <c r="X79" s="12">
        <f>'Grid 1MW'!X79*Control!$C$10</f>
        <v>1000</v>
      </c>
      <c r="Y79" s="12">
        <f>'Grid 1MW'!Y79*Control!$C$10</f>
        <v>1000</v>
      </c>
      <c r="Z79" s="12">
        <f>'Grid 1MW'!Z79*Control!$C$10</f>
        <v>1000</v>
      </c>
      <c r="AB79" s="7">
        <f t="shared" si="1"/>
        <v>24000</v>
      </c>
    </row>
    <row r="80" spans="2:28" x14ac:dyDescent="0.2">
      <c r="B80" s="6">
        <v>44274</v>
      </c>
      <c r="C80" s="12">
        <f>'Grid 1MW'!C80*Control!$C$10</f>
        <v>1000</v>
      </c>
      <c r="D80" s="12">
        <f>'Grid 1MW'!D80*Control!$C$10</f>
        <v>1000</v>
      </c>
      <c r="E80" s="12">
        <f>'Grid 1MW'!E80*Control!$C$10</f>
        <v>1000</v>
      </c>
      <c r="F80" s="12">
        <f>'Grid 1MW'!F80*Control!$C$10</f>
        <v>1000</v>
      </c>
      <c r="G80" s="12">
        <f>'Grid 1MW'!G80*Control!$C$10</f>
        <v>1000</v>
      </c>
      <c r="H80" s="12">
        <f>'Grid 1MW'!H80*Control!$C$10</f>
        <v>1000</v>
      </c>
      <c r="I80" s="12">
        <f>'Grid 1MW'!I80*Control!$C$10</f>
        <v>1000</v>
      </c>
      <c r="J80" s="12">
        <f>'Grid 1MW'!J80*Control!$C$10</f>
        <v>1000</v>
      </c>
      <c r="K80" s="12">
        <f>'Grid 1MW'!K80*Control!$C$10</f>
        <v>1000</v>
      </c>
      <c r="L80" s="12">
        <f>'Grid 1MW'!L80*Control!$C$10</f>
        <v>1000</v>
      </c>
      <c r="M80" s="12">
        <f>'Grid 1MW'!M80*Control!$C$10</f>
        <v>1000</v>
      </c>
      <c r="N80" s="12">
        <f>'Grid 1MW'!N80*Control!$C$10</f>
        <v>1000</v>
      </c>
      <c r="O80" s="12">
        <f>'Grid 1MW'!O80*Control!$C$10</f>
        <v>1000</v>
      </c>
      <c r="P80" s="12">
        <f>'Grid 1MW'!P80*Control!$C$10</f>
        <v>1000</v>
      </c>
      <c r="Q80" s="12">
        <f>'Grid 1MW'!Q80*Control!$C$10</f>
        <v>1000</v>
      </c>
      <c r="R80" s="12">
        <f>'Grid 1MW'!R80*Control!$C$10</f>
        <v>1000</v>
      </c>
      <c r="S80" s="12">
        <f>'Grid 1MW'!S80*Control!$C$10</f>
        <v>1000</v>
      </c>
      <c r="T80" s="12">
        <f>'Grid 1MW'!T80*Control!$C$10</f>
        <v>1000</v>
      </c>
      <c r="U80" s="12">
        <f>'Grid 1MW'!U80*Control!$C$10</f>
        <v>1000</v>
      </c>
      <c r="V80" s="12">
        <f>'Grid 1MW'!V80*Control!$C$10</f>
        <v>1000</v>
      </c>
      <c r="W80" s="12">
        <f>'Grid 1MW'!W80*Control!$C$10</f>
        <v>1000</v>
      </c>
      <c r="X80" s="12">
        <f>'Grid 1MW'!X80*Control!$C$10</f>
        <v>1000</v>
      </c>
      <c r="Y80" s="12">
        <f>'Grid 1MW'!Y80*Control!$C$10</f>
        <v>1000</v>
      </c>
      <c r="Z80" s="12">
        <f>'Grid 1MW'!Z80*Control!$C$10</f>
        <v>1000</v>
      </c>
      <c r="AB80" s="7">
        <f t="shared" si="1"/>
        <v>24000</v>
      </c>
    </row>
    <row r="81" spans="2:28" x14ac:dyDescent="0.2">
      <c r="B81" s="6">
        <v>44275</v>
      </c>
      <c r="C81" s="12">
        <f>'Grid 1MW'!C81*Control!$C$10</f>
        <v>1000</v>
      </c>
      <c r="D81" s="12">
        <f>'Grid 1MW'!D81*Control!$C$10</f>
        <v>1000</v>
      </c>
      <c r="E81" s="12">
        <f>'Grid 1MW'!E81*Control!$C$10</f>
        <v>1000</v>
      </c>
      <c r="F81" s="12">
        <f>'Grid 1MW'!F81*Control!$C$10</f>
        <v>1000</v>
      </c>
      <c r="G81" s="12">
        <f>'Grid 1MW'!G81*Control!$C$10</f>
        <v>1000</v>
      </c>
      <c r="H81" s="12">
        <f>'Grid 1MW'!H81*Control!$C$10</f>
        <v>1000</v>
      </c>
      <c r="I81" s="12">
        <f>'Grid 1MW'!I81*Control!$C$10</f>
        <v>1000</v>
      </c>
      <c r="J81" s="12">
        <f>'Grid 1MW'!J81*Control!$C$10</f>
        <v>1000</v>
      </c>
      <c r="K81" s="12">
        <f>'Grid 1MW'!K81*Control!$C$10</f>
        <v>1000</v>
      </c>
      <c r="L81" s="12">
        <f>'Grid 1MW'!L81*Control!$C$10</f>
        <v>1000</v>
      </c>
      <c r="M81" s="12">
        <f>'Grid 1MW'!M81*Control!$C$10</f>
        <v>1000</v>
      </c>
      <c r="N81" s="12">
        <f>'Grid 1MW'!N81*Control!$C$10</f>
        <v>1000</v>
      </c>
      <c r="O81" s="12">
        <f>'Grid 1MW'!O81*Control!$C$10</f>
        <v>1000</v>
      </c>
      <c r="P81" s="12">
        <f>'Grid 1MW'!P81*Control!$C$10</f>
        <v>1000</v>
      </c>
      <c r="Q81" s="12">
        <f>'Grid 1MW'!Q81*Control!$C$10</f>
        <v>1000</v>
      </c>
      <c r="R81" s="12">
        <f>'Grid 1MW'!R81*Control!$C$10</f>
        <v>1000</v>
      </c>
      <c r="S81" s="12">
        <f>'Grid 1MW'!S81*Control!$C$10</f>
        <v>1000</v>
      </c>
      <c r="T81" s="12">
        <f>'Grid 1MW'!T81*Control!$C$10</f>
        <v>1000</v>
      </c>
      <c r="U81" s="12">
        <f>'Grid 1MW'!U81*Control!$C$10</f>
        <v>1000</v>
      </c>
      <c r="V81" s="12">
        <f>'Grid 1MW'!V81*Control!$C$10</f>
        <v>1000</v>
      </c>
      <c r="W81" s="12">
        <f>'Grid 1MW'!W81*Control!$C$10</f>
        <v>1000</v>
      </c>
      <c r="X81" s="12">
        <f>'Grid 1MW'!X81*Control!$C$10</f>
        <v>1000</v>
      </c>
      <c r="Y81" s="12">
        <f>'Grid 1MW'!Y81*Control!$C$10</f>
        <v>1000</v>
      </c>
      <c r="Z81" s="12">
        <f>'Grid 1MW'!Z81*Control!$C$10</f>
        <v>1000</v>
      </c>
      <c r="AB81" s="7">
        <f t="shared" si="1"/>
        <v>24000</v>
      </c>
    </row>
    <row r="82" spans="2:28" x14ac:dyDescent="0.2">
      <c r="B82" s="6">
        <v>44276</v>
      </c>
      <c r="C82" s="12">
        <f>'Grid 1MW'!C82*Control!$C$10</f>
        <v>1000</v>
      </c>
      <c r="D82" s="12">
        <f>'Grid 1MW'!D82*Control!$C$10</f>
        <v>1000</v>
      </c>
      <c r="E82" s="12">
        <f>'Grid 1MW'!E82*Control!$C$10</f>
        <v>1000</v>
      </c>
      <c r="F82" s="12">
        <f>'Grid 1MW'!F82*Control!$C$10</f>
        <v>1000</v>
      </c>
      <c r="G82" s="12">
        <f>'Grid 1MW'!G82*Control!$C$10</f>
        <v>1000</v>
      </c>
      <c r="H82" s="12">
        <f>'Grid 1MW'!H82*Control!$C$10</f>
        <v>1000</v>
      </c>
      <c r="I82" s="12">
        <f>'Grid 1MW'!I82*Control!$C$10</f>
        <v>1000</v>
      </c>
      <c r="J82" s="12">
        <f>'Grid 1MW'!J82*Control!$C$10</f>
        <v>1000</v>
      </c>
      <c r="K82" s="12">
        <f>'Grid 1MW'!K82*Control!$C$10</f>
        <v>1000</v>
      </c>
      <c r="L82" s="12">
        <f>'Grid 1MW'!L82*Control!$C$10</f>
        <v>1000</v>
      </c>
      <c r="M82" s="12">
        <f>'Grid 1MW'!M82*Control!$C$10</f>
        <v>1000</v>
      </c>
      <c r="N82" s="12">
        <f>'Grid 1MW'!N82*Control!$C$10</f>
        <v>1000</v>
      </c>
      <c r="O82" s="12">
        <f>'Grid 1MW'!O82*Control!$C$10</f>
        <v>1000</v>
      </c>
      <c r="P82" s="12">
        <f>'Grid 1MW'!P82*Control!$C$10</f>
        <v>1000</v>
      </c>
      <c r="Q82" s="12">
        <f>'Grid 1MW'!Q82*Control!$C$10</f>
        <v>1000</v>
      </c>
      <c r="R82" s="12">
        <f>'Grid 1MW'!R82*Control!$C$10</f>
        <v>1000</v>
      </c>
      <c r="S82" s="12">
        <f>'Grid 1MW'!S82*Control!$C$10</f>
        <v>1000</v>
      </c>
      <c r="T82" s="12">
        <f>'Grid 1MW'!T82*Control!$C$10</f>
        <v>1000</v>
      </c>
      <c r="U82" s="12">
        <f>'Grid 1MW'!U82*Control!$C$10</f>
        <v>1000</v>
      </c>
      <c r="V82" s="12">
        <f>'Grid 1MW'!V82*Control!$C$10</f>
        <v>1000</v>
      </c>
      <c r="W82" s="12">
        <f>'Grid 1MW'!W82*Control!$C$10</f>
        <v>1000</v>
      </c>
      <c r="X82" s="12">
        <f>'Grid 1MW'!X82*Control!$C$10</f>
        <v>1000</v>
      </c>
      <c r="Y82" s="12">
        <f>'Grid 1MW'!Y82*Control!$C$10</f>
        <v>1000</v>
      </c>
      <c r="Z82" s="12">
        <f>'Grid 1MW'!Z82*Control!$C$10</f>
        <v>1000</v>
      </c>
      <c r="AB82" s="7">
        <f t="shared" si="1"/>
        <v>24000</v>
      </c>
    </row>
    <row r="83" spans="2:28" x14ac:dyDescent="0.2">
      <c r="B83" s="6">
        <v>44277</v>
      </c>
      <c r="C83" s="12">
        <f>'Grid 1MW'!C83*Control!$C$10</f>
        <v>1000</v>
      </c>
      <c r="D83" s="12">
        <f>'Grid 1MW'!D83*Control!$C$10</f>
        <v>1000</v>
      </c>
      <c r="E83" s="12">
        <f>'Grid 1MW'!E83*Control!$C$10</f>
        <v>1000</v>
      </c>
      <c r="F83" s="12">
        <f>'Grid 1MW'!F83*Control!$C$10</f>
        <v>1000</v>
      </c>
      <c r="G83" s="12">
        <f>'Grid 1MW'!G83*Control!$C$10</f>
        <v>1000</v>
      </c>
      <c r="H83" s="12">
        <f>'Grid 1MW'!H83*Control!$C$10</f>
        <v>1000</v>
      </c>
      <c r="I83" s="12">
        <f>'Grid 1MW'!I83*Control!$C$10</f>
        <v>1000</v>
      </c>
      <c r="J83" s="12">
        <f>'Grid 1MW'!J83*Control!$C$10</f>
        <v>1000</v>
      </c>
      <c r="K83" s="12">
        <f>'Grid 1MW'!K83*Control!$C$10</f>
        <v>1000</v>
      </c>
      <c r="L83" s="12">
        <f>'Grid 1MW'!L83*Control!$C$10</f>
        <v>1000</v>
      </c>
      <c r="M83" s="12">
        <f>'Grid 1MW'!M83*Control!$C$10</f>
        <v>1000</v>
      </c>
      <c r="N83" s="12">
        <f>'Grid 1MW'!N83*Control!$C$10</f>
        <v>1000</v>
      </c>
      <c r="O83" s="12">
        <f>'Grid 1MW'!O83*Control!$C$10</f>
        <v>1000</v>
      </c>
      <c r="P83" s="12">
        <f>'Grid 1MW'!P83*Control!$C$10</f>
        <v>1000</v>
      </c>
      <c r="Q83" s="12">
        <f>'Grid 1MW'!Q83*Control!$C$10</f>
        <v>1000</v>
      </c>
      <c r="R83" s="12">
        <f>'Grid 1MW'!R83*Control!$C$10</f>
        <v>1000</v>
      </c>
      <c r="S83" s="12">
        <f>'Grid 1MW'!S83*Control!$C$10</f>
        <v>1000</v>
      </c>
      <c r="T83" s="12">
        <f>'Grid 1MW'!T83*Control!$C$10</f>
        <v>1000</v>
      </c>
      <c r="U83" s="12">
        <f>'Grid 1MW'!U83*Control!$C$10</f>
        <v>1000</v>
      </c>
      <c r="V83" s="12">
        <f>'Grid 1MW'!V83*Control!$C$10</f>
        <v>1000</v>
      </c>
      <c r="W83" s="12">
        <f>'Grid 1MW'!W83*Control!$C$10</f>
        <v>1000</v>
      </c>
      <c r="X83" s="12">
        <f>'Grid 1MW'!X83*Control!$C$10</f>
        <v>1000</v>
      </c>
      <c r="Y83" s="12">
        <f>'Grid 1MW'!Y83*Control!$C$10</f>
        <v>1000</v>
      </c>
      <c r="Z83" s="12">
        <f>'Grid 1MW'!Z83*Control!$C$10</f>
        <v>1000</v>
      </c>
      <c r="AB83" s="7">
        <f t="shared" si="1"/>
        <v>24000</v>
      </c>
    </row>
    <row r="84" spans="2:28" x14ac:dyDescent="0.2">
      <c r="B84" s="6">
        <v>44278</v>
      </c>
      <c r="C84" s="12">
        <f>'Grid 1MW'!C84*Control!$C$10</f>
        <v>1000</v>
      </c>
      <c r="D84" s="12">
        <f>'Grid 1MW'!D84*Control!$C$10</f>
        <v>1000</v>
      </c>
      <c r="E84" s="12">
        <f>'Grid 1MW'!E84*Control!$C$10</f>
        <v>1000</v>
      </c>
      <c r="F84" s="12">
        <f>'Grid 1MW'!F84*Control!$C$10</f>
        <v>1000</v>
      </c>
      <c r="G84" s="12">
        <f>'Grid 1MW'!G84*Control!$C$10</f>
        <v>1000</v>
      </c>
      <c r="H84" s="12">
        <f>'Grid 1MW'!H84*Control!$C$10</f>
        <v>1000</v>
      </c>
      <c r="I84" s="12">
        <f>'Grid 1MW'!I84*Control!$C$10</f>
        <v>1000</v>
      </c>
      <c r="J84" s="12">
        <f>'Grid 1MW'!J84*Control!$C$10</f>
        <v>1000</v>
      </c>
      <c r="K84" s="12">
        <f>'Grid 1MW'!K84*Control!$C$10</f>
        <v>1000</v>
      </c>
      <c r="L84" s="12">
        <f>'Grid 1MW'!L84*Control!$C$10</f>
        <v>1000</v>
      </c>
      <c r="M84" s="12">
        <f>'Grid 1MW'!M84*Control!$C$10</f>
        <v>1000</v>
      </c>
      <c r="N84" s="12">
        <f>'Grid 1MW'!N84*Control!$C$10</f>
        <v>1000</v>
      </c>
      <c r="O84" s="12">
        <f>'Grid 1MW'!O84*Control!$C$10</f>
        <v>1000</v>
      </c>
      <c r="P84" s="12">
        <f>'Grid 1MW'!P84*Control!$C$10</f>
        <v>1000</v>
      </c>
      <c r="Q84" s="12">
        <f>'Grid 1MW'!Q84*Control!$C$10</f>
        <v>1000</v>
      </c>
      <c r="R84" s="12">
        <f>'Grid 1MW'!R84*Control!$C$10</f>
        <v>1000</v>
      </c>
      <c r="S84" s="12">
        <f>'Grid 1MW'!S84*Control!$C$10</f>
        <v>1000</v>
      </c>
      <c r="T84" s="12">
        <f>'Grid 1MW'!T84*Control!$C$10</f>
        <v>1000</v>
      </c>
      <c r="U84" s="12">
        <f>'Grid 1MW'!U84*Control!$C$10</f>
        <v>1000</v>
      </c>
      <c r="V84" s="12">
        <f>'Grid 1MW'!V84*Control!$C$10</f>
        <v>1000</v>
      </c>
      <c r="W84" s="12">
        <f>'Grid 1MW'!W84*Control!$C$10</f>
        <v>1000</v>
      </c>
      <c r="X84" s="12">
        <f>'Grid 1MW'!X84*Control!$C$10</f>
        <v>1000</v>
      </c>
      <c r="Y84" s="12">
        <f>'Grid 1MW'!Y84*Control!$C$10</f>
        <v>1000</v>
      </c>
      <c r="Z84" s="12">
        <f>'Grid 1MW'!Z84*Control!$C$10</f>
        <v>1000</v>
      </c>
      <c r="AB84" s="7">
        <f t="shared" si="1"/>
        <v>24000</v>
      </c>
    </row>
    <row r="85" spans="2:28" x14ac:dyDescent="0.2">
      <c r="B85" s="6">
        <v>44279</v>
      </c>
      <c r="C85" s="12">
        <f>'Grid 1MW'!C85*Control!$C$10</f>
        <v>1000</v>
      </c>
      <c r="D85" s="12">
        <f>'Grid 1MW'!D85*Control!$C$10</f>
        <v>1000</v>
      </c>
      <c r="E85" s="12">
        <f>'Grid 1MW'!E85*Control!$C$10</f>
        <v>1000</v>
      </c>
      <c r="F85" s="12">
        <f>'Grid 1MW'!F85*Control!$C$10</f>
        <v>1000</v>
      </c>
      <c r="G85" s="12">
        <f>'Grid 1MW'!G85*Control!$C$10</f>
        <v>1000</v>
      </c>
      <c r="H85" s="12">
        <f>'Grid 1MW'!H85*Control!$C$10</f>
        <v>1000</v>
      </c>
      <c r="I85" s="12">
        <f>'Grid 1MW'!I85*Control!$C$10</f>
        <v>1000</v>
      </c>
      <c r="J85" s="12">
        <f>'Grid 1MW'!J85*Control!$C$10</f>
        <v>1000</v>
      </c>
      <c r="K85" s="12">
        <f>'Grid 1MW'!K85*Control!$C$10</f>
        <v>1000</v>
      </c>
      <c r="L85" s="12">
        <f>'Grid 1MW'!L85*Control!$C$10</f>
        <v>1000</v>
      </c>
      <c r="M85" s="12">
        <f>'Grid 1MW'!M85*Control!$C$10</f>
        <v>1000</v>
      </c>
      <c r="N85" s="12">
        <f>'Grid 1MW'!N85*Control!$C$10</f>
        <v>1000</v>
      </c>
      <c r="O85" s="12">
        <f>'Grid 1MW'!O85*Control!$C$10</f>
        <v>1000</v>
      </c>
      <c r="P85" s="12">
        <f>'Grid 1MW'!P85*Control!$C$10</f>
        <v>1000</v>
      </c>
      <c r="Q85" s="12">
        <f>'Grid 1MW'!Q85*Control!$C$10</f>
        <v>1000</v>
      </c>
      <c r="R85" s="12">
        <f>'Grid 1MW'!R85*Control!$C$10</f>
        <v>1000</v>
      </c>
      <c r="S85" s="12">
        <f>'Grid 1MW'!S85*Control!$C$10</f>
        <v>1000</v>
      </c>
      <c r="T85" s="12">
        <f>'Grid 1MW'!T85*Control!$C$10</f>
        <v>1000</v>
      </c>
      <c r="U85" s="12">
        <f>'Grid 1MW'!U85*Control!$C$10</f>
        <v>1000</v>
      </c>
      <c r="V85" s="12">
        <f>'Grid 1MW'!V85*Control!$C$10</f>
        <v>1000</v>
      </c>
      <c r="W85" s="12">
        <f>'Grid 1MW'!W85*Control!$C$10</f>
        <v>1000</v>
      </c>
      <c r="X85" s="12">
        <f>'Grid 1MW'!X85*Control!$C$10</f>
        <v>1000</v>
      </c>
      <c r="Y85" s="12">
        <f>'Grid 1MW'!Y85*Control!$C$10</f>
        <v>1000</v>
      </c>
      <c r="Z85" s="12">
        <f>'Grid 1MW'!Z85*Control!$C$10</f>
        <v>1000</v>
      </c>
      <c r="AB85" s="7">
        <f t="shared" si="1"/>
        <v>24000</v>
      </c>
    </row>
    <row r="86" spans="2:28" x14ac:dyDescent="0.2">
      <c r="B86" s="6">
        <v>44280</v>
      </c>
      <c r="C86" s="12">
        <f>'Grid 1MW'!C86*Control!$C$10</f>
        <v>1000</v>
      </c>
      <c r="D86" s="12">
        <f>'Grid 1MW'!D86*Control!$C$10</f>
        <v>1000</v>
      </c>
      <c r="E86" s="12">
        <f>'Grid 1MW'!E86*Control!$C$10</f>
        <v>1000</v>
      </c>
      <c r="F86" s="12">
        <f>'Grid 1MW'!F86*Control!$C$10</f>
        <v>1000</v>
      </c>
      <c r="G86" s="12">
        <f>'Grid 1MW'!G86*Control!$C$10</f>
        <v>1000</v>
      </c>
      <c r="H86" s="12">
        <f>'Grid 1MW'!H86*Control!$C$10</f>
        <v>1000</v>
      </c>
      <c r="I86" s="12">
        <f>'Grid 1MW'!I86*Control!$C$10</f>
        <v>1000</v>
      </c>
      <c r="J86" s="12">
        <f>'Grid 1MW'!J86*Control!$C$10</f>
        <v>1000</v>
      </c>
      <c r="K86" s="12">
        <f>'Grid 1MW'!K86*Control!$C$10</f>
        <v>1000</v>
      </c>
      <c r="L86" s="12">
        <f>'Grid 1MW'!L86*Control!$C$10</f>
        <v>1000</v>
      </c>
      <c r="M86" s="12">
        <f>'Grid 1MW'!M86*Control!$C$10</f>
        <v>1000</v>
      </c>
      <c r="N86" s="12">
        <f>'Grid 1MW'!N86*Control!$C$10</f>
        <v>1000</v>
      </c>
      <c r="O86" s="12">
        <f>'Grid 1MW'!O86*Control!$C$10</f>
        <v>1000</v>
      </c>
      <c r="P86" s="12">
        <f>'Grid 1MW'!P86*Control!$C$10</f>
        <v>1000</v>
      </c>
      <c r="Q86" s="12">
        <f>'Grid 1MW'!Q86*Control!$C$10</f>
        <v>1000</v>
      </c>
      <c r="R86" s="12">
        <f>'Grid 1MW'!R86*Control!$C$10</f>
        <v>1000</v>
      </c>
      <c r="S86" s="12">
        <f>'Grid 1MW'!S86*Control!$C$10</f>
        <v>1000</v>
      </c>
      <c r="T86" s="12">
        <f>'Grid 1MW'!T86*Control!$C$10</f>
        <v>1000</v>
      </c>
      <c r="U86" s="12">
        <f>'Grid 1MW'!U86*Control!$C$10</f>
        <v>1000</v>
      </c>
      <c r="V86" s="12">
        <f>'Grid 1MW'!V86*Control!$C$10</f>
        <v>1000</v>
      </c>
      <c r="W86" s="12">
        <f>'Grid 1MW'!W86*Control!$C$10</f>
        <v>1000</v>
      </c>
      <c r="X86" s="12">
        <f>'Grid 1MW'!X86*Control!$C$10</f>
        <v>1000</v>
      </c>
      <c r="Y86" s="12">
        <f>'Grid 1MW'!Y86*Control!$C$10</f>
        <v>1000</v>
      </c>
      <c r="Z86" s="12">
        <f>'Grid 1MW'!Z86*Control!$C$10</f>
        <v>1000</v>
      </c>
      <c r="AB86" s="7">
        <f t="shared" si="1"/>
        <v>24000</v>
      </c>
    </row>
    <row r="87" spans="2:28" x14ac:dyDescent="0.2">
      <c r="B87" s="6">
        <v>44281</v>
      </c>
      <c r="C87" s="12">
        <f>'Grid 1MW'!C87*Control!$C$10</f>
        <v>1000</v>
      </c>
      <c r="D87" s="12">
        <f>'Grid 1MW'!D87*Control!$C$10</f>
        <v>1000</v>
      </c>
      <c r="E87" s="12">
        <f>'Grid 1MW'!E87*Control!$C$10</f>
        <v>1000</v>
      </c>
      <c r="F87" s="12">
        <f>'Grid 1MW'!F87*Control!$C$10</f>
        <v>1000</v>
      </c>
      <c r="G87" s="12">
        <f>'Grid 1MW'!G87*Control!$C$10</f>
        <v>1000</v>
      </c>
      <c r="H87" s="12">
        <f>'Grid 1MW'!H87*Control!$C$10</f>
        <v>1000</v>
      </c>
      <c r="I87" s="12">
        <f>'Grid 1MW'!I87*Control!$C$10</f>
        <v>1000</v>
      </c>
      <c r="J87" s="12">
        <f>'Grid 1MW'!J87*Control!$C$10</f>
        <v>1000</v>
      </c>
      <c r="K87" s="12">
        <f>'Grid 1MW'!K87*Control!$C$10</f>
        <v>1000</v>
      </c>
      <c r="L87" s="12">
        <f>'Grid 1MW'!L87*Control!$C$10</f>
        <v>1000</v>
      </c>
      <c r="M87" s="12">
        <f>'Grid 1MW'!M87*Control!$C$10</f>
        <v>1000</v>
      </c>
      <c r="N87" s="12">
        <f>'Grid 1MW'!N87*Control!$C$10</f>
        <v>1000</v>
      </c>
      <c r="O87" s="12">
        <f>'Grid 1MW'!O87*Control!$C$10</f>
        <v>1000</v>
      </c>
      <c r="P87" s="12">
        <f>'Grid 1MW'!P87*Control!$C$10</f>
        <v>1000</v>
      </c>
      <c r="Q87" s="12">
        <f>'Grid 1MW'!Q87*Control!$C$10</f>
        <v>1000</v>
      </c>
      <c r="R87" s="12">
        <f>'Grid 1MW'!R87*Control!$C$10</f>
        <v>1000</v>
      </c>
      <c r="S87" s="12">
        <f>'Grid 1MW'!S87*Control!$C$10</f>
        <v>1000</v>
      </c>
      <c r="T87" s="12">
        <f>'Grid 1MW'!T87*Control!$C$10</f>
        <v>1000</v>
      </c>
      <c r="U87" s="12">
        <f>'Grid 1MW'!U87*Control!$C$10</f>
        <v>1000</v>
      </c>
      <c r="V87" s="12">
        <f>'Grid 1MW'!V87*Control!$C$10</f>
        <v>1000</v>
      </c>
      <c r="W87" s="12">
        <f>'Grid 1MW'!W87*Control!$C$10</f>
        <v>1000</v>
      </c>
      <c r="X87" s="12">
        <f>'Grid 1MW'!X87*Control!$C$10</f>
        <v>1000</v>
      </c>
      <c r="Y87" s="12">
        <f>'Grid 1MW'!Y87*Control!$C$10</f>
        <v>1000</v>
      </c>
      <c r="Z87" s="12">
        <f>'Grid 1MW'!Z87*Control!$C$10</f>
        <v>1000</v>
      </c>
      <c r="AB87" s="7">
        <f t="shared" si="1"/>
        <v>24000</v>
      </c>
    </row>
    <row r="88" spans="2:28" x14ac:dyDescent="0.2">
      <c r="B88" s="6">
        <v>44282</v>
      </c>
      <c r="C88" s="12">
        <f>'Grid 1MW'!C88*Control!$C$10</f>
        <v>1000</v>
      </c>
      <c r="D88" s="12">
        <f>'Grid 1MW'!D88*Control!$C$10</f>
        <v>1000</v>
      </c>
      <c r="E88" s="12">
        <f>'Grid 1MW'!E88*Control!$C$10</f>
        <v>1000</v>
      </c>
      <c r="F88" s="12">
        <f>'Grid 1MW'!F88*Control!$C$10</f>
        <v>1000</v>
      </c>
      <c r="G88" s="12">
        <f>'Grid 1MW'!G88*Control!$C$10</f>
        <v>1000</v>
      </c>
      <c r="H88" s="12">
        <f>'Grid 1MW'!H88*Control!$C$10</f>
        <v>1000</v>
      </c>
      <c r="I88" s="12">
        <f>'Grid 1MW'!I88*Control!$C$10</f>
        <v>1000</v>
      </c>
      <c r="J88" s="12">
        <f>'Grid 1MW'!J88*Control!$C$10</f>
        <v>1000</v>
      </c>
      <c r="K88" s="12">
        <f>'Grid 1MW'!K88*Control!$C$10</f>
        <v>1000</v>
      </c>
      <c r="L88" s="12">
        <f>'Grid 1MW'!L88*Control!$C$10</f>
        <v>1000</v>
      </c>
      <c r="M88" s="12">
        <f>'Grid 1MW'!M88*Control!$C$10</f>
        <v>1000</v>
      </c>
      <c r="N88" s="12">
        <f>'Grid 1MW'!N88*Control!$C$10</f>
        <v>1000</v>
      </c>
      <c r="O88" s="12">
        <f>'Grid 1MW'!O88*Control!$C$10</f>
        <v>1000</v>
      </c>
      <c r="P88" s="12">
        <f>'Grid 1MW'!P88*Control!$C$10</f>
        <v>1000</v>
      </c>
      <c r="Q88" s="12">
        <f>'Grid 1MW'!Q88*Control!$C$10</f>
        <v>1000</v>
      </c>
      <c r="R88" s="12">
        <f>'Grid 1MW'!R88*Control!$C$10</f>
        <v>1000</v>
      </c>
      <c r="S88" s="12">
        <f>'Grid 1MW'!S88*Control!$C$10</f>
        <v>1000</v>
      </c>
      <c r="T88" s="12">
        <f>'Grid 1MW'!T88*Control!$C$10</f>
        <v>1000</v>
      </c>
      <c r="U88" s="12">
        <f>'Grid 1MW'!U88*Control!$C$10</f>
        <v>1000</v>
      </c>
      <c r="V88" s="12">
        <f>'Grid 1MW'!V88*Control!$C$10</f>
        <v>1000</v>
      </c>
      <c r="W88" s="12">
        <f>'Grid 1MW'!W88*Control!$C$10</f>
        <v>1000</v>
      </c>
      <c r="X88" s="12">
        <f>'Grid 1MW'!X88*Control!$C$10</f>
        <v>1000</v>
      </c>
      <c r="Y88" s="12">
        <f>'Grid 1MW'!Y88*Control!$C$10</f>
        <v>1000</v>
      </c>
      <c r="Z88" s="12">
        <f>'Grid 1MW'!Z88*Control!$C$10</f>
        <v>1000</v>
      </c>
      <c r="AB88" s="7">
        <f t="shared" si="1"/>
        <v>24000</v>
      </c>
    </row>
    <row r="89" spans="2:28" x14ac:dyDescent="0.2">
      <c r="B89" s="6">
        <v>44283</v>
      </c>
      <c r="C89" s="12">
        <f>'Grid 1MW'!C89*Control!$C$10</f>
        <v>1000</v>
      </c>
      <c r="D89" s="12">
        <f>'Grid 1MW'!D89*Control!$C$10</f>
        <v>1000</v>
      </c>
      <c r="E89" s="12">
        <f>'Grid 1MW'!E89*Control!$C$10</f>
        <v>1000</v>
      </c>
      <c r="F89" s="12">
        <f>'Grid 1MW'!F89*Control!$C$10</f>
        <v>1000</v>
      </c>
      <c r="G89" s="12">
        <f>'Grid 1MW'!G89*Control!$C$10</f>
        <v>1000</v>
      </c>
      <c r="H89" s="12">
        <f>'Grid 1MW'!H89*Control!$C$10</f>
        <v>1000</v>
      </c>
      <c r="I89" s="12">
        <f>'Grid 1MW'!I89*Control!$C$10</f>
        <v>1000</v>
      </c>
      <c r="J89" s="12">
        <f>'Grid 1MW'!J89*Control!$C$10</f>
        <v>1000</v>
      </c>
      <c r="K89" s="12">
        <f>'Grid 1MW'!K89*Control!$C$10</f>
        <v>1000</v>
      </c>
      <c r="L89" s="12">
        <f>'Grid 1MW'!L89*Control!$C$10</f>
        <v>1000</v>
      </c>
      <c r="M89" s="12">
        <f>'Grid 1MW'!M89*Control!$C$10</f>
        <v>1000</v>
      </c>
      <c r="N89" s="12">
        <f>'Grid 1MW'!N89*Control!$C$10</f>
        <v>1000</v>
      </c>
      <c r="O89" s="12">
        <f>'Grid 1MW'!O89*Control!$C$10</f>
        <v>1000</v>
      </c>
      <c r="P89" s="12">
        <f>'Grid 1MW'!P89*Control!$C$10</f>
        <v>1000</v>
      </c>
      <c r="Q89" s="12">
        <f>'Grid 1MW'!Q89*Control!$C$10</f>
        <v>1000</v>
      </c>
      <c r="R89" s="12">
        <f>'Grid 1MW'!R89*Control!$C$10</f>
        <v>1000</v>
      </c>
      <c r="S89" s="12">
        <f>'Grid 1MW'!S89*Control!$C$10</f>
        <v>1000</v>
      </c>
      <c r="T89" s="12">
        <f>'Grid 1MW'!T89*Control!$C$10</f>
        <v>1000</v>
      </c>
      <c r="U89" s="12">
        <f>'Grid 1MW'!U89*Control!$C$10</f>
        <v>1000</v>
      </c>
      <c r="V89" s="12">
        <f>'Grid 1MW'!V89*Control!$C$10</f>
        <v>1000</v>
      </c>
      <c r="W89" s="12">
        <f>'Grid 1MW'!W89*Control!$C$10</f>
        <v>1000</v>
      </c>
      <c r="X89" s="12">
        <f>'Grid 1MW'!X89*Control!$C$10</f>
        <v>1000</v>
      </c>
      <c r="Y89" s="12">
        <f>'Grid 1MW'!Y89*Control!$C$10</f>
        <v>1000</v>
      </c>
      <c r="Z89" s="12">
        <f>'Grid 1MW'!Z89*Control!$C$10</f>
        <v>1000</v>
      </c>
      <c r="AB89" s="7">
        <f t="shared" si="1"/>
        <v>24000</v>
      </c>
    </row>
    <row r="90" spans="2:28" x14ac:dyDescent="0.2">
      <c r="B90" s="6">
        <v>44284</v>
      </c>
      <c r="C90" s="12">
        <f>'Grid 1MW'!C90*Control!$C$10</f>
        <v>1000</v>
      </c>
      <c r="D90" s="12">
        <f>'Grid 1MW'!D90*Control!$C$10</f>
        <v>1000</v>
      </c>
      <c r="E90" s="12">
        <f>'Grid 1MW'!E90*Control!$C$10</f>
        <v>1000</v>
      </c>
      <c r="F90" s="12">
        <f>'Grid 1MW'!F90*Control!$C$10</f>
        <v>1000</v>
      </c>
      <c r="G90" s="12">
        <f>'Grid 1MW'!G90*Control!$C$10</f>
        <v>1000</v>
      </c>
      <c r="H90" s="12">
        <f>'Grid 1MW'!H90*Control!$C$10</f>
        <v>1000</v>
      </c>
      <c r="I90" s="12">
        <f>'Grid 1MW'!I90*Control!$C$10</f>
        <v>1000</v>
      </c>
      <c r="J90" s="12">
        <f>'Grid 1MW'!J90*Control!$C$10</f>
        <v>1000</v>
      </c>
      <c r="K90" s="12">
        <f>'Grid 1MW'!K90*Control!$C$10</f>
        <v>1000</v>
      </c>
      <c r="L90" s="12">
        <f>'Grid 1MW'!L90*Control!$C$10</f>
        <v>1000</v>
      </c>
      <c r="M90" s="12">
        <f>'Grid 1MW'!M90*Control!$C$10</f>
        <v>1000</v>
      </c>
      <c r="N90" s="12">
        <f>'Grid 1MW'!N90*Control!$C$10</f>
        <v>1000</v>
      </c>
      <c r="O90" s="12">
        <f>'Grid 1MW'!O90*Control!$C$10</f>
        <v>1000</v>
      </c>
      <c r="P90" s="12">
        <f>'Grid 1MW'!P90*Control!$C$10</f>
        <v>1000</v>
      </c>
      <c r="Q90" s="12">
        <f>'Grid 1MW'!Q90*Control!$C$10</f>
        <v>1000</v>
      </c>
      <c r="R90" s="12">
        <f>'Grid 1MW'!R90*Control!$C$10</f>
        <v>1000</v>
      </c>
      <c r="S90" s="12">
        <f>'Grid 1MW'!S90*Control!$C$10</f>
        <v>1000</v>
      </c>
      <c r="T90" s="12">
        <f>'Grid 1MW'!T90*Control!$C$10</f>
        <v>1000</v>
      </c>
      <c r="U90" s="12">
        <f>'Grid 1MW'!U90*Control!$C$10</f>
        <v>1000</v>
      </c>
      <c r="V90" s="12">
        <f>'Grid 1MW'!V90*Control!$C$10</f>
        <v>1000</v>
      </c>
      <c r="W90" s="12">
        <f>'Grid 1MW'!W90*Control!$C$10</f>
        <v>1000</v>
      </c>
      <c r="X90" s="12">
        <f>'Grid 1MW'!X90*Control!$C$10</f>
        <v>1000</v>
      </c>
      <c r="Y90" s="12">
        <f>'Grid 1MW'!Y90*Control!$C$10</f>
        <v>1000</v>
      </c>
      <c r="Z90" s="12">
        <f>'Grid 1MW'!Z90*Control!$C$10</f>
        <v>1000</v>
      </c>
      <c r="AB90" s="7">
        <f t="shared" si="1"/>
        <v>24000</v>
      </c>
    </row>
    <row r="91" spans="2:28" x14ac:dyDescent="0.2">
      <c r="B91" s="6">
        <v>44285</v>
      </c>
      <c r="C91" s="12">
        <f>'Grid 1MW'!C91*Control!$C$10</f>
        <v>1000</v>
      </c>
      <c r="D91" s="12">
        <f>'Grid 1MW'!D91*Control!$C$10</f>
        <v>1000</v>
      </c>
      <c r="E91" s="12">
        <f>'Grid 1MW'!E91*Control!$C$10</f>
        <v>1000</v>
      </c>
      <c r="F91" s="12">
        <f>'Grid 1MW'!F91*Control!$C$10</f>
        <v>1000</v>
      </c>
      <c r="G91" s="12">
        <f>'Grid 1MW'!G91*Control!$C$10</f>
        <v>1000</v>
      </c>
      <c r="H91" s="12">
        <f>'Grid 1MW'!H91*Control!$C$10</f>
        <v>1000</v>
      </c>
      <c r="I91" s="12">
        <f>'Grid 1MW'!I91*Control!$C$10</f>
        <v>1000</v>
      </c>
      <c r="J91" s="12">
        <f>'Grid 1MW'!J91*Control!$C$10</f>
        <v>1000</v>
      </c>
      <c r="K91" s="12">
        <f>'Grid 1MW'!K91*Control!$C$10</f>
        <v>1000</v>
      </c>
      <c r="L91" s="12">
        <f>'Grid 1MW'!L91*Control!$C$10</f>
        <v>1000</v>
      </c>
      <c r="M91" s="12">
        <f>'Grid 1MW'!M91*Control!$C$10</f>
        <v>1000</v>
      </c>
      <c r="N91" s="12">
        <f>'Grid 1MW'!N91*Control!$C$10</f>
        <v>1000</v>
      </c>
      <c r="O91" s="12">
        <f>'Grid 1MW'!O91*Control!$C$10</f>
        <v>1000</v>
      </c>
      <c r="P91" s="12">
        <f>'Grid 1MW'!P91*Control!$C$10</f>
        <v>1000</v>
      </c>
      <c r="Q91" s="12">
        <f>'Grid 1MW'!Q91*Control!$C$10</f>
        <v>1000</v>
      </c>
      <c r="R91" s="12">
        <f>'Grid 1MW'!R91*Control!$C$10</f>
        <v>1000</v>
      </c>
      <c r="S91" s="12">
        <f>'Grid 1MW'!S91*Control!$C$10</f>
        <v>1000</v>
      </c>
      <c r="T91" s="12">
        <f>'Grid 1MW'!T91*Control!$C$10</f>
        <v>1000</v>
      </c>
      <c r="U91" s="12">
        <f>'Grid 1MW'!U91*Control!$C$10</f>
        <v>1000</v>
      </c>
      <c r="V91" s="12">
        <f>'Grid 1MW'!V91*Control!$C$10</f>
        <v>1000</v>
      </c>
      <c r="W91" s="12">
        <f>'Grid 1MW'!W91*Control!$C$10</f>
        <v>1000</v>
      </c>
      <c r="X91" s="12">
        <f>'Grid 1MW'!X91*Control!$C$10</f>
        <v>1000</v>
      </c>
      <c r="Y91" s="12">
        <f>'Grid 1MW'!Y91*Control!$C$10</f>
        <v>1000</v>
      </c>
      <c r="Z91" s="12">
        <f>'Grid 1MW'!Z91*Control!$C$10</f>
        <v>1000</v>
      </c>
      <c r="AB91" s="7">
        <f t="shared" si="1"/>
        <v>24000</v>
      </c>
    </row>
    <row r="92" spans="2:28" x14ac:dyDescent="0.2">
      <c r="B92" s="6">
        <v>44286</v>
      </c>
      <c r="C92" s="12">
        <f>'Grid 1MW'!C92*Control!$C$10</f>
        <v>1000</v>
      </c>
      <c r="D92" s="12">
        <f>'Grid 1MW'!D92*Control!$C$10</f>
        <v>1000</v>
      </c>
      <c r="E92" s="12">
        <f>'Grid 1MW'!E92*Control!$C$10</f>
        <v>1000</v>
      </c>
      <c r="F92" s="12">
        <f>'Grid 1MW'!F92*Control!$C$10</f>
        <v>1000</v>
      </c>
      <c r="G92" s="12">
        <f>'Grid 1MW'!G92*Control!$C$10</f>
        <v>1000</v>
      </c>
      <c r="H92" s="12">
        <f>'Grid 1MW'!H92*Control!$C$10</f>
        <v>1000</v>
      </c>
      <c r="I92" s="12">
        <f>'Grid 1MW'!I92*Control!$C$10</f>
        <v>1000</v>
      </c>
      <c r="J92" s="12">
        <f>'Grid 1MW'!J92*Control!$C$10</f>
        <v>1000</v>
      </c>
      <c r="K92" s="12">
        <f>'Grid 1MW'!K92*Control!$C$10</f>
        <v>1000</v>
      </c>
      <c r="L92" s="12">
        <f>'Grid 1MW'!L92*Control!$C$10</f>
        <v>1000</v>
      </c>
      <c r="M92" s="12">
        <f>'Grid 1MW'!M92*Control!$C$10</f>
        <v>1000</v>
      </c>
      <c r="N92" s="12">
        <f>'Grid 1MW'!N92*Control!$C$10</f>
        <v>1000</v>
      </c>
      <c r="O92" s="12">
        <f>'Grid 1MW'!O92*Control!$C$10</f>
        <v>1000</v>
      </c>
      <c r="P92" s="12">
        <f>'Grid 1MW'!P92*Control!$C$10</f>
        <v>1000</v>
      </c>
      <c r="Q92" s="12">
        <f>'Grid 1MW'!Q92*Control!$C$10</f>
        <v>1000</v>
      </c>
      <c r="R92" s="12">
        <f>'Grid 1MW'!R92*Control!$C$10</f>
        <v>1000</v>
      </c>
      <c r="S92" s="12">
        <f>'Grid 1MW'!S92*Control!$C$10</f>
        <v>1000</v>
      </c>
      <c r="T92" s="12">
        <f>'Grid 1MW'!T92*Control!$C$10</f>
        <v>1000</v>
      </c>
      <c r="U92" s="12">
        <f>'Grid 1MW'!U92*Control!$C$10</f>
        <v>1000</v>
      </c>
      <c r="V92" s="12">
        <f>'Grid 1MW'!V92*Control!$C$10</f>
        <v>1000</v>
      </c>
      <c r="W92" s="12">
        <f>'Grid 1MW'!W92*Control!$C$10</f>
        <v>1000</v>
      </c>
      <c r="X92" s="12">
        <f>'Grid 1MW'!X92*Control!$C$10</f>
        <v>1000</v>
      </c>
      <c r="Y92" s="12">
        <f>'Grid 1MW'!Y92*Control!$C$10</f>
        <v>1000</v>
      </c>
      <c r="Z92" s="12">
        <f>'Grid 1MW'!Z92*Control!$C$10</f>
        <v>1000</v>
      </c>
      <c r="AB92" s="7">
        <f t="shared" si="1"/>
        <v>24000</v>
      </c>
    </row>
    <row r="93" spans="2:28" x14ac:dyDescent="0.2">
      <c r="B93" s="6">
        <v>44287</v>
      </c>
      <c r="C93" s="12">
        <f>'Grid 1MW'!C93*Control!$C$10</f>
        <v>1000</v>
      </c>
      <c r="D93" s="12">
        <f>'Grid 1MW'!D93*Control!$C$10</f>
        <v>1000</v>
      </c>
      <c r="E93" s="12">
        <f>'Grid 1MW'!E93*Control!$C$10</f>
        <v>1000</v>
      </c>
      <c r="F93" s="12">
        <f>'Grid 1MW'!F93*Control!$C$10</f>
        <v>1000</v>
      </c>
      <c r="G93" s="12">
        <f>'Grid 1MW'!G93*Control!$C$10</f>
        <v>1000</v>
      </c>
      <c r="H93" s="12">
        <f>'Grid 1MW'!H93*Control!$C$10</f>
        <v>1000</v>
      </c>
      <c r="I93" s="12">
        <f>'Grid 1MW'!I93*Control!$C$10</f>
        <v>1000</v>
      </c>
      <c r="J93" s="12">
        <f>'Grid 1MW'!J93*Control!$C$10</f>
        <v>1000</v>
      </c>
      <c r="K93" s="12">
        <f>'Grid 1MW'!K93*Control!$C$10</f>
        <v>1000</v>
      </c>
      <c r="L93" s="12">
        <f>'Grid 1MW'!L93*Control!$C$10</f>
        <v>1000</v>
      </c>
      <c r="M93" s="12">
        <f>'Grid 1MW'!M93*Control!$C$10</f>
        <v>1000</v>
      </c>
      <c r="N93" s="12">
        <f>'Grid 1MW'!N93*Control!$C$10</f>
        <v>1000</v>
      </c>
      <c r="O93" s="12">
        <f>'Grid 1MW'!O93*Control!$C$10</f>
        <v>1000</v>
      </c>
      <c r="P93" s="12">
        <f>'Grid 1MW'!P93*Control!$C$10</f>
        <v>1000</v>
      </c>
      <c r="Q93" s="12">
        <f>'Grid 1MW'!Q93*Control!$C$10</f>
        <v>1000</v>
      </c>
      <c r="R93" s="12">
        <f>'Grid 1MW'!R93*Control!$C$10</f>
        <v>1000</v>
      </c>
      <c r="S93" s="12">
        <f>'Grid 1MW'!S93*Control!$C$10</f>
        <v>1000</v>
      </c>
      <c r="T93" s="12">
        <f>'Grid 1MW'!T93*Control!$C$10</f>
        <v>1000</v>
      </c>
      <c r="U93" s="12">
        <f>'Grid 1MW'!U93*Control!$C$10</f>
        <v>1000</v>
      </c>
      <c r="V93" s="12">
        <f>'Grid 1MW'!V93*Control!$C$10</f>
        <v>1000</v>
      </c>
      <c r="W93" s="12">
        <f>'Grid 1MW'!W93*Control!$C$10</f>
        <v>1000</v>
      </c>
      <c r="X93" s="12">
        <f>'Grid 1MW'!X93*Control!$C$10</f>
        <v>1000</v>
      </c>
      <c r="Y93" s="12">
        <f>'Grid 1MW'!Y93*Control!$C$10</f>
        <v>1000</v>
      </c>
      <c r="Z93" s="12">
        <f>'Grid 1MW'!Z93*Control!$C$10</f>
        <v>1000</v>
      </c>
      <c r="AB93" s="7">
        <f t="shared" si="1"/>
        <v>24000</v>
      </c>
    </row>
    <row r="94" spans="2:28" x14ac:dyDescent="0.2">
      <c r="B94" s="6">
        <v>44288</v>
      </c>
      <c r="C94" s="12">
        <f>'Grid 1MW'!C94*Control!$C$10</f>
        <v>1000</v>
      </c>
      <c r="D94" s="12">
        <f>'Grid 1MW'!D94*Control!$C$10</f>
        <v>1000</v>
      </c>
      <c r="E94" s="12">
        <f>'Grid 1MW'!E94*Control!$C$10</f>
        <v>1000</v>
      </c>
      <c r="F94" s="12">
        <f>'Grid 1MW'!F94*Control!$C$10</f>
        <v>1000</v>
      </c>
      <c r="G94" s="12">
        <f>'Grid 1MW'!G94*Control!$C$10</f>
        <v>1000</v>
      </c>
      <c r="H94" s="12">
        <f>'Grid 1MW'!H94*Control!$C$10</f>
        <v>1000</v>
      </c>
      <c r="I94" s="12">
        <f>'Grid 1MW'!I94*Control!$C$10</f>
        <v>1000</v>
      </c>
      <c r="J94" s="12">
        <f>'Grid 1MW'!J94*Control!$C$10</f>
        <v>1000</v>
      </c>
      <c r="K94" s="12">
        <f>'Grid 1MW'!K94*Control!$C$10</f>
        <v>1000</v>
      </c>
      <c r="L94" s="12">
        <f>'Grid 1MW'!L94*Control!$C$10</f>
        <v>1000</v>
      </c>
      <c r="M94" s="12">
        <f>'Grid 1MW'!M94*Control!$C$10</f>
        <v>1000</v>
      </c>
      <c r="N94" s="12">
        <f>'Grid 1MW'!N94*Control!$C$10</f>
        <v>1000</v>
      </c>
      <c r="O94" s="12">
        <f>'Grid 1MW'!O94*Control!$C$10</f>
        <v>1000</v>
      </c>
      <c r="P94" s="12">
        <f>'Grid 1MW'!P94*Control!$C$10</f>
        <v>1000</v>
      </c>
      <c r="Q94" s="12">
        <f>'Grid 1MW'!Q94*Control!$C$10</f>
        <v>1000</v>
      </c>
      <c r="R94" s="12">
        <f>'Grid 1MW'!R94*Control!$C$10</f>
        <v>1000</v>
      </c>
      <c r="S94" s="12">
        <f>'Grid 1MW'!S94*Control!$C$10</f>
        <v>1000</v>
      </c>
      <c r="T94" s="12">
        <f>'Grid 1MW'!T94*Control!$C$10</f>
        <v>1000</v>
      </c>
      <c r="U94" s="12">
        <f>'Grid 1MW'!U94*Control!$C$10</f>
        <v>1000</v>
      </c>
      <c r="V94" s="12">
        <f>'Grid 1MW'!V94*Control!$C$10</f>
        <v>1000</v>
      </c>
      <c r="W94" s="12">
        <f>'Grid 1MW'!W94*Control!$C$10</f>
        <v>1000</v>
      </c>
      <c r="X94" s="12">
        <f>'Grid 1MW'!X94*Control!$C$10</f>
        <v>1000</v>
      </c>
      <c r="Y94" s="12">
        <f>'Grid 1MW'!Y94*Control!$C$10</f>
        <v>1000</v>
      </c>
      <c r="Z94" s="12">
        <f>'Grid 1MW'!Z94*Control!$C$10</f>
        <v>1000</v>
      </c>
      <c r="AB94" s="7">
        <f t="shared" si="1"/>
        <v>24000</v>
      </c>
    </row>
    <row r="95" spans="2:28" x14ac:dyDescent="0.2">
      <c r="B95" s="6">
        <v>44289</v>
      </c>
      <c r="C95" s="12">
        <f>'Grid 1MW'!C95*Control!$C$10</f>
        <v>1000</v>
      </c>
      <c r="D95" s="12">
        <f>'Grid 1MW'!D95*Control!$C$10</f>
        <v>1000</v>
      </c>
      <c r="E95" s="12">
        <f>'Grid 1MW'!E95*Control!$C$10</f>
        <v>1000</v>
      </c>
      <c r="F95" s="12">
        <f>'Grid 1MW'!F95*Control!$C$10</f>
        <v>1000</v>
      </c>
      <c r="G95" s="12">
        <f>'Grid 1MW'!G95*Control!$C$10</f>
        <v>1000</v>
      </c>
      <c r="H95" s="12">
        <f>'Grid 1MW'!H95*Control!$C$10</f>
        <v>1000</v>
      </c>
      <c r="I95" s="12">
        <f>'Grid 1MW'!I95*Control!$C$10</f>
        <v>1000</v>
      </c>
      <c r="J95" s="12">
        <f>'Grid 1MW'!J95*Control!$C$10</f>
        <v>1000</v>
      </c>
      <c r="K95" s="12">
        <f>'Grid 1MW'!K95*Control!$C$10</f>
        <v>1000</v>
      </c>
      <c r="L95" s="12">
        <f>'Grid 1MW'!L95*Control!$C$10</f>
        <v>1000</v>
      </c>
      <c r="M95" s="12">
        <f>'Grid 1MW'!M95*Control!$C$10</f>
        <v>1000</v>
      </c>
      <c r="N95" s="12">
        <f>'Grid 1MW'!N95*Control!$C$10</f>
        <v>1000</v>
      </c>
      <c r="O95" s="12">
        <f>'Grid 1MW'!O95*Control!$C$10</f>
        <v>1000</v>
      </c>
      <c r="P95" s="12">
        <f>'Grid 1MW'!P95*Control!$C$10</f>
        <v>1000</v>
      </c>
      <c r="Q95" s="12">
        <f>'Grid 1MW'!Q95*Control!$C$10</f>
        <v>1000</v>
      </c>
      <c r="R95" s="12">
        <f>'Grid 1MW'!R95*Control!$C$10</f>
        <v>1000</v>
      </c>
      <c r="S95" s="12">
        <f>'Grid 1MW'!S95*Control!$C$10</f>
        <v>1000</v>
      </c>
      <c r="T95" s="12">
        <f>'Grid 1MW'!T95*Control!$C$10</f>
        <v>1000</v>
      </c>
      <c r="U95" s="12">
        <f>'Grid 1MW'!U95*Control!$C$10</f>
        <v>1000</v>
      </c>
      <c r="V95" s="12">
        <f>'Grid 1MW'!V95*Control!$C$10</f>
        <v>1000</v>
      </c>
      <c r="W95" s="12">
        <f>'Grid 1MW'!W95*Control!$C$10</f>
        <v>1000</v>
      </c>
      <c r="X95" s="12">
        <f>'Grid 1MW'!X95*Control!$C$10</f>
        <v>1000</v>
      </c>
      <c r="Y95" s="12">
        <f>'Grid 1MW'!Y95*Control!$C$10</f>
        <v>1000</v>
      </c>
      <c r="Z95" s="12">
        <f>'Grid 1MW'!Z95*Control!$C$10</f>
        <v>1000</v>
      </c>
      <c r="AB95" s="7">
        <f t="shared" si="1"/>
        <v>24000</v>
      </c>
    </row>
    <row r="96" spans="2:28" x14ac:dyDescent="0.2">
      <c r="B96" s="6">
        <v>44290</v>
      </c>
      <c r="C96" s="12">
        <f>'Grid 1MW'!C96*Control!$C$10</f>
        <v>1000</v>
      </c>
      <c r="D96" s="12">
        <f>'Grid 1MW'!D96*Control!$C$10</f>
        <v>1000</v>
      </c>
      <c r="E96" s="12">
        <f>'Grid 1MW'!E96*Control!$C$10</f>
        <v>1000</v>
      </c>
      <c r="F96" s="12">
        <f>'Grid 1MW'!F96*Control!$C$10</f>
        <v>1000</v>
      </c>
      <c r="G96" s="12">
        <f>'Grid 1MW'!G96*Control!$C$10</f>
        <v>1000</v>
      </c>
      <c r="H96" s="12">
        <f>'Grid 1MW'!H96*Control!$C$10</f>
        <v>1000</v>
      </c>
      <c r="I96" s="12">
        <f>'Grid 1MW'!I96*Control!$C$10</f>
        <v>1000</v>
      </c>
      <c r="J96" s="12">
        <f>'Grid 1MW'!J96*Control!$C$10</f>
        <v>1000</v>
      </c>
      <c r="K96" s="12">
        <f>'Grid 1MW'!K96*Control!$C$10</f>
        <v>1000</v>
      </c>
      <c r="L96" s="12">
        <f>'Grid 1MW'!L96*Control!$C$10</f>
        <v>1000</v>
      </c>
      <c r="M96" s="12">
        <f>'Grid 1MW'!M96*Control!$C$10</f>
        <v>1000</v>
      </c>
      <c r="N96" s="12">
        <f>'Grid 1MW'!N96*Control!$C$10</f>
        <v>1000</v>
      </c>
      <c r="O96" s="12">
        <f>'Grid 1MW'!O96*Control!$C$10</f>
        <v>1000</v>
      </c>
      <c r="P96" s="12">
        <f>'Grid 1MW'!P96*Control!$C$10</f>
        <v>1000</v>
      </c>
      <c r="Q96" s="12">
        <f>'Grid 1MW'!Q96*Control!$C$10</f>
        <v>1000</v>
      </c>
      <c r="R96" s="12">
        <f>'Grid 1MW'!R96*Control!$C$10</f>
        <v>1000</v>
      </c>
      <c r="S96" s="12">
        <f>'Grid 1MW'!S96*Control!$C$10</f>
        <v>1000</v>
      </c>
      <c r="T96" s="12">
        <f>'Grid 1MW'!T96*Control!$C$10</f>
        <v>1000</v>
      </c>
      <c r="U96" s="12">
        <f>'Grid 1MW'!U96*Control!$C$10</f>
        <v>1000</v>
      </c>
      <c r="V96" s="12">
        <f>'Grid 1MW'!V96*Control!$C$10</f>
        <v>1000</v>
      </c>
      <c r="W96" s="12">
        <f>'Grid 1MW'!W96*Control!$C$10</f>
        <v>1000</v>
      </c>
      <c r="X96" s="12">
        <f>'Grid 1MW'!X96*Control!$C$10</f>
        <v>1000</v>
      </c>
      <c r="Y96" s="12">
        <f>'Grid 1MW'!Y96*Control!$C$10</f>
        <v>1000</v>
      </c>
      <c r="Z96" s="12">
        <f>'Grid 1MW'!Z96*Control!$C$10</f>
        <v>1000</v>
      </c>
      <c r="AB96" s="7">
        <f t="shared" si="1"/>
        <v>24000</v>
      </c>
    </row>
    <row r="97" spans="2:28" x14ac:dyDescent="0.2">
      <c r="B97" s="6">
        <v>44291</v>
      </c>
      <c r="C97" s="12">
        <f>'Grid 1MW'!C97*Control!$C$10</f>
        <v>1000</v>
      </c>
      <c r="D97" s="12">
        <f>'Grid 1MW'!D97*Control!$C$10</f>
        <v>1000</v>
      </c>
      <c r="E97" s="12">
        <f>'Grid 1MW'!E97*Control!$C$10</f>
        <v>1000</v>
      </c>
      <c r="F97" s="12">
        <f>'Grid 1MW'!F97*Control!$C$10</f>
        <v>1000</v>
      </c>
      <c r="G97" s="12">
        <f>'Grid 1MW'!G97*Control!$C$10</f>
        <v>1000</v>
      </c>
      <c r="H97" s="12">
        <f>'Grid 1MW'!H97*Control!$C$10</f>
        <v>1000</v>
      </c>
      <c r="I97" s="12">
        <f>'Grid 1MW'!I97*Control!$C$10</f>
        <v>1000</v>
      </c>
      <c r="J97" s="12">
        <f>'Grid 1MW'!J97*Control!$C$10</f>
        <v>1000</v>
      </c>
      <c r="K97" s="12">
        <f>'Grid 1MW'!K97*Control!$C$10</f>
        <v>1000</v>
      </c>
      <c r="L97" s="12">
        <f>'Grid 1MW'!L97*Control!$C$10</f>
        <v>1000</v>
      </c>
      <c r="M97" s="12">
        <f>'Grid 1MW'!M97*Control!$C$10</f>
        <v>1000</v>
      </c>
      <c r="N97" s="12">
        <f>'Grid 1MW'!N97*Control!$C$10</f>
        <v>1000</v>
      </c>
      <c r="O97" s="12">
        <f>'Grid 1MW'!O97*Control!$C$10</f>
        <v>1000</v>
      </c>
      <c r="P97" s="12">
        <f>'Grid 1MW'!P97*Control!$C$10</f>
        <v>1000</v>
      </c>
      <c r="Q97" s="12">
        <f>'Grid 1MW'!Q97*Control!$C$10</f>
        <v>1000</v>
      </c>
      <c r="R97" s="12">
        <f>'Grid 1MW'!R97*Control!$C$10</f>
        <v>1000</v>
      </c>
      <c r="S97" s="12">
        <f>'Grid 1MW'!S97*Control!$C$10</f>
        <v>1000</v>
      </c>
      <c r="T97" s="12">
        <f>'Grid 1MW'!T97*Control!$C$10</f>
        <v>1000</v>
      </c>
      <c r="U97" s="12">
        <f>'Grid 1MW'!U97*Control!$C$10</f>
        <v>1000</v>
      </c>
      <c r="V97" s="12">
        <f>'Grid 1MW'!V97*Control!$C$10</f>
        <v>1000</v>
      </c>
      <c r="W97" s="12">
        <f>'Grid 1MW'!W97*Control!$C$10</f>
        <v>1000</v>
      </c>
      <c r="X97" s="12">
        <f>'Grid 1MW'!X97*Control!$C$10</f>
        <v>1000</v>
      </c>
      <c r="Y97" s="12">
        <f>'Grid 1MW'!Y97*Control!$C$10</f>
        <v>1000</v>
      </c>
      <c r="Z97" s="12">
        <f>'Grid 1MW'!Z97*Control!$C$10</f>
        <v>1000</v>
      </c>
      <c r="AB97" s="7">
        <f t="shared" si="1"/>
        <v>24000</v>
      </c>
    </row>
    <row r="98" spans="2:28" x14ac:dyDescent="0.2">
      <c r="B98" s="6">
        <v>44292</v>
      </c>
      <c r="C98" s="12">
        <f>'Grid 1MW'!C98*Control!$C$10</f>
        <v>1000</v>
      </c>
      <c r="D98" s="12">
        <f>'Grid 1MW'!D98*Control!$C$10</f>
        <v>1000</v>
      </c>
      <c r="E98" s="12">
        <f>'Grid 1MW'!E98*Control!$C$10</f>
        <v>1000</v>
      </c>
      <c r="F98" s="12">
        <f>'Grid 1MW'!F98*Control!$C$10</f>
        <v>1000</v>
      </c>
      <c r="G98" s="12">
        <f>'Grid 1MW'!G98*Control!$C$10</f>
        <v>1000</v>
      </c>
      <c r="H98" s="12">
        <f>'Grid 1MW'!H98*Control!$C$10</f>
        <v>1000</v>
      </c>
      <c r="I98" s="12">
        <f>'Grid 1MW'!I98*Control!$C$10</f>
        <v>1000</v>
      </c>
      <c r="J98" s="12">
        <f>'Grid 1MW'!J98*Control!$C$10</f>
        <v>1000</v>
      </c>
      <c r="K98" s="12">
        <f>'Grid 1MW'!K98*Control!$C$10</f>
        <v>1000</v>
      </c>
      <c r="L98" s="12">
        <f>'Grid 1MW'!L98*Control!$C$10</f>
        <v>1000</v>
      </c>
      <c r="M98" s="12">
        <f>'Grid 1MW'!M98*Control!$C$10</f>
        <v>1000</v>
      </c>
      <c r="N98" s="12">
        <f>'Grid 1MW'!N98*Control!$C$10</f>
        <v>1000</v>
      </c>
      <c r="O98" s="12">
        <f>'Grid 1MW'!O98*Control!$C$10</f>
        <v>1000</v>
      </c>
      <c r="P98" s="12">
        <f>'Grid 1MW'!P98*Control!$C$10</f>
        <v>1000</v>
      </c>
      <c r="Q98" s="12">
        <f>'Grid 1MW'!Q98*Control!$C$10</f>
        <v>1000</v>
      </c>
      <c r="R98" s="12">
        <f>'Grid 1MW'!R98*Control!$C$10</f>
        <v>1000</v>
      </c>
      <c r="S98" s="12">
        <f>'Grid 1MW'!S98*Control!$C$10</f>
        <v>1000</v>
      </c>
      <c r="T98" s="12">
        <f>'Grid 1MW'!T98*Control!$C$10</f>
        <v>1000</v>
      </c>
      <c r="U98" s="12">
        <f>'Grid 1MW'!U98*Control!$C$10</f>
        <v>1000</v>
      </c>
      <c r="V98" s="12">
        <f>'Grid 1MW'!V98*Control!$C$10</f>
        <v>1000</v>
      </c>
      <c r="W98" s="12">
        <f>'Grid 1MW'!W98*Control!$C$10</f>
        <v>1000</v>
      </c>
      <c r="X98" s="12">
        <f>'Grid 1MW'!X98*Control!$C$10</f>
        <v>1000</v>
      </c>
      <c r="Y98" s="12">
        <f>'Grid 1MW'!Y98*Control!$C$10</f>
        <v>1000</v>
      </c>
      <c r="Z98" s="12">
        <f>'Grid 1MW'!Z98*Control!$C$10</f>
        <v>1000</v>
      </c>
      <c r="AB98" s="7">
        <f t="shared" si="1"/>
        <v>24000</v>
      </c>
    </row>
    <row r="99" spans="2:28" x14ac:dyDescent="0.2">
      <c r="B99" s="6">
        <v>44293</v>
      </c>
      <c r="C99" s="12">
        <f>'Grid 1MW'!C99*Control!$C$10</f>
        <v>1000</v>
      </c>
      <c r="D99" s="12">
        <f>'Grid 1MW'!D99*Control!$C$10</f>
        <v>1000</v>
      </c>
      <c r="E99" s="12">
        <f>'Grid 1MW'!E99*Control!$C$10</f>
        <v>1000</v>
      </c>
      <c r="F99" s="12">
        <f>'Grid 1MW'!F99*Control!$C$10</f>
        <v>1000</v>
      </c>
      <c r="G99" s="12">
        <f>'Grid 1MW'!G99*Control!$C$10</f>
        <v>1000</v>
      </c>
      <c r="H99" s="12">
        <f>'Grid 1MW'!H99*Control!$C$10</f>
        <v>1000</v>
      </c>
      <c r="I99" s="12">
        <f>'Grid 1MW'!I99*Control!$C$10</f>
        <v>1000</v>
      </c>
      <c r="J99" s="12">
        <f>'Grid 1MW'!J99*Control!$C$10</f>
        <v>1000</v>
      </c>
      <c r="K99" s="12">
        <f>'Grid 1MW'!K99*Control!$C$10</f>
        <v>1000</v>
      </c>
      <c r="L99" s="12">
        <f>'Grid 1MW'!L99*Control!$C$10</f>
        <v>1000</v>
      </c>
      <c r="M99" s="12">
        <f>'Grid 1MW'!M99*Control!$C$10</f>
        <v>1000</v>
      </c>
      <c r="N99" s="12">
        <f>'Grid 1MW'!N99*Control!$C$10</f>
        <v>1000</v>
      </c>
      <c r="O99" s="12">
        <f>'Grid 1MW'!O99*Control!$C$10</f>
        <v>1000</v>
      </c>
      <c r="P99" s="12">
        <f>'Grid 1MW'!P99*Control!$C$10</f>
        <v>1000</v>
      </c>
      <c r="Q99" s="12">
        <f>'Grid 1MW'!Q99*Control!$C$10</f>
        <v>1000</v>
      </c>
      <c r="R99" s="12">
        <f>'Grid 1MW'!R99*Control!$C$10</f>
        <v>1000</v>
      </c>
      <c r="S99" s="12">
        <f>'Grid 1MW'!S99*Control!$C$10</f>
        <v>1000</v>
      </c>
      <c r="T99" s="12">
        <f>'Grid 1MW'!T99*Control!$C$10</f>
        <v>1000</v>
      </c>
      <c r="U99" s="12">
        <f>'Grid 1MW'!U99*Control!$C$10</f>
        <v>1000</v>
      </c>
      <c r="V99" s="12">
        <f>'Grid 1MW'!V99*Control!$C$10</f>
        <v>1000</v>
      </c>
      <c r="W99" s="12">
        <f>'Grid 1MW'!W99*Control!$C$10</f>
        <v>1000</v>
      </c>
      <c r="X99" s="12">
        <f>'Grid 1MW'!X99*Control!$C$10</f>
        <v>1000</v>
      </c>
      <c r="Y99" s="12">
        <f>'Grid 1MW'!Y99*Control!$C$10</f>
        <v>1000</v>
      </c>
      <c r="Z99" s="12">
        <f>'Grid 1MW'!Z99*Control!$C$10</f>
        <v>1000</v>
      </c>
      <c r="AB99" s="7">
        <f t="shared" si="1"/>
        <v>24000</v>
      </c>
    </row>
    <row r="100" spans="2:28" x14ac:dyDescent="0.2">
      <c r="B100" s="6">
        <v>44294</v>
      </c>
      <c r="C100" s="12">
        <f>'Grid 1MW'!C100*Control!$C$10</f>
        <v>1000</v>
      </c>
      <c r="D100" s="12">
        <f>'Grid 1MW'!D100*Control!$C$10</f>
        <v>1000</v>
      </c>
      <c r="E100" s="12">
        <f>'Grid 1MW'!E100*Control!$C$10</f>
        <v>1000</v>
      </c>
      <c r="F100" s="12">
        <f>'Grid 1MW'!F100*Control!$C$10</f>
        <v>1000</v>
      </c>
      <c r="G100" s="12">
        <f>'Grid 1MW'!G100*Control!$C$10</f>
        <v>1000</v>
      </c>
      <c r="H100" s="12">
        <f>'Grid 1MW'!H100*Control!$C$10</f>
        <v>1000</v>
      </c>
      <c r="I100" s="12">
        <f>'Grid 1MW'!I100*Control!$C$10</f>
        <v>1000</v>
      </c>
      <c r="J100" s="12">
        <f>'Grid 1MW'!J100*Control!$C$10</f>
        <v>1000</v>
      </c>
      <c r="K100" s="12">
        <f>'Grid 1MW'!K100*Control!$C$10</f>
        <v>1000</v>
      </c>
      <c r="L100" s="12">
        <f>'Grid 1MW'!L100*Control!$C$10</f>
        <v>1000</v>
      </c>
      <c r="M100" s="12">
        <f>'Grid 1MW'!M100*Control!$C$10</f>
        <v>1000</v>
      </c>
      <c r="N100" s="12">
        <f>'Grid 1MW'!N100*Control!$C$10</f>
        <v>1000</v>
      </c>
      <c r="O100" s="12">
        <f>'Grid 1MW'!O100*Control!$C$10</f>
        <v>1000</v>
      </c>
      <c r="P100" s="12">
        <f>'Grid 1MW'!P100*Control!$C$10</f>
        <v>1000</v>
      </c>
      <c r="Q100" s="12">
        <f>'Grid 1MW'!Q100*Control!$C$10</f>
        <v>1000</v>
      </c>
      <c r="R100" s="12">
        <f>'Grid 1MW'!R100*Control!$C$10</f>
        <v>1000</v>
      </c>
      <c r="S100" s="12">
        <f>'Grid 1MW'!S100*Control!$C$10</f>
        <v>1000</v>
      </c>
      <c r="T100" s="12">
        <f>'Grid 1MW'!T100*Control!$C$10</f>
        <v>1000</v>
      </c>
      <c r="U100" s="12">
        <f>'Grid 1MW'!U100*Control!$C$10</f>
        <v>1000</v>
      </c>
      <c r="V100" s="12">
        <f>'Grid 1MW'!V100*Control!$C$10</f>
        <v>1000</v>
      </c>
      <c r="W100" s="12">
        <f>'Grid 1MW'!W100*Control!$C$10</f>
        <v>1000</v>
      </c>
      <c r="X100" s="12">
        <f>'Grid 1MW'!X100*Control!$C$10</f>
        <v>1000</v>
      </c>
      <c r="Y100" s="12">
        <f>'Grid 1MW'!Y100*Control!$C$10</f>
        <v>1000</v>
      </c>
      <c r="Z100" s="12">
        <f>'Grid 1MW'!Z100*Control!$C$10</f>
        <v>1000</v>
      </c>
      <c r="AB100" s="7">
        <f t="shared" si="1"/>
        <v>24000</v>
      </c>
    </row>
    <row r="101" spans="2:28" x14ac:dyDescent="0.2">
      <c r="B101" s="6">
        <v>44295</v>
      </c>
      <c r="C101" s="12">
        <f>'Grid 1MW'!C101*Control!$C$10</f>
        <v>1000</v>
      </c>
      <c r="D101" s="12">
        <f>'Grid 1MW'!D101*Control!$C$10</f>
        <v>1000</v>
      </c>
      <c r="E101" s="12">
        <f>'Grid 1MW'!E101*Control!$C$10</f>
        <v>1000</v>
      </c>
      <c r="F101" s="12">
        <f>'Grid 1MW'!F101*Control!$C$10</f>
        <v>1000</v>
      </c>
      <c r="G101" s="12">
        <f>'Grid 1MW'!G101*Control!$C$10</f>
        <v>1000</v>
      </c>
      <c r="H101" s="12">
        <f>'Grid 1MW'!H101*Control!$C$10</f>
        <v>1000</v>
      </c>
      <c r="I101" s="12">
        <f>'Grid 1MW'!I101*Control!$C$10</f>
        <v>1000</v>
      </c>
      <c r="J101" s="12">
        <f>'Grid 1MW'!J101*Control!$C$10</f>
        <v>1000</v>
      </c>
      <c r="K101" s="12">
        <f>'Grid 1MW'!K101*Control!$C$10</f>
        <v>1000</v>
      </c>
      <c r="L101" s="12">
        <f>'Grid 1MW'!L101*Control!$C$10</f>
        <v>1000</v>
      </c>
      <c r="M101" s="12">
        <f>'Grid 1MW'!M101*Control!$C$10</f>
        <v>1000</v>
      </c>
      <c r="N101" s="12">
        <f>'Grid 1MW'!N101*Control!$C$10</f>
        <v>1000</v>
      </c>
      <c r="O101" s="12">
        <f>'Grid 1MW'!O101*Control!$C$10</f>
        <v>1000</v>
      </c>
      <c r="P101" s="12">
        <f>'Grid 1MW'!P101*Control!$C$10</f>
        <v>1000</v>
      </c>
      <c r="Q101" s="12">
        <f>'Grid 1MW'!Q101*Control!$C$10</f>
        <v>1000</v>
      </c>
      <c r="R101" s="12">
        <f>'Grid 1MW'!R101*Control!$C$10</f>
        <v>1000</v>
      </c>
      <c r="S101" s="12">
        <f>'Grid 1MW'!S101*Control!$C$10</f>
        <v>1000</v>
      </c>
      <c r="T101" s="12">
        <f>'Grid 1MW'!T101*Control!$C$10</f>
        <v>1000</v>
      </c>
      <c r="U101" s="12">
        <f>'Grid 1MW'!U101*Control!$C$10</f>
        <v>1000</v>
      </c>
      <c r="V101" s="12">
        <f>'Grid 1MW'!V101*Control!$C$10</f>
        <v>1000</v>
      </c>
      <c r="W101" s="12">
        <f>'Grid 1MW'!W101*Control!$C$10</f>
        <v>1000</v>
      </c>
      <c r="X101" s="12">
        <f>'Grid 1MW'!X101*Control!$C$10</f>
        <v>1000</v>
      </c>
      <c r="Y101" s="12">
        <f>'Grid 1MW'!Y101*Control!$C$10</f>
        <v>1000</v>
      </c>
      <c r="Z101" s="12">
        <f>'Grid 1MW'!Z101*Control!$C$10</f>
        <v>1000</v>
      </c>
      <c r="AB101" s="7">
        <f t="shared" si="1"/>
        <v>24000</v>
      </c>
    </row>
    <row r="102" spans="2:28" x14ac:dyDescent="0.2">
      <c r="B102" s="6">
        <v>44296</v>
      </c>
      <c r="C102" s="12">
        <f>'Grid 1MW'!C102*Control!$C$10</f>
        <v>1000</v>
      </c>
      <c r="D102" s="12">
        <f>'Grid 1MW'!D102*Control!$C$10</f>
        <v>1000</v>
      </c>
      <c r="E102" s="12">
        <f>'Grid 1MW'!E102*Control!$C$10</f>
        <v>1000</v>
      </c>
      <c r="F102" s="12">
        <f>'Grid 1MW'!F102*Control!$C$10</f>
        <v>1000</v>
      </c>
      <c r="G102" s="12">
        <f>'Grid 1MW'!G102*Control!$C$10</f>
        <v>1000</v>
      </c>
      <c r="H102" s="12">
        <f>'Grid 1MW'!H102*Control!$C$10</f>
        <v>1000</v>
      </c>
      <c r="I102" s="12">
        <f>'Grid 1MW'!I102*Control!$C$10</f>
        <v>1000</v>
      </c>
      <c r="J102" s="12">
        <f>'Grid 1MW'!J102*Control!$C$10</f>
        <v>1000</v>
      </c>
      <c r="K102" s="12">
        <f>'Grid 1MW'!K102*Control!$C$10</f>
        <v>1000</v>
      </c>
      <c r="L102" s="12">
        <f>'Grid 1MW'!L102*Control!$C$10</f>
        <v>1000</v>
      </c>
      <c r="M102" s="12">
        <f>'Grid 1MW'!M102*Control!$C$10</f>
        <v>1000</v>
      </c>
      <c r="N102" s="12">
        <f>'Grid 1MW'!N102*Control!$C$10</f>
        <v>1000</v>
      </c>
      <c r="O102" s="12">
        <f>'Grid 1MW'!O102*Control!$C$10</f>
        <v>1000</v>
      </c>
      <c r="P102" s="12">
        <f>'Grid 1MW'!P102*Control!$C$10</f>
        <v>1000</v>
      </c>
      <c r="Q102" s="12">
        <f>'Grid 1MW'!Q102*Control!$C$10</f>
        <v>1000</v>
      </c>
      <c r="R102" s="12">
        <f>'Grid 1MW'!R102*Control!$C$10</f>
        <v>1000</v>
      </c>
      <c r="S102" s="12">
        <f>'Grid 1MW'!S102*Control!$C$10</f>
        <v>1000</v>
      </c>
      <c r="T102" s="12">
        <f>'Grid 1MW'!T102*Control!$C$10</f>
        <v>1000</v>
      </c>
      <c r="U102" s="12">
        <f>'Grid 1MW'!U102*Control!$C$10</f>
        <v>1000</v>
      </c>
      <c r="V102" s="12">
        <f>'Grid 1MW'!V102*Control!$C$10</f>
        <v>1000</v>
      </c>
      <c r="W102" s="12">
        <f>'Grid 1MW'!W102*Control!$C$10</f>
        <v>1000</v>
      </c>
      <c r="X102" s="12">
        <f>'Grid 1MW'!X102*Control!$C$10</f>
        <v>1000</v>
      </c>
      <c r="Y102" s="12">
        <f>'Grid 1MW'!Y102*Control!$C$10</f>
        <v>1000</v>
      </c>
      <c r="Z102" s="12">
        <f>'Grid 1MW'!Z102*Control!$C$10</f>
        <v>1000</v>
      </c>
      <c r="AB102" s="7">
        <f t="shared" si="1"/>
        <v>24000</v>
      </c>
    </row>
    <row r="103" spans="2:28" x14ac:dyDescent="0.2">
      <c r="B103" s="6">
        <v>44297</v>
      </c>
      <c r="C103" s="12">
        <f>'Grid 1MW'!C103*Control!$C$10</f>
        <v>1000</v>
      </c>
      <c r="D103" s="12">
        <f>'Grid 1MW'!D103*Control!$C$10</f>
        <v>1000</v>
      </c>
      <c r="E103" s="12">
        <f>'Grid 1MW'!E103*Control!$C$10</f>
        <v>1000</v>
      </c>
      <c r="F103" s="12">
        <f>'Grid 1MW'!F103*Control!$C$10</f>
        <v>1000</v>
      </c>
      <c r="G103" s="12">
        <f>'Grid 1MW'!G103*Control!$C$10</f>
        <v>1000</v>
      </c>
      <c r="H103" s="12">
        <f>'Grid 1MW'!H103*Control!$C$10</f>
        <v>1000</v>
      </c>
      <c r="I103" s="12">
        <f>'Grid 1MW'!I103*Control!$C$10</f>
        <v>1000</v>
      </c>
      <c r="J103" s="12">
        <f>'Grid 1MW'!J103*Control!$C$10</f>
        <v>1000</v>
      </c>
      <c r="K103" s="12">
        <f>'Grid 1MW'!K103*Control!$C$10</f>
        <v>1000</v>
      </c>
      <c r="L103" s="12">
        <f>'Grid 1MW'!L103*Control!$C$10</f>
        <v>1000</v>
      </c>
      <c r="M103" s="12">
        <f>'Grid 1MW'!M103*Control!$C$10</f>
        <v>1000</v>
      </c>
      <c r="N103" s="12">
        <f>'Grid 1MW'!N103*Control!$C$10</f>
        <v>1000</v>
      </c>
      <c r="O103" s="12">
        <f>'Grid 1MW'!O103*Control!$C$10</f>
        <v>1000</v>
      </c>
      <c r="P103" s="12">
        <f>'Grid 1MW'!P103*Control!$C$10</f>
        <v>1000</v>
      </c>
      <c r="Q103" s="12">
        <f>'Grid 1MW'!Q103*Control!$C$10</f>
        <v>1000</v>
      </c>
      <c r="R103" s="12">
        <f>'Grid 1MW'!R103*Control!$C$10</f>
        <v>1000</v>
      </c>
      <c r="S103" s="12">
        <f>'Grid 1MW'!S103*Control!$C$10</f>
        <v>1000</v>
      </c>
      <c r="T103" s="12">
        <f>'Grid 1MW'!T103*Control!$C$10</f>
        <v>1000</v>
      </c>
      <c r="U103" s="12">
        <f>'Grid 1MW'!U103*Control!$C$10</f>
        <v>1000</v>
      </c>
      <c r="V103" s="12">
        <f>'Grid 1MW'!V103*Control!$C$10</f>
        <v>1000</v>
      </c>
      <c r="W103" s="12">
        <f>'Grid 1MW'!W103*Control!$C$10</f>
        <v>1000</v>
      </c>
      <c r="X103" s="12">
        <f>'Grid 1MW'!X103*Control!$C$10</f>
        <v>1000</v>
      </c>
      <c r="Y103" s="12">
        <f>'Grid 1MW'!Y103*Control!$C$10</f>
        <v>1000</v>
      </c>
      <c r="Z103" s="12">
        <f>'Grid 1MW'!Z103*Control!$C$10</f>
        <v>1000</v>
      </c>
      <c r="AB103" s="7">
        <f t="shared" si="1"/>
        <v>24000</v>
      </c>
    </row>
    <row r="104" spans="2:28" x14ac:dyDescent="0.2">
      <c r="B104" s="6">
        <v>44298</v>
      </c>
      <c r="C104" s="12">
        <f>'Grid 1MW'!C104*Control!$C$10</f>
        <v>1000</v>
      </c>
      <c r="D104" s="12">
        <f>'Grid 1MW'!D104*Control!$C$10</f>
        <v>1000</v>
      </c>
      <c r="E104" s="12">
        <f>'Grid 1MW'!E104*Control!$C$10</f>
        <v>1000</v>
      </c>
      <c r="F104" s="12">
        <f>'Grid 1MW'!F104*Control!$C$10</f>
        <v>1000</v>
      </c>
      <c r="G104" s="12">
        <f>'Grid 1MW'!G104*Control!$C$10</f>
        <v>1000</v>
      </c>
      <c r="H104" s="12">
        <f>'Grid 1MW'!H104*Control!$C$10</f>
        <v>1000</v>
      </c>
      <c r="I104" s="12">
        <f>'Grid 1MW'!I104*Control!$C$10</f>
        <v>1000</v>
      </c>
      <c r="J104" s="12">
        <f>'Grid 1MW'!J104*Control!$C$10</f>
        <v>1000</v>
      </c>
      <c r="K104" s="12">
        <f>'Grid 1MW'!K104*Control!$C$10</f>
        <v>1000</v>
      </c>
      <c r="L104" s="12">
        <f>'Grid 1MW'!L104*Control!$C$10</f>
        <v>1000</v>
      </c>
      <c r="M104" s="12">
        <f>'Grid 1MW'!M104*Control!$C$10</f>
        <v>1000</v>
      </c>
      <c r="N104" s="12">
        <f>'Grid 1MW'!N104*Control!$C$10</f>
        <v>1000</v>
      </c>
      <c r="O104" s="12">
        <f>'Grid 1MW'!O104*Control!$C$10</f>
        <v>1000</v>
      </c>
      <c r="P104" s="12">
        <f>'Grid 1MW'!P104*Control!$C$10</f>
        <v>1000</v>
      </c>
      <c r="Q104" s="12">
        <f>'Grid 1MW'!Q104*Control!$C$10</f>
        <v>1000</v>
      </c>
      <c r="R104" s="12">
        <f>'Grid 1MW'!R104*Control!$C$10</f>
        <v>1000</v>
      </c>
      <c r="S104" s="12">
        <f>'Grid 1MW'!S104*Control!$C$10</f>
        <v>1000</v>
      </c>
      <c r="T104" s="12">
        <f>'Grid 1MW'!T104*Control!$C$10</f>
        <v>1000</v>
      </c>
      <c r="U104" s="12">
        <f>'Grid 1MW'!U104*Control!$C$10</f>
        <v>1000</v>
      </c>
      <c r="V104" s="12">
        <f>'Grid 1MW'!V104*Control!$C$10</f>
        <v>1000</v>
      </c>
      <c r="W104" s="12">
        <f>'Grid 1MW'!W104*Control!$C$10</f>
        <v>1000</v>
      </c>
      <c r="X104" s="12">
        <f>'Grid 1MW'!X104*Control!$C$10</f>
        <v>1000</v>
      </c>
      <c r="Y104" s="12">
        <f>'Grid 1MW'!Y104*Control!$C$10</f>
        <v>1000</v>
      </c>
      <c r="Z104" s="12">
        <f>'Grid 1MW'!Z104*Control!$C$10</f>
        <v>1000</v>
      </c>
      <c r="AB104" s="7">
        <f t="shared" si="1"/>
        <v>24000</v>
      </c>
    </row>
    <row r="105" spans="2:28" x14ac:dyDescent="0.2">
      <c r="B105" s="6">
        <v>44299</v>
      </c>
      <c r="C105" s="12">
        <f>'Grid 1MW'!C105*Control!$C$10</f>
        <v>1000</v>
      </c>
      <c r="D105" s="12">
        <f>'Grid 1MW'!D105*Control!$C$10</f>
        <v>1000</v>
      </c>
      <c r="E105" s="12">
        <f>'Grid 1MW'!E105*Control!$C$10</f>
        <v>1000</v>
      </c>
      <c r="F105" s="12">
        <f>'Grid 1MW'!F105*Control!$C$10</f>
        <v>1000</v>
      </c>
      <c r="G105" s="12">
        <f>'Grid 1MW'!G105*Control!$C$10</f>
        <v>1000</v>
      </c>
      <c r="H105" s="12">
        <f>'Grid 1MW'!H105*Control!$C$10</f>
        <v>1000</v>
      </c>
      <c r="I105" s="12">
        <f>'Grid 1MW'!I105*Control!$C$10</f>
        <v>1000</v>
      </c>
      <c r="J105" s="12">
        <f>'Grid 1MW'!J105*Control!$C$10</f>
        <v>1000</v>
      </c>
      <c r="K105" s="12">
        <f>'Grid 1MW'!K105*Control!$C$10</f>
        <v>1000</v>
      </c>
      <c r="L105" s="12">
        <f>'Grid 1MW'!L105*Control!$C$10</f>
        <v>1000</v>
      </c>
      <c r="M105" s="12">
        <f>'Grid 1MW'!M105*Control!$C$10</f>
        <v>1000</v>
      </c>
      <c r="N105" s="12">
        <f>'Grid 1MW'!N105*Control!$C$10</f>
        <v>1000</v>
      </c>
      <c r="O105" s="12">
        <f>'Grid 1MW'!O105*Control!$C$10</f>
        <v>1000</v>
      </c>
      <c r="P105" s="12">
        <f>'Grid 1MW'!P105*Control!$C$10</f>
        <v>1000</v>
      </c>
      <c r="Q105" s="12">
        <f>'Grid 1MW'!Q105*Control!$C$10</f>
        <v>1000</v>
      </c>
      <c r="R105" s="12">
        <f>'Grid 1MW'!R105*Control!$C$10</f>
        <v>1000</v>
      </c>
      <c r="S105" s="12">
        <f>'Grid 1MW'!S105*Control!$C$10</f>
        <v>1000</v>
      </c>
      <c r="T105" s="12">
        <f>'Grid 1MW'!T105*Control!$C$10</f>
        <v>1000</v>
      </c>
      <c r="U105" s="12">
        <f>'Grid 1MW'!U105*Control!$C$10</f>
        <v>1000</v>
      </c>
      <c r="V105" s="12">
        <f>'Grid 1MW'!V105*Control!$C$10</f>
        <v>1000</v>
      </c>
      <c r="W105" s="12">
        <f>'Grid 1MW'!W105*Control!$C$10</f>
        <v>1000</v>
      </c>
      <c r="X105" s="12">
        <f>'Grid 1MW'!X105*Control!$C$10</f>
        <v>1000</v>
      </c>
      <c r="Y105" s="12">
        <f>'Grid 1MW'!Y105*Control!$C$10</f>
        <v>1000</v>
      </c>
      <c r="Z105" s="12">
        <f>'Grid 1MW'!Z105*Control!$C$10</f>
        <v>1000</v>
      </c>
      <c r="AB105" s="7">
        <f t="shared" si="1"/>
        <v>24000</v>
      </c>
    </row>
    <row r="106" spans="2:28" x14ac:dyDescent="0.2">
      <c r="B106" s="6">
        <v>44300</v>
      </c>
      <c r="C106" s="12">
        <f>'Grid 1MW'!C106*Control!$C$10</f>
        <v>1000</v>
      </c>
      <c r="D106" s="12">
        <f>'Grid 1MW'!D106*Control!$C$10</f>
        <v>1000</v>
      </c>
      <c r="E106" s="12">
        <f>'Grid 1MW'!E106*Control!$C$10</f>
        <v>1000</v>
      </c>
      <c r="F106" s="12">
        <f>'Grid 1MW'!F106*Control!$C$10</f>
        <v>1000</v>
      </c>
      <c r="G106" s="12">
        <f>'Grid 1MW'!G106*Control!$C$10</f>
        <v>1000</v>
      </c>
      <c r="H106" s="12">
        <f>'Grid 1MW'!H106*Control!$C$10</f>
        <v>1000</v>
      </c>
      <c r="I106" s="12">
        <f>'Grid 1MW'!I106*Control!$C$10</f>
        <v>1000</v>
      </c>
      <c r="J106" s="12">
        <f>'Grid 1MW'!J106*Control!$C$10</f>
        <v>1000</v>
      </c>
      <c r="K106" s="12">
        <f>'Grid 1MW'!K106*Control!$C$10</f>
        <v>1000</v>
      </c>
      <c r="L106" s="12">
        <f>'Grid 1MW'!L106*Control!$C$10</f>
        <v>1000</v>
      </c>
      <c r="M106" s="12">
        <f>'Grid 1MW'!M106*Control!$C$10</f>
        <v>1000</v>
      </c>
      <c r="N106" s="12">
        <f>'Grid 1MW'!N106*Control!$C$10</f>
        <v>1000</v>
      </c>
      <c r="O106" s="12">
        <f>'Grid 1MW'!O106*Control!$C$10</f>
        <v>1000</v>
      </c>
      <c r="P106" s="12">
        <f>'Grid 1MW'!P106*Control!$C$10</f>
        <v>1000</v>
      </c>
      <c r="Q106" s="12">
        <f>'Grid 1MW'!Q106*Control!$C$10</f>
        <v>1000</v>
      </c>
      <c r="R106" s="12">
        <f>'Grid 1MW'!R106*Control!$C$10</f>
        <v>1000</v>
      </c>
      <c r="S106" s="12">
        <f>'Grid 1MW'!S106*Control!$C$10</f>
        <v>1000</v>
      </c>
      <c r="T106" s="12">
        <f>'Grid 1MW'!T106*Control!$C$10</f>
        <v>1000</v>
      </c>
      <c r="U106" s="12">
        <f>'Grid 1MW'!U106*Control!$C$10</f>
        <v>1000</v>
      </c>
      <c r="V106" s="12">
        <f>'Grid 1MW'!V106*Control!$C$10</f>
        <v>1000</v>
      </c>
      <c r="W106" s="12">
        <f>'Grid 1MW'!W106*Control!$C$10</f>
        <v>1000</v>
      </c>
      <c r="X106" s="12">
        <f>'Grid 1MW'!X106*Control!$C$10</f>
        <v>1000</v>
      </c>
      <c r="Y106" s="12">
        <f>'Grid 1MW'!Y106*Control!$C$10</f>
        <v>1000</v>
      </c>
      <c r="Z106" s="12">
        <f>'Grid 1MW'!Z106*Control!$C$10</f>
        <v>1000</v>
      </c>
      <c r="AB106" s="7">
        <f t="shared" si="1"/>
        <v>24000</v>
      </c>
    </row>
    <row r="107" spans="2:28" x14ac:dyDescent="0.2">
      <c r="B107" s="6">
        <v>44301</v>
      </c>
      <c r="C107" s="12">
        <f>'Grid 1MW'!C107*Control!$C$10</f>
        <v>1000</v>
      </c>
      <c r="D107" s="12">
        <f>'Grid 1MW'!D107*Control!$C$10</f>
        <v>1000</v>
      </c>
      <c r="E107" s="12">
        <f>'Grid 1MW'!E107*Control!$C$10</f>
        <v>1000</v>
      </c>
      <c r="F107" s="12">
        <f>'Grid 1MW'!F107*Control!$C$10</f>
        <v>1000</v>
      </c>
      <c r="G107" s="12">
        <f>'Grid 1MW'!G107*Control!$C$10</f>
        <v>1000</v>
      </c>
      <c r="H107" s="12">
        <f>'Grid 1MW'!H107*Control!$C$10</f>
        <v>1000</v>
      </c>
      <c r="I107" s="12">
        <f>'Grid 1MW'!I107*Control!$C$10</f>
        <v>1000</v>
      </c>
      <c r="J107" s="12">
        <f>'Grid 1MW'!J107*Control!$C$10</f>
        <v>1000</v>
      </c>
      <c r="K107" s="12">
        <f>'Grid 1MW'!K107*Control!$C$10</f>
        <v>1000</v>
      </c>
      <c r="L107" s="12">
        <f>'Grid 1MW'!L107*Control!$C$10</f>
        <v>1000</v>
      </c>
      <c r="M107" s="12">
        <f>'Grid 1MW'!M107*Control!$C$10</f>
        <v>1000</v>
      </c>
      <c r="N107" s="12">
        <f>'Grid 1MW'!N107*Control!$C$10</f>
        <v>1000</v>
      </c>
      <c r="O107" s="12">
        <f>'Grid 1MW'!O107*Control!$C$10</f>
        <v>1000</v>
      </c>
      <c r="P107" s="12">
        <f>'Grid 1MW'!P107*Control!$C$10</f>
        <v>1000</v>
      </c>
      <c r="Q107" s="12">
        <f>'Grid 1MW'!Q107*Control!$C$10</f>
        <v>1000</v>
      </c>
      <c r="R107" s="12">
        <f>'Grid 1MW'!R107*Control!$C$10</f>
        <v>1000</v>
      </c>
      <c r="S107" s="12">
        <f>'Grid 1MW'!S107*Control!$C$10</f>
        <v>1000</v>
      </c>
      <c r="T107" s="12">
        <f>'Grid 1MW'!T107*Control!$C$10</f>
        <v>1000</v>
      </c>
      <c r="U107" s="12">
        <f>'Grid 1MW'!U107*Control!$C$10</f>
        <v>1000</v>
      </c>
      <c r="V107" s="12">
        <f>'Grid 1MW'!V107*Control!$C$10</f>
        <v>1000</v>
      </c>
      <c r="W107" s="12">
        <f>'Grid 1MW'!W107*Control!$C$10</f>
        <v>1000</v>
      </c>
      <c r="X107" s="12">
        <f>'Grid 1MW'!X107*Control!$C$10</f>
        <v>1000</v>
      </c>
      <c r="Y107" s="12">
        <f>'Grid 1MW'!Y107*Control!$C$10</f>
        <v>1000</v>
      </c>
      <c r="Z107" s="12">
        <f>'Grid 1MW'!Z107*Control!$C$10</f>
        <v>1000</v>
      </c>
      <c r="AB107" s="7">
        <f t="shared" si="1"/>
        <v>24000</v>
      </c>
    </row>
    <row r="108" spans="2:28" x14ac:dyDescent="0.2">
      <c r="B108" s="6">
        <v>44302</v>
      </c>
      <c r="C108" s="12">
        <f>'Grid 1MW'!C108*Control!$C$10</f>
        <v>1000</v>
      </c>
      <c r="D108" s="12">
        <f>'Grid 1MW'!D108*Control!$C$10</f>
        <v>1000</v>
      </c>
      <c r="E108" s="12">
        <f>'Grid 1MW'!E108*Control!$C$10</f>
        <v>1000</v>
      </c>
      <c r="F108" s="12">
        <f>'Grid 1MW'!F108*Control!$C$10</f>
        <v>1000</v>
      </c>
      <c r="G108" s="12">
        <f>'Grid 1MW'!G108*Control!$C$10</f>
        <v>1000</v>
      </c>
      <c r="H108" s="12">
        <f>'Grid 1MW'!H108*Control!$C$10</f>
        <v>1000</v>
      </c>
      <c r="I108" s="12">
        <f>'Grid 1MW'!I108*Control!$C$10</f>
        <v>1000</v>
      </c>
      <c r="J108" s="12">
        <f>'Grid 1MW'!J108*Control!$C$10</f>
        <v>1000</v>
      </c>
      <c r="K108" s="12">
        <f>'Grid 1MW'!K108*Control!$C$10</f>
        <v>1000</v>
      </c>
      <c r="L108" s="12">
        <f>'Grid 1MW'!L108*Control!$C$10</f>
        <v>1000</v>
      </c>
      <c r="M108" s="12">
        <f>'Grid 1MW'!M108*Control!$C$10</f>
        <v>1000</v>
      </c>
      <c r="N108" s="12">
        <f>'Grid 1MW'!N108*Control!$C$10</f>
        <v>1000</v>
      </c>
      <c r="O108" s="12">
        <f>'Grid 1MW'!O108*Control!$C$10</f>
        <v>1000</v>
      </c>
      <c r="P108" s="12">
        <f>'Grid 1MW'!P108*Control!$C$10</f>
        <v>1000</v>
      </c>
      <c r="Q108" s="12">
        <f>'Grid 1MW'!Q108*Control!$C$10</f>
        <v>1000</v>
      </c>
      <c r="R108" s="12">
        <f>'Grid 1MW'!R108*Control!$C$10</f>
        <v>1000</v>
      </c>
      <c r="S108" s="12">
        <f>'Grid 1MW'!S108*Control!$C$10</f>
        <v>1000</v>
      </c>
      <c r="T108" s="12">
        <f>'Grid 1MW'!T108*Control!$C$10</f>
        <v>1000</v>
      </c>
      <c r="U108" s="12">
        <f>'Grid 1MW'!U108*Control!$C$10</f>
        <v>1000</v>
      </c>
      <c r="V108" s="12">
        <f>'Grid 1MW'!V108*Control!$C$10</f>
        <v>1000</v>
      </c>
      <c r="W108" s="12">
        <f>'Grid 1MW'!W108*Control!$C$10</f>
        <v>1000</v>
      </c>
      <c r="X108" s="12">
        <f>'Grid 1MW'!X108*Control!$C$10</f>
        <v>1000</v>
      </c>
      <c r="Y108" s="12">
        <f>'Grid 1MW'!Y108*Control!$C$10</f>
        <v>1000</v>
      </c>
      <c r="Z108" s="12">
        <f>'Grid 1MW'!Z108*Control!$C$10</f>
        <v>1000</v>
      </c>
      <c r="AB108" s="7">
        <f t="shared" si="1"/>
        <v>24000</v>
      </c>
    </row>
    <row r="109" spans="2:28" x14ac:dyDescent="0.2">
      <c r="B109" s="6">
        <v>44303</v>
      </c>
      <c r="C109" s="12">
        <f>'Grid 1MW'!C109*Control!$C$10</f>
        <v>1000</v>
      </c>
      <c r="D109" s="12">
        <f>'Grid 1MW'!D109*Control!$C$10</f>
        <v>1000</v>
      </c>
      <c r="E109" s="12">
        <f>'Grid 1MW'!E109*Control!$C$10</f>
        <v>1000</v>
      </c>
      <c r="F109" s="12">
        <f>'Grid 1MW'!F109*Control!$C$10</f>
        <v>1000</v>
      </c>
      <c r="G109" s="12">
        <f>'Grid 1MW'!G109*Control!$C$10</f>
        <v>1000</v>
      </c>
      <c r="H109" s="12">
        <f>'Grid 1MW'!H109*Control!$C$10</f>
        <v>1000</v>
      </c>
      <c r="I109" s="12">
        <f>'Grid 1MW'!I109*Control!$C$10</f>
        <v>1000</v>
      </c>
      <c r="J109" s="12">
        <f>'Grid 1MW'!J109*Control!$C$10</f>
        <v>1000</v>
      </c>
      <c r="K109" s="12">
        <f>'Grid 1MW'!K109*Control!$C$10</f>
        <v>1000</v>
      </c>
      <c r="L109" s="12">
        <f>'Grid 1MW'!L109*Control!$C$10</f>
        <v>1000</v>
      </c>
      <c r="M109" s="12">
        <f>'Grid 1MW'!M109*Control!$C$10</f>
        <v>1000</v>
      </c>
      <c r="N109" s="12">
        <f>'Grid 1MW'!N109*Control!$C$10</f>
        <v>1000</v>
      </c>
      <c r="O109" s="12">
        <f>'Grid 1MW'!O109*Control!$C$10</f>
        <v>1000</v>
      </c>
      <c r="P109" s="12">
        <f>'Grid 1MW'!P109*Control!$C$10</f>
        <v>1000</v>
      </c>
      <c r="Q109" s="12">
        <f>'Grid 1MW'!Q109*Control!$C$10</f>
        <v>1000</v>
      </c>
      <c r="R109" s="12">
        <f>'Grid 1MW'!R109*Control!$C$10</f>
        <v>1000</v>
      </c>
      <c r="S109" s="12">
        <f>'Grid 1MW'!S109*Control!$C$10</f>
        <v>1000</v>
      </c>
      <c r="T109" s="12">
        <f>'Grid 1MW'!T109*Control!$C$10</f>
        <v>1000</v>
      </c>
      <c r="U109" s="12">
        <f>'Grid 1MW'!U109*Control!$C$10</f>
        <v>1000</v>
      </c>
      <c r="V109" s="12">
        <f>'Grid 1MW'!V109*Control!$C$10</f>
        <v>1000</v>
      </c>
      <c r="W109" s="12">
        <f>'Grid 1MW'!W109*Control!$C$10</f>
        <v>1000</v>
      </c>
      <c r="X109" s="12">
        <f>'Grid 1MW'!X109*Control!$C$10</f>
        <v>1000</v>
      </c>
      <c r="Y109" s="12">
        <f>'Grid 1MW'!Y109*Control!$C$10</f>
        <v>1000</v>
      </c>
      <c r="Z109" s="12">
        <f>'Grid 1MW'!Z109*Control!$C$10</f>
        <v>1000</v>
      </c>
      <c r="AB109" s="7">
        <f t="shared" si="1"/>
        <v>24000</v>
      </c>
    </row>
    <row r="110" spans="2:28" x14ac:dyDescent="0.2">
      <c r="B110" s="6">
        <v>44304</v>
      </c>
      <c r="C110" s="12">
        <f>'Grid 1MW'!C110*Control!$C$10</f>
        <v>1000</v>
      </c>
      <c r="D110" s="12">
        <f>'Grid 1MW'!D110*Control!$C$10</f>
        <v>1000</v>
      </c>
      <c r="E110" s="12">
        <f>'Grid 1MW'!E110*Control!$C$10</f>
        <v>1000</v>
      </c>
      <c r="F110" s="12">
        <f>'Grid 1MW'!F110*Control!$C$10</f>
        <v>1000</v>
      </c>
      <c r="G110" s="12">
        <f>'Grid 1MW'!G110*Control!$C$10</f>
        <v>1000</v>
      </c>
      <c r="H110" s="12">
        <f>'Grid 1MW'!H110*Control!$C$10</f>
        <v>1000</v>
      </c>
      <c r="I110" s="12">
        <f>'Grid 1MW'!I110*Control!$C$10</f>
        <v>1000</v>
      </c>
      <c r="J110" s="12">
        <f>'Grid 1MW'!J110*Control!$C$10</f>
        <v>1000</v>
      </c>
      <c r="K110" s="12">
        <f>'Grid 1MW'!K110*Control!$C$10</f>
        <v>1000</v>
      </c>
      <c r="L110" s="12">
        <f>'Grid 1MW'!L110*Control!$C$10</f>
        <v>1000</v>
      </c>
      <c r="M110" s="12">
        <f>'Grid 1MW'!M110*Control!$C$10</f>
        <v>1000</v>
      </c>
      <c r="N110" s="12">
        <f>'Grid 1MW'!N110*Control!$C$10</f>
        <v>1000</v>
      </c>
      <c r="O110" s="12">
        <f>'Grid 1MW'!O110*Control!$C$10</f>
        <v>1000</v>
      </c>
      <c r="P110" s="12">
        <f>'Grid 1MW'!P110*Control!$C$10</f>
        <v>1000</v>
      </c>
      <c r="Q110" s="12">
        <f>'Grid 1MW'!Q110*Control!$C$10</f>
        <v>1000</v>
      </c>
      <c r="R110" s="12">
        <f>'Grid 1MW'!R110*Control!$C$10</f>
        <v>1000</v>
      </c>
      <c r="S110" s="12">
        <f>'Grid 1MW'!S110*Control!$C$10</f>
        <v>1000</v>
      </c>
      <c r="T110" s="12">
        <f>'Grid 1MW'!T110*Control!$C$10</f>
        <v>1000</v>
      </c>
      <c r="U110" s="12">
        <f>'Grid 1MW'!U110*Control!$C$10</f>
        <v>1000</v>
      </c>
      <c r="V110" s="12">
        <f>'Grid 1MW'!V110*Control!$C$10</f>
        <v>1000</v>
      </c>
      <c r="W110" s="12">
        <f>'Grid 1MW'!W110*Control!$C$10</f>
        <v>1000</v>
      </c>
      <c r="X110" s="12">
        <f>'Grid 1MW'!X110*Control!$C$10</f>
        <v>1000</v>
      </c>
      <c r="Y110" s="12">
        <f>'Grid 1MW'!Y110*Control!$C$10</f>
        <v>1000</v>
      </c>
      <c r="Z110" s="12">
        <f>'Grid 1MW'!Z110*Control!$C$10</f>
        <v>1000</v>
      </c>
      <c r="AB110" s="7">
        <f t="shared" si="1"/>
        <v>24000</v>
      </c>
    </row>
    <row r="111" spans="2:28" x14ac:dyDescent="0.2">
      <c r="B111" s="6">
        <v>44305</v>
      </c>
      <c r="C111" s="12">
        <f>'Grid 1MW'!C111*Control!$C$10</f>
        <v>1000</v>
      </c>
      <c r="D111" s="12">
        <f>'Grid 1MW'!D111*Control!$C$10</f>
        <v>1000</v>
      </c>
      <c r="E111" s="12">
        <f>'Grid 1MW'!E111*Control!$C$10</f>
        <v>1000</v>
      </c>
      <c r="F111" s="12">
        <f>'Grid 1MW'!F111*Control!$C$10</f>
        <v>1000</v>
      </c>
      <c r="G111" s="12">
        <f>'Grid 1MW'!G111*Control!$C$10</f>
        <v>1000</v>
      </c>
      <c r="H111" s="12">
        <f>'Grid 1MW'!H111*Control!$C$10</f>
        <v>1000</v>
      </c>
      <c r="I111" s="12">
        <f>'Grid 1MW'!I111*Control!$C$10</f>
        <v>1000</v>
      </c>
      <c r="J111" s="12">
        <f>'Grid 1MW'!J111*Control!$C$10</f>
        <v>1000</v>
      </c>
      <c r="K111" s="12">
        <f>'Grid 1MW'!K111*Control!$C$10</f>
        <v>1000</v>
      </c>
      <c r="L111" s="12">
        <f>'Grid 1MW'!L111*Control!$C$10</f>
        <v>1000</v>
      </c>
      <c r="M111" s="12">
        <f>'Grid 1MW'!M111*Control!$C$10</f>
        <v>1000</v>
      </c>
      <c r="N111" s="12">
        <f>'Grid 1MW'!N111*Control!$C$10</f>
        <v>1000</v>
      </c>
      <c r="O111" s="12">
        <f>'Grid 1MW'!O111*Control!$C$10</f>
        <v>1000</v>
      </c>
      <c r="P111" s="12">
        <f>'Grid 1MW'!P111*Control!$C$10</f>
        <v>1000</v>
      </c>
      <c r="Q111" s="12">
        <f>'Grid 1MW'!Q111*Control!$C$10</f>
        <v>1000</v>
      </c>
      <c r="R111" s="12">
        <f>'Grid 1MW'!R111*Control!$C$10</f>
        <v>1000</v>
      </c>
      <c r="S111" s="12">
        <f>'Grid 1MW'!S111*Control!$C$10</f>
        <v>1000</v>
      </c>
      <c r="T111" s="12">
        <f>'Grid 1MW'!T111*Control!$C$10</f>
        <v>1000</v>
      </c>
      <c r="U111" s="12">
        <f>'Grid 1MW'!U111*Control!$C$10</f>
        <v>1000</v>
      </c>
      <c r="V111" s="12">
        <f>'Grid 1MW'!V111*Control!$C$10</f>
        <v>1000</v>
      </c>
      <c r="W111" s="12">
        <f>'Grid 1MW'!W111*Control!$C$10</f>
        <v>1000</v>
      </c>
      <c r="X111" s="12">
        <f>'Grid 1MW'!X111*Control!$C$10</f>
        <v>1000</v>
      </c>
      <c r="Y111" s="12">
        <f>'Grid 1MW'!Y111*Control!$C$10</f>
        <v>1000</v>
      </c>
      <c r="Z111" s="12">
        <f>'Grid 1MW'!Z111*Control!$C$10</f>
        <v>1000</v>
      </c>
      <c r="AB111" s="7">
        <f t="shared" si="1"/>
        <v>24000</v>
      </c>
    </row>
    <row r="112" spans="2:28" x14ac:dyDescent="0.2">
      <c r="B112" s="6">
        <v>44306</v>
      </c>
      <c r="C112" s="12">
        <f>'Grid 1MW'!C112*Control!$C$10</f>
        <v>1000</v>
      </c>
      <c r="D112" s="12">
        <f>'Grid 1MW'!D112*Control!$C$10</f>
        <v>1000</v>
      </c>
      <c r="E112" s="12">
        <f>'Grid 1MW'!E112*Control!$C$10</f>
        <v>1000</v>
      </c>
      <c r="F112" s="12">
        <f>'Grid 1MW'!F112*Control!$C$10</f>
        <v>1000</v>
      </c>
      <c r="G112" s="12">
        <f>'Grid 1MW'!G112*Control!$C$10</f>
        <v>1000</v>
      </c>
      <c r="H112" s="12">
        <f>'Grid 1MW'!H112*Control!$C$10</f>
        <v>1000</v>
      </c>
      <c r="I112" s="12">
        <f>'Grid 1MW'!I112*Control!$C$10</f>
        <v>1000</v>
      </c>
      <c r="J112" s="12">
        <f>'Grid 1MW'!J112*Control!$C$10</f>
        <v>1000</v>
      </c>
      <c r="K112" s="12">
        <f>'Grid 1MW'!K112*Control!$C$10</f>
        <v>1000</v>
      </c>
      <c r="L112" s="12">
        <f>'Grid 1MW'!L112*Control!$C$10</f>
        <v>1000</v>
      </c>
      <c r="M112" s="12">
        <f>'Grid 1MW'!M112*Control!$C$10</f>
        <v>1000</v>
      </c>
      <c r="N112" s="12">
        <f>'Grid 1MW'!N112*Control!$C$10</f>
        <v>1000</v>
      </c>
      <c r="O112" s="12">
        <f>'Grid 1MW'!O112*Control!$C$10</f>
        <v>1000</v>
      </c>
      <c r="P112" s="12">
        <f>'Grid 1MW'!P112*Control!$C$10</f>
        <v>1000</v>
      </c>
      <c r="Q112" s="12">
        <f>'Grid 1MW'!Q112*Control!$C$10</f>
        <v>1000</v>
      </c>
      <c r="R112" s="12">
        <f>'Grid 1MW'!R112*Control!$C$10</f>
        <v>1000</v>
      </c>
      <c r="S112" s="12">
        <f>'Grid 1MW'!S112*Control!$C$10</f>
        <v>1000</v>
      </c>
      <c r="T112" s="12">
        <f>'Grid 1MW'!T112*Control!$C$10</f>
        <v>1000</v>
      </c>
      <c r="U112" s="12">
        <f>'Grid 1MW'!U112*Control!$C$10</f>
        <v>1000</v>
      </c>
      <c r="V112" s="12">
        <f>'Grid 1MW'!V112*Control!$C$10</f>
        <v>1000</v>
      </c>
      <c r="W112" s="12">
        <f>'Grid 1MW'!W112*Control!$C$10</f>
        <v>1000</v>
      </c>
      <c r="X112" s="12">
        <f>'Grid 1MW'!X112*Control!$C$10</f>
        <v>1000</v>
      </c>
      <c r="Y112" s="12">
        <f>'Grid 1MW'!Y112*Control!$C$10</f>
        <v>1000</v>
      </c>
      <c r="Z112" s="12">
        <f>'Grid 1MW'!Z112*Control!$C$10</f>
        <v>1000</v>
      </c>
      <c r="AB112" s="7">
        <f t="shared" si="1"/>
        <v>24000</v>
      </c>
    </row>
    <row r="113" spans="2:28" x14ac:dyDescent="0.2">
      <c r="B113" s="6">
        <v>44307</v>
      </c>
      <c r="C113" s="12">
        <f>'Grid 1MW'!C113*Control!$C$10</f>
        <v>1000</v>
      </c>
      <c r="D113" s="12">
        <f>'Grid 1MW'!D113*Control!$C$10</f>
        <v>1000</v>
      </c>
      <c r="E113" s="12">
        <f>'Grid 1MW'!E113*Control!$C$10</f>
        <v>1000</v>
      </c>
      <c r="F113" s="12">
        <f>'Grid 1MW'!F113*Control!$C$10</f>
        <v>1000</v>
      </c>
      <c r="G113" s="12">
        <f>'Grid 1MW'!G113*Control!$C$10</f>
        <v>1000</v>
      </c>
      <c r="H113" s="12">
        <f>'Grid 1MW'!H113*Control!$C$10</f>
        <v>1000</v>
      </c>
      <c r="I113" s="12">
        <f>'Grid 1MW'!I113*Control!$C$10</f>
        <v>1000</v>
      </c>
      <c r="J113" s="12">
        <f>'Grid 1MW'!J113*Control!$C$10</f>
        <v>1000</v>
      </c>
      <c r="K113" s="12">
        <f>'Grid 1MW'!K113*Control!$C$10</f>
        <v>1000</v>
      </c>
      <c r="L113" s="12">
        <f>'Grid 1MW'!L113*Control!$C$10</f>
        <v>1000</v>
      </c>
      <c r="M113" s="12">
        <f>'Grid 1MW'!M113*Control!$C$10</f>
        <v>1000</v>
      </c>
      <c r="N113" s="12">
        <f>'Grid 1MW'!N113*Control!$C$10</f>
        <v>1000</v>
      </c>
      <c r="O113" s="12">
        <f>'Grid 1MW'!O113*Control!$C$10</f>
        <v>1000</v>
      </c>
      <c r="P113" s="12">
        <f>'Grid 1MW'!P113*Control!$C$10</f>
        <v>1000</v>
      </c>
      <c r="Q113" s="12">
        <f>'Grid 1MW'!Q113*Control!$C$10</f>
        <v>1000</v>
      </c>
      <c r="R113" s="12">
        <f>'Grid 1MW'!R113*Control!$C$10</f>
        <v>1000</v>
      </c>
      <c r="S113" s="12">
        <f>'Grid 1MW'!S113*Control!$C$10</f>
        <v>1000</v>
      </c>
      <c r="T113" s="12">
        <f>'Grid 1MW'!T113*Control!$C$10</f>
        <v>1000</v>
      </c>
      <c r="U113" s="12">
        <f>'Grid 1MW'!U113*Control!$C$10</f>
        <v>1000</v>
      </c>
      <c r="V113" s="12">
        <f>'Grid 1MW'!V113*Control!$C$10</f>
        <v>1000</v>
      </c>
      <c r="W113" s="12">
        <f>'Grid 1MW'!W113*Control!$C$10</f>
        <v>1000</v>
      </c>
      <c r="X113" s="12">
        <f>'Grid 1MW'!X113*Control!$C$10</f>
        <v>1000</v>
      </c>
      <c r="Y113" s="12">
        <f>'Grid 1MW'!Y113*Control!$C$10</f>
        <v>1000</v>
      </c>
      <c r="Z113" s="12">
        <f>'Grid 1MW'!Z113*Control!$C$10</f>
        <v>1000</v>
      </c>
      <c r="AB113" s="7">
        <f t="shared" si="1"/>
        <v>24000</v>
      </c>
    </row>
    <row r="114" spans="2:28" x14ac:dyDescent="0.2">
      <c r="B114" s="6">
        <v>44308</v>
      </c>
      <c r="C114" s="12">
        <f>'Grid 1MW'!C114*Control!$C$10</f>
        <v>1000</v>
      </c>
      <c r="D114" s="12">
        <f>'Grid 1MW'!D114*Control!$C$10</f>
        <v>1000</v>
      </c>
      <c r="E114" s="12">
        <f>'Grid 1MW'!E114*Control!$C$10</f>
        <v>1000</v>
      </c>
      <c r="F114" s="12">
        <f>'Grid 1MW'!F114*Control!$C$10</f>
        <v>1000</v>
      </c>
      <c r="G114" s="12">
        <f>'Grid 1MW'!G114*Control!$C$10</f>
        <v>1000</v>
      </c>
      <c r="H114" s="12">
        <f>'Grid 1MW'!H114*Control!$C$10</f>
        <v>1000</v>
      </c>
      <c r="I114" s="12">
        <f>'Grid 1MW'!I114*Control!$C$10</f>
        <v>1000</v>
      </c>
      <c r="J114" s="12">
        <f>'Grid 1MW'!J114*Control!$C$10</f>
        <v>1000</v>
      </c>
      <c r="K114" s="12">
        <f>'Grid 1MW'!K114*Control!$C$10</f>
        <v>1000</v>
      </c>
      <c r="L114" s="12">
        <f>'Grid 1MW'!L114*Control!$C$10</f>
        <v>1000</v>
      </c>
      <c r="M114" s="12">
        <f>'Grid 1MW'!M114*Control!$C$10</f>
        <v>1000</v>
      </c>
      <c r="N114" s="12">
        <f>'Grid 1MW'!N114*Control!$C$10</f>
        <v>1000</v>
      </c>
      <c r="O114" s="12">
        <f>'Grid 1MW'!O114*Control!$C$10</f>
        <v>1000</v>
      </c>
      <c r="P114" s="12">
        <f>'Grid 1MW'!P114*Control!$C$10</f>
        <v>1000</v>
      </c>
      <c r="Q114" s="12">
        <f>'Grid 1MW'!Q114*Control!$C$10</f>
        <v>1000</v>
      </c>
      <c r="R114" s="12">
        <f>'Grid 1MW'!R114*Control!$C$10</f>
        <v>1000</v>
      </c>
      <c r="S114" s="12">
        <f>'Grid 1MW'!S114*Control!$C$10</f>
        <v>1000</v>
      </c>
      <c r="T114" s="12">
        <f>'Grid 1MW'!T114*Control!$C$10</f>
        <v>1000</v>
      </c>
      <c r="U114" s="12">
        <f>'Grid 1MW'!U114*Control!$C$10</f>
        <v>1000</v>
      </c>
      <c r="V114" s="12">
        <f>'Grid 1MW'!V114*Control!$C$10</f>
        <v>1000</v>
      </c>
      <c r="W114" s="12">
        <f>'Grid 1MW'!W114*Control!$C$10</f>
        <v>1000</v>
      </c>
      <c r="X114" s="12">
        <f>'Grid 1MW'!X114*Control!$C$10</f>
        <v>1000</v>
      </c>
      <c r="Y114" s="12">
        <f>'Grid 1MW'!Y114*Control!$C$10</f>
        <v>1000</v>
      </c>
      <c r="Z114" s="12">
        <f>'Grid 1MW'!Z114*Control!$C$10</f>
        <v>1000</v>
      </c>
      <c r="AB114" s="7">
        <f t="shared" si="1"/>
        <v>24000</v>
      </c>
    </row>
    <row r="115" spans="2:28" x14ac:dyDescent="0.2">
      <c r="B115" s="6">
        <v>44309</v>
      </c>
      <c r="C115" s="12">
        <f>'Grid 1MW'!C115*Control!$C$10</f>
        <v>1000</v>
      </c>
      <c r="D115" s="12">
        <f>'Grid 1MW'!D115*Control!$C$10</f>
        <v>1000</v>
      </c>
      <c r="E115" s="12">
        <f>'Grid 1MW'!E115*Control!$C$10</f>
        <v>1000</v>
      </c>
      <c r="F115" s="12">
        <f>'Grid 1MW'!F115*Control!$C$10</f>
        <v>1000</v>
      </c>
      <c r="G115" s="12">
        <f>'Grid 1MW'!G115*Control!$C$10</f>
        <v>1000</v>
      </c>
      <c r="H115" s="12">
        <f>'Grid 1MW'!H115*Control!$C$10</f>
        <v>1000</v>
      </c>
      <c r="I115" s="12">
        <f>'Grid 1MW'!I115*Control!$C$10</f>
        <v>1000</v>
      </c>
      <c r="J115" s="12">
        <f>'Grid 1MW'!J115*Control!$C$10</f>
        <v>1000</v>
      </c>
      <c r="K115" s="12">
        <f>'Grid 1MW'!K115*Control!$C$10</f>
        <v>1000</v>
      </c>
      <c r="L115" s="12">
        <f>'Grid 1MW'!L115*Control!$C$10</f>
        <v>1000</v>
      </c>
      <c r="M115" s="12">
        <f>'Grid 1MW'!M115*Control!$C$10</f>
        <v>1000</v>
      </c>
      <c r="N115" s="12">
        <f>'Grid 1MW'!N115*Control!$C$10</f>
        <v>1000</v>
      </c>
      <c r="O115" s="12">
        <f>'Grid 1MW'!O115*Control!$C$10</f>
        <v>1000</v>
      </c>
      <c r="P115" s="12">
        <f>'Grid 1MW'!P115*Control!$C$10</f>
        <v>1000</v>
      </c>
      <c r="Q115" s="12">
        <f>'Grid 1MW'!Q115*Control!$C$10</f>
        <v>1000</v>
      </c>
      <c r="R115" s="12">
        <f>'Grid 1MW'!R115*Control!$C$10</f>
        <v>1000</v>
      </c>
      <c r="S115" s="12">
        <f>'Grid 1MW'!S115*Control!$C$10</f>
        <v>1000</v>
      </c>
      <c r="T115" s="12">
        <f>'Grid 1MW'!T115*Control!$C$10</f>
        <v>1000</v>
      </c>
      <c r="U115" s="12">
        <f>'Grid 1MW'!U115*Control!$C$10</f>
        <v>1000</v>
      </c>
      <c r="V115" s="12">
        <f>'Grid 1MW'!V115*Control!$C$10</f>
        <v>1000</v>
      </c>
      <c r="W115" s="12">
        <f>'Grid 1MW'!W115*Control!$C$10</f>
        <v>1000</v>
      </c>
      <c r="X115" s="12">
        <f>'Grid 1MW'!X115*Control!$C$10</f>
        <v>1000</v>
      </c>
      <c r="Y115" s="12">
        <f>'Grid 1MW'!Y115*Control!$C$10</f>
        <v>1000</v>
      </c>
      <c r="Z115" s="12">
        <f>'Grid 1MW'!Z115*Control!$C$10</f>
        <v>1000</v>
      </c>
      <c r="AB115" s="7">
        <f t="shared" si="1"/>
        <v>24000</v>
      </c>
    </row>
    <row r="116" spans="2:28" x14ac:dyDescent="0.2">
      <c r="B116" s="6">
        <v>44310</v>
      </c>
      <c r="C116" s="12">
        <f>'Grid 1MW'!C116*Control!$C$10</f>
        <v>1000</v>
      </c>
      <c r="D116" s="12">
        <f>'Grid 1MW'!D116*Control!$C$10</f>
        <v>1000</v>
      </c>
      <c r="E116" s="12">
        <f>'Grid 1MW'!E116*Control!$C$10</f>
        <v>1000</v>
      </c>
      <c r="F116" s="12">
        <f>'Grid 1MW'!F116*Control!$C$10</f>
        <v>1000</v>
      </c>
      <c r="G116" s="12">
        <f>'Grid 1MW'!G116*Control!$C$10</f>
        <v>1000</v>
      </c>
      <c r="H116" s="12">
        <f>'Grid 1MW'!H116*Control!$C$10</f>
        <v>1000</v>
      </c>
      <c r="I116" s="12">
        <f>'Grid 1MW'!I116*Control!$C$10</f>
        <v>1000</v>
      </c>
      <c r="J116" s="12">
        <f>'Grid 1MW'!J116*Control!$C$10</f>
        <v>1000</v>
      </c>
      <c r="K116" s="12">
        <f>'Grid 1MW'!K116*Control!$C$10</f>
        <v>1000</v>
      </c>
      <c r="L116" s="12">
        <f>'Grid 1MW'!L116*Control!$C$10</f>
        <v>1000</v>
      </c>
      <c r="M116" s="12">
        <f>'Grid 1MW'!M116*Control!$C$10</f>
        <v>1000</v>
      </c>
      <c r="N116" s="12">
        <f>'Grid 1MW'!N116*Control!$C$10</f>
        <v>1000</v>
      </c>
      <c r="O116" s="12">
        <f>'Grid 1MW'!O116*Control!$C$10</f>
        <v>1000</v>
      </c>
      <c r="P116" s="12">
        <f>'Grid 1MW'!P116*Control!$C$10</f>
        <v>1000</v>
      </c>
      <c r="Q116" s="12">
        <f>'Grid 1MW'!Q116*Control!$C$10</f>
        <v>1000</v>
      </c>
      <c r="R116" s="12">
        <f>'Grid 1MW'!R116*Control!$C$10</f>
        <v>1000</v>
      </c>
      <c r="S116" s="12">
        <f>'Grid 1MW'!S116*Control!$C$10</f>
        <v>1000</v>
      </c>
      <c r="T116" s="12">
        <f>'Grid 1MW'!T116*Control!$C$10</f>
        <v>1000</v>
      </c>
      <c r="U116" s="12">
        <f>'Grid 1MW'!U116*Control!$C$10</f>
        <v>1000</v>
      </c>
      <c r="V116" s="12">
        <f>'Grid 1MW'!V116*Control!$C$10</f>
        <v>1000</v>
      </c>
      <c r="W116" s="12">
        <f>'Grid 1MW'!W116*Control!$C$10</f>
        <v>1000</v>
      </c>
      <c r="X116" s="12">
        <f>'Grid 1MW'!X116*Control!$C$10</f>
        <v>1000</v>
      </c>
      <c r="Y116" s="12">
        <f>'Grid 1MW'!Y116*Control!$C$10</f>
        <v>1000</v>
      </c>
      <c r="Z116" s="12">
        <f>'Grid 1MW'!Z116*Control!$C$10</f>
        <v>1000</v>
      </c>
      <c r="AB116" s="7">
        <f t="shared" si="1"/>
        <v>24000</v>
      </c>
    </row>
    <row r="117" spans="2:28" x14ac:dyDescent="0.2">
      <c r="B117" s="6">
        <v>44311</v>
      </c>
      <c r="C117" s="12">
        <f>'Grid 1MW'!C117*Control!$C$10</f>
        <v>1000</v>
      </c>
      <c r="D117" s="12">
        <f>'Grid 1MW'!D117*Control!$C$10</f>
        <v>1000</v>
      </c>
      <c r="E117" s="12">
        <f>'Grid 1MW'!E117*Control!$C$10</f>
        <v>1000</v>
      </c>
      <c r="F117" s="12">
        <f>'Grid 1MW'!F117*Control!$C$10</f>
        <v>1000</v>
      </c>
      <c r="G117" s="12">
        <f>'Grid 1MW'!G117*Control!$C$10</f>
        <v>1000</v>
      </c>
      <c r="H117" s="12">
        <f>'Grid 1MW'!H117*Control!$C$10</f>
        <v>1000</v>
      </c>
      <c r="I117" s="12">
        <f>'Grid 1MW'!I117*Control!$C$10</f>
        <v>1000</v>
      </c>
      <c r="J117" s="12">
        <f>'Grid 1MW'!J117*Control!$C$10</f>
        <v>1000</v>
      </c>
      <c r="K117" s="12">
        <f>'Grid 1MW'!K117*Control!$C$10</f>
        <v>1000</v>
      </c>
      <c r="L117" s="12">
        <f>'Grid 1MW'!L117*Control!$C$10</f>
        <v>1000</v>
      </c>
      <c r="M117" s="12">
        <f>'Grid 1MW'!M117*Control!$C$10</f>
        <v>1000</v>
      </c>
      <c r="N117" s="12">
        <f>'Grid 1MW'!N117*Control!$C$10</f>
        <v>1000</v>
      </c>
      <c r="O117" s="12">
        <f>'Grid 1MW'!O117*Control!$C$10</f>
        <v>1000</v>
      </c>
      <c r="P117" s="12">
        <f>'Grid 1MW'!P117*Control!$C$10</f>
        <v>1000</v>
      </c>
      <c r="Q117" s="12">
        <f>'Grid 1MW'!Q117*Control!$C$10</f>
        <v>1000</v>
      </c>
      <c r="R117" s="12">
        <f>'Grid 1MW'!R117*Control!$C$10</f>
        <v>1000</v>
      </c>
      <c r="S117" s="12">
        <f>'Grid 1MW'!S117*Control!$C$10</f>
        <v>1000</v>
      </c>
      <c r="T117" s="12">
        <f>'Grid 1MW'!T117*Control!$C$10</f>
        <v>1000</v>
      </c>
      <c r="U117" s="12">
        <f>'Grid 1MW'!U117*Control!$C$10</f>
        <v>1000</v>
      </c>
      <c r="V117" s="12">
        <f>'Grid 1MW'!V117*Control!$C$10</f>
        <v>1000</v>
      </c>
      <c r="W117" s="12">
        <f>'Grid 1MW'!W117*Control!$C$10</f>
        <v>1000</v>
      </c>
      <c r="X117" s="12">
        <f>'Grid 1MW'!X117*Control!$C$10</f>
        <v>1000</v>
      </c>
      <c r="Y117" s="12">
        <f>'Grid 1MW'!Y117*Control!$C$10</f>
        <v>1000</v>
      </c>
      <c r="Z117" s="12">
        <f>'Grid 1MW'!Z117*Control!$C$10</f>
        <v>1000</v>
      </c>
      <c r="AB117" s="7">
        <f t="shared" si="1"/>
        <v>24000</v>
      </c>
    </row>
    <row r="118" spans="2:28" x14ac:dyDescent="0.2">
      <c r="B118" s="6">
        <v>44312</v>
      </c>
      <c r="C118" s="12">
        <f>'Grid 1MW'!C118*Control!$C$10</f>
        <v>1000</v>
      </c>
      <c r="D118" s="12">
        <f>'Grid 1MW'!D118*Control!$C$10</f>
        <v>1000</v>
      </c>
      <c r="E118" s="12">
        <f>'Grid 1MW'!E118*Control!$C$10</f>
        <v>1000</v>
      </c>
      <c r="F118" s="12">
        <f>'Grid 1MW'!F118*Control!$C$10</f>
        <v>1000</v>
      </c>
      <c r="G118" s="12">
        <f>'Grid 1MW'!G118*Control!$C$10</f>
        <v>1000</v>
      </c>
      <c r="H118" s="12">
        <f>'Grid 1MW'!H118*Control!$C$10</f>
        <v>1000</v>
      </c>
      <c r="I118" s="12">
        <f>'Grid 1MW'!I118*Control!$C$10</f>
        <v>1000</v>
      </c>
      <c r="J118" s="12">
        <f>'Grid 1MW'!J118*Control!$C$10</f>
        <v>1000</v>
      </c>
      <c r="K118" s="12">
        <f>'Grid 1MW'!K118*Control!$C$10</f>
        <v>1000</v>
      </c>
      <c r="L118" s="12">
        <f>'Grid 1MW'!L118*Control!$C$10</f>
        <v>1000</v>
      </c>
      <c r="M118" s="12">
        <f>'Grid 1MW'!M118*Control!$C$10</f>
        <v>1000</v>
      </c>
      <c r="N118" s="12">
        <f>'Grid 1MW'!N118*Control!$C$10</f>
        <v>1000</v>
      </c>
      <c r="O118" s="12">
        <f>'Grid 1MW'!O118*Control!$C$10</f>
        <v>1000</v>
      </c>
      <c r="P118" s="12">
        <f>'Grid 1MW'!P118*Control!$C$10</f>
        <v>1000</v>
      </c>
      <c r="Q118" s="12">
        <f>'Grid 1MW'!Q118*Control!$C$10</f>
        <v>1000</v>
      </c>
      <c r="R118" s="12">
        <f>'Grid 1MW'!R118*Control!$C$10</f>
        <v>1000</v>
      </c>
      <c r="S118" s="12">
        <f>'Grid 1MW'!S118*Control!$C$10</f>
        <v>1000</v>
      </c>
      <c r="T118" s="12">
        <f>'Grid 1MW'!T118*Control!$C$10</f>
        <v>1000</v>
      </c>
      <c r="U118" s="12">
        <f>'Grid 1MW'!U118*Control!$C$10</f>
        <v>1000</v>
      </c>
      <c r="V118" s="12">
        <f>'Grid 1MW'!V118*Control!$C$10</f>
        <v>1000</v>
      </c>
      <c r="W118" s="12">
        <f>'Grid 1MW'!W118*Control!$C$10</f>
        <v>1000</v>
      </c>
      <c r="X118" s="12">
        <f>'Grid 1MW'!X118*Control!$C$10</f>
        <v>1000</v>
      </c>
      <c r="Y118" s="12">
        <f>'Grid 1MW'!Y118*Control!$C$10</f>
        <v>1000</v>
      </c>
      <c r="Z118" s="12">
        <f>'Grid 1MW'!Z118*Control!$C$10</f>
        <v>1000</v>
      </c>
      <c r="AB118" s="7">
        <f t="shared" si="1"/>
        <v>24000</v>
      </c>
    </row>
    <row r="119" spans="2:28" x14ac:dyDescent="0.2">
      <c r="B119" s="6">
        <v>44313</v>
      </c>
      <c r="C119" s="12">
        <f>'Grid 1MW'!C119*Control!$C$10</f>
        <v>1000</v>
      </c>
      <c r="D119" s="12">
        <f>'Grid 1MW'!D119*Control!$C$10</f>
        <v>1000</v>
      </c>
      <c r="E119" s="12">
        <f>'Grid 1MW'!E119*Control!$C$10</f>
        <v>1000</v>
      </c>
      <c r="F119" s="12">
        <f>'Grid 1MW'!F119*Control!$C$10</f>
        <v>1000</v>
      </c>
      <c r="G119" s="12">
        <f>'Grid 1MW'!G119*Control!$C$10</f>
        <v>1000</v>
      </c>
      <c r="H119" s="12">
        <f>'Grid 1MW'!H119*Control!$C$10</f>
        <v>1000</v>
      </c>
      <c r="I119" s="12">
        <f>'Grid 1MW'!I119*Control!$C$10</f>
        <v>1000</v>
      </c>
      <c r="J119" s="12">
        <f>'Grid 1MW'!J119*Control!$C$10</f>
        <v>1000</v>
      </c>
      <c r="K119" s="12">
        <f>'Grid 1MW'!K119*Control!$C$10</f>
        <v>1000</v>
      </c>
      <c r="L119" s="12">
        <f>'Grid 1MW'!L119*Control!$C$10</f>
        <v>1000</v>
      </c>
      <c r="M119" s="12">
        <f>'Grid 1MW'!M119*Control!$C$10</f>
        <v>1000</v>
      </c>
      <c r="N119" s="12">
        <f>'Grid 1MW'!N119*Control!$C$10</f>
        <v>1000</v>
      </c>
      <c r="O119" s="12">
        <f>'Grid 1MW'!O119*Control!$C$10</f>
        <v>1000</v>
      </c>
      <c r="P119" s="12">
        <f>'Grid 1MW'!P119*Control!$C$10</f>
        <v>1000</v>
      </c>
      <c r="Q119" s="12">
        <f>'Grid 1MW'!Q119*Control!$C$10</f>
        <v>1000</v>
      </c>
      <c r="R119" s="12">
        <f>'Grid 1MW'!R119*Control!$C$10</f>
        <v>1000</v>
      </c>
      <c r="S119" s="12">
        <f>'Grid 1MW'!S119*Control!$C$10</f>
        <v>1000</v>
      </c>
      <c r="T119" s="12">
        <f>'Grid 1MW'!T119*Control!$C$10</f>
        <v>1000</v>
      </c>
      <c r="U119" s="12">
        <f>'Grid 1MW'!U119*Control!$C$10</f>
        <v>1000</v>
      </c>
      <c r="V119" s="12">
        <f>'Grid 1MW'!V119*Control!$C$10</f>
        <v>1000</v>
      </c>
      <c r="W119" s="12">
        <f>'Grid 1MW'!W119*Control!$C$10</f>
        <v>1000</v>
      </c>
      <c r="X119" s="12">
        <f>'Grid 1MW'!X119*Control!$C$10</f>
        <v>1000</v>
      </c>
      <c r="Y119" s="12">
        <f>'Grid 1MW'!Y119*Control!$C$10</f>
        <v>1000</v>
      </c>
      <c r="Z119" s="12">
        <f>'Grid 1MW'!Z119*Control!$C$10</f>
        <v>1000</v>
      </c>
      <c r="AB119" s="7">
        <f t="shared" si="1"/>
        <v>24000</v>
      </c>
    </row>
    <row r="120" spans="2:28" x14ac:dyDescent="0.2">
      <c r="B120" s="6">
        <v>44314</v>
      </c>
      <c r="C120" s="12">
        <f>'Grid 1MW'!C120*Control!$C$10</f>
        <v>1000</v>
      </c>
      <c r="D120" s="12">
        <f>'Grid 1MW'!D120*Control!$C$10</f>
        <v>1000</v>
      </c>
      <c r="E120" s="12">
        <f>'Grid 1MW'!E120*Control!$C$10</f>
        <v>1000</v>
      </c>
      <c r="F120" s="12">
        <f>'Grid 1MW'!F120*Control!$C$10</f>
        <v>1000</v>
      </c>
      <c r="G120" s="12">
        <f>'Grid 1MW'!G120*Control!$C$10</f>
        <v>1000</v>
      </c>
      <c r="H120" s="12">
        <f>'Grid 1MW'!H120*Control!$C$10</f>
        <v>1000</v>
      </c>
      <c r="I120" s="12">
        <f>'Grid 1MW'!I120*Control!$C$10</f>
        <v>1000</v>
      </c>
      <c r="J120" s="12">
        <f>'Grid 1MW'!J120*Control!$C$10</f>
        <v>1000</v>
      </c>
      <c r="K120" s="12">
        <f>'Grid 1MW'!K120*Control!$C$10</f>
        <v>1000</v>
      </c>
      <c r="L120" s="12">
        <f>'Grid 1MW'!L120*Control!$C$10</f>
        <v>1000</v>
      </c>
      <c r="M120" s="12">
        <f>'Grid 1MW'!M120*Control!$C$10</f>
        <v>1000</v>
      </c>
      <c r="N120" s="12">
        <f>'Grid 1MW'!N120*Control!$C$10</f>
        <v>1000</v>
      </c>
      <c r="O120" s="12">
        <f>'Grid 1MW'!O120*Control!$C$10</f>
        <v>1000</v>
      </c>
      <c r="P120" s="12">
        <f>'Grid 1MW'!P120*Control!$C$10</f>
        <v>1000</v>
      </c>
      <c r="Q120" s="12">
        <f>'Grid 1MW'!Q120*Control!$C$10</f>
        <v>1000</v>
      </c>
      <c r="R120" s="12">
        <f>'Grid 1MW'!R120*Control!$C$10</f>
        <v>1000</v>
      </c>
      <c r="S120" s="12">
        <f>'Grid 1MW'!S120*Control!$C$10</f>
        <v>1000</v>
      </c>
      <c r="T120" s="12">
        <f>'Grid 1MW'!T120*Control!$C$10</f>
        <v>1000</v>
      </c>
      <c r="U120" s="12">
        <f>'Grid 1MW'!U120*Control!$C$10</f>
        <v>1000</v>
      </c>
      <c r="V120" s="12">
        <f>'Grid 1MW'!V120*Control!$C$10</f>
        <v>1000</v>
      </c>
      <c r="W120" s="12">
        <f>'Grid 1MW'!W120*Control!$C$10</f>
        <v>1000</v>
      </c>
      <c r="X120" s="12">
        <f>'Grid 1MW'!X120*Control!$C$10</f>
        <v>1000</v>
      </c>
      <c r="Y120" s="12">
        <f>'Grid 1MW'!Y120*Control!$C$10</f>
        <v>1000</v>
      </c>
      <c r="Z120" s="12">
        <f>'Grid 1MW'!Z120*Control!$C$10</f>
        <v>1000</v>
      </c>
      <c r="AB120" s="7">
        <f t="shared" si="1"/>
        <v>24000</v>
      </c>
    </row>
    <row r="121" spans="2:28" x14ac:dyDescent="0.2">
      <c r="B121" s="6">
        <v>44315</v>
      </c>
      <c r="C121" s="12">
        <f>'Grid 1MW'!C121*Control!$C$10</f>
        <v>1000</v>
      </c>
      <c r="D121" s="12">
        <f>'Grid 1MW'!D121*Control!$C$10</f>
        <v>1000</v>
      </c>
      <c r="E121" s="12">
        <f>'Grid 1MW'!E121*Control!$C$10</f>
        <v>1000</v>
      </c>
      <c r="F121" s="12">
        <f>'Grid 1MW'!F121*Control!$C$10</f>
        <v>1000</v>
      </c>
      <c r="G121" s="12">
        <f>'Grid 1MW'!G121*Control!$C$10</f>
        <v>1000</v>
      </c>
      <c r="H121" s="12">
        <f>'Grid 1MW'!H121*Control!$C$10</f>
        <v>1000</v>
      </c>
      <c r="I121" s="12">
        <f>'Grid 1MW'!I121*Control!$C$10</f>
        <v>1000</v>
      </c>
      <c r="J121" s="12">
        <f>'Grid 1MW'!J121*Control!$C$10</f>
        <v>1000</v>
      </c>
      <c r="K121" s="12">
        <f>'Grid 1MW'!K121*Control!$C$10</f>
        <v>1000</v>
      </c>
      <c r="L121" s="12">
        <f>'Grid 1MW'!L121*Control!$C$10</f>
        <v>1000</v>
      </c>
      <c r="M121" s="12">
        <f>'Grid 1MW'!M121*Control!$C$10</f>
        <v>1000</v>
      </c>
      <c r="N121" s="12">
        <f>'Grid 1MW'!N121*Control!$C$10</f>
        <v>1000</v>
      </c>
      <c r="O121" s="12">
        <f>'Grid 1MW'!O121*Control!$C$10</f>
        <v>1000</v>
      </c>
      <c r="P121" s="12">
        <f>'Grid 1MW'!P121*Control!$C$10</f>
        <v>1000</v>
      </c>
      <c r="Q121" s="12">
        <f>'Grid 1MW'!Q121*Control!$C$10</f>
        <v>1000</v>
      </c>
      <c r="R121" s="12">
        <f>'Grid 1MW'!R121*Control!$C$10</f>
        <v>1000</v>
      </c>
      <c r="S121" s="12">
        <f>'Grid 1MW'!S121*Control!$C$10</f>
        <v>1000</v>
      </c>
      <c r="T121" s="12">
        <f>'Grid 1MW'!T121*Control!$C$10</f>
        <v>1000</v>
      </c>
      <c r="U121" s="12">
        <f>'Grid 1MW'!U121*Control!$C$10</f>
        <v>1000</v>
      </c>
      <c r="V121" s="12">
        <f>'Grid 1MW'!V121*Control!$C$10</f>
        <v>1000</v>
      </c>
      <c r="W121" s="12">
        <f>'Grid 1MW'!W121*Control!$C$10</f>
        <v>1000</v>
      </c>
      <c r="X121" s="12">
        <f>'Grid 1MW'!X121*Control!$C$10</f>
        <v>1000</v>
      </c>
      <c r="Y121" s="12">
        <f>'Grid 1MW'!Y121*Control!$C$10</f>
        <v>1000</v>
      </c>
      <c r="Z121" s="12">
        <f>'Grid 1MW'!Z121*Control!$C$10</f>
        <v>1000</v>
      </c>
      <c r="AB121" s="7">
        <f t="shared" si="1"/>
        <v>24000</v>
      </c>
    </row>
    <row r="122" spans="2:28" x14ac:dyDescent="0.2">
      <c r="B122" s="6">
        <v>44316</v>
      </c>
      <c r="C122" s="12">
        <f>'Grid 1MW'!C122*Control!$C$10</f>
        <v>1000</v>
      </c>
      <c r="D122" s="12">
        <f>'Grid 1MW'!D122*Control!$C$10</f>
        <v>1000</v>
      </c>
      <c r="E122" s="12">
        <f>'Grid 1MW'!E122*Control!$C$10</f>
        <v>1000</v>
      </c>
      <c r="F122" s="12">
        <f>'Grid 1MW'!F122*Control!$C$10</f>
        <v>1000</v>
      </c>
      <c r="G122" s="12">
        <f>'Grid 1MW'!G122*Control!$C$10</f>
        <v>1000</v>
      </c>
      <c r="H122" s="12">
        <f>'Grid 1MW'!H122*Control!$C$10</f>
        <v>1000</v>
      </c>
      <c r="I122" s="12">
        <f>'Grid 1MW'!I122*Control!$C$10</f>
        <v>1000</v>
      </c>
      <c r="J122" s="12">
        <f>'Grid 1MW'!J122*Control!$C$10</f>
        <v>1000</v>
      </c>
      <c r="K122" s="12">
        <f>'Grid 1MW'!K122*Control!$C$10</f>
        <v>1000</v>
      </c>
      <c r="L122" s="12">
        <f>'Grid 1MW'!L122*Control!$C$10</f>
        <v>1000</v>
      </c>
      <c r="M122" s="12">
        <f>'Grid 1MW'!M122*Control!$C$10</f>
        <v>1000</v>
      </c>
      <c r="N122" s="12">
        <f>'Grid 1MW'!N122*Control!$C$10</f>
        <v>1000</v>
      </c>
      <c r="O122" s="12">
        <f>'Grid 1MW'!O122*Control!$C$10</f>
        <v>1000</v>
      </c>
      <c r="P122" s="12">
        <f>'Grid 1MW'!P122*Control!$C$10</f>
        <v>1000</v>
      </c>
      <c r="Q122" s="12">
        <f>'Grid 1MW'!Q122*Control!$C$10</f>
        <v>1000</v>
      </c>
      <c r="R122" s="12">
        <f>'Grid 1MW'!R122*Control!$C$10</f>
        <v>1000</v>
      </c>
      <c r="S122" s="12">
        <f>'Grid 1MW'!S122*Control!$C$10</f>
        <v>1000</v>
      </c>
      <c r="T122" s="12">
        <f>'Grid 1MW'!T122*Control!$C$10</f>
        <v>1000</v>
      </c>
      <c r="U122" s="12">
        <f>'Grid 1MW'!U122*Control!$C$10</f>
        <v>1000</v>
      </c>
      <c r="V122" s="12">
        <f>'Grid 1MW'!V122*Control!$C$10</f>
        <v>1000</v>
      </c>
      <c r="W122" s="12">
        <f>'Grid 1MW'!W122*Control!$C$10</f>
        <v>1000</v>
      </c>
      <c r="X122" s="12">
        <f>'Grid 1MW'!X122*Control!$C$10</f>
        <v>1000</v>
      </c>
      <c r="Y122" s="12">
        <f>'Grid 1MW'!Y122*Control!$C$10</f>
        <v>1000</v>
      </c>
      <c r="Z122" s="12">
        <f>'Grid 1MW'!Z122*Control!$C$10</f>
        <v>1000</v>
      </c>
      <c r="AB122" s="7">
        <f t="shared" si="1"/>
        <v>24000</v>
      </c>
    </row>
    <row r="123" spans="2:28" x14ac:dyDescent="0.2">
      <c r="B123" s="6">
        <v>44317</v>
      </c>
      <c r="C123" s="12">
        <f>'Grid 1MW'!C123*Control!$C$10</f>
        <v>1000</v>
      </c>
      <c r="D123" s="12">
        <f>'Grid 1MW'!D123*Control!$C$10</f>
        <v>1000</v>
      </c>
      <c r="E123" s="12">
        <f>'Grid 1MW'!E123*Control!$C$10</f>
        <v>1000</v>
      </c>
      <c r="F123" s="12">
        <f>'Grid 1MW'!F123*Control!$C$10</f>
        <v>1000</v>
      </c>
      <c r="G123" s="12">
        <f>'Grid 1MW'!G123*Control!$C$10</f>
        <v>1000</v>
      </c>
      <c r="H123" s="12">
        <f>'Grid 1MW'!H123*Control!$C$10</f>
        <v>1000</v>
      </c>
      <c r="I123" s="12">
        <f>'Grid 1MW'!I123*Control!$C$10</f>
        <v>1000</v>
      </c>
      <c r="J123" s="12">
        <f>'Grid 1MW'!J123*Control!$C$10</f>
        <v>1000</v>
      </c>
      <c r="K123" s="12">
        <f>'Grid 1MW'!K123*Control!$C$10</f>
        <v>1000</v>
      </c>
      <c r="L123" s="12">
        <f>'Grid 1MW'!L123*Control!$C$10</f>
        <v>1000</v>
      </c>
      <c r="M123" s="12">
        <f>'Grid 1MW'!M123*Control!$C$10</f>
        <v>1000</v>
      </c>
      <c r="N123" s="12">
        <f>'Grid 1MW'!N123*Control!$C$10</f>
        <v>1000</v>
      </c>
      <c r="O123" s="12">
        <f>'Grid 1MW'!O123*Control!$C$10</f>
        <v>1000</v>
      </c>
      <c r="P123" s="12">
        <f>'Grid 1MW'!P123*Control!$C$10</f>
        <v>1000</v>
      </c>
      <c r="Q123" s="12">
        <f>'Grid 1MW'!Q123*Control!$C$10</f>
        <v>1000</v>
      </c>
      <c r="R123" s="12">
        <f>'Grid 1MW'!R123*Control!$C$10</f>
        <v>1000</v>
      </c>
      <c r="S123" s="12">
        <f>'Grid 1MW'!S123*Control!$C$10</f>
        <v>1000</v>
      </c>
      <c r="T123" s="12">
        <f>'Grid 1MW'!T123*Control!$C$10</f>
        <v>1000</v>
      </c>
      <c r="U123" s="12">
        <f>'Grid 1MW'!U123*Control!$C$10</f>
        <v>1000</v>
      </c>
      <c r="V123" s="12">
        <f>'Grid 1MW'!V123*Control!$C$10</f>
        <v>1000</v>
      </c>
      <c r="W123" s="12">
        <f>'Grid 1MW'!W123*Control!$C$10</f>
        <v>1000</v>
      </c>
      <c r="X123" s="12">
        <f>'Grid 1MW'!X123*Control!$C$10</f>
        <v>1000</v>
      </c>
      <c r="Y123" s="12">
        <f>'Grid 1MW'!Y123*Control!$C$10</f>
        <v>1000</v>
      </c>
      <c r="Z123" s="12">
        <f>'Grid 1MW'!Z123*Control!$C$10</f>
        <v>1000</v>
      </c>
      <c r="AB123" s="7">
        <f t="shared" si="1"/>
        <v>24000</v>
      </c>
    </row>
    <row r="124" spans="2:28" x14ac:dyDescent="0.2">
      <c r="B124" s="6">
        <v>44318</v>
      </c>
      <c r="C124" s="12">
        <f>'Grid 1MW'!C124*Control!$C$10</f>
        <v>1000</v>
      </c>
      <c r="D124" s="12">
        <f>'Grid 1MW'!D124*Control!$C$10</f>
        <v>1000</v>
      </c>
      <c r="E124" s="12">
        <f>'Grid 1MW'!E124*Control!$C$10</f>
        <v>1000</v>
      </c>
      <c r="F124" s="12">
        <f>'Grid 1MW'!F124*Control!$C$10</f>
        <v>1000</v>
      </c>
      <c r="G124" s="12">
        <f>'Grid 1MW'!G124*Control!$C$10</f>
        <v>1000</v>
      </c>
      <c r="H124" s="12">
        <f>'Grid 1MW'!H124*Control!$C$10</f>
        <v>1000</v>
      </c>
      <c r="I124" s="12">
        <f>'Grid 1MW'!I124*Control!$C$10</f>
        <v>1000</v>
      </c>
      <c r="J124" s="12">
        <f>'Grid 1MW'!J124*Control!$C$10</f>
        <v>1000</v>
      </c>
      <c r="K124" s="12">
        <f>'Grid 1MW'!K124*Control!$C$10</f>
        <v>1000</v>
      </c>
      <c r="L124" s="12">
        <f>'Grid 1MW'!L124*Control!$C$10</f>
        <v>1000</v>
      </c>
      <c r="M124" s="12">
        <f>'Grid 1MW'!M124*Control!$C$10</f>
        <v>1000</v>
      </c>
      <c r="N124" s="12">
        <f>'Grid 1MW'!N124*Control!$C$10</f>
        <v>1000</v>
      </c>
      <c r="O124" s="12">
        <f>'Grid 1MW'!O124*Control!$C$10</f>
        <v>1000</v>
      </c>
      <c r="P124" s="12">
        <f>'Grid 1MW'!P124*Control!$C$10</f>
        <v>1000</v>
      </c>
      <c r="Q124" s="12">
        <f>'Grid 1MW'!Q124*Control!$C$10</f>
        <v>1000</v>
      </c>
      <c r="R124" s="12">
        <f>'Grid 1MW'!R124*Control!$C$10</f>
        <v>1000</v>
      </c>
      <c r="S124" s="12">
        <f>'Grid 1MW'!S124*Control!$C$10</f>
        <v>1000</v>
      </c>
      <c r="T124" s="12">
        <f>'Grid 1MW'!T124*Control!$C$10</f>
        <v>1000</v>
      </c>
      <c r="U124" s="12">
        <f>'Grid 1MW'!U124*Control!$C$10</f>
        <v>1000</v>
      </c>
      <c r="V124" s="12">
        <f>'Grid 1MW'!V124*Control!$C$10</f>
        <v>1000</v>
      </c>
      <c r="W124" s="12">
        <f>'Grid 1MW'!W124*Control!$C$10</f>
        <v>1000</v>
      </c>
      <c r="X124" s="12">
        <f>'Grid 1MW'!X124*Control!$C$10</f>
        <v>1000</v>
      </c>
      <c r="Y124" s="12">
        <f>'Grid 1MW'!Y124*Control!$C$10</f>
        <v>1000</v>
      </c>
      <c r="Z124" s="12">
        <f>'Grid 1MW'!Z124*Control!$C$10</f>
        <v>1000</v>
      </c>
      <c r="AB124" s="7">
        <f t="shared" si="1"/>
        <v>24000</v>
      </c>
    </row>
    <row r="125" spans="2:28" x14ac:dyDescent="0.2">
      <c r="B125" s="6">
        <v>44319</v>
      </c>
      <c r="C125" s="12">
        <f>'Grid 1MW'!C125*Control!$C$10</f>
        <v>1000</v>
      </c>
      <c r="D125" s="12">
        <f>'Grid 1MW'!D125*Control!$C$10</f>
        <v>1000</v>
      </c>
      <c r="E125" s="12">
        <f>'Grid 1MW'!E125*Control!$C$10</f>
        <v>1000</v>
      </c>
      <c r="F125" s="12">
        <f>'Grid 1MW'!F125*Control!$C$10</f>
        <v>1000</v>
      </c>
      <c r="G125" s="12">
        <f>'Grid 1MW'!G125*Control!$C$10</f>
        <v>1000</v>
      </c>
      <c r="H125" s="12">
        <f>'Grid 1MW'!H125*Control!$C$10</f>
        <v>1000</v>
      </c>
      <c r="I125" s="12">
        <f>'Grid 1MW'!I125*Control!$C$10</f>
        <v>1000</v>
      </c>
      <c r="J125" s="12">
        <f>'Grid 1MW'!J125*Control!$C$10</f>
        <v>1000</v>
      </c>
      <c r="K125" s="12">
        <f>'Grid 1MW'!K125*Control!$C$10</f>
        <v>1000</v>
      </c>
      <c r="L125" s="12">
        <f>'Grid 1MW'!L125*Control!$C$10</f>
        <v>1000</v>
      </c>
      <c r="M125" s="12">
        <f>'Grid 1MW'!M125*Control!$C$10</f>
        <v>1000</v>
      </c>
      <c r="N125" s="12">
        <f>'Grid 1MW'!N125*Control!$C$10</f>
        <v>1000</v>
      </c>
      <c r="O125" s="12">
        <f>'Grid 1MW'!O125*Control!$C$10</f>
        <v>1000</v>
      </c>
      <c r="P125" s="12">
        <f>'Grid 1MW'!P125*Control!$C$10</f>
        <v>1000</v>
      </c>
      <c r="Q125" s="12">
        <f>'Grid 1MW'!Q125*Control!$C$10</f>
        <v>1000</v>
      </c>
      <c r="R125" s="12">
        <f>'Grid 1MW'!R125*Control!$C$10</f>
        <v>1000</v>
      </c>
      <c r="S125" s="12">
        <f>'Grid 1MW'!S125*Control!$C$10</f>
        <v>1000</v>
      </c>
      <c r="T125" s="12">
        <f>'Grid 1MW'!T125*Control!$C$10</f>
        <v>1000</v>
      </c>
      <c r="U125" s="12">
        <f>'Grid 1MW'!U125*Control!$C$10</f>
        <v>1000</v>
      </c>
      <c r="V125" s="12">
        <f>'Grid 1MW'!V125*Control!$C$10</f>
        <v>1000</v>
      </c>
      <c r="W125" s="12">
        <f>'Grid 1MW'!W125*Control!$C$10</f>
        <v>1000</v>
      </c>
      <c r="X125" s="12">
        <f>'Grid 1MW'!X125*Control!$C$10</f>
        <v>1000</v>
      </c>
      <c r="Y125" s="12">
        <f>'Grid 1MW'!Y125*Control!$C$10</f>
        <v>1000</v>
      </c>
      <c r="Z125" s="12">
        <f>'Grid 1MW'!Z125*Control!$C$10</f>
        <v>1000</v>
      </c>
      <c r="AB125" s="7">
        <f t="shared" si="1"/>
        <v>24000</v>
      </c>
    </row>
    <row r="126" spans="2:28" x14ac:dyDescent="0.2">
      <c r="B126" s="6">
        <v>44320</v>
      </c>
      <c r="C126" s="12">
        <f>'Grid 1MW'!C126*Control!$C$10</f>
        <v>1000</v>
      </c>
      <c r="D126" s="12">
        <f>'Grid 1MW'!D126*Control!$C$10</f>
        <v>1000</v>
      </c>
      <c r="E126" s="12">
        <f>'Grid 1MW'!E126*Control!$C$10</f>
        <v>1000</v>
      </c>
      <c r="F126" s="12">
        <f>'Grid 1MW'!F126*Control!$C$10</f>
        <v>1000</v>
      </c>
      <c r="G126" s="12">
        <f>'Grid 1MW'!G126*Control!$C$10</f>
        <v>1000</v>
      </c>
      <c r="H126" s="12">
        <f>'Grid 1MW'!H126*Control!$C$10</f>
        <v>1000</v>
      </c>
      <c r="I126" s="12">
        <f>'Grid 1MW'!I126*Control!$C$10</f>
        <v>1000</v>
      </c>
      <c r="J126" s="12">
        <f>'Grid 1MW'!J126*Control!$C$10</f>
        <v>1000</v>
      </c>
      <c r="K126" s="12">
        <f>'Grid 1MW'!K126*Control!$C$10</f>
        <v>1000</v>
      </c>
      <c r="L126" s="12">
        <f>'Grid 1MW'!L126*Control!$C$10</f>
        <v>1000</v>
      </c>
      <c r="M126" s="12">
        <f>'Grid 1MW'!M126*Control!$C$10</f>
        <v>1000</v>
      </c>
      <c r="N126" s="12">
        <f>'Grid 1MW'!N126*Control!$C$10</f>
        <v>1000</v>
      </c>
      <c r="O126" s="12">
        <f>'Grid 1MW'!O126*Control!$C$10</f>
        <v>1000</v>
      </c>
      <c r="P126" s="12">
        <f>'Grid 1MW'!P126*Control!$C$10</f>
        <v>1000</v>
      </c>
      <c r="Q126" s="12">
        <f>'Grid 1MW'!Q126*Control!$C$10</f>
        <v>1000</v>
      </c>
      <c r="R126" s="12">
        <f>'Grid 1MW'!R126*Control!$C$10</f>
        <v>1000</v>
      </c>
      <c r="S126" s="12">
        <f>'Grid 1MW'!S126*Control!$C$10</f>
        <v>1000</v>
      </c>
      <c r="T126" s="12">
        <f>'Grid 1MW'!T126*Control!$C$10</f>
        <v>1000</v>
      </c>
      <c r="U126" s="12">
        <f>'Grid 1MW'!U126*Control!$C$10</f>
        <v>1000</v>
      </c>
      <c r="V126" s="12">
        <f>'Grid 1MW'!V126*Control!$C$10</f>
        <v>1000</v>
      </c>
      <c r="W126" s="12">
        <f>'Grid 1MW'!W126*Control!$C$10</f>
        <v>1000</v>
      </c>
      <c r="X126" s="12">
        <f>'Grid 1MW'!X126*Control!$C$10</f>
        <v>1000</v>
      </c>
      <c r="Y126" s="12">
        <f>'Grid 1MW'!Y126*Control!$C$10</f>
        <v>1000</v>
      </c>
      <c r="Z126" s="12">
        <f>'Grid 1MW'!Z126*Control!$C$10</f>
        <v>1000</v>
      </c>
      <c r="AB126" s="7">
        <f t="shared" si="1"/>
        <v>24000</v>
      </c>
    </row>
    <row r="127" spans="2:28" x14ac:dyDescent="0.2">
      <c r="B127" s="6">
        <v>44321</v>
      </c>
      <c r="C127" s="12">
        <f>'Grid 1MW'!C127*Control!$C$10</f>
        <v>1000</v>
      </c>
      <c r="D127" s="12">
        <f>'Grid 1MW'!D127*Control!$C$10</f>
        <v>1000</v>
      </c>
      <c r="E127" s="12">
        <f>'Grid 1MW'!E127*Control!$C$10</f>
        <v>1000</v>
      </c>
      <c r="F127" s="12">
        <f>'Grid 1MW'!F127*Control!$C$10</f>
        <v>1000</v>
      </c>
      <c r="G127" s="12">
        <f>'Grid 1MW'!G127*Control!$C$10</f>
        <v>1000</v>
      </c>
      <c r="H127" s="12">
        <f>'Grid 1MW'!H127*Control!$C$10</f>
        <v>1000</v>
      </c>
      <c r="I127" s="12">
        <f>'Grid 1MW'!I127*Control!$C$10</f>
        <v>1000</v>
      </c>
      <c r="J127" s="12">
        <f>'Grid 1MW'!J127*Control!$C$10</f>
        <v>1000</v>
      </c>
      <c r="K127" s="12">
        <f>'Grid 1MW'!K127*Control!$C$10</f>
        <v>1000</v>
      </c>
      <c r="L127" s="12">
        <f>'Grid 1MW'!L127*Control!$C$10</f>
        <v>1000</v>
      </c>
      <c r="M127" s="12">
        <f>'Grid 1MW'!M127*Control!$C$10</f>
        <v>1000</v>
      </c>
      <c r="N127" s="12">
        <f>'Grid 1MW'!N127*Control!$C$10</f>
        <v>1000</v>
      </c>
      <c r="O127" s="12">
        <f>'Grid 1MW'!O127*Control!$C$10</f>
        <v>1000</v>
      </c>
      <c r="P127" s="12">
        <f>'Grid 1MW'!P127*Control!$C$10</f>
        <v>1000</v>
      </c>
      <c r="Q127" s="12">
        <f>'Grid 1MW'!Q127*Control!$C$10</f>
        <v>1000</v>
      </c>
      <c r="R127" s="12">
        <f>'Grid 1MW'!R127*Control!$C$10</f>
        <v>1000</v>
      </c>
      <c r="S127" s="12">
        <f>'Grid 1MW'!S127*Control!$C$10</f>
        <v>1000</v>
      </c>
      <c r="T127" s="12">
        <f>'Grid 1MW'!T127*Control!$C$10</f>
        <v>1000</v>
      </c>
      <c r="U127" s="12">
        <f>'Grid 1MW'!U127*Control!$C$10</f>
        <v>1000</v>
      </c>
      <c r="V127" s="12">
        <f>'Grid 1MW'!V127*Control!$C$10</f>
        <v>1000</v>
      </c>
      <c r="W127" s="12">
        <f>'Grid 1MW'!W127*Control!$C$10</f>
        <v>1000</v>
      </c>
      <c r="X127" s="12">
        <f>'Grid 1MW'!X127*Control!$C$10</f>
        <v>1000</v>
      </c>
      <c r="Y127" s="12">
        <f>'Grid 1MW'!Y127*Control!$C$10</f>
        <v>1000</v>
      </c>
      <c r="Z127" s="12">
        <f>'Grid 1MW'!Z127*Control!$C$10</f>
        <v>1000</v>
      </c>
      <c r="AB127" s="7">
        <f t="shared" si="1"/>
        <v>24000</v>
      </c>
    </row>
    <row r="128" spans="2:28" x14ac:dyDescent="0.2">
      <c r="B128" s="6">
        <v>44322</v>
      </c>
      <c r="C128" s="12">
        <f>'Grid 1MW'!C128*Control!$C$10</f>
        <v>1000</v>
      </c>
      <c r="D128" s="12">
        <f>'Grid 1MW'!D128*Control!$C$10</f>
        <v>1000</v>
      </c>
      <c r="E128" s="12">
        <f>'Grid 1MW'!E128*Control!$C$10</f>
        <v>1000</v>
      </c>
      <c r="F128" s="12">
        <f>'Grid 1MW'!F128*Control!$C$10</f>
        <v>1000</v>
      </c>
      <c r="G128" s="12">
        <f>'Grid 1MW'!G128*Control!$C$10</f>
        <v>1000</v>
      </c>
      <c r="H128" s="12">
        <f>'Grid 1MW'!H128*Control!$C$10</f>
        <v>1000</v>
      </c>
      <c r="I128" s="12">
        <f>'Grid 1MW'!I128*Control!$C$10</f>
        <v>1000</v>
      </c>
      <c r="J128" s="12">
        <f>'Grid 1MW'!J128*Control!$C$10</f>
        <v>1000</v>
      </c>
      <c r="K128" s="12">
        <f>'Grid 1MW'!K128*Control!$C$10</f>
        <v>1000</v>
      </c>
      <c r="L128" s="12">
        <f>'Grid 1MW'!L128*Control!$C$10</f>
        <v>1000</v>
      </c>
      <c r="M128" s="12">
        <f>'Grid 1MW'!M128*Control!$C$10</f>
        <v>1000</v>
      </c>
      <c r="N128" s="12">
        <f>'Grid 1MW'!N128*Control!$C$10</f>
        <v>1000</v>
      </c>
      <c r="O128" s="12">
        <f>'Grid 1MW'!O128*Control!$C$10</f>
        <v>1000</v>
      </c>
      <c r="P128" s="12">
        <f>'Grid 1MW'!P128*Control!$C$10</f>
        <v>1000</v>
      </c>
      <c r="Q128" s="12">
        <f>'Grid 1MW'!Q128*Control!$C$10</f>
        <v>1000</v>
      </c>
      <c r="R128" s="12">
        <f>'Grid 1MW'!R128*Control!$C$10</f>
        <v>1000</v>
      </c>
      <c r="S128" s="12">
        <f>'Grid 1MW'!S128*Control!$C$10</f>
        <v>1000</v>
      </c>
      <c r="T128" s="12">
        <f>'Grid 1MW'!T128*Control!$C$10</f>
        <v>1000</v>
      </c>
      <c r="U128" s="12">
        <f>'Grid 1MW'!U128*Control!$C$10</f>
        <v>1000</v>
      </c>
      <c r="V128" s="12">
        <f>'Grid 1MW'!V128*Control!$C$10</f>
        <v>1000</v>
      </c>
      <c r="W128" s="12">
        <f>'Grid 1MW'!W128*Control!$C$10</f>
        <v>1000</v>
      </c>
      <c r="X128" s="12">
        <f>'Grid 1MW'!X128*Control!$C$10</f>
        <v>1000</v>
      </c>
      <c r="Y128" s="12">
        <f>'Grid 1MW'!Y128*Control!$C$10</f>
        <v>1000</v>
      </c>
      <c r="Z128" s="12">
        <f>'Grid 1MW'!Z128*Control!$C$10</f>
        <v>1000</v>
      </c>
      <c r="AB128" s="7">
        <f t="shared" si="1"/>
        <v>24000</v>
      </c>
    </row>
    <row r="129" spans="2:28" x14ac:dyDescent="0.2">
      <c r="B129" s="6">
        <v>44323</v>
      </c>
      <c r="C129" s="12">
        <f>'Grid 1MW'!C129*Control!$C$10</f>
        <v>1000</v>
      </c>
      <c r="D129" s="12">
        <f>'Grid 1MW'!D129*Control!$C$10</f>
        <v>1000</v>
      </c>
      <c r="E129" s="12">
        <f>'Grid 1MW'!E129*Control!$C$10</f>
        <v>1000</v>
      </c>
      <c r="F129" s="12">
        <f>'Grid 1MW'!F129*Control!$C$10</f>
        <v>1000</v>
      </c>
      <c r="G129" s="12">
        <f>'Grid 1MW'!G129*Control!$C$10</f>
        <v>1000</v>
      </c>
      <c r="H129" s="12">
        <f>'Grid 1MW'!H129*Control!$C$10</f>
        <v>1000</v>
      </c>
      <c r="I129" s="12">
        <f>'Grid 1MW'!I129*Control!$C$10</f>
        <v>1000</v>
      </c>
      <c r="J129" s="12">
        <f>'Grid 1MW'!J129*Control!$C$10</f>
        <v>1000</v>
      </c>
      <c r="K129" s="12">
        <f>'Grid 1MW'!K129*Control!$C$10</f>
        <v>1000</v>
      </c>
      <c r="L129" s="12">
        <f>'Grid 1MW'!L129*Control!$C$10</f>
        <v>1000</v>
      </c>
      <c r="M129" s="12">
        <f>'Grid 1MW'!M129*Control!$C$10</f>
        <v>1000</v>
      </c>
      <c r="N129" s="12">
        <f>'Grid 1MW'!N129*Control!$C$10</f>
        <v>1000</v>
      </c>
      <c r="O129" s="12">
        <f>'Grid 1MW'!O129*Control!$C$10</f>
        <v>1000</v>
      </c>
      <c r="P129" s="12">
        <f>'Grid 1MW'!P129*Control!$C$10</f>
        <v>1000</v>
      </c>
      <c r="Q129" s="12">
        <f>'Grid 1MW'!Q129*Control!$C$10</f>
        <v>1000</v>
      </c>
      <c r="R129" s="12">
        <f>'Grid 1MW'!R129*Control!$C$10</f>
        <v>1000</v>
      </c>
      <c r="S129" s="12">
        <f>'Grid 1MW'!S129*Control!$C$10</f>
        <v>1000</v>
      </c>
      <c r="T129" s="12">
        <f>'Grid 1MW'!T129*Control!$C$10</f>
        <v>1000</v>
      </c>
      <c r="U129" s="12">
        <f>'Grid 1MW'!U129*Control!$C$10</f>
        <v>1000</v>
      </c>
      <c r="V129" s="12">
        <f>'Grid 1MW'!V129*Control!$C$10</f>
        <v>1000</v>
      </c>
      <c r="W129" s="12">
        <f>'Grid 1MW'!W129*Control!$C$10</f>
        <v>1000</v>
      </c>
      <c r="X129" s="12">
        <f>'Grid 1MW'!X129*Control!$C$10</f>
        <v>1000</v>
      </c>
      <c r="Y129" s="12">
        <f>'Grid 1MW'!Y129*Control!$C$10</f>
        <v>1000</v>
      </c>
      <c r="Z129" s="12">
        <f>'Grid 1MW'!Z129*Control!$C$10</f>
        <v>1000</v>
      </c>
      <c r="AB129" s="7">
        <f t="shared" si="1"/>
        <v>24000</v>
      </c>
    </row>
    <row r="130" spans="2:28" x14ac:dyDescent="0.2">
      <c r="B130" s="6">
        <v>44324</v>
      </c>
      <c r="C130" s="12">
        <f>'Grid 1MW'!C130*Control!$C$10</f>
        <v>1000</v>
      </c>
      <c r="D130" s="12">
        <f>'Grid 1MW'!D130*Control!$C$10</f>
        <v>1000</v>
      </c>
      <c r="E130" s="12">
        <f>'Grid 1MW'!E130*Control!$C$10</f>
        <v>1000</v>
      </c>
      <c r="F130" s="12">
        <f>'Grid 1MW'!F130*Control!$C$10</f>
        <v>1000</v>
      </c>
      <c r="G130" s="12">
        <f>'Grid 1MW'!G130*Control!$C$10</f>
        <v>1000</v>
      </c>
      <c r="H130" s="12">
        <f>'Grid 1MW'!H130*Control!$C$10</f>
        <v>1000</v>
      </c>
      <c r="I130" s="12">
        <f>'Grid 1MW'!I130*Control!$C$10</f>
        <v>1000</v>
      </c>
      <c r="J130" s="12">
        <f>'Grid 1MW'!J130*Control!$C$10</f>
        <v>1000</v>
      </c>
      <c r="K130" s="12">
        <f>'Grid 1MW'!K130*Control!$C$10</f>
        <v>1000</v>
      </c>
      <c r="L130" s="12">
        <f>'Grid 1MW'!L130*Control!$C$10</f>
        <v>1000</v>
      </c>
      <c r="M130" s="12">
        <f>'Grid 1MW'!M130*Control!$C$10</f>
        <v>1000</v>
      </c>
      <c r="N130" s="12">
        <f>'Grid 1MW'!N130*Control!$C$10</f>
        <v>1000</v>
      </c>
      <c r="O130" s="12">
        <f>'Grid 1MW'!O130*Control!$C$10</f>
        <v>1000</v>
      </c>
      <c r="P130" s="12">
        <f>'Grid 1MW'!P130*Control!$C$10</f>
        <v>1000</v>
      </c>
      <c r="Q130" s="12">
        <f>'Grid 1MW'!Q130*Control!$C$10</f>
        <v>1000</v>
      </c>
      <c r="R130" s="12">
        <f>'Grid 1MW'!R130*Control!$C$10</f>
        <v>1000</v>
      </c>
      <c r="S130" s="12">
        <f>'Grid 1MW'!S130*Control!$C$10</f>
        <v>1000</v>
      </c>
      <c r="T130" s="12">
        <f>'Grid 1MW'!T130*Control!$C$10</f>
        <v>1000</v>
      </c>
      <c r="U130" s="12">
        <f>'Grid 1MW'!U130*Control!$C$10</f>
        <v>1000</v>
      </c>
      <c r="V130" s="12">
        <f>'Grid 1MW'!V130*Control!$C$10</f>
        <v>1000</v>
      </c>
      <c r="W130" s="12">
        <f>'Grid 1MW'!W130*Control!$C$10</f>
        <v>1000</v>
      </c>
      <c r="X130" s="12">
        <f>'Grid 1MW'!X130*Control!$C$10</f>
        <v>1000</v>
      </c>
      <c r="Y130" s="12">
        <f>'Grid 1MW'!Y130*Control!$C$10</f>
        <v>1000</v>
      </c>
      <c r="Z130" s="12">
        <f>'Grid 1MW'!Z130*Control!$C$10</f>
        <v>1000</v>
      </c>
      <c r="AB130" s="7">
        <f t="shared" si="1"/>
        <v>24000</v>
      </c>
    </row>
    <row r="131" spans="2:28" x14ac:dyDescent="0.2">
      <c r="B131" s="6">
        <v>44325</v>
      </c>
      <c r="C131" s="12">
        <f>'Grid 1MW'!C131*Control!$C$10</f>
        <v>1000</v>
      </c>
      <c r="D131" s="12">
        <f>'Grid 1MW'!D131*Control!$C$10</f>
        <v>1000</v>
      </c>
      <c r="E131" s="12">
        <f>'Grid 1MW'!E131*Control!$C$10</f>
        <v>1000</v>
      </c>
      <c r="F131" s="12">
        <f>'Grid 1MW'!F131*Control!$C$10</f>
        <v>1000</v>
      </c>
      <c r="G131" s="12">
        <f>'Grid 1MW'!G131*Control!$C$10</f>
        <v>1000</v>
      </c>
      <c r="H131" s="12">
        <f>'Grid 1MW'!H131*Control!$C$10</f>
        <v>1000</v>
      </c>
      <c r="I131" s="12">
        <f>'Grid 1MW'!I131*Control!$C$10</f>
        <v>1000</v>
      </c>
      <c r="J131" s="12">
        <f>'Grid 1MW'!J131*Control!$C$10</f>
        <v>1000</v>
      </c>
      <c r="K131" s="12">
        <f>'Grid 1MW'!K131*Control!$C$10</f>
        <v>1000</v>
      </c>
      <c r="L131" s="12">
        <f>'Grid 1MW'!L131*Control!$C$10</f>
        <v>1000</v>
      </c>
      <c r="M131" s="12">
        <f>'Grid 1MW'!M131*Control!$C$10</f>
        <v>1000</v>
      </c>
      <c r="N131" s="12">
        <f>'Grid 1MW'!N131*Control!$C$10</f>
        <v>1000</v>
      </c>
      <c r="O131" s="12">
        <f>'Grid 1MW'!O131*Control!$C$10</f>
        <v>1000</v>
      </c>
      <c r="P131" s="12">
        <f>'Grid 1MW'!P131*Control!$C$10</f>
        <v>1000</v>
      </c>
      <c r="Q131" s="12">
        <f>'Grid 1MW'!Q131*Control!$C$10</f>
        <v>1000</v>
      </c>
      <c r="R131" s="12">
        <f>'Grid 1MW'!R131*Control!$C$10</f>
        <v>1000</v>
      </c>
      <c r="S131" s="12">
        <f>'Grid 1MW'!S131*Control!$C$10</f>
        <v>1000</v>
      </c>
      <c r="T131" s="12">
        <f>'Grid 1MW'!T131*Control!$C$10</f>
        <v>1000</v>
      </c>
      <c r="U131" s="12">
        <f>'Grid 1MW'!U131*Control!$C$10</f>
        <v>1000</v>
      </c>
      <c r="V131" s="12">
        <f>'Grid 1MW'!V131*Control!$C$10</f>
        <v>1000</v>
      </c>
      <c r="W131" s="12">
        <f>'Grid 1MW'!W131*Control!$C$10</f>
        <v>1000</v>
      </c>
      <c r="X131" s="12">
        <f>'Grid 1MW'!X131*Control!$C$10</f>
        <v>1000</v>
      </c>
      <c r="Y131" s="12">
        <f>'Grid 1MW'!Y131*Control!$C$10</f>
        <v>1000</v>
      </c>
      <c r="Z131" s="12">
        <f>'Grid 1MW'!Z131*Control!$C$10</f>
        <v>1000</v>
      </c>
      <c r="AB131" s="7">
        <f t="shared" si="1"/>
        <v>24000</v>
      </c>
    </row>
    <row r="132" spans="2:28" x14ac:dyDescent="0.2">
      <c r="B132" s="6">
        <v>44326</v>
      </c>
      <c r="C132" s="12">
        <f>'Grid 1MW'!C132*Control!$C$10</f>
        <v>1000</v>
      </c>
      <c r="D132" s="12">
        <f>'Grid 1MW'!D132*Control!$C$10</f>
        <v>1000</v>
      </c>
      <c r="E132" s="12">
        <f>'Grid 1MW'!E132*Control!$C$10</f>
        <v>1000</v>
      </c>
      <c r="F132" s="12">
        <f>'Grid 1MW'!F132*Control!$C$10</f>
        <v>1000</v>
      </c>
      <c r="G132" s="12">
        <f>'Grid 1MW'!G132*Control!$C$10</f>
        <v>1000</v>
      </c>
      <c r="H132" s="12">
        <f>'Grid 1MW'!H132*Control!$C$10</f>
        <v>1000</v>
      </c>
      <c r="I132" s="12">
        <f>'Grid 1MW'!I132*Control!$C$10</f>
        <v>1000</v>
      </c>
      <c r="J132" s="12">
        <f>'Grid 1MW'!J132*Control!$C$10</f>
        <v>1000</v>
      </c>
      <c r="K132" s="12">
        <f>'Grid 1MW'!K132*Control!$C$10</f>
        <v>1000</v>
      </c>
      <c r="L132" s="12">
        <f>'Grid 1MW'!L132*Control!$C$10</f>
        <v>1000</v>
      </c>
      <c r="M132" s="12">
        <f>'Grid 1MW'!M132*Control!$C$10</f>
        <v>1000</v>
      </c>
      <c r="N132" s="12">
        <f>'Grid 1MW'!N132*Control!$C$10</f>
        <v>1000</v>
      </c>
      <c r="O132" s="12">
        <f>'Grid 1MW'!O132*Control!$C$10</f>
        <v>1000</v>
      </c>
      <c r="P132" s="12">
        <f>'Grid 1MW'!P132*Control!$C$10</f>
        <v>1000</v>
      </c>
      <c r="Q132" s="12">
        <f>'Grid 1MW'!Q132*Control!$C$10</f>
        <v>1000</v>
      </c>
      <c r="R132" s="12">
        <f>'Grid 1MW'!R132*Control!$C$10</f>
        <v>1000</v>
      </c>
      <c r="S132" s="12">
        <f>'Grid 1MW'!S132*Control!$C$10</f>
        <v>1000</v>
      </c>
      <c r="T132" s="12">
        <f>'Grid 1MW'!T132*Control!$C$10</f>
        <v>1000</v>
      </c>
      <c r="U132" s="12">
        <f>'Grid 1MW'!U132*Control!$C$10</f>
        <v>1000</v>
      </c>
      <c r="V132" s="12">
        <f>'Grid 1MW'!V132*Control!$C$10</f>
        <v>1000</v>
      </c>
      <c r="W132" s="12">
        <f>'Grid 1MW'!W132*Control!$C$10</f>
        <v>1000</v>
      </c>
      <c r="X132" s="12">
        <f>'Grid 1MW'!X132*Control!$C$10</f>
        <v>1000</v>
      </c>
      <c r="Y132" s="12">
        <f>'Grid 1MW'!Y132*Control!$C$10</f>
        <v>1000</v>
      </c>
      <c r="Z132" s="12">
        <f>'Grid 1MW'!Z132*Control!$C$10</f>
        <v>1000</v>
      </c>
      <c r="AB132" s="7">
        <f t="shared" ref="AB132:AB195" si="2">SUM(C132:Z132)</f>
        <v>24000</v>
      </c>
    </row>
    <row r="133" spans="2:28" x14ac:dyDescent="0.2">
      <c r="B133" s="6">
        <v>44327</v>
      </c>
      <c r="C133" s="12">
        <f>'Grid 1MW'!C133*Control!$C$10</f>
        <v>1000</v>
      </c>
      <c r="D133" s="12">
        <f>'Grid 1MW'!D133*Control!$C$10</f>
        <v>1000</v>
      </c>
      <c r="E133" s="12">
        <f>'Grid 1MW'!E133*Control!$C$10</f>
        <v>1000</v>
      </c>
      <c r="F133" s="12">
        <f>'Grid 1MW'!F133*Control!$C$10</f>
        <v>1000</v>
      </c>
      <c r="G133" s="12">
        <f>'Grid 1MW'!G133*Control!$C$10</f>
        <v>1000</v>
      </c>
      <c r="H133" s="12">
        <f>'Grid 1MW'!H133*Control!$C$10</f>
        <v>1000</v>
      </c>
      <c r="I133" s="12">
        <f>'Grid 1MW'!I133*Control!$C$10</f>
        <v>1000</v>
      </c>
      <c r="J133" s="12">
        <f>'Grid 1MW'!J133*Control!$C$10</f>
        <v>1000</v>
      </c>
      <c r="K133" s="12">
        <f>'Grid 1MW'!K133*Control!$C$10</f>
        <v>1000</v>
      </c>
      <c r="L133" s="12">
        <f>'Grid 1MW'!L133*Control!$C$10</f>
        <v>1000</v>
      </c>
      <c r="M133" s="12">
        <f>'Grid 1MW'!M133*Control!$C$10</f>
        <v>1000</v>
      </c>
      <c r="N133" s="12">
        <f>'Grid 1MW'!N133*Control!$C$10</f>
        <v>1000</v>
      </c>
      <c r="O133" s="12">
        <f>'Grid 1MW'!O133*Control!$C$10</f>
        <v>1000</v>
      </c>
      <c r="P133" s="12">
        <f>'Grid 1MW'!P133*Control!$C$10</f>
        <v>1000</v>
      </c>
      <c r="Q133" s="12">
        <f>'Grid 1MW'!Q133*Control!$C$10</f>
        <v>1000</v>
      </c>
      <c r="R133" s="12">
        <f>'Grid 1MW'!R133*Control!$C$10</f>
        <v>1000</v>
      </c>
      <c r="S133" s="12">
        <f>'Grid 1MW'!S133*Control!$C$10</f>
        <v>1000</v>
      </c>
      <c r="T133" s="12">
        <f>'Grid 1MW'!T133*Control!$C$10</f>
        <v>1000</v>
      </c>
      <c r="U133" s="12">
        <f>'Grid 1MW'!U133*Control!$C$10</f>
        <v>1000</v>
      </c>
      <c r="V133" s="12">
        <f>'Grid 1MW'!V133*Control!$C$10</f>
        <v>1000</v>
      </c>
      <c r="W133" s="12">
        <f>'Grid 1MW'!W133*Control!$C$10</f>
        <v>1000</v>
      </c>
      <c r="X133" s="12">
        <f>'Grid 1MW'!X133*Control!$C$10</f>
        <v>1000</v>
      </c>
      <c r="Y133" s="12">
        <f>'Grid 1MW'!Y133*Control!$C$10</f>
        <v>1000</v>
      </c>
      <c r="Z133" s="12">
        <f>'Grid 1MW'!Z133*Control!$C$10</f>
        <v>1000</v>
      </c>
      <c r="AB133" s="7">
        <f t="shared" si="2"/>
        <v>24000</v>
      </c>
    </row>
    <row r="134" spans="2:28" x14ac:dyDescent="0.2">
      <c r="B134" s="6">
        <v>44328</v>
      </c>
      <c r="C134" s="12">
        <f>'Grid 1MW'!C134*Control!$C$10</f>
        <v>1000</v>
      </c>
      <c r="D134" s="12">
        <f>'Grid 1MW'!D134*Control!$C$10</f>
        <v>1000</v>
      </c>
      <c r="E134" s="12">
        <f>'Grid 1MW'!E134*Control!$C$10</f>
        <v>1000</v>
      </c>
      <c r="F134" s="12">
        <f>'Grid 1MW'!F134*Control!$C$10</f>
        <v>1000</v>
      </c>
      <c r="G134" s="12">
        <f>'Grid 1MW'!G134*Control!$C$10</f>
        <v>1000</v>
      </c>
      <c r="H134" s="12">
        <f>'Grid 1MW'!H134*Control!$C$10</f>
        <v>1000</v>
      </c>
      <c r="I134" s="12">
        <f>'Grid 1MW'!I134*Control!$C$10</f>
        <v>1000</v>
      </c>
      <c r="J134" s="12">
        <f>'Grid 1MW'!J134*Control!$C$10</f>
        <v>1000</v>
      </c>
      <c r="K134" s="12">
        <f>'Grid 1MW'!K134*Control!$C$10</f>
        <v>1000</v>
      </c>
      <c r="L134" s="12">
        <f>'Grid 1MW'!L134*Control!$C$10</f>
        <v>1000</v>
      </c>
      <c r="M134" s="12">
        <f>'Grid 1MW'!M134*Control!$C$10</f>
        <v>1000</v>
      </c>
      <c r="N134" s="12">
        <f>'Grid 1MW'!N134*Control!$C$10</f>
        <v>1000</v>
      </c>
      <c r="O134" s="12">
        <f>'Grid 1MW'!O134*Control!$C$10</f>
        <v>1000</v>
      </c>
      <c r="P134" s="12">
        <f>'Grid 1MW'!P134*Control!$C$10</f>
        <v>1000</v>
      </c>
      <c r="Q134" s="12">
        <f>'Grid 1MW'!Q134*Control!$C$10</f>
        <v>1000</v>
      </c>
      <c r="R134" s="12">
        <f>'Grid 1MW'!R134*Control!$C$10</f>
        <v>1000</v>
      </c>
      <c r="S134" s="12">
        <f>'Grid 1MW'!S134*Control!$C$10</f>
        <v>1000</v>
      </c>
      <c r="T134" s="12">
        <f>'Grid 1MW'!T134*Control!$C$10</f>
        <v>1000</v>
      </c>
      <c r="U134" s="12">
        <f>'Grid 1MW'!U134*Control!$C$10</f>
        <v>1000</v>
      </c>
      <c r="V134" s="12">
        <f>'Grid 1MW'!V134*Control!$C$10</f>
        <v>1000</v>
      </c>
      <c r="W134" s="12">
        <f>'Grid 1MW'!W134*Control!$C$10</f>
        <v>1000</v>
      </c>
      <c r="X134" s="12">
        <f>'Grid 1MW'!X134*Control!$C$10</f>
        <v>1000</v>
      </c>
      <c r="Y134" s="12">
        <f>'Grid 1MW'!Y134*Control!$C$10</f>
        <v>1000</v>
      </c>
      <c r="Z134" s="12">
        <f>'Grid 1MW'!Z134*Control!$C$10</f>
        <v>1000</v>
      </c>
      <c r="AB134" s="7">
        <f t="shared" si="2"/>
        <v>24000</v>
      </c>
    </row>
    <row r="135" spans="2:28" x14ac:dyDescent="0.2">
      <c r="B135" s="6">
        <v>44329</v>
      </c>
      <c r="C135" s="12">
        <f>'Grid 1MW'!C135*Control!$C$10</f>
        <v>1000</v>
      </c>
      <c r="D135" s="12">
        <f>'Grid 1MW'!D135*Control!$C$10</f>
        <v>1000</v>
      </c>
      <c r="E135" s="12">
        <f>'Grid 1MW'!E135*Control!$C$10</f>
        <v>1000</v>
      </c>
      <c r="F135" s="12">
        <f>'Grid 1MW'!F135*Control!$C$10</f>
        <v>1000</v>
      </c>
      <c r="G135" s="12">
        <f>'Grid 1MW'!G135*Control!$C$10</f>
        <v>1000</v>
      </c>
      <c r="H135" s="12">
        <f>'Grid 1MW'!H135*Control!$C$10</f>
        <v>1000</v>
      </c>
      <c r="I135" s="12">
        <f>'Grid 1MW'!I135*Control!$C$10</f>
        <v>1000</v>
      </c>
      <c r="J135" s="12">
        <f>'Grid 1MW'!J135*Control!$C$10</f>
        <v>1000</v>
      </c>
      <c r="K135" s="12">
        <f>'Grid 1MW'!K135*Control!$C$10</f>
        <v>1000</v>
      </c>
      <c r="L135" s="12">
        <f>'Grid 1MW'!L135*Control!$C$10</f>
        <v>1000</v>
      </c>
      <c r="M135" s="12">
        <f>'Grid 1MW'!M135*Control!$C$10</f>
        <v>1000</v>
      </c>
      <c r="N135" s="12">
        <f>'Grid 1MW'!N135*Control!$C$10</f>
        <v>1000</v>
      </c>
      <c r="O135" s="12">
        <f>'Grid 1MW'!O135*Control!$C$10</f>
        <v>1000</v>
      </c>
      <c r="P135" s="12">
        <f>'Grid 1MW'!P135*Control!$C$10</f>
        <v>1000</v>
      </c>
      <c r="Q135" s="12">
        <f>'Grid 1MW'!Q135*Control!$C$10</f>
        <v>1000</v>
      </c>
      <c r="R135" s="12">
        <f>'Grid 1MW'!R135*Control!$C$10</f>
        <v>1000</v>
      </c>
      <c r="S135" s="12">
        <f>'Grid 1MW'!S135*Control!$C$10</f>
        <v>1000</v>
      </c>
      <c r="T135" s="12">
        <f>'Grid 1MW'!T135*Control!$C$10</f>
        <v>1000</v>
      </c>
      <c r="U135" s="12">
        <f>'Grid 1MW'!U135*Control!$C$10</f>
        <v>1000</v>
      </c>
      <c r="V135" s="12">
        <f>'Grid 1MW'!V135*Control!$C$10</f>
        <v>1000</v>
      </c>
      <c r="W135" s="12">
        <f>'Grid 1MW'!W135*Control!$C$10</f>
        <v>1000</v>
      </c>
      <c r="X135" s="12">
        <f>'Grid 1MW'!X135*Control!$C$10</f>
        <v>1000</v>
      </c>
      <c r="Y135" s="12">
        <f>'Grid 1MW'!Y135*Control!$C$10</f>
        <v>1000</v>
      </c>
      <c r="Z135" s="12">
        <f>'Grid 1MW'!Z135*Control!$C$10</f>
        <v>1000</v>
      </c>
      <c r="AB135" s="7">
        <f t="shared" si="2"/>
        <v>24000</v>
      </c>
    </row>
    <row r="136" spans="2:28" x14ac:dyDescent="0.2">
      <c r="B136" s="6">
        <v>44330</v>
      </c>
      <c r="C136" s="12">
        <f>'Grid 1MW'!C136*Control!$C$10</f>
        <v>1000</v>
      </c>
      <c r="D136" s="12">
        <f>'Grid 1MW'!D136*Control!$C$10</f>
        <v>1000</v>
      </c>
      <c r="E136" s="12">
        <f>'Grid 1MW'!E136*Control!$C$10</f>
        <v>1000</v>
      </c>
      <c r="F136" s="12">
        <f>'Grid 1MW'!F136*Control!$C$10</f>
        <v>1000</v>
      </c>
      <c r="G136" s="12">
        <f>'Grid 1MW'!G136*Control!$C$10</f>
        <v>1000</v>
      </c>
      <c r="H136" s="12">
        <f>'Grid 1MW'!H136*Control!$C$10</f>
        <v>1000</v>
      </c>
      <c r="I136" s="12">
        <f>'Grid 1MW'!I136*Control!$C$10</f>
        <v>1000</v>
      </c>
      <c r="J136" s="12">
        <f>'Grid 1MW'!J136*Control!$C$10</f>
        <v>1000</v>
      </c>
      <c r="K136" s="12">
        <f>'Grid 1MW'!K136*Control!$C$10</f>
        <v>1000</v>
      </c>
      <c r="L136" s="12">
        <f>'Grid 1MW'!L136*Control!$C$10</f>
        <v>1000</v>
      </c>
      <c r="M136" s="12">
        <f>'Grid 1MW'!M136*Control!$C$10</f>
        <v>1000</v>
      </c>
      <c r="N136" s="12">
        <f>'Grid 1MW'!N136*Control!$C$10</f>
        <v>1000</v>
      </c>
      <c r="O136" s="12">
        <f>'Grid 1MW'!O136*Control!$C$10</f>
        <v>1000</v>
      </c>
      <c r="P136" s="12">
        <f>'Grid 1MW'!P136*Control!$C$10</f>
        <v>1000</v>
      </c>
      <c r="Q136" s="12">
        <f>'Grid 1MW'!Q136*Control!$C$10</f>
        <v>1000</v>
      </c>
      <c r="R136" s="12">
        <f>'Grid 1MW'!R136*Control!$C$10</f>
        <v>1000</v>
      </c>
      <c r="S136" s="12">
        <f>'Grid 1MW'!S136*Control!$C$10</f>
        <v>1000</v>
      </c>
      <c r="T136" s="12">
        <f>'Grid 1MW'!T136*Control!$C$10</f>
        <v>1000</v>
      </c>
      <c r="U136" s="12">
        <f>'Grid 1MW'!U136*Control!$C$10</f>
        <v>1000</v>
      </c>
      <c r="V136" s="12">
        <f>'Grid 1MW'!V136*Control!$C$10</f>
        <v>1000</v>
      </c>
      <c r="W136" s="12">
        <f>'Grid 1MW'!W136*Control!$C$10</f>
        <v>1000</v>
      </c>
      <c r="X136" s="12">
        <f>'Grid 1MW'!X136*Control!$C$10</f>
        <v>1000</v>
      </c>
      <c r="Y136" s="12">
        <f>'Grid 1MW'!Y136*Control!$C$10</f>
        <v>1000</v>
      </c>
      <c r="Z136" s="12">
        <f>'Grid 1MW'!Z136*Control!$C$10</f>
        <v>1000</v>
      </c>
      <c r="AB136" s="7">
        <f t="shared" si="2"/>
        <v>24000</v>
      </c>
    </row>
    <row r="137" spans="2:28" x14ac:dyDescent="0.2">
      <c r="B137" s="6">
        <v>44331</v>
      </c>
      <c r="C137" s="12">
        <f>'Grid 1MW'!C137*Control!$C$10</f>
        <v>1000</v>
      </c>
      <c r="D137" s="12">
        <f>'Grid 1MW'!D137*Control!$C$10</f>
        <v>1000</v>
      </c>
      <c r="E137" s="12">
        <f>'Grid 1MW'!E137*Control!$C$10</f>
        <v>1000</v>
      </c>
      <c r="F137" s="12">
        <f>'Grid 1MW'!F137*Control!$C$10</f>
        <v>1000</v>
      </c>
      <c r="G137" s="12">
        <f>'Grid 1MW'!G137*Control!$C$10</f>
        <v>1000</v>
      </c>
      <c r="H137" s="12">
        <f>'Grid 1MW'!H137*Control!$C$10</f>
        <v>1000</v>
      </c>
      <c r="I137" s="12">
        <f>'Grid 1MW'!I137*Control!$C$10</f>
        <v>1000</v>
      </c>
      <c r="J137" s="12">
        <f>'Grid 1MW'!J137*Control!$C$10</f>
        <v>1000</v>
      </c>
      <c r="K137" s="12">
        <f>'Grid 1MW'!K137*Control!$C$10</f>
        <v>1000</v>
      </c>
      <c r="L137" s="12">
        <f>'Grid 1MW'!L137*Control!$C$10</f>
        <v>1000</v>
      </c>
      <c r="M137" s="12">
        <f>'Grid 1MW'!M137*Control!$C$10</f>
        <v>1000</v>
      </c>
      <c r="N137" s="12">
        <f>'Grid 1MW'!N137*Control!$C$10</f>
        <v>1000</v>
      </c>
      <c r="O137" s="12">
        <f>'Grid 1MW'!O137*Control!$C$10</f>
        <v>1000</v>
      </c>
      <c r="P137" s="12">
        <f>'Grid 1MW'!P137*Control!$C$10</f>
        <v>1000</v>
      </c>
      <c r="Q137" s="12">
        <f>'Grid 1MW'!Q137*Control!$C$10</f>
        <v>1000</v>
      </c>
      <c r="R137" s="12">
        <f>'Grid 1MW'!R137*Control!$C$10</f>
        <v>1000</v>
      </c>
      <c r="S137" s="12">
        <f>'Grid 1MW'!S137*Control!$C$10</f>
        <v>1000</v>
      </c>
      <c r="T137" s="12">
        <f>'Grid 1MW'!T137*Control!$C$10</f>
        <v>1000</v>
      </c>
      <c r="U137" s="12">
        <f>'Grid 1MW'!U137*Control!$C$10</f>
        <v>1000</v>
      </c>
      <c r="V137" s="12">
        <f>'Grid 1MW'!V137*Control!$C$10</f>
        <v>1000</v>
      </c>
      <c r="W137" s="12">
        <f>'Grid 1MW'!W137*Control!$C$10</f>
        <v>1000</v>
      </c>
      <c r="X137" s="12">
        <f>'Grid 1MW'!X137*Control!$C$10</f>
        <v>1000</v>
      </c>
      <c r="Y137" s="12">
        <f>'Grid 1MW'!Y137*Control!$C$10</f>
        <v>1000</v>
      </c>
      <c r="Z137" s="12">
        <f>'Grid 1MW'!Z137*Control!$C$10</f>
        <v>1000</v>
      </c>
      <c r="AB137" s="7">
        <f t="shared" si="2"/>
        <v>24000</v>
      </c>
    </row>
    <row r="138" spans="2:28" x14ac:dyDescent="0.2">
      <c r="B138" s="6">
        <v>44332</v>
      </c>
      <c r="C138" s="12">
        <f>'Grid 1MW'!C138*Control!$C$10</f>
        <v>1000</v>
      </c>
      <c r="D138" s="12">
        <f>'Grid 1MW'!D138*Control!$C$10</f>
        <v>1000</v>
      </c>
      <c r="E138" s="12">
        <f>'Grid 1MW'!E138*Control!$C$10</f>
        <v>1000</v>
      </c>
      <c r="F138" s="12">
        <f>'Grid 1MW'!F138*Control!$C$10</f>
        <v>1000</v>
      </c>
      <c r="G138" s="12">
        <f>'Grid 1MW'!G138*Control!$C$10</f>
        <v>1000</v>
      </c>
      <c r="H138" s="12">
        <f>'Grid 1MW'!H138*Control!$C$10</f>
        <v>1000</v>
      </c>
      <c r="I138" s="12">
        <f>'Grid 1MW'!I138*Control!$C$10</f>
        <v>1000</v>
      </c>
      <c r="J138" s="12">
        <f>'Grid 1MW'!J138*Control!$C$10</f>
        <v>1000</v>
      </c>
      <c r="K138" s="12">
        <f>'Grid 1MW'!K138*Control!$C$10</f>
        <v>1000</v>
      </c>
      <c r="L138" s="12">
        <f>'Grid 1MW'!L138*Control!$C$10</f>
        <v>1000</v>
      </c>
      <c r="M138" s="12">
        <f>'Grid 1MW'!M138*Control!$C$10</f>
        <v>1000</v>
      </c>
      <c r="N138" s="12">
        <f>'Grid 1MW'!N138*Control!$C$10</f>
        <v>1000</v>
      </c>
      <c r="O138" s="12">
        <f>'Grid 1MW'!O138*Control!$C$10</f>
        <v>1000</v>
      </c>
      <c r="P138" s="12">
        <f>'Grid 1MW'!P138*Control!$C$10</f>
        <v>1000</v>
      </c>
      <c r="Q138" s="12">
        <f>'Grid 1MW'!Q138*Control!$C$10</f>
        <v>1000</v>
      </c>
      <c r="R138" s="12">
        <f>'Grid 1MW'!R138*Control!$C$10</f>
        <v>1000</v>
      </c>
      <c r="S138" s="12">
        <f>'Grid 1MW'!S138*Control!$C$10</f>
        <v>1000</v>
      </c>
      <c r="T138" s="12">
        <f>'Grid 1MW'!T138*Control!$C$10</f>
        <v>1000</v>
      </c>
      <c r="U138" s="12">
        <f>'Grid 1MW'!U138*Control!$C$10</f>
        <v>1000</v>
      </c>
      <c r="V138" s="12">
        <f>'Grid 1MW'!V138*Control!$C$10</f>
        <v>1000</v>
      </c>
      <c r="W138" s="12">
        <f>'Grid 1MW'!W138*Control!$C$10</f>
        <v>1000</v>
      </c>
      <c r="X138" s="12">
        <f>'Grid 1MW'!X138*Control!$C$10</f>
        <v>1000</v>
      </c>
      <c r="Y138" s="12">
        <f>'Grid 1MW'!Y138*Control!$C$10</f>
        <v>1000</v>
      </c>
      <c r="Z138" s="12">
        <f>'Grid 1MW'!Z138*Control!$C$10</f>
        <v>1000</v>
      </c>
      <c r="AB138" s="7">
        <f t="shared" si="2"/>
        <v>24000</v>
      </c>
    </row>
    <row r="139" spans="2:28" x14ac:dyDescent="0.2">
      <c r="B139" s="6">
        <v>44333</v>
      </c>
      <c r="C139" s="12">
        <f>'Grid 1MW'!C139*Control!$C$10</f>
        <v>1000</v>
      </c>
      <c r="D139" s="12">
        <f>'Grid 1MW'!D139*Control!$C$10</f>
        <v>1000</v>
      </c>
      <c r="E139" s="12">
        <f>'Grid 1MW'!E139*Control!$C$10</f>
        <v>1000</v>
      </c>
      <c r="F139" s="12">
        <f>'Grid 1MW'!F139*Control!$C$10</f>
        <v>1000</v>
      </c>
      <c r="G139" s="12">
        <f>'Grid 1MW'!G139*Control!$C$10</f>
        <v>1000</v>
      </c>
      <c r="H139" s="12">
        <f>'Grid 1MW'!H139*Control!$C$10</f>
        <v>1000</v>
      </c>
      <c r="I139" s="12">
        <f>'Grid 1MW'!I139*Control!$C$10</f>
        <v>1000</v>
      </c>
      <c r="J139" s="12">
        <f>'Grid 1MW'!J139*Control!$C$10</f>
        <v>1000</v>
      </c>
      <c r="K139" s="12">
        <f>'Grid 1MW'!K139*Control!$C$10</f>
        <v>1000</v>
      </c>
      <c r="L139" s="12">
        <f>'Grid 1MW'!L139*Control!$C$10</f>
        <v>1000</v>
      </c>
      <c r="M139" s="12">
        <f>'Grid 1MW'!M139*Control!$C$10</f>
        <v>1000</v>
      </c>
      <c r="N139" s="12">
        <f>'Grid 1MW'!N139*Control!$C$10</f>
        <v>1000</v>
      </c>
      <c r="O139" s="12">
        <f>'Grid 1MW'!O139*Control!$C$10</f>
        <v>1000</v>
      </c>
      <c r="P139" s="12">
        <f>'Grid 1MW'!P139*Control!$C$10</f>
        <v>1000</v>
      </c>
      <c r="Q139" s="12">
        <f>'Grid 1MW'!Q139*Control!$C$10</f>
        <v>1000</v>
      </c>
      <c r="R139" s="12">
        <f>'Grid 1MW'!R139*Control!$C$10</f>
        <v>1000</v>
      </c>
      <c r="S139" s="12">
        <f>'Grid 1MW'!S139*Control!$C$10</f>
        <v>1000</v>
      </c>
      <c r="T139" s="12">
        <f>'Grid 1MW'!T139*Control!$C$10</f>
        <v>1000</v>
      </c>
      <c r="U139" s="12">
        <f>'Grid 1MW'!U139*Control!$C$10</f>
        <v>1000</v>
      </c>
      <c r="V139" s="12">
        <f>'Grid 1MW'!V139*Control!$C$10</f>
        <v>1000</v>
      </c>
      <c r="W139" s="12">
        <f>'Grid 1MW'!W139*Control!$C$10</f>
        <v>1000</v>
      </c>
      <c r="X139" s="12">
        <f>'Grid 1MW'!X139*Control!$C$10</f>
        <v>1000</v>
      </c>
      <c r="Y139" s="12">
        <f>'Grid 1MW'!Y139*Control!$C$10</f>
        <v>1000</v>
      </c>
      <c r="Z139" s="12">
        <f>'Grid 1MW'!Z139*Control!$C$10</f>
        <v>1000</v>
      </c>
      <c r="AB139" s="7">
        <f t="shared" si="2"/>
        <v>24000</v>
      </c>
    </row>
    <row r="140" spans="2:28" x14ac:dyDescent="0.2">
      <c r="B140" s="6">
        <v>44334</v>
      </c>
      <c r="C140" s="12">
        <f>'Grid 1MW'!C140*Control!$C$10</f>
        <v>1000</v>
      </c>
      <c r="D140" s="12">
        <f>'Grid 1MW'!D140*Control!$C$10</f>
        <v>1000</v>
      </c>
      <c r="E140" s="12">
        <f>'Grid 1MW'!E140*Control!$C$10</f>
        <v>1000</v>
      </c>
      <c r="F140" s="12">
        <f>'Grid 1MW'!F140*Control!$C$10</f>
        <v>1000</v>
      </c>
      <c r="G140" s="12">
        <f>'Grid 1MW'!G140*Control!$C$10</f>
        <v>1000</v>
      </c>
      <c r="H140" s="12">
        <f>'Grid 1MW'!H140*Control!$C$10</f>
        <v>1000</v>
      </c>
      <c r="I140" s="12">
        <f>'Grid 1MW'!I140*Control!$C$10</f>
        <v>1000</v>
      </c>
      <c r="J140" s="12">
        <f>'Grid 1MW'!J140*Control!$C$10</f>
        <v>1000</v>
      </c>
      <c r="K140" s="12">
        <f>'Grid 1MW'!K140*Control!$C$10</f>
        <v>1000</v>
      </c>
      <c r="L140" s="12">
        <f>'Grid 1MW'!L140*Control!$C$10</f>
        <v>1000</v>
      </c>
      <c r="M140" s="12">
        <f>'Grid 1MW'!M140*Control!$C$10</f>
        <v>1000</v>
      </c>
      <c r="N140" s="12">
        <f>'Grid 1MW'!N140*Control!$C$10</f>
        <v>1000</v>
      </c>
      <c r="O140" s="12">
        <f>'Grid 1MW'!O140*Control!$C$10</f>
        <v>1000</v>
      </c>
      <c r="P140" s="12">
        <f>'Grid 1MW'!P140*Control!$C$10</f>
        <v>1000</v>
      </c>
      <c r="Q140" s="12">
        <f>'Grid 1MW'!Q140*Control!$C$10</f>
        <v>1000</v>
      </c>
      <c r="R140" s="12">
        <f>'Grid 1MW'!R140*Control!$C$10</f>
        <v>1000</v>
      </c>
      <c r="S140" s="12">
        <f>'Grid 1MW'!S140*Control!$C$10</f>
        <v>1000</v>
      </c>
      <c r="T140" s="12">
        <f>'Grid 1MW'!T140*Control!$C$10</f>
        <v>1000</v>
      </c>
      <c r="U140" s="12">
        <f>'Grid 1MW'!U140*Control!$C$10</f>
        <v>1000</v>
      </c>
      <c r="V140" s="12">
        <f>'Grid 1MW'!V140*Control!$C$10</f>
        <v>1000</v>
      </c>
      <c r="W140" s="12">
        <f>'Grid 1MW'!W140*Control!$C$10</f>
        <v>1000</v>
      </c>
      <c r="X140" s="12">
        <f>'Grid 1MW'!X140*Control!$C$10</f>
        <v>1000</v>
      </c>
      <c r="Y140" s="12">
        <f>'Grid 1MW'!Y140*Control!$C$10</f>
        <v>1000</v>
      </c>
      <c r="Z140" s="12">
        <f>'Grid 1MW'!Z140*Control!$C$10</f>
        <v>1000</v>
      </c>
      <c r="AB140" s="7">
        <f t="shared" si="2"/>
        <v>24000</v>
      </c>
    </row>
    <row r="141" spans="2:28" x14ac:dyDescent="0.2">
      <c r="B141" s="6">
        <v>44335</v>
      </c>
      <c r="C141" s="12">
        <f>'Grid 1MW'!C141*Control!$C$10</f>
        <v>1000</v>
      </c>
      <c r="D141" s="12">
        <f>'Grid 1MW'!D141*Control!$C$10</f>
        <v>1000</v>
      </c>
      <c r="E141" s="12">
        <f>'Grid 1MW'!E141*Control!$C$10</f>
        <v>1000</v>
      </c>
      <c r="F141" s="12">
        <f>'Grid 1MW'!F141*Control!$C$10</f>
        <v>1000</v>
      </c>
      <c r="G141" s="12">
        <f>'Grid 1MW'!G141*Control!$C$10</f>
        <v>1000</v>
      </c>
      <c r="H141" s="12">
        <f>'Grid 1MW'!H141*Control!$C$10</f>
        <v>1000</v>
      </c>
      <c r="I141" s="12">
        <f>'Grid 1MW'!I141*Control!$C$10</f>
        <v>1000</v>
      </c>
      <c r="J141" s="12">
        <f>'Grid 1MW'!J141*Control!$C$10</f>
        <v>1000</v>
      </c>
      <c r="K141" s="12">
        <f>'Grid 1MW'!K141*Control!$C$10</f>
        <v>1000</v>
      </c>
      <c r="L141" s="12">
        <f>'Grid 1MW'!L141*Control!$C$10</f>
        <v>1000</v>
      </c>
      <c r="M141" s="12">
        <f>'Grid 1MW'!M141*Control!$C$10</f>
        <v>1000</v>
      </c>
      <c r="N141" s="12">
        <f>'Grid 1MW'!N141*Control!$C$10</f>
        <v>1000</v>
      </c>
      <c r="O141" s="12">
        <f>'Grid 1MW'!O141*Control!$C$10</f>
        <v>1000</v>
      </c>
      <c r="P141" s="12">
        <f>'Grid 1MW'!P141*Control!$C$10</f>
        <v>1000</v>
      </c>
      <c r="Q141" s="12">
        <f>'Grid 1MW'!Q141*Control!$C$10</f>
        <v>1000</v>
      </c>
      <c r="R141" s="12">
        <f>'Grid 1MW'!R141*Control!$C$10</f>
        <v>1000</v>
      </c>
      <c r="S141" s="12">
        <f>'Grid 1MW'!S141*Control!$C$10</f>
        <v>1000</v>
      </c>
      <c r="T141" s="12">
        <f>'Grid 1MW'!T141*Control!$C$10</f>
        <v>1000</v>
      </c>
      <c r="U141" s="12">
        <f>'Grid 1MW'!U141*Control!$C$10</f>
        <v>1000</v>
      </c>
      <c r="V141" s="12">
        <f>'Grid 1MW'!V141*Control!$C$10</f>
        <v>1000</v>
      </c>
      <c r="W141" s="12">
        <f>'Grid 1MW'!W141*Control!$C$10</f>
        <v>1000</v>
      </c>
      <c r="X141" s="12">
        <f>'Grid 1MW'!X141*Control!$C$10</f>
        <v>1000</v>
      </c>
      <c r="Y141" s="12">
        <f>'Grid 1MW'!Y141*Control!$C$10</f>
        <v>1000</v>
      </c>
      <c r="Z141" s="12">
        <f>'Grid 1MW'!Z141*Control!$C$10</f>
        <v>1000</v>
      </c>
      <c r="AB141" s="7">
        <f t="shared" si="2"/>
        <v>24000</v>
      </c>
    </row>
    <row r="142" spans="2:28" x14ac:dyDescent="0.2">
      <c r="B142" s="6">
        <v>44336</v>
      </c>
      <c r="C142" s="12">
        <f>'Grid 1MW'!C142*Control!$C$10</f>
        <v>1000</v>
      </c>
      <c r="D142" s="12">
        <f>'Grid 1MW'!D142*Control!$C$10</f>
        <v>1000</v>
      </c>
      <c r="E142" s="12">
        <f>'Grid 1MW'!E142*Control!$C$10</f>
        <v>1000</v>
      </c>
      <c r="F142" s="12">
        <f>'Grid 1MW'!F142*Control!$C$10</f>
        <v>1000</v>
      </c>
      <c r="G142" s="12">
        <f>'Grid 1MW'!G142*Control!$C$10</f>
        <v>1000</v>
      </c>
      <c r="H142" s="12">
        <f>'Grid 1MW'!H142*Control!$C$10</f>
        <v>1000</v>
      </c>
      <c r="I142" s="12">
        <f>'Grid 1MW'!I142*Control!$C$10</f>
        <v>1000</v>
      </c>
      <c r="J142" s="12">
        <f>'Grid 1MW'!J142*Control!$C$10</f>
        <v>1000</v>
      </c>
      <c r="K142" s="12">
        <f>'Grid 1MW'!K142*Control!$C$10</f>
        <v>1000</v>
      </c>
      <c r="L142" s="12">
        <f>'Grid 1MW'!L142*Control!$C$10</f>
        <v>1000</v>
      </c>
      <c r="M142" s="12">
        <f>'Grid 1MW'!M142*Control!$C$10</f>
        <v>1000</v>
      </c>
      <c r="N142" s="12">
        <f>'Grid 1MW'!N142*Control!$C$10</f>
        <v>1000</v>
      </c>
      <c r="O142" s="12">
        <f>'Grid 1MW'!O142*Control!$C$10</f>
        <v>1000</v>
      </c>
      <c r="P142" s="12">
        <f>'Grid 1MW'!P142*Control!$C$10</f>
        <v>1000</v>
      </c>
      <c r="Q142" s="12">
        <f>'Grid 1MW'!Q142*Control!$C$10</f>
        <v>1000</v>
      </c>
      <c r="R142" s="12">
        <f>'Grid 1MW'!R142*Control!$C$10</f>
        <v>1000</v>
      </c>
      <c r="S142" s="12">
        <f>'Grid 1MW'!S142*Control!$C$10</f>
        <v>1000</v>
      </c>
      <c r="T142" s="12">
        <f>'Grid 1MW'!T142*Control!$C$10</f>
        <v>1000</v>
      </c>
      <c r="U142" s="12">
        <f>'Grid 1MW'!U142*Control!$C$10</f>
        <v>1000</v>
      </c>
      <c r="V142" s="12">
        <f>'Grid 1MW'!V142*Control!$C$10</f>
        <v>1000</v>
      </c>
      <c r="W142" s="12">
        <f>'Grid 1MW'!W142*Control!$C$10</f>
        <v>1000</v>
      </c>
      <c r="X142" s="12">
        <f>'Grid 1MW'!X142*Control!$C$10</f>
        <v>1000</v>
      </c>
      <c r="Y142" s="12">
        <f>'Grid 1MW'!Y142*Control!$C$10</f>
        <v>1000</v>
      </c>
      <c r="Z142" s="12">
        <f>'Grid 1MW'!Z142*Control!$C$10</f>
        <v>1000</v>
      </c>
      <c r="AB142" s="7">
        <f t="shared" si="2"/>
        <v>24000</v>
      </c>
    </row>
    <row r="143" spans="2:28" x14ac:dyDescent="0.2">
      <c r="B143" s="6">
        <v>44337</v>
      </c>
      <c r="C143" s="12">
        <f>'Grid 1MW'!C143*Control!$C$10</f>
        <v>1000</v>
      </c>
      <c r="D143" s="12">
        <f>'Grid 1MW'!D143*Control!$C$10</f>
        <v>1000</v>
      </c>
      <c r="E143" s="12">
        <f>'Grid 1MW'!E143*Control!$C$10</f>
        <v>1000</v>
      </c>
      <c r="F143" s="12">
        <f>'Grid 1MW'!F143*Control!$C$10</f>
        <v>1000</v>
      </c>
      <c r="G143" s="12">
        <f>'Grid 1MW'!G143*Control!$C$10</f>
        <v>1000</v>
      </c>
      <c r="H143" s="12">
        <f>'Grid 1MW'!H143*Control!$C$10</f>
        <v>1000</v>
      </c>
      <c r="I143" s="12">
        <f>'Grid 1MW'!I143*Control!$C$10</f>
        <v>1000</v>
      </c>
      <c r="J143" s="12">
        <f>'Grid 1MW'!J143*Control!$C$10</f>
        <v>1000</v>
      </c>
      <c r="K143" s="12">
        <f>'Grid 1MW'!K143*Control!$C$10</f>
        <v>1000</v>
      </c>
      <c r="L143" s="12">
        <f>'Grid 1MW'!L143*Control!$C$10</f>
        <v>1000</v>
      </c>
      <c r="M143" s="12">
        <f>'Grid 1MW'!M143*Control!$C$10</f>
        <v>1000</v>
      </c>
      <c r="N143" s="12">
        <f>'Grid 1MW'!N143*Control!$C$10</f>
        <v>1000</v>
      </c>
      <c r="O143" s="12">
        <f>'Grid 1MW'!O143*Control!$C$10</f>
        <v>1000</v>
      </c>
      <c r="P143" s="12">
        <f>'Grid 1MW'!P143*Control!$C$10</f>
        <v>1000</v>
      </c>
      <c r="Q143" s="12">
        <f>'Grid 1MW'!Q143*Control!$C$10</f>
        <v>1000</v>
      </c>
      <c r="R143" s="12">
        <f>'Grid 1MW'!R143*Control!$C$10</f>
        <v>1000</v>
      </c>
      <c r="S143" s="12">
        <f>'Grid 1MW'!S143*Control!$C$10</f>
        <v>1000</v>
      </c>
      <c r="T143" s="12">
        <f>'Grid 1MW'!T143*Control!$C$10</f>
        <v>1000</v>
      </c>
      <c r="U143" s="12">
        <f>'Grid 1MW'!U143*Control!$C$10</f>
        <v>1000</v>
      </c>
      <c r="V143" s="12">
        <f>'Grid 1MW'!V143*Control!$C$10</f>
        <v>1000</v>
      </c>
      <c r="W143" s="12">
        <f>'Grid 1MW'!W143*Control!$C$10</f>
        <v>1000</v>
      </c>
      <c r="X143" s="12">
        <f>'Grid 1MW'!X143*Control!$C$10</f>
        <v>1000</v>
      </c>
      <c r="Y143" s="12">
        <f>'Grid 1MW'!Y143*Control!$C$10</f>
        <v>1000</v>
      </c>
      <c r="Z143" s="12">
        <f>'Grid 1MW'!Z143*Control!$C$10</f>
        <v>1000</v>
      </c>
      <c r="AB143" s="7">
        <f t="shared" si="2"/>
        <v>24000</v>
      </c>
    </row>
    <row r="144" spans="2:28" x14ac:dyDescent="0.2">
      <c r="B144" s="6">
        <v>44338</v>
      </c>
      <c r="C144" s="12">
        <f>'Grid 1MW'!C144*Control!$C$10</f>
        <v>1000</v>
      </c>
      <c r="D144" s="12">
        <f>'Grid 1MW'!D144*Control!$C$10</f>
        <v>1000</v>
      </c>
      <c r="E144" s="12">
        <f>'Grid 1MW'!E144*Control!$C$10</f>
        <v>1000</v>
      </c>
      <c r="F144" s="12">
        <f>'Grid 1MW'!F144*Control!$C$10</f>
        <v>1000</v>
      </c>
      <c r="G144" s="12">
        <f>'Grid 1MW'!G144*Control!$C$10</f>
        <v>1000</v>
      </c>
      <c r="H144" s="12">
        <f>'Grid 1MW'!H144*Control!$C$10</f>
        <v>1000</v>
      </c>
      <c r="I144" s="12">
        <f>'Grid 1MW'!I144*Control!$C$10</f>
        <v>1000</v>
      </c>
      <c r="J144" s="12">
        <f>'Grid 1MW'!J144*Control!$C$10</f>
        <v>1000</v>
      </c>
      <c r="K144" s="12">
        <f>'Grid 1MW'!K144*Control!$C$10</f>
        <v>1000</v>
      </c>
      <c r="L144" s="12">
        <f>'Grid 1MW'!L144*Control!$C$10</f>
        <v>1000</v>
      </c>
      <c r="M144" s="12">
        <f>'Grid 1MW'!M144*Control!$C$10</f>
        <v>1000</v>
      </c>
      <c r="N144" s="12">
        <f>'Grid 1MW'!N144*Control!$C$10</f>
        <v>1000</v>
      </c>
      <c r="O144" s="12">
        <f>'Grid 1MW'!O144*Control!$C$10</f>
        <v>1000</v>
      </c>
      <c r="P144" s="12">
        <f>'Grid 1MW'!P144*Control!$C$10</f>
        <v>1000</v>
      </c>
      <c r="Q144" s="12">
        <f>'Grid 1MW'!Q144*Control!$C$10</f>
        <v>1000</v>
      </c>
      <c r="R144" s="12">
        <f>'Grid 1MW'!R144*Control!$C$10</f>
        <v>1000</v>
      </c>
      <c r="S144" s="12">
        <f>'Grid 1MW'!S144*Control!$C$10</f>
        <v>1000</v>
      </c>
      <c r="T144" s="12">
        <f>'Grid 1MW'!T144*Control!$C$10</f>
        <v>1000</v>
      </c>
      <c r="U144" s="12">
        <f>'Grid 1MW'!U144*Control!$C$10</f>
        <v>1000</v>
      </c>
      <c r="V144" s="12">
        <f>'Grid 1MW'!V144*Control!$C$10</f>
        <v>1000</v>
      </c>
      <c r="W144" s="12">
        <f>'Grid 1MW'!W144*Control!$C$10</f>
        <v>1000</v>
      </c>
      <c r="X144" s="12">
        <f>'Grid 1MW'!X144*Control!$C$10</f>
        <v>1000</v>
      </c>
      <c r="Y144" s="12">
        <f>'Grid 1MW'!Y144*Control!$C$10</f>
        <v>1000</v>
      </c>
      <c r="Z144" s="12">
        <f>'Grid 1MW'!Z144*Control!$C$10</f>
        <v>1000</v>
      </c>
      <c r="AB144" s="7">
        <f t="shared" si="2"/>
        <v>24000</v>
      </c>
    </row>
    <row r="145" spans="2:28" x14ac:dyDescent="0.2">
      <c r="B145" s="6">
        <v>44339</v>
      </c>
      <c r="C145" s="12">
        <f>'Grid 1MW'!C145*Control!$C$10</f>
        <v>1000</v>
      </c>
      <c r="D145" s="12">
        <f>'Grid 1MW'!D145*Control!$C$10</f>
        <v>1000</v>
      </c>
      <c r="E145" s="12">
        <f>'Grid 1MW'!E145*Control!$C$10</f>
        <v>1000</v>
      </c>
      <c r="F145" s="12">
        <f>'Grid 1MW'!F145*Control!$C$10</f>
        <v>1000</v>
      </c>
      <c r="G145" s="12">
        <f>'Grid 1MW'!G145*Control!$C$10</f>
        <v>1000</v>
      </c>
      <c r="H145" s="12">
        <f>'Grid 1MW'!H145*Control!$C$10</f>
        <v>1000</v>
      </c>
      <c r="I145" s="12">
        <f>'Grid 1MW'!I145*Control!$C$10</f>
        <v>1000</v>
      </c>
      <c r="J145" s="12">
        <f>'Grid 1MW'!J145*Control!$C$10</f>
        <v>1000</v>
      </c>
      <c r="K145" s="12">
        <f>'Grid 1MW'!K145*Control!$C$10</f>
        <v>1000</v>
      </c>
      <c r="L145" s="12">
        <f>'Grid 1MW'!L145*Control!$C$10</f>
        <v>1000</v>
      </c>
      <c r="M145" s="12">
        <f>'Grid 1MW'!M145*Control!$C$10</f>
        <v>1000</v>
      </c>
      <c r="N145" s="12">
        <f>'Grid 1MW'!N145*Control!$C$10</f>
        <v>1000</v>
      </c>
      <c r="O145" s="12">
        <f>'Grid 1MW'!O145*Control!$C$10</f>
        <v>1000</v>
      </c>
      <c r="P145" s="12">
        <f>'Grid 1MW'!P145*Control!$C$10</f>
        <v>1000</v>
      </c>
      <c r="Q145" s="12">
        <f>'Grid 1MW'!Q145*Control!$C$10</f>
        <v>1000</v>
      </c>
      <c r="R145" s="12">
        <f>'Grid 1MW'!R145*Control!$C$10</f>
        <v>1000</v>
      </c>
      <c r="S145" s="12">
        <f>'Grid 1MW'!S145*Control!$C$10</f>
        <v>1000</v>
      </c>
      <c r="T145" s="12">
        <f>'Grid 1MW'!T145*Control!$C$10</f>
        <v>1000</v>
      </c>
      <c r="U145" s="12">
        <f>'Grid 1MW'!U145*Control!$C$10</f>
        <v>1000</v>
      </c>
      <c r="V145" s="12">
        <f>'Grid 1MW'!V145*Control!$C$10</f>
        <v>1000</v>
      </c>
      <c r="W145" s="12">
        <f>'Grid 1MW'!W145*Control!$C$10</f>
        <v>1000</v>
      </c>
      <c r="X145" s="12">
        <f>'Grid 1MW'!X145*Control!$C$10</f>
        <v>1000</v>
      </c>
      <c r="Y145" s="12">
        <f>'Grid 1MW'!Y145*Control!$C$10</f>
        <v>1000</v>
      </c>
      <c r="Z145" s="12">
        <f>'Grid 1MW'!Z145*Control!$C$10</f>
        <v>1000</v>
      </c>
      <c r="AB145" s="7">
        <f t="shared" si="2"/>
        <v>24000</v>
      </c>
    </row>
    <row r="146" spans="2:28" x14ac:dyDescent="0.2">
      <c r="B146" s="6">
        <v>44340</v>
      </c>
      <c r="C146" s="12">
        <f>'Grid 1MW'!C146*Control!$C$10</f>
        <v>1000</v>
      </c>
      <c r="D146" s="12">
        <f>'Grid 1MW'!D146*Control!$C$10</f>
        <v>1000</v>
      </c>
      <c r="E146" s="12">
        <f>'Grid 1MW'!E146*Control!$C$10</f>
        <v>1000</v>
      </c>
      <c r="F146" s="12">
        <f>'Grid 1MW'!F146*Control!$C$10</f>
        <v>1000</v>
      </c>
      <c r="G146" s="12">
        <f>'Grid 1MW'!G146*Control!$C$10</f>
        <v>1000</v>
      </c>
      <c r="H146" s="12">
        <f>'Grid 1MW'!H146*Control!$C$10</f>
        <v>1000</v>
      </c>
      <c r="I146" s="12">
        <f>'Grid 1MW'!I146*Control!$C$10</f>
        <v>1000</v>
      </c>
      <c r="J146" s="12">
        <f>'Grid 1MW'!J146*Control!$C$10</f>
        <v>1000</v>
      </c>
      <c r="K146" s="12">
        <f>'Grid 1MW'!K146*Control!$C$10</f>
        <v>1000</v>
      </c>
      <c r="L146" s="12">
        <f>'Grid 1MW'!L146*Control!$C$10</f>
        <v>1000</v>
      </c>
      <c r="M146" s="12">
        <f>'Grid 1MW'!M146*Control!$C$10</f>
        <v>1000</v>
      </c>
      <c r="N146" s="12">
        <f>'Grid 1MW'!N146*Control!$C$10</f>
        <v>1000</v>
      </c>
      <c r="O146" s="12">
        <f>'Grid 1MW'!O146*Control!$C$10</f>
        <v>1000</v>
      </c>
      <c r="P146" s="12">
        <f>'Grid 1MW'!P146*Control!$C$10</f>
        <v>1000</v>
      </c>
      <c r="Q146" s="12">
        <f>'Grid 1MW'!Q146*Control!$C$10</f>
        <v>1000</v>
      </c>
      <c r="R146" s="12">
        <f>'Grid 1MW'!R146*Control!$C$10</f>
        <v>1000</v>
      </c>
      <c r="S146" s="12">
        <f>'Grid 1MW'!S146*Control!$C$10</f>
        <v>1000</v>
      </c>
      <c r="T146" s="12">
        <f>'Grid 1MW'!T146*Control!$C$10</f>
        <v>1000</v>
      </c>
      <c r="U146" s="12">
        <f>'Grid 1MW'!U146*Control!$C$10</f>
        <v>1000</v>
      </c>
      <c r="V146" s="12">
        <f>'Grid 1MW'!V146*Control!$C$10</f>
        <v>1000</v>
      </c>
      <c r="W146" s="12">
        <f>'Grid 1MW'!W146*Control!$C$10</f>
        <v>1000</v>
      </c>
      <c r="X146" s="12">
        <f>'Grid 1MW'!X146*Control!$C$10</f>
        <v>1000</v>
      </c>
      <c r="Y146" s="12">
        <f>'Grid 1MW'!Y146*Control!$C$10</f>
        <v>1000</v>
      </c>
      <c r="Z146" s="12">
        <f>'Grid 1MW'!Z146*Control!$C$10</f>
        <v>1000</v>
      </c>
      <c r="AB146" s="7">
        <f t="shared" si="2"/>
        <v>24000</v>
      </c>
    </row>
    <row r="147" spans="2:28" x14ac:dyDescent="0.2">
      <c r="B147" s="6">
        <v>44341</v>
      </c>
      <c r="C147" s="12">
        <f>'Grid 1MW'!C147*Control!$C$10</f>
        <v>1000</v>
      </c>
      <c r="D147" s="12">
        <f>'Grid 1MW'!D147*Control!$C$10</f>
        <v>1000</v>
      </c>
      <c r="E147" s="12">
        <f>'Grid 1MW'!E147*Control!$C$10</f>
        <v>1000</v>
      </c>
      <c r="F147" s="12">
        <f>'Grid 1MW'!F147*Control!$C$10</f>
        <v>1000</v>
      </c>
      <c r="G147" s="12">
        <f>'Grid 1MW'!G147*Control!$C$10</f>
        <v>1000</v>
      </c>
      <c r="H147" s="12">
        <f>'Grid 1MW'!H147*Control!$C$10</f>
        <v>1000</v>
      </c>
      <c r="I147" s="12">
        <f>'Grid 1MW'!I147*Control!$C$10</f>
        <v>1000</v>
      </c>
      <c r="J147" s="12">
        <f>'Grid 1MW'!J147*Control!$C$10</f>
        <v>1000</v>
      </c>
      <c r="K147" s="12">
        <f>'Grid 1MW'!K147*Control!$C$10</f>
        <v>1000</v>
      </c>
      <c r="L147" s="12">
        <f>'Grid 1MW'!L147*Control!$C$10</f>
        <v>1000</v>
      </c>
      <c r="M147" s="12">
        <f>'Grid 1MW'!M147*Control!$C$10</f>
        <v>1000</v>
      </c>
      <c r="N147" s="12">
        <f>'Grid 1MW'!N147*Control!$C$10</f>
        <v>1000</v>
      </c>
      <c r="O147" s="12">
        <f>'Grid 1MW'!O147*Control!$C$10</f>
        <v>1000</v>
      </c>
      <c r="P147" s="12">
        <f>'Grid 1MW'!P147*Control!$C$10</f>
        <v>1000</v>
      </c>
      <c r="Q147" s="12">
        <f>'Grid 1MW'!Q147*Control!$C$10</f>
        <v>1000</v>
      </c>
      <c r="R147" s="12">
        <f>'Grid 1MW'!R147*Control!$C$10</f>
        <v>1000</v>
      </c>
      <c r="S147" s="12">
        <f>'Grid 1MW'!S147*Control!$C$10</f>
        <v>1000</v>
      </c>
      <c r="T147" s="12">
        <f>'Grid 1MW'!T147*Control!$C$10</f>
        <v>1000</v>
      </c>
      <c r="U147" s="12">
        <f>'Grid 1MW'!U147*Control!$C$10</f>
        <v>1000</v>
      </c>
      <c r="V147" s="12">
        <f>'Grid 1MW'!V147*Control!$C$10</f>
        <v>1000</v>
      </c>
      <c r="W147" s="12">
        <f>'Grid 1MW'!W147*Control!$C$10</f>
        <v>1000</v>
      </c>
      <c r="X147" s="12">
        <f>'Grid 1MW'!X147*Control!$C$10</f>
        <v>1000</v>
      </c>
      <c r="Y147" s="12">
        <f>'Grid 1MW'!Y147*Control!$C$10</f>
        <v>1000</v>
      </c>
      <c r="Z147" s="12">
        <f>'Grid 1MW'!Z147*Control!$C$10</f>
        <v>1000</v>
      </c>
      <c r="AB147" s="7">
        <f t="shared" si="2"/>
        <v>24000</v>
      </c>
    </row>
    <row r="148" spans="2:28" x14ac:dyDescent="0.2">
      <c r="B148" s="6">
        <v>44342</v>
      </c>
      <c r="C148" s="12">
        <f>'Grid 1MW'!C148*Control!$C$10</f>
        <v>1000</v>
      </c>
      <c r="D148" s="12">
        <f>'Grid 1MW'!D148*Control!$C$10</f>
        <v>1000</v>
      </c>
      <c r="E148" s="12">
        <f>'Grid 1MW'!E148*Control!$C$10</f>
        <v>1000</v>
      </c>
      <c r="F148" s="12">
        <f>'Grid 1MW'!F148*Control!$C$10</f>
        <v>1000</v>
      </c>
      <c r="G148" s="12">
        <f>'Grid 1MW'!G148*Control!$C$10</f>
        <v>1000</v>
      </c>
      <c r="H148" s="12">
        <f>'Grid 1MW'!H148*Control!$C$10</f>
        <v>1000</v>
      </c>
      <c r="I148" s="12">
        <f>'Grid 1MW'!I148*Control!$C$10</f>
        <v>1000</v>
      </c>
      <c r="J148" s="12">
        <f>'Grid 1MW'!J148*Control!$C$10</f>
        <v>1000</v>
      </c>
      <c r="K148" s="12">
        <f>'Grid 1MW'!K148*Control!$C$10</f>
        <v>1000</v>
      </c>
      <c r="L148" s="12">
        <f>'Grid 1MW'!L148*Control!$C$10</f>
        <v>1000</v>
      </c>
      <c r="M148" s="12">
        <f>'Grid 1MW'!M148*Control!$C$10</f>
        <v>1000</v>
      </c>
      <c r="N148" s="12">
        <f>'Grid 1MW'!N148*Control!$C$10</f>
        <v>1000</v>
      </c>
      <c r="O148" s="12">
        <f>'Grid 1MW'!O148*Control!$C$10</f>
        <v>1000</v>
      </c>
      <c r="P148" s="12">
        <f>'Grid 1MW'!P148*Control!$C$10</f>
        <v>1000</v>
      </c>
      <c r="Q148" s="12">
        <f>'Grid 1MW'!Q148*Control!$C$10</f>
        <v>1000</v>
      </c>
      <c r="R148" s="12">
        <f>'Grid 1MW'!R148*Control!$C$10</f>
        <v>1000</v>
      </c>
      <c r="S148" s="12">
        <f>'Grid 1MW'!S148*Control!$C$10</f>
        <v>1000</v>
      </c>
      <c r="T148" s="12">
        <f>'Grid 1MW'!T148*Control!$C$10</f>
        <v>1000</v>
      </c>
      <c r="U148" s="12">
        <f>'Grid 1MW'!U148*Control!$C$10</f>
        <v>1000</v>
      </c>
      <c r="V148" s="12">
        <f>'Grid 1MW'!V148*Control!$C$10</f>
        <v>1000</v>
      </c>
      <c r="W148" s="12">
        <f>'Grid 1MW'!W148*Control!$C$10</f>
        <v>1000</v>
      </c>
      <c r="X148" s="12">
        <f>'Grid 1MW'!X148*Control!$C$10</f>
        <v>1000</v>
      </c>
      <c r="Y148" s="12">
        <f>'Grid 1MW'!Y148*Control!$C$10</f>
        <v>1000</v>
      </c>
      <c r="Z148" s="12">
        <f>'Grid 1MW'!Z148*Control!$C$10</f>
        <v>1000</v>
      </c>
      <c r="AB148" s="7">
        <f t="shared" si="2"/>
        <v>24000</v>
      </c>
    </row>
    <row r="149" spans="2:28" x14ac:dyDescent="0.2">
      <c r="B149" s="6">
        <v>44343</v>
      </c>
      <c r="C149" s="12">
        <f>'Grid 1MW'!C149*Control!$C$10</f>
        <v>1000</v>
      </c>
      <c r="D149" s="12">
        <f>'Grid 1MW'!D149*Control!$C$10</f>
        <v>1000</v>
      </c>
      <c r="E149" s="12">
        <f>'Grid 1MW'!E149*Control!$C$10</f>
        <v>1000</v>
      </c>
      <c r="F149" s="12">
        <f>'Grid 1MW'!F149*Control!$C$10</f>
        <v>1000</v>
      </c>
      <c r="G149" s="12">
        <f>'Grid 1MW'!G149*Control!$C$10</f>
        <v>1000</v>
      </c>
      <c r="H149" s="12">
        <f>'Grid 1MW'!H149*Control!$C$10</f>
        <v>1000</v>
      </c>
      <c r="I149" s="12">
        <f>'Grid 1MW'!I149*Control!$C$10</f>
        <v>1000</v>
      </c>
      <c r="J149" s="12">
        <f>'Grid 1MW'!J149*Control!$C$10</f>
        <v>1000</v>
      </c>
      <c r="K149" s="12">
        <f>'Grid 1MW'!K149*Control!$C$10</f>
        <v>1000</v>
      </c>
      <c r="L149" s="12">
        <f>'Grid 1MW'!L149*Control!$C$10</f>
        <v>1000</v>
      </c>
      <c r="M149" s="12">
        <f>'Grid 1MW'!M149*Control!$C$10</f>
        <v>1000</v>
      </c>
      <c r="N149" s="12">
        <f>'Grid 1MW'!N149*Control!$C$10</f>
        <v>1000</v>
      </c>
      <c r="O149" s="12">
        <f>'Grid 1MW'!O149*Control!$C$10</f>
        <v>1000</v>
      </c>
      <c r="P149" s="12">
        <f>'Grid 1MW'!P149*Control!$C$10</f>
        <v>1000</v>
      </c>
      <c r="Q149" s="12">
        <f>'Grid 1MW'!Q149*Control!$C$10</f>
        <v>1000</v>
      </c>
      <c r="R149" s="12">
        <f>'Grid 1MW'!R149*Control!$C$10</f>
        <v>1000</v>
      </c>
      <c r="S149" s="12">
        <f>'Grid 1MW'!S149*Control!$C$10</f>
        <v>1000</v>
      </c>
      <c r="T149" s="12">
        <f>'Grid 1MW'!T149*Control!$C$10</f>
        <v>1000</v>
      </c>
      <c r="U149" s="12">
        <f>'Grid 1MW'!U149*Control!$C$10</f>
        <v>1000</v>
      </c>
      <c r="V149" s="12">
        <f>'Grid 1MW'!V149*Control!$C$10</f>
        <v>1000</v>
      </c>
      <c r="W149" s="12">
        <f>'Grid 1MW'!W149*Control!$C$10</f>
        <v>1000</v>
      </c>
      <c r="X149" s="12">
        <f>'Grid 1MW'!X149*Control!$C$10</f>
        <v>1000</v>
      </c>
      <c r="Y149" s="12">
        <f>'Grid 1MW'!Y149*Control!$C$10</f>
        <v>1000</v>
      </c>
      <c r="Z149" s="12">
        <f>'Grid 1MW'!Z149*Control!$C$10</f>
        <v>1000</v>
      </c>
      <c r="AB149" s="7">
        <f t="shared" si="2"/>
        <v>24000</v>
      </c>
    </row>
    <row r="150" spans="2:28" x14ac:dyDescent="0.2">
      <c r="B150" s="6">
        <v>44344</v>
      </c>
      <c r="C150" s="12">
        <f>'Grid 1MW'!C150*Control!$C$10</f>
        <v>1000</v>
      </c>
      <c r="D150" s="12">
        <f>'Grid 1MW'!D150*Control!$C$10</f>
        <v>1000</v>
      </c>
      <c r="E150" s="12">
        <f>'Grid 1MW'!E150*Control!$C$10</f>
        <v>1000</v>
      </c>
      <c r="F150" s="12">
        <f>'Grid 1MW'!F150*Control!$C$10</f>
        <v>1000</v>
      </c>
      <c r="G150" s="12">
        <f>'Grid 1MW'!G150*Control!$C$10</f>
        <v>1000</v>
      </c>
      <c r="H150" s="12">
        <f>'Grid 1MW'!H150*Control!$C$10</f>
        <v>1000</v>
      </c>
      <c r="I150" s="12">
        <f>'Grid 1MW'!I150*Control!$C$10</f>
        <v>1000</v>
      </c>
      <c r="J150" s="12">
        <f>'Grid 1MW'!J150*Control!$C$10</f>
        <v>1000</v>
      </c>
      <c r="K150" s="12">
        <f>'Grid 1MW'!K150*Control!$C$10</f>
        <v>1000</v>
      </c>
      <c r="L150" s="12">
        <f>'Grid 1MW'!L150*Control!$C$10</f>
        <v>1000</v>
      </c>
      <c r="M150" s="12">
        <f>'Grid 1MW'!M150*Control!$C$10</f>
        <v>1000</v>
      </c>
      <c r="N150" s="12">
        <f>'Grid 1MW'!N150*Control!$C$10</f>
        <v>1000</v>
      </c>
      <c r="O150" s="12">
        <f>'Grid 1MW'!O150*Control!$C$10</f>
        <v>1000</v>
      </c>
      <c r="P150" s="12">
        <f>'Grid 1MW'!P150*Control!$C$10</f>
        <v>1000</v>
      </c>
      <c r="Q150" s="12">
        <f>'Grid 1MW'!Q150*Control!$C$10</f>
        <v>1000</v>
      </c>
      <c r="R150" s="12">
        <f>'Grid 1MW'!R150*Control!$C$10</f>
        <v>1000</v>
      </c>
      <c r="S150" s="12">
        <f>'Grid 1MW'!S150*Control!$C$10</f>
        <v>1000</v>
      </c>
      <c r="T150" s="12">
        <f>'Grid 1MW'!T150*Control!$C$10</f>
        <v>1000</v>
      </c>
      <c r="U150" s="12">
        <f>'Grid 1MW'!U150*Control!$C$10</f>
        <v>1000</v>
      </c>
      <c r="V150" s="12">
        <f>'Grid 1MW'!V150*Control!$C$10</f>
        <v>1000</v>
      </c>
      <c r="W150" s="12">
        <f>'Grid 1MW'!W150*Control!$C$10</f>
        <v>1000</v>
      </c>
      <c r="X150" s="12">
        <f>'Grid 1MW'!X150*Control!$C$10</f>
        <v>1000</v>
      </c>
      <c r="Y150" s="12">
        <f>'Grid 1MW'!Y150*Control!$C$10</f>
        <v>1000</v>
      </c>
      <c r="Z150" s="12">
        <f>'Grid 1MW'!Z150*Control!$C$10</f>
        <v>1000</v>
      </c>
      <c r="AB150" s="7">
        <f t="shared" si="2"/>
        <v>24000</v>
      </c>
    </row>
    <row r="151" spans="2:28" x14ac:dyDescent="0.2">
      <c r="B151" s="6">
        <v>44345</v>
      </c>
      <c r="C151" s="12">
        <f>'Grid 1MW'!C151*Control!$C$10</f>
        <v>1000</v>
      </c>
      <c r="D151" s="12">
        <f>'Grid 1MW'!D151*Control!$C$10</f>
        <v>1000</v>
      </c>
      <c r="E151" s="12">
        <f>'Grid 1MW'!E151*Control!$C$10</f>
        <v>1000</v>
      </c>
      <c r="F151" s="12">
        <f>'Grid 1MW'!F151*Control!$C$10</f>
        <v>1000</v>
      </c>
      <c r="G151" s="12">
        <f>'Grid 1MW'!G151*Control!$C$10</f>
        <v>1000</v>
      </c>
      <c r="H151" s="12">
        <f>'Grid 1MW'!H151*Control!$C$10</f>
        <v>1000</v>
      </c>
      <c r="I151" s="12">
        <f>'Grid 1MW'!I151*Control!$C$10</f>
        <v>1000</v>
      </c>
      <c r="J151" s="12">
        <f>'Grid 1MW'!J151*Control!$C$10</f>
        <v>1000</v>
      </c>
      <c r="K151" s="12">
        <f>'Grid 1MW'!K151*Control!$C$10</f>
        <v>1000</v>
      </c>
      <c r="L151" s="12">
        <f>'Grid 1MW'!L151*Control!$C$10</f>
        <v>1000</v>
      </c>
      <c r="M151" s="12">
        <f>'Grid 1MW'!M151*Control!$C$10</f>
        <v>1000</v>
      </c>
      <c r="N151" s="12">
        <f>'Grid 1MW'!N151*Control!$C$10</f>
        <v>1000</v>
      </c>
      <c r="O151" s="12">
        <f>'Grid 1MW'!O151*Control!$C$10</f>
        <v>1000</v>
      </c>
      <c r="P151" s="12">
        <f>'Grid 1MW'!P151*Control!$C$10</f>
        <v>1000</v>
      </c>
      <c r="Q151" s="12">
        <f>'Grid 1MW'!Q151*Control!$C$10</f>
        <v>1000</v>
      </c>
      <c r="R151" s="12">
        <f>'Grid 1MW'!R151*Control!$C$10</f>
        <v>1000</v>
      </c>
      <c r="S151" s="12">
        <f>'Grid 1MW'!S151*Control!$C$10</f>
        <v>1000</v>
      </c>
      <c r="T151" s="12">
        <f>'Grid 1MW'!T151*Control!$C$10</f>
        <v>1000</v>
      </c>
      <c r="U151" s="12">
        <f>'Grid 1MW'!U151*Control!$C$10</f>
        <v>1000</v>
      </c>
      <c r="V151" s="12">
        <f>'Grid 1MW'!V151*Control!$C$10</f>
        <v>1000</v>
      </c>
      <c r="W151" s="12">
        <f>'Grid 1MW'!W151*Control!$C$10</f>
        <v>1000</v>
      </c>
      <c r="X151" s="12">
        <f>'Grid 1MW'!X151*Control!$C$10</f>
        <v>1000</v>
      </c>
      <c r="Y151" s="12">
        <f>'Grid 1MW'!Y151*Control!$C$10</f>
        <v>1000</v>
      </c>
      <c r="Z151" s="12">
        <f>'Grid 1MW'!Z151*Control!$C$10</f>
        <v>1000</v>
      </c>
      <c r="AB151" s="7">
        <f t="shared" si="2"/>
        <v>24000</v>
      </c>
    </row>
    <row r="152" spans="2:28" x14ac:dyDescent="0.2">
      <c r="B152" s="6">
        <v>44346</v>
      </c>
      <c r="C152" s="12">
        <f>'Grid 1MW'!C152*Control!$C$10</f>
        <v>1000</v>
      </c>
      <c r="D152" s="12">
        <f>'Grid 1MW'!D152*Control!$C$10</f>
        <v>1000</v>
      </c>
      <c r="E152" s="12">
        <f>'Grid 1MW'!E152*Control!$C$10</f>
        <v>1000</v>
      </c>
      <c r="F152" s="12">
        <f>'Grid 1MW'!F152*Control!$C$10</f>
        <v>1000</v>
      </c>
      <c r="G152" s="12">
        <f>'Grid 1MW'!G152*Control!$C$10</f>
        <v>1000</v>
      </c>
      <c r="H152" s="12">
        <f>'Grid 1MW'!H152*Control!$C$10</f>
        <v>1000</v>
      </c>
      <c r="I152" s="12">
        <f>'Grid 1MW'!I152*Control!$C$10</f>
        <v>1000</v>
      </c>
      <c r="J152" s="12">
        <f>'Grid 1MW'!J152*Control!$C$10</f>
        <v>1000</v>
      </c>
      <c r="K152" s="12">
        <f>'Grid 1MW'!K152*Control!$C$10</f>
        <v>1000</v>
      </c>
      <c r="L152" s="12">
        <f>'Grid 1MW'!L152*Control!$C$10</f>
        <v>1000</v>
      </c>
      <c r="M152" s="12">
        <f>'Grid 1MW'!M152*Control!$C$10</f>
        <v>1000</v>
      </c>
      <c r="N152" s="12">
        <f>'Grid 1MW'!N152*Control!$C$10</f>
        <v>1000</v>
      </c>
      <c r="O152" s="12">
        <f>'Grid 1MW'!O152*Control!$C$10</f>
        <v>1000</v>
      </c>
      <c r="P152" s="12">
        <f>'Grid 1MW'!P152*Control!$C$10</f>
        <v>1000</v>
      </c>
      <c r="Q152" s="12">
        <f>'Grid 1MW'!Q152*Control!$C$10</f>
        <v>1000</v>
      </c>
      <c r="R152" s="12">
        <f>'Grid 1MW'!R152*Control!$C$10</f>
        <v>1000</v>
      </c>
      <c r="S152" s="12">
        <f>'Grid 1MW'!S152*Control!$C$10</f>
        <v>1000</v>
      </c>
      <c r="T152" s="12">
        <f>'Grid 1MW'!T152*Control!$C$10</f>
        <v>1000</v>
      </c>
      <c r="U152" s="12">
        <f>'Grid 1MW'!U152*Control!$C$10</f>
        <v>1000</v>
      </c>
      <c r="V152" s="12">
        <f>'Grid 1MW'!V152*Control!$C$10</f>
        <v>1000</v>
      </c>
      <c r="W152" s="12">
        <f>'Grid 1MW'!W152*Control!$C$10</f>
        <v>1000</v>
      </c>
      <c r="X152" s="12">
        <f>'Grid 1MW'!X152*Control!$C$10</f>
        <v>1000</v>
      </c>
      <c r="Y152" s="12">
        <f>'Grid 1MW'!Y152*Control!$C$10</f>
        <v>1000</v>
      </c>
      <c r="Z152" s="12">
        <f>'Grid 1MW'!Z152*Control!$C$10</f>
        <v>1000</v>
      </c>
      <c r="AB152" s="7">
        <f t="shared" si="2"/>
        <v>24000</v>
      </c>
    </row>
    <row r="153" spans="2:28" x14ac:dyDescent="0.2">
      <c r="B153" s="6">
        <v>44347</v>
      </c>
      <c r="C153" s="12">
        <f>'Grid 1MW'!C153*Control!$C$10</f>
        <v>1000</v>
      </c>
      <c r="D153" s="12">
        <f>'Grid 1MW'!D153*Control!$C$10</f>
        <v>1000</v>
      </c>
      <c r="E153" s="12">
        <f>'Grid 1MW'!E153*Control!$C$10</f>
        <v>1000</v>
      </c>
      <c r="F153" s="12">
        <f>'Grid 1MW'!F153*Control!$C$10</f>
        <v>1000</v>
      </c>
      <c r="G153" s="12">
        <f>'Grid 1MW'!G153*Control!$C$10</f>
        <v>1000</v>
      </c>
      <c r="H153" s="12">
        <f>'Grid 1MW'!H153*Control!$C$10</f>
        <v>1000</v>
      </c>
      <c r="I153" s="12">
        <f>'Grid 1MW'!I153*Control!$C$10</f>
        <v>1000</v>
      </c>
      <c r="J153" s="12">
        <f>'Grid 1MW'!J153*Control!$C$10</f>
        <v>1000</v>
      </c>
      <c r="K153" s="12">
        <f>'Grid 1MW'!K153*Control!$C$10</f>
        <v>1000</v>
      </c>
      <c r="L153" s="12">
        <f>'Grid 1MW'!L153*Control!$C$10</f>
        <v>1000</v>
      </c>
      <c r="M153" s="12">
        <f>'Grid 1MW'!M153*Control!$C$10</f>
        <v>1000</v>
      </c>
      <c r="N153" s="12">
        <f>'Grid 1MW'!N153*Control!$C$10</f>
        <v>1000</v>
      </c>
      <c r="O153" s="12">
        <f>'Grid 1MW'!O153*Control!$C$10</f>
        <v>1000</v>
      </c>
      <c r="P153" s="12">
        <f>'Grid 1MW'!P153*Control!$C$10</f>
        <v>1000</v>
      </c>
      <c r="Q153" s="12">
        <f>'Grid 1MW'!Q153*Control!$C$10</f>
        <v>1000</v>
      </c>
      <c r="R153" s="12">
        <f>'Grid 1MW'!R153*Control!$C$10</f>
        <v>1000</v>
      </c>
      <c r="S153" s="12">
        <f>'Grid 1MW'!S153*Control!$C$10</f>
        <v>1000</v>
      </c>
      <c r="T153" s="12">
        <f>'Grid 1MW'!T153*Control!$C$10</f>
        <v>1000</v>
      </c>
      <c r="U153" s="12">
        <f>'Grid 1MW'!U153*Control!$C$10</f>
        <v>1000</v>
      </c>
      <c r="V153" s="12">
        <f>'Grid 1MW'!V153*Control!$C$10</f>
        <v>1000</v>
      </c>
      <c r="W153" s="12">
        <f>'Grid 1MW'!W153*Control!$C$10</f>
        <v>1000</v>
      </c>
      <c r="X153" s="12">
        <f>'Grid 1MW'!X153*Control!$C$10</f>
        <v>1000</v>
      </c>
      <c r="Y153" s="12">
        <f>'Grid 1MW'!Y153*Control!$C$10</f>
        <v>1000</v>
      </c>
      <c r="Z153" s="12">
        <f>'Grid 1MW'!Z153*Control!$C$10</f>
        <v>1000</v>
      </c>
      <c r="AB153" s="7">
        <f t="shared" si="2"/>
        <v>24000</v>
      </c>
    </row>
    <row r="154" spans="2:28" x14ac:dyDescent="0.2">
      <c r="B154" s="6">
        <v>44348</v>
      </c>
      <c r="C154" s="12">
        <f>'Grid 1MW'!C154*Control!$C$10</f>
        <v>1000</v>
      </c>
      <c r="D154" s="12">
        <f>'Grid 1MW'!D154*Control!$C$10</f>
        <v>1000</v>
      </c>
      <c r="E154" s="12">
        <f>'Grid 1MW'!E154*Control!$C$10</f>
        <v>1000</v>
      </c>
      <c r="F154" s="12">
        <f>'Grid 1MW'!F154*Control!$C$10</f>
        <v>1000</v>
      </c>
      <c r="G154" s="12">
        <f>'Grid 1MW'!G154*Control!$C$10</f>
        <v>1000</v>
      </c>
      <c r="H154" s="12">
        <f>'Grid 1MW'!H154*Control!$C$10</f>
        <v>1000</v>
      </c>
      <c r="I154" s="12">
        <f>'Grid 1MW'!I154*Control!$C$10</f>
        <v>1000</v>
      </c>
      <c r="J154" s="12">
        <f>'Grid 1MW'!J154*Control!$C$10</f>
        <v>1000</v>
      </c>
      <c r="K154" s="12">
        <f>'Grid 1MW'!K154*Control!$C$10</f>
        <v>1000</v>
      </c>
      <c r="L154" s="12">
        <f>'Grid 1MW'!L154*Control!$C$10</f>
        <v>1000</v>
      </c>
      <c r="M154" s="12">
        <f>'Grid 1MW'!M154*Control!$C$10</f>
        <v>1000</v>
      </c>
      <c r="N154" s="12">
        <f>'Grid 1MW'!N154*Control!$C$10</f>
        <v>1000</v>
      </c>
      <c r="O154" s="12">
        <f>'Grid 1MW'!O154*Control!$C$10</f>
        <v>1000</v>
      </c>
      <c r="P154" s="12">
        <f>'Grid 1MW'!P154*Control!$C$10</f>
        <v>1000</v>
      </c>
      <c r="Q154" s="12">
        <f>'Grid 1MW'!Q154*Control!$C$10</f>
        <v>1000</v>
      </c>
      <c r="R154" s="12">
        <f>'Grid 1MW'!R154*Control!$C$10</f>
        <v>1000</v>
      </c>
      <c r="S154" s="12">
        <f>'Grid 1MW'!S154*Control!$C$10</f>
        <v>1000</v>
      </c>
      <c r="T154" s="12">
        <f>'Grid 1MW'!T154*Control!$C$10</f>
        <v>1000</v>
      </c>
      <c r="U154" s="12">
        <f>'Grid 1MW'!U154*Control!$C$10</f>
        <v>1000</v>
      </c>
      <c r="V154" s="12">
        <f>'Grid 1MW'!V154*Control!$C$10</f>
        <v>1000</v>
      </c>
      <c r="W154" s="12">
        <f>'Grid 1MW'!W154*Control!$C$10</f>
        <v>1000</v>
      </c>
      <c r="X154" s="12">
        <f>'Grid 1MW'!X154*Control!$C$10</f>
        <v>1000</v>
      </c>
      <c r="Y154" s="12">
        <f>'Grid 1MW'!Y154*Control!$C$10</f>
        <v>1000</v>
      </c>
      <c r="Z154" s="12">
        <f>'Grid 1MW'!Z154*Control!$C$10</f>
        <v>1000</v>
      </c>
      <c r="AB154" s="7">
        <f t="shared" si="2"/>
        <v>24000</v>
      </c>
    </row>
    <row r="155" spans="2:28" x14ac:dyDescent="0.2">
      <c r="B155" s="6">
        <v>44349</v>
      </c>
      <c r="C155" s="12">
        <f>'Grid 1MW'!C155*Control!$C$10</f>
        <v>1000</v>
      </c>
      <c r="D155" s="12">
        <f>'Grid 1MW'!D155*Control!$C$10</f>
        <v>1000</v>
      </c>
      <c r="E155" s="12">
        <f>'Grid 1MW'!E155*Control!$C$10</f>
        <v>1000</v>
      </c>
      <c r="F155" s="12">
        <f>'Grid 1MW'!F155*Control!$C$10</f>
        <v>1000</v>
      </c>
      <c r="G155" s="12">
        <f>'Grid 1MW'!G155*Control!$C$10</f>
        <v>1000</v>
      </c>
      <c r="H155" s="12">
        <f>'Grid 1MW'!H155*Control!$C$10</f>
        <v>1000</v>
      </c>
      <c r="I155" s="12">
        <f>'Grid 1MW'!I155*Control!$C$10</f>
        <v>1000</v>
      </c>
      <c r="J155" s="12">
        <f>'Grid 1MW'!J155*Control!$C$10</f>
        <v>1000</v>
      </c>
      <c r="K155" s="12">
        <f>'Grid 1MW'!K155*Control!$C$10</f>
        <v>1000</v>
      </c>
      <c r="L155" s="12">
        <f>'Grid 1MW'!L155*Control!$C$10</f>
        <v>1000</v>
      </c>
      <c r="M155" s="12">
        <f>'Grid 1MW'!M155*Control!$C$10</f>
        <v>1000</v>
      </c>
      <c r="N155" s="12">
        <f>'Grid 1MW'!N155*Control!$C$10</f>
        <v>1000</v>
      </c>
      <c r="O155" s="12">
        <f>'Grid 1MW'!O155*Control!$C$10</f>
        <v>1000</v>
      </c>
      <c r="P155" s="12">
        <f>'Grid 1MW'!P155*Control!$C$10</f>
        <v>1000</v>
      </c>
      <c r="Q155" s="12">
        <f>'Grid 1MW'!Q155*Control!$C$10</f>
        <v>1000</v>
      </c>
      <c r="R155" s="12">
        <f>'Grid 1MW'!R155*Control!$C$10</f>
        <v>1000</v>
      </c>
      <c r="S155" s="12">
        <f>'Grid 1MW'!S155*Control!$C$10</f>
        <v>1000</v>
      </c>
      <c r="T155" s="12">
        <f>'Grid 1MW'!T155*Control!$C$10</f>
        <v>1000</v>
      </c>
      <c r="U155" s="12">
        <f>'Grid 1MW'!U155*Control!$C$10</f>
        <v>1000</v>
      </c>
      <c r="V155" s="12">
        <f>'Grid 1MW'!V155*Control!$C$10</f>
        <v>1000</v>
      </c>
      <c r="W155" s="12">
        <f>'Grid 1MW'!W155*Control!$C$10</f>
        <v>1000</v>
      </c>
      <c r="X155" s="12">
        <f>'Grid 1MW'!X155*Control!$C$10</f>
        <v>1000</v>
      </c>
      <c r="Y155" s="12">
        <f>'Grid 1MW'!Y155*Control!$C$10</f>
        <v>1000</v>
      </c>
      <c r="Z155" s="12">
        <f>'Grid 1MW'!Z155*Control!$C$10</f>
        <v>1000</v>
      </c>
      <c r="AB155" s="7">
        <f t="shared" si="2"/>
        <v>24000</v>
      </c>
    </row>
    <row r="156" spans="2:28" x14ac:dyDescent="0.2">
      <c r="B156" s="6">
        <v>44350</v>
      </c>
      <c r="C156" s="12">
        <f>'Grid 1MW'!C156*Control!$C$10</f>
        <v>1000</v>
      </c>
      <c r="D156" s="12">
        <f>'Grid 1MW'!D156*Control!$C$10</f>
        <v>1000</v>
      </c>
      <c r="E156" s="12">
        <f>'Grid 1MW'!E156*Control!$C$10</f>
        <v>1000</v>
      </c>
      <c r="F156" s="12">
        <f>'Grid 1MW'!F156*Control!$C$10</f>
        <v>1000</v>
      </c>
      <c r="G156" s="12">
        <f>'Grid 1MW'!G156*Control!$C$10</f>
        <v>1000</v>
      </c>
      <c r="H156" s="12">
        <f>'Grid 1MW'!H156*Control!$C$10</f>
        <v>1000</v>
      </c>
      <c r="I156" s="12">
        <f>'Grid 1MW'!I156*Control!$C$10</f>
        <v>1000</v>
      </c>
      <c r="J156" s="12">
        <f>'Grid 1MW'!J156*Control!$C$10</f>
        <v>1000</v>
      </c>
      <c r="K156" s="12">
        <f>'Grid 1MW'!K156*Control!$C$10</f>
        <v>1000</v>
      </c>
      <c r="L156" s="12">
        <f>'Grid 1MW'!L156*Control!$C$10</f>
        <v>1000</v>
      </c>
      <c r="M156" s="12">
        <f>'Grid 1MW'!M156*Control!$C$10</f>
        <v>1000</v>
      </c>
      <c r="N156" s="12">
        <f>'Grid 1MW'!N156*Control!$C$10</f>
        <v>1000</v>
      </c>
      <c r="O156" s="12">
        <f>'Grid 1MW'!O156*Control!$C$10</f>
        <v>1000</v>
      </c>
      <c r="P156" s="12">
        <f>'Grid 1MW'!P156*Control!$C$10</f>
        <v>1000</v>
      </c>
      <c r="Q156" s="12">
        <f>'Grid 1MW'!Q156*Control!$C$10</f>
        <v>1000</v>
      </c>
      <c r="R156" s="12">
        <f>'Grid 1MW'!R156*Control!$C$10</f>
        <v>1000</v>
      </c>
      <c r="S156" s="12">
        <f>'Grid 1MW'!S156*Control!$C$10</f>
        <v>1000</v>
      </c>
      <c r="T156" s="12">
        <f>'Grid 1MW'!T156*Control!$C$10</f>
        <v>1000</v>
      </c>
      <c r="U156" s="12">
        <f>'Grid 1MW'!U156*Control!$C$10</f>
        <v>1000</v>
      </c>
      <c r="V156" s="12">
        <f>'Grid 1MW'!V156*Control!$C$10</f>
        <v>1000</v>
      </c>
      <c r="W156" s="12">
        <f>'Grid 1MW'!W156*Control!$C$10</f>
        <v>1000</v>
      </c>
      <c r="X156" s="12">
        <f>'Grid 1MW'!X156*Control!$C$10</f>
        <v>1000</v>
      </c>
      <c r="Y156" s="12">
        <f>'Grid 1MW'!Y156*Control!$C$10</f>
        <v>1000</v>
      </c>
      <c r="Z156" s="12">
        <f>'Grid 1MW'!Z156*Control!$C$10</f>
        <v>1000</v>
      </c>
      <c r="AB156" s="7">
        <f t="shared" si="2"/>
        <v>24000</v>
      </c>
    </row>
    <row r="157" spans="2:28" x14ac:dyDescent="0.2">
      <c r="B157" s="6">
        <v>44351</v>
      </c>
      <c r="C157" s="12">
        <f>'Grid 1MW'!C157*Control!$C$10</f>
        <v>1000</v>
      </c>
      <c r="D157" s="12">
        <f>'Grid 1MW'!D157*Control!$C$10</f>
        <v>1000</v>
      </c>
      <c r="E157" s="12">
        <f>'Grid 1MW'!E157*Control!$C$10</f>
        <v>1000</v>
      </c>
      <c r="F157" s="12">
        <f>'Grid 1MW'!F157*Control!$C$10</f>
        <v>1000</v>
      </c>
      <c r="G157" s="12">
        <f>'Grid 1MW'!G157*Control!$C$10</f>
        <v>1000</v>
      </c>
      <c r="H157" s="12">
        <f>'Grid 1MW'!H157*Control!$C$10</f>
        <v>1000</v>
      </c>
      <c r="I157" s="12">
        <f>'Grid 1MW'!I157*Control!$C$10</f>
        <v>1000</v>
      </c>
      <c r="J157" s="12">
        <f>'Grid 1MW'!J157*Control!$C$10</f>
        <v>1000</v>
      </c>
      <c r="K157" s="12">
        <f>'Grid 1MW'!K157*Control!$C$10</f>
        <v>1000</v>
      </c>
      <c r="L157" s="12">
        <f>'Grid 1MW'!L157*Control!$C$10</f>
        <v>1000</v>
      </c>
      <c r="M157" s="12">
        <f>'Grid 1MW'!M157*Control!$C$10</f>
        <v>1000</v>
      </c>
      <c r="N157" s="12">
        <f>'Grid 1MW'!N157*Control!$C$10</f>
        <v>1000</v>
      </c>
      <c r="O157" s="12">
        <f>'Grid 1MW'!O157*Control!$C$10</f>
        <v>1000</v>
      </c>
      <c r="P157" s="12">
        <f>'Grid 1MW'!P157*Control!$C$10</f>
        <v>1000</v>
      </c>
      <c r="Q157" s="12">
        <f>'Grid 1MW'!Q157*Control!$C$10</f>
        <v>1000</v>
      </c>
      <c r="R157" s="12">
        <f>'Grid 1MW'!R157*Control!$C$10</f>
        <v>1000</v>
      </c>
      <c r="S157" s="12">
        <f>'Grid 1MW'!S157*Control!$C$10</f>
        <v>1000</v>
      </c>
      <c r="T157" s="12">
        <f>'Grid 1MW'!T157*Control!$C$10</f>
        <v>1000</v>
      </c>
      <c r="U157" s="12">
        <f>'Grid 1MW'!U157*Control!$C$10</f>
        <v>1000</v>
      </c>
      <c r="V157" s="12">
        <f>'Grid 1MW'!V157*Control!$C$10</f>
        <v>1000</v>
      </c>
      <c r="W157" s="12">
        <f>'Grid 1MW'!W157*Control!$C$10</f>
        <v>1000</v>
      </c>
      <c r="X157" s="12">
        <f>'Grid 1MW'!X157*Control!$C$10</f>
        <v>1000</v>
      </c>
      <c r="Y157" s="12">
        <f>'Grid 1MW'!Y157*Control!$C$10</f>
        <v>1000</v>
      </c>
      <c r="Z157" s="12">
        <f>'Grid 1MW'!Z157*Control!$C$10</f>
        <v>1000</v>
      </c>
      <c r="AB157" s="7">
        <f t="shared" si="2"/>
        <v>24000</v>
      </c>
    </row>
    <row r="158" spans="2:28" x14ac:dyDescent="0.2">
      <c r="B158" s="6">
        <v>44352</v>
      </c>
      <c r="C158" s="12">
        <f>'Grid 1MW'!C158*Control!$C$10</f>
        <v>1000</v>
      </c>
      <c r="D158" s="12">
        <f>'Grid 1MW'!D158*Control!$C$10</f>
        <v>1000</v>
      </c>
      <c r="E158" s="12">
        <f>'Grid 1MW'!E158*Control!$C$10</f>
        <v>1000</v>
      </c>
      <c r="F158" s="12">
        <f>'Grid 1MW'!F158*Control!$C$10</f>
        <v>1000</v>
      </c>
      <c r="G158" s="12">
        <f>'Grid 1MW'!G158*Control!$C$10</f>
        <v>1000</v>
      </c>
      <c r="H158" s="12">
        <f>'Grid 1MW'!H158*Control!$C$10</f>
        <v>1000</v>
      </c>
      <c r="I158" s="12">
        <f>'Grid 1MW'!I158*Control!$C$10</f>
        <v>1000</v>
      </c>
      <c r="J158" s="12">
        <f>'Grid 1MW'!J158*Control!$C$10</f>
        <v>1000</v>
      </c>
      <c r="K158" s="12">
        <f>'Grid 1MW'!K158*Control!$C$10</f>
        <v>1000</v>
      </c>
      <c r="L158" s="12">
        <f>'Grid 1MW'!L158*Control!$C$10</f>
        <v>1000</v>
      </c>
      <c r="M158" s="12">
        <f>'Grid 1MW'!M158*Control!$C$10</f>
        <v>1000</v>
      </c>
      <c r="N158" s="12">
        <f>'Grid 1MW'!N158*Control!$C$10</f>
        <v>1000</v>
      </c>
      <c r="O158" s="12">
        <f>'Grid 1MW'!O158*Control!$C$10</f>
        <v>1000</v>
      </c>
      <c r="P158" s="12">
        <f>'Grid 1MW'!P158*Control!$C$10</f>
        <v>1000</v>
      </c>
      <c r="Q158" s="12">
        <f>'Grid 1MW'!Q158*Control!$C$10</f>
        <v>1000</v>
      </c>
      <c r="R158" s="12">
        <f>'Grid 1MW'!R158*Control!$C$10</f>
        <v>1000</v>
      </c>
      <c r="S158" s="12">
        <f>'Grid 1MW'!S158*Control!$C$10</f>
        <v>1000</v>
      </c>
      <c r="T158" s="12">
        <f>'Grid 1MW'!T158*Control!$C$10</f>
        <v>1000</v>
      </c>
      <c r="U158" s="12">
        <f>'Grid 1MW'!U158*Control!$C$10</f>
        <v>1000</v>
      </c>
      <c r="V158" s="12">
        <f>'Grid 1MW'!V158*Control!$C$10</f>
        <v>1000</v>
      </c>
      <c r="W158" s="12">
        <f>'Grid 1MW'!W158*Control!$C$10</f>
        <v>1000</v>
      </c>
      <c r="X158" s="12">
        <f>'Grid 1MW'!X158*Control!$C$10</f>
        <v>1000</v>
      </c>
      <c r="Y158" s="12">
        <f>'Grid 1MW'!Y158*Control!$C$10</f>
        <v>1000</v>
      </c>
      <c r="Z158" s="12">
        <f>'Grid 1MW'!Z158*Control!$C$10</f>
        <v>1000</v>
      </c>
      <c r="AB158" s="7">
        <f t="shared" si="2"/>
        <v>24000</v>
      </c>
    </row>
    <row r="159" spans="2:28" x14ac:dyDescent="0.2">
      <c r="B159" s="6">
        <v>44353</v>
      </c>
      <c r="C159" s="12">
        <f>'Grid 1MW'!C159*Control!$C$10</f>
        <v>1000</v>
      </c>
      <c r="D159" s="12">
        <f>'Grid 1MW'!D159*Control!$C$10</f>
        <v>1000</v>
      </c>
      <c r="E159" s="12">
        <f>'Grid 1MW'!E159*Control!$C$10</f>
        <v>1000</v>
      </c>
      <c r="F159" s="12">
        <f>'Grid 1MW'!F159*Control!$C$10</f>
        <v>1000</v>
      </c>
      <c r="G159" s="12">
        <f>'Grid 1MW'!G159*Control!$C$10</f>
        <v>1000</v>
      </c>
      <c r="H159" s="12">
        <f>'Grid 1MW'!H159*Control!$C$10</f>
        <v>1000</v>
      </c>
      <c r="I159" s="12">
        <f>'Grid 1MW'!I159*Control!$C$10</f>
        <v>1000</v>
      </c>
      <c r="J159" s="12">
        <f>'Grid 1MW'!J159*Control!$C$10</f>
        <v>1000</v>
      </c>
      <c r="K159" s="12">
        <f>'Grid 1MW'!K159*Control!$C$10</f>
        <v>1000</v>
      </c>
      <c r="L159" s="12">
        <f>'Grid 1MW'!L159*Control!$C$10</f>
        <v>1000</v>
      </c>
      <c r="M159" s="12">
        <f>'Grid 1MW'!M159*Control!$C$10</f>
        <v>1000</v>
      </c>
      <c r="N159" s="12">
        <f>'Grid 1MW'!N159*Control!$C$10</f>
        <v>1000</v>
      </c>
      <c r="O159" s="12">
        <f>'Grid 1MW'!O159*Control!$C$10</f>
        <v>1000</v>
      </c>
      <c r="P159" s="12">
        <f>'Grid 1MW'!P159*Control!$C$10</f>
        <v>1000</v>
      </c>
      <c r="Q159" s="12">
        <f>'Grid 1MW'!Q159*Control!$C$10</f>
        <v>1000</v>
      </c>
      <c r="R159" s="12">
        <f>'Grid 1MW'!R159*Control!$C$10</f>
        <v>1000</v>
      </c>
      <c r="S159" s="12">
        <f>'Grid 1MW'!S159*Control!$C$10</f>
        <v>1000</v>
      </c>
      <c r="T159" s="12">
        <f>'Grid 1MW'!T159*Control!$C$10</f>
        <v>1000</v>
      </c>
      <c r="U159" s="12">
        <f>'Grid 1MW'!U159*Control!$C$10</f>
        <v>1000</v>
      </c>
      <c r="V159" s="12">
        <f>'Grid 1MW'!V159*Control!$C$10</f>
        <v>1000</v>
      </c>
      <c r="W159" s="12">
        <f>'Grid 1MW'!W159*Control!$C$10</f>
        <v>1000</v>
      </c>
      <c r="X159" s="12">
        <f>'Grid 1MW'!X159*Control!$C$10</f>
        <v>1000</v>
      </c>
      <c r="Y159" s="12">
        <f>'Grid 1MW'!Y159*Control!$C$10</f>
        <v>1000</v>
      </c>
      <c r="Z159" s="12">
        <f>'Grid 1MW'!Z159*Control!$C$10</f>
        <v>1000</v>
      </c>
      <c r="AB159" s="7">
        <f t="shared" si="2"/>
        <v>24000</v>
      </c>
    </row>
    <row r="160" spans="2:28" x14ac:dyDescent="0.2">
      <c r="B160" s="6">
        <v>44354</v>
      </c>
      <c r="C160" s="12">
        <f>'Grid 1MW'!C160*Control!$C$10</f>
        <v>1000</v>
      </c>
      <c r="D160" s="12">
        <f>'Grid 1MW'!D160*Control!$C$10</f>
        <v>1000</v>
      </c>
      <c r="E160" s="12">
        <f>'Grid 1MW'!E160*Control!$C$10</f>
        <v>1000</v>
      </c>
      <c r="F160" s="12">
        <f>'Grid 1MW'!F160*Control!$C$10</f>
        <v>1000</v>
      </c>
      <c r="G160" s="12">
        <f>'Grid 1MW'!G160*Control!$C$10</f>
        <v>1000</v>
      </c>
      <c r="H160" s="12">
        <f>'Grid 1MW'!H160*Control!$C$10</f>
        <v>1000</v>
      </c>
      <c r="I160" s="12">
        <f>'Grid 1MW'!I160*Control!$C$10</f>
        <v>1000</v>
      </c>
      <c r="J160" s="12">
        <f>'Grid 1MW'!J160*Control!$C$10</f>
        <v>1000</v>
      </c>
      <c r="K160" s="12">
        <f>'Grid 1MW'!K160*Control!$C$10</f>
        <v>1000</v>
      </c>
      <c r="L160" s="12">
        <f>'Grid 1MW'!L160*Control!$C$10</f>
        <v>1000</v>
      </c>
      <c r="M160" s="12">
        <f>'Grid 1MW'!M160*Control!$C$10</f>
        <v>1000</v>
      </c>
      <c r="N160" s="12">
        <f>'Grid 1MW'!N160*Control!$C$10</f>
        <v>1000</v>
      </c>
      <c r="O160" s="12">
        <f>'Grid 1MW'!O160*Control!$C$10</f>
        <v>1000</v>
      </c>
      <c r="P160" s="12">
        <f>'Grid 1MW'!P160*Control!$C$10</f>
        <v>1000</v>
      </c>
      <c r="Q160" s="12">
        <f>'Grid 1MW'!Q160*Control!$C$10</f>
        <v>1000</v>
      </c>
      <c r="R160" s="12">
        <f>'Grid 1MW'!R160*Control!$C$10</f>
        <v>1000</v>
      </c>
      <c r="S160" s="12">
        <f>'Grid 1MW'!S160*Control!$C$10</f>
        <v>1000</v>
      </c>
      <c r="T160" s="12">
        <f>'Grid 1MW'!T160*Control!$C$10</f>
        <v>1000</v>
      </c>
      <c r="U160" s="12">
        <f>'Grid 1MW'!U160*Control!$C$10</f>
        <v>1000</v>
      </c>
      <c r="V160" s="12">
        <f>'Grid 1MW'!V160*Control!$C$10</f>
        <v>1000</v>
      </c>
      <c r="W160" s="12">
        <f>'Grid 1MW'!W160*Control!$C$10</f>
        <v>1000</v>
      </c>
      <c r="X160" s="12">
        <f>'Grid 1MW'!X160*Control!$C$10</f>
        <v>1000</v>
      </c>
      <c r="Y160" s="12">
        <f>'Grid 1MW'!Y160*Control!$C$10</f>
        <v>1000</v>
      </c>
      <c r="Z160" s="12">
        <f>'Grid 1MW'!Z160*Control!$C$10</f>
        <v>1000</v>
      </c>
      <c r="AB160" s="7">
        <f t="shared" si="2"/>
        <v>24000</v>
      </c>
    </row>
    <row r="161" spans="2:28" x14ac:dyDescent="0.2">
      <c r="B161" s="6">
        <v>44355</v>
      </c>
      <c r="C161" s="12">
        <f>'Grid 1MW'!C161*Control!$C$10</f>
        <v>1000</v>
      </c>
      <c r="D161" s="12">
        <f>'Grid 1MW'!D161*Control!$C$10</f>
        <v>1000</v>
      </c>
      <c r="E161" s="12">
        <f>'Grid 1MW'!E161*Control!$C$10</f>
        <v>1000</v>
      </c>
      <c r="F161" s="12">
        <f>'Grid 1MW'!F161*Control!$C$10</f>
        <v>1000</v>
      </c>
      <c r="G161" s="12">
        <f>'Grid 1MW'!G161*Control!$C$10</f>
        <v>1000</v>
      </c>
      <c r="H161" s="12">
        <f>'Grid 1MW'!H161*Control!$C$10</f>
        <v>1000</v>
      </c>
      <c r="I161" s="12">
        <f>'Grid 1MW'!I161*Control!$C$10</f>
        <v>1000</v>
      </c>
      <c r="J161" s="12">
        <f>'Grid 1MW'!J161*Control!$C$10</f>
        <v>1000</v>
      </c>
      <c r="K161" s="12">
        <f>'Grid 1MW'!K161*Control!$C$10</f>
        <v>1000</v>
      </c>
      <c r="L161" s="12">
        <f>'Grid 1MW'!L161*Control!$C$10</f>
        <v>1000</v>
      </c>
      <c r="M161" s="12">
        <f>'Grid 1MW'!M161*Control!$C$10</f>
        <v>1000</v>
      </c>
      <c r="N161" s="12">
        <f>'Grid 1MW'!N161*Control!$C$10</f>
        <v>1000</v>
      </c>
      <c r="O161" s="12">
        <f>'Grid 1MW'!O161*Control!$C$10</f>
        <v>1000</v>
      </c>
      <c r="P161" s="12">
        <f>'Grid 1MW'!P161*Control!$C$10</f>
        <v>1000</v>
      </c>
      <c r="Q161" s="12">
        <f>'Grid 1MW'!Q161*Control!$C$10</f>
        <v>1000</v>
      </c>
      <c r="R161" s="12">
        <f>'Grid 1MW'!R161*Control!$C$10</f>
        <v>1000</v>
      </c>
      <c r="S161" s="12">
        <f>'Grid 1MW'!S161*Control!$C$10</f>
        <v>1000</v>
      </c>
      <c r="T161" s="12">
        <f>'Grid 1MW'!T161*Control!$C$10</f>
        <v>1000</v>
      </c>
      <c r="U161" s="12">
        <f>'Grid 1MW'!U161*Control!$C$10</f>
        <v>1000</v>
      </c>
      <c r="V161" s="12">
        <f>'Grid 1MW'!V161*Control!$C$10</f>
        <v>1000</v>
      </c>
      <c r="W161" s="12">
        <f>'Grid 1MW'!W161*Control!$C$10</f>
        <v>1000</v>
      </c>
      <c r="X161" s="12">
        <f>'Grid 1MW'!X161*Control!$C$10</f>
        <v>1000</v>
      </c>
      <c r="Y161" s="12">
        <f>'Grid 1MW'!Y161*Control!$C$10</f>
        <v>1000</v>
      </c>
      <c r="Z161" s="12">
        <f>'Grid 1MW'!Z161*Control!$C$10</f>
        <v>1000</v>
      </c>
      <c r="AB161" s="7">
        <f t="shared" si="2"/>
        <v>24000</v>
      </c>
    </row>
    <row r="162" spans="2:28" x14ac:dyDescent="0.2">
      <c r="B162" s="6">
        <v>44356</v>
      </c>
      <c r="C162" s="12">
        <f>'Grid 1MW'!C162*Control!$C$10</f>
        <v>1000</v>
      </c>
      <c r="D162" s="12">
        <f>'Grid 1MW'!D162*Control!$C$10</f>
        <v>1000</v>
      </c>
      <c r="E162" s="12">
        <f>'Grid 1MW'!E162*Control!$C$10</f>
        <v>1000</v>
      </c>
      <c r="F162" s="12">
        <f>'Grid 1MW'!F162*Control!$C$10</f>
        <v>1000</v>
      </c>
      <c r="G162" s="12">
        <f>'Grid 1MW'!G162*Control!$C$10</f>
        <v>1000</v>
      </c>
      <c r="H162" s="12">
        <f>'Grid 1MW'!H162*Control!$C$10</f>
        <v>1000</v>
      </c>
      <c r="I162" s="12">
        <f>'Grid 1MW'!I162*Control!$C$10</f>
        <v>1000</v>
      </c>
      <c r="J162" s="12">
        <f>'Grid 1MW'!J162*Control!$C$10</f>
        <v>1000</v>
      </c>
      <c r="K162" s="12">
        <f>'Grid 1MW'!K162*Control!$C$10</f>
        <v>1000</v>
      </c>
      <c r="L162" s="12">
        <f>'Grid 1MW'!L162*Control!$C$10</f>
        <v>1000</v>
      </c>
      <c r="M162" s="12">
        <f>'Grid 1MW'!M162*Control!$C$10</f>
        <v>1000</v>
      </c>
      <c r="N162" s="12">
        <f>'Grid 1MW'!N162*Control!$C$10</f>
        <v>1000</v>
      </c>
      <c r="O162" s="12">
        <f>'Grid 1MW'!O162*Control!$C$10</f>
        <v>1000</v>
      </c>
      <c r="P162" s="12">
        <f>'Grid 1MW'!P162*Control!$C$10</f>
        <v>1000</v>
      </c>
      <c r="Q162" s="12">
        <f>'Grid 1MW'!Q162*Control!$C$10</f>
        <v>1000</v>
      </c>
      <c r="R162" s="12">
        <f>'Grid 1MW'!R162*Control!$C$10</f>
        <v>1000</v>
      </c>
      <c r="S162" s="12">
        <f>'Grid 1MW'!S162*Control!$C$10</f>
        <v>1000</v>
      </c>
      <c r="T162" s="12">
        <f>'Grid 1MW'!T162*Control!$C$10</f>
        <v>1000</v>
      </c>
      <c r="U162" s="12">
        <f>'Grid 1MW'!U162*Control!$C$10</f>
        <v>1000</v>
      </c>
      <c r="V162" s="12">
        <f>'Grid 1MW'!V162*Control!$C$10</f>
        <v>1000</v>
      </c>
      <c r="W162" s="12">
        <f>'Grid 1MW'!W162*Control!$C$10</f>
        <v>1000</v>
      </c>
      <c r="X162" s="12">
        <f>'Grid 1MW'!X162*Control!$C$10</f>
        <v>1000</v>
      </c>
      <c r="Y162" s="12">
        <f>'Grid 1MW'!Y162*Control!$C$10</f>
        <v>1000</v>
      </c>
      <c r="Z162" s="12">
        <f>'Grid 1MW'!Z162*Control!$C$10</f>
        <v>1000</v>
      </c>
      <c r="AB162" s="7">
        <f t="shared" si="2"/>
        <v>24000</v>
      </c>
    </row>
    <row r="163" spans="2:28" x14ac:dyDescent="0.2">
      <c r="B163" s="6">
        <v>44357</v>
      </c>
      <c r="C163" s="12">
        <f>'Grid 1MW'!C163*Control!$C$10</f>
        <v>1000</v>
      </c>
      <c r="D163" s="12">
        <f>'Grid 1MW'!D163*Control!$C$10</f>
        <v>1000</v>
      </c>
      <c r="E163" s="12">
        <f>'Grid 1MW'!E163*Control!$C$10</f>
        <v>1000</v>
      </c>
      <c r="F163" s="12">
        <f>'Grid 1MW'!F163*Control!$C$10</f>
        <v>1000</v>
      </c>
      <c r="G163" s="12">
        <f>'Grid 1MW'!G163*Control!$C$10</f>
        <v>1000</v>
      </c>
      <c r="H163" s="12">
        <f>'Grid 1MW'!H163*Control!$C$10</f>
        <v>1000</v>
      </c>
      <c r="I163" s="12">
        <f>'Grid 1MW'!I163*Control!$C$10</f>
        <v>1000</v>
      </c>
      <c r="J163" s="12">
        <f>'Grid 1MW'!J163*Control!$C$10</f>
        <v>1000</v>
      </c>
      <c r="K163" s="12">
        <f>'Grid 1MW'!K163*Control!$C$10</f>
        <v>1000</v>
      </c>
      <c r="L163" s="12">
        <f>'Grid 1MW'!L163*Control!$C$10</f>
        <v>1000</v>
      </c>
      <c r="M163" s="12">
        <f>'Grid 1MW'!M163*Control!$C$10</f>
        <v>1000</v>
      </c>
      <c r="N163" s="12">
        <f>'Grid 1MW'!N163*Control!$C$10</f>
        <v>1000</v>
      </c>
      <c r="O163" s="12">
        <f>'Grid 1MW'!O163*Control!$C$10</f>
        <v>1000</v>
      </c>
      <c r="P163" s="12">
        <f>'Grid 1MW'!P163*Control!$C$10</f>
        <v>1000</v>
      </c>
      <c r="Q163" s="12">
        <f>'Grid 1MW'!Q163*Control!$C$10</f>
        <v>1000</v>
      </c>
      <c r="R163" s="12">
        <f>'Grid 1MW'!R163*Control!$C$10</f>
        <v>1000</v>
      </c>
      <c r="S163" s="12">
        <f>'Grid 1MW'!S163*Control!$C$10</f>
        <v>1000</v>
      </c>
      <c r="T163" s="12">
        <f>'Grid 1MW'!T163*Control!$C$10</f>
        <v>1000</v>
      </c>
      <c r="U163" s="12">
        <f>'Grid 1MW'!U163*Control!$C$10</f>
        <v>1000</v>
      </c>
      <c r="V163" s="12">
        <f>'Grid 1MW'!V163*Control!$C$10</f>
        <v>1000</v>
      </c>
      <c r="W163" s="12">
        <f>'Grid 1MW'!W163*Control!$C$10</f>
        <v>1000</v>
      </c>
      <c r="X163" s="12">
        <f>'Grid 1MW'!X163*Control!$C$10</f>
        <v>1000</v>
      </c>
      <c r="Y163" s="12">
        <f>'Grid 1MW'!Y163*Control!$C$10</f>
        <v>1000</v>
      </c>
      <c r="Z163" s="12">
        <f>'Grid 1MW'!Z163*Control!$C$10</f>
        <v>1000</v>
      </c>
      <c r="AB163" s="7">
        <f t="shared" si="2"/>
        <v>24000</v>
      </c>
    </row>
    <row r="164" spans="2:28" x14ac:dyDescent="0.2">
      <c r="B164" s="6">
        <v>44358</v>
      </c>
      <c r="C164" s="12">
        <f>'Grid 1MW'!C164*Control!$C$10</f>
        <v>1000</v>
      </c>
      <c r="D164" s="12">
        <f>'Grid 1MW'!D164*Control!$C$10</f>
        <v>1000</v>
      </c>
      <c r="E164" s="12">
        <f>'Grid 1MW'!E164*Control!$C$10</f>
        <v>1000</v>
      </c>
      <c r="F164" s="12">
        <f>'Grid 1MW'!F164*Control!$C$10</f>
        <v>1000</v>
      </c>
      <c r="G164" s="12">
        <f>'Grid 1MW'!G164*Control!$C$10</f>
        <v>1000</v>
      </c>
      <c r="H164" s="12">
        <f>'Grid 1MW'!H164*Control!$C$10</f>
        <v>1000</v>
      </c>
      <c r="I164" s="12">
        <f>'Grid 1MW'!I164*Control!$C$10</f>
        <v>1000</v>
      </c>
      <c r="J164" s="12">
        <f>'Grid 1MW'!J164*Control!$C$10</f>
        <v>1000</v>
      </c>
      <c r="K164" s="12">
        <f>'Grid 1MW'!K164*Control!$C$10</f>
        <v>1000</v>
      </c>
      <c r="L164" s="12">
        <f>'Grid 1MW'!L164*Control!$C$10</f>
        <v>1000</v>
      </c>
      <c r="M164" s="12">
        <f>'Grid 1MW'!M164*Control!$C$10</f>
        <v>1000</v>
      </c>
      <c r="N164" s="12">
        <f>'Grid 1MW'!N164*Control!$C$10</f>
        <v>1000</v>
      </c>
      <c r="O164" s="12">
        <f>'Grid 1MW'!O164*Control!$C$10</f>
        <v>1000</v>
      </c>
      <c r="P164" s="12">
        <f>'Grid 1MW'!P164*Control!$C$10</f>
        <v>1000</v>
      </c>
      <c r="Q164" s="12">
        <f>'Grid 1MW'!Q164*Control!$C$10</f>
        <v>1000</v>
      </c>
      <c r="R164" s="12">
        <f>'Grid 1MW'!R164*Control!$C$10</f>
        <v>1000</v>
      </c>
      <c r="S164" s="12">
        <f>'Grid 1MW'!S164*Control!$C$10</f>
        <v>1000</v>
      </c>
      <c r="T164" s="12">
        <f>'Grid 1MW'!T164*Control!$C$10</f>
        <v>1000</v>
      </c>
      <c r="U164" s="12">
        <f>'Grid 1MW'!U164*Control!$C$10</f>
        <v>1000</v>
      </c>
      <c r="V164" s="12">
        <f>'Grid 1MW'!V164*Control!$C$10</f>
        <v>1000</v>
      </c>
      <c r="W164" s="12">
        <f>'Grid 1MW'!W164*Control!$C$10</f>
        <v>1000</v>
      </c>
      <c r="X164" s="12">
        <f>'Grid 1MW'!X164*Control!$C$10</f>
        <v>1000</v>
      </c>
      <c r="Y164" s="12">
        <f>'Grid 1MW'!Y164*Control!$C$10</f>
        <v>1000</v>
      </c>
      <c r="Z164" s="12">
        <f>'Grid 1MW'!Z164*Control!$C$10</f>
        <v>1000</v>
      </c>
      <c r="AB164" s="7">
        <f t="shared" si="2"/>
        <v>24000</v>
      </c>
    </row>
    <row r="165" spans="2:28" x14ac:dyDescent="0.2">
      <c r="B165" s="6">
        <v>44359</v>
      </c>
      <c r="C165" s="12">
        <f>'Grid 1MW'!C165*Control!$C$10</f>
        <v>1000</v>
      </c>
      <c r="D165" s="12">
        <f>'Grid 1MW'!D165*Control!$C$10</f>
        <v>1000</v>
      </c>
      <c r="E165" s="12">
        <f>'Grid 1MW'!E165*Control!$C$10</f>
        <v>1000</v>
      </c>
      <c r="F165" s="12">
        <f>'Grid 1MW'!F165*Control!$C$10</f>
        <v>1000</v>
      </c>
      <c r="G165" s="12">
        <f>'Grid 1MW'!G165*Control!$C$10</f>
        <v>1000</v>
      </c>
      <c r="H165" s="12">
        <f>'Grid 1MW'!H165*Control!$C$10</f>
        <v>1000</v>
      </c>
      <c r="I165" s="12">
        <f>'Grid 1MW'!I165*Control!$C$10</f>
        <v>1000</v>
      </c>
      <c r="J165" s="12">
        <f>'Grid 1MW'!J165*Control!$C$10</f>
        <v>1000</v>
      </c>
      <c r="K165" s="12">
        <f>'Grid 1MW'!K165*Control!$C$10</f>
        <v>1000</v>
      </c>
      <c r="L165" s="12">
        <f>'Grid 1MW'!L165*Control!$C$10</f>
        <v>1000</v>
      </c>
      <c r="M165" s="12">
        <f>'Grid 1MW'!M165*Control!$C$10</f>
        <v>1000</v>
      </c>
      <c r="N165" s="12">
        <f>'Grid 1MW'!N165*Control!$C$10</f>
        <v>1000</v>
      </c>
      <c r="O165" s="12">
        <f>'Grid 1MW'!O165*Control!$C$10</f>
        <v>1000</v>
      </c>
      <c r="P165" s="12">
        <f>'Grid 1MW'!P165*Control!$C$10</f>
        <v>1000</v>
      </c>
      <c r="Q165" s="12">
        <f>'Grid 1MW'!Q165*Control!$C$10</f>
        <v>1000</v>
      </c>
      <c r="R165" s="12">
        <f>'Grid 1MW'!R165*Control!$C$10</f>
        <v>1000</v>
      </c>
      <c r="S165" s="12">
        <f>'Grid 1MW'!S165*Control!$C$10</f>
        <v>1000</v>
      </c>
      <c r="T165" s="12">
        <f>'Grid 1MW'!T165*Control!$C$10</f>
        <v>1000</v>
      </c>
      <c r="U165" s="12">
        <f>'Grid 1MW'!U165*Control!$C$10</f>
        <v>1000</v>
      </c>
      <c r="V165" s="12">
        <f>'Grid 1MW'!V165*Control!$C$10</f>
        <v>1000</v>
      </c>
      <c r="W165" s="12">
        <f>'Grid 1MW'!W165*Control!$C$10</f>
        <v>1000</v>
      </c>
      <c r="X165" s="12">
        <f>'Grid 1MW'!X165*Control!$C$10</f>
        <v>1000</v>
      </c>
      <c r="Y165" s="12">
        <f>'Grid 1MW'!Y165*Control!$C$10</f>
        <v>1000</v>
      </c>
      <c r="Z165" s="12">
        <f>'Grid 1MW'!Z165*Control!$C$10</f>
        <v>1000</v>
      </c>
      <c r="AB165" s="7">
        <f t="shared" si="2"/>
        <v>24000</v>
      </c>
    </row>
    <row r="166" spans="2:28" x14ac:dyDescent="0.2">
      <c r="B166" s="6">
        <v>44360</v>
      </c>
      <c r="C166" s="12">
        <f>'Grid 1MW'!C166*Control!$C$10</f>
        <v>1000</v>
      </c>
      <c r="D166" s="12">
        <f>'Grid 1MW'!D166*Control!$C$10</f>
        <v>1000</v>
      </c>
      <c r="E166" s="12">
        <f>'Grid 1MW'!E166*Control!$C$10</f>
        <v>1000</v>
      </c>
      <c r="F166" s="12">
        <f>'Grid 1MW'!F166*Control!$C$10</f>
        <v>1000</v>
      </c>
      <c r="G166" s="12">
        <f>'Grid 1MW'!G166*Control!$C$10</f>
        <v>1000</v>
      </c>
      <c r="H166" s="12">
        <f>'Grid 1MW'!H166*Control!$C$10</f>
        <v>1000</v>
      </c>
      <c r="I166" s="12">
        <f>'Grid 1MW'!I166*Control!$C$10</f>
        <v>1000</v>
      </c>
      <c r="J166" s="12">
        <f>'Grid 1MW'!J166*Control!$C$10</f>
        <v>1000</v>
      </c>
      <c r="K166" s="12">
        <f>'Grid 1MW'!K166*Control!$C$10</f>
        <v>1000</v>
      </c>
      <c r="L166" s="12">
        <f>'Grid 1MW'!L166*Control!$C$10</f>
        <v>1000</v>
      </c>
      <c r="M166" s="12">
        <f>'Grid 1MW'!M166*Control!$C$10</f>
        <v>1000</v>
      </c>
      <c r="N166" s="12">
        <f>'Grid 1MW'!N166*Control!$C$10</f>
        <v>1000</v>
      </c>
      <c r="O166" s="12">
        <f>'Grid 1MW'!O166*Control!$C$10</f>
        <v>1000</v>
      </c>
      <c r="P166" s="12">
        <f>'Grid 1MW'!P166*Control!$C$10</f>
        <v>1000</v>
      </c>
      <c r="Q166" s="12">
        <f>'Grid 1MW'!Q166*Control!$C$10</f>
        <v>1000</v>
      </c>
      <c r="R166" s="12">
        <f>'Grid 1MW'!R166*Control!$C$10</f>
        <v>1000</v>
      </c>
      <c r="S166" s="12">
        <f>'Grid 1MW'!S166*Control!$C$10</f>
        <v>1000</v>
      </c>
      <c r="T166" s="12">
        <f>'Grid 1MW'!T166*Control!$C$10</f>
        <v>1000</v>
      </c>
      <c r="U166" s="12">
        <f>'Grid 1MW'!U166*Control!$C$10</f>
        <v>1000</v>
      </c>
      <c r="V166" s="12">
        <f>'Grid 1MW'!V166*Control!$C$10</f>
        <v>1000</v>
      </c>
      <c r="W166" s="12">
        <f>'Grid 1MW'!W166*Control!$C$10</f>
        <v>1000</v>
      </c>
      <c r="X166" s="12">
        <f>'Grid 1MW'!X166*Control!$C$10</f>
        <v>1000</v>
      </c>
      <c r="Y166" s="12">
        <f>'Grid 1MW'!Y166*Control!$C$10</f>
        <v>1000</v>
      </c>
      <c r="Z166" s="12">
        <f>'Grid 1MW'!Z166*Control!$C$10</f>
        <v>1000</v>
      </c>
      <c r="AB166" s="7">
        <f t="shared" si="2"/>
        <v>24000</v>
      </c>
    </row>
    <row r="167" spans="2:28" x14ac:dyDescent="0.2">
      <c r="B167" s="6">
        <v>44361</v>
      </c>
      <c r="C167" s="12">
        <f>'Grid 1MW'!C167*Control!$C$10</f>
        <v>1000</v>
      </c>
      <c r="D167" s="12">
        <f>'Grid 1MW'!D167*Control!$C$10</f>
        <v>1000</v>
      </c>
      <c r="E167" s="12">
        <f>'Grid 1MW'!E167*Control!$C$10</f>
        <v>1000</v>
      </c>
      <c r="F167" s="12">
        <f>'Grid 1MW'!F167*Control!$C$10</f>
        <v>1000</v>
      </c>
      <c r="G167" s="12">
        <f>'Grid 1MW'!G167*Control!$C$10</f>
        <v>1000</v>
      </c>
      <c r="H167" s="12">
        <f>'Grid 1MW'!H167*Control!$C$10</f>
        <v>1000</v>
      </c>
      <c r="I167" s="12">
        <f>'Grid 1MW'!I167*Control!$C$10</f>
        <v>1000</v>
      </c>
      <c r="J167" s="12">
        <f>'Grid 1MW'!J167*Control!$C$10</f>
        <v>1000</v>
      </c>
      <c r="K167" s="12">
        <f>'Grid 1MW'!K167*Control!$C$10</f>
        <v>1000</v>
      </c>
      <c r="L167" s="12">
        <f>'Grid 1MW'!L167*Control!$C$10</f>
        <v>1000</v>
      </c>
      <c r="M167" s="12">
        <f>'Grid 1MW'!M167*Control!$C$10</f>
        <v>1000</v>
      </c>
      <c r="N167" s="12">
        <f>'Grid 1MW'!N167*Control!$C$10</f>
        <v>1000</v>
      </c>
      <c r="O167" s="12">
        <f>'Grid 1MW'!O167*Control!$C$10</f>
        <v>1000</v>
      </c>
      <c r="P167" s="12">
        <f>'Grid 1MW'!P167*Control!$C$10</f>
        <v>1000</v>
      </c>
      <c r="Q167" s="12">
        <f>'Grid 1MW'!Q167*Control!$C$10</f>
        <v>1000</v>
      </c>
      <c r="R167" s="12">
        <f>'Grid 1MW'!R167*Control!$C$10</f>
        <v>1000</v>
      </c>
      <c r="S167" s="12">
        <f>'Grid 1MW'!S167*Control!$C$10</f>
        <v>1000</v>
      </c>
      <c r="T167" s="12">
        <f>'Grid 1MW'!T167*Control!$C$10</f>
        <v>1000</v>
      </c>
      <c r="U167" s="12">
        <f>'Grid 1MW'!U167*Control!$C$10</f>
        <v>1000</v>
      </c>
      <c r="V167" s="12">
        <f>'Grid 1MW'!V167*Control!$C$10</f>
        <v>1000</v>
      </c>
      <c r="W167" s="12">
        <f>'Grid 1MW'!W167*Control!$C$10</f>
        <v>1000</v>
      </c>
      <c r="X167" s="12">
        <f>'Grid 1MW'!X167*Control!$C$10</f>
        <v>1000</v>
      </c>
      <c r="Y167" s="12">
        <f>'Grid 1MW'!Y167*Control!$C$10</f>
        <v>1000</v>
      </c>
      <c r="Z167" s="12">
        <f>'Grid 1MW'!Z167*Control!$C$10</f>
        <v>1000</v>
      </c>
      <c r="AB167" s="7">
        <f t="shared" si="2"/>
        <v>24000</v>
      </c>
    </row>
    <row r="168" spans="2:28" x14ac:dyDescent="0.2">
      <c r="B168" s="6">
        <v>44362</v>
      </c>
      <c r="C168" s="12">
        <f>'Grid 1MW'!C168*Control!$C$10</f>
        <v>1000</v>
      </c>
      <c r="D168" s="12">
        <f>'Grid 1MW'!D168*Control!$C$10</f>
        <v>1000</v>
      </c>
      <c r="E168" s="12">
        <f>'Grid 1MW'!E168*Control!$C$10</f>
        <v>1000</v>
      </c>
      <c r="F168" s="12">
        <f>'Grid 1MW'!F168*Control!$C$10</f>
        <v>1000</v>
      </c>
      <c r="G168" s="12">
        <f>'Grid 1MW'!G168*Control!$C$10</f>
        <v>1000</v>
      </c>
      <c r="H168" s="12">
        <f>'Grid 1MW'!H168*Control!$C$10</f>
        <v>1000</v>
      </c>
      <c r="I168" s="12">
        <f>'Grid 1MW'!I168*Control!$C$10</f>
        <v>1000</v>
      </c>
      <c r="J168" s="12">
        <f>'Grid 1MW'!J168*Control!$C$10</f>
        <v>1000</v>
      </c>
      <c r="K168" s="12">
        <f>'Grid 1MW'!K168*Control!$C$10</f>
        <v>1000</v>
      </c>
      <c r="L168" s="12">
        <f>'Grid 1MW'!L168*Control!$C$10</f>
        <v>1000</v>
      </c>
      <c r="M168" s="12">
        <f>'Grid 1MW'!M168*Control!$C$10</f>
        <v>1000</v>
      </c>
      <c r="N168" s="12">
        <f>'Grid 1MW'!N168*Control!$C$10</f>
        <v>1000</v>
      </c>
      <c r="O168" s="12">
        <f>'Grid 1MW'!O168*Control!$C$10</f>
        <v>1000</v>
      </c>
      <c r="P168" s="12">
        <f>'Grid 1MW'!P168*Control!$C$10</f>
        <v>1000</v>
      </c>
      <c r="Q168" s="12">
        <f>'Grid 1MW'!Q168*Control!$C$10</f>
        <v>1000</v>
      </c>
      <c r="R168" s="12">
        <f>'Grid 1MW'!R168*Control!$C$10</f>
        <v>1000</v>
      </c>
      <c r="S168" s="12">
        <f>'Grid 1MW'!S168*Control!$C$10</f>
        <v>1000</v>
      </c>
      <c r="T168" s="12">
        <f>'Grid 1MW'!T168*Control!$C$10</f>
        <v>1000</v>
      </c>
      <c r="U168" s="12">
        <f>'Grid 1MW'!U168*Control!$C$10</f>
        <v>1000</v>
      </c>
      <c r="V168" s="12">
        <f>'Grid 1MW'!V168*Control!$C$10</f>
        <v>1000</v>
      </c>
      <c r="W168" s="12">
        <f>'Grid 1MW'!W168*Control!$C$10</f>
        <v>1000</v>
      </c>
      <c r="X168" s="12">
        <f>'Grid 1MW'!X168*Control!$C$10</f>
        <v>1000</v>
      </c>
      <c r="Y168" s="12">
        <f>'Grid 1MW'!Y168*Control!$C$10</f>
        <v>1000</v>
      </c>
      <c r="Z168" s="12">
        <f>'Grid 1MW'!Z168*Control!$C$10</f>
        <v>1000</v>
      </c>
      <c r="AB168" s="7">
        <f t="shared" si="2"/>
        <v>24000</v>
      </c>
    </row>
    <row r="169" spans="2:28" x14ac:dyDescent="0.2">
      <c r="B169" s="6">
        <v>44363</v>
      </c>
      <c r="C169" s="12">
        <f>'Grid 1MW'!C169*Control!$C$10</f>
        <v>1000</v>
      </c>
      <c r="D169" s="12">
        <f>'Grid 1MW'!D169*Control!$C$10</f>
        <v>1000</v>
      </c>
      <c r="E169" s="12">
        <f>'Grid 1MW'!E169*Control!$C$10</f>
        <v>1000</v>
      </c>
      <c r="F169" s="12">
        <f>'Grid 1MW'!F169*Control!$C$10</f>
        <v>1000</v>
      </c>
      <c r="G169" s="12">
        <f>'Grid 1MW'!G169*Control!$C$10</f>
        <v>1000</v>
      </c>
      <c r="H169" s="12">
        <f>'Grid 1MW'!H169*Control!$C$10</f>
        <v>1000</v>
      </c>
      <c r="I169" s="12">
        <f>'Grid 1MW'!I169*Control!$C$10</f>
        <v>1000</v>
      </c>
      <c r="J169" s="12">
        <f>'Grid 1MW'!J169*Control!$C$10</f>
        <v>1000</v>
      </c>
      <c r="K169" s="12">
        <f>'Grid 1MW'!K169*Control!$C$10</f>
        <v>1000</v>
      </c>
      <c r="L169" s="12">
        <f>'Grid 1MW'!L169*Control!$C$10</f>
        <v>1000</v>
      </c>
      <c r="M169" s="12">
        <f>'Grid 1MW'!M169*Control!$C$10</f>
        <v>1000</v>
      </c>
      <c r="N169" s="12">
        <f>'Grid 1MW'!N169*Control!$C$10</f>
        <v>1000</v>
      </c>
      <c r="O169" s="12">
        <f>'Grid 1MW'!O169*Control!$C$10</f>
        <v>1000</v>
      </c>
      <c r="P169" s="12">
        <f>'Grid 1MW'!P169*Control!$C$10</f>
        <v>1000</v>
      </c>
      <c r="Q169" s="12">
        <f>'Grid 1MW'!Q169*Control!$C$10</f>
        <v>1000</v>
      </c>
      <c r="R169" s="12">
        <f>'Grid 1MW'!R169*Control!$C$10</f>
        <v>1000</v>
      </c>
      <c r="S169" s="12">
        <f>'Grid 1MW'!S169*Control!$C$10</f>
        <v>1000</v>
      </c>
      <c r="T169" s="12">
        <f>'Grid 1MW'!T169*Control!$C$10</f>
        <v>1000</v>
      </c>
      <c r="U169" s="12">
        <f>'Grid 1MW'!U169*Control!$C$10</f>
        <v>1000</v>
      </c>
      <c r="V169" s="12">
        <f>'Grid 1MW'!V169*Control!$C$10</f>
        <v>1000</v>
      </c>
      <c r="W169" s="12">
        <f>'Grid 1MW'!W169*Control!$C$10</f>
        <v>1000</v>
      </c>
      <c r="X169" s="12">
        <f>'Grid 1MW'!X169*Control!$C$10</f>
        <v>1000</v>
      </c>
      <c r="Y169" s="12">
        <f>'Grid 1MW'!Y169*Control!$C$10</f>
        <v>1000</v>
      </c>
      <c r="Z169" s="12">
        <f>'Grid 1MW'!Z169*Control!$C$10</f>
        <v>1000</v>
      </c>
      <c r="AB169" s="7">
        <f t="shared" si="2"/>
        <v>24000</v>
      </c>
    </row>
    <row r="170" spans="2:28" x14ac:dyDescent="0.2">
      <c r="B170" s="6">
        <v>44364</v>
      </c>
      <c r="C170" s="12">
        <f>'Grid 1MW'!C170*Control!$C$10</f>
        <v>1000</v>
      </c>
      <c r="D170" s="12">
        <f>'Grid 1MW'!D170*Control!$C$10</f>
        <v>1000</v>
      </c>
      <c r="E170" s="12">
        <f>'Grid 1MW'!E170*Control!$C$10</f>
        <v>1000</v>
      </c>
      <c r="F170" s="12">
        <f>'Grid 1MW'!F170*Control!$C$10</f>
        <v>1000</v>
      </c>
      <c r="G170" s="12">
        <f>'Grid 1MW'!G170*Control!$C$10</f>
        <v>1000</v>
      </c>
      <c r="H170" s="12">
        <f>'Grid 1MW'!H170*Control!$C$10</f>
        <v>1000</v>
      </c>
      <c r="I170" s="12">
        <f>'Grid 1MW'!I170*Control!$C$10</f>
        <v>1000</v>
      </c>
      <c r="J170" s="12">
        <f>'Grid 1MW'!J170*Control!$C$10</f>
        <v>1000</v>
      </c>
      <c r="K170" s="12">
        <f>'Grid 1MW'!K170*Control!$C$10</f>
        <v>1000</v>
      </c>
      <c r="L170" s="12">
        <f>'Grid 1MW'!L170*Control!$C$10</f>
        <v>1000</v>
      </c>
      <c r="M170" s="12">
        <f>'Grid 1MW'!M170*Control!$C$10</f>
        <v>1000</v>
      </c>
      <c r="N170" s="12">
        <f>'Grid 1MW'!N170*Control!$C$10</f>
        <v>1000</v>
      </c>
      <c r="O170" s="12">
        <f>'Grid 1MW'!O170*Control!$C$10</f>
        <v>1000</v>
      </c>
      <c r="P170" s="12">
        <f>'Grid 1MW'!P170*Control!$C$10</f>
        <v>1000</v>
      </c>
      <c r="Q170" s="12">
        <f>'Grid 1MW'!Q170*Control!$C$10</f>
        <v>1000</v>
      </c>
      <c r="R170" s="12">
        <f>'Grid 1MW'!R170*Control!$C$10</f>
        <v>1000</v>
      </c>
      <c r="S170" s="12">
        <f>'Grid 1MW'!S170*Control!$C$10</f>
        <v>1000</v>
      </c>
      <c r="T170" s="12">
        <f>'Grid 1MW'!T170*Control!$C$10</f>
        <v>1000</v>
      </c>
      <c r="U170" s="12">
        <f>'Grid 1MW'!U170*Control!$C$10</f>
        <v>1000</v>
      </c>
      <c r="V170" s="12">
        <f>'Grid 1MW'!V170*Control!$C$10</f>
        <v>1000</v>
      </c>
      <c r="W170" s="12">
        <f>'Grid 1MW'!W170*Control!$C$10</f>
        <v>1000</v>
      </c>
      <c r="X170" s="12">
        <f>'Grid 1MW'!X170*Control!$C$10</f>
        <v>1000</v>
      </c>
      <c r="Y170" s="12">
        <f>'Grid 1MW'!Y170*Control!$C$10</f>
        <v>1000</v>
      </c>
      <c r="Z170" s="12">
        <f>'Grid 1MW'!Z170*Control!$C$10</f>
        <v>1000</v>
      </c>
      <c r="AB170" s="7">
        <f t="shared" si="2"/>
        <v>24000</v>
      </c>
    </row>
    <row r="171" spans="2:28" x14ac:dyDescent="0.2">
      <c r="B171" s="6">
        <v>44365</v>
      </c>
      <c r="C171" s="12">
        <f>'Grid 1MW'!C171*Control!$C$10</f>
        <v>1000</v>
      </c>
      <c r="D171" s="12">
        <f>'Grid 1MW'!D171*Control!$C$10</f>
        <v>1000</v>
      </c>
      <c r="E171" s="12">
        <f>'Grid 1MW'!E171*Control!$C$10</f>
        <v>1000</v>
      </c>
      <c r="F171" s="12">
        <f>'Grid 1MW'!F171*Control!$C$10</f>
        <v>1000</v>
      </c>
      <c r="G171" s="12">
        <f>'Grid 1MW'!G171*Control!$C$10</f>
        <v>1000</v>
      </c>
      <c r="H171" s="12">
        <f>'Grid 1MW'!H171*Control!$C$10</f>
        <v>1000</v>
      </c>
      <c r="I171" s="12">
        <f>'Grid 1MW'!I171*Control!$C$10</f>
        <v>1000</v>
      </c>
      <c r="J171" s="12">
        <f>'Grid 1MW'!J171*Control!$C$10</f>
        <v>1000</v>
      </c>
      <c r="K171" s="12">
        <f>'Grid 1MW'!K171*Control!$C$10</f>
        <v>1000</v>
      </c>
      <c r="L171" s="12">
        <f>'Grid 1MW'!L171*Control!$C$10</f>
        <v>1000</v>
      </c>
      <c r="M171" s="12">
        <f>'Grid 1MW'!M171*Control!$C$10</f>
        <v>1000</v>
      </c>
      <c r="N171" s="12">
        <f>'Grid 1MW'!N171*Control!$C$10</f>
        <v>1000</v>
      </c>
      <c r="O171" s="12">
        <f>'Grid 1MW'!O171*Control!$C$10</f>
        <v>1000</v>
      </c>
      <c r="P171" s="12">
        <f>'Grid 1MW'!P171*Control!$C$10</f>
        <v>1000</v>
      </c>
      <c r="Q171" s="12">
        <f>'Grid 1MW'!Q171*Control!$C$10</f>
        <v>1000</v>
      </c>
      <c r="R171" s="12">
        <f>'Grid 1MW'!R171*Control!$C$10</f>
        <v>1000</v>
      </c>
      <c r="S171" s="12">
        <f>'Grid 1MW'!S171*Control!$C$10</f>
        <v>1000</v>
      </c>
      <c r="T171" s="12">
        <f>'Grid 1MW'!T171*Control!$C$10</f>
        <v>1000</v>
      </c>
      <c r="U171" s="12">
        <f>'Grid 1MW'!U171*Control!$C$10</f>
        <v>1000</v>
      </c>
      <c r="V171" s="12">
        <f>'Grid 1MW'!V171*Control!$C$10</f>
        <v>1000</v>
      </c>
      <c r="W171" s="12">
        <f>'Grid 1MW'!W171*Control!$C$10</f>
        <v>1000</v>
      </c>
      <c r="X171" s="12">
        <f>'Grid 1MW'!X171*Control!$C$10</f>
        <v>1000</v>
      </c>
      <c r="Y171" s="12">
        <f>'Grid 1MW'!Y171*Control!$C$10</f>
        <v>1000</v>
      </c>
      <c r="Z171" s="12">
        <f>'Grid 1MW'!Z171*Control!$C$10</f>
        <v>1000</v>
      </c>
      <c r="AB171" s="7">
        <f t="shared" si="2"/>
        <v>24000</v>
      </c>
    </row>
    <row r="172" spans="2:28" x14ac:dyDescent="0.2">
      <c r="B172" s="6">
        <v>44366</v>
      </c>
      <c r="C172" s="12">
        <f>'Grid 1MW'!C172*Control!$C$10</f>
        <v>1000</v>
      </c>
      <c r="D172" s="12">
        <f>'Grid 1MW'!D172*Control!$C$10</f>
        <v>1000</v>
      </c>
      <c r="E172" s="12">
        <f>'Grid 1MW'!E172*Control!$C$10</f>
        <v>1000</v>
      </c>
      <c r="F172" s="12">
        <f>'Grid 1MW'!F172*Control!$C$10</f>
        <v>1000</v>
      </c>
      <c r="G172" s="12">
        <f>'Grid 1MW'!G172*Control!$C$10</f>
        <v>1000</v>
      </c>
      <c r="H172" s="12">
        <f>'Grid 1MW'!H172*Control!$C$10</f>
        <v>1000</v>
      </c>
      <c r="I172" s="12">
        <f>'Grid 1MW'!I172*Control!$C$10</f>
        <v>1000</v>
      </c>
      <c r="J172" s="12">
        <f>'Grid 1MW'!J172*Control!$C$10</f>
        <v>1000</v>
      </c>
      <c r="K172" s="12">
        <f>'Grid 1MW'!K172*Control!$C$10</f>
        <v>1000</v>
      </c>
      <c r="L172" s="12">
        <f>'Grid 1MW'!L172*Control!$C$10</f>
        <v>1000</v>
      </c>
      <c r="M172" s="12">
        <f>'Grid 1MW'!M172*Control!$C$10</f>
        <v>1000</v>
      </c>
      <c r="N172" s="12">
        <f>'Grid 1MW'!N172*Control!$C$10</f>
        <v>1000</v>
      </c>
      <c r="O172" s="12">
        <f>'Grid 1MW'!O172*Control!$C$10</f>
        <v>1000</v>
      </c>
      <c r="P172" s="12">
        <f>'Grid 1MW'!P172*Control!$C$10</f>
        <v>1000</v>
      </c>
      <c r="Q172" s="12">
        <f>'Grid 1MW'!Q172*Control!$C$10</f>
        <v>1000</v>
      </c>
      <c r="R172" s="12">
        <f>'Grid 1MW'!R172*Control!$C$10</f>
        <v>1000</v>
      </c>
      <c r="S172" s="12">
        <f>'Grid 1MW'!S172*Control!$C$10</f>
        <v>1000</v>
      </c>
      <c r="T172" s="12">
        <f>'Grid 1MW'!T172*Control!$C$10</f>
        <v>1000</v>
      </c>
      <c r="U172" s="12">
        <f>'Grid 1MW'!U172*Control!$C$10</f>
        <v>1000</v>
      </c>
      <c r="V172" s="12">
        <f>'Grid 1MW'!V172*Control!$C$10</f>
        <v>1000</v>
      </c>
      <c r="W172" s="12">
        <f>'Grid 1MW'!W172*Control!$C$10</f>
        <v>1000</v>
      </c>
      <c r="X172" s="12">
        <f>'Grid 1MW'!X172*Control!$C$10</f>
        <v>1000</v>
      </c>
      <c r="Y172" s="12">
        <f>'Grid 1MW'!Y172*Control!$C$10</f>
        <v>1000</v>
      </c>
      <c r="Z172" s="12">
        <f>'Grid 1MW'!Z172*Control!$C$10</f>
        <v>1000</v>
      </c>
      <c r="AB172" s="7">
        <f t="shared" si="2"/>
        <v>24000</v>
      </c>
    </row>
    <row r="173" spans="2:28" x14ac:dyDescent="0.2">
      <c r="B173" s="6">
        <v>44367</v>
      </c>
      <c r="C173" s="12">
        <f>'Grid 1MW'!C173*Control!$C$10</f>
        <v>1000</v>
      </c>
      <c r="D173" s="12">
        <f>'Grid 1MW'!D173*Control!$C$10</f>
        <v>1000</v>
      </c>
      <c r="E173" s="12">
        <f>'Grid 1MW'!E173*Control!$C$10</f>
        <v>1000</v>
      </c>
      <c r="F173" s="12">
        <f>'Grid 1MW'!F173*Control!$C$10</f>
        <v>1000</v>
      </c>
      <c r="G173" s="12">
        <f>'Grid 1MW'!G173*Control!$C$10</f>
        <v>1000</v>
      </c>
      <c r="H173" s="12">
        <f>'Grid 1MW'!H173*Control!$C$10</f>
        <v>1000</v>
      </c>
      <c r="I173" s="12">
        <f>'Grid 1MW'!I173*Control!$C$10</f>
        <v>1000</v>
      </c>
      <c r="J173" s="12">
        <f>'Grid 1MW'!J173*Control!$C$10</f>
        <v>1000</v>
      </c>
      <c r="K173" s="12">
        <f>'Grid 1MW'!K173*Control!$C$10</f>
        <v>1000</v>
      </c>
      <c r="L173" s="12">
        <f>'Grid 1MW'!L173*Control!$C$10</f>
        <v>1000</v>
      </c>
      <c r="M173" s="12">
        <f>'Grid 1MW'!M173*Control!$C$10</f>
        <v>1000</v>
      </c>
      <c r="N173" s="12">
        <f>'Grid 1MW'!N173*Control!$C$10</f>
        <v>1000</v>
      </c>
      <c r="O173" s="12">
        <f>'Grid 1MW'!O173*Control!$C$10</f>
        <v>1000</v>
      </c>
      <c r="P173" s="12">
        <f>'Grid 1MW'!P173*Control!$C$10</f>
        <v>1000</v>
      </c>
      <c r="Q173" s="12">
        <f>'Grid 1MW'!Q173*Control!$C$10</f>
        <v>1000</v>
      </c>
      <c r="R173" s="12">
        <f>'Grid 1MW'!R173*Control!$C$10</f>
        <v>1000</v>
      </c>
      <c r="S173" s="12">
        <f>'Grid 1MW'!S173*Control!$C$10</f>
        <v>1000</v>
      </c>
      <c r="T173" s="12">
        <f>'Grid 1MW'!T173*Control!$C$10</f>
        <v>1000</v>
      </c>
      <c r="U173" s="12">
        <f>'Grid 1MW'!U173*Control!$C$10</f>
        <v>1000</v>
      </c>
      <c r="V173" s="12">
        <f>'Grid 1MW'!V173*Control!$C$10</f>
        <v>1000</v>
      </c>
      <c r="W173" s="12">
        <f>'Grid 1MW'!W173*Control!$C$10</f>
        <v>1000</v>
      </c>
      <c r="X173" s="12">
        <f>'Grid 1MW'!X173*Control!$C$10</f>
        <v>1000</v>
      </c>
      <c r="Y173" s="12">
        <f>'Grid 1MW'!Y173*Control!$C$10</f>
        <v>1000</v>
      </c>
      <c r="Z173" s="12">
        <f>'Grid 1MW'!Z173*Control!$C$10</f>
        <v>1000</v>
      </c>
      <c r="AB173" s="7">
        <f t="shared" si="2"/>
        <v>24000</v>
      </c>
    </row>
    <row r="174" spans="2:28" x14ac:dyDescent="0.2">
      <c r="B174" s="6">
        <v>44368</v>
      </c>
      <c r="C174" s="12">
        <f>'Grid 1MW'!C174*Control!$C$10</f>
        <v>1000</v>
      </c>
      <c r="D174" s="12">
        <f>'Grid 1MW'!D174*Control!$C$10</f>
        <v>1000</v>
      </c>
      <c r="E174" s="12">
        <f>'Grid 1MW'!E174*Control!$C$10</f>
        <v>1000</v>
      </c>
      <c r="F174" s="12">
        <f>'Grid 1MW'!F174*Control!$C$10</f>
        <v>1000</v>
      </c>
      <c r="G174" s="12">
        <f>'Grid 1MW'!G174*Control!$C$10</f>
        <v>1000</v>
      </c>
      <c r="H174" s="12">
        <f>'Grid 1MW'!H174*Control!$C$10</f>
        <v>1000</v>
      </c>
      <c r="I174" s="12">
        <f>'Grid 1MW'!I174*Control!$C$10</f>
        <v>1000</v>
      </c>
      <c r="J174" s="12">
        <f>'Grid 1MW'!J174*Control!$C$10</f>
        <v>1000</v>
      </c>
      <c r="K174" s="12">
        <f>'Grid 1MW'!K174*Control!$C$10</f>
        <v>1000</v>
      </c>
      <c r="L174" s="12">
        <f>'Grid 1MW'!L174*Control!$C$10</f>
        <v>1000</v>
      </c>
      <c r="M174" s="12">
        <f>'Grid 1MW'!M174*Control!$C$10</f>
        <v>1000</v>
      </c>
      <c r="N174" s="12">
        <f>'Grid 1MW'!N174*Control!$C$10</f>
        <v>1000</v>
      </c>
      <c r="O174" s="12">
        <f>'Grid 1MW'!O174*Control!$C$10</f>
        <v>1000</v>
      </c>
      <c r="P174" s="12">
        <f>'Grid 1MW'!P174*Control!$C$10</f>
        <v>1000</v>
      </c>
      <c r="Q174" s="12">
        <f>'Grid 1MW'!Q174*Control!$C$10</f>
        <v>1000</v>
      </c>
      <c r="R174" s="12">
        <f>'Grid 1MW'!R174*Control!$C$10</f>
        <v>1000</v>
      </c>
      <c r="S174" s="12">
        <f>'Grid 1MW'!S174*Control!$C$10</f>
        <v>1000</v>
      </c>
      <c r="T174" s="12">
        <f>'Grid 1MW'!T174*Control!$C$10</f>
        <v>1000</v>
      </c>
      <c r="U174" s="12">
        <f>'Grid 1MW'!U174*Control!$C$10</f>
        <v>1000</v>
      </c>
      <c r="V174" s="12">
        <f>'Grid 1MW'!V174*Control!$C$10</f>
        <v>1000</v>
      </c>
      <c r="W174" s="12">
        <f>'Grid 1MW'!W174*Control!$C$10</f>
        <v>1000</v>
      </c>
      <c r="X174" s="12">
        <f>'Grid 1MW'!X174*Control!$C$10</f>
        <v>1000</v>
      </c>
      <c r="Y174" s="12">
        <f>'Grid 1MW'!Y174*Control!$C$10</f>
        <v>1000</v>
      </c>
      <c r="Z174" s="12">
        <f>'Grid 1MW'!Z174*Control!$C$10</f>
        <v>1000</v>
      </c>
      <c r="AB174" s="7">
        <f t="shared" si="2"/>
        <v>24000</v>
      </c>
    </row>
    <row r="175" spans="2:28" x14ac:dyDescent="0.2">
      <c r="B175" s="6">
        <v>44369</v>
      </c>
      <c r="C175" s="12">
        <f>'Grid 1MW'!C175*Control!$C$10</f>
        <v>1000</v>
      </c>
      <c r="D175" s="12">
        <f>'Grid 1MW'!D175*Control!$C$10</f>
        <v>1000</v>
      </c>
      <c r="E175" s="12">
        <f>'Grid 1MW'!E175*Control!$C$10</f>
        <v>1000</v>
      </c>
      <c r="F175" s="12">
        <f>'Grid 1MW'!F175*Control!$C$10</f>
        <v>1000</v>
      </c>
      <c r="G175" s="12">
        <f>'Grid 1MW'!G175*Control!$C$10</f>
        <v>1000</v>
      </c>
      <c r="H175" s="12">
        <f>'Grid 1MW'!H175*Control!$C$10</f>
        <v>1000</v>
      </c>
      <c r="I175" s="12">
        <f>'Grid 1MW'!I175*Control!$C$10</f>
        <v>1000</v>
      </c>
      <c r="J175" s="12">
        <f>'Grid 1MW'!J175*Control!$C$10</f>
        <v>1000</v>
      </c>
      <c r="K175" s="12">
        <f>'Grid 1MW'!K175*Control!$C$10</f>
        <v>1000</v>
      </c>
      <c r="L175" s="12">
        <f>'Grid 1MW'!L175*Control!$C$10</f>
        <v>1000</v>
      </c>
      <c r="M175" s="12">
        <f>'Grid 1MW'!M175*Control!$C$10</f>
        <v>1000</v>
      </c>
      <c r="N175" s="12">
        <f>'Grid 1MW'!N175*Control!$C$10</f>
        <v>1000</v>
      </c>
      <c r="O175" s="12">
        <f>'Grid 1MW'!O175*Control!$C$10</f>
        <v>1000</v>
      </c>
      <c r="P175" s="12">
        <f>'Grid 1MW'!P175*Control!$C$10</f>
        <v>1000</v>
      </c>
      <c r="Q175" s="12">
        <f>'Grid 1MW'!Q175*Control!$C$10</f>
        <v>1000</v>
      </c>
      <c r="R175" s="12">
        <f>'Grid 1MW'!R175*Control!$C$10</f>
        <v>1000</v>
      </c>
      <c r="S175" s="12">
        <f>'Grid 1MW'!S175*Control!$C$10</f>
        <v>1000</v>
      </c>
      <c r="T175" s="12">
        <f>'Grid 1MW'!T175*Control!$C$10</f>
        <v>1000</v>
      </c>
      <c r="U175" s="12">
        <f>'Grid 1MW'!U175*Control!$C$10</f>
        <v>1000</v>
      </c>
      <c r="V175" s="12">
        <f>'Grid 1MW'!V175*Control!$C$10</f>
        <v>1000</v>
      </c>
      <c r="W175" s="12">
        <f>'Grid 1MW'!W175*Control!$C$10</f>
        <v>1000</v>
      </c>
      <c r="X175" s="12">
        <f>'Grid 1MW'!X175*Control!$C$10</f>
        <v>1000</v>
      </c>
      <c r="Y175" s="12">
        <f>'Grid 1MW'!Y175*Control!$C$10</f>
        <v>1000</v>
      </c>
      <c r="Z175" s="12">
        <f>'Grid 1MW'!Z175*Control!$C$10</f>
        <v>1000</v>
      </c>
      <c r="AB175" s="7">
        <f t="shared" si="2"/>
        <v>24000</v>
      </c>
    </row>
    <row r="176" spans="2:28" x14ac:dyDescent="0.2">
      <c r="B176" s="6">
        <v>44370</v>
      </c>
      <c r="C176" s="12">
        <f>'Grid 1MW'!C176*Control!$C$10</f>
        <v>1000</v>
      </c>
      <c r="D176" s="12">
        <f>'Grid 1MW'!D176*Control!$C$10</f>
        <v>1000</v>
      </c>
      <c r="E176" s="12">
        <f>'Grid 1MW'!E176*Control!$C$10</f>
        <v>1000</v>
      </c>
      <c r="F176" s="12">
        <f>'Grid 1MW'!F176*Control!$C$10</f>
        <v>1000</v>
      </c>
      <c r="G176" s="12">
        <f>'Grid 1MW'!G176*Control!$C$10</f>
        <v>1000</v>
      </c>
      <c r="H176" s="12">
        <f>'Grid 1MW'!H176*Control!$C$10</f>
        <v>1000</v>
      </c>
      <c r="I176" s="12">
        <f>'Grid 1MW'!I176*Control!$C$10</f>
        <v>1000</v>
      </c>
      <c r="J176" s="12">
        <f>'Grid 1MW'!J176*Control!$C$10</f>
        <v>1000</v>
      </c>
      <c r="K176" s="12">
        <f>'Grid 1MW'!K176*Control!$C$10</f>
        <v>1000</v>
      </c>
      <c r="L176" s="12">
        <f>'Grid 1MW'!L176*Control!$C$10</f>
        <v>1000</v>
      </c>
      <c r="M176" s="12">
        <f>'Grid 1MW'!M176*Control!$C$10</f>
        <v>1000</v>
      </c>
      <c r="N176" s="12">
        <f>'Grid 1MW'!N176*Control!$C$10</f>
        <v>1000</v>
      </c>
      <c r="O176" s="12">
        <f>'Grid 1MW'!O176*Control!$C$10</f>
        <v>1000</v>
      </c>
      <c r="P176" s="12">
        <f>'Grid 1MW'!P176*Control!$C$10</f>
        <v>1000</v>
      </c>
      <c r="Q176" s="12">
        <f>'Grid 1MW'!Q176*Control!$C$10</f>
        <v>1000</v>
      </c>
      <c r="R176" s="12">
        <f>'Grid 1MW'!R176*Control!$C$10</f>
        <v>1000</v>
      </c>
      <c r="S176" s="12">
        <f>'Grid 1MW'!S176*Control!$C$10</f>
        <v>1000</v>
      </c>
      <c r="T176" s="12">
        <f>'Grid 1MW'!T176*Control!$C$10</f>
        <v>1000</v>
      </c>
      <c r="U176" s="12">
        <f>'Grid 1MW'!U176*Control!$C$10</f>
        <v>1000</v>
      </c>
      <c r="V176" s="12">
        <f>'Grid 1MW'!V176*Control!$C$10</f>
        <v>1000</v>
      </c>
      <c r="W176" s="12">
        <f>'Grid 1MW'!W176*Control!$C$10</f>
        <v>1000</v>
      </c>
      <c r="X176" s="12">
        <f>'Grid 1MW'!X176*Control!$C$10</f>
        <v>1000</v>
      </c>
      <c r="Y176" s="12">
        <f>'Grid 1MW'!Y176*Control!$C$10</f>
        <v>1000</v>
      </c>
      <c r="Z176" s="12">
        <f>'Grid 1MW'!Z176*Control!$C$10</f>
        <v>1000</v>
      </c>
      <c r="AB176" s="7">
        <f t="shared" si="2"/>
        <v>24000</v>
      </c>
    </row>
    <row r="177" spans="2:28" x14ac:dyDescent="0.2">
      <c r="B177" s="6">
        <v>44371</v>
      </c>
      <c r="C177" s="12">
        <f>'Grid 1MW'!C177*Control!$C$10</f>
        <v>1000</v>
      </c>
      <c r="D177" s="12">
        <f>'Grid 1MW'!D177*Control!$C$10</f>
        <v>1000</v>
      </c>
      <c r="E177" s="12">
        <f>'Grid 1MW'!E177*Control!$C$10</f>
        <v>1000</v>
      </c>
      <c r="F177" s="12">
        <f>'Grid 1MW'!F177*Control!$C$10</f>
        <v>1000</v>
      </c>
      <c r="G177" s="12">
        <f>'Grid 1MW'!G177*Control!$C$10</f>
        <v>1000</v>
      </c>
      <c r="H177" s="12">
        <f>'Grid 1MW'!H177*Control!$C$10</f>
        <v>1000</v>
      </c>
      <c r="I177" s="12">
        <f>'Grid 1MW'!I177*Control!$C$10</f>
        <v>1000</v>
      </c>
      <c r="J177" s="12">
        <f>'Grid 1MW'!J177*Control!$C$10</f>
        <v>1000</v>
      </c>
      <c r="K177" s="12">
        <f>'Grid 1MW'!K177*Control!$C$10</f>
        <v>1000</v>
      </c>
      <c r="L177" s="12">
        <f>'Grid 1MW'!L177*Control!$C$10</f>
        <v>1000</v>
      </c>
      <c r="M177" s="12">
        <f>'Grid 1MW'!M177*Control!$C$10</f>
        <v>1000</v>
      </c>
      <c r="N177" s="12">
        <f>'Grid 1MW'!N177*Control!$C$10</f>
        <v>1000</v>
      </c>
      <c r="O177" s="12">
        <f>'Grid 1MW'!O177*Control!$C$10</f>
        <v>1000</v>
      </c>
      <c r="P177" s="12">
        <f>'Grid 1MW'!P177*Control!$C$10</f>
        <v>1000</v>
      </c>
      <c r="Q177" s="12">
        <f>'Grid 1MW'!Q177*Control!$C$10</f>
        <v>1000</v>
      </c>
      <c r="R177" s="12">
        <f>'Grid 1MW'!R177*Control!$C$10</f>
        <v>1000</v>
      </c>
      <c r="S177" s="12">
        <f>'Grid 1MW'!S177*Control!$C$10</f>
        <v>1000</v>
      </c>
      <c r="T177" s="12">
        <f>'Grid 1MW'!T177*Control!$C$10</f>
        <v>1000</v>
      </c>
      <c r="U177" s="12">
        <f>'Grid 1MW'!U177*Control!$C$10</f>
        <v>1000</v>
      </c>
      <c r="V177" s="12">
        <f>'Grid 1MW'!V177*Control!$C$10</f>
        <v>1000</v>
      </c>
      <c r="W177" s="12">
        <f>'Grid 1MW'!W177*Control!$C$10</f>
        <v>1000</v>
      </c>
      <c r="X177" s="12">
        <f>'Grid 1MW'!X177*Control!$C$10</f>
        <v>1000</v>
      </c>
      <c r="Y177" s="12">
        <f>'Grid 1MW'!Y177*Control!$C$10</f>
        <v>1000</v>
      </c>
      <c r="Z177" s="12">
        <f>'Grid 1MW'!Z177*Control!$C$10</f>
        <v>1000</v>
      </c>
      <c r="AB177" s="7">
        <f t="shared" si="2"/>
        <v>24000</v>
      </c>
    </row>
    <row r="178" spans="2:28" x14ac:dyDescent="0.2">
      <c r="B178" s="6">
        <v>44372</v>
      </c>
      <c r="C178" s="12">
        <f>'Grid 1MW'!C178*Control!$C$10</f>
        <v>1000</v>
      </c>
      <c r="D178" s="12">
        <f>'Grid 1MW'!D178*Control!$C$10</f>
        <v>1000</v>
      </c>
      <c r="E178" s="12">
        <f>'Grid 1MW'!E178*Control!$C$10</f>
        <v>1000</v>
      </c>
      <c r="F178" s="12">
        <f>'Grid 1MW'!F178*Control!$C$10</f>
        <v>1000</v>
      </c>
      <c r="G178" s="12">
        <f>'Grid 1MW'!G178*Control!$C$10</f>
        <v>1000</v>
      </c>
      <c r="H178" s="12">
        <f>'Grid 1MW'!H178*Control!$C$10</f>
        <v>1000</v>
      </c>
      <c r="I178" s="12">
        <f>'Grid 1MW'!I178*Control!$C$10</f>
        <v>1000</v>
      </c>
      <c r="J178" s="12">
        <f>'Grid 1MW'!J178*Control!$C$10</f>
        <v>1000</v>
      </c>
      <c r="K178" s="12">
        <f>'Grid 1MW'!K178*Control!$C$10</f>
        <v>1000</v>
      </c>
      <c r="L178" s="12">
        <f>'Grid 1MW'!L178*Control!$C$10</f>
        <v>1000</v>
      </c>
      <c r="M178" s="12">
        <f>'Grid 1MW'!M178*Control!$C$10</f>
        <v>1000</v>
      </c>
      <c r="N178" s="12">
        <f>'Grid 1MW'!N178*Control!$C$10</f>
        <v>1000</v>
      </c>
      <c r="O178" s="12">
        <f>'Grid 1MW'!O178*Control!$C$10</f>
        <v>1000</v>
      </c>
      <c r="P178" s="12">
        <f>'Grid 1MW'!P178*Control!$C$10</f>
        <v>1000</v>
      </c>
      <c r="Q178" s="12">
        <f>'Grid 1MW'!Q178*Control!$C$10</f>
        <v>1000</v>
      </c>
      <c r="R178" s="12">
        <f>'Grid 1MW'!R178*Control!$C$10</f>
        <v>1000</v>
      </c>
      <c r="S178" s="12">
        <f>'Grid 1MW'!S178*Control!$C$10</f>
        <v>1000</v>
      </c>
      <c r="T178" s="12">
        <f>'Grid 1MW'!T178*Control!$C$10</f>
        <v>1000</v>
      </c>
      <c r="U178" s="12">
        <f>'Grid 1MW'!U178*Control!$C$10</f>
        <v>1000</v>
      </c>
      <c r="V178" s="12">
        <f>'Grid 1MW'!V178*Control!$C$10</f>
        <v>1000</v>
      </c>
      <c r="W178" s="12">
        <f>'Grid 1MW'!W178*Control!$C$10</f>
        <v>1000</v>
      </c>
      <c r="X178" s="12">
        <f>'Grid 1MW'!X178*Control!$C$10</f>
        <v>1000</v>
      </c>
      <c r="Y178" s="12">
        <f>'Grid 1MW'!Y178*Control!$C$10</f>
        <v>1000</v>
      </c>
      <c r="Z178" s="12">
        <f>'Grid 1MW'!Z178*Control!$C$10</f>
        <v>1000</v>
      </c>
      <c r="AB178" s="7">
        <f t="shared" si="2"/>
        <v>24000</v>
      </c>
    </row>
    <row r="179" spans="2:28" x14ac:dyDescent="0.2">
      <c r="B179" s="6">
        <v>44373</v>
      </c>
      <c r="C179" s="12">
        <f>'Grid 1MW'!C179*Control!$C$10</f>
        <v>1000</v>
      </c>
      <c r="D179" s="12">
        <f>'Grid 1MW'!D179*Control!$C$10</f>
        <v>1000</v>
      </c>
      <c r="E179" s="12">
        <f>'Grid 1MW'!E179*Control!$C$10</f>
        <v>1000</v>
      </c>
      <c r="F179" s="12">
        <f>'Grid 1MW'!F179*Control!$C$10</f>
        <v>1000</v>
      </c>
      <c r="G179" s="12">
        <f>'Grid 1MW'!G179*Control!$C$10</f>
        <v>1000</v>
      </c>
      <c r="H179" s="12">
        <f>'Grid 1MW'!H179*Control!$C$10</f>
        <v>1000</v>
      </c>
      <c r="I179" s="12">
        <f>'Grid 1MW'!I179*Control!$C$10</f>
        <v>1000</v>
      </c>
      <c r="J179" s="12">
        <f>'Grid 1MW'!J179*Control!$C$10</f>
        <v>1000</v>
      </c>
      <c r="K179" s="12">
        <f>'Grid 1MW'!K179*Control!$C$10</f>
        <v>1000</v>
      </c>
      <c r="L179" s="12">
        <f>'Grid 1MW'!L179*Control!$C$10</f>
        <v>1000</v>
      </c>
      <c r="M179" s="12">
        <f>'Grid 1MW'!M179*Control!$C$10</f>
        <v>1000</v>
      </c>
      <c r="N179" s="12">
        <f>'Grid 1MW'!N179*Control!$C$10</f>
        <v>1000</v>
      </c>
      <c r="O179" s="12">
        <f>'Grid 1MW'!O179*Control!$C$10</f>
        <v>1000</v>
      </c>
      <c r="P179" s="12">
        <f>'Grid 1MW'!P179*Control!$C$10</f>
        <v>1000</v>
      </c>
      <c r="Q179" s="12">
        <f>'Grid 1MW'!Q179*Control!$C$10</f>
        <v>1000</v>
      </c>
      <c r="R179" s="12">
        <f>'Grid 1MW'!R179*Control!$C$10</f>
        <v>1000</v>
      </c>
      <c r="S179" s="12">
        <f>'Grid 1MW'!S179*Control!$C$10</f>
        <v>1000</v>
      </c>
      <c r="T179" s="12">
        <f>'Grid 1MW'!T179*Control!$C$10</f>
        <v>1000</v>
      </c>
      <c r="U179" s="12">
        <f>'Grid 1MW'!U179*Control!$C$10</f>
        <v>1000</v>
      </c>
      <c r="V179" s="12">
        <f>'Grid 1MW'!V179*Control!$C$10</f>
        <v>1000</v>
      </c>
      <c r="W179" s="12">
        <f>'Grid 1MW'!W179*Control!$C$10</f>
        <v>1000</v>
      </c>
      <c r="X179" s="12">
        <f>'Grid 1MW'!X179*Control!$C$10</f>
        <v>1000</v>
      </c>
      <c r="Y179" s="12">
        <f>'Grid 1MW'!Y179*Control!$C$10</f>
        <v>1000</v>
      </c>
      <c r="Z179" s="12">
        <f>'Grid 1MW'!Z179*Control!$C$10</f>
        <v>1000</v>
      </c>
      <c r="AB179" s="7">
        <f t="shared" si="2"/>
        <v>24000</v>
      </c>
    </row>
    <row r="180" spans="2:28" x14ac:dyDescent="0.2">
      <c r="B180" s="6">
        <v>44374</v>
      </c>
      <c r="C180" s="12">
        <f>'Grid 1MW'!C180*Control!$C$10</f>
        <v>1000</v>
      </c>
      <c r="D180" s="12">
        <f>'Grid 1MW'!D180*Control!$C$10</f>
        <v>1000</v>
      </c>
      <c r="E180" s="12">
        <f>'Grid 1MW'!E180*Control!$C$10</f>
        <v>1000</v>
      </c>
      <c r="F180" s="12">
        <f>'Grid 1MW'!F180*Control!$C$10</f>
        <v>1000</v>
      </c>
      <c r="G180" s="12">
        <f>'Grid 1MW'!G180*Control!$C$10</f>
        <v>1000</v>
      </c>
      <c r="H180" s="12">
        <f>'Grid 1MW'!H180*Control!$C$10</f>
        <v>1000</v>
      </c>
      <c r="I180" s="12">
        <f>'Grid 1MW'!I180*Control!$C$10</f>
        <v>1000</v>
      </c>
      <c r="J180" s="12">
        <f>'Grid 1MW'!J180*Control!$C$10</f>
        <v>1000</v>
      </c>
      <c r="K180" s="12">
        <f>'Grid 1MW'!K180*Control!$C$10</f>
        <v>1000</v>
      </c>
      <c r="L180" s="12">
        <f>'Grid 1MW'!L180*Control!$C$10</f>
        <v>1000</v>
      </c>
      <c r="M180" s="12">
        <f>'Grid 1MW'!M180*Control!$C$10</f>
        <v>1000</v>
      </c>
      <c r="N180" s="12">
        <f>'Grid 1MW'!N180*Control!$C$10</f>
        <v>1000</v>
      </c>
      <c r="O180" s="12">
        <f>'Grid 1MW'!O180*Control!$C$10</f>
        <v>1000</v>
      </c>
      <c r="P180" s="12">
        <f>'Grid 1MW'!P180*Control!$C$10</f>
        <v>1000</v>
      </c>
      <c r="Q180" s="12">
        <f>'Grid 1MW'!Q180*Control!$C$10</f>
        <v>1000</v>
      </c>
      <c r="R180" s="12">
        <f>'Grid 1MW'!R180*Control!$C$10</f>
        <v>1000</v>
      </c>
      <c r="S180" s="12">
        <f>'Grid 1MW'!S180*Control!$C$10</f>
        <v>1000</v>
      </c>
      <c r="T180" s="12">
        <f>'Grid 1MW'!T180*Control!$C$10</f>
        <v>1000</v>
      </c>
      <c r="U180" s="12">
        <f>'Grid 1MW'!U180*Control!$C$10</f>
        <v>1000</v>
      </c>
      <c r="V180" s="12">
        <f>'Grid 1MW'!V180*Control!$C$10</f>
        <v>1000</v>
      </c>
      <c r="W180" s="12">
        <f>'Grid 1MW'!W180*Control!$C$10</f>
        <v>1000</v>
      </c>
      <c r="X180" s="12">
        <f>'Grid 1MW'!X180*Control!$C$10</f>
        <v>1000</v>
      </c>
      <c r="Y180" s="12">
        <f>'Grid 1MW'!Y180*Control!$C$10</f>
        <v>1000</v>
      </c>
      <c r="Z180" s="12">
        <f>'Grid 1MW'!Z180*Control!$C$10</f>
        <v>1000</v>
      </c>
      <c r="AB180" s="7">
        <f t="shared" si="2"/>
        <v>24000</v>
      </c>
    </row>
    <row r="181" spans="2:28" x14ac:dyDescent="0.2">
      <c r="B181" s="6">
        <v>44375</v>
      </c>
      <c r="C181" s="12">
        <f>'Grid 1MW'!C181*Control!$C$10</f>
        <v>1000</v>
      </c>
      <c r="D181" s="12">
        <f>'Grid 1MW'!D181*Control!$C$10</f>
        <v>1000</v>
      </c>
      <c r="E181" s="12">
        <f>'Grid 1MW'!E181*Control!$C$10</f>
        <v>1000</v>
      </c>
      <c r="F181" s="12">
        <f>'Grid 1MW'!F181*Control!$C$10</f>
        <v>1000</v>
      </c>
      <c r="G181" s="12">
        <f>'Grid 1MW'!G181*Control!$C$10</f>
        <v>1000</v>
      </c>
      <c r="H181" s="12">
        <f>'Grid 1MW'!H181*Control!$C$10</f>
        <v>1000</v>
      </c>
      <c r="I181" s="12">
        <f>'Grid 1MW'!I181*Control!$C$10</f>
        <v>1000</v>
      </c>
      <c r="J181" s="12">
        <f>'Grid 1MW'!J181*Control!$C$10</f>
        <v>1000</v>
      </c>
      <c r="K181" s="12">
        <f>'Grid 1MW'!K181*Control!$C$10</f>
        <v>1000</v>
      </c>
      <c r="L181" s="12">
        <f>'Grid 1MW'!L181*Control!$C$10</f>
        <v>1000</v>
      </c>
      <c r="M181" s="12">
        <f>'Grid 1MW'!M181*Control!$C$10</f>
        <v>1000</v>
      </c>
      <c r="N181" s="12">
        <f>'Grid 1MW'!N181*Control!$C$10</f>
        <v>1000</v>
      </c>
      <c r="O181" s="12">
        <f>'Grid 1MW'!O181*Control!$C$10</f>
        <v>1000</v>
      </c>
      <c r="P181" s="12">
        <f>'Grid 1MW'!P181*Control!$C$10</f>
        <v>1000</v>
      </c>
      <c r="Q181" s="12">
        <f>'Grid 1MW'!Q181*Control!$C$10</f>
        <v>1000</v>
      </c>
      <c r="R181" s="12">
        <f>'Grid 1MW'!R181*Control!$C$10</f>
        <v>1000</v>
      </c>
      <c r="S181" s="12">
        <f>'Grid 1MW'!S181*Control!$C$10</f>
        <v>1000</v>
      </c>
      <c r="T181" s="12">
        <f>'Grid 1MW'!T181*Control!$C$10</f>
        <v>1000</v>
      </c>
      <c r="U181" s="12">
        <f>'Grid 1MW'!U181*Control!$C$10</f>
        <v>1000</v>
      </c>
      <c r="V181" s="12">
        <f>'Grid 1MW'!V181*Control!$C$10</f>
        <v>1000</v>
      </c>
      <c r="W181" s="12">
        <f>'Grid 1MW'!W181*Control!$C$10</f>
        <v>1000</v>
      </c>
      <c r="X181" s="12">
        <f>'Grid 1MW'!X181*Control!$C$10</f>
        <v>1000</v>
      </c>
      <c r="Y181" s="12">
        <f>'Grid 1MW'!Y181*Control!$C$10</f>
        <v>1000</v>
      </c>
      <c r="Z181" s="12">
        <f>'Grid 1MW'!Z181*Control!$C$10</f>
        <v>1000</v>
      </c>
      <c r="AB181" s="7">
        <f t="shared" si="2"/>
        <v>24000</v>
      </c>
    </row>
    <row r="182" spans="2:28" x14ac:dyDescent="0.2">
      <c r="B182" s="6">
        <v>44376</v>
      </c>
      <c r="C182" s="12">
        <f>'Grid 1MW'!C182*Control!$C$10</f>
        <v>1000</v>
      </c>
      <c r="D182" s="12">
        <f>'Grid 1MW'!D182*Control!$C$10</f>
        <v>1000</v>
      </c>
      <c r="E182" s="12">
        <f>'Grid 1MW'!E182*Control!$C$10</f>
        <v>1000</v>
      </c>
      <c r="F182" s="12">
        <f>'Grid 1MW'!F182*Control!$C$10</f>
        <v>1000</v>
      </c>
      <c r="G182" s="12">
        <f>'Grid 1MW'!G182*Control!$C$10</f>
        <v>1000</v>
      </c>
      <c r="H182" s="12">
        <f>'Grid 1MW'!H182*Control!$C$10</f>
        <v>1000</v>
      </c>
      <c r="I182" s="12">
        <f>'Grid 1MW'!I182*Control!$C$10</f>
        <v>1000</v>
      </c>
      <c r="J182" s="12">
        <f>'Grid 1MW'!J182*Control!$C$10</f>
        <v>1000</v>
      </c>
      <c r="K182" s="12">
        <f>'Grid 1MW'!K182*Control!$C$10</f>
        <v>1000</v>
      </c>
      <c r="L182" s="12">
        <f>'Grid 1MW'!L182*Control!$C$10</f>
        <v>1000</v>
      </c>
      <c r="M182" s="12">
        <f>'Grid 1MW'!M182*Control!$C$10</f>
        <v>1000</v>
      </c>
      <c r="N182" s="12">
        <f>'Grid 1MW'!N182*Control!$C$10</f>
        <v>1000</v>
      </c>
      <c r="O182" s="12">
        <f>'Grid 1MW'!O182*Control!$C$10</f>
        <v>1000</v>
      </c>
      <c r="P182" s="12">
        <f>'Grid 1MW'!P182*Control!$C$10</f>
        <v>1000</v>
      </c>
      <c r="Q182" s="12">
        <f>'Grid 1MW'!Q182*Control!$C$10</f>
        <v>1000</v>
      </c>
      <c r="R182" s="12">
        <f>'Grid 1MW'!R182*Control!$C$10</f>
        <v>1000</v>
      </c>
      <c r="S182" s="12">
        <f>'Grid 1MW'!S182*Control!$C$10</f>
        <v>1000</v>
      </c>
      <c r="T182" s="12">
        <f>'Grid 1MW'!T182*Control!$C$10</f>
        <v>1000</v>
      </c>
      <c r="U182" s="12">
        <f>'Grid 1MW'!U182*Control!$C$10</f>
        <v>1000</v>
      </c>
      <c r="V182" s="12">
        <f>'Grid 1MW'!V182*Control!$C$10</f>
        <v>1000</v>
      </c>
      <c r="W182" s="12">
        <f>'Grid 1MW'!W182*Control!$C$10</f>
        <v>1000</v>
      </c>
      <c r="X182" s="12">
        <f>'Grid 1MW'!X182*Control!$C$10</f>
        <v>1000</v>
      </c>
      <c r="Y182" s="12">
        <f>'Grid 1MW'!Y182*Control!$C$10</f>
        <v>1000</v>
      </c>
      <c r="Z182" s="12">
        <f>'Grid 1MW'!Z182*Control!$C$10</f>
        <v>1000</v>
      </c>
      <c r="AB182" s="7">
        <f t="shared" si="2"/>
        <v>24000</v>
      </c>
    </row>
    <row r="183" spans="2:28" x14ac:dyDescent="0.2">
      <c r="B183" s="6">
        <v>44377</v>
      </c>
      <c r="C183" s="12">
        <f>'Grid 1MW'!C183*Control!$C$10</f>
        <v>1000</v>
      </c>
      <c r="D183" s="12">
        <f>'Grid 1MW'!D183*Control!$C$10</f>
        <v>1000</v>
      </c>
      <c r="E183" s="12">
        <f>'Grid 1MW'!E183*Control!$C$10</f>
        <v>1000</v>
      </c>
      <c r="F183" s="12">
        <f>'Grid 1MW'!F183*Control!$C$10</f>
        <v>1000</v>
      </c>
      <c r="G183" s="12">
        <f>'Grid 1MW'!G183*Control!$C$10</f>
        <v>1000</v>
      </c>
      <c r="H183" s="12">
        <f>'Grid 1MW'!H183*Control!$C$10</f>
        <v>1000</v>
      </c>
      <c r="I183" s="12">
        <f>'Grid 1MW'!I183*Control!$C$10</f>
        <v>1000</v>
      </c>
      <c r="J183" s="12">
        <f>'Grid 1MW'!J183*Control!$C$10</f>
        <v>1000</v>
      </c>
      <c r="K183" s="12">
        <f>'Grid 1MW'!K183*Control!$C$10</f>
        <v>1000</v>
      </c>
      <c r="L183" s="12">
        <f>'Grid 1MW'!L183*Control!$C$10</f>
        <v>1000</v>
      </c>
      <c r="M183" s="12">
        <f>'Grid 1MW'!M183*Control!$C$10</f>
        <v>1000</v>
      </c>
      <c r="N183" s="12">
        <f>'Grid 1MW'!N183*Control!$C$10</f>
        <v>1000</v>
      </c>
      <c r="O183" s="12">
        <f>'Grid 1MW'!O183*Control!$C$10</f>
        <v>1000</v>
      </c>
      <c r="P183" s="12">
        <f>'Grid 1MW'!P183*Control!$C$10</f>
        <v>1000</v>
      </c>
      <c r="Q183" s="12">
        <f>'Grid 1MW'!Q183*Control!$C$10</f>
        <v>1000</v>
      </c>
      <c r="R183" s="12">
        <f>'Grid 1MW'!R183*Control!$C$10</f>
        <v>1000</v>
      </c>
      <c r="S183" s="12">
        <f>'Grid 1MW'!S183*Control!$C$10</f>
        <v>1000</v>
      </c>
      <c r="T183" s="12">
        <f>'Grid 1MW'!T183*Control!$C$10</f>
        <v>1000</v>
      </c>
      <c r="U183" s="12">
        <f>'Grid 1MW'!U183*Control!$C$10</f>
        <v>1000</v>
      </c>
      <c r="V183" s="12">
        <f>'Grid 1MW'!V183*Control!$C$10</f>
        <v>1000</v>
      </c>
      <c r="W183" s="12">
        <f>'Grid 1MW'!W183*Control!$C$10</f>
        <v>1000</v>
      </c>
      <c r="X183" s="12">
        <f>'Grid 1MW'!X183*Control!$C$10</f>
        <v>1000</v>
      </c>
      <c r="Y183" s="12">
        <f>'Grid 1MW'!Y183*Control!$C$10</f>
        <v>1000</v>
      </c>
      <c r="Z183" s="12">
        <f>'Grid 1MW'!Z183*Control!$C$10</f>
        <v>1000</v>
      </c>
      <c r="AB183" s="7">
        <f t="shared" si="2"/>
        <v>24000</v>
      </c>
    </row>
    <row r="184" spans="2:28" x14ac:dyDescent="0.2">
      <c r="B184" s="6">
        <v>44378</v>
      </c>
      <c r="C184" s="12">
        <f>'Grid 1MW'!C184*Control!$C$10</f>
        <v>1000</v>
      </c>
      <c r="D184" s="12">
        <f>'Grid 1MW'!D184*Control!$C$10</f>
        <v>1000</v>
      </c>
      <c r="E184" s="12">
        <f>'Grid 1MW'!E184*Control!$C$10</f>
        <v>1000</v>
      </c>
      <c r="F184" s="12">
        <f>'Grid 1MW'!F184*Control!$C$10</f>
        <v>1000</v>
      </c>
      <c r="G184" s="12">
        <f>'Grid 1MW'!G184*Control!$C$10</f>
        <v>1000</v>
      </c>
      <c r="H184" s="12">
        <f>'Grid 1MW'!H184*Control!$C$10</f>
        <v>1000</v>
      </c>
      <c r="I184" s="12">
        <f>'Grid 1MW'!I184*Control!$C$10</f>
        <v>1000</v>
      </c>
      <c r="J184" s="12">
        <f>'Grid 1MW'!J184*Control!$C$10</f>
        <v>1000</v>
      </c>
      <c r="K184" s="12">
        <f>'Grid 1MW'!K184*Control!$C$10</f>
        <v>1000</v>
      </c>
      <c r="L184" s="12">
        <f>'Grid 1MW'!L184*Control!$C$10</f>
        <v>1000</v>
      </c>
      <c r="M184" s="12">
        <f>'Grid 1MW'!M184*Control!$C$10</f>
        <v>1000</v>
      </c>
      <c r="N184" s="12">
        <f>'Grid 1MW'!N184*Control!$C$10</f>
        <v>1000</v>
      </c>
      <c r="O184" s="12">
        <f>'Grid 1MW'!O184*Control!$C$10</f>
        <v>1000</v>
      </c>
      <c r="P184" s="12">
        <f>'Grid 1MW'!P184*Control!$C$10</f>
        <v>1000</v>
      </c>
      <c r="Q184" s="12">
        <f>'Grid 1MW'!Q184*Control!$C$10</f>
        <v>1000</v>
      </c>
      <c r="R184" s="12">
        <f>'Grid 1MW'!R184*Control!$C$10</f>
        <v>1000</v>
      </c>
      <c r="S184" s="12">
        <f>'Grid 1MW'!S184*Control!$C$10</f>
        <v>1000</v>
      </c>
      <c r="T184" s="12">
        <f>'Grid 1MW'!T184*Control!$C$10</f>
        <v>1000</v>
      </c>
      <c r="U184" s="12">
        <f>'Grid 1MW'!U184*Control!$C$10</f>
        <v>1000</v>
      </c>
      <c r="V184" s="12">
        <f>'Grid 1MW'!V184*Control!$C$10</f>
        <v>1000</v>
      </c>
      <c r="W184" s="12">
        <f>'Grid 1MW'!W184*Control!$C$10</f>
        <v>1000</v>
      </c>
      <c r="X184" s="12">
        <f>'Grid 1MW'!X184*Control!$C$10</f>
        <v>1000</v>
      </c>
      <c r="Y184" s="12">
        <f>'Grid 1MW'!Y184*Control!$C$10</f>
        <v>1000</v>
      </c>
      <c r="Z184" s="12">
        <f>'Grid 1MW'!Z184*Control!$C$10</f>
        <v>1000</v>
      </c>
      <c r="AB184" s="7">
        <f t="shared" si="2"/>
        <v>24000</v>
      </c>
    </row>
    <row r="185" spans="2:28" x14ac:dyDescent="0.2">
      <c r="B185" s="6">
        <v>44379</v>
      </c>
      <c r="C185" s="12">
        <f>'Grid 1MW'!C185*Control!$C$10</f>
        <v>1000</v>
      </c>
      <c r="D185" s="12">
        <f>'Grid 1MW'!D185*Control!$C$10</f>
        <v>1000</v>
      </c>
      <c r="E185" s="12">
        <f>'Grid 1MW'!E185*Control!$C$10</f>
        <v>1000</v>
      </c>
      <c r="F185" s="12">
        <f>'Grid 1MW'!F185*Control!$C$10</f>
        <v>1000</v>
      </c>
      <c r="G185" s="12">
        <f>'Grid 1MW'!G185*Control!$C$10</f>
        <v>1000</v>
      </c>
      <c r="H185" s="12">
        <f>'Grid 1MW'!H185*Control!$C$10</f>
        <v>1000</v>
      </c>
      <c r="I185" s="12">
        <f>'Grid 1MW'!I185*Control!$C$10</f>
        <v>1000</v>
      </c>
      <c r="J185" s="12">
        <f>'Grid 1MW'!J185*Control!$C$10</f>
        <v>1000</v>
      </c>
      <c r="K185" s="12">
        <f>'Grid 1MW'!K185*Control!$C$10</f>
        <v>1000</v>
      </c>
      <c r="L185" s="12">
        <f>'Grid 1MW'!L185*Control!$C$10</f>
        <v>1000</v>
      </c>
      <c r="M185" s="12">
        <f>'Grid 1MW'!M185*Control!$C$10</f>
        <v>1000</v>
      </c>
      <c r="N185" s="12">
        <f>'Grid 1MW'!N185*Control!$C$10</f>
        <v>1000</v>
      </c>
      <c r="O185" s="12">
        <f>'Grid 1MW'!O185*Control!$C$10</f>
        <v>1000</v>
      </c>
      <c r="P185" s="12">
        <f>'Grid 1MW'!P185*Control!$C$10</f>
        <v>1000</v>
      </c>
      <c r="Q185" s="12">
        <f>'Grid 1MW'!Q185*Control!$C$10</f>
        <v>1000</v>
      </c>
      <c r="R185" s="12">
        <f>'Grid 1MW'!R185*Control!$C$10</f>
        <v>1000</v>
      </c>
      <c r="S185" s="12">
        <f>'Grid 1MW'!S185*Control!$C$10</f>
        <v>1000</v>
      </c>
      <c r="T185" s="12">
        <f>'Grid 1MW'!T185*Control!$C$10</f>
        <v>1000</v>
      </c>
      <c r="U185" s="12">
        <f>'Grid 1MW'!U185*Control!$C$10</f>
        <v>1000</v>
      </c>
      <c r="V185" s="12">
        <f>'Grid 1MW'!V185*Control!$C$10</f>
        <v>1000</v>
      </c>
      <c r="W185" s="12">
        <f>'Grid 1MW'!W185*Control!$C$10</f>
        <v>1000</v>
      </c>
      <c r="X185" s="12">
        <f>'Grid 1MW'!X185*Control!$C$10</f>
        <v>1000</v>
      </c>
      <c r="Y185" s="12">
        <f>'Grid 1MW'!Y185*Control!$C$10</f>
        <v>1000</v>
      </c>
      <c r="Z185" s="12">
        <f>'Grid 1MW'!Z185*Control!$C$10</f>
        <v>1000</v>
      </c>
      <c r="AB185" s="7">
        <f t="shared" si="2"/>
        <v>24000</v>
      </c>
    </row>
    <row r="186" spans="2:28" x14ac:dyDescent="0.2">
      <c r="B186" s="6">
        <v>44380</v>
      </c>
      <c r="C186" s="12">
        <f>'Grid 1MW'!C186*Control!$C$10</f>
        <v>1000</v>
      </c>
      <c r="D186" s="12">
        <f>'Grid 1MW'!D186*Control!$C$10</f>
        <v>1000</v>
      </c>
      <c r="E186" s="12">
        <f>'Grid 1MW'!E186*Control!$C$10</f>
        <v>1000</v>
      </c>
      <c r="F186" s="12">
        <f>'Grid 1MW'!F186*Control!$C$10</f>
        <v>1000</v>
      </c>
      <c r="G186" s="12">
        <f>'Grid 1MW'!G186*Control!$C$10</f>
        <v>1000</v>
      </c>
      <c r="H186" s="12">
        <f>'Grid 1MW'!H186*Control!$C$10</f>
        <v>1000</v>
      </c>
      <c r="I186" s="12">
        <f>'Grid 1MW'!I186*Control!$C$10</f>
        <v>1000</v>
      </c>
      <c r="J186" s="12">
        <f>'Grid 1MW'!J186*Control!$C$10</f>
        <v>1000</v>
      </c>
      <c r="K186" s="12">
        <f>'Grid 1MW'!K186*Control!$C$10</f>
        <v>1000</v>
      </c>
      <c r="L186" s="12">
        <f>'Grid 1MW'!L186*Control!$C$10</f>
        <v>1000</v>
      </c>
      <c r="M186" s="12">
        <f>'Grid 1MW'!M186*Control!$C$10</f>
        <v>1000</v>
      </c>
      <c r="N186" s="12">
        <f>'Grid 1MW'!N186*Control!$C$10</f>
        <v>1000</v>
      </c>
      <c r="O186" s="12">
        <f>'Grid 1MW'!O186*Control!$C$10</f>
        <v>1000</v>
      </c>
      <c r="P186" s="12">
        <f>'Grid 1MW'!P186*Control!$C$10</f>
        <v>1000</v>
      </c>
      <c r="Q186" s="12">
        <f>'Grid 1MW'!Q186*Control!$C$10</f>
        <v>1000</v>
      </c>
      <c r="R186" s="12">
        <f>'Grid 1MW'!R186*Control!$C$10</f>
        <v>1000</v>
      </c>
      <c r="S186" s="12">
        <f>'Grid 1MW'!S186*Control!$C$10</f>
        <v>1000</v>
      </c>
      <c r="T186" s="12">
        <f>'Grid 1MW'!T186*Control!$C$10</f>
        <v>1000</v>
      </c>
      <c r="U186" s="12">
        <f>'Grid 1MW'!U186*Control!$C$10</f>
        <v>1000</v>
      </c>
      <c r="V186" s="12">
        <f>'Grid 1MW'!V186*Control!$C$10</f>
        <v>1000</v>
      </c>
      <c r="W186" s="12">
        <f>'Grid 1MW'!W186*Control!$C$10</f>
        <v>1000</v>
      </c>
      <c r="X186" s="12">
        <f>'Grid 1MW'!X186*Control!$C$10</f>
        <v>1000</v>
      </c>
      <c r="Y186" s="12">
        <f>'Grid 1MW'!Y186*Control!$C$10</f>
        <v>1000</v>
      </c>
      <c r="Z186" s="12">
        <f>'Grid 1MW'!Z186*Control!$C$10</f>
        <v>1000</v>
      </c>
      <c r="AB186" s="7">
        <f t="shared" si="2"/>
        <v>24000</v>
      </c>
    </row>
    <row r="187" spans="2:28" x14ac:dyDescent="0.2">
      <c r="B187" s="6">
        <v>44381</v>
      </c>
      <c r="C187" s="12">
        <f>'Grid 1MW'!C187*Control!$C$10</f>
        <v>1000</v>
      </c>
      <c r="D187" s="12">
        <f>'Grid 1MW'!D187*Control!$C$10</f>
        <v>1000</v>
      </c>
      <c r="E187" s="12">
        <f>'Grid 1MW'!E187*Control!$C$10</f>
        <v>1000</v>
      </c>
      <c r="F187" s="12">
        <f>'Grid 1MW'!F187*Control!$C$10</f>
        <v>1000</v>
      </c>
      <c r="G187" s="12">
        <f>'Grid 1MW'!G187*Control!$C$10</f>
        <v>1000</v>
      </c>
      <c r="H187" s="12">
        <f>'Grid 1MW'!H187*Control!$C$10</f>
        <v>1000</v>
      </c>
      <c r="I187" s="12">
        <f>'Grid 1MW'!I187*Control!$C$10</f>
        <v>1000</v>
      </c>
      <c r="J187" s="12">
        <f>'Grid 1MW'!J187*Control!$C$10</f>
        <v>1000</v>
      </c>
      <c r="K187" s="12">
        <f>'Grid 1MW'!K187*Control!$C$10</f>
        <v>1000</v>
      </c>
      <c r="L187" s="12">
        <f>'Grid 1MW'!L187*Control!$C$10</f>
        <v>1000</v>
      </c>
      <c r="M187" s="12">
        <f>'Grid 1MW'!M187*Control!$C$10</f>
        <v>1000</v>
      </c>
      <c r="N187" s="12">
        <f>'Grid 1MW'!N187*Control!$C$10</f>
        <v>1000</v>
      </c>
      <c r="O187" s="12">
        <f>'Grid 1MW'!O187*Control!$C$10</f>
        <v>1000</v>
      </c>
      <c r="P187" s="12">
        <f>'Grid 1MW'!P187*Control!$C$10</f>
        <v>1000</v>
      </c>
      <c r="Q187" s="12">
        <f>'Grid 1MW'!Q187*Control!$C$10</f>
        <v>1000</v>
      </c>
      <c r="R187" s="12">
        <f>'Grid 1MW'!R187*Control!$C$10</f>
        <v>1000</v>
      </c>
      <c r="S187" s="12">
        <f>'Grid 1MW'!S187*Control!$C$10</f>
        <v>1000</v>
      </c>
      <c r="T187" s="12">
        <f>'Grid 1MW'!T187*Control!$C$10</f>
        <v>1000</v>
      </c>
      <c r="U187" s="12">
        <f>'Grid 1MW'!U187*Control!$C$10</f>
        <v>1000</v>
      </c>
      <c r="V187" s="12">
        <f>'Grid 1MW'!V187*Control!$C$10</f>
        <v>1000</v>
      </c>
      <c r="W187" s="12">
        <f>'Grid 1MW'!W187*Control!$C$10</f>
        <v>1000</v>
      </c>
      <c r="X187" s="12">
        <f>'Grid 1MW'!X187*Control!$C$10</f>
        <v>1000</v>
      </c>
      <c r="Y187" s="12">
        <f>'Grid 1MW'!Y187*Control!$C$10</f>
        <v>1000</v>
      </c>
      <c r="Z187" s="12">
        <f>'Grid 1MW'!Z187*Control!$C$10</f>
        <v>1000</v>
      </c>
      <c r="AB187" s="7">
        <f t="shared" si="2"/>
        <v>24000</v>
      </c>
    </row>
    <row r="188" spans="2:28" x14ac:dyDescent="0.2">
      <c r="B188" s="6">
        <v>44382</v>
      </c>
      <c r="C188" s="12">
        <f>'Grid 1MW'!C188*Control!$C$10</f>
        <v>1000</v>
      </c>
      <c r="D188" s="12">
        <f>'Grid 1MW'!D188*Control!$C$10</f>
        <v>1000</v>
      </c>
      <c r="E188" s="12">
        <f>'Grid 1MW'!E188*Control!$C$10</f>
        <v>1000</v>
      </c>
      <c r="F188" s="12">
        <f>'Grid 1MW'!F188*Control!$C$10</f>
        <v>1000</v>
      </c>
      <c r="G188" s="12">
        <f>'Grid 1MW'!G188*Control!$C$10</f>
        <v>1000</v>
      </c>
      <c r="H188" s="12">
        <f>'Grid 1MW'!H188*Control!$C$10</f>
        <v>1000</v>
      </c>
      <c r="I188" s="12">
        <f>'Grid 1MW'!I188*Control!$C$10</f>
        <v>1000</v>
      </c>
      <c r="J188" s="12">
        <f>'Grid 1MW'!J188*Control!$C$10</f>
        <v>1000</v>
      </c>
      <c r="K188" s="12">
        <f>'Grid 1MW'!K188*Control!$C$10</f>
        <v>1000</v>
      </c>
      <c r="L188" s="12">
        <f>'Grid 1MW'!L188*Control!$C$10</f>
        <v>1000</v>
      </c>
      <c r="M188" s="12">
        <f>'Grid 1MW'!M188*Control!$C$10</f>
        <v>1000</v>
      </c>
      <c r="N188" s="12">
        <f>'Grid 1MW'!N188*Control!$C$10</f>
        <v>1000</v>
      </c>
      <c r="O188" s="12">
        <f>'Grid 1MW'!O188*Control!$C$10</f>
        <v>1000</v>
      </c>
      <c r="P188" s="12">
        <f>'Grid 1MW'!P188*Control!$C$10</f>
        <v>1000</v>
      </c>
      <c r="Q188" s="12">
        <f>'Grid 1MW'!Q188*Control!$C$10</f>
        <v>1000</v>
      </c>
      <c r="R188" s="12">
        <f>'Grid 1MW'!R188*Control!$C$10</f>
        <v>1000</v>
      </c>
      <c r="S188" s="12">
        <f>'Grid 1MW'!S188*Control!$C$10</f>
        <v>1000</v>
      </c>
      <c r="T188" s="12">
        <f>'Grid 1MW'!T188*Control!$C$10</f>
        <v>1000</v>
      </c>
      <c r="U188" s="12">
        <f>'Grid 1MW'!U188*Control!$C$10</f>
        <v>1000</v>
      </c>
      <c r="V188" s="12">
        <f>'Grid 1MW'!V188*Control!$C$10</f>
        <v>1000</v>
      </c>
      <c r="W188" s="12">
        <f>'Grid 1MW'!W188*Control!$C$10</f>
        <v>1000</v>
      </c>
      <c r="X188" s="12">
        <f>'Grid 1MW'!X188*Control!$C$10</f>
        <v>1000</v>
      </c>
      <c r="Y188" s="12">
        <f>'Grid 1MW'!Y188*Control!$C$10</f>
        <v>1000</v>
      </c>
      <c r="Z188" s="12">
        <f>'Grid 1MW'!Z188*Control!$C$10</f>
        <v>1000</v>
      </c>
      <c r="AB188" s="7">
        <f t="shared" si="2"/>
        <v>24000</v>
      </c>
    </row>
    <row r="189" spans="2:28" x14ac:dyDescent="0.2">
      <c r="B189" s="6">
        <v>44383</v>
      </c>
      <c r="C189" s="12">
        <f>'Grid 1MW'!C189*Control!$C$10</f>
        <v>1000</v>
      </c>
      <c r="D189" s="12">
        <f>'Grid 1MW'!D189*Control!$C$10</f>
        <v>1000</v>
      </c>
      <c r="E189" s="12">
        <f>'Grid 1MW'!E189*Control!$C$10</f>
        <v>1000</v>
      </c>
      <c r="F189" s="12">
        <f>'Grid 1MW'!F189*Control!$C$10</f>
        <v>1000</v>
      </c>
      <c r="G189" s="12">
        <f>'Grid 1MW'!G189*Control!$C$10</f>
        <v>1000</v>
      </c>
      <c r="H189" s="12">
        <f>'Grid 1MW'!H189*Control!$C$10</f>
        <v>1000</v>
      </c>
      <c r="I189" s="12">
        <f>'Grid 1MW'!I189*Control!$C$10</f>
        <v>1000</v>
      </c>
      <c r="J189" s="12">
        <f>'Grid 1MW'!J189*Control!$C$10</f>
        <v>1000</v>
      </c>
      <c r="K189" s="12">
        <f>'Grid 1MW'!K189*Control!$C$10</f>
        <v>1000</v>
      </c>
      <c r="L189" s="12">
        <f>'Grid 1MW'!L189*Control!$C$10</f>
        <v>1000</v>
      </c>
      <c r="M189" s="12">
        <f>'Grid 1MW'!M189*Control!$C$10</f>
        <v>1000</v>
      </c>
      <c r="N189" s="12">
        <f>'Grid 1MW'!N189*Control!$C$10</f>
        <v>1000</v>
      </c>
      <c r="O189" s="12">
        <f>'Grid 1MW'!O189*Control!$C$10</f>
        <v>1000</v>
      </c>
      <c r="P189" s="12">
        <f>'Grid 1MW'!P189*Control!$C$10</f>
        <v>1000</v>
      </c>
      <c r="Q189" s="12">
        <f>'Grid 1MW'!Q189*Control!$C$10</f>
        <v>1000</v>
      </c>
      <c r="R189" s="12">
        <f>'Grid 1MW'!R189*Control!$C$10</f>
        <v>1000</v>
      </c>
      <c r="S189" s="12">
        <f>'Grid 1MW'!S189*Control!$C$10</f>
        <v>1000</v>
      </c>
      <c r="T189" s="12">
        <f>'Grid 1MW'!T189*Control!$C$10</f>
        <v>1000</v>
      </c>
      <c r="U189" s="12">
        <f>'Grid 1MW'!U189*Control!$C$10</f>
        <v>1000</v>
      </c>
      <c r="V189" s="12">
        <f>'Grid 1MW'!V189*Control!$C$10</f>
        <v>1000</v>
      </c>
      <c r="W189" s="12">
        <f>'Grid 1MW'!W189*Control!$C$10</f>
        <v>1000</v>
      </c>
      <c r="X189" s="12">
        <f>'Grid 1MW'!X189*Control!$C$10</f>
        <v>1000</v>
      </c>
      <c r="Y189" s="12">
        <f>'Grid 1MW'!Y189*Control!$C$10</f>
        <v>1000</v>
      </c>
      <c r="Z189" s="12">
        <f>'Grid 1MW'!Z189*Control!$C$10</f>
        <v>1000</v>
      </c>
      <c r="AB189" s="7">
        <f t="shared" si="2"/>
        <v>24000</v>
      </c>
    </row>
    <row r="190" spans="2:28" x14ac:dyDescent="0.2">
      <c r="B190" s="6">
        <v>44384</v>
      </c>
      <c r="C190" s="12">
        <f>'Grid 1MW'!C190*Control!$C$10</f>
        <v>1000</v>
      </c>
      <c r="D190" s="12">
        <f>'Grid 1MW'!D190*Control!$C$10</f>
        <v>1000</v>
      </c>
      <c r="E190" s="12">
        <f>'Grid 1MW'!E190*Control!$C$10</f>
        <v>1000</v>
      </c>
      <c r="F190" s="12">
        <f>'Grid 1MW'!F190*Control!$C$10</f>
        <v>1000</v>
      </c>
      <c r="G190" s="12">
        <f>'Grid 1MW'!G190*Control!$C$10</f>
        <v>1000</v>
      </c>
      <c r="H190" s="12">
        <f>'Grid 1MW'!H190*Control!$C$10</f>
        <v>1000</v>
      </c>
      <c r="I190" s="12">
        <f>'Grid 1MW'!I190*Control!$C$10</f>
        <v>1000</v>
      </c>
      <c r="J190" s="12">
        <f>'Grid 1MW'!J190*Control!$C$10</f>
        <v>1000</v>
      </c>
      <c r="K190" s="12">
        <f>'Grid 1MW'!K190*Control!$C$10</f>
        <v>1000</v>
      </c>
      <c r="L190" s="12">
        <f>'Grid 1MW'!L190*Control!$C$10</f>
        <v>1000</v>
      </c>
      <c r="M190" s="12">
        <f>'Grid 1MW'!M190*Control!$C$10</f>
        <v>1000</v>
      </c>
      <c r="N190" s="12">
        <f>'Grid 1MW'!N190*Control!$C$10</f>
        <v>1000</v>
      </c>
      <c r="O190" s="12">
        <f>'Grid 1MW'!O190*Control!$C$10</f>
        <v>1000</v>
      </c>
      <c r="P190" s="12">
        <f>'Grid 1MW'!P190*Control!$C$10</f>
        <v>1000</v>
      </c>
      <c r="Q190" s="12">
        <f>'Grid 1MW'!Q190*Control!$C$10</f>
        <v>1000</v>
      </c>
      <c r="R190" s="12">
        <f>'Grid 1MW'!R190*Control!$C$10</f>
        <v>1000</v>
      </c>
      <c r="S190" s="12">
        <f>'Grid 1MW'!S190*Control!$C$10</f>
        <v>1000</v>
      </c>
      <c r="T190" s="12">
        <f>'Grid 1MW'!T190*Control!$C$10</f>
        <v>1000</v>
      </c>
      <c r="U190" s="12">
        <f>'Grid 1MW'!U190*Control!$C$10</f>
        <v>1000</v>
      </c>
      <c r="V190" s="12">
        <f>'Grid 1MW'!V190*Control!$C$10</f>
        <v>1000</v>
      </c>
      <c r="W190" s="12">
        <f>'Grid 1MW'!W190*Control!$C$10</f>
        <v>1000</v>
      </c>
      <c r="X190" s="12">
        <f>'Grid 1MW'!X190*Control!$C$10</f>
        <v>1000</v>
      </c>
      <c r="Y190" s="12">
        <f>'Grid 1MW'!Y190*Control!$C$10</f>
        <v>1000</v>
      </c>
      <c r="Z190" s="12">
        <f>'Grid 1MW'!Z190*Control!$C$10</f>
        <v>1000</v>
      </c>
      <c r="AB190" s="7">
        <f t="shared" si="2"/>
        <v>24000</v>
      </c>
    </row>
    <row r="191" spans="2:28" x14ac:dyDescent="0.2">
      <c r="B191" s="6">
        <v>44385</v>
      </c>
      <c r="C191" s="12">
        <f>'Grid 1MW'!C191*Control!$C$10</f>
        <v>1000</v>
      </c>
      <c r="D191" s="12">
        <f>'Grid 1MW'!D191*Control!$C$10</f>
        <v>1000</v>
      </c>
      <c r="E191" s="12">
        <f>'Grid 1MW'!E191*Control!$C$10</f>
        <v>1000</v>
      </c>
      <c r="F191" s="12">
        <f>'Grid 1MW'!F191*Control!$C$10</f>
        <v>1000</v>
      </c>
      <c r="G191" s="12">
        <f>'Grid 1MW'!G191*Control!$C$10</f>
        <v>1000</v>
      </c>
      <c r="H191" s="12">
        <f>'Grid 1MW'!H191*Control!$C$10</f>
        <v>1000</v>
      </c>
      <c r="I191" s="12">
        <f>'Grid 1MW'!I191*Control!$C$10</f>
        <v>1000</v>
      </c>
      <c r="J191" s="12">
        <f>'Grid 1MW'!J191*Control!$C$10</f>
        <v>1000</v>
      </c>
      <c r="K191" s="12">
        <f>'Grid 1MW'!K191*Control!$C$10</f>
        <v>1000</v>
      </c>
      <c r="L191" s="12">
        <f>'Grid 1MW'!L191*Control!$C$10</f>
        <v>1000</v>
      </c>
      <c r="M191" s="12">
        <f>'Grid 1MW'!M191*Control!$C$10</f>
        <v>1000</v>
      </c>
      <c r="N191" s="12">
        <f>'Grid 1MW'!N191*Control!$C$10</f>
        <v>1000</v>
      </c>
      <c r="O191" s="12">
        <f>'Grid 1MW'!O191*Control!$C$10</f>
        <v>1000</v>
      </c>
      <c r="P191" s="12">
        <f>'Grid 1MW'!P191*Control!$C$10</f>
        <v>1000</v>
      </c>
      <c r="Q191" s="12">
        <f>'Grid 1MW'!Q191*Control!$C$10</f>
        <v>1000</v>
      </c>
      <c r="R191" s="12">
        <f>'Grid 1MW'!R191*Control!$C$10</f>
        <v>1000</v>
      </c>
      <c r="S191" s="12">
        <f>'Grid 1MW'!S191*Control!$C$10</f>
        <v>1000</v>
      </c>
      <c r="T191" s="12">
        <f>'Grid 1MW'!T191*Control!$C$10</f>
        <v>1000</v>
      </c>
      <c r="U191" s="12">
        <f>'Grid 1MW'!U191*Control!$C$10</f>
        <v>1000</v>
      </c>
      <c r="V191" s="12">
        <f>'Grid 1MW'!V191*Control!$C$10</f>
        <v>1000</v>
      </c>
      <c r="W191" s="12">
        <f>'Grid 1MW'!W191*Control!$C$10</f>
        <v>1000</v>
      </c>
      <c r="X191" s="12">
        <f>'Grid 1MW'!X191*Control!$C$10</f>
        <v>1000</v>
      </c>
      <c r="Y191" s="12">
        <f>'Grid 1MW'!Y191*Control!$C$10</f>
        <v>1000</v>
      </c>
      <c r="Z191" s="12">
        <f>'Grid 1MW'!Z191*Control!$C$10</f>
        <v>1000</v>
      </c>
      <c r="AB191" s="7">
        <f t="shared" si="2"/>
        <v>24000</v>
      </c>
    </row>
    <row r="192" spans="2:28" x14ac:dyDescent="0.2">
      <c r="B192" s="6">
        <v>44386</v>
      </c>
      <c r="C192" s="12">
        <f>'Grid 1MW'!C192*Control!$C$10</f>
        <v>1000</v>
      </c>
      <c r="D192" s="12">
        <f>'Grid 1MW'!D192*Control!$C$10</f>
        <v>1000</v>
      </c>
      <c r="E192" s="12">
        <f>'Grid 1MW'!E192*Control!$C$10</f>
        <v>1000</v>
      </c>
      <c r="F192" s="12">
        <f>'Grid 1MW'!F192*Control!$C$10</f>
        <v>1000</v>
      </c>
      <c r="G192" s="12">
        <f>'Grid 1MW'!G192*Control!$C$10</f>
        <v>1000</v>
      </c>
      <c r="H192" s="12">
        <f>'Grid 1MW'!H192*Control!$C$10</f>
        <v>1000</v>
      </c>
      <c r="I192" s="12">
        <f>'Grid 1MW'!I192*Control!$C$10</f>
        <v>1000</v>
      </c>
      <c r="J192" s="12">
        <f>'Grid 1MW'!J192*Control!$C$10</f>
        <v>1000</v>
      </c>
      <c r="K192" s="12">
        <f>'Grid 1MW'!K192*Control!$C$10</f>
        <v>1000</v>
      </c>
      <c r="L192" s="12">
        <f>'Grid 1MW'!L192*Control!$C$10</f>
        <v>1000</v>
      </c>
      <c r="M192" s="12">
        <f>'Grid 1MW'!M192*Control!$C$10</f>
        <v>1000</v>
      </c>
      <c r="N192" s="12">
        <f>'Grid 1MW'!N192*Control!$C$10</f>
        <v>1000</v>
      </c>
      <c r="O192" s="12">
        <f>'Grid 1MW'!O192*Control!$C$10</f>
        <v>1000</v>
      </c>
      <c r="P192" s="12">
        <f>'Grid 1MW'!P192*Control!$C$10</f>
        <v>1000</v>
      </c>
      <c r="Q192" s="12">
        <f>'Grid 1MW'!Q192*Control!$C$10</f>
        <v>1000</v>
      </c>
      <c r="R192" s="12">
        <f>'Grid 1MW'!R192*Control!$C$10</f>
        <v>1000</v>
      </c>
      <c r="S192" s="12">
        <f>'Grid 1MW'!S192*Control!$C$10</f>
        <v>1000</v>
      </c>
      <c r="T192" s="12">
        <f>'Grid 1MW'!T192*Control!$C$10</f>
        <v>1000</v>
      </c>
      <c r="U192" s="12">
        <f>'Grid 1MW'!U192*Control!$C$10</f>
        <v>1000</v>
      </c>
      <c r="V192" s="12">
        <f>'Grid 1MW'!V192*Control!$C$10</f>
        <v>1000</v>
      </c>
      <c r="W192" s="12">
        <f>'Grid 1MW'!W192*Control!$C$10</f>
        <v>1000</v>
      </c>
      <c r="X192" s="12">
        <f>'Grid 1MW'!X192*Control!$C$10</f>
        <v>1000</v>
      </c>
      <c r="Y192" s="12">
        <f>'Grid 1MW'!Y192*Control!$C$10</f>
        <v>1000</v>
      </c>
      <c r="Z192" s="12">
        <f>'Grid 1MW'!Z192*Control!$C$10</f>
        <v>1000</v>
      </c>
      <c r="AB192" s="7">
        <f t="shared" si="2"/>
        <v>24000</v>
      </c>
    </row>
    <row r="193" spans="2:28" x14ac:dyDescent="0.2">
      <c r="B193" s="6">
        <v>44387</v>
      </c>
      <c r="C193" s="12">
        <f>'Grid 1MW'!C193*Control!$C$10</f>
        <v>1000</v>
      </c>
      <c r="D193" s="12">
        <f>'Grid 1MW'!D193*Control!$C$10</f>
        <v>1000</v>
      </c>
      <c r="E193" s="12">
        <f>'Grid 1MW'!E193*Control!$C$10</f>
        <v>1000</v>
      </c>
      <c r="F193" s="12">
        <f>'Grid 1MW'!F193*Control!$C$10</f>
        <v>1000</v>
      </c>
      <c r="G193" s="12">
        <f>'Grid 1MW'!G193*Control!$C$10</f>
        <v>1000</v>
      </c>
      <c r="H193" s="12">
        <f>'Grid 1MW'!H193*Control!$C$10</f>
        <v>1000</v>
      </c>
      <c r="I193" s="12">
        <f>'Grid 1MW'!I193*Control!$C$10</f>
        <v>1000</v>
      </c>
      <c r="J193" s="12">
        <f>'Grid 1MW'!J193*Control!$C$10</f>
        <v>1000</v>
      </c>
      <c r="K193" s="12">
        <f>'Grid 1MW'!K193*Control!$C$10</f>
        <v>1000</v>
      </c>
      <c r="L193" s="12">
        <f>'Grid 1MW'!L193*Control!$C$10</f>
        <v>1000</v>
      </c>
      <c r="M193" s="12">
        <f>'Grid 1MW'!M193*Control!$C$10</f>
        <v>1000</v>
      </c>
      <c r="N193" s="12">
        <f>'Grid 1MW'!N193*Control!$C$10</f>
        <v>1000</v>
      </c>
      <c r="O193" s="12">
        <f>'Grid 1MW'!O193*Control!$C$10</f>
        <v>1000</v>
      </c>
      <c r="P193" s="12">
        <f>'Grid 1MW'!P193*Control!$C$10</f>
        <v>1000</v>
      </c>
      <c r="Q193" s="12">
        <f>'Grid 1MW'!Q193*Control!$C$10</f>
        <v>1000</v>
      </c>
      <c r="R193" s="12">
        <f>'Grid 1MW'!R193*Control!$C$10</f>
        <v>1000</v>
      </c>
      <c r="S193" s="12">
        <f>'Grid 1MW'!S193*Control!$C$10</f>
        <v>1000</v>
      </c>
      <c r="T193" s="12">
        <f>'Grid 1MW'!T193*Control!$C$10</f>
        <v>1000</v>
      </c>
      <c r="U193" s="12">
        <f>'Grid 1MW'!U193*Control!$C$10</f>
        <v>1000</v>
      </c>
      <c r="V193" s="12">
        <f>'Grid 1MW'!V193*Control!$C$10</f>
        <v>1000</v>
      </c>
      <c r="W193" s="12">
        <f>'Grid 1MW'!W193*Control!$C$10</f>
        <v>1000</v>
      </c>
      <c r="X193" s="12">
        <f>'Grid 1MW'!X193*Control!$C$10</f>
        <v>1000</v>
      </c>
      <c r="Y193" s="12">
        <f>'Grid 1MW'!Y193*Control!$C$10</f>
        <v>1000</v>
      </c>
      <c r="Z193" s="12">
        <f>'Grid 1MW'!Z193*Control!$C$10</f>
        <v>1000</v>
      </c>
      <c r="AB193" s="7">
        <f t="shared" si="2"/>
        <v>24000</v>
      </c>
    </row>
    <row r="194" spans="2:28" x14ac:dyDescent="0.2">
      <c r="B194" s="6">
        <v>44388</v>
      </c>
      <c r="C194" s="12">
        <f>'Grid 1MW'!C194*Control!$C$10</f>
        <v>1000</v>
      </c>
      <c r="D194" s="12">
        <f>'Grid 1MW'!D194*Control!$C$10</f>
        <v>1000</v>
      </c>
      <c r="E194" s="12">
        <f>'Grid 1MW'!E194*Control!$C$10</f>
        <v>1000</v>
      </c>
      <c r="F194" s="12">
        <f>'Grid 1MW'!F194*Control!$C$10</f>
        <v>1000</v>
      </c>
      <c r="G194" s="12">
        <f>'Grid 1MW'!G194*Control!$C$10</f>
        <v>1000</v>
      </c>
      <c r="H194" s="12">
        <f>'Grid 1MW'!H194*Control!$C$10</f>
        <v>1000</v>
      </c>
      <c r="I194" s="12">
        <f>'Grid 1MW'!I194*Control!$C$10</f>
        <v>1000</v>
      </c>
      <c r="J194" s="12">
        <f>'Grid 1MW'!J194*Control!$C$10</f>
        <v>1000</v>
      </c>
      <c r="K194" s="12">
        <f>'Grid 1MW'!K194*Control!$C$10</f>
        <v>1000</v>
      </c>
      <c r="L194" s="12">
        <f>'Grid 1MW'!L194*Control!$C$10</f>
        <v>1000</v>
      </c>
      <c r="M194" s="12">
        <f>'Grid 1MW'!M194*Control!$C$10</f>
        <v>1000</v>
      </c>
      <c r="N194" s="12">
        <f>'Grid 1MW'!N194*Control!$C$10</f>
        <v>1000</v>
      </c>
      <c r="O194" s="12">
        <f>'Grid 1MW'!O194*Control!$C$10</f>
        <v>1000</v>
      </c>
      <c r="P194" s="12">
        <f>'Grid 1MW'!P194*Control!$C$10</f>
        <v>1000</v>
      </c>
      <c r="Q194" s="12">
        <f>'Grid 1MW'!Q194*Control!$C$10</f>
        <v>1000</v>
      </c>
      <c r="R194" s="12">
        <f>'Grid 1MW'!R194*Control!$C$10</f>
        <v>1000</v>
      </c>
      <c r="S194" s="12">
        <f>'Grid 1MW'!S194*Control!$C$10</f>
        <v>1000</v>
      </c>
      <c r="T194" s="12">
        <f>'Grid 1MW'!T194*Control!$C$10</f>
        <v>1000</v>
      </c>
      <c r="U194" s="12">
        <f>'Grid 1MW'!U194*Control!$C$10</f>
        <v>1000</v>
      </c>
      <c r="V194" s="12">
        <f>'Grid 1MW'!V194*Control!$C$10</f>
        <v>1000</v>
      </c>
      <c r="W194" s="12">
        <f>'Grid 1MW'!W194*Control!$C$10</f>
        <v>1000</v>
      </c>
      <c r="X194" s="12">
        <f>'Grid 1MW'!X194*Control!$C$10</f>
        <v>1000</v>
      </c>
      <c r="Y194" s="12">
        <f>'Grid 1MW'!Y194*Control!$C$10</f>
        <v>1000</v>
      </c>
      <c r="Z194" s="12">
        <f>'Grid 1MW'!Z194*Control!$C$10</f>
        <v>1000</v>
      </c>
      <c r="AB194" s="7">
        <f t="shared" si="2"/>
        <v>24000</v>
      </c>
    </row>
    <row r="195" spans="2:28" x14ac:dyDescent="0.2">
      <c r="B195" s="6">
        <v>44389</v>
      </c>
      <c r="C195" s="12">
        <f>'Grid 1MW'!C195*Control!$C$10</f>
        <v>1000</v>
      </c>
      <c r="D195" s="12">
        <f>'Grid 1MW'!D195*Control!$C$10</f>
        <v>1000</v>
      </c>
      <c r="E195" s="12">
        <f>'Grid 1MW'!E195*Control!$C$10</f>
        <v>1000</v>
      </c>
      <c r="F195" s="12">
        <f>'Grid 1MW'!F195*Control!$C$10</f>
        <v>1000</v>
      </c>
      <c r="G195" s="12">
        <f>'Grid 1MW'!G195*Control!$C$10</f>
        <v>1000</v>
      </c>
      <c r="H195" s="12">
        <f>'Grid 1MW'!H195*Control!$C$10</f>
        <v>1000</v>
      </c>
      <c r="I195" s="12">
        <f>'Grid 1MW'!I195*Control!$C$10</f>
        <v>1000</v>
      </c>
      <c r="J195" s="12">
        <f>'Grid 1MW'!J195*Control!$C$10</f>
        <v>1000</v>
      </c>
      <c r="K195" s="12">
        <f>'Grid 1MW'!K195*Control!$C$10</f>
        <v>1000</v>
      </c>
      <c r="L195" s="12">
        <f>'Grid 1MW'!L195*Control!$C$10</f>
        <v>1000</v>
      </c>
      <c r="M195" s="12">
        <f>'Grid 1MW'!M195*Control!$C$10</f>
        <v>1000</v>
      </c>
      <c r="N195" s="12">
        <f>'Grid 1MW'!N195*Control!$C$10</f>
        <v>1000</v>
      </c>
      <c r="O195" s="12">
        <f>'Grid 1MW'!O195*Control!$C$10</f>
        <v>1000</v>
      </c>
      <c r="P195" s="12">
        <f>'Grid 1MW'!P195*Control!$C$10</f>
        <v>1000</v>
      </c>
      <c r="Q195" s="12">
        <f>'Grid 1MW'!Q195*Control!$C$10</f>
        <v>1000</v>
      </c>
      <c r="R195" s="12">
        <f>'Grid 1MW'!R195*Control!$C$10</f>
        <v>1000</v>
      </c>
      <c r="S195" s="12">
        <f>'Grid 1MW'!S195*Control!$C$10</f>
        <v>1000</v>
      </c>
      <c r="T195" s="12">
        <f>'Grid 1MW'!T195*Control!$C$10</f>
        <v>1000</v>
      </c>
      <c r="U195" s="12">
        <f>'Grid 1MW'!U195*Control!$C$10</f>
        <v>1000</v>
      </c>
      <c r="V195" s="12">
        <f>'Grid 1MW'!V195*Control!$C$10</f>
        <v>1000</v>
      </c>
      <c r="W195" s="12">
        <f>'Grid 1MW'!W195*Control!$C$10</f>
        <v>1000</v>
      </c>
      <c r="X195" s="12">
        <f>'Grid 1MW'!X195*Control!$C$10</f>
        <v>1000</v>
      </c>
      <c r="Y195" s="12">
        <f>'Grid 1MW'!Y195*Control!$C$10</f>
        <v>1000</v>
      </c>
      <c r="Z195" s="12">
        <f>'Grid 1MW'!Z195*Control!$C$10</f>
        <v>1000</v>
      </c>
      <c r="AB195" s="7">
        <f t="shared" si="2"/>
        <v>24000</v>
      </c>
    </row>
    <row r="196" spans="2:28" x14ac:dyDescent="0.2">
      <c r="B196" s="6">
        <v>44390</v>
      </c>
      <c r="C196" s="12">
        <f>'Grid 1MW'!C196*Control!$C$10</f>
        <v>1000</v>
      </c>
      <c r="D196" s="12">
        <f>'Grid 1MW'!D196*Control!$C$10</f>
        <v>1000</v>
      </c>
      <c r="E196" s="12">
        <f>'Grid 1MW'!E196*Control!$C$10</f>
        <v>1000</v>
      </c>
      <c r="F196" s="12">
        <f>'Grid 1MW'!F196*Control!$C$10</f>
        <v>1000</v>
      </c>
      <c r="G196" s="12">
        <f>'Grid 1MW'!G196*Control!$C$10</f>
        <v>1000</v>
      </c>
      <c r="H196" s="12">
        <f>'Grid 1MW'!H196*Control!$C$10</f>
        <v>1000</v>
      </c>
      <c r="I196" s="12">
        <f>'Grid 1MW'!I196*Control!$C$10</f>
        <v>1000</v>
      </c>
      <c r="J196" s="12">
        <f>'Grid 1MW'!J196*Control!$C$10</f>
        <v>1000</v>
      </c>
      <c r="K196" s="12">
        <f>'Grid 1MW'!K196*Control!$C$10</f>
        <v>1000</v>
      </c>
      <c r="L196" s="12">
        <f>'Grid 1MW'!L196*Control!$C$10</f>
        <v>1000</v>
      </c>
      <c r="M196" s="12">
        <f>'Grid 1MW'!M196*Control!$C$10</f>
        <v>1000</v>
      </c>
      <c r="N196" s="12">
        <f>'Grid 1MW'!N196*Control!$C$10</f>
        <v>1000</v>
      </c>
      <c r="O196" s="12">
        <f>'Grid 1MW'!O196*Control!$C$10</f>
        <v>1000</v>
      </c>
      <c r="P196" s="12">
        <f>'Grid 1MW'!P196*Control!$C$10</f>
        <v>1000</v>
      </c>
      <c r="Q196" s="12">
        <f>'Grid 1MW'!Q196*Control!$C$10</f>
        <v>1000</v>
      </c>
      <c r="R196" s="12">
        <f>'Grid 1MW'!R196*Control!$C$10</f>
        <v>1000</v>
      </c>
      <c r="S196" s="12">
        <f>'Grid 1MW'!S196*Control!$C$10</f>
        <v>1000</v>
      </c>
      <c r="T196" s="12">
        <f>'Grid 1MW'!T196*Control!$C$10</f>
        <v>1000</v>
      </c>
      <c r="U196" s="12">
        <f>'Grid 1MW'!U196*Control!$C$10</f>
        <v>1000</v>
      </c>
      <c r="V196" s="12">
        <f>'Grid 1MW'!V196*Control!$C$10</f>
        <v>1000</v>
      </c>
      <c r="W196" s="12">
        <f>'Grid 1MW'!W196*Control!$C$10</f>
        <v>1000</v>
      </c>
      <c r="X196" s="12">
        <f>'Grid 1MW'!X196*Control!$C$10</f>
        <v>1000</v>
      </c>
      <c r="Y196" s="12">
        <f>'Grid 1MW'!Y196*Control!$C$10</f>
        <v>1000</v>
      </c>
      <c r="Z196" s="12">
        <f>'Grid 1MW'!Z196*Control!$C$10</f>
        <v>1000</v>
      </c>
      <c r="AB196" s="7">
        <f t="shared" ref="AB196:AB259" si="3">SUM(C196:Z196)</f>
        <v>24000</v>
      </c>
    </row>
    <row r="197" spans="2:28" x14ac:dyDescent="0.2">
      <c r="B197" s="6">
        <v>44391</v>
      </c>
      <c r="C197" s="12">
        <f>'Grid 1MW'!C197*Control!$C$10</f>
        <v>1000</v>
      </c>
      <c r="D197" s="12">
        <f>'Grid 1MW'!D197*Control!$C$10</f>
        <v>1000</v>
      </c>
      <c r="E197" s="12">
        <f>'Grid 1MW'!E197*Control!$C$10</f>
        <v>1000</v>
      </c>
      <c r="F197" s="12">
        <f>'Grid 1MW'!F197*Control!$C$10</f>
        <v>1000</v>
      </c>
      <c r="G197" s="12">
        <f>'Grid 1MW'!G197*Control!$C$10</f>
        <v>1000</v>
      </c>
      <c r="H197" s="12">
        <f>'Grid 1MW'!H197*Control!$C$10</f>
        <v>1000</v>
      </c>
      <c r="I197" s="12">
        <f>'Grid 1MW'!I197*Control!$C$10</f>
        <v>1000</v>
      </c>
      <c r="J197" s="12">
        <f>'Grid 1MW'!J197*Control!$C$10</f>
        <v>1000</v>
      </c>
      <c r="K197" s="12">
        <f>'Grid 1MW'!K197*Control!$C$10</f>
        <v>1000</v>
      </c>
      <c r="L197" s="12">
        <f>'Grid 1MW'!L197*Control!$C$10</f>
        <v>1000</v>
      </c>
      <c r="M197" s="12">
        <f>'Grid 1MW'!M197*Control!$C$10</f>
        <v>1000</v>
      </c>
      <c r="N197" s="12">
        <f>'Grid 1MW'!N197*Control!$C$10</f>
        <v>1000</v>
      </c>
      <c r="O197" s="12">
        <f>'Grid 1MW'!O197*Control!$C$10</f>
        <v>1000</v>
      </c>
      <c r="P197" s="12">
        <f>'Grid 1MW'!P197*Control!$C$10</f>
        <v>1000</v>
      </c>
      <c r="Q197" s="12">
        <f>'Grid 1MW'!Q197*Control!$C$10</f>
        <v>1000</v>
      </c>
      <c r="R197" s="12">
        <f>'Grid 1MW'!R197*Control!$C$10</f>
        <v>1000</v>
      </c>
      <c r="S197" s="12">
        <f>'Grid 1MW'!S197*Control!$C$10</f>
        <v>1000</v>
      </c>
      <c r="T197" s="12">
        <f>'Grid 1MW'!T197*Control!$C$10</f>
        <v>1000</v>
      </c>
      <c r="U197" s="12">
        <f>'Grid 1MW'!U197*Control!$C$10</f>
        <v>1000</v>
      </c>
      <c r="V197" s="12">
        <f>'Grid 1MW'!V197*Control!$C$10</f>
        <v>1000</v>
      </c>
      <c r="W197" s="12">
        <f>'Grid 1MW'!W197*Control!$C$10</f>
        <v>1000</v>
      </c>
      <c r="X197" s="12">
        <f>'Grid 1MW'!X197*Control!$C$10</f>
        <v>1000</v>
      </c>
      <c r="Y197" s="12">
        <f>'Grid 1MW'!Y197*Control!$C$10</f>
        <v>1000</v>
      </c>
      <c r="Z197" s="12">
        <f>'Grid 1MW'!Z197*Control!$C$10</f>
        <v>1000</v>
      </c>
      <c r="AB197" s="7">
        <f t="shared" si="3"/>
        <v>24000</v>
      </c>
    </row>
    <row r="198" spans="2:28" x14ac:dyDescent="0.2">
      <c r="B198" s="6">
        <v>44392</v>
      </c>
      <c r="C198" s="12">
        <f>'Grid 1MW'!C198*Control!$C$10</f>
        <v>1000</v>
      </c>
      <c r="D198" s="12">
        <f>'Grid 1MW'!D198*Control!$C$10</f>
        <v>1000</v>
      </c>
      <c r="E198" s="12">
        <f>'Grid 1MW'!E198*Control!$C$10</f>
        <v>1000</v>
      </c>
      <c r="F198" s="12">
        <f>'Grid 1MW'!F198*Control!$C$10</f>
        <v>1000</v>
      </c>
      <c r="G198" s="12">
        <f>'Grid 1MW'!G198*Control!$C$10</f>
        <v>1000</v>
      </c>
      <c r="H198" s="12">
        <f>'Grid 1MW'!H198*Control!$C$10</f>
        <v>1000</v>
      </c>
      <c r="I198" s="12">
        <f>'Grid 1MW'!I198*Control!$C$10</f>
        <v>1000</v>
      </c>
      <c r="J198" s="12">
        <f>'Grid 1MW'!J198*Control!$C$10</f>
        <v>1000</v>
      </c>
      <c r="K198" s="12">
        <f>'Grid 1MW'!K198*Control!$C$10</f>
        <v>1000</v>
      </c>
      <c r="L198" s="12">
        <f>'Grid 1MW'!L198*Control!$C$10</f>
        <v>1000</v>
      </c>
      <c r="M198" s="12">
        <f>'Grid 1MW'!M198*Control!$C$10</f>
        <v>1000</v>
      </c>
      <c r="N198" s="12">
        <f>'Grid 1MW'!N198*Control!$C$10</f>
        <v>1000</v>
      </c>
      <c r="O198" s="12">
        <f>'Grid 1MW'!O198*Control!$C$10</f>
        <v>1000</v>
      </c>
      <c r="P198" s="12">
        <f>'Grid 1MW'!P198*Control!$C$10</f>
        <v>1000</v>
      </c>
      <c r="Q198" s="12">
        <f>'Grid 1MW'!Q198*Control!$C$10</f>
        <v>1000</v>
      </c>
      <c r="R198" s="12">
        <f>'Grid 1MW'!R198*Control!$C$10</f>
        <v>1000</v>
      </c>
      <c r="S198" s="12">
        <f>'Grid 1MW'!S198*Control!$C$10</f>
        <v>1000</v>
      </c>
      <c r="T198" s="12">
        <f>'Grid 1MW'!T198*Control!$C$10</f>
        <v>1000</v>
      </c>
      <c r="U198" s="12">
        <f>'Grid 1MW'!U198*Control!$C$10</f>
        <v>1000</v>
      </c>
      <c r="V198" s="12">
        <f>'Grid 1MW'!V198*Control!$C$10</f>
        <v>1000</v>
      </c>
      <c r="W198" s="12">
        <f>'Grid 1MW'!W198*Control!$C$10</f>
        <v>1000</v>
      </c>
      <c r="X198" s="12">
        <f>'Grid 1MW'!X198*Control!$C$10</f>
        <v>1000</v>
      </c>
      <c r="Y198" s="12">
        <f>'Grid 1MW'!Y198*Control!$C$10</f>
        <v>1000</v>
      </c>
      <c r="Z198" s="12">
        <f>'Grid 1MW'!Z198*Control!$C$10</f>
        <v>1000</v>
      </c>
      <c r="AB198" s="7">
        <f t="shared" si="3"/>
        <v>24000</v>
      </c>
    </row>
    <row r="199" spans="2:28" x14ac:dyDescent="0.2">
      <c r="B199" s="6">
        <v>44393</v>
      </c>
      <c r="C199" s="12">
        <f>'Grid 1MW'!C199*Control!$C$10</f>
        <v>1000</v>
      </c>
      <c r="D199" s="12">
        <f>'Grid 1MW'!D199*Control!$C$10</f>
        <v>1000</v>
      </c>
      <c r="E199" s="12">
        <f>'Grid 1MW'!E199*Control!$C$10</f>
        <v>1000</v>
      </c>
      <c r="F199" s="12">
        <f>'Grid 1MW'!F199*Control!$C$10</f>
        <v>1000</v>
      </c>
      <c r="G199" s="12">
        <f>'Grid 1MW'!G199*Control!$C$10</f>
        <v>1000</v>
      </c>
      <c r="H199" s="12">
        <f>'Grid 1MW'!H199*Control!$C$10</f>
        <v>1000</v>
      </c>
      <c r="I199" s="12">
        <f>'Grid 1MW'!I199*Control!$C$10</f>
        <v>1000</v>
      </c>
      <c r="J199" s="12">
        <f>'Grid 1MW'!J199*Control!$C$10</f>
        <v>1000</v>
      </c>
      <c r="K199" s="12">
        <f>'Grid 1MW'!K199*Control!$C$10</f>
        <v>1000</v>
      </c>
      <c r="L199" s="12">
        <f>'Grid 1MW'!L199*Control!$C$10</f>
        <v>1000</v>
      </c>
      <c r="M199" s="12">
        <f>'Grid 1MW'!M199*Control!$C$10</f>
        <v>1000</v>
      </c>
      <c r="N199" s="12">
        <f>'Grid 1MW'!N199*Control!$C$10</f>
        <v>1000</v>
      </c>
      <c r="O199" s="12">
        <f>'Grid 1MW'!O199*Control!$C$10</f>
        <v>1000</v>
      </c>
      <c r="P199" s="12">
        <f>'Grid 1MW'!P199*Control!$C$10</f>
        <v>1000</v>
      </c>
      <c r="Q199" s="12">
        <f>'Grid 1MW'!Q199*Control!$C$10</f>
        <v>1000</v>
      </c>
      <c r="R199" s="12">
        <f>'Grid 1MW'!R199*Control!$C$10</f>
        <v>1000</v>
      </c>
      <c r="S199" s="12">
        <f>'Grid 1MW'!S199*Control!$C$10</f>
        <v>1000</v>
      </c>
      <c r="T199" s="12">
        <f>'Grid 1MW'!T199*Control!$C$10</f>
        <v>1000</v>
      </c>
      <c r="U199" s="12">
        <f>'Grid 1MW'!U199*Control!$C$10</f>
        <v>1000</v>
      </c>
      <c r="V199" s="12">
        <f>'Grid 1MW'!V199*Control!$C$10</f>
        <v>1000</v>
      </c>
      <c r="W199" s="12">
        <f>'Grid 1MW'!W199*Control!$C$10</f>
        <v>1000</v>
      </c>
      <c r="X199" s="12">
        <f>'Grid 1MW'!X199*Control!$C$10</f>
        <v>1000</v>
      </c>
      <c r="Y199" s="12">
        <f>'Grid 1MW'!Y199*Control!$C$10</f>
        <v>1000</v>
      </c>
      <c r="Z199" s="12">
        <f>'Grid 1MW'!Z199*Control!$C$10</f>
        <v>1000</v>
      </c>
      <c r="AB199" s="7">
        <f t="shared" si="3"/>
        <v>24000</v>
      </c>
    </row>
    <row r="200" spans="2:28" x14ac:dyDescent="0.2">
      <c r="B200" s="6">
        <v>44394</v>
      </c>
      <c r="C200" s="12">
        <f>'Grid 1MW'!C200*Control!$C$10</f>
        <v>1000</v>
      </c>
      <c r="D200" s="12">
        <f>'Grid 1MW'!D200*Control!$C$10</f>
        <v>1000</v>
      </c>
      <c r="E200" s="12">
        <f>'Grid 1MW'!E200*Control!$C$10</f>
        <v>1000</v>
      </c>
      <c r="F200" s="12">
        <f>'Grid 1MW'!F200*Control!$C$10</f>
        <v>1000</v>
      </c>
      <c r="G200" s="12">
        <f>'Grid 1MW'!G200*Control!$C$10</f>
        <v>1000</v>
      </c>
      <c r="H200" s="12">
        <f>'Grid 1MW'!H200*Control!$C$10</f>
        <v>1000</v>
      </c>
      <c r="I200" s="12">
        <f>'Grid 1MW'!I200*Control!$C$10</f>
        <v>1000</v>
      </c>
      <c r="J200" s="12">
        <f>'Grid 1MW'!J200*Control!$C$10</f>
        <v>1000</v>
      </c>
      <c r="K200" s="12">
        <f>'Grid 1MW'!K200*Control!$C$10</f>
        <v>1000</v>
      </c>
      <c r="L200" s="12">
        <f>'Grid 1MW'!L200*Control!$C$10</f>
        <v>1000</v>
      </c>
      <c r="M200" s="12">
        <f>'Grid 1MW'!M200*Control!$C$10</f>
        <v>1000</v>
      </c>
      <c r="N200" s="12">
        <f>'Grid 1MW'!N200*Control!$C$10</f>
        <v>1000</v>
      </c>
      <c r="O200" s="12">
        <f>'Grid 1MW'!O200*Control!$C$10</f>
        <v>1000</v>
      </c>
      <c r="P200" s="12">
        <f>'Grid 1MW'!P200*Control!$C$10</f>
        <v>1000</v>
      </c>
      <c r="Q200" s="12">
        <f>'Grid 1MW'!Q200*Control!$C$10</f>
        <v>1000</v>
      </c>
      <c r="R200" s="12">
        <f>'Grid 1MW'!R200*Control!$C$10</f>
        <v>1000</v>
      </c>
      <c r="S200" s="12">
        <f>'Grid 1MW'!S200*Control!$C$10</f>
        <v>1000</v>
      </c>
      <c r="T200" s="12">
        <f>'Grid 1MW'!T200*Control!$C$10</f>
        <v>1000</v>
      </c>
      <c r="U200" s="12">
        <f>'Grid 1MW'!U200*Control!$C$10</f>
        <v>1000</v>
      </c>
      <c r="V200" s="12">
        <f>'Grid 1MW'!V200*Control!$C$10</f>
        <v>1000</v>
      </c>
      <c r="W200" s="12">
        <f>'Grid 1MW'!W200*Control!$C$10</f>
        <v>1000</v>
      </c>
      <c r="X200" s="12">
        <f>'Grid 1MW'!X200*Control!$C$10</f>
        <v>1000</v>
      </c>
      <c r="Y200" s="12">
        <f>'Grid 1MW'!Y200*Control!$C$10</f>
        <v>1000</v>
      </c>
      <c r="Z200" s="12">
        <f>'Grid 1MW'!Z200*Control!$C$10</f>
        <v>1000</v>
      </c>
      <c r="AB200" s="7">
        <f t="shared" si="3"/>
        <v>24000</v>
      </c>
    </row>
    <row r="201" spans="2:28" x14ac:dyDescent="0.2">
      <c r="B201" s="6">
        <v>44395</v>
      </c>
      <c r="C201" s="12">
        <f>'Grid 1MW'!C201*Control!$C$10</f>
        <v>1000</v>
      </c>
      <c r="D201" s="12">
        <f>'Grid 1MW'!D201*Control!$C$10</f>
        <v>1000</v>
      </c>
      <c r="E201" s="12">
        <f>'Grid 1MW'!E201*Control!$C$10</f>
        <v>1000</v>
      </c>
      <c r="F201" s="12">
        <f>'Grid 1MW'!F201*Control!$C$10</f>
        <v>1000</v>
      </c>
      <c r="G201" s="12">
        <f>'Grid 1MW'!G201*Control!$C$10</f>
        <v>1000</v>
      </c>
      <c r="H201" s="12">
        <f>'Grid 1MW'!H201*Control!$C$10</f>
        <v>1000</v>
      </c>
      <c r="I201" s="12">
        <f>'Grid 1MW'!I201*Control!$C$10</f>
        <v>1000</v>
      </c>
      <c r="J201" s="12">
        <f>'Grid 1MW'!J201*Control!$C$10</f>
        <v>1000</v>
      </c>
      <c r="K201" s="12">
        <f>'Grid 1MW'!K201*Control!$C$10</f>
        <v>1000</v>
      </c>
      <c r="L201" s="12">
        <f>'Grid 1MW'!L201*Control!$C$10</f>
        <v>1000</v>
      </c>
      <c r="M201" s="12">
        <f>'Grid 1MW'!M201*Control!$C$10</f>
        <v>1000</v>
      </c>
      <c r="N201" s="12">
        <f>'Grid 1MW'!N201*Control!$C$10</f>
        <v>1000</v>
      </c>
      <c r="O201" s="12">
        <f>'Grid 1MW'!O201*Control!$C$10</f>
        <v>1000</v>
      </c>
      <c r="P201" s="12">
        <f>'Grid 1MW'!P201*Control!$C$10</f>
        <v>1000</v>
      </c>
      <c r="Q201" s="12">
        <f>'Grid 1MW'!Q201*Control!$C$10</f>
        <v>1000</v>
      </c>
      <c r="R201" s="12">
        <f>'Grid 1MW'!R201*Control!$C$10</f>
        <v>1000</v>
      </c>
      <c r="S201" s="12">
        <f>'Grid 1MW'!S201*Control!$C$10</f>
        <v>1000</v>
      </c>
      <c r="T201" s="12">
        <f>'Grid 1MW'!T201*Control!$C$10</f>
        <v>1000</v>
      </c>
      <c r="U201" s="12">
        <f>'Grid 1MW'!U201*Control!$C$10</f>
        <v>1000</v>
      </c>
      <c r="V201" s="12">
        <f>'Grid 1MW'!V201*Control!$C$10</f>
        <v>1000</v>
      </c>
      <c r="W201" s="12">
        <f>'Grid 1MW'!W201*Control!$C$10</f>
        <v>1000</v>
      </c>
      <c r="X201" s="12">
        <f>'Grid 1MW'!X201*Control!$C$10</f>
        <v>1000</v>
      </c>
      <c r="Y201" s="12">
        <f>'Grid 1MW'!Y201*Control!$C$10</f>
        <v>1000</v>
      </c>
      <c r="Z201" s="12">
        <f>'Grid 1MW'!Z201*Control!$C$10</f>
        <v>1000</v>
      </c>
      <c r="AB201" s="7">
        <f t="shared" si="3"/>
        <v>24000</v>
      </c>
    </row>
    <row r="202" spans="2:28" x14ac:dyDescent="0.2">
      <c r="B202" s="6">
        <v>44396</v>
      </c>
      <c r="C202" s="12">
        <f>'Grid 1MW'!C202*Control!$C$10</f>
        <v>1000</v>
      </c>
      <c r="D202" s="12">
        <f>'Grid 1MW'!D202*Control!$C$10</f>
        <v>1000</v>
      </c>
      <c r="E202" s="12">
        <f>'Grid 1MW'!E202*Control!$C$10</f>
        <v>1000</v>
      </c>
      <c r="F202" s="12">
        <f>'Grid 1MW'!F202*Control!$C$10</f>
        <v>1000</v>
      </c>
      <c r="G202" s="12">
        <f>'Grid 1MW'!G202*Control!$C$10</f>
        <v>1000</v>
      </c>
      <c r="H202" s="12">
        <f>'Grid 1MW'!H202*Control!$C$10</f>
        <v>1000</v>
      </c>
      <c r="I202" s="12">
        <f>'Grid 1MW'!I202*Control!$C$10</f>
        <v>1000</v>
      </c>
      <c r="J202" s="12">
        <f>'Grid 1MW'!J202*Control!$C$10</f>
        <v>1000</v>
      </c>
      <c r="K202" s="12">
        <f>'Grid 1MW'!K202*Control!$C$10</f>
        <v>1000</v>
      </c>
      <c r="L202" s="12">
        <f>'Grid 1MW'!L202*Control!$C$10</f>
        <v>1000</v>
      </c>
      <c r="M202" s="12">
        <f>'Grid 1MW'!M202*Control!$C$10</f>
        <v>1000</v>
      </c>
      <c r="N202" s="12">
        <f>'Grid 1MW'!N202*Control!$C$10</f>
        <v>1000</v>
      </c>
      <c r="O202" s="12">
        <f>'Grid 1MW'!O202*Control!$C$10</f>
        <v>1000</v>
      </c>
      <c r="P202" s="12">
        <f>'Grid 1MW'!P202*Control!$C$10</f>
        <v>1000</v>
      </c>
      <c r="Q202" s="12">
        <f>'Grid 1MW'!Q202*Control!$C$10</f>
        <v>1000</v>
      </c>
      <c r="R202" s="12">
        <f>'Grid 1MW'!R202*Control!$C$10</f>
        <v>1000</v>
      </c>
      <c r="S202" s="12">
        <f>'Grid 1MW'!S202*Control!$C$10</f>
        <v>1000</v>
      </c>
      <c r="T202" s="12">
        <f>'Grid 1MW'!T202*Control!$C$10</f>
        <v>1000</v>
      </c>
      <c r="U202" s="12">
        <f>'Grid 1MW'!U202*Control!$C$10</f>
        <v>1000</v>
      </c>
      <c r="V202" s="12">
        <f>'Grid 1MW'!V202*Control!$C$10</f>
        <v>1000</v>
      </c>
      <c r="W202" s="12">
        <f>'Grid 1MW'!W202*Control!$C$10</f>
        <v>1000</v>
      </c>
      <c r="X202" s="12">
        <f>'Grid 1MW'!X202*Control!$C$10</f>
        <v>1000</v>
      </c>
      <c r="Y202" s="12">
        <f>'Grid 1MW'!Y202*Control!$C$10</f>
        <v>1000</v>
      </c>
      <c r="Z202" s="12">
        <f>'Grid 1MW'!Z202*Control!$C$10</f>
        <v>1000</v>
      </c>
      <c r="AB202" s="7">
        <f t="shared" si="3"/>
        <v>24000</v>
      </c>
    </row>
    <row r="203" spans="2:28" x14ac:dyDescent="0.2">
      <c r="B203" s="6">
        <v>44397</v>
      </c>
      <c r="C203" s="12">
        <f>'Grid 1MW'!C203*Control!$C$10</f>
        <v>1000</v>
      </c>
      <c r="D203" s="12">
        <f>'Grid 1MW'!D203*Control!$C$10</f>
        <v>1000</v>
      </c>
      <c r="E203" s="12">
        <f>'Grid 1MW'!E203*Control!$C$10</f>
        <v>1000</v>
      </c>
      <c r="F203" s="12">
        <f>'Grid 1MW'!F203*Control!$C$10</f>
        <v>1000</v>
      </c>
      <c r="G203" s="12">
        <f>'Grid 1MW'!G203*Control!$C$10</f>
        <v>1000</v>
      </c>
      <c r="H203" s="12">
        <f>'Grid 1MW'!H203*Control!$C$10</f>
        <v>1000</v>
      </c>
      <c r="I203" s="12">
        <f>'Grid 1MW'!I203*Control!$C$10</f>
        <v>1000</v>
      </c>
      <c r="J203" s="12">
        <f>'Grid 1MW'!J203*Control!$C$10</f>
        <v>1000</v>
      </c>
      <c r="K203" s="12">
        <f>'Grid 1MW'!K203*Control!$C$10</f>
        <v>1000</v>
      </c>
      <c r="L203" s="12">
        <f>'Grid 1MW'!L203*Control!$C$10</f>
        <v>1000</v>
      </c>
      <c r="M203" s="12">
        <f>'Grid 1MW'!M203*Control!$C$10</f>
        <v>1000</v>
      </c>
      <c r="N203" s="12">
        <f>'Grid 1MW'!N203*Control!$C$10</f>
        <v>1000</v>
      </c>
      <c r="O203" s="12">
        <f>'Grid 1MW'!O203*Control!$C$10</f>
        <v>1000</v>
      </c>
      <c r="P203" s="12">
        <f>'Grid 1MW'!P203*Control!$C$10</f>
        <v>1000</v>
      </c>
      <c r="Q203" s="12">
        <f>'Grid 1MW'!Q203*Control!$C$10</f>
        <v>1000</v>
      </c>
      <c r="R203" s="12">
        <f>'Grid 1MW'!R203*Control!$C$10</f>
        <v>1000</v>
      </c>
      <c r="S203" s="12">
        <f>'Grid 1MW'!S203*Control!$C$10</f>
        <v>1000</v>
      </c>
      <c r="T203" s="12">
        <f>'Grid 1MW'!T203*Control!$C$10</f>
        <v>1000</v>
      </c>
      <c r="U203" s="12">
        <f>'Grid 1MW'!U203*Control!$C$10</f>
        <v>1000</v>
      </c>
      <c r="V203" s="12">
        <f>'Grid 1MW'!V203*Control!$C$10</f>
        <v>1000</v>
      </c>
      <c r="W203" s="12">
        <f>'Grid 1MW'!W203*Control!$C$10</f>
        <v>1000</v>
      </c>
      <c r="X203" s="12">
        <f>'Grid 1MW'!X203*Control!$C$10</f>
        <v>1000</v>
      </c>
      <c r="Y203" s="12">
        <f>'Grid 1MW'!Y203*Control!$C$10</f>
        <v>1000</v>
      </c>
      <c r="Z203" s="12">
        <f>'Grid 1MW'!Z203*Control!$C$10</f>
        <v>1000</v>
      </c>
      <c r="AB203" s="7">
        <f t="shared" si="3"/>
        <v>24000</v>
      </c>
    </row>
    <row r="204" spans="2:28" x14ac:dyDescent="0.2">
      <c r="B204" s="6">
        <v>44398</v>
      </c>
      <c r="C204" s="12">
        <f>'Grid 1MW'!C204*Control!$C$10</f>
        <v>1000</v>
      </c>
      <c r="D204" s="12">
        <f>'Grid 1MW'!D204*Control!$C$10</f>
        <v>1000</v>
      </c>
      <c r="E204" s="12">
        <f>'Grid 1MW'!E204*Control!$C$10</f>
        <v>1000</v>
      </c>
      <c r="F204" s="12">
        <f>'Grid 1MW'!F204*Control!$C$10</f>
        <v>1000</v>
      </c>
      <c r="G204" s="12">
        <f>'Grid 1MW'!G204*Control!$C$10</f>
        <v>1000</v>
      </c>
      <c r="H204" s="12">
        <f>'Grid 1MW'!H204*Control!$C$10</f>
        <v>1000</v>
      </c>
      <c r="I204" s="12">
        <f>'Grid 1MW'!I204*Control!$C$10</f>
        <v>1000</v>
      </c>
      <c r="J204" s="12">
        <f>'Grid 1MW'!J204*Control!$C$10</f>
        <v>1000</v>
      </c>
      <c r="K204" s="12">
        <f>'Grid 1MW'!K204*Control!$C$10</f>
        <v>1000</v>
      </c>
      <c r="L204" s="12">
        <f>'Grid 1MW'!L204*Control!$C$10</f>
        <v>1000</v>
      </c>
      <c r="M204" s="12">
        <f>'Grid 1MW'!M204*Control!$C$10</f>
        <v>1000</v>
      </c>
      <c r="N204" s="12">
        <f>'Grid 1MW'!N204*Control!$C$10</f>
        <v>1000</v>
      </c>
      <c r="O204" s="12">
        <f>'Grid 1MW'!O204*Control!$C$10</f>
        <v>1000</v>
      </c>
      <c r="P204" s="12">
        <f>'Grid 1MW'!P204*Control!$C$10</f>
        <v>1000</v>
      </c>
      <c r="Q204" s="12">
        <f>'Grid 1MW'!Q204*Control!$C$10</f>
        <v>1000</v>
      </c>
      <c r="R204" s="12">
        <f>'Grid 1MW'!R204*Control!$C$10</f>
        <v>1000</v>
      </c>
      <c r="S204" s="12">
        <f>'Grid 1MW'!S204*Control!$C$10</f>
        <v>1000</v>
      </c>
      <c r="T204" s="12">
        <f>'Grid 1MW'!T204*Control!$C$10</f>
        <v>1000</v>
      </c>
      <c r="U204" s="12">
        <f>'Grid 1MW'!U204*Control!$C$10</f>
        <v>1000</v>
      </c>
      <c r="V204" s="12">
        <f>'Grid 1MW'!V204*Control!$C$10</f>
        <v>1000</v>
      </c>
      <c r="W204" s="12">
        <f>'Grid 1MW'!W204*Control!$C$10</f>
        <v>1000</v>
      </c>
      <c r="X204" s="12">
        <f>'Grid 1MW'!X204*Control!$C$10</f>
        <v>1000</v>
      </c>
      <c r="Y204" s="12">
        <f>'Grid 1MW'!Y204*Control!$C$10</f>
        <v>1000</v>
      </c>
      <c r="Z204" s="12">
        <f>'Grid 1MW'!Z204*Control!$C$10</f>
        <v>1000</v>
      </c>
      <c r="AB204" s="7">
        <f t="shared" si="3"/>
        <v>24000</v>
      </c>
    </row>
    <row r="205" spans="2:28" x14ac:dyDescent="0.2">
      <c r="B205" s="6">
        <v>44399</v>
      </c>
      <c r="C205" s="12">
        <f>'Grid 1MW'!C205*Control!$C$10</f>
        <v>1000</v>
      </c>
      <c r="D205" s="12">
        <f>'Grid 1MW'!D205*Control!$C$10</f>
        <v>1000</v>
      </c>
      <c r="E205" s="12">
        <f>'Grid 1MW'!E205*Control!$C$10</f>
        <v>1000</v>
      </c>
      <c r="F205" s="12">
        <f>'Grid 1MW'!F205*Control!$C$10</f>
        <v>1000</v>
      </c>
      <c r="G205" s="12">
        <f>'Grid 1MW'!G205*Control!$C$10</f>
        <v>1000</v>
      </c>
      <c r="H205" s="12">
        <f>'Grid 1MW'!H205*Control!$C$10</f>
        <v>1000</v>
      </c>
      <c r="I205" s="12">
        <f>'Grid 1MW'!I205*Control!$C$10</f>
        <v>1000</v>
      </c>
      <c r="J205" s="12">
        <f>'Grid 1MW'!J205*Control!$C$10</f>
        <v>1000</v>
      </c>
      <c r="K205" s="12">
        <f>'Grid 1MW'!K205*Control!$C$10</f>
        <v>1000</v>
      </c>
      <c r="L205" s="12">
        <f>'Grid 1MW'!L205*Control!$C$10</f>
        <v>1000</v>
      </c>
      <c r="M205" s="12">
        <f>'Grid 1MW'!M205*Control!$C$10</f>
        <v>1000</v>
      </c>
      <c r="N205" s="12">
        <f>'Grid 1MW'!N205*Control!$C$10</f>
        <v>1000</v>
      </c>
      <c r="O205" s="12">
        <f>'Grid 1MW'!O205*Control!$C$10</f>
        <v>1000</v>
      </c>
      <c r="P205" s="12">
        <f>'Grid 1MW'!P205*Control!$C$10</f>
        <v>1000</v>
      </c>
      <c r="Q205" s="12">
        <f>'Grid 1MW'!Q205*Control!$C$10</f>
        <v>1000</v>
      </c>
      <c r="R205" s="12">
        <f>'Grid 1MW'!R205*Control!$C$10</f>
        <v>1000</v>
      </c>
      <c r="S205" s="12">
        <f>'Grid 1MW'!S205*Control!$C$10</f>
        <v>1000</v>
      </c>
      <c r="T205" s="12">
        <f>'Grid 1MW'!T205*Control!$C$10</f>
        <v>1000</v>
      </c>
      <c r="U205" s="12">
        <f>'Grid 1MW'!U205*Control!$C$10</f>
        <v>1000</v>
      </c>
      <c r="V205" s="12">
        <f>'Grid 1MW'!V205*Control!$C$10</f>
        <v>1000</v>
      </c>
      <c r="W205" s="12">
        <f>'Grid 1MW'!W205*Control!$C$10</f>
        <v>1000</v>
      </c>
      <c r="X205" s="12">
        <f>'Grid 1MW'!X205*Control!$C$10</f>
        <v>1000</v>
      </c>
      <c r="Y205" s="12">
        <f>'Grid 1MW'!Y205*Control!$C$10</f>
        <v>1000</v>
      </c>
      <c r="Z205" s="12">
        <f>'Grid 1MW'!Z205*Control!$C$10</f>
        <v>1000</v>
      </c>
      <c r="AB205" s="7">
        <f t="shared" si="3"/>
        <v>24000</v>
      </c>
    </row>
    <row r="206" spans="2:28" x14ac:dyDescent="0.2">
      <c r="B206" s="6">
        <v>44400</v>
      </c>
      <c r="C206" s="12">
        <f>'Grid 1MW'!C206*Control!$C$10</f>
        <v>1000</v>
      </c>
      <c r="D206" s="12">
        <f>'Grid 1MW'!D206*Control!$C$10</f>
        <v>1000</v>
      </c>
      <c r="E206" s="12">
        <f>'Grid 1MW'!E206*Control!$C$10</f>
        <v>1000</v>
      </c>
      <c r="F206" s="12">
        <f>'Grid 1MW'!F206*Control!$C$10</f>
        <v>1000</v>
      </c>
      <c r="G206" s="12">
        <f>'Grid 1MW'!G206*Control!$C$10</f>
        <v>1000</v>
      </c>
      <c r="H206" s="12">
        <f>'Grid 1MW'!H206*Control!$C$10</f>
        <v>1000</v>
      </c>
      <c r="I206" s="12">
        <f>'Grid 1MW'!I206*Control!$C$10</f>
        <v>1000</v>
      </c>
      <c r="J206" s="12">
        <f>'Grid 1MW'!J206*Control!$C$10</f>
        <v>1000</v>
      </c>
      <c r="K206" s="12">
        <f>'Grid 1MW'!K206*Control!$C$10</f>
        <v>1000</v>
      </c>
      <c r="L206" s="12">
        <f>'Grid 1MW'!L206*Control!$C$10</f>
        <v>1000</v>
      </c>
      <c r="M206" s="12">
        <f>'Grid 1MW'!M206*Control!$C$10</f>
        <v>1000</v>
      </c>
      <c r="N206" s="12">
        <f>'Grid 1MW'!N206*Control!$C$10</f>
        <v>1000</v>
      </c>
      <c r="O206" s="12">
        <f>'Grid 1MW'!O206*Control!$C$10</f>
        <v>1000</v>
      </c>
      <c r="P206" s="12">
        <f>'Grid 1MW'!P206*Control!$C$10</f>
        <v>1000</v>
      </c>
      <c r="Q206" s="12">
        <f>'Grid 1MW'!Q206*Control!$C$10</f>
        <v>1000</v>
      </c>
      <c r="R206" s="12">
        <f>'Grid 1MW'!R206*Control!$C$10</f>
        <v>1000</v>
      </c>
      <c r="S206" s="12">
        <f>'Grid 1MW'!S206*Control!$C$10</f>
        <v>1000</v>
      </c>
      <c r="T206" s="12">
        <f>'Grid 1MW'!T206*Control!$C$10</f>
        <v>1000</v>
      </c>
      <c r="U206" s="12">
        <f>'Grid 1MW'!U206*Control!$C$10</f>
        <v>1000</v>
      </c>
      <c r="V206" s="12">
        <f>'Grid 1MW'!V206*Control!$C$10</f>
        <v>1000</v>
      </c>
      <c r="W206" s="12">
        <f>'Grid 1MW'!W206*Control!$C$10</f>
        <v>1000</v>
      </c>
      <c r="X206" s="12">
        <f>'Grid 1MW'!X206*Control!$C$10</f>
        <v>1000</v>
      </c>
      <c r="Y206" s="12">
        <f>'Grid 1MW'!Y206*Control!$C$10</f>
        <v>1000</v>
      </c>
      <c r="Z206" s="12">
        <f>'Grid 1MW'!Z206*Control!$C$10</f>
        <v>1000</v>
      </c>
      <c r="AB206" s="7">
        <f t="shared" si="3"/>
        <v>24000</v>
      </c>
    </row>
    <row r="207" spans="2:28" x14ac:dyDescent="0.2">
      <c r="B207" s="6">
        <v>44401</v>
      </c>
      <c r="C207" s="12">
        <f>'Grid 1MW'!C207*Control!$C$10</f>
        <v>1000</v>
      </c>
      <c r="D207" s="12">
        <f>'Grid 1MW'!D207*Control!$C$10</f>
        <v>1000</v>
      </c>
      <c r="E207" s="12">
        <f>'Grid 1MW'!E207*Control!$C$10</f>
        <v>1000</v>
      </c>
      <c r="F207" s="12">
        <f>'Grid 1MW'!F207*Control!$C$10</f>
        <v>1000</v>
      </c>
      <c r="G207" s="12">
        <f>'Grid 1MW'!G207*Control!$C$10</f>
        <v>1000</v>
      </c>
      <c r="H207" s="12">
        <f>'Grid 1MW'!H207*Control!$C$10</f>
        <v>1000</v>
      </c>
      <c r="I207" s="12">
        <f>'Grid 1MW'!I207*Control!$C$10</f>
        <v>1000</v>
      </c>
      <c r="J207" s="12">
        <f>'Grid 1MW'!J207*Control!$C$10</f>
        <v>1000</v>
      </c>
      <c r="K207" s="12">
        <f>'Grid 1MW'!K207*Control!$C$10</f>
        <v>1000</v>
      </c>
      <c r="L207" s="12">
        <f>'Grid 1MW'!L207*Control!$C$10</f>
        <v>1000</v>
      </c>
      <c r="M207" s="12">
        <f>'Grid 1MW'!M207*Control!$C$10</f>
        <v>1000</v>
      </c>
      <c r="N207" s="12">
        <f>'Grid 1MW'!N207*Control!$C$10</f>
        <v>1000</v>
      </c>
      <c r="O207" s="12">
        <f>'Grid 1MW'!O207*Control!$C$10</f>
        <v>1000</v>
      </c>
      <c r="P207" s="12">
        <f>'Grid 1MW'!P207*Control!$C$10</f>
        <v>1000</v>
      </c>
      <c r="Q207" s="12">
        <f>'Grid 1MW'!Q207*Control!$C$10</f>
        <v>1000</v>
      </c>
      <c r="R207" s="12">
        <f>'Grid 1MW'!R207*Control!$C$10</f>
        <v>1000</v>
      </c>
      <c r="S207" s="12">
        <f>'Grid 1MW'!S207*Control!$C$10</f>
        <v>1000</v>
      </c>
      <c r="T207" s="12">
        <f>'Grid 1MW'!T207*Control!$C$10</f>
        <v>1000</v>
      </c>
      <c r="U207" s="12">
        <f>'Grid 1MW'!U207*Control!$C$10</f>
        <v>1000</v>
      </c>
      <c r="V207" s="12">
        <f>'Grid 1MW'!V207*Control!$C$10</f>
        <v>1000</v>
      </c>
      <c r="W207" s="12">
        <f>'Grid 1MW'!W207*Control!$C$10</f>
        <v>1000</v>
      </c>
      <c r="X207" s="12">
        <f>'Grid 1MW'!X207*Control!$C$10</f>
        <v>1000</v>
      </c>
      <c r="Y207" s="12">
        <f>'Grid 1MW'!Y207*Control!$C$10</f>
        <v>1000</v>
      </c>
      <c r="Z207" s="12">
        <f>'Grid 1MW'!Z207*Control!$C$10</f>
        <v>1000</v>
      </c>
      <c r="AB207" s="7">
        <f t="shared" si="3"/>
        <v>24000</v>
      </c>
    </row>
    <row r="208" spans="2:28" x14ac:dyDescent="0.2">
      <c r="B208" s="6">
        <v>44402</v>
      </c>
      <c r="C208" s="12">
        <f>'Grid 1MW'!C208*Control!$C$10</f>
        <v>1000</v>
      </c>
      <c r="D208" s="12">
        <f>'Grid 1MW'!D208*Control!$C$10</f>
        <v>1000</v>
      </c>
      <c r="E208" s="12">
        <f>'Grid 1MW'!E208*Control!$C$10</f>
        <v>1000</v>
      </c>
      <c r="F208" s="12">
        <f>'Grid 1MW'!F208*Control!$C$10</f>
        <v>1000</v>
      </c>
      <c r="G208" s="12">
        <f>'Grid 1MW'!G208*Control!$C$10</f>
        <v>1000</v>
      </c>
      <c r="H208" s="12">
        <f>'Grid 1MW'!H208*Control!$C$10</f>
        <v>1000</v>
      </c>
      <c r="I208" s="12">
        <f>'Grid 1MW'!I208*Control!$C$10</f>
        <v>1000</v>
      </c>
      <c r="J208" s="12">
        <f>'Grid 1MW'!J208*Control!$C$10</f>
        <v>1000</v>
      </c>
      <c r="K208" s="12">
        <f>'Grid 1MW'!K208*Control!$C$10</f>
        <v>1000</v>
      </c>
      <c r="L208" s="12">
        <f>'Grid 1MW'!L208*Control!$C$10</f>
        <v>1000</v>
      </c>
      <c r="M208" s="12">
        <f>'Grid 1MW'!M208*Control!$C$10</f>
        <v>1000</v>
      </c>
      <c r="N208" s="12">
        <f>'Grid 1MW'!N208*Control!$C$10</f>
        <v>1000</v>
      </c>
      <c r="O208" s="12">
        <f>'Grid 1MW'!O208*Control!$C$10</f>
        <v>1000</v>
      </c>
      <c r="P208" s="12">
        <f>'Grid 1MW'!P208*Control!$C$10</f>
        <v>1000</v>
      </c>
      <c r="Q208" s="12">
        <f>'Grid 1MW'!Q208*Control!$C$10</f>
        <v>1000</v>
      </c>
      <c r="R208" s="12">
        <f>'Grid 1MW'!R208*Control!$C$10</f>
        <v>1000</v>
      </c>
      <c r="S208" s="12">
        <f>'Grid 1MW'!S208*Control!$C$10</f>
        <v>1000</v>
      </c>
      <c r="T208" s="12">
        <f>'Grid 1MW'!T208*Control!$C$10</f>
        <v>1000</v>
      </c>
      <c r="U208" s="12">
        <f>'Grid 1MW'!U208*Control!$C$10</f>
        <v>1000</v>
      </c>
      <c r="V208" s="12">
        <f>'Grid 1MW'!V208*Control!$C$10</f>
        <v>1000</v>
      </c>
      <c r="W208" s="12">
        <f>'Grid 1MW'!W208*Control!$C$10</f>
        <v>1000</v>
      </c>
      <c r="X208" s="12">
        <f>'Grid 1MW'!X208*Control!$C$10</f>
        <v>1000</v>
      </c>
      <c r="Y208" s="12">
        <f>'Grid 1MW'!Y208*Control!$C$10</f>
        <v>1000</v>
      </c>
      <c r="Z208" s="12">
        <f>'Grid 1MW'!Z208*Control!$C$10</f>
        <v>1000</v>
      </c>
      <c r="AB208" s="7">
        <f t="shared" si="3"/>
        <v>24000</v>
      </c>
    </row>
    <row r="209" spans="2:28" x14ac:dyDescent="0.2">
      <c r="B209" s="6">
        <v>44403</v>
      </c>
      <c r="C209" s="12">
        <f>'Grid 1MW'!C209*Control!$C$10</f>
        <v>1000</v>
      </c>
      <c r="D209" s="12">
        <f>'Grid 1MW'!D209*Control!$C$10</f>
        <v>1000</v>
      </c>
      <c r="E209" s="12">
        <f>'Grid 1MW'!E209*Control!$C$10</f>
        <v>1000</v>
      </c>
      <c r="F209" s="12">
        <f>'Grid 1MW'!F209*Control!$C$10</f>
        <v>1000</v>
      </c>
      <c r="G209" s="12">
        <f>'Grid 1MW'!G209*Control!$C$10</f>
        <v>1000</v>
      </c>
      <c r="H209" s="12">
        <f>'Grid 1MW'!H209*Control!$C$10</f>
        <v>1000</v>
      </c>
      <c r="I209" s="12">
        <f>'Grid 1MW'!I209*Control!$C$10</f>
        <v>1000</v>
      </c>
      <c r="J209" s="12">
        <f>'Grid 1MW'!J209*Control!$C$10</f>
        <v>1000</v>
      </c>
      <c r="K209" s="12">
        <f>'Grid 1MW'!K209*Control!$C$10</f>
        <v>1000</v>
      </c>
      <c r="L209" s="12">
        <f>'Grid 1MW'!L209*Control!$C$10</f>
        <v>1000</v>
      </c>
      <c r="M209" s="12">
        <f>'Grid 1MW'!M209*Control!$C$10</f>
        <v>1000</v>
      </c>
      <c r="N209" s="12">
        <f>'Grid 1MW'!N209*Control!$C$10</f>
        <v>1000</v>
      </c>
      <c r="O209" s="12">
        <f>'Grid 1MW'!O209*Control!$C$10</f>
        <v>1000</v>
      </c>
      <c r="P209" s="12">
        <f>'Grid 1MW'!P209*Control!$C$10</f>
        <v>1000</v>
      </c>
      <c r="Q209" s="12">
        <f>'Grid 1MW'!Q209*Control!$C$10</f>
        <v>1000</v>
      </c>
      <c r="R209" s="12">
        <f>'Grid 1MW'!R209*Control!$C$10</f>
        <v>1000</v>
      </c>
      <c r="S209" s="12">
        <f>'Grid 1MW'!S209*Control!$C$10</f>
        <v>1000</v>
      </c>
      <c r="T209" s="12">
        <f>'Grid 1MW'!T209*Control!$C$10</f>
        <v>1000</v>
      </c>
      <c r="U209" s="12">
        <f>'Grid 1MW'!U209*Control!$C$10</f>
        <v>1000</v>
      </c>
      <c r="V209" s="12">
        <f>'Grid 1MW'!V209*Control!$C$10</f>
        <v>1000</v>
      </c>
      <c r="W209" s="12">
        <f>'Grid 1MW'!W209*Control!$C$10</f>
        <v>1000</v>
      </c>
      <c r="X209" s="12">
        <f>'Grid 1MW'!X209*Control!$C$10</f>
        <v>1000</v>
      </c>
      <c r="Y209" s="12">
        <f>'Grid 1MW'!Y209*Control!$C$10</f>
        <v>1000</v>
      </c>
      <c r="Z209" s="12">
        <f>'Grid 1MW'!Z209*Control!$C$10</f>
        <v>1000</v>
      </c>
      <c r="AB209" s="7">
        <f t="shared" si="3"/>
        <v>24000</v>
      </c>
    </row>
    <row r="210" spans="2:28" x14ac:dyDescent="0.2">
      <c r="B210" s="6">
        <v>44404</v>
      </c>
      <c r="C210" s="12">
        <f>'Grid 1MW'!C210*Control!$C$10</f>
        <v>1000</v>
      </c>
      <c r="D210" s="12">
        <f>'Grid 1MW'!D210*Control!$C$10</f>
        <v>1000</v>
      </c>
      <c r="E210" s="12">
        <f>'Grid 1MW'!E210*Control!$C$10</f>
        <v>1000</v>
      </c>
      <c r="F210" s="12">
        <f>'Grid 1MW'!F210*Control!$C$10</f>
        <v>1000</v>
      </c>
      <c r="G210" s="12">
        <f>'Grid 1MW'!G210*Control!$C$10</f>
        <v>1000</v>
      </c>
      <c r="H210" s="12">
        <f>'Grid 1MW'!H210*Control!$C$10</f>
        <v>1000</v>
      </c>
      <c r="I210" s="12">
        <f>'Grid 1MW'!I210*Control!$C$10</f>
        <v>1000</v>
      </c>
      <c r="J210" s="12">
        <f>'Grid 1MW'!J210*Control!$C$10</f>
        <v>1000</v>
      </c>
      <c r="K210" s="12">
        <f>'Grid 1MW'!K210*Control!$C$10</f>
        <v>1000</v>
      </c>
      <c r="L210" s="12">
        <f>'Grid 1MW'!L210*Control!$C$10</f>
        <v>1000</v>
      </c>
      <c r="M210" s="12">
        <f>'Grid 1MW'!M210*Control!$C$10</f>
        <v>1000</v>
      </c>
      <c r="N210" s="12">
        <f>'Grid 1MW'!N210*Control!$C$10</f>
        <v>1000</v>
      </c>
      <c r="O210" s="12">
        <f>'Grid 1MW'!O210*Control!$C$10</f>
        <v>1000</v>
      </c>
      <c r="P210" s="12">
        <f>'Grid 1MW'!P210*Control!$C$10</f>
        <v>1000</v>
      </c>
      <c r="Q210" s="12">
        <f>'Grid 1MW'!Q210*Control!$C$10</f>
        <v>1000</v>
      </c>
      <c r="R210" s="12">
        <f>'Grid 1MW'!R210*Control!$C$10</f>
        <v>1000</v>
      </c>
      <c r="S210" s="12">
        <f>'Grid 1MW'!S210*Control!$C$10</f>
        <v>1000</v>
      </c>
      <c r="T210" s="12">
        <f>'Grid 1MW'!T210*Control!$C$10</f>
        <v>1000</v>
      </c>
      <c r="U210" s="12">
        <f>'Grid 1MW'!U210*Control!$C$10</f>
        <v>1000</v>
      </c>
      <c r="V210" s="12">
        <f>'Grid 1MW'!V210*Control!$C$10</f>
        <v>1000</v>
      </c>
      <c r="W210" s="12">
        <f>'Grid 1MW'!W210*Control!$C$10</f>
        <v>1000</v>
      </c>
      <c r="X210" s="12">
        <f>'Grid 1MW'!X210*Control!$C$10</f>
        <v>1000</v>
      </c>
      <c r="Y210" s="12">
        <f>'Grid 1MW'!Y210*Control!$C$10</f>
        <v>1000</v>
      </c>
      <c r="Z210" s="12">
        <f>'Grid 1MW'!Z210*Control!$C$10</f>
        <v>1000</v>
      </c>
      <c r="AB210" s="7">
        <f t="shared" si="3"/>
        <v>24000</v>
      </c>
    </row>
    <row r="211" spans="2:28" x14ac:dyDescent="0.2">
      <c r="B211" s="6">
        <v>44405</v>
      </c>
      <c r="C211" s="12">
        <f>'Grid 1MW'!C211*Control!$C$10</f>
        <v>1000</v>
      </c>
      <c r="D211" s="12">
        <f>'Grid 1MW'!D211*Control!$C$10</f>
        <v>1000</v>
      </c>
      <c r="E211" s="12">
        <f>'Grid 1MW'!E211*Control!$C$10</f>
        <v>1000</v>
      </c>
      <c r="F211" s="12">
        <f>'Grid 1MW'!F211*Control!$C$10</f>
        <v>1000</v>
      </c>
      <c r="G211" s="12">
        <f>'Grid 1MW'!G211*Control!$C$10</f>
        <v>1000</v>
      </c>
      <c r="H211" s="12">
        <f>'Grid 1MW'!H211*Control!$C$10</f>
        <v>1000</v>
      </c>
      <c r="I211" s="12">
        <f>'Grid 1MW'!I211*Control!$C$10</f>
        <v>1000</v>
      </c>
      <c r="J211" s="12">
        <f>'Grid 1MW'!J211*Control!$C$10</f>
        <v>1000</v>
      </c>
      <c r="K211" s="12">
        <f>'Grid 1MW'!K211*Control!$C$10</f>
        <v>1000</v>
      </c>
      <c r="L211" s="12">
        <f>'Grid 1MW'!L211*Control!$C$10</f>
        <v>1000</v>
      </c>
      <c r="M211" s="12">
        <f>'Grid 1MW'!M211*Control!$C$10</f>
        <v>1000</v>
      </c>
      <c r="N211" s="12">
        <f>'Grid 1MW'!N211*Control!$C$10</f>
        <v>1000</v>
      </c>
      <c r="O211" s="12">
        <f>'Grid 1MW'!O211*Control!$C$10</f>
        <v>1000</v>
      </c>
      <c r="P211" s="12">
        <f>'Grid 1MW'!P211*Control!$C$10</f>
        <v>1000</v>
      </c>
      <c r="Q211" s="12">
        <f>'Grid 1MW'!Q211*Control!$C$10</f>
        <v>1000</v>
      </c>
      <c r="R211" s="12">
        <f>'Grid 1MW'!R211*Control!$C$10</f>
        <v>1000</v>
      </c>
      <c r="S211" s="12">
        <f>'Grid 1MW'!S211*Control!$C$10</f>
        <v>1000</v>
      </c>
      <c r="T211" s="12">
        <f>'Grid 1MW'!T211*Control!$C$10</f>
        <v>1000</v>
      </c>
      <c r="U211" s="12">
        <f>'Grid 1MW'!U211*Control!$C$10</f>
        <v>1000</v>
      </c>
      <c r="V211" s="12">
        <f>'Grid 1MW'!V211*Control!$C$10</f>
        <v>1000</v>
      </c>
      <c r="W211" s="12">
        <f>'Grid 1MW'!W211*Control!$C$10</f>
        <v>1000</v>
      </c>
      <c r="X211" s="12">
        <f>'Grid 1MW'!X211*Control!$C$10</f>
        <v>1000</v>
      </c>
      <c r="Y211" s="12">
        <f>'Grid 1MW'!Y211*Control!$C$10</f>
        <v>1000</v>
      </c>
      <c r="Z211" s="12">
        <f>'Grid 1MW'!Z211*Control!$C$10</f>
        <v>1000</v>
      </c>
      <c r="AB211" s="7">
        <f t="shared" si="3"/>
        <v>24000</v>
      </c>
    </row>
    <row r="212" spans="2:28" x14ac:dyDescent="0.2">
      <c r="B212" s="6">
        <v>44406</v>
      </c>
      <c r="C212" s="12">
        <f>'Grid 1MW'!C212*Control!$C$10</f>
        <v>1000</v>
      </c>
      <c r="D212" s="12">
        <f>'Grid 1MW'!D212*Control!$C$10</f>
        <v>1000</v>
      </c>
      <c r="E212" s="12">
        <f>'Grid 1MW'!E212*Control!$C$10</f>
        <v>1000</v>
      </c>
      <c r="F212" s="12">
        <f>'Grid 1MW'!F212*Control!$C$10</f>
        <v>1000</v>
      </c>
      <c r="G212" s="12">
        <f>'Grid 1MW'!G212*Control!$C$10</f>
        <v>1000</v>
      </c>
      <c r="H212" s="12">
        <f>'Grid 1MW'!H212*Control!$C$10</f>
        <v>1000</v>
      </c>
      <c r="I212" s="12">
        <f>'Grid 1MW'!I212*Control!$C$10</f>
        <v>1000</v>
      </c>
      <c r="J212" s="12">
        <f>'Grid 1MW'!J212*Control!$C$10</f>
        <v>1000</v>
      </c>
      <c r="K212" s="12">
        <f>'Grid 1MW'!K212*Control!$C$10</f>
        <v>1000</v>
      </c>
      <c r="L212" s="12">
        <f>'Grid 1MW'!L212*Control!$C$10</f>
        <v>1000</v>
      </c>
      <c r="M212" s="12">
        <f>'Grid 1MW'!M212*Control!$C$10</f>
        <v>1000</v>
      </c>
      <c r="N212" s="12">
        <f>'Grid 1MW'!N212*Control!$C$10</f>
        <v>1000</v>
      </c>
      <c r="O212" s="12">
        <f>'Grid 1MW'!O212*Control!$C$10</f>
        <v>1000</v>
      </c>
      <c r="P212" s="12">
        <f>'Grid 1MW'!P212*Control!$C$10</f>
        <v>1000</v>
      </c>
      <c r="Q212" s="12">
        <f>'Grid 1MW'!Q212*Control!$C$10</f>
        <v>1000</v>
      </c>
      <c r="R212" s="12">
        <f>'Grid 1MW'!R212*Control!$C$10</f>
        <v>1000</v>
      </c>
      <c r="S212" s="12">
        <f>'Grid 1MW'!S212*Control!$C$10</f>
        <v>1000</v>
      </c>
      <c r="T212" s="12">
        <f>'Grid 1MW'!T212*Control!$C$10</f>
        <v>1000</v>
      </c>
      <c r="U212" s="12">
        <f>'Grid 1MW'!U212*Control!$C$10</f>
        <v>1000</v>
      </c>
      <c r="V212" s="12">
        <f>'Grid 1MW'!V212*Control!$C$10</f>
        <v>1000</v>
      </c>
      <c r="W212" s="12">
        <f>'Grid 1MW'!W212*Control!$C$10</f>
        <v>1000</v>
      </c>
      <c r="X212" s="12">
        <f>'Grid 1MW'!X212*Control!$C$10</f>
        <v>1000</v>
      </c>
      <c r="Y212" s="12">
        <f>'Grid 1MW'!Y212*Control!$C$10</f>
        <v>1000</v>
      </c>
      <c r="Z212" s="12">
        <f>'Grid 1MW'!Z212*Control!$C$10</f>
        <v>1000</v>
      </c>
      <c r="AB212" s="7">
        <f t="shared" si="3"/>
        <v>24000</v>
      </c>
    </row>
    <row r="213" spans="2:28" x14ac:dyDescent="0.2">
      <c r="B213" s="6">
        <v>44407</v>
      </c>
      <c r="C213" s="12">
        <f>'Grid 1MW'!C213*Control!$C$10</f>
        <v>1000</v>
      </c>
      <c r="D213" s="12">
        <f>'Grid 1MW'!D213*Control!$C$10</f>
        <v>1000</v>
      </c>
      <c r="E213" s="12">
        <f>'Grid 1MW'!E213*Control!$C$10</f>
        <v>1000</v>
      </c>
      <c r="F213" s="12">
        <f>'Grid 1MW'!F213*Control!$C$10</f>
        <v>1000</v>
      </c>
      <c r="G213" s="12">
        <f>'Grid 1MW'!G213*Control!$C$10</f>
        <v>1000</v>
      </c>
      <c r="H213" s="12">
        <f>'Grid 1MW'!H213*Control!$C$10</f>
        <v>1000</v>
      </c>
      <c r="I213" s="12">
        <f>'Grid 1MW'!I213*Control!$C$10</f>
        <v>1000</v>
      </c>
      <c r="J213" s="12">
        <f>'Grid 1MW'!J213*Control!$C$10</f>
        <v>1000</v>
      </c>
      <c r="K213" s="12">
        <f>'Grid 1MW'!K213*Control!$C$10</f>
        <v>1000</v>
      </c>
      <c r="L213" s="12">
        <f>'Grid 1MW'!L213*Control!$C$10</f>
        <v>1000</v>
      </c>
      <c r="M213" s="12">
        <f>'Grid 1MW'!M213*Control!$C$10</f>
        <v>1000</v>
      </c>
      <c r="N213" s="12">
        <f>'Grid 1MW'!N213*Control!$C$10</f>
        <v>1000</v>
      </c>
      <c r="O213" s="12">
        <f>'Grid 1MW'!O213*Control!$C$10</f>
        <v>1000</v>
      </c>
      <c r="P213" s="12">
        <f>'Grid 1MW'!P213*Control!$C$10</f>
        <v>1000</v>
      </c>
      <c r="Q213" s="12">
        <f>'Grid 1MW'!Q213*Control!$C$10</f>
        <v>1000</v>
      </c>
      <c r="R213" s="12">
        <f>'Grid 1MW'!R213*Control!$C$10</f>
        <v>1000</v>
      </c>
      <c r="S213" s="12">
        <f>'Grid 1MW'!S213*Control!$C$10</f>
        <v>1000</v>
      </c>
      <c r="T213" s="12">
        <f>'Grid 1MW'!T213*Control!$C$10</f>
        <v>1000</v>
      </c>
      <c r="U213" s="12">
        <f>'Grid 1MW'!U213*Control!$C$10</f>
        <v>1000</v>
      </c>
      <c r="V213" s="12">
        <f>'Grid 1MW'!V213*Control!$C$10</f>
        <v>1000</v>
      </c>
      <c r="W213" s="12">
        <f>'Grid 1MW'!W213*Control!$C$10</f>
        <v>1000</v>
      </c>
      <c r="X213" s="12">
        <f>'Grid 1MW'!X213*Control!$C$10</f>
        <v>1000</v>
      </c>
      <c r="Y213" s="12">
        <f>'Grid 1MW'!Y213*Control!$C$10</f>
        <v>1000</v>
      </c>
      <c r="Z213" s="12">
        <f>'Grid 1MW'!Z213*Control!$C$10</f>
        <v>1000</v>
      </c>
      <c r="AB213" s="7">
        <f t="shared" si="3"/>
        <v>24000</v>
      </c>
    </row>
    <row r="214" spans="2:28" x14ac:dyDescent="0.2">
      <c r="B214" s="6">
        <v>44408</v>
      </c>
      <c r="C214" s="12">
        <f>'Grid 1MW'!C214*Control!$C$10</f>
        <v>1000</v>
      </c>
      <c r="D214" s="12">
        <f>'Grid 1MW'!D214*Control!$C$10</f>
        <v>1000</v>
      </c>
      <c r="E214" s="12">
        <f>'Grid 1MW'!E214*Control!$C$10</f>
        <v>1000</v>
      </c>
      <c r="F214" s="12">
        <f>'Grid 1MW'!F214*Control!$C$10</f>
        <v>1000</v>
      </c>
      <c r="G214" s="12">
        <f>'Grid 1MW'!G214*Control!$C$10</f>
        <v>1000</v>
      </c>
      <c r="H214" s="12">
        <f>'Grid 1MW'!H214*Control!$C$10</f>
        <v>1000</v>
      </c>
      <c r="I214" s="12">
        <f>'Grid 1MW'!I214*Control!$C$10</f>
        <v>1000</v>
      </c>
      <c r="J214" s="12">
        <f>'Grid 1MW'!J214*Control!$C$10</f>
        <v>1000</v>
      </c>
      <c r="K214" s="12">
        <f>'Grid 1MW'!K214*Control!$C$10</f>
        <v>1000</v>
      </c>
      <c r="L214" s="12">
        <f>'Grid 1MW'!L214*Control!$C$10</f>
        <v>1000</v>
      </c>
      <c r="M214" s="12">
        <f>'Grid 1MW'!M214*Control!$C$10</f>
        <v>1000</v>
      </c>
      <c r="N214" s="12">
        <f>'Grid 1MW'!N214*Control!$C$10</f>
        <v>1000</v>
      </c>
      <c r="O214" s="12">
        <f>'Grid 1MW'!O214*Control!$C$10</f>
        <v>1000</v>
      </c>
      <c r="P214" s="12">
        <f>'Grid 1MW'!P214*Control!$C$10</f>
        <v>1000</v>
      </c>
      <c r="Q214" s="12">
        <f>'Grid 1MW'!Q214*Control!$C$10</f>
        <v>1000</v>
      </c>
      <c r="R214" s="12">
        <f>'Grid 1MW'!R214*Control!$C$10</f>
        <v>1000</v>
      </c>
      <c r="S214" s="12">
        <f>'Grid 1MW'!S214*Control!$C$10</f>
        <v>1000</v>
      </c>
      <c r="T214" s="12">
        <f>'Grid 1MW'!T214*Control!$C$10</f>
        <v>1000</v>
      </c>
      <c r="U214" s="12">
        <f>'Grid 1MW'!U214*Control!$C$10</f>
        <v>1000</v>
      </c>
      <c r="V214" s="12">
        <f>'Grid 1MW'!V214*Control!$C$10</f>
        <v>1000</v>
      </c>
      <c r="W214" s="12">
        <f>'Grid 1MW'!W214*Control!$C$10</f>
        <v>1000</v>
      </c>
      <c r="X214" s="12">
        <f>'Grid 1MW'!X214*Control!$C$10</f>
        <v>1000</v>
      </c>
      <c r="Y214" s="12">
        <f>'Grid 1MW'!Y214*Control!$C$10</f>
        <v>1000</v>
      </c>
      <c r="Z214" s="12">
        <f>'Grid 1MW'!Z214*Control!$C$10</f>
        <v>1000</v>
      </c>
      <c r="AB214" s="7">
        <f t="shared" si="3"/>
        <v>24000</v>
      </c>
    </row>
    <row r="215" spans="2:28" x14ac:dyDescent="0.2">
      <c r="B215" s="6">
        <v>44409</v>
      </c>
      <c r="C215" s="12">
        <f>'Grid 1MW'!C215*Control!$C$10</f>
        <v>1000</v>
      </c>
      <c r="D215" s="12">
        <f>'Grid 1MW'!D215*Control!$C$10</f>
        <v>1000</v>
      </c>
      <c r="E215" s="12">
        <f>'Grid 1MW'!E215*Control!$C$10</f>
        <v>1000</v>
      </c>
      <c r="F215" s="12">
        <f>'Grid 1MW'!F215*Control!$C$10</f>
        <v>1000</v>
      </c>
      <c r="G215" s="12">
        <f>'Grid 1MW'!G215*Control!$C$10</f>
        <v>1000</v>
      </c>
      <c r="H215" s="12">
        <f>'Grid 1MW'!H215*Control!$C$10</f>
        <v>1000</v>
      </c>
      <c r="I215" s="12">
        <f>'Grid 1MW'!I215*Control!$C$10</f>
        <v>1000</v>
      </c>
      <c r="J215" s="12">
        <f>'Grid 1MW'!J215*Control!$C$10</f>
        <v>1000</v>
      </c>
      <c r="K215" s="12">
        <f>'Grid 1MW'!K215*Control!$C$10</f>
        <v>1000</v>
      </c>
      <c r="L215" s="12">
        <f>'Grid 1MW'!L215*Control!$C$10</f>
        <v>1000</v>
      </c>
      <c r="M215" s="12">
        <f>'Grid 1MW'!M215*Control!$C$10</f>
        <v>1000</v>
      </c>
      <c r="N215" s="12">
        <f>'Grid 1MW'!N215*Control!$C$10</f>
        <v>1000</v>
      </c>
      <c r="O215" s="12">
        <f>'Grid 1MW'!O215*Control!$C$10</f>
        <v>1000</v>
      </c>
      <c r="P215" s="12">
        <f>'Grid 1MW'!P215*Control!$C$10</f>
        <v>1000</v>
      </c>
      <c r="Q215" s="12">
        <f>'Grid 1MW'!Q215*Control!$C$10</f>
        <v>1000</v>
      </c>
      <c r="R215" s="12">
        <f>'Grid 1MW'!R215*Control!$C$10</f>
        <v>1000</v>
      </c>
      <c r="S215" s="12">
        <f>'Grid 1MW'!S215*Control!$C$10</f>
        <v>1000</v>
      </c>
      <c r="T215" s="12">
        <f>'Grid 1MW'!T215*Control!$C$10</f>
        <v>1000</v>
      </c>
      <c r="U215" s="12">
        <f>'Grid 1MW'!U215*Control!$C$10</f>
        <v>1000</v>
      </c>
      <c r="V215" s="12">
        <f>'Grid 1MW'!V215*Control!$C$10</f>
        <v>1000</v>
      </c>
      <c r="W215" s="12">
        <f>'Grid 1MW'!W215*Control!$C$10</f>
        <v>1000</v>
      </c>
      <c r="X215" s="12">
        <f>'Grid 1MW'!X215*Control!$C$10</f>
        <v>1000</v>
      </c>
      <c r="Y215" s="12">
        <f>'Grid 1MW'!Y215*Control!$C$10</f>
        <v>1000</v>
      </c>
      <c r="Z215" s="12">
        <f>'Grid 1MW'!Z215*Control!$C$10</f>
        <v>1000</v>
      </c>
      <c r="AB215" s="7">
        <f t="shared" si="3"/>
        <v>24000</v>
      </c>
    </row>
    <row r="216" spans="2:28" x14ac:dyDescent="0.2">
      <c r="B216" s="6">
        <v>44410</v>
      </c>
      <c r="C216" s="12">
        <f>'Grid 1MW'!C216*Control!$C$10</f>
        <v>1000</v>
      </c>
      <c r="D216" s="12">
        <f>'Grid 1MW'!D216*Control!$C$10</f>
        <v>1000</v>
      </c>
      <c r="E216" s="12">
        <f>'Grid 1MW'!E216*Control!$C$10</f>
        <v>1000</v>
      </c>
      <c r="F216" s="12">
        <f>'Grid 1MW'!F216*Control!$C$10</f>
        <v>1000</v>
      </c>
      <c r="G216" s="12">
        <f>'Grid 1MW'!G216*Control!$C$10</f>
        <v>1000</v>
      </c>
      <c r="H216" s="12">
        <f>'Grid 1MW'!H216*Control!$C$10</f>
        <v>1000</v>
      </c>
      <c r="I216" s="12">
        <f>'Grid 1MW'!I216*Control!$C$10</f>
        <v>1000</v>
      </c>
      <c r="J216" s="12">
        <f>'Grid 1MW'!J216*Control!$C$10</f>
        <v>1000</v>
      </c>
      <c r="K216" s="12">
        <f>'Grid 1MW'!K216*Control!$C$10</f>
        <v>1000</v>
      </c>
      <c r="L216" s="12">
        <f>'Grid 1MW'!L216*Control!$C$10</f>
        <v>1000</v>
      </c>
      <c r="M216" s="12">
        <f>'Grid 1MW'!M216*Control!$C$10</f>
        <v>1000</v>
      </c>
      <c r="N216" s="12">
        <f>'Grid 1MW'!N216*Control!$C$10</f>
        <v>1000</v>
      </c>
      <c r="O216" s="12">
        <f>'Grid 1MW'!O216*Control!$C$10</f>
        <v>1000</v>
      </c>
      <c r="P216" s="12">
        <f>'Grid 1MW'!P216*Control!$C$10</f>
        <v>1000</v>
      </c>
      <c r="Q216" s="12">
        <f>'Grid 1MW'!Q216*Control!$C$10</f>
        <v>1000</v>
      </c>
      <c r="R216" s="12">
        <f>'Grid 1MW'!R216*Control!$C$10</f>
        <v>1000</v>
      </c>
      <c r="S216" s="12">
        <f>'Grid 1MW'!S216*Control!$C$10</f>
        <v>1000</v>
      </c>
      <c r="T216" s="12">
        <f>'Grid 1MW'!T216*Control!$C$10</f>
        <v>1000</v>
      </c>
      <c r="U216" s="12">
        <f>'Grid 1MW'!U216*Control!$C$10</f>
        <v>1000</v>
      </c>
      <c r="V216" s="12">
        <f>'Grid 1MW'!V216*Control!$C$10</f>
        <v>1000</v>
      </c>
      <c r="W216" s="12">
        <f>'Grid 1MW'!W216*Control!$C$10</f>
        <v>1000</v>
      </c>
      <c r="X216" s="12">
        <f>'Grid 1MW'!X216*Control!$C$10</f>
        <v>1000</v>
      </c>
      <c r="Y216" s="12">
        <f>'Grid 1MW'!Y216*Control!$C$10</f>
        <v>1000</v>
      </c>
      <c r="Z216" s="12">
        <f>'Grid 1MW'!Z216*Control!$C$10</f>
        <v>1000</v>
      </c>
      <c r="AB216" s="7">
        <f t="shared" si="3"/>
        <v>24000</v>
      </c>
    </row>
    <row r="217" spans="2:28" x14ac:dyDescent="0.2">
      <c r="B217" s="6">
        <v>44411</v>
      </c>
      <c r="C217" s="12">
        <f>'Grid 1MW'!C217*Control!$C$10</f>
        <v>1000</v>
      </c>
      <c r="D217" s="12">
        <f>'Grid 1MW'!D217*Control!$C$10</f>
        <v>1000</v>
      </c>
      <c r="E217" s="12">
        <f>'Grid 1MW'!E217*Control!$C$10</f>
        <v>1000</v>
      </c>
      <c r="F217" s="12">
        <f>'Grid 1MW'!F217*Control!$C$10</f>
        <v>1000</v>
      </c>
      <c r="G217" s="12">
        <f>'Grid 1MW'!G217*Control!$C$10</f>
        <v>1000</v>
      </c>
      <c r="H217" s="12">
        <f>'Grid 1MW'!H217*Control!$C$10</f>
        <v>1000</v>
      </c>
      <c r="I217" s="12">
        <f>'Grid 1MW'!I217*Control!$C$10</f>
        <v>1000</v>
      </c>
      <c r="J217" s="12">
        <f>'Grid 1MW'!J217*Control!$C$10</f>
        <v>1000</v>
      </c>
      <c r="K217" s="12">
        <f>'Grid 1MW'!K217*Control!$C$10</f>
        <v>1000</v>
      </c>
      <c r="L217" s="12">
        <f>'Grid 1MW'!L217*Control!$C$10</f>
        <v>1000</v>
      </c>
      <c r="M217" s="12">
        <f>'Grid 1MW'!M217*Control!$C$10</f>
        <v>1000</v>
      </c>
      <c r="N217" s="12">
        <f>'Grid 1MW'!N217*Control!$C$10</f>
        <v>1000</v>
      </c>
      <c r="O217" s="12">
        <f>'Grid 1MW'!O217*Control!$C$10</f>
        <v>1000</v>
      </c>
      <c r="P217" s="12">
        <f>'Grid 1MW'!P217*Control!$C$10</f>
        <v>1000</v>
      </c>
      <c r="Q217" s="12">
        <f>'Grid 1MW'!Q217*Control!$C$10</f>
        <v>1000</v>
      </c>
      <c r="R217" s="12">
        <f>'Grid 1MW'!R217*Control!$C$10</f>
        <v>1000</v>
      </c>
      <c r="S217" s="12">
        <f>'Grid 1MW'!S217*Control!$C$10</f>
        <v>1000</v>
      </c>
      <c r="T217" s="12">
        <f>'Grid 1MW'!T217*Control!$C$10</f>
        <v>1000</v>
      </c>
      <c r="U217" s="12">
        <f>'Grid 1MW'!U217*Control!$C$10</f>
        <v>1000</v>
      </c>
      <c r="V217" s="12">
        <f>'Grid 1MW'!V217*Control!$C$10</f>
        <v>1000</v>
      </c>
      <c r="W217" s="12">
        <f>'Grid 1MW'!W217*Control!$C$10</f>
        <v>1000</v>
      </c>
      <c r="X217" s="12">
        <f>'Grid 1MW'!X217*Control!$C$10</f>
        <v>1000</v>
      </c>
      <c r="Y217" s="12">
        <f>'Grid 1MW'!Y217*Control!$C$10</f>
        <v>1000</v>
      </c>
      <c r="Z217" s="12">
        <f>'Grid 1MW'!Z217*Control!$C$10</f>
        <v>1000</v>
      </c>
      <c r="AB217" s="7">
        <f t="shared" si="3"/>
        <v>24000</v>
      </c>
    </row>
    <row r="218" spans="2:28" x14ac:dyDescent="0.2">
      <c r="B218" s="6">
        <v>44412</v>
      </c>
      <c r="C218" s="12">
        <f>'Grid 1MW'!C218*Control!$C$10</f>
        <v>1000</v>
      </c>
      <c r="D218" s="12">
        <f>'Grid 1MW'!D218*Control!$C$10</f>
        <v>1000</v>
      </c>
      <c r="E218" s="12">
        <f>'Grid 1MW'!E218*Control!$C$10</f>
        <v>1000</v>
      </c>
      <c r="F218" s="12">
        <f>'Grid 1MW'!F218*Control!$C$10</f>
        <v>1000</v>
      </c>
      <c r="G218" s="12">
        <f>'Grid 1MW'!G218*Control!$C$10</f>
        <v>1000</v>
      </c>
      <c r="H218" s="12">
        <f>'Grid 1MW'!H218*Control!$C$10</f>
        <v>1000</v>
      </c>
      <c r="I218" s="12">
        <f>'Grid 1MW'!I218*Control!$C$10</f>
        <v>1000</v>
      </c>
      <c r="J218" s="12">
        <f>'Grid 1MW'!J218*Control!$C$10</f>
        <v>1000</v>
      </c>
      <c r="K218" s="12">
        <f>'Grid 1MW'!K218*Control!$C$10</f>
        <v>1000</v>
      </c>
      <c r="L218" s="12">
        <f>'Grid 1MW'!L218*Control!$C$10</f>
        <v>1000</v>
      </c>
      <c r="M218" s="12">
        <f>'Grid 1MW'!M218*Control!$C$10</f>
        <v>1000</v>
      </c>
      <c r="N218" s="12">
        <f>'Grid 1MW'!N218*Control!$C$10</f>
        <v>1000</v>
      </c>
      <c r="O218" s="12">
        <f>'Grid 1MW'!O218*Control!$C$10</f>
        <v>1000</v>
      </c>
      <c r="P218" s="12">
        <f>'Grid 1MW'!P218*Control!$C$10</f>
        <v>1000</v>
      </c>
      <c r="Q218" s="12">
        <f>'Grid 1MW'!Q218*Control!$C$10</f>
        <v>1000</v>
      </c>
      <c r="R218" s="12">
        <f>'Grid 1MW'!R218*Control!$C$10</f>
        <v>1000</v>
      </c>
      <c r="S218" s="12">
        <f>'Grid 1MW'!S218*Control!$C$10</f>
        <v>1000</v>
      </c>
      <c r="T218" s="12">
        <f>'Grid 1MW'!T218*Control!$C$10</f>
        <v>1000</v>
      </c>
      <c r="U218" s="12">
        <f>'Grid 1MW'!U218*Control!$C$10</f>
        <v>1000</v>
      </c>
      <c r="V218" s="12">
        <f>'Grid 1MW'!V218*Control!$C$10</f>
        <v>1000</v>
      </c>
      <c r="W218" s="12">
        <f>'Grid 1MW'!W218*Control!$C$10</f>
        <v>1000</v>
      </c>
      <c r="X218" s="12">
        <f>'Grid 1MW'!X218*Control!$C$10</f>
        <v>1000</v>
      </c>
      <c r="Y218" s="12">
        <f>'Grid 1MW'!Y218*Control!$C$10</f>
        <v>1000</v>
      </c>
      <c r="Z218" s="12">
        <f>'Grid 1MW'!Z218*Control!$C$10</f>
        <v>1000</v>
      </c>
      <c r="AB218" s="7">
        <f t="shared" si="3"/>
        <v>24000</v>
      </c>
    </row>
    <row r="219" spans="2:28" x14ac:dyDescent="0.2">
      <c r="B219" s="6">
        <v>44413</v>
      </c>
      <c r="C219" s="12">
        <f>'Grid 1MW'!C219*Control!$C$10</f>
        <v>1000</v>
      </c>
      <c r="D219" s="12">
        <f>'Grid 1MW'!D219*Control!$C$10</f>
        <v>1000</v>
      </c>
      <c r="E219" s="12">
        <f>'Grid 1MW'!E219*Control!$C$10</f>
        <v>1000</v>
      </c>
      <c r="F219" s="12">
        <f>'Grid 1MW'!F219*Control!$C$10</f>
        <v>1000</v>
      </c>
      <c r="G219" s="12">
        <f>'Grid 1MW'!G219*Control!$C$10</f>
        <v>1000</v>
      </c>
      <c r="H219" s="12">
        <f>'Grid 1MW'!H219*Control!$C$10</f>
        <v>1000</v>
      </c>
      <c r="I219" s="12">
        <f>'Grid 1MW'!I219*Control!$C$10</f>
        <v>1000</v>
      </c>
      <c r="J219" s="12">
        <f>'Grid 1MW'!J219*Control!$C$10</f>
        <v>1000</v>
      </c>
      <c r="K219" s="12">
        <f>'Grid 1MW'!K219*Control!$C$10</f>
        <v>1000</v>
      </c>
      <c r="L219" s="12">
        <f>'Grid 1MW'!L219*Control!$C$10</f>
        <v>1000</v>
      </c>
      <c r="M219" s="12">
        <f>'Grid 1MW'!M219*Control!$C$10</f>
        <v>1000</v>
      </c>
      <c r="N219" s="12">
        <f>'Grid 1MW'!N219*Control!$C$10</f>
        <v>1000</v>
      </c>
      <c r="O219" s="12">
        <f>'Grid 1MW'!O219*Control!$C$10</f>
        <v>1000</v>
      </c>
      <c r="P219" s="12">
        <f>'Grid 1MW'!P219*Control!$C$10</f>
        <v>1000</v>
      </c>
      <c r="Q219" s="12">
        <f>'Grid 1MW'!Q219*Control!$C$10</f>
        <v>1000</v>
      </c>
      <c r="R219" s="12">
        <f>'Grid 1MW'!R219*Control!$C$10</f>
        <v>1000</v>
      </c>
      <c r="S219" s="12">
        <f>'Grid 1MW'!S219*Control!$C$10</f>
        <v>1000</v>
      </c>
      <c r="T219" s="12">
        <f>'Grid 1MW'!T219*Control!$C$10</f>
        <v>1000</v>
      </c>
      <c r="U219" s="12">
        <f>'Grid 1MW'!U219*Control!$C$10</f>
        <v>1000</v>
      </c>
      <c r="V219" s="12">
        <f>'Grid 1MW'!V219*Control!$C$10</f>
        <v>1000</v>
      </c>
      <c r="W219" s="12">
        <f>'Grid 1MW'!W219*Control!$C$10</f>
        <v>1000</v>
      </c>
      <c r="X219" s="12">
        <f>'Grid 1MW'!X219*Control!$C$10</f>
        <v>1000</v>
      </c>
      <c r="Y219" s="12">
        <f>'Grid 1MW'!Y219*Control!$C$10</f>
        <v>1000</v>
      </c>
      <c r="Z219" s="12">
        <f>'Grid 1MW'!Z219*Control!$C$10</f>
        <v>1000</v>
      </c>
      <c r="AB219" s="7">
        <f t="shared" si="3"/>
        <v>24000</v>
      </c>
    </row>
    <row r="220" spans="2:28" x14ac:dyDescent="0.2">
      <c r="B220" s="6">
        <v>44414</v>
      </c>
      <c r="C220" s="12">
        <f>'Grid 1MW'!C220*Control!$C$10</f>
        <v>1000</v>
      </c>
      <c r="D220" s="12">
        <f>'Grid 1MW'!D220*Control!$C$10</f>
        <v>1000</v>
      </c>
      <c r="E220" s="12">
        <f>'Grid 1MW'!E220*Control!$C$10</f>
        <v>1000</v>
      </c>
      <c r="F220" s="12">
        <f>'Grid 1MW'!F220*Control!$C$10</f>
        <v>1000</v>
      </c>
      <c r="G220" s="12">
        <f>'Grid 1MW'!G220*Control!$C$10</f>
        <v>1000</v>
      </c>
      <c r="H220" s="12">
        <f>'Grid 1MW'!H220*Control!$C$10</f>
        <v>1000</v>
      </c>
      <c r="I220" s="12">
        <f>'Grid 1MW'!I220*Control!$C$10</f>
        <v>1000</v>
      </c>
      <c r="J220" s="12">
        <f>'Grid 1MW'!J220*Control!$C$10</f>
        <v>1000</v>
      </c>
      <c r="K220" s="12">
        <f>'Grid 1MW'!K220*Control!$C$10</f>
        <v>1000</v>
      </c>
      <c r="L220" s="12">
        <f>'Grid 1MW'!L220*Control!$C$10</f>
        <v>1000</v>
      </c>
      <c r="M220" s="12">
        <f>'Grid 1MW'!M220*Control!$C$10</f>
        <v>1000</v>
      </c>
      <c r="N220" s="12">
        <f>'Grid 1MW'!N220*Control!$C$10</f>
        <v>1000</v>
      </c>
      <c r="O220" s="12">
        <f>'Grid 1MW'!O220*Control!$C$10</f>
        <v>1000</v>
      </c>
      <c r="P220" s="12">
        <f>'Grid 1MW'!P220*Control!$C$10</f>
        <v>1000</v>
      </c>
      <c r="Q220" s="12">
        <f>'Grid 1MW'!Q220*Control!$C$10</f>
        <v>1000</v>
      </c>
      <c r="R220" s="12">
        <f>'Grid 1MW'!R220*Control!$C$10</f>
        <v>1000</v>
      </c>
      <c r="S220" s="12">
        <f>'Grid 1MW'!S220*Control!$C$10</f>
        <v>1000</v>
      </c>
      <c r="T220" s="12">
        <f>'Grid 1MW'!T220*Control!$C$10</f>
        <v>1000</v>
      </c>
      <c r="U220" s="12">
        <f>'Grid 1MW'!U220*Control!$C$10</f>
        <v>1000</v>
      </c>
      <c r="V220" s="12">
        <f>'Grid 1MW'!V220*Control!$C$10</f>
        <v>1000</v>
      </c>
      <c r="W220" s="12">
        <f>'Grid 1MW'!W220*Control!$C$10</f>
        <v>1000</v>
      </c>
      <c r="X220" s="12">
        <f>'Grid 1MW'!X220*Control!$C$10</f>
        <v>1000</v>
      </c>
      <c r="Y220" s="12">
        <f>'Grid 1MW'!Y220*Control!$C$10</f>
        <v>1000</v>
      </c>
      <c r="Z220" s="12">
        <f>'Grid 1MW'!Z220*Control!$C$10</f>
        <v>1000</v>
      </c>
      <c r="AB220" s="7">
        <f t="shared" si="3"/>
        <v>24000</v>
      </c>
    </row>
    <row r="221" spans="2:28" x14ac:dyDescent="0.2">
      <c r="B221" s="6">
        <v>44415</v>
      </c>
      <c r="C221" s="12">
        <f>'Grid 1MW'!C221*Control!$C$10</f>
        <v>1000</v>
      </c>
      <c r="D221" s="12">
        <f>'Grid 1MW'!D221*Control!$C$10</f>
        <v>1000</v>
      </c>
      <c r="E221" s="12">
        <f>'Grid 1MW'!E221*Control!$C$10</f>
        <v>1000</v>
      </c>
      <c r="F221" s="12">
        <f>'Grid 1MW'!F221*Control!$C$10</f>
        <v>1000</v>
      </c>
      <c r="G221" s="12">
        <f>'Grid 1MW'!G221*Control!$C$10</f>
        <v>1000</v>
      </c>
      <c r="H221" s="12">
        <f>'Grid 1MW'!H221*Control!$C$10</f>
        <v>1000</v>
      </c>
      <c r="I221" s="12">
        <f>'Grid 1MW'!I221*Control!$C$10</f>
        <v>1000</v>
      </c>
      <c r="J221" s="12">
        <f>'Grid 1MW'!J221*Control!$C$10</f>
        <v>1000</v>
      </c>
      <c r="K221" s="12">
        <f>'Grid 1MW'!K221*Control!$C$10</f>
        <v>1000</v>
      </c>
      <c r="L221" s="12">
        <f>'Grid 1MW'!L221*Control!$C$10</f>
        <v>1000</v>
      </c>
      <c r="M221" s="12">
        <f>'Grid 1MW'!M221*Control!$C$10</f>
        <v>1000</v>
      </c>
      <c r="N221" s="12">
        <f>'Grid 1MW'!N221*Control!$C$10</f>
        <v>1000</v>
      </c>
      <c r="O221" s="12">
        <f>'Grid 1MW'!O221*Control!$C$10</f>
        <v>1000</v>
      </c>
      <c r="P221" s="12">
        <f>'Grid 1MW'!P221*Control!$C$10</f>
        <v>1000</v>
      </c>
      <c r="Q221" s="12">
        <f>'Grid 1MW'!Q221*Control!$C$10</f>
        <v>1000</v>
      </c>
      <c r="R221" s="12">
        <f>'Grid 1MW'!R221*Control!$C$10</f>
        <v>1000</v>
      </c>
      <c r="S221" s="12">
        <f>'Grid 1MW'!S221*Control!$C$10</f>
        <v>1000</v>
      </c>
      <c r="T221" s="12">
        <f>'Grid 1MW'!T221*Control!$C$10</f>
        <v>1000</v>
      </c>
      <c r="U221" s="12">
        <f>'Grid 1MW'!U221*Control!$C$10</f>
        <v>1000</v>
      </c>
      <c r="V221" s="12">
        <f>'Grid 1MW'!V221*Control!$C$10</f>
        <v>1000</v>
      </c>
      <c r="W221" s="12">
        <f>'Grid 1MW'!W221*Control!$C$10</f>
        <v>1000</v>
      </c>
      <c r="X221" s="12">
        <f>'Grid 1MW'!X221*Control!$C$10</f>
        <v>1000</v>
      </c>
      <c r="Y221" s="12">
        <f>'Grid 1MW'!Y221*Control!$C$10</f>
        <v>1000</v>
      </c>
      <c r="Z221" s="12">
        <f>'Grid 1MW'!Z221*Control!$C$10</f>
        <v>1000</v>
      </c>
      <c r="AB221" s="7">
        <f t="shared" si="3"/>
        <v>24000</v>
      </c>
    </row>
    <row r="222" spans="2:28" x14ac:dyDescent="0.2">
      <c r="B222" s="6">
        <v>44416</v>
      </c>
      <c r="C222" s="12">
        <f>'Grid 1MW'!C222*Control!$C$10</f>
        <v>1000</v>
      </c>
      <c r="D222" s="12">
        <f>'Grid 1MW'!D222*Control!$C$10</f>
        <v>1000</v>
      </c>
      <c r="E222" s="12">
        <f>'Grid 1MW'!E222*Control!$C$10</f>
        <v>1000</v>
      </c>
      <c r="F222" s="12">
        <f>'Grid 1MW'!F222*Control!$C$10</f>
        <v>1000</v>
      </c>
      <c r="G222" s="12">
        <f>'Grid 1MW'!G222*Control!$C$10</f>
        <v>1000</v>
      </c>
      <c r="H222" s="12">
        <f>'Grid 1MW'!H222*Control!$C$10</f>
        <v>1000</v>
      </c>
      <c r="I222" s="12">
        <f>'Grid 1MW'!I222*Control!$C$10</f>
        <v>1000</v>
      </c>
      <c r="J222" s="12">
        <f>'Grid 1MW'!J222*Control!$C$10</f>
        <v>1000</v>
      </c>
      <c r="K222" s="12">
        <f>'Grid 1MW'!K222*Control!$C$10</f>
        <v>1000</v>
      </c>
      <c r="L222" s="12">
        <f>'Grid 1MW'!L222*Control!$C$10</f>
        <v>1000</v>
      </c>
      <c r="M222" s="12">
        <f>'Grid 1MW'!M222*Control!$C$10</f>
        <v>1000</v>
      </c>
      <c r="N222" s="12">
        <f>'Grid 1MW'!N222*Control!$C$10</f>
        <v>1000</v>
      </c>
      <c r="O222" s="12">
        <f>'Grid 1MW'!O222*Control!$C$10</f>
        <v>1000</v>
      </c>
      <c r="P222" s="12">
        <f>'Grid 1MW'!P222*Control!$C$10</f>
        <v>1000</v>
      </c>
      <c r="Q222" s="12">
        <f>'Grid 1MW'!Q222*Control!$C$10</f>
        <v>1000</v>
      </c>
      <c r="R222" s="12">
        <f>'Grid 1MW'!R222*Control!$C$10</f>
        <v>1000</v>
      </c>
      <c r="S222" s="12">
        <f>'Grid 1MW'!S222*Control!$C$10</f>
        <v>1000</v>
      </c>
      <c r="T222" s="12">
        <f>'Grid 1MW'!T222*Control!$C$10</f>
        <v>1000</v>
      </c>
      <c r="U222" s="12">
        <f>'Grid 1MW'!U222*Control!$C$10</f>
        <v>1000</v>
      </c>
      <c r="V222" s="12">
        <f>'Grid 1MW'!V222*Control!$C$10</f>
        <v>1000</v>
      </c>
      <c r="W222" s="12">
        <f>'Grid 1MW'!W222*Control!$C$10</f>
        <v>1000</v>
      </c>
      <c r="X222" s="12">
        <f>'Grid 1MW'!X222*Control!$C$10</f>
        <v>1000</v>
      </c>
      <c r="Y222" s="12">
        <f>'Grid 1MW'!Y222*Control!$C$10</f>
        <v>1000</v>
      </c>
      <c r="Z222" s="12">
        <f>'Grid 1MW'!Z222*Control!$C$10</f>
        <v>1000</v>
      </c>
      <c r="AB222" s="7">
        <f t="shared" si="3"/>
        <v>24000</v>
      </c>
    </row>
    <row r="223" spans="2:28" x14ac:dyDescent="0.2">
      <c r="B223" s="6">
        <v>44417</v>
      </c>
      <c r="C223" s="12">
        <f>'Grid 1MW'!C223*Control!$C$10</f>
        <v>1000</v>
      </c>
      <c r="D223" s="12">
        <f>'Grid 1MW'!D223*Control!$C$10</f>
        <v>1000</v>
      </c>
      <c r="E223" s="12">
        <f>'Grid 1MW'!E223*Control!$C$10</f>
        <v>1000</v>
      </c>
      <c r="F223" s="12">
        <f>'Grid 1MW'!F223*Control!$C$10</f>
        <v>1000</v>
      </c>
      <c r="G223" s="12">
        <f>'Grid 1MW'!G223*Control!$C$10</f>
        <v>1000</v>
      </c>
      <c r="H223" s="12">
        <f>'Grid 1MW'!H223*Control!$C$10</f>
        <v>1000</v>
      </c>
      <c r="I223" s="12">
        <f>'Grid 1MW'!I223*Control!$C$10</f>
        <v>1000</v>
      </c>
      <c r="J223" s="12">
        <f>'Grid 1MW'!J223*Control!$C$10</f>
        <v>1000</v>
      </c>
      <c r="K223" s="12">
        <f>'Grid 1MW'!K223*Control!$C$10</f>
        <v>1000</v>
      </c>
      <c r="L223" s="12">
        <f>'Grid 1MW'!L223*Control!$C$10</f>
        <v>1000</v>
      </c>
      <c r="M223" s="12">
        <f>'Grid 1MW'!M223*Control!$C$10</f>
        <v>1000</v>
      </c>
      <c r="N223" s="12">
        <f>'Grid 1MW'!N223*Control!$C$10</f>
        <v>1000</v>
      </c>
      <c r="O223" s="12">
        <f>'Grid 1MW'!O223*Control!$C$10</f>
        <v>1000</v>
      </c>
      <c r="P223" s="12">
        <f>'Grid 1MW'!P223*Control!$C$10</f>
        <v>1000</v>
      </c>
      <c r="Q223" s="12">
        <f>'Grid 1MW'!Q223*Control!$C$10</f>
        <v>1000</v>
      </c>
      <c r="R223" s="12">
        <f>'Grid 1MW'!R223*Control!$C$10</f>
        <v>1000</v>
      </c>
      <c r="S223" s="12">
        <f>'Grid 1MW'!S223*Control!$C$10</f>
        <v>1000</v>
      </c>
      <c r="T223" s="12">
        <f>'Grid 1MW'!T223*Control!$C$10</f>
        <v>1000</v>
      </c>
      <c r="U223" s="12">
        <f>'Grid 1MW'!U223*Control!$C$10</f>
        <v>1000</v>
      </c>
      <c r="V223" s="12">
        <f>'Grid 1MW'!V223*Control!$C$10</f>
        <v>1000</v>
      </c>
      <c r="W223" s="12">
        <f>'Grid 1MW'!W223*Control!$C$10</f>
        <v>1000</v>
      </c>
      <c r="X223" s="12">
        <f>'Grid 1MW'!X223*Control!$C$10</f>
        <v>1000</v>
      </c>
      <c r="Y223" s="12">
        <f>'Grid 1MW'!Y223*Control!$C$10</f>
        <v>1000</v>
      </c>
      <c r="Z223" s="12">
        <f>'Grid 1MW'!Z223*Control!$C$10</f>
        <v>1000</v>
      </c>
      <c r="AB223" s="7">
        <f t="shared" si="3"/>
        <v>24000</v>
      </c>
    </row>
    <row r="224" spans="2:28" x14ac:dyDescent="0.2">
      <c r="B224" s="6">
        <v>44418</v>
      </c>
      <c r="C224" s="12">
        <f>'Grid 1MW'!C224*Control!$C$10</f>
        <v>1000</v>
      </c>
      <c r="D224" s="12">
        <f>'Grid 1MW'!D224*Control!$C$10</f>
        <v>1000</v>
      </c>
      <c r="E224" s="12">
        <f>'Grid 1MW'!E224*Control!$C$10</f>
        <v>1000</v>
      </c>
      <c r="F224" s="12">
        <f>'Grid 1MW'!F224*Control!$C$10</f>
        <v>1000</v>
      </c>
      <c r="G224" s="12">
        <f>'Grid 1MW'!G224*Control!$C$10</f>
        <v>1000</v>
      </c>
      <c r="H224" s="12">
        <f>'Grid 1MW'!H224*Control!$C$10</f>
        <v>1000</v>
      </c>
      <c r="I224" s="12">
        <f>'Grid 1MW'!I224*Control!$C$10</f>
        <v>1000</v>
      </c>
      <c r="J224" s="12">
        <f>'Grid 1MW'!J224*Control!$C$10</f>
        <v>1000</v>
      </c>
      <c r="K224" s="12">
        <f>'Grid 1MW'!K224*Control!$C$10</f>
        <v>1000</v>
      </c>
      <c r="L224" s="12">
        <f>'Grid 1MW'!L224*Control!$C$10</f>
        <v>1000</v>
      </c>
      <c r="M224" s="12">
        <f>'Grid 1MW'!M224*Control!$C$10</f>
        <v>1000</v>
      </c>
      <c r="N224" s="12">
        <f>'Grid 1MW'!N224*Control!$C$10</f>
        <v>1000</v>
      </c>
      <c r="O224" s="12">
        <f>'Grid 1MW'!O224*Control!$C$10</f>
        <v>1000</v>
      </c>
      <c r="P224" s="12">
        <f>'Grid 1MW'!P224*Control!$C$10</f>
        <v>1000</v>
      </c>
      <c r="Q224" s="12">
        <f>'Grid 1MW'!Q224*Control!$C$10</f>
        <v>1000</v>
      </c>
      <c r="R224" s="12">
        <f>'Grid 1MW'!R224*Control!$C$10</f>
        <v>1000</v>
      </c>
      <c r="S224" s="12">
        <f>'Grid 1MW'!S224*Control!$C$10</f>
        <v>1000</v>
      </c>
      <c r="T224" s="12">
        <f>'Grid 1MW'!T224*Control!$C$10</f>
        <v>1000</v>
      </c>
      <c r="U224" s="12">
        <f>'Grid 1MW'!U224*Control!$C$10</f>
        <v>1000</v>
      </c>
      <c r="V224" s="12">
        <f>'Grid 1MW'!V224*Control!$C$10</f>
        <v>1000</v>
      </c>
      <c r="W224" s="12">
        <f>'Grid 1MW'!W224*Control!$C$10</f>
        <v>1000</v>
      </c>
      <c r="X224" s="12">
        <f>'Grid 1MW'!X224*Control!$C$10</f>
        <v>1000</v>
      </c>
      <c r="Y224" s="12">
        <f>'Grid 1MW'!Y224*Control!$C$10</f>
        <v>1000</v>
      </c>
      <c r="Z224" s="12">
        <f>'Grid 1MW'!Z224*Control!$C$10</f>
        <v>1000</v>
      </c>
      <c r="AB224" s="7">
        <f t="shared" si="3"/>
        <v>24000</v>
      </c>
    </row>
    <row r="225" spans="2:28" x14ac:dyDescent="0.2">
      <c r="B225" s="6">
        <v>44419</v>
      </c>
      <c r="C225" s="12">
        <f>'Grid 1MW'!C225*Control!$C$10</f>
        <v>1000</v>
      </c>
      <c r="D225" s="12">
        <f>'Grid 1MW'!D225*Control!$C$10</f>
        <v>1000</v>
      </c>
      <c r="E225" s="12">
        <f>'Grid 1MW'!E225*Control!$C$10</f>
        <v>1000</v>
      </c>
      <c r="F225" s="12">
        <f>'Grid 1MW'!F225*Control!$C$10</f>
        <v>1000</v>
      </c>
      <c r="G225" s="12">
        <f>'Grid 1MW'!G225*Control!$C$10</f>
        <v>1000</v>
      </c>
      <c r="H225" s="12">
        <f>'Grid 1MW'!H225*Control!$C$10</f>
        <v>1000</v>
      </c>
      <c r="I225" s="12">
        <f>'Grid 1MW'!I225*Control!$C$10</f>
        <v>1000</v>
      </c>
      <c r="J225" s="12">
        <f>'Grid 1MW'!J225*Control!$C$10</f>
        <v>1000</v>
      </c>
      <c r="K225" s="12">
        <f>'Grid 1MW'!K225*Control!$C$10</f>
        <v>1000</v>
      </c>
      <c r="L225" s="12">
        <f>'Grid 1MW'!L225*Control!$C$10</f>
        <v>1000</v>
      </c>
      <c r="M225" s="12">
        <f>'Grid 1MW'!M225*Control!$C$10</f>
        <v>1000</v>
      </c>
      <c r="N225" s="12">
        <f>'Grid 1MW'!N225*Control!$C$10</f>
        <v>1000</v>
      </c>
      <c r="O225" s="12">
        <f>'Grid 1MW'!O225*Control!$C$10</f>
        <v>1000</v>
      </c>
      <c r="P225" s="12">
        <f>'Grid 1MW'!P225*Control!$C$10</f>
        <v>1000</v>
      </c>
      <c r="Q225" s="12">
        <f>'Grid 1MW'!Q225*Control!$C$10</f>
        <v>1000</v>
      </c>
      <c r="R225" s="12">
        <f>'Grid 1MW'!R225*Control!$C$10</f>
        <v>1000</v>
      </c>
      <c r="S225" s="12">
        <f>'Grid 1MW'!S225*Control!$C$10</f>
        <v>1000</v>
      </c>
      <c r="T225" s="12">
        <f>'Grid 1MW'!T225*Control!$C$10</f>
        <v>1000</v>
      </c>
      <c r="U225" s="12">
        <f>'Grid 1MW'!U225*Control!$C$10</f>
        <v>1000</v>
      </c>
      <c r="V225" s="12">
        <f>'Grid 1MW'!V225*Control!$C$10</f>
        <v>1000</v>
      </c>
      <c r="W225" s="12">
        <f>'Grid 1MW'!W225*Control!$C$10</f>
        <v>1000</v>
      </c>
      <c r="X225" s="12">
        <f>'Grid 1MW'!X225*Control!$C$10</f>
        <v>1000</v>
      </c>
      <c r="Y225" s="12">
        <f>'Grid 1MW'!Y225*Control!$C$10</f>
        <v>1000</v>
      </c>
      <c r="Z225" s="12">
        <f>'Grid 1MW'!Z225*Control!$C$10</f>
        <v>1000</v>
      </c>
      <c r="AB225" s="7">
        <f t="shared" si="3"/>
        <v>24000</v>
      </c>
    </row>
    <row r="226" spans="2:28" x14ac:dyDescent="0.2">
      <c r="B226" s="6">
        <v>44420</v>
      </c>
      <c r="C226" s="12">
        <f>'Grid 1MW'!C226*Control!$C$10</f>
        <v>1000</v>
      </c>
      <c r="D226" s="12">
        <f>'Grid 1MW'!D226*Control!$C$10</f>
        <v>1000</v>
      </c>
      <c r="E226" s="12">
        <f>'Grid 1MW'!E226*Control!$C$10</f>
        <v>1000</v>
      </c>
      <c r="F226" s="12">
        <f>'Grid 1MW'!F226*Control!$C$10</f>
        <v>1000</v>
      </c>
      <c r="G226" s="12">
        <f>'Grid 1MW'!G226*Control!$C$10</f>
        <v>1000</v>
      </c>
      <c r="H226" s="12">
        <f>'Grid 1MW'!H226*Control!$C$10</f>
        <v>1000</v>
      </c>
      <c r="I226" s="12">
        <f>'Grid 1MW'!I226*Control!$C$10</f>
        <v>1000</v>
      </c>
      <c r="J226" s="12">
        <f>'Grid 1MW'!J226*Control!$C$10</f>
        <v>1000</v>
      </c>
      <c r="K226" s="12">
        <f>'Grid 1MW'!K226*Control!$C$10</f>
        <v>1000</v>
      </c>
      <c r="L226" s="12">
        <f>'Grid 1MW'!L226*Control!$C$10</f>
        <v>1000</v>
      </c>
      <c r="M226" s="12">
        <f>'Grid 1MW'!M226*Control!$C$10</f>
        <v>1000</v>
      </c>
      <c r="N226" s="12">
        <f>'Grid 1MW'!N226*Control!$C$10</f>
        <v>1000</v>
      </c>
      <c r="O226" s="12">
        <f>'Grid 1MW'!O226*Control!$C$10</f>
        <v>1000</v>
      </c>
      <c r="P226" s="12">
        <f>'Grid 1MW'!P226*Control!$C$10</f>
        <v>1000</v>
      </c>
      <c r="Q226" s="12">
        <f>'Grid 1MW'!Q226*Control!$C$10</f>
        <v>1000</v>
      </c>
      <c r="R226" s="12">
        <f>'Grid 1MW'!R226*Control!$C$10</f>
        <v>1000</v>
      </c>
      <c r="S226" s="12">
        <f>'Grid 1MW'!S226*Control!$C$10</f>
        <v>1000</v>
      </c>
      <c r="T226" s="12">
        <f>'Grid 1MW'!T226*Control!$C$10</f>
        <v>1000</v>
      </c>
      <c r="U226" s="12">
        <f>'Grid 1MW'!U226*Control!$C$10</f>
        <v>1000</v>
      </c>
      <c r="V226" s="12">
        <f>'Grid 1MW'!V226*Control!$C$10</f>
        <v>1000</v>
      </c>
      <c r="W226" s="12">
        <f>'Grid 1MW'!W226*Control!$C$10</f>
        <v>1000</v>
      </c>
      <c r="X226" s="12">
        <f>'Grid 1MW'!X226*Control!$C$10</f>
        <v>1000</v>
      </c>
      <c r="Y226" s="12">
        <f>'Grid 1MW'!Y226*Control!$C$10</f>
        <v>1000</v>
      </c>
      <c r="Z226" s="12">
        <f>'Grid 1MW'!Z226*Control!$C$10</f>
        <v>1000</v>
      </c>
      <c r="AB226" s="7">
        <f t="shared" si="3"/>
        <v>24000</v>
      </c>
    </row>
    <row r="227" spans="2:28" x14ac:dyDescent="0.2">
      <c r="B227" s="6">
        <v>44421</v>
      </c>
      <c r="C227" s="12">
        <f>'Grid 1MW'!C227*Control!$C$10</f>
        <v>1000</v>
      </c>
      <c r="D227" s="12">
        <f>'Grid 1MW'!D227*Control!$C$10</f>
        <v>1000</v>
      </c>
      <c r="E227" s="12">
        <f>'Grid 1MW'!E227*Control!$C$10</f>
        <v>1000</v>
      </c>
      <c r="F227" s="12">
        <f>'Grid 1MW'!F227*Control!$C$10</f>
        <v>1000</v>
      </c>
      <c r="G227" s="12">
        <f>'Grid 1MW'!G227*Control!$C$10</f>
        <v>1000</v>
      </c>
      <c r="H227" s="12">
        <f>'Grid 1MW'!H227*Control!$C$10</f>
        <v>1000</v>
      </c>
      <c r="I227" s="12">
        <f>'Grid 1MW'!I227*Control!$C$10</f>
        <v>1000</v>
      </c>
      <c r="J227" s="12">
        <f>'Grid 1MW'!J227*Control!$C$10</f>
        <v>1000</v>
      </c>
      <c r="K227" s="12">
        <f>'Grid 1MW'!K227*Control!$C$10</f>
        <v>1000</v>
      </c>
      <c r="L227" s="12">
        <f>'Grid 1MW'!L227*Control!$C$10</f>
        <v>1000</v>
      </c>
      <c r="M227" s="12">
        <f>'Grid 1MW'!M227*Control!$C$10</f>
        <v>1000</v>
      </c>
      <c r="N227" s="12">
        <f>'Grid 1MW'!N227*Control!$C$10</f>
        <v>1000</v>
      </c>
      <c r="O227" s="12">
        <f>'Grid 1MW'!O227*Control!$C$10</f>
        <v>1000</v>
      </c>
      <c r="P227" s="12">
        <f>'Grid 1MW'!P227*Control!$C$10</f>
        <v>1000</v>
      </c>
      <c r="Q227" s="12">
        <f>'Grid 1MW'!Q227*Control!$C$10</f>
        <v>1000</v>
      </c>
      <c r="R227" s="12">
        <f>'Grid 1MW'!R227*Control!$C$10</f>
        <v>1000</v>
      </c>
      <c r="S227" s="12">
        <f>'Grid 1MW'!S227*Control!$C$10</f>
        <v>1000</v>
      </c>
      <c r="T227" s="12">
        <f>'Grid 1MW'!T227*Control!$C$10</f>
        <v>1000</v>
      </c>
      <c r="U227" s="12">
        <f>'Grid 1MW'!U227*Control!$C$10</f>
        <v>1000</v>
      </c>
      <c r="V227" s="12">
        <f>'Grid 1MW'!V227*Control!$C$10</f>
        <v>1000</v>
      </c>
      <c r="W227" s="12">
        <f>'Grid 1MW'!W227*Control!$C$10</f>
        <v>1000</v>
      </c>
      <c r="X227" s="12">
        <f>'Grid 1MW'!X227*Control!$C$10</f>
        <v>1000</v>
      </c>
      <c r="Y227" s="12">
        <f>'Grid 1MW'!Y227*Control!$C$10</f>
        <v>1000</v>
      </c>
      <c r="Z227" s="12">
        <f>'Grid 1MW'!Z227*Control!$C$10</f>
        <v>1000</v>
      </c>
      <c r="AB227" s="7">
        <f t="shared" si="3"/>
        <v>24000</v>
      </c>
    </row>
    <row r="228" spans="2:28" x14ac:dyDescent="0.2">
      <c r="B228" s="6">
        <v>44422</v>
      </c>
      <c r="C228" s="12">
        <f>'Grid 1MW'!C228*Control!$C$10</f>
        <v>1000</v>
      </c>
      <c r="D228" s="12">
        <f>'Grid 1MW'!D228*Control!$C$10</f>
        <v>1000</v>
      </c>
      <c r="E228" s="12">
        <f>'Grid 1MW'!E228*Control!$C$10</f>
        <v>1000</v>
      </c>
      <c r="F228" s="12">
        <f>'Grid 1MW'!F228*Control!$C$10</f>
        <v>1000</v>
      </c>
      <c r="G228" s="12">
        <f>'Grid 1MW'!G228*Control!$C$10</f>
        <v>1000</v>
      </c>
      <c r="H228" s="12">
        <f>'Grid 1MW'!H228*Control!$C$10</f>
        <v>1000</v>
      </c>
      <c r="I228" s="12">
        <f>'Grid 1MW'!I228*Control!$C$10</f>
        <v>1000</v>
      </c>
      <c r="J228" s="12">
        <f>'Grid 1MW'!J228*Control!$C$10</f>
        <v>1000</v>
      </c>
      <c r="K228" s="12">
        <f>'Grid 1MW'!K228*Control!$C$10</f>
        <v>1000</v>
      </c>
      <c r="L228" s="12">
        <f>'Grid 1MW'!L228*Control!$C$10</f>
        <v>1000</v>
      </c>
      <c r="M228" s="12">
        <f>'Grid 1MW'!M228*Control!$C$10</f>
        <v>1000</v>
      </c>
      <c r="N228" s="12">
        <f>'Grid 1MW'!N228*Control!$C$10</f>
        <v>1000</v>
      </c>
      <c r="O228" s="12">
        <f>'Grid 1MW'!O228*Control!$C$10</f>
        <v>1000</v>
      </c>
      <c r="P228" s="12">
        <f>'Grid 1MW'!P228*Control!$C$10</f>
        <v>1000</v>
      </c>
      <c r="Q228" s="12">
        <f>'Grid 1MW'!Q228*Control!$C$10</f>
        <v>1000</v>
      </c>
      <c r="R228" s="12">
        <f>'Grid 1MW'!R228*Control!$C$10</f>
        <v>1000</v>
      </c>
      <c r="S228" s="12">
        <f>'Grid 1MW'!S228*Control!$C$10</f>
        <v>1000</v>
      </c>
      <c r="T228" s="12">
        <f>'Grid 1MW'!T228*Control!$C$10</f>
        <v>1000</v>
      </c>
      <c r="U228" s="12">
        <f>'Grid 1MW'!U228*Control!$C$10</f>
        <v>1000</v>
      </c>
      <c r="V228" s="12">
        <f>'Grid 1MW'!V228*Control!$C$10</f>
        <v>1000</v>
      </c>
      <c r="W228" s="12">
        <f>'Grid 1MW'!W228*Control!$C$10</f>
        <v>1000</v>
      </c>
      <c r="X228" s="12">
        <f>'Grid 1MW'!X228*Control!$C$10</f>
        <v>1000</v>
      </c>
      <c r="Y228" s="12">
        <f>'Grid 1MW'!Y228*Control!$C$10</f>
        <v>1000</v>
      </c>
      <c r="Z228" s="12">
        <f>'Grid 1MW'!Z228*Control!$C$10</f>
        <v>1000</v>
      </c>
      <c r="AB228" s="7">
        <f t="shared" si="3"/>
        <v>24000</v>
      </c>
    </row>
    <row r="229" spans="2:28" x14ac:dyDescent="0.2">
      <c r="B229" s="6">
        <v>44423</v>
      </c>
      <c r="C229" s="12">
        <f>'Grid 1MW'!C229*Control!$C$10</f>
        <v>1000</v>
      </c>
      <c r="D229" s="12">
        <f>'Grid 1MW'!D229*Control!$C$10</f>
        <v>1000</v>
      </c>
      <c r="E229" s="12">
        <f>'Grid 1MW'!E229*Control!$C$10</f>
        <v>1000</v>
      </c>
      <c r="F229" s="12">
        <f>'Grid 1MW'!F229*Control!$C$10</f>
        <v>1000</v>
      </c>
      <c r="G229" s="12">
        <f>'Grid 1MW'!G229*Control!$C$10</f>
        <v>1000</v>
      </c>
      <c r="H229" s="12">
        <f>'Grid 1MW'!H229*Control!$C$10</f>
        <v>1000</v>
      </c>
      <c r="I229" s="12">
        <f>'Grid 1MW'!I229*Control!$C$10</f>
        <v>1000</v>
      </c>
      <c r="J229" s="12">
        <f>'Grid 1MW'!J229*Control!$C$10</f>
        <v>1000</v>
      </c>
      <c r="K229" s="12">
        <f>'Grid 1MW'!K229*Control!$C$10</f>
        <v>1000</v>
      </c>
      <c r="L229" s="12">
        <f>'Grid 1MW'!L229*Control!$C$10</f>
        <v>1000</v>
      </c>
      <c r="M229" s="12">
        <f>'Grid 1MW'!M229*Control!$C$10</f>
        <v>1000</v>
      </c>
      <c r="N229" s="12">
        <f>'Grid 1MW'!N229*Control!$C$10</f>
        <v>1000</v>
      </c>
      <c r="O229" s="12">
        <f>'Grid 1MW'!O229*Control!$C$10</f>
        <v>1000</v>
      </c>
      <c r="P229" s="12">
        <f>'Grid 1MW'!P229*Control!$C$10</f>
        <v>1000</v>
      </c>
      <c r="Q229" s="12">
        <f>'Grid 1MW'!Q229*Control!$C$10</f>
        <v>1000</v>
      </c>
      <c r="R229" s="12">
        <f>'Grid 1MW'!R229*Control!$C$10</f>
        <v>1000</v>
      </c>
      <c r="S229" s="12">
        <f>'Grid 1MW'!S229*Control!$C$10</f>
        <v>1000</v>
      </c>
      <c r="T229" s="12">
        <f>'Grid 1MW'!T229*Control!$C$10</f>
        <v>1000</v>
      </c>
      <c r="U229" s="12">
        <f>'Grid 1MW'!U229*Control!$C$10</f>
        <v>1000</v>
      </c>
      <c r="V229" s="12">
        <f>'Grid 1MW'!V229*Control!$C$10</f>
        <v>1000</v>
      </c>
      <c r="W229" s="12">
        <f>'Grid 1MW'!W229*Control!$C$10</f>
        <v>1000</v>
      </c>
      <c r="X229" s="12">
        <f>'Grid 1MW'!X229*Control!$C$10</f>
        <v>1000</v>
      </c>
      <c r="Y229" s="12">
        <f>'Grid 1MW'!Y229*Control!$C$10</f>
        <v>1000</v>
      </c>
      <c r="Z229" s="12">
        <f>'Grid 1MW'!Z229*Control!$C$10</f>
        <v>1000</v>
      </c>
      <c r="AB229" s="7">
        <f t="shared" si="3"/>
        <v>24000</v>
      </c>
    </row>
    <row r="230" spans="2:28" x14ac:dyDescent="0.2">
      <c r="B230" s="6">
        <v>44424</v>
      </c>
      <c r="C230" s="12">
        <f>'Grid 1MW'!C230*Control!$C$10</f>
        <v>1000</v>
      </c>
      <c r="D230" s="12">
        <f>'Grid 1MW'!D230*Control!$C$10</f>
        <v>1000</v>
      </c>
      <c r="E230" s="12">
        <f>'Grid 1MW'!E230*Control!$C$10</f>
        <v>1000</v>
      </c>
      <c r="F230" s="12">
        <f>'Grid 1MW'!F230*Control!$C$10</f>
        <v>1000</v>
      </c>
      <c r="G230" s="12">
        <f>'Grid 1MW'!G230*Control!$C$10</f>
        <v>1000</v>
      </c>
      <c r="H230" s="12">
        <f>'Grid 1MW'!H230*Control!$C$10</f>
        <v>1000</v>
      </c>
      <c r="I230" s="12">
        <f>'Grid 1MW'!I230*Control!$C$10</f>
        <v>1000</v>
      </c>
      <c r="J230" s="12">
        <f>'Grid 1MW'!J230*Control!$C$10</f>
        <v>1000</v>
      </c>
      <c r="K230" s="12">
        <f>'Grid 1MW'!K230*Control!$C$10</f>
        <v>1000</v>
      </c>
      <c r="L230" s="12">
        <f>'Grid 1MW'!L230*Control!$C$10</f>
        <v>1000</v>
      </c>
      <c r="M230" s="12">
        <f>'Grid 1MW'!M230*Control!$C$10</f>
        <v>1000</v>
      </c>
      <c r="N230" s="12">
        <f>'Grid 1MW'!N230*Control!$C$10</f>
        <v>1000</v>
      </c>
      <c r="O230" s="12">
        <f>'Grid 1MW'!O230*Control!$C$10</f>
        <v>1000</v>
      </c>
      <c r="P230" s="12">
        <f>'Grid 1MW'!P230*Control!$C$10</f>
        <v>1000</v>
      </c>
      <c r="Q230" s="12">
        <f>'Grid 1MW'!Q230*Control!$C$10</f>
        <v>1000</v>
      </c>
      <c r="R230" s="12">
        <f>'Grid 1MW'!R230*Control!$C$10</f>
        <v>1000</v>
      </c>
      <c r="S230" s="12">
        <f>'Grid 1MW'!S230*Control!$C$10</f>
        <v>1000</v>
      </c>
      <c r="T230" s="12">
        <f>'Grid 1MW'!T230*Control!$C$10</f>
        <v>1000</v>
      </c>
      <c r="U230" s="12">
        <f>'Grid 1MW'!U230*Control!$C$10</f>
        <v>1000</v>
      </c>
      <c r="V230" s="12">
        <f>'Grid 1MW'!V230*Control!$C$10</f>
        <v>1000</v>
      </c>
      <c r="W230" s="12">
        <f>'Grid 1MW'!W230*Control!$C$10</f>
        <v>1000</v>
      </c>
      <c r="X230" s="12">
        <f>'Grid 1MW'!X230*Control!$C$10</f>
        <v>1000</v>
      </c>
      <c r="Y230" s="12">
        <f>'Grid 1MW'!Y230*Control!$C$10</f>
        <v>1000</v>
      </c>
      <c r="Z230" s="12">
        <f>'Grid 1MW'!Z230*Control!$C$10</f>
        <v>1000</v>
      </c>
      <c r="AB230" s="7">
        <f t="shared" si="3"/>
        <v>24000</v>
      </c>
    </row>
    <row r="231" spans="2:28" x14ac:dyDescent="0.2">
      <c r="B231" s="6">
        <v>44425</v>
      </c>
      <c r="C231" s="12">
        <f>'Grid 1MW'!C231*Control!$C$10</f>
        <v>1000</v>
      </c>
      <c r="D231" s="12">
        <f>'Grid 1MW'!D231*Control!$C$10</f>
        <v>1000</v>
      </c>
      <c r="E231" s="12">
        <f>'Grid 1MW'!E231*Control!$C$10</f>
        <v>1000</v>
      </c>
      <c r="F231" s="12">
        <f>'Grid 1MW'!F231*Control!$C$10</f>
        <v>1000</v>
      </c>
      <c r="G231" s="12">
        <f>'Grid 1MW'!G231*Control!$C$10</f>
        <v>1000</v>
      </c>
      <c r="H231" s="12">
        <f>'Grid 1MW'!H231*Control!$C$10</f>
        <v>1000</v>
      </c>
      <c r="I231" s="12">
        <f>'Grid 1MW'!I231*Control!$C$10</f>
        <v>1000</v>
      </c>
      <c r="J231" s="12">
        <f>'Grid 1MW'!J231*Control!$C$10</f>
        <v>1000</v>
      </c>
      <c r="K231" s="12">
        <f>'Grid 1MW'!K231*Control!$C$10</f>
        <v>1000</v>
      </c>
      <c r="L231" s="12">
        <f>'Grid 1MW'!L231*Control!$C$10</f>
        <v>1000</v>
      </c>
      <c r="M231" s="12">
        <f>'Grid 1MW'!M231*Control!$C$10</f>
        <v>1000</v>
      </c>
      <c r="N231" s="12">
        <f>'Grid 1MW'!N231*Control!$C$10</f>
        <v>1000</v>
      </c>
      <c r="O231" s="12">
        <f>'Grid 1MW'!O231*Control!$C$10</f>
        <v>1000</v>
      </c>
      <c r="P231" s="12">
        <f>'Grid 1MW'!P231*Control!$C$10</f>
        <v>1000</v>
      </c>
      <c r="Q231" s="12">
        <f>'Grid 1MW'!Q231*Control!$C$10</f>
        <v>1000</v>
      </c>
      <c r="R231" s="12">
        <f>'Grid 1MW'!R231*Control!$C$10</f>
        <v>1000</v>
      </c>
      <c r="S231" s="12">
        <f>'Grid 1MW'!S231*Control!$C$10</f>
        <v>1000</v>
      </c>
      <c r="T231" s="12">
        <f>'Grid 1MW'!T231*Control!$C$10</f>
        <v>1000</v>
      </c>
      <c r="U231" s="12">
        <f>'Grid 1MW'!U231*Control!$C$10</f>
        <v>1000</v>
      </c>
      <c r="V231" s="12">
        <f>'Grid 1MW'!V231*Control!$C$10</f>
        <v>1000</v>
      </c>
      <c r="W231" s="12">
        <f>'Grid 1MW'!W231*Control!$C$10</f>
        <v>1000</v>
      </c>
      <c r="X231" s="12">
        <f>'Grid 1MW'!X231*Control!$C$10</f>
        <v>1000</v>
      </c>
      <c r="Y231" s="12">
        <f>'Grid 1MW'!Y231*Control!$C$10</f>
        <v>1000</v>
      </c>
      <c r="Z231" s="12">
        <f>'Grid 1MW'!Z231*Control!$C$10</f>
        <v>1000</v>
      </c>
      <c r="AB231" s="7">
        <f t="shared" si="3"/>
        <v>24000</v>
      </c>
    </row>
    <row r="232" spans="2:28" x14ac:dyDescent="0.2">
      <c r="B232" s="6">
        <v>44426</v>
      </c>
      <c r="C232" s="12">
        <f>'Grid 1MW'!C232*Control!$C$10</f>
        <v>1000</v>
      </c>
      <c r="D232" s="12">
        <f>'Grid 1MW'!D232*Control!$C$10</f>
        <v>1000</v>
      </c>
      <c r="E232" s="12">
        <f>'Grid 1MW'!E232*Control!$C$10</f>
        <v>1000</v>
      </c>
      <c r="F232" s="12">
        <f>'Grid 1MW'!F232*Control!$C$10</f>
        <v>1000</v>
      </c>
      <c r="G232" s="12">
        <f>'Grid 1MW'!G232*Control!$C$10</f>
        <v>1000</v>
      </c>
      <c r="H232" s="12">
        <f>'Grid 1MW'!H232*Control!$C$10</f>
        <v>1000</v>
      </c>
      <c r="I232" s="12">
        <f>'Grid 1MW'!I232*Control!$C$10</f>
        <v>1000</v>
      </c>
      <c r="J232" s="12">
        <f>'Grid 1MW'!J232*Control!$C$10</f>
        <v>1000</v>
      </c>
      <c r="K232" s="12">
        <f>'Grid 1MW'!K232*Control!$C$10</f>
        <v>1000</v>
      </c>
      <c r="L232" s="12">
        <f>'Grid 1MW'!L232*Control!$C$10</f>
        <v>1000</v>
      </c>
      <c r="M232" s="12">
        <f>'Grid 1MW'!M232*Control!$C$10</f>
        <v>1000</v>
      </c>
      <c r="N232" s="12">
        <f>'Grid 1MW'!N232*Control!$C$10</f>
        <v>1000</v>
      </c>
      <c r="O232" s="12">
        <f>'Grid 1MW'!O232*Control!$C$10</f>
        <v>1000</v>
      </c>
      <c r="P232" s="12">
        <f>'Grid 1MW'!P232*Control!$C$10</f>
        <v>1000</v>
      </c>
      <c r="Q232" s="12">
        <f>'Grid 1MW'!Q232*Control!$C$10</f>
        <v>1000</v>
      </c>
      <c r="R232" s="12">
        <f>'Grid 1MW'!R232*Control!$C$10</f>
        <v>1000</v>
      </c>
      <c r="S232" s="12">
        <f>'Grid 1MW'!S232*Control!$C$10</f>
        <v>1000</v>
      </c>
      <c r="T232" s="12">
        <f>'Grid 1MW'!T232*Control!$C$10</f>
        <v>1000</v>
      </c>
      <c r="U232" s="12">
        <f>'Grid 1MW'!U232*Control!$C$10</f>
        <v>1000</v>
      </c>
      <c r="V232" s="12">
        <f>'Grid 1MW'!V232*Control!$C$10</f>
        <v>1000</v>
      </c>
      <c r="W232" s="12">
        <f>'Grid 1MW'!W232*Control!$C$10</f>
        <v>1000</v>
      </c>
      <c r="X232" s="12">
        <f>'Grid 1MW'!X232*Control!$C$10</f>
        <v>1000</v>
      </c>
      <c r="Y232" s="12">
        <f>'Grid 1MW'!Y232*Control!$C$10</f>
        <v>1000</v>
      </c>
      <c r="Z232" s="12">
        <f>'Grid 1MW'!Z232*Control!$C$10</f>
        <v>1000</v>
      </c>
      <c r="AB232" s="7">
        <f t="shared" si="3"/>
        <v>24000</v>
      </c>
    </row>
    <row r="233" spans="2:28" x14ac:dyDescent="0.2">
      <c r="B233" s="6">
        <v>44427</v>
      </c>
      <c r="C233" s="12">
        <f>'Grid 1MW'!C233*Control!$C$10</f>
        <v>1000</v>
      </c>
      <c r="D233" s="12">
        <f>'Grid 1MW'!D233*Control!$C$10</f>
        <v>1000</v>
      </c>
      <c r="E233" s="12">
        <f>'Grid 1MW'!E233*Control!$C$10</f>
        <v>1000</v>
      </c>
      <c r="F233" s="12">
        <f>'Grid 1MW'!F233*Control!$C$10</f>
        <v>1000</v>
      </c>
      <c r="G233" s="12">
        <f>'Grid 1MW'!G233*Control!$C$10</f>
        <v>1000</v>
      </c>
      <c r="H233" s="12">
        <f>'Grid 1MW'!H233*Control!$C$10</f>
        <v>1000</v>
      </c>
      <c r="I233" s="12">
        <f>'Grid 1MW'!I233*Control!$C$10</f>
        <v>1000</v>
      </c>
      <c r="J233" s="12">
        <f>'Grid 1MW'!J233*Control!$C$10</f>
        <v>1000</v>
      </c>
      <c r="K233" s="12">
        <f>'Grid 1MW'!K233*Control!$C$10</f>
        <v>1000</v>
      </c>
      <c r="L233" s="12">
        <f>'Grid 1MW'!L233*Control!$C$10</f>
        <v>1000</v>
      </c>
      <c r="M233" s="12">
        <f>'Grid 1MW'!M233*Control!$C$10</f>
        <v>1000</v>
      </c>
      <c r="N233" s="12">
        <f>'Grid 1MW'!N233*Control!$C$10</f>
        <v>1000</v>
      </c>
      <c r="O233" s="12">
        <f>'Grid 1MW'!O233*Control!$C$10</f>
        <v>1000</v>
      </c>
      <c r="P233" s="12">
        <f>'Grid 1MW'!P233*Control!$C$10</f>
        <v>1000</v>
      </c>
      <c r="Q233" s="12">
        <f>'Grid 1MW'!Q233*Control!$C$10</f>
        <v>1000</v>
      </c>
      <c r="R233" s="12">
        <f>'Grid 1MW'!R233*Control!$C$10</f>
        <v>1000</v>
      </c>
      <c r="S233" s="12">
        <f>'Grid 1MW'!S233*Control!$C$10</f>
        <v>1000</v>
      </c>
      <c r="T233" s="12">
        <f>'Grid 1MW'!T233*Control!$C$10</f>
        <v>1000</v>
      </c>
      <c r="U233" s="12">
        <f>'Grid 1MW'!U233*Control!$C$10</f>
        <v>1000</v>
      </c>
      <c r="V233" s="12">
        <f>'Grid 1MW'!V233*Control!$C$10</f>
        <v>1000</v>
      </c>
      <c r="W233" s="12">
        <f>'Grid 1MW'!W233*Control!$C$10</f>
        <v>1000</v>
      </c>
      <c r="X233" s="12">
        <f>'Grid 1MW'!X233*Control!$C$10</f>
        <v>1000</v>
      </c>
      <c r="Y233" s="12">
        <f>'Grid 1MW'!Y233*Control!$C$10</f>
        <v>1000</v>
      </c>
      <c r="Z233" s="12">
        <f>'Grid 1MW'!Z233*Control!$C$10</f>
        <v>1000</v>
      </c>
      <c r="AB233" s="7">
        <f t="shared" si="3"/>
        <v>24000</v>
      </c>
    </row>
    <row r="234" spans="2:28" x14ac:dyDescent="0.2">
      <c r="B234" s="6">
        <v>44428</v>
      </c>
      <c r="C234" s="12">
        <f>'Grid 1MW'!C234*Control!$C$10</f>
        <v>1000</v>
      </c>
      <c r="D234" s="12">
        <f>'Grid 1MW'!D234*Control!$C$10</f>
        <v>1000</v>
      </c>
      <c r="E234" s="12">
        <f>'Grid 1MW'!E234*Control!$C$10</f>
        <v>1000</v>
      </c>
      <c r="F234" s="12">
        <f>'Grid 1MW'!F234*Control!$C$10</f>
        <v>1000</v>
      </c>
      <c r="G234" s="12">
        <f>'Grid 1MW'!G234*Control!$C$10</f>
        <v>1000</v>
      </c>
      <c r="H234" s="12">
        <f>'Grid 1MW'!H234*Control!$C$10</f>
        <v>1000</v>
      </c>
      <c r="I234" s="12">
        <f>'Grid 1MW'!I234*Control!$C$10</f>
        <v>1000</v>
      </c>
      <c r="J234" s="12">
        <f>'Grid 1MW'!J234*Control!$C$10</f>
        <v>1000</v>
      </c>
      <c r="K234" s="12">
        <f>'Grid 1MW'!K234*Control!$C$10</f>
        <v>1000</v>
      </c>
      <c r="L234" s="12">
        <f>'Grid 1MW'!L234*Control!$C$10</f>
        <v>1000</v>
      </c>
      <c r="M234" s="12">
        <f>'Grid 1MW'!M234*Control!$C$10</f>
        <v>1000</v>
      </c>
      <c r="N234" s="12">
        <f>'Grid 1MW'!N234*Control!$C$10</f>
        <v>1000</v>
      </c>
      <c r="O234" s="12">
        <f>'Grid 1MW'!O234*Control!$C$10</f>
        <v>1000</v>
      </c>
      <c r="P234" s="12">
        <f>'Grid 1MW'!P234*Control!$C$10</f>
        <v>1000</v>
      </c>
      <c r="Q234" s="12">
        <f>'Grid 1MW'!Q234*Control!$C$10</f>
        <v>1000</v>
      </c>
      <c r="R234" s="12">
        <f>'Grid 1MW'!R234*Control!$C$10</f>
        <v>1000</v>
      </c>
      <c r="S234" s="12">
        <f>'Grid 1MW'!S234*Control!$C$10</f>
        <v>1000</v>
      </c>
      <c r="T234" s="12">
        <f>'Grid 1MW'!T234*Control!$C$10</f>
        <v>1000</v>
      </c>
      <c r="U234" s="12">
        <f>'Grid 1MW'!U234*Control!$C$10</f>
        <v>1000</v>
      </c>
      <c r="V234" s="12">
        <f>'Grid 1MW'!V234*Control!$C$10</f>
        <v>1000</v>
      </c>
      <c r="W234" s="12">
        <f>'Grid 1MW'!W234*Control!$C$10</f>
        <v>1000</v>
      </c>
      <c r="X234" s="12">
        <f>'Grid 1MW'!X234*Control!$C$10</f>
        <v>1000</v>
      </c>
      <c r="Y234" s="12">
        <f>'Grid 1MW'!Y234*Control!$C$10</f>
        <v>1000</v>
      </c>
      <c r="Z234" s="12">
        <f>'Grid 1MW'!Z234*Control!$C$10</f>
        <v>1000</v>
      </c>
      <c r="AB234" s="7">
        <f t="shared" si="3"/>
        <v>24000</v>
      </c>
    </row>
    <row r="235" spans="2:28" x14ac:dyDescent="0.2">
      <c r="B235" s="6">
        <v>44429</v>
      </c>
      <c r="C235" s="12">
        <f>'Grid 1MW'!C235*Control!$C$10</f>
        <v>1000</v>
      </c>
      <c r="D235" s="12">
        <f>'Grid 1MW'!D235*Control!$C$10</f>
        <v>1000</v>
      </c>
      <c r="E235" s="12">
        <f>'Grid 1MW'!E235*Control!$C$10</f>
        <v>1000</v>
      </c>
      <c r="F235" s="12">
        <f>'Grid 1MW'!F235*Control!$C$10</f>
        <v>1000</v>
      </c>
      <c r="G235" s="12">
        <f>'Grid 1MW'!G235*Control!$C$10</f>
        <v>1000</v>
      </c>
      <c r="H235" s="12">
        <f>'Grid 1MW'!H235*Control!$C$10</f>
        <v>1000</v>
      </c>
      <c r="I235" s="12">
        <f>'Grid 1MW'!I235*Control!$C$10</f>
        <v>1000</v>
      </c>
      <c r="J235" s="12">
        <f>'Grid 1MW'!J235*Control!$C$10</f>
        <v>1000</v>
      </c>
      <c r="K235" s="12">
        <f>'Grid 1MW'!K235*Control!$C$10</f>
        <v>1000</v>
      </c>
      <c r="L235" s="12">
        <f>'Grid 1MW'!L235*Control!$C$10</f>
        <v>1000</v>
      </c>
      <c r="M235" s="12">
        <f>'Grid 1MW'!M235*Control!$C$10</f>
        <v>1000</v>
      </c>
      <c r="N235" s="12">
        <f>'Grid 1MW'!N235*Control!$C$10</f>
        <v>1000</v>
      </c>
      <c r="O235" s="12">
        <f>'Grid 1MW'!O235*Control!$C$10</f>
        <v>1000</v>
      </c>
      <c r="P235" s="12">
        <f>'Grid 1MW'!P235*Control!$C$10</f>
        <v>1000</v>
      </c>
      <c r="Q235" s="12">
        <f>'Grid 1MW'!Q235*Control!$C$10</f>
        <v>1000</v>
      </c>
      <c r="R235" s="12">
        <f>'Grid 1MW'!R235*Control!$C$10</f>
        <v>1000</v>
      </c>
      <c r="S235" s="12">
        <f>'Grid 1MW'!S235*Control!$C$10</f>
        <v>1000</v>
      </c>
      <c r="T235" s="12">
        <f>'Grid 1MW'!T235*Control!$C$10</f>
        <v>1000</v>
      </c>
      <c r="U235" s="12">
        <f>'Grid 1MW'!U235*Control!$C$10</f>
        <v>1000</v>
      </c>
      <c r="V235" s="12">
        <f>'Grid 1MW'!V235*Control!$C$10</f>
        <v>1000</v>
      </c>
      <c r="W235" s="12">
        <f>'Grid 1MW'!W235*Control!$C$10</f>
        <v>1000</v>
      </c>
      <c r="X235" s="12">
        <f>'Grid 1MW'!X235*Control!$C$10</f>
        <v>1000</v>
      </c>
      <c r="Y235" s="12">
        <f>'Grid 1MW'!Y235*Control!$C$10</f>
        <v>1000</v>
      </c>
      <c r="Z235" s="12">
        <f>'Grid 1MW'!Z235*Control!$C$10</f>
        <v>1000</v>
      </c>
      <c r="AB235" s="7">
        <f t="shared" si="3"/>
        <v>24000</v>
      </c>
    </row>
    <row r="236" spans="2:28" x14ac:dyDescent="0.2">
      <c r="B236" s="6">
        <v>44430</v>
      </c>
      <c r="C236" s="12">
        <f>'Grid 1MW'!C236*Control!$C$10</f>
        <v>1000</v>
      </c>
      <c r="D236" s="12">
        <f>'Grid 1MW'!D236*Control!$C$10</f>
        <v>1000</v>
      </c>
      <c r="E236" s="12">
        <f>'Grid 1MW'!E236*Control!$C$10</f>
        <v>1000</v>
      </c>
      <c r="F236" s="12">
        <f>'Grid 1MW'!F236*Control!$C$10</f>
        <v>1000</v>
      </c>
      <c r="G236" s="12">
        <f>'Grid 1MW'!G236*Control!$C$10</f>
        <v>1000</v>
      </c>
      <c r="H236" s="12">
        <f>'Grid 1MW'!H236*Control!$C$10</f>
        <v>1000</v>
      </c>
      <c r="I236" s="12">
        <f>'Grid 1MW'!I236*Control!$C$10</f>
        <v>1000</v>
      </c>
      <c r="J236" s="12">
        <f>'Grid 1MW'!J236*Control!$C$10</f>
        <v>1000</v>
      </c>
      <c r="K236" s="12">
        <f>'Grid 1MW'!K236*Control!$C$10</f>
        <v>1000</v>
      </c>
      <c r="L236" s="12">
        <f>'Grid 1MW'!L236*Control!$C$10</f>
        <v>1000</v>
      </c>
      <c r="M236" s="12">
        <f>'Grid 1MW'!M236*Control!$C$10</f>
        <v>1000</v>
      </c>
      <c r="N236" s="12">
        <f>'Grid 1MW'!N236*Control!$C$10</f>
        <v>1000</v>
      </c>
      <c r="O236" s="12">
        <f>'Grid 1MW'!O236*Control!$C$10</f>
        <v>1000</v>
      </c>
      <c r="P236" s="12">
        <f>'Grid 1MW'!P236*Control!$C$10</f>
        <v>1000</v>
      </c>
      <c r="Q236" s="12">
        <f>'Grid 1MW'!Q236*Control!$C$10</f>
        <v>1000</v>
      </c>
      <c r="R236" s="12">
        <f>'Grid 1MW'!R236*Control!$C$10</f>
        <v>1000</v>
      </c>
      <c r="S236" s="12">
        <f>'Grid 1MW'!S236*Control!$C$10</f>
        <v>1000</v>
      </c>
      <c r="T236" s="12">
        <f>'Grid 1MW'!T236*Control!$C$10</f>
        <v>1000</v>
      </c>
      <c r="U236" s="12">
        <f>'Grid 1MW'!U236*Control!$C$10</f>
        <v>1000</v>
      </c>
      <c r="V236" s="12">
        <f>'Grid 1MW'!V236*Control!$C$10</f>
        <v>1000</v>
      </c>
      <c r="W236" s="12">
        <f>'Grid 1MW'!W236*Control!$C$10</f>
        <v>1000</v>
      </c>
      <c r="X236" s="12">
        <f>'Grid 1MW'!X236*Control!$C$10</f>
        <v>1000</v>
      </c>
      <c r="Y236" s="12">
        <f>'Grid 1MW'!Y236*Control!$C$10</f>
        <v>1000</v>
      </c>
      <c r="Z236" s="12">
        <f>'Grid 1MW'!Z236*Control!$C$10</f>
        <v>1000</v>
      </c>
      <c r="AB236" s="7">
        <f t="shared" si="3"/>
        <v>24000</v>
      </c>
    </row>
    <row r="237" spans="2:28" x14ac:dyDescent="0.2">
      <c r="B237" s="6">
        <v>44431</v>
      </c>
      <c r="C237" s="12">
        <f>'Grid 1MW'!C237*Control!$C$10</f>
        <v>1000</v>
      </c>
      <c r="D237" s="12">
        <f>'Grid 1MW'!D237*Control!$C$10</f>
        <v>1000</v>
      </c>
      <c r="E237" s="12">
        <f>'Grid 1MW'!E237*Control!$C$10</f>
        <v>1000</v>
      </c>
      <c r="F237" s="12">
        <f>'Grid 1MW'!F237*Control!$C$10</f>
        <v>1000</v>
      </c>
      <c r="G237" s="12">
        <f>'Grid 1MW'!G237*Control!$C$10</f>
        <v>1000</v>
      </c>
      <c r="H237" s="12">
        <f>'Grid 1MW'!H237*Control!$C$10</f>
        <v>1000</v>
      </c>
      <c r="I237" s="12">
        <f>'Grid 1MW'!I237*Control!$C$10</f>
        <v>1000</v>
      </c>
      <c r="J237" s="12">
        <f>'Grid 1MW'!J237*Control!$C$10</f>
        <v>1000</v>
      </c>
      <c r="K237" s="12">
        <f>'Grid 1MW'!K237*Control!$C$10</f>
        <v>1000</v>
      </c>
      <c r="L237" s="12">
        <f>'Grid 1MW'!L237*Control!$C$10</f>
        <v>1000</v>
      </c>
      <c r="M237" s="12">
        <f>'Grid 1MW'!M237*Control!$C$10</f>
        <v>1000</v>
      </c>
      <c r="N237" s="12">
        <f>'Grid 1MW'!N237*Control!$C$10</f>
        <v>1000</v>
      </c>
      <c r="O237" s="12">
        <f>'Grid 1MW'!O237*Control!$C$10</f>
        <v>1000</v>
      </c>
      <c r="P237" s="12">
        <f>'Grid 1MW'!P237*Control!$C$10</f>
        <v>1000</v>
      </c>
      <c r="Q237" s="12">
        <f>'Grid 1MW'!Q237*Control!$C$10</f>
        <v>1000</v>
      </c>
      <c r="R237" s="12">
        <f>'Grid 1MW'!R237*Control!$C$10</f>
        <v>1000</v>
      </c>
      <c r="S237" s="12">
        <f>'Grid 1MW'!S237*Control!$C$10</f>
        <v>1000</v>
      </c>
      <c r="T237" s="12">
        <f>'Grid 1MW'!T237*Control!$C$10</f>
        <v>1000</v>
      </c>
      <c r="U237" s="12">
        <f>'Grid 1MW'!U237*Control!$C$10</f>
        <v>1000</v>
      </c>
      <c r="V237" s="12">
        <f>'Grid 1MW'!V237*Control!$C$10</f>
        <v>1000</v>
      </c>
      <c r="W237" s="12">
        <f>'Grid 1MW'!W237*Control!$C$10</f>
        <v>1000</v>
      </c>
      <c r="X237" s="12">
        <f>'Grid 1MW'!X237*Control!$C$10</f>
        <v>1000</v>
      </c>
      <c r="Y237" s="12">
        <f>'Grid 1MW'!Y237*Control!$C$10</f>
        <v>1000</v>
      </c>
      <c r="Z237" s="12">
        <f>'Grid 1MW'!Z237*Control!$C$10</f>
        <v>1000</v>
      </c>
      <c r="AB237" s="7">
        <f t="shared" si="3"/>
        <v>24000</v>
      </c>
    </row>
    <row r="238" spans="2:28" x14ac:dyDescent="0.2">
      <c r="B238" s="6">
        <v>44432</v>
      </c>
      <c r="C238" s="12">
        <f>'Grid 1MW'!C238*Control!$C$10</f>
        <v>1000</v>
      </c>
      <c r="D238" s="12">
        <f>'Grid 1MW'!D238*Control!$C$10</f>
        <v>1000</v>
      </c>
      <c r="E238" s="12">
        <f>'Grid 1MW'!E238*Control!$C$10</f>
        <v>1000</v>
      </c>
      <c r="F238" s="12">
        <f>'Grid 1MW'!F238*Control!$C$10</f>
        <v>1000</v>
      </c>
      <c r="G238" s="12">
        <f>'Grid 1MW'!G238*Control!$C$10</f>
        <v>1000</v>
      </c>
      <c r="H238" s="12">
        <f>'Grid 1MW'!H238*Control!$C$10</f>
        <v>1000</v>
      </c>
      <c r="I238" s="12">
        <f>'Grid 1MW'!I238*Control!$C$10</f>
        <v>1000</v>
      </c>
      <c r="J238" s="12">
        <f>'Grid 1MW'!J238*Control!$C$10</f>
        <v>1000</v>
      </c>
      <c r="K238" s="12">
        <f>'Grid 1MW'!K238*Control!$C$10</f>
        <v>1000</v>
      </c>
      <c r="L238" s="12">
        <f>'Grid 1MW'!L238*Control!$C$10</f>
        <v>1000</v>
      </c>
      <c r="M238" s="12">
        <f>'Grid 1MW'!M238*Control!$C$10</f>
        <v>1000</v>
      </c>
      <c r="N238" s="12">
        <f>'Grid 1MW'!N238*Control!$C$10</f>
        <v>1000</v>
      </c>
      <c r="O238" s="12">
        <f>'Grid 1MW'!O238*Control!$C$10</f>
        <v>1000</v>
      </c>
      <c r="P238" s="12">
        <f>'Grid 1MW'!P238*Control!$C$10</f>
        <v>1000</v>
      </c>
      <c r="Q238" s="12">
        <f>'Grid 1MW'!Q238*Control!$C$10</f>
        <v>1000</v>
      </c>
      <c r="R238" s="12">
        <f>'Grid 1MW'!R238*Control!$C$10</f>
        <v>1000</v>
      </c>
      <c r="S238" s="12">
        <f>'Grid 1MW'!S238*Control!$C$10</f>
        <v>1000</v>
      </c>
      <c r="T238" s="12">
        <f>'Grid 1MW'!T238*Control!$C$10</f>
        <v>1000</v>
      </c>
      <c r="U238" s="12">
        <f>'Grid 1MW'!U238*Control!$C$10</f>
        <v>1000</v>
      </c>
      <c r="V238" s="12">
        <f>'Grid 1MW'!V238*Control!$C$10</f>
        <v>1000</v>
      </c>
      <c r="W238" s="12">
        <f>'Grid 1MW'!W238*Control!$C$10</f>
        <v>1000</v>
      </c>
      <c r="X238" s="12">
        <f>'Grid 1MW'!X238*Control!$C$10</f>
        <v>1000</v>
      </c>
      <c r="Y238" s="12">
        <f>'Grid 1MW'!Y238*Control!$C$10</f>
        <v>1000</v>
      </c>
      <c r="Z238" s="12">
        <f>'Grid 1MW'!Z238*Control!$C$10</f>
        <v>1000</v>
      </c>
      <c r="AB238" s="7">
        <f t="shared" si="3"/>
        <v>24000</v>
      </c>
    </row>
    <row r="239" spans="2:28" x14ac:dyDescent="0.2">
      <c r="B239" s="6">
        <v>44433</v>
      </c>
      <c r="C239" s="12">
        <f>'Grid 1MW'!C239*Control!$C$10</f>
        <v>1000</v>
      </c>
      <c r="D239" s="12">
        <f>'Grid 1MW'!D239*Control!$C$10</f>
        <v>1000</v>
      </c>
      <c r="E239" s="12">
        <f>'Grid 1MW'!E239*Control!$C$10</f>
        <v>1000</v>
      </c>
      <c r="F239" s="12">
        <f>'Grid 1MW'!F239*Control!$C$10</f>
        <v>1000</v>
      </c>
      <c r="G239" s="12">
        <f>'Grid 1MW'!G239*Control!$C$10</f>
        <v>1000</v>
      </c>
      <c r="H239" s="12">
        <f>'Grid 1MW'!H239*Control!$C$10</f>
        <v>1000</v>
      </c>
      <c r="I239" s="12">
        <f>'Grid 1MW'!I239*Control!$C$10</f>
        <v>1000</v>
      </c>
      <c r="J239" s="12">
        <f>'Grid 1MW'!J239*Control!$C$10</f>
        <v>1000</v>
      </c>
      <c r="K239" s="12">
        <f>'Grid 1MW'!K239*Control!$C$10</f>
        <v>1000</v>
      </c>
      <c r="L239" s="12">
        <f>'Grid 1MW'!L239*Control!$C$10</f>
        <v>1000</v>
      </c>
      <c r="M239" s="12">
        <f>'Grid 1MW'!M239*Control!$C$10</f>
        <v>1000</v>
      </c>
      <c r="N239" s="12">
        <f>'Grid 1MW'!N239*Control!$C$10</f>
        <v>1000</v>
      </c>
      <c r="O239" s="12">
        <f>'Grid 1MW'!O239*Control!$C$10</f>
        <v>1000</v>
      </c>
      <c r="P239" s="12">
        <f>'Grid 1MW'!P239*Control!$C$10</f>
        <v>1000</v>
      </c>
      <c r="Q239" s="12">
        <f>'Grid 1MW'!Q239*Control!$C$10</f>
        <v>1000</v>
      </c>
      <c r="R239" s="12">
        <f>'Grid 1MW'!R239*Control!$C$10</f>
        <v>1000</v>
      </c>
      <c r="S239" s="12">
        <f>'Grid 1MW'!S239*Control!$C$10</f>
        <v>1000</v>
      </c>
      <c r="T239" s="12">
        <f>'Grid 1MW'!T239*Control!$C$10</f>
        <v>1000</v>
      </c>
      <c r="U239" s="12">
        <f>'Grid 1MW'!U239*Control!$C$10</f>
        <v>1000</v>
      </c>
      <c r="V239" s="12">
        <f>'Grid 1MW'!V239*Control!$C$10</f>
        <v>1000</v>
      </c>
      <c r="W239" s="12">
        <f>'Grid 1MW'!W239*Control!$C$10</f>
        <v>1000</v>
      </c>
      <c r="X239" s="12">
        <f>'Grid 1MW'!X239*Control!$C$10</f>
        <v>1000</v>
      </c>
      <c r="Y239" s="12">
        <f>'Grid 1MW'!Y239*Control!$C$10</f>
        <v>1000</v>
      </c>
      <c r="Z239" s="12">
        <f>'Grid 1MW'!Z239*Control!$C$10</f>
        <v>1000</v>
      </c>
      <c r="AB239" s="7">
        <f t="shared" si="3"/>
        <v>24000</v>
      </c>
    </row>
    <row r="240" spans="2:28" x14ac:dyDescent="0.2">
      <c r="B240" s="6">
        <v>44434</v>
      </c>
      <c r="C240" s="12">
        <f>'Grid 1MW'!C240*Control!$C$10</f>
        <v>1000</v>
      </c>
      <c r="D240" s="12">
        <f>'Grid 1MW'!D240*Control!$C$10</f>
        <v>1000</v>
      </c>
      <c r="E240" s="12">
        <f>'Grid 1MW'!E240*Control!$C$10</f>
        <v>1000</v>
      </c>
      <c r="F240" s="12">
        <f>'Grid 1MW'!F240*Control!$C$10</f>
        <v>1000</v>
      </c>
      <c r="G240" s="12">
        <f>'Grid 1MW'!G240*Control!$C$10</f>
        <v>1000</v>
      </c>
      <c r="H240" s="12">
        <f>'Grid 1MW'!H240*Control!$C$10</f>
        <v>1000</v>
      </c>
      <c r="I240" s="12">
        <f>'Grid 1MW'!I240*Control!$C$10</f>
        <v>1000</v>
      </c>
      <c r="J240" s="12">
        <f>'Grid 1MW'!J240*Control!$C$10</f>
        <v>1000</v>
      </c>
      <c r="K240" s="12">
        <f>'Grid 1MW'!K240*Control!$C$10</f>
        <v>1000</v>
      </c>
      <c r="L240" s="12">
        <f>'Grid 1MW'!L240*Control!$C$10</f>
        <v>1000</v>
      </c>
      <c r="M240" s="12">
        <f>'Grid 1MW'!M240*Control!$C$10</f>
        <v>1000</v>
      </c>
      <c r="N240" s="12">
        <f>'Grid 1MW'!N240*Control!$C$10</f>
        <v>1000</v>
      </c>
      <c r="O240" s="12">
        <f>'Grid 1MW'!O240*Control!$C$10</f>
        <v>1000</v>
      </c>
      <c r="P240" s="12">
        <f>'Grid 1MW'!P240*Control!$C$10</f>
        <v>1000</v>
      </c>
      <c r="Q240" s="12">
        <f>'Grid 1MW'!Q240*Control!$C$10</f>
        <v>1000</v>
      </c>
      <c r="R240" s="12">
        <f>'Grid 1MW'!R240*Control!$C$10</f>
        <v>1000</v>
      </c>
      <c r="S240" s="12">
        <f>'Grid 1MW'!S240*Control!$C$10</f>
        <v>1000</v>
      </c>
      <c r="T240" s="12">
        <f>'Grid 1MW'!T240*Control!$C$10</f>
        <v>1000</v>
      </c>
      <c r="U240" s="12">
        <f>'Grid 1MW'!U240*Control!$C$10</f>
        <v>1000</v>
      </c>
      <c r="V240" s="12">
        <f>'Grid 1MW'!V240*Control!$C$10</f>
        <v>1000</v>
      </c>
      <c r="W240" s="12">
        <f>'Grid 1MW'!W240*Control!$C$10</f>
        <v>1000</v>
      </c>
      <c r="X240" s="12">
        <f>'Grid 1MW'!X240*Control!$C$10</f>
        <v>1000</v>
      </c>
      <c r="Y240" s="12">
        <f>'Grid 1MW'!Y240*Control!$C$10</f>
        <v>1000</v>
      </c>
      <c r="Z240" s="12">
        <f>'Grid 1MW'!Z240*Control!$C$10</f>
        <v>1000</v>
      </c>
      <c r="AB240" s="7">
        <f t="shared" si="3"/>
        <v>24000</v>
      </c>
    </row>
    <row r="241" spans="2:28" x14ac:dyDescent="0.2">
      <c r="B241" s="6">
        <v>44435</v>
      </c>
      <c r="C241" s="12">
        <f>'Grid 1MW'!C241*Control!$C$10</f>
        <v>1000</v>
      </c>
      <c r="D241" s="12">
        <f>'Grid 1MW'!D241*Control!$C$10</f>
        <v>1000</v>
      </c>
      <c r="E241" s="12">
        <f>'Grid 1MW'!E241*Control!$C$10</f>
        <v>1000</v>
      </c>
      <c r="F241" s="12">
        <f>'Grid 1MW'!F241*Control!$C$10</f>
        <v>1000</v>
      </c>
      <c r="G241" s="12">
        <f>'Grid 1MW'!G241*Control!$C$10</f>
        <v>1000</v>
      </c>
      <c r="H241" s="12">
        <f>'Grid 1MW'!H241*Control!$C$10</f>
        <v>1000</v>
      </c>
      <c r="I241" s="12">
        <f>'Grid 1MW'!I241*Control!$C$10</f>
        <v>1000</v>
      </c>
      <c r="J241" s="12">
        <f>'Grid 1MW'!J241*Control!$C$10</f>
        <v>1000</v>
      </c>
      <c r="K241" s="12">
        <f>'Grid 1MW'!K241*Control!$C$10</f>
        <v>1000</v>
      </c>
      <c r="L241" s="12">
        <f>'Grid 1MW'!L241*Control!$C$10</f>
        <v>1000</v>
      </c>
      <c r="M241" s="12">
        <f>'Grid 1MW'!M241*Control!$C$10</f>
        <v>1000</v>
      </c>
      <c r="N241" s="12">
        <f>'Grid 1MW'!N241*Control!$C$10</f>
        <v>1000</v>
      </c>
      <c r="O241" s="12">
        <f>'Grid 1MW'!O241*Control!$C$10</f>
        <v>1000</v>
      </c>
      <c r="P241" s="12">
        <f>'Grid 1MW'!P241*Control!$C$10</f>
        <v>1000</v>
      </c>
      <c r="Q241" s="12">
        <f>'Grid 1MW'!Q241*Control!$C$10</f>
        <v>1000</v>
      </c>
      <c r="R241" s="12">
        <f>'Grid 1MW'!R241*Control!$C$10</f>
        <v>1000</v>
      </c>
      <c r="S241" s="12">
        <f>'Grid 1MW'!S241*Control!$C$10</f>
        <v>1000</v>
      </c>
      <c r="T241" s="12">
        <f>'Grid 1MW'!T241*Control!$C$10</f>
        <v>1000</v>
      </c>
      <c r="U241" s="12">
        <f>'Grid 1MW'!U241*Control!$C$10</f>
        <v>1000</v>
      </c>
      <c r="V241" s="12">
        <f>'Grid 1MW'!V241*Control!$C$10</f>
        <v>1000</v>
      </c>
      <c r="W241" s="12">
        <f>'Grid 1MW'!W241*Control!$C$10</f>
        <v>1000</v>
      </c>
      <c r="X241" s="12">
        <f>'Grid 1MW'!X241*Control!$C$10</f>
        <v>1000</v>
      </c>
      <c r="Y241" s="12">
        <f>'Grid 1MW'!Y241*Control!$C$10</f>
        <v>1000</v>
      </c>
      <c r="Z241" s="12">
        <f>'Grid 1MW'!Z241*Control!$C$10</f>
        <v>1000</v>
      </c>
      <c r="AB241" s="7">
        <f t="shared" si="3"/>
        <v>24000</v>
      </c>
    </row>
    <row r="242" spans="2:28" x14ac:dyDescent="0.2">
      <c r="B242" s="6">
        <v>44436</v>
      </c>
      <c r="C242" s="12">
        <f>'Grid 1MW'!C242*Control!$C$10</f>
        <v>1000</v>
      </c>
      <c r="D242" s="12">
        <f>'Grid 1MW'!D242*Control!$C$10</f>
        <v>1000</v>
      </c>
      <c r="E242" s="12">
        <f>'Grid 1MW'!E242*Control!$C$10</f>
        <v>1000</v>
      </c>
      <c r="F242" s="12">
        <f>'Grid 1MW'!F242*Control!$C$10</f>
        <v>1000</v>
      </c>
      <c r="G242" s="12">
        <f>'Grid 1MW'!G242*Control!$C$10</f>
        <v>1000</v>
      </c>
      <c r="H242" s="12">
        <f>'Grid 1MW'!H242*Control!$C$10</f>
        <v>1000</v>
      </c>
      <c r="I242" s="12">
        <f>'Grid 1MW'!I242*Control!$C$10</f>
        <v>1000</v>
      </c>
      <c r="J242" s="12">
        <f>'Grid 1MW'!J242*Control!$C$10</f>
        <v>1000</v>
      </c>
      <c r="K242" s="12">
        <f>'Grid 1MW'!K242*Control!$C$10</f>
        <v>1000</v>
      </c>
      <c r="L242" s="12">
        <f>'Grid 1MW'!L242*Control!$C$10</f>
        <v>1000</v>
      </c>
      <c r="M242" s="12">
        <f>'Grid 1MW'!M242*Control!$C$10</f>
        <v>1000</v>
      </c>
      <c r="N242" s="12">
        <f>'Grid 1MW'!N242*Control!$C$10</f>
        <v>1000</v>
      </c>
      <c r="O242" s="12">
        <f>'Grid 1MW'!O242*Control!$C$10</f>
        <v>1000</v>
      </c>
      <c r="P242" s="12">
        <f>'Grid 1MW'!P242*Control!$C$10</f>
        <v>1000</v>
      </c>
      <c r="Q242" s="12">
        <f>'Grid 1MW'!Q242*Control!$C$10</f>
        <v>1000</v>
      </c>
      <c r="R242" s="12">
        <f>'Grid 1MW'!R242*Control!$C$10</f>
        <v>1000</v>
      </c>
      <c r="S242" s="12">
        <f>'Grid 1MW'!S242*Control!$C$10</f>
        <v>1000</v>
      </c>
      <c r="T242" s="12">
        <f>'Grid 1MW'!T242*Control!$C$10</f>
        <v>1000</v>
      </c>
      <c r="U242" s="12">
        <f>'Grid 1MW'!U242*Control!$C$10</f>
        <v>1000</v>
      </c>
      <c r="V242" s="12">
        <f>'Grid 1MW'!V242*Control!$C$10</f>
        <v>1000</v>
      </c>
      <c r="W242" s="12">
        <f>'Grid 1MW'!W242*Control!$C$10</f>
        <v>1000</v>
      </c>
      <c r="X242" s="12">
        <f>'Grid 1MW'!X242*Control!$C$10</f>
        <v>1000</v>
      </c>
      <c r="Y242" s="12">
        <f>'Grid 1MW'!Y242*Control!$C$10</f>
        <v>1000</v>
      </c>
      <c r="Z242" s="12">
        <f>'Grid 1MW'!Z242*Control!$C$10</f>
        <v>1000</v>
      </c>
      <c r="AB242" s="7">
        <f t="shared" si="3"/>
        <v>24000</v>
      </c>
    </row>
    <row r="243" spans="2:28" x14ac:dyDescent="0.2">
      <c r="B243" s="6">
        <v>44437</v>
      </c>
      <c r="C243" s="12">
        <f>'Grid 1MW'!C243*Control!$C$10</f>
        <v>1000</v>
      </c>
      <c r="D243" s="12">
        <f>'Grid 1MW'!D243*Control!$C$10</f>
        <v>1000</v>
      </c>
      <c r="E243" s="12">
        <f>'Grid 1MW'!E243*Control!$C$10</f>
        <v>1000</v>
      </c>
      <c r="F243" s="12">
        <f>'Grid 1MW'!F243*Control!$C$10</f>
        <v>1000</v>
      </c>
      <c r="G243" s="12">
        <f>'Grid 1MW'!G243*Control!$C$10</f>
        <v>1000</v>
      </c>
      <c r="H243" s="12">
        <f>'Grid 1MW'!H243*Control!$C$10</f>
        <v>1000</v>
      </c>
      <c r="I243" s="12">
        <f>'Grid 1MW'!I243*Control!$C$10</f>
        <v>1000</v>
      </c>
      <c r="J243" s="12">
        <f>'Grid 1MW'!J243*Control!$C$10</f>
        <v>1000</v>
      </c>
      <c r="K243" s="12">
        <f>'Grid 1MW'!K243*Control!$C$10</f>
        <v>1000</v>
      </c>
      <c r="L243" s="12">
        <f>'Grid 1MW'!L243*Control!$C$10</f>
        <v>1000</v>
      </c>
      <c r="M243" s="12">
        <f>'Grid 1MW'!M243*Control!$C$10</f>
        <v>1000</v>
      </c>
      <c r="N243" s="12">
        <f>'Grid 1MW'!N243*Control!$C$10</f>
        <v>1000</v>
      </c>
      <c r="O243" s="12">
        <f>'Grid 1MW'!O243*Control!$C$10</f>
        <v>1000</v>
      </c>
      <c r="P243" s="12">
        <f>'Grid 1MW'!P243*Control!$C$10</f>
        <v>1000</v>
      </c>
      <c r="Q243" s="12">
        <f>'Grid 1MW'!Q243*Control!$C$10</f>
        <v>1000</v>
      </c>
      <c r="R243" s="12">
        <f>'Grid 1MW'!R243*Control!$C$10</f>
        <v>1000</v>
      </c>
      <c r="S243" s="12">
        <f>'Grid 1MW'!S243*Control!$C$10</f>
        <v>1000</v>
      </c>
      <c r="T243" s="12">
        <f>'Grid 1MW'!T243*Control!$C$10</f>
        <v>1000</v>
      </c>
      <c r="U243" s="12">
        <f>'Grid 1MW'!U243*Control!$C$10</f>
        <v>1000</v>
      </c>
      <c r="V243" s="12">
        <f>'Grid 1MW'!V243*Control!$C$10</f>
        <v>1000</v>
      </c>
      <c r="W243" s="12">
        <f>'Grid 1MW'!W243*Control!$C$10</f>
        <v>1000</v>
      </c>
      <c r="X243" s="12">
        <f>'Grid 1MW'!X243*Control!$C$10</f>
        <v>1000</v>
      </c>
      <c r="Y243" s="12">
        <f>'Grid 1MW'!Y243*Control!$C$10</f>
        <v>1000</v>
      </c>
      <c r="Z243" s="12">
        <f>'Grid 1MW'!Z243*Control!$C$10</f>
        <v>1000</v>
      </c>
      <c r="AB243" s="7">
        <f t="shared" si="3"/>
        <v>24000</v>
      </c>
    </row>
    <row r="244" spans="2:28" x14ac:dyDescent="0.2">
      <c r="B244" s="6">
        <v>44438</v>
      </c>
      <c r="C244" s="12">
        <f>'Grid 1MW'!C244*Control!$C$10</f>
        <v>1000</v>
      </c>
      <c r="D244" s="12">
        <f>'Grid 1MW'!D244*Control!$C$10</f>
        <v>1000</v>
      </c>
      <c r="E244" s="12">
        <f>'Grid 1MW'!E244*Control!$C$10</f>
        <v>1000</v>
      </c>
      <c r="F244" s="12">
        <f>'Grid 1MW'!F244*Control!$C$10</f>
        <v>1000</v>
      </c>
      <c r="G244" s="12">
        <f>'Grid 1MW'!G244*Control!$C$10</f>
        <v>1000</v>
      </c>
      <c r="H244" s="12">
        <f>'Grid 1MW'!H244*Control!$C$10</f>
        <v>1000</v>
      </c>
      <c r="I244" s="12">
        <f>'Grid 1MW'!I244*Control!$C$10</f>
        <v>1000</v>
      </c>
      <c r="J244" s="12">
        <f>'Grid 1MW'!J244*Control!$C$10</f>
        <v>1000</v>
      </c>
      <c r="K244" s="12">
        <f>'Grid 1MW'!K244*Control!$C$10</f>
        <v>1000</v>
      </c>
      <c r="L244" s="12">
        <f>'Grid 1MW'!L244*Control!$C$10</f>
        <v>1000</v>
      </c>
      <c r="M244" s="12">
        <f>'Grid 1MW'!M244*Control!$C$10</f>
        <v>1000</v>
      </c>
      <c r="N244" s="12">
        <f>'Grid 1MW'!N244*Control!$C$10</f>
        <v>1000</v>
      </c>
      <c r="O244" s="12">
        <f>'Grid 1MW'!O244*Control!$C$10</f>
        <v>1000</v>
      </c>
      <c r="P244" s="12">
        <f>'Grid 1MW'!P244*Control!$C$10</f>
        <v>1000</v>
      </c>
      <c r="Q244" s="12">
        <f>'Grid 1MW'!Q244*Control!$C$10</f>
        <v>1000</v>
      </c>
      <c r="R244" s="12">
        <f>'Grid 1MW'!R244*Control!$C$10</f>
        <v>1000</v>
      </c>
      <c r="S244" s="12">
        <f>'Grid 1MW'!S244*Control!$C$10</f>
        <v>1000</v>
      </c>
      <c r="T244" s="12">
        <f>'Grid 1MW'!T244*Control!$C$10</f>
        <v>1000</v>
      </c>
      <c r="U244" s="12">
        <f>'Grid 1MW'!U244*Control!$C$10</f>
        <v>1000</v>
      </c>
      <c r="V244" s="12">
        <f>'Grid 1MW'!V244*Control!$C$10</f>
        <v>1000</v>
      </c>
      <c r="W244" s="12">
        <f>'Grid 1MW'!W244*Control!$C$10</f>
        <v>1000</v>
      </c>
      <c r="X244" s="12">
        <f>'Grid 1MW'!X244*Control!$C$10</f>
        <v>1000</v>
      </c>
      <c r="Y244" s="12">
        <f>'Grid 1MW'!Y244*Control!$C$10</f>
        <v>1000</v>
      </c>
      <c r="Z244" s="12">
        <f>'Grid 1MW'!Z244*Control!$C$10</f>
        <v>1000</v>
      </c>
      <c r="AB244" s="7">
        <f t="shared" si="3"/>
        <v>24000</v>
      </c>
    </row>
    <row r="245" spans="2:28" x14ac:dyDescent="0.2">
      <c r="B245" s="6">
        <v>44439</v>
      </c>
      <c r="C245" s="12">
        <f>'Grid 1MW'!C245*Control!$C$10</f>
        <v>1000</v>
      </c>
      <c r="D245" s="12">
        <f>'Grid 1MW'!D245*Control!$C$10</f>
        <v>1000</v>
      </c>
      <c r="E245" s="12">
        <f>'Grid 1MW'!E245*Control!$C$10</f>
        <v>1000</v>
      </c>
      <c r="F245" s="12">
        <f>'Grid 1MW'!F245*Control!$C$10</f>
        <v>1000</v>
      </c>
      <c r="G245" s="12">
        <f>'Grid 1MW'!G245*Control!$C$10</f>
        <v>1000</v>
      </c>
      <c r="H245" s="12">
        <f>'Grid 1MW'!H245*Control!$C$10</f>
        <v>1000</v>
      </c>
      <c r="I245" s="12">
        <f>'Grid 1MW'!I245*Control!$C$10</f>
        <v>1000</v>
      </c>
      <c r="J245" s="12">
        <f>'Grid 1MW'!J245*Control!$C$10</f>
        <v>1000</v>
      </c>
      <c r="K245" s="12">
        <f>'Grid 1MW'!K245*Control!$C$10</f>
        <v>1000</v>
      </c>
      <c r="L245" s="12">
        <f>'Grid 1MW'!L245*Control!$C$10</f>
        <v>1000</v>
      </c>
      <c r="M245" s="12">
        <f>'Grid 1MW'!M245*Control!$C$10</f>
        <v>1000</v>
      </c>
      <c r="N245" s="12">
        <f>'Grid 1MW'!N245*Control!$C$10</f>
        <v>1000</v>
      </c>
      <c r="O245" s="12">
        <f>'Grid 1MW'!O245*Control!$C$10</f>
        <v>1000</v>
      </c>
      <c r="P245" s="12">
        <f>'Grid 1MW'!P245*Control!$C$10</f>
        <v>1000</v>
      </c>
      <c r="Q245" s="12">
        <f>'Grid 1MW'!Q245*Control!$C$10</f>
        <v>1000</v>
      </c>
      <c r="R245" s="12">
        <f>'Grid 1MW'!R245*Control!$C$10</f>
        <v>1000</v>
      </c>
      <c r="S245" s="12">
        <f>'Grid 1MW'!S245*Control!$C$10</f>
        <v>1000</v>
      </c>
      <c r="T245" s="12">
        <f>'Grid 1MW'!T245*Control!$C$10</f>
        <v>1000</v>
      </c>
      <c r="U245" s="12">
        <f>'Grid 1MW'!U245*Control!$C$10</f>
        <v>1000</v>
      </c>
      <c r="V245" s="12">
        <f>'Grid 1MW'!V245*Control!$C$10</f>
        <v>1000</v>
      </c>
      <c r="W245" s="12">
        <f>'Grid 1MW'!W245*Control!$C$10</f>
        <v>1000</v>
      </c>
      <c r="X245" s="12">
        <f>'Grid 1MW'!X245*Control!$C$10</f>
        <v>1000</v>
      </c>
      <c r="Y245" s="12">
        <f>'Grid 1MW'!Y245*Control!$C$10</f>
        <v>1000</v>
      </c>
      <c r="Z245" s="12">
        <f>'Grid 1MW'!Z245*Control!$C$10</f>
        <v>1000</v>
      </c>
      <c r="AB245" s="7">
        <f t="shared" si="3"/>
        <v>24000</v>
      </c>
    </row>
    <row r="246" spans="2:28" x14ac:dyDescent="0.2">
      <c r="B246" s="6">
        <v>44440</v>
      </c>
      <c r="C246" s="12">
        <f>'Grid 1MW'!C246*Control!$C$10</f>
        <v>1000</v>
      </c>
      <c r="D246" s="12">
        <f>'Grid 1MW'!D246*Control!$C$10</f>
        <v>1000</v>
      </c>
      <c r="E246" s="12">
        <f>'Grid 1MW'!E246*Control!$C$10</f>
        <v>1000</v>
      </c>
      <c r="F246" s="12">
        <f>'Grid 1MW'!F246*Control!$C$10</f>
        <v>1000</v>
      </c>
      <c r="G246" s="12">
        <f>'Grid 1MW'!G246*Control!$C$10</f>
        <v>1000</v>
      </c>
      <c r="H246" s="12">
        <f>'Grid 1MW'!H246*Control!$C$10</f>
        <v>1000</v>
      </c>
      <c r="I246" s="12">
        <f>'Grid 1MW'!I246*Control!$C$10</f>
        <v>1000</v>
      </c>
      <c r="J246" s="12">
        <f>'Grid 1MW'!J246*Control!$C$10</f>
        <v>1000</v>
      </c>
      <c r="K246" s="12">
        <f>'Grid 1MW'!K246*Control!$C$10</f>
        <v>1000</v>
      </c>
      <c r="L246" s="12">
        <f>'Grid 1MW'!L246*Control!$C$10</f>
        <v>1000</v>
      </c>
      <c r="M246" s="12">
        <f>'Grid 1MW'!M246*Control!$C$10</f>
        <v>1000</v>
      </c>
      <c r="N246" s="12">
        <f>'Grid 1MW'!N246*Control!$C$10</f>
        <v>1000</v>
      </c>
      <c r="O246" s="12">
        <f>'Grid 1MW'!O246*Control!$C$10</f>
        <v>1000</v>
      </c>
      <c r="P246" s="12">
        <f>'Grid 1MW'!P246*Control!$C$10</f>
        <v>1000</v>
      </c>
      <c r="Q246" s="12">
        <f>'Grid 1MW'!Q246*Control!$C$10</f>
        <v>1000</v>
      </c>
      <c r="R246" s="12">
        <f>'Grid 1MW'!R246*Control!$C$10</f>
        <v>1000</v>
      </c>
      <c r="S246" s="12">
        <f>'Grid 1MW'!S246*Control!$C$10</f>
        <v>1000</v>
      </c>
      <c r="T246" s="12">
        <f>'Grid 1MW'!T246*Control!$C$10</f>
        <v>1000</v>
      </c>
      <c r="U246" s="12">
        <f>'Grid 1MW'!U246*Control!$C$10</f>
        <v>1000</v>
      </c>
      <c r="V246" s="12">
        <f>'Grid 1MW'!V246*Control!$C$10</f>
        <v>1000</v>
      </c>
      <c r="W246" s="12">
        <f>'Grid 1MW'!W246*Control!$C$10</f>
        <v>1000</v>
      </c>
      <c r="X246" s="12">
        <f>'Grid 1MW'!X246*Control!$C$10</f>
        <v>1000</v>
      </c>
      <c r="Y246" s="12">
        <f>'Grid 1MW'!Y246*Control!$C$10</f>
        <v>1000</v>
      </c>
      <c r="Z246" s="12">
        <f>'Grid 1MW'!Z246*Control!$C$10</f>
        <v>1000</v>
      </c>
      <c r="AB246" s="7">
        <f t="shared" si="3"/>
        <v>24000</v>
      </c>
    </row>
    <row r="247" spans="2:28" x14ac:dyDescent="0.2">
      <c r="B247" s="6">
        <v>44441</v>
      </c>
      <c r="C247" s="12">
        <f>'Grid 1MW'!C247*Control!$C$10</f>
        <v>1000</v>
      </c>
      <c r="D247" s="12">
        <f>'Grid 1MW'!D247*Control!$C$10</f>
        <v>1000</v>
      </c>
      <c r="E247" s="12">
        <f>'Grid 1MW'!E247*Control!$C$10</f>
        <v>1000</v>
      </c>
      <c r="F247" s="12">
        <f>'Grid 1MW'!F247*Control!$C$10</f>
        <v>1000</v>
      </c>
      <c r="G247" s="12">
        <f>'Grid 1MW'!G247*Control!$C$10</f>
        <v>1000</v>
      </c>
      <c r="H247" s="12">
        <f>'Grid 1MW'!H247*Control!$C$10</f>
        <v>1000</v>
      </c>
      <c r="I247" s="12">
        <f>'Grid 1MW'!I247*Control!$C$10</f>
        <v>1000</v>
      </c>
      <c r="J247" s="12">
        <f>'Grid 1MW'!J247*Control!$C$10</f>
        <v>1000</v>
      </c>
      <c r="K247" s="12">
        <f>'Grid 1MW'!K247*Control!$C$10</f>
        <v>1000</v>
      </c>
      <c r="L247" s="12">
        <f>'Grid 1MW'!L247*Control!$C$10</f>
        <v>1000</v>
      </c>
      <c r="M247" s="12">
        <f>'Grid 1MW'!M247*Control!$C$10</f>
        <v>1000</v>
      </c>
      <c r="N247" s="12">
        <f>'Grid 1MW'!N247*Control!$C$10</f>
        <v>1000</v>
      </c>
      <c r="O247" s="12">
        <f>'Grid 1MW'!O247*Control!$C$10</f>
        <v>1000</v>
      </c>
      <c r="P247" s="12">
        <f>'Grid 1MW'!P247*Control!$C$10</f>
        <v>1000</v>
      </c>
      <c r="Q247" s="12">
        <f>'Grid 1MW'!Q247*Control!$C$10</f>
        <v>1000</v>
      </c>
      <c r="R247" s="12">
        <f>'Grid 1MW'!R247*Control!$C$10</f>
        <v>1000</v>
      </c>
      <c r="S247" s="12">
        <f>'Grid 1MW'!S247*Control!$C$10</f>
        <v>1000</v>
      </c>
      <c r="T247" s="12">
        <f>'Grid 1MW'!T247*Control!$C$10</f>
        <v>1000</v>
      </c>
      <c r="U247" s="12">
        <f>'Grid 1MW'!U247*Control!$C$10</f>
        <v>1000</v>
      </c>
      <c r="V247" s="12">
        <f>'Grid 1MW'!V247*Control!$C$10</f>
        <v>1000</v>
      </c>
      <c r="W247" s="12">
        <f>'Grid 1MW'!W247*Control!$C$10</f>
        <v>1000</v>
      </c>
      <c r="X247" s="12">
        <f>'Grid 1MW'!X247*Control!$C$10</f>
        <v>1000</v>
      </c>
      <c r="Y247" s="12">
        <f>'Grid 1MW'!Y247*Control!$C$10</f>
        <v>1000</v>
      </c>
      <c r="Z247" s="12">
        <f>'Grid 1MW'!Z247*Control!$C$10</f>
        <v>1000</v>
      </c>
      <c r="AB247" s="7">
        <f t="shared" si="3"/>
        <v>24000</v>
      </c>
    </row>
    <row r="248" spans="2:28" x14ac:dyDescent="0.2">
      <c r="B248" s="6">
        <v>44442</v>
      </c>
      <c r="C248" s="12">
        <f>'Grid 1MW'!C248*Control!$C$10</f>
        <v>1000</v>
      </c>
      <c r="D248" s="12">
        <f>'Grid 1MW'!D248*Control!$C$10</f>
        <v>1000</v>
      </c>
      <c r="E248" s="12">
        <f>'Grid 1MW'!E248*Control!$C$10</f>
        <v>1000</v>
      </c>
      <c r="F248" s="12">
        <f>'Grid 1MW'!F248*Control!$C$10</f>
        <v>1000</v>
      </c>
      <c r="G248" s="12">
        <f>'Grid 1MW'!G248*Control!$C$10</f>
        <v>1000</v>
      </c>
      <c r="H248" s="12">
        <f>'Grid 1MW'!H248*Control!$C$10</f>
        <v>1000</v>
      </c>
      <c r="I248" s="12">
        <f>'Grid 1MW'!I248*Control!$C$10</f>
        <v>1000</v>
      </c>
      <c r="J248" s="12">
        <f>'Grid 1MW'!J248*Control!$C$10</f>
        <v>1000</v>
      </c>
      <c r="K248" s="12">
        <f>'Grid 1MW'!K248*Control!$C$10</f>
        <v>1000</v>
      </c>
      <c r="L248" s="12">
        <f>'Grid 1MW'!L248*Control!$C$10</f>
        <v>1000</v>
      </c>
      <c r="M248" s="12">
        <f>'Grid 1MW'!M248*Control!$C$10</f>
        <v>1000</v>
      </c>
      <c r="N248" s="12">
        <f>'Grid 1MW'!N248*Control!$C$10</f>
        <v>1000</v>
      </c>
      <c r="O248" s="12">
        <f>'Grid 1MW'!O248*Control!$C$10</f>
        <v>1000</v>
      </c>
      <c r="P248" s="12">
        <f>'Grid 1MW'!P248*Control!$C$10</f>
        <v>1000</v>
      </c>
      <c r="Q248" s="12">
        <f>'Grid 1MW'!Q248*Control!$C$10</f>
        <v>1000</v>
      </c>
      <c r="R248" s="12">
        <f>'Grid 1MW'!R248*Control!$C$10</f>
        <v>1000</v>
      </c>
      <c r="S248" s="12">
        <f>'Grid 1MW'!S248*Control!$C$10</f>
        <v>1000</v>
      </c>
      <c r="T248" s="12">
        <f>'Grid 1MW'!T248*Control!$C$10</f>
        <v>1000</v>
      </c>
      <c r="U248" s="12">
        <f>'Grid 1MW'!U248*Control!$C$10</f>
        <v>1000</v>
      </c>
      <c r="V248" s="12">
        <f>'Grid 1MW'!V248*Control!$C$10</f>
        <v>1000</v>
      </c>
      <c r="W248" s="12">
        <f>'Grid 1MW'!W248*Control!$C$10</f>
        <v>1000</v>
      </c>
      <c r="X248" s="12">
        <f>'Grid 1MW'!X248*Control!$C$10</f>
        <v>1000</v>
      </c>
      <c r="Y248" s="12">
        <f>'Grid 1MW'!Y248*Control!$C$10</f>
        <v>1000</v>
      </c>
      <c r="Z248" s="12">
        <f>'Grid 1MW'!Z248*Control!$C$10</f>
        <v>1000</v>
      </c>
      <c r="AB248" s="7">
        <f t="shared" si="3"/>
        <v>24000</v>
      </c>
    </row>
    <row r="249" spans="2:28" x14ac:dyDescent="0.2">
      <c r="B249" s="6">
        <v>44443</v>
      </c>
      <c r="C249" s="12">
        <f>'Grid 1MW'!C249*Control!$C$10</f>
        <v>1000</v>
      </c>
      <c r="D249" s="12">
        <f>'Grid 1MW'!D249*Control!$C$10</f>
        <v>1000</v>
      </c>
      <c r="E249" s="12">
        <f>'Grid 1MW'!E249*Control!$C$10</f>
        <v>1000</v>
      </c>
      <c r="F249" s="12">
        <f>'Grid 1MW'!F249*Control!$C$10</f>
        <v>1000</v>
      </c>
      <c r="G249" s="12">
        <f>'Grid 1MW'!G249*Control!$C$10</f>
        <v>1000</v>
      </c>
      <c r="H249" s="12">
        <f>'Grid 1MW'!H249*Control!$C$10</f>
        <v>1000</v>
      </c>
      <c r="I249" s="12">
        <f>'Grid 1MW'!I249*Control!$C$10</f>
        <v>1000</v>
      </c>
      <c r="J249" s="12">
        <f>'Grid 1MW'!J249*Control!$C$10</f>
        <v>1000</v>
      </c>
      <c r="K249" s="12">
        <f>'Grid 1MW'!K249*Control!$C$10</f>
        <v>1000</v>
      </c>
      <c r="L249" s="12">
        <f>'Grid 1MW'!L249*Control!$C$10</f>
        <v>1000</v>
      </c>
      <c r="M249" s="12">
        <f>'Grid 1MW'!M249*Control!$C$10</f>
        <v>1000</v>
      </c>
      <c r="N249" s="12">
        <f>'Grid 1MW'!N249*Control!$C$10</f>
        <v>1000</v>
      </c>
      <c r="O249" s="12">
        <f>'Grid 1MW'!O249*Control!$C$10</f>
        <v>1000</v>
      </c>
      <c r="P249" s="12">
        <f>'Grid 1MW'!P249*Control!$C$10</f>
        <v>1000</v>
      </c>
      <c r="Q249" s="12">
        <f>'Grid 1MW'!Q249*Control!$C$10</f>
        <v>1000</v>
      </c>
      <c r="R249" s="12">
        <f>'Grid 1MW'!R249*Control!$C$10</f>
        <v>1000</v>
      </c>
      <c r="S249" s="12">
        <f>'Grid 1MW'!S249*Control!$C$10</f>
        <v>1000</v>
      </c>
      <c r="T249" s="12">
        <f>'Grid 1MW'!T249*Control!$C$10</f>
        <v>1000</v>
      </c>
      <c r="U249" s="12">
        <f>'Grid 1MW'!U249*Control!$C$10</f>
        <v>1000</v>
      </c>
      <c r="V249" s="12">
        <f>'Grid 1MW'!V249*Control!$C$10</f>
        <v>1000</v>
      </c>
      <c r="W249" s="12">
        <f>'Grid 1MW'!W249*Control!$C$10</f>
        <v>1000</v>
      </c>
      <c r="X249" s="12">
        <f>'Grid 1MW'!X249*Control!$C$10</f>
        <v>1000</v>
      </c>
      <c r="Y249" s="12">
        <f>'Grid 1MW'!Y249*Control!$C$10</f>
        <v>1000</v>
      </c>
      <c r="Z249" s="12">
        <f>'Grid 1MW'!Z249*Control!$C$10</f>
        <v>1000</v>
      </c>
      <c r="AB249" s="7">
        <f t="shared" si="3"/>
        <v>24000</v>
      </c>
    </row>
    <row r="250" spans="2:28" x14ac:dyDescent="0.2">
      <c r="B250" s="6">
        <v>44444</v>
      </c>
      <c r="C250" s="12">
        <f>'Grid 1MW'!C250*Control!$C$10</f>
        <v>1000</v>
      </c>
      <c r="D250" s="12">
        <f>'Grid 1MW'!D250*Control!$C$10</f>
        <v>1000</v>
      </c>
      <c r="E250" s="12">
        <f>'Grid 1MW'!E250*Control!$C$10</f>
        <v>1000</v>
      </c>
      <c r="F250" s="12">
        <f>'Grid 1MW'!F250*Control!$C$10</f>
        <v>1000</v>
      </c>
      <c r="G250" s="12">
        <f>'Grid 1MW'!G250*Control!$C$10</f>
        <v>1000</v>
      </c>
      <c r="H250" s="12">
        <f>'Grid 1MW'!H250*Control!$C$10</f>
        <v>1000</v>
      </c>
      <c r="I250" s="12">
        <f>'Grid 1MW'!I250*Control!$C$10</f>
        <v>1000</v>
      </c>
      <c r="J250" s="12">
        <f>'Grid 1MW'!J250*Control!$C$10</f>
        <v>1000</v>
      </c>
      <c r="K250" s="12">
        <f>'Grid 1MW'!K250*Control!$C$10</f>
        <v>1000</v>
      </c>
      <c r="L250" s="12">
        <f>'Grid 1MW'!L250*Control!$C$10</f>
        <v>1000</v>
      </c>
      <c r="M250" s="12">
        <f>'Grid 1MW'!M250*Control!$C$10</f>
        <v>1000</v>
      </c>
      <c r="N250" s="12">
        <f>'Grid 1MW'!N250*Control!$C$10</f>
        <v>1000</v>
      </c>
      <c r="O250" s="12">
        <f>'Grid 1MW'!O250*Control!$C$10</f>
        <v>1000</v>
      </c>
      <c r="P250" s="12">
        <f>'Grid 1MW'!P250*Control!$C$10</f>
        <v>1000</v>
      </c>
      <c r="Q250" s="12">
        <f>'Grid 1MW'!Q250*Control!$C$10</f>
        <v>1000</v>
      </c>
      <c r="R250" s="12">
        <f>'Grid 1MW'!R250*Control!$C$10</f>
        <v>1000</v>
      </c>
      <c r="S250" s="12">
        <f>'Grid 1MW'!S250*Control!$C$10</f>
        <v>1000</v>
      </c>
      <c r="T250" s="12">
        <f>'Grid 1MW'!T250*Control!$C$10</f>
        <v>1000</v>
      </c>
      <c r="U250" s="12">
        <f>'Grid 1MW'!U250*Control!$C$10</f>
        <v>1000</v>
      </c>
      <c r="V250" s="12">
        <f>'Grid 1MW'!V250*Control!$C$10</f>
        <v>1000</v>
      </c>
      <c r="W250" s="12">
        <f>'Grid 1MW'!W250*Control!$C$10</f>
        <v>1000</v>
      </c>
      <c r="X250" s="12">
        <f>'Grid 1MW'!X250*Control!$C$10</f>
        <v>1000</v>
      </c>
      <c r="Y250" s="12">
        <f>'Grid 1MW'!Y250*Control!$C$10</f>
        <v>1000</v>
      </c>
      <c r="Z250" s="12">
        <f>'Grid 1MW'!Z250*Control!$C$10</f>
        <v>1000</v>
      </c>
      <c r="AB250" s="7">
        <f t="shared" si="3"/>
        <v>24000</v>
      </c>
    </row>
    <row r="251" spans="2:28" x14ac:dyDescent="0.2">
      <c r="B251" s="6">
        <v>44445</v>
      </c>
      <c r="C251" s="12">
        <f>'Grid 1MW'!C251*Control!$C$10</f>
        <v>1000</v>
      </c>
      <c r="D251" s="12">
        <f>'Grid 1MW'!D251*Control!$C$10</f>
        <v>1000</v>
      </c>
      <c r="E251" s="12">
        <f>'Grid 1MW'!E251*Control!$C$10</f>
        <v>1000</v>
      </c>
      <c r="F251" s="12">
        <f>'Grid 1MW'!F251*Control!$C$10</f>
        <v>1000</v>
      </c>
      <c r="G251" s="12">
        <f>'Grid 1MW'!G251*Control!$C$10</f>
        <v>1000</v>
      </c>
      <c r="H251" s="12">
        <f>'Grid 1MW'!H251*Control!$C$10</f>
        <v>1000</v>
      </c>
      <c r="I251" s="12">
        <f>'Grid 1MW'!I251*Control!$C$10</f>
        <v>1000</v>
      </c>
      <c r="J251" s="12">
        <f>'Grid 1MW'!J251*Control!$C$10</f>
        <v>1000</v>
      </c>
      <c r="K251" s="12">
        <f>'Grid 1MW'!K251*Control!$C$10</f>
        <v>1000</v>
      </c>
      <c r="L251" s="12">
        <f>'Grid 1MW'!L251*Control!$C$10</f>
        <v>1000</v>
      </c>
      <c r="M251" s="12">
        <f>'Grid 1MW'!M251*Control!$C$10</f>
        <v>1000</v>
      </c>
      <c r="N251" s="12">
        <f>'Grid 1MW'!N251*Control!$C$10</f>
        <v>1000</v>
      </c>
      <c r="O251" s="12">
        <f>'Grid 1MW'!O251*Control!$C$10</f>
        <v>1000</v>
      </c>
      <c r="P251" s="12">
        <f>'Grid 1MW'!P251*Control!$C$10</f>
        <v>1000</v>
      </c>
      <c r="Q251" s="12">
        <f>'Grid 1MW'!Q251*Control!$C$10</f>
        <v>1000</v>
      </c>
      <c r="R251" s="12">
        <f>'Grid 1MW'!R251*Control!$C$10</f>
        <v>1000</v>
      </c>
      <c r="S251" s="12">
        <f>'Grid 1MW'!S251*Control!$C$10</f>
        <v>1000</v>
      </c>
      <c r="T251" s="12">
        <f>'Grid 1MW'!T251*Control!$C$10</f>
        <v>1000</v>
      </c>
      <c r="U251" s="12">
        <f>'Grid 1MW'!U251*Control!$C$10</f>
        <v>1000</v>
      </c>
      <c r="V251" s="12">
        <f>'Grid 1MW'!V251*Control!$C$10</f>
        <v>1000</v>
      </c>
      <c r="W251" s="12">
        <f>'Grid 1MW'!W251*Control!$C$10</f>
        <v>1000</v>
      </c>
      <c r="X251" s="12">
        <f>'Grid 1MW'!X251*Control!$C$10</f>
        <v>1000</v>
      </c>
      <c r="Y251" s="12">
        <f>'Grid 1MW'!Y251*Control!$C$10</f>
        <v>1000</v>
      </c>
      <c r="Z251" s="12">
        <f>'Grid 1MW'!Z251*Control!$C$10</f>
        <v>1000</v>
      </c>
      <c r="AB251" s="7">
        <f t="shared" si="3"/>
        <v>24000</v>
      </c>
    </row>
    <row r="252" spans="2:28" x14ac:dyDescent="0.2">
      <c r="B252" s="6">
        <v>44446</v>
      </c>
      <c r="C252" s="12">
        <f>'Grid 1MW'!C252*Control!$C$10</f>
        <v>1000</v>
      </c>
      <c r="D252" s="12">
        <f>'Grid 1MW'!D252*Control!$C$10</f>
        <v>1000</v>
      </c>
      <c r="E252" s="12">
        <f>'Grid 1MW'!E252*Control!$C$10</f>
        <v>1000</v>
      </c>
      <c r="F252" s="12">
        <f>'Grid 1MW'!F252*Control!$C$10</f>
        <v>1000</v>
      </c>
      <c r="G252" s="12">
        <f>'Grid 1MW'!G252*Control!$C$10</f>
        <v>1000</v>
      </c>
      <c r="H252" s="12">
        <f>'Grid 1MW'!H252*Control!$C$10</f>
        <v>1000</v>
      </c>
      <c r="I252" s="12">
        <f>'Grid 1MW'!I252*Control!$C$10</f>
        <v>1000</v>
      </c>
      <c r="J252" s="12">
        <f>'Grid 1MW'!J252*Control!$C$10</f>
        <v>1000</v>
      </c>
      <c r="K252" s="12">
        <f>'Grid 1MW'!K252*Control!$C$10</f>
        <v>1000</v>
      </c>
      <c r="L252" s="12">
        <f>'Grid 1MW'!L252*Control!$C$10</f>
        <v>1000</v>
      </c>
      <c r="M252" s="12">
        <f>'Grid 1MW'!M252*Control!$C$10</f>
        <v>1000</v>
      </c>
      <c r="N252" s="12">
        <f>'Grid 1MW'!N252*Control!$C$10</f>
        <v>1000</v>
      </c>
      <c r="O252" s="12">
        <f>'Grid 1MW'!O252*Control!$C$10</f>
        <v>1000</v>
      </c>
      <c r="P252" s="12">
        <f>'Grid 1MW'!P252*Control!$C$10</f>
        <v>1000</v>
      </c>
      <c r="Q252" s="12">
        <f>'Grid 1MW'!Q252*Control!$C$10</f>
        <v>1000</v>
      </c>
      <c r="R252" s="12">
        <f>'Grid 1MW'!R252*Control!$C$10</f>
        <v>1000</v>
      </c>
      <c r="S252" s="12">
        <f>'Grid 1MW'!S252*Control!$C$10</f>
        <v>1000</v>
      </c>
      <c r="T252" s="12">
        <f>'Grid 1MW'!T252*Control!$C$10</f>
        <v>1000</v>
      </c>
      <c r="U252" s="12">
        <f>'Grid 1MW'!U252*Control!$C$10</f>
        <v>1000</v>
      </c>
      <c r="V252" s="12">
        <f>'Grid 1MW'!V252*Control!$C$10</f>
        <v>1000</v>
      </c>
      <c r="W252" s="12">
        <f>'Grid 1MW'!W252*Control!$C$10</f>
        <v>1000</v>
      </c>
      <c r="X252" s="12">
        <f>'Grid 1MW'!X252*Control!$C$10</f>
        <v>1000</v>
      </c>
      <c r="Y252" s="12">
        <f>'Grid 1MW'!Y252*Control!$C$10</f>
        <v>1000</v>
      </c>
      <c r="Z252" s="12">
        <f>'Grid 1MW'!Z252*Control!$C$10</f>
        <v>1000</v>
      </c>
      <c r="AB252" s="7">
        <f t="shared" si="3"/>
        <v>24000</v>
      </c>
    </row>
    <row r="253" spans="2:28" x14ac:dyDescent="0.2">
      <c r="B253" s="6">
        <v>44447</v>
      </c>
      <c r="C253" s="12">
        <f>'Grid 1MW'!C253*Control!$C$10</f>
        <v>1000</v>
      </c>
      <c r="D253" s="12">
        <f>'Grid 1MW'!D253*Control!$C$10</f>
        <v>1000</v>
      </c>
      <c r="E253" s="12">
        <f>'Grid 1MW'!E253*Control!$C$10</f>
        <v>1000</v>
      </c>
      <c r="F253" s="12">
        <f>'Grid 1MW'!F253*Control!$C$10</f>
        <v>1000</v>
      </c>
      <c r="G253" s="12">
        <f>'Grid 1MW'!G253*Control!$C$10</f>
        <v>1000</v>
      </c>
      <c r="H253" s="12">
        <f>'Grid 1MW'!H253*Control!$C$10</f>
        <v>1000</v>
      </c>
      <c r="I253" s="12">
        <f>'Grid 1MW'!I253*Control!$C$10</f>
        <v>1000</v>
      </c>
      <c r="J253" s="12">
        <f>'Grid 1MW'!J253*Control!$C$10</f>
        <v>1000</v>
      </c>
      <c r="K253" s="12">
        <f>'Grid 1MW'!K253*Control!$C$10</f>
        <v>1000</v>
      </c>
      <c r="L253" s="12">
        <f>'Grid 1MW'!L253*Control!$C$10</f>
        <v>1000</v>
      </c>
      <c r="M253" s="12">
        <f>'Grid 1MW'!M253*Control!$C$10</f>
        <v>1000</v>
      </c>
      <c r="N253" s="12">
        <f>'Grid 1MW'!N253*Control!$C$10</f>
        <v>1000</v>
      </c>
      <c r="O253" s="12">
        <f>'Grid 1MW'!O253*Control!$C$10</f>
        <v>1000</v>
      </c>
      <c r="P253" s="12">
        <f>'Grid 1MW'!P253*Control!$C$10</f>
        <v>1000</v>
      </c>
      <c r="Q253" s="12">
        <f>'Grid 1MW'!Q253*Control!$C$10</f>
        <v>1000</v>
      </c>
      <c r="R253" s="12">
        <f>'Grid 1MW'!R253*Control!$C$10</f>
        <v>1000</v>
      </c>
      <c r="S253" s="12">
        <f>'Grid 1MW'!S253*Control!$C$10</f>
        <v>1000</v>
      </c>
      <c r="T253" s="12">
        <f>'Grid 1MW'!T253*Control!$C$10</f>
        <v>1000</v>
      </c>
      <c r="U253" s="12">
        <f>'Grid 1MW'!U253*Control!$C$10</f>
        <v>1000</v>
      </c>
      <c r="V253" s="12">
        <f>'Grid 1MW'!V253*Control!$C$10</f>
        <v>1000</v>
      </c>
      <c r="W253" s="12">
        <f>'Grid 1MW'!W253*Control!$C$10</f>
        <v>1000</v>
      </c>
      <c r="X253" s="12">
        <f>'Grid 1MW'!X253*Control!$C$10</f>
        <v>1000</v>
      </c>
      <c r="Y253" s="12">
        <f>'Grid 1MW'!Y253*Control!$C$10</f>
        <v>1000</v>
      </c>
      <c r="Z253" s="12">
        <f>'Grid 1MW'!Z253*Control!$C$10</f>
        <v>1000</v>
      </c>
      <c r="AB253" s="7">
        <f t="shared" si="3"/>
        <v>24000</v>
      </c>
    </row>
    <row r="254" spans="2:28" x14ac:dyDescent="0.2">
      <c r="B254" s="6">
        <v>44448</v>
      </c>
      <c r="C254" s="12">
        <f>'Grid 1MW'!C254*Control!$C$10</f>
        <v>1000</v>
      </c>
      <c r="D254" s="12">
        <f>'Grid 1MW'!D254*Control!$C$10</f>
        <v>1000</v>
      </c>
      <c r="E254" s="12">
        <f>'Grid 1MW'!E254*Control!$C$10</f>
        <v>1000</v>
      </c>
      <c r="F254" s="12">
        <f>'Grid 1MW'!F254*Control!$C$10</f>
        <v>1000</v>
      </c>
      <c r="G254" s="12">
        <f>'Grid 1MW'!G254*Control!$C$10</f>
        <v>1000</v>
      </c>
      <c r="H254" s="12">
        <f>'Grid 1MW'!H254*Control!$C$10</f>
        <v>1000</v>
      </c>
      <c r="I254" s="12">
        <f>'Grid 1MW'!I254*Control!$C$10</f>
        <v>1000</v>
      </c>
      <c r="J254" s="12">
        <f>'Grid 1MW'!J254*Control!$C$10</f>
        <v>1000</v>
      </c>
      <c r="K254" s="12">
        <f>'Grid 1MW'!K254*Control!$C$10</f>
        <v>1000</v>
      </c>
      <c r="L254" s="12">
        <f>'Grid 1MW'!L254*Control!$C$10</f>
        <v>1000</v>
      </c>
      <c r="M254" s="12">
        <f>'Grid 1MW'!M254*Control!$C$10</f>
        <v>1000</v>
      </c>
      <c r="N254" s="12">
        <f>'Grid 1MW'!N254*Control!$C$10</f>
        <v>1000</v>
      </c>
      <c r="O254" s="12">
        <f>'Grid 1MW'!O254*Control!$C$10</f>
        <v>1000</v>
      </c>
      <c r="P254" s="12">
        <f>'Grid 1MW'!P254*Control!$C$10</f>
        <v>1000</v>
      </c>
      <c r="Q254" s="12">
        <f>'Grid 1MW'!Q254*Control!$C$10</f>
        <v>1000</v>
      </c>
      <c r="R254" s="12">
        <f>'Grid 1MW'!R254*Control!$C$10</f>
        <v>1000</v>
      </c>
      <c r="S254" s="12">
        <f>'Grid 1MW'!S254*Control!$C$10</f>
        <v>1000</v>
      </c>
      <c r="T254" s="12">
        <f>'Grid 1MW'!T254*Control!$C$10</f>
        <v>1000</v>
      </c>
      <c r="U254" s="12">
        <f>'Grid 1MW'!U254*Control!$C$10</f>
        <v>1000</v>
      </c>
      <c r="V254" s="12">
        <f>'Grid 1MW'!V254*Control!$C$10</f>
        <v>1000</v>
      </c>
      <c r="W254" s="12">
        <f>'Grid 1MW'!W254*Control!$C$10</f>
        <v>1000</v>
      </c>
      <c r="X254" s="12">
        <f>'Grid 1MW'!X254*Control!$C$10</f>
        <v>1000</v>
      </c>
      <c r="Y254" s="12">
        <f>'Grid 1MW'!Y254*Control!$C$10</f>
        <v>1000</v>
      </c>
      <c r="Z254" s="12">
        <f>'Grid 1MW'!Z254*Control!$C$10</f>
        <v>1000</v>
      </c>
      <c r="AB254" s="7">
        <f t="shared" si="3"/>
        <v>24000</v>
      </c>
    </row>
    <row r="255" spans="2:28" x14ac:dyDescent="0.2">
      <c r="B255" s="6">
        <v>44449</v>
      </c>
      <c r="C255" s="12">
        <f>'Grid 1MW'!C255*Control!$C$10</f>
        <v>1000</v>
      </c>
      <c r="D255" s="12">
        <f>'Grid 1MW'!D255*Control!$C$10</f>
        <v>1000</v>
      </c>
      <c r="E255" s="12">
        <f>'Grid 1MW'!E255*Control!$C$10</f>
        <v>1000</v>
      </c>
      <c r="F255" s="12">
        <f>'Grid 1MW'!F255*Control!$C$10</f>
        <v>1000</v>
      </c>
      <c r="G255" s="12">
        <f>'Grid 1MW'!G255*Control!$C$10</f>
        <v>1000</v>
      </c>
      <c r="H255" s="12">
        <f>'Grid 1MW'!H255*Control!$C$10</f>
        <v>1000</v>
      </c>
      <c r="I255" s="12">
        <f>'Grid 1MW'!I255*Control!$C$10</f>
        <v>1000</v>
      </c>
      <c r="J255" s="12">
        <f>'Grid 1MW'!J255*Control!$C$10</f>
        <v>1000</v>
      </c>
      <c r="K255" s="12">
        <f>'Grid 1MW'!K255*Control!$C$10</f>
        <v>1000</v>
      </c>
      <c r="L255" s="12">
        <f>'Grid 1MW'!L255*Control!$C$10</f>
        <v>1000</v>
      </c>
      <c r="M255" s="12">
        <f>'Grid 1MW'!M255*Control!$C$10</f>
        <v>1000</v>
      </c>
      <c r="N255" s="12">
        <f>'Grid 1MW'!N255*Control!$C$10</f>
        <v>1000</v>
      </c>
      <c r="O255" s="12">
        <f>'Grid 1MW'!O255*Control!$C$10</f>
        <v>1000</v>
      </c>
      <c r="P255" s="12">
        <f>'Grid 1MW'!P255*Control!$C$10</f>
        <v>1000</v>
      </c>
      <c r="Q255" s="12">
        <f>'Grid 1MW'!Q255*Control!$C$10</f>
        <v>1000</v>
      </c>
      <c r="R255" s="12">
        <f>'Grid 1MW'!R255*Control!$C$10</f>
        <v>1000</v>
      </c>
      <c r="S255" s="12">
        <f>'Grid 1MW'!S255*Control!$C$10</f>
        <v>1000</v>
      </c>
      <c r="T255" s="12">
        <f>'Grid 1MW'!T255*Control!$C$10</f>
        <v>1000</v>
      </c>
      <c r="U255" s="12">
        <f>'Grid 1MW'!U255*Control!$C$10</f>
        <v>1000</v>
      </c>
      <c r="V255" s="12">
        <f>'Grid 1MW'!V255*Control!$C$10</f>
        <v>1000</v>
      </c>
      <c r="W255" s="12">
        <f>'Grid 1MW'!W255*Control!$C$10</f>
        <v>1000</v>
      </c>
      <c r="X255" s="12">
        <f>'Grid 1MW'!X255*Control!$C$10</f>
        <v>1000</v>
      </c>
      <c r="Y255" s="12">
        <f>'Grid 1MW'!Y255*Control!$C$10</f>
        <v>1000</v>
      </c>
      <c r="Z255" s="12">
        <f>'Grid 1MW'!Z255*Control!$C$10</f>
        <v>1000</v>
      </c>
      <c r="AB255" s="7">
        <f t="shared" si="3"/>
        <v>24000</v>
      </c>
    </row>
    <row r="256" spans="2:28" x14ac:dyDescent="0.2">
      <c r="B256" s="6">
        <v>44450</v>
      </c>
      <c r="C256" s="12">
        <f>'Grid 1MW'!C256*Control!$C$10</f>
        <v>1000</v>
      </c>
      <c r="D256" s="12">
        <f>'Grid 1MW'!D256*Control!$C$10</f>
        <v>1000</v>
      </c>
      <c r="E256" s="12">
        <f>'Grid 1MW'!E256*Control!$C$10</f>
        <v>1000</v>
      </c>
      <c r="F256" s="12">
        <f>'Grid 1MW'!F256*Control!$C$10</f>
        <v>1000</v>
      </c>
      <c r="G256" s="12">
        <f>'Grid 1MW'!G256*Control!$C$10</f>
        <v>1000</v>
      </c>
      <c r="H256" s="12">
        <f>'Grid 1MW'!H256*Control!$C$10</f>
        <v>1000</v>
      </c>
      <c r="I256" s="12">
        <f>'Grid 1MW'!I256*Control!$C$10</f>
        <v>1000</v>
      </c>
      <c r="J256" s="12">
        <f>'Grid 1MW'!J256*Control!$C$10</f>
        <v>1000</v>
      </c>
      <c r="K256" s="12">
        <f>'Grid 1MW'!K256*Control!$C$10</f>
        <v>1000</v>
      </c>
      <c r="L256" s="12">
        <f>'Grid 1MW'!L256*Control!$C$10</f>
        <v>1000</v>
      </c>
      <c r="M256" s="12">
        <f>'Grid 1MW'!M256*Control!$C$10</f>
        <v>1000</v>
      </c>
      <c r="N256" s="12">
        <f>'Grid 1MW'!N256*Control!$C$10</f>
        <v>1000</v>
      </c>
      <c r="O256" s="12">
        <f>'Grid 1MW'!O256*Control!$C$10</f>
        <v>1000</v>
      </c>
      <c r="P256" s="12">
        <f>'Grid 1MW'!P256*Control!$C$10</f>
        <v>1000</v>
      </c>
      <c r="Q256" s="12">
        <f>'Grid 1MW'!Q256*Control!$C$10</f>
        <v>1000</v>
      </c>
      <c r="R256" s="12">
        <f>'Grid 1MW'!R256*Control!$C$10</f>
        <v>1000</v>
      </c>
      <c r="S256" s="12">
        <f>'Grid 1MW'!S256*Control!$C$10</f>
        <v>1000</v>
      </c>
      <c r="T256" s="12">
        <f>'Grid 1MW'!T256*Control!$C$10</f>
        <v>1000</v>
      </c>
      <c r="U256" s="12">
        <f>'Grid 1MW'!U256*Control!$C$10</f>
        <v>1000</v>
      </c>
      <c r="V256" s="12">
        <f>'Grid 1MW'!V256*Control!$C$10</f>
        <v>1000</v>
      </c>
      <c r="W256" s="12">
        <f>'Grid 1MW'!W256*Control!$C$10</f>
        <v>1000</v>
      </c>
      <c r="X256" s="12">
        <f>'Grid 1MW'!X256*Control!$C$10</f>
        <v>1000</v>
      </c>
      <c r="Y256" s="12">
        <f>'Grid 1MW'!Y256*Control!$C$10</f>
        <v>1000</v>
      </c>
      <c r="Z256" s="12">
        <f>'Grid 1MW'!Z256*Control!$C$10</f>
        <v>1000</v>
      </c>
      <c r="AB256" s="7">
        <f t="shared" si="3"/>
        <v>24000</v>
      </c>
    </row>
    <row r="257" spans="2:28" x14ac:dyDescent="0.2">
      <c r="B257" s="6">
        <v>44451</v>
      </c>
      <c r="C257" s="12">
        <f>'Grid 1MW'!C257*Control!$C$10</f>
        <v>1000</v>
      </c>
      <c r="D257" s="12">
        <f>'Grid 1MW'!D257*Control!$C$10</f>
        <v>1000</v>
      </c>
      <c r="E257" s="12">
        <f>'Grid 1MW'!E257*Control!$C$10</f>
        <v>1000</v>
      </c>
      <c r="F257" s="12">
        <f>'Grid 1MW'!F257*Control!$C$10</f>
        <v>1000</v>
      </c>
      <c r="G257" s="12">
        <f>'Grid 1MW'!G257*Control!$C$10</f>
        <v>1000</v>
      </c>
      <c r="H257" s="12">
        <f>'Grid 1MW'!H257*Control!$C$10</f>
        <v>1000</v>
      </c>
      <c r="I257" s="12">
        <f>'Grid 1MW'!I257*Control!$C$10</f>
        <v>1000</v>
      </c>
      <c r="J257" s="12">
        <f>'Grid 1MW'!J257*Control!$C$10</f>
        <v>1000</v>
      </c>
      <c r="K257" s="12">
        <f>'Grid 1MW'!K257*Control!$C$10</f>
        <v>1000</v>
      </c>
      <c r="L257" s="12">
        <f>'Grid 1MW'!L257*Control!$C$10</f>
        <v>1000</v>
      </c>
      <c r="M257" s="12">
        <f>'Grid 1MW'!M257*Control!$C$10</f>
        <v>1000</v>
      </c>
      <c r="N257" s="12">
        <f>'Grid 1MW'!N257*Control!$C$10</f>
        <v>1000</v>
      </c>
      <c r="O257" s="12">
        <f>'Grid 1MW'!O257*Control!$C$10</f>
        <v>1000</v>
      </c>
      <c r="P257" s="12">
        <f>'Grid 1MW'!P257*Control!$C$10</f>
        <v>1000</v>
      </c>
      <c r="Q257" s="12">
        <f>'Grid 1MW'!Q257*Control!$C$10</f>
        <v>1000</v>
      </c>
      <c r="R257" s="12">
        <f>'Grid 1MW'!R257*Control!$C$10</f>
        <v>1000</v>
      </c>
      <c r="S257" s="12">
        <f>'Grid 1MW'!S257*Control!$C$10</f>
        <v>1000</v>
      </c>
      <c r="T257" s="12">
        <f>'Grid 1MW'!T257*Control!$C$10</f>
        <v>1000</v>
      </c>
      <c r="U257" s="12">
        <f>'Grid 1MW'!U257*Control!$C$10</f>
        <v>1000</v>
      </c>
      <c r="V257" s="12">
        <f>'Grid 1MW'!V257*Control!$C$10</f>
        <v>1000</v>
      </c>
      <c r="W257" s="12">
        <f>'Grid 1MW'!W257*Control!$C$10</f>
        <v>1000</v>
      </c>
      <c r="X257" s="12">
        <f>'Grid 1MW'!X257*Control!$C$10</f>
        <v>1000</v>
      </c>
      <c r="Y257" s="12">
        <f>'Grid 1MW'!Y257*Control!$C$10</f>
        <v>1000</v>
      </c>
      <c r="Z257" s="12">
        <f>'Grid 1MW'!Z257*Control!$C$10</f>
        <v>1000</v>
      </c>
      <c r="AB257" s="7">
        <f t="shared" si="3"/>
        <v>24000</v>
      </c>
    </row>
    <row r="258" spans="2:28" x14ac:dyDescent="0.2">
      <c r="B258" s="6">
        <v>44452</v>
      </c>
      <c r="C258" s="12">
        <f>'Grid 1MW'!C258*Control!$C$10</f>
        <v>1000</v>
      </c>
      <c r="D258" s="12">
        <f>'Grid 1MW'!D258*Control!$C$10</f>
        <v>1000</v>
      </c>
      <c r="E258" s="12">
        <f>'Grid 1MW'!E258*Control!$C$10</f>
        <v>1000</v>
      </c>
      <c r="F258" s="12">
        <f>'Grid 1MW'!F258*Control!$C$10</f>
        <v>1000</v>
      </c>
      <c r="G258" s="12">
        <f>'Grid 1MW'!G258*Control!$C$10</f>
        <v>1000</v>
      </c>
      <c r="H258" s="12">
        <f>'Grid 1MW'!H258*Control!$C$10</f>
        <v>1000</v>
      </c>
      <c r="I258" s="12">
        <f>'Grid 1MW'!I258*Control!$C$10</f>
        <v>1000</v>
      </c>
      <c r="J258" s="12">
        <f>'Grid 1MW'!J258*Control!$C$10</f>
        <v>1000</v>
      </c>
      <c r="K258" s="12">
        <f>'Grid 1MW'!K258*Control!$C$10</f>
        <v>1000</v>
      </c>
      <c r="L258" s="12">
        <f>'Grid 1MW'!L258*Control!$C$10</f>
        <v>1000</v>
      </c>
      <c r="M258" s="12">
        <f>'Grid 1MW'!M258*Control!$C$10</f>
        <v>1000</v>
      </c>
      <c r="N258" s="12">
        <f>'Grid 1MW'!N258*Control!$C$10</f>
        <v>1000</v>
      </c>
      <c r="O258" s="12">
        <f>'Grid 1MW'!O258*Control!$C$10</f>
        <v>1000</v>
      </c>
      <c r="P258" s="12">
        <f>'Grid 1MW'!P258*Control!$C$10</f>
        <v>1000</v>
      </c>
      <c r="Q258" s="12">
        <f>'Grid 1MW'!Q258*Control!$C$10</f>
        <v>1000</v>
      </c>
      <c r="R258" s="12">
        <f>'Grid 1MW'!R258*Control!$C$10</f>
        <v>1000</v>
      </c>
      <c r="S258" s="12">
        <f>'Grid 1MW'!S258*Control!$C$10</f>
        <v>1000</v>
      </c>
      <c r="T258" s="12">
        <f>'Grid 1MW'!T258*Control!$C$10</f>
        <v>1000</v>
      </c>
      <c r="U258" s="12">
        <f>'Grid 1MW'!U258*Control!$C$10</f>
        <v>1000</v>
      </c>
      <c r="V258" s="12">
        <f>'Grid 1MW'!V258*Control!$C$10</f>
        <v>1000</v>
      </c>
      <c r="W258" s="12">
        <f>'Grid 1MW'!W258*Control!$C$10</f>
        <v>1000</v>
      </c>
      <c r="X258" s="12">
        <f>'Grid 1MW'!X258*Control!$C$10</f>
        <v>1000</v>
      </c>
      <c r="Y258" s="12">
        <f>'Grid 1MW'!Y258*Control!$C$10</f>
        <v>1000</v>
      </c>
      <c r="Z258" s="12">
        <f>'Grid 1MW'!Z258*Control!$C$10</f>
        <v>1000</v>
      </c>
      <c r="AB258" s="7">
        <f t="shared" si="3"/>
        <v>24000</v>
      </c>
    </row>
    <row r="259" spans="2:28" x14ac:dyDescent="0.2">
      <c r="B259" s="6">
        <v>44453</v>
      </c>
      <c r="C259" s="12">
        <f>'Grid 1MW'!C259*Control!$C$10</f>
        <v>1000</v>
      </c>
      <c r="D259" s="12">
        <f>'Grid 1MW'!D259*Control!$C$10</f>
        <v>1000</v>
      </c>
      <c r="E259" s="12">
        <f>'Grid 1MW'!E259*Control!$C$10</f>
        <v>1000</v>
      </c>
      <c r="F259" s="12">
        <f>'Grid 1MW'!F259*Control!$C$10</f>
        <v>1000</v>
      </c>
      <c r="G259" s="12">
        <f>'Grid 1MW'!G259*Control!$C$10</f>
        <v>1000</v>
      </c>
      <c r="H259" s="12">
        <f>'Grid 1MW'!H259*Control!$C$10</f>
        <v>1000</v>
      </c>
      <c r="I259" s="12">
        <f>'Grid 1MW'!I259*Control!$C$10</f>
        <v>1000</v>
      </c>
      <c r="J259" s="12">
        <f>'Grid 1MW'!J259*Control!$C$10</f>
        <v>1000</v>
      </c>
      <c r="K259" s="12">
        <f>'Grid 1MW'!K259*Control!$C$10</f>
        <v>1000</v>
      </c>
      <c r="L259" s="12">
        <f>'Grid 1MW'!L259*Control!$C$10</f>
        <v>1000</v>
      </c>
      <c r="M259" s="12">
        <f>'Grid 1MW'!M259*Control!$C$10</f>
        <v>1000</v>
      </c>
      <c r="N259" s="12">
        <f>'Grid 1MW'!N259*Control!$C$10</f>
        <v>1000</v>
      </c>
      <c r="O259" s="12">
        <f>'Grid 1MW'!O259*Control!$C$10</f>
        <v>1000</v>
      </c>
      <c r="P259" s="12">
        <f>'Grid 1MW'!P259*Control!$C$10</f>
        <v>1000</v>
      </c>
      <c r="Q259" s="12">
        <f>'Grid 1MW'!Q259*Control!$C$10</f>
        <v>1000</v>
      </c>
      <c r="R259" s="12">
        <f>'Grid 1MW'!R259*Control!$C$10</f>
        <v>1000</v>
      </c>
      <c r="S259" s="12">
        <f>'Grid 1MW'!S259*Control!$C$10</f>
        <v>1000</v>
      </c>
      <c r="T259" s="12">
        <f>'Grid 1MW'!T259*Control!$C$10</f>
        <v>1000</v>
      </c>
      <c r="U259" s="12">
        <f>'Grid 1MW'!U259*Control!$C$10</f>
        <v>1000</v>
      </c>
      <c r="V259" s="12">
        <f>'Grid 1MW'!V259*Control!$C$10</f>
        <v>1000</v>
      </c>
      <c r="W259" s="12">
        <f>'Grid 1MW'!W259*Control!$C$10</f>
        <v>1000</v>
      </c>
      <c r="X259" s="12">
        <f>'Grid 1MW'!X259*Control!$C$10</f>
        <v>1000</v>
      </c>
      <c r="Y259" s="12">
        <f>'Grid 1MW'!Y259*Control!$C$10</f>
        <v>1000</v>
      </c>
      <c r="Z259" s="12">
        <f>'Grid 1MW'!Z259*Control!$C$10</f>
        <v>1000</v>
      </c>
      <c r="AB259" s="7">
        <f t="shared" si="3"/>
        <v>24000</v>
      </c>
    </row>
    <row r="260" spans="2:28" x14ac:dyDescent="0.2">
      <c r="B260" s="6">
        <v>44454</v>
      </c>
      <c r="C260" s="12">
        <f>'Grid 1MW'!C260*Control!$C$10</f>
        <v>1000</v>
      </c>
      <c r="D260" s="12">
        <f>'Grid 1MW'!D260*Control!$C$10</f>
        <v>1000</v>
      </c>
      <c r="E260" s="12">
        <f>'Grid 1MW'!E260*Control!$C$10</f>
        <v>1000</v>
      </c>
      <c r="F260" s="12">
        <f>'Grid 1MW'!F260*Control!$C$10</f>
        <v>1000</v>
      </c>
      <c r="G260" s="12">
        <f>'Grid 1MW'!G260*Control!$C$10</f>
        <v>1000</v>
      </c>
      <c r="H260" s="12">
        <f>'Grid 1MW'!H260*Control!$C$10</f>
        <v>1000</v>
      </c>
      <c r="I260" s="12">
        <f>'Grid 1MW'!I260*Control!$C$10</f>
        <v>1000</v>
      </c>
      <c r="J260" s="12">
        <f>'Grid 1MW'!J260*Control!$C$10</f>
        <v>1000</v>
      </c>
      <c r="K260" s="12">
        <f>'Grid 1MW'!K260*Control!$C$10</f>
        <v>1000</v>
      </c>
      <c r="L260" s="12">
        <f>'Grid 1MW'!L260*Control!$C$10</f>
        <v>1000</v>
      </c>
      <c r="M260" s="12">
        <f>'Grid 1MW'!M260*Control!$C$10</f>
        <v>1000</v>
      </c>
      <c r="N260" s="12">
        <f>'Grid 1MW'!N260*Control!$C$10</f>
        <v>1000</v>
      </c>
      <c r="O260" s="12">
        <f>'Grid 1MW'!O260*Control!$C$10</f>
        <v>1000</v>
      </c>
      <c r="P260" s="12">
        <f>'Grid 1MW'!P260*Control!$C$10</f>
        <v>1000</v>
      </c>
      <c r="Q260" s="12">
        <f>'Grid 1MW'!Q260*Control!$C$10</f>
        <v>1000</v>
      </c>
      <c r="R260" s="12">
        <f>'Grid 1MW'!R260*Control!$C$10</f>
        <v>1000</v>
      </c>
      <c r="S260" s="12">
        <f>'Grid 1MW'!S260*Control!$C$10</f>
        <v>1000</v>
      </c>
      <c r="T260" s="12">
        <f>'Grid 1MW'!T260*Control!$C$10</f>
        <v>1000</v>
      </c>
      <c r="U260" s="12">
        <f>'Grid 1MW'!U260*Control!$C$10</f>
        <v>1000</v>
      </c>
      <c r="V260" s="12">
        <f>'Grid 1MW'!V260*Control!$C$10</f>
        <v>1000</v>
      </c>
      <c r="W260" s="12">
        <f>'Grid 1MW'!W260*Control!$C$10</f>
        <v>1000</v>
      </c>
      <c r="X260" s="12">
        <f>'Grid 1MW'!X260*Control!$C$10</f>
        <v>1000</v>
      </c>
      <c r="Y260" s="12">
        <f>'Grid 1MW'!Y260*Control!$C$10</f>
        <v>1000</v>
      </c>
      <c r="Z260" s="12">
        <f>'Grid 1MW'!Z260*Control!$C$10</f>
        <v>1000</v>
      </c>
      <c r="AB260" s="7">
        <f t="shared" ref="AB260:AB323" si="4">SUM(C260:Z260)</f>
        <v>24000</v>
      </c>
    </row>
    <row r="261" spans="2:28" x14ac:dyDescent="0.2">
      <c r="B261" s="6">
        <v>44455</v>
      </c>
      <c r="C261" s="12">
        <f>'Grid 1MW'!C261*Control!$C$10</f>
        <v>1000</v>
      </c>
      <c r="D261" s="12">
        <f>'Grid 1MW'!D261*Control!$C$10</f>
        <v>1000</v>
      </c>
      <c r="E261" s="12">
        <f>'Grid 1MW'!E261*Control!$C$10</f>
        <v>1000</v>
      </c>
      <c r="F261" s="12">
        <f>'Grid 1MW'!F261*Control!$C$10</f>
        <v>1000</v>
      </c>
      <c r="G261" s="12">
        <f>'Grid 1MW'!G261*Control!$C$10</f>
        <v>1000</v>
      </c>
      <c r="H261" s="12">
        <f>'Grid 1MW'!H261*Control!$C$10</f>
        <v>1000</v>
      </c>
      <c r="I261" s="12">
        <f>'Grid 1MW'!I261*Control!$C$10</f>
        <v>1000</v>
      </c>
      <c r="J261" s="12">
        <f>'Grid 1MW'!J261*Control!$C$10</f>
        <v>1000</v>
      </c>
      <c r="K261" s="12">
        <f>'Grid 1MW'!K261*Control!$C$10</f>
        <v>1000</v>
      </c>
      <c r="L261" s="12">
        <f>'Grid 1MW'!L261*Control!$C$10</f>
        <v>1000</v>
      </c>
      <c r="M261" s="12">
        <f>'Grid 1MW'!M261*Control!$C$10</f>
        <v>1000</v>
      </c>
      <c r="N261" s="12">
        <f>'Grid 1MW'!N261*Control!$C$10</f>
        <v>1000</v>
      </c>
      <c r="O261" s="12">
        <f>'Grid 1MW'!O261*Control!$C$10</f>
        <v>1000</v>
      </c>
      <c r="P261" s="12">
        <f>'Grid 1MW'!P261*Control!$C$10</f>
        <v>1000</v>
      </c>
      <c r="Q261" s="12">
        <f>'Grid 1MW'!Q261*Control!$C$10</f>
        <v>1000</v>
      </c>
      <c r="R261" s="12">
        <f>'Grid 1MW'!R261*Control!$C$10</f>
        <v>1000</v>
      </c>
      <c r="S261" s="12">
        <f>'Grid 1MW'!S261*Control!$C$10</f>
        <v>1000</v>
      </c>
      <c r="T261" s="12">
        <f>'Grid 1MW'!T261*Control!$C$10</f>
        <v>1000</v>
      </c>
      <c r="U261" s="12">
        <f>'Grid 1MW'!U261*Control!$C$10</f>
        <v>1000</v>
      </c>
      <c r="V261" s="12">
        <f>'Grid 1MW'!V261*Control!$C$10</f>
        <v>1000</v>
      </c>
      <c r="W261" s="12">
        <f>'Grid 1MW'!W261*Control!$C$10</f>
        <v>1000</v>
      </c>
      <c r="X261" s="12">
        <f>'Grid 1MW'!X261*Control!$C$10</f>
        <v>1000</v>
      </c>
      <c r="Y261" s="12">
        <f>'Grid 1MW'!Y261*Control!$C$10</f>
        <v>1000</v>
      </c>
      <c r="Z261" s="12">
        <f>'Grid 1MW'!Z261*Control!$C$10</f>
        <v>1000</v>
      </c>
      <c r="AB261" s="7">
        <f t="shared" si="4"/>
        <v>24000</v>
      </c>
    </row>
    <row r="262" spans="2:28" x14ac:dyDescent="0.2">
      <c r="B262" s="6">
        <v>44456</v>
      </c>
      <c r="C262" s="12">
        <f>'Grid 1MW'!C262*Control!$C$10</f>
        <v>1000</v>
      </c>
      <c r="D262" s="12">
        <f>'Grid 1MW'!D262*Control!$C$10</f>
        <v>1000</v>
      </c>
      <c r="E262" s="12">
        <f>'Grid 1MW'!E262*Control!$C$10</f>
        <v>1000</v>
      </c>
      <c r="F262" s="12">
        <f>'Grid 1MW'!F262*Control!$C$10</f>
        <v>1000</v>
      </c>
      <c r="G262" s="12">
        <f>'Grid 1MW'!G262*Control!$C$10</f>
        <v>1000</v>
      </c>
      <c r="H262" s="12">
        <f>'Grid 1MW'!H262*Control!$C$10</f>
        <v>1000</v>
      </c>
      <c r="I262" s="12">
        <f>'Grid 1MW'!I262*Control!$C$10</f>
        <v>1000</v>
      </c>
      <c r="J262" s="12">
        <f>'Grid 1MW'!J262*Control!$C$10</f>
        <v>1000</v>
      </c>
      <c r="K262" s="12">
        <f>'Grid 1MW'!K262*Control!$C$10</f>
        <v>1000</v>
      </c>
      <c r="L262" s="12">
        <f>'Grid 1MW'!L262*Control!$C$10</f>
        <v>1000</v>
      </c>
      <c r="M262" s="12">
        <f>'Grid 1MW'!M262*Control!$C$10</f>
        <v>1000</v>
      </c>
      <c r="N262" s="12">
        <f>'Grid 1MW'!N262*Control!$C$10</f>
        <v>1000</v>
      </c>
      <c r="O262" s="12">
        <f>'Grid 1MW'!O262*Control!$C$10</f>
        <v>1000</v>
      </c>
      <c r="P262" s="12">
        <f>'Grid 1MW'!P262*Control!$C$10</f>
        <v>1000</v>
      </c>
      <c r="Q262" s="12">
        <f>'Grid 1MW'!Q262*Control!$C$10</f>
        <v>1000</v>
      </c>
      <c r="R262" s="12">
        <f>'Grid 1MW'!R262*Control!$C$10</f>
        <v>1000</v>
      </c>
      <c r="S262" s="12">
        <f>'Grid 1MW'!S262*Control!$C$10</f>
        <v>1000</v>
      </c>
      <c r="T262" s="12">
        <f>'Grid 1MW'!T262*Control!$C$10</f>
        <v>1000</v>
      </c>
      <c r="U262" s="12">
        <f>'Grid 1MW'!U262*Control!$C$10</f>
        <v>1000</v>
      </c>
      <c r="V262" s="12">
        <f>'Grid 1MW'!V262*Control!$C$10</f>
        <v>1000</v>
      </c>
      <c r="W262" s="12">
        <f>'Grid 1MW'!W262*Control!$C$10</f>
        <v>1000</v>
      </c>
      <c r="X262" s="12">
        <f>'Grid 1MW'!X262*Control!$C$10</f>
        <v>1000</v>
      </c>
      <c r="Y262" s="12">
        <f>'Grid 1MW'!Y262*Control!$C$10</f>
        <v>1000</v>
      </c>
      <c r="Z262" s="12">
        <f>'Grid 1MW'!Z262*Control!$C$10</f>
        <v>1000</v>
      </c>
      <c r="AB262" s="7">
        <f t="shared" si="4"/>
        <v>24000</v>
      </c>
    </row>
    <row r="263" spans="2:28" x14ac:dyDescent="0.2">
      <c r="B263" s="6">
        <v>44457</v>
      </c>
      <c r="C263" s="12">
        <f>'Grid 1MW'!C263*Control!$C$10</f>
        <v>1000</v>
      </c>
      <c r="D263" s="12">
        <f>'Grid 1MW'!D263*Control!$C$10</f>
        <v>1000</v>
      </c>
      <c r="E263" s="12">
        <f>'Grid 1MW'!E263*Control!$C$10</f>
        <v>1000</v>
      </c>
      <c r="F263" s="12">
        <f>'Grid 1MW'!F263*Control!$C$10</f>
        <v>1000</v>
      </c>
      <c r="G263" s="12">
        <f>'Grid 1MW'!G263*Control!$C$10</f>
        <v>1000</v>
      </c>
      <c r="H263" s="12">
        <f>'Grid 1MW'!H263*Control!$C$10</f>
        <v>1000</v>
      </c>
      <c r="I263" s="12">
        <f>'Grid 1MW'!I263*Control!$C$10</f>
        <v>1000</v>
      </c>
      <c r="J263" s="12">
        <f>'Grid 1MW'!J263*Control!$C$10</f>
        <v>1000</v>
      </c>
      <c r="K263" s="12">
        <f>'Grid 1MW'!K263*Control!$C$10</f>
        <v>1000</v>
      </c>
      <c r="L263" s="12">
        <f>'Grid 1MW'!L263*Control!$C$10</f>
        <v>1000</v>
      </c>
      <c r="M263" s="12">
        <f>'Grid 1MW'!M263*Control!$C$10</f>
        <v>1000</v>
      </c>
      <c r="N263" s="12">
        <f>'Grid 1MW'!N263*Control!$C$10</f>
        <v>1000</v>
      </c>
      <c r="O263" s="12">
        <f>'Grid 1MW'!O263*Control!$C$10</f>
        <v>1000</v>
      </c>
      <c r="P263" s="12">
        <f>'Grid 1MW'!P263*Control!$C$10</f>
        <v>1000</v>
      </c>
      <c r="Q263" s="12">
        <f>'Grid 1MW'!Q263*Control!$C$10</f>
        <v>1000</v>
      </c>
      <c r="R263" s="12">
        <f>'Grid 1MW'!R263*Control!$C$10</f>
        <v>1000</v>
      </c>
      <c r="S263" s="12">
        <f>'Grid 1MW'!S263*Control!$C$10</f>
        <v>1000</v>
      </c>
      <c r="T263" s="12">
        <f>'Grid 1MW'!T263*Control!$C$10</f>
        <v>1000</v>
      </c>
      <c r="U263" s="12">
        <f>'Grid 1MW'!U263*Control!$C$10</f>
        <v>1000</v>
      </c>
      <c r="V263" s="12">
        <f>'Grid 1MW'!V263*Control!$C$10</f>
        <v>1000</v>
      </c>
      <c r="W263" s="12">
        <f>'Grid 1MW'!W263*Control!$C$10</f>
        <v>1000</v>
      </c>
      <c r="X263" s="12">
        <f>'Grid 1MW'!X263*Control!$C$10</f>
        <v>1000</v>
      </c>
      <c r="Y263" s="12">
        <f>'Grid 1MW'!Y263*Control!$C$10</f>
        <v>1000</v>
      </c>
      <c r="Z263" s="12">
        <f>'Grid 1MW'!Z263*Control!$C$10</f>
        <v>1000</v>
      </c>
      <c r="AB263" s="7">
        <f t="shared" si="4"/>
        <v>24000</v>
      </c>
    </row>
    <row r="264" spans="2:28" x14ac:dyDescent="0.2">
      <c r="B264" s="6">
        <v>44458</v>
      </c>
      <c r="C264" s="12">
        <f>'Grid 1MW'!C264*Control!$C$10</f>
        <v>1000</v>
      </c>
      <c r="D264" s="12">
        <f>'Grid 1MW'!D264*Control!$C$10</f>
        <v>1000</v>
      </c>
      <c r="E264" s="12">
        <f>'Grid 1MW'!E264*Control!$C$10</f>
        <v>1000</v>
      </c>
      <c r="F264" s="12">
        <f>'Grid 1MW'!F264*Control!$C$10</f>
        <v>1000</v>
      </c>
      <c r="G264" s="12">
        <f>'Grid 1MW'!G264*Control!$C$10</f>
        <v>1000</v>
      </c>
      <c r="H264" s="12">
        <f>'Grid 1MW'!H264*Control!$C$10</f>
        <v>1000</v>
      </c>
      <c r="I264" s="12">
        <f>'Grid 1MW'!I264*Control!$C$10</f>
        <v>1000</v>
      </c>
      <c r="J264" s="12">
        <f>'Grid 1MW'!J264*Control!$C$10</f>
        <v>1000</v>
      </c>
      <c r="K264" s="12">
        <f>'Grid 1MW'!K264*Control!$C$10</f>
        <v>1000</v>
      </c>
      <c r="L264" s="12">
        <f>'Grid 1MW'!L264*Control!$C$10</f>
        <v>1000</v>
      </c>
      <c r="M264" s="12">
        <f>'Grid 1MW'!M264*Control!$C$10</f>
        <v>1000</v>
      </c>
      <c r="N264" s="12">
        <f>'Grid 1MW'!N264*Control!$C$10</f>
        <v>1000</v>
      </c>
      <c r="O264" s="12">
        <f>'Grid 1MW'!O264*Control!$C$10</f>
        <v>1000</v>
      </c>
      <c r="P264" s="12">
        <f>'Grid 1MW'!P264*Control!$C$10</f>
        <v>1000</v>
      </c>
      <c r="Q264" s="12">
        <f>'Grid 1MW'!Q264*Control!$C$10</f>
        <v>1000</v>
      </c>
      <c r="R264" s="12">
        <f>'Grid 1MW'!R264*Control!$C$10</f>
        <v>1000</v>
      </c>
      <c r="S264" s="12">
        <f>'Grid 1MW'!S264*Control!$C$10</f>
        <v>1000</v>
      </c>
      <c r="T264" s="12">
        <f>'Grid 1MW'!T264*Control!$C$10</f>
        <v>1000</v>
      </c>
      <c r="U264" s="12">
        <f>'Grid 1MW'!U264*Control!$C$10</f>
        <v>1000</v>
      </c>
      <c r="V264" s="12">
        <f>'Grid 1MW'!V264*Control!$C$10</f>
        <v>1000</v>
      </c>
      <c r="W264" s="12">
        <f>'Grid 1MW'!W264*Control!$C$10</f>
        <v>1000</v>
      </c>
      <c r="X264" s="12">
        <f>'Grid 1MW'!X264*Control!$C$10</f>
        <v>1000</v>
      </c>
      <c r="Y264" s="12">
        <f>'Grid 1MW'!Y264*Control!$C$10</f>
        <v>1000</v>
      </c>
      <c r="Z264" s="12">
        <f>'Grid 1MW'!Z264*Control!$C$10</f>
        <v>1000</v>
      </c>
      <c r="AB264" s="7">
        <f t="shared" si="4"/>
        <v>24000</v>
      </c>
    </row>
    <row r="265" spans="2:28" x14ac:dyDescent="0.2">
      <c r="B265" s="6">
        <v>44459</v>
      </c>
      <c r="C265" s="12">
        <f>'Grid 1MW'!C265*Control!$C$10</f>
        <v>1000</v>
      </c>
      <c r="D265" s="12">
        <f>'Grid 1MW'!D265*Control!$C$10</f>
        <v>1000</v>
      </c>
      <c r="E265" s="12">
        <f>'Grid 1MW'!E265*Control!$C$10</f>
        <v>1000</v>
      </c>
      <c r="F265" s="12">
        <f>'Grid 1MW'!F265*Control!$C$10</f>
        <v>1000</v>
      </c>
      <c r="G265" s="12">
        <f>'Grid 1MW'!G265*Control!$C$10</f>
        <v>1000</v>
      </c>
      <c r="H265" s="12">
        <f>'Grid 1MW'!H265*Control!$C$10</f>
        <v>1000</v>
      </c>
      <c r="I265" s="12">
        <f>'Grid 1MW'!I265*Control!$C$10</f>
        <v>1000</v>
      </c>
      <c r="J265" s="12">
        <f>'Grid 1MW'!J265*Control!$C$10</f>
        <v>1000</v>
      </c>
      <c r="K265" s="12">
        <f>'Grid 1MW'!K265*Control!$C$10</f>
        <v>1000</v>
      </c>
      <c r="L265" s="12">
        <f>'Grid 1MW'!L265*Control!$C$10</f>
        <v>1000</v>
      </c>
      <c r="M265" s="12">
        <f>'Grid 1MW'!M265*Control!$C$10</f>
        <v>1000</v>
      </c>
      <c r="N265" s="12">
        <f>'Grid 1MW'!N265*Control!$C$10</f>
        <v>1000</v>
      </c>
      <c r="O265" s="12">
        <f>'Grid 1MW'!O265*Control!$C$10</f>
        <v>1000</v>
      </c>
      <c r="P265" s="12">
        <f>'Grid 1MW'!P265*Control!$C$10</f>
        <v>1000</v>
      </c>
      <c r="Q265" s="12">
        <f>'Grid 1MW'!Q265*Control!$C$10</f>
        <v>1000</v>
      </c>
      <c r="R265" s="12">
        <f>'Grid 1MW'!R265*Control!$C$10</f>
        <v>1000</v>
      </c>
      <c r="S265" s="12">
        <f>'Grid 1MW'!S265*Control!$C$10</f>
        <v>1000</v>
      </c>
      <c r="T265" s="12">
        <f>'Grid 1MW'!T265*Control!$C$10</f>
        <v>1000</v>
      </c>
      <c r="U265" s="12">
        <f>'Grid 1MW'!U265*Control!$C$10</f>
        <v>1000</v>
      </c>
      <c r="V265" s="12">
        <f>'Grid 1MW'!V265*Control!$C$10</f>
        <v>1000</v>
      </c>
      <c r="W265" s="12">
        <f>'Grid 1MW'!W265*Control!$C$10</f>
        <v>1000</v>
      </c>
      <c r="X265" s="12">
        <f>'Grid 1MW'!X265*Control!$C$10</f>
        <v>1000</v>
      </c>
      <c r="Y265" s="12">
        <f>'Grid 1MW'!Y265*Control!$C$10</f>
        <v>1000</v>
      </c>
      <c r="Z265" s="12">
        <f>'Grid 1MW'!Z265*Control!$C$10</f>
        <v>1000</v>
      </c>
      <c r="AB265" s="7">
        <f t="shared" si="4"/>
        <v>24000</v>
      </c>
    </row>
    <row r="266" spans="2:28" x14ac:dyDescent="0.2">
      <c r="B266" s="6">
        <v>44460</v>
      </c>
      <c r="C266" s="12">
        <f>'Grid 1MW'!C266*Control!$C$10</f>
        <v>1000</v>
      </c>
      <c r="D266" s="12">
        <f>'Grid 1MW'!D266*Control!$C$10</f>
        <v>1000</v>
      </c>
      <c r="E266" s="12">
        <f>'Grid 1MW'!E266*Control!$C$10</f>
        <v>1000</v>
      </c>
      <c r="F266" s="12">
        <f>'Grid 1MW'!F266*Control!$C$10</f>
        <v>1000</v>
      </c>
      <c r="G266" s="12">
        <f>'Grid 1MW'!G266*Control!$C$10</f>
        <v>1000</v>
      </c>
      <c r="H266" s="12">
        <f>'Grid 1MW'!H266*Control!$C$10</f>
        <v>1000</v>
      </c>
      <c r="I266" s="12">
        <f>'Grid 1MW'!I266*Control!$C$10</f>
        <v>1000</v>
      </c>
      <c r="J266" s="12">
        <f>'Grid 1MW'!J266*Control!$C$10</f>
        <v>1000</v>
      </c>
      <c r="K266" s="12">
        <f>'Grid 1MW'!K266*Control!$C$10</f>
        <v>1000</v>
      </c>
      <c r="L266" s="12">
        <f>'Grid 1MW'!L266*Control!$C$10</f>
        <v>1000</v>
      </c>
      <c r="M266" s="12">
        <f>'Grid 1MW'!M266*Control!$C$10</f>
        <v>1000</v>
      </c>
      <c r="N266" s="12">
        <f>'Grid 1MW'!N266*Control!$C$10</f>
        <v>1000</v>
      </c>
      <c r="O266" s="12">
        <f>'Grid 1MW'!O266*Control!$C$10</f>
        <v>1000</v>
      </c>
      <c r="P266" s="12">
        <f>'Grid 1MW'!P266*Control!$C$10</f>
        <v>1000</v>
      </c>
      <c r="Q266" s="12">
        <f>'Grid 1MW'!Q266*Control!$C$10</f>
        <v>1000</v>
      </c>
      <c r="R266" s="12">
        <f>'Grid 1MW'!R266*Control!$C$10</f>
        <v>1000</v>
      </c>
      <c r="S266" s="12">
        <f>'Grid 1MW'!S266*Control!$C$10</f>
        <v>1000</v>
      </c>
      <c r="T266" s="12">
        <f>'Grid 1MW'!T266*Control!$C$10</f>
        <v>1000</v>
      </c>
      <c r="U266" s="12">
        <f>'Grid 1MW'!U266*Control!$C$10</f>
        <v>1000</v>
      </c>
      <c r="V266" s="12">
        <f>'Grid 1MW'!V266*Control!$C$10</f>
        <v>1000</v>
      </c>
      <c r="W266" s="12">
        <f>'Grid 1MW'!W266*Control!$C$10</f>
        <v>1000</v>
      </c>
      <c r="X266" s="12">
        <f>'Grid 1MW'!X266*Control!$C$10</f>
        <v>1000</v>
      </c>
      <c r="Y266" s="12">
        <f>'Grid 1MW'!Y266*Control!$C$10</f>
        <v>1000</v>
      </c>
      <c r="Z266" s="12">
        <f>'Grid 1MW'!Z266*Control!$C$10</f>
        <v>1000</v>
      </c>
      <c r="AB266" s="7">
        <f t="shared" si="4"/>
        <v>24000</v>
      </c>
    </row>
    <row r="267" spans="2:28" x14ac:dyDescent="0.2">
      <c r="B267" s="6">
        <v>44461</v>
      </c>
      <c r="C267" s="12">
        <f>'Grid 1MW'!C267*Control!$C$10</f>
        <v>1000</v>
      </c>
      <c r="D267" s="12">
        <f>'Grid 1MW'!D267*Control!$C$10</f>
        <v>1000</v>
      </c>
      <c r="E267" s="12">
        <f>'Grid 1MW'!E267*Control!$C$10</f>
        <v>1000</v>
      </c>
      <c r="F267" s="12">
        <f>'Grid 1MW'!F267*Control!$C$10</f>
        <v>1000</v>
      </c>
      <c r="G267" s="12">
        <f>'Grid 1MW'!G267*Control!$C$10</f>
        <v>1000</v>
      </c>
      <c r="H267" s="12">
        <f>'Grid 1MW'!H267*Control!$C$10</f>
        <v>1000</v>
      </c>
      <c r="I267" s="12">
        <f>'Grid 1MW'!I267*Control!$C$10</f>
        <v>1000</v>
      </c>
      <c r="J267" s="12">
        <f>'Grid 1MW'!J267*Control!$C$10</f>
        <v>1000</v>
      </c>
      <c r="K267" s="12">
        <f>'Grid 1MW'!K267*Control!$C$10</f>
        <v>1000</v>
      </c>
      <c r="L267" s="12">
        <f>'Grid 1MW'!L267*Control!$C$10</f>
        <v>1000</v>
      </c>
      <c r="M267" s="12">
        <f>'Grid 1MW'!M267*Control!$C$10</f>
        <v>1000</v>
      </c>
      <c r="N267" s="12">
        <f>'Grid 1MW'!N267*Control!$C$10</f>
        <v>1000</v>
      </c>
      <c r="O267" s="12">
        <f>'Grid 1MW'!O267*Control!$C$10</f>
        <v>1000</v>
      </c>
      <c r="P267" s="12">
        <f>'Grid 1MW'!P267*Control!$C$10</f>
        <v>1000</v>
      </c>
      <c r="Q267" s="12">
        <f>'Grid 1MW'!Q267*Control!$C$10</f>
        <v>1000</v>
      </c>
      <c r="R267" s="12">
        <f>'Grid 1MW'!R267*Control!$C$10</f>
        <v>1000</v>
      </c>
      <c r="S267" s="12">
        <f>'Grid 1MW'!S267*Control!$C$10</f>
        <v>1000</v>
      </c>
      <c r="T267" s="12">
        <f>'Grid 1MW'!T267*Control!$C$10</f>
        <v>1000</v>
      </c>
      <c r="U267" s="12">
        <f>'Grid 1MW'!U267*Control!$C$10</f>
        <v>1000</v>
      </c>
      <c r="V267" s="12">
        <f>'Grid 1MW'!V267*Control!$C$10</f>
        <v>1000</v>
      </c>
      <c r="W267" s="12">
        <f>'Grid 1MW'!W267*Control!$C$10</f>
        <v>1000</v>
      </c>
      <c r="X267" s="12">
        <f>'Grid 1MW'!X267*Control!$C$10</f>
        <v>1000</v>
      </c>
      <c r="Y267" s="12">
        <f>'Grid 1MW'!Y267*Control!$C$10</f>
        <v>1000</v>
      </c>
      <c r="Z267" s="12">
        <f>'Grid 1MW'!Z267*Control!$C$10</f>
        <v>1000</v>
      </c>
      <c r="AB267" s="7">
        <f t="shared" si="4"/>
        <v>24000</v>
      </c>
    </row>
    <row r="268" spans="2:28" x14ac:dyDescent="0.2">
      <c r="B268" s="6">
        <v>44462</v>
      </c>
      <c r="C268" s="12">
        <f>'Grid 1MW'!C268*Control!$C$10</f>
        <v>1000</v>
      </c>
      <c r="D268" s="12">
        <f>'Grid 1MW'!D268*Control!$C$10</f>
        <v>1000</v>
      </c>
      <c r="E268" s="12">
        <f>'Grid 1MW'!E268*Control!$C$10</f>
        <v>1000</v>
      </c>
      <c r="F268" s="12">
        <f>'Grid 1MW'!F268*Control!$C$10</f>
        <v>1000</v>
      </c>
      <c r="G268" s="12">
        <f>'Grid 1MW'!G268*Control!$C$10</f>
        <v>1000</v>
      </c>
      <c r="H268" s="12">
        <f>'Grid 1MW'!H268*Control!$C$10</f>
        <v>1000</v>
      </c>
      <c r="I268" s="12">
        <f>'Grid 1MW'!I268*Control!$C$10</f>
        <v>1000</v>
      </c>
      <c r="J268" s="12">
        <f>'Grid 1MW'!J268*Control!$C$10</f>
        <v>1000</v>
      </c>
      <c r="K268" s="12">
        <f>'Grid 1MW'!K268*Control!$C$10</f>
        <v>1000</v>
      </c>
      <c r="L268" s="12">
        <f>'Grid 1MW'!L268*Control!$C$10</f>
        <v>1000</v>
      </c>
      <c r="M268" s="12">
        <f>'Grid 1MW'!M268*Control!$C$10</f>
        <v>1000</v>
      </c>
      <c r="N268" s="12">
        <f>'Grid 1MW'!N268*Control!$C$10</f>
        <v>1000</v>
      </c>
      <c r="O268" s="12">
        <f>'Grid 1MW'!O268*Control!$C$10</f>
        <v>1000</v>
      </c>
      <c r="P268" s="12">
        <f>'Grid 1MW'!P268*Control!$C$10</f>
        <v>1000</v>
      </c>
      <c r="Q268" s="12">
        <f>'Grid 1MW'!Q268*Control!$C$10</f>
        <v>1000</v>
      </c>
      <c r="R268" s="12">
        <f>'Grid 1MW'!R268*Control!$C$10</f>
        <v>1000</v>
      </c>
      <c r="S268" s="12">
        <f>'Grid 1MW'!S268*Control!$C$10</f>
        <v>1000</v>
      </c>
      <c r="T268" s="12">
        <f>'Grid 1MW'!T268*Control!$C$10</f>
        <v>1000</v>
      </c>
      <c r="U268" s="12">
        <f>'Grid 1MW'!U268*Control!$C$10</f>
        <v>1000</v>
      </c>
      <c r="V268" s="12">
        <f>'Grid 1MW'!V268*Control!$C$10</f>
        <v>1000</v>
      </c>
      <c r="W268" s="12">
        <f>'Grid 1MW'!W268*Control!$C$10</f>
        <v>1000</v>
      </c>
      <c r="X268" s="12">
        <f>'Grid 1MW'!X268*Control!$C$10</f>
        <v>1000</v>
      </c>
      <c r="Y268" s="12">
        <f>'Grid 1MW'!Y268*Control!$C$10</f>
        <v>1000</v>
      </c>
      <c r="Z268" s="12">
        <f>'Grid 1MW'!Z268*Control!$C$10</f>
        <v>1000</v>
      </c>
      <c r="AB268" s="7">
        <f t="shared" si="4"/>
        <v>24000</v>
      </c>
    </row>
    <row r="269" spans="2:28" x14ac:dyDescent="0.2">
      <c r="B269" s="6">
        <v>44463</v>
      </c>
      <c r="C269" s="12">
        <f>'Grid 1MW'!C269*Control!$C$10</f>
        <v>1000</v>
      </c>
      <c r="D269" s="12">
        <f>'Grid 1MW'!D269*Control!$C$10</f>
        <v>1000</v>
      </c>
      <c r="E269" s="12">
        <f>'Grid 1MW'!E269*Control!$C$10</f>
        <v>1000</v>
      </c>
      <c r="F269" s="12">
        <f>'Grid 1MW'!F269*Control!$C$10</f>
        <v>1000</v>
      </c>
      <c r="G269" s="12">
        <f>'Grid 1MW'!G269*Control!$C$10</f>
        <v>1000</v>
      </c>
      <c r="H269" s="12">
        <f>'Grid 1MW'!H269*Control!$C$10</f>
        <v>1000</v>
      </c>
      <c r="I269" s="12">
        <f>'Grid 1MW'!I269*Control!$C$10</f>
        <v>1000</v>
      </c>
      <c r="J269" s="12">
        <f>'Grid 1MW'!J269*Control!$C$10</f>
        <v>1000</v>
      </c>
      <c r="K269" s="12">
        <f>'Grid 1MW'!K269*Control!$C$10</f>
        <v>1000</v>
      </c>
      <c r="L269" s="12">
        <f>'Grid 1MW'!L269*Control!$C$10</f>
        <v>1000</v>
      </c>
      <c r="M269" s="12">
        <f>'Grid 1MW'!M269*Control!$C$10</f>
        <v>1000</v>
      </c>
      <c r="N269" s="12">
        <f>'Grid 1MW'!N269*Control!$C$10</f>
        <v>1000</v>
      </c>
      <c r="O269" s="12">
        <f>'Grid 1MW'!O269*Control!$C$10</f>
        <v>1000</v>
      </c>
      <c r="P269" s="12">
        <f>'Grid 1MW'!P269*Control!$C$10</f>
        <v>1000</v>
      </c>
      <c r="Q269" s="12">
        <f>'Grid 1MW'!Q269*Control!$C$10</f>
        <v>1000</v>
      </c>
      <c r="R269" s="12">
        <f>'Grid 1MW'!R269*Control!$C$10</f>
        <v>1000</v>
      </c>
      <c r="S269" s="12">
        <f>'Grid 1MW'!S269*Control!$C$10</f>
        <v>1000</v>
      </c>
      <c r="T269" s="12">
        <f>'Grid 1MW'!T269*Control!$C$10</f>
        <v>1000</v>
      </c>
      <c r="U269" s="12">
        <f>'Grid 1MW'!U269*Control!$C$10</f>
        <v>1000</v>
      </c>
      <c r="V269" s="12">
        <f>'Grid 1MW'!V269*Control!$C$10</f>
        <v>1000</v>
      </c>
      <c r="W269" s="12">
        <f>'Grid 1MW'!W269*Control!$C$10</f>
        <v>1000</v>
      </c>
      <c r="X269" s="12">
        <f>'Grid 1MW'!X269*Control!$C$10</f>
        <v>1000</v>
      </c>
      <c r="Y269" s="12">
        <f>'Grid 1MW'!Y269*Control!$C$10</f>
        <v>1000</v>
      </c>
      <c r="Z269" s="12">
        <f>'Grid 1MW'!Z269*Control!$C$10</f>
        <v>1000</v>
      </c>
      <c r="AB269" s="7">
        <f t="shared" si="4"/>
        <v>24000</v>
      </c>
    </row>
    <row r="270" spans="2:28" x14ac:dyDescent="0.2">
      <c r="B270" s="6">
        <v>44464</v>
      </c>
      <c r="C270" s="12">
        <f>'Grid 1MW'!C270*Control!$C$10</f>
        <v>1000</v>
      </c>
      <c r="D270" s="12">
        <f>'Grid 1MW'!D270*Control!$C$10</f>
        <v>1000</v>
      </c>
      <c r="E270" s="12">
        <f>'Grid 1MW'!E270*Control!$C$10</f>
        <v>1000</v>
      </c>
      <c r="F270" s="12">
        <f>'Grid 1MW'!F270*Control!$C$10</f>
        <v>1000</v>
      </c>
      <c r="G270" s="12">
        <f>'Grid 1MW'!G270*Control!$C$10</f>
        <v>1000</v>
      </c>
      <c r="H270" s="12">
        <f>'Grid 1MW'!H270*Control!$C$10</f>
        <v>1000</v>
      </c>
      <c r="I270" s="12">
        <f>'Grid 1MW'!I270*Control!$C$10</f>
        <v>1000</v>
      </c>
      <c r="J270" s="12">
        <f>'Grid 1MW'!J270*Control!$C$10</f>
        <v>1000</v>
      </c>
      <c r="K270" s="12">
        <f>'Grid 1MW'!K270*Control!$C$10</f>
        <v>1000</v>
      </c>
      <c r="L270" s="12">
        <f>'Grid 1MW'!L270*Control!$C$10</f>
        <v>1000</v>
      </c>
      <c r="M270" s="12">
        <f>'Grid 1MW'!M270*Control!$C$10</f>
        <v>1000</v>
      </c>
      <c r="N270" s="12">
        <f>'Grid 1MW'!N270*Control!$C$10</f>
        <v>1000</v>
      </c>
      <c r="O270" s="12">
        <f>'Grid 1MW'!O270*Control!$C$10</f>
        <v>1000</v>
      </c>
      <c r="P270" s="12">
        <f>'Grid 1MW'!P270*Control!$C$10</f>
        <v>1000</v>
      </c>
      <c r="Q270" s="12">
        <f>'Grid 1MW'!Q270*Control!$C$10</f>
        <v>1000</v>
      </c>
      <c r="R270" s="12">
        <f>'Grid 1MW'!R270*Control!$C$10</f>
        <v>1000</v>
      </c>
      <c r="S270" s="12">
        <f>'Grid 1MW'!S270*Control!$C$10</f>
        <v>1000</v>
      </c>
      <c r="T270" s="12">
        <f>'Grid 1MW'!T270*Control!$C$10</f>
        <v>1000</v>
      </c>
      <c r="U270" s="12">
        <f>'Grid 1MW'!U270*Control!$C$10</f>
        <v>1000</v>
      </c>
      <c r="V270" s="12">
        <f>'Grid 1MW'!V270*Control!$C$10</f>
        <v>1000</v>
      </c>
      <c r="W270" s="12">
        <f>'Grid 1MW'!W270*Control!$C$10</f>
        <v>1000</v>
      </c>
      <c r="X270" s="12">
        <f>'Grid 1MW'!X270*Control!$C$10</f>
        <v>1000</v>
      </c>
      <c r="Y270" s="12">
        <f>'Grid 1MW'!Y270*Control!$C$10</f>
        <v>1000</v>
      </c>
      <c r="Z270" s="12">
        <f>'Grid 1MW'!Z270*Control!$C$10</f>
        <v>1000</v>
      </c>
      <c r="AB270" s="7">
        <f t="shared" si="4"/>
        <v>24000</v>
      </c>
    </row>
    <row r="271" spans="2:28" x14ac:dyDescent="0.2">
      <c r="B271" s="6">
        <v>44465</v>
      </c>
      <c r="C271" s="12">
        <f>'Grid 1MW'!C271*Control!$C$10</f>
        <v>1000</v>
      </c>
      <c r="D271" s="12">
        <f>'Grid 1MW'!D271*Control!$C$10</f>
        <v>1000</v>
      </c>
      <c r="E271" s="12">
        <f>'Grid 1MW'!E271*Control!$C$10</f>
        <v>1000</v>
      </c>
      <c r="F271" s="12">
        <f>'Grid 1MW'!F271*Control!$C$10</f>
        <v>1000</v>
      </c>
      <c r="G271" s="12">
        <f>'Grid 1MW'!G271*Control!$C$10</f>
        <v>1000</v>
      </c>
      <c r="H271" s="12">
        <f>'Grid 1MW'!H271*Control!$C$10</f>
        <v>1000</v>
      </c>
      <c r="I271" s="12">
        <f>'Grid 1MW'!I271*Control!$C$10</f>
        <v>1000</v>
      </c>
      <c r="J271" s="12">
        <f>'Grid 1MW'!J271*Control!$C$10</f>
        <v>1000</v>
      </c>
      <c r="K271" s="12">
        <f>'Grid 1MW'!K271*Control!$C$10</f>
        <v>1000</v>
      </c>
      <c r="L271" s="12">
        <f>'Grid 1MW'!L271*Control!$C$10</f>
        <v>1000</v>
      </c>
      <c r="M271" s="12">
        <f>'Grid 1MW'!M271*Control!$C$10</f>
        <v>1000</v>
      </c>
      <c r="N271" s="12">
        <f>'Grid 1MW'!N271*Control!$C$10</f>
        <v>1000</v>
      </c>
      <c r="O271" s="12">
        <f>'Grid 1MW'!O271*Control!$C$10</f>
        <v>1000</v>
      </c>
      <c r="P271" s="12">
        <f>'Grid 1MW'!P271*Control!$C$10</f>
        <v>1000</v>
      </c>
      <c r="Q271" s="12">
        <f>'Grid 1MW'!Q271*Control!$C$10</f>
        <v>1000</v>
      </c>
      <c r="R271" s="12">
        <f>'Grid 1MW'!R271*Control!$C$10</f>
        <v>1000</v>
      </c>
      <c r="S271" s="12">
        <f>'Grid 1MW'!S271*Control!$C$10</f>
        <v>1000</v>
      </c>
      <c r="T271" s="12">
        <f>'Grid 1MW'!T271*Control!$C$10</f>
        <v>1000</v>
      </c>
      <c r="U271" s="12">
        <f>'Grid 1MW'!U271*Control!$C$10</f>
        <v>1000</v>
      </c>
      <c r="V271" s="12">
        <f>'Grid 1MW'!V271*Control!$C$10</f>
        <v>1000</v>
      </c>
      <c r="W271" s="12">
        <f>'Grid 1MW'!W271*Control!$C$10</f>
        <v>1000</v>
      </c>
      <c r="X271" s="12">
        <f>'Grid 1MW'!X271*Control!$C$10</f>
        <v>1000</v>
      </c>
      <c r="Y271" s="12">
        <f>'Grid 1MW'!Y271*Control!$C$10</f>
        <v>1000</v>
      </c>
      <c r="Z271" s="12">
        <f>'Grid 1MW'!Z271*Control!$C$10</f>
        <v>1000</v>
      </c>
      <c r="AB271" s="7">
        <f t="shared" si="4"/>
        <v>24000</v>
      </c>
    </row>
    <row r="272" spans="2:28" x14ac:dyDescent="0.2">
      <c r="B272" s="6">
        <v>44466</v>
      </c>
      <c r="C272" s="12">
        <f>'Grid 1MW'!C272*Control!$C$10</f>
        <v>1000</v>
      </c>
      <c r="D272" s="12">
        <f>'Grid 1MW'!D272*Control!$C$10</f>
        <v>1000</v>
      </c>
      <c r="E272" s="12">
        <f>'Grid 1MW'!E272*Control!$C$10</f>
        <v>1000</v>
      </c>
      <c r="F272" s="12">
        <f>'Grid 1MW'!F272*Control!$C$10</f>
        <v>1000</v>
      </c>
      <c r="G272" s="12">
        <f>'Grid 1MW'!G272*Control!$C$10</f>
        <v>1000</v>
      </c>
      <c r="H272" s="12">
        <f>'Grid 1MW'!H272*Control!$C$10</f>
        <v>1000</v>
      </c>
      <c r="I272" s="12">
        <f>'Grid 1MW'!I272*Control!$C$10</f>
        <v>1000</v>
      </c>
      <c r="J272" s="12">
        <f>'Grid 1MW'!J272*Control!$C$10</f>
        <v>1000</v>
      </c>
      <c r="K272" s="12">
        <f>'Grid 1MW'!K272*Control!$C$10</f>
        <v>1000</v>
      </c>
      <c r="L272" s="12">
        <f>'Grid 1MW'!L272*Control!$C$10</f>
        <v>1000</v>
      </c>
      <c r="M272" s="12">
        <f>'Grid 1MW'!M272*Control!$C$10</f>
        <v>1000</v>
      </c>
      <c r="N272" s="12">
        <f>'Grid 1MW'!N272*Control!$C$10</f>
        <v>1000</v>
      </c>
      <c r="O272" s="12">
        <f>'Grid 1MW'!O272*Control!$C$10</f>
        <v>1000</v>
      </c>
      <c r="P272" s="12">
        <f>'Grid 1MW'!P272*Control!$C$10</f>
        <v>1000</v>
      </c>
      <c r="Q272" s="12">
        <f>'Grid 1MW'!Q272*Control!$C$10</f>
        <v>1000</v>
      </c>
      <c r="R272" s="12">
        <f>'Grid 1MW'!R272*Control!$C$10</f>
        <v>1000</v>
      </c>
      <c r="S272" s="12">
        <f>'Grid 1MW'!S272*Control!$C$10</f>
        <v>1000</v>
      </c>
      <c r="T272" s="12">
        <f>'Grid 1MW'!T272*Control!$C$10</f>
        <v>1000</v>
      </c>
      <c r="U272" s="12">
        <f>'Grid 1MW'!U272*Control!$C$10</f>
        <v>1000</v>
      </c>
      <c r="V272" s="12">
        <f>'Grid 1MW'!V272*Control!$C$10</f>
        <v>1000</v>
      </c>
      <c r="W272" s="12">
        <f>'Grid 1MW'!W272*Control!$C$10</f>
        <v>1000</v>
      </c>
      <c r="X272" s="12">
        <f>'Grid 1MW'!X272*Control!$C$10</f>
        <v>1000</v>
      </c>
      <c r="Y272" s="12">
        <f>'Grid 1MW'!Y272*Control!$C$10</f>
        <v>1000</v>
      </c>
      <c r="Z272" s="12">
        <f>'Grid 1MW'!Z272*Control!$C$10</f>
        <v>1000</v>
      </c>
      <c r="AB272" s="7">
        <f t="shared" si="4"/>
        <v>24000</v>
      </c>
    </row>
    <row r="273" spans="2:28" x14ac:dyDescent="0.2">
      <c r="B273" s="6">
        <v>44467</v>
      </c>
      <c r="C273" s="12">
        <f>'Grid 1MW'!C273*Control!$C$10</f>
        <v>1000</v>
      </c>
      <c r="D273" s="12">
        <f>'Grid 1MW'!D273*Control!$C$10</f>
        <v>1000</v>
      </c>
      <c r="E273" s="12">
        <f>'Grid 1MW'!E273*Control!$C$10</f>
        <v>1000</v>
      </c>
      <c r="F273" s="12">
        <f>'Grid 1MW'!F273*Control!$C$10</f>
        <v>1000</v>
      </c>
      <c r="G273" s="12">
        <f>'Grid 1MW'!G273*Control!$C$10</f>
        <v>1000</v>
      </c>
      <c r="H273" s="12">
        <f>'Grid 1MW'!H273*Control!$C$10</f>
        <v>1000</v>
      </c>
      <c r="I273" s="12">
        <f>'Grid 1MW'!I273*Control!$C$10</f>
        <v>1000</v>
      </c>
      <c r="J273" s="12">
        <f>'Grid 1MW'!J273*Control!$C$10</f>
        <v>1000</v>
      </c>
      <c r="K273" s="12">
        <f>'Grid 1MW'!K273*Control!$C$10</f>
        <v>1000</v>
      </c>
      <c r="L273" s="12">
        <f>'Grid 1MW'!L273*Control!$C$10</f>
        <v>1000</v>
      </c>
      <c r="M273" s="12">
        <f>'Grid 1MW'!M273*Control!$C$10</f>
        <v>1000</v>
      </c>
      <c r="N273" s="12">
        <f>'Grid 1MW'!N273*Control!$C$10</f>
        <v>1000</v>
      </c>
      <c r="O273" s="12">
        <f>'Grid 1MW'!O273*Control!$C$10</f>
        <v>1000</v>
      </c>
      <c r="P273" s="12">
        <f>'Grid 1MW'!P273*Control!$C$10</f>
        <v>1000</v>
      </c>
      <c r="Q273" s="12">
        <f>'Grid 1MW'!Q273*Control!$C$10</f>
        <v>1000</v>
      </c>
      <c r="R273" s="12">
        <f>'Grid 1MW'!R273*Control!$C$10</f>
        <v>1000</v>
      </c>
      <c r="S273" s="12">
        <f>'Grid 1MW'!S273*Control!$C$10</f>
        <v>1000</v>
      </c>
      <c r="T273" s="12">
        <f>'Grid 1MW'!T273*Control!$C$10</f>
        <v>1000</v>
      </c>
      <c r="U273" s="12">
        <f>'Grid 1MW'!U273*Control!$C$10</f>
        <v>1000</v>
      </c>
      <c r="V273" s="12">
        <f>'Grid 1MW'!V273*Control!$C$10</f>
        <v>1000</v>
      </c>
      <c r="W273" s="12">
        <f>'Grid 1MW'!W273*Control!$C$10</f>
        <v>1000</v>
      </c>
      <c r="X273" s="12">
        <f>'Grid 1MW'!X273*Control!$C$10</f>
        <v>1000</v>
      </c>
      <c r="Y273" s="12">
        <f>'Grid 1MW'!Y273*Control!$C$10</f>
        <v>1000</v>
      </c>
      <c r="Z273" s="12">
        <f>'Grid 1MW'!Z273*Control!$C$10</f>
        <v>1000</v>
      </c>
      <c r="AB273" s="7">
        <f t="shared" si="4"/>
        <v>24000</v>
      </c>
    </row>
    <row r="274" spans="2:28" x14ac:dyDescent="0.2">
      <c r="B274" s="6">
        <v>44468</v>
      </c>
      <c r="C274" s="12">
        <f>'Grid 1MW'!C274*Control!$C$10</f>
        <v>1000</v>
      </c>
      <c r="D274" s="12">
        <f>'Grid 1MW'!D274*Control!$C$10</f>
        <v>1000</v>
      </c>
      <c r="E274" s="12">
        <f>'Grid 1MW'!E274*Control!$C$10</f>
        <v>1000</v>
      </c>
      <c r="F274" s="12">
        <f>'Grid 1MW'!F274*Control!$C$10</f>
        <v>1000</v>
      </c>
      <c r="G274" s="12">
        <f>'Grid 1MW'!G274*Control!$C$10</f>
        <v>1000</v>
      </c>
      <c r="H274" s="12">
        <f>'Grid 1MW'!H274*Control!$C$10</f>
        <v>1000</v>
      </c>
      <c r="I274" s="12">
        <f>'Grid 1MW'!I274*Control!$C$10</f>
        <v>1000</v>
      </c>
      <c r="J274" s="12">
        <f>'Grid 1MW'!J274*Control!$C$10</f>
        <v>1000</v>
      </c>
      <c r="K274" s="12">
        <f>'Grid 1MW'!K274*Control!$C$10</f>
        <v>1000</v>
      </c>
      <c r="L274" s="12">
        <f>'Grid 1MW'!L274*Control!$C$10</f>
        <v>1000</v>
      </c>
      <c r="M274" s="12">
        <f>'Grid 1MW'!M274*Control!$C$10</f>
        <v>1000</v>
      </c>
      <c r="N274" s="12">
        <f>'Grid 1MW'!N274*Control!$C$10</f>
        <v>1000</v>
      </c>
      <c r="O274" s="12">
        <f>'Grid 1MW'!O274*Control!$C$10</f>
        <v>1000</v>
      </c>
      <c r="P274" s="12">
        <f>'Grid 1MW'!P274*Control!$C$10</f>
        <v>1000</v>
      </c>
      <c r="Q274" s="12">
        <f>'Grid 1MW'!Q274*Control!$C$10</f>
        <v>1000</v>
      </c>
      <c r="R274" s="12">
        <f>'Grid 1MW'!R274*Control!$C$10</f>
        <v>1000</v>
      </c>
      <c r="S274" s="12">
        <f>'Grid 1MW'!S274*Control!$C$10</f>
        <v>1000</v>
      </c>
      <c r="T274" s="12">
        <f>'Grid 1MW'!T274*Control!$C$10</f>
        <v>1000</v>
      </c>
      <c r="U274" s="12">
        <f>'Grid 1MW'!U274*Control!$C$10</f>
        <v>1000</v>
      </c>
      <c r="V274" s="12">
        <f>'Grid 1MW'!V274*Control!$C$10</f>
        <v>1000</v>
      </c>
      <c r="W274" s="12">
        <f>'Grid 1MW'!W274*Control!$C$10</f>
        <v>1000</v>
      </c>
      <c r="X274" s="12">
        <f>'Grid 1MW'!X274*Control!$C$10</f>
        <v>1000</v>
      </c>
      <c r="Y274" s="12">
        <f>'Grid 1MW'!Y274*Control!$C$10</f>
        <v>1000</v>
      </c>
      <c r="Z274" s="12">
        <f>'Grid 1MW'!Z274*Control!$C$10</f>
        <v>1000</v>
      </c>
      <c r="AB274" s="7">
        <f t="shared" si="4"/>
        <v>24000</v>
      </c>
    </row>
    <row r="275" spans="2:28" x14ac:dyDescent="0.2">
      <c r="B275" s="6">
        <v>44469</v>
      </c>
      <c r="C275" s="12">
        <f>'Grid 1MW'!C275*Control!$C$10</f>
        <v>1000</v>
      </c>
      <c r="D275" s="12">
        <f>'Grid 1MW'!D275*Control!$C$10</f>
        <v>1000</v>
      </c>
      <c r="E275" s="12">
        <f>'Grid 1MW'!E275*Control!$C$10</f>
        <v>1000</v>
      </c>
      <c r="F275" s="12">
        <f>'Grid 1MW'!F275*Control!$C$10</f>
        <v>1000</v>
      </c>
      <c r="G275" s="12">
        <f>'Grid 1MW'!G275*Control!$C$10</f>
        <v>1000</v>
      </c>
      <c r="H275" s="12">
        <f>'Grid 1MW'!H275*Control!$C$10</f>
        <v>1000</v>
      </c>
      <c r="I275" s="12">
        <f>'Grid 1MW'!I275*Control!$C$10</f>
        <v>1000</v>
      </c>
      <c r="J275" s="12">
        <f>'Grid 1MW'!J275*Control!$C$10</f>
        <v>1000</v>
      </c>
      <c r="K275" s="12">
        <f>'Grid 1MW'!K275*Control!$C$10</f>
        <v>1000</v>
      </c>
      <c r="L275" s="12">
        <f>'Grid 1MW'!L275*Control!$C$10</f>
        <v>1000</v>
      </c>
      <c r="M275" s="12">
        <f>'Grid 1MW'!M275*Control!$C$10</f>
        <v>1000</v>
      </c>
      <c r="N275" s="12">
        <f>'Grid 1MW'!N275*Control!$C$10</f>
        <v>1000</v>
      </c>
      <c r="O275" s="12">
        <f>'Grid 1MW'!O275*Control!$C$10</f>
        <v>1000</v>
      </c>
      <c r="P275" s="12">
        <f>'Grid 1MW'!P275*Control!$C$10</f>
        <v>1000</v>
      </c>
      <c r="Q275" s="12">
        <f>'Grid 1MW'!Q275*Control!$C$10</f>
        <v>1000</v>
      </c>
      <c r="R275" s="12">
        <f>'Grid 1MW'!R275*Control!$C$10</f>
        <v>1000</v>
      </c>
      <c r="S275" s="12">
        <f>'Grid 1MW'!S275*Control!$C$10</f>
        <v>1000</v>
      </c>
      <c r="T275" s="12">
        <f>'Grid 1MW'!T275*Control!$C$10</f>
        <v>1000</v>
      </c>
      <c r="U275" s="12">
        <f>'Grid 1MW'!U275*Control!$C$10</f>
        <v>1000</v>
      </c>
      <c r="V275" s="12">
        <f>'Grid 1MW'!V275*Control!$C$10</f>
        <v>1000</v>
      </c>
      <c r="W275" s="12">
        <f>'Grid 1MW'!W275*Control!$C$10</f>
        <v>1000</v>
      </c>
      <c r="X275" s="12">
        <f>'Grid 1MW'!X275*Control!$C$10</f>
        <v>1000</v>
      </c>
      <c r="Y275" s="12">
        <f>'Grid 1MW'!Y275*Control!$C$10</f>
        <v>1000</v>
      </c>
      <c r="Z275" s="12">
        <f>'Grid 1MW'!Z275*Control!$C$10</f>
        <v>1000</v>
      </c>
      <c r="AB275" s="7">
        <f t="shared" si="4"/>
        <v>24000</v>
      </c>
    </row>
    <row r="276" spans="2:28" x14ac:dyDescent="0.2">
      <c r="B276" s="6">
        <v>44470</v>
      </c>
      <c r="C276" s="12">
        <f>'Grid 1MW'!C276*Control!$C$10</f>
        <v>1000</v>
      </c>
      <c r="D276" s="12">
        <f>'Grid 1MW'!D276*Control!$C$10</f>
        <v>1000</v>
      </c>
      <c r="E276" s="12">
        <f>'Grid 1MW'!E276*Control!$C$10</f>
        <v>1000</v>
      </c>
      <c r="F276" s="12">
        <f>'Grid 1MW'!F276*Control!$C$10</f>
        <v>1000</v>
      </c>
      <c r="G276" s="12">
        <f>'Grid 1MW'!G276*Control!$C$10</f>
        <v>1000</v>
      </c>
      <c r="H276" s="12">
        <f>'Grid 1MW'!H276*Control!$C$10</f>
        <v>1000</v>
      </c>
      <c r="I276" s="12">
        <f>'Grid 1MW'!I276*Control!$C$10</f>
        <v>1000</v>
      </c>
      <c r="J276" s="12">
        <f>'Grid 1MW'!J276*Control!$C$10</f>
        <v>1000</v>
      </c>
      <c r="K276" s="12">
        <f>'Grid 1MW'!K276*Control!$C$10</f>
        <v>1000</v>
      </c>
      <c r="L276" s="12">
        <f>'Grid 1MW'!L276*Control!$C$10</f>
        <v>1000</v>
      </c>
      <c r="M276" s="12">
        <f>'Grid 1MW'!M276*Control!$C$10</f>
        <v>1000</v>
      </c>
      <c r="N276" s="12">
        <f>'Grid 1MW'!N276*Control!$C$10</f>
        <v>1000</v>
      </c>
      <c r="O276" s="12">
        <f>'Grid 1MW'!O276*Control!$C$10</f>
        <v>1000</v>
      </c>
      <c r="P276" s="12">
        <f>'Grid 1MW'!P276*Control!$C$10</f>
        <v>1000</v>
      </c>
      <c r="Q276" s="12">
        <f>'Grid 1MW'!Q276*Control!$C$10</f>
        <v>1000</v>
      </c>
      <c r="R276" s="12">
        <f>'Grid 1MW'!R276*Control!$C$10</f>
        <v>1000</v>
      </c>
      <c r="S276" s="12">
        <f>'Grid 1MW'!S276*Control!$C$10</f>
        <v>1000</v>
      </c>
      <c r="T276" s="12">
        <f>'Grid 1MW'!T276*Control!$C$10</f>
        <v>1000</v>
      </c>
      <c r="U276" s="12">
        <f>'Grid 1MW'!U276*Control!$C$10</f>
        <v>1000</v>
      </c>
      <c r="V276" s="12">
        <f>'Grid 1MW'!V276*Control!$C$10</f>
        <v>1000</v>
      </c>
      <c r="W276" s="12">
        <f>'Grid 1MW'!W276*Control!$C$10</f>
        <v>1000</v>
      </c>
      <c r="X276" s="12">
        <f>'Grid 1MW'!X276*Control!$C$10</f>
        <v>1000</v>
      </c>
      <c r="Y276" s="12">
        <f>'Grid 1MW'!Y276*Control!$C$10</f>
        <v>1000</v>
      </c>
      <c r="Z276" s="12">
        <f>'Grid 1MW'!Z276*Control!$C$10</f>
        <v>1000</v>
      </c>
      <c r="AB276" s="7">
        <f t="shared" si="4"/>
        <v>24000</v>
      </c>
    </row>
    <row r="277" spans="2:28" x14ac:dyDescent="0.2">
      <c r="B277" s="6">
        <v>44471</v>
      </c>
      <c r="C277" s="12">
        <f>'Grid 1MW'!C277*Control!$C$10</f>
        <v>1000</v>
      </c>
      <c r="D277" s="12">
        <f>'Grid 1MW'!D277*Control!$C$10</f>
        <v>1000</v>
      </c>
      <c r="E277" s="12">
        <f>'Grid 1MW'!E277*Control!$C$10</f>
        <v>1000</v>
      </c>
      <c r="F277" s="12">
        <f>'Grid 1MW'!F277*Control!$C$10</f>
        <v>1000</v>
      </c>
      <c r="G277" s="12">
        <f>'Grid 1MW'!G277*Control!$C$10</f>
        <v>1000</v>
      </c>
      <c r="H277" s="12">
        <f>'Grid 1MW'!H277*Control!$C$10</f>
        <v>1000</v>
      </c>
      <c r="I277" s="12">
        <f>'Grid 1MW'!I277*Control!$C$10</f>
        <v>1000</v>
      </c>
      <c r="J277" s="12">
        <f>'Grid 1MW'!J277*Control!$C$10</f>
        <v>1000</v>
      </c>
      <c r="K277" s="12">
        <f>'Grid 1MW'!K277*Control!$C$10</f>
        <v>1000</v>
      </c>
      <c r="L277" s="12">
        <f>'Grid 1MW'!L277*Control!$C$10</f>
        <v>1000</v>
      </c>
      <c r="M277" s="12">
        <f>'Grid 1MW'!M277*Control!$C$10</f>
        <v>1000</v>
      </c>
      <c r="N277" s="12">
        <f>'Grid 1MW'!N277*Control!$C$10</f>
        <v>1000</v>
      </c>
      <c r="O277" s="12">
        <f>'Grid 1MW'!O277*Control!$C$10</f>
        <v>1000</v>
      </c>
      <c r="P277" s="12">
        <f>'Grid 1MW'!P277*Control!$C$10</f>
        <v>1000</v>
      </c>
      <c r="Q277" s="12">
        <f>'Grid 1MW'!Q277*Control!$C$10</f>
        <v>1000</v>
      </c>
      <c r="R277" s="12">
        <f>'Grid 1MW'!R277*Control!$C$10</f>
        <v>1000</v>
      </c>
      <c r="S277" s="12">
        <f>'Grid 1MW'!S277*Control!$C$10</f>
        <v>1000</v>
      </c>
      <c r="T277" s="12">
        <f>'Grid 1MW'!T277*Control!$C$10</f>
        <v>1000</v>
      </c>
      <c r="U277" s="12">
        <f>'Grid 1MW'!U277*Control!$C$10</f>
        <v>1000</v>
      </c>
      <c r="V277" s="12">
        <f>'Grid 1MW'!V277*Control!$C$10</f>
        <v>1000</v>
      </c>
      <c r="W277" s="12">
        <f>'Grid 1MW'!W277*Control!$C$10</f>
        <v>1000</v>
      </c>
      <c r="X277" s="12">
        <f>'Grid 1MW'!X277*Control!$C$10</f>
        <v>1000</v>
      </c>
      <c r="Y277" s="12">
        <f>'Grid 1MW'!Y277*Control!$C$10</f>
        <v>1000</v>
      </c>
      <c r="Z277" s="12">
        <f>'Grid 1MW'!Z277*Control!$C$10</f>
        <v>1000</v>
      </c>
      <c r="AB277" s="7">
        <f t="shared" si="4"/>
        <v>24000</v>
      </c>
    </row>
    <row r="278" spans="2:28" x14ac:dyDescent="0.2">
      <c r="B278" s="6">
        <v>44472</v>
      </c>
      <c r="C278" s="12">
        <f>'Grid 1MW'!C278*Control!$C$10</f>
        <v>1000</v>
      </c>
      <c r="D278" s="12">
        <f>'Grid 1MW'!D278*Control!$C$10</f>
        <v>1000</v>
      </c>
      <c r="E278" s="12">
        <f>'Grid 1MW'!E278*Control!$C$10</f>
        <v>1000</v>
      </c>
      <c r="F278" s="12">
        <f>'Grid 1MW'!F278*Control!$C$10</f>
        <v>1000</v>
      </c>
      <c r="G278" s="12">
        <f>'Grid 1MW'!G278*Control!$C$10</f>
        <v>1000</v>
      </c>
      <c r="H278" s="12">
        <f>'Grid 1MW'!H278*Control!$C$10</f>
        <v>1000</v>
      </c>
      <c r="I278" s="12">
        <f>'Grid 1MW'!I278*Control!$C$10</f>
        <v>1000</v>
      </c>
      <c r="J278" s="12">
        <f>'Grid 1MW'!J278*Control!$C$10</f>
        <v>1000</v>
      </c>
      <c r="K278" s="12">
        <f>'Grid 1MW'!K278*Control!$C$10</f>
        <v>1000</v>
      </c>
      <c r="L278" s="12">
        <f>'Grid 1MW'!L278*Control!$C$10</f>
        <v>1000</v>
      </c>
      <c r="M278" s="12">
        <f>'Grid 1MW'!M278*Control!$C$10</f>
        <v>1000</v>
      </c>
      <c r="N278" s="12">
        <f>'Grid 1MW'!N278*Control!$C$10</f>
        <v>1000</v>
      </c>
      <c r="O278" s="12">
        <f>'Grid 1MW'!O278*Control!$C$10</f>
        <v>1000</v>
      </c>
      <c r="P278" s="12">
        <f>'Grid 1MW'!P278*Control!$C$10</f>
        <v>1000</v>
      </c>
      <c r="Q278" s="12">
        <f>'Grid 1MW'!Q278*Control!$C$10</f>
        <v>1000</v>
      </c>
      <c r="R278" s="12">
        <f>'Grid 1MW'!R278*Control!$C$10</f>
        <v>1000</v>
      </c>
      <c r="S278" s="12">
        <f>'Grid 1MW'!S278*Control!$C$10</f>
        <v>1000</v>
      </c>
      <c r="T278" s="12">
        <f>'Grid 1MW'!T278*Control!$C$10</f>
        <v>1000</v>
      </c>
      <c r="U278" s="12">
        <f>'Grid 1MW'!U278*Control!$C$10</f>
        <v>1000</v>
      </c>
      <c r="V278" s="12">
        <f>'Grid 1MW'!V278*Control!$C$10</f>
        <v>1000</v>
      </c>
      <c r="W278" s="12">
        <f>'Grid 1MW'!W278*Control!$C$10</f>
        <v>1000</v>
      </c>
      <c r="X278" s="12">
        <f>'Grid 1MW'!X278*Control!$C$10</f>
        <v>1000</v>
      </c>
      <c r="Y278" s="12">
        <f>'Grid 1MW'!Y278*Control!$C$10</f>
        <v>1000</v>
      </c>
      <c r="Z278" s="12">
        <f>'Grid 1MW'!Z278*Control!$C$10</f>
        <v>1000</v>
      </c>
      <c r="AB278" s="7">
        <f t="shared" si="4"/>
        <v>24000</v>
      </c>
    </row>
    <row r="279" spans="2:28" x14ac:dyDescent="0.2">
      <c r="B279" s="6">
        <v>44473</v>
      </c>
      <c r="C279" s="12">
        <f>'Grid 1MW'!C279*Control!$C$10</f>
        <v>1000</v>
      </c>
      <c r="D279" s="12">
        <f>'Grid 1MW'!D279*Control!$C$10</f>
        <v>1000</v>
      </c>
      <c r="E279" s="12">
        <f>'Grid 1MW'!E279*Control!$C$10</f>
        <v>1000</v>
      </c>
      <c r="F279" s="12">
        <f>'Grid 1MW'!F279*Control!$C$10</f>
        <v>1000</v>
      </c>
      <c r="G279" s="12">
        <f>'Grid 1MW'!G279*Control!$C$10</f>
        <v>1000</v>
      </c>
      <c r="H279" s="12">
        <f>'Grid 1MW'!H279*Control!$C$10</f>
        <v>1000</v>
      </c>
      <c r="I279" s="12">
        <f>'Grid 1MW'!I279*Control!$C$10</f>
        <v>1000</v>
      </c>
      <c r="J279" s="12">
        <f>'Grid 1MW'!J279*Control!$C$10</f>
        <v>1000</v>
      </c>
      <c r="K279" s="12">
        <f>'Grid 1MW'!K279*Control!$C$10</f>
        <v>1000</v>
      </c>
      <c r="L279" s="12">
        <f>'Grid 1MW'!L279*Control!$C$10</f>
        <v>1000</v>
      </c>
      <c r="M279" s="12">
        <f>'Grid 1MW'!M279*Control!$C$10</f>
        <v>1000</v>
      </c>
      <c r="N279" s="12">
        <f>'Grid 1MW'!N279*Control!$C$10</f>
        <v>1000</v>
      </c>
      <c r="O279" s="12">
        <f>'Grid 1MW'!O279*Control!$C$10</f>
        <v>1000</v>
      </c>
      <c r="P279" s="12">
        <f>'Grid 1MW'!P279*Control!$C$10</f>
        <v>1000</v>
      </c>
      <c r="Q279" s="12">
        <f>'Grid 1MW'!Q279*Control!$C$10</f>
        <v>1000</v>
      </c>
      <c r="R279" s="12">
        <f>'Grid 1MW'!R279*Control!$C$10</f>
        <v>1000</v>
      </c>
      <c r="S279" s="12">
        <f>'Grid 1MW'!S279*Control!$C$10</f>
        <v>1000</v>
      </c>
      <c r="T279" s="12">
        <f>'Grid 1MW'!T279*Control!$C$10</f>
        <v>1000</v>
      </c>
      <c r="U279" s="12">
        <f>'Grid 1MW'!U279*Control!$C$10</f>
        <v>1000</v>
      </c>
      <c r="V279" s="12">
        <f>'Grid 1MW'!V279*Control!$C$10</f>
        <v>1000</v>
      </c>
      <c r="W279" s="12">
        <f>'Grid 1MW'!W279*Control!$C$10</f>
        <v>1000</v>
      </c>
      <c r="X279" s="12">
        <f>'Grid 1MW'!X279*Control!$C$10</f>
        <v>1000</v>
      </c>
      <c r="Y279" s="12">
        <f>'Grid 1MW'!Y279*Control!$C$10</f>
        <v>1000</v>
      </c>
      <c r="Z279" s="12">
        <f>'Grid 1MW'!Z279*Control!$C$10</f>
        <v>1000</v>
      </c>
      <c r="AB279" s="7">
        <f t="shared" si="4"/>
        <v>24000</v>
      </c>
    </row>
    <row r="280" spans="2:28" x14ac:dyDescent="0.2">
      <c r="B280" s="6">
        <v>44474</v>
      </c>
      <c r="C280" s="12">
        <f>'Grid 1MW'!C280*Control!$C$10</f>
        <v>1000</v>
      </c>
      <c r="D280" s="12">
        <f>'Grid 1MW'!D280*Control!$C$10</f>
        <v>1000</v>
      </c>
      <c r="E280" s="12">
        <f>'Grid 1MW'!E280*Control!$C$10</f>
        <v>1000</v>
      </c>
      <c r="F280" s="12">
        <f>'Grid 1MW'!F280*Control!$C$10</f>
        <v>1000</v>
      </c>
      <c r="G280" s="12">
        <f>'Grid 1MW'!G280*Control!$C$10</f>
        <v>1000</v>
      </c>
      <c r="H280" s="12">
        <f>'Grid 1MW'!H280*Control!$C$10</f>
        <v>1000</v>
      </c>
      <c r="I280" s="12">
        <f>'Grid 1MW'!I280*Control!$C$10</f>
        <v>1000</v>
      </c>
      <c r="J280" s="12">
        <f>'Grid 1MW'!J280*Control!$C$10</f>
        <v>1000</v>
      </c>
      <c r="K280" s="12">
        <f>'Grid 1MW'!K280*Control!$C$10</f>
        <v>1000</v>
      </c>
      <c r="L280" s="12">
        <f>'Grid 1MW'!L280*Control!$C$10</f>
        <v>1000</v>
      </c>
      <c r="M280" s="12">
        <f>'Grid 1MW'!M280*Control!$C$10</f>
        <v>1000</v>
      </c>
      <c r="N280" s="12">
        <f>'Grid 1MW'!N280*Control!$C$10</f>
        <v>1000</v>
      </c>
      <c r="O280" s="12">
        <f>'Grid 1MW'!O280*Control!$C$10</f>
        <v>1000</v>
      </c>
      <c r="P280" s="12">
        <f>'Grid 1MW'!P280*Control!$C$10</f>
        <v>1000</v>
      </c>
      <c r="Q280" s="12">
        <f>'Grid 1MW'!Q280*Control!$C$10</f>
        <v>1000</v>
      </c>
      <c r="R280" s="12">
        <f>'Grid 1MW'!R280*Control!$C$10</f>
        <v>1000</v>
      </c>
      <c r="S280" s="12">
        <f>'Grid 1MW'!S280*Control!$C$10</f>
        <v>1000</v>
      </c>
      <c r="T280" s="12">
        <f>'Grid 1MW'!T280*Control!$C$10</f>
        <v>1000</v>
      </c>
      <c r="U280" s="12">
        <f>'Grid 1MW'!U280*Control!$C$10</f>
        <v>1000</v>
      </c>
      <c r="V280" s="12">
        <f>'Grid 1MW'!V280*Control!$C$10</f>
        <v>1000</v>
      </c>
      <c r="W280" s="12">
        <f>'Grid 1MW'!W280*Control!$C$10</f>
        <v>1000</v>
      </c>
      <c r="X280" s="12">
        <f>'Grid 1MW'!X280*Control!$C$10</f>
        <v>1000</v>
      </c>
      <c r="Y280" s="12">
        <f>'Grid 1MW'!Y280*Control!$C$10</f>
        <v>1000</v>
      </c>
      <c r="Z280" s="12">
        <f>'Grid 1MW'!Z280*Control!$C$10</f>
        <v>1000</v>
      </c>
      <c r="AB280" s="7">
        <f t="shared" si="4"/>
        <v>24000</v>
      </c>
    </row>
    <row r="281" spans="2:28" x14ac:dyDescent="0.2">
      <c r="B281" s="6">
        <v>44475</v>
      </c>
      <c r="C281" s="12">
        <f>'Grid 1MW'!C281*Control!$C$10</f>
        <v>1000</v>
      </c>
      <c r="D281" s="12">
        <f>'Grid 1MW'!D281*Control!$C$10</f>
        <v>1000</v>
      </c>
      <c r="E281" s="12">
        <f>'Grid 1MW'!E281*Control!$C$10</f>
        <v>1000</v>
      </c>
      <c r="F281" s="12">
        <f>'Grid 1MW'!F281*Control!$C$10</f>
        <v>1000</v>
      </c>
      <c r="G281" s="12">
        <f>'Grid 1MW'!G281*Control!$C$10</f>
        <v>1000</v>
      </c>
      <c r="H281" s="12">
        <f>'Grid 1MW'!H281*Control!$C$10</f>
        <v>1000</v>
      </c>
      <c r="I281" s="12">
        <f>'Grid 1MW'!I281*Control!$C$10</f>
        <v>1000</v>
      </c>
      <c r="J281" s="12">
        <f>'Grid 1MW'!J281*Control!$C$10</f>
        <v>1000</v>
      </c>
      <c r="K281" s="12">
        <f>'Grid 1MW'!K281*Control!$C$10</f>
        <v>1000</v>
      </c>
      <c r="L281" s="12">
        <f>'Grid 1MW'!L281*Control!$C$10</f>
        <v>1000</v>
      </c>
      <c r="M281" s="12">
        <f>'Grid 1MW'!M281*Control!$C$10</f>
        <v>1000</v>
      </c>
      <c r="N281" s="12">
        <f>'Grid 1MW'!N281*Control!$C$10</f>
        <v>1000</v>
      </c>
      <c r="O281" s="12">
        <f>'Grid 1MW'!O281*Control!$C$10</f>
        <v>1000</v>
      </c>
      <c r="P281" s="12">
        <f>'Grid 1MW'!P281*Control!$C$10</f>
        <v>1000</v>
      </c>
      <c r="Q281" s="12">
        <f>'Grid 1MW'!Q281*Control!$C$10</f>
        <v>1000</v>
      </c>
      <c r="R281" s="12">
        <f>'Grid 1MW'!R281*Control!$C$10</f>
        <v>1000</v>
      </c>
      <c r="S281" s="12">
        <f>'Grid 1MW'!S281*Control!$C$10</f>
        <v>1000</v>
      </c>
      <c r="T281" s="12">
        <f>'Grid 1MW'!T281*Control!$C$10</f>
        <v>1000</v>
      </c>
      <c r="U281" s="12">
        <f>'Grid 1MW'!U281*Control!$C$10</f>
        <v>1000</v>
      </c>
      <c r="V281" s="12">
        <f>'Grid 1MW'!V281*Control!$C$10</f>
        <v>1000</v>
      </c>
      <c r="W281" s="12">
        <f>'Grid 1MW'!W281*Control!$C$10</f>
        <v>1000</v>
      </c>
      <c r="X281" s="12">
        <f>'Grid 1MW'!X281*Control!$C$10</f>
        <v>1000</v>
      </c>
      <c r="Y281" s="12">
        <f>'Grid 1MW'!Y281*Control!$C$10</f>
        <v>1000</v>
      </c>
      <c r="Z281" s="12">
        <f>'Grid 1MW'!Z281*Control!$C$10</f>
        <v>1000</v>
      </c>
      <c r="AB281" s="7">
        <f t="shared" si="4"/>
        <v>24000</v>
      </c>
    </row>
    <row r="282" spans="2:28" x14ac:dyDescent="0.2">
      <c r="B282" s="6">
        <v>44476</v>
      </c>
      <c r="C282" s="12">
        <f>'Grid 1MW'!C282*Control!$C$10</f>
        <v>1000</v>
      </c>
      <c r="D282" s="12">
        <f>'Grid 1MW'!D282*Control!$C$10</f>
        <v>1000</v>
      </c>
      <c r="E282" s="12">
        <f>'Grid 1MW'!E282*Control!$C$10</f>
        <v>1000</v>
      </c>
      <c r="F282" s="12">
        <f>'Grid 1MW'!F282*Control!$C$10</f>
        <v>1000</v>
      </c>
      <c r="G282" s="12">
        <f>'Grid 1MW'!G282*Control!$C$10</f>
        <v>1000</v>
      </c>
      <c r="H282" s="12">
        <f>'Grid 1MW'!H282*Control!$C$10</f>
        <v>1000</v>
      </c>
      <c r="I282" s="12">
        <f>'Grid 1MW'!I282*Control!$C$10</f>
        <v>1000</v>
      </c>
      <c r="J282" s="12">
        <f>'Grid 1MW'!J282*Control!$C$10</f>
        <v>1000</v>
      </c>
      <c r="K282" s="12">
        <f>'Grid 1MW'!K282*Control!$C$10</f>
        <v>1000</v>
      </c>
      <c r="L282" s="12">
        <f>'Grid 1MW'!L282*Control!$C$10</f>
        <v>1000</v>
      </c>
      <c r="M282" s="12">
        <f>'Grid 1MW'!M282*Control!$C$10</f>
        <v>1000</v>
      </c>
      <c r="N282" s="12">
        <f>'Grid 1MW'!N282*Control!$C$10</f>
        <v>1000</v>
      </c>
      <c r="O282" s="12">
        <f>'Grid 1MW'!O282*Control!$C$10</f>
        <v>1000</v>
      </c>
      <c r="P282" s="12">
        <f>'Grid 1MW'!P282*Control!$C$10</f>
        <v>1000</v>
      </c>
      <c r="Q282" s="12">
        <f>'Grid 1MW'!Q282*Control!$C$10</f>
        <v>1000</v>
      </c>
      <c r="R282" s="12">
        <f>'Grid 1MW'!R282*Control!$C$10</f>
        <v>1000</v>
      </c>
      <c r="S282" s="12">
        <f>'Grid 1MW'!S282*Control!$C$10</f>
        <v>1000</v>
      </c>
      <c r="T282" s="12">
        <f>'Grid 1MW'!T282*Control!$C$10</f>
        <v>1000</v>
      </c>
      <c r="U282" s="12">
        <f>'Grid 1MW'!U282*Control!$C$10</f>
        <v>1000</v>
      </c>
      <c r="V282" s="12">
        <f>'Grid 1MW'!V282*Control!$C$10</f>
        <v>1000</v>
      </c>
      <c r="W282" s="12">
        <f>'Grid 1MW'!W282*Control!$C$10</f>
        <v>1000</v>
      </c>
      <c r="X282" s="12">
        <f>'Grid 1MW'!X282*Control!$C$10</f>
        <v>1000</v>
      </c>
      <c r="Y282" s="12">
        <f>'Grid 1MW'!Y282*Control!$C$10</f>
        <v>1000</v>
      </c>
      <c r="Z282" s="12">
        <f>'Grid 1MW'!Z282*Control!$C$10</f>
        <v>1000</v>
      </c>
      <c r="AB282" s="7">
        <f t="shared" si="4"/>
        <v>24000</v>
      </c>
    </row>
    <row r="283" spans="2:28" x14ac:dyDescent="0.2">
      <c r="B283" s="6">
        <v>44477</v>
      </c>
      <c r="C283" s="12">
        <f>'Grid 1MW'!C283*Control!$C$10</f>
        <v>1000</v>
      </c>
      <c r="D283" s="12">
        <f>'Grid 1MW'!D283*Control!$C$10</f>
        <v>1000</v>
      </c>
      <c r="E283" s="12">
        <f>'Grid 1MW'!E283*Control!$C$10</f>
        <v>1000</v>
      </c>
      <c r="F283" s="12">
        <f>'Grid 1MW'!F283*Control!$C$10</f>
        <v>1000</v>
      </c>
      <c r="G283" s="12">
        <f>'Grid 1MW'!G283*Control!$C$10</f>
        <v>1000</v>
      </c>
      <c r="H283" s="12">
        <f>'Grid 1MW'!H283*Control!$C$10</f>
        <v>1000</v>
      </c>
      <c r="I283" s="12">
        <f>'Grid 1MW'!I283*Control!$C$10</f>
        <v>1000</v>
      </c>
      <c r="J283" s="12">
        <f>'Grid 1MW'!J283*Control!$C$10</f>
        <v>1000</v>
      </c>
      <c r="K283" s="12">
        <f>'Grid 1MW'!K283*Control!$C$10</f>
        <v>1000</v>
      </c>
      <c r="L283" s="12">
        <f>'Grid 1MW'!L283*Control!$C$10</f>
        <v>1000</v>
      </c>
      <c r="M283" s="12">
        <f>'Grid 1MW'!M283*Control!$C$10</f>
        <v>1000</v>
      </c>
      <c r="N283" s="12">
        <f>'Grid 1MW'!N283*Control!$C$10</f>
        <v>1000</v>
      </c>
      <c r="O283" s="12">
        <f>'Grid 1MW'!O283*Control!$C$10</f>
        <v>1000</v>
      </c>
      <c r="P283" s="12">
        <f>'Grid 1MW'!P283*Control!$C$10</f>
        <v>1000</v>
      </c>
      <c r="Q283" s="12">
        <f>'Grid 1MW'!Q283*Control!$C$10</f>
        <v>1000</v>
      </c>
      <c r="R283" s="12">
        <f>'Grid 1MW'!R283*Control!$C$10</f>
        <v>1000</v>
      </c>
      <c r="S283" s="12">
        <f>'Grid 1MW'!S283*Control!$C$10</f>
        <v>1000</v>
      </c>
      <c r="T283" s="12">
        <f>'Grid 1MW'!T283*Control!$C$10</f>
        <v>1000</v>
      </c>
      <c r="U283" s="12">
        <f>'Grid 1MW'!U283*Control!$C$10</f>
        <v>1000</v>
      </c>
      <c r="V283" s="12">
        <f>'Grid 1MW'!V283*Control!$C$10</f>
        <v>1000</v>
      </c>
      <c r="W283" s="12">
        <f>'Grid 1MW'!W283*Control!$C$10</f>
        <v>1000</v>
      </c>
      <c r="X283" s="12">
        <f>'Grid 1MW'!X283*Control!$C$10</f>
        <v>1000</v>
      </c>
      <c r="Y283" s="12">
        <f>'Grid 1MW'!Y283*Control!$C$10</f>
        <v>1000</v>
      </c>
      <c r="Z283" s="12">
        <f>'Grid 1MW'!Z283*Control!$C$10</f>
        <v>1000</v>
      </c>
      <c r="AB283" s="7">
        <f t="shared" si="4"/>
        <v>24000</v>
      </c>
    </row>
    <row r="284" spans="2:28" x14ac:dyDescent="0.2">
      <c r="B284" s="6">
        <v>44478</v>
      </c>
      <c r="C284" s="12">
        <f>'Grid 1MW'!C284*Control!$C$10</f>
        <v>1000</v>
      </c>
      <c r="D284" s="12">
        <f>'Grid 1MW'!D284*Control!$C$10</f>
        <v>1000</v>
      </c>
      <c r="E284" s="12">
        <f>'Grid 1MW'!E284*Control!$C$10</f>
        <v>1000</v>
      </c>
      <c r="F284" s="12">
        <f>'Grid 1MW'!F284*Control!$C$10</f>
        <v>1000</v>
      </c>
      <c r="G284" s="12">
        <f>'Grid 1MW'!G284*Control!$C$10</f>
        <v>1000</v>
      </c>
      <c r="H284" s="12">
        <f>'Grid 1MW'!H284*Control!$C$10</f>
        <v>1000</v>
      </c>
      <c r="I284" s="12">
        <f>'Grid 1MW'!I284*Control!$C$10</f>
        <v>1000</v>
      </c>
      <c r="J284" s="12">
        <f>'Grid 1MW'!J284*Control!$C$10</f>
        <v>1000</v>
      </c>
      <c r="K284" s="12">
        <f>'Grid 1MW'!K284*Control!$C$10</f>
        <v>1000</v>
      </c>
      <c r="L284" s="12">
        <f>'Grid 1MW'!L284*Control!$C$10</f>
        <v>1000</v>
      </c>
      <c r="M284" s="12">
        <f>'Grid 1MW'!M284*Control!$C$10</f>
        <v>1000</v>
      </c>
      <c r="N284" s="12">
        <f>'Grid 1MW'!N284*Control!$C$10</f>
        <v>1000</v>
      </c>
      <c r="O284" s="12">
        <f>'Grid 1MW'!O284*Control!$C$10</f>
        <v>1000</v>
      </c>
      <c r="P284" s="12">
        <f>'Grid 1MW'!P284*Control!$C$10</f>
        <v>1000</v>
      </c>
      <c r="Q284" s="12">
        <f>'Grid 1MW'!Q284*Control!$C$10</f>
        <v>1000</v>
      </c>
      <c r="R284" s="12">
        <f>'Grid 1MW'!R284*Control!$C$10</f>
        <v>1000</v>
      </c>
      <c r="S284" s="12">
        <f>'Grid 1MW'!S284*Control!$C$10</f>
        <v>1000</v>
      </c>
      <c r="T284" s="12">
        <f>'Grid 1MW'!T284*Control!$C$10</f>
        <v>1000</v>
      </c>
      <c r="U284" s="12">
        <f>'Grid 1MW'!U284*Control!$C$10</f>
        <v>1000</v>
      </c>
      <c r="V284" s="12">
        <f>'Grid 1MW'!V284*Control!$C$10</f>
        <v>1000</v>
      </c>
      <c r="W284" s="12">
        <f>'Grid 1MW'!W284*Control!$C$10</f>
        <v>1000</v>
      </c>
      <c r="X284" s="12">
        <f>'Grid 1MW'!X284*Control!$C$10</f>
        <v>1000</v>
      </c>
      <c r="Y284" s="12">
        <f>'Grid 1MW'!Y284*Control!$C$10</f>
        <v>1000</v>
      </c>
      <c r="Z284" s="12">
        <f>'Grid 1MW'!Z284*Control!$C$10</f>
        <v>1000</v>
      </c>
      <c r="AB284" s="7">
        <f t="shared" si="4"/>
        <v>24000</v>
      </c>
    </row>
    <row r="285" spans="2:28" x14ac:dyDescent="0.2">
      <c r="B285" s="6">
        <v>44479</v>
      </c>
      <c r="C285" s="12">
        <f>'Grid 1MW'!C285*Control!$C$10</f>
        <v>1000</v>
      </c>
      <c r="D285" s="12">
        <f>'Grid 1MW'!D285*Control!$C$10</f>
        <v>1000</v>
      </c>
      <c r="E285" s="12">
        <f>'Grid 1MW'!E285*Control!$C$10</f>
        <v>1000</v>
      </c>
      <c r="F285" s="12">
        <f>'Grid 1MW'!F285*Control!$C$10</f>
        <v>1000</v>
      </c>
      <c r="G285" s="12">
        <f>'Grid 1MW'!G285*Control!$C$10</f>
        <v>1000</v>
      </c>
      <c r="H285" s="12">
        <f>'Grid 1MW'!H285*Control!$C$10</f>
        <v>1000</v>
      </c>
      <c r="I285" s="12">
        <f>'Grid 1MW'!I285*Control!$C$10</f>
        <v>1000</v>
      </c>
      <c r="J285" s="12">
        <f>'Grid 1MW'!J285*Control!$C$10</f>
        <v>1000</v>
      </c>
      <c r="K285" s="12">
        <f>'Grid 1MW'!K285*Control!$C$10</f>
        <v>1000</v>
      </c>
      <c r="L285" s="12">
        <f>'Grid 1MW'!L285*Control!$C$10</f>
        <v>1000</v>
      </c>
      <c r="M285" s="12">
        <f>'Grid 1MW'!M285*Control!$C$10</f>
        <v>1000</v>
      </c>
      <c r="N285" s="12">
        <f>'Grid 1MW'!N285*Control!$C$10</f>
        <v>1000</v>
      </c>
      <c r="O285" s="12">
        <f>'Grid 1MW'!O285*Control!$C$10</f>
        <v>1000</v>
      </c>
      <c r="P285" s="12">
        <f>'Grid 1MW'!P285*Control!$C$10</f>
        <v>1000</v>
      </c>
      <c r="Q285" s="12">
        <f>'Grid 1MW'!Q285*Control!$C$10</f>
        <v>1000</v>
      </c>
      <c r="R285" s="12">
        <f>'Grid 1MW'!R285*Control!$C$10</f>
        <v>1000</v>
      </c>
      <c r="S285" s="12">
        <f>'Grid 1MW'!S285*Control!$C$10</f>
        <v>1000</v>
      </c>
      <c r="T285" s="12">
        <f>'Grid 1MW'!T285*Control!$C$10</f>
        <v>1000</v>
      </c>
      <c r="U285" s="12">
        <f>'Grid 1MW'!U285*Control!$C$10</f>
        <v>1000</v>
      </c>
      <c r="V285" s="12">
        <f>'Grid 1MW'!V285*Control!$C$10</f>
        <v>1000</v>
      </c>
      <c r="W285" s="12">
        <f>'Grid 1MW'!W285*Control!$C$10</f>
        <v>1000</v>
      </c>
      <c r="X285" s="12">
        <f>'Grid 1MW'!X285*Control!$C$10</f>
        <v>1000</v>
      </c>
      <c r="Y285" s="12">
        <f>'Grid 1MW'!Y285*Control!$C$10</f>
        <v>1000</v>
      </c>
      <c r="Z285" s="12">
        <f>'Grid 1MW'!Z285*Control!$C$10</f>
        <v>1000</v>
      </c>
      <c r="AB285" s="7">
        <f t="shared" si="4"/>
        <v>24000</v>
      </c>
    </row>
    <row r="286" spans="2:28" x14ac:dyDescent="0.2">
      <c r="B286" s="6">
        <v>44480</v>
      </c>
      <c r="C286" s="12">
        <f>'Grid 1MW'!C286*Control!$C$10</f>
        <v>1000</v>
      </c>
      <c r="D286" s="12">
        <f>'Grid 1MW'!D286*Control!$C$10</f>
        <v>1000</v>
      </c>
      <c r="E286" s="12">
        <f>'Grid 1MW'!E286*Control!$C$10</f>
        <v>1000</v>
      </c>
      <c r="F286" s="12">
        <f>'Grid 1MW'!F286*Control!$C$10</f>
        <v>1000</v>
      </c>
      <c r="G286" s="12">
        <f>'Grid 1MW'!G286*Control!$C$10</f>
        <v>1000</v>
      </c>
      <c r="H286" s="12">
        <f>'Grid 1MW'!H286*Control!$C$10</f>
        <v>1000</v>
      </c>
      <c r="I286" s="12">
        <f>'Grid 1MW'!I286*Control!$C$10</f>
        <v>1000</v>
      </c>
      <c r="J286" s="12">
        <f>'Grid 1MW'!J286*Control!$C$10</f>
        <v>1000</v>
      </c>
      <c r="K286" s="12">
        <f>'Grid 1MW'!K286*Control!$C$10</f>
        <v>1000</v>
      </c>
      <c r="L286" s="12">
        <f>'Grid 1MW'!L286*Control!$C$10</f>
        <v>1000</v>
      </c>
      <c r="M286" s="12">
        <f>'Grid 1MW'!M286*Control!$C$10</f>
        <v>1000</v>
      </c>
      <c r="N286" s="12">
        <f>'Grid 1MW'!N286*Control!$C$10</f>
        <v>1000</v>
      </c>
      <c r="O286" s="12">
        <f>'Grid 1MW'!O286*Control!$C$10</f>
        <v>1000</v>
      </c>
      <c r="P286" s="12">
        <f>'Grid 1MW'!P286*Control!$C$10</f>
        <v>1000</v>
      </c>
      <c r="Q286" s="12">
        <f>'Grid 1MW'!Q286*Control!$C$10</f>
        <v>1000</v>
      </c>
      <c r="R286" s="12">
        <f>'Grid 1MW'!R286*Control!$C$10</f>
        <v>1000</v>
      </c>
      <c r="S286" s="12">
        <f>'Grid 1MW'!S286*Control!$C$10</f>
        <v>1000</v>
      </c>
      <c r="T286" s="12">
        <f>'Grid 1MW'!T286*Control!$C$10</f>
        <v>1000</v>
      </c>
      <c r="U286" s="12">
        <f>'Grid 1MW'!U286*Control!$C$10</f>
        <v>1000</v>
      </c>
      <c r="V286" s="12">
        <f>'Grid 1MW'!V286*Control!$C$10</f>
        <v>1000</v>
      </c>
      <c r="W286" s="12">
        <f>'Grid 1MW'!W286*Control!$C$10</f>
        <v>1000</v>
      </c>
      <c r="X286" s="12">
        <f>'Grid 1MW'!X286*Control!$C$10</f>
        <v>1000</v>
      </c>
      <c r="Y286" s="12">
        <f>'Grid 1MW'!Y286*Control!$C$10</f>
        <v>1000</v>
      </c>
      <c r="Z286" s="12">
        <f>'Grid 1MW'!Z286*Control!$C$10</f>
        <v>1000</v>
      </c>
      <c r="AB286" s="7">
        <f t="shared" si="4"/>
        <v>24000</v>
      </c>
    </row>
    <row r="287" spans="2:28" x14ac:dyDescent="0.2">
      <c r="B287" s="6">
        <v>44481</v>
      </c>
      <c r="C287" s="12">
        <f>'Grid 1MW'!C287*Control!$C$10</f>
        <v>1000</v>
      </c>
      <c r="D287" s="12">
        <f>'Grid 1MW'!D287*Control!$C$10</f>
        <v>1000</v>
      </c>
      <c r="E287" s="12">
        <f>'Grid 1MW'!E287*Control!$C$10</f>
        <v>1000</v>
      </c>
      <c r="F287" s="12">
        <f>'Grid 1MW'!F287*Control!$C$10</f>
        <v>1000</v>
      </c>
      <c r="G287" s="12">
        <f>'Grid 1MW'!G287*Control!$C$10</f>
        <v>1000</v>
      </c>
      <c r="H287" s="12">
        <f>'Grid 1MW'!H287*Control!$C$10</f>
        <v>1000</v>
      </c>
      <c r="I287" s="12">
        <f>'Grid 1MW'!I287*Control!$C$10</f>
        <v>1000</v>
      </c>
      <c r="J287" s="12">
        <f>'Grid 1MW'!J287*Control!$C$10</f>
        <v>1000</v>
      </c>
      <c r="K287" s="12">
        <f>'Grid 1MW'!K287*Control!$C$10</f>
        <v>1000</v>
      </c>
      <c r="L287" s="12">
        <f>'Grid 1MW'!L287*Control!$C$10</f>
        <v>1000</v>
      </c>
      <c r="M287" s="12">
        <f>'Grid 1MW'!M287*Control!$C$10</f>
        <v>1000</v>
      </c>
      <c r="N287" s="12">
        <f>'Grid 1MW'!N287*Control!$C$10</f>
        <v>1000</v>
      </c>
      <c r="O287" s="12">
        <f>'Grid 1MW'!O287*Control!$C$10</f>
        <v>1000</v>
      </c>
      <c r="P287" s="12">
        <f>'Grid 1MW'!P287*Control!$C$10</f>
        <v>1000</v>
      </c>
      <c r="Q287" s="12">
        <f>'Grid 1MW'!Q287*Control!$C$10</f>
        <v>1000</v>
      </c>
      <c r="R287" s="12">
        <f>'Grid 1MW'!R287*Control!$C$10</f>
        <v>1000</v>
      </c>
      <c r="S287" s="12">
        <f>'Grid 1MW'!S287*Control!$C$10</f>
        <v>1000</v>
      </c>
      <c r="T287" s="12">
        <f>'Grid 1MW'!T287*Control!$C$10</f>
        <v>1000</v>
      </c>
      <c r="U287" s="12">
        <f>'Grid 1MW'!U287*Control!$C$10</f>
        <v>1000</v>
      </c>
      <c r="V287" s="12">
        <f>'Grid 1MW'!V287*Control!$C$10</f>
        <v>1000</v>
      </c>
      <c r="W287" s="12">
        <f>'Grid 1MW'!W287*Control!$C$10</f>
        <v>1000</v>
      </c>
      <c r="X287" s="12">
        <f>'Grid 1MW'!X287*Control!$C$10</f>
        <v>1000</v>
      </c>
      <c r="Y287" s="12">
        <f>'Grid 1MW'!Y287*Control!$C$10</f>
        <v>1000</v>
      </c>
      <c r="Z287" s="12">
        <f>'Grid 1MW'!Z287*Control!$C$10</f>
        <v>1000</v>
      </c>
      <c r="AB287" s="7">
        <f t="shared" si="4"/>
        <v>24000</v>
      </c>
    </row>
    <row r="288" spans="2:28" x14ac:dyDescent="0.2">
      <c r="B288" s="6">
        <v>44482</v>
      </c>
      <c r="C288" s="12">
        <f>'Grid 1MW'!C288*Control!$C$10</f>
        <v>1000</v>
      </c>
      <c r="D288" s="12">
        <f>'Grid 1MW'!D288*Control!$C$10</f>
        <v>1000</v>
      </c>
      <c r="E288" s="12">
        <f>'Grid 1MW'!E288*Control!$C$10</f>
        <v>1000</v>
      </c>
      <c r="F288" s="12">
        <f>'Grid 1MW'!F288*Control!$C$10</f>
        <v>1000</v>
      </c>
      <c r="G288" s="12">
        <f>'Grid 1MW'!G288*Control!$C$10</f>
        <v>1000</v>
      </c>
      <c r="H288" s="12">
        <f>'Grid 1MW'!H288*Control!$C$10</f>
        <v>1000</v>
      </c>
      <c r="I288" s="12">
        <f>'Grid 1MW'!I288*Control!$C$10</f>
        <v>1000</v>
      </c>
      <c r="J288" s="12">
        <f>'Grid 1MW'!J288*Control!$C$10</f>
        <v>1000</v>
      </c>
      <c r="K288" s="12">
        <f>'Grid 1MW'!K288*Control!$C$10</f>
        <v>1000</v>
      </c>
      <c r="L288" s="12">
        <f>'Grid 1MW'!L288*Control!$C$10</f>
        <v>1000</v>
      </c>
      <c r="M288" s="12">
        <f>'Grid 1MW'!M288*Control!$C$10</f>
        <v>1000</v>
      </c>
      <c r="N288" s="12">
        <f>'Grid 1MW'!N288*Control!$C$10</f>
        <v>1000</v>
      </c>
      <c r="O288" s="12">
        <f>'Grid 1MW'!O288*Control!$C$10</f>
        <v>1000</v>
      </c>
      <c r="P288" s="12">
        <f>'Grid 1MW'!P288*Control!$C$10</f>
        <v>1000</v>
      </c>
      <c r="Q288" s="12">
        <f>'Grid 1MW'!Q288*Control!$C$10</f>
        <v>1000</v>
      </c>
      <c r="R288" s="12">
        <f>'Grid 1MW'!R288*Control!$C$10</f>
        <v>1000</v>
      </c>
      <c r="S288" s="12">
        <f>'Grid 1MW'!S288*Control!$C$10</f>
        <v>1000</v>
      </c>
      <c r="T288" s="12">
        <f>'Grid 1MW'!T288*Control!$C$10</f>
        <v>1000</v>
      </c>
      <c r="U288" s="12">
        <f>'Grid 1MW'!U288*Control!$C$10</f>
        <v>1000</v>
      </c>
      <c r="V288" s="12">
        <f>'Grid 1MW'!V288*Control!$C$10</f>
        <v>1000</v>
      </c>
      <c r="W288" s="12">
        <f>'Grid 1MW'!W288*Control!$C$10</f>
        <v>1000</v>
      </c>
      <c r="X288" s="12">
        <f>'Grid 1MW'!X288*Control!$C$10</f>
        <v>1000</v>
      </c>
      <c r="Y288" s="12">
        <f>'Grid 1MW'!Y288*Control!$C$10</f>
        <v>1000</v>
      </c>
      <c r="Z288" s="12">
        <f>'Grid 1MW'!Z288*Control!$C$10</f>
        <v>1000</v>
      </c>
      <c r="AB288" s="7">
        <f t="shared" si="4"/>
        <v>24000</v>
      </c>
    </row>
    <row r="289" spans="2:28" x14ac:dyDescent="0.2">
      <c r="B289" s="6">
        <v>44483</v>
      </c>
      <c r="C289" s="12">
        <f>'Grid 1MW'!C289*Control!$C$10</f>
        <v>1000</v>
      </c>
      <c r="D289" s="12">
        <f>'Grid 1MW'!D289*Control!$C$10</f>
        <v>1000</v>
      </c>
      <c r="E289" s="12">
        <f>'Grid 1MW'!E289*Control!$C$10</f>
        <v>1000</v>
      </c>
      <c r="F289" s="12">
        <f>'Grid 1MW'!F289*Control!$C$10</f>
        <v>1000</v>
      </c>
      <c r="G289" s="12">
        <f>'Grid 1MW'!G289*Control!$C$10</f>
        <v>1000</v>
      </c>
      <c r="H289" s="12">
        <f>'Grid 1MW'!H289*Control!$C$10</f>
        <v>1000</v>
      </c>
      <c r="I289" s="12">
        <f>'Grid 1MW'!I289*Control!$C$10</f>
        <v>1000</v>
      </c>
      <c r="J289" s="12">
        <f>'Grid 1MW'!J289*Control!$C$10</f>
        <v>1000</v>
      </c>
      <c r="K289" s="12">
        <f>'Grid 1MW'!K289*Control!$C$10</f>
        <v>1000</v>
      </c>
      <c r="L289" s="12">
        <f>'Grid 1MW'!L289*Control!$C$10</f>
        <v>1000</v>
      </c>
      <c r="M289" s="12">
        <f>'Grid 1MW'!M289*Control!$C$10</f>
        <v>1000</v>
      </c>
      <c r="N289" s="12">
        <f>'Grid 1MW'!N289*Control!$C$10</f>
        <v>1000</v>
      </c>
      <c r="O289" s="12">
        <f>'Grid 1MW'!O289*Control!$C$10</f>
        <v>1000</v>
      </c>
      <c r="P289" s="12">
        <f>'Grid 1MW'!P289*Control!$C$10</f>
        <v>1000</v>
      </c>
      <c r="Q289" s="12">
        <f>'Grid 1MW'!Q289*Control!$C$10</f>
        <v>1000</v>
      </c>
      <c r="R289" s="12">
        <f>'Grid 1MW'!R289*Control!$C$10</f>
        <v>1000</v>
      </c>
      <c r="S289" s="12">
        <f>'Grid 1MW'!S289*Control!$C$10</f>
        <v>1000</v>
      </c>
      <c r="T289" s="12">
        <f>'Grid 1MW'!T289*Control!$C$10</f>
        <v>1000</v>
      </c>
      <c r="U289" s="12">
        <f>'Grid 1MW'!U289*Control!$C$10</f>
        <v>1000</v>
      </c>
      <c r="V289" s="12">
        <f>'Grid 1MW'!V289*Control!$C$10</f>
        <v>1000</v>
      </c>
      <c r="W289" s="12">
        <f>'Grid 1MW'!W289*Control!$C$10</f>
        <v>1000</v>
      </c>
      <c r="X289" s="12">
        <f>'Grid 1MW'!X289*Control!$C$10</f>
        <v>1000</v>
      </c>
      <c r="Y289" s="12">
        <f>'Grid 1MW'!Y289*Control!$C$10</f>
        <v>1000</v>
      </c>
      <c r="Z289" s="12">
        <f>'Grid 1MW'!Z289*Control!$C$10</f>
        <v>1000</v>
      </c>
      <c r="AB289" s="7">
        <f t="shared" si="4"/>
        <v>24000</v>
      </c>
    </row>
    <row r="290" spans="2:28" x14ac:dyDescent="0.2">
      <c r="B290" s="6">
        <v>44484</v>
      </c>
      <c r="C290" s="12">
        <f>'Grid 1MW'!C290*Control!$C$10</f>
        <v>1000</v>
      </c>
      <c r="D290" s="12">
        <f>'Grid 1MW'!D290*Control!$C$10</f>
        <v>1000</v>
      </c>
      <c r="E290" s="12">
        <f>'Grid 1MW'!E290*Control!$C$10</f>
        <v>1000</v>
      </c>
      <c r="F290" s="12">
        <f>'Grid 1MW'!F290*Control!$C$10</f>
        <v>1000</v>
      </c>
      <c r="G290" s="12">
        <f>'Grid 1MW'!G290*Control!$C$10</f>
        <v>1000</v>
      </c>
      <c r="H290" s="12">
        <f>'Grid 1MW'!H290*Control!$C$10</f>
        <v>1000</v>
      </c>
      <c r="I290" s="12">
        <f>'Grid 1MW'!I290*Control!$C$10</f>
        <v>1000</v>
      </c>
      <c r="J290" s="12">
        <f>'Grid 1MW'!J290*Control!$C$10</f>
        <v>1000</v>
      </c>
      <c r="K290" s="12">
        <f>'Grid 1MW'!K290*Control!$C$10</f>
        <v>1000</v>
      </c>
      <c r="L290" s="12">
        <f>'Grid 1MW'!L290*Control!$C$10</f>
        <v>1000</v>
      </c>
      <c r="M290" s="12">
        <f>'Grid 1MW'!M290*Control!$C$10</f>
        <v>1000</v>
      </c>
      <c r="N290" s="12">
        <f>'Grid 1MW'!N290*Control!$C$10</f>
        <v>1000</v>
      </c>
      <c r="O290" s="12">
        <f>'Grid 1MW'!O290*Control!$C$10</f>
        <v>1000</v>
      </c>
      <c r="P290" s="12">
        <f>'Grid 1MW'!P290*Control!$C$10</f>
        <v>1000</v>
      </c>
      <c r="Q290" s="12">
        <f>'Grid 1MW'!Q290*Control!$C$10</f>
        <v>1000</v>
      </c>
      <c r="R290" s="12">
        <f>'Grid 1MW'!R290*Control!$C$10</f>
        <v>1000</v>
      </c>
      <c r="S290" s="12">
        <f>'Grid 1MW'!S290*Control!$C$10</f>
        <v>1000</v>
      </c>
      <c r="T290" s="12">
        <f>'Grid 1MW'!T290*Control!$C$10</f>
        <v>1000</v>
      </c>
      <c r="U290" s="12">
        <f>'Grid 1MW'!U290*Control!$C$10</f>
        <v>1000</v>
      </c>
      <c r="V290" s="12">
        <f>'Grid 1MW'!V290*Control!$C$10</f>
        <v>1000</v>
      </c>
      <c r="W290" s="12">
        <f>'Grid 1MW'!W290*Control!$C$10</f>
        <v>1000</v>
      </c>
      <c r="X290" s="12">
        <f>'Grid 1MW'!X290*Control!$C$10</f>
        <v>1000</v>
      </c>
      <c r="Y290" s="12">
        <f>'Grid 1MW'!Y290*Control!$C$10</f>
        <v>1000</v>
      </c>
      <c r="Z290" s="12">
        <f>'Grid 1MW'!Z290*Control!$C$10</f>
        <v>1000</v>
      </c>
      <c r="AB290" s="7">
        <f t="shared" si="4"/>
        <v>24000</v>
      </c>
    </row>
    <row r="291" spans="2:28" x14ac:dyDescent="0.2">
      <c r="B291" s="6">
        <v>44485</v>
      </c>
      <c r="C291" s="12">
        <f>'Grid 1MW'!C291*Control!$C$10</f>
        <v>1000</v>
      </c>
      <c r="D291" s="12">
        <f>'Grid 1MW'!D291*Control!$C$10</f>
        <v>1000</v>
      </c>
      <c r="E291" s="12">
        <f>'Grid 1MW'!E291*Control!$C$10</f>
        <v>1000</v>
      </c>
      <c r="F291" s="12">
        <f>'Grid 1MW'!F291*Control!$C$10</f>
        <v>1000</v>
      </c>
      <c r="G291" s="12">
        <f>'Grid 1MW'!G291*Control!$C$10</f>
        <v>1000</v>
      </c>
      <c r="H291" s="12">
        <f>'Grid 1MW'!H291*Control!$C$10</f>
        <v>1000</v>
      </c>
      <c r="I291" s="12">
        <f>'Grid 1MW'!I291*Control!$C$10</f>
        <v>1000</v>
      </c>
      <c r="J291" s="12">
        <f>'Grid 1MW'!J291*Control!$C$10</f>
        <v>1000</v>
      </c>
      <c r="K291" s="12">
        <f>'Grid 1MW'!K291*Control!$C$10</f>
        <v>1000</v>
      </c>
      <c r="L291" s="12">
        <f>'Grid 1MW'!L291*Control!$C$10</f>
        <v>1000</v>
      </c>
      <c r="M291" s="12">
        <f>'Grid 1MW'!M291*Control!$C$10</f>
        <v>1000</v>
      </c>
      <c r="N291" s="12">
        <f>'Grid 1MW'!N291*Control!$C$10</f>
        <v>1000</v>
      </c>
      <c r="O291" s="12">
        <f>'Grid 1MW'!O291*Control!$C$10</f>
        <v>1000</v>
      </c>
      <c r="P291" s="12">
        <f>'Grid 1MW'!P291*Control!$C$10</f>
        <v>1000</v>
      </c>
      <c r="Q291" s="12">
        <f>'Grid 1MW'!Q291*Control!$C$10</f>
        <v>1000</v>
      </c>
      <c r="R291" s="12">
        <f>'Grid 1MW'!R291*Control!$C$10</f>
        <v>1000</v>
      </c>
      <c r="S291" s="12">
        <f>'Grid 1MW'!S291*Control!$C$10</f>
        <v>1000</v>
      </c>
      <c r="T291" s="12">
        <f>'Grid 1MW'!T291*Control!$C$10</f>
        <v>1000</v>
      </c>
      <c r="U291" s="12">
        <f>'Grid 1MW'!U291*Control!$C$10</f>
        <v>1000</v>
      </c>
      <c r="V291" s="12">
        <f>'Grid 1MW'!V291*Control!$C$10</f>
        <v>1000</v>
      </c>
      <c r="W291" s="12">
        <f>'Grid 1MW'!W291*Control!$C$10</f>
        <v>1000</v>
      </c>
      <c r="X291" s="12">
        <f>'Grid 1MW'!X291*Control!$C$10</f>
        <v>1000</v>
      </c>
      <c r="Y291" s="12">
        <f>'Grid 1MW'!Y291*Control!$C$10</f>
        <v>1000</v>
      </c>
      <c r="Z291" s="12">
        <f>'Grid 1MW'!Z291*Control!$C$10</f>
        <v>1000</v>
      </c>
      <c r="AB291" s="7">
        <f t="shared" si="4"/>
        <v>24000</v>
      </c>
    </row>
    <row r="292" spans="2:28" x14ac:dyDescent="0.2">
      <c r="B292" s="6">
        <v>44486</v>
      </c>
      <c r="C292" s="12">
        <f>'Grid 1MW'!C292*Control!$C$10</f>
        <v>1000</v>
      </c>
      <c r="D292" s="12">
        <f>'Grid 1MW'!D292*Control!$C$10</f>
        <v>1000</v>
      </c>
      <c r="E292" s="12">
        <f>'Grid 1MW'!E292*Control!$C$10</f>
        <v>1000</v>
      </c>
      <c r="F292" s="12">
        <f>'Grid 1MW'!F292*Control!$C$10</f>
        <v>1000</v>
      </c>
      <c r="G292" s="12">
        <f>'Grid 1MW'!G292*Control!$C$10</f>
        <v>1000</v>
      </c>
      <c r="H292" s="12">
        <f>'Grid 1MW'!H292*Control!$C$10</f>
        <v>1000</v>
      </c>
      <c r="I292" s="12">
        <f>'Grid 1MW'!I292*Control!$C$10</f>
        <v>1000</v>
      </c>
      <c r="J292" s="12">
        <f>'Grid 1MW'!J292*Control!$C$10</f>
        <v>1000</v>
      </c>
      <c r="K292" s="12">
        <f>'Grid 1MW'!K292*Control!$C$10</f>
        <v>1000</v>
      </c>
      <c r="L292" s="12">
        <f>'Grid 1MW'!L292*Control!$C$10</f>
        <v>1000</v>
      </c>
      <c r="M292" s="12">
        <f>'Grid 1MW'!M292*Control!$C$10</f>
        <v>1000</v>
      </c>
      <c r="N292" s="12">
        <f>'Grid 1MW'!N292*Control!$C$10</f>
        <v>1000</v>
      </c>
      <c r="O292" s="12">
        <f>'Grid 1MW'!O292*Control!$C$10</f>
        <v>1000</v>
      </c>
      <c r="P292" s="12">
        <f>'Grid 1MW'!P292*Control!$C$10</f>
        <v>1000</v>
      </c>
      <c r="Q292" s="12">
        <f>'Grid 1MW'!Q292*Control!$C$10</f>
        <v>1000</v>
      </c>
      <c r="R292" s="12">
        <f>'Grid 1MW'!R292*Control!$C$10</f>
        <v>1000</v>
      </c>
      <c r="S292" s="12">
        <f>'Grid 1MW'!S292*Control!$C$10</f>
        <v>1000</v>
      </c>
      <c r="T292" s="12">
        <f>'Grid 1MW'!T292*Control!$C$10</f>
        <v>1000</v>
      </c>
      <c r="U292" s="12">
        <f>'Grid 1MW'!U292*Control!$C$10</f>
        <v>1000</v>
      </c>
      <c r="V292" s="12">
        <f>'Grid 1MW'!V292*Control!$C$10</f>
        <v>1000</v>
      </c>
      <c r="W292" s="12">
        <f>'Grid 1MW'!W292*Control!$C$10</f>
        <v>1000</v>
      </c>
      <c r="X292" s="12">
        <f>'Grid 1MW'!X292*Control!$C$10</f>
        <v>1000</v>
      </c>
      <c r="Y292" s="12">
        <f>'Grid 1MW'!Y292*Control!$C$10</f>
        <v>1000</v>
      </c>
      <c r="Z292" s="12">
        <f>'Grid 1MW'!Z292*Control!$C$10</f>
        <v>1000</v>
      </c>
      <c r="AB292" s="7">
        <f t="shared" si="4"/>
        <v>24000</v>
      </c>
    </row>
    <row r="293" spans="2:28" x14ac:dyDescent="0.2">
      <c r="B293" s="6">
        <v>44487</v>
      </c>
      <c r="C293" s="12">
        <f>'Grid 1MW'!C293*Control!$C$10</f>
        <v>1000</v>
      </c>
      <c r="D293" s="12">
        <f>'Grid 1MW'!D293*Control!$C$10</f>
        <v>1000</v>
      </c>
      <c r="E293" s="12">
        <f>'Grid 1MW'!E293*Control!$C$10</f>
        <v>1000</v>
      </c>
      <c r="F293" s="12">
        <f>'Grid 1MW'!F293*Control!$C$10</f>
        <v>1000</v>
      </c>
      <c r="G293" s="12">
        <f>'Grid 1MW'!G293*Control!$C$10</f>
        <v>1000</v>
      </c>
      <c r="H293" s="12">
        <f>'Grid 1MW'!H293*Control!$C$10</f>
        <v>1000</v>
      </c>
      <c r="I293" s="12">
        <f>'Grid 1MW'!I293*Control!$C$10</f>
        <v>1000</v>
      </c>
      <c r="J293" s="12">
        <f>'Grid 1MW'!J293*Control!$C$10</f>
        <v>1000</v>
      </c>
      <c r="K293" s="12">
        <f>'Grid 1MW'!K293*Control!$C$10</f>
        <v>1000</v>
      </c>
      <c r="L293" s="12">
        <f>'Grid 1MW'!L293*Control!$C$10</f>
        <v>1000</v>
      </c>
      <c r="M293" s="12">
        <f>'Grid 1MW'!M293*Control!$C$10</f>
        <v>1000</v>
      </c>
      <c r="N293" s="12">
        <f>'Grid 1MW'!N293*Control!$C$10</f>
        <v>1000</v>
      </c>
      <c r="O293" s="12">
        <f>'Grid 1MW'!O293*Control!$C$10</f>
        <v>1000</v>
      </c>
      <c r="P293" s="12">
        <f>'Grid 1MW'!P293*Control!$C$10</f>
        <v>1000</v>
      </c>
      <c r="Q293" s="12">
        <f>'Grid 1MW'!Q293*Control!$C$10</f>
        <v>1000</v>
      </c>
      <c r="R293" s="12">
        <f>'Grid 1MW'!R293*Control!$C$10</f>
        <v>1000</v>
      </c>
      <c r="S293" s="12">
        <f>'Grid 1MW'!S293*Control!$C$10</f>
        <v>1000</v>
      </c>
      <c r="T293" s="12">
        <f>'Grid 1MW'!T293*Control!$C$10</f>
        <v>1000</v>
      </c>
      <c r="U293" s="12">
        <f>'Grid 1MW'!U293*Control!$C$10</f>
        <v>1000</v>
      </c>
      <c r="V293" s="12">
        <f>'Grid 1MW'!V293*Control!$C$10</f>
        <v>1000</v>
      </c>
      <c r="W293" s="12">
        <f>'Grid 1MW'!W293*Control!$C$10</f>
        <v>1000</v>
      </c>
      <c r="X293" s="12">
        <f>'Grid 1MW'!X293*Control!$C$10</f>
        <v>1000</v>
      </c>
      <c r="Y293" s="12">
        <f>'Grid 1MW'!Y293*Control!$C$10</f>
        <v>1000</v>
      </c>
      <c r="Z293" s="12">
        <f>'Grid 1MW'!Z293*Control!$C$10</f>
        <v>1000</v>
      </c>
      <c r="AB293" s="7">
        <f t="shared" si="4"/>
        <v>24000</v>
      </c>
    </row>
    <row r="294" spans="2:28" x14ac:dyDescent="0.2">
      <c r="B294" s="6">
        <v>44488</v>
      </c>
      <c r="C294" s="12">
        <f>'Grid 1MW'!C294*Control!$C$10</f>
        <v>1000</v>
      </c>
      <c r="D294" s="12">
        <f>'Grid 1MW'!D294*Control!$C$10</f>
        <v>1000</v>
      </c>
      <c r="E294" s="12">
        <f>'Grid 1MW'!E294*Control!$C$10</f>
        <v>1000</v>
      </c>
      <c r="F294" s="12">
        <f>'Grid 1MW'!F294*Control!$C$10</f>
        <v>1000</v>
      </c>
      <c r="G294" s="12">
        <f>'Grid 1MW'!G294*Control!$C$10</f>
        <v>1000</v>
      </c>
      <c r="H294" s="12">
        <f>'Grid 1MW'!H294*Control!$C$10</f>
        <v>1000</v>
      </c>
      <c r="I294" s="12">
        <f>'Grid 1MW'!I294*Control!$C$10</f>
        <v>1000</v>
      </c>
      <c r="J294" s="12">
        <f>'Grid 1MW'!J294*Control!$C$10</f>
        <v>1000</v>
      </c>
      <c r="K294" s="12">
        <f>'Grid 1MW'!K294*Control!$C$10</f>
        <v>1000</v>
      </c>
      <c r="L294" s="12">
        <f>'Grid 1MW'!L294*Control!$C$10</f>
        <v>1000</v>
      </c>
      <c r="M294" s="12">
        <f>'Grid 1MW'!M294*Control!$C$10</f>
        <v>1000</v>
      </c>
      <c r="N294" s="12">
        <f>'Grid 1MW'!N294*Control!$C$10</f>
        <v>1000</v>
      </c>
      <c r="O294" s="12">
        <f>'Grid 1MW'!O294*Control!$C$10</f>
        <v>1000</v>
      </c>
      <c r="P294" s="12">
        <f>'Grid 1MW'!P294*Control!$C$10</f>
        <v>1000</v>
      </c>
      <c r="Q294" s="12">
        <f>'Grid 1MW'!Q294*Control!$C$10</f>
        <v>1000</v>
      </c>
      <c r="R294" s="12">
        <f>'Grid 1MW'!R294*Control!$C$10</f>
        <v>1000</v>
      </c>
      <c r="S294" s="12">
        <f>'Grid 1MW'!S294*Control!$C$10</f>
        <v>1000</v>
      </c>
      <c r="T294" s="12">
        <f>'Grid 1MW'!T294*Control!$C$10</f>
        <v>1000</v>
      </c>
      <c r="U294" s="12">
        <f>'Grid 1MW'!U294*Control!$C$10</f>
        <v>1000</v>
      </c>
      <c r="V294" s="12">
        <f>'Grid 1MW'!V294*Control!$C$10</f>
        <v>1000</v>
      </c>
      <c r="W294" s="12">
        <f>'Grid 1MW'!W294*Control!$C$10</f>
        <v>1000</v>
      </c>
      <c r="X294" s="12">
        <f>'Grid 1MW'!X294*Control!$C$10</f>
        <v>1000</v>
      </c>
      <c r="Y294" s="12">
        <f>'Grid 1MW'!Y294*Control!$C$10</f>
        <v>1000</v>
      </c>
      <c r="Z294" s="12">
        <f>'Grid 1MW'!Z294*Control!$C$10</f>
        <v>1000</v>
      </c>
      <c r="AB294" s="7">
        <f t="shared" si="4"/>
        <v>24000</v>
      </c>
    </row>
    <row r="295" spans="2:28" x14ac:dyDescent="0.2">
      <c r="B295" s="6">
        <v>44489</v>
      </c>
      <c r="C295" s="12">
        <f>'Grid 1MW'!C295*Control!$C$10</f>
        <v>1000</v>
      </c>
      <c r="D295" s="12">
        <f>'Grid 1MW'!D295*Control!$C$10</f>
        <v>1000</v>
      </c>
      <c r="E295" s="12">
        <f>'Grid 1MW'!E295*Control!$C$10</f>
        <v>1000</v>
      </c>
      <c r="F295" s="12">
        <f>'Grid 1MW'!F295*Control!$C$10</f>
        <v>1000</v>
      </c>
      <c r="G295" s="12">
        <f>'Grid 1MW'!G295*Control!$C$10</f>
        <v>1000</v>
      </c>
      <c r="H295" s="12">
        <f>'Grid 1MW'!H295*Control!$C$10</f>
        <v>1000</v>
      </c>
      <c r="I295" s="12">
        <f>'Grid 1MW'!I295*Control!$C$10</f>
        <v>1000</v>
      </c>
      <c r="J295" s="12">
        <f>'Grid 1MW'!J295*Control!$C$10</f>
        <v>1000</v>
      </c>
      <c r="K295" s="12">
        <f>'Grid 1MW'!K295*Control!$C$10</f>
        <v>1000</v>
      </c>
      <c r="L295" s="12">
        <f>'Grid 1MW'!L295*Control!$C$10</f>
        <v>1000</v>
      </c>
      <c r="M295" s="12">
        <f>'Grid 1MW'!M295*Control!$C$10</f>
        <v>1000</v>
      </c>
      <c r="N295" s="12">
        <f>'Grid 1MW'!N295*Control!$C$10</f>
        <v>1000</v>
      </c>
      <c r="O295" s="12">
        <f>'Grid 1MW'!O295*Control!$C$10</f>
        <v>1000</v>
      </c>
      <c r="P295" s="12">
        <f>'Grid 1MW'!P295*Control!$C$10</f>
        <v>1000</v>
      </c>
      <c r="Q295" s="12">
        <f>'Grid 1MW'!Q295*Control!$C$10</f>
        <v>1000</v>
      </c>
      <c r="R295" s="12">
        <f>'Grid 1MW'!R295*Control!$C$10</f>
        <v>1000</v>
      </c>
      <c r="S295" s="12">
        <f>'Grid 1MW'!S295*Control!$C$10</f>
        <v>1000</v>
      </c>
      <c r="T295" s="12">
        <f>'Grid 1MW'!T295*Control!$C$10</f>
        <v>1000</v>
      </c>
      <c r="U295" s="12">
        <f>'Grid 1MW'!U295*Control!$C$10</f>
        <v>1000</v>
      </c>
      <c r="V295" s="12">
        <f>'Grid 1MW'!V295*Control!$C$10</f>
        <v>1000</v>
      </c>
      <c r="W295" s="12">
        <f>'Grid 1MW'!W295*Control!$C$10</f>
        <v>1000</v>
      </c>
      <c r="X295" s="12">
        <f>'Grid 1MW'!X295*Control!$C$10</f>
        <v>1000</v>
      </c>
      <c r="Y295" s="12">
        <f>'Grid 1MW'!Y295*Control!$C$10</f>
        <v>1000</v>
      </c>
      <c r="Z295" s="12">
        <f>'Grid 1MW'!Z295*Control!$C$10</f>
        <v>1000</v>
      </c>
      <c r="AB295" s="7">
        <f t="shared" si="4"/>
        <v>24000</v>
      </c>
    </row>
    <row r="296" spans="2:28" x14ac:dyDescent="0.2">
      <c r="B296" s="6">
        <v>44490</v>
      </c>
      <c r="C296" s="12">
        <f>'Grid 1MW'!C296*Control!$C$10</f>
        <v>1000</v>
      </c>
      <c r="D296" s="12">
        <f>'Grid 1MW'!D296*Control!$C$10</f>
        <v>1000</v>
      </c>
      <c r="E296" s="12">
        <f>'Grid 1MW'!E296*Control!$C$10</f>
        <v>1000</v>
      </c>
      <c r="F296" s="12">
        <f>'Grid 1MW'!F296*Control!$C$10</f>
        <v>1000</v>
      </c>
      <c r="G296" s="12">
        <f>'Grid 1MW'!G296*Control!$C$10</f>
        <v>1000</v>
      </c>
      <c r="H296" s="12">
        <f>'Grid 1MW'!H296*Control!$C$10</f>
        <v>1000</v>
      </c>
      <c r="I296" s="12">
        <f>'Grid 1MW'!I296*Control!$C$10</f>
        <v>1000</v>
      </c>
      <c r="J296" s="12">
        <f>'Grid 1MW'!J296*Control!$C$10</f>
        <v>1000</v>
      </c>
      <c r="K296" s="12">
        <f>'Grid 1MW'!K296*Control!$C$10</f>
        <v>1000</v>
      </c>
      <c r="L296" s="12">
        <f>'Grid 1MW'!L296*Control!$C$10</f>
        <v>1000</v>
      </c>
      <c r="M296" s="12">
        <f>'Grid 1MW'!M296*Control!$C$10</f>
        <v>1000</v>
      </c>
      <c r="N296" s="12">
        <f>'Grid 1MW'!N296*Control!$C$10</f>
        <v>1000</v>
      </c>
      <c r="O296" s="12">
        <f>'Grid 1MW'!O296*Control!$C$10</f>
        <v>1000</v>
      </c>
      <c r="P296" s="12">
        <f>'Grid 1MW'!P296*Control!$C$10</f>
        <v>1000</v>
      </c>
      <c r="Q296" s="12">
        <f>'Grid 1MW'!Q296*Control!$C$10</f>
        <v>1000</v>
      </c>
      <c r="R296" s="12">
        <f>'Grid 1MW'!R296*Control!$C$10</f>
        <v>1000</v>
      </c>
      <c r="S296" s="12">
        <f>'Grid 1MW'!S296*Control!$C$10</f>
        <v>1000</v>
      </c>
      <c r="T296" s="12">
        <f>'Grid 1MW'!T296*Control!$C$10</f>
        <v>1000</v>
      </c>
      <c r="U296" s="12">
        <f>'Grid 1MW'!U296*Control!$C$10</f>
        <v>1000</v>
      </c>
      <c r="V296" s="12">
        <f>'Grid 1MW'!V296*Control!$C$10</f>
        <v>1000</v>
      </c>
      <c r="W296" s="12">
        <f>'Grid 1MW'!W296*Control!$C$10</f>
        <v>1000</v>
      </c>
      <c r="X296" s="12">
        <f>'Grid 1MW'!X296*Control!$C$10</f>
        <v>1000</v>
      </c>
      <c r="Y296" s="12">
        <f>'Grid 1MW'!Y296*Control!$C$10</f>
        <v>1000</v>
      </c>
      <c r="Z296" s="12">
        <f>'Grid 1MW'!Z296*Control!$C$10</f>
        <v>1000</v>
      </c>
      <c r="AB296" s="7">
        <f t="shared" si="4"/>
        <v>24000</v>
      </c>
    </row>
    <row r="297" spans="2:28" x14ac:dyDescent="0.2">
      <c r="B297" s="6">
        <v>44491</v>
      </c>
      <c r="C297" s="12">
        <f>'Grid 1MW'!C297*Control!$C$10</f>
        <v>1000</v>
      </c>
      <c r="D297" s="12">
        <f>'Grid 1MW'!D297*Control!$C$10</f>
        <v>1000</v>
      </c>
      <c r="E297" s="12">
        <f>'Grid 1MW'!E297*Control!$C$10</f>
        <v>1000</v>
      </c>
      <c r="F297" s="12">
        <f>'Grid 1MW'!F297*Control!$C$10</f>
        <v>1000</v>
      </c>
      <c r="G297" s="12">
        <f>'Grid 1MW'!G297*Control!$C$10</f>
        <v>1000</v>
      </c>
      <c r="H297" s="12">
        <f>'Grid 1MW'!H297*Control!$C$10</f>
        <v>1000</v>
      </c>
      <c r="I297" s="12">
        <f>'Grid 1MW'!I297*Control!$C$10</f>
        <v>1000</v>
      </c>
      <c r="J297" s="12">
        <f>'Grid 1MW'!J297*Control!$C$10</f>
        <v>1000</v>
      </c>
      <c r="K297" s="12">
        <f>'Grid 1MW'!K297*Control!$C$10</f>
        <v>1000</v>
      </c>
      <c r="L297" s="12">
        <f>'Grid 1MW'!L297*Control!$C$10</f>
        <v>1000</v>
      </c>
      <c r="M297" s="12">
        <f>'Grid 1MW'!M297*Control!$C$10</f>
        <v>1000</v>
      </c>
      <c r="N297" s="12">
        <f>'Grid 1MW'!N297*Control!$C$10</f>
        <v>1000</v>
      </c>
      <c r="O297" s="12">
        <f>'Grid 1MW'!O297*Control!$C$10</f>
        <v>1000</v>
      </c>
      <c r="P297" s="12">
        <f>'Grid 1MW'!P297*Control!$C$10</f>
        <v>1000</v>
      </c>
      <c r="Q297" s="12">
        <f>'Grid 1MW'!Q297*Control!$C$10</f>
        <v>1000</v>
      </c>
      <c r="R297" s="12">
        <f>'Grid 1MW'!R297*Control!$C$10</f>
        <v>1000</v>
      </c>
      <c r="S297" s="12">
        <f>'Grid 1MW'!S297*Control!$C$10</f>
        <v>1000</v>
      </c>
      <c r="T297" s="12">
        <f>'Grid 1MW'!T297*Control!$C$10</f>
        <v>1000</v>
      </c>
      <c r="U297" s="12">
        <f>'Grid 1MW'!U297*Control!$C$10</f>
        <v>1000</v>
      </c>
      <c r="V297" s="12">
        <f>'Grid 1MW'!V297*Control!$C$10</f>
        <v>1000</v>
      </c>
      <c r="W297" s="12">
        <f>'Grid 1MW'!W297*Control!$C$10</f>
        <v>1000</v>
      </c>
      <c r="X297" s="12">
        <f>'Grid 1MW'!X297*Control!$C$10</f>
        <v>1000</v>
      </c>
      <c r="Y297" s="12">
        <f>'Grid 1MW'!Y297*Control!$C$10</f>
        <v>1000</v>
      </c>
      <c r="Z297" s="12">
        <f>'Grid 1MW'!Z297*Control!$C$10</f>
        <v>1000</v>
      </c>
      <c r="AB297" s="7">
        <f t="shared" si="4"/>
        <v>24000</v>
      </c>
    </row>
    <row r="298" spans="2:28" x14ac:dyDescent="0.2">
      <c r="B298" s="6">
        <v>44492</v>
      </c>
      <c r="C298" s="12">
        <f>'Grid 1MW'!C298*Control!$C$10</f>
        <v>1000</v>
      </c>
      <c r="D298" s="12">
        <f>'Grid 1MW'!D298*Control!$C$10</f>
        <v>1000</v>
      </c>
      <c r="E298" s="12">
        <f>'Grid 1MW'!E298*Control!$C$10</f>
        <v>1000</v>
      </c>
      <c r="F298" s="12">
        <f>'Grid 1MW'!F298*Control!$C$10</f>
        <v>1000</v>
      </c>
      <c r="G298" s="12">
        <f>'Grid 1MW'!G298*Control!$C$10</f>
        <v>1000</v>
      </c>
      <c r="H298" s="12">
        <f>'Grid 1MW'!H298*Control!$C$10</f>
        <v>1000</v>
      </c>
      <c r="I298" s="12">
        <f>'Grid 1MW'!I298*Control!$C$10</f>
        <v>1000</v>
      </c>
      <c r="J298" s="12">
        <f>'Grid 1MW'!J298*Control!$C$10</f>
        <v>1000</v>
      </c>
      <c r="K298" s="12">
        <f>'Grid 1MW'!K298*Control!$C$10</f>
        <v>1000</v>
      </c>
      <c r="L298" s="12">
        <f>'Grid 1MW'!L298*Control!$C$10</f>
        <v>1000</v>
      </c>
      <c r="M298" s="12">
        <f>'Grid 1MW'!M298*Control!$C$10</f>
        <v>1000</v>
      </c>
      <c r="N298" s="12">
        <f>'Grid 1MW'!N298*Control!$C$10</f>
        <v>1000</v>
      </c>
      <c r="O298" s="12">
        <f>'Grid 1MW'!O298*Control!$C$10</f>
        <v>1000</v>
      </c>
      <c r="P298" s="12">
        <f>'Grid 1MW'!P298*Control!$C$10</f>
        <v>1000</v>
      </c>
      <c r="Q298" s="12">
        <f>'Grid 1MW'!Q298*Control!$C$10</f>
        <v>1000</v>
      </c>
      <c r="R298" s="12">
        <f>'Grid 1MW'!R298*Control!$C$10</f>
        <v>1000</v>
      </c>
      <c r="S298" s="12">
        <f>'Grid 1MW'!S298*Control!$C$10</f>
        <v>1000</v>
      </c>
      <c r="T298" s="12">
        <f>'Grid 1MW'!T298*Control!$C$10</f>
        <v>1000</v>
      </c>
      <c r="U298" s="12">
        <f>'Grid 1MW'!U298*Control!$C$10</f>
        <v>1000</v>
      </c>
      <c r="V298" s="12">
        <f>'Grid 1MW'!V298*Control!$C$10</f>
        <v>1000</v>
      </c>
      <c r="W298" s="12">
        <f>'Grid 1MW'!W298*Control!$C$10</f>
        <v>1000</v>
      </c>
      <c r="X298" s="12">
        <f>'Grid 1MW'!X298*Control!$C$10</f>
        <v>1000</v>
      </c>
      <c r="Y298" s="12">
        <f>'Grid 1MW'!Y298*Control!$C$10</f>
        <v>1000</v>
      </c>
      <c r="Z298" s="12">
        <f>'Grid 1MW'!Z298*Control!$C$10</f>
        <v>1000</v>
      </c>
      <c r="AB298" s="7">
        <f t="shared" si="4"/>
        <v>24000</v>
      </c>
    </row>
    <row r="299" spans="2:28" x14ac:dyDescent="0.2">
      <c r="B299" s="6">
        <v>44493</v>
      </c>
      <c r="C299" s="12">
        <f>'Grid 1MW'!C299*Control!$C$10</f>
        <v>1000</v>
      </c>
      <c r="D299" s="12">
        <f>'Grid 1MW'!D299*Control!$C$10</f>
        <v>1000</v>
      </c>
      <c r="E299" s="12">
        <f>'Grid 1MW'!E299*Control!$C$10</f>
        <v>1000</v>
      </c>
      <c r="F299" s="12">
        <f>'Grid 1MW'!F299*Control!$C$10</f>
        <v>1000</v>
      </c>
      <c r="G299" s="12">
        <f>'Grid 1MW'!G299*Control!$C$10</f>
        <v>1000</v>
      </c>
      <c r="H299" s="12">
        <f>'Grid 1MW'!H299*Control!$C$10</f>
        <v>1000</v>
      </c>
      <c r="I299" s="12">
        <f>'Grid 1MW'!I299*Control!$C$10</f>
        <v>1000</v>
      </c>
      <c r="J299" s="12">
        <f>'Grid 1MW'!J299*Control!$C$10</f>
        <v>1000</v>
      </c>
      <c r="K299" s="12">
        <f>'Grid 1MW'!K299*Control!$C$10</f>
        <v>1000</v>
      </c>
      <c r="L299" s="12">
        <f>'Grid 1MW'!L299*Control!$C$10</f>
        <v>1000</v>
      </c>
      <c r="M299" s="12">
        <f>'Grid 1MW'!M299*Control!$C$10</f>
        <v>1000</v>
      </c>
      <c r="N299" s="12">
        <f>'Grid 1MW'!N299*Control!$C$10</f>
        <v>1000</v>
      </c>
      <c r="O299" s="12">
        <f>'Grid 1MW'!O299*Control!$C$10</f>
        <v>1000</v>
      </c>
      <c r="P299" s="12">
        <f>'Grid 1MW'!P299*Control!$C$10</f>
        <v>1000</v>
      </c>
      <c r="Q299" s="12">
        <f>'Grid 1MW'!Q299*Control!$C$10</f>
        <v>1000</v>
      </c>
      <c r="R299" s="12">
        <f>'Grid 1MW'!R299*Control!$C$10</f>
        <v>1000</v>
      </c>
      <c r="S299" s="12">
        <f>'Grid 1MW'!S299*Control!$C$10</f>
        <v>1000</v>
      </c>
      <c r="T299" s="12">
        <f>'Grid 1MW'!T299*Control!$C$10</f>
        <v>1000</v>
      </c>
      <c r="U299" s="12">
        <f>'Grid 1MW'!U299*Control!$C$10</f>
        <v>1000</v>
      </c>
      <c r="V299" s="12">
        <f>'Grid 1MW'!V299*Control!$C$10</f>
        <v>1000</v>
      </c>
      <c r="W299" s="12">
        <f>'Grid 1MW'!W299*Control!$C$10</f>
        <v>1000</v>
      </c>
      <c r="X299" s="12">
        <f>'Grid 1MW'!X299*Control!$C$10</f>
        <v>1000</v>
      </c>
      <c r="Y299" s="12">
        <f>'Grid 1MW'!Y299*Control!$C$10</f>
        <v>1000</v>
      </c>
      <c r="Z299" s="12">
        <f>'Grid 1MW'!Z299*Control!$C$10</f>
        <v>1000</v>
      </c>
      <c r="AB299" s="7">
        <f t="shared" si="4"/>
        <v>24000</v>
      </c>
    </row>
    <row r="300" spans="2:28" x14ac:dyDescent="0.2">
      <c r="B300" s="6">
        <v>44494</v>
      </c>
      <c r="C300" s="12">
        <f>'Grid 1MW'!C300*Control!$C$10</f>
        <v>1000</v>
      </c>
      <c r="D300" s="12">
        <f>'Grid 1MW'!D300*Control!$C$10</f>
        <v>1000</v>
      </c>
      <c r="E300" s="12">
        <f>'Grid 1MW'!E300*Control!$C$10</f>
        <v>1000</v>
      </c>
      <c r="F300" s="12">
        <f>'Grid 1MW'!F300*Control!$C$10</f>
        <v>1000</v>
      </c>
      <c r="G300" s="12">
        <f>'Grid 1MW'!G300*Control!$C$10</f>
        <v>1000</v>
      </c>
      <c r="H300" s="12">
        <f>'Grid 1MW'!H300*Control!$C$10</f>
        <v>1000</v>
      </c>
      <c r="I300" s="12">
        <f>'Grid 1MW'!I300*Control!$C$10</f>
        <v>1000</v>
      </c>
      <c r="J300" s="12">
        <f>'Grid 1MW'!J300*Control!$C$10</f>
        <v>1000</v>
      </c>
      <c r="K300" s="12">
        <f>'Grid 1MW'!K300*Control!$C$10</f>
        <v>1000</v>
      </c>
      <c r="L300" s="12">
        <f>'Grid 1MW'!L300*Control!$C$10</f>
        <v>1000</v>
      </c>
      <c r="M300" s="12">
        <f>'Grid 1MW'!M300*Control!$C$10</f>
        <v>1000</v>
      </c>
      <c r="N300" s="12">
        <f>'Grid 1MW'!N300*Control!$C$10</f>
        <v>1000</v>
      </c>
      <c r="O300" s="12">
        <f>'Grid 1MW'!O300*Control!$C$10</f>
        <v>1000</v>
      </c>
      <c r="P300" s="12">
        <f>'Grid 1MW'!P300*Control!$C$10</f>
        <v>1000</v>
      </c>
      <c r="Q300" s="12">
        <f>'Grid 1MW'!Q300*Control!$C$10</f>
        <v>1000</v>
      </c>
      <c r="R300" s="12">
        <f>'Grid 1MW'!R300*Control!$C$10</f>
        <v>1000</v>
      </c>
      <c r="S300" s="12">
        <f>'Grid 1MW'!S300*Control!$C$10</f>
        <v>1000</v>
      </c>
      <c r="T300" s="12">
        <f>'Grid 1MW'!T300*Control!$C$10</f>
        <v>1000</v>
      </c>
      <c r="U300" s="12">
        <f>'Grid 1MW'!U300*Control!$C$10</f>
        <v>1000</v>
      </c>
      <c r="V300" s="12">
        <f>'Grid 1MW'!V300*Control!$C$10</f>
        <v>1000</v>
      </c>
      <c r="W300" s="12">
        <f>'Grid 1MW'!W300*Control!$C$10</f>
        <v>1000</v>
      </c>
      <c r="X300" s="12">
        <f>'Grid 1MW'!X300*Control!$C$10</f>
        <v>1000</v>
      </c>
      <c r="Y300" s="12">
        <f>'Grid 1MW'!Y300*Control!$C$10</f>
        <v>1000</v>
      </c>
      <c r="Z300" s="12">
        <f>'Grid 1MW'!Z300*Control!$C$10</f>
        <v>1000</v>
      </c>
      <c r="AB300" s="7">
        <f t="shared" si="4"/>
        <v>24000</v>
      </c>
    </row>
    <row r="301" spans="2:28" x14ac:dyDescent="0.2">
      <c r="B301" s="6">
        <v>44495</v>
      </c>
      <c r="C301" s="12">
        <f>'Grid 1MW'!C301*Control!$C$10</f>
        <v>1000</v>
      </c>
      <c r="D301" s="12">
        <f>'Grid 1MW'!D301*Control!$C$10</f>
        <v>1000</v>
      </c>
      <c r="E301" s="12">
        <f>'Grid 1MW'!E301*Control!$C$10</f>
        <v>1000</v>
      </c>
      <c r="F301" s="12">
        <f>'Grid 1MW'!F301*Control!$C$10</f>
        <v>1000</v>
      </c>
      <c r="G301" s="12">
        <f>'Grid 1MW'!G301*Control!$C$10</f>
        <v>1000</v>
      </c>
      <c r="H301" s="12">
        <f>'Grid 1MW'!H301*Control!$C$10</f>
        <v>1000</v>
      </c>
      <c r="I301" s="12">
        <f>'Grid 1MW'!I301*Control!$C$10</f>
        <v>1000</v>
      </c>
      <c r="J301" s="12">
        <f>'Grid 1MW'!J301*Control!$C$10</f>
        <v>1000</v>
      </c>
      <c r="K301" s="12">
        <f>'Grid 1MW'!K301*Control!$C$10</f>
        <v>1000</v>
      </c>
      <c r="L301" s="12">
        <f>'Grid 1MW'!L301*Control!$C$10</f>
        <v>1000</v>
      </c>
      <c r="M301" s="12">
        <f>'Grid 1MW'!M301*Control!$C$10</f>
        <v>1000</v>
      </c>
      <c r="N301" s="12">
        <f>'Grid 1MW'!N301*Control!$C$10</f>
        <v>1000</v>
      </c>
      <c r="O301" s="12">
        <f>'Grid 1MW'!O301*Control!$C$10</f>
        <v>1000</v>
      </c>
      <c r="P301" s="12">
        <f>'Grid 1MW'!P301*Control!$C$10</f>
        <v>1000</v>
      </c>
      <c r="Q301" s="12">
        <f>'Grid 1MW'!Q301*Control!$C$10</f>
        <v>1000</v>
      </c>
      <c r="R301" s="12">
        <f>'Grid 1MW'!R301*Control!$C$10</f>
        <v>1000</v>
      </c>
      <c r="S301" s="12">
        <f>'Grid 1MW'!S301*Control!$C$10</f>
        <v>1000</v>
      </c>
      <c r="T301" s="12">
        <f>'Grid 1MW'!T301*Control!$C$10</f>
        <v>1000</v>
      </c>
      <c r="U301" s="12">
        <f>'Grid 1MW'!U301*Control!$C$10</f>
        <v>1000</v>
      </c>
      <c r="V301" s="12">
        <f>'Grid 1MW'!V301*Control!$C$10</f>
        <v>1000</v>
      </c>
      <c r="W301" s="12">
        <f>'Grid 1MW'!W301*Control!$C$10</f>
        <v>1000</v>
      </c>
      <c r="X301" s="12">
        <f>'Grid 1MW'!X301*Control!$C$10</f>
        <v>1000</v>
      </c>
      <c r="Y301" s="12">
        <f>'Grid 1MW'!Y301*Control!$C$10</f>
        <v>1000</v>
      </c>
      <c r="Z301" s="12">
        <f>'Grid 1MW'!Z301*Control!$C$10</f>
        <v>1000</v>
      </c>
      <c r="AB301" s="7">
        <f t="shared" si="4"/>
        <v>24000</v>
      </c>
    </row>
    <row r="302" spans="2:28" x14ac:dyDescent="0.2">
      <c r="B302" s="6">
        <v>44496</v>
      </c>
      <c r="C302" s="12">
        <f>'Grid 1MW'!C302*Control!$C$10</f>
        <v>1000</v>
      </c>
      <c r="D302" s="12">
        <f>'Grid 1MW'!D302*Control!$C$10</f>
        <v>1000</v>
      </c>
      <c r="E302" s="12">
        <f>'Grid 1MW'!E302*Control!$C$10</f>
        <v>1000</v>
      </c>
      <c r="F302" s="12">
        <f>'Grid 1MW'!F302*Control!$C$10</f>
        <v>1000</v>
      </c>
      <c r="G302" s="12">
        <f>'Grid 1MW'!G302*Control!$C$10</f>
        <v>1000</v>
      </c>
      <c r="H302" s="12">
        <f>'Grid 1MW'!H302*Control!$C$10</f>
        <v>1000</v>
      </c>
      <c r="I302" s="12">
        <f>'Grid 1MW'!I302*Control!$C$10</f>
        <v>1000</v>
      </c>
      <c r="J302" s="12">
        <f>'Grid 1MW'!J302*Control!$C$10</f>
        <v>1000</v>
      </c>
      <c r="K302" s="12">
        <f>'Grid 1MW'!K302*Control!$C$10</f>
        <v>1000</v>
      </c>
      <c r="L302" s="12">
        <f>'Grid 1MW'!L302*Control!$C$10</f>
        <v>1000</v>
      </c>
      <c r="M302" s="12">
        <f>'Grid 1MW'!M302*Control!$C$10</f>
        <v>1000</v>
      </c>
      <c r="N302" s="12">
        <f>'Grid 1MW'!N302*Control!$C$10</f>
        <v>1000</v>
      </c>
      <c r="O302" s="12">
        <f>'Grid 1MW'!O302*Control!$C$10</f>
        <v>1000</v>
      </c>
      <c r="P302" s="12">
        <f>'Grid 1MW'!P302*Control!$C$10</f>
        <v>1000</v>
      </c>
      <c r="Q302" s="12">
        <f>'Grid 1MW'!Q302*Control!$C$10</f>
        <v>1000</v>
      </c>
      <c r="R302" s="12">
        <f>'Grid 1MW'!R302*Control!$C$10</f>
        <v>1000</v>
      </c>
      <c r="S302" s="12">
        <f>'Grid 1MW'!S302*Control!$C$10</f>
        <v>1000</v>
      </c>
      <c r="T302" s="12">
        <f>'Grid 1MW'!T302*Control!$C$10</f>
        <v>1000</v>
      </c>
      <c r="U302" s="12">
        <f>'Grid 1MW'!U302*Control!$C$10</f>
        <v>1000</v>
      </c>
      <c r="V302" s="12">
        <f>'Grid 1MW'!V302*Control!$C$10</f>
        <v>1000</v>
      </c>
      <c r="W302" s="12">
        <f>'Grid 1MW'!W302*Control!$C$10</f>
        <v>1000</v>
      </c>
      <c r="X302" s="12">
        <f>'Grid 1MW'!X302*Control!$C$10</f>
        <v>1000</v>
      </c>
      <c r="Y302" s="12">
        <f>'Grid 1MW'!Y302*Control!$C$10</f>
        <v>1000</v>
      </c>
      <c r="Z302" s="12">
        <f>'Grid 1MW'!Z302*Control!$C$10</f>
        <v>1000</v>
      </c>
      <c r="AB302" s="7">
        <f t="shared" si="4"/>
        <v>24000</v>
      </c>
    </row>
    <row r="303" spans="2:28" x14ac:dyDescent="0.2">
      <c r="B303" s="6">
        <v>44497</v>
      </c>
      <c r="C303" s="12">
        <f>'Grid 1MW'!C303*Control!$C$10</f>
        <v>1000</v>
      </c>
      <c r="D303" s="12">
        <f>'Grid 1MW'!D303*Control!$C$10</f>
        <v>1000</v>
      </c>
      <c r="E303" s="12">
        <f>'Grid 1MW'!E303*Control!$C$10</f>
        <v>1000</v>
      </c>
      <c r="F303" s="12">
        <f>'Grid 1MW'!F303*Control!$C$10</f>
        <v>1000</v>
      </c>
      <c r="G303" s="12">
        <f>'Grid 1MW'!G303*Control!$C$10</f>
        <v>1000</v>
      </c>
      <c r="H303" s="12">
        <f>'Grid 1MW'!H303*Control!$C$10</f>
        <v>1000</v>
      </c>
      <c r="I303" s="12">
        <f>'Grid 1MW'!I303*Control!$C$10</f>
        <v>1000</v>
      </c>
      <c r="J303" s="12">
        <f>'Grid 1MW'!J303*Control!$C$10</f>
        <v>1000</v>
      </c>
      <c r="K303" s="12">
        <f>'Grid 1MW'!K303*Control!$C$10</f>
        <v>1000</v>
      </c>
      <c r="L303" s="12">
        <f>'Grid 1MW'!L303*Control!$C$10</f>
        <v>1000</v>
      </c>
      <c r="M303" s="12">
        <f>'Grid 1MW'!M303*Control!$C$10</f>
        <v>1000</v>
      </c>
      <c r="N303" s="12">
        <f>'Grid 1MW'!N303*Control!$C$10</f>
        <v>1000</v>
      </c>
      <c r="O303" s="12">
        <f>'Grid 1MW'!O303*Control!$C$10</f>
        <v>1000</v>
      </c>
      <c r="P303" s="12">
        <f>'Grid 1MW'!P303*Control!$C$10</f>
        <v>1000</v>
      </c>
      <c r="Q303" s="12">
        <f>'Grid 1MW'!Q303*Control!$C$10</f>
        <v>1000</v>
      </c>
      <c r="R303" s="12">
        <f>'Grid 1MW'!R303*Control!$C$10</f>
        <v>1000</v>
      </c>
      <c r="S303" s="12">
        <f>'Grid 1MW'!S303*Control!$C$10</f>
        <v>1000</v>
      </c>
      <c r="T303" s="12">
        <f>'Grid 1MW'!T303*Control!$C$10</f>
        <v>1000</v>
      </c>
      <c r="U303" s="12">
        <f>'Grid 1MW'!U303*Control!$C$10</f>
        <v>1000</v>
      </c>
      <c r="V303" s="12">
        <f>'Grid 1MW'!V303*Control!$C$10</f>
        <v>1000</v>
      </c>
      <c r="W303" s="12">
        <f>'Grid 1MW'!W303*Control!$C$10</f>
        <v>1000</v>
      </c>
      <c r="X303" s="12">
        <f>'Grid 1MW'!X303*Control!$C$10</f>
        <v>1000</v>
      </c>
      <c r="Y303" s="12">
        <f>'Grid 1MW'!Y303*Control!$C$10</f>
        <v>1000</v>
      </c>
      <c r="Z303" s="12">
        <f>'Grid 1MW'!Z303*Control!$C$10</f>
        <v>1000</v>
      </c>
      <c r="AB303" s="7">
        <f t="shared" si="4"/>
        <v>24000</v>
      </c>
    </row>
    <row r="304" spans="2:28" x14ac:dyDescent="0.2">
      <c r="B304" s="6">
        <v>44498</v>
      </c>
      <c r="C304" s="12">
        <f>'Grid 1MW'!C304*Control!$C$10</f>
        <v>1000</v>
      </c>
      <c r="D304" s="12">
        <f>'Grid 1MW'!D304*Control!$C$10</f>
        <v>1000</v>
      </c>
      <c r="E304" s="12">
        <f>'Grid 1MW'!E304*Control!$C$10</f>
        <v>1000</v>
      </c>
      <c r="F304" s="12">
        <f>'Grid 1MW'!F304*Control!$C$10</f>
        <v>1000</v>
      </c>
      <c r="G304" s="12">
        <f>'Grid 1MW'!G304*Control!$C$10</f>
        <v>1000</v>
      </c>
      <c r="H304" s="12">
        <f>'Grid 1MW'!H304*Control!$C$10</f>
        <v>1000</v>
      </c>
      <c r="I304" s="12">
        <f>'Grid 1MW'!I304*Control!$C$10</f>
        <v>1000</v>
      </c>
      <c r="J304" s="12">
        <f>'Grid 1MW'!J304*Control!$C$10</f>
        <v>1000</v>
      </c>
      <c r="K304" s="12">
        <f>'Grid 1MW'!K304*Control!$C$10</f>
        <v>1000</v>
      </c>
      <c r="L304" s="12">
        <f>'Grid 1MW'!L304*Control!$C$10</f>
        <v>1000</v>
      </c>
      <c r="M304" s="12">
        <f>'Grid 1MW'!M304*Control!$C$10</f>
        <v>1000</v>
      </c>
      <c r="N304" s="12">
        <f>'Grid 1MW'!N304*Control!$C$10</f>
        <v>1000</v>
      </c>
      <c r="O304" s="12">
        <f>'Grid 1MW'!O304*Control!$C$10</f>
        <v>1000</v>
      </c>
      <c r="P304" s="12">
        <f>'Grid 1MW'!P304*Control!$C$10</f>
        <v>1000</v>
      </c>
      <c r="Q304" s="12">
        <f>'Grid 1MW'!Q304*Control!$C$10</f>
        <v>1000</v>
      </c>
      <c r="R304" s="12">
        <f>'Grid 1MW'!R304*Control!$C$10</f>
        <v>1000</v>
      </c>
      <c r="S304" s="12">
        <f>'Grid 1MW'!S304*Control!$C$10</f>
        <v>1000</v>
      </c>
      <c r="T304" s="12">
        <f>'Grid 1MW'!T304*Control!$C$10</f>
        <v>1000</v>
      </c>
      <c r="U304" s="12">
        <f>'Grid 1MW'!U304*Control!$C$10</f>
        <v>1000</v>
      </c>
      <c r="V304" s="12">
        <f>'Grid 1MW'!V304*Control!$C$10</f>
        <v>1000</v>
      </c>
      <c r="W304" s="12">
        <f>'Grid 1MW'!W304*Control!$C$10</f>
        <v>1000</v>
      </c>
      <c r="X304" s="12">
        <f>'Grid 1MW'!X304*Control!$C$10</f>
        <v>1000</v>
      </c>
      <c r="Y304" s="12">
        <f>'Grid 1MW'!Y304*Control!$C$10</f>
        <v>1000</v>
      </c>
      <c r="Z304" s="12">
        <f>'Grid 1MW'!Z304*Control!$C$10</f>
        <v>1000</v>
      </c>
      <c r="AB304" s="7">
        <f t="shared" si="4"/>
        <v>24000</v>
      </c>
    </row>
    <row r="305" spans="2:28" x14ac:dyDescent="0.2">
      <c r="B305" s="6">
        <v>44499</v>
      </c>
      <c r="C305" s="12">
        <f>'Grid 1MW'!C305*Control!$C$10</f>
        <v>1000</v>
      </c>
      <c r="D305" s="12">
        <f>'Grid 1MW'!D305*Control!$C$10</f>
        <v>1000</v>
      </c>
      <c r="E305" s="12">
        <f>'Grid 1MW'!E305*Control!$C$10</f>
        <v>1000</v>
      </c>
      <c r="F305" s="12">
        <f>'Grid 1MW'!F305*Control!$C$10</f>
        <v>1000</v>
      </c>
      <c r="G305" s="12">
        <f>'Grid 1MW'!G305*Control!$C$10</f>
        <v>1000</v>
      </c>
      <c r="H305" s="12">
        <f>'Grid 1MW'!H305*Control!$C$10</f>
        <v>1000</v>
      </c>
      <c r="I305" s="12">
        <f>'Grid 1MW'!I305*Control!$C$10</f>
        <v>1000</v>
      </c>
      <c r="J305" s="12">
        <f>'Grid 1MW'!J305*Control!$C$10</f>
        <v>1000</v>
      </c>
      <c r="K305" s="12">
        <f>'Grid 1MW'!K305*Control!$C$10</f>
        <v>1000</v>
      </c>
      <c r="L305" s="12">
        <f>'Grid 1MW'!L305*Control!$C$10</f>
        <v>1000</v>
      </c>
      <c r="M305" s="12">
        <f>'Grid 1MW'!M305*Control!$C$10</f>
        <v>1000</v>
      </c>
      <c r="N305" s="12">
        <f>'Grid 1MW'!N305*Control!$C$10</f>
        <v>1000</v>
      </c>
      <c r="O305" s="12">
        <f>'Grid 1MW'!O305*Control!$C$10</f>
        <v>1000</v>
      </c>
      <c r="P305" s="12">
        <f>'Grid 1MW'!P305*Control!$C$10</f>
        <v>1000</v>
      </c>
      <c r="Q305" s="12">
        <f>'Grid 1MW'!Q305*Control!$C$10</f>
        <v>1000</v>
      </c>
      <c r="R305" s="12">
        <f>'Grid 1MW'!R305*Control!$C$10</f>
        <v>1000</v>
      </c>
      <c r="S305" s="12">
        <f>'Grid 1MW'!S305*Control!$C$10</f>
        <v>1000</v>
      </c>
      <c r="T305" s="12">
        <f>'Grid 1MW'!T305*Control!$C$10</f>
        <v>1000</v>
      </c>
      <c r="U305" s="12">
        <f>'Grid 1MW'!U305*Control!$C$10</f>
        <v>1000</v>
      </c>
      <c r="V305" s="12">
        <f>'Grid 1MW'!V305*Control!$C$10</f>
        <v>1000</v>
      </c>
      <c r="W305" s="12">
        <f>'Grid 1MW'!W305*Control!$C$10</f>
        <v>1000</v>
      </c>
      <c r="X305" s="12">
        <f>'Grid 1MW'!X305*Control!$C$10</f>
        <v>1000</v>
      </c>
      <c r="Y305" s="12">
        <f>'Grid 1MW'!Y305*Control!$C$10</f>
        <v>1000</v>
      </c>
      <c r="Z305" s="12">
        <f>'Grid 1MW'!Z305*Control!$C$10</f>
        <v>1000</v>
      </c>
      <c r="AB305" s="7">
        <f t="shared" si="4"/>
        <v>24000</v>
      </c>
    </row>
    <row r="306" spans="2:28" x14ac:dyDescent="0.2">
      <c r="B306" s="6">
        <v>44500</v>
      </c>
      <c r="C306" s="12">
        <f>'Grid 1MW'!C306*Control!$C$10</f>
        <v>1000</v>
      </c>
      <c r="D306" s="12">
        <f>'Grid 1MW'!D306*Control!$C$10</f>
        <v>1000</v>
      </c>
      <c r="E306" s="12">
        <f>'Grid 1MW'!E306*Control!$C$10</f>
        <v>1000</v>
      </c>
      <c r="F306" s="12">
        <f>'Grid 1MW'!F306*Control!$C$10</f>
        <v>1000</v>
      </c>
      <c r="G306" s="12">
        <f>'Grid 1MW'!G306*Control!$C$10</f>
        <v>1000</v>
      </c>
      <c r="H306" s="12">
        <f>'Grid 1MW'!H306*Control!$C$10</f>
        <v>1000</v>
      </c>
      <c r="I306" s="12">
        <f>'Grid 1MW'!I306*Control!$C$10</f>
        <v>1000</v>
      </c>
      <c r="J306" s="12">
        <f>'Grid 1MW'!J306*Control!$C$10</f>
        <v>1000</v>
      </c>
      <c r="K306" s="12">
        <f>'Grid 1MW'!K306*Control!$C$10</f>
        <v>1000</v>
      </c>
      <c r="L306" s="12">
        <f>'Grid 1MW'!L306*Control!$C$10</f>
        <v>1000</v>
      </c>
      <c r="M306" s="12">
        <f>'Grid 1MW'!M306*Control!$C$10</f>
        <v>1000</v>
      </c>
      <c r="N306" s="12">
        <f>'Grid 1MW'!N306*Control!$C$10</f>
        <v>1000</v>
      </c>
      <c r="O306" s="12">
        <f>'Grid 1MW'!O306*Control!$C$10</f>
        <v>1000</v>
      </c>
      <c r="P306" s="12">
        <f>'Grid 1MW'!P306*Control!$C$10</f>
        <v>1000</v>
      </c>
      <c r="Q306" s="12">
        <f>'Grid 1MW'!Q306*Control!$C$10</f>
        <v>1000</v>
      </c>
      <c r="R306" s="12">
        <f>'Grid 1MW'!R306*Control!$C$10</f>
        <v>1000</v>
      </c>
      <c r="S306" s="12">
        <f>'Grid 1MW'!S306*Control!$C$10</f>
        <v>1000</v>
      </c>
      <c r="T306" s="12">
        <f>'Grid 1MW'!T306*Control!$C$10</f>
        <v>1000</v>
      </c>
      <c r="U306" s="12">
        <f>'Grid 1MW'!U306*Control!$C$10</f>
        <v>1000</v>
      </c>
      <c r="V306" s="12">
        <f>'Grid 1MW'!V306*Control!$C$10</f>
        <v>1000</v>
      </c>
      <c r="W306" s="12">
        <f>'Grid 1MW'!W306*Control!$C$10</f>
        <v>1000</v>
      </c>
      <c r="X306" s="12">
        <f>'Grid 1MW'!X306*Control!$C$10</f>
        <v>1000</v>
      </c>
      <c r="Y306" s="12">
        <f>'Grid 1MW'!Y306*Control!$C$10</f>
        <v>1000</v>
      </c>
      <c r="Z306" s="12">
        <f>'Grid 1MW'!Z306*Control!$C$10</f>
        <v>1000</v>
      </c>
      <c r="AB306" s="7">
        <f t="shared" si="4"/>
        <v>24000</v>
      </c>
    </row>
    <row r="307" spans="2:28" x14ac:dyDescent="0.2">
      <c r="B307" s="6">
        <v>44501</v>
      </c>
      <c r="C307" s="12">
        <f>'Grid 1MW'!C307*Control!$C$10</f>
        <v>1000</v>
      </c>
      <c r="D307" s="12">
        <f>'Grid 1MW'!D307*Control!$C$10</f>
        <v>1000</v>
      </c>
      <c r="E307" s="12">
        <f>'Grid 1MW'!E307*Control!$C$10</f>
        <v>1000</v>
      </c>
      <c r="F307" s="12">
        <f>'Grid 1MW'!F307*Control!$C$10</f>
        <v>1000</v>
      </c>
      <c r="G307" s="12">
        <f>'Grid 1MW'!G307*Control!$C$10</f>
        <v>1000</v>
      </c>
      <c r="H307" s="12">
        <f>'Grid 1MW'!H307*Control!$C$10</f>
        <v>1000</v>
      </c>
      <c r="I307" s="12">
        <f>'Grid 1MW'!I307*Control!$C$10</f>
        <v>1000</v>
      </c>
      <c r="J307" s="12">
        <f>'Grid 1MW'!J307*Control!$C$10</f>
        <v>1000</v>
      </c>
      <c r="K307" s="12">
        <f>'Grid 1MW'!K307*Control!$C$10</f>
        <v>1000</v>
      </c>
      <c r="L307" s="12">
        <f>'Grid 1MW'!L307*Control!$C$10</f>
        <v>1000</v>
      </c>
      <c r="M307" s="12">
        <f>'Grid 1MW'!M307*Control!$C$10</f>
        <v>1000</v>
      </c>
      <c r="N307" s="12">
        <f>'Grid 1MW'!N307*Control!$C$10</f>
        <v>1000</v>
      </c>
      <c r="O307" s="12">
        <f>'Grid 1MW'!O307*Control!$C$10</f>
        <v>1000</v>
      </c>
      <c r="P307" s="12">
        <f>'Grid 1MW'!P307*Control!$C$10</f>
        <v>1000</v>
      </c>
      <c r="Q307" s="12">
        <f>'Grid 1MW'!Q307*Control!$C$10</f>
        <v>1000</v>
      </c>
      <c r="R307" s="12">
        <f>'Grid 1MW'!R307*Control!$C$10</f>
        <v>1000</v>
      </c>
      <c r="S307" s="12">
        <f>'Grid 1MW'!S307*Control!$C$10</f>
        <v>1000</v>
      </c>
      <c r="T307" s="12">
        <f>'Grid 1MW'!T307*Control!$C$10</f>
        <v>1000</v>
      </c>
      <c r="U307" s="12">
        <f>'Grid 1MW'!U307*Control!$C$10</f>
        <v>1000</v>
      </c>
      <c r="V307" s="12">
        <f>'Grid 1MW'!V307*Control!$C$10</f>
        <v>1000</v>
      </c>
      <c r="W307" s="12">
        <f>'Grid 1MW'!W307*Control!$C$10</f>
        <v>1000</v>
      </c>
      <c r="X307" s="12">
        <f>'Grid 1MW'!X307*Control!$C$10</f>
        <v>1000</v>
      </c>
      <c r="Y307" s="12">
        <f>'Grid 1MW'!Y307*Control!$C$10</f>
        <v>1000</v>
      </c>
      <c r="Z307" s="12">
        <f>'Grid 1MW'!Z307*Control!$C$10</f>
        <v>1000</v>
      </c>
      <c r="AB307" s="7">
        <f t="shared" si="4"/>
        <v>24000</v>
      </c>
    </row>
    <row r="308" spans="2:28" x14ac:dyDescent="0.2">
      <c r="B308" s="6">
        <v>44502</v>
      </c>
      <c r="C308" s="12">
        <f>'Grid 1MW'!C308*Control!$C$10</f>
        <v>1000</v>
      </c>
      <c r="D308" s="12">
        <f>'Grid 1MW'!D308*Control!$C$10</f>
        <v>1000</v>
      </c>
      <c r="E308" s="12">
        <f>'Grid 1MW'!E308*Control!$C$10</f>
        <v>1000</v>
      </c>
      <c r="F308" s="12">
        <f>'Grid 1MW'!F308*Control!$C$10</f>
        <v>1000</v>
      </c>
      <c r="G308" s="12">
        <f>'Grid 1MW'!G308*Control!$C$10</f>
        <v>1000</v>
      </c>
      <c r="H308" s="12">
        <f>'Grid 1MW'!H308*Control!$C$10</f>
        <v>1000</v>
      </c>
      <c r="I308" s="12">
        <f>'Grid 1MW'!I308*Control!$C$10</f>
        <v>1000</v>
      </c>
      <c r="J308" s="12">
        <f>'Grid 1MW'!J308*Control!$C$10</f>
        <v>1000</v>
      </c>
      <c r="K308" s="12">
        <f>'Grid 1MW'!K308*Control!$C$10</f>
        <v>1000</v>
      </c>
      <c r="L308" s="12">
        <f>'Grid 1MW'!L308*Control!$C$10</f>
        <v>1000</v>
      </c>
      <c r="M308" s="12">
        <f>'Grid 1MW'!M308*Control!$C$10</f>
        <v>1000</v>
      </c>
      <c r="N308" s="12">
        <f>'Grid 1MW'!N308*Control!$C$10</f>
        <v>1000</v>
      </c>
      <c r="O308" s="12">
        <f>'Grid 1MW'!O308*Control!$C$10</f>
        <v>1000</v>
      </c>
      <c r="P308" s="12">
        <f>'Grid 1MW'!P308*Control!$C$10</f>
        <v>1000</v>
      </c>
      <c r="Q308" s="12">
        <f>'Grid 1MW'!Q308*Control!$C$10</f>
        <v>1000</v>
      </c>
      <c r="R308" s="12">
        <f>'Grid 1MW'!R308*Control!$C$10</f>
        <v>1000</v>
      </c>
      <c r="S308" s="12">
        <f>'Grid 1MW'!S308*Control!$C$10</f>
        <v>1000</v>
      </c>
      <c r="T308" s="12">
        <f>'Grid 1MW'!T308*Control!$C$10</f>
        <v>1000</v>
      </c>
      <c r="U308" s="12">
        <f>'Grid 1MW'!U308*Control!$C$10</f>
        <v>1000</v>
      </c>
      <c r="V308" s="12">
        <f>'Grid 1MW'!V308*Control!$C$10</f>
        <v>1000</v>
      </c>
      <c r="W308" s="12">
        <f>'Grid 1MW'!W308*Control!$C$10</f>
        <v>1000</v>
      </c>
      <c r="X308" s="12">
        <f>'Grid 1MW'!X308*Control!$C$10</f>
        <v>1000</v>
      </c>
      <c r="Y308" s="12">
        <f>'Grid 1MW'!Y308*Control!$C$10</f>
        <v>1000</v>
      </c>
      <c r="Z308" s="12">
        <f>'Grid 1MW'!Z308*Control!$C$10</f>
        <v>1000</v>
      </c>
      <c r="AB308" s="7">
        <f t="shared" si="4"/>
        <v>24000</v>
      </c>
    </row>
    <row r="309" spans="2:28" x14ac:dyDescent="0.2">
      <c r="B309" s="6">
        <v>44503</v>
      </c>
      <c r="C309" s="12">
        <f>'Grid 1MW'!C309*Control!$C$10</f>
        <v>1000</v>
      </c>
      <c r="D309" s="12">
        <f>'Grid 1MW'!D309*Control!$C$10</f>
        <v>1000</v>
      </c>
      <c r="E309" s="12">
        <f>'Grid 1MW'!E309*Control!$C$10</f>
        <v>1000</v>
      </c>
      <c r="F309" s="12">
        <f>'Grid 1MW'!F309*Control!$C$10</f>
        <v>1000</v>
      </c>
      <c r="G309" s="12">
        <f>'Grid 1MW'!G309*Control!$C$10</f>
        <v>1000</v>
      </c>
      <c r="H309" s="12">
        <f>'Grid 1MW'!H309*Control!$C$10</f>
        <v>1000</v>
      </c>
      <c r="I309" s="12">
        <f>'Grid 1MW'!I309*Control!$C$10</f>
        <v>1000</v>
      </c>
      <c r="J309" s="12">
        <f>'Grid 1MW'!J309*Control!$C$10</f>
        <v>1000</v>
      </c>
      <c r="K309" s="12">
        <f>'Grid 1MW'!K309*Control!$C$10</f>
        <v>1000</v>
      </c>
      <c r="L309" s="12">
        <f>'Grid 1MW'!L309*Control!$C$10</f>
        <v>1000</v>
      </c>
      <c r="M309" s="12">
        <f>'Grid 1MW'!M309*Control!$C$10</f>
        <v>1000</v>
      </c>
      <c r="N309" s="12">
        <f>'Grid 1MW'!N309*Control!$C$10</f>
        <v>1000</v>
      </c>
      <c r="O309" s="12">
        <f>'Grid 1MW'!O309*Control!$C$10</f>
        <v>1000</v>
      </c>
      <c r="P309" s="12">
        <f>'Grid 1MW'!P309*Control!$C$10</f>
        <v>1000</v>
      </c>
      <c r="Q309" s="12">
        <f>'Grid 1MW'!Q309*Control!$C$10</f>
        <v>1000</v>
      </c>
      <c r="R309" s="12">
        <f>'Grid 1MW'!R309*Control!$C$10</f>
        <v>1000</v>
      </c>
      <c r="S309" s="12">
        <f>'Grid 1MW'!S309*Control!$C$10</f>
        <v>1000</v>
      </c>
      <c r="T309" s="12">
        <f>'Grid 1MW'!T309*Control!$C$10</f>
        <v>1000</v>
      </c>
      <c r="U309" s="12">
        <f>'Grid 1MW'!U309*Control!$C$10</f>
        <v>1000</v>
      </c>
      <c r="V309" s="12">
        <f>'Grid 1MW'!V309*Control!$C$10</f>
        <v>1000</v>
      </c>
      <c r="W309" s="12">
        <f>'Grid 1MW'!W309*Control!$C$10</f>
        <v>1000</v>
      </c>
      <c r="X309" s="12">
        <f>'Grid 1MW'!X309*Control!$C$10</f>
        <v>1000</v>
      </c>
      <c r="Y309" s="12">
        <f>'Grid 1MW'!Y309*Control!$C$10</f>
        <v>1000</v>
      </c>
      <c r="Z309" s="12">
        <f>'Grid 1MW'!Z309*Control!$C$10</f>
        <v>1000</v>
      </c>
      <c r="AB309" s="7">
        <f t="shared" si="4"/>
        <v>24000</v>
      </c>
    </row>
    <row r="310" spans="2:28" x14ac:dyDescent="0.2">
      <c r="B310" s="6">
        <v>44504</v>
      </c>
      <c r="C310" s="12">
        <f>'Grid 1MW'!C310*Control!$C$10</f>
        <v>1000</v>
      </c>
      <c r="D310" s="12">
        <f>'Grid 1MW'!D310*Control!$C$10</f>
        <v>1000</v>
      </c>
      <c r="E310" s="12">
        <f>'Grid 1MW'!E310*Control!$C$10</f>
        <v>1000</v>
      </c>
      <c r="F310" s="12">
        <f>'Grid 1MW'!F310*Control!$C$10</f>
        <v>1000</v>
      </c>
      <c r="G310" s="12">
        <f>'Grid 1MW'!G310*Control!$C$10</f>
        <v>1000</v>
      </c>
      <c r="H310" s="12">
        <f>'Grid 1MW'!H310*Control!$C$10</f>
        <v>1000</v>
      </c>
      <c r="I310" s="12">
        <f>'Grid 1MW'!I310*Control!$C$10</f>
        <v>1000</v>
      </c>
      <c r="J310" s="12">
        <f>'Grid 1MW'!J310*Control!$C$10</f>
        <v>1000</v>
      </c>
      <c r="K310" s="12">
        <f>'Grid 1MW'!K310*Control!$C$10</f>
        <v>1000</v>
      </c>
      <c r="L310" s="12">
        <f>'Grid 1MW'!L310*Control!$C$10</f>
        <v>1000</v>
      </c>
      <c r="M310" s="12">
        <f>'Grid 1MW'!M310*Control!$C$10</f>
        <v>1000</v>
      </c>
      <c r="N310" s="12">
        <f>'Grid 1MW'!N310*Control!$C$10</f>
        <v>1000</v>
      </c>
      <c r="O310" s="12">
        <f>'Grid 1MW'!O310*Control!$C$10</f>
        <v>1000</v>
      </c>
      <c r="P310" s="12">
        <f>'Grid 1MW'!P310*Control!$C$10</f>
        <v>1000</v>
      </c>
      <c r="Q310" s="12">
        <f>'Grid 1MW'!Q310*Control!$C$10</f>
        <v>1000</v>
      </c>
      <c r="R310" s="12">
        <f>'Grid 1MW'!R310*Control!$C$10</f>
        <v>1000</v>
      </c>
      <c r="S310" s="12">
        <f>'Grid 1MW'!S310*Control!$C$10</f>
        <v>1000</v>
      </c>
      <c r="T310" s="12">
        <f>'Grid 1MW'!T310*Control!$C$10</f>
        <v>1000</v>
      </c>
      <c r="U310" s="12">
        <f>'Grid 1MW'!U310*Control!$C$10</f>
        <v>1000</v>
      </c>
      <c r="V310" s="12">
        <f>'Grid 1MW'!V310*Control!$C$10</f>
        <v>1000</v>
      </c>
      <c r="W310" s="12">
        <f>'Grid 1MW'!W310*Control!$C$10</f>
        <v>1000</v>
      </c>
      <c r="X310" s="12">
        <f>'Grid 1MW'!X310*Control!$C$10</f>
        <v>1000</v>
      </c>
      <c r="Y310" s="12">
        <f>'Grid 1MW'!Y310*Control!$C$10</f>
        <v>1000</v>
      </c>
      <c r="Z310" s="12">
        <f>'Grid 1MW'!Z310*Control!$C$10</f>
        <v>1000</v>
      </c>
      <c r="AB310" s="7">
        <f t="shared" si="4"/>
        <v>24000</v>
      </c>
    </row>
    <row r="311" spans="2:28" x14ac:dyDescent="0.2">
      <c r="B311" s="6">
        <v>44505</v>
      </c>
      <c r="C311" s="12">
        <f>'Grid 1MW'!C311*Control!$C$10</f>
        <v>1000</v>
      </c>
      <c r="D311" s="12">
        <f>'Grid 1MW'!D311*Control!$C$10</f>
        <v>1000</v>
      </c>
      <c r="E311" s="12">
        <f>'Grid 1MW'!E311*Control!$C$10</f>
        <v>1000</v>
      </c>
      <c r="F311" s="12">
        <f>'Grid 1MW'!F311*Control!$C$10</f>
        <v>1000</v>
      </c>
      <c r="G311" s="12">
        <f>'Grid 1MW'!G311*Control!$C$10</f>
        <v>1000</v>
      </c>
      <c r="H311" s="12">
        <f>'Grid 1MW'!H311*Control!$C$10</f>
        <v>1000</v>
      </c>
      <c r="I311" s="12">
        <f>'Grid 1MW'!I311*Control!$C$10</f>
        <v>1000</v>
      </c>
      <c r="J311" s="12">
        <f>'Grid 1MW'!J311*Control!$C$10</f>
        <v>1000</v>
      </c>
      <c r="K311" s="12">
        <f>'Grid 1MW'!K311*Control!$C$10</f>
        <v>1000</v>
      </c>
      <c r="L311" s="12">
        <f>'Grid 1MW'!L311*Control!$C$10</f>
        <v>1000</v>
      </c>
      <c r="M311" s="12">
        <f>'Grid 1MW'!M311*Control!$C$10</f>
        <v>1000</v>
      </c>
      <c r="N311" s="12">
        <f>'Grid 1MW'!N311*Control!$C$10</f>
        <v>1000</v>
      </c>
      <c r="O311" s="12">
        <f>'Grid 1MW'!O311*Control!$C$10</f>
        <v>1000</v>
      </c>
      <c r="P311" s="12">
        <f>'Grid 1MW'!P311*Control!$C$10</f>
        <v>1000</v>
      </c>
      <c r="Q311" s="12">
        <f>'Grid 1MW'!Q311*Control!$C$10</f>
        <v>1000</v>
      </c>
      <c r="R311" s="12">
        <f>'Grid 1MW'!R311*Control!$C$10</f>
        <v>1000</v>
      </c>
      <c r="S311" s="12">
        <f>'Grid 1MW'!S311*Control!$C$10</f>
        <v>1000</v>
      </c>
      <c r="T311" s="12">
        <f>'Grid 1MW'!T311*Control!$C$10</f>
        <v>1000</v>
      </c>
      <c r="U311" s="12">
        <f>'Grid 1MW'!U311*Control!$C$10</f>
        <v>1000</v>
      </c>
      <c r="V311" s="12">
        <f>'Grid 1MW'!V311*Control!$C$10</f>
        <v>1000</v>
      </c>
      <c r="W311" s="12">
        <f>'Grid 1MW'!W311*Control!$C$10</f>
        <v>1000</v>
      </c>
      <c r="X311" s="12">
        <f>'Grid 1MW'!X311*Control!$C$10</f>
        <v>1000</v>
      </c>
      <c r="Y311" s="12">
        <f>'Grid 1MW'!Y311*Control!$C$10</f>
        <v>1000</v>
      </c>
      <c r="Z311" s="12">
        <f>'Grid 1MW'!Z311*Control!$C$10</f>
        <v>1000</v>
      </c>
      <c r="AB311" s="7">
        <f t="shared" si="4"/>
        <v>24000</v>
      </c>
    </row>
    <row r="312" spans="2:28" x14ac:dyDescent="0.2">
      <c r="B312" s="6">
        <v>44506</v>
      </c>
      <c r="C312" s="12">
        <f>'Grid 1MW'!C312*Control!$C$10</f>
        <v>1000</v>
      </c>
      <c r="D312" s="12">
        <f>'Grid 1MW'!D312*Control!$C$10</f>
        <v>1000</v>
      </c>
      <c r="E312" s="12">
        <f>'Grid 1MW'!E312*Control!$C$10</f>
        <v>1000</v>
      </c>
      <c r="F312" s="12">
        <f>'Grid 1MW'!F312*Control!$C$10</f>
        <v>1000</v>
      </c>
      <c r="G312" s="12">
        <f>'Grid 1MW'!G312*Control!$C$10</f>
        <v>1000</v>
      </c>
      <c r="H312" s="12">
        <f>'Grid 1MW'!H312*Control!$C$10</f>
        <v>1000</v>
      </c>
      <c r="I312" s="12">
        <f>'Grid 1MW'!I312*Control!$C$10</f>
        <v>1000</v>
      </c>
      <c r="J312" s="12">
        <f>'Grid 1MW'!J312*Control!$C$10</f>
        <v>1000</v>
      </c>
      <c r="K312" s="12">
        <f>'Grid 1MW'!K312*Control!$C$10</f>
        <v>1000</v>
      </c>
      <c r="L312" s="12">
        <f>'Grid 1MW'!L312*Control!$C$10</f>
        <v>1000</v>
      </c>
      <c r="M312" s="12">
        <f>'Grid 1MW'!M312*Control!$C$10</f>
        <v>1000</v>
      </c>
      <c r="N312" s="12">
        <f>'Grid 1MW'!N312*Control!$C$10</f>
        <v>1000</v>
      </c>
      <c r="O312" s="12">
        <f>'Grid 1MW'!O312*Control!$C$10</f>
        <v>1000</v>
      </c>
      <c r="P312" s="12">
        <f>'Grid 1MW'!P312*Control!$C$10</f>
        <v>1000</v>
      </c>
      <c r="Q312" s="12">
        <f>'Grid 1MW'!Q312*Control!$C$10</f>
        <v>1000</v>
      </c>
      <c r="R312" s="12">
        <f>'Grid 1MW'!R312*Control!$C$10</f>
        <v>1000</v>
      </c>
      <c r="S312" s="12">
        <f>'Grid 1MW'!S312*Control!$C$10</f>
        <v>1000</v>
      </c>
      <c r="T312" s="12">
        <f>'Grid 1MW'!T312*Control!$C$10</f>
        <v>1000</v>
      </c>
      <c r="U312" s="12">
        <f>'Grid 1MW'!U312*Control!$C$10</f>
        <v>1000</v>
      </c>
      <c r="V312" s="12">
        <f>'Grid 1MW'!V312*Control!$C$10</f>
        <v>1000</v>
      </c>
      <c r="W312" s="12">
        <f>'Grid 1MW'!W312*Control!$C$10</f>
        <v>1000</v>
      </c>
      <c r="X312" s="12">
        <f>'Grid 1MW'!X312*Control!$C$10</f>
        <v>1000</v>
      </c>
      <c r="Y312" s="12">
        <f>'Grid 1MW'!Y312*Control!$C$10</f>
        <v>1000</v>
      </c>
      <c r="Z312" s="12">
        <f>'Grid 1MW'!Z312*Control!$C$10</f>
        <v>1000</v>
      </c>
      <c r="AB312" s="7">
        <f t="shared" si="4"/>
        <v>24000</v>
      </c>
    </row>
    <row r="313" spans="2:28" x14ac:dyDescent="0.2">
      <c r="B313" s="6">
        <v>44507</v>
      </c>
      <c r="C313" s="12">
        <f>'Grid 1MW'!C313*Control!$C$10</f>
        <v>1000</v>
      </c>
      <c r="D313" s="12">
        <f>'Grid 1MW'!D313*Control!$C$10</f>
        <v>1000</v>
      </c>
      <c r="E313" s="12">
        <f>'Grid 1MW'!E313*Control!$C$10</f>
        <v>1000</v>
      </c>
      <c r="F313" s="12">
        <f>'Grid 1MW'!F313*Control!$C$10</f>
        <v>1000</v>
      </c>
      <c r="G313" s="12">
        <f>'Grid 1MW'!G313*Control!$C$10</f>
        <v>1000</v>
      </c>
      <c r="H313" s="12">
        <f>'Grid 1MW'!H313*Control!$C$10</f>
        <v>1000</v>
      </c>
      <c r="I313" s="12">
        <f>'Grid 1MW'!I313*Control!$C$10</f>
        <v>1000</v>
      </c>
      <c r="J313" s="12">
        <f>'Grid 1MW'!J313*Control!$C$10</f>
        <v>1000</v>
      </c>
      <c r="K313" s="12">
        <f>'Grid 1MW'!K313*Control!$C$10</f>
        <v>1000</v>
      </c>
      <c r="L313" s="12">
        <f>'Grid 1MW'!L313*Control!$C$10</f>
        <v>1000</v>
      </c>
      <c r="M313" s="12">
        <f>'Grid 1MW'!M313*Control!$C$10</f>
        <v>1000</v>
      </c>
      <c r="N313" s="12">
        <f>'Grid 1MW'!N313*Control!$C$10</f>
        <v>1000</v>
      </c>
      <c r="O313" s="12">
        <f>'Grid 1MW'!O313*Control!$C$10</f>
        <v>1000</v>
      </c>
      <c r="P313" s="12">
        <f>'Grid 1MW'!P313*Control!$C$10</f>
        <v>1000</v>
      </c>
      <c r="Q313" s="12">
        <f>'Grid 1MW'!Q313*Control!$C$10</f>
        <v>1000</v>
      </c>
      <c r="R313" s="12">
        <f>'Grid 1MW'!R313*Control!$C$10</f>
        <v>1000</v>
      </c>
      <c r="S313" s="12">
        <f>'Grid 1MW'!S313*Control!$C$10</f>
        <v>1000</v>
      </c>
      <c r="T313" s="12">
        <f>'Grid 1MW'!T313*Control!$C$10</f>
        <v>1000</v>
      </c>
      <c r="U313" s="12">
        <f>'Grid 1MW'!U313*Control!$C$10</f>
        <v>1000</v>
      </c>
      <c r="V313" s="12">
        <f>'Grid 1MW'!V313*Control!$C$10</f>
        <v>1000</v>
      </c>
      <c r="W313" s="12">
        <f>'Grid 1MW'!W313*Control!$C$10</f>
        <v>1000</v>
      </c>
      <c r="X313" s="12">
        <f>'Grid 1MW'!X313*Control!$C$10</f>
        <v>1000</v>
      </c>
      <c r="Y313" s="12">
        <f>'Grid 1MW'!Y313*Control!$C$10</f>
        <v>1000</v>
      </c>
      <c r="Z313" s="12">
        <f>'Grid 1MW'!Z313*Control!$C$10</f>
        <v>1000</v>
      </c>
      <c r="AB313" s="7">
        <f t="shared" si="4"/>
        <v>24000</v>
      </c>
    </row>
    <row r="314" spans="2:28" x14ac:dyDescent="0.2">
      <c r="B314" s="6">
        <v>44508</v>
      </c>
      <c r="C314" s="12">
        <f>'Grid 1MW'!C314*Control!$C$10</f>
        <v>1000</v>
      </c>
      <c r="D314" s="12">
        <f>'Grid 1MW'!D314*Control!$C$10</f>
        <v>1000</v>
      </c>
      <c r="E314" s="12">
        <f>'Grid 1MW'!E314*Control!$C$10</f>
        <v>1000</v>
      </c>
      <c r="F314" s="12">
        <f>'Grid 1MW'!F314*Control!$C$10</f>
        <v>1000</v>
      </c>
      <c r="G314" s="12">
        <f>'Grid 1MW'!G314*Control!$C$10</f>
        <v>1000</v>
      </c>
      <c r="H314" s="12">
        <f>'Grid 1MW'!H314*Control!$C$10</f>
        <v>1000</v>
      </c>
      <c r="I314" s="12">
        <f>'Grid 1MW'!I314*Control!$C$10</f>
        <v>1000</v>
      </c>
      <c r="J314" s="12">
        <f>'Grid 1MW'!J314*Control!$C$10</f>
        <v>1000</v>
      </c>
      <c r="K314" s="12">
        <f>'Grid 1MW'!K314*Control!$C$10</f>
        <v>1000</v>
      </c>
      <c r="L314" s="12">
        <f>'Grid 1MW'!L314*Control!$C$10</f>
        <v>1000</v>
      </c>
      <c r="M314" s="12">
        <f>'Grid 1MW'!M314*Control!$C$10</f>
        <v>1000</v>
      </c>
      <c r="N314" s="12">
        <f>'Grid 1MW'!N314*Control!$C$10</f>
        <v>1000</v>
      </c>
      <c r="O314" s="12">
        <f>'Grid 1MW'!O314*Control!$C$10</f>
        <v>1000</v>
      </c>
      <c r="P314" s="12">
        <f>'Grid 1MW'!P314*Control!$C$10</f>
        <v>1000</v>
      </c>
      <c r="Q314" s="12">
        <f>'Grid 1MW'!Q314*Control!$C$10</f>
        <v>1000</v>
      </c>
      <c r="R314" s="12">
        <f>'Grid 1MW'!R314*Control!$C$10</f>
        <v>1000</v>
      </c>
      <c r="S314" s="12">
        <f>'Grid 1MW'!S314*Control!$C$10</f>
        <v>1000</v>
      </c>
      <c r="T314" s="12">
        <f>'Grid 1MW'!T314*Control!$C$10</f>
        <v>1000</v>
      </c>
      <c r="U314" s="12">
        <f>'Grid 1MW'!U314*Control!$C$10</f>
        <v>1000</v>
      </c>
      <c r="V314" s="12">
        <f>'Grid 1MW'!V314*Control!$C$10</f>
        <v>1000</v>
      </c>
      <c r="W314" s="12">
        <f>'Grid 1MW'!W314*Control!$C$10</f>
        <v>1000</v>
      </c>
      <c r="X314" s="12">
        <f>'Grid 1MW'!X314*Control!$C$10</f>
        <v>1000</v>
      </c>
      <c r="Y314" s="12">
        <f>'Grid 1MW'!Y314*Control!$C$10</f>
        <v>1000</v>
      </c>
      <c r="Z314" s="12">
        <f>'Grid 1MW'!Z314*Control!$C$10</f>
        <v>1000</v>
      </c>
      <c r="AB314" s="7">
        <f t="shared" si="4"/>
        <v>24000</v>
      </c>
    </row>
    <row r="315" spans="2:28" x14ac:dyDescent="0.2">
      <c r="B315" s="6">
        <v>44509</v>
      </c>
      <c r="C315" s="12">
        <f>'Grid 1MW'!C315*Control!$C$10</f>
        <v>1000</v>
      </c>
      <c r="D315" s="12">
        <f>'Grid 1MW'!D315*Control!$C$10</f>
        <v>1000</v>
      </c>
      <c r="E315" s="12">
        <f>'Grid 1MW'!E315*Control!$C$10</f>
        <v>1000</v>
      </c>
      <c r="F315" s="12">
        <f>'Grid 1MW'!F315*Control!$C$10</f>
        <v>1000</v>
      </c>
      <c r="G315" s="12">
        <f>'Grid 1MW'!G315*Control!$C$10</f>
        <v>1000</v>
      </c>
      <c r="H315" s="12">
        <f>'Grid 1MW'!H315*Control!$C$10</f>
        <v>1000</v>
      </c>
      <c r="I315" s="12">
        <f>'Grid 1MW'!I315*Control!$C$10</f>
        <v>1000</v>
      </c>
      <c r="J315" s="12">
        <f>'Grid 1MW'!J315*Control!$C$10</f>
        <v>1000</v>
      </c>
      <c r="K315" s="12">
        <f>'Grid 1MW'!K315*Control!$C$10</f>
        <v>1000</v>
      </c>
      <c r="L315" s="12">
        <f>'Grid 1MW'!L315*Control!$C$10</f>
        <v>1000</v>
      </c>
      <c r="M315" s="12">
        <f>'Grid 1MW'!M315*Control!$C$10</f>
        <v>1000</v>
      </c>
      <c r="N315" s="12">
        <f>'Grid 1MW'!N315*Control!$C$10</f>
        <v>1000</v>
      </c>
      <c r="O315" s="12">
        <f>'Grid 1MW'!O315*Control!$C$10</f>
        <v>1000</v>
      </c>
      <c r="P315" s="12">
        <f>'Grid 1MW'!P315*Control!$C$10</f>
        <v>1000</v>
      </c>
      <c r="Q315" s="12">
        <f>'Grid 1MW'!Q315*Control!$C$10</f>
        <v>1000</v>
      </c>
      <c r="R315" s="12">
        <f>'Grid 1MW'!R315*Control!$C$10</f>
        <v>1000</v>
      </c>
      <c r="S315" s="12">
        <f>'Grid 1MW'!S315*Control!$C$10</f>
        <v>1000</v>
      </c>
      <c r="T315" s="12">
        <f>'Grid 1MW'!T315*Control!$C$10</f>
        <v>1000</v>
      </c>
      <c r="U315" s="12">
        <f>'Grid 1MW'!U315*Control!$C$10</f>
        <v>1000</v>
      </c>
      <c r="V315" s="12">
        <f>'Grid 1MW'!V315*Control!$C$10</f>
        <v>1000</v>
      </c>
      <c r="W315" s="12">
        <f>'Grid 1MW'!W315*Control!$C$10</f>
        <v>1000</v>
      </c>
      <c r="X315" s="12">
        <f>'Grid 1MW'!X315*Control!$C$10</f>
        <v>1000</v>
      </c>
      <c r="Y315" s="12">
        <f>'Grid 1MW'!Y315*Control!$C$10</f>
        <v>1000</v>
      </c>
      <c r="Z315" s="12">
        <f>'Grid 1MW'!Z315*Control!$C$10</f>
        <v>1000</v>
      </c>
      <c r="AB315" s="7">
        <f t="shared" si="4"/>
        <v>24000</v>
      </c>
    </row>
    <row r="316" spans="2:28" x14ac:dyDescent="0.2">
      <c r="B316" s="6">
        <v>44510</v>
      </c>
      <c r="C316" s="12">
        <f>'Grid 1MW'!C316*Control!$C$10</f>
        <v>1000</v>
      </c>
      <c r="D316" s="12">
        <f>'Grid 1MW'!D316*Control!$C$10</f>
        <v>1000</v>
      </c>
      <c r="E316" s="12">
        <f>'Grid 1MW'!E316*Control!$C$10</f>
        <v>1000</v>
      </c>
      <c r="F316" s="12">
        <f>'Grid 1MW'!F316*Control!$C$10</f>
        <v>1000</v>
      </c>
      <c r="G316" s="12">
        <f>'Grid 1MW'!G316*Control!$C$10</f>
        <v>1000</v>
      </c>
      <c r="H316" s="12">
        <f>'Grid 1MW'!H316*Control!$C$10</f>
        <v>1000</v>
      </c>
      <c r="I316" s="12">
        <f>'Grid 1MW'!I316*Control!$C$10</f>
        <v>1000</v>
      </c>
      <c r="J316" s="12">
        <f>'Grid 1MW'!J316*Control!$C$10</f>
        <v>1000</v>
      </c>
      <c r="K316" s="12">
        <f>'Grid 1MW'!K316*Control!$C$10</f>
        <v>1000</v>
      </c>
      <c r="L316" s="12">
        <f>'Grid 1MW'!L316*Control!$C$10</f>
        <v>1000</v>
      </c>
      <c r="M316" s="12">
        <f>'Grid 1MW'!M316*Control!$C$10</f>
        <v>1000</v>
      </c>
      <c r="N316" s="12">
        <f>'Grid 1MW'!N316*Control!$C$10</f>
        <v>1000</v>
      </c>
      <c r="O316" s="12">
        <f>'Grid 1MW'!O316*Control!$C$10</f>
        <v>1000</v>
      </c>
      <c r="P316" s="12">
        <f>'Grid 1MW'!P316*Control!$C$10</f>
        <v>1000</v>
      </c>
      <c r="Q316" s="12">
        <f>'Grid 1MW'!Q316*Control!$C$10</f>
        <v>1000</v>
      </c>
      <c r="R316" s="12">
        <f>'Grid 1MW'!R316*Control!$C$10</f>
        <v>1000</v>
      </c>
      <c r="S316" s="12">
        <f>'Grid 1MW'!S316*Control!$C$10</f>
        <v>1000</v>
      </c>
      <c r="T316" s="12">
        <f>'Grid 1MW'!T316*Control!$C$10</f>
        <v>1000</v>
      </c>
      <c r="U316" s="12">
        <f>'Grid 1MW'!U316*Control!$C$10</f>
        <v>1000</v>
      </c>
      <c r="V316" s="12">
        <f>'Grid 1MW'!V316*Control!$C$10</f>
        <v>1000</v>
      </c>
      <c r="W316" s="12">
        <f>'Grid 1MW'!W316*Control!$C$10</f>
        <v>1000</v>
      </c>
      <c r="X316" s="12">
        <f>'Grid 1MW'!X316*Control!$C$10</f>
        <v>1000</v>
      </c>
      <c r="Y316" s="12">
        <f>'Grid 1MW'!Y316*Control!$C$10</f>
        <v>1000</v>
      </c>
      <c r="Z316" s="12">
        <f>'Grid 1MW'!Z316*Control!$C$10</f>
        <v>1000</v>
      </c>
      <c r="AB316" s="7">
        <f t="shared" si="4"/>
        <v>24000</v>
      </c>
    </row>
    <row r="317" spans="2:28" x14ac:dyDescent="0.2">
      <c r="B317" s="6">
        <v>44511</v>
      </c>
      <c r="C317" s="12">
        <f>'Grid 1MW'!C317*Control!$C$10</f>
        <v>1000</v>
      </c>
      <c r="D317" s="12">
        <f>'Grid 1MW'!D317*Control!$C$10</f>
        <v>1000</v>
      </c>
      <c r="E317" s="12">
        <f>'Grid 1MW'!E317*Control!$C$10</f>
        <v>1000</v>
      </c>
      <c r="F317" s="12">
        <f>'Grid 1MW'!F317*Control!$C$10</f>
        <v>1000</v>
      </c>
      <c r="G317" s="12">
        <f>'Grid 1MW'!G317*Control!$C$10</f>
        <v>1000</v>
      </c>
      <c r="H317" s="12">
        <f>'Grid 1MW'!H317*Control!$C$10</f>
        <v>1000</v>
      </c>
      <c r="I317" s="12">
        <f>'Grid 1MW'!I317*Control!$C$10</f>
        <v>1000</v>
      </c>
      <c r="J317" s="12">
        <f>'Grid 1MW'!J317*Control!$C$10</f>
        <v>1000</v>
      </c>
      <c r="K317" s="12">
        <f>'Grid 1MW'!K317*Control!$C$10</f>
        <v>1000</v>
      </c>
      <c r="L317" s="12">
        <f>'Grid 1MW'!L317*Control!$C$10</f>
        <v>1000</v>
      </c>
      <c r="M317" s="12">
        <f>'Grid 1MW'!M317*Control!$C$10</f>
        <v>1000</v>
      </c>
      <c r="N317" s="12">
        <f>'Grid 1MW'!N317*Control!$C$10</f>
        <v>1000</v>
      </c>
      <c r="O317" s="12">
        <f>'Grid 1MW'!O317*Control!$C$10</f>
        <v>1000</v>
      </c>
      <c r="P317" s="12">
        <f>'Grid 1MW'!P317*Control!$C$10</f>
        <v>1000</v>
      </c>
      <c r="Q317" s="12">
        <f>'Grid 1MW'!Q317*Control!$C$10</f>
        <v>1000</v>
      </c>
      <c r="R317" s="12">
        <f>'Grid 1MW'!R317*Control!$C$10</f>
        <v>1000</v>
      </c>
      <c r="S317" s="12">
        <f>'Grid 1MW'!S317*Control!$C$10</f>
        <v>1000</v>
      </c>
      <c r="T317" s="12">
        <f>'Grid 1MW'!T317*Control!$C$10</f>
        <v>1000</v>
      </c>
      <c r="U317" s="12">
        <f>'Grid 1MW'!U317*Control!$C$10</f>
        <v>1000</v>
      </c>
      <c r="V317" s="12">
        <f>'Grid 1MW'!V317*Control!$C$10</f>
        <v>1000</v>
      </c>
      <c r="W317" s="12">
        <f>'Grid 1MW'!W317*Control!$C$10</f>
        <v>1000</v>
      </c>
      <c r="X317" s="12">
        <f>'Grid 1MW'!X317*Control!$C$10</f>
        <v>1000</v>
      </c>
      <c r="Y317" s="12">
        <f>'Grid 1MW'!Y317*Control!$C$10</f>
        <v>1000</v>
      </c>
      <c r="Z317" s="12">
        <f>'Grid 1MW'!Z317*Control!$C$10</f>
        <v>1000</v>
      </c>
      <c r="AB317" s="7">
        <f t="shared" si="4"/>
        <v>24000</v>
      </c>
    </row>
    <row r="318" spans="2:28" x14ac:dyDescent="0.2">
      <c r="B318" s="6">
        <v>44512</v>
      </c>
      <c r="C318" s="12">
        <f>'Grid 1MW'!C318*Control!$C$10</f>
        <v>1000</v>
      </c>
      <c r="D318" s="12">
        <f>'Grid 1MW'!D318*Control!$C$10</f>
        <v>1000</v>
      </c>
      <c r="E318" s="12">
        <f>'Grid 1MW'!E318*Control!$C$10</f>
        <v>1000</v>
      </c>
      <c r="F318" s="12">
        <f>'Grid 1MW'!F318*Control!$C$10</f>
        <v>1000</v>
      </c>
      <c r="G318" s="12">
        <f>'Grid 1MW'!G318*Control!$C$10</f>
        <v>1000</v>
      </c>
      <c r="H318" s="12">
        <f>'Grid 1MW'!H318*Control!$C$10</f>
        <v>1000</v>
      </c>
      <c r="I318" s="12">
        <f>'Grid 1MW'!I318*Control!$C$10</f>
        <v>1000</v>
      </c>
      <c r="J318" s="12">
        <f>'Grid 1MW'!J318*Control!$C$10</f>
        <v>1000</v>
      </c>
      <c r="K318" s="12">
        <f>'Grid 1MW'!K318*Control!$C$10</f>
        <v>1000</v>
      </c>
      <c r="L318" s="12">
        <f>'Grid 1MW'!L318*Control!$C$10</f>
        <v>1000</v>
      </c>
      <c r="M318" s="12">
        <f>'Grid 1MW'!M318*Control!$C$10</f>
        <v>1000</v>
      </c>
      <c r="N318" s="12">
        <f>'Grid 1MW'!N318*Control!$C$10</f>
        <v>1000</v>
      </c>
      <c r="O318" s="12">
        <f>'Grid 1MW'!O318*Control!$C$10</f>
        <v>1000</v>
      </c>
      <c r="P318" s="12">
        <f>'Grid 1MW'!P318*Control!$C$10</f>
        <v>1000</v>
      </c>
      <c r="Q318" s="12">
        <f>'Grid 1MW'!Q318*Control!$C$10</f>
        <v>1000</v>
      </c>
      <c r="R318" s="12">
        <f>'Grid 1MW'!R318*Control!$C$10</f>
        <v>1000</v>
      </c>
      <c r="S318" s="12">
        <f>'Grid 1MW'!S318*Control!$C$10</f>
        <v>1000</v>
      </c>
      <c r="T318" s="12">
        <f>'Grid 1MW'!T318*Control!$C$10</f>
        <v>1000</v>
      </c>
      <c r="U318" s="12">
        <f>'Grid 1MW'!U318*Control!$C$10</f>
        <v>1000</v>
      </c>
      <c r="V318" s="12">
        <f>'Grid 1MW'!V318*Control!$C$10</f>
        <v>1000</v>
      </c>
      <c r="W318" s="12">
        <f>'Grid 1MW'!W318*Control!$C$10</f>
        <v>1000</v>
      </c>
      <c r="X318" s="12">
        <f>'Grid 1MW'!X318*Control!$C$10</f>
        <v>1000</v>
      </c>
      <c r="Y318" s="12">
        <f>'Grid 1MW'!Y318*Control!$C$10</f>
        <v>1000</v>
      </c>
      <c r="Z318" s="12">
        <f>'Grid 1MW'!Z318*Control!$C$10</f>
        <v>1000</v>
      </c>
      <c r="AB318" s="7">
        <f t="shared" si="4"/>
        <v>24000</v>
      </c>
    </row>
    <row r="319" spans="2:28" x14ac:dyDescent="0.2">
      <c r="B319" s="6">
        <v>44513</v>
      </c>
      <c r="C319" s="12">
        <f>'Grid 1MW'!C319*Control!$C$10</f>
        <v>1000</v>
      </c>
      <c r="D319" s="12">
        <f>'Grid 1MW'!D319*Control!$C$10</f>
        <v>1000</v>
      </c>
      <c r="E319" s="12">
        <f>'Grid 1MW'!E319*Control!$C$10</f>
        <v>1000</v>
      </c>
      <c r="F319" s="12">
        <f>'Grid 1MW'!F319*Control!$C$10</f>
        <v>1000</v>
      </c>
      <c r="G319" s="12">
        <f>'Grid 1MW'!G319*Control!$C$10</f>
        <v>1000</v>
      </c>
      <c r="H319" s="12">
        <f>'Grid 1MW'!H319*Control!$C$10</f>
        <v>1000</v>
      </c>
      <c r="I319" s="12">
        <f>'Grid 1MW'!I319*Control!$C$10</f>
        <v>1000</v>
      </c>
      <c r="J319" s="12">
        <f>'Grid 1MW'!J319*Control!$C$10</f>
        <v>1000</v>
      </c>
      <c r="K319" s="12">
        <f>'Grid 1MW'!K319*Control!$C$10</f>
        <v>1000</v>
      </c>
      <c r="L319" s="12">
        <f>'Grid 1MW'!L319*Control!$C$10</f>
        <v>1000</v>
      </c>
      <c r="M319" s="12">
        <f>'Grid 1MW'!M319*Control!$C$10</f>
        <v>1000</v>
      </c>
      <c r="N319" s="12">
        <f>'Grid 1MW'!N319*Control!$C$10</f>
        <v>1000</v>
      </c>
      <c r="O319" s="12">
        <f>'Grid 1MW'!O319*Control!$C$10</f>
        <v>1000</v>
      </c>
      <c r="P319" s="12">
        <f>'Grid 1MW'!P319*Control!$C$10</f>
        <v>1000</v>
      </c>
      <c r="Q319" s="12">
        <f>'Grid 1MW'!Q319*Control!$C$10</f>
        <v>1000</v>
      </c>
      <c r="R319" s="12">
        <f>'Grid 1MW'!R319*Control!$C$10</f>
        <v>1000</v>
      </c>
      <c r="S319" s="12">
        <f>'Grid 1MW'!S319*Control!$C$10</f>
        <v>1000</v>
      </c>
      <c r="T319" s="12">
        <f>'Grid 1MW'!T319*Control!$C$10</f>
        <v>1000</v>
      </c>
      <c r="U319" s="12">
        <f>'Grid 1MW'!U319*Control!$C$10</f>
        <v>1000</v>
      </c>
      <c r="V319" s="12">
        <f>'Grid 1MW'!V319*Control!$C$10</f>
        <v>1000</v>
      </c>
      <c r="W319" s="12">
        <f>'Grid 1MW'!W319*Control!$C$10</f>
        <v>1000</v>
      </c>
      <c r="X319" s="12">
        <f>'Grid 1MW'!X319*Control!$C$10</f>
        <v>1000</v>
      </c>
      <c r="Y319" s="12">
        <f>'Grid 1MW'!Y319*Control!$C$10</f>
        <v>1000</v>
      </c>
      <c r="Z319" s="12">
        <f>'Grid 1MW'!Z319*Control!$C$10</f>
        <v>1000</v>
      </c>
      <c r="AB319" s="7">
        <f t="shared" si="4"/>
        <v>24000</v>
      </c>
    </row>
    <row r="320" spans="2:28" x14ac:dyDescent="0.2">
      <c r="B320" s="6">
        <v>44514</v>
      </c>
      <c r="C320" s="12">
        <f>'Grid 1MW'!C320*Control!$C$10</f>
        <v>1000</v>
      </c>
      <c r="D320" s="12">
        <f>'Grid 1MW'!D320*Control!$C$10</f>
        <v>1000</v>
      </c>
      <c r="E320" s="12">
        <f>'Grid 1MW'!E320*Control!$C$10</f>
        <v>1000</v>
      </c>
      <c r="F320" s="12">
        <f>'Grid 1MW'!F320*Control!$C$10</f>
        <v>1000</v>
      </c>
      <c r="G320" s="12">
        <f>'Grid 1MW'!G320*Control!$C$10</f>
        <v>1000</v>
      </c>
      <c r="H320" s="12">
        <f>'Grid 1MW'!H320*Control!$C$10</f>
        <v>1000</v>
      </c>
      <c r="I320" s="12">
        <f>'Grid 1MW'!I320*Control!$C$10</f>
        <v>1000</v>
      </c>
      <c r="J320" s="12">
        <f>'Grid 1MW'!J320*Control!$C$10</f>
        <v>1000</v>
      </c>
      <c r="K320" s="12">
        <f>'Grid 1MW'!K320*Control!$C$10</f>
        <v>1000</v>
      </c>
      <c r="L320" s="12">
        <f>'Grid 1MW'!L320*Control!$C$10</f>
        <v>1000</v>
      </c>
      <c r="M320" s="12">
        <f>'Grid 1MW'!M320*Control!$C$10</f>
        <v>1000</v>
      </c>
      <c r="N320" s="12">
        <f>'Grid 1MW'!N320*Control!$C$10</f>
        <v>1000</v>
      </c>
      <c r="O320" s="12">
        <f>'Grid 1MW'!O320*Control!$C$10</f>
        <v>1000</v>
      </c>
      <c r="P320" s="12">
        <f>'Grid 1MW'!P320*Control!$C$10</f>
        <v>1000</v>
      </c>
      <c r="Q320" s="12">
        <f>'Grid 1MW'!Q320*Control!$C$10</f>
        <v>1000</v>
      </c>
      <c r="R320" s="12">
        <f>'Grid 1MW'!R320*Control!$C$10</f>
        <v>1000</v>
      </c>
      <c r="S320" s="12">
        <f>'Grid 1MW'!S320*Control!$C$10</f>
        <v>1000</v>
      </c>
      <c r="T320" s="12">
        <f>'Grid 1MW'!T320*Control!$C$10</f>
        <v>1000</v>
      </c>
      <c r="U320" s="12">
        <f>'Grid 1MW'!U320*Control!$C$10</f>
        <v>1000</v>
      </c>
      <c r="V320" s="12">
        <f>'Grid 1MW'!V320*Control!$C$10</f>
        <v>1000</v>
      </c>
      <c r="W320" s="12">
        <f>'Grid 1MW'!W320*Control!$C$10</f>
        <v>1000</v>
      </c>
      <c r="X320" s="12">
        <f>'Grid 1MW'!X320*Control!$C$10</f>
        <v>1000</v>
      </c>
      <c r="Y320" s="12">
        <f>'Grid 1MW'!Y320*Control!$C$10</f>
        <v>1000</v>
      </c>
      <c r="Z320" s="12">
        <f>'Grid 1MW'!Z320*Control!$C$10</f>
        <v>1000</v>
      </c>
      <c r="AB320" s="7">
        <f t="shared" si="4"/>
        <v>24000</v>
      </c>
    </row>
    <row r="321" spans="2:28" x14ac:dyDescent="0.2">
      <c r="B321" s="6">
        <v>44515</v>
      </c>
      <c r="C321" s="12">
        <f>'Grid 1MW'!C321*Control!$C$10</f>
        <v>1000</v>
      </c>
      <c r="D321" s="12">
        <f>'Grid 1MW'!D321*Control!$C$10</f>
        <v>1000</v>
      </c>
      <c r="E321" s="12">
        <f>'Grid 1MW'!E321*Control!$C$10</f>
        <v>1000</v>
      </c>
      <c r="F321" s="12">
        <f>'Grid 1MW'!F321*Control!$C$10</f>
        <v>1000</v>
      </c>
      <c r="G321" s="12">
        <f>'Grid 1MW'!G321*Control!$C$10</f>
        <v>1000</v>
      </c>
      <c r="H321" s="12">
        <f>'Grid 1MW'!H321*Control!$C$10</f>
        <v>1000</v>
      </c>
      <c r="I321" s="12">
        <f>'Grid 1MW'!I321*Control!$C$10</f>
        <v>1000</v>
      </c>
      <c r="J321" s="12">
        <f>'Grid 1MW'!J321*Control!$C$10</f>
        <v>1000</v>
      </c>
      <c r="K321" s="12">
        <f>'Grid 1MW'!K321*Control!$C$10</f>
        <v>1000</v>
      </c>
      <c r="L321" s="12">
        <f>'Grid 1MW'!L321*Control!$C$10</f>
        <v>1000</v>
      </c>
      <c r="M321" s="12">
        <f>'Grid 1MW'!M321*Control!$C$10</f>
        <v>1000</v>
      </c>
      <c r="N321" s="12">
        <f>'Grid 1MW'!N321*Control!$C$10</f>
        <v>1000</v>
      </c>
      <c r="O321" s="12">
        <f>'Grid 1MW'!O321*Control!$C$10</f>
        <v>1000</v>
      </c>
      <c r="P321" s="12">
        <f>'Grid 1MW'!P321*Control!$C$10</f>
        <v>1000</v>
      </c>
      <c r="Q321" s="12">
        <f>'Grid 1MW'!Q321*Control!$C$10</f>
        <v>1000</v>
      </c>
      <c r="R321" s="12">
        <f>'Grid 1MW'!R321*Control!$C$10</f>
        <v>1000</v>
      </c>
      <c r="S321" s="12">
        <f>'Grid 1MW'!S321*Control!$C$10</f>
        <v>1000</v>
      </c>
      <c r="T321" s="12">
        <f>'Grid 1MW'!T321*Control!$C$10</f>
        <v>1000</v>
      </c>
      <c r="U321" s="12">
        <f>'Grid 1MW'!U321*Control!$C$10</f>
        <v>1000</v>
      </c>
      <c r="V321" s="12">
        <f>'Grid 1MW'!V321*Control!$C$10</f>
        <v>1000</v>
      </c>
      <c r="W321" s="12">
        <f>'Grid 1MW'!W321*Control!$C$10</f>
        <v>1000</v>
      </c>
      <c r="X321" s="12">
        <f>'Grid 1MW'!X321*Control!$C$10</f>
        <v>1000</v>
      </c>
      <c r="Y321" s="12">
        <f>'Grid 1MW'!Y321*Control!$C$10</f>
        <v>1000</v>
      </c>
      <c r="Z321" s="12">
        <f>'Grid 1MW'!Z321*Control!$C$10</f>
        <v>1000</v>
      </c>
      <c r="AB321" s="7">
        <f t="shared" si="4"/>
        <v>24000</v>
      </c>
    </row>
    <row r="322" spans="2:28" x14ac:dyDescent="0.2">
      <c r="B322" s="6">
        <v>44516</v>
      </c>
      <c r="C322" s="12">
        <f>'Grid 1MW'!C322*Control!$C$10</f>
        <v>1000</v>
      </c>
      <c r="D322" s="12">
        <f>'Grid 1MW'!D322*Control!$C$10</f>
        <v>1000</v>
      </c>
      <c r="E322" s="12">
        <f>'Grid 1MW'!E322*Control!$C$10</f>
        <v>1000</v>
      </c>
      <c r="F322" s="12">
        <f>'Grid 1MW'!F322*Control!$C$10</f>
        <v>1000</v>
      </c>
      <c r="G322" s="12">
        <f>'Grid 1MW'!G322*Control!$C$10</f>
        <v>1000</v>
      </c>
      <c r="H322" s="12">
        <f>'Grid 1MW'!H322*Control!$C$10</f>
        <v>1000</v>
      </c>
      <c r="I322" s="12">
        <f>'Grid 1MW'!I322*Control!$C$10</f>
        <v>1000</v>
      </c>
      <c r="J322" s="12">
        <f>'Grid 1MW'!J322*Control!$C$10</f>
        <v>1000</v>
      </c>
      <c r="K322" s="12">
        <f>'Grid 1MW'!K322*Control!$C$10</f>
        <v>1000</v>
      </c>
      <c r="L322" s="12">
        <f>'Grid 1MW'!L322*Control!$C$10</f>
        <v>1000</v>
      </c>
      <c r="M322" s="12">
        <f>'Grid 1MW'!M322*Control!$C$10</f>
        <v>1000</v>
      </c>
      <c r="N322" s="12">
        <f>'Grid 1MW'!N322*Control!$C$10</f>
        <v>1000</v>
      </c>
      <c r="O322" s="12">
        <f>'Grid 1MW'!O322*Control!$C$10</f>
        <v>1000</v>
      </c>
      <c r="P322" s="12">
        <f>'Grid 1MW'!P322*Control!$C$10</f>
        <v>1000</v>
      </c>
      <c r="Q322" s="12">
        <f>'Grid 1MW'!Q322*Control!$C$10</f>
        <v>1000</v>
      </c>
      <c r="R322" s="12">
        <f>'Grid 1MW'!R322*Control!$C$10</f>
        <v>1000</v>
      </c>
      <c r="S322" s="12">
        <f>'Grid 1MW'!S322*Control!$C$10</f>
        <v>1000</v>
      </c>
      <c r="T322" s="12">
        <f>'Grid 1MW'!T322*Control!$C$10</f>
        <v>1000</v>
      </c>
      <c r="U322" s="12">
        <f>'Grid 1MW'!U322*Control!$C$10</f>
        <v>1000</v>
      </c>
      <c r="V322" s="12">
        <f>'Grid 1MW'!V322*Control!$C$10</f>
        <v>1000</v>
      </c>
      <c r="W322" s="12">
        <f>'Grid 1MW'!W322*Control!$C$10</f>
        <v>1000</v>
      </c>
      <c r="X322" s="12">
        <f>'Grid 1MW'!X322*Control!$C$10</f>
        <v>1000</v>
      </c>
      <c r="Y322" s="12">
        <f>'Grid 1MW'!Y322*Control!$C$10</f>
        <v>1000</v>
      </c>
      <c r="Z322" s="12">
        <f>'Grid 1MW'!Z322*Control!$C$10</f>
        <v>1000</v>
      </c>
      <c r="AB322" s="7">
        <f t="shared" si="4"/>
        <v>24000</v>
      </c>
    </row>
    <row r="323" spans="2:28" x14ac:dyDescent="0.2">
      <c r="B323" s="6">
        <v>44517</v>
      </c>
      <c r="C323" s="12">
        <f>'Grid 1MW'!C323*Control!$C$10</f>
        <v>1000</v>
      </c>
      <c r="D323" s="12">
        <f>'Grid 1MW'!D323*Control!$C$10</f>
        <v>1000</v>
      </c>
      <c r="E323" s="12">
        <f>'Grid 1MW'!E323*Control!$C$10</f>
        <v>1000</v>
      </c>
      <c r="F323" s="12">
        <f>'Grid 1MW'!F323*Control!$C$10</f>
        <v>1000</v>
      </c>
      <c r="G323" s="12">
        <f>'Grid 1MW'!G323*Control!$C$10</f>
        <v>1000</v>
      </c>
      <c r="H323" s="12">
        <f>'Grid 1MW'!H323*Control!$C$10</f>
        <v>1000</v>
      </c>
      <c r="I323" s="12">
        <f>'Grid 1MW'!I323*Control!$C$10</f>
        <v>1000</v>
      </c>
      <c r="J323" s="12">
        <f>'Grid 1MW'!J323*Control!$C$10</f>
        <v>1000</v>
      </c>
      <c r="K323" s="12">
        <f>'Grid 1MW'!K323*Control!$C$10</f>
        <v>1000</v>
      </c>
      <c r="L323" s="12">
        <f>'Grid 1MW'!L323*Control!$C$10</f>
        <v>1000</v>
      </c>
      <c r="M323" s="12">
        <f>'Grid 1MW'!M323*Control!$C$10</f>
        <v>1000</v>
      </c>
      <c r="N323" s="12">
        <f>'Grid 1MW'!N323*Control!$C$10</f>
        <v>1000</v>
      </c>
      <c r="O323" s="12">
        <f>'Grid 1MW'!O323*Control!$C$10</f>
        <v>1000</v>
      </c>
      <c r="P323" s="12">
        <f>'Grid 1MW'!P323*Control!$C$10</f>
        <v>1000</v>
      </c>
      <c r="Q323" s="12">
        <f>'Grid 1MW'!Q323*Control!$C$10</f>
        <v>1000</v>
      </c>
      <c r="R323" s="12">
        <f>'Grid 1MW'!R323*Control!$C$10</f>
        <v>1000</v>
      </c>
      <c r="S323" s="12">
        <f>'Grid 1MW'!S323*Control!$C$10</f>
        <v>1000</v>
      </c>
      <c r="T323" s="12">
        <f>'Grid 1MW'!T323*Control!$C$10</f>
        <v>1000</v>
      </c>
      <c r="U323" s="12">
        <f>'Grid 1MW'!U323*Control!$C$10</f>
        <v>1000</v>
      </c>
      <c r="V323" s="12">
        <f>'Grid 1MW'!V323*Control!$C$10</f>
        <v>1000</v>
      </c>
      <c r="W323" s="12">
        <f>'Grid 1MW'!W323*Control!$C$10</f>
        <v>1000</v>
      </c>
      <c r="X323" s="12">
        <f>'Grid 1MW'!X323*Control!$C$10</f>
        <v>1000</v>
      </c>
      <c r="Y323" s="12">
        <f>'Grid 1MW'!Y323*Control!$C$10</f>
        <v>1000</v>
      </c>
      <c r="Z323" s="12">
        <f>'Grid 1MW'!Z323*Control!$C$10</f>
        <v>1000</v>
      </c>
      <c r="AB323" s="7">
        <f t="shared" si="4"/>
        <v>24000</v>
      </c>
    </row>
    <row r="324" spans="2:28" x14ac:dyDescent="0.2">
      <c r="B324" s="6">
        <v>44518</v>
      </c>
      <c r="C324" s="12">
        <f>'Grid 1MW'!C324*Control!$C$10</f>
        <v>1000</v>
      </c>
      <c r="D324" s="12">
        <f>'Grid 1MW'!D324*Control!$C$10</f>
        <v>1000</v>
      </c>
      <c r="E324" s="12">
        <f>'Grid 1MW'!E324*Control!$C$10</f>
        <v>1000</v>
      </c>
      <c r="F324" s="12">
        <f>'Grid 1MW'!F324*Control!$C$10</f>
        <v>1000</v>
      </c>
      <c r="G324" s="12">
        <f>'Grid 1MW'!G324*Control!$C$10</f>
        <v>1000</v>
      </c>
      <c r="H324" s="12">
        <f>'Grid 1MW'!H324*Control!$C$10</f>
        <v>1000</v>
      </c>
      <c r="I324" s="12">
        <f>'Grid 1MW'!I324*Control!$C$10</f>
        <v>1000</v>
      </c>
      <c r="J324" s="12">
        <f>'Grid 1MW'!J324*Control!$C$10</f>
        <v>1000</v>
      </c>
      <c r="K324" s="12">
        <f>'Grid 1MW'!K324*Control!$C$10</f>
        <v>1000</v>
      </c>
      <c r="L324" s="12">
        <f>'Grid 1MW'!L324*Control!$C$10</f>
        <v>1000</v>
      </c>
      <c r="M324" s="12">
        <f>'Grid 1MW'!M324*Control!$C$10</f>
        <v>1000</v>
      </c>
      <c r="N324" s="12">
        <f>'Grid 1MW'!N324*Control!$C$10</f>
        <v>1000</v>
      </c>
      <c r="O324" s="12">
        <f>'Grid 1MW'!O324*Control!$C$10</f>
        <v>1000</v>
      </c>
      <c r="P324" s="12">
        <f>'Grid 1MW'!P324*Control!$C$10</f>
        <v>1000</v>
      </c>
      <c r="Q324" s="12">
        <f>'Grid 1MW'!Q324*Control!$C$10</f>
        <v>1000</v>
      </c>
      <c r="R324" s="12">
        <f>'Grid 1MW'!R324*Control!$C$10</f>
        <v>1000</v>
      </c>
      <c r="S324" s="12">
        <f>'Grid 1MW'!S324*Control!$C$10</f>
        <v>1000</v>
      </c>
      <c r="T324" s="12">
        <f>'Grid 1MW'!T324*Control!$C$10</f>
        <v>1000</v>
      </c>
      <c r="U324" s="12">
        <f>'Grid 1MW'!U324*Control!$C$10</f>
        <v>1000</v>
      </c>
      <c r="V324" s="12">
        <f>'Grid 1MW'!V324*Control!$C$10</f>
        <v>1000</v>
      </c>
      <c r="W324" s="12">
        <f>'Grid 1MW'!W324*Control!$C$10</f>
        <v>1000</v>
      </c>
      <c r="X324" s="12">
        <f>'Grid 1MW'!X324*Control!$C$10</f>
        <v>1000</v>
      </c>
      <c r="Y324" s="12">
        <f>'Grid 1MW'!Y324*Control!$C$10</f>
        <v>1000</v>
      </c>
      <c r="Z324" s="12">
        <f>'Grid 1MW'!Z324*Control!$C$10</f>
        <v>1000</v>
      </c>
      <c r="AB324" s="7">
        <f t="shared" ref="AB324:AB367" si="5">SUM(C324:Z324)</f>
        <v>24000</v>
      </c>
    </row>
    <row r="325" spans="2:28" x14ac:dyDescent="0.2">
      <c r="B325" s="6">
        <v>44519</v>
      </c>
      <c r="C325" s="12">
        <f>'Grid 1MW'!C325*Control!$C$10</f>
        <v>1000</v>
      </c>
      <c r="D325" s="12">
        <f>'Grid 1MW'!D325*Control!$C$10</f>
        <v>1000</v>
      </c>
      <c r="E325" s="12">
        <f>'Grid 1MW'!E325*Control!$C$10</f>
        <v>1000</v>
      </c>
      <c r="F325" s="12">
        <f>'Grid 1MW'!F325*Control!$C$10</f>
        <v>1000</v>
      </c>
      <c r="G325" s="12">
        <f>'Grid 1MW'!G325*Control!$C$10</f>
        <v>1000</v>
      </c>
      <c r="H325" s="12">
        <f>'Grid 1MW'!H325*Control!$C$10</f>
        <v>1000</v>
      </c>
      <c r="I325" s="12">
        <f>'Grid 1MW'!I325*Control!$C$10</f>
        <v>1000</v>
      </c>
      <c r="J325" s="12">
        <f>'Grid 1MW'!J325*Control!$C$10</f>
        <v>1000</v>
      </c>
      <c r="K325" s="12">
        <f>'Grid 1MW'!K325*Control!$C$10</f>
        <v>1000</v>
      </c>
      <c r="L325" s="12">
        <f>'Grid 1MW'!L325*Control!$C$10</f>
        <v>1000</v>
      </c>
      <c r="M325" s="12">
        <f>'Grid 1MW'!M325*Control!$C$10</f>
        <v>1000</v>
      </c>
      <c r="N325" s="12">
        <f>'Grid 1MW'!N325*Control!$C$10</f>
        <v>1000</v>
      </c>
      <c r="O325" s="12">
        <f>'Grid 1MW'!O325*Control!$C$10</f>
        <v>1000</v>
      </c>
      <c r="P325" s="12">
        <f>'Grid 1MW'!P325*Control!$C$10</f>
        <v>1000</v>
      </c>
      <c r="Q325" s="12">
        <f>'Grid 1MW'!Q325*Control!$C$10</f>
        <v>1000</v>
      </c>
      <c r="R325" s="12">
        <f>'Grid 1MW'!R325*Control!$C$10</f>
        <v>1000</v>
      </c>
      <c r="S325" s="12">
        <f>'Grid 1MW'!S325*Control!$C$10</f>
        <v>1000</v>
      </c>
      <c r="T325" s="12">
        <f>'Grid 1MW'!T325*Control!$C$10</f>
        <v>1000</v>
      </c>
      <c r="U325" s="12">
        <f>'Grid 1MW'!U325*Control!$C$10</f>
        <v>1000</v>
      </c>
      <c r="V325" s="12">
        <f>'Grid 1MW'!V325*Control!$C$10</f>
        <v>1000</v>
      </c>
      <c r="W325" s="12">
        <f>'Grid 1MW'!W325*Control!$C$10</f>
        <v>1000</v>
      </c>
      <c r="X325" s="12">
        <f>'Grid 1MW'!X325*Control!$C$10</f>
        <v>1000</v>
      </c>
      <c r="Y325" s="12">
        <f>'Grid 1MW'!Y325*Control!$C$10</f>
        <v>1000</v>
      </c>
      <c r="Z325" s="12">
        <f>'Grid 1MW'!Z325*Control!$C$10</f>
        <v>1000</v>
      </c>
      <c r="AB325" s="7">
        <f t="shared" si="5"/>
        <v>24000</v>
      </c>
    </row>
    <row r="326" spans="2:28" x14ac:dyDescent="0.2">
      <c r="B326" s="6">
        <v>44520</v>
      </c>
      <c r="C326" s="12">
        <f>'Grid 1MW'!C326*Control!$C$10</f>
        <v>1000</v>
      </c>
      <c r="D326" s="12">
        <f>'Grid 1MW'!D326*Control!$C$10</f>
        <v>1000</v>
      </c>
      <c r="E326" s="12">
        <f>'Grid 1MW'!E326*Control!$C$10</f>
        <v>1000</v>
      </c>
      <c r="F326" s="12">
        <f>'Grid 1MW'!F326*Control!$C$10</f>
        <v>1000</v>
      </c>
      <c r="G326" s="12">
        <f>'Grid 1MW'!G326*Control!$C$10</f>
        <v>1000</v>
      </c>
      <c r="H326" s="12">
        <f>'Grid 1MW'!H326*Control!$C$10</f>
        <v>1000</v>
      </c>
      <c r="I326" s="12">
        <f>'Grid 1MW'!I326*Control!$C$10</f>
        <v>1000</v>
      </c>
      <c r="J326" s="12">
        <f>'Grid 1MW'!J326*Control!$C$10</f>
        <v>1000</v>
      </c>
      <c r="K326" s="12">
        <f>'Grid 1MW'!K326*Control!$C$10</f>
        <v>1000</v>
      </c>
      <c r="L326" s="12">
        <f>'Grid 1MW'!L326*Control!$C$10</f>
        <v>1000</v>
      </c>
      <c r="M326" s="12">
        <f>'Grid 1MW'!M326*Control!$C$10</f>
        <v>1000</v>
      </c>
      <c r="N326" s="12">
        <f>'Grid 1MW'!N326*Control!$C$10</f>
        <v>1000</v>
      </c>
      <c r="O326" s="12">
        <f>'Grid 1MW'!O326*Control!$C$10</f>
        <v>1000</v>
      </c>
      <c r="P326" s="12">
        <f>'Grid 1MW'!P326*Control!$C$10</f>
        <v>1000</v>
      </c>
      <c r="Q326" s="12">
        <f>'Grid 1MW'!Q326*Control!$C$10</f>
        <v>1000</v>
      </c>
      <c r="R326" s="12">
        <f>'Grid 1MW'!R326*Control!$C$10</f>
        <v>1000</v>
      </c>
      <c r="S326" s="12">
        <f>'Grid 1MW'!S326*Control!$C$10</f>
        <v>1000</v>
      </c>
      <c r="T326" s="12">
        <f>'Grid 1MW'!T326*Control!$C$10</f>
        <v>1000</v>
      </c>
      <c r="U326" s="12">
        <f>'Grid 1MW'!U326*Control!$C$10</f>
        <v>1000</v>
      </c>
      <c r="V326" s="12">
        <f>'Grid 1MW'!V326*Control!$C$10</f>
        <v>1000</v>
      </c>
      <c r="W326" s="12">
        <f>'Grid 1MW'!W326*Control!$C$10</f>
        <v>1000</v>
      </c>
      <c r="X326" s="12">
        <f>'Grid 1MW'!X326*Control!$C$10</f>
        <v>1000</v>
      </c>
      <c r="Y326" s="12">
        <f>'Grid 1MW'!Y326*Control!$C$10</f>
        <v>1000</v>
      </c>
      <c r="Z326" s="12">
        <f>'Grid 1MW'!Z326*Control!$C$10</f>
        <v>1000</v>
      </c>
      <c r="AB326" s="7">
        <f t="shared" si="5"/>
        <v>24000</v>
      </c>
    </row>
    <row r="327" spans="2:28" x14ac:dyDescent="0.2">
      <c r="B327" s="6">
        <v>44521</v>
      </c>
      <c r="C327" s="12">
        <f>'Grid 1MW'!C327*Control!$C$10</f>
        <v>1000</v>
      </c>
      <c r="D327" s="12">
        <f>'Grid 1MW'!D327*Control!$C$10</f>
        <v>1000</v>
      </c>
      <c r="E327" s="12">
        <f>'Grid 1MW'!E327*Control!$C$10</f>
        <v>1000</v>
      </c>
      <c r="F327" s="12">
        <f>'Grid 1MW'!F327*Control!$C$10</f>
        <v>1000</v>
      </c>
      <c r="G327" s="12">
        <f>'Grid 1MW'!G327*Control!$C$10</f>
        <v>1000</v>
      </c>
      <c r="H327" s="12">
        <f>'Grid 1MW'!H327*Control!$C$10</f>
        <v>1000</v>
      </c>
      <c r="I327" s="12">
        <f>'Grid 1MW'!I327*Control!$C$10</f>
        <v>1000</v>
      </c>
      <c r="J327" s="12">
        <f>'Grid 1MW'!J327*Control!$C$10</f>
        <v>1000</v>
      </c>
      <c r="K327" s="12">
        <f>'Grid 1MW'!K327*Control!$C$10</f>
        <v>1000</v>
      </c>
      <c r="L327" s="12">
        <f>'Grid 1MW'!L327*Control!$C$10</f>
        <v>1000</v>
      </c>
      <c r="M327" s="12">
        <f>'Grid 1MW'!M327*Control!$C$10</f>
        <v>1000</v>
      </c>
      <c r="N327" s="12">
        <f>'Grid 1MW'!N327*Control!$C$10</f>
        <v>1000</v>
      </c>
      <c r="O327" s="12">
        <f>'Grid 1MW'!O327*Control!$C$10</f>
        <v>1000</v>
      </c>
      <c r="P327" s="12">
        <f>'Grid 1MW'!P327*Control!$C$10</f>
        <v>1000</v>
      </c>
      <c r="Q327" s="12">
        <f>'Grid 1MW'!Q327*Control!$C$10</f>
        <v>1000</v>
      </c>
      <c r="R327" s="12">
        <f>'Grid 1MW'!R327*Control!$C$10</f>
        <v>1000</v>
      </c>
      <c r="S327" s="12">
        <f>'Grid 1MW'!S327*Control!$C$10</f>
        <v>1000</v>
      </c>
      <c r="T327" s="12">
        <f>'Grid 1MW'!T327*Control!$C$10</f>
        <v>1000</v>
      </c>
      <c r="U327" s="12">
        <f>'Grid 1MW'!U327*Control!$C$10</f>
        <v>1000</v>
      </c>
      <c r="V327" s="12">
        <f>'Grid 1MW'!V327*Control!$C$10</f>
        <v>1000</v>
      </c>
      <c r="W327" s="12">
        <f>'Grid 1MW'!W327*Control!$C$10</f>
        <v>1000</v>
      </c>
      <c r="X327" s="12">
        <f>'Grid 1MW'!X327*Control!$C$10</f>
        <v>1000</v>
      </c>
      <c r="Y327" s="12">
        <f>'Grid 1MW'!Y327*Control!$C$10</f>
        <v>1000</v>
      </c>
      <c r="Z327" s="12">
        <f>'Grid 1MW'!Z327*Control!$C$10</f>
        <v>1000</v>
      </c>
      <c r="AB327" s="7">
        <f t="shared" si="5"/>
        <v>24000</v>
      </c>
    </row>
    <row r="328" spans="2:28" x14ac:dyDescent="0.2">
      <c r="B328" s="6">
        <v>44522</v>
      </c>
      <c r="C328" s="12">
        <f>'Grid 1MW'!C328*Control!$C$10</f>
        <v>1000</v>
      </c>
      <c r="D328" s="12">
        <f>'Grid 1MW'!D328*Control!$C$10</f>
        <v>1000</v>
      </c>
      <c r="E328" s="12">
        <f>'Grid 1MW'!E328*Control!$C$10</f>
        <v>1000</v>
      </c>
      <c r="F328" s="12">
        <f>'Grid 1MW'!F328*Control!$C$10</f>
        <v>1000</v>
      </c>
      <c r="G328" s="12">
        <f>'Grid 1MW'!G328*Control!$C$10</f>
        <v>1000</v>
      </c>
      <c r="H328" s="12">
        <f>'Grid 1MW'!H328*Control!$C$10</f>
        <v>1000</v>
      </c>
      <c r="I328" s="12">
        <f>'Grid 1MW'!I328*Control!$C$10</f>
        <v>1000</v>
      </c>
      <c r="J328" s="12">
        <f>'Grid 1MW'!J328*Control!$C$10</f>
        <v>1000</v>
      </c>
      <c r="K328" s="12">
        <f>'Grid 1MW'!K328*Control!$C$10</f>
        <v>1000</v>
      </c>
      <c r="L328" s="12">
        <f>'Grid 1MW'!L328*Control!$C$10</f>
        <v>1000</v>
      </c>
      <c r="M328" s="12">
        <f>'Grid 1MW'!M328*Control!$C$10</f>
        <v>1000</v>
      </c>
      <c r="N328" s="12">
        <f>'Grid 1MW'!N328*Control!$C$10</f>
        <v>1000</v>
      </c>
      <c r="O328" s="12">
        <f>'Grid 1MW'!O328*Control!$C$10</f>
        <v>1000</v>
      </c>
      <c r="P328" s="12">
        <f>'Grid 1MW'!P328*Control!$C$10</f>
        <v>1000</v>
      </c>
      <c r="Q328" s="12">
        <f>'Grid 1MW'!Q328*Control!$C$10</f>
        <v>1000</v>
      </c>
      <c r="R328" s="12">
        <f>'Grid 1MW'!R328*Control!$C$10</f>
        <v>1000</v>
      </c>
      <c r="S328" s="12">
        <f>'Grid 1MW'!S328*Control!$C$10</f>
        <v>1000</v>
      </c>
      <c r="T328" s="12">
        <f>'Grid 1MW'!T328*Control!$C$10</f>
        <v>1000</v>
      </c>
      <c r="U328" s="12">
        <f>'Grid 1MW'!U328*Control!$C$10</f>
        <v>1000</v>
      </c>
      <c r="V328" s="12">
        <f>'Grid 1MW'!V328*Control!$C$10</f>
        <v>1000</v>
      </c>
      <c r="W328" s="12">
        <f>'Grid 1MW'!W328*Control!$C$10</f>
        <v>1000</v>
      </c>
      <c r="X328" s="12">
        <f>'Grid 1MW'!X328*Control!$C$10</f>
        <v>1000</v>
      </c>
      <c r="Y328" s="12">
        <f>'Grid 1MW'!Y328*Control!$C$10</f>
        <v>1000</v>
      </c>
      <c r="Z328" s="12">
        <f>'Grid 1MW'!Z328*Control!$C$10</f>
        <v>1000</v>
      </c>
      <c r="AB328" s="7">
        <f t="shared" si="5"/>
        <v>24000</v>
      </c>
    </row>
    <row r="329" spans="2:28" x14ac:dyDescent="0.2">
      <c r="B329" s="6">
        <v>44523</v>
      </c>
      <c r="C329" s="12">
        <f>'Grid 1MW'!C329*Control!$C$10</f>
        <v>1000</v>
      </c>
      <c r="D329" s="12">
        <f>'Grid 1MW'!D329*Control!$C$10</f>
        <v>1000</v>
      </c>
      <c r="E329" s="12">
        <f>'Grid 1MW'!E329*Control!$C$10</f>
        <v>1000</v>
      </c>
      <c r="F329" s="12">
        <f>'Grid 1MW'!F329*Control!$C$10</f>
        <v>1000</v>
      </c>
      <c r="G329" s="12">
        <f>'Grid 1MW'!G329*Control!$C$10</f>
        <v>1000</v>
      </c>
      <c r="H329" s="12">
        <f>'Grid 1MW'!H329*Control!$C$10</f>
        <v>1000</v>
      </c>
      <c r="I329" s="12">
        <f>'Grid 1MW'!I329*Control!$C$10</f>
        <v>1000</v>
      </c>
      <c r="J329" s="12">
        <f>'Grid 1MW'!J329*Control!$C$10</f>
        <v>1000</v>
      </c>
      <c r="K329" s="12">
        <f>'Grid 1MW'!K329*Control!$C$10</f>
        <v>1000</v>
      </c>
      <c r="L329" s="12">
        <f>'Grid 1MW'!L329*Control!$C$10</f>
        <v>1000</v>
      </c>
      <c r="M329" s="12">
        <f>'Grid 1MW'!M329*Control!$C$10</f>
        <v>1000</v>
      </c>
      <c r="N329" s="12">
        <f>'Grid 1MW'!N329*Control!$C$10</f>
        <v>1000</v>
      </c>
      <c r="O329" s="12">
        <f>'Grid 1MW'!O329*Control!$C$10</f>
        <v>1000</v>
      </c>
      <c r="P329" s="12">
        <f>'Grid 1MW'!P329*Control!$C$10</f>
        <v>1000</v>
      </c>
      <c r="Q329" s="12">
        <f>'Grid 1MW'!Q329*Control!$C$10</f>
        <v>1000</v>
      </c>
      <c r="R329" s="12">
        <f>'Grid 1MW'!R329*Control!$C$10</f>
        <v>1000</v>
      </c>
      <c r="S329" s="12">
        <f>'Grid 1MW'!S329*Control!$C$10</f>
        <v>1000</v>
      </c>
      <c r="T329" s="12">
        <f>'Grid 1MW'!T329*Control!$C$10</f>
        <v>1000</v>
      </c>
      <c r="U329" s="12">
        <f>'Grid 1MW'!U329*Control!$C$10</f>
        <v>1000</v>
      </c>
      <c r="V329" s="12">
        <f>'Grid 1MW'!V329*Control!$C$10</f>
        <v>1000</v>
      </c>
      <c r="W329" s="12">
        <f>'Grid 1MW'!W329*Control!$C$10</f>
        <v>1000</v>
      </c>
      <c r="X329" s="12">
        <f>'Grid 1MW'!X329*Control!$C$10</f>
        <v>1000</v>
      </c>
      <c r="Y329" s="12">
        <f>'Grid 1MW'!Y329*Control!$C$10</f>
        <v>1000</v>
      </c>
      <c r="Z329" s="12">
        <f>'Grid 1MW'!Z329*Control!$C$10</f>
        <v>1000</v>
      </c>
      <c r="AB329" s="7">
        <f t="shared" si="5"/>
        <v>24000</v>
      </c>
    </row>
    <row r="330" spans="2:28" x14ac:dyDescent="0.2">
      <c r="B330" s="6">
        <v>44524</v>
      </c>
      <c r="C330" s="12">
        <f>'Grid 1MW'!C330*Control!$C$10</f>
        <v>1000</v>
      </c>
      <c r="D330" s="12">
        <f>'Grid 1MW'!D330*Control!$C$10</f>
        <v>1000</v>
      </c>
      <c r="E330" s="12">
        <f>'Grid 1MW'!E330*Control!$C$10</f>
        <v>1000</v>
      </c>
      <c r="F330" s="12">
        <f>'Grid 1MW'!F330*Control!$C$10</f>
        <v>1000</v>
      </c>
      <c r="G330" s="12">
        <f>'Grid 1MW'!G330*Control!$C$10</f>
        <v>1000</v>
      </c>
      <c r="H330" s="12">
        <f>'Grid 1MW'!H330*Control!$C$10</f>
        <v>1000</v>
      </c>
      <c r="I330" s="12">
        <f>'Grid 1MW'!I330*Control!$C$10</f>
        <v>1000</v>
      </c>
      <c r="J330" s="12">
        <f>'Grid 1MW'!J330*Control!$C$10</f>
        <v>1000</v>
      </c>
      <c r="K330" s="12">
        <f>'Grid 1MW'!K330*Control!$C$10</f>
        <v>1000</v>
      </c>
      <c r="L330" s="12">
        <f>'Grid 1MW'!L330*Control!$C$10</f>
        <v>1000</v>
      </c>
      <c r="M330" s="12">
        <f>'Grid 1MW'!M330*Control!$C$10</f>
        <v>1000</v>
      </c>
      <c r="N330" s="12">
        <f>'Grid 1MW'!N330*Control!$C$10</f>
        <v>1000</v>
      </c>
      <c r="O330" s="12">
        <f>'Grid 1MW'!O330*Control!$C$10</f>
        <v>1000</v>
      </c>
      <c r="P330" s="12">
        <f>'Grid 1MW'!P330*Control!$C$10</f>
        <v>1000</v>
      </c>
      <c r="Q330" s="12">
        <f>'Grid 1MW'!Q330*Control!$C$10</f>
        <v>1000</v>
      </c>
      <c r="R330" s="12">
        <f>'Grid 1MW'!R330*Control!$C$10</f>
        <v>1000</v>
      </c>
      <c r="S330" s="12">
        <f>'Grid 1MW'!S330*Control!$C$10</f>
        <v>1000</v>
      </c>
      <c r="T330" s="12">
        <f>'Grid 1MW'!T330*Control!$C$10</f>
        <v>1000</v>
      </c>
      <c r="U330" s="12">
        <f>'Grid 1MW'!U330*Control!$C$10</f>
        <v>1000</v>
      </c>
      <c r="V330" s="12">
        <f>'Grid 1MW'!V330*Control!$C$10</f>
        <v>1000</v>
      </c>
      <c r="W330" s="12">
        <f>'Grid 1MW'!W330*Control!$C$10</f>
        <v>1000</v>
      </c>
      <c r="X330" s="12">
        <f>'Grid 1MW'!X330*Control!$C$10</f>
        <v>1000</v>
      </c>
      <c r="Y330" s="12">
        <f>'Grid 1MW'!Y330*Control!$C$10</f>
        <v>1000</v>
      </c>
      <c r="Z330" s="12">
        <f>'Grid 1MW'!Z330*Control!$C$10</f>
        <v>1000</v>
      </c>
      <c r="AB330" s="7">
        <f t="shared" si="5"/>
        <v>24000</v>
      </c>
    </row>
    <row r="331" spans="2:28" x14ac:dyDescent="0.2">
      <c r="B331" s="6">
        <v>44525</v>
      </c>
      <c r="C331" s="12">
        <f>'Grid 1MW'!C331*Control!$C$10</f>
        <v>1000</v>
      </c>
      <c r="D331" s="12">
        <f>'Grid 1MW'!D331*Control!$C$10</f>
        <v>1000</v>
      </c>
      <c r="E331" s="12">
        <f>'Grid 1MW'!E331*Control!$C$10</f>
        <v>1000</v>
      </c>
      <c r="F331" s="12">
        <f>'Grid 1MW'!F331*Control!$C$10</f>
        <v>1000</v>
      </c>
      <c r="G331" s="12">
        <f>'Grid 1MW'!G331*Control!$C$10</f>
        <v>1000</v>
      </c>
      <c r="H331" s="12">
        <f>'Grid 1MW'!H331*Control!$C$10</f>
        <v>1000</v>
      </c>
      <c r="I331" s="12">
        <f>'Grid 1MW'!I331*Control!$C$10</f>
        <v>1000</v>
      </c>
      <c r="J331" s="12">
        <f>'Grid 1MW'!J331*Control!$C$10</f>
        <v>1000</v>
      </c>
      <c r="K331" s="12">
        <f>'Grid 1MW'!K331*Control!$C$10</f>
        <v>1000</v>
      </c>
      <c r="L331" s="12">
        <f>'Grid 1MW'!L331*Control!$C$10</f>
        <v>1000</v>
      </c>
      <c r="M331" s="12">
        <f>'Grid 1MW'!M331*Control!$C$10</f>
        <v>1000</v>
      </c>
      <c r="N331" s="12">
        <f>'Grid 1MW'!N331*Control!$C$10</f>
        <v>1000</v>
      </c>
      <c r="O331" s="12">
        <f>'Grid 1MW'!O331*Control!$C$10</f>
        <v>1000</v>
      </c>
      <c r="P331" s="12">
        <f>'Grid 1MW'!P331*Control!$C$10</f>
        <v>1000</v>
      </c>
      <c r="Q331" s="12">
        <f>'Grid 1MW'!Q331*Control!$C$10</f>
        <v>1000</v>
      </c>
      <c r="R331" s="12">
        <f>'Grid 1MW'!R331*Control!$C$10</f>
        <v>1000</v>
      </c>
      <c r="S331" s="12">
        <f>'Grid 1MW'!S331*Control!$C$10</f>
        <v>1000</v>
      </c>
      <c r="T331" s="12">
        <f>'Grid 1MW'!T331*Control!$C$10</f>
        <v>1000</v>
      </c>
      <c r="U331" s="12">
        <f>'Grid 1MW'!U331*Control!$C$10</f>
        <v>1000</v>
      </c>
      <c r="V331" s="12">
        <f>'Grid 1MW'!V331*Control!$C$10</f>
        <v>1000</v>
      </c>
      <c r="W331" s="12">
        <f>'Grid 1MW'!W331*Control!$C$10</f>
        <v>1000</v>
      </c>
      <c r="X331" s="12">
        <f>'Grid 1MW'!X331*Control!$C$10</f>
        <v>1000</v>
      </c>
      <c r="Y331" s="12">
        <f>'Grid 1MW'!Y331*Control!$C$10</f>
        <v>1000</v>
      </c>
      <c r="Z331" s="12">
        <f>'Grid 1MW'!Z331*Control!$C$10</f>
        <v>1000</v>
      </c>
      <c r="AB331" s="7">
        <f t="shared" si="5"/>
        <v>24000</v>
      </c>
    </row>
    <row r="332" spans="2:28" x14ac:dyDescent="0.2">
      <c r="B332" s="6">
        <v>44526</v>
      </c>
      <c r="C332" s="12">
        <f>'Grid 1MW'!C332*Control!$C$10</f>
        <v>1000</v>
      </c>
      <c r="D332" s="12">
        <f>'Grid 1MW'!D332*Control!$C$10</f>
        <v>1000</v>
      </c>
      <c r="E332" s="12">
        <f>'Grid 1MW'!E332*Control!$C$10</f>
        <v>1000</v>
      </c>
      <c r="F332" s="12">
        <f>'Grid 1MW'!F332*Control!$C$10</f>
        <v>1000</v>
      </c>
      <c r="G332" s="12">
        <f>'Grid 1MW'!G332*Control!$C$10</f>
        <v>1000</v>
      </c>
      <c r="H332" s="12">
        <f>'Grid 1MW'!H332*Control!$C$10</f>
        <v>1000</v>
      </c>
      <c r="I332" s="12">
        <f>'Grid 1MW'!I332*Control!$C$10</f>
        <v>1000</v>
      </c>
      <c r="J332" s="12">
        <f>'Grid 1MW'!J332*Control!$C$10</f>
        <v>1000</v>
      </c>
      <c r="K332" s="12">
        <f>'Grid 1MW'!K332*Control!$C$10</f>
        <v>1000</v>
      </c>
      <c r="L332" s="12">
        <f>'Grid 1MW'!L332*Control!$C$10</f>
        <v>1000</v>
      </c>
      <c r="M332" s="12">
        <f>'Grid 1MW'!M332*Control!$C$10</f>
        <v>1000</v>
      </c>
      <c r="N332" s="12">
        <f>'Grid 1MW'!N332*Control!$C$10</f>
        <v>1000</v>
      </c>
      <c r="O332" s="12">
        <f>'Grid 1MW'!O332*Control!$C$10</f>
        <v>1000</v>
      </c>
      <c r="P332" s="12">
        <f>'Grid 1MW'!P332*Control!$C$10</f>
        <v>1000</v>
      </c>
      <c r="Q332" s="12">
        <f>'Grid 1MW'!Q332*Control!$C$10</f>
        <v>1000</v>
      </c>
      <c r="R332" s="12">
        <f>'Grid 1MW'!R332*Control!$C$10</f>
        <v>1000</v>
      </c>
      <c r="S332" s="12">
        <f>'Grid 1MW'!S332*Control!$C$10</f>
        <v>1000</v>
      </c>
      <c r="T332" s="12">
        <f>'Grid 1MW'!T332*Control!$C$10</f>
        <v>1000</v>
      </c>
      <c r="U332" s="12">
        <f>'Grid 1MW'!U332*Control!$C$10</f>
        <v>1000</v>
      </c>
      <c r="V332" s="12">
        <f>'Grid 1MW'!V332*Control!$C$10</f>
        <v>1000</v>
      </c>
      <c r="W332" s="12">
        <f>'Grid 1MW'!W332*Control!$C$10</f>
        <v>1000</v>
      </c>
      <c r="X332" s="12">
        <f>'Grid 1MW'!X332*Control!$C$10</f>
        <v>1000</v>
      </c>
      <c r="Y332" s="12">
        <f>'Grid 1MW'!Y332*Control!$C$10</f>
        <v>1000</v>
      </c>
      <c r="Z332" s="12">
        <f>'Grid 1MW'!Z332*Control!$C$10</f>
        <v>1000</v>
      </c>
      <c r="AB332" s="7">
        <f t="shared" si="5"/>
        <v>24000</v>
      </c>
    </row>
    <row r="333" spans="2:28" x14ac:dyDescent="0.2">
      <c r="B333" s="6">
        <v>44527</v>
      </c>
      <c r="C333" s="12">
        <f>'Grid 1MW'!C333*Control!$C$10</f>
        <v>1000</v>
      </c>
      <c r="D333" s="12">
        <f>'Grid 1MW'!D333*Control!$C$10</f>
        <v>1000</v>
      </c>
      <c r="E333" s="12">
        <f>'Grid 1MW'!E333*Control!$C$10</f>
        <v>1000</v>
      </c>
      <c r="F333" s="12">
        <f>'Grid 1MW'!F333*Control!$C$10</f>
        <v>1000</v>
      </c>
      <c r="G333" s="12">
        <f>'Grid 1MW'!G333*Control!$C$10</f>
        <v>1000</v>
      </c>
      <c r="H333" s="12">
        <f>'Grid 1MW'!H333*Control!$C$10</f>
        <v>1000</v>
      </c>
      <c r="I333" s="12">
        <f>'Grid 1MW'!I333*Control!$C$10</f>
        <v>1000</v>
      </c>
      <c r="J333" s="12">
        <f>'Grid 1MW'!J333*Control!$C$10</f>
        <v>1000</v>
      </c>
      <c r="K333" s="12">
        <f>'Grid 1MW'!K333*Control!$C$10</f>
        <v>1000</v>
      </c>
      <c r="L333" s="12">
        <f>'Grid 1MW'!L333*Control!$C$10</f>
        <v>1000</v>
      </c>
      <c r="M333" s="12">
        <f>'Grid 1MW'!M333*Control!$C$10</f>
        <v>1000</v>
      </c>
      <c r="N333" s="12">
        <f>'Grid 1MW'!N333*Control!$C$10</f>
        <v>1000</v>
      </c>
      <c r="O333" s="12">
        <f>'Grid 1MW'!O333*Control!$C$10</f>
        <v>1000</v>
      </c>
      <c r="P333" s="12">
        <f>'Grid 1MW'!P333*Control!$C$10</f>
        <v>1000</v>
      </c>
      <c r="Q333" s="12">
        <f>'Grid 1MW'!Q333*Control!$C$10</f>
        <v>1000</v>
      </c>
      <c r="R333" s="12">
        <f>'Grid 1MW'!R333*Control!$C$10</f>
        <v>1000</v>
      </c>
      <c r="S333" s="12">
        <f>'Grid 1MW'!S333*Control!$C$10</f>
        <v>1000</v>
      </c>
      <c r="T333" s="12">
        <f>'Grid 1MW'!T333*Control!$C$10</f>
        <v>1000</v>
      </c>
      <c r="U333" s="12">
        <f>'Grid 1MW'!U333*Control!$C$10</f>
        <v>1000</v>
      </c>
      <c r="V333" s="12">
        <f>'Grid 1MW'!V333*Control!$C$10</f>
        <v>1000</v>
      </c>
      <c r="W333" s="12">
        <f>'Grid 1MW'!W333*Control!$C$10</f>
        <v>1000</v>
      </c>
      <c r="X333" s="12">
        <f>'Grid 1MW'!X333*Control!$C$10</f>
        <v>1000</v>
      </c>
      <c r="Y333" s="12">
        <f>'Grid 1MW'!Y333*Control!$C$10</f>
        <v>1000</v>
      </c>
      <c r="Z333" s="12">
        <f>'Grid 1MW'!Z333*Control!$C$10</f>
        <v>1000</v>
      </c>
      <c r="AB333" s="7">
        <f t="shared" si="5"/>
        <v>24000</v>
      </c>
    </row>
    <row r="334" spans="2:28" x14ac:dyDescent="0.2">
      <c r="B334" s="6">
        <v>44528</v>
      </c>
      <c r="C334" s="12">
        <f>'Grid 1MW'!C334*Control!$C$10</f>
        <v>1000</v>
      </c>
      <c r="D334" s="12">
        <f>'Grid 1MW'!D334*Control!$C$10</f>
        <v>1000</v>
      </c>
      <c r="E334" s="12">
        <f>'Grid 1MW'!E334*Control!$C$10</f>
        <v>1000</v>
      </c>
      <c r="F334" s="12">
        <f>'Grid 1MW'!F334*Control!$C$10</f>
        <v>1000</v>
      </c>
      <c r="G334" s="12">
        <f>'Grid 1MW'!G334*Control!$C$10</f>
        <v>1000</v>
      </c>
      <c r="H334" s="12">
        <f>'Grid 1MW'!H334*Control!$C$10</f>
        <v>1000</v>
      </c>
      <c r="I334" s="12">
        <f>'Grid 1MW'!I334*Control!$C$10</f>
        <v>1000</v>
      </c>
      <c r="J334" s="12">
        <f>'Grid 1MW'!J334*Control!$C$10</f>
        <v>1000</v>
      </c>
      <c r="K334" s="12">
        <f>'Grid 1MW'!K334*Control!$C$10</f>
        <v>1000</v>
      </c>
      <c r="L334" s="12">
        <f>'Grid 1MW'!L334*Control!$C$10</f>
        <v>1000</v>
      </c>
      <c r="M334" s="12">
        <f>'Grid 1MW'!M334*Control!$C$10</f>
        <v>1000</v>
      </c>
      <c r="N334" s="12">
        <f>'Grid 1MW'!N334*Control!$C$10</f>
        <v>1000</v>
      </c>
      <c r="O334" s="12">
        <f>'Grid 1MW'!O334*Control!$C$10</f>
        <v>1000</v>
      </c>
      <c r="P334" s="12">
        <f>'Grid 1MW'!P334*Control!$C$10</f>
        <v>1000</v>
      </c>
      <c r="Q334" s="12">
        <f>'Grid 1MW'!Q334*Control!$C$10</f>
        <v>1000</v>
      </c>
      <c r="R334" s="12">
        <f>'Grid 1MW'!R334*Control!$C$10</f>
        <v>1000</v>
      </c>
      <c r="S334" s="12">
        <f>'Grid 1MW'!S334*Control!$C$10</f>
        <v>1000</v>
      </c>
      <c r="T334" s="12">
        <f>'Grid 1MW'!T334*Control!$C$10</f>
        <v>1000</v>
      </c>
      <c r="U334" s="12">
        <f>'Grid 1MW'!U334*Control!$C$10</f>
        <v>1000</v>
      </c>
      <c r="V334" s="12">
        <f>'Grid 1MW'!V334*Control!$C$10</f>
        <v>1000</v>
      </c>
      <c r="W334" s="12">
        <f>'Grid 1MW'!W334*Control!$C$10</f>
        <v>1000</v>
      </c>
      <c r="X334" s="12">
        <f>'Grid 1MW'!X334*Control!$C$10</f>
        <v>1000</v>
      </c>
      <c r="Y334" s="12">
        <f>'Grid 1MW'!Y334*Control!$C$10</f>
        <v>1000</v>
      </c>
      <c r="Z334" s="12">
        <f>'Grid 1MW'!Z334*Control!$C$10</f>
        <v>1000</v>
      </c>
      <c r="AB334" s="7">
        <f t="shared" si="5"/>
        <v>24000</v>
      </c>
    </row>
    <row r="335" spans="2:28" x14ac:dyDescent="0.2">
      <c r="B335" s="6">
        <v>44529</v>
      </c>
      <c r="C335" s="12">
        <f>'Grid 1MW'!C335*Control!$C$10</f>
        <v>1000</v>
      </c>
      <c r="D335" s="12">
        <f>'Grid 1MW'!D335*Control!$C$10</f>
        <v>1000</v>
      </c>
      <c r="E335" s="12">
        <f>'Grid 1MW'!E335*Control!$C$10</f>
        <v>1000</v>
      </c>
      <c r="F335" s="12">
        <f>'Grid 1MW'!F335*Control!$C$10</f>
        <v>1000</v>
      </c>
      <c r="G335" s="12">
        <f>'Grid 1MW'!G335*Control!$C$10</f>
        <v>1000</v>
      </c>
      <c r="H335" s="12">
        <f>'Grid 1MW'!H335*Control!$C$10</f>
        <v>1000</v>
      </c>
      <c r="I335" s="12">
        <f>'Grid 1MW'!I335*Control!$C$10</f>
        <v>1000</v>
      </c>
      <c r="J335" s="12">
        <f>'Grid 1MW'!J335*Control!$C$10</f>
        <v>1000</v>
      </c>
      <c r="K335" s="12">
        <f>'Grid 1MW'!K335*Control!$C$10</f>
        <v>1000</v>
      </c>
      <c r="L335" s="12">
        <f>'Grid 1MW'!L335*Control!$C$10</f>
        <v>1000</v>
      </c>
      <c r="M335" s="12">
        <f>'Grid 1MW'!M335*Control!$C$10</f>
        <v>1000</v>
      </c>
      <c r="N335" s="12">
        <f>'Grid 1MW'!N335*Control!$C$10</f>
        <v>1000</v>
      </c>
      <c r="O335" s="12">
        <f>'Grid 1MW'!O335*Control!$C$10</f>
        <v>1000</v>
      </c>
      <c r="P335" s="12">
        <f>'Grid 1MW'!P335*Control!$C$10</f>
        <v>1000</v>
      </c>
      <c r="Q335" s="12">
        <f>'Grid 1MW'!Q335*Control!$C$10</f>
        <v>1000</v>
      </c>
      <c r="R335" s="12">
        <f>'Grid 1MW'!R335*Control!$C$10</f>
        <v>1000</v>
      </c>
      <c r="S335" s="12">
        <f>'Grid 1MW'!S335*Control!$C$10</f>
        <v>1000</v>
      </c>
      <c r="T335" s="12">
        <f>'Grid 1MW'!T335*Control!$C$10</f>
        <v>1000</v>
      </c>
      <c r="U335" s="12">
        <f>'Grid 1MW'!U335*Control!$C$10</f>
        <v>1000</v>
      </c>
      <c r="V335" s="12">
        <f>'Grid 1MW'!V335*Control!$C$10</f>
        <v>1000</v>
      </c>
      <c r="W335" s="12">
        <f>'Grid 1MW'!W335*Control!$C$10</f>
        <v>1000</v>
      </c>
      <c r="X335" s="12">
        <f>'Grid 1MW'!X335*Control!$C$10</f>
        <v>1000</v>
      </c>
      <c r="Y335" s="12">
        <f>'Grid 1MW'!Y335*Control!$C$10</f>
        <v>1000</v>
      </c>
      <c r="Z335" s="12">
        <f>'Grid 1MW'!Z335*Control!$C$10</f>
        <v>1000</v>
      </c>
      <c r="AB335" s="7">
        <f t="shared" si="5"/>
        <v>24000</v>
      </c>
    </row>
    <row r="336" spans="2:28" x14ac:dyDescent="0.2">
      <c r="B336" s="6">
        <v>44530</v>
      </c>
      <c r="C336" s="12">
        <f>'Grid 1MW'!C336*Control!$C$10</f>
        <v>1000</v>
      </c>
      <c r="D336" s="12">
        <f>'Grid 1MW'!D336*Control!$C$10</f>
        <v>1000</v>
      </c>
      <c r="E336" s="12">
        <f>'Grid 1MW'!E336*Control!$C$10</f>
        <v>1000</v>
      </c>
      <c r="F336" s="12">
        <f>'Grid 1MW'!F336*Control!$C$10</f>
        <v>1000</v>
      </c>
      <c r="G336" s="12">
        <f>'Grid 1MW'!G336*Control!$C$10</f>
        <v>1000</v>
      </c>
      <c r="H336" s="12">
        <f>'Grid 1MW'!H336*Control!$C$10</f>
        <v>1000</v>
      </c>
      <c r="I336" s="12">
        <f>'Grid 1MW'!I336*Control!$C$10</f>
        <v>1000</v>
      </c>
      <c r="J336" s="12">
        <f>'Grid 1MW'!J336*Control!$C$10</f>
        <v>1000</v>
      </c>
      <c r="K336" s="12">
        <f>'Grid 1MW'!K336*Control!$C$10</f>
        <v>1000</v>
      </c>
      <c r="L336" s="12">
        <f>'Grid 1MW'!L336*Control!$C$10</f>
        <v>1000</v>
      </c>
      <c r="M336" s="12">
        <f>'Grid 1MW'!M336*Control!$C$10</f>
        <v>1000</v>
      </c>
      <c r="N336" s="12">
        <f>'Grid 1MW'!N336*Control!$C$10</f>
        <v>1000</v>
      </c>
      <c r="O336" s="12">
        <f>'Grid 1MW'!O336*Control!$C$10</f>
        <v>1000</v>
      </c>
      <c r="P336" s="12">
        <f>'Grid 1MW'!P336*Control!$C$10</f>
        <v>1000</v>
      </c>
      <c r="Q336" s="12">
        <f>'Grid 1MW'!Q336*Control!$C$10</f>
        <v>1000</v>
      </c>
      <c r="R336" s="12">
        <f>'Grid 1MW'!R336*Control!$C$10</f>
        <v>1000</v>
      </c>
      <c r="S336" s="12">
        <f>'Grid 1MW'!S336*Control!$C$10</f>
        <v>1000</v>
      </c>
      <c r="T336" s="12">
        <f>'Grid 1MW'!T336*Control!$C$10</f>
        <v>1000</v>
      </c>
      <c r="U336" s="12">
        <f>'Grid 1MW'!U336*Control!$C$10</f>
        <v>1000</v>
      </c>
      <c r="V336" s="12">
        <f>'Grid 1MW'!V336*Control!$C$10</f>
        <v>1000</v>
      </c>
      <c r="W336" s="12">
        <f>'Grid 1MW'!W336*Control!$C$10</f>
        <v>1000</v>
      </c>
      <c r="X336" s="12">
        <f>'Grid 1MW'!X336*Control!$C$10</f>
        <v>1000</v>
      </c>
      <c r="Y336" s="12">
        <f>'Grid 1MW'!Y336*Control!$C$10</f>
        <v>1000</v>
      </c>
      <c r="Z336" s="12">
        <f>'Grid 1MW'!Z336*Control!$C$10</f>
        <v>1000</v>
      </c>
      <c r="AB336" s="7">
        <f t="shared" si="5"/>
        <v>24000</v>
      </c>
    </row>
    <row r="337" spans="2:28" x14ac:dyDescent="0.2">
      <c r="B337" s="6">
        <v>44531</v>
      </c>
      <c r="C337" s="12">
        <f>'Grid 1MW'!C337*Control!$C$10</f>
        <v>1000</v>
      </c>
      <c r="D337" s="12">
        <f>'Grid 1MW'!D337*Control!$C$10</f>
        <v>1000</v>
      </c>
      <c r="E337" s="12">
        <f>'Grid 1MW'!E337*Control!$C$10</f>
        <v>1000</v>
      </c>
      <c r="F337" s="12">
        <f>'Grid 1MW'!F337*Control!$C$10</f>
        <v>1000</v>
      </c>
      <c r="G337" s="12">
        <f>'Grid 1MW'!G337*Control!$C$10</f>
        <v>1000</v>
      </c>
      <c r="H337" s="12">
        <f>'Grid 1MW'!H337*Control!$C$10</f>
        <v>1000</v>
      </c>
      <c r="I337" s="12">
        <f>'Grid 1MW'!I337*Control!$C$10</f>
        <v>1000</v>
      </c>
      <c r="J337" s="12">
        <f>'Grid 1MW'!J337*Control!$C$10</f>
        <v>1000</v>
      </c>
      <c r="K337" s="12">
        <f>'Grid 1MW'!K337*Control!$C$10</f>
        <v>1000</v>
      </c>
      <c r="L337" s="12">
        <f>'Grid 1MW'!L337*Control!$C$10</f>
        <v>1000</v>
      </c>
      <c r="M337" s="12">
        <f>'Grid 1MW'!M337*Control!$C$10</f>
        <v>1000</v>
      </c>
      <c r="N337" s="12">
        <f>'Grid 1MW'!N337*Control!$C$10</f>
        <v>1000</v>
      </c>
      <c r="O337" s="12">
        <f>'Grid 1MW'!O337*Control!$C$10</f>
        <v>1000</v>
      </c>
      <c r="P337" s="12">
        <f>'Grid 1MW'!P337*Control!$C$10</f>
        <v>1000</v>
      </c>
      <c r="Q337" s="12">
        <f>'Grid 1MW'!Q337*Control!$C$10</f>
        <v>1000</v>
      </c>
      <c r="R337" s="12">
        <f>'Grid 1MW'!R337*Control!$C$10</f>
        <v>1000</v>
      </c>
      <c r="S337" s="12">
        <f>'Grid 1MW'!S337*Control!$C$10</f>
        <v>1000</v>
      </c>
      <c r="T337" s="12">
        <f>'Grid 1MW'!T337*Control!$C$10</f>
        <v>1000</v>
      </c>
      <c r="U337" s="12">
        <f>'Grid 1MW'!U337*Control!$C$10</f>
        <v>1000</v>
      </c>
      <c r="V337" s="12">
        <f>'Grid 1MW'!V337*Control!$C$10</f>
        <v>1000</v>
      </c>
      <c r="W337" s="12">
        <f>'Grid 1MW'!W337*Control!$C$10</f>
        <v>1000</v>
      </c>
      <c r="X337" s="12">
        <f>'Grid 1MW'!X337*Control!$C$10</f>
        <v>1000</v>
      </c>
      <c r="Y337" s="12">
        <f>'Grid 1MW'!Y337*Control!$C$10</f>
        <v>1000</v>
      </c>
      <c r="Z337" s="12">
        <f>'Grid 1MW'!Z337*Control!$C$10</f>
        <v>1000</v>
      </c>
      <c r="AB337" s="7">
        <f t="shared" si="5"/>
        <v>24000</v>
      </c>
    </row>
    <row r="338" spans="2:28" x14ac:dyDescent="0.2">
      <c r="B338" s="6">
        <v>44532</v>
      </c>
      <c r="C338" s="12">
        <f>'Grid 1MW'!C338*Control!$C$10</f>
        <v>1000</v>
      </c>
      <c r="D338" s="12">
        <f>'Grid 1MW'!D338*Control!$C$10</f>
        <v>1000</v>
      </c>
      <c r="E338" s="12">
        <f>'Grid 1MW'!E338*Control!$C$10</f>
        <v>1000</v>
      </c>
      <c r="F338" s="12">
        <f>'Grid 1MW'!F338*Control!$C$10</f>
        <v>1000</v>
      </c>
      <c r="G338" s="12">
        <f>'Grid 1MW'!G338*Control!$C$10</f>
        <v>1000</v>
      </c>
      <c r="H338" s="12">
        <f>'Grid 1MW'!H338*Control!$C$10</f>
        <v>1000</v>
      </c>
      <c r="I338" s="12">
        <f>'Grid 1MW'!I338*Control!$C$10</f>
        <v>1000</v>
      </c>
      <c r="J338" s="12">
        <f>'Grid 1MW'!J338*Control!$C$10</f>
        <v>1000</v>
      </c>
      <c r="K338" s="12">
        <f>'Grid 1MW'!K338*Control!$C$10</f>
        <v>1000</v>
      </c>
      <c r="L338" s="12">
        <f>'Grid 1MW'!L338*Control!$C$10</f>
        <v>1000</v>
      </c>
      <c r="M338" s="12">
        <f>'Grid 1MW'!M338*Control!$C$10</f>
        <v>1000</v>
      </c>
      <c r="N338" s="12">
        <f>'Grid 1MW'!N338*Control!$C$10</f>
        <v>1000</v>
      </c>
      <c r="O338" s="12">
        <f>'Grid 1MW'!O338*Control!$C$10</f>
        <v>1000</v>
      </c>
      <c r="P338" s="12">
        <f>'Grid 1MW'!P338*Control!$C$10</f>
        <v>1000</v>
      </c>
      <c r="Q338" s="12">
        <f>'Grid 1MW'!Q338*Control!$C$10</f>
        <v>1000</v>
      </c>
      <c r="R338" s="12">
        <f>'Grid 1MW'!R338*Control!$C$10</f>
        <v>1000</v>
      </c>
      <c r="S338" s="12">
        <f>'Grid 1MW'!S338*Control!$C$10</f>
        <v>1000</v>
      </c>
      <c r="T338" s="12">
        <f>'Grid 1MW'!T338*Control!$C$10</f>
        <v>1000</v>
      </c>
      <c r="U338" s="12">
        <f>'Grid 1MW'!U338*Control!$C$10</f>
        <v>1000</v>
      </c>
      <c r="V338" s="12">
        <f>'Grid 1MW'!V338*Control!$C$10</f>
        <v>1000</v>
      </c>
      <c r="W338" s="12">
        <f>'Grid 1MW'!W338*Control!$C$10</f>
        <v>1000</v>
      </c>
      <c r="X338" s="12">
        <f>'Grid 1MW'!X338*Control!$C$10</f>
        <v>1000</v>
      </c>
      <c r="Y338" s="12">
        <f>'Grid 1MW'!Y338*Control!$C$10</f>
        <v>1000</v>
      </c>
      <c r="Z338" s="12">
        <f>'Grid 1MW'!Z338*Control!$C$10</f>
        <v>1000</v>
      </c>
      <c r="AB338" s="7">
        <f t="shared" si="5"/>
        <v>24000</v>
      </c>
    </row>
    <row r="339" spans="2:28" x14ac:dyDescent="0.2">
      <c r="B339" s="6">
        <v>44533</v>
      </c>
      <c r="C339" s="12">
        <f>'Grid 1MW'!C339*Control!$C$10</f>
        <v>1000</v>
      </c>
      <c r="D339" s="12">
        <f>'Grid 1MW'!D339*Control!$C$10</f>
        <v>1000</v>
      </c>
      <c r="E339" s="12">
        <f>'Grid 1MW'!E339*Control!$C$10</f>
        <v>1000</v>
      </c>
      <c r="F339" s="12">
        <f>'Grid 1MW'!F339*Control!$C$10</f>
        <v>1000</v>
      </c>
      <c r="G339" s="12">
        <f>'Grid 1MW'!G339*Control!$C$10</f>
        <v>1000</v>
      </c>
      <c r="H339" s="12">
        <f>'Grid 1MW'!H339*Control!$C$10</f>
        <v>1000</v>
      </c>
      <c r="I339" s="12">
        <f>'Grid 1MW'!I339*Control!$C$10</f>
        <v>1000</v>
      </c>
      <c r="J339" s="12">
        <f>'Grid 1MW'!J339*Control!$C$10</f>
        <v>1000</v>
      </c>
      <c r="K339" s="12">
        <f>'Grid 1MW'!K339*Control!$C$10</f>
        <v>1000</v>
      </c>
      <c r="L339" s="12">
        <f>'Grid 1MW'!L339*Control!$C$10</f>
        <v>1000</v>
      </c>
      <c r="M339" s="12">
        <f>'Grid 1MW'!M339*Control!$C$10</f>
        <v>1000</v>
      </c>
      <c r="N339" s="12">
        <f>'Grid 1MW'!N339*Control!$C$10</f>
        <v>1000</v>
      </c>
      <c r="O339" s="12">
        <f>'Grid 1MW'!O339*Control!$C$10</f>
        <v>1000</v>
      </c>
      <c r="P339" s="12">
        <f>'Grid 1MW'!P339*Control!$C$10</f>
        <v>1000</v>
      </c>
      <c r="Q339" s="12">
        <f>'Grid 1MW'!Q339*Control!$C$10</f>
        <v>1000</v>
      </c>
      <c r="R339" s="12">
        <f>'Grid 1MW'!R339*Control!$C$10</f>
        <v>1000</v>
      </c>
      <c r="S339" s="12">
        <f>'Grid 1MW'!S339*Control!$C$10</f>
        <v>1000</v>
      </c>
      <c r="T339" s="12">
        <f>'Grid 1MW'!T339*Control!$C$10</f>
        <v>1000</v>
      </c>
      <c r="U339" s="12">
        <f>'Grid 1MW'!U339*Control!$C$10</f>
        <v>1000</v>
      </c>
      <c r="V339" s="12">
        <f>'Grid 1MW'!V339*Control!$C$10</f>
        <v>1000</v>
      </c>
      <c r="W339" s="12">
        <f>'Grid 1MW'!W339*Control!$C$10</f>
        <v>1000</v>
      </c>
      <c r="X339" s="12">
        <f>'Grid 1MW'!X339*Control!$C$10</f>
        <v>1000</v>
      </c>
      <c r="Y339" s="12">
        <f>'Grid 1MW'!Y339*Control!$C$10</f>
        <v>1000</v>
      </c>
      <c r="Z339" s="12">
        <f>'Grid 1MW'!Z339*Control!$C$10</f>
        <v>1000</v>
      </c>
      <c r="AB339" s="7">
        <f t="shared" si="5"/>
        <v>24000</v>
      </c>
    </row>
    <row r="340" spans="2:28" x14ac:dyDescent="0.2">
      <c r="B340" s="6">
        <v>44534</v>
      </c>
      <c r="C340" s="12">
        <f>'Grid 1MW'!C340*Control!$C$10</f>
        <v>1000</v>
      </c>
      <c r="D340" s="12">
        <f>'Grid 1MW'!D340*Control!$C$10</f>
        <v>1000</v>
      </c>
      <c r="E340" s="12">
        <f>'Grid 1MW'!E340*Control!$C$10</f>
        <v>1000</v>
      </c>
      <c r="F340" s="12">
        <f>'Grid 1MW'!F340*Control!$C$10</f>
        <v>1000</v>
      </c>
      <c r="G340" s="12">
        <f>'Grid 1MW'!G340*Control!$C$10</f>
        <v>1000</v>
      </c>
      <c r="H340" s="12">
        <f>'Grid 1MW'!H340*Control!$C$10</f>
        <v>1000</v>
      </c>
      <c r="I340" s="12">
        <f>'Grid 1MW'!I340*Control!$C$10</f>
        <v>1000</v>
      </c>
      <c r="J340" s="12">
        <f>'Grid 1MW'!J340*Control!$C$10</f>
        <v>1000</v>
      </c>
      <c r="K340" s="12">
        <f>'Grid 1MW'!K340*Control!$C$10</f>
        <v>1000</v>
      </c>
      <c r="L340" s="12">
        <f>'Grid 1MW'!L340*Control!$C$10</f>
        <v>1000</v>
      </c>
      <c r="M340" s="12">
        <f>'Grid 1MW'!M340*Control!$C$10</f>
        <v>1000</v>
      </c>
      <c r="N340" s="12">
        <f>'Grid 1MW'!N340*Control!$C$10</f>
        <v>1000</v>
      </c>
      <c r="O340" s="12">
        <f>'Grid 1MW'!O340*Control!$C$10</f>
        <v>1000</v>
      </c>
      <c r="P340" s="12">
        <f>'Grid 1MW'!P340*Control!$C$10</f>
        <v>1000</v>
      </c>
      <c r="Q340" s="12">
        <f>'Grid 1MW'!Q340*Control!$C$10</f>
        <v>1000</v>
      </c>
      <c r="R340" s="12">
        <f>'Grid 1MW'!R340*Control!$C$10</f>
        <v>1000</v>
      </c>
      <c r="S340" s="12">
        <f>'Grid 1MW'!S340*Control!$C$10</f>
        <v>1000</v>
      </c>
      <c r="T340" s="12">
        <f>'Grid 1MW'!T340*Control!$C$10</f>
        <v>1000</v>
      </c>
      <c r="U340" s="12">
        <f>'Grid 1MW'!U340*Control!$C$10</f>
        <v>1000</v>
      </c>
      <c r="V340" s="12">
        <f>'Grid 1MW'!V340*Control!$C$10</f>
        <v>1000</v>
      </c>
      <c r="W340" s="12">
        <f>'Grid 1MW'!W340*Control!$C$10</f>
        <v>1000</v>
      </c>
      <c r="X340" s="12">
        <f>'Grid 1MW'!X340*Control!$C$10</f>
        <v>1000</v>
      </c>
      <c r="Y340" s="12">
        <f>'Grid 1MW'!Y340*Control!$C$10</f>
        <v>1000</v>
      </c>
      <c r="Z340" s="12">
        <f>'Grid 1MW'!Z340*Control!$C$10</f>
        <v>1000</v>
      </c>
      <c r="AB340" s="7">
        <f t="shared" si="5"/>
        <v>24000</v>
      </c>
    </row>
    <row r="341" spans="2:28" x14ac:dyDescent="0.2">
      <c r="B341" s="6">
        <v>44535</v>
      </c>
      <c r="C341" s="12">
        <f>'Grid 1MW'!C341*Control!$C$10</f>
        <v>1000</v>
      </c>
      <c r="D341" s="12">
        <f>'Grid 1MW'!D341*Control!$C$10</f>
        <v>1000</v>
      </c>
      <c r="E341" s="12">
        <f>'Grid 1MW'!E341*Control!$C$10</f>
        <v>1000</v>
      </c>
      <c r="F341" s="12">
        <f>'Grid 1MW'!F341*Control!$C$10</f>
        <v>1000</v>
      </c>
      <c r="G341" s="12">
        <f>'Grid 1MW'!G341*Control!$C$10</f>
        <v>1000</v>
      </c>
      <c r="H341" s="12">
        <f>'Grid 1MW'!H341*Control!$C$10</f>
        <v>1000</v>
      </c>
      <c r="I341" s="12">
        <f>'Grid 1MW'!I341*Control!$C$10</f>
        <v>1000</v>
      </c>
      <c r="J341" s="12">
        <f>'Grid 1MW'!J341*Control!$C$10</f>
        <v>1000</v>
      </c>
      <c r="K341" s="12">
        <f>'Grid 1MW'!K341*Control!$C$10</f>
        <v>1000</v>
      </c>
      <c r="L341" s="12">
        <f>'Grid 1MW'!L341*Control!$C$10</f>
        <v>1000</v>
      </c>
      <c r="M341" s="12">
        <f>'Grid 1MW'!M341*Control!$C$10</f>
        <v>1000</v>
      </c>
      <c r="N341" s="12">
        <f>'Grid 1MW'!N341*Control!$C$10</f>
        <v>1000</v>
      </c>
      <c r="O341" s="12">
        <f>'Grid 1MW'!O341*Control!$C$10</f>
        <v>1000</v>
      </c>
      <c r="P341" s="12">
        <f>'Grid 1MW'!P341*Control!$C$10</f>
        <v>1000</v>
      </c>
      <c r="Q341" s="12">
        <f>'Grid 1MW'!Q341*Control!$C$10</f>
        <v>1000</v>
      </c>
      <c r="R341" s="12">
        <f>'Grid 1MW'!R341*Control!$C$10</f>
        <v>1000</v>
      </c>
      <c r="S341" s="12">
        <f>'Grid 1MW'!S341*Control!$C$10</f>
        <v>1000</v>
      </c>
      <c r="T341" s="12">
        <f>'Grid 1MW'!T341*Control!$C$10</f>
        <v>1000</v>
      </c>
      <c r="U341" s="12">
        <f>'Grid 1MW'!U341*Control!$C$10</f>
        <v>1000</v>
      </c>
      <c r="V341" s="12">
        <f>'Grid 1MW'!V341*Control!$C$10</f>
        <v>1000</v>
      </c>
      <c r="W341" s="12">
        <f>'Grid 1MW'!W341*Control!$C$10</f>
        <v>1000</v>
      </c>
      <c r="X341" s="12">
        <f>'Grid 1MW'!X341*Control!$C$10</f>
        <v>1000</v>
      </c>
      <c r="Y341" s="12">
        <f>'Grid 1MW'!Y341*Control!$C$10</f>
        <v>1000</v>
      </c>
      <c r="Z341" s="12">
        <f>'Grid 1MW'!Z341*Control!$C$10</f>
        <v>1000</v>
      </c>
      <c r="AB341" s="7">
        <f t="shared" si="5"/>
        <v>24000</v>
      </c>
    </row>
    <row r="342" spans="2:28" x14ac:dyDescent="0.2">
      <c r="B342" s="6">
        <v>44536</v>
      </c>
      <c r="C342" s="12">
        <f>'Grid 1MW'!C342*Control!$C$10</f>
        <v>1000</v>
      </c>
      <c r="D342" s="12">
        <f>'Grid 1MW'!D342*Control!$C$10</f>
        <v>1000</v>
      </c>
      <c r="E342" s="12">
        <f>'Grid 1MW'!E342*Control!$C$10</f>
        <v>1000</v>
      </c>
      <c r="F342" s="12">
        <f>'Grid 1MW'!F342*Control!$C$10</f>
        <v>1000</v>
      </c>
      <c r="G342" s="12">
        <f>'Grid 1MW'!G342*Control!$C$10</f>
        <v>1000</v>
      </c>
      <c r="H342" s="12">
        <f>'Grid 1MW'!H342*Control!$C$10</f>
        <v>1000</v>
      </c>
      <c r="I342" s="12">
        <f>'Grid 1MW'!I342*Control!$C$10</f>
        <v>1000</v>
      </c>
      <c r="J342" s="12">
        <f>'Grid 1MW'!J342*Control!$C$10</f>
        <v>1000</v>
      </c>
      <c r="K342" s="12">
        <f>'Grid 1MW'!K342*Control!$C$10</f>
        <v>1000</v>
      </c>
      <c r="L342" s="12">
        <f>'Grid 1MW'!L342*Control!$C$10</f>
        <v>1000</v>
      </c>
      <c r="M342" s="12">
        <f>'Grid 1MW'!M342*Control!$C$10</f>
        <v>1000</v>
      </c>
      <c r="N342" s="12">
        <f>'Grid 1MW'!N342*Control!$C$10</f>
        <v>1000</v>
      </c>
      <c r="O342" s="12">
        <f>'Grid 1MW'!O342*Control!$C$10</f>
        <v>1000</v>
      </c>
      <c r="P342" s="12">
        <f>'Grid 1MW'!P342*Control!$C$10</f>
        <v>1000</v>
      </c>
      <c r="Q342" s="12">
        <f>'Grid 1MW'!Q342*Control!$C$10</f>
        <v>1000</v>
      </c>
      <c r="R342" s="12">
        <f>'Grid 1MW'!R342*Control!$C$10</f>
        <v>1000</v>
      </c>
      <c r="S342" s="12">
        <f>'Grid 1MW'!S342*Control!$C$10</f>
        <v>1000</v>
      </c>
      <c r="T342" s="12">
        <f>'Grid 1MW'!T342*Control!$C$10</f>
        <v>1000</v>
      </c>
      <c r="U342" s="12">
        <f>'Grid 1MW'!U342*Control!$C$10</f>
        <v>1000</v>
      </c>
      <c r="V342" s="12">
        <f>'Grid 1MW'!V342*Control!$C$10</f>
        <v>1000</v>
      </c>
      <c r="W342" s="12">
        <f>'Grid 1MW'!W342*Control!$C$10</f>
        <v>1000</v>
      </c>
      <c r="X342" s="12">
        <f>'Grid 1MW'!X342*Control!$C$10</f>
        <v>1000</v>
      </c>
      <c r="Y342" s="12">
        <f>'Grid 1MW'!Y342*Control!$C$10</f>
        <v>1000</v>
      </c>
      <c r="Z342" s="12">
        <f>'Grid 1MW'!Z342*Control!$C$10</f>
        <v>1000</v>
      </c>
      <c r="AB342" s="7">
        <f t="shared" si="5"/>
        <v>24000</v>
      </c>
    </row>
    <row r="343" spans="2:28" x14ac:dyDescent="0.2">
      <c r="B343" s="6">
        <v>44537</v>
      </c>
      <c r="C343" s="12">
        <f>'Grid 1MW'!C343*Control!$C$10</f>
        <v>1000</v>
      </c>
      <c r="D343" s="12">
        <f>'Grid 1MW'!D343*Control!$C$10</f>
        <v>1000</v>
      </c>
      <c r="E343" s="12">
        <f>'Grid 1MW'!E343*Control!$C$10</f>
        <v>1000</v>
      </c>
      <c r="F343" s="12">
        <f>'Grid 1MW'!F343*Control!$C$10</f>
        <v>1000</v>
      </c>
      <c r="G343" s="12">
        <f>'Grid 1MW'!G343*Control!$C$10</f>
        <v>1000</v>
      </c>
      <c r="H343" s="12">
        <f>'Grid 1MW'!H343*Control!$C$10</f>
        <v>1000</v>
      </c>
      <c r="I343" s="12">
        <f>'Grid 1MW'!I343*Control!$C$10</f>
        <v>1000</v>
      </c>
      <c r="J343" s="12">
        <f>'Grid 1MW'!J343*Control!$C$10</f>
        <v>1000</v>
      </c>
      <c r="K343" s="12">
        <f>'Grid 1MW'!K343*Control!$C$10</f>
        <v>1000</v>
      </c>
      <c r="L343" s="12">
        <f>'Grid 1MW'!L343*Control!$C$10</f>
        <v>1000</v>
      </c>
      <c r="M343" s="12">
        <f>'Grid 1MW'!M343*Control!$C$10</f>
        <v>1000</v>
      </c>
      <c r="N343" s="12">
        <f>'Grid 1MW'!N343*Control!$C$10</f>
        <v>1000</v>
      </c>
      <c r="O343" s="12">
        <f>'Grid 1MW'!O343*Control!$C$10</f>
        <v>1000</v>
      </c>
      <c r="P343" s="12">
        <f>'Grid 1MW'!P343*Control!$C$10</f>
        <v>1000</v>
      </c>
      <c r="Q343" s="12">
        <f>'Grid 1MW'!Q343*Control!$C$10</f>
        <v>1000</v>
      </c>
      <c r="R343" s="12">
        <f>'Grid 1MW'!R343*Control!$C$10</f>
        <v>1000</v>
      </c>
      <c r="S343" s="12">
        <f>'Grid 1MW'!S343*Control!$C$10</f>
        <v>1000</v>
      </c>
      <c r="T343" s="12">
        <f>'Grid 1MW'!T343*Control!$C$10</f>
        <v>1000</v>
      </c>
      <c r="U343" s="12">
        <f>'Grid 1MW'!U343*Control!$C$10</f>
        <v>1000</v>
      </c>
      <c r="V343" s="12">
        <f>'Grid 1MW'!V343*Control!$C$10</f>
        <v>1000</v>
      </c>
      <c r="W343" s="12">
        <f>'Grid 1MW'!W343*Control!$C$10</f>
        <v>1000</v>
      </c>
      <c r="X343" s="12">
        <f>'Grid 1MW'!X343*Control!$C$10</f>
        <v>1000</v>
      </c>
      <c r="Y343" s="12">
        <f>'Grid 1MW'!Y343*Control!$C$10</f>
        <v>1000</v>
      </c>
      <c r="Z343" s="12">
        <f>'Grid 1MW'!Z343*Control!$C$10</f>
        <v>1000</v>
      </c>
      <c r="AB343" s="7">
        <f t="shared" si="5"/>
        <v>24000</v>
      </c>
    </row>
    <row r="344" spans="2:28" x14ac:dyDescent="0.2">
      <c r="B344" s="6">
        <v>44538</v>
      </c>
      <c r="C344" s="12">
        <f>'Grid 1MW'!C344*Control!$C$10</f>
        <v>1000</v>
      </c>
      <c r="D344" s="12">
        <f>'Grid 1MW'!D344*Control!$C$10</f>
        <v>1000</v>
      </c>
      <c r="E344" s="12">
        <f>'Grid 1MW'!E344*Control!$C$10</f>
        <v>1000</v>
      </c>
      <c r="F344" s="12">
        <f>'Grid 1MW'!F344*Control!$C$10</f>
        <v>1000</v>
      </c>
      <c r="G344" s="12">
        <f>'Grid 1MW'!G344*Control!$C$10</f>
        <v>1000</v>
      </c>
      <c r="H344" s="12">
        <f>'Grid 1MW'!H344*Control!$C$10</f>
        <v>1000</v>
      </c>
      <c r="I344" s="12">
        <f>'Grid 1MW'!I344*Control!$C$10</f>
        <v>1000</v>
      </c>
      <c r="J344" s="12">
        <f>'Grid 1MW'!J344*Control!$C$10</f>
        <v>1000</v>
      </c>
      <c r="K344" s="12">
        <f>'Grid 1MW'!K344*Control!$C$10</f>
        <v>1000</v>
      </c>
      <c r="L344" s="12">
        <f>'Grid 1MW'!L344*Control!$C$10</f>
        <v>1000</v>
      </c>
      <c r="M344" s="12">
        <f>'Grid 1MW'!M344*Control!$C$10</f>
        <v>1000</v>
      </c>
      <c r="N344" s="12">
        <f>'Grid 1MW'!N344*Control!$C$10</f>
        <v>1000</v>
      </c>
      <c r="O344" s="12">
        <f>'Grid 1MW'!O344*Control!$C$10</f>
        <v>1000</v>
      </c>
      <c r="P344" s="12">
        <f>'Grid 1MW'!P344*Control!$C$10</f>
        <v>1000</v>
      </c>
      <c r="Q344" s="12">
        <f>'Grid 1MW'!Q344*Control!$C$10</f>
        <v>1000</v>
      </c>
      <c r="R344" s="12">
        <f>'Grid 1MW'!R344*Control!$C$10</f>
        <v>1000</v>
      </c>
      <c r="S344" s="12">
        <f>'Grid 1MW'!S344*Control!$C$10</f>
        <v>1000</v>
      </c>
      <c r="T344" s="12">
        <f>'Grid 1MW'!T344*Control!$C$10</f>
        <v>1000</v>
      </c>
      <c r="U344" s="12">
        <f>'Grid 1MW'!U344*Control!$C$10</f>
        <v>1000</v>
      </c>
      <c r="V344" s="12">
        <f>'Grid 1MW'!V344*Control!$C$10</f>
        <v>1000</v>
      </c>
      <c r="W344" s="12">
        <f>'Grid 1MW'!W344*Control!$C$10</f>
        <v>1000</v>
      </c>
      <c r="X344" s="12">
        <f>'Grid 1MW'!X344*Control!$C$10</f>
        <v>1000</v>
      </c>
      <c r="Y344" s="12">
        <f>'Grid 1MW'!Y344*Control!$C$10</f>
        <v>1000</v>
      </c>
      <c r="Z344" s="12">
        <f>'Grid 1MW'!Z344*Control!$C$10</f>
        <v>1000</v>
      </c>
      <c r="AB344" s="7">
        <f t="shared" si="5"/>
        <v>24000</v>
      </c>
    </row>
    <row r="345" spans="2:28" x14ac:dyDescent="0.2">
      <c r="B345" s="6">
        <v>44539</v>
      </c>
      <c r="C345" s="12">
        <f>'Grid 1MW'!C345*Control!$C$10</f>
        <v>1000</v>
      </c>
      <c r="D345" s="12">
        <f>'Grid 1MW'!D345*Control!$C$10</f>
        <v>1000</v>
      </c>
      <c r="E345" s="12">
        <f>'Grid 1MW'!E345*Control!$C$10</f>
        <v>1000</v>
      </c>
      <c r="F345" s="12">
        <f>'Grid 1MW'!F345*Control!$C$10</f>
        <v>1000</v>
      </c>
      <c r="G345" s="12">
        <f>'Grid 1MW'!G345*Control!$C$10</f>
        <v>1000</v>
      </c>
      <c r="H345" s="12">
        <f>'Grid 1MW'!H345*Control!$C$10</f>
        <v>1000</v>
      </c>
      <c r="I345" s="12">
        <f>'Grid 1MW'!I345*Control!$C$10</f>
        <v>1000</v>
      </c>
      <c r="J345" s="12">
        <f>'Grid 1MW'!J345*Control!$C$10</f>
        <v>1000</v>
      </c>
      <c r="K345" s="12">
        <f>'Grid 1MW'!K345*Control!$C$10</f>
        <v>1000</v>
      </c>
      <c r="L345" s="12">
        <f>'Grid 1MW'!L345*Control!$C$10</f>
        <v>1000</v>
      </c>
      <c r="M345" s="12">
        <f>'Grid 1MW'!M345*Control!$C$10</f>
        <v>1000</v>
      </c>
      <c r="N345" s="12">
        <f>'Grid 1MW'!N345*Control!$C$10</f>
        <v>1000</v>
      </c>
      <c r="O345" s="12">
        <f>'Grid 1MW'!O345*Control!$C$10</f>
        <v>1000</v>
      </c>
      <c r="P345" s="12">
        <f>'Grid 1MW'!P345*Control!$C$10</f>
        <v>1000</v>
      </c>
      <c r="Q345" s="12">
        <f>'Grid 1MW'!Q345*Control!$C$10</f>
        <v>1000</v>
      </c>
      <c r="R345" s="12">
        <f>'Grid 1MW'!R345*Control!$C$10</f>
        <v>1000</v>
      </c>
      <c r="S345" s="12">
        <f>'Grid 1MW'!S345*Control!$C$10</f>
        <v>1000</v>
      </c>
      <c r="T345" s="12">
        <f>'Grid 1MW'!T345*Control!$C$10</f>
        <v>1000</v>
      </c>
      <c r="U345" s="12">
        <f>'Grid 1MW'!U345*Control!$C$10</f>
        <v>1000</v>
      </c>
      <c r="V345" s="12">
        <f>'Grid 1MW'!V345*Control!$C$10</f>
        <v>1000</v>
      </c>
      <c r="W345" s="12">
        <f>'Grid 1MW'!W345*Control!$C$10</f>
        <v>1000</v>
      </c>
      <c r="X345" s="12">
        <f>'Grid 1MW'!X345*Control!$C$10</f>
        <v>1000</v>
      </c>
      <c r="Y345" s="12">
        <f>'Grid 1MW'!Y345*Control!$C$10</f>
        <v>1000</v>
      </c>
      <c r="Z345" s="12">
        <f>'Grid 1MW'!Z345*Control!$C$10</f>
        <v>1000</v>
      </c>
      <c r="AB345" s="7">
        <f t="shared" si="5"/>
        <v>24000</v>
      </c>
    </row>
    <row r="346" spans="2:28" x14ac:dyDescent="0.2">
      <c r="B346" s="6">
        <v>44540</v>
      </c>
      <c r="C346" s="12">
        <f>'Grid 1MW'!C346*Control!$C$10</f>
        <v>1000</v>
      </c>
      <c r="D346" s="12">
        <f>'Grid 1MW'!D346*Control!$C$10</f>
        <v>1000</v>
      </c>
      <c r="E346" s="12">
        <f>'Grid 1MW'!E346*Control!$C$10</f>
        <v>1000</v>
      </c>
      <c r="F346" s="12">
        <f>'Grid 1MW'!F346*Control!$C$10</f>
        <v>1000</v>
      </c>
      <c r="G346" s="12">
        <f>'Grid 1MW'!G346*Control!$C$10</f>
        <v>1000</v>
      </c>
      <c r="H346" s="12">
        <f>'Grid 1MW'!H346*Control!$C$10</f>
        <v>1000</v>
      </c>
      <c r="I346" s="12">
        <f>'Grid 1MW'!I346*Control!$C$10</f>
        <v>1000</v>
      </c>
      <c r="J346" s="12">
        <f>'Grid 1MW'!J346*Control!$C$10</f>
        <v>1000</v>
      </c>
      <c r="K346" s="12">
        <f>'Grid 1MW'!K346*Control!$C$10</f>
        <v>1000</v>
      </c>
      <c r="L346" s="12">
        <f>'Grid 1MW'!L346*Control!$C$10</f>
        <v>1000</v>
      </c>
      <c r="M346" s="12">
        <f>'Grid 1MW'!M346*Control!$C$10</f>
        <v>1000</v>
      </c>
      <c r="N346" s="12">
        <f>'Grid 1MW'!N346*Control!$C$10</f>
        <v>1000</v>
      </c>
      <c r="O346" s="12">
        <f>'Grid 1MW'!O346*Control!$C$10</f>
        <v>1000</v>
      </c>
      <c r="P346" s="12">
        <f>'Grid 1MW'!P346*Control!$C$10</f>
        <v>1000</v>
      </c>
      <c r="Q346" s="12">
        <f>'Grid 1MW'!Q346*Control!$C$10</f>
        <v>1000</v>
      </c>
      <c r="R346" s="12">
        <f>'Grid 1MW'!R346*Control!$C$10</f>
        <v>1000</v>
      </c>
      <c r="S346" s="12">
        <f>'Grid 1MW'!S346*Control!$C$10</f>
        <v>1000</v>
      </c>
      <c r="T346" s="12">
        <f>'Grid 1MW'!T346*Control!$C$10</f>
        <v>1000</v>
      </c>
      <c r="U346" s="12">
        <f>'Grid 1MW'!U346*Control!$C$10</f>
        <v>1000</v>
      </c>
      <c r="V346" s="12">
        <f>'Grid 1MW'!V346*Control!$C$10</f>
        <v>1000</v>
      </c>
      <c r="W346" s="12">
        <f>'Grid 1MW'!W346*Control!$C$10</f>
        <v>1000</v>
      </c>
      <c r="X346" s="12">
        <f>'Grid 1MW'!X346*Control!$C$10</f>
        <v>1000</v>
      </c>
      <c r="Y346" s="12">
        <f>'Grid 1MW'!Y346*Control!$C$10</f>
        <v>1000</v>
      </c>
      <c r="Z346" s="12">
        <f>'Grid 1MW'!Z346*Control!$C$10</f>
        <v>1000</v>
      </c>
      <c r="AB346" s="7">
        <f t="shared" si="5"/>
        <v>24000</v>
      </c>
    </row>
    <row r="347" spans="2:28" x14ac:dyDescent="0.2">
      <c r="B347" s="6">
        <v>44541</v>
      </c>
      <c r="C347" s="12">
        <f>'Grid 1MW'!C347*Control!$C$10</f>
        <v>1000</v>
      </c>
      <c r="D347" s="12">
        <f>'Grid 1MW'!D347*Control!$C$10</f>
        <v>1000</v>
      </c>
      <c r="E347" s="12">
        <f>'Grid 1MW'!E347*Control!$C$10</f>
        <v>1000</v>
      </c>
      <c r="F347" s="12">
        <f>'Grid 1MW'!F347*Control!$C$10</f>
        <v>1000</v>
      </c>
      <c r="G347" s="12">
        <f>'Grid 1MW'!G347*Control!$C$10</f>
        <v>1000</v>
      </c>
      <c r="H347" s="12">
        <f>'Grid 1MW'!H347*Control!$C$10</f>
        <v>1000</v>
      </c>
      <c r="I347" s="12">
        <f>'Grid 1MW'!I347*Control!$C$10</f>
        <v>1000</v>
      </c>
      <c r="J347" s="12">
        <f>'Grid 1MW'!J347*Control!$C$10</f>
        <v>1000</v>
      </c>
      <c r="K347" s="12">
        <f>'Grid 1MW'!K347*Control!$C$10</f>
        <v>1000</v>
      </c>
      <c r="L347" s="12">
        <f>'Grid 1MW'!L347*Control!$C$10</f>
        <v>1000</v>
      </c>
      <c r="M347" s="12">
        <f>'Grid 1MW'!M347*Control!$C$10</f>
        <v>1000</v>
      </c>
      <c r="N347" s="12">
        <f>'Grid 1MW'!N347*Control!$C$10</f>
        <v>1000</v>
      </c>
      <c r="O347" s="12">
        <f>'Grid 1MW'!O347*Control!$C$10</f>
        <v>1000</v>
      </c>
      <c r="P347" s="12">
        <f>'Grid 1MW'!P347*Control!$C$10</f>
        <v>1000</v>
      </c>
      <c r="Q347" s="12">
        <f>'Grid 1MW'!Q347*Control!$C$10</f>
        <v>1000</v>
      </c>
      <c r="R347" s="12">
        <f>'Grid 1MW'!R347*Control!$C$10</f>
        <v>1000</v>
      </c>
      <c r="S347" s="12">
        <f>'Grid 1MW'!S347*Control!$C$10</f>
        <v>1000</v>
      </c>
      <c r="T347" s="12">
        <f>'Grid 1MW'!T347*Control!$C$10</f>
        <v>1000</v>
      </c>
      <c r="U347" s="12">
        <f>'Grid 1MW'!U347*Control!$C$10</f>
        <v>1000</v>
      </c>
      <c r="V347" s="12">
        <f>'Grid 1MW'!V347*Control!$C$10</f>
        <v>1000</v>
      </c>
      <c r="W347" s="12">
        <f>'Grid 1MW'!W347*Control!$C$10</f>
        <v>1000</v>
      </c>
      <c r="X347" s="12">
        <f>'Grid 1MW'!X347*Control!$C$10</f>
        <v>1000</v>
      </c>
      <c r="Y347" s="12">
        <f>'Grid 1MW'!Y347*Control!$C$10</f>
        <v>1000</v>
      </c>
      <c r="Z347" s="12">
        <f>'Grid 1MW'!Z347*Control!$C$10</f>
        <v>1000</v>
      </c>
      <c r="AB347" s="7">
        <f t="shared" si="5"/>
        <v>24000</v>
      </c>
    </row>
    <row r="348" spans="2:28" x14ac:dyDescent="0.2">
      <c r="B348" s="6">
        <v>44542</v>
      </c>
      <c r="C348" s="12">
        <f>'Grid 1MW'!C348*Control!$C$10</f>
        <v>1000</v>
      </c>
      <c r="D348" s="12">
        <f>'Grid 1MW'!D348*Control!$C$10</f>
        <v>1000</v>
      </c>
      <c r="E348" s="12">
        <f>'Grid 1MW'!E348*Control!$C$10</f>
        <v>1000</v>
      </c>
      <c r="F348" s="12">
        <f>'Grid 1MW'!F348*Control!$C$10</f>
        <v>1000</v>
      </c>
      <c r="G348" s="12">
        <f>'Grid 1MW'!G348*Control!$C$10</f>
        <v>1000</v>
      </c>
      <c r="H348" s="12">
        <f>'Grid 1MW'!H348*Control!$C$10</f>
        <v>1000</v>
      </c>
      <c r="I348" s="12">
        <f>'Grid 1MW'!I348*Control!$C$10</f>
        <v>1000</v>
      </c>
      <c r="J348" s="12">
        <f>'Grid 1MW'!J348*Control!$C$10</f>
        <v>1000</v>
      </c>
      <c r="K348" s="12">
        <f>'Grid 1MW'!K348*Control!$C$10</f>
        <v>1000</v>
      </c>
      <c r="L348" s="12">
        <f>'Grid 1MW'!L348*Control!$C$10</f>
        <v>1000</v>
      </c>
      <c r="M348" s="12">
        <f>'Grid 1MW'!M348*Control!$C$10</f>
        <v>1000</v>
      </c>
      <c r="N348" s="12">
        <f>'Grid 1MW'!N348*Control!$C$10</f>
        <v>1000</v>
      </c>
      <c r="O348" s="12">
        <f>'Grid 1MW'!O348*Control!$C$10</f>
        <v>1000</v>
      </c>
      <c r="P348" s="12">
        <f>'Grid 1MW'!P348*Control!$C$10</f>
        <v>1000</v>
      </c>
      <c r="Q348" s="12">
        <f>'Grid 1MW'!Q348*Control!$C$10</f>
        <v>1000</v>
      </c>
      <c r="R348" s="12">
        <f>'Grid 1MW'!R348*Control!$C$10</f>
        <v>1000</v>
      </c>
      <c r="S348" s="12">
        <f>'Grid 1MW'!S348*Control!$C$10</f>
        <v>1000</v>
      </c>
      <c r="T348" s="12">
        <f>'Grid 1MW'!T348*Control!$C$10</f>
        <v>1000</v>
      </c>
      <c r="U348" s="12">
        <f>'Grid 1MW'!U348*Control!$C$10</f>
        <v>1000</v>
      </c>
      <c r="V348" s="12">
        <f>'Grid 1MW'!V348*Control!$C$10</f>
        <v>1000</v>
      </c>
      <c r="W348" s="12">
        <f>'Grid 1MW'!W348*Control!$C$10</f>
        <v>1000</v>
      </c>
      <c r="X348" s="12">
        <f>'Grid 1MW'!X348*Control!$C$10</f>
        <v>1000</v>
      </c>
      <c r="Y348" s="12">
        <f>'Grid 1MW'!Y348*Control!$C$10</f>
        <v>1000</v>
      </c>
      <c r="Z348" s="12">
        <f>'Grid 1MW'!Z348*Control!$C$10</f>
        <v>1000</v>
      </c>
      <c r="AB348" s="7">
        <f t="shared" si="5"/>
        <v>24000</v>
      </c>
    </row>
    <row r="349" spans="2:28" x14ac:dyDescent="0.2">
      <c r="B349" s="6">
        <v>44543</v>
      </c>
      <c r="C349" s="12">
        <f>'Grid 1MW'!C349*Control!$C$10</f>
        <v>1000</v>
      </c>
      <c r="D349" s="12">
        <f>'Grid 1MW'!D349*Control!$C$10</f>
        <v>1000</v>
      </c>
      <c r="E349" s="12">
        <f>'Grid 1MW'!E349*Control!$C$10</f>
        <v>1000</v>
      </c>
      <c r="F349" s="12">
        <f>'Grid 1MW'!F349*Control!$C$10</f>
        <v>1000</v>
      </c>
      <c r="G349" s="12">
        <f>'Grid 1MW'!G349*Control!$C$10</f>
        <v>1000</v>
      </c>
      <c r="H349" s="12">
        <f>'Grid 1MW'!H349*Control!$C$10</f>
        <v>1000</v>
      </c>
      <c r="I349" s="12">
        <f>'Grid 1MW'!I349*Control!$C$10</f>
        <v>1000</v>
      </c>
      <c r="J349" s="12">
        <f>'Grid 1MW'!J349*Control!$C$10</f>
        <v>1000</v>
      </c>
      <c r="K349" s="12">
        <f>'Grid 1MW'!K349*Control!$C$10</f>
        <v>1000</v>
      </c>
      <c r="L349" s="12">
        <f>'Grid 1MW'!L349*Control!$C$10</f>
        <v>1000</v>
      </c>
      <c r="M349" s="12">
        <f>'Grid 1MW'!M349*Control!$C$10</f>
        <v>1000</v>
      </c>
      <c r="N349" s="12">
        <f>'Grid 1MW'!N349*Control!$C$10</f>
        <v>1000</v>
      </c>
      <c r="O349" s="12">
        <f>'Grid 1MW'!O349*Control!$C$10</f>
        <v>1000</v>
      </c>
      <c r="P349" s="12">
        <f>'Grid 1MW'!P349*Control!$C$10</f>
        <v>1000</v>
      </c>
      <c r="Q349" s="12">
        <f>'Grid 1MW'!Q349*Control!$C$10</f>
        <v>1000</v>
      </c>
      <c r="R349" s="12">
        <f>'Grid 1MW'!R349*Control!$C$10</f>
        <v>1000</v>
      </c>
      <c r="S349" s="12">
        <f>'Grid 1MW'!S349*Control!$C$10</f>
        <v>1000</v>
      </c>
      <c r="T349" s="12">
        <f>'Grid 1MW'!T349*Control!$C$10</f>
        <v>1000</v>
      </c>
      <c r="U349" s="12">
        <f>'Grid 1MW'!U349*Control!$C$10</f>
        <v>1000</v>
      </c>
      <c r="V349" s="12">
        <f>'Grid 1MW'!V349*Control!$C$10</f>
        <v>1000</v>
      </c>
      <c r="W349" s="12">
        <f>'Grid 1MW'!W349*Control!$C$10</f>
        <v>1000</v>
      </c>
      <c r="X349" s="12">
        <f>'Grid 1MW'!X349*Control!$C$10</f>
        <v>1000</v>
      </c>
      <c r="Y349" s="12">
        <f>'Grid 1MW'!Y349*Control!$C$10</f>
        <v>1000</v>
      </c>
      <c r="Z349" s="12">
        <f>'Grid 1MW'!Z349*Control!$C$10</f>
        <v>1000</v>
      </c>
      <c r="AB349" s="7">
        <f t="shared" si="5"/>
        <v>24000</v>
      </c>
    </row>
    <row r="350" spans="2:28" x14ac:dyDescent="0.2">
      <c r="B350" s="6">
        <v>44544</v>
      </c>
      <c r="C350" s="12">
        <f>'Grid 1MW'!C350*Control!$C$10</f>
        <v>1000</v>
      </c>
      <c r="D350" s="12">
        <f>'Grid 1MW'!D350*Control!$C$10</f>
        <v>1000</v>
      </c>
      <c r="E350" s="12">
        <f>'Grid 1MW'!E350*Control!$C$10</f>
        <v>1000</v>
      </c>
      <c r="F350" s="12">
        <f>'Grid 1MW'!F350*Control!$C$10</f>
        <v>1000</v>
      </c>
      <c r="G350" s="12">
        <f>'Grid 1MW'!G350*Control!$C$10</f>
        <v>1000</v>
      </c>
      <c r="H350" s="12">
        <f>'Grid 1MW'!H350*Control!$C$10</f>
        <v>1000</v>
      </c>
      <c r="I350" s="12">
        <f>'Grid 1MW'!I350*Control!$C$10</f>
        <v>1000</v>
      </c>
      <c r="J350" s="12">
        <f>'Grid 1MW'!J350*Control!$C$10</f>
        <v>1000</v>
      </c>
      <c r="K350" s="12">
        <f>'Grid 1MW'!K350*Control!$C$10</f>
        <v>1000</v>
      </c>
      <c r="L350" s="12">
        <f>'Grid 1MW'!L350*Control!$C$10</f>
        <v>1000</v>
      </c>
      <c r="M350" s="12">
        <f>'Grid 1MW'!M350*Control!$C$10</f>
        <v>1000</v>
      </c>
      <c r="N350" s="12">
        <f>'Grid 1MW'!N350*Control!$C$10</f>
        <v>1000</v>
      </c>
      <c r="O350" s="12">
        <f>'Grid 1MW'!O350*Control!$C$10</f>
        <v>1000</v>
      </c>
      <c r="P350" s="12">
        <f>'Grid 1MW'!P350*Control!$C$10</f>
        <v>1000</v>
      </c>
      <c r="Q350" s="12">
        <f>'Grid 1MW'!Q350*Control!$C$10</f>
        <v>1000</v>
      </c>
      <c r="R350" s="12">
        <f>'Grid 1MW'!R350*Control!$C$10</f>
        <v>1000</v>
      </c>
      <c r="S350" s="12">
        <f>'Grid 1MW'!S350*Control!$C$10</f>
        <v>1000</v>
      </c>
      <c r="T350" s="12">
        <f>'Grid 1MW'!T350*Control!$C$10</f>
        <v>1000</v>
      </c>
      <c r="U350" s="12">
        <f>'Grid 1MW'!U350*Control!$C$10</f>
        <v>1000</v>
      </c>
      <c r="V350" s="12">
        <f>'Grid 1MW'!V350*Control!$C$10</f>
        <v>1000</v>
      </c>
      <c r="W350" s="12">
        <f>'Grid 1MW'!W350*Control!$C$10</f>
        <v>1000</v>
      </c>
      <c r="X350" s="12">
        <f>'Grid 1MW'!X350*Control!$C$10</f>
        <v>1000</v>
      </c>
      <c r="Y350" s="12">
        <f>'Grid 1MW'!Y350*Control!$C$10</f>
        <v>1000</v>
      </c>
      <c r="Z350" s="12">
        <f>'Grid 1MW'!Z350*Control!$C$10</f>
        <v>1000</v>
      </c>
      <c r="AB350" s="7">
        <f t="shared" si="5"/>
        <v>24000</v>
      </c>
    </row>
    <row r="351" spans="2:28" x14ac:dyDescent="0.2">
      <c r="B351" s="6">
        <v>44545</v>
      </c>
      <c r="C351" s="12">
        <f>'Grid 1MW'!C351*Control!$C$10</f>
        <v>1000</v>
      </c>
      <c r="D351" s="12">
        <f>'Grid 1MW'!D351*Control!$C$10</f>
        <v>1000</v>
      </c>
      <c r="E351" s="12">
        <f>'Grid 1MW'!E351*Control!$C$10</f>
        <v>1000</v>
      </c>
      <c r="F351" s="12">
        <f>'Grid 1MW'!F351*Control!$C$10</f>
        <v>1000</v>
      </c>
      <c r="G351" s="12">
        <f>'Grid 1MW'!G351*Control!$C$10</f>
        <v>1000</v>
      </c>
      <c r="H351" s="12">
        <f>'Grid 1MW'!H351*Control!$C$10</f>
        <v>1000</v>
      </c>
      <c r="I351" s="12">
        <f>'Grid 1MW'!I351*Control!$C$10</f>
        <v>1000</v>
      </c>
      <c r="J351" s="12">
        <f>'Grid 1MW'!J351*Control!$C$10</f>
        <v>1000</v>
      </c>
      <c r="K351" s="12">
        <f>'Grid 1MW'!K351*Control!$C$10</f>
        <v>1000</v>
      </c>
      <c r="L351" s="12">
        <f>'Grid 1MW'!L351*Control!$C$10</f>
        <v>1000</v>
      </c>
      <c r="M351" s="12">
        <f>'Grid 1MW'!M351*Control!$C$10</f>
        <v>1000</v>
      </c>
      <c r="N351" s="12">
        <f>'Grid 1MW'!N351*Control!$C$10</f>
        <v>1000</v>
      </c>
      <c r="O351" s="12">
        <f>'Grid 1MW'!O351*Control!$C$10</f>
        <v>1000</v>
      </c>
      <c r="P351" s="12">
        <f>'Grid 1MW'!P351*Control!$C$10</f>
        <v>1000</v>
      </c>
      <c r="Q351" s="12">
        <f>'Grid 1MW'!Q351*Control!$C$10</f>
        <v>1000</v>
      </c>
      <c r="R351" s="12">
        <f>'Grid 1MW'!R351*Control!$C$10</f>
        <v>1000</v>
      </c>
      <c r="S351" s="12">
        <f>'Grid 1MW'!S351*Control!$C$10</f>
        <v>1000</v>
      </c>
      <c r="T351" s="12">
        <f>'Grid 1MW'!T351*Control!$C$10</f>
        <v>1000</v>
      </c>
      <c r="U351" s="12">
        <f>'Grid 1MW'!U351*Control!$C$10</f>
        <v>1000</v>
      </c>
      <c r="V351" s="12">
        <f>'Grid 1MW'!V351*Control!$C$10</f>
        <v>1000</v>
      </c>
      <c r="W351" s="12">
        <f>'Grid 1MW'!W351*Control!$C$10</f>
        <v>1000</v>
      </c>
      <c r="X351" s="12">
        <f>'Grid 1MW'!X351*Control!$C$10</f>
        <v>1000</v>
      </c>
      <c r="Y351" s="12">
        <f>'Grid 1MW'!Y351*Control!$C$10</f>
        <v>1000</v>
      </c>
      <c r="Z351" s="12">
        <f>'Grid 1MW'!Z351*Control!$C$10</f>
        <v>1000</v>
      </c>
      <c r="AB351" s="7">
        <f t="shared" si="5"/>
        <v>24000</v>
      </c>
    </row>
    <row r="352" spans="2:28" x14ac:dyDescent="0.2">
      <c r="B352" s="6">
        <v>44546</v>
      </c>
      <c r="C352" s="12">
        <f>'Grid 1MW'!C352*Control!$C$10</f>
        <v>1000</v>
      </c>
      <c r="D352" s="12">
        <f>'Grid 1MW'!D352*Control!$C$10</f>
        <v>1000</v>
      </c>
      <c r="E352" s="12">
        <f>'Grid 1MW'!E352*Control!$C$10</f>
        <v>1000</v>
      </c>
      <c r="F352" s="12">
        <f>'Grid 1MW'!F352*Control!$C$10</f>
        <v>1000</v>
      </c>
      <c r="G352" s="12">
        <f>'Grid 1MW'!G352*Control!$C$10</f>
        <v>1000</v>
      </c>
      <c r="H352" s="12">
        <f>'Grid 1MW'!H352*Control!$C$10</f>
        <v>1000</v>
      </c>
      <c r="I352" s="12">
        <f>'Grid 1MW'!I352*Control!$C$10</f>
        <v>1000</v>
      </c>
      <c r="J352" s="12">
        <f>'Grid 1MW'!J352*Control!$C$10</f>
        <v>1000</v>
      </c>
      <c r="K352" s="12">
        <f>'Grid 1MW'!K352*Control!$C$10</f>
        <v>1000</v>
      </c>
      <c r="L352" s="12">
        <f>'Grid 1MW'!L352*Control!$C$10</f>
        <v>1000</v>
      </c>
      <c r="M352" s="12">
        <f>'Grid 1MW'!M352*Control!$C$10</f>
        <v>1000</v>
      </c>
      <c r="N352" s="12">
        <f>'Grid 1MW'!N352*Control!$C$10</f>
        <v>1000</v>
      </c>
      <c r="O352" s="12">
        <f>'Grid 1MW'!O352*Control!$C$10</f>
        <v>1000</v>
      </c>
      <c r="P352" s="12">
        <f>'Grid 1MW'!P352*Control!$C$10</f>
        <v>1000</v>
      </c>
      <c r="Q352" s="12">
        <f>'Grid 1MW'!Q352*Control!$C$10</f>
        <v>1000</v>
      </c>
      <c r="R352" s="12">
        <f>'Grid 1MW'!R352*Control!$C$10</f>
        <v>1000</v>
      </c>
      <c r="S352" s="12">
        <f>'Grid 1MW'!S352*Control!$C$10</f>
        <v>1000</v>
      </c>
      <c r="T352" s="12">
        <f>'Grid 1MW'!T352*Control!$C$10</f>
        <v>1000</v>
      </c>
      <c r="U352" s="12">
        <f>'Grid 1MW'!U352*Control!$C$10</f>
        <v>1000</v>
      </c>
      <c r="V352" s="12">
        <f>'Grid 1MW'!V352*Control!$C$10</f>
        <v>1000</v>
      </c>
      <c r="W352" s="12">
        <f>'Grid 1MW'!W352*Control!$C$10</f>
        <v>1000</v>
      </c>
      <c r="X352" s="12">
        <f>'Grid 1MW'!X352*Control!$C$10</f>
        <v>1000</v>
      </c>
      <c r="Y352" s="12">
        <f>'Grid 1MW'!Y352*Control!$C$10</f>
        <v>1000</v>
      </c>
      <c r="Z352" s="12">
        <f>'Grid 1MW'!Z352*Control!$C$10</f>
        <v>1000</v>
      </c>
      <c r="AB352" s="7">
        <f t="shared" si="5"/>
        <v>24000</v>
      </c>
    </row>
    <row r="353" spans="2:28" x14ac:dyDescent="0.2">
      <c r="B353" s="6">
        <v>44547</v>
      </c>
      <c r="C353" s="12">
        <f>'Grid 1MW'!C353*Control!$C$10</f>
        <v>1000</v>
      </c>
      <c r="D353" s="12">
        <f>'Grid 1MW'!D353*Control!$C$10</f>
        <v>1000</v>
      </c>
      <c r="E353" s="12">
        <f>'Grid 1MW'!E353*Control!$C$10</f>
        <v>1000</v>
      </c>
      <c r="F353" s="12">
        <f>'Grid 1MW'!F353*Control!$C$10</f>
        <v>1000</v>
      </c>
      <c r="G353" s="12">
        <f>'Grid 1MW'!G353*Control!$C$10</f>
        <v>1000</v>
      </c>
      <c r="H353" s="12">
        <f>'Grid 1MW'!H353*Control!$C$10</f>
        <v>1000</v>
      </c>
      <c r="I353" s="12">
        <f>'Grid 1MW'!I353*Control!$C$10</f>
        <v>1000</v>
      </c>
      <c r="J353" s="12">
        <f>'Grid 1MW'!J353*Control!$C$10</f>
        <v>1000</v>
      </c>
      <c r="K353" s="12">
        <f>'Grid 1MW'!K353*Control!$C$10</f>
        <v>1000</v>
      </c>
      <c r="L353" s="12">
        <f>'Grid 1MW'!L353*Control!$C$10</f>
        <v>1000</v>
      </c>
      <c r="M353" s="12">
        <f>'Grid 1MW'!M353*Control!$C$10</f>
        <v>1000</v>
      </c>
      <c r="N353" s="12">
        <f>'Grid 1MW'!N353*Control!$C$10</f>
        <v>1000</v>
      </c>
      <c r="O353" s="12">
        <f>'Grid 1MW'!O353*Control!$C$10</f>
        <v>1000</v>
      </c>
      <c r="P353" s="12">
        <f>'Grid 1MW'!P353*Control!$C$10</f>
        <v>1000</v>
      </c>
      <c r="Q353" s="12">
        <f>'Grid 1MW'!Q353*Control!$C$10</f>
        <v>1000</v>
      </c>
      <c r="R353" s="12">
        <f>'Grid 1MW'!R353*Control!$C$10</f>
        <v>1000</v>
      </c>
      <c r="S353" s="12">
        <f>'Grid 1MW'!S353*Control!$C$10</f>
        <v>1000</v>
      </c>
      <c r="T353" s="12">
        <f>'Grid 1MW'!T353*Control!$C$10</f>
        <v>1000</v>
      </c>
      <c r="U353" s="12">
        <f>'Grid 1MW'!U353*Control!$C$10</f>
        <v>1000</v>
      </c>
      <c r="V353" s="12">
        <f>'Grid 1MW'!V353*Control!$C$10</f>
        <v>1000</v>
      </c>
      <c r="W353" s="12">
        <f>'Grid 1MW'!W353*Control!$C$10</f>
        <v>1000</v>
      </c>
      <c r="X353" s="12">
        <f>'Grid 1MW'!X353*Control!$C$10</f>
        <v>1000</v>
      </c>
      <c r="Y353" s="12">
        <f>'Grid 1MW'!Y353*Control!$C$10</f>
        <v>1000</v>
      </c>
      <c r="Z353" s="12">
        <f>'Grid 1MW'!Z353*Control!$C$10</f>
        <v>1000</v>
      </c>
      <c r="AB353" s="7">
        <f t="shared" si="5"/>
        <v>24000</v>
      </c>
    </row>
    <row r="354" spans="2:28" x14ac:dyDescent="0.2">
      <c r="B354" s="6">
        <v>44548</v>
      </c>
      <c r="C354" s="12">
        <f>'Grid 1MW'!C354*Control!$C$10</f>
        <v>1000</v>
      </c>
      <c r="D354" s="12">
        <f>'Grid 1MW'!D354*Control!$C$10</f>
        <v>1000</v>
      </c>
      <c r="E354" s="12">
        <f>'Grid 1MW'!E354*Control!$C$10</f>
        <v>1000</v>
      </c>
      <c r="F354" s="12">
        <f>'Grid 1MW'!F354*Control!$C$10</f>
        <v>1000</v>
      </c>
      <c r="G354" s="12">
        <f>'Grid 1MW'!G354*Control!$C$10</f>
        <v>1000</v>
      </c>
      <c r="H354" s="12">
        <f>'Grid 1MW'!H354*Control!$C$10</f>
        <v>1000</v>
      </c>
      <c r="I354" s="12">
        <f>'Grid 1MW'!I354*Control!$C$10</f>
        <v>1000</v>
      </c>
      <c r="J354" s="12">
        <f>'Grid 1MW'!J354*Control!$C$10</f>
        <v>1000</v>
      </c>
      <c r="K354" s="12">
        <f>'Grid 1MW'!K354*Control!$C$10</f>
        <v>1000</v>
      </c>
      <c r="L354" s="12">
        <f>'Grid 1MW'!L354*Control!$C$10</f>
        <v>1000</v>
      </c>
      <c r="M354" s="12">
        <f>'Grid 1MW'!M354*Control!$C$10</f>
        <v>1000</v>
      </c>
      <c r="N354" s="12">
        <f>'Grid 1MW'!N354*Control!$C$10</f>
        <v>1000</v>
      </c>
      <c r="O354" s="12">
        <f>'Grid 1MW'!O354*Control!$C$10</f>
        <v>1000</v>
      </c>
      <c r="P354" s="12">
        <f>'Grid 1MW'!P354*Control!$C$10</f>
        <v>1000</v>
      </c>
      <c r="Q354" s="12">
        <f>'Grid 1MW'!Q354*Control!$C$10</f>
        <v>1000</v>
      </c>
      <c r="R354" s="12">
        <f>'Grid 1MW'!R354*Control!$C$10</f>
        <v>1000</v>
      </c>
      <c r="S354" s="12">
        <f>'Grid 1MW'!S354*Control!$C$10</f>
        <v>1000</v>
      </c>
      <c r="T354" s="12">
        <f>'Grid 1MW'!T354*Control!$C$10</f>
        <v>1000</v>
      </c>
      <c r="U354" s="12">
        <f>'Grid 1MW'!U354*Control!$C$10</f>
        <v>1000</v>
      </c>
      <c r="V354" s="12">
        <f>'Grid 1MW'!V354*Control!$C$10</f>
        <v>1000</v>
      </c>
      <c r="W354" s="12">
        <f>'Grid 1MW'!W354*Control!$C$10</f>
        <v>1000</v>
      </c>
      <c r="X354" s="12">
        <f>'Grid 1MW'!X354*Control!$C$10</f>
        <v>1000</v>
      </c>
      <c r="Y354" s="12">
        <f>'Grid 1MW'!Y354*Control!$C$10</f>
        <v>1000</v>
      </c>
      <c r="Z354" s="12">
        <f>'Grid 1MW'!Z354*Control!$C$10</f>
        <v>1000</v>
      </c>
      <c r="AB354" s="7">
        <f t="shared" si="5"/>
        <v>24000</v>
      </c>
    </row>
    <row r="355" spans="2:28" x14ac:dyDescent="0.2">
      <c r="B355" s="6">
        <v>44549</v>
      </c>
      <c r="C355" s="12">
        <f>'Grid 1MW'!C355*Control!$C$10</f>
        <v>1000</v>
      </c>
      <c r="D355" s="12">
        <f>'Grid 1MW'!D355*Control!$C$10</f>
        <v>1000</v>
      </c>
      <c r="E355" s="12">
        <f>'Grid 1MW'!E355*Control!$C$10</f>
        <v>1000</v>
      </c>
      <c r="F355" s="12">
        <f>'Grid 1MW'!F355*Control!$C$10</f>
        <v>1000</v>
      </c>
      <c r="G355" s="12">
        <f>'Grid 1MW'!G355*Control!$C$10</f>
        <v>1000</v>
      </c>
      <c r="H355" s="12">
        <f>'Grid 1MW'!H355*Control!$C$10</f>
        <v>1000</v>
      </c>
      <c r="I355" s="12">
        <f>'Grid 1MW'!I355*Control!$C$10</f>
        <v>1000</v>
      </c>
      <c r="J355" s="12">
        <f>'Grid 1MW'!J355*Control!$C$10</f>
        <v>1000</v>
      </c>
      <c r="K355" s="12">
        <f>'Grid 1MW'!K355*Control!$C$10</f>
        <v>1000</v>
      </c>
      <c r="L355" s="12">
        <f>'Grid 1MW'!L355*Control!$C$10</f>
        <v>1000</v>
      </c>
      <c r="M355" s="12">
        <f>'Grid 1MW'!M355*Control!$C$10</f>
        <v>1000</v>
      </c>
      <c r="N355" s="12">
        <f>'Grid 1MW'!N355*Control!$C$10</f>
        <v>1000</v>
      </c>
      <c r="O355" s="12">
        <f>'Grid 1MW'!O355*Control!$C$10</f>
        <v>1000</v>
      </c>
      <c r="P355" s="12">
        <f>'Grid 1MW'!P355*Control!$C$10</f>
        <v>1000</v>
      </c>
      <c r="Q355" s="12">
        <f>'Grid 1MW'!Q355*Control!$C$10</f>
        <v>1000</v>
      </c>
      <c r="R355" s="12">
        <f>'Grid 1MW'!R355*Control!$C$10</f>
        <v>1000</v>
      </c>
      <c r="S355" s="12">
        <f>'Grid 1MW'!S355*Control!$C$10</f>
        <v>1000</v>
      </c>
      <c r="T355" s="12">
        <f>'Grid 1MW'!T355*Control!$C$10</f>
        <v>1000</v>
      </c>
      <c r="U355" s="12">
        <f>'Grid 1MW'!U355*Control!$C$10</f>
        <v>1000</v>
      </c>
      <c r="V355" s="12">
        <f>'Grid 1MW'!V355*Control!$C$10</f>
        <v>1000</v>
      </c>
      <c r="W355" s="12">
        <f>'Grid 1MW'!W355*Control!$C$10</f>
        <v>1000</v>
      </c>
      <c r="X355" s="12">
        <f>'Grid 1MW'!X355*Control!$C$10</f>
        <v>1000</v>
      </c>
      <c r="Y355" s="12">
        <f>'Grid 1MW'!Y355*Control!$C$10</f>
        <v>1000</v>
      </c>
      <c r="Z355" s="12">
        <f>'Grid 1MW'!Z355*Control!$C$10</f>
        <v>1000</v>
      </c>
      <c r="AB355" s="7">
        <f t="shared" si="5"/>
        <v>24000</v>
      </c>
    </row>
    <row r="356" spans="2:28" x14ac:dyDescent="0.2">
      <c r="B356" s="6">
        <v>44550</v>
      </c>
      <c r="C356" s="12">
        <f>'Grid 1MW'!C356*Control!$C$10</f>
        <v>1000</v>
      </c>
      <c r="D356" s="12">
        <f>'Grid 1MW'!D356*Control!$C$10</f>
        <v>1000</v>
      </c>
      <c r="E356" s="12">
        <f>'Grid 1MW'!E356*Control!$C$10</f>
        <v>1000</v>
      </c>
      <c r="F356" s="12">
        <f>'Grid 1MW'!F356*Control!$C$10</f>
        <v>1000</v>
      </c>
      <c r="G356" s="12">
        <f>'Grid 1MW'!G356*Control!$C$10</f>
        <v>1000</v>
      </c>
      <c r="H356" s="12">
        <f>'Grid 1MW'!H356*Control!$C$10</f>
        <v>1000</v>
      </c>
      <c r="I356" s="12">
        <f>'Grid 1MW'!I356*Control!$C$10</f>
        <v>1000</v>
      </c>
      <c r="J356" s="12">
        <f>'Grid 1MW'!J356*Control!$C$10</f>
        <v>1000</v>
      </c>
      <c r="K356" s="12">
        <f>'Grid 1MW'!K356*Control!$C$10</f>
        <v>1000</v>
      </c>
      <c r="L356" s="12">
        <f>'Grid 1MW'!L356*Control!$C$10</f>
        <v>1000</v>
      </c>
      <c r="M356" s="12">
        <f>'Grid 1MW'!M356*Control!$C$10</f>
        <v>1000</v>
      </c>
      <c r="N356" s="12">
        <f>'Grid 1MW'!N356*Control!$C$10</f>
        <v>1000</v>
      </c>
      <c r="O356" s="12">
        <f>'Grid 1MW'!O356*Control!$C$10</f>
        <v>1000</v>
      </c>
      <c r="P356" s="12">
        <f>'Grid 1MW'!P356*Control!$C$10</f>
        <v>1000</v>
      </c>
      <c r="Q356" s="12">
        <f>'Grid 1MW'!Q356*Control!$C$10</f>
        <v>1000</v>
      </c>
      <c r="R356" s="12">
        <f>'Grid 1MW'!R356*Control!$C$10</f>
        <v>1000</v>
      </c>
      <c r="S356" s="12">
        <f>'Grid 1MW'!S356*Control!$C$10</f>
        <v>1000</v>
      </c>
      <c r="T356" s="12">
        <f>'Grid 1MW'!T356*Control!$C$10</f>
        <v>1000</v>
      </c>
      <c r="U356" s="12">
        <f>'Grid 1MW'!U356*Control!$C$10</f>
        <v>1000</v>
      </c>
      <c r="V356" s="12">
        <f>'Grid 1MW'!V356*Control!$C$10</f>
        <v>1000</v>
      </c>
      <c r="W356" s="12">
        <f>'Grid 1MW'!W356*Control!$C$10</f>
        <v>1000</v>
      </c>
      <c r="X356" s="12">
        <f>'Grid 1MW'!X356*Control!$C$10</f>
        <v>1000</v>
      </c>
      <c r="Y356" s="12">
        <f>'Grid 1MW'!Y356*Control!$C$10</f>
        <v>1000</v>
      </c>
      <c r="Z356" s="12">
        <f>'Grid 1MW'!Z356*Control!$C$10</f>
        <v>1000</v>
      </c>
      <c r="AB356" s="7">
        <f t="shared" si="5"/>
        <v>24000</v>
      </c>
    </row>
    <row r="357" spans="2:28" x14ac:dyDescent="0.2">
      <c r="B357" s="6">
        <v>44551</v>
      </c>
      <c r="C357" s="12">
        <f>'Grid 1MW'!C357*Control!$C$10</f>
        <v>1000</v>
      </c>
      <c r="D357" s="12">
        <f>'Grid 1MW'!D357*Control!$C$10</f>
        <v>1000</v>
      </c>
      <c r="E357" s="12">
        <f>'Grid 1MW'!E357*Control!$C$10</f>
        <v>1000</v>
      </c>
      <c r="F357" s="12">
        <f>'Grid 1MW'!F357*Control!$C$10</f>
        <v>1000</v>
      </c>
      <c r="G357" s="12">
        <f>'Grid 1MW'!G357*Control!$C$10</f>
        <v>1000</v>
      </c>
      <c r="H357" s="12">
        <f>'Grid 1MW'!H357*Control!$C$10</f>
        <v>1000</v>
      </c>
      <c r="I357" s="12">
        <f>'Grid 1MW'!I357*Control!$C$10</f>
        <v>1000</v>
      </c>
      <c r="J357" s="12">
        <f>'Grid 1MW'!J357*Control!$C$10</f>
        <v>1000</v>
      </c>
      <c r="K357" s="12">
        <f>'Grid 1MW'!K357*Control!$C$10</f>
        <v>1000</v>
      </c>
      <c r="L357" s="12">
        <f>'Grid 1MW'!L357*Control!$C$10</f>
        <v>1000</v>
      </c>
      <c r="M357" s="12">
        <f>'Grid 1MW'!M357*Control!$C$10</f>
        <v>1000</v>
      </c>
      <c r="N357" s="12">
        <f>'Grid 1MW'!N357*Control!$C$10</f>
        <v>1000</v>
      </c>
      <c r="O357" s="12">
        <f>'Grid 1MW'!O357*Control!$C$10</f>
        <v>1000</v>
      </c>
      <c r="P357" s="12">
        <f>'Grid 1MW'!P357*Control!$C$10</f>
        <v>1000</v>
      </c>
      <c r="Q357" s="12">
        <f>'Grid 1MW'!Q357*Control!$C$10</f>
        <v>1000</v>
      </c>
      <c r="R357" s="12">
        <f>'Grid 1MW'!R357*Control!$C$10</f>
        <v>1000</v>
      </c>
      <c r="S357" s="12">
        <f>'Grid 1MW'!S357*Control!$C$10</f>
        <v>1000</v>
      </c>
      <c r="T357" s="12">
        <f>'Grid 1MW'!T357*Control!$C$10</f>
        <v>1000</v>
      </c>
      <c r="U357" s="12">
        <f>'Grid 1MW'!U357*Control!$C$10</f>
        <v>1000</v>
      </c>
      <c r="V357" s="12">
        <f>'Grid 1MW'!V357*Control!$C$10</f>
        <v>1000</v>
      </c>
      <c r="W357" s="12">
        <f>'Grid 1MW'!W357*Control!$C$10</f>
        <v>1000</v>
      </c>
      <c r="X357" s="12">
        <f>'Grid 1MW'!X357*Control!$C$10</f>
        <v>1000</v>
      </c>
      <c r="Y357" s="12">
        <f>'Grid 1MW'!Y357*Control!$C$10</f>
        <v>1000</v>
      </c>
      <c r="Z357" s="12">
        <f>'Grid 1MW'!Z357*Control!$C$10</f>
        <v>1000</v>
      </c>
      <c r="AB357" s="7">
        <f t="shared" si="5"/>
        <v>24000</v>
      </c>
    </row>
    <row r="358" spans="2:28" x14ac:dyDescent="0.2">
      <c r="B358" s="6">
        <v>44552</v>
      </c>
      <c r="C358" s="12">
        <f>'Grid 1MW'!C358*Control!$C$10</f>
        <v>1000</v>
      </c>
      <c r="D358" s="12">
        <f>'Grid 1MW'!D358*Control!$C$10</f>
        <v>1000</v>
      </c>
      <c r="E358" s="12">
        <f>'Grid 1MW'!E358*Control!$C$10</f>
        <v>1000</v>
      </c>
      <c r="F358" s="12">
        <f>'Grid 1MW'!F358*Control!$C$10</f>
        <v>1000</v>
      </c>
      <c r="G358" s="12">
        <f>'Grid 1MW'!G358*Control!$C$10</f>
        <v>1000</v>
      </c>
      <c r="H358" s="12">
        <f>'Grid 1MW'!H358*Control!$C$10</f>
        <v>1000</v>
      </c>
      <c r="I358" s="12">
        <f>'Grid 1MW'!I358*Control!$C$10</f>
        <v>1000</v>
      </c>
      <c r="J358" s="12">
        <f>'Grid 1MW'!J358*Control!$C$10</f>
        <v>1000</v>
      </c>
      <c r="K358" s="12">
        <f>'Grid 1MW'!K358*Control!$C$10</f>
        <v>1000</v>
      </c>
      <c r="L358" s="12">
        <f>'Grid 1MW'!L358*Control!$C$10</f>
        <v>1000</v>
      </c>
      <c r="M358" s="12">
        <f>'Grid 1MW'!M358*Control!$C$10</f>
        <v>1000</v>
      </c>
      <c r="N358" s="12">
        <f>'Grid 1MW'!N358*Control!$C$10</f>
        <v>1000</v>
      </c>
      <c r="O358" s="12">
        <f>'Grid 1MW'!O358*Control!$C$10</f>
        <v>1000</v>
      </c>
      <c r="P358" s="12">
        <f>'Grid 1MW'!P358*Control!$C$10</f>
        <v>1000</v>
      </c>
      <c r="Q358" s="12">
        <f>'Grid 1MW'!Q358*Control!$C$10</f>
        <v>1000</v>
      </c>
      <c r="R358" s="12">
        <f>'Grid 1MW'!R358*Control!$C$10</f>
        <v>1000</v>
      </c>
      <c r="S358" s="12">
        <f>'Grid 1MW'!S358*Control!$C$10</f>
        <v>1000</v>
      </c>
      <c r="T358" s="12">
        <f>'Grid 1MW'!T358*Control!$C$10</f>
        <v>1000</v>
      </c>
      <c r="U358" s="12">
        <f>'Grid 1MW'!U358*Control!$C$10</f>
        <v>1000</v>
      </c>
      <c r="V358" s="12">
        <f>'Grid 1MW'!V358*Control!$C$10</f>
        <v>1000</v>
      </c>
      <c r="W358" s="12">
        <f>'Grid 1MW'!W358*Control!$C$10</f>
        <v>1000</v>
      </c>
      <c r="X358" s="12">
        <f>'Grid 1MW'!X358*Control!$C$10</f>
        <v>1000</v>
      </c>
      <c r="Y358" s="12">
        <f>'Grid 1MW'!Y358*Control!$C$10</f>
        <v>1000</v>
      </c>
      <c r="Z358" s="12">
        <f>'Grid 1MW'!Z358*Control!$C$10</f>
        <v>1000</v>
      </c>
      <c r="AB358" s="7">
        <f t="shared" si="5"/>
        <v>24000</v>
      </c>
    </row>
    <row r="359" spans="2:28" x14ac:dyDescent="0.2">
      <c r="B359" s="6">
        <v>44553</v>
      </c>
      <c r="C359" s="12">
        <f>'Grid 1MW'!C359*Control!$C$10</f>
        <v>1000</v>
      </c>
      <c r="D359" s="12">
        <f>'Grid 1MW'!D359*Control!$C$10</f>
        <v>1000</v>
      </c>
      <c r="E359" s="12">
        <f>'Grid 1MW'!E359*Control!$C$10</f>
        <v>1000</v>
      </c>
      <c r="F359" s="12">
        <f>'Grid 1MW'!F359*Control!$C$10</f>
        <v>1000</v>
      </c>
      <c r="G359" s="12">
        <f>'Grid 1MW'!G359*Control!$C$10</f>
        <v>1000</v>
      </c>
      <c r="H359" s="12">
        <f>'Grid 1MW'!H359*Control!$C$10</f>
        <v>1000</v>
      </c>
      <c r="I359" s="12">
        <f>'Grid 1MW'!I359*Control!$C$10</f>
        <v>1000</v>
      </c>
      <c r="J359" s="12">
        <f>'Grid 1MW'!J359*Control!$C$10</f>
        <v>1000</v>
      </c>
      <c r="K359" s="12">
        <f>'Grid 1MW'!K359*Control!$C$10</f>
        <v>1000</v>
      </c>
      <c r="L359" s="12">
        <f>'Grid 1MW'!L359*Control!$C$10</f>
        <v>1000</v>
      </c>
      <c r="M359" s="12">
        <f>'Grid 1MW'!M359*Control!$C$10</f>
        <v>1000</v>
      </c>
      <c r="N359" s="12">
        <f>'Grid 1MW'!N359*Control!$C$10</f>
        <v>1000</v>
      </c>
      <c r="O359" s="12">
        <f>'Grid 1MW'!O359*Control!$C$10</f>
        <v>1000</v>
      </c>
      <c r="P359" s="12">
        <f>'Grid 1MW'!P359*Control!$C$10</f>
        <v>1000</v>
      </c>
      <c r="Q359" s="12">
        <f>'Grid 1MW'!Q359*Control!$C$10</f>
        <v>1000</v>
      </c>
      <c r="R359" s="12">
        <f>'Grid 1MW'!R359*Control!$C$10</f>
        <v>1000</v>
      </c>
      <c r="S359" s="12">
        <f>'Grid 1MW'!S359*Control!$C$10</f>
        <v>1000</v>
      </c>
      <c r="T359" s="12">
        <f>'Grid 1MW'!T359*Control!$C$10</f>
        <v>1000</v>
      </c>
      <c r="U359" s="12">
        <f>'Grid 1MW'!U359*Control!$C$10</f>
        <v>1000</v>
      </c>
      <c r="V359" s="12">
        <f>'Grid 1MW'!V359*Control!$C$10</f>
        <v>1000</v>
      </c>
      <c r="W359" s="12">
        <f>'Grid 1MW'!W359*Control!$C$10</f>
        <v>1000</v>
      </c>
      <c r="X359" s="12">
        <f>'Grid 1MW'!X359*Control!$C$10</f>
        <v>1000</v>
      </c>
      <c r="Y359" s="12">
        <f>'Grid 1MW'!Y359*Control!$C$10</f>
        <v>1000</v>
      </c>
      <c r="Z359" s="12">
        <f>'Grid 1MW'!Z359*Control!$C$10</f>
        <v>1000</v>
      </c>
      <c r="AB359" s="7">
        <f t="shared" si="5"/>
        <v>24000</v>
      </c>
    </row>
    <row r="360" spans="2:28" x14ac:dyDescent="0.2">
      <c r="B360" s="6">
        <v>44554</v>
      </c>
      <c r="C360" s="12">
        <f>'Grid 1MW'!C360*Control!$C$10</f>
        <v>1000</v>
      </c>
      <c r="D360" s="12">
        <f>'Grid 1MW'!D360*Control!$C$10</f>
        <v>1000</v>
      </c>
      <c r="E360" s="12">
        <f>'Grid 1MW'!E360*Control!$C$10</f>
        <v>1000</v>
      </c>
      <c r="F360" s="12">
        <f>'Grid 1MW'!F360*Control!$C$10</f>
        <v>1000</v>
      </c>
      <c r="G360" s="12">
        <f>'Grid 1MW'!G360*Control!$C$10</f>
        <v>1000</v>
      </c>
      <c r="H360" s="12">
        <f>'Grid 1MW'!H360*Control!$C$10</f>
        <v>1000</v>
      </c>
      <c r="I360" s="12">
        <f>'Grid 1MW'!I360*Control!$C$10</f>
        <v>1000</v>
      </c>
      <c r="J360" s="12">
        <f>'Grid 1MW'!J360*Control!$C$10</f>
        <v>1000</v>
      </c>
      <c r="K360" s="12">
        <f>'Grid 1MW'!K360*Control!$C$10</f>
        <v>1000</v>
      </c>
      <c r="L360" s="12">
        <f>'Grid 1MW'!L360*Control!$C$10</f>
        <v>1000</v>
      </c>
      <c r="M360" s="12">
        <f>'Grid 1MW'!M360*Control!$C$10</f>
        <v>1000</v>
      </c>
      <c r="N360" s="12">
        <f>'Grid 1MW'!N360*Control!$C$10</f>
        <v>1000</v>
      </c>
      <c r="O360" s="12">
        <f>'Grid 1MW'!O360*Control!$C$10</f>
        <v>1000</v>
      </c>
      <c r="P360" s="12">
        <f>'Grid 1MW'!P360*Control!$C$10</f>
        <v>1000</v>
      </c>
      <c r="Q360" s="12">
        <f>'Grid 1MW'!Q360*Control!$C$10</f>
        <v>1000</v>
      </c>
      <c r="R360" s="12">
        <f>'Grid 1MW'!R360*Control!$C$10</f>
        <v>1000</v>
      </c>
      <c r="S360" s="12">
        <f>'Grid 1MW'!S360*Control!$C$10</f>
        <v>1000</v>
      </c>
      <c r="T360" s="12">
        <f>'Grid 1MW'!T360*Control!$C$10</f>
        <v>1000</v>
      </c>
      <c r="U360" s="12">
        <f>'Grid 1MW'!U360*Control!$C$10</f>
        <v>1000</v>
      </c>
      <c r="V360" s="12">
        <f>'Grid 1MW'!V360*Control!$C$10</f>
        <v>1000</v>
      </c>
      <c r="W360" s="12">
        <f>'Grid 1MW'!W360*Control!$C$10</f>
        <v>1000</v>
      </c>
      <c r="X360" s="12">
        <f>'Grid 1MW'!X360*Control!$C$10</f>
        <v>1000</v>
      </c>
      <c r="Y360" s="12">
        <f>'Grid 1MW'!Y360*Control!$C$10</f>
        <v>1000</v>
      </c>
      <c r="Z360" s="12">
        <f>'Grid 1MW'!Z360*Control!$C$10</f>
        <v>1000</v>
      </c>
      <c r="AB360" s="7">
        <f t="shared" si="5"/>
        <v>24000</v>
      </c>
    </row>
    <row r="361" spans="2:28" x14ac:dyDescent="0.2">
      <c r="B361" s="6">
        <v>44555</v>
      </c>
      <c r="C361" s="12">
        <f>'Grid 1MW'!C361*Control!$C$10</f>
        <v>1000</v>
      </c>
      <c r="D361" s="12">
        <f>'Grid 1MW'!D361*Control!$C$10</f>
        <v>1000</v>
      </c>
      <c r="E361" s="12">
        <f>'Grid 1MW'!E361*Control!$C$10</f>
        <v>1000</v>
      </c>
      <c r="F361" s="12">
        <f>'Grid 1MW'!F361*Control!$C$10</f>
        <v>1000</v>
      </c>
      <c r="G361" s="12">
        <f>'Grid 1MW'!G361*Control!$C$10</f>
        <v>1000</v>
      </c>
      <c r="H361" s="12">
        <f>'Grid 1MW'!H361*Control!$C$10</f>
        <v>1000</v>
      </c>
      <c r="I361" s="12">
        <f>'Grid 1MW'!I361*Control!$C$10</f>
        <v>1000</v>
      </c>
      <c r="J361" s="12">
        <f>'Grid 1MW'!J361*Control!$C$10</f>
        <v>1000</v>
      </c>
      <c r="K361" s="12">
        <f>'Grid 1MW'!K361*Control!$C$10</f>
        <v>1000</v>
      </c>
      <c r="L361" s="12">
        <f>'Grid 1MW'!L361*Control!$C$10</f>
        <v>1000</v>
      </c>
      <c r="M361" s="12">
        <f>'Grid 1MW'!M361*Control!$C$10</f>
        <v>1000</v>
      </c>
      <c r="N361" s="12">
        <f>'Grid 1MW'!N361*Control!$C$10</f>
        <v>1000</v>
      </c>
      <c r="O361" s="12">
        <f>'Grid 1MW'!O361*Control!$C$10</f>
        <v>1000</v>
      </c>
      <c r="P361" s="12">
        <f>'Grid 1MW'!P361*Control!$C$10</f>
        <v>1000</v>
      </c>
      <c r="Q361" s="12">
        <f>'Grid 1MW'!Q361*Control!$C$10</f>
        <v>1000</v>
      </c>
      <c r="R361" s="12">
        <f>'Grid 1MW'!R361*Control!$C$10</f>
        <v>1000</v>
      </c>
      <c r="S361" s="12">
        <f>'Grid 1MW'!S361*Control!$C$10</f>
        <v>1000</v>
      </c>
      <c r="T361" s="12">
        <f>'Grid 1MW'!T361*Control!$C$10</f>
        <v>1000</v>
      </c>
      <c r="U361" s="12">
        <f>'Grid 1MW'!U361*Control!$C$10</f>
        <v>1000</v>
      </c>
      <c r="V361" s="12">
        <f>'Grid 1MW'!V361*Control!$C$10</f>
        <v>1000</v>
      </c>
      <c r="W361" s="12">
        <f>'Grid 1MW'!W361*Control!$C$10</f>
        <v>1000</v>
      </c>
      <c r="X361" s="12">
        <f>'Grid 1MW'!X361*Control!$C$10</f>
        <v>1000</v>
      </c>
      <c r="Y361" s="12">
        <f>'Grid 1MW'!Y361*Control!$C$10</f>
        <v>1000</v>
      </c>
      <c r="Z361" s="12">
        <f>'Grid 1MW'!Z361*Control!$C$10</f>
        <v>1000</v>
      </c>
      <c r="AB361" s="7">
        <f t="shared" si="5"/>
        <v>24000</v>
      </c>
    </row>
    <row r="362" spans="2:28" x14ac:dyDescent="0.2">
      <c r="B362" s="6">
        <v>44556</v>
      </c>
      <c r="C362" s="12">
        <f>'Grid 1MW'!C362*Control!$C$10</f>
        <v>1000</v>
      </c>
      <c r="D362" s="12">
        <f>'Grid 1MW'!D362*Control!$C$10</f>
        <v>1000</v>
      </c>
      <c r="E362" s="12">
        <f>'Grid 1MW'!E362*Control!$C$10</f>
        <v>1000</v>
      </c>
      <c r="F362" s="12">
        <f>'Grid 1MW'!F362*Control!$C$10</f>
        <v>1000</v>
      </c>
      <c r="G362" s="12">
        <f>'Grid 1MW'!G362*Control!$C$10</f>
        <v>1000</v>
      </c>
      <c r="H362" s="12">
        <f>'Grid 1MW'!H362*Control!$C$10</f>
        <v>1000</v>
      </c>
      <c r="I362" s="12">
        <f>'Grid 1MW'!I362*Control!$C$10</f>
        <v>1000</v>
      </c>
      <c r="J362" s="12">
        <f>'Grid 1MW'!J362*Control!$C$10</f>
        <v>1000</v>
      </c>
      <c r="K362" s="12">
        <f>'Grid 1MW'!K362*Control!$C$10</f>
        <v>1000</v>
      </c>
      <c r="L362" s="12">
        <f>'Grid 1MW'!L362*Control!$C$10</f>
        <v>1000</v>
      </c>
      <c r="M362" s="12">
        <f>'Grid 1MW'!M362*Control!$C$10</f>
        <v>1000</v>
      </c>
      <c r="N362" s="12">
        <f>'Grid 1MW'!N362*Control!$C$10</f>
        <v>1000</v>
      </c>
      <c r="O362" s="12">
        <f>'Grid 1MW'!O362*Control!$C$10</f>
        <v>1000</v>
      </c>
      <c r="P362" s="12">
        <f>'Grid 1MW'!P362*Control!$C$10</f>
        <v>1000</v>
      </c>
      <c r="Q362" s="12">
        <f>'Grid 1MW'!Q362*Control!$C$10</f>
        <v>1000</v>
      </c>
      <c r="R362" s="12">
        <f>'Grid 1MW'!R362*Control!$C$10</f>
        <v>1000</v>
      </c>
      <c r="S362" s="12">
        <f>'Grid 1MW'!S362*Control!$C$10</f>
        <v>1000</v>
      </c>
      <c r="T362" s="12">
        <f>'Grid 1MW'!T362*Control!$C$10</f>
        <v>1000</v>
      </c>
      <c r="U362" s="12">
        <f>'Grid 1MW'!U362*Control!$C$10</f>
        <v>1000</v>
      </c>
      <c r="V362" s="12">
        <f>'Grid 1MW'!V362*Control!$C$10</f>
        <v>1000</v>
      </c>
      <c r="W362" s="12">
        <f>'Grid 1MW'!W362*Control!$C$10</f>
        <v>1000</v>
      </c>
      <c r="X362" s="12">
        <f>'Grid 1MW'!X362*Control!$C$10</f>
        <v>1000</v>
      </c>
      <c r="Y362" s="12">
        <f>'Grid 1MW'!Y362*Control!$C$10</f>
        <v>1000</v>
      </c>
      <c r="Z362" s="12">
        <f>'Grid 1MW'!Z362*Control!$C$10</f>
        <v>1000</v>
      </c>
      <c r="AB362" s="7">
        <f t="shared" si="5"/>
        <v>24000</v>
      </c>
    </row>
    <row r="363" spans="2:28" x14ac:dyDescent="0.2">
      <c r="B363" s="6">
        <v>44557</v>
      </c>
      <c r="C363" s="12">
        <f>'Grid 1MW'!C363*Control!$C$10</f>
        <v>1000</v>
      </c>
      <c r="D363" s="12">
        <f>'Grid 1MW'!D363*Control!$C$10</f>
        <v>1000</v>
      </c>
      <c r="E363" s="12">
        <f>'Grid 1MW'!E363*Control!$C$10</f>
        <v>1000</v>
      </c>
      <c r="F363" s="12">
        <f>'Grid 1MW'!F363*Control!$C$10</f>
        <v>1000</v>
      </c>
      <c r="G363" s="12">
        <f>'Grid 1MW'!G363*Control!$C$10</f>
        <v>1000</v>
      </c>
      <c r="H363" s="12">
        <f>'Grid 1MW'!H363*Control!$C$10</f>
        <v>1000</v>
      </c>
      <c r="I363" s="12">
        <f>'Grid 1MW'!I363*Control!$C$10</f>
        <v>1000</v>
      </c>
      <c r="J363" s="12">
        <f>'Grid 1MW'!J363*Control!$C$10</f>
        <v>1000</v>
      </c>
      <c r="K363" s="12">
        <f>'Grid 1MW'!K363*Control!$C$10</f>
        <v>1000</v>
      </c>
      <c r="L363" s="12">
        <f>'Grid 1MW'!L363*Control!$C$10</f>
        <v>1000</v>
      </c>
      <c r="M363" s="12">
        <f>'Grid 1MW'!M363*Control!$C$10</f>
        <v>1000</v>
      </c>
      <c r="N363" s="12">
        <f>'Grid 1MW'!N363*Control!$C$10</f>
        <v>1000</v>
      </c>
      <c r="O363" s="12">
        <f>'Grid 1MW'!O363*Control!$C$10</f>
        <v>1000</v>
      </c>
      <c r="P363" s="12">
        <f>'Grid 1MW'!P363*Control!$C$10</f>
        <v>1000</v>
      </c>
      <c r="Q363" s="12">
        <f>'Grid 1MW'!Q363*Control!$C$10</f>
        <v>1000</v>
      </c>
      <c r="R363" s="12">
        <f>'Grid 1MW'!R363*Control!$C$10</f>
        <v>1000</v>
      </c>
      <c r="S363" s="12">
        <f>'Grid 1MW'!S363*Control!$C$10</f>
        <v>1000</v>
      </c>
      <c r="T363" s="12">
        <f>'Grid 1MW'!T363*Control!$C$10</f>
        <v>1000</v>
      </c>
      <c r="U363" s="12">
        <f>'Grid 1MW'!U363*Control!$C$10</f>
        <v>1000</v>
      </c>
      <c r="V363" s="12">
        <f>'Grid 1MW'!V363*Control!$C$10</f>
        <v>1000</v>
      </c>
      <c r="W363" s="12">
        <f>'Grid 1MW'!W363*Control!$C$10</f>
        <v>1000</v>
      </c>
      <c r="X363" s="12">
        <f>'Grid 1MW'!X363*Control!$C$10</f>
        <v>1000</v>
      </c>
      <c r="Y363" s="12">
        <f>'Grid 1MW'!Y363*Control!$C$10</f>
        <v>1000</v>
      </c>
      <c r="Z363" s="12">
        <f>'Grid 1MW'!Z363*Control!$C$10</f>
        <v>1000</v>
      </c>
      <c r="AB363" s="7">
        <f t="shared" si="5"/>
        <v>24000</v>
      </c>
    </row>
    <row r="364" spans="2:28" x14ac:dyDescent="0.2">
      <c r="B364" s="6">
        <v>44558</v>
      </c>
      <c r="C364" s="12">
        <f>'Grid 1MW'!C364*Control!$C$10</f>
        <v>1000</v>
      </c>
      <c r="D364" s="12">
        <f>'Grid 1MW'!D364*Control!$C$10</f>
        <v>1000</v>
      </c>
      <c r="E364" s="12">
        <f>'Grid 1MW'!E364*Control!$C$10</f>
        <v>1000</v>
      </c>
      <c r="F364" s="12">
        <f>'Grid 1MW'!F364*Control!$C$10</f>
        <v>1000</v>
      </c>
      <c r="G364" s="12">
        <f>'Grid 1MW'!G364*Control!$C$10</f>
        <v>1000</v>
      </c>
      <c r="H364" s="12">
        <f>'Grid 1MW'!H364*Control!$C$10</f>
        <v>1000</v>
      </c>
      <c r="I364" s="12">
        <f>'Grid 1MW'!I364*Control!$C$10</f>
        <v>1000</v>
      </c>
      <c r="J364" s="12">
        <f>'Grid 1MW'!J364*Control!$C$10</f>
        <v>1000</v>
      </c>
      <c r="K364" s="12">
        <f>'Grid 1MW'!K364*Control!$C$10</f>
        <v>1000</v>
      </c>
      <c r="L364" s="12">
        <f>'Grid 1MW'!L364*Control!$C$10</f>
        <v>1000</v>
      </c>
      <c r="M364" s="12">
        <f>'Grid 1MW'!M364*Control!$C$10</f>
        <v>1000</v>
      </c>
      <c r="N364" s="12">
        <f>'Grid 1MW'!N364*Control!$C$10</f>
        <v>1000</v>
      </c>
      <c r="O364" s="12">
        <f>'Grid 1MW'!O364*Control!$C$10</f>
        <v>1000</v>
      </c>
      <c r="P364" s="12">
        <f>'Grid 1MW'!P364*Control!$C$10</f>
        <v>1000</v>
      </c>
      <c r="Q364" s="12">
        <f>'Grid 1MW'!Q364*Control!$C$10</f>
        <v>1000</v>
      </c>
      <c r="R364" s="12">
        <f>'Grid 1MW'!R364*Control!$C$10</f>
        <v>1000</v>
      </c>
      <c r="S364" s="12">
        <f>'Grid 1MW'!S364*Control!$C$10</f>
        <v>1000</v>
      </c>
      <c r="T364" s="12">
        <f>'Grid 1MW'!T364*Control!$C$10</f>
        <v>1000</v>
      </c>
      <c r="U364" s="12">
        <f>'Grid 1MW'!U364*Control!$C$10</f>
        <v>1000</v>
      </c>
      <c r="V364" s="12">
        <f>'Grid 1MW'!V364*Control!$C$10</f>
        <v>1000</v>
      </c>
      <c r="W364" s="12">
        <f>'Grid 1MW'!W364*Control!$C$10</f>
        <v>1000</v>
      </c>
      <c r="X364" s="12">
        <f>'Grid 1MW'!X364*Control!$C$10</f>
        <v>1000</v>
      </c>
      <c r="Y364" s="12">
        <f>'Grid 1MW'!Y364*Control!$C$10</f>
        <v>1000</v>
      </c>
      <c r="Z364" s="12">
        <f>'Grid 1MW'!Z364*Control!$C$10</f>
        <v>1000</v>
      </c>
      <c r="AB364" s="7">
        <f t="shared" si="5"/>
        <v>24000</v>
      </c>
    </row>
    <row r="365" spans="2:28" x14ac:dyDescent="0.2">
      <c r="B365" s="6">
        <v>44559</v>
      </c>
      <c r="C365" s="12">
        <f>'Grid 1MW'!C365*Control!$C$10</f>
        <v>1000</v>
      </c>
      <c r="D365" s="12">
        <f>'Grid 1MW'!D365*Control!$C$10</f>
        <v>1000</v>
      </c>
      <c r="E365" s="12">
        <f>'Grid 1MW'!E365*Control!$C$10</f>
        <v>1000</v>
      </c>
      <c r="F365" s="12">
        <f>'Grid 1MW'!F365*Control!$C$10</f>
        <v>1000</v>
      </c>
      <c r="G365" s="12">
        <f>'Grid 1MW'!G365*Control!$C$10</f>
        <v>1000</v>
      </c>
      <c r="H365" s="12">
        <f>'Grid 1MW'!H365*Control!$C$10</f>
        <v>1000</v>
      </c>
      <c r="I365" s="12">
        <f>'Grid 1MW'!I365*Control!$C$10</f>
        <v>1000</v>
      </c>
      <c r="J365" s="12">
        <f>'Grid 1MW'!J365*Control!$C$10</f>
        <v>1000</v>
      </c>
      <c r="K365" s="12">
        <f>'Grid 1MW'!K365*Control!$C$10</f>
        <v>1000</v>
      </c>
      <c r="L365" s="12">
        <f>'Grid 1MW'!L365*Control!$C$10</f>
        <v>1000</v>
      </c>
      <c r="M365" s="12">
        <f>'Grid 1MW'!M365*Control!$C$10</f>
        <v>1000</v>
      </c>
      <c r="N365" s="12">
        <f>'Grid 1MW'!N365*Control!$C$10</f>
        <v>1000</v>
      </c>
      <c r="O365" s="12">
        <f>'Grid 1MW'!O365*Control!$C$10</f>
        <v>1000</v>
      </c>
      <c r="P365" s="12">
        <f>'Grid 1MW'!P365*Control!$C$10</f>
        <v>1000</v>
      </c>
      <c r="Q365" s="12">
        <f>'Grid 1MW'!Q365*Control!$C$10</f>
        <v>1000</v>
      </c>
      <c r="R365" s="12">
        <f>'Grid 1MW'!R365*Control!$C$10</f>
        <v>1000</v>
      </c>
      <c r="S365" s="12">
        <f>'Grid 1MW'!S365*Control!$C$10</f>
        <v>1000</v>
      </c>
      <c r="T365" s="12">
        <f>'Grid 1MW'!T365*Control!$C$10</f>
        <v>1000</v>
      </c>
      <c r="U365" s="12">
        <f>'Grid 1MW'!U365*Control!$C$10</f>
        <v>1000</v>
      </c>
      <c r="V365" s="12">
        <f>'Grid 1MW'!V365*Control!$C$10</f>
        <v>1000</v>
      </c>
      <c r="W365" s="12">
        <f>'Grid 1MW'!W365*Control!$C$10</f>
        <v>1000</v>
      </c>
      <c r="X365" s="12">
        <f>'Grid 1MW'!X365*Control!$C$10</f>
        <v>1000</v>
      </c>
      <c r="Y365" s="12">
        <f>'Grid 1MW'!Y365*Control!$C$10</f>
        <v>1000</v>
      </c>
      <c r="Z365" s="12">
        <f>'Grid 1MW'!Z365*Control!$C$10</f>
        <v>1000</v>
      </c>
      <c r="AB365" s="7">
        <f t="shared" si="5"/>
        <v>24000</v>
      </c>
    </row>
    <row r="366" spans="2:28" x14ac:dyDescent="0.2">
      <c r="B366" s="6">
        <v>44560</v>
      </c>
      <c r="C366" s="12">
        <f>'Grid 1MW'!C366*Control!$C$10</f>
        <v>1000</v>
      </c>
      <c r="D366" s="12">
        <f>'Grid 1MW'!D366*Control!$C$10</f>
        <v>1000</v>
      </c>
      <c r="E366" s="12">
        <f>'Grid 1MW'!E366*Control!$C$10</f>
        <v>1000</v>
      </c>
      <c r="F366" s="12">
        <f>'Grid 1MW'!F366*Control!$C$10</f>
        <v>1000</v>
      </c>
      <c r="G366" s="12">
        <f>'Grid 1MW'!G366*Control!$C$10</f>
        <v>1000</v>
      </c>
      <c r="H366" s="12">
        <f>'Grid 1MW'!H366*Control!$C$10</f>
        <v>1000</v>
      </c>
      <c r="I366" s="12">
        <f>'Grid 1MW'!I366*Control!$C$10</f>
        <v>1000</v>
      </c>
      <c r="J366" s="12">
        <f>'Grid 1MW'!J366*Control!$C$10</f>
        <v>1000</v>
      </c>
      <c r="K366" s="12">
        <f>'Grid 1MW'!K366*Control!$C$10</f>
        <v>1000</v>
      </c>
      <c r="L366" s="12">
        <f>'Grid 1MW'!L366*Control!$C$10</f>
        <v>1000</v>
      </c>
      <c r="M366" s="12">
        <f>'Grid 1MW'!M366*Control!$C$10</f>
        <v>1000</v>
      </c>
      <c r="N366" s="12">
        <f>'Grid 1MW'!N366*Control!$C$10</f>
        <v>1000</v>
      </c>
      <c r="O366" s="12">
        <f>'Grid 1MW'!O366*Control!$C$10</f>
        <v>1000</v>
      </c>
      <c r="P366" s="12">
        <f>'Grid 1MW'!P366*Control!$C$10</f>
        <v>1000</v>
      </c>
      <c r="Q366" s="12">
        <f>'Grid 1MW'!Q366*Control!$C$10</f>
        <v>1000</v>
      </c>
      <c r="R366" s="12">
        <f>'Grid 1MW'!R366*Control!$C$10</f>
        <v>1000</v>
      </c>
      <c r="S366" s="12">
        <f>'Grid 1MW'!S366*Control!$C$10</f>
        <v>1000</v>
      </c>
      <c r="T366" s="12">
        <f>'Grid 1MW'!T366*Control!$C$10</f>
        <v>1000</v>
      </c>
      <c r="U366" s="12">
        <f>'Grid 1MW'!U366*Control!$C$10</f>
        <v>1000</v>
      </c>
      <c r="V366" s="12">
        <f>'Grid 1MW'!V366*Control!$C$10</f>
        <v>1000</v>
      </c>
      <c r="W366" s="12">
        <f>'Grid 1MW'!W366*Control!$C$10</f>
        <v>1000</v>
      </c>
      <c r="X366" s="12">
        <f>'Grid 1MW'!X366*Control!$C$10</f>
        <v>1000</v>
      </c>
      <c r="Y366" s="12">
        <f>'Grid 1MW'!Y366*Control!$C$10</f>
        <v>1000</v>
      </c>
      <c r="Z366" s="12">
        <f>'Grid 1MW'!Z366*Control!$C$10</f>
        <v>1000</v>
      </c>
      <c r="AB366" s="7">
        <f t="shared" si="5"/>
        <v>24000</v>
      </c>
    </row>
    <row r="367" spans="2:28" x14ac:dyDescent="0.2">
      <c r="B367" s="6">
        <v>44561</v>
      </c>
      <c r="C367" s="12">
        <f>'Grid 1MW'!C367*Control!$C$10</f>
        <v>1000</v>
      </c>
      <c r="D367" s="12">
        <f>'Grid 1MW'!D367*Control!$C$10</f>
        <v>1000</v>
      </c>
      <c r="E367" s="12">
        <f>'Grid 1MW'!E367*Control!$C$10</f>
        <v>1000</v>
      </c>
      <c r="F367" s="12">
        <f>'Grid 1MW'!F367*Control!$C$10</f>
        <v>1000</v>
      </c>
      <c r="G367" s="12">
        <f>'Grid 1MW'!G367*Control!$C$10</f>
        <v>1000</v>
      </c>
      <c r="H367" s="12">
        <f>'Grid 1MW'!H367*Control!$C$10</f>
        <v>1000</v>
      </c>
      <c r="I367" s="12">
        <f>'Grid 1MW'!I367*Control!$C$10</f>
        <v>1000</v>
      </c>
      <c r="J367" s="12">
        <f>'Grid 1MW'!J367*Control!$C$10</f>
        <v>1000</v>
      </c>
      <c r="K367" s="12">
        <f>'Grid 1MW'!K367*Control!$C$10</f>
        <v>1000</v>
      </c>
      <c r="L367" s="12">
        <f>'Grid 1MW'!L367*Control!$C$10</f>
        <v>1000</v>
      </c>
      <c r="M367" s="12">
        <f>'Grid 1MW'!M367*Control!$C$10</f>
        <v>1000</v>
      </c>
      <c r="N367" s="12">
        <f>'Grid 1MW'!N367*Control!$C$10</f>
        <v>1000</v>
      </c>
      <c r="O367" s="12">
        <f>'Grid 1MW'!O367*Control!$C$10</f>
        <v>1000</v>
      </c>
      <c r="P367" s="12">
        <f>'Grid 1MW'!P367*Control!$C$10</f>
        <v>1000</v>
      </c>
      <c r="Q367" s="12">
        <f>'Grid 1MW'!Q367*Control!$C$10</f>
        <v>1000</v>
      </c>
      <c r="R367" s="12">
        <f>'Grid 1MW'!R367*Control!$C$10</f>
        <v>1000</v>
      </c>
      <c r="S367" s="12">
        <f>'Grid 1MW'!S367*Control!$C$10</f>
        <v>1000</v>
      </c>
      <c r="T367" s="12">
        <f>'Grid 1MW'!T367*Control!$C$10</f>
        <v>1000</v>
      </c>
      <c r="U367" s="12">
        <f>'Grid 1MW'!U367*Control!$C$10</f>
        <v>1000</v>
      </c>
      <c r="V367" s="12">
        <f>'Grid 1MW'!V367*Control!$C$10</f>
        <v>1000</v>
      </c>
      <c r="W367" s="12">
        <f>'Grid 1MW'!W367*Control!$C$10</f>
        <v>1000</v>
      </c>
      <c r="X367" s="12">
        <f>'Grid 1MW'!X367*Control!$C$10</f>
        <v>1000</v>
      </c>
      <c r="Y367" s="12">
        <f>'Grid 1MW'!Y367*Control!$C$10</f>
        <v>1000</v>
      </c>
      <c r="Z367" s="12">
        <f>'Grid 1MW'!Z367*Control!$C$10</f>
        <v>1000</v>
      </c>
      <c r="AB367" s="7">
        <f t="shared" si="5"/>
        <v>24000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DD5C-582A-7D44-B8E8-68D112C1D4C5}">
  <dimension ref="B2:AF367"/>
  <sheetViews>
    <sheetView topLeftCell="P1" zoomScale="75" workbookViewId="0">
      <selection activeCell="AG16" sqref="AG16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IF(Control!$C$6="Solar only",'Solar scaled'!C3,IF(Control!$C$6="Wind only",'Wind scaled'!C3,IF(Control!$C$6="Solar and wind",'Solar scaled'!C3+'Wind scaled'!C3,'Grid scaled'!C3)))</f>
        <v>993.76</v>
      </c>
      <c r="D3" s="12">
        <f>IF(Control!$C$6="Solar only",'Solar scaled'!D3,IF(Control!$C$6="Wind only",'Wind scaled'!D3,IF(Control!$C$6="Solar and wind",'Solar scaled'!D3+'Wind scaled'!D3,'Grid scaled'!D3)))</f>
        <v>994.88000000000011</v>
      </c>
      <c r="E3" s="12">
        <f>IF(Control!$C$6="Solar only",'Solar scaled'!E3,IF(Control!$C$6="Wind only",'Wind scaled'!E3,IF(Control!$C$6="Solar and wind",'Solar scaled'!E3+'Wind scaled'!E3,'Grid scaled'!E3)))</f>
        <v>994.88000000000011</v>
      </c>
      <c r="F3" s="12">
        <f>IF(Control!$C$6="Solar only",'Solar scaled'!F3,IF(Control!$C$6="Wind only",'Wind scaled'!F3,IF(Control!$C$6="Solar and wind",'Solar scaled'!F3+'Wind scaled'!F3,'Grid scaled'!F3)))</f>
        <v>975.5200000000001</v>
      </c>
      <c r="G3" s="12">
        <f>IF(Control!$C$6="Solar only",'Solar scaled'!G3,IF(Control!$C$6="Wind only",'Wind scaled'!G3,IF(Control!$C$6="Solar and wind",'Solar scaled'!G3+'Wind scaled'!G3,'Grid scaled'!G3)))</f>
        <v>966.4</v>
      </c>
      <c r="H3" s="12">
        <f>IF(Control!$C$6="Solar only",'Solar scaled'!H3,IF(Control!$C$6="Wind only",'Wind scaled'!H3,IF(Control!$C$6="Solar and wind",'Solar scaled'!H3+'Wind scaled'!H3,'Grid scaled'!H3)))</f>
        <v>939.28</v>
      </c>
      <c r="I3" s="12">
        <f>IF(Control!$C$6="Solar only",'Solar scaled'!I3,IF(Control!$C$6="Wind only",'Wind scaled'!I3,IF(Control!$C$6="Solar and wind",'Solar scaled'!I3+'Wind scaled'!I3,'Grid scaled'!I3)))</f>
        <v>926.4</v>
      </c>
      <c r="J3" s="12">
        <f>IF(Control!$C$6="Solar only",'Solar scaled'!J3,IF(Control!$C$6="Wind only",'Wind scaled'!J3,IF(Control!$C$6="Solar and wind",'Solar scaled'!J3+'Wind scaled'!J3,'Grid scaled'!J3)))</f>
        <v>892.31999999999994</v>
      </c>
      <c r="K3" s="12">
        <f>IF(Control!$C$6="Solar only",'Solar scaled'!K3,IF(Control!$C$6="Wind only",'Wind scaled'!K3,IF(Control!$C$6="Solar and wind",'Solar scaled'!K3+'Wind scaled'!K3,'Grid scaled'!K3)))</f>
        <v>876.4799999999999</v>
      </c>
      <c r="L3" s="12">
        <f>IF(Control!$C$6="Solar only",'Solar scaled'!L3,IF(Control!$C$6="Wind only",'Wind scaled'!L3,IF(Control!$C$6="Solar and wind",'Solar scaled'!L3+'Wind scaled'!L3,'Grid scaled'!L3)))</f>
        <v>876.4799999999999</v>
      </c>
      <c r="M3" s="12">
        <f>IF(Control!$C$6="Solar only",'Solar scaled'!M3,IF(Control!$C$6="Wind only",'Wind scaled'!M3,IF(Control!$C$6="Solar and wind",'Solar scaled'!M3+'Wind scaled'!M3,'Grid scaled'!M3)))</f>
        <v>804.16000000000008</v>
      </c>
      <c r="N3" s="12">
        <f>IF(Control!$C$6="Solar only",'Solar scaled'!N3,IF(Control!$C$6="Wind only",'Wind scaled'!N3,IF(Control!$C$6="Solar and wind",'Solar scaled'!N3+'Wind scaled'!N3,'Grid scaled'!N3)))</f>
        <v>728.96</v>
      </c>
      <c r="O3" s="12">
        <f>IF(Control!$C$6="Solar only",'Solar scaled'!O3,IF(Control!$C$6="Wind only",'Wind scaled'!O3,IF(Control!$C$6="Solar and wind",'Solar scaled'!O3+'Wind scaled'!O3,'Grid scaled'!O3)))</f>
        <v>728.96</v>
      </c>
      <c r="P3" s="12">
        <f>IF(Control!$C$6="Solar only",'Solar scaled'!P3,IF(Control!$C$6="Wind only",'Wind scaled'!P3,IF(Control!$C$6="Solar and wind",'Solar scaled'!P3+'Wind scaled'!P3,'Grid scaled'!P3)))</f>
        <v>720.96</v>
      </c>
      <c r="Q3" s="12">
        <f>IF(Control!$C$6="Solar only",'Solar scaled'!Q3,IF(Control!$C$6="Wind only",'Wind scaled'!Q3,IF(Control!$C$6="Solar and wind",'Solar scaled'!Q3+'Wind scaled'!Q3,'Grid scaled'!Q3)))</f>
        <v>728.96</v>
      </c>
      <c r="R3" s="12">
        <f>IF(Control!$C$6="Solar only",'Solar scaled'!R3,IF(Control!$C$6="Wind only",'Wind scaled'!R3,IF(Control!$C$6="Solar and wind",'Solar scaled'!R3+'Wind scaled'!R3,'Grid scaled'!R3)))</f>
        <v>804.16000000000008</v>
      </c>
      <c r="S3" s="12">
        <f>IF(Control!$C$6="Solar only",'Solar scaled'!S3,IF(Control!$C$6="Wind only",'Wind scaled'!S3,IF(Control!$C$6="Solar and wind",'Solar scaled'!S3+'Wind scaled'!S3,'Grid scaled'!S3)))</f>
        <v>791.68000000000006</v>
      </c>
      <c r="T3" s="12">
        <f>IF(Control!$C$6="Solar only",'Solar scaled'!T3,IF(Control!$C$6="Wind only",'Wind scaled'!T3,IF(Control!$C$6="Solar and wind",'Solar scaled'!T3+'Wind scaled'!T3,'Grid scaled'!T3)))</f>
        <v>728.96</v>
      </c>
      <c r="U3" s="12">
        <f>IF(Control!$C$6="Solar only",'Solar scaled'!U3,IF(Control!$C$6="Wind only",'Wind scaled'!U3,IF(Control!$C$6="Solar and wind",'Solar scaled'!U3+'Wind scaled'!U3,'Grid scaled'!U3)))</f>
        <v>708.48</v>
      </c>
      <c r="V3" s="12">
        <f>IF(Control!$C$6="Solar only",'Solar scaled'!V3,IF(Control!$C$6="Wind only",'Wind scaled'!V3,IF(Control!$C$6="Solar and wind",'Solar scaled'!V3+'Wind scaled'!V3,'Grid scaled'!V3)))</f>
        <v>633.28</v>
      </c>
      <c r="W3" s="12">
        <f>IF(Control!$C$6="Solar only",'Solar scaled'!W3,IF(Control!$C$6="Wind only",'Wind scaled'!W3,IF(Control!$C$6="Solar and wind",'Solar scaled'!W3+'Wind scaled'!W3,'Grid scaled'!W3)))</f>
        <v>602.72</v>
      </c>
      <c r="X3" s="12">
        <f>IF(Control!$C$6="Solar only",'Solar scaled'!X3,IF(Control!$C$6="Wind only",'Wind scaled'!X3,IF(Control!$C$6="Solar and wind",'Solar scaled'!X3+'Wind scaled'!X3,'Grid scaled'!X3)))</f>
        <v>560</v>
      </c>
      <c r="Y3" s="12">
        <f>IF(Control!$C$6="Solar only",'Solar scaled'!Y3,IF(Control!$C$6="Wind only",'Wind scaled'!Y3,IF(Control!$C$6="Solar and wind",'Solar scaled'!Y3+'Wind scaled'!Y3,'Grid scaled'!Y3)))</f>
        <v>620.79999999999995</v>
      </c>
      <c r="Z3" s="12">
        <f>IF(Control!$C$6="Solar only",'Solar scaled'!Z3,IF(Control!$C$6="Wind only",'Wind scaled'!Z3,IF(Control!$C$6="Solar and wind",'Solar scaled'!Z3+'Wind scaled'!Z3,'Grid scaled'!Z3)))</f>
        <v>633.28</v>
      </c>
      <c r="AB3" s="7">
        <f>SUM(C3:Z3)</f>
        <v>19231.759999999995</v>
      </c>
    </row>
    <row r="4" spans="2:32" x14ac:dyDescent="0.2">
      <c r="B4" s="6">
        <v>44198</v>
      </c>
      <c r="C4" s="12">
        <f>IF(Control!$C$6="Solar only",'Solar scaled'!C4,IF(Control!$C$6="Wind only",'Wind scaled'!C4,IF(Control!$C$6="Solar and wind",'Solar scaled'!C4+'Wind scaled'!C4,'Grid scaled'!C4)))</f>
        <v>708.48</v>
      </c>
      <c r="D4" s="12">
        <f>IF(Control!$C$6="Solar only",'Solar scaled'!D4,IF(Control!$C$6="Wind only",'Wind scaled'!D4,IF(Control!$C$6="Solar and wind",'Solar scaled'!D4+'Wind scaled'!D4,'Grid scaled'!D4)))</f>
        <v>728.96</v>
      </c>
      <c r="E4" s="12">
        <f>IF(Control!$C$6="Solar only",'Solar scaled'!E4,IF(Control!$C$6="Wind only",'Wind scaled'!E4,IF(Control!$C$6="Solar and wind",'Solar scaled'!E4+'Wind scaled'!E4,'Grid scaled'!E4)))</f>
        <v>728.96</v>
      </c>
      <c r="F4" s="12">
        <f>IF(Control!$C$6="Solar only",'Solar scaled'!F4,IF(Control!$C$6="Wind only",'Wind scaled'!F4,IF(Control!$C$6="Solar and wind",'Solar scaled'!F4+'Wind scaled'!F4,'Grid scaled'!F4)))</f>
        <v>728.96</v>
      </c>
      <c r="G4" s="12">
        <f>IF(Control!$C$6="Solar only",'Solar scaled'!G4,IF(Control!$C$6="Wind only",'Wind scaled'!G4,IF(Control!$C$6="Solar and wind",'Solar scaled'!G4+'Wind scaled'!G4,'Grid scaled'!G4)))</f>
        <v>720.96</v>
      </c>
      <c r="H4" s="12">
        <f>IF(Control!$C$6="Solar only",'Solar scaled'!H4,IF(Control!$C$6="Wind only",'Wind scaled'!H4,IF(Control!$C$6="Solar and wind",'Solar scaled'!H4+'Wind scaled'!H4,'Grid scaled'!H4)))</f>
        <v>708.48</v>
      </c>
      <c r="I4" s="12">
        <f>IF(Control!$C$6="Solar only",'Solar scaled'!I4,IF(Control!$C$6="Wind only",'Wind scaled'!I4,IF(Control!$C$6="Solar and wind",'Solar scaled'!I4+'Wind scaled'!I4,'Grid scaled'!I4)))</f>
        <v>708.48</v>
      </c>
      <c r="J4" s="12">
        <f>IF(Control!$C$6="Solar only",'Solar scaled'!J4,IF(Control!$C$6="Wind only",'Wind scaled'!J4,IF(Control!$C$6="Solar and wind",'Solar scaled'!J4+'Wind scaled'!J4,'Grid scaled'!J4)))</f>
        <v>690.4</v>
      </c>
      <c r="K4" s="12">
        <f>IF(Control!$C$6="Solar only",'Solar scaled'!K4,IF(Control!$C$6="Wind only",'Wind scaled'!K4,IF(Control!$C$6="Solar and wind",'Solar scaled'!K4+'Wind scaled'!K4,'Grid scaled'!K4)))</f>
        <v>620.79999999999995</v>
      </c>
      <c r="L4" s="12">
        <f>IF(Control!$C$6="Solar only",'Solar scaled'!L4,IF(Control!$C$6="Wind only",'Wind scaled'!L4,IF(Control!$C$6="Solar and wind",'Solar scaled'!L4+'Wind scaled'!L4,'Grid scaled'!L4)))</f>
        <v>581.91999999999996</v>
      </c>
      <c r="M4" s="12">
        <f>IF(Control!$C$6="Solar only",'Solar scaled'!M4,IF(Control!$C$6="Wind only",'Wind scaled'!M4,IF(Control!$C$6="Solar and wind",'Solar scaled'!M4+'Wind scaled'!M4,'Grid scaled'!M4)))</f>
        <v>536.31999999999994</v>
      </c>
      <c r="N4" s="12">
        <f>IF(Control!$C$6="Solar only",'Solar scaled'!N4,IF(Control!$C$6="Wind only",'Wind scaled'!N4,IF(Control!$C$6="Solar and wind",'Solar scaled'!N4+'Wind scaled'!N4,'Grid scaled'!N4)))</f>
        <v>560</v>
      </c>
      <c r="O4" s="12">
        <f>IF(Control!$C$6="Solar only",'Solar scaled'!O4,IF(Control!$C$6="Wind only",'Wind scaled'!O4,IF(Control!$C$6="Solar and wind",'Solar scaled'!O4+'Wind scaled'!O4,'Grid scaled'!O4)))</f>
        <v>620.79999999999995</v>
      </c>
      <c r="P4" s="12">
        <f>IF(Control!$C$6="Solar only",'Solar scaled'!P4,IF(Control!$C$6="Wind only",'Wind scaled'!P4,IF(Control!$C$6="Solar and wind",'Solar scaled'!P4+'Wind scaled'!P4,'Grid scaled'!P4)))</f>
        <v>669.6</v>
      </c>
      <c r="Q4" s="12">
        <f>IF(Control!$C$6="Solar only",'Solar scaled'!Q4,IF(Control!$C$6="Wind only",'Wind scaled'!Q4,IF(Control!$C$6="Solar and wind",'Solar scaled'!Q4+'Wind scaled'!Q4,'Grid scaled'!Q4)))</f>
        <v>690.4</v>
      </c>
      <c r="R4" s="12">
        <f>IF(Control!$C$6="Solar only",'Solar scaled'!R4,IF(Control!$C$6="Wind only",'Wind scaled'!R4,IF(Control!$C$6="Solar and wind",'Solar scaled'!R4+'Wind scaled'!R4,'Grid scaled'!R4)))</f>
        <v>720.96</v>
      </c>
      <c r="S4" s="12">
        <f>IF(Control!$C$6="Solar only",'Solar scaled'!S4,IF(Control!$C$6="Wind only",'Wind scaled'!S4,IF(Control!$C$6="Solar and wind",'Solar scaled'!S4+'Wind scaled'!S4,'Grid scaled'!S4)))</f>
        <v>728.96</v>
      </c>
      <c r="T4" s="12">
        <f>IF(Control!$C$6="Solar only",'Solar scaled'!T4,IF(Control!$C$6="Wind only",'Wind scaled'!T4,IF(Control!$C$6="Solar and wind",'Solar scaled'!T4+'Wind scaled'!T4,'Grid scaled'!T4)))</f>
        <v>728.96</v>
      </c>
      <c r="U4" s="12">
        <f>IF(Control!$C$6="Solar only",'Solar scaled'!U4,IF(Control!$C$6="Wind only",'Wind scaled'!U4,IF(Control!$C$6="Solar and wind",'Solar scaled'!U4+'Wind scaled'!U4,'Grid scaled'!U4)))</f>
        <v>728.96</v>
      </c>
      <c r="V4" s="12">
        <f>IF(Control!$C$6="Solar only",'Solar scaled'!V4,IF(Control!$C$6="Wind only",'Wind scaled'!V4,IF(Control!$C$6="Solar and wind",'Solar scaled'!V4+'Wind scaled'!V4,'Grid scaled'!V4)))</f>
        <v>791.68000000000006</v>
      </c>
      <c r="W4" s="12">
        <f>IF(Control!$C$6="Solar only",'Solar scaled'!W4,IF(Control!$C$6="Wind only",'Wind scaled'!W4,IF(Control!$C$6="Solar and wind",'Solar scaled'!W4+'Wind scaled'!W4,'Grid scaled'!W4)))</f>
        <v>791.68000000000006</v>
      </c>
      <c r="X4" s="12">
        <f>IF(Control!$C$6="Solar only",'Solar scaled'!X4,IF(Control!$C$6="Wind only",'Wind scaled'!X4,IF(Control!$C$6="Solar and wind",'Solar scaled'!X4+'Wind scaled'!X4,'Grid scaled'!X4)))</f>
        <v>812.16000000000008</v>
      </c>
      <c r="Y4" s="12">
        <f>IF(Control!$C$6="Solar only",'Solar scaled'!Y4,IF(Control!$C$6="Wind only",'Wind scaled'!Y4,IF(Control!$C$6="Solar and wind",'Solar scaled'!Y4+'Wind scaled'!Y4,'Grid scaled'!Y4)))</f>
        <v>876.4799999999999</v>
      </c>
      <c r="Z4" s="12">
        <f>IF(Control!$C$6="Solar only",'Solar scaled'!Z4,IF(Control!$C$6="Wind only",'Wind scaled'!Z4,IF(Control!$C$6="Solar and wind",'Solar scaled'!Z4+'Wind scaled'!Z4,'Grid scaled'!Z4)))</f>
        <v>884.4799999999999</v>
      </c>
      <c r="AB4" s="7">
        <f t="shared" ref="AB4:AB67" si="0">SUM(C4:Z4)</f>
        <v>17067.839999999997</v>
      </c>
      <c r="AD4" s="8" t="s">
        <v>14</v>
      </c>
      <c r="AE4" s="9">
        <f>SUM(C3:Z367)</f>
        <v>4388630.6400000006</v>
      </c>
    </row>
    <row r="5" spans="2:32" x14ac:dyDescent="0.2">
      <c r="B5" s="6">
        <v>44199</v>
      </c>
      <c r="C5" s="12">
        <f>IF(Control!$C$6="Solar only",'Solar scaled'!C5,IF(Control!$C$6="Wind only",'Wind scaled'!C5,IF(Control!$C$6="Solar and wind",'Solar scaled'!C5+'Wind scaled'!C5,'Grid scaled'!C5)))</f>
        <v>889.3599999999999</v>
      </c>
      <c r="D5" s="12">
        <f>IF(Control!$C$6="Solar only",'Solar scaled'!D5,IF(Control!$C$6="Wind only",'Wind scaled'!D5,IF(Control!$C$6="Solar and wind",'Solar scaled'!D5+'Wind scaled'!D5,'Grid scaled'!D5)))</f>
        <v>892.31999999999994</v>
      </c>
      <c r="E5" s="12">
        <f>IF(Control!$C$6="Solar only",'Solar scaled'!E5,IF(Control!$C$6="Wind only",'Wind scaled'!E5,IF(Control!$C$6="Solar and wind",'Solar scaled'!E5+'Wind scaled'!E5,'Grid scaled'!E5)))</f>
        <v>892.31999999999994</v>
      </c>
      <c r="F5" s="12">
        <f>IF(Control!$C$6="Solar only",'Solar scaled'!F5,IF(Control!$C$6="Wind only",'Wind scaled'!F5,IF(Control!$C$6="Solar and wind",'Solar scaled'!F5+'Wind scaled'!F5,'Grid scaled'!F5)))</f>
        <v>926.4</v>
      </c>
      <c r="G5" s="12">
        <f>IF(Control!$C$6="Solar only",'Solar scaled'!G5,IF(Control!$C$6="Wind only",'Wind scaled'!G5,IF(Control!$C$6="Solar and wind",'Solar scaled'!G5+'Wind scaled'!G5,'Grid scaled'!G5)))</f>
        <v>884.4799999999999</v>
      </c>
      <c r="H5" s="12">
        <f>IF(Control!$C$6="Solar only",'Solar scaled'!H5,IF(Control!$C$6="Wind only",'Wind scaled'!H5,IF(Control!$C$6="Solar and wind",'Solar scaled'!H5+'Wind scaled'!H5,'Grid scaled'!H5)))</f>
        <v>876.4799999999999</v>
      </c>
      <c r="I5" s="12">
        <f>IF(Control!$C$6="Solar only",'Solar scaled'!I5,IF(Control!$C$6="Wind only",'Wind scaled'!I5,IF(Control!$C$6="Solar and wind",'Solar scaled'!I5+'Wind scaled'!I5,'Grid scaled'!I5)))</f>
        <v>804.16000000000008</v>
      </c>
      <c r="J5" s="12">
        <f>IF(Control!$C$6="Solar only",'Solar scaled'!J5,IF(Control!$C$6="Wind only",'Wind scaled'!J5,IF(Control!$C$6="Solar and wind",'Solar scaled'!J5+'Wind scaled'!J5,'Grid scaled'!J5)))</f>
        <v>804.16000000000008</v>
      </c>
      <c r="K5" s="12">
        <f>IF(Control!$C$6="Solar only",'Solar scaled'!K5,IF(Control!$C$6="Wind only",'Wind scaled'!K5,IF(Control!$C$6="Solar and wind",'Solar scaled'!K5+'Wind scaled'!K5,'Grid scaled'!K5)))</f>
        <v>728.96</v>
      </c>
      <c r="L5" s="12">
        <f>IF(Control!$C$6="Solar only",'Solar scaled'!L5,IF(Control!$C$6="Wind only",'Wind scaled'!L5,IF(Control!$C$6="Solar and wind",'Solar scaled'!L5+'Wind scaled'!L5,'Grid scaled'!L5)))</f>
        <v>620.79999999999995</v>
      </c>
      <c r="M5" s="12">
        <f>IF(Control!$C$6="Solar only",'Solar scaled'!M5,IF(Control!$C$6="Wind only",'Wind scaled'!M5,IF(Control!$C$6="Solar and wind",'Solar scaled'!M5+'Wind scaled'!M5,'Grid scaled'!M5)))</f>
        <v>475.52</v>
      </c>
      <c r="N5" s="12">
        <f>IF(Control!$C$6="Solar only",'Solar scaled'!N5,IF(Control!$C$6="Wind only",'Wind scaled'!N5,IF(Control!$C$6="Solar and wind",'Solar scaled'!N5+'Wind scaled'!N5,'Grid scaled'!N5)))</f>
        <v>330.08</v>
      </c>
      <c r="O5" s="12">
        <f>IF(Control!$C$6="Solar only",'Solar scaled'!O5,IF(Control!$C$6="Wind only",'Wind scaled'!O5,IF(Control!$C$6="Solar and wind",'Solar scaled'!O5+'Wind scaled'!O5,'Grid scaled'!O5)))</f>
        <v>240.56000000000003</v>
      </c>
      <c r="P5" s="12">
        <f>IF(Control!$C$6="Solar only",'Solar scaled'!P5,IF(Control!$C$6="Wind only",'Wind scaled'!P5,IF(Control!$C$6="Solar and wind",'Solar scaled'!P5+'Wind scaled'!P5,'Grid scaled'!P5)))</f>
        <v>201.68</v>
      </c>
      <c r="Q5" s="12">
        <f>IF(Control!$C$6="Solar only",'Solar scaled'!Q5,IF(Control!$C$6="Wind only",'Wind scaled'!Q5,IF(Control!$C$6="Solar and wind",'Solar scaled'!Q5+'Wind scaled'!Q5,'Grid scaled'!Q5)))</f>
        <v>178.64000000000001</v>
      </c>
      <c r="R5" s="12">
        <f>IF(Control!$C$6="Solar only",'Solar scaled'!R5,IF(Control!$C$6="Wind only",'Wind scaled'!R5,IF(Control!$C$6="Solar and wind",'Solar scaled'!R5+'Wind scaled'!R5,'Grid scaled'!R5)))</f>
        <v>201.68</v>
      </c>
      <c r="S5" s="12">
        <f>IF(Control!$C$6="Solar only",'Solar scaled'!S5,IF(Control!$C$6="Wind only",'Wind scaled'!S5,IF(Control!$C$6="Solar and wind",'Solar scaled'!S5+'Wind scaled'!S5,'Grid scaled'!S5)))</f>
        <v>226.88000000000002</v>
      </c>
      <c r="T5" s="12">
        <f>IF(Control!$C$6="Solar only",'Solar scaled'!T5,IF(Control!$C$6="Wind only",'Wind scaled'!T5,IF(Control!$C$6="Solar and wind",'Solar scaled'!T5+'Wind scaled'!T5,'Grid scaled'!T5)))</f>
        <v>226.88000000000002</v>
      </c>
      <c r="U5" s="12">
        <f>IF(Control!$C$6="Solar only",'Solar scaled'!U5,IF(Control!$C$6="Wind only",'Wind scaled'!U5,IF(Control!$C$6="Solar and wind",'Solar scaled'!U5+'Wind scaled'!U5,'Grid scaled'!U5)))</f>
        <v>240.56000000000003</v>
      </c>
      <c r="V5" s="12">
        <f>IF(Control!$C$6="Solar only",'Solar scaled'!V5,IF(Control!$C$6="Wind only",'Wind scaled'!V5,IF(Control!$C$6="Solar and wind",'Solar scaled'!V5+'Wind scaled'!V5,'Grid scaled'!V5)))</f>
        <v>240.56000000000003</v>
      </c>
      <c r="W5" s="12">
        <f>IF(Control!$C$6="Solar only",'Solar scaled'!W5,IF(Control!$C$6="Wind only",'Wind scaled'!W5,IF(Control!$C$6="Solar and wind",'Solar scaled'!W5+'Wind scaled'!W5,'Grid scaled'!W5)))</f>
        <v>226.88000000000002</v>
      </c>
      <c r="X5" s="12">
        <f>IF(Control!$C$6="Solar only",'Solar scaled'!X5,IF(Control!$C$6="Wind only",'Wind scaled'!X5,IF(Control!$C$6="Solar and wind",'Solar scaled'!X5+'Wind scaled'!X5,'Grid scaled'!X5)))</f>
        <v>190.16000000000003</v>
      </c>
      <c r="Y5" s="12">
        <f>IF(Control!$C$6="Solar only",'Solar scaled'!Y5,IF(Control!$C$6="Wind only",'Wind scaled'!Y5,IF(Control!$C$6="Solar and wind",'Solar scaled'!Y5+'Wind scaled'!Y5,'Grid scaled'!Y5)))</f>
        <v>146</v>
      </c>
      <c r="Z5" s="12">
        <f>IF(Control!$C$6="Solar only",'Solar scaled'!Z5,IF(Control!$C$6="Wind only",'Wind scaled'!Z5,IF(Control!$C$6="Solar and wind",'Solar scaled'!Z5+'Wind scaled'!Z5,'Grid scaled'!Z5)))</f>
        <v>107.6</v>
      </c>
      <c r="AB5" s="7">
        <f t="shared" si="0"/>
        <v>11553.119999999995</v>
      </c>
      <c r="AD5" s="8" t="s">
        <v>15</v>
      </c>
      <c r="AE5" s="10">
        <f>AE4/1000000</f>
        <v>4.3886306400000006</v>
      </c>
    </row>
    <row r="6" spans="2:32" x14ac:dyDescent="0.2">
      <c r="B6" s="6">
        <v>44200</v>
      </c>
      <c r="C6" s="12">
        <f>IF(Control!$C$6="Solar only",'Solar scaled'!C6,IF(Control!$C$6="Wind only",'Wind scaled'!C6,IF(Control!$C$6="Solar and wind",'Solar scaled'!C6+'Wind scaled'!C6,'Grid scaled'!C6)))</f>
        <v>61.840000000000011</v>
      </c>
      <c r="D6" s="12">
        <f>IF(Control!$C$6="Solar only",'Solar scaled'!D6,IF(Control!$C$6="Wind only",'Wind scaled'!D6,IF(Control!$C$6="Solar and wind",'Solar scaled'!D6+'Wind scaled'!D6,'Grid scaled'!D6)))</f>
        <v>30.479999999999997</v>
      </c>
      <c r="E6" s="12">
        <f>IF(Control!$C$6="Solar only",'Solar scaled'!E6,IF(Control!$C$6="Wind only",'Wind scaled'!E6,IF(Control!$C$6="Solar and wind",'Solar scaled'!E6+'Wind scaled'!E6,'Grid scaled'!E6)))</f>
        <v>15.12</v>
      </c>
      <c r="F6" s="12">
        <f>IF(Control!$C$6="Solar only",'Solar scaled'!F6,IF(Control!$C$6="Wind only",'Wind scaled'!F6,IF(Control!$C$6="Solar and wind",'Solar scaled'!F6+'Wind scaled'!F6,'Grid scaled'!F6)))</f>
        <v>0</v>
      </c>
      <c r="G6" s="12">
        <f>IF(Control!$C$6="Solar only",'Solar scaled'!G6,IF(Control!$C$6="Wind only",'Wind scaled'!G6,IF(Control!$C$6="Solar and wind",'Solar scaled'!G6+'Wind scaled'!G6,'Grid scaled'!G6)))</f>
        <v>0</v>
      </c>
      <c r="H6" s="12">
        <f>IF(Control!$C$6="Solar only",'Solar scaled'!H6,IF(Control!$C$6="Wind only",'Wind scaled'!H6,IF(Control!$C$6="Solar and wind",'Solar scaled'!H6+'Wind scaled'!H6,'Grid scaled'!H6)))</f>
        <v>0</v>
      </c>
      <c r="I6" s="12">
        <f>IF(Control!$C$6="Solar only",'Solar scaled'!I6,IF(Control!$C$6="Wind only",'Wind scaled'!I6,IF(Control!$C$6="Solar and wind",'Solar scaled'!I6+'Wind scaled'!I6,'Grid scaled'!I6)))</f>
        <v>0</v>
      </c>
      <c r="J6" s="12">
        <f>IF(Control!$C$6="Solar only",'Solar scaled'!J6,IF(Control!$C$6="Wind only",'Wind scaled'!J6,IF(Control!$C$6="Solar and wind",'Solar scaled'!J6+'Wind scaled'!J6,'Grid scaled'!J6)))</f>
        <v>15.12</v>
      </c>
      <c r="K6" s="12">
        <f>IF(Control!$C$6="Solar only",'Solar scaled'!K6,IF(Control!$C$6="Wind only",'Wind scaled'!K6,IF(Control!$C$6="Solar and wind",'Solar scaled'!K6+'Wind scaled'!K6,'Grid scaled'!K6)))</f>
        <v>25.359999999999996</v>
      </c>
      <c r="L6" s="12">
        <f>IF(Control!$C$6="Solar only",'Solar scaled'!L6,IF(Control!$C$6="Wind only",'Wind scaled'!L6,IF(Control!$C$6="Solar and wind",'Solar scaled'!L6+'Wind scaled'!L6,'Grid scaled'!L6)))</f>
        <v>25.359999999999996</v>
      </c>
      <c r="M6" s="12">
        <f>IF(Control!$C$6="Solar only",'Solar scaled'!M6,IF(Control!$C$6="Wind only",'Wind scaled'!M6,IF(Control!$C$6="Solar and wind",'Solar scaled'!M6+'Wind scaled'!M6,'Grid scaled'!M6)))</f>
        <v>20.239999999999998</v>
      </c>
      <c r="N6" s="12">
        <f>IF(Control!$C$6="Solar only",'Solar scaled'!N6,IF(Control!$C$6="Wind only",'Wind scaled'!N6,IF(Control!$C$6="Solar and wind",'Solar scaled'!N6+'Wind scaled'!N6,'Grid scaled'!N6)))</f>
        <v>20.239999999999998</v>
      </c>
      <c r="O6" s="12">
        <f>IF(Control!$C$6="Solar only",'Solar scaled'!O6,IF(Control!$C$6="Wind only",'Wind scaled'!O6,IF(Control!$C$6="Solar and wind",'Solar scaled'!O6+'Wind scaled'!O6,'Grid scaled'!O6)))</f>
        <v>30.479999999999997</v>
      </c>
      <c r="P6" s="12">
        <f>IF(Control!$C$6="Solar only",'Solar scaled'!P6,IF(Control!$C$6="Wind only",'Wind scaled'!P6,IF(Control!$C$6="Solar and wind",'Solar scaled'!P6+'Wind scaled'!P6,'Grid scaled'!P6)))</f>
        <v>48.720000000000006</v>
      </c>
      <c r="Q6" s="12">
        <f>IF(Control!$C$6="Solar only",'Solar scaled'!Q6,IF(Control!$C$6="Wind only",'Wind scaled'!Q6,IF(Control!$C$6="Solar and wind",'Solar scaled'!Q6+'Wind scaled'!Q6,'Grid scaled'!Q6)))</f>
        <v>76.239999999999995</v>
      </c>
      <c r="R6" s="12">
        <f>IF(Control!$C$6="Solar only",'Solar scaled'!R6,IF(Control!$C$6="Wind only",'Wind scaled'!R6,IF(Control!$C$6="Solar and wind",'Solar scaled'!R6+'Wind scaled'!R6,'Grid scaled'!R6)))</f>
        <v>117.2</v>
      </c>
      <c r="S6" s="12">
        <f>IF(Control!$C$6="Solar only",'Solar scaled'!S6,IF(Control!$C$6="Wind only",'Wind scaled'!S6,IF(Control!$C$6="Solar and wind",'Solar scaled'!S6+'Wind scaled'!S6,'Grid scaled'!S6)))</f>
        <v>146</v>
      </c>
      <c r="T6" s="12">
        <f>IF(Control!$C$6="Solar only",'Solar scaled'!T6,IF(Control!$C$6="Wind only",'Wind scaled'!T6,IF(Control!$C$6="Solar and wind",'Solar scaled'!T6+'Wind scaled'!T6,'Grid scaled'!T6)))</f>
        <v>178.64000000000001</v>
      </c>
      <c r="U6" s="12">
        <f>IF(Control!$C$6="Solar only",'Solar scaled'!U6,IF(Control!$C$6="Wind only",'Wind scaled'!U6,IF(Control!$C$6="Solar and wind",'Solar scaled'!U6+'Wind scaled'!U6,'Grid scaled'!U6)))</f>
        <v>190.16000000000003</v>
      </c>
      <c r="V6" s="12">
        <f>IF(Control!$C$6="Solar only",'Solar scaled'!V6,IF(Control!$C$6="Wind only",'Wind scaled'!V6,IF(Control!$C$6="Solar and wind",'Solar scaled'!V6+'Wind scaled'!V6,'Grid scaled'!V6)))</f>
        <v>190.16000000000003</v>
      </c>
      <c r="W6" s="12">
        <f>IF(Control!$C$6="Solar only",'Solar scaled'!W6,IF(Control!$C$6="Wind only",'Wind scaled'!W6,IF(Control!$C$6="Solar and wind",'Solar scaled'!W6+'Wind scaled'!W6,'Grid scaled'!W6)))</f>
        <v>201.68</v>
      </c>
      <c r="X6" s="12">
        <f>IF(Control!$C$6="Solar only",'Solar scaled'!X6,IF(Control!$C$6="Wind only",'Wind scaled'!X6,IF(Control!$C$6="Solar and wind",'Solar scaled'!X6+'Wind scaled'!X6,'Grid scaled'!X6)))</f>
        <v>190.16000000000003</v>
      </c>
      <c r="Y6" s="12">
        <f>IF(Control!$C$6="Solar only",'Solar scaled'!Y6,IF(Control!$C$6="Wind only",'Wind scaled'!Y6,IF(Control!$C$6="Solar and wind",'Solar scaled'!Y6+'Wind scaled'!Y6,'Grid scaled'!Y6)))</f>
        <v>190.16000000000003</v>
      </c>
      <c r="Z6" s="12">
        <f>IF(Control!$C$6="Solar only",'Solar scaled'!Z6,IF(Control!$C$6="Wind only",'Wind scaled'!Z6,IF(Control!$C$6="Solar and wind",'Solar scaled'!Z6+'Wind scaled'!Z6,'Grid scaled'!Z6)))</f>
        <v>201.68</v>
      </c>
      <c r="AB6" s="7">
        <f t="shared" si="0"/>
        <v>1975.0400000000004</v>
      </c>
    </row>
    <row r="7" spans="2:32" x14ac:dyDescent="0.2">
      <c r="B7" s="6">
        <v>44201</v>
      </c>
      <c r="C7" s="12">
        <f>IF(Control!$C$6="Solar only",'Solar scaled'!C7,IF(Control!$C$6="Wind only",'Wind scaled'!C7,IF(Control!$C$6="Solar and wind",'Solar scaled'!C7+'Wind scaled'!C7,'Grid scaled'!C7)))</f>
        <v>226.88000000000002</v>
      </c>
      <c r="D7" s="12">
        <f>IF(Control!$C$6="Solar only",'Solar scaled'!D7,IF(Control!$C$6="Wind only",'Wind scaled'!D7,IF(Control!$C$6="Solar and wind",'Solar scaled'!D7+'Wind scaled'!D7,'Grid scaled'!D7)))</f>
        <v>254.24000000000007</v>
      </c>
      <c r="E7" s="12">
        <f>IF(Control!$C$6="Solar only",'Solar scaled'!E7,IF(Control!$C$6="Wind only",'Wind scaled'!E7,IF(Control!$C$6="Solar and wind",'Solar scaled'!E7+'Wind scaled'!E7,'Grid scaled'!E7)))</f>
        <v>254.24000000000007</v>
      </c>
      <c r="F7" s="12">
        <f>IF(Control!$C$6="Solar only",'Solar scaled'!F7,IF(Control!$C$6="Wind only",'Wind scaled'!F7,IF(Control!$C$6="Solar and wind",'Solar scaled'!F7+'Wind scaled'!F7,'Grid scaled'!F7)))</f>
        <v>240.56000000000003</v>
      </c>
      <c r="G7" s="12">
        <f>IF(Control!$C$6="Solar only",'Solar scaled'!G7,IF(Control!$C$6="Wind only",'Wind scaled'!G7,IF(Control!$C$6="Solar and wind",'Solar scaled'!G7+'Wind scaled'!G7,'Grid scaled'!G7)))</f>
        <v>226.88000000000002</v>
      </c>
      <c r="H7" s="12">
        <f>IF(Control!$C$6="Solar only",'Solar scaled'!H7,IF(Control!$C$6="Wind only",'Wind scaled'!H7,IF(Control!$C$6="Solar and wind",'Solar scaled'!H7+'Wind scaled'!H7,'Grid scaled'!H7)))</f>
        <v>201.68</v>
      </c>
      <c r="I7" s="12">
        <f>IF(Control!$C$6="Solar only",'Solar scaled'!I7,IF(Control!$C$6="Wind only",'Wind scaled'!I7,IF(Control!$C$6="Solar and wind",'Solar scaled'!I7+'Wind scaled'!I7,'Grid scaled'!I7)))</f>
        <v>190.16000000000003</v>
      </c>
      <c r="J7" s="12">
        <f>IF(Control!$C$6="Solar only",'Solar scaled'!J7,IF(Control!$C$6="Wind only",'Wind scaled'!J7,IF(Control!$C$6="Solar and wind",'Solar scaled'!J7+'Wind scaled'!J7,'Grid scaled'!J7)))</f>
        <v>190.16000000000003</v>
      </c>
      <c r="K7" s="12">
        <f>IF(Control!$C$6="Solar only",'Solar scaled'!K7,IF(Control!$C$6="Wind only",'Wind scaled'!K7,IF(Control!$C$6="Solar and wind",'Solar scaled'!K7+'Wind scaled'!K7,'Grid scaled'!K7)))</f>
        <v>201.68</v>
      </c>
      <c r="L7" s="12">
        <f>IF(Control!$C$6="Solar only",'Solar scaled'!L7,IF(Control!$C$6="Wind only",'Wind scaled'!L7,IF(Control!$C$6="Solar and wind",'Solar scaled'!L7+'Wind scaled'!L7,'Grid scaled'!L7)))</f>
        <v>201.68</v>
      </c>
      <c r="M7" s="12">
        <f>IF(Control!$C$6="Solar only",'Solar scaled'!M7,IF(Control!$C$6="Wind only",'Wind scaled'!M7,IF(Control!$C$6="Solar and wind",'Solar scaled'!M7+'Wind scaled'!M7,'Grid scaled'!M7)))</f>
        <v>190.16000000000003</v>
      </c>
      <c r="N7" s="12">
        <f>IF(Control!$C$6="Solar only",'Solar scaled'!N7,IF(Control!$C$6="Wind only",'Wind scaled'!N7,IF(Control!$C$6="Solar and wind",'Solar scaled'!N7+'Wind scaled'!N7,'Grid scaled'!N7)))</f>
        <v>201.68</v>
      </c>
      <c r="O7" s="12">
        <f>IF(Control!$C$6="Solar only",'Solar scaled'!O7,IF(Control!$C$6="Wind only",'Wind scaled'!O7,IF(Control!$C$6="Solar and wind",'Solar scaled'!O7+'Wind scaled'!O7,'Grid scaled'!O7)))</f>
        <v>201.68</v>
      </c>
      <c r="P7" s="12">
        <f>IF(Control!$C$6="Solar only",'Solar scaled'!P7,IF(Control!$C$6="Wind only",'Wind scaled'!P7,IF(Control!$C$6="Solar and wind",'Solar scaled'!P7+'Wind scaled'!P7,'Grid scaled'!P7)))</f>
        <v>201.68</v>
      </c>
      <c r="Q7" s="12">
        <f>IF(Control!$C$6="Solar only",'Solar scaled'!Q7,IF(Control!$C$6="Wind only",'Wind scaled'!Q7,IF(Control!$C$6="Solar and wind",'Solar scaled'!Q7+'Wind scaled'!Q7,'Grid scaled'!Q7)))</f>
        <v>178.64000000000001</v>
      </c>
      <c r="R7" s="12">
        <f>IF(Control!$C$6="Solar only",'Solar scaled'!R7,IF(Control!$C$6="Wind only",'Wind scaled'!R7,IF(Control!$C$6="Solar and wind",'Solar scaled'!R7+'Wind scaled'!R7,'Grid scaled'!R7)))</f>
        <v>136.4</v>
      </c>
      <c r="S7" s="12">
        <f>IF(Control!$C$6="Solar only",'Solar scaled'!S7,IF(Control!$C$6="Wind only",'Wind scaled'!S7,IF(Control!$C$6="Solar and wind",'Solar scaled'!S7+'Wind scaled'!S7,'Grid scaled'!S7)))</f>
        <v>107.6</v>
      </c>
      <c r="T7" s="12">
        <f>IF(Control!$C$6="Solar only",'Solar scaled'!T7,IF(Control!$C$6="Wind only",'Wind scaled'!T7,IF(Control!$C$6="Solar and wind",'Solar scaled'!T7+'Wind scaled'!T7,'Grid scaled'!T7)))</f>
        <v>84.08</v>
      </c>
      <c r="U7" s="12">
        <f>IF(Control!$C$6="Solar only",'Solar scaled'!U7,IF(Control!$C$6="Wind only",'Wind scaled'!U7,IF(Control!$C$6="Solar and wind",'Solar scaled'!U7+'Wind scaled'!U7,'Grid scaled'!U7)))</f>
        <v>61.840000000000011</v>
      </c>
      <c r="V7" s="12">
        <f>IF(Control!$C$6="Solar only",'Solar scaled'!V7,IF(Control!$C$6="Wind only",'Wind scaled'!V7,IF(Control!$C$6="Solar and wind",'Solar scaled'!V7+'Wind scaled'!V7,'Grid scaled'!V7)))</f>
        <v>42.160000000000004</v>
      </c>
      <c r="W7" s="12">
        <f>IF(Control!$C$6="Solar only",'Solar scaled'!W7,IF(Control!$C$6="Wind only",'Wind scaled'!W7,IF(Control!$C$6="Solar and wind",'Solar scaled'!W7+'Wind scaled'!W7,'Grid scaled'!W7)))</f>
        <v>25.359999999999996</v>
      </c>
      <c r="X7" s="12">
        <f>IF(Control!$C$6="Solar only",'Solar scaled'!X7,IF(Control!$C$6="Wind only",'Wind scaled'!X7,IF(Control!$C$6="Solar and wind",'Solar scaled'!X7+'Wind scaled'!X7,'Grid scaled'!X7)))</f>
        <v>10</v>
      </c>
      <c r="Y7" s="12">
        <f>IF(Control!$C$6="Solar only",'Solar scaled'!Y7,IF(Control!$C$6="Wind only",'Wind scaled'!Y7,IF(Control!$C$6="Solar and wind",'Solar scaled'!Y7+'Wind scaled'!Y7,'Grid scaled'!Y7)))</f>
        <v>0</v>
      </c>
      <c r="Z7" s="12">
        <f>IF(Control!$C$6="Solar only",'Solar scaled'!Z7,IF(Control!$C$6="Wind only",'Wind scaled'!Z7,IF(Control!$C$6="Solar and wind",'Solar scaled'!Z7+'Wind scaled'!Z7,'Grid scaled'!Z7)))</f>
        <v>0</v>
      </c>
      <c r="AB7" s="7">
        <f t="shared" si="0"/>
        <v>3629.4399999999996</v>
      </c>
    </row>
    <row r="8" spans="2:32" x14ac:dyDescent="0.2">
      <c r="B8" s="6">
        <v>44202</v>
      </c>
      <c r="C8" s="12">
        <f>IF(Control!$C$6="Solar only",'Solar scaled'!C8,IF(Control!$C$6="Wind only",'Wind scaled'!C8,IF(Control!$C$6="Solar and wind",'Solar scaled'!C8+'Wind scaled'!C8,'Grid scaled'!C8)))</f>
        <v>15.12</v>
      </c>
      <c r="D8" s="12">
        <f>IF(Control!$C$6="Solar only",'Solar scaled'!D8,IF(Control!$C$6="Wind only",'Wind scaled'!D8,IF(Control!$C$6="Solar and wind",'Solar scaled'!D8+'Wind scaled'!D8,'Grid scaled'!D8)))</f>
        <v>25.359999999999996</v>
      </c>
      <c r="E8" s="12">
        <f>IF(Control!$C$6="Solar only",'Solar scaled'!E8,IF(Control!$C$6="Wind only",'Wind scaled'!E8,IF(Control!$C$6="Solar and wind",'Solar scaled'!E8+'Wind scaled'!E8,'Grid scaled'!E8)))</f>
        <v>35.6</v>
      </c>
      <c r="F8" s="12">
        <f>IF(Control!$C$6="Solar only",'Solar scaled'!F8,IF(Control!$C$6="Wind only",'Wind scaled'!F8,IF(Control!$C$6="Solar and wind",'Solar scaled'!F8+'Wind scaled'!F8,'Grid scaled'!F8)))</f>
        <v>48.720000000000006</v>
      </c>
      <c r="G8" s="12">
        <f>IF(Control!$C$6="Solar only",'Solar scaled'!G8,IF(Control!$C$6="Wind only",'Wind scaled'!G8,IF(Control!$C$6="Solar and wind",'Solar scaled'!G8+'Wind scaled'!G8,'Grid scaled'!G8)))</f>
        <v>48.720000000000006</v>
      </c>
      <c r="H8" s="12">
        <f>IF(Control!$C$6="Solar only",'Solar scaled'!H8,IF(Control!$C$6="Wind only",'Wind scaled'!H8,IF(Control!$C$6="Solar and wind",'Solar scaled'!H8+'Wind scaled'!H8,'Grid scaled'!H8)))</f>
        <v>55.280000000000008</v>
      </c>
      <c r="I8" s="12">
        <f>IF(Control!$C$6="Solar only",'Solar scaled'!I8,IF(Control!$C$6="Wind only",'Wind scaled'!I8,IF(Control!$C$6="Solar and wind",'Solar scaled'!I8+'Wind scaled'!I8,'Grid scaled'!I8)))</f>
        <v>68.400000000000006</v>
      </c>
      <c r="J8" s="12">
        <f>IF(Control!$C$6="Solar only",'Solar scaled'!J8,IF(Control!$C$6="Wind only",'Wind scaled'!J8,IF(Control!$C$6="Solar and wind",'Solar scaled'!J8+'Wind scaled'!J8,'Grid scaled'!J8)))</f>
        <v>99.759999999999991</v>
      </c>
      <c r="K8" s="12">
        <f>IF(Control!$C$6="Solar only",'Solar scaled'!K8,IF(Control!$C$6="Wind only",'Wind scaled'!K8,IF(Control!$C$6="Solar and wind",'Solar scaled'!K8+'Wind scaled'!K8,'Grid scaled'!K8)))</f>
        <v>136.4</v>
      </c>
      <c r="L8" s="12">
        <f>IF(Control!$C$6="Solar only",'Solar scaled'!L8,IF(Control!$C$6="Wind only",'Wind scaled'!L8,IF(Control!$C$6="Solar and wind",'Solar scaled'!L8+'Wind scaled'!L8,'Grid scaled'!L8)))</f>
        <v>190.16000000000003</v>
      </c>
      <c r="M8" s="12">
        <f>IF(Control!$C$6="Solar only",'Solar scaled'!M8,IF(Control!$C$6="Wind only",'Wind scaled'!M8,IF(Control!$C$6="Solar and wind",'Solar scaled'!M8+'Wind scaled'!M8,'Grid scaled'!M8)))</f>
        <v>226.88000000000002</v>
      </c>
      <c r="N8" s="12">
        <f>IF(Control!$C$6="Solar only",'Solar scaled'!N8,IF(Control!$C$6="Wind only",'Wind scaled'!N8,IF(Control!$C$6="Solar and wind",'Solar scaled'!N8+'Wind scaled'!N8,'Grid scaled'!N8)))</f>
        <v>240.56000000000003</v>
      </c>
      <c r="O8" s="12">
        <f>IF(Control!$C$6="Solar only",'Solar scaled'!O8,IF(Control!$C$6="Wind only",'Wind scaled'!O8,IF(Control!$C$6="Solar and wind",'Solar scaled'!O8+'Wind scaled'!O8,'Grid scaled'!O8)))</f>
        <v>281.60000000000002</v>
      </c>
      <c r="P8" s="12">
        <f>IF(Control!$C$6="Solar only",'Solar scaled'!P8,IF(Control!$C$6="Wind only",'Wind scaled'!P8,IF(Control!$C$6="Solar and wind",'Solar scaled'!P8+'Wind scaled'!P8,'Grid scaled'!P8)))</f>
        <v>362.4</v>
      </c>
      <c r="Q8" s="12">
        <f>IF(Control!$C$6="Solar only",'Solar scaled'!Q8,IF(Control!$C$6="Wind only",'Wind scaled'!Q8,IF(Control!$C$6="Solar and wind",'Solar scaled'!Q8+'Wind scaled'!Q8,'Grid scaled'!Q8)))</f>
        <v>454.4</v>
      </c>
      <c r="R8" s="12">
        <f>IF(Control!$C$6="Solar only",'Solar scaled'!R8,IF(Control!$C$6="Wind only",'Wind scaled'!R8,IF(Control!$C$6="Solar and wind",'Solar scaled'!R8+'Wind scaled'!R8,'Grid scaled'!R8)))</f>
        <v>560</v>
      </c>
      <c r="S8" s="12">
        <f>IF(Control!$C$6="Solar only",'Solar scaled'!S8,IF(Control!$C$6="Wind only",'Wind scaled'!S8,IF(Control!$C$6="Solar and wind",'Solar scaled'!S8+'Wind scaled'!S8,'Grid scaled'!S8)))</f>
        <v>620.79999999999995</v>
      </c>
      <c r="T8" s="12">
        <f>IF(Control!$C$6="Solar only",'Solar scaled'!T8,IF(Control!$C$6="Wind only",'Wind scaled'!T8,IF(Control!$C$6="Solar and wind",'Solar scaled'!T8+'Wind scaled'!T8,'Grid scaled'!T8)))</f>
        <v>669.6</v>
      </c>
      <c r="U8" s="12">
        <f>IF(Control!$C$6="Solar only",'Solar scaled'!U8,IF(Control!$C$6="Wind only",'Wind scaled'!U8,IF(Control!$C$6="Solar and wind",'Solar scaled'!U8+'Wind scaled'!U8,'Grid scaled'!U8)))</f>
        <v>728.96</v>
      </c>
      <c r="V8" s="12">
        <f>IF(Control!$C$6="Solar only",'Solar scaled'!V8,IF(Control!$C$6="Wind only",'Wind scaled'!V8,IF(Control!$C$6="Solar and wind",'Solar scaled'!V8+'Wind scaled'!V8,'Grid scaled'!V8)))</f>
        <v>812.16000000000008</v>
      </c>
      <c r="W8" s="12">
        <f>IF(Control!$C$6="Solar only",'Solar scaled'!W8,IF(Control!$C$6="Wind only",'Wind scaled'!W8,IF(Control!$C$6="Solar and wind",'Solar scaled'!W8+'Wind scaled'!W8,'Grid scaled'!W8)))</f>
        <v>876.4799999999999</v>
      </c>
      <c r="X8" s="12">
        <f>IF(Control!$C$6="Solar only",'Solar scaled'!X8,IF(Control!$C$6="Wind only",'Wind scaled'!X8,IF(Control!$C$6="Solar and wind",'Solar scaled'!X8+'Wind scaled'!X8,'Grid scaled'!X8)))</f>
        <v>876.4799999999999</v>
      </c>
      <c r="Y8" s="12">
        <f>IF(Control!$C$6="Solar only",'Solar scaled'!Y8,IF(Control!$C$6="Wind only",'Wind scaled'!Y8,IF(Control!$C$6="Solar and wind",'Solar scaled'!Y8+'Wind scaled'!Y8,'Grid scaled'!Y8)))</f>
        <v>791.68000000000006</v>
      </c>
      <c r="Z8" s="12">
        <f>IF(Control!$C$6="Solar only",'Solar scaled'!Z8,IF(Control!$C$6="Wind only",'Wind scaled'!Z8,IF(Control!$C$6="Solar and wind",'Solar scaled'!Z8+'Wind scaled'!Z8,'Grid scaled'!Z8)))</f>
        <v>690.4</v>
      </c>
      <c r="AB8" s="7">
        <f t="shared" si="0"/>
        <v>8915.9199999999983</v>
      </c>
      <c r="AD8" s="8" t="s">
        <v>16</v>
      </c>
      <c r="AE8" s="11">
        <f>MAX(AB3:AB367)</f>
        <v>24288</v>
      </c>
      <c r="AF8" t="s">
        <v>17</v>
      </c>
    </row>
    <row r="9" spans="2:32" x14ac:dyDescent="0.2">
      <c r="B9" s="6">
        <v>44203</v>
      </c>
      <c r="C9" s="12">
        <f>IF(Control!$C$6="Solar only",'Solar scaled'!C9,IF(Control!$C$6="Wind only",'Wind scaled'!C9,IF(Control!$C$6="Solar and wind",'Solar scaled'!C9+'Wind scaled'!C9,'Grid scaled'!C9)))</f>
        <v>804.16000000000008</v>
      </c>
      <c r="D9" s="12">
        <f>IF(Control!$C$6="Solar only",'Solar scaled'!D9,IF(Control!$C$6="Wind only",'Wind scaled'!D9,IF(Control!$C$6="Solar and wind",'Solar scaled'!D9+'Wind scaled'!D9,'Grid scaled'!D9)))</f>
        <v>876.4799999999999</v>
      </c>
      <c r="E9" s="12">
        <f>IF(Control!$C$6="Solar only",'Solar scaled'!E9,IF(Control!$C$6="Wind only",'Wind scaled'!E9,IF(Control!$C$6="Solar and wind",'Solar scaled'!E9+'Wind scaled'!E9,'Grid scaled'!E9)))</f>
        <v>889.3599999999999</v>
      </c>
      <c r="F9" s="12">
        <f>IF(Control!$C$6="Solar only",'Solar scaled'!F9,IF(Control!$C$6="Wind only",'Wind scaled'!F9,IF(Control!$C$6="Solar and wind",'Solar scaled'!F9+'Wind scaled'!F9,'Grid scaled'!F9)))</f>
        <v>817.04000000000008</v>
      </c>
      <c r="G9" s="12">
        <f>IF(Control!$C$6="Solar only",'Solar scaled'!G9,IF(Control!$C$6="Wind only",'Wind scaled'!G9,IF(Control!$C$6="Solar and wind",'Solar scaled'!G9+'Wind scaled'!G9,'Grid scaled'!G9)))</f>
        <v>708.48</v>
      </c>
      <c r="H9" s="12">
        <f>IF(Control!$C$6="Solar only",'Solar scaled'!H9,IF(Control!$C$6="Wind only",'Wind scaled'!H9,IF(Control!$C$6="Solar and wind",'Solar scaled'!H9+'Wind scaled'!H9,'Grid scaled'!H9)))</f>
        <v>536.31999999999994</v>
      </c>
      <c r="I9" s="12">
        <f>IF(Control!$C$6="Solar only",'Solar scaled'!I9,IF(Control!$C$6="Wind only",'Wind scaled'!I9,IF(Control!$C$6="Solar and wind",'Solar scaled'!I9+'Wind scaled'!I9,'Grid scaled'!I9)))</f>
        <v>423.84</v>
      </c>
      <c r="J9" s="12">
        <f>IF(Control!$C$6="Solar only",'Solar scaled'!J9,IF(Control!$C$6="Wind only",'Wind scaled'!J9,IF(Control!$C$6="Solar and wind",'Solar scaled'!J9+'Wind scaled'!J9,'Grid scaled'!J9)))</f>
        <v>380.8</v>
      </c>
      <c r="K9" s="12">
        <f>IF(Control!$C$6="Solar only",'Solar scaled'!K9,IF(Control!$C$6="Wind only",'Wind scaled'!K9,IF(Control!$C$6="Solar and wind",'Solar scaled'!K9+'Wind scaled'!K9,'Grid scaled'!K9)))</f>
        <v>362.4</v>
      </c>
      <c r="L9" s="12">
        <f>IF(Control!$C$6="Solar only",'Solar scaled'!L9,IF(Control!$C$6="Wind only",'Wind scaled'!L9,IF(Control!$C$6="Solar and wind",'Solar scaled'!L9+'Wind scaled'!L9,'Grid scaled'!L9)))</f>
        <v>380.8</v>
      </c>
      <c r="M9" s="12">
        <f>IF(Control!$C$6="Solar only",'Solar scaled'!M9,IF(Control!$C$6="Wind only",'Wind scaled'!M9,IF(Control!$C$6="Solar and wind",'Solar scaled'!M9+'Wind scaled'!M9,'Grid scaled'!M9)))</f>
        <v>401.91999999999996</v>
      </c>
      <c r="N9" s="12">
        <f>IF(Control!$C$6="Solar only",'Solar scaled'!N9,IF(Control!$C$6="Wind only",'Wind scaled'!N9,IF(Control!$C$6="Solar and wind",'Solar scaled'!N9+'Wind scaled'!N9,'Grid scaled'!N9)))</f>
        <v>475.52</v>
      </c>
      <c r="O9" s="12">
        <f>IF(Control!$C$6="Solar only",'Solar scaled'!O9,IF(Control!$C$6="Wind only",'Wind scaled'!O9,IF(Control!$C$6="Solar and wind",'Solar scaled'!O9+'Wind scaled'!O9,'Grid scaled'!O9)))</f>
        <v>602.72</v>
      </c>
      <c r="P9" s="12">
        <f>IF(Control!$C$6="Solar only",'Solar scaled'!P9,IF(Control!$C$6="Wind only",'Wind scaled'!P9,IF(Control!$C$6="Solar and wind",'Solar scaled'!P9+'Wind scaled'!P9,'Grid scaled'!P9)))</f>
        <v>728.96</v>
      </c>
      <c r="Q9" s="12">
        <f>IF(Control!$C$6="Solar only",'Solar scaled'!Q9,IF(Control!$C$6="Wind only",'Wind scaled'!Q9,IF(Control!$C$6="Solar and wind",'Solar scaled'!Q9+'Wind scaled'!Q9,'Grid scaled'!Q9)))</f>
        <v>876.4799999999999</v>
      </c>
      <c r="R9" s="12">
        <f>IF(Control!$C$6="Solar only",'Solar scaled'!R9,IF(Control!$C$6="Wind only",'Wind scaled'!R9,IF(Control!$C$6="Solar and wind",'Solar scaled'!R9+'Wind scaled'!R9,'Grid scaled'!R9)))</f>
        <v>892.31999999999994</v>
      </c>
      <c r="S9" s="12">
        <f>IF(Control!$C$6="Solar only",'Solar scaled'!S9,IF(Control!$C$6="Wind only",'Wind scaled'!S9,IF(Control!$C$6="Solar and wind",'Solar scaled'!S9+'Wind scaled'!S9,'Grid scaled'!S9)))</f>
        <v>889.3599999999999</v>
      </c>
      <c r="T9" s="12">
        <f>IF(Control!$C$6="Solar only",'Solar scaled'!T9,IF(Control!$C$6="Wind only",'Wind scaled'!T9,IF(Control!$C$6="Solar and wind",'Solar scaled'!T9+'Wind scaled'!T9,'Grid scaled'!T9)))</f>
        <v>812.16000000000008</v>
      </c>
      <c r="U9" s="12">
        <f>IF(Control!$C$6="Solar only",'Solar scaled'!U9,IF(Control!$C$6="Wind only",'Wind scaled'!U9,IF(Control!$C$6="Solar and wind",'Solar scaled'!U9+'Wind scaled'!U9,'Grid scaled'!U9)))</f>
        <v>728.96</v>
      </c>
      <c r="V9" s="12">
        <f>IF(Control!$C$6="Solar only",'Solar scaled'!V9,IF(Control!$C$6="Wind only",'Wind scaled'!V9,IF(Control!$C$6="Solar and wind",'Solar scaled'!V9+'Wind scaled'!V9,'Grid scaled'!V9)))</f>
        <v>728.96</v>
      </c>
      <c r="W9" s="12">
        <f>IF(Control!$C$6="Solar only",'Solar scaled'!W9,IF(Control!$C$6="Wind only",'Wind scaled'!W9,IF(Control!$C$6="Solar and wind",'Solar scaled'!W9+'Wind scaled'!W9,'Grid scaled'!W9)))</f>
        <v>817.04000000000008</v>
      </c>
      <c r="X9" s="12">
        <f>IF(Control!$C$6="Solar only",'Solar scaled'!X9,IF(Control!$C$6="Wind only",'Wind scaled'!X9,IF(Control!$C$6="Solar and wind",'Solar scaled'!X9+'Wind scaled'!X9,'Grid scaled'!X9)))</f>
        <v>926.4</v>
      </c>
      <c r="Y9" s="12">
        <f>IF(Control!$C$6="Solar only",'Solar scaled'!Y9,IF(Control!$C$6="Wind only",'Wind scaled'!Y9,IF(Control!$C$6="Solar and wind",'Solar scaled'!Y9+'Wind scaled'!Y9,'Grid scaled'!Y9)))</f>
        <v>939.28</v>
      </c>
      <c r="Z9" s="12">
        <f>IF(Control!$C$6="Solar only",'Solar scaled'!Z9,IF(Control!$C$6="Wind only",'Wind scaled'!Z9,IF(Control!$C$6="Solar and wind",'Solar scaled'!Z9+'Wind scaled'!Z9,'Grid scaled'!Z9)))</f>
        <v>884.4799999999999</v>
      </c>
      <c r="AB9" s="7">
        <f t="shared" si="0"/>
        <v>16884.240000000002</v>
      </c>
      <c r="AD9" s="8" t="s">
        <v>18</v>
      </c>
      <c r="AE9" s="11">
        <f>MIN(AB3:AB367)</f>
        <v>0</v>
      </c>
    </row>
    <row r="10" spans="2:32" x14ac:dyDescent="0.2">
      <c r="B10" s="6">
        <v>44204</v>
      </c>
      <c r="C10" s="12">
        <f>IF(Control!$C$6="Solar only",'Solar scaled'!C10,IF(Control!$C$6="Wind only",'Wind scaled'!C10,IF(Control!$C$6="Solar and wind",'Solar scaled'!C10+'Wind scaled'!C10,'Grid scaled'!C10)))</f>
        <v>817.04000000000008</v>
      </c>
      <c r="D10" s="12">
        <f>IF(Control!$C$6="Solar only",'Solar scaled'!D10,IF(Control!$C$6="Wind only",'Wind scaled'!D10,IF(Control!$C$6="Solar and wind",'Solar scaled'!D10+'Wind scaled'!D10,'Grid scaled'!D10)))</f>
        <v>884.4799999999999</v>
      </c>
      <c r="E10" s="12">
        <f>IF(Control!$C$6="Solar only",'Solar scaled'!E10,IF(Control!$C$6="Wind only",'Wind scaled'!E10,IF(Control!$C$6="Solar and wind",'Solar scaled'!E10+'Wind scaled'!E10,'Grid scaled'!E10)))</f>
        <v>934.4</v>
      </c>
      <c r="F10" s="12">
        <f>IF(Control!$C$6="Solar only",'Solar scaled'!F10,IF(Control!$C$6="Wind only",'Wind scaled'!F10,IF(Control!$C$6="Solar and wind",'Solar scaled'!F10+'Wind scaled'!F10,'Grid scaled'!F10)))</f>
        <v>892.31999999999994</v>
      </c>
      <c r="G10" s="12">
        <f>IF(Control!$C$6="Solar only",'Solar scaled'!G10,IF(Control!$C$6="Wind only",'Wind scaled'!G10,IF(Control!$C$6="Solar and wind",'Solar scaled'!G10+'Wind scaled'!G10,'Grid scaled'!G10)))</f>
        <v>889.3599999999999</v>
      </c>
      <c r="H10" s="12">
        <f>IF(Control!$C$6="Solar only",'Solar scaled'!H10,IF(Control!$C$6="Wind only",'Wind scaled'!H10,IF(Control!$C$6="Solar and wind",'Solar scaled'!H10+'Wind scaled'!H10,'Grid scaled'!H10)))</f>
        <v>876.4799999999999</v>
      </c>
      <c r="I10" s="12">
        <f>IF(Control!$C$6="Solar only",'Solar scaled'!I10,IF(Control!$C$6="Wind only",'Wind scaled'!I10,IF(Control!$C$6="Solar and wind",'Solar scaled'!I10+'Wind scaled'!I10,'Grid scaled'!I10)))</f>
        <v>804.16000000000008</v>
      </c>
      <c r="J10" s="12">
        <f>IF(Control!$C$6="Solar only",'Solar scaled'!J10,IF(Control!$C$6="Wind only",'Wind scaled'!J10,IF(Control!$C$6="Solar and wind",'Solar scaled'!J10+'Wind scaled'!J10,'Grid scaled'!J10)))</f>
        <v>804.16000000000008</v>
      </c>
      <c r="K10" s="12">
        <f>IF(Control!$C$6="Solar only",'Solar scaled'!K10,IF(Control!$C$6="Wind only",'Wind scaled'!K10,IF(Control!$C$6="Solar and wind",'Solar scaled'!K10+'Wind scaled'!K10,'Grid scaled'!K10)))</f>
        <v>804.16000000000008</v>
      </c>
      <c r="L10" s="12">
        <f>IF(Control!$C$6="Solar only",'Solar scaled'!L10,IF(Control!$C$6="Wind only",'Wind scaled'!L10,IF(Control!$C$6="Solar and wind",'Solar scaled'!L10+'Wind scaled'!L10,'Grid scaled'!L10)))</f>
        <v>791.68000000000006</v>
      </c>
      <c r="M10" s="12">
        <f>IF(Control!$C$6="Solar only",'Solar scaled'!M10,IF(Control!$C$6="Wind only",'Wind scaled'!M10,IF(Control!$C$6="Solar and wind",'Solar scaled'!M10+'Wind scaled'!M10,'Grid scaled'!M10)))</f>
        <v>720.96</v>
      </c>
      <c r="N10" s="12">
        <f>IF(Control!$C$6="Solar only",'Solar scaled'!N10,IF(Control!$C$6="Wind only",'Wind scaled'!N10,IF(Control!$C$6="Solar and wind",'Solar scaled'!N10+'Wind scaled'!N10,'Grid scaled'!N10)))</f>
        <v>602.72</v>
      </c>
      <c r="O10" s="12">
        <f>IF(Control!$C$6="Solar only",'Solar scaled'!O10,IF(Control!$C$6="Wind only",'Wind scaled'!O10,IF(Control!$C$6="Solar and wind",'Solar scaled'!O10+'Wind scaled'!O10,'Grid scaled'!O10)))</f>
        <v>497.43999999999994</v>
      </c>
      <c r="P10" s="12">
        <f>IF(Control!$C$6="Solar only",'Solar scaled'!P10,IF(Control!$C$6="Wind only",'Wind scaled'!P10,IF(Control!$C$6="Solar and wind",'Solar scaled'!P10+'Wind scaled'!P10,'Grid scaled'!P10)))</f>
        <v>454.4</v>
      </c>
      <c r="Q10" s="12">
        <f>IF(Control!$C$6="Solar only",'Solar scaled'!Q10,IF(Control!$C$6="Wind only",'Wind scaled'!Q10,IF(Control!$C$6="Solar and wind",'Solar scaled'!Q10+'Wind scaled'!Q10,'Grid scaled'!Q10)))</f>
        <v>454.4</v>
      </c>
      <c r="R10" s="12">
        <f>IF(Control!$C$6="Solar only",'Solar scaled'!R10,IF(Control!$C$6="Wind only",'Wind scaled'!R10,IF(Control!$C$6="Solar and wind",'Solar scaled'!R10+'Wind scaled'!R10,'Grid scaled'!R10)))</f>
        <v>401.91999999999996</v>
      </c>
      <c r="S10" s="12">
        <f>IF(Control!$C$6="Solar only",'Solar scaled'!S10,IF(Control!$C$6="Wind only",'Wind scaled'!S10,IF(Control!$C$6="Solar and wind",'Solar scaled'!S10+'Wind scaled'!S10,'Grid scaled'!S10)))</f>
        <v>254.24000000000007</v>
      </c>
      <c r="T10" s="12">
        <f>IF(Control!$C$6="Solar only",'Solar scaled'!T10,IF(Control!$C$6="Wind only",'Wind scaled'!T10,IF(Control!$C$6="Solar and wind",'Solar scaled'!T10+'Wind scaled'!T10,'Grid scaled'!T10)))</f>
        <v>155.6</v>
      </c>
      <c r="U10" s="12">
        <f>IF(Control!$C$6="Solar only",'Solar scaled'!U10,IF(Control!$C$6="Wind only",'Wind scaled'!U10,IF(Control!$C$6="Solar and wind",'Solar scaled'!U10+'Wind scaled'!U10,'Grid scaled'!U10)))</f>
        <v>136.4</v>
      </c>
      <c r="V10" s="12">
        <f>IF(Control!$C$6="Solar only",'Solar scaled'!V10,IF(Control!$C$6="Wind only",'Wind scaled'!V10,IF(Control!$C$6="Solar and wind",'Solar scaled'!V10+'Wind scaled'!V10,'Grid scaled'!V10)))</f>
        <v>146</v>
      </c>
      <c r="W10" s="12">
        <f>IF(Control!$C$6="Solar only",'Solar scaled'!W10,IF(Control!$C$6="Wind only",'Wind scaled'!W10,IF(Control!$C$6="Solar and wind",'Solar scaled'!W10+'Wind scaled'!W10,'Grid scaled'!W10)))</f>
        <v>201.68</v>
      </c>
      <c r="X10" s="12">
        <f>IF(Control!$C$6="Solar only",'Solar scaled'!X10,IF(Control!$C$6="Wind only",'Wind scaled'!X10,IF(Control!$C$6="Solar and wind",'Solar scaled'!X10+'Wind scaled'!X10,'Grid scaled'!X10)))</f>
        <v>297.76</v>
      </c>
      <c r="Y10" s="12">
        <f>IF(Control!$C$6="Solar only",'Solar scaled'!Y10,IF(Control!$C$6="Wind only",'Wind scaled'!Y10,IF(Control!$C$6="Solar and wind",'Solar scaled'!Y10+'Wind scaled'!Y10,'Grid scaled'!Y10)))</f>
        <v>362.4</v>
      </c>
      <c r="Z10" s="12">
        <f>IF(Control!$C$6="Solar only",'Solar scaled'!Z10,IF(Control!$C$6="Wind only",'Wind scaled'!Z10,IF(Control!$C$6="Solar and wind",'Solar scaled'!Z10+'Wind scaled'!Z10,'Grid scaled'!Z10)))</f>
        <v>444.64</v>
      </c>
      <c r="AB10" s="7">
        <f t="shared" si="0"/>
        <v>13628.799999999996</v>
      </c>
    </row>
    <row r="11" spans="2:32" x14ac:dyDescent="0.2">
      <c r="B11" s="6">
        <v>44205</v>
      </c>
      <c r="C11" s="12">
        <f>IF(Control!$C$6="Solar only",'Solar scaled'!C11,IF(Control!$C$6="Wind only",'Wind scaled'!C11,IF(Control!$C$6="Solar and wind",'Solar scaled'!C11+'Wind scaled'!C11,'Grid scaled'!C11)))</f>
        <v>536.31999999999994</v>
      </c>
      <c r="D11" s="12">
        <f>IF(Control!$C$6="Solar only",'Solar scaled'!D11,IF(Control!$C$6="Wind only",'Wind scaled'!D11,IF(Control!$C$6="Solar and wind",'Solar scaled'!D11+'Wind scaled'!D11,'Grid scaled'!D11)))</f>
        <v>690.4</v>
      </c>
      <c r="E11" s="12">
        <f>IF(Control!$C$6="Solar only",'Solar scaled'!E11,IF(Control!$C$6="Wind only",'Wind scaled'!E11,IF(Control!$C$6="Solar and wind",'Solar scaled'!E11+'Wind scaled'!E11,'Grid scaled'!E11)))</f>
        <v>812.16000000000008</v>
      </c>
      <c r="F11" s="12">
        <f>IF(Control!$C$6="Solar only",'Solar scaled'!F11,IF(Control!$C$6="Wind only",'Wind scaled'!F11,IF(Control!$C$6="Solar and wind",'Solar scaled'!F11+'Wind scaled'!F11,'Grid scaled'!F11)))</f>
        <v>971.28</v>
      </c>
      <c r="G11" s="12">
        <f>IF(Control!$C$6="Solar only",'Solar scaled'!G11,IF(Control!$C$6="Wind only",'Wind scaled'!G11,IF(Control!$C$6="Solar and wind",'Solar scaled'!G11+'Wind scaled'!G11,'Grid scaled'!G11)))</f>
        <v>975.36</v>
      </c>
      <c r="H11" s="12">
        <f>IF(Control!$C$6="Solar only",'Solar scaled'!H11,IF(Control!$C$6="Wind only",'Wind scaled'!H11,IF(Control!$C$6="Solar and wind",'Solar scaled'!H11+'Wind scaled'!H11,'Grid scaled'!H11)))</f>
        <v>1006.8800000000001</v>
      </c>
      <c r="I11" s="12">
        <f>IF(Control!$C$6="Solar only",'Solar scaled'!I11,IF(Control!$C$6="Wind only",'Wind scaled'!I11,IF(Control!$C$6="Solar and wind",'Solar scaled'!I11+'Wind scaled'!I11,'Grid scaled'!I11)))</f>
        <v>1012</v>
      </c>
      <c r="J11" s="12">
        <f>IF(Control!$C$6="Solar only",'Solar scaled'!J11,IF(Control!$C$6="Wind only",'Wind scaled'!J11,IF(Control!$C$6="Solar and wind",'Solar scaled'!J11+'Wind scaled'!J11,'Grid scaled'!J11)))</f>
        <v>1012</v>
      </c>
      <c r="K11" s="12">
        <f>IF(Control!$C$6="Solar only",'Solar scaled'!K11,IF(Control!$C$6="Wind only",'Wind scaled'!K11,IF(Control!$C$6="Solar and wind",'Solar scaled'!K11+'Wind scaled'!K11,'Grid scaled'!K11)))</f>
        <v>1012</v>
      </c>
      <c r="L11" s="12">
        <f>IF(Control!$C$6="Solar only",'Solar scaled'!L11,IF(Control!$C$6="Wind only",'Wind scaled'!L11,IF(Control!$C$6="Solar and wind",'Solar scaled'!L11+'Wind scaled'!L11,'Grid scaled'!L11)))</f>
        <v>1012</v>
      </c>
      <c r="M11" s="12">
        <f>IF(Control!$C$6="Solar only",'Solar scaled'!M11,IF(Control!$C$6="Wind only",'Wind scaled'!M11,IF(Control!$C$6="Solar and wind",'Solar scaled'!M11+'Wind scaled'!M11,'Grid scaled'!M11)))</f>
        <v>1012</v>
      </c>
      <c r="N11" s="12">
        <f>IF(Control!$C$6="Solar only",'Solar scaled'!N11,IF(Control!$C$6="Wind only",'Wind scaled'!N11,IF(Control!$C$6="Solar and wind",'Solar scaled'!N11+'Wind scaled'!N11,'Grid scaled'!N11)))</f>
        <v>1012</v>
      </c>
      <c r="O11" s="12">
        <f>IF(Control!$C$6="Solar only",'Solar scaled'!O11,IF(Control!$C$6="Wind only",'Wind scaled'!O11,IF(Control!$C$6="Solar and wind",'Solar scaled'!O11+'Wind scaled'!O11,'Grid scaled'!O11)))</f>
        <v>1012</v>
      </c>
      <c r="P11" s="12">
        <f>IF(Control!$C$6="Solar only",'Solar scaled'!P11,IF(Control!$C$6="Wind only",'Wind scaled'!P11,IF(Control!$C$6="Solar and wind",'Solar scaled'!P11+'Wind scaled'!P11,'Grid scaled'!P11)))</f>
        <v>1012</v>
      </c>
      <c r="Q11" s="12">
        <f>IF(Control!$C$6="Solar only",'Solar scaled'!Q11,IF(Control!$C$6="Wind only",'Wind scaled'!Q11,IF(Control!$C$6="Solar and wind",'Solar scaled'!Q11+'Wind scaled'!Q11,'Grid scaled'!Q11)))</f>
        <v>1012</v>
      </c>
      <c r="R11" s="12">
        <f>IF(Control!$C$6="Solar only",'Solar scaled'!R11,IF(Control!$C$6="Wind only",'Wind scaled'!R11,IF(Control!$C$6="Solar and wind",'Solar scaled'!R11+'Wind scaled'!R11,'Grid scaled'!R11)))</f>
        <v>1011.36</v>
      </c>
      <c r="S11" s="12">
        <f>IF(Control!$C$6="Solar only",'Solar scaled'!S11,IF(Control!$C$6="Wind only",'Wind scaled'!S11,IF(Control!$C$6="Solar and wind",'Solar scaled'!S11+'Wind scaled'!S11,'Grid scaled'!S11)))</f>
        <v>995.04000000000019</v>
      </c>
      <c r="T11" s="12">
        <f>IF(Control!$C$6="Solar only",'Solar scaled'!T11,IF(Control!$C$6="Wind only",'Wind scaled'!T11,IF(Control!$C$6="Solar and wind",'Solar scaled'!T11+'Wind scaled'!T11,'Grid scaled'!T11)))</f>
        <v>975.36</v>
      </c>
      <c r="U11" s="12">
        <f>IF(Control!$C$6="Solar only",'Solar scaled'!U11,IF(Control!$C$6="Wind only",'Wind scaled'!U11,IF(Control!$C$6="Solar and wind",'Solar scaled'!U11+'Wind scaled'!U11,'Grid scaled'!U11)))</f>
        <v>975.5200000000001</v>
      </c>
      <c r="V11" s="12">
        <f>IF(Control!$C$6="Solar only",'Solar scaled'!V11,IF(Control!$C$6="Wind only",'Wind scaled'!V11,IF(Control!$C$6="Solar and wind",'Solar scaled'!V11+'Wind scaled'!V11,'Grid scaled'!V11)))</f>
        <v>974.24</v>
      </c>
      <c r="W11" s="12">
        <f>IF(Control!$C$6="Solar only",'Solar scaled'!W11,IF(Control!$C$6="Wind only",'Wind scaled'!W11,IF(Control!$C$6="Solar and wind",'Solar scaled'!W11+'Wind scaled'!W11,'Grid scaled'!W11)))</f>
        <v>884.4799999999999</v>
      </c>
      <c r="X11" s="12">
        <f>IF(Control!$C$6="Solar only",'Solar scaled'!X11,IF(Control!$C$6="Wind only",'Wind scaled'!X11,IF(Control!$C$6="Solar and wind",'Solar scaled'!X11+'Wind scaled'!X11,'Grid scaled'!X11)))</f>
        <v>728.96</v>
      </c>
      <c r="Y11" s="12">
        <f>IF(Control!$C$6="Solar only",'Solar scaled'!Y11,IF(Control!$C$6="Wind only",'Wind scaled'!Y11,IF(Control!$C$6="Solar and wind",'Solar scaled'!Y11+'Wind scaled'!Y11,'Grid scaled'!Y11)))</f>
        <v>620.79999999999995</v>
      </c>
      <c r="Z11" s="12">
        <f>IF(Control!$C$6="Solar only",'Solar scaled'!Z11,IF(Control!$C$6="Wind only",'Wind scaled'!Z11,IF(Control!$C$6="Solar and wind",'Solar scaled'!Z11+'Wind scaled'!Z11,'Grid scaled'!Z11)))</f>
        <v>560</v>
      </c>
      <c r="AB11" s="7">
        <f t="shared" si="0"/>
        <v>21826.16</v>
      </c>
    </row>
    <row r="12" spans="2:32" x14ac:dyDescent="0.2">
      <c r="B12" s="6">
        <v>44206</v>
      </c>
      <c r="C12" s="12">
        <f>IF(Control!$C$6="Solar only",'Solar scaled'!C12,IF(Control!$C$6="Wind only",'Wind scaled'!C12,IF(Control!$C$6="Solar and wind",'Solar scaled'!C12+'Wind scaled'!C12,'Grid scaled'!C12)))</f>
        <v>560</v>
      </c>
      <c r="D12" s="12">
        <f>IF(Control!$C$6="Solar only",'Solar scaled'!D12,IF(Control!$C$6="Wind only",'Wind scaled'!D12,IF(Control!$C$6="Solar and wind",'Solar scaled'!D12+'Wind scaled'!D12,'Grid scaled'!D12)))</f>
        <v>620.79999999999995</v>
      </c>
      <c r="E12" s="12">
        <f>IF(Control!$C$6="Solar only",'Solar scaled'!E12,IF(Control!$C$6="Wind only",'Wind scaled'!E12,IF(Control!$C$6="Solar and wind",'Solar scaled'!E12+'Wind scaled'!E12,'Grid scaled'!E12)))</f>
        <v>708.48</v>
      </c>
      <c r="F12" s="12">
        <f>IF(Control!$C$6="Solar only",'Solar scaled'!F12,IF(Control!$C$6="Wind only",'Wind scaled'!F12,IF(Control!$C$6="Solar and wind",'Solar scaled'!F12+'Wind scaled'!F12,'Grid scaled'!F12)))</f>
        <v>728.96</v>
      </c>
      <c r="G12" s="12">
        <f>IF(Control!$C$6="Solar only",'Solar scaled'!G12,IF(Control!$C$6="Wind only",'Wind scaled'!G12,IF(Control!$C$6="Solar and wind",'Solar scaled'!G12+'Wind scaled'!G12,'Grid scaled'!G12)))</f>
        <v>791.68000000000006</v>
      </c>
      <c r="H12" s="12">
        <f>IF(Control!$C$6="Solar only",'Solar scaled'!H12,IF(Control!$C$6="Wind only",'Wind scaled'!H12,IF(Control!$C$6="Solar and wind",'Solar scaled'!H12+'Wind scaled'!H12,'Grid scaled'!H12)))</f>
        <v>728.96</v>
      </c>
      <c r="I12" s="12">
        <f>IF(Control!$C$6="Solar only",'Solar scaled'!I12,IF(Control!$C$6="Wind only",'Wind scaled'!I12,IF(Control!$C$6="Solar and wind",'Solar scaled'!I12+'Wind scaled'!I12,'Grid scaled'!I12)))</f>
        <v>728.96</v>
      </c>
      <c r="J12" s="12">
        <f>IF(Control!$C$6="Solar only",'Solar scaled'!J12,IF(Control!$C$6="Wind only",'Wind scaled'!J12,IF(Control!$C$6="Solar and wind",'Solar scaled'!J12+'Wind scaled'!J12,'Grid scaled'!J12)))</f>
        <v>690.4</v>
      </c>
      <c r="K12" s="12">
        <f>IF(Control!$C$6="Solar only",'Solar scaled'!K12,IF(Control!$C$6="Wind only",'Wind scaled'!K12,IF(Control!$C$6="Solar and wind",'Solar scaled'!K12+'Wind scaled'!K12,'Grid scaled'!K12)))</f>
        <v>633.28</v>
      </c>
      <c r="L12" s="12">
        <f>IF(Control!$C$6="Solar only",'Solar scaled'!L12,IF(Control!$C$6="Wind only",'Wind scaled'!L12,IF(Control!$C$6="Solar and wind",'Solar scaled'!L12+'Wind scaled'!L12,'Grid scaled'!L12)))</f>
        <v>620.79999999999995</v>
      </c>
      <c r="M12" s="12">
        <f>IF(Control!$C$6="Solar only",'Solar scaled'!M12,IF(Control!$C$6="Wind only",'Wind scaled'!M12,IF(Control!$C$6="Solar and wind",'Solar scaled'!M12+'Wind scaled'!M12,'Grid scaled'!M12)))</f>
        <v>536.31999999999994</v>
      </c>
      <c r="N12" s="12">
        <f>IF(Control!$C$6="Solar only",'Solar scaled'!N12,IF(Control!$C$6="Wind only",'Wind scaled'!N12,IF(Control!$C$6="Solar and wind",'Solar scaled'!N12+'Wind scaled'!N12,'Grid scaled'!N12)))</f>
        <v>444.64</v>
      </c>
      <c r="O12" s="12">
        <f>IF(Control!$C$6="Solar only",'Solar scaled'!O12,IF(Control!$C$6="Wind only",'Wind scaled'!O12,IF(Control!$C$6="Solar and wind",'Solar scaled'!O12+'Wind scaled'!O12,'Grid scaled'!O12)))</f>
        <v>313.91999999999996</v>
      </c>
      <c r="P12" s="12">
        <f>IF(Control!$C$6="Solar only",'Solar scaled'!P12,IF(Control!$C$6="Wind only",'Wind scaled'!P12,IF(Control!$C$6="Solar and wind",'Solar scaled'!P12+'Wind scaled'!P12,'Grid scaled'!P12)))</f>
        <v>213.2</v>
      </c>
      <c r="Q12" s="12">
        <f>IF(Control!$C$6="Solar only",'Solar scaled'!Q12,IF(Control!$C$6="Wind only",'Wind scaled'!Q12,IF(Control!$C$6="Solar and wind",'Solar scaled'!Q12+'Wind scaled'!Q12,'Grid scaled'!Q12)))</f>
        <v>190.16000000000003</v>
      </c>
      <c r="R12" s="12">
        <f>IF(Control!$C$6="Solar only",'Solar scaled'!R12,IF(Control!$C$6="Wind only",'Wind scaled'!R12,IF(Control!$C$6="Solar and wind",'Solar scaled'!R12+'Wind scaled'!R12,'Grid scaled'!R12)))</f>
        <v>240.56000000000003</v>
      </c>
      <c r="S12" s="12">
        <f>IF(Control!$C$6="Solar only",'Solar scaled'!S12,IF(Control!$C$6="Wind only",'Wind scaled'!S12,IF(Control!$C$6="Solar and wind",'Solar scaled'!S12+'Wind scaled'!S12,'Grid scaled'!S12)))</f>
        <v>401.91999999999996</v>
      </c>
      <c r="T12" s="12">
        <f>IF(Control!$C$6="Solar only",'Solar scaled'!T12,IF(Control!$C$6="Wind only",'Wind scaled'!T12,IF(Control!$C$6="Solar and wind",'Solar scaled'!T12+'Wind scaled'!T12,'Grid scaled'!T12)))</f>
        <v>620.79999999999995</v>
      </c>
      <c r="U12" s="12">
        <f>IF(Control!$C$6="Solar only",'Solar scaled'!U12,IF(Control!$C$6="Wind only",'Wind scaled'!U12,IF(Control!$C$6="Solar and wind",'Solar scaled'!U12+'Wind scaled'!U12,'Grid scaled'!U12)))</f>
        <v>804.16000000000008</v>
      </c>
      <c r="V12" s="12">
        <f>IF(Control!$C$6="Solar only",'Solar scaled'!V12,IF(Control!$C$6="Wind only",'Wind scaled'!V12,IF(Control!$C$6="Solar and wind",'Solar scaled'!V12+'Wind scaled'!V12,'Grid scaled'!V12)))</f>
        <v>884.4799999999999</v>
      </c>
      <c r="W12" s="12">
        <f>IF(Control!$C$6="Solar only",'Solar scaled'!W12,IF(Control!$C$6="Wind only",'Wind scaled'!W12,IF(Control!$C$6="Solar and wind",'Solar scaled'!W12+'Wind scaled'!W12,'Grid scaled'!W12)))</f>
        <v>934.4</v>
      </c>
      <c r="X12" s="12">
        <f>IF(Control!$C$6="Solar only",'Solar scaled'!X12,IF(Control!$C$6="Wind only",'Wind scaled'!X12,IF(Control!$C$6="Solar and wind",'Solar scaled'!X12+'Wind scaled'!X12,'Grid scaled'!X12)))</f>
        <v>966.4</v>
      </c>
      <c r="Y12" s="12">
        <f>IF(Control!$C$6="Solar only",'Solar scaled'!Y12,IF(Control!$C$6="Wind only",'Wind scaled'!Y12,IF(Control!$C$6="Solar and wind",'Solar scaled'!Y12+'Wind scaled'!Y12,'Grid scaled'!Y12)))</f>
        <v>971.28</v>
      </c>
      <c r="Z12" s="12">
        <f>IF(Control!$C$6="Solar only",'Solar scaled'!Z12,IF(Control!$C$6="Wind only",'Wind scaled'!Z12,IF(Control!$C$6="Solar and wind",'Solar scaled'!Z12+'Wind scaled'!Z12,'Grid scaled'!Z12)))</f>
        <v>975.5200000000001</v>
      </c>
      <c r="AB12" s="7">
        <f t="shared" si="0"/>
        <v>15310.079999999998</v>
      </c>
    </row>
    <row r="13" spans="2:32" x14ac:dyDescent="0.2">
      <c r="B13" s="6">
        <v>44207</v>
      </c>
      <c r="C13" s="12">
        <f>IF(Control!$C$6="Solar only",'Solar scaled'!C13,IF(Control!$C$6="Wind only",'Wind scaled'!C13,IF(Control!$C$6="Solar and wind",'Solar scaled'!C13+'Wind scaled'!C13,'Grid scaled'!C13)))</f>
        <v>1005.6</v>
      </c>
      <c r="D13" s="12">
        <f>IF(Control!$C$6="Solar only",'Solar scaled'!D13,IF(Control!$C$6="Wind only",'Wind scaled'!D13,IF(Control!$C$6="Solar and wind",'Solar scaled'!D13+'Wind scaled'!D13,'Grid scaled'!D13)))</f>
        <v>1012</v>
      </c>
      <c r="E13" s="12">
        <f>IF(Control!$C$6="Solar only",'Solar scaled'!E13,IF(Control!$C$6="Wind only",'Wind scaled'!E13,IF(Control!$C$6="Solar and wind",'Solar scaled'!E13+'Wind scaled'!E13,'Grid scaled'!E13)))</f>
        <v>1011.36</v>
      </c>
      <c r="F13" s="12">
        <f>IF(Control!$C$6="Solar only",'Solar scaled'!F13,IF(Control!$C$6="Wind only",'Wind scaled'!F13,IF(Control!$C$6="Solar and wind",'Solar scaled'!F13+'Wind scaled'!F13,'Grid scaled'!F13)))</f>
        <v>990.8</v>
      </c>
      <c r="G13" s="12">
        <f>IF(Control!$C$6="Solar only",'Solar scaled'!G13,IF(Control!$C$6="Wind only",'Wind scaled'!G13,IF(Control!$C$6="Solar and wind",'Solar scaled'!G13+'Wind scaled'!G13,'Grid scaled'!G13)))</f>
        <v>812.16000000000008</v>
      </c>
      <c r="H13" s="12">
        <f>IF(Control!$C$6="Solar only",'Solar scaled'!H13,IF(Control!$C$6="Wind only",'Wind scaled'!H13,IF(Control!$C$6="Solar and wind",'Solar scaled'!H13+'Wind scaled'!H13,'Grid scaled'!H13)))</f>
        <v>518.24</v>
      </c>
      <c r="I13" s="12">
        <f>IF(Control!$C$6="Solar only",'Solar scaled'!I13,IF(Control!$C$6="Wind only",'Wind scaled'!I13,IF(Control!$C$6="Solar and wind",'Solar scaled'!I13+'Wind scaled'!I13,'Grid scaled'!I13)))</f>
        <v>297.76</v>
      </c>
      <c r="J13" s="12">
        <f>IF(Control!$C$6="Solar only",'Solar scaled'!J13,IF(Control!$C$6="Wind only",'Wind scaled'!J13,IF(Control!$C$6="Solar and wind",'Solar scaled'!J13+'Wind scaled'!J13,'Grid scaled'!J13)))</f>
        <v>240.56000000000003</v>
      </c>
      <c r="K13" s="12">
        <f>IF(Control!$C$6="Solar only",'Solar scaled'!K13,IF(Control!$C$6="Wind only",'Wind scaled'!K13,IF(Control!$C$6="Solar and wind",'Solar scaled'!K13+'Wind scaled'!K13,'Grid scaled'!K13)))</f>
        <v>313.91999999999996</v>
      </c>
      <c r="L13" s="12">
        <f>IF(Control!$C$6="Solar only",'Solar scaled'!L13,IF(Control!$C$6="Wind only",'Wind scaled'!L13,IF(Control!$C$6="Solar and wind",'Solar scaled'!L13+'Wind scaled'!L13,'Grid scaled'!L13)))</f>
        <v>444.64</v>
      </c>
      <c r="M13" s="12">
        <f>IF(Control!$C$6="Solar only",'Solar scaled'!M13,IF(Control!$C$6="Wind only",'Wind scaled'!M13,IF(Control!$C$6="Solar and wind",'Solar scaled'!M13+'Wind scaled'!M13,'Grid scaled'!M13)))</f>
        <v>454.4</v>
      </c>
      <c r="N13" s="12">
        <f>IF(Control!$C$6="Solar only",'Solar scaled'!N13,IF(Control!$C$6="Wind only",'Wind scaled'!N13,IF(Control!$C$6="Solar and wind",'Solar scaled'!N13+'Wind scaled'!N13,'Grid scaled'!N13)))</f>
        <v>444.64</v>
      </c>
      <c r="O13" s="12">
        <f>IF(Control!$C$6="Solar only",'Solar scaled'!O13,IF(Control!$C$6="Wind only",'Wind scaled'!O13,IF(Control!$C$6="Solar and wind",'Solar scaled'!O13+'Wind scaled'!O13,'Grid scaled'!O13)))</f>
        <v>380.8</v>
      </c>
      <c r="P13" s="12">
        <f>IF(Control!$C$6="Solar only",'Solar scaled'!P13,IF(Control!$C$6="Wind only",'Wind scaled'!P13,IF(Control!$C$6="Solar and wind",'Solar scaled'!P13+'Wind scaled'!P13,'Grid scaled'!P13)))</f>
        <v>444.64</v>
      </c>
      <c r="Q13" s="12">
        <f>IF(Control!$C$6="Solar only",'Solar scaled'!Q13,IF(Control!$C$6="Wind only",'Wind scaled'!Q13,IF(Control!$C$6="Solar and wind",'Solar scaled'!Q13+'Wind scaled'!Q13,'Grid scaled'!Q13)))</f>
        <v>560</v>
      </c>
      <c r="R13" s="12">
        <f>IF(Control!$C$6="Solar only",'Solar scaled'!R13,IF(Control!$C$6="Wind only",'Wind scaled'!R13,IF(Control!$C$6="Solar and wind",'Solar scaled'!R13+'Wind scaled'!R13,'Grid scaled'!R13)))</f>
        <v>720.96</v>
      </c>
      <c r="S13" s="12">
        <f>IF(Control!$C$6="Solar only",'Solar scaled'!S13,IF(Control!$C$6="Wind only",'Wind scaled'!S13,IF(Control!$C$6="Solar and wind",'Solar scaled'!S13+'Wind scaled'!S13,'Grid scaled'!S13)))</f>
        <v>812.16000000000008</v>
      </c>
      <c r="T13" s="12">
        <f>IF(Control!$C$6="Solar only",'Solar scaled'!T13,IF(Control!$C$6="Wind only",'Wind scaled'!T13,IF(Control!$C$6="Solar and wind",'Solar scaled'!T13+'Wind scaled'!T13,'Grid scaled'!T13)))</f>
        <v>884.4799999999999</v>
      </c>
      <c r="U13" s="12">
        <f>IF(Control!$C$6="Solar only",'Solar scaled'!U13,IF(Control!$C$6="Wind only",'Wind scaled'!U13,IF(Control!$C$6="Solar and wind",'Solar scaled'!U13+'Wind scaled'!U13,'Grid scaled'!U13)))</f>
        <v>892.31999999999994</v>
      </c>
      <c r="V13" s="12">
        <f>IF(Control!$C$6="Solar only",'Solar scaled'!V13,IF(Control!$C$6="Wind only",'Wind scaled'!V13,IF(Control!$C$6="Solar and wind",'Solar scaled'!V13+'Wind scaled'!V13,'Grid scaled'!V13)))</f>
        <v>939.28</v>
      </c>
      <c r="W13" s="12">
        <f>IF(Control!$C$6="Solar only",'Solar scaled'!W13,IF(Control!$C$6="Wind only",'Wind scaled'!W13,IF(Control!$C$6="Solar and wind",'Solar scaled'!W13+'Wind scaled'!W13,'Grid scaled'!W13)))</f>
        <v>975.36</v>
      </c>
      <c r="X13" s="12">
        <f>IF(Control!$C$6="Solar only",'Solar scaled'!X13,IF(Control!$C$6="Wind only",'Wind scaled'!X13,IF(Control!$C$6="Solar and wind",'Solar scaled'!X13+'Wind scaled'!X13,'Grid scaled'!X13)))</f>
        <v>975.5200000000001</v>
      </c>
      <c r="Y13" s="12">
        <f>IF(Control!$C$6="Solar only",'Solar scaled'!Y13,IF(Control!$C$6="Wind only",'Wind scaled'!Y13,IF(Control!$C$6="Solar and wind",'Solar scaled'!Y13+'Wind scaled'!Y13,'Grid scaled'!Y13)))</f>
        <v>990.8</v>
      </c>
      <c r="Z13" s="12">
        <f>IF(Control!$C$6="Solar only",'Solar scaled'!Z13,IF(Control!$C$6="Wind only",'Wind scaled'!Z13,IF(Control!$C$6="Solar and wind",'Solar scaled'!Z13+'Wind scaled'!Z13,'Grid scaled'!Z13)))</f>
        <v>993.76</v>
      </c>
      <c r="AB13" s="7">
        <f t="shared" si="0"/>
        <v>17116.16</v>
      </c>
    </row>
    <row r="14" spans="2:32" x14ac:dyDescent="0.2">
      <c r="B14" s="6">
        <v>44208</v>
      </c>
      <c r="C14" s="12">
        <f>IF(Control!$C$6="Solar only",'Solar scaled'!C14,IF(Control!$C$6="Wind only",'Wind scaled'!C14,IF(Control!$C$6="Solar and wind",'Solar scaled'!C14+'Wind scaled'!C14,'Grid scaled'!C14)))</f>
        <v>995.04000000000019</v>
      </c>
      <c r="D14" s="12">
        <f>IF(Control!$C$6="Solar only",'Solar scaled'!D14,IF(Control!$C$6="Wind only",'Wind scaled'!D14,IF(Control!$C$6="Solar and wind",'Solar scaled'!D14+'Wind scaled'!D14,'Grid scaled'!D14)))</f>
        <v>1006.8800000000001</v>
      </c>
      <c r="E14" s="12">
        <f>IF(Control!$C$6="Solar only",'Solar scaled'!E14,IF(Control!$C$6="Wind only",'Wind scaled'!E14,IF(Control!$C$6="Solar and wind",'Solar scaled'!E14+'Wind scaled'!E14,'Grid scaled'!E14)))</f>
        <v>1006.8800000000001</v>
      </c>
      <c r="F14" s="12">
        <f>IF(Control!$C$6="Solar only",'Solar scaled'!F14,IF(Control!$C$6="Wind only",'Wind scaled'!F14,IF(Control!$C$6="Solar and wind",'Solar scaled'!F14+'Wind scaled'!F14,'Grid scaled'!F14)))</f>
        <v>1005.6</v>
      </c>
      <c r="G14" s="12">
        <f>IF(Control!$C$6="Solar only",'Solar scaled'!G14,IF(Control!$C$6="Wind only",'Wind scaled'!G14,IF(Control!$C$6="Solar and wind",'Solar scaled'!G14+'Wind scaled'!G14,'Grid scaled'!G14)))</f>
        <v>993.76</v>
      </c>
      <c r="H14" s="12">
        <f>IF(Control!$C$6="Solar only",'Solar scaled'!H14,IF(Control!$C$6="Wind only",'Wind scaled'!H14,IF(Control!$C$6="Solar and wind",'Solar scaled'!H14+'Wind scaled'!H14,'Grid scaled'!H14)))</f>
        <v>971.28</v>
      </c>
      <c r="I14" s="12">
        <f>IF(Control!$C$6="Solar only",'Solar scaled'!I14,IF(Control!$C$6="Wind only",'Wind scaled'!I14,IF(Control!$C$6="Solar and wind",'Solar scaled'!I14+'Wind scaled'!I14,'Grid scaled'!I14)))</f>
        <v>892.31999999999994</v>
      </c>
      <c r="J14" s="12">
        <f>IF(Control!$C$6="Solar only",'Solar scaled'!J14,IF(Control!$C$6="Wind only",'Wind scaled'!J14,IF(Control!$C$6="Solar and wind",'Solar scaled'!J14+'Wind scaled'!J14,'Grid scaled'!J14)))</f>
        <v>804.16000000000008</v>
      </c>
      <c r="K14" s="12">
        <f>IF(Control!$C$6="Solar only",'Solar scaled'!K14,IF(Control!$C$6="Wind only",'Wind scaled'!K14,IF(Control!$C$6="Solar and wind",'Solar scaled'!K14+'Wind scaled'!K14,'Grid scaled'!K14)))</f>
        <v>708.48</v>
      </c>
      <c r="L14" s="12">
        <f>IF(Control!$C$6="Solar only",'Solar scaled'!L14,IF(Control!$C$6="Wind only",'Wind scaled'!L14,IF(Control!$C$6="Solar and wind",'Solar scaled'!L14+'Wind scaled'!L14,'Grid scaled'!L14)))</f>
        <v>669.6</v>
      </c>
      <c r="M14" s="12">
        <f>IF(Control!$C$6="Solar only",'Solar scaled'!M14,IF(Control!$C$6="Wind only",'Wind scaled'!M14,IF(Control!$C$6="Solar and wind",'Solar scaled'!M14+'Wind scaled'!M14,'Grid scaled'!M14)))</f>
        <v>669.6</v>
      </c>
      <c r="N14" s="12">
        <f>IF(Control!$C$6="Solar only",'Solar scaled'!N14,IF(Control!$C$6="Wind only",'Wind scaled'!N14,IF(Control!$C$6="Solar and wind",'Solar scaled'!N14+'Wind scaled'!N14,'Grid scaled'!N14)))</f>
        <v>669.6</v>
      </c>
      <c r="O14" s="12">
        <f>IF(Control!$C$6="Solar only",'Solar scaled'!O14,IF(Control!$C$6="Wind only",'Wind scaled'!O14,IF(Control!$C$6="Solar and wind",'Solar scaled'!O14+'Wind scaled'!O14,'Grid scaled'!O14)))</f>
        <v>690.4</v>
      </c>
      <c r="P14" s="12">
        <f>IF(Control!$C$6="Solar only",'Solar scaled'!P14,IF(Control!$C$6="Wind only",'Wind scaled'!P14,IF(Control!$C$6="Solar and wind",'Solar scaled'!P14+'Wind scaled'!P14,'Grid scaled'!P14)))</f>
        <v>728.96</v>
      </c>
      <c r="Q14" s="12">
        <f>IF(Control!$C$6="Solar only",'Solar scaled'!Q14,IF(Control!$C$6="Wind only",'Wind scaled'!Q14,IF(Control!$C$6="Solar and wind",'Solar scaled'!Q14+'Wind scaled'!Q14,'Grid scaled'!Q14)))</f>
        <v>791.68000000000006</v>
      </c>
      <c r="R14" s="12">
        <f>IF(Control!$C$6="Solar only",'Solar scaled'!R14,IF(Control!$C$6="Wind only",'Wind scaled'!R14,IF(Control!$C$6="Solar and wind",'Solar scaled'!R14+'Wind scaled'!R14,'Grid scaled'!R14)))</f>
        <v>804.16000000000008</v>
      </c>
      <c r="S14" s="12">
        <f>IF(Control!$C$6="Solar only",'Solar scaled'!S14,IF(Control!$C$6="Wind only",'Wind scaled'!S14,IF(Control!$C$6="Solar and wind",'Solar scaled'!S14+'Wind scaled'!S14,'Grid scaled'!S14)))</f>
        <v>804.16000000000008</v>
      </c>
      <c r="T14" s="12">
        <f>IF(Control!$C$6="Solar only",'Solar scaled'!T14,IF(Control!$C$6="Wind only",'Wind scaled'!T14,IF(Control!$C$6="Solar and wind",'Solar scaled'!T14+'Wind scaled'!T14,'Grid scaled'!T14)))</f>
        <v>720.96</v>
      </c>
      <c r="U14" s="12">
        <f>IF(Control!$C$6="Solar only",'Solar scaled'!U14,IF(Control!$C$6="Wind only",'Wind scaled'!U14,IF(Control!$C$6="Solar and wind",'Solar scaled'!U14+'Wind scaled'!U14,'Grid scaled'!U14)))</f>
        <v>620.79999999999995</v>
      </c>
      <c r="V14" s="12">
        <f>IF(Control!$C$6="Solar only",'Solar scaled'!V14,IF(Control!$C$6="Wind only",'Wind scaled'!V14,IF(Control!$C$6="Solar and wind",'Solar scaled'!V14+'Wind scaled'!V14,'Grid scaled'!V14)))</f>
        <v>497.43999999999994</v>
      </c>
      <c r="W14" s="12">
        <f>IF(Control!$C$6="Solar only",'Solar scaled'!W14,IF(Control!$C$6="Wind only",'Wind scaled'!W14,IF(Control!$C$6="Solar and wind",'Solar scaled'!W14+'Wind scaled'!W14,'Grid scaled'!W14)))</f>
        <v>401.91999999999996</v>
      </c>
      <c r="X14" s="12">
        <f>IF(Control!$C$6="Solar only",'Solar scaled'!X14,IF(Control!$C$6="Wind only",'Wind scaled'!X14,IF(Control!$C$6="Solar and wind",'Solar scaled'!X14+'Wind scaled'!X14,'Grid scaled'!X14)))</f>
        <v>330.08</v>
      </c>
      <c r="Y14" s="12">
        <f>IF(Control!$C$6="Solar only",'Solar scaled'!Y14,IF(Control!$C$6="Wind only",'Wind scaled'!Y14,IF(Control!$C$6="Solar and wind",'Solar scaled'!Y14+'Wind scaled'!Y14,'Grid scaled'!Y14)))</f>
        <v>267.92000000000007</v>
      </c>
      <c r="Z14" s="12">
        <f>IF(Control!$C$6="Solar only",'Solar scaled'!Z14,IF(Control!$C$6="Wind only",'Wind scaled'!Z14,IF(Control!$C$6="Solar and wind",'Solar scaled'!Z14+'Wind scaled'!Z14,'Grid scaled'!Z14)))</f>
        <v>240.56000000000003</v>
      </c>
      <c r="AB14" s="7">
        <f t="shared" si="0"/>
        <v>17292.240000000002</v>
      </c>
    </row>
    <row r="15" spans="2:32" x14ac:dyDescent="0.2">
      <c r="B15" s="6">
        <v>44209</v>
      </c>
      <c r="C15" s="12">
        <f>IF(Control!$C$6="Solar only",'Solar scaled'!C15,IF(Control!$C$6="Wind only",'Wind scaled'!C15,IF(Control!$C$6="Solar and wind",'Solar scaled'!C15+'Wind scaled'!C15,'Grid scaled'!C15)))</f>
        <v>201.68</v>
      </c>
      <c r="D15" s="12">
        <f>IF(Control!$C$6="Solar only",'Solar scaled'!D15,IF(Control!$C$6="Wind only",'Wind scaled'!D15,IF(Control!$C$6="Solar and wind",'Solar scaled'!D15+'Wind scaled'!D15,'Grid scaled'!D15)))</f>
        <v>167.12</v>
      </c>
      <c r="E15" s="12">
        <f>IF(Control!$C$6="Solar only",'Solar scaled'!E15,IF(Control!$C$6="Wind only",'Wind scaled'!E15,IF(Control!$C$6="Solar and wind",'Solar scaled'!E15+'Wind scaled'!E15,'Grid scaled'!E15)))</f>
        <v>136.4</v>
      </c>
      <c r="F15" s="12">
        <f>IF(Control!$C$6="Solar only",'Solar scaled'!F15,IF(Control!$C$6="Wind only",'Wind scaled'!F15,IF(Control!$C$6="Solar and wind",'Solar scaled'!F15+'Wind scaled'!F15,'Grid scaled'!F15)))</f>
        <v>117.2</v>
      </c>
      <c r="G15" s="12">
        <f>IF(Control!$C$6="Solar only",'Solar scaled'!G15,IF(Control!$C$6="Wind only",'Wind scaled'!G15,IF(Control!$C$6="Solar and wind",'Solar scaled'!G15+'Wind scaled'!G15,'Grid scaled'!G15)))</f>
        <v>91.919999999999987</v>
      </c>
      <c r="H15" s="12">
        <f>IF(Control!$C$6="Solar only",'Solar scaled'!H15,IF(Control!$C$6="Wind only",'Wind scaled'!H15,IF(Control!$C$6="Solar and wind",'Solar scaled'!H15+'Wind scaled'!H15,'Grid scaled'!H15)))</f>
        <v>76.239999999999995</v>
      </c>
      <c r="I15" s="12">
        <f>IF(Control!$C$6="Solar only",'Solar scaled'!I15,IF(Control!$C$6="Wind only",'Wind scaled'!I15,IF(Control!$C$6="Solar and wind",'Solar scaled'!I15+'Wind scaled'!I15,'Grid scaled'!I15)))</f>
        <v>61.840000000000011</v>
      </c>
      <c r="J15" s="12">
        <f>IF(Control!$C$6="Solar only",'Solar scaled'!J15,IF(Control!$C$6="Wind only",'Wind scaled'!J15,IF(Control!$C$6="Solar and wind",'Solar scaled'!J15+'Wind scaled'!J15,'Grid scaled'!J15)))</f>
        <v>61.840000000000011</v>
      </c>
      <c r="K15" s="12">
        <f>IF(Control!$C$6="Solar only",'Solar scaled'!K15,IF(Control!$C$6="Wind only",'Wind scaled'!K15,IF(Control!$C$6="Solar and wind",'Solar scaled'!K15+'Wind scaled'!K15,'Grid scaled'!K15)))</f>
        <v>61.840000000000011</v>
      </c>
      <c r="L15" s="12">
        <f>IF(Control!$C$6="Solar only",'Solar scaled'!L15,IF(Control!$C$6="Wind only",'Wind scaled'!L15,IF(Control!$C$6="Solar and wind",'Solar scaled'!L15+'Wind scaled'!L15,'Grid scaled'!L15)))</f>
        <v>42.160000000000004</v>
      </c>
      <c r="M15" s="12">
        <f>IF(Control!$C$6="Solar only",'Solar scaled'!M15,IF(Control!$C$6="Wind only",'Wind scaled'!M15,IF(Control!$C$6="Solar and wind",'Solar scaled'!M15+'Wind scaled'!M15,'Grid scaled'!M15)))</f>
        <v>0</v>
      </c>
      <c r="N15" s="12">
        <f>IF(Control!$C$6="Solar only",'Solar scaled'!N15,IF(Control!$C$6="Wind only",'Wind scaled'!N15,IF(Control!$C$6="Solar and wind",'Solar scaled'!N15+'Wind scaled'!N15,'Grid scaled'!N15)))</f>
        <v>0</v>
      </c>
      <c r="O15" s="12">
        <f>IF(Control!$C$6="Solar only",'Solar scaled'!O15,IF(Control!$C$6="Wind only",'Wind scaled'!O15,IF(Control!$C$6="Solar and wind",'Solar scaled'!O15+'Wind scaled'!O15,'Grid scaled'!O15)))</f>
        <v>15.12</v>
      </c>
      <c r="P15" s="12">
        <f>IF(Control!$C$6="Solar only",'Solar scaled'!P15,IF(Control!$C$6="Wind only",'Wind scaled'!P15,IF(Control!$C$6="Solar and wind",'Solar scaled'!P15+'Wind scaled'!P15,'Grid scaled'!P15)))</f>
        <v>35.6</v>
      </c>
      <c r="Q15" s="12">
        <f>IF(Control!$C$6="Solar only",'Solar scaled'!Q15,IF(Control!$C$6="Wind only",'Wind scaled'!Q15,IF(Control!$C$6="Solar and wind",'Solar scaled'!Q15+'Wind scaled'!Q15,'Grid scaled'!Q15)))</f>
        <v>76.239999999999995</v>
      </c>
      <c r="R15" s="12">
        <f>IF(Control!$C$6="Solar only",'Solar scaled'!R15,IF(Control!$C$6="Wind only",'Wind scaled'!R15,IF(Control!$C$6="Solar and wind",'Solar scaled'!R15+'Wind scaled'!R15,'Grid scaled'!R15)))</f>
        <v>126.8</v>
      </c>
      <c r="S15" s="12">
        <f>IF(Control!$C$6="Solar only",'Solar scaled'!S15,IF(Control!$C$6="Wind only",'Wind scaled'!S15,IF(Control!$C$6="Solar and wind",'Solar scaled'!S15+'Wind scaled'!S15,'Grid scaled'!S15)))</f>
        <v>201.68</v>
      </c>
      <c r="T15" s="12">
        <f>IF(Control!$C$6="Solar only",'Solar scaled'!T15,IF(Control!$C$6="Wind only",'Wind scaled'!T15,IF(Control!$C$6="Solar and wind",'Solar scaled'!T15+'Wind scaled'!T15,'Grid scaled'!T15)))</f>
        <v>281.60000000000002</v>
      </c>
      <c r="U15" s="12">
        <f>IF(Control!$C$6="Solar only",'Solar scaled'!U15,IF(Control!$C$6="Wind only",'Wind scaled'!U15,IF(Control!$C$6="Solar and wind",'Solar scaled'!U15+'Wind scaled'!U15,'Grid scaled'!U15)))</f>
        <v>362.4</v>
      </c>
      <c r="V15" s="12">
        <f>IF(Control!$C$6="Solar only",'Solar scaled'!V15,IF(Control!$C$6="Wind only",'Wind scaled'!V15,IF(Control!$C$6="Solar and wind",'Solar scaled'!V15+'Wind scaled'!V15,'Grid scaled'!V15)))</f>
        <v>444.64</v>
      </c>
      <c r="W15" s="12">
        <f>IF(Control!$C$6="Solar only",'Solar scaled'!W15,IF(Control!$C$6="Wind only",'Wind scaled'!W15,IF(Control!$C$6="Solar and wind",'Solar scaled'!W15+'Wind scaled'!W15,'Grid scaled'!W15)))</f>
        <v>536.31999999999994</v>
      </c>
      <c r="X15" s="12">
        <f>IF(Control!$C$6="Solar only",'Solar scaled'!X15,IF(Control!$C$6="Wind only",'Wind scaled'!X15,IF(Control!$C$6="Solar and wind",'Solar scaled'!X15+'Wind scaled'!X15,'Grid scaled'!X15)))</f>
        <v>620.79999999999995</v>
      </c>
      <c r="Y15" s="12">
        <f>IF(Control!$C$6="Solar only",'Solar scaled'!Y15,IF(Control!$C$6="Wind only",'Wind scaled'!Y15,IF(Control!$C$6="Solar and wind",'Solar scaled'!Y15+'Wind scaled'!Y15,'Grid scaled'!Y15)))</f>
        <v>708.48</v>
      </c>
      <c r="Z15" s="12">
        <f>IF(Control!$C$6="Solar only",'Solar scaled'!Z15,IF(Control!$C$6="Wind only",'Wind scaled'!Z15,IF(Control!$C$6="Solar and wind",'Solar scaled'!Z15+'Wind scaled'!Z15,'Grid scaled'!Z15)))</f>
        <v>690.4</v>
      </c>
      <c r="AB15" s="7">
        <f t="shared" si="0"/>
        <v>5118.32</v>
      </c>
    </row>
    <row r="16" spans="2:32" x14ac:dyDescent="0.2">
      <c r="B16" s="6">
        <v>44210</v>
      </c>
      <c r="C16" s="12">
        <f>IF(Control!$C$6="Solar only",'Solar scaled'!C16,IF(Control!$C$6="Wind only",'Wind scaled'!C16,IF(Control!$C$6="Solar and wind",'Solar scaled'!C16+'Wind scaled'!C16,'Grid scaled'!C16)))</f>
        <v>633.28</v>
      </c>
      <c r="D16" s="12">
        <f>IF(Control!$C$6="Solar only",'Solar scaled'!D16,IF(Control!$C$6="Wind only",'Wind scaled'!D16,IF(Control!$C$6="Solar and wind",'Solar scaled'!D16+'Wind scaled'!D16,'Grid scaled'!D16)))</f>
        <v>633.28</v>
      </c>
      <c r="E16" s="12">
        <f>IF(Control!$C$6="Solar only",'Solar scaled'!E16,IF(Control!$C$6="Wind only",'Wind scaled'!E16,IF(Control!$C$6="Solar and wind",'Solar scaled'!E16+'Wind scaled'!E16,'Grid scaled'!E16)))</f>
        <v>690.4</v>
      </c>
      <c r="F16" s="12">
        <f>IF(Control!$C$6="Solar only",'Solar scaled'!F16,IF(Control!$C$6="Wind only",'Wind scaled'!F16,IF(Control!$C$6="Solar and wind",'Solar scaled'!F16+'Wind scaled'!F16,'Grid scaled'!F16)))</f>
        <v>720.96</v>
      </c>
      <c r="G16" s="12">
        <f>IF(Control!$C$6="Solar only",'Solar scaled'!G16,IF(Control!$C$6="Wind only",'Wind scaled'!G16,IF(Control!$C$6="Solar and wind",'Solar scaled'!G16+'Wind scaled'!G16,'Grid scaled'!G16)))</f>
        <v>728.96</v>
      </c>
      <c r="H16" s="12">
        <f>IF(Control!$C$6="Solar only",'Solar scaled'!H16,IF(Control!$C$6="Wind only",'Wind scaled'!H16,IF(Control!$C$6="Solar and wind",'Solar scaled'!H16+'Wind scaled'!H16,'Grid scaled'!H16)))</f>
        <v>728.96</v>
      </c>
      <c r="I16" s="12">
        <f>IF(Control!$C$6="Solar only",'Solar scaled'!I16,IF(Control!$C$6="Wind only",'Wind scaled'!I16,IF(Control!$C$6="Solar and wind",'Solar scaled'!I16+'Wind scaled'!I16,'Grid scaled'!I16)))</f>
        <v>791.68000000000006</v>
      </c>
      <c r="J16" s="12">
        <f>IF(Control!$C$6="Solar only",'Solar scaled'!J16,IF(Control!$C$6="Wind only",'Wind scaled'!J16,IF(Control!$C$6="Solar and wind",'Solar scaled'!J16+'Wind scaled'!J16,'Grid scaled'!J16)))</f>
        <v>804.16000000000008</v>
      </c>
      <c r="K16" s="12">
        <f>IF(Control!$C$6="Solar only",'Solar scaled'!K16,IF(Control!$C$6="Wind only",'Wind scaled'!K16,IF(Control!$C$6="Solar and wind",'Solar scaled'!K16+'Wind scaled'!K16,'Grid scaled'!K16)))</f>
        <v>876.4799999999999</v>
      </c>
      <c r="L16" s="12">
        <f>IF(Control!$C$6="Solar only",'Solar scaled'!L16,IF(Control!$C$6="Wind only",'Wind scaled'!L16,IF(Control!$C$6="Solar and wind",'Solar scaled'!L16+'Wind scaled'!L16,'Grid scaled'!L16)))</f>
        <v>884.4799999999999</v>
      </c>
      <c r="M16" s="12">
        <f>IF(Control!$C$6="Solar only",'Solar scaled'!M16,IF(Control!$C$6="Wind only",'Wind scaled'!M16,IF(Control!$C$6="Solar and wind",'Solar scaled'!M16+'Wind scaled'!M16,'Grid scaled'!M16)))</f>
        <v>889.3599999999999</v>
      </c>
      <c r="N16" s="12">
        <f>IF(Control!$C$6="Solar only",'Solar scaled'!N16,IF(Control!$C$6="Wind only",'Wind scaled'!N16,IF(Control!$C$6="Solar and wind",'Solar scaled'!N16+'Wind scaled'!N16,'Grid scaled'!N16)))</f>
        <v>892.31999999999994</v>
      </c>
      <c r="O16" s="12">
        <f>IF(Control!$C$6="Solar only",'Solar scaled'!O16,IF(Control!$C$6="Wind only",'Wind scaled'!O16,IF(Control!$C$6="Solar and wind",'Solar scaled'!O16+'Wind scaled'!O16,'Grid scaled'!O16)))</f>
        <v>939.28</v>
      </c>
      <c r="P16" s="12">
        <f>IF(Control!$C$6="Solar only",'Solar scaled'!P16,IF(Control!$C$6="Wind only",'Wind scaled'!P16,IF(Control!$C$6="Solar and wind",'Solar scaled'!P16+'Wind scaled'!P16,'Grid scaled'!P16)))</f>
        <v>934.4</v>
      </c>
      <c r="Q16" s="12">
        <f>IF(Control!$C$6="Solar only",'Solar scaled'!Q16,IF(Control!$C$6="Wind only",'Wind scaled'!Q16,IF(Control!$C$6="Solar and wind",'Solar scaled'!Q16+'Wind scaled'!Q16,'Grid scaled'!Q16)))</f>
        <v>942.24</v>
      </c>
      <c r="R16" s="12">
        <f>IF(Control!$C$6="Solar only",'Solar scaled'!R16,IF(Control!$C$6="Wind only",'Wind scaled'!R16,IF(Control!$C$6="Solar and wind",'Solar scaled'!R16+'Wind scaled'!R16,'Grid scaled'!R16)))</f>
        <v>942.24</v>
      </c>
      <c r="S16" s="12">
        <f>IF(Control!$C$6="Solar only",'Solar scaled'!S16,IF(Control!$C$6="Wind only",'Wind scaled'!S16,IF(Control!$C$6="Solar and wind",'Solar scaled'!S16+'Wind scaled'!S16,'Grid scaled'!S16)))</f>
        <v>889.3599999999999</v>
      </c>
      <c r="T16" s="12">
        <f>IF(Control!$C$6="Solar only",'Solar scaled'!T16,IF(Control!$C$6="Wind only",'Wind scaled'!T16,IF(Control!$C$6="Solar and wind",'Solar scaled'!T16+'Wind scaled'!T16,'Grid scaled'!T16)))</f>
        <v>804.16000000000008</v>
      </c>
      <c r="U16" s="12">
        <f>IF(Control!$C$6="Solar only",'Solar scaled'!U16,IF(Control!$C$6="Wind only",'Wind scaled'!U16,IF(Control!$C$6="Solar and wind",'Solar scaled'!U16+'Wind scaled'!U16,'Grid scaled'!U16)))</f>
        <v>728.96</v>
      </c>
      <c r="V16" s="12">
        <f>IF(Control!$C$6="Solar only",'Solar scaled'!V16,IF(Control!$C$6="Wind only",'Wind scaled'!V16,IF(Control!$C$6="Solar and wind",'Solar scaled'!V16+'Wind scaled'!V16,'Grid scaled'!V16)))</f>
        <v>690.4</v>
      </c>
      <c r="W16" s="12">
        <f>IF(Control!$C$6="Solar only",'Solar scaled'!W16,IF(Control!$C$6="Wind only",'Wind scaled'!W16,IF(Control!$C$6="Solar and wind",'Solar scaled'!W16+'Wind scaled'!W16,'Grid scaled'!W16)))</f>
        <v>602.72</v>
      </c>
      <c r="X16" s="12">
        <f>IF(Control!$C$6="Solar only",'Solar scaled'!X16,IF(Control!$C$6="Wind only",'Wind scaled'!X16,IF(Control!$C$6="Solar and wind",'Solar scaled'!X16+'Wind scaled'!X16,'Grid scaled'!X16)))</f>
        <v>536.31999999999994</v>
      </c>
      <c r="Y16" s="12">
        <f>IF(Control!$C$6="Solar only",'Solar scaled'!Y16,IF(Control!$C$6="Wind only",'Wind scaled'!Y16,IF(Control!$C$6="Solar and wind",'Solar scaled'!Y16+'Wind scaled'!Y16,'Grid scaled'!Y16)))</f>
        <v>475.52</v>
      </c>
      <c r="Z16" s="12">
        <f>IF(Control!$C$6="Solar only",'Solar scaled'!Z16,IF(Control!$C$6="Wind only",'Wind scaled'!Z16,IF(Control!$C$6="Solar and wind",'Solar scaled'!Z16+'Wind scaled'!Z16,'Grid scaled'!Z16)))</f>
        <v>454.4</v>
      </c>
      <c r="AB16" s="7">
        <f t="shared" si="0"/>
        <v>18214.32</v>
      </c>
    </row>
    <row r="17" spans="2:28" x14ac:dyDescent="0.2">
      <c r="B17" s="6">
        <v>44211</v>
      </c>
      <c r="C17" s="12">
        <f>IF(Control!$C$6="Solar only",'Solar scaled'!C17,IF(Control!$C$6="Wind only",'Wind scaled'!C17,IF(Control!$C$6="Solar and wind",'Solar scaled'!C17+'Wind scaled'!C17,'Grid scaled'!C17)))</f>
        <v>497.43999999999994</v>
      </c>
      <c r="D17" s="12">
        <f>IF(Control!$C$6="Solar only",'Solar scaled'!D17,IF(Control!$C$6="Wind only",'Wind scaled'!D17,IF(Control!$C$6="Solar and wind",'Solar scaled'!D17+'Wind scaled'!D17,'Grid scaled'!D17)))</f>
        <v>560</v>
      </c>
      <c r="E17" s="12">
        <f>IF(Control!$C$6="Solar only",'Solar scaled'!E17,IF(Control!$C$6="Wind only",'Wind scaled'!E17,IF(Control!$C$6="Solar and wind",'Solar scaled'!E17+'Wind scaled'!E17,'Grid scaled'!E17)))</f>
        <v>602.72</v>
      </c>
      <c r="F17" s="12">
        <f>IF(Control!$C$6="Solar only",'Solar scaled'!F17,IF(Control!$C$6="Wind only",'Wind scaled'!F17,IF(Control!$C$6="Solar and wind",'Solar scaled'!F17+'Wind scaled'!F17,'Grid scaled'!F17)))</f>
        <v>669.6</v>
      </c>
      <c r="G17" s="12">
        <f>IF(Control!$C$6="Solar only",'Solar scaled'!G17,IF(Control!$C$6="Wind only",'Wind scaled'!G17,IF(Control!$C$6="Solar and wind",'Solar scaled'!G17+'Wind scaled'!G17,'Grid scaled'!G17)))</f>
        <v>669.6</v>
      </c>
      <c r="H17" s="12">
        <f>IF(Control!$C$6="Solar only",'Solar scaled'!H17,IF(Control!$C$6="Wind only",'Wind scaled'!H17,IF(Control!$C$6="Solar and wind",'Solar scaled'!H17+'Wind scaled'!H17,'Grid scaled'!H17)))</f>
        <v>536.31999999999994</v>
      </c>
      <c r="I17" s="12">
        <f>IF(Control!$C$6="Solar only",'Solar scaled'!I17,IF(Control!$C$6="Wind only",'Wind scaled'!I17,IF(Control!$C$6="Solar and wind",'Solar scaled'!I17+'Wind scaled'!I17,'Grid scaled'!I17)))</f>
        <v>423.84</v>
      </c>
      <c r="J17" s="12">
        <f>IF(Control!$C$6="Solar only",'Solar scaled'!J17,IF(Control!$C$6="Wind only",'Wind scaled'!J17,IF(Control!$C$6="Solar and wind",'Solar scaled'!J17+'Wind scaled'!J17,'Grid scaled'!J17)))</f>
        <v>346.23999999999995</v>
      </c>
      <c r="K17" s="12">
        <f>IF(Control!$C$6="Solar only",'Solar scaled'!K17,IF(Control!$C$6="Wind only",'Wind scaled'!K17,IF(Control!$C$6="Solar and wind",'Solar scaled'!K17+'Wind scaled'!K17,'Grid scaled'!K17)))</f>
        <v>380.8</v>
      </c>
      <c r="L17" s="12">
        <f>IF(Control!$C$6="Solar only",'Solar scaled'!L17,IF(Control!$C$6="Wind only",'Wind scaled'!L17,IF(Control!$C$6="Solar and wind",'Solar scaled'!L17+'Wind scaled'!L17,'Grid scaled'!L17)))</f>
        <v>346.23999999999995</v>
      </c>
      <c r="M17" s="12">
        <f>IF(Control!$C$6="Solar only",'Solar scaled'!M17,IF(Control!$C$6="Wind only",'Wind scaled'!M17,IF(Control!$C$6="Solar and wind",'Solar scaled'!M17+'Wind scaled'!M17,'Grid scaled'!M17)))</f>
        <v>267.92000000000007</v>
      </c>
      <c r="N17" s="12">
        <f>IF(Control!$C$6="Solar only",'Solar scaled'!N17,IF(Control!$C$6="Wind only",'Wind scaled'!N17,IF(Control!$C$6="Solar and wind",'Solar scaled'!N17+'Wind scaled'!N17,'Grid scaled'!N17)))</f>
        <v>167.12</v>
      </c>
      <c r="O17" s="12">
        <f>IF(Control!$C$6="Solar only",'Solar scaled'!O17,IF(Control!$C$6="Wind only",'Wind scaled'!O17,IF(Control!$C$6="Solar and wind",'Solar scaled'!O17+'Wind scaled'!O17,'Grid scaled'!O17)))</f>
        <v>146</v>
      </c>
      <c r="P17" s="12">
        <f>IF(Control!$C$6="Solar only",'Solar scaled'!P17,IF(Control!$C$6="Wind only",'Wind scaled'!P17,IF(Control!$C$6="Solar and wind",'Solar scaled'!P17+'Wind scaled'!P17,'Grid scaled'!P17)))</f>
        <v>126.8</v>
      </c>
      <c r="Q17" s="12">
        <f>IF(Control!$C$6="Solar only",'Solar scaled'!Q17,IF(Control!$C$6="Wind only",'Wind scaled'!Q17,IF(Control!$C$6="Solar and wind",'Solar scaled'!Q17+'Wind scaled'!Q17,'Grid scaled'!Q17)))</f>
        <v>126.8</v>
      </c>
      <c r="R17" s="12">
        <f>IF(Control!$C$6="Solar only",'Solar scaled'!R17,IF(Control!$C$6="Wind only",'Wind scaled'!R17,IF(Control!$C$6="Solar and wind",'Solar scaled'!R17+'Wind scaled'!R17,'Grid scaled'!R17)))</f>
        <v>178.64000000000001</v>
      </c>
      <c r="S17" s="12">
        <f>IF(Control!$C$6="Solar only",'Solar scaled'!S17,IF(Control!$C$6="Wind only",'Wind scaled'!S17,IF(Control!$C$6="Solar and wind",'Solar scaled'!S17+'Wind scaled'!S17,'Grid scaled'!S17)))</f>
        <v>313.91999999999996</v>
      </c>
      <c r="T17" s="12">
        <f>IF(Control!$C$6="Solar only",'Solar scaled'!T17,IF(Control!$C$6="Wind only",'Wind scaled'!T17,IF(Control!$C$6="Solar and wind",'Solar scaled'!T17+'Wind scaled'!T17,'Grid scaled'!T17)))</f>
        <v>518.24</v>
      </c>
      <c r="U17" s="12">
        <f>IF(Control!$C$6="Solar only",'Solar scaled'!U17,IF(Control!$C$6="Wind only",'Wind scaled'!U17,IF(Control!$C$6="Solar and wind",'Solar scaled'!U17+'Wind scaled'!U17,'Grid scaled'!U17)))</f>
        <v>728.96</v>
      </c>
      <c r="V17" s="12">
        <f>IF(Control!$C$6="Solar only",'Solar scaled'!V17,IF(Control!$C$6="Wind only",'Wind scaled'!V17,IF(Control!$C$6="Solar and wind",'Solar scaled'!V17+'Wind scaled'!V17,'Grid scaled'!V17)))</f>
        <v>889.3599999999999</v>
      </c>
      <c r="W17" s="12">
        <f>IF(Control!$C$6="Solar only",'Solar scaled'!W17,IF(Control!$C$6="Wind only",'Wind scaled'!W17,IF(Control!$C$6="Solar and wind",'Solar scaled'!W17+'Wind scaled'!W17,'Grid scaled'!W17)))</f>
        <v>975.36</v>
      </c>
      <c r="X17" s="12">
        <f>IF(Control!$C$6="Solar only",'Solar scaled'!X17,IF(Control!$C$6="Wind only",'Wind scaled'!X17,IF(Control!$C$6="Solar and wind",'Solar scaled'!X17+'Wind scaled'!X17,'Grid scaled'!X17)))</f>
        <v>1005.6</v>
      </c>
      <c r="Y17" s="12">
        <f>IF(Control!$C$6="Solar only",'Solar scaled'!Y17,IF(Control!$C$6="Wind only",'Wind scaled'!Y17,IF(Control!$C$6="Solar and wind",'Solar scaled'!Y17+'Wind scaled'!Y17,'Grid scaled'!Y17)))</f>
        <v>1011.36</v>
      </c>
      <c r="Z17" s="12">
        <f>IF(Control!$C$6="Solar only",'Solar scaled'!Z17,IF(Control!$C$6="Wind only",'Wind scaled'!Z17,IF(Control!$C$6="Solar and wind",'Solar scaled'!Z17+'Wind scaled'!Z17,'Grid scaled'!Z17)))</f>
        <v>1012</v>
      </c>
      <c r="AB17" s="7">
        <f t="shared" si="0"/>
        <v>12500.880000000003</v>
      </c>
    </row>
    <row r="18" spans="2:28" x14ac:dyDescent="0.2">
      <c r="B18" s="6">
        <v>44212</v>
      </c>
      <c r="C18" s="12">
        <f>IF(Control!$C$6="Solar only",'Solar scaled'!C18,IF(Control!$C$6="Wind only",'Wind scaled'!C18,IF(Control!$C$6="Solar and wind",'Solar scaled'!C18+'Wind scaled'!C18,'Grid scaled'!C18)))</f>
        <v>1012</v>
      </c>
      <c r="D18" s="12">
        <f>IF(Control!$C$6="Solar only",'Solar scaled'!D18,IF(Control!$C$6="Wind only",'Wind scaled'!D18,IF(Control!$C$6="Solar and wind",'Solar scaled'!D18+'Wind scaled'!D18,'Grid scaled'!D18)))</f>
        <v>1012</v>
      </c>
      <c r="E18" s="12">
        <f>IF(Control!$C$6="Solar only",'Solar scaled'!E18,IF(Control!$C$6="Wind only",'Wind scaled'!E18,IF(Control!$C$6="Solar and wind",'Solar scaled'!E18+'Wind scaled'!E18,'Grid scaled'!E18)))</f>
        <v>1012</v>
      </c>
      <c r="F18" s="12">
        <f>IF(Control!$C$6="Solar only",'Solar scaled'!F18,IF(Control!$C$6="Wind only",'Wind scaled'!F18,IF(Control!$C$6="Solar and wind",'Solar scaled'!F18+'Wind scaled'!F18,'Grid scaled'!F18)))</f>
        <v>1012</v>
      </c>
      <c r="G18" s="12">
        <f>IF(Control!$C$6="Solar only",'Solar scaled'!G18,IF(Control!$C$6="Wind only",'Wind scaled'!G18,IF(Control!$C$6="Solar and wind",'Solar scaled'!G18+'Wind scaled'!G18,'Grid scaled'!G18)))</f>
        <v>1012</v>
      </c>
      <c r="H18" s="12">
        <f>IF(Control!$C$6="Solar only",'Solar scaled'!H18,IF(Control!$C$6="Wind only",'Wind scaled'!H18,IF(Control!$C$6="Solar and wind",'Solar scaled'!H18+'Wind scaled'!H18,'Grid scaled'!H18)))</f>
        <v>1012</v>
      </c>
      <c r="I18" s="12">
        <f>IF(Control!$C$6="Solar only",'Solar scaled'!I18,IF(Control!$C$6="Wind only",'Wind scaled'!I18,IF(Control!$C$6="Solar and wind",'Solar scaled'!I18+'Wind scaled'!I18,'Grid scaled'!I18)))</f>
        <v>1012</v>
      </c>
      <c r="J18" s="12">
        <f>IF(Control!$C$6="Solar only",'Solar scaled'!J18,IF(Control!$C$6="Wind only",'Wind scaled'!J18,IF(Control!$C$6="Solar and wind",'Solar scaled'!J18+'Wind scaled'!J18,'Grid scaled'!J18)))</f>
        <v>1012</v>
      </c>
      <c r="K18" s="12">
        <f>IF(Control!$C$6="Solar only",'Solar scaled'!K18,IF(Control!$C$6="Wind only",'Wind scaled'!K18,IF(Control!$C$6="Solar and wind",'Solar scaled'!K18+'Wind scaled'!K18,'Grid scaled'!K18)))</f>
        <v>971.28</v>
      </c>
      <c r="L18" s="12">
        <f>IF(Control!$C$6="Solar only",'Solar scaled'!L18,IF(Control!$C$6="Wind only",'Wind scaled'!L18,IF(Control!$C$6="Solar and wind",'Solar scaled'!L18+'Wind scaled'!L18,'Grid scaled'!L18)))</f>
        <v>876.4799999999999</v>
      </c>
      <c r="M18" s="12">
        <f>IF(Control!$C$6="Solar only",'Solar scaled'!M18,IF(Control!$C$6="Wind only",'Wind scaled'!M18,IF(Control!$C$6="Solar and wind",'Solar scaled'!M18+'Wind scaled'!M18,'Grid scaled'!M18)))</f>
        <v>817.04000000000008</v>
      </c>
      <c r="N18" s="12">
        <f>IF(Control!$C$6="Solar only",'Solar scaled'!N18,IF(Control!$C$6="Wind only",'Wind scaled'!N18,IF(Control!$C$6="Solar and wind",'Solar scaled'!N18+'Wind scaled'!N18,'Grid scaled'!N18)))</f>
        <v>884.4799999999999</v>
      </c>
      <c r="O18" s="12">
        <f>IF(Control!$C$6="Solar only",'Solar scaled'!O18,IF(Control!$C$6="Wind only",'Wind scaled'!O18,IF(Control!$C$6="Solar and wind",'Solar scaled'!O18+'Wind scaled'!O18,'Grid scaled'!O18)))</f>
        <v>995.04000000000019</v>
      </c>
      <c r="P18" s="12">
        <f>IF(Control!$C$6="Solar only",'Solar scaled'!P18,IF(Control!$C$6="Wind only",'Wind scaled'!P18,IF(Control!$C$6="Solar and wind",'Solar scaled'!P18+'Wind scaled'!P18,'Grid scaled'!P18)))</f>
        <v>1012</v>
      </c>
      <c r="Q18" s="12">
        <f>IF(Control!$C$6="Solar only",'Solar scaled'!Q18,IF(Control!$C$6="Wind only",'Wind scaled'!Q18,IF(Control!$C$6="Solar and wind",'Solar scaled'!Q18+'Wind scaled'!Q18,'Grid scaled'!Q18)))</f>
        <v>1012</v>
      </c>
      <c r="R18" s="12">
        <f>IF(Control!$C$6="Solar only",'Solar scaled'!R18,IF(Control!$C$6="Wind only",'Wind scaled'!R18,IF(Control!$C$6="Solar and wind",'Solar scaled'!R18+'Wind scaled'!R18,'Grid scaled'!R18)))</f>
        <v>1012</v>
      </c>
      <c r="S18" s="12">
        <f>IF(Control!$C$6="Solar only",'Solar scaled'!S18,IF(Control!$C$6="Wind only",'Wind scaled'!S18,IF(Control!$C$6="Solar and wind",'Solar scaled'!S18+'Wind scaled'!S18,'Grid scaled'!S18)))</f>
        <v>1012</v>
      </c>
      <c r="T18" s="12">
        <f>IF(Control!$C$6="Solar only",'Solar scaled'!T18,IF(Control!$C$6="Wind only",'Wind scaled'!T18,IF(Control!$C$6="Solar and wind",'Solar scaled'!T18+'Wind scaled'!T18,'Grid scaled'!T18)))</f>
        <v>1012</v>
      </c>
      <c r="U18" s="12">
        <f>IF(Control!$C$6="Solar only",'Solar scaled'!U18,IF(Control!$C$6="Wind only",'Wind scaled'!U18,IF(Control!$C$6="Solar and wind",'Solar scaled'!U18+'Wind scaled'!U18,'Grid scaled'!U18)))</f>
        <v>1012</v>
      </c>
      <c r="V18" s="12">
        <f>IF(Control!$C$6="Solar only",'Solar scaled'!V18,IF(Control!$C$6="Wind only",'Wind scaled'!V18,IF(Control!$C$6="Solar and wind",'Solar scaled'!V18+'Wind scaled'!V18,'Grid scaled'!V18)))</f>
        <v>1012</v>
      </c>
      <c r="W18" s="12">
        <f>IF(Control!$C$6="Solar only",'Solar scaled'!W18,IF(Control!$C$6="Wind only",'Wind scaled'!W18,IF(Control!$C$6="Solar and wind",'Solar scaled'!W18+'Wind scaled'!W18,'Grid scaled'!W18)))</f>
        <v>1012</v>
      </c>
      <c r="X18" s="12">
        <f>IF(Control!$C$6="Solar only",'Solar scaled'!X18,IF(Control!$C$6="Wind only",'Wind scaled'!X18,IF(Control!$C$6="Solar and wind",'Solar scaled'!X18+'Wind scaled'!X18,'Grid scaled'!X18)))</f>
        <v>1012</v>
      </c>
      <c r="Y18" s="12">
        <f>IF(Control!$C$6="Solar only",'Solar scaled'!Y18,IF(Control!$C$6="Wind only",'Wind scaled'!Y18,IF(Control!$C$6="Solar and wind",'Solar scaled'!Y18+'Wind scaled'!Y18,'Grid scaled'!Y18)))</f>
        <v>1012</v>
      </c>
      <c r="Z18" s="12">
        <f>IF(Control!$C$6="Solar only",'Solar scaled'!Z18,IF(Control!$C$6="Wind only",'Wind scaled'!Z18,IF(Control!$C$6="Solar and wind",'Solar scaled'!Z18+'Wind scaled'!Z18,'Grid scaled'!Z18)))</f>
        <v>1012</v>
      </c>
      <c r="AB18" s="7">
        <f t="shared" si="0"/>
        <v>23772.32</v>
      </c>
    </row>
    <row r="19" spans="2:28" x14ac:dyDescent="0.2">
      <c r="B19" s="6">
        <v>44213</v>
      </c>
      <c r="C19" s="12">
        <f>IF(Control!$C$6="Solar only",'Solar scaled'!C19,IF(Control!$C$6="Wind only",'Wind scaled'!C19,IF(Control!$C$6="Solar and wind",'Solar scaled'!C19+'Wind scaled'!C19,'Grid scaled'!C19)))</f>
        <v>1012</v>
      </c>
      <c r="D19" s="12">
        <f>IF(Control!$C$6="Solar only",'Solar scaled'!D19,IF(Control!$C$6="Wind only",'Wind scaled'!D19,IF(Control!$C$6="Solar and wind",'Solar scaled'!D19+'Wind scaled'!D19,'Grid scaled'!D19)))</f>
        <v>1012</v>
      </c>
      <c r="E19" s="12">
        <f>IF(Control!$C$6="Solar only",'Solar scaled'!E19,IF(Control!$C$6="Wind only",'Wind scaled'!E19,IF(Control!$C$6="Solar and wind",'Solar scaled'!E19+'Wind scaled'!E19,'Grid scaled'!E19)))</f>
        <v>1012</v>
      </c>
      <c r="F19" s="12">
        <f>IF(Control!$C$6="Solar only",'Solar scaled'!F19,IF(Control!$C$6="Wind only",'Wind scaled'!F19,IF(Control!$C$6="Solar and wind",'Solar scaled'!F19+'Wind scaled'!F19,'Grid scaled'!F19)))</f>
        <v>1012</v>
      </c>
      <c r="G19" s="12">
        <f>IF(Control!$C$6="Solar only",'Solar scaled'!G19,IF(Control!$C$6="Wind only",'Wind scaled'!G19,IF(Control!$C$6="Solar and wind",'Solar scaled'!G19+'Wind scaled'!G19,'Grid scaled'!G19)))</f>
        <v>1012</v>
      </c>
      <c r="H19" s="12">
        <f>IF(Control!$C$6="Solar only",'Solar scaled'!H19,IF(Control!$C$6="Wind only",'Wind scaled'!H19,IF(Control!$C$6="Solar and wind",'Solar scaled'!H19+'Wind scaled'!H19,'Grid scaled'!H19)))</f>
        <v>1012</v>
      </c>
      <c r="I19" s="12">
        <f>IF(Control!$C$6="Solar only",'Solar scaled'!I19,IF(Control!$C$6="Wind only",'Wind scaled'!I19,IF(Control!$C$6="Solar and wind",'Solar scaled'!I19+'Wind scaled'!I19,'Grid scaled'!I19)))</f>
        <v>1012</v>
      </c>
      <c r="J19" s="12">
        <f>IF(Control!$C$6="Solar only",'Solar scaled'!J19,IF(Control!$C$6="Wind only",'Wind scaled'!J19,IF(Control!$C$6="Solar and wind",'Solar scaled'!J19+'Wind scaled'!J19,'Grid scaled'!J19)))</f>
        <v>1011.36</v>
      </c>
      <c r="K19" s="12">
        <f>IF(Control!$C$6="Solar only",'Solar scaled'!K19,IF(Control!$C$6="Wind only",'Wind scaled'!K19,IF(Control!$C$6="Solar and wind",'Solar scaled'!K19+'Wind scaled'!K19,'Grid scaled'!K19)))</f>
        <v>995.04000000000019</v>
      </c>
      <c r="L19" s="12">
        <f>IF(Control!$C$6="Solar only",'Solar scaled'!L19,IF(Control!$C$6="Wind only",'Wind scaled'!L19,IF(Control!$C$6="Solar and wind",'Solar scaled'!L19+'Wind scaled'!L19,'Grid scaled'!L19)))</f>
        <v>934.4</v>
      </c>
      <c r="M19" s="12">
        <f>IF(Control!$C$6="Solar only",'Solar scaled'!M19,IF(Control!$C$6="Wind only",'Wind scaled'!M19,IF(Control!$C$6="Solar and wind",'Solar scaled'!M19+'Wind scaled'!M19,'Grid scaled'!M19)))</f>
        <v>884.4799999999999</v>
      </c>
      <c r="N19" s="12">
        <f>IF(Control!$C$6="Solar only",'Solar scaled'!N19,IF(Control!$C$6="Wind only",'Wind scaled'!N19,IF(Control!$C$6="Solar and wind",'Solar scaled'!N19+'Wind scaled'!N19,'Grid scaled'!N19)))</f>
        <v>876.4799999999999</v>
      </c>
      <c r="O19" s="12">
        <f>IF(Control!$C$6="Solar only",'Solar scaled'!O19,IF(Control!$C$6="Wind only",'Wind scaled'!O19,IF(Control!$C$6="Solar and wind",'Solar scaled'!O19+'Wind scaled'!O19,'Grid scaled'!O19)))</f>
        <v>804.16000000000008</v>
      </c>
      <c r="P19" s="12">
        <f>IF(Control!$C$6="Solar only",'Solar scaled'!P19,IF(Control!$C$6="Wind only",'Wind scaled'!P19,IF(Control!$C$6="Solar and wind",'Solar scaled'!P19+'Wind scaled'!P19,'Grid scaled'!P19)))</f>
        <v>804.16000000000008</v>
      </c>
      <c r="Q19" s="12">
        <f>IF(Control!$C$6="Solar only",'Solar scaled'!Q19,IF(Control!$C$6="Wind only",'Wind scaled'!Q19,IF(Control!$C$6="Solar and wind",'Solar scaled'!Q19+'Wind scaled'!Q19,'Grid scaled'!Q19)))</f>
        <v>728.96</v>
      </c>
      <c r="R19" s="12">
        <f>IF(Control!$C$6="Solar only",'Solar scaled'!R19,IF(Control!$C$6="Wind only",'Wind scaled'!R19,IF(Control!$C$6="Solar and wind",'Solar scaled'!R19+'Wind scaled'!R19,'Grid scaled'!R19)))</f>
        <v>812.16000000000008</v>
      </c>
      <c r="S19" s="12">
        <f>IF(Control!$C$6="Solar only",'Solar scaled'!S19,IF(Control!$C$6="Wind only",'Wind scaled'!S19,IF(Control!$C$6="Solar and wind",'Solar scaled'!S19+'Wind scaled'!S19,'Grid scaled'!S19)))</f>
        <v>926.4</v>
      </c>
      <c r="T19" s="12">
        <f>IF(Control!$C$6="Solar only",'Solar scaled'!T19,IF(Control!$C$6="Wind only",'Wind scaled'!T19,IF(Control!$C$6="Solar and wind",'Solar scaled'!T19+'Wind scaled'!T19,'Grid scaled'!T19)))</f>
        <v>975.5200000000001</v>
      </c>
      <c r="U19" s="12">
        <f>IF(Control!$C$6="Solar only",'Solar scaled'!U19,IF(Control!$C$6="Wind only",'Wind scaled'!U19,IF(Control!$C$6="Solar and wind",'Solar scaled'!U19+'Wind scaled'!U19,'Grid scaled'!U19)))</f>
        <v>995.04000000000019</v>
      </c>
      <c r="V19" s="12">
        <f>IF(Control!$C$6="Solar only",'Solar scaled'!V19,IF(Control!$C$6="Wind only",'Wind scaled'!V19,IF(Control!$C$6="Solar and wind",'Solar scaled'!V19+'Wind scaled'!V19,'Grid scaled'!V19)))</f>
        <v>990.8</v>
      </c>
      <c r="W19" s="12">
        <f>IF(Control!$C$6="Solar only",'Solar scaled'!W19,IF(Control!$C$6="Wind only",'Wind scaled'!W19,IF(Control!$C$6="Solar and wind",'Solar scaled'!W19+'Wind scaled'!W19,'Grid scaled'!W19)))</f>
        <v>975.5200000000001</v>
      </c>
      <c r="X19" s="12">
        <f>IF(Control!$C$6="Solar only",'Solar scaled'!X19,IF(Control!$C$6="Wind only",'Wind scaled'!X19,IF(Control!$C$6="Solar and wind",'Solar scaled'!X19+'Wind scaled'!X19,'Grid scaled'!X19)))</f>
        <v>994.88000000000011</v>
      </c>
      <c r="Y19" s="12">
        <f>IF(Control!$C$6="Solar only",'Solar scaled'!Y19,IF(Control!$C$6="Wind only",'Wind scaled'!Y19,IF(Control!$C$6="Solar and wind",'Solar scaled'!Y19+'Wind scaled'!Y19,'Grid scaled'!Y19)))</f>
        <v>1005.6</v>
      </c>
      <c r="Z19" s="12">
        <f>IF(Control!$C$6="Solar only",'Solar scaled'!Z19,IF(Control!$C$6="Wind only",'Wind scaled'!Z19,IF(Control!$C$6="Solar and wind",'Solar scaled'!Z19+'Wind scaled'!Z19,'Grid scaled'!Z19)))</f>
        <v>1006.72</v>
      </c>
      <c r="AB19" s="7">
        <f t="shared" si="0"/>
        <v>22805.679999999997</v>
      </c>
    </row>
    <row r="20" spans="2:28" x14ac:dyDescent="0.2">
      <c r="B20" s="6">
        <v>44214</v>
      </c>
      <c r="C20" s="12">
        <f>IF(Control!$C$6="Solar only",'Solar scaled'!C20,IF(Control!$C$6="Wind only",'Wind scaled'!C20,IF(Control!$C$6="Solar and wind",'Solar scaled'!C20+'Wind scaled'!C20,'Grid scaled'!C20)))</f>
        <v>1006.8800000000001</v>
      </c>
      <c r="D20" s="12">
        <f>IF(Control!$C$6="Solar only",'Solar scaled'!D20,IF(Control!$C$6="Wind only",'Wind scaled'!D20,IF(Control!$C$6="Solar and wind",'Solar scaled'!D20+'Wind scaled'!D20,'Grid scaled'!D20)))</f>
        <v>1011.36</v>
      </c>
      <c r="E20" s="12">
        <f>IF(Control!$C$6="Solar only",'Solar scaled'!E20,IF(Control!$C$6="Wind only",'Wind scaled'!E20,IF(Control!$C$6="Solar and wind",'Solar scaled'!E20+'Wind scaled'!E20,'Grid scaled'!E20)))</f>
        <v>1011.36</v>
      </c>
      <c r="F20" s="12">
        <f>IF(Control!$C$6="Solar only",'Solar scaled'!F20,IF(Control!$C$6="Wind only",'Wind scaled'!F20,IF(Control!$C$6="Solar and wind",'Solar scaled'!F20+'Wind scaled'!F20,'Grid scaled'!F20)))</f>
        <v>1011.2</v>
      </c>
      <c r="G20" s="12">
        <f>IF(Control!$C$6="Solar only",'Solar scaled'!G20,IF(Control!$C$6="Wind only",'Wind scaled'!G20,IF(Control!$C$6="Solar and wind",'Solar scaled'!G20+'Wind scaled'!G20,'Grid scaled'!G20)))</f>
        <v>995.04000000000019</v>
      </c>
      <c r="H20" s="12">
        <f>IF(Control!$C$6="Solar only",'Solar scaled'!H20,IF(Control!$C$6="Wind only",'Wind scaled'!H20,IF(Control!$C$6="Solar and wind",'Solar scaled'!H20+'Wind scaled'!H20,'Grid scaled'!H20)))</f>
        <v>1006.8800000000001</v>
      </c>
      <c r="I20" s="12">
        <f>IF(Control!$C$6="Solar only",'Solar scaled'!I20,IF(Control!$C$6="Wind only",'Wind scaled'!I20,IF(Control!$C$6="Solar and wind",'Solar scaled'!I20+'Wind scaled'!I20,'Grid scaled'!I20)))</f>
        <v>995.04000000000019</v>
      </c>
      <c r="J20" s="12">
        <f>IF(Control!$C$6="Solar only",'Solar scaled'!J20,IF(Control!$C$6="Wind only",'Wind scaled'!J20,IF(Control!$C$6="Solar and wind",'Solar scaled'!J20+'Wind scaled'!J20,'Grid scaled'!J20)))</f>
        <v>975.36</v>
      </c>
      <c r="K20" s="12">
        <f>IF(Control!$C$6="Solar only",'Solar scaled'!K20,IF(Control!$C$6="Wind only",'Wind scaled'!K20,IF(Control!$C$6="Solar and wind",'Solar scaled'!K20+'Wind scaled'!K20,'Grid scaled'!K20)))</f>
        <v>971.28</v>
      </c>
      <c r="L20" s="12">
        <f>IF(Control!$C$6="Solar only",'Solar scaled'!L20,IF(Control!$C$6="Wind only",'Wind scaled'!L20,IF(Control!$C$6="Solar and wind",'Solar scaled'!L20+'Wind scaled'!L20,'Grid scaled'!L20)))</f>
        <v>971.28</v>
      </c>
      <c r="M20" s="12">
        <f>IF(Control!$C$6="Solar only",'Solar scaled'!M20,IF(Control!$C$6="Wind only",'Wind scaled'!M20,IF(Control!$C$6="Solar and wind",'Solar scaled'!M20+'Wind scaled'!M20,'Grid scaled'!M20)))</f>
        <v>971.28</v>
      </c>
      <c r="N20" s="12">
        <f>IF(Control!$C$6="Solar only",'Solar scaled'!N20,IF(Control!$C$6="Wind only",'Wind scaled'!N20,IF(Control!$C$6="Solar and wind",'Solar scaled'!N20+'Wind scaled'!N20,'Grid scaled'!N20)))</f>
        <v>975.36</v>
      </c>
      <c r="O20" s="12">
        <f>IF(Control!$C$6="Solar only",'Solar scaled'!O20,IF(Control!$C$6="Wind only",'Wind scaled'!O20,IF(Control!$C$6="Solar and wind",'Solar scaled'!O20+'Wind scaled'!O20,'Grid scaled'!O20)))</f>
        <v>974.24</v>
      </c>
      <c r="P20" s="12">
        <f>IF(Control!$C$6="Solar only",'Solar scaled'!P20,IF(Control!$C$6="Wind only",'Wind scaled'!P20,IF(Control!$C$6="Solar and wind",'Solar scaled'!P20+'Wind scaled'!P20,'Grid scaled'!P20)))</f>
        <v>975.36</v>
      </c>
      <c r="Q20" s="12">
        <f>IF(Control!$C$6="Solar only",'Solar scaled'!Q20,IF(Control!$C$6="Wind only",'Wind scaled'!Q20,IF(Control!$C$6="Solar and wind",'Solar scaled'!Q20+'Wind scaled'!Q20,'Grid scaled'!Q20)))</f>
        <v>975.5200000000001</v>
      </c>
      <c r="R20" s="12">
        <f>IF(Control!$C$6="Solar only",'Solar scaled'!R20,IF(Control!$C$6="Wind only",'Wind scaled'!R20,IF(Control!$C$6="Solar and wind",'Solar scaled'!R20+'Wind scaled'!R20,'Grid scaled'!R20)))</f>
        <v>975.36</v>
      </c>
      <c r="S20" s="12">
        <f>IF(Control!$C$6="Solar only",'Solar scaled'!S20,IF(Control!$C$6="Wind only",'Wind scaled'!S20,IF(Control!$C$6="Solar and wind",'Solar scaled'!S20+'Wind scaled'!S20,'Grid scaled'!S20)))</f>
        <v>971.28</v>
      </c>
      <c r="T20" s="12">
        <f>IF(Control!$C$6="Solar only",'Solar scaled'!T20,IF(Control!$C$6="Wind only",'Wind scaled'!T20,IF(Control!$C$6="Solar and wind",'Solar scaled'!T20+'Wind scaled'!T20,'Grid scaled'!T20)))</f>
        <v>942.24</v>
      </c>
      <c r="U20" s="12">
        <f>IF(Control!$C$6="Solar only",'Solar scaled'!U20,IF(Control!$C$6="Wind only",'Wind scaled'!U20,IF(Control!$C$6="Solar and wind",'Solar scaled'!U20+'Wind scaled'!U20,'Grid scaled'!U20)))</f>
        <v>934.4</v>
      </c>
      <c r="V20" s="12">
        <f>IF(Control!$C$6="Solar only",'Solar scaled'!V20,IF(Control!$C$6="Wind only",'Wind scaled'!V20,IF(Control!$C$6="Solar and wind",'Solar scaled'!V20+'Wind scaled'!V20,'Grid scaled'!V20)))</f>
        <v>926.4</v>
      </c>
      <c r="W20" s="12">
        <f>IF(Control!$C$6="Solar only",'Solar scaled'!W20,IF(Control!$C$6="Wind only",'Wind scaled'!W20,IF(Control!$C$6="Solar and wind",'Solar scaled'!W20+'Wind scaled'!W20,'Grid scaled'!W20)))</f>
        <v>884.4799999999999</v>
      </c>
      <c r="X20" s="12">
        <f>IF(Control!$C$6="Solar only",'Solar scaled'!X20,IF(Control!$C$6="Wind only",'Wind scaled'!X20,IF(Control!$C$6="Solar and wind",'Solar scaled'!X20+'Wind scaled'!X20,'Grid scaled'!X20)))</f>
        <v>812.16000000000008</v>
      </c>
      <c r="Y20" s="12">
        <f>IF(Control!$C$6="Solar only",'Solar scaled'!Y20,IF(Control!$C$6="Wind only",'Wind scaled'!Y20,IF(Control!$C$6="Solar and wind",'Solar scaled'!Y20+'Wind scaled'!Y20,'Grid scaled'!Y20)))</f>
        <v>728.96</v>
      </c>
      <c r="Z20" s="12">
        <f>IF(Control!$C$6="Solar only",'Solar scaled'!Z20,IF(Control!$C$6="Wind only",'Wind scaled'!Z20,IF(Control!$C$6="Solar and wind",'Solar scaled'!Z20+'Wind scaled'!Z20,'Grid scaled'!Z20)))</f>
        <v>708.48</v>
      </c>
      <c r="AB20" s="7">
        <f t="shared" si="0"/>
        <v>22711.200000000004</v>
      </c>
    </row>
    <row r="21" spans="2:28" x14ac:dyDescent="0.2">
      <c r="B21" s="6">
        <v>44215</v>
      </c>
      <c r="C21" s="12">
        <f>IF(Control!$C$6="Solar only",'Solar scaled'!C21,IF(Control!$C$6="Wind only",'Wind scaled'!C21,IF(Control!$C$6="Solar and wind",'Solar scaled'!C21+'Wind scaled'!C21,'Grid scaled'!C21)))</f>
        <v>669.6</v>
      </c>
      <c r="D21" s="12">
        <f>IF(Control!$C$6="Solar only",'Solar scaled'!D21,IF(Control!$C$6="Wind only",'Wind scaled'!D21,IF(Control!$C$6="Solar and wind",'Solar scaled'!D21+'Wind scaled'!D21,'Grid scaled'!D21)))</f>
        <v>581.91999999999996</v>
      </c>
      <c r="E21" s="12">
        <f>IF(Control!$C$6="Solar only",'Solar scaled'!E21,IF(Control!$C$6="Wind only",'Wind scaled'!E21,IF(Control!$C$6="Solar and wind",'Solar scaled'!E21+'Wind scaled'!E21,'Grid scaled'!E21)))</f>
        <v>536.31999999999994</v>
      </c>
      <c r="F21" s="12">
        <f>IF(Control!$C$6="Solar only",'Solar scaled'!F21,IF(Control!$C$6="Wind only",'Wind scaled'!F21,IF(Control!$C$6="Solar and wind",'Solar scaled'!F21+'Wind scaled'!F21,'Grid scaled'!F21)))</f>
        <v>536.31999999999994</v>
      </c>
      <c r="G21" s="12">
        <f>IF(Control!$C$6="Solar only",'Solar scaled'!G21,IF(Control!$C$6="Wind only",'Wind scaled'!G21,IF(Control!$C$6="Solar and wind",'Solar scaled'!G21+'Wind scaled'!G21,'Grid scaled'!G21)))</f>
        <v>560</v>
      </c>
      <c r="H21" s="12">
        <f>IF(Control!$C$6="Solar only",'Solar scaled'!H21,IF(Control!$C$6="Wind only",'Wind scaled'!H21,IF(Control!$C$6="Solar and wind",'Solar scaled'!H21+'Wind scaled'!H21,'Grid scaled'!H21)))</f>
        <v>536.31999999999994</v>
      </c>
      <c r="I21" s="12">
        <f>IF(Control!$C$6="Solar only",'Solar scaled'!I21,IF(Control!$C$6="Wind only",'Wind scaled'!I21,IF(Control!$C$6="Solar and wind",'Solar scaled'!I21+'Wind scaled'!I21,'Grid scaled'!I21)))</f>
        <v>536.31999999999994</v>
      </c>
      <c r="J21" s="12">
        <f>IF(Control!$C$6="Solar only",'Solar scaled'!J21,IF(Control!$C$6="Wind only",'Wind scaled'!J21,IF(Control!$C$6="Solar and wind",'Solar scaled'!J21+'Wind scaled'!J21,'Grid scaled'!J21)))</f>
        <v>560</v>
      </c>
      <c r="K21" s="12">
        <f>IF(Control!$C$6="Solar only",'Solar scaled'!K21,IF(Control!$C$6="Wind only",'Wind scaled'!K21,IF(Control!$C$6="Solar and wind",'Solar scaled'!K21+'Wind scaled'!K21,'Grid scaled'!K21)))</f>
        <v>536.31999999999994</v>
      </c>
      <c r="L21" s="12">
        <f>IF(Control!$C$6="Solar only",'Solar scaled'!L21,IF(Control!$C$6="Wind only",'Wind scaled'!L21,IF(Control!$C$6="Solar and wind",'Solar scaled'!L21+'Wind scaled'!L21,'Grid scaled'!L21)))</f>
        <v>518.24</v>
      </c>
      <c r="M21" s="12">
        <f>IF(Control!$C$6="Solar only",'Solar scaled'!M21,IF(Control!$C$6="Wind only",'Wind scaled'!M21,IF(Control!$C$6="Solar and wind",'Solar scaled'!M21+'Wind scaled'!M21,'Grid scaled'!M21)))</f>
        <v>423.84</v>
      </c>
      <c r="N21" s="12">
        <f>IF(Control!$C$6="Solar only",'Solar scaled'!N21,IF(Control!$C$6="Wind only",'Wind scaled'!N21,IF(Control!$C$6="Solar and wind",'Solar scaled'!N21+'Wind scaled'!N21,'Grid scaled'!N21)))</f>
        <v>313.91999999999996</v>
      </c>
      <c r="O21" s="12">
        <f>IF(Control!$C$6="Solar only",'Solar scaled'!O21,IF(Control!$C$6="Wind only",'Wind scaled'!O21,IF(Control!$C$6="Solar and wind",'Solar scaled'!O21+'Wind scaled'!O21,'Grid scaled'!O21)))</f>
        <v>240.56000000000003</v>
      </c>
      <c r="P21" s="12">
        <f>IF(Control!$C$6="Solar only",'Solar scaled'!P21,IF(Control!$C$6="Wind only",'Wind scaled'!P21,IF(Control!$C$6="Solar and wind",'Solar scaled'!P21+'Wind scaled'!P21,'Grid scaled'!P21)))</f>
        <v>201.68</v>
      </c>
      <c r="Q21" s="12">
        <f>IF(Control!$C$6="Solar only",'Solar scaled'!Q21,IF(Control!$C$6="Wind only",'Wind scaled'!Q21,IF(Control!$C$6="Solar and wind",'Solar scaled'!Q21+'Wind scaled'!Q21,'Grid scaled'!Q21)))</f>
        <v>155.6</v>
      </c>
      <c r="R21" s="12">
        <f>IF(Control!$C$6="Solar only",'Solar scaled'!R21,IF(Control!$C$6="Wind only",'Wind scaled'!R21,IF(Control!$C$6="Solar and wind",'Solar scaled'!R21+'Wind scaled'!R21,'Grid scaled'!R21)))</f>
        <v>99.759999999999991</v>
      </c>
      <c r="S21" s="12">
        <f>IF(Control!$C$6="Solar only",'Solar scaled'!S21,IF(Control!$C$6="Wind only",'Wind scaled'!S21,IF(Control!$C$6="Solar and wind",'Solar scaled'!S21+'Wind scaled'!S21,'Grid scaled'!S21)))</f>
        <v>55.280000000000008</v>
      </c>
      <c r="T21" s="12">
        <f>IF(Control!$C$6="Solar only",'Solar scaled'!T21,IF(Control!$C$6="Wind only",'Wind scaled'!T21,IF(Control!$C$6="Solar and wind",'Solar scaled'!T21+'Wind scaled'!T21,'Grid scaled'!T21)))</f>
        <v>20.239999999999998</v>
      </c>
      <c r="U21" s="12">
        <f>IF(Control!$C$6="Solar only",'Solar scaled'!U21,IF(Control!$C$6="Wind only",'Wind scaled'!U21,IF(Control!$C$6="Solar and wind",'Solar scaled'!U21+'Wind scaled'!U21,'Grid scaled'!U21)))</f>
        <v>0</v>
      </c>
      <c r="V21" s="12">
        <f>IF(Control!$C$6="Solar only",'Solar scaled'!V21,IF(Control!$C$6="Wind only",'Wind scaled'!V21,IF(Control!$C$6="Solar and wind",'Solar scaled'!V21+'Wind scaled'!V21,'Grid scaled'!V21)))</f>
        <v>0</v>
      </c>
      <c r="W21" s="12">
        <f>IF(Control!$C$6="Solar only",'Solar scaled'!W21,IF(Control!$C$6="Wind only",'Wind scaled'!W21,IF(Control!$C$6="Solar and wind",'Solar scaled'!W21+'Wind scaled'!W21,'Grid scaled'!W21)))</f>
        <v>0</v>
      </c>
      <c r="X21" s="12">
        <f>IF(Control!$C$6="Solar only",'Solar scaled'!X21,IF(Control!$C$6="Wind only",'Wind scaled'!X21,IF(Control!$C$6="Solar and wind",'Solar scaled'!X21+'Wind scaled'!X21,'Grid scaled'!X21)))</f>
        <v>0</v>
      </c>
      <c r="Y21" s="12">
        <f>IF(Control!$C$6="Solar only",'Solar scaled'!Y21,IF(Control!$C$6="Wind only",'Wind scaled'!Y21,IF(Control!$C$6="Solar and wind",'Solar scaled'!Y21+'Wind scaled'!Y21,'Grid scaled'!Y21)))</f>
        <v>0</v>
      </c>
      <c r="Z21" s="12">
        <f>IF(Control!$C$6="Solar only",'Solar scaled'!Z21,IF(Control!$C$6="Wind only",'Wind scaled'!Z21,IF(Control!$C$6="Solar and wind",'Solar scaled'!Z21+'Wind scaled'!Z21,'Grid scaled'!Z21)))</f>
        <v>0</v>
      </c>
      <c r="AB21" s="7">
        <f t="shared" si="0"/>
        <v>7082.24</v>
      </c>
    </row>
    <row r="22" spans="2:28" x14ac:dyDescent="0.2">
      <c r="B22" s="6">
        <v>44216</v>
      </c>
      <c r="C22" s="12">
        <f>IF(Control!$C$6="Solar only",'Solar scaled'!C22,IF(Control!$C$6="Wind only",'Wind scaled'!C22,IF(Control!$C$6="Solar and wind",'Solar scaled'!C22+'Wind scaled'!C22,'Grid scaled'!C22)))</f>
        <v>0</v>
      </c>
      <c r="D22" s="12">
        <f>IF(Control!$C$6="Solar only",'Solar scaled'!D22,IF(Control!$C$6="Wind only",'Wind scaled'!D22,IF(Control!$C$6="Solar and wind",'Solar scaled'!D22+'Wind scaled'!D22,'Grid scaled'!D22)))</f>
        <v>0</v>
      </c>
      <c r="E22" s="12">
        <f>IF(Control!$C$6="Solar only",'Solar scaled'!E22,IF(Control!$C$6="Wind only",'Wind scaled'!E22,IF(Control!$C$6="Solar and wind",'Solar scaled'!E22+'Wind scaled'!E22,'Grid scaled'!E22)))</f>
        <v>30.479999999999997</v>
      </c>
      <c r="F22" s="12">
        <f>IF(Control!$C$6="Solar only",'Solar scaled'!F22,IF(Control!$C$6="Wind only",'Wind scaled'!F22,IF(Control!$C$6="Solar and wind",'Solar scaled'!F22+'Wind scaled'!F22,'Grid scaled'!F22)))</f>
        <v>48.720000000000006</v>
      </c>
      <c r="G22" s="12">
        <f>IF(Control!$C$6="Solar only",'Solar scaled'!G22,IF(Control!$C$6="Wind only",'Wind scaled'!G22,IF(Control!$C$6="Solar and wind",'Solar scaled'!G22+'Wind scaled'!G22,'Grid scaled'!G22)))</f>
        <v>61.840000000000011</v>
      </c>
      <c r="H22" s="12">
        <f>IF(Control!$C$6="Solar only",'Solar scaled'!H22,IF(Control!$C$6="Wind only",'Wind scaled'!H22,IF(Control!$C$6="Solar and wind",'Solar scaled'!H22+'Wind scaled'!H22,'Grid scaled'!H22)))</f>
        <v>76.239999999999995</v>
      </c>
      <c r="I22" s="12">
        <f>IF(Control!$C$6="Solar only",'Solar scaled'!I22,IF(Control!$C$6="Wind only",'Wind scaled'!I22,IF(Control!$C$6="Solar and wind",'Solar scaled'!I22+'Wind scaled'!I22,'Grid scaled'!I22)))</f>
        <v>126.8</v>
      </c>
      <c r="J22" s="12">
        <f>IF(Control!$C$6="Solar only",'Solar scaled'!J22,IF(Control!$C$6="Wind only",'Wind scaled'!J22,IF(Control!$C$6="Solar and wind",'Solar scaled'!J22+'Wind scaled'!J22,'Grid scaled'!J22)))</f>
        <v>178.64000000000001</v>
      </c>
      <c r="K22" s="12">
        <f>IF(Control!$C$6="Solar only",'Solar scaled'!K22,IF(Control!$C$6="Wind only",'Wind scaled'!K22,IF(Control!$C$6="Solar and wind",'Solar scaled'!K22+'Wind scaled'!K22,'Grid scaled'!K22)))</f>
        <v>226.88000000000002</v>
      </c>
      <c r="L22" s="12">
        <f>IF(Control!$C$6="Solar only",'Solar scaled'!L22,IF(Control!$C$6="Wind only",'Wind scaled'!L22,IF(Control!$C$6="Solar and wind",'Solar scaled'!L22+'Wind scaled'!L22,'Grid scaled'!L22)))</f>
        <v>226.88000000000002</v>
      </c>
      <c r="M22" s="12">
        <f>IF(Control!$C$6="Solar only",'Solar scaled'!M22,IF(Control!$C$6="Wind only",'Wind scaled'!M22,IF(Control!$C$6="Solar and wind",'Solar scaled'!M22+'Wind scaled'!M22,'Grid scaled'!M22)))</f>
        <v>201.68</v>
      </c>
      <c r="N22" s="12">
        <f>IF(Control!$C$6="Solar only",'Solar scaled'!N22,IF(Control!$C$6="Wind only",'Wind scaled'!N22,IF(Control!$C$6="Solar and wind",'Solar scaled'!N22+'Wind scaled'!N22,'Grid scaled'!N22)))</f>
        <v>167.12</v>
      </c>
      <c r="O22" s="12">
        <f>IF(Control!$C$6="Solar only",'Solar scaled'!O22,IF(Control!$C$6="Wind only",'Wind scaled'!O22,IF(Control!$C$6="Solar and wind",'Solar scaled'!O22+'Wind scaled'!O22,'Grid scaled'!O22)))</f>
        <v>136.4</v>
      </c>
      <c r="P22" s="12">
        <f>IF(Control!$C$6="Solar only",'Solar scaled'!P22,IF(Control!$C$6="Wind only",'Wind scaled'!P22,IF(Control!$C$6="Solar and wind",'Solar scaled'!P22+'Wind scaled'!P22,'Grid scaled'!P22)))</f>
        <v>136.4</v>
      </c>
      <c r="Q22" s="12">
        <f>IF(Control!$C$6="Solar only",'Solar scaled'!Q22,IF(Control!$C$6="Wind only",'Wind scaled'!Q22,IF(Control!$C$6="Solar and wind",'Solar scaled'!Q22+'Wind scaled'!Q22,'Grid scaled'!Q22)))</f>
        <v>167.12</v>
      </c>
      <c r="R22" s="12">
        <f>IF(Control!$C$6="Solar only",'Solar scaled'!R22,IF(Control!$C$6="Wind only",'Wind scaled'!R22,IF(Control!$C$6="Solar and wind",'Solar scaled'!R22+'Wind scaled'!R22,'Grid scaled'!R22)))</f>
        <v>178.64000000000001</v>
      </c>
      <c r="S22" s="12">
        <f>IF(Control!$C$6="Solar only",'Solar scaled'!S22,IF(Control!$C$6="Wind only",'Wind scaled'!S22,IF(Control!$C$6="Solar and wind",'Solar scaled'!S22+'Wind scaled'!S22,'Grid scaled'!S22)))</f>
        <v>178.64000000000001</v>
      </c>
      <c r="T22" s="12">
        <f>IF(Control!$C$6="Solar only",'Solar scaled'!T22,IF(Control!$C$6="Wind only",'Wind scaled'!T22,IF(Control!$C$6="Solar and wind",'Solar scaled'!T22+'Wind scaled'!T22,'Grid scaled'!T22)))</f>
        <v>146</v>
      </c>
      <c r="U22" s="12">
        <f>IF(Control!$C$6="Solar only",'Solar scaled'!U22,IF(Control!$C$6="Wind only",'Wind scaled'!U22,IF(Control!$C$6="Solar and wind",'Solar scaled'!U22+'Wind scaled'!U22,'Grid scaled'!U22)))</f>
        <v>146</v>
      </c>
      <c r="V22" s="12">
        <f>IF(Control!$C$6="Solar only",'Solar scaled'!V22,IF(Control!$C$6="Wind only",'Wind scaled'!V22,IF(Control!$C$6="Solar and wind",'Solar scaled'!V22+'Wind scaled'!V22,'Grid scaled'!V22)))</f>
        <v>281.60000000000002</v>
      </c>
      <c r="W22" s="12">
        <f>IF(Control!$C$6="Solar only",'Solar scaled'!W22,IF(Control!$C$6="Wind only",'Wind scaled'!W22,IF(Control!$C$6="Solar and wind",'Solar scaled'!W22+'Wind scaled'!W22,'Grid scaled'!W22)))</f>
        <v>536.31999999999994</v>
      </c>
      <c r="X22" s="12">
        <f>IF(Control!$C$6="Solar only",'Solar scaled'!X22,IF(Control!$C$6="Wind only",'Wind scaled'!X22,IF(Control!$C$6="Solar and wind",'Solar scaled'!X22+'Wind scaled'!X22,'Grid scaled'!X22)))</f>
        <v>804.16000000000008</v>
      </c>
      <c r="Y22" s="12">
        <f>IF(Control!$C$6="Solar only",'Solar scaled'!Y22,IF(Control!$C$6="Wind only",'Wind scaled'!Y22,IF(Control!$C$6="Solar and wind",'Solar scaled'!Y22+'Wind scaled'!Y22,'Grid scaled'!Y22)))</f>
        <v>934.4</v>
      </c>
      <c r="Z22" s="12">
        <f>IF(Control!$C$6="Solar only",'Solar scaled'!Z22,IF(Control!$C$6="Wind only",'Wind scaled'!Z22,IF(Control!$C$6="Solar and wind",'Solar scaled'!Z22+'Wind scaled'!Z22,'Grid scaled'!Z22)))</f>
        <v>990.8</v>
      </c>
      <c r="AB22" s="7">
        <f t="shared" si="0"/>
        <v>5981.76</v>
      </c>
    </row>
    <row r="23" spans="2:28" x14ac:dyDescent="0.2">
      <c r="B23" s="6">
        <v>44217</v>
      </c>
      <c r="C23" s="12">
        <f>IF(Control!$C$6="Solar only",'Solar scaled'!C23,IF(Control!$C$6="Wind only",'Wind scaled'!C23,IF(Control!$C$6="Solar and wind",'Solar scaled'!C23+'Wind scaled'!C23,'Grid scaled'!C23)))</f>
        <v>994.88000000000011</v>
      </c>
      <c r="D23" s="12">
        <f>IF(Control!$C$6="Solar only",'Solar scaled'!D23,IF(Control!$C$6="Wind only",'Wind scaled'!D23,IF(Control!$C$6="Solar and wind",'Solar scaled'!D23+'Wind scaled'!D23,'Grid scaled'!D23)))</f>
        <v>1005.6</v>
      </c>
      <c r="E23" s="12">
        <f>IF(Control!$C$6="Solar only",'Solar scaled'!E23,IF(Control!$C$6="Wind only",'Wind scaled'!E23,IF(Control!$C$6="Solar and wind",'Solar scaled'!E23+'Wind scaled'!E23,'Grid scaled'!E23)))</f>
        <v>1006.8800000000001</v>
      </c>
      <c r="F23" s="12">
        <f>IF(Control!$C$6="Solar only",'Solar scaled'!F23,IF(Control!$C$6="Wind only",'Wind scaled'!F23,IF(Control!$C$6="Solar and wind",'Solar scaled'!F23+'Wind scaled'!F23,'Grid scaled'!F23)))</f>
        <v>1011.36</v>
      </c>
      <c r="G23" s="12">
        <f>IF(Control!$C$6="Solar only",'Solar scaled'!G23,IF(Control!$C$6="Wind only",'Wind scaled'!G23,IF(Control!$C$6="Solar and wind",'Solar scaled'!G23+'Wind scaled'!G23,'Grid scaled'!G23)))</f>
        <v>1012</v>
      </c>
      <c r="H23" s="12">
        <f>IF(Control!$C$6="Solar only",'Solar scaled'!H23,IF(Control!$C$6="Wind only",'Wind scaled'!H23,IF(Control!$C$6="Solar and wind",'Solar scaled'!H23+'Wind scaled'!H23,'Grid scaled'!H23)))</f>
        <v>1012</v>
      </c>
      <c r="I23" s="12">
        <f>IF(Control!$C$6="Solar only",'Solar scaled'!I23,IF(Control!$C$6="Wind only",'Wind scaled'!I23,IF(Control!$C$6="Solar and wind",'Solar scaled'!I23+'Wind scaled'!I23,'Grid scaled'!I23)))</f>
        <v>1012</v>
      </c>
      <c r="J23" s="12">
        <f>IF(Control!$C$6="Solar only",'Solar scaled'!J23,IF(Control!$C$6="Wind only",'Wind scaled'!J23,IF(Control!$C$6="Solar and wind",'Solar scaled'!J23+'Wind scaled'!J23,'Grid scaled'!J23)))</f>
        <v>1012</v>
      </c>
      <c r="K23" s="12">
        <f>IF(Control!$C$6="Solar only",'Solar scaled'!K23,IF(Control!$C$6="Wind only",'Wind scaled'!K23,IF(Control!$C$6="Solar and wind",'Solar scaled'!K23+'Wind scaled'!K23,'Grid scaled'!K23)))</f>
        <v>1012</v>
      </c>
      <c r="L23" s="12">
        <f>IF(Control!$C$6="Solar only",'Solar scaled'!L23,IF(Control!$C$6="Wind only",'Wind scaled'!L23,IF(Control!$C$6="Solar and wind",'Solar scaled'!L23+'Wind scaled'!L23,'Grid scaled'!L23)))</f>
        <v>1012</v>
      </c>
      <c r="M23" s="12">
        <f>IF(Control!$C$6="Solar only",'Solar scaled'!M23,IF(Control!$C$6="Wind only",'Wind scaled'!M23,IF(Control!$C$6="Solar and wind",'Solar scaled'!M23+'Wind scaled'!M23,'Grid scaled'!M23)))</f>
        <v>1012</v>
      </c>
      <c r="N23" s="12">
        <f>IF(Control!$C$6="Solar only",'Solar scaled'!N23,IF(Control!$C$6="Wind only",'Wind scaled'!N23,IF(Control!$C$6="Solar and wind",'Solar scaled'!N23+'Wind scaled'!N23,'Grid scaled'!N23)))</f>
        <v>1012</v>
      </c>
      <c r="O23" s="12">
        <f>IF(Control!$C$6="Solar only",'Solar scaled'!O23,IF(Control!$C$6="Wind only",'Wind scaled'!O23,IF(Control!$C$6="Solar and wind",'Solar scaled'!O23+'Wind scaled'!O23,'Grid scaled'!O23)))</f>
        <v>1012</v>
      </c>
      <c r="P23" s="12">
        <f>IF(Control!$C$6="Solar only",'Solar scaled'!P23,IF(Control!$C$6="Wind only",'Wind scaled'!P23,IF(Control!$C$6="Solar and wind",'Solar scaled'!P23+'Wind scaled'!P23,'Grid scaled'!P23)))</f>
        <v>1012</v>
      </c>
      <c r="Q23" s="12">
        <f>IF(Control!$C$6="Solar only",'Solar scaled'!Q23,IF(Control!$C$6="Wind only",'Wind scaled'!Q23,IF(Control!$C$6="Solar and wind",'Solar scaled'!Q23+'Wind scaled'!Q23,'Grid scaled'!Q23)))</f>
        <v>1012</v>
      </c>
      <c r="R23" s="12">
        <f>IF(Control!$C$6="Solar only",'Solar scaled'!R23,IF(Control!$C$6="Wind only",'Wind scaled'!R23,IF(Control!$C$6="Solar and wind",'Solar scaled'!R23+'Wind scaled'!R23,'Grid scaled'!R23)))</f>
        <v>1012</v>
      </c>
      <c r="S23" s="12">
        <f>IF(Control!$C$6="Solar only",'Solar scaled'!S23,IF(Control!$C$6="Wind only",'Wind scaled'!S23,IF(Control!$C$6="Solar and wind",'Solar scaled'!S23+'Wind scaled'!S23,'Grid scaled'!S23)))</f>
        <v>1012</v>
      </c>
      <c r="T23" s="12">
        <f>IF(Control!$C$6="Solar only",'Solar scaled'!T23,IF(Control!$C$6="Wind only",'Wind scaled'!T23,IF(Control!$C$6="Solar and wind",'Solar scaled'!T23+'Wind scaled'!T23,'Grid scaled'!T23)))</f>
        <v>1012</v>
      </c>
      <c r="U23" s="12">
        <f>IF(Control!$C$6="Solar only",'Solar scaled'!U23,IF(Control!$C$6="Wind only",'Wind scaled'!U23,IF(Control!$C$6="Solar and wind",'Solar scaled'!U23+'Wind scaled'!U23,'Grid scaled'!U23)))</f>
        <v>1012</v>
      </c>
      <c r="V23" s="12">
        <f>IF(Control!$C$6="Solar only",'Solar scaled'!V23,IF(Control!$C$6="Wind only",'Wind scaled'!V23,IF(Control!$C$6="Solar and wind",'Solar scaled'!V23+'Wind scaled'!V23,'Grid scaled'!V23)))</f>
        <v>1012</v>
      </c>
      <c r="W23" s="12">
        <f>IF(Control!$C$6="Solar only",'Solar scaled'!W23,IF(Control!$C$6="Wind only",'Wind scaled'!W23,IF(Control!$C$6="Solar and wind",'Solar scaled'!W23+'Wind scaled'!W23,'Grid scaled'!W23)))</f>
        <v>1012</v>
      </c>
      <c r="X23" s="12">
        <f>IF(Control!$C$6="Solar only",'Solar scaled'!X23,IF(Control!$C$6="Wind only",'Wind scaled'!X23,IF(Control!$C$6="Solar and wind",'Solar scaled'!X23+'Wind scaled'!X23,'Grid scaled'!X23)))</f>
        <v>1012</v>
      </c>
      <c r="Y23" s="12">
        <f>IF(Control!$C$6="Solar only",'Solar scaled'!Y23,IF(Control!$C$6="Wind only",'Wind scaled'!Y23,IF(Control!$C$6="Solar and wind",'Solar scaled'!Y23+'Wind scaled'!Y23,'Grid scaled'!Y23)))</f>
        <v>1012</v>
      </c>
      <c r="Z23" s="12">
        <f>IF(Control!$C$6="Solar only",'Solar scaled'!Z23,IF(Control!$C$6="Wind only",'Wind scaled'!Z23,IF(Control!$C$6="Solar and wind",'Solar scaled'!Z23+'Wind scaled'!Z23,'Grid scaled'!Z23)))</f>
        <v>1012</v>
      </c>
      <c r="AB23" s="7">
        <f t="shared" si="0"/>
        <v>24258.720000000001</v>
      </c>
    </row>
    <row r="24" spans="2:28" x14ac:dyDescent="0.2">
      <c r="B24" s="6">
        <v>44218</v>
      </c>
      <c r="C24" s="12">
        <f>IF(Control!$C$6="Solar only",'Solar scaled'!C24,IF(Control!$C$6="Wind only",'Wind scaled'!C24,IF(Control!$C$6="Solar and wind",'Solar scaled'!C24+'Wind scaled'!C24,'Grid scaled'!C24)))</f>
        <v>1012</v>
      </c>
      <c r="D24" s="12">
        <f>IF(Control!$C$6="Solar only",'Solar scaled'!D24,IF(Control!$C$6="Wind only",'Wind scaled'!D24,IF(Control!$C$6="Solar and wind",'Solar scaled'!D24+'Wind scaled'!D24,'Grid scaled'!D24)))</f>
        <v>1012</v>
      </c>
      <c r="E24" s="12">
        <f>IF(Control!$C$6="Solar only",'Solar scaled'!E24,IF(Control!$C$6="Wind only",'Wind scaled'!E24,IF(Control!$C$6="Solar and wind",'Solar scaled'!E24+'Wind scaled'!E24,'Grid scaled'!E24)))</f>
        <v>1012</v>
      </c>
      <c r="F24" s="12">
        <f>IF(Control!$C$6="Solar only",'Solar scaled'!F24,IF(Control!$C$6="Wind only",'Wind scaled'!F24,IF(Control!$C$6="Solar and wind",'Solar scaled'!F24+'Wind scaled'!F24,'Grid scaled'!F24)))</f>
        <v>1012</v>
      </c>
      <c r="G24" s="12">
        <f>IF(Control!$C$6="Solar only",'Solar scaled'!G24,IF(Control!$C$6="Wind only",'Wind scaled'!G24,IF(Control!$C$6="Solar and wind",'Solar scaled'!G24+'Wind scaled'!G24,'Grid scaled'!G24)))</f>
        <v>1012</v>
      </c>
      <c r="H24" s="12">
        <f>IF(Control!$C$6="Solar only",'Solar scaled'!H24,IF(Control!$C$6="Wind only",'Wind scaled'!H24,IF(Control!$C$6="Solar and wind",'Solar scaled'!H24+'Wind scaled'!H24,'Grid scaled'!H24)))</f>
        <v>1012</v>
      </c>
      <c r="I24" s="12">
        <f>IF(Control!$C$6="Solar only",'Solar scaled'!I24,IF(Control!$C$6="Wind only",'Wind scaled'!I24,IF(Control!$C$6="Solar and wind",'Solar scaled'!I24+'Wind scaled'!I24,'Grid scaled'!I24)))</f>
        <v>1012</v>
      </c>
      <c r="J24" s="12">
        <f>IF(Control!$C$6="Solar only",'Solar scaled'!J24,IF(Control!$C$6="Wind only",'Wind scaled'!J24,IF(Control!$C$6="Solar and wind",'Solar scaled'!J24+'Wind scaled'!J24,'Grid scaled'!J24)))</f>
        <v>1012</v>
      </c>
      <c r="K24" s="12">
        <f>IF(Control!$C$6="Solar only",'Solar scaled'!K24,IF(Control!$C$6="Wind only",'Wind scaled'!K24,IF(Control!$C$6="Solar and wind",'Solar scaled'!K24+'Wind scaled'!K24,'Grid scaled'!K24)))</f>
        <v>1012</v>
      </c>
      <c r="L24" s="12">
        <f>IF(Control!$C$6="Solar only",'Solar scaled'!L24,IF(Control!$C$6="Wind only",'Wind scaled'!L24,IF(Control!$C$6="Solar and wind",'Solar scaled'!L24+'Wind scaled'!L24,'Grid scaled'!L24)))</f>
        <v>1012</v>
      </c>
      <c r="M24" s="12">
        <f>IF(Control!$C$6="Solar only",'Solar scaled'!M24,IF(Control!$C$6="Wind only",'Wind scaled'!M24,IF(Control!$C$6="Solar and wind",'Solar scaled'!M24+'Wind scaled'!M24,'Grid scaled'!M24)))</f>
        <v>1011.2</v>
      </c>
      <c r="N24" s="12">
        <f>IF(Control!$C$6="Solar only",'Solar scaled'!N24,IF(Control!$C$6="Wind only",'Wind scaled'!N24,IF(Control!$C$6="Solar and wind",'Solar scaled'!N24+'Wind scaled'!N24,'Grid scaled'!N24)))</f>
        <v>1006.72</v>
      </c>
      <c r="O24" s="12">
        <f>IF(Control!$C$6="Solar only",'Solar scaled'!O24,IF(Control!$C$6="Wind only",'Wind scaled'!O24,IF(Control!$C$6="Solar and wind",'Solar scaled'!O24+'Wind scaled'!O24,'Grid scaled'!O24)))</f>
        <v>995.04000000000019</v>
      </c>
      <c r="P24" s="12">
        <f>IF(Control!$C$6="Solar only",'Solar scaled'!P24,IF(Control!$C$6="Wind only",'Wind scaled'!P24,IF(Control!$C$6="Solar and wind",'Solar scaled'!P24+'Wind scaled'!P24,'Grid scaled'!P24)))</f>
        <v>994.88000000000011</v>
      </c>
      <c r="Q24" s="12">
        <f>IF(Control!$C$6="Solar only",'Solar scaled'!Q24,IF(Control!$C$6="Wind only",'Wind scaled'!Q24,IF(Control!$C$6="Solar and wind",'Solar scaled'!Q24+'Wind scaled'!Q24,'Grid scaled'!Q24)))</f>
        <v>975.36</v>
      </c>
      <c r="R24" s="12">
        <f>IF(Control!$C$6="Solar only",'Solar scaled'!R24,IF(Control!$C$6="Wind only",'Wind scaled'!R24,IF(Control!$C$6="Solar and wind",'Solar scaled'!R24+'Wind scaled'!R24,'Grid scaled'!R24)))</f>
        <v>934.4</v>
      </c>
      <c r="S24" s="12">
        <f>IF(Control!$C$6="Solar only",'Solar scaled'!S24,IF(Control!$C$6="Wind only",'Wind scaled'!S24,IF(Control!$C$6="Solar and wind",'Solar scaled'!S24+'Wind scaled'!S24,'Grid scaled'!S24)))</f>
        <v>889.3599999999999</v>
      </c>
      <c r="T24" s="12">
        <f>IF(Control!$C$6="Solar only",'Solar scaled'!T24,IF(Control!$C$6="Wind only",'Wind scaled'!T24,IF(Control!$C$6="Solar and wind",'Solar scaled'!T24+'Wind scaled'!T24,'Grid scaled'!T24)))</f>
        <v>884.4799999999999</v>
      </c>
      <c r="U24" s="12">
        <f>IF(Control!$C$6="Solar only",'Solar scaled'!U24,IF(Control!$C$6="Wind only",'Wind scaled'!U24,IF(Control!$C$6="Solar and wind",'Solar scaled'!U24+'Wind scaled'!U24,'Grid scaled'!U24)))</f>
        <v>884.4799999999999</v>
      </c>
      <c r="V24" s="12">
        <f>IF(Control!$C$6="Solar only",'Solar scaled'!V24,IF(Control!$C$6="Wind only",'Wind scaled'!V24,IF(Control!$C$6="Solar and wind",'Solar scaled'!V24+'Wind scaled'!V24,'Grid scaled'!V24)))</f>
        <v>804.16000000000008</v>
      </c>
      <c r="W24" s="12">
        <f>IF(Control!$C$6="Solar only",'Solar scaled'!W24,IF(Control!$C$6="Wind only",'Wind scaled'!W24,IF(Control!$C$6="Solar and wind",'Solar scaled'!W24+'Wind scaled'!W24,'Grid scaled'!W24)))</f>
        <v>728.96</v>
      </c>
      <c r="X24" s="12">
        <f>IF(Control!$C$6="Solar only",'Solar scaled'!X24,IF(Control!$C$6="Wind only",'Wind scaled'!X24,IF(Control!$C$6="Solar and wind",'Solar scaled'!X24+'Wind scaled'!X24,'Grid scaled'!X24)))</f>
        <v>669.6</v>
      </c>
      <c r="Y24" s="12">
        <f>IF(Control!$C$6="Solar only",'Solar scaled'!Y24,IF(Control!$C$6="Wind only",'Wind scaled'!Y24,IF(Control!$C$6="Solar and wind",'Solar scaled'!Y24+'Wind scaled'!Y24,'Grid scaled'!Y24)))</f>
        <v>560</v>
      </c>
      <c r="Z24" s="12">
        <f>IF(Control!$C$6="Solar only",'Solar scaled'!Z24,IF(Control!$C$6="Wind only",'Wind scaled'!Z24,IF(Control!$C$6="Solar and wind",'Solar scaled'!Z24+'Wind scaled'!Z24,'Grid scaled'!Z24)))</f>
        <v>536.31999999999994</v>
      </c>
      <c r="AB24" s="7">
        <f t="shared" si="0"/>
        <v>21994.959999999995</v>
      </c>
    </row>
    <row r="25" spans="2:28" x14ac:dyDescent="0.2">
      <c r="B25" s="6">
        <v>44219</v>
      </c>
      <c r="C25" s="12">
        <f>IF(Control!$C$6="Solar only",'Solar scaled'!C25,IF(Control!$C$6="Wind only",'Wind scaled'!C25,IF(Control!$C$6="Solar and wind",'Solar scaled'!C25+'Wind scaled'!C25,'Grid scaled'!C25)))</f>
        <v>518.24</v>
      </c>
      <c r="D25" s="12">
        <f>IF(Control!$C$6="Solar only",'Solar scaled'!D25,IF(Control!$C$6="Wind only",'Wind scaled'!D25,IF(Control!$C$6="Solar and wind",'Solar scaled'!D25+'Wind scaled'!D25,'Grid scaled'!D25)))</f>
        <v>475.52</v>
      </c>
      <c r="E25" s="12">
        <f>IF(Control!$C$6="Solar only",'Solar scaled'!E25,IF(Control!$C$6="Wind only",'Wind scaled'!E25,IF(Control!$C$6="Solar and wind",'Solar scaled'!E25+'Wind scaled'!E25,'Grid scaled'!E25)))</f>
        <v>423.84</v>
      </c>
      <c r="F25" s="12">
        <f>IF(Control!$C$6="Solar only",'Solar scaled'!F25,IF(Control!$C$6="Wind only",'Wind scaled'!F25,IF(Control!$C$6="Solar and wind",'Solar scaled'!F25+'Wind scaled'!F25,'Grid scaled'!F25)))</f>
        <v>423.84</v>
      </c>
      <c r="G25" s="12">
        <f>IF(Control!$C$6="Solar only",'Solar scaled'!G25,IF(Control!$C$6="Wind only",'Wind scaled'!G25,IF(Control!$C$6="Solar and wind",'Solar scaled'!G25+'Wind scaled'!G25,'Grid scaled'!G25)))</f>
        <v>454.4</v>
      </c>
      <c r="H25" s="12">
        <f>IF(Control!$C$6="Solar only",'Solar scaled'!H25,IF(Control!$C$6="Wind only",'Wind scaled'!H25,IF(Control!$C$6="Solar and wind",'Solar scaled'!H25+'Wind scaled'!H25,'Grid scaled'!H25)))</f>
        <v>497.43999999999994</v>
      </c>
      <c r="I25" s="12">
        <f>IF(Control!$C$6="Solar only",'Solar scaled'!I25,IF(Control!$C$6="Wind only",'Wind scaled'!I25,IF(Control!$C$6="Solar and wind",'Solar scaled'!I25+'Wind scaled'!I25,'Grid scaled'!I25)))</f>
        <v>536.31999999999994</v>
      </c>
      <c r="J25" s="12">
        <f>IF(Control!$C$6="Solar only",'Solar scaled'!J25,IF(Control!$C$6="Wind only",'Wind scaled'!J25,IF(Control!$C$6="Solar and wind",'Solar scaled'!J25+'Wind scaled'!J25,'Grid scaled'!J25)))</f>
        <v>560</v>
      </c>
      <c r="K25" s="12">
        <f>IF(Control!$C$6="Solar only",'Solar scaled'!K25,IF(Control!$C$6="Wind only",'Wind scaled'!K25,IF(Control!$C$6="Solar and wind",'Solar scaled'!K25+'Wind scaled'!K25,'Grid scaled'!K25)))</f>
        <v>602.72</v>
      </c>
      <c r="L25" s="12">
        <f>IF(Control!$C$6="Solar only",'Solar scaled'!L25,IF(Control!$C$6="Wind only",'Wind scaled'!L25,IF(Control!$C$6="Solar and wind",'Solar scaled'!L25+'Wind scaled'!L25,'Grid scaled'!L25)))</f>
        <v>620.79999999999995</v>
      </c>
      <c r="M25" s="12">
        <f>IF(Control!$C$6="Solar only",'Solar scaled'!M25,IF(Control!$C$6="Wind only",'Wind scaled'!M25,IF(Control!$C$6="Solar and wind",'Solar scaled'!M25+'Wind scaled'!M25,'Grid scaled'!M25)))</f>
        <v>602.72</v>
      </c>
      <c r="N25" s="12">
        <f>IF(Control!$C$6="Solar only",'Solar scaled'!N25,IF(Control!$C$6="Wind only",'Wind scaled'!N25,IF(Control!$C$6="Solar and wind",'Solar scaled'!N25+'Wind scaled'!N25,'Grid scaled'!N25)))</f>
        <v>560</v>
      </c>
      <c r="O25" s="12">
        <f>IF(Control!$C$6="Solar only",'Solar scaled'!O25,IF(Control!$C$6="Wind only",'Wind scaled'!O25,IF(Control!$C$6="Solar and wind",'Solar scaled'!O25+'Wind scaled'!O25,'Grid scaled'!O25)))</f>
        <v>518.24</v>
      </c>
      <c r="P25" s="12">
        <f>IF(Control!$C$6="Solar only",'Solar scaled'!P25,IF(Control!$C$6="Wind only",'Wind scaled'!P25,IF(Control!$C$6="Solar and wind",'Solar scaled'!P25+'Wind scaled'!P25,'Grid scaled'!P25)))</f>
        <v>475.52</v>
      </c>
      <c r="Q25" s="12">
        <f>IF(Control!$C$6="Solar only",'Solar scaled'!Q25,IF(Control!$C$6="Wind only",'Wind scaled'!Q25,IF(Control!$C$6="Solar and wind",'Solar scaled'!Q25+'Wind scaled'!Q25,'Grid scaled'!Q25)))</f>
        <v>497.43999999999994</v>
      </c>
      <c r="R25" s="12">
        <f>IF(Control!$C$6="Solar only",'Solar scaled'!R25,IF(Control!$C$6="Wind only",'Wind scaled'!R25,IF(Control!$C$6="Solar and wind",'Solar scaled'!R25+'Wind scaled'!R25,'Grid scaled'!R25)))</f>
        <v>536.31999999999994</v>
      </c>
      <c r="S25" s="12">
        <f>IF(Control!$C$6="Solar only",'Solar scaled'!S25,IF(Control!$C$6="Wind only",'Wind scaled'!S25,IF(Control!$C$6="Solar and wind",'Solar scaled'!S25+'Wind scaled'!S25,'Grid scaled'!S25)))</f>
        <v>581.91999999999996</v>
      </c>
      <c r="T25" s="12">
        <f>IF(Control!$C$6="Solar only",'Solar scaled'!T25,IF(Control!$C$6="Wind only",'Wind scaled'!T25,IF(Control!$C$6="Solar and wind",'Solar scaled'!T25+'Wind scaled'!T25,'Grid scaled'!T25)))</f>
        <v>602.72</v>
      </c>
      <c r="U25" s="12">
        <f>IF(Control!$C$6="Solar only",'Solar scaled'!U25,IF(Control!$C$6="Wind only",'Wind scaled'!U25,IF(Control!$C$6="Solar and wind",'Solar scaled'!U25+'Wind scaled'!U25,'Grid scaled'!U25)))</f>
        <v>602.72</v>
      </c>
      <c r="V25" s="12">
        <f>IF(Control!$C$6="Solar only",'Solar scaled'!V25,IF(Control!$C$6="Wind only",'Wind scaled'!V25,IF(Control!$C$6="Solar and wind",'Solar scaled'!V25+'Wind scaled'!V25,'Grid scaled'!V25)))</f>
        <v>581.91999999999996</v>
      </c>
      <c r="W25" s="12">
        <f>IF(Control!$C$6="Solar only",'Solar scaled'!W25,IF(Control!$C$6="Wind only",'Wind scaled'!W25,IF(Control!$C$6="Solar and wind",'Solar scaled'!W25+'Wind scaled'!W25,'Grid scaled'!W25)))</f>
        <v>560</v>
      </c>
      <c r="X25" s="12">
        <f>IF(Control!$C$6="Solar only",'Solar scaled'!X25,IF(Control!$C$6="Wind only",'Wind scaled'!X25,IF(Control!$C$6="Solar and wind",'Solar scaled'!X25+'Wind scaled'!X25,'Grid scaled'!X25)))</f>
        <v>518.24</v>
      </c>
      <c r="Y25" s="12">
        <f>IF(Control!$C$6="Solar only",'Solar scaled'!Y25,IF(Control!$C$6="Wind only",'Wind scaled'!Y25,IF(Control!$C$6="Solar and wind",'Solar scaled'!Y25+'Wind scaled'!Y25,'Grid scaled'!Y25)))</f>
        <v>475.52</v>
      </c>
      <c r="Z25" s="12">
        <f>IF(Control!$C$6="Solar only",'Solar scaled'!Z25,IF(Control!$C$6="Wind only",'Wind scaled'!Z25,IF(Control!$C$6="Solar and wind",'Solar scaled'!Z25+'Wind scaled'!Z25,'Grid scaled'!Z25)))</f>
        <v>444.64</v>
      </c>
      <c r="AB25" s="7">
        <f t="shared" si="0"/>
        <v>12671.039999999999</v>
      </c>
    </row>
    <row r="26" spans="2:28" x14ac:dyDescent="0.2">
      <c r="B26" s="6">
        <v>44220</v>
      </c>
      <c r="C26" s="12">
        <f>IF(Control!$C$6="Solar only",'Solar scaled'!C26,IF(Control!$C$6="Wind only",'Wind scaled'!C26,IF(Control!$C$6="Solar and wind",'Solar scaled'!C26+'Wind scaled'!C26,'Grid scaled'!C26)))</f>
        <v>401.91999999999996</v>
      </c>
      <c r="D26" s="12">
        <f>IF(Control!$C$6="Solar only",'Solar scaled'!D26,IF(Control!$C$6="Wind only",'Wind scaled'!D26,IF(Control!$C$6="Solar and wind",'Solar scaled'!D26+'Wind scaled'!D26,'Grid scaled'!D26)))</f>
        <v>362.4</v>
      </c>
      <c r="E26" s="12">
        <f>IF(Control!$C$6="Solar only",'Solar scaled'!E26,IF(Control!$C$6="Wind only",'Wind scaled'!E26,IF(Control!$C$6="Solar and wind",'Solar scaled'!E26+'Wind scaled'!E26,'Grid scaled'!E26)))</f>
        <v>330.08</v>
      </c>
      <c r="F26" s="12">
        <f>IF(Control!$C$6="Solar only",'Solar scaled'!F26,IF(Control!$C$6="Wind only",'Wind scaled'!F26,IF(Control!$C$6="Solar and wind",'Solar scaled'!F26+'Wind scaled'!F26,'Grid scaled'!F26)))</f>
        <v>313.91999999999996</v>
      </c>
      <c r="G26" s="12">
        <f>IF(Control!$C$6="Solar only",'Solar scaled'!G26,IF(Control!$C$6="Wind only",'Wind scaled'!G26,IF(Control!$C$6="Solar and wind",'Solar scaled'!G26+'Wind scaled'!G26,'Grid scaled'!G26)))</f>
        <v>297.76</v>
      </c>
      <c r="H26" s="12">
        <f>IF(Control!$C$6="Solar only",'Solar scaled'!H26,IF(Control!$C$6="Wind only",'Wind scaled'!H26,IF(Control!$C$6="Solar and wind",'Solar scaled'!H26+'Wind scaled'!H26,'Grid scaled'!H26)))</f>
        <v>281.60000000000002</v>
      </c>
      <c r="I26" s="12">
        <f>IF(Control!$C$6="Solar only",'Solar scaled'!I26,IF(Control!$C$6="Wind only",'Wind scaled'!I26,IF(Control!$C$6="Solar and wind",'Solar scaled'!I26+'Wind scaled'!I26,'Grid scaled'!I26)))</f>
        <v>297.76</v>
      </c>
      <c r="J26" s="12">
        <f>IF(Control!$C$6="Solar only",'Solar scaled'!J26,IF(Control!$C$6="Wind only",'Wind scaled'!J26,IF(Control!$C$6="Solar and wind",'Solar scaled'!J26+'Wind scaled'!J26,'Grid scaled'!J26)))</f>
        <v>330.08</v>
      </c>
      <c r="K26" s="12">
        <f>IF(Control!$C$6="Solar only",'Solar scaled'!K26,IF(Control!$C$6="Wind only",'Wind scaled'!K26,IF(Control!$C$6="Solar and wind",'Solar scaled'!K26+'Wind scaled'!K26,'Grid scaled'!K26)))</f>
        <v>330.08</v>
      </c>
      <c r="L26" s="12">
        <f>IF(Control!$C$6="Solar only",'Solar scaled'!L26,IF(Control!$C$6="Wind only",'Wind scaled'!L26,IF(Control!$C$6="Solar and wind",'Solar scaled'!L26+'Wind scaled'!L26,'Grid scaled'!L26)))</f>
        <v>346.23999999999995</v>
      </c>
      <c r="M26" s="12">
        <f>IF(Control!$C$6="Solar only",'Solar scaled'!M26,IF(Control!$C$6="Wind only",'Wind scaled'!M26,IF(Control!$C$6="Solar and wind",'Solar scaled'!M26+'Wind scaled'!M26,'Grid scaled'!M26)))</f>
        <v>346.23999999999995</v>
      </c>
      <c r="N26" s="12">
        <f>IF(Control!$C$6="Solar only",'Solar scaled'!N26,IF(Control!$C$6="Wind only",'Wind scaled'!N26,IF(Control!$C$6="Solar and wind",'Solar scaled'!N26+'Wind scaled'!N26,'Grid scaled'!N26)))</f>
        <v>362.4</v>
      </c>
      <c r="O26" s="12">
        <f>IF(Control!$C$6="Solar only",'Solar scaled'!O26,IF(Control!$C$6="Wind only",'Wind scaled'!O26,IF(Control!$C$6="Solar and wind",'Solar scaled'!O26+'Wind scaled'!O26,'Grid scaled'!O26)))</f>
        <v>423.84</v>
      </c>
      <c r="P26" s="12">
        <f>IF(Control!$C$6="Solar only",'Solar scaled'!P26,IF(Control!$C$6="Wind only",'Wind scaled'!P26,IF(Control!$C$6="Solar and wind",'Solar scaled'!P26+'Wind scaled'!P26,'Grid scaled'!P26)))</f>
        <v>518.24</v>
      </c>
      <c r="Q26" s="12">
        <f>IF(Control!$C$6="Solar only",'Solar scaled'!Q26,IF(Control!$C$6="Wind only",'Wind scaled'!Q26,IF(Control!$C$6="Solar and wind",'Solar scaled'!Q26+'Wind scaled'!Q26,'Grid scaled'!Q26)))</f>
        <v>669.6</v>
      </c>
      <c r="R26" s="12">
        <f>IF(Control!$C$6="Solar only",'Solar scaled'!R26,IF(Control!$C$6="Wind only",'Wind scaled'!R26,IF(Control!$C$6="Solar and wind",'Solar scaled'!R26+'Wind scaled'!R26,'Grid scaled'!R26)))</f>
        <v>804.16000000000008</v>
      </c>
      <c r="S26" s="12">
        <f>IF(Control!$C$6="Solar only",'Solar scaled'!S26,IF(Control!$C$6="Wind only",'Wind scaled'!S26,IF(Control!$C$6="Solar and wind",'Solar scaled'!S26+'Wind scaled'!S26,'Grid scaled'!S26)))</f>
        <v>934.4</v>
      </c>
      <c r="T26" s="12">
        <f>IF(Control!$C$6="Solar only",'Solar scaled'!T26,IF(Control!$C$6="Wind only",'Wind scaled'!T26,IF(Control!$C$6="Solar and wind",'Solar scaled'!T26+'Wind scaled'!T26,'Grid scaled'!T26)))</f>
        <v>975.36</v>
      </c>
      <c r="U26" s="12">
        <f>IF(Control!$C$6="Solar only",'Solar scaled'!U26,IF(Control!$C$6="Wind only",'Wind scaled'!U26,IF(Control!$C$6="Solar and wind",'Solar scaled'!U26+'Wind scaled'!U26,'Grid scaled'!U26)))</f>
        <v>993.76</v>
      </c>
      <c r="V26" s="12">
        <f>IF(Control!$C$6="Solar only",'Solar scaled'!V26,IF(Control!$C$6="Wind only",'Wind scaled'!V26,IF(Control!$C$6="Solar and wind",'Solar scaled'!V26+'Wind scaled'!V26,'Grid scaled'!V26)))</f>
        <v>1005.6</v>
      </c>
      <c r="W26" s="12">
        <f>IF(Control!$C$6="Solar only",'Solar scaled'!W26,IF(Control!$C$6="Wind only",'Wind scaled'!W26,IF(Control!$C$6="Solar and wind",'Solar scaled'!W26+'Wind scaled'!W26,'Grid scaled'!W26)))</f>
        <v>1011.2</v>
      </c>
      <c r="X26" s="12">
        <f>IF(Control!$C$6="Solar only",'Solar scaled'!X26,IF(Control!$C$6="Wind only",'Wind scaled'!X26,IF(Control!$C$6="Solar and wind",'Solar scaled'!X26+'Wind scaled'!X26,'Grid scaled'!X26)))</f>
        <v>1006.72</v>
      </c>
      <c r="Y26" s="12">
        <f>IF(Control!$C$6="Solar only",'Solar scaled'!Y26,IF(Control!$C$6="Wind only",'Wind scaled'!Y26,IF(Control!$C$6="Solar and wind",'Solar scaled'!Y26+'Wind scaled'!Y26,'Grid scaled'!Y26)))</f>
        <v>1006.8800000000001</v>
      </c>
      <c r="Z26" s="12">
        <f>IF(Control!$C$6="Solar only",'Solar scaled'!Z26,IF(Control!$C$6="Wind only",'Wind scaled'!Z26,IF(Control!$C$6="Solar and wind",'Solar scaled'!Z26+'Wind scaled'!Z26,'Grid scaled'!Z26)))</f>
        <v>995.04000000000019</v>
      </c>
      <c r="AB26" s="7">
        <f t="shared" si="0"/>
        <v>14345.279999999999</v>
      </c>
    </row>
    <row r="27" spans="2:28" x14ac:dyDescent="0.2">
      <c r="B27" s="6">
        <v>44221</v>
      </c>
      <c r="C27" s="12">
        <f>IF(Control!$C$6="Solar only",'Solar scaled'!C27,IF(Control!$C$6="Wind only",'Wind scaled'!C27,IF(Control!$C$6="Solar and wind",'Solar scaled'!C27+'Wind scaled'!C27,'Grid scaled'!C27)))</f>
        <v>1006.8800000000001</v>
      </c>
      <c r="D27" s="12">
        <f>IF(Control!$C$6="Solar only",'Solar scaled'!D27,IF(Control!$C$6="Wind only",'Wind scaled'!D27,IF(Control!$C$6="Solar and wind",'Solar scaled'!D27+'Wind scaled'!D27,'Grid scaled'!D27)))</f>
        <v>1006.8800000000001</v>
      </c>
      <c r="E27" s="12">
        <f>IF(Control!$C$6="Solar only",'Solar scaled'!E27,IF(Control!$C$6="Wind only",'Wind scaled'!E27,IF(Control!$C$6="Solar and wind",'Solar scaled'!E27+'Wind scaled'!E27,'Grid scaled'!E27)))</f>
        <v>1011.2</v>
      </c>
      <c r="F27" s="12">
        <f>IF(Control!$C$6="Solar only",'Solar scaled'!F27,IF(Control!$C$6="Wind only",'Wind scaled'!F27,IF(Control!$C$6="Solar and wind",'Solar scaled'!F27+'Wind scaled'!F27,'Grid scaled'!F27)))</f>
        <v>1006.72</v>
      </c>
      <c r="G27" s="12">
        <f>IF(Control!$C$6="Solar only",'Solar scaled'!G27,IF(Control!$C$6="Wind only",'Wind scaled'!G27,IF(Control!$C$6="Solar and wind",'Solar scaled'!G27+'Wind scaled'!G27,'Grid scaled'!G27)))</f>
        <v>993.76</v>
      </c>
      <c r="H27" s="12">
        <f>IF(Control!$C$6="Solar only",'Solar scaled'!H27,IF(Control!$C$6="Wind only",'Wind scaled'!H27,IF(Control!$C$6="Solar and wind",'Solar scaled'!H27+'Wind scaled'!H27,'Grid scaled'!H27)))</f>
        <v>926.4</v>
      </c>
      <c r="I27" s="12">
        <f>IF(Control!$C$6="Solar only",'Solar scaled'!I27,IF(Control!$C$6="Wind only",'Wind scaled'!I27,IF(Control!$C$6="Solar and wind",'Solar scaled'!I27+'Wind scaled'!I27,'Grid scaled'!I27)))</f>
        <v>728.96</v>
      </c>
      <c r="J27" s="12">
        <f>IF(Control!$C$6="Solar only",'Solar scaled'!J27,IF(Control!$C$6="Wind only",'Wind scaled'!J27,IF(Control!$C$6="Solar and wind",'Solar scaled'!J27+'Wind scaled'!J27,'Grid scaled'!J27)))</f>
        <v>581.91999999999996</v>
      </c>
      <c r="K27" s="12">
        <f>IF(Control!$C$6="Solar only",'Solar scaled'!K27,IF(Control!$C$6="Wind only",'Wind scaled'!K27,IF(Control!$C$6="Solar and wind",'Solar scaled'!K27+'Wind scaled'!K27,'Grid scaled'!K27)))</f>
        <v>362.4</v>
      </c>
      <c r="L27" s="12">
        <f>IF(Control!$C$6="Solar only",'Solar scaled'!L27,IF(Control!$C$6="Wind only",'Wind scaled'!L27,IF(Control!$C$6="Solar and wind",'Solar scaled'!L27+'Wind scaled'!L27,'Grid scaled'!L27)))</f>
        <v>201.68</v>
      </c>
      <c r="M27" s="12">
        <f>IF(Control!$C$6="Solar only",'Solar scaled'!M27,IF(Control!$C$6="Wind only",'Wind scaled'!M27,IF(Control!$C$6="Solar and wind",'Solar scaled'!M27+'Wind scaled'!M27,'Grid scaled'!M27)))</f>
        <v>117.2</v>
      </c>
      <c r="N27" s="12">
        <f>IF(Control!$C$6="Solar only",'Solar scaled'!N27,IF(Control!$C$6="Wind only",'Wind scaled'!N27,IF(Control!$C$6="Solar and wind",'Solar scaled'!N27+'Wind scaled'!N27,'Grid scaled'!N27)))</f>
        <v>76.239999999999995</v>
      </c>
      <c r="O27" s="12">
        <f>IF(Control!$C$6="Solar only",'Solar scaled'!O27,IF(Control!$C$6="Wind only",'Wind scaled'!O27,IF(Control!$C$6="Solar and wind",'Solar scaled'!O27+'Wind scaled'!O27,'Grid scaled'!O27)))</f>
        <v>68.400000000000006</v>
      </c>
      <c r="P27" s="12">
        <f>IF(Control!$C$6="Solar only",'Solar scaled'!P27,IF(Control!$C$6="Wind only",'Wind scaled'!P27,IF(Control!$C$6="Solar and wind",'Solar scaled'!P27+'Wind scaled'!P27,'Grid scaled'!P27)))</f>
        <v>84.08</v>
      </c>
      <c r="Q27" s="12">
        <f>IF(Control!$C$6="Solar only",'Solar scaled'!Q27,IF(Control!$C$6="Wind only",'Wind scaled'!Q27,IF(Control!$C$6="Solar and wind",'Solar scaled'!Q27+'Wind scaled'!Q27,'Grid scaled'!Q27)))</f>
        <v>126.8</v>
      </c>
      <c r="R27" s="12">
        <f>IF(Control!$C$6="Solar only",'Solar scaled'!R27,IF(Control!$C$6="Wind only",'Wind scaled'!R27,IF(Control!$C$6="Solar and wind",'Solar scaled'!R27+'Wind scaled'!R27,'Grid scaled'!R27)))</f>
        <v>178.64000000000001</v>
      </c>
      <c r="S27" s="12">
        <f>IF(Control!$C$6="Solar only",'Solar scaled'!S27,IF(Control!$C$6="Wind only",'Wind scaled'!S27,IF(Control!$C$6="Solar and wind",'Solar scaled'!S27+'Wind scaled'!S27,'Grid scaled'!S27)))</f>
        <v>201.68</v>
      </c>
      <c r="T27" s="12">
        <f>IF(Control!$C$6="Solar only",'Solar scaled'!T27,IF(Control!$C$6="Wind only",'Wind scaled'!T27,IF(Control!$C$6="Solar and wind",'Solar scaled'!T27+'Wind scaled'!T27,'Grid scaled'!T27)))</f>
        <v>213.2</v>
      </c>
      <c r="U27" s="12">
        <f>IF(Control!$C$6="Solar only",'Solar scaled'!U27,IF(Control!$C$6="Wind only",'Wind scaled'!U27,IF(Control!$C$6="Solar and wind",'Solar scaled'!U27+'Wind scaled'!U27,'Grid scaled'!U27)))</f>
        <v>201.68</v>
      </c>
      <c r="V27" s="12">
        <f>IF(Control!$C$6="Solar only",'Solar scaled'!V27,IF(Control!$C$6="Wind only",'Wind scaled'!V27,IF(Control!$C$6="Solar and wind",'Solar scaled'!V27+'Wind scaled'!V27,'Grid scaled'!V27)))</f>
        <v>226.88000000000002</v>
      </c>
      <c r="W27" s="12">
        <f>IF(Control!$C$6="Solar only",'Solar scaled'!W27,IF(Control!$C$6="Wind only",'Wind scaled'!W27,IF(Control!$C$6="Solar and wind",'Solar scaled'!W27+'Wind scaled'!W27,'Grid scaled'!W27)))</f>
        <v>281.60000000000002</v>
      </c>
      <c r="X27" s="12">
        <f>IF(Control!$C$6="Solar only",'Solar scaled'!X27,IF(Control!$C$6="Wind only",'Wind scaled'!X27,IF(Control!$C$6="Solar and wind",'Solar scaled'!X27+'Wind scaled'!X27,'Grid scaled'!X27)))</f>
        <v>297.76</v>
      </c>
      <c r="Y27" s="12">
        <f>IF(Control!$C$6="Solar only",'Solar scaled'!Y27,IF(Control!$C$6="Wind only",'Wind scaled'!Y27,IF(Control!$C$6="Solar and wind",'Solar scaled'!Y27+'Wind scaled'!Y27,'Grid scaled'!Y27)))</f>
        <v>240.56000000000003</v>
      </c>
      <c r="Z27" s="12">
        <f>IF(Control!$C$6="Solar only",'Solar scaled'!Z27,IF(Control!$C$6="Wind only",'Wind scaled'!Z27,IF(Control!$C$6="Solar and wind",'Solar scaled'!Z27+'Wind scaled'!Z27,'Grid scaled'!Z27)))</f>
        <v>146</v>
      </c>
      <c r="AB27" s="7">
        <f t="shared" si="0"/>
        <v>10287.519999999999</v>
      </c>
    </row>
    <row r="28" spans="2:28" x14ac:dyDescent="0.2">
      <c r="B28" s="6">
        <v>44222</v>
      </c>
      <c r="C28" s="12">
        <f>IF(Control!$C$6="Solar only",'Solar scaled'!C28,IF(Control!$C$6="Wind only",'Wind scaled'!C28,IF(Control!$C$6="Solar and wind",'Solar scaled'!C28+'Wind scaled'!C28,'Grid scaled'!C28)))</f>
        <v>68.400000000000006</v>
      </c>
      <c r="D28" s="12">
        <f>IF(Control!$C$6="Solar only",'Solar scaled'!D28,IF(Control!$C$6="Wind only",'Wind scaled'!D28,IF(Control!$C$6="Solar and wind",'Solar scaled'!D28+'Wind scaled'!D28,'Grid scaled'!D28)))</f>
        <v>20.239999999999998</v>
      </c>
      <c r="E28" s="12">
        <f>IF(Control!$C$6="Solar only",'Solar scaled'!E28,IF(Control!$C$6="Wind only",'Wind scaled'!E28,IF(Control!$C$6="Solar and wind",'Solar scaled'!E28+'Wind scaled'!E28,'Grid scaled'!E28)))</f>
        <v>0</v>
      </c>
      <c r="F28" s="12">
        <f>IF(Control!$C$6="Solar only",'Solar scaled'!F28,IF(Control!$C$6="Wind only",'Wind scaled'!F28,IF(Control!$C$6="Solar and wind",'Solar scaled'!F28+'Wind scaled'!F28,'Grid scaled'!F28)))</f>
        <v>0</v>
      </c>
      <c r="G28" s="12">
        <f>IF(Control!$C$6="Solar only",'Solar scaled'!G28,IF(Control!$C$6="Wind only",'Wind scaled'!G28,IF(Control!$C$6="Solar and wind",'Solar scaled'!G28+'Wind scaled'!G28,'Grid scaled'!G28)))</f>
        <v>0</v>
      </c>
      <c r="H28" s="12">
        <f>IF(Control!$C$6="Solar only",'Solar scaled'!H28,IF(Control!$C$6="Wind only",'Wind scaled'!H28,IF(Control!$C$6="Solar and wind",'Solar scaled'!H28+'Wind scaled'!H28,'Grid scaled'!H28)))</f>
        <v>0</v>
      </c>
      <c r="I28" s="12">
        <f>IF(Control!$C$6="Solar only",'Solar scaled'!I28,IF(Control!$C$6="Wind only",'Wind scaled'!I28,IF(Control!$C$6="Solar and wind",'Solar scaled'!I28+'Wind scaled'!I28,'Grid scaled'!I28)))</f>
        <v>0</v>
      </c>
      <c r="J28" s="12">
        <f>IF(Control!$C$6="Solar only",'Solar scaled'!J28,IF(Control!$C$6="Wind only",'Wind scaled'!J28,IF(Control!$C$6="Solar and wind",'Solar scaled'!J28+'Wind scaled'!J28,'Grid scaled'!J28)))</f>
        <v>15.12</v>
      </c>
      <c r="K28" s="12">
        <f>IF(Control!$C$6="Solar only",'Solar scaled'!K28,IF(Control!$C$6="Wind only",'Wind scaled'!K28,IF(Control!$C$6="Solar and wind",'Solar scaled'!K28+'Wind scaled'!K28,'Grid scaled'!K28)))</f>
        <v>48.720000000000006</v>
      </c>
      <c r="L28" s="12">
        <f>IF(Control!$C$6="Solar only",'Solar scaled'!L28,IF(Control!$C$6="Wind only",'Wind scaled'!L28,IF(Control!$C$6="Solar and wind",'Solar scaled'!L28+'Wind scaled'!L28,'Grid scaled'!L28)))</f>
        <v>91.919999999999987</v>
      </c>
      <c r="M28" s="12">
        <f>IF(Control!$C$6="Solar only",'Solar scaled'!M28,IF(Control!$C$6="Wind only",'Wind scaled'!M28,IF(Control!$C$6="Solar and wind",'Solar scaled'!M28+'Wind scaled'!M28,'Grid scaled'!M28)))</f>
        <v>136.4</v>
      </c>
      <c r="N28" s="12">
        <f>IF(Control!$C$6="Solar only",'Solar scaled'!N28,IF(Control!$C$6="Wind only",'Wind scaled'!N28,IF(Control!$C$6="Solar and wind",'Solar scaled'!N28+'Wind scaled'!N28,'Grid scaled'!N28)))</f>
        <v>178.64000000000001</v>
      </c>
      <c r="O28" s="12">
        <f>IF(Control!$C$6="Solar only",'Solar scaled'!O28,IF(Control!$C$6="Wind only",'Wind scaled'!O28,IF(Control!$C$6="Solar and wind",'Solar scaled'!O28+'Wind scaled'!O28,'Grid scaled'!O28)))</f>
        <v>201.68</v>
      </c>
      <c r="P28" s="12">
        <f>IF(Control!$C$6="Solar only",'Solar scaled'!P28,IF(Control!$C$6="Wind only",'Wind scaled'!P28,IF(Control!$C$6="Solar and wind",'Solar scaled'!P28+'Wind scaled'!P28,'Grid scaled'!P28)))</f>
        <v>226.88000000000002</v>
      </c>
      <c r="Q28" s="12">
        <f>IF(Control!$C$6="Solar only",'Solar scaled'!Q28,IF(Control!$C$6="Wind only",'Wind scaled'!Q28,IF(Control!$C$6="Solar and wind",'Solar scaled'!Q28+'Wind scaled'!Q28,'Grid scaled'!Q28)))</f>
        <v>254.24000000000007</v>
      </c>
      <c r="R28" s="12">
        <f>IF(Control!$C$6="Solar only",'Solar scaled'!R28,IF(Control!$C$6="Wind only",'Wind scaled'!R28,IF(Control!$C$6="Solar and wind",'Solar scaled'!R28+'Wind scaled'!R28,'Grid scaled'!R28)))</f>
        <v>281.60000000000002</v>
      </c>
      <c r="S28" s="12">
        <f>IF(Control!$C$6="Solar only",'Solar scaled'!S28,IF(Control!$C$6="Wind only",'Wind scaled'!S28,IF(Control!$C$6="Solar and wind",'Solar scaled'!S28+'Wind scaled'!S28,'Grid scaled'!S28)))</f>
        <v>297.76</v>
      </c>
      <c r="T28" s="12">
        <f>IF(Control!$C$6="Solar only",'Solar scaled'!T28,IF(Control!$C$6="Wind only",'Wind scaled'!T28,IF(Control!$C$6="Solar and wind",'Solar scaled'!T28+'Wind scaled'!T28,'Grid scaled'!T28)))</f>
        <v>330.08</v>
      </c>
      <c r="U28" s="12">
        <f>IF(Control!$C$6="Solar only",'Solar scaled'!U28,IF(Control!$C$6="Wind only",'Wind scaled'!U28,IF(Control!$C$6="Solar and wind",'Solar scaled'!U28+'Wind scaled'!U28,'Grid scaled'!U28)))</f>
        <v>380.8</v>
      </c>
      <c r="V28" s="12">
        <f>IF(Control!$C$6="Solar only",'Solar scaled'!V28,IF(Control!$C$6="Wind only",'Wind scaled'!V28,IF(Control!$C$6="Solar and wind",'Solar scaled'!V28+'Wind scaled'!V28,'Grid scaled'!V28)))</f>
        <v>423.84</v>
      </c>
      <c r="W28" s="12">
        <f>IF(Control!$C$6="Solar only",'Solar scaled'!W28,IF(Control!$C$6="Wind only",'Wind scaled'!W28,IF(Control!$C$6="Solar and wind",'Solar scaled'!W28+'Wind scaled'!W28,'Grid scaled'!W28)))</f>
        <v>346.23999999999995</v>
      </c>
      <c r="X28" s="12">
        <f>IF(Control!$C$6="Solar only",'Solar scaled'!X28,IF(Control!$C$6="Wind only",'Wind scaled'!X28,IF(Control!$C$6="Solar and wind",'Solar scaled'!X28+'Wind scaled'!X28,'Grid scaled'!X28)))</f>
        <v>240.56000000000003</v>
      </c>
      <c r="Y28" s="12">
        <f>IF(Control!$C$6="Solar only",'Solar scaled'!Y28,IF(Control!$C$6="Wind only",'Wind scaled'!Y28,IF(Control!$C$6="Solar and wind",'Solar scaled'!Y28+'Wind scaled'!Y28,'Grid scaled'!Y28)))</f>
        <v>178.64000000000001</v>
      </c>
      <c r="Z28" s="12">
        <f>IF(Control!$C$6="Solar only",'Solar scaled'!Z28,IF(Control!$C$6="Wind only",'Wind scaled'!Z28,IF(Control!$C$6="Solar and wind",'Solar scaled'!Z28+'Wind scaled'!Z28,'Grid scaled'!Z28)))</f>
        <v>136.4</v>
      </c>
      <c r="AB28" s="7">
        <f t="shared" si="0"/>
        <v>3858.1600000000003</v>
      </c>
    </row>
    <row r="29" spans="2:28" x14ac:dyDescent="0.2">
      <c r="B29" s="6">
        <v>44223</v>
      </c>
      <c r="C29" s="12">
        <f>IF(Control!$C$6="Solar only",'Solar scaled'!C29,IF(Control!$C$6="Wind only",'Wind scaled'!C29,IF(Control!$C$6="Solar and wind",'Solar scaled'!C29+'Wind scaled'!C29,'Grid scaled'!C29)))</f>
        <v>117.2</v>
      </c>
      <c r="D29" s="12">
        <f>IF(Control!$C$6="Solar only",'Solar scaled'!D29,IF(Control!$C$6="Wind only",'Wind scaled'!D29,IF(Control!$C$6="Solar and wind",'Solar scaled'!D29+'Wind scaled'!D29,'Grid scaled'!D29)))</f>
        <v>99.759999999999991</v>
      </c>
      <c r="E29" s="12">
        <f>IF(Control!$C$6="Solar only",'Solar scaled'!E29,IF(Control!$C$6="Wind only",'Wind scaled'!E29,IF(Control!$C$6="Solar and wind",'Solar scaled'!E29+'Wind scaled'!E29,'Grid scaled'!E29)))</f>
        <v>99.759999999999991</v>
      </c>
      <c r="F29" s="12">
        <f>IF(Control!$C$6="Solar only",'Solar scaled'!F29,IF(Control!$C$6="Wind only",'Wind scaled'!F29,IF(Control!$C$6="Solar and wind",'Solar scaled'!F29+'Wind scaled'!F29,'Grid scaled'!F29)))</f>
        <v>136.4</v>
      </c>
      <c r="G29" s="12">
        <f>IF(Control!$C$6="Solar only",'Solar scaled'!G29,IF(Control!$C$6="Wind only",'Wind scaled'!G29,IF(Control!$C$6="Solar and wind",'Solar scaled'!G29+'Wind scaled'!G29,'Grid scaled'!G29)))</f>
        <v>240.56000000000003</v>
      </c>
      <c r="H29" s="12">
        <f>IF(Control!$C$6="Solar only",'Solar scaled'!H29,IF(Control!$C$6="Wind only",'Wind scaled'!H29,IF(Control!$C$6="Solar and wind",'Solar scaled'!H29+'Wind scaled'!H29,'Grid scaled'!H29)))</f>
        <v>362.4</v>
      </c>
      <c r="I29" s="12">
        <f>IF(Control!$C$6="Solar only",'Solar scaled'!I29,IF(Control!$C$6="Wind only",'Wind scaled'!I29,IF(Control!$C$6="Solar and wind",'Solar scaled'!I29+'Wind scaled'!I29,'Grid scaled'!I29)))</f>
        <v>444.64</v>
      </c>
      <c r="J29" s="12">
        <f>IF(Control!$C$6="Solar only",'Solar scaled'!J29,IF(Control!$C$6="Wind only",'Wind scaled'!J29,IF(Control!$C$6="Solar and wind",'Solar scaled'!J29+'Wind scaled'!J29,'Grid scaled'!J29)))</f>
        <v>497.43999999999994</v>
      </c>
      <c r="K29" s="12">
        <f>IF(Control!$C$6="Solar only",'Solar scaled'!K29,IF(Control!$C$6="Wind only",'Wind scaled'!K29,IF(Control!$C$6="Solar and wind",'Solar scaled'!K29+'Wind scaled'!K29,'Grid scaled'!K29)))</f>
        <v>560</v>
      </c>
      <c r="L29" s="12">
        <f>IF(Control!$C$6="Solar only",'Solar scaled'!L29,IF(Control!$C$6="Wind only",'Wind scaled'!L29,IF(Control!$C$6="Solar and wind",'Solar scaled'!L29+'Wind scaled'!L29,'Grid scaled'!L29)))</f>
        <v>536.31999999999994</v>
      </c>
      <c r="M29" s="12">
        <f>IF(Control!$C$6="Solar only",'Solar scaled'!M29,IF(Control!$C$6="Wind only",'Wind scaled'!M29,IF(Control!$C$6="Solar and wind",'Solar scaled'!M29+'Wind scaled'!M29,'Grid scaled'!M29)))</f>
        <v>444.64</v>
      </c>
      <c r="N29" s="12">
        <f>IF(Control!$C$6="Solar only",'Solar scaled'!N29,IF(Control!$C$6="Wind only",'Wind scaled'!N29,IF(Control!$C$6="Solar and wind",'Solar scaled'!N29+'Wind scaled'!N29,'Grid scaled'!N29)))</f>
        <v>380.8</v>
      </c>
      <c r="O29" s="12">
        <f>IF(Control!$C$6="Solar only",'Solar scaled'!O29,IF(Control!$C$6="Wind only",'Wind scaled'!O29,IF(Control!$C$6="Solar and wind",'Solar scaled'!O29+'Wind scaled'!O29,'Grid scaled'!O29)))</f>
        <v>346.23999999999995</v>
      </c>
      <c r="P29" s="12">
        <f>IF(Control!$C$6="Solar only",'Solar scaled'!P29,IF(Control!$C$6="Wind only",'Wind scaled'!P29,IF(Control!$C$6="Solar and wind",'Solar scaled'!P29+'Wind scaled'!P29,'Grid scaled'!P29)))</f>
        <v>330.08</v>
      </c>
      <c r="Q29" s="12">
        <f>IF(Control!$C$6="Solar only",'Solar scaled'!Q29,IF(Control!$C$6="Wind only",'Wind scaled'!Q29,IF(Control!$C$6="Solar and wind",'Solar scaled'!Q29+'Wind scaled'!Q29,'Grid scaled'!Q29)))</f>
        <v>313.91999999999996</v>
      </c>
      <c r="R29" s="12">
        <f>IF(Control!$C$6="Solar only",'Solar scaled'!R29,IF(Control!$C$6="Wind only",'Wind scaled'!R29,IF(Control!$C$6="Solar and wind",'Solar scaled'!R29+'Wind scaled'!R29,'Grid scaled'!R29)))</f>
        <v>267.92000000000007</v>
      </c>
      <c r="S29" s="12">
        <f>IF(Control!$C$6="Solar only",'Solar scaled'!S29,IF(Control!$C$6="Wind only",'Wind scaled'!S29,IF(Control!$C$6="Solar and wind",'Solar scaled'!S29+'Wind scaled'!S29,'Grid scaled'!S29)))</f>
        <v>240.56000000000003</v>
      </c>
      <c r="T29" s="12">
        <f>IF(Control!$C$6="Solar only",'Solar scaled'!T29,IF(Control!$C$6="Wind only",'Wind scaled'!T29,IF(Control!$C$6="Solar and wind",'Solar scaled'!T29+'Wind scaled'!T29,'Grid scaled'!T29)))</f>
        <v>226.88000000000002</v>
      </c>
      <c r="U29" s="12">
        <f>IF(Control!$C$6="Solar only",'Solar scaled'!U29,IF(Control!$C$6="Wind only",'Wind scaled'!U29,IF(Control!$C$6="Solar and wind",'Solar scaled'!U29+'Wind scaled'!U29,'Grid scaled'!U29)))</f>
        <v>201.68</v>
      </c>
      <c r="V29" s="12">
        <f>IF(Control!$C$6="Solar only",'Solar scaled'!V29,IF(Control!$C$6="Wind only",'Wind scaled'!V29,IF(Control!$C$6="Solar and wind",'Solar scaled'!V29+'Wind scaled'!V29,'Grid scaled'!V29)))</f>
        <v>167.12</v>
      </c>
      <c r="W29" s="12">
        <f>IF(Control!$C$6="Solar only",'Solar scaled'!W29,IF(Control!$C$6="Wind only",'Wind scaled'!W29,IF(Control!$C$6="Solar and wind",'Solar scaled'!W29+'Wind scaled'!W29,'Grid scaled'!W29)))</f>
        <v>146</v>
      </c>
      <c r="X29" s="12">
        <f>IF(Control!$C$6="Solar only",'Solar scaled'!X29,IF(Control!$C$6="Wind only",'Wind scaled'!X29,IF(Control!$C$6="Solar and wind",'Solar scaled'!X29+'Wind scaled'!X29,'Grid scaled'!X29)))</f>
        <v>155.6</v>
      </c>
      <c r="Y29" s="12">
        <f>IF(Control!$C$6="Solar only",'Solar scaled'!Y29,IF(Control!$C$6="Wind only",'Wind scaled'!Y29,IF(Control!$C$6="Solar and wind",'Solar scaled'!Y29+'Wind scaled'!Y29,'Grid scaled'!Y29)))</f>
        <v>201.68</v>
      </c>
      <c r="Z29" s="12">
        <f>IF(Control!$C$6="Solar only",'Solar scaled'!Z29,IF(Control!$C$6="Wind only",'Wind scaled'!Z29,IF(Control!$C$6="Solar and wind",'Solar scaled'!Z29+'Wind scaled'!Z29,'Grid scaled'!Z29)))</f>
        <v>254.24000000000007</v>
      </c>
      <c r="AB29" s="7">
        <f t="shared" si="0"/>
        <v>6771.8400000000011</v>
      </c>
    </row>
    <row r="30" spans="2:28" x14ac:dyDescent="0.2">
      <c r="B30" s="6">
        <v>44224</v>
      </c>
      <c r="C30" s="12">
        <f>IF(Control!$C$6="Solar only",'Solar scaled'!C30,IF(Control!$C$6="Wind only",'Wind scaled'!C30,IF(Control!$C$6="Solar and wind",'Solar scaled'!C30+'Wind scaled'!C30,'Grid scaled'!C30)))</f>
        <v>330.08</v>
      </c>
      <c r="D30" s="12">
        <f>IF(Control!$C$6="Solar only",'Solar scaled'!D30,IF(Control!$C$6="Wind only",'Wind scaled'!D30,IF(Control!$C$6="Solar and wind",'Solar scaled'!D30+'Wind scaled'!D30,'Grid scaled'!D30)))</f>
        <v>444.64</v>
      </c>
      <c r="E30" s="12">
        <f>IF(Control!$C$6="Solar only",'Solar scaled'!E30,IF(Control!$C$6="Wind only",'Wind scaled'!E30,IF(Control!$C$6="Solar and wind",'Solar scaled'!E30+'Wind scaled'!E30,'Grid scaled'!E30)))</f>
        <v>518.24</v>
      </c>
      <c r="F30" s="12">
        <f>IF(Control!$C$6="Solar only",'Solar scaled'!F30,IF(Control!$C$6="Wind only",'Wind scaled'!F30,IF(Control!$C$6="Solar and wind",'Solar scaled'!F30+'Wind scaled'!F30,'Grid scaled'!F30)))</f>
        <v>518.24</v>
      </c>
      <c r="G30" s="12">
        <f>IF(Control!$C$6="Solar only",'Solar scaled'!G30,IF(Control!$C$6="Wind only",'Wind scaled'!G30,IF(Control!$C$6="Solar and wind",'Solar scaled'!G30+'Wind scaled'!G30,'Grid scaled'!G30)))</f>
        <v>454.4</v>
      </c>
      <c r="H30" s="12">
        <f>IF(Control!$C$6="Solar only",'Solar scaled'!H30,IF(Control!$C$6="Wind only",'Wind scaled'!H30,IF(Control!$C$6="Solar and wind",'Solar scaled'!H30+'Wind scaled'!H30,'Grid scaled'!H30)))</f>
        <v>444.64</v>
      </c>
      <c r="I30" s="12">
        <f>IF(Control!$C$6="Solar only",'Solar scaled'!I30,IF(Control!$C$6="Wind only",'Wind scaled'!I30,IF(Control!$C$6="Solar and wind",'Solar scaled'!I30+'Wind scaled'!I30,'Grid scaled'!I30)))</f>
        <v>444.64</v>
      </c>
      <c r="J30" s="12">
        <f>IF(Control!$C$6="Solar only",'Solar scaled'!J30,IF(Control!$C$6="Wind only",'Wind scaled'!J30,IF(Control!$C$6="Solar and wind",'Solar scaled'!J30+'Wind scaled'!J30,'Grid scaled'!J30)))</f>
        <v>423.84</v>
      </c>
      <c r="K30" s="12">
        <f>IF(Control!$C$6="Solar only",'Solar scaled'!K30,IF(Control!$C$6="Wind only",'Wind scaled'!K30,IF(Control!$C$6="Solar and wind",'Solar scaled'!K30+'Wind scaled'!K30,'Grid scaled'!K30)))</f>
        <v>423.84</v>
      </c>
      <c r="L30" s="12">
        <f>IF(Control!$C$6="Solar only",'Solar scaled'!L30,IF(Control!$C$6="Wind only",'Wind scaled'!L30,IF(Control!$C$6="Solar and wind",'Solar scaled'!L30+'Wind scaled'!L30,'Grid scaled'!L30)))</f>
        <v>423.84</v>
      </c>
      <c r="M30" s="12">
        <f>IF(Control!$C$6="Solar only",'Solar scaled'!M30,IF(Control!$C$6="Wind only",'Wind scaled'!M30,IF(Control!$C$6="Solar and wind",'Solar scaled'!M30+'Wind scaled'!M30,'Grid scaled'!M30)))</f>
        <v>444.64</v>
      </c>
      <c r="N30" s="12">
        <f>IF(Control!$C$6="Solar only",'Solar scaled'!N30,IF(Control!$C$6="Wind only",'Wind scaled'!N30,IF(Control!$C$6="Solar and wind",'Solar scaled'!N30+'Wind scaled'!N30,'Grid scaled'!N30)))</f>
        <v>475.52</v>
      </c>
      <c r="O30" s="12">
        <f>IF(Control!$C$6="Solar only",'Solar scaled'!O30,IF(Control!$C$6="Wind only",'Wind scaled'!O30,IF(Control!$C$6="Solar and wind",'Solar scaled'!O30+'Wind scaled'!O30,'Grid scaled'!O30)))</f>
        <v>475.52</v>
      </c>
      <c r="P30" s="12">
        <f>IF(Control!$C$6="Solar only",'Solar scaled'!P30,IF(Control!$C$6="Wind only",'Wind scaled'!P30,IF(Control!$C$6="Solar and wind",'Solar scaled'!P30+'Wind scaled'!P30,'Grid scaled'!P30)))</f>
        <v>497.43999999999994</v>
      </c>
      <c r="Q30" s="12">
        <f>IF(Control!$C$6="Solar only",'Solar scaled'!Q30,IF(Control!$C$6="Wind only",'Wind scaled'!Q30,IF(Control!$C$6="Solar and wind",'Solar scaled'!Q30+'Wind scaled'!Q30,'Grid scaled'!Q30)))</f>
        <v>560</v>
      </c>
      <c r="R30" s="12">
        <f>IF(Control!$C$6="Solar only",'Solar scaled'!R30,IF(Control!$C$6="Wind only",'Wind scaled'!R30,IF(Control!$C$6="Solar and wind",'Solar scaled'!R30+'Wind scaled'!R30,'Grid scaled'!R30)))</f>
        <v>633.28</v>
      </c>
      <c r="S30" s="12">
        <f>IF(Control!$C$6="Solar only",'Solar scaled'!S30,IF(Control!$C$6="Wind only",'Wind scaled'!S30,IF(Control!$C$6="Solar and wind",'Solar scaled'!S30+'Wind scaled'!S30,'Grid scaled'!S30)))</f>
        <v>728.96</v>
      </c>
      <c r="T30" s="12">
        <f>IF(Control!$C$6="Solar only",'Solar scaled'!T30,IF(Control!$C$6="Wind only",'Wind scaled'!T30,IF(Control!$C$6="Solar and wind",'Solar scaled'!T30+'Wind scaled'!T30,'Grid scaled'!T30)))</f>
        <v>812.16000000000008</v>
      </c>
      <c r="U30" s="12">
        <f>IF(Control!$C$6="Solar only",'Solar scaled'!U30,IF(Control!$C$6="Wind only",'Wind scaled'!U30,IF(Control!$C$6="Solar and wind",'Solar scaled'!U30+'Wind scaled'!U30,'Grid scaled'!U30)))</f>
        <v>876.4799999999999</v>
      </c>
      <c r="V30" s="12">
        <f>IF(Control!$C$6="Solar only",'Solar scaled'!V30,IF(Control!$C$6="Wind only",'Wind scaled'!V30,IF(Control!$C$6="Solar and wind",'Solar scaled'!V30+'Wind scaled'!V30,'Grid scaled'!V30)))</f>
        <v>926.4</v>
      </c>
      <c r="W30" s="12">
        <f>IF(Control!$C$6="Solar only",'Solar scaled'!W30,IF(Control!$C$6="Wind only",'Wind scaled'!W30,IF(Control!$C$6="Solar and wind",'Solar scaled'!W30+'Wind scaled'!W30,'Grid scaled'!W30)))</f>
        <v>966.4</v>
      </c>
      <c r="X30" s="12">
        <f>IF(Control!$C$6="Solar only",'Solar scaled'!X30,IF(Control!$C$6="Wind only",'Wind scaled'!X30,IF(Control!$C$6="Solar and wind",'Solar scaled'!X30+'Wind scaled'!X30,'Grid scaled'!X30)))</f>
        <v>975.36</v>
      </c>
      <c r="Y30" s="12">
        <f>IF(Control!$C$6="Solar only",'Solar scaled'!Y30,IF(Control!$C$6="Wind only",'Wind scaled'!Y30,IF(Control!$C$6="Solar and wind",'Solar scaled'!Y30+'Wind scaled'!Y30,'Grid scaled'!Y30)))</f>
        <v>975.36</v>
      </c>
      <c r="Z30" s="12">
        <f>IF(Control!$C$6="Solar only",'Solar scaled'!Z30,IF(Control!$C$6="Wind only",'Wind scaled'!Z30,IF(Control!$C$6="Solar and wind",'Solar scaled'!Z30+'Wind scaled'!Z30,'Grid scaled'!Z30)))</f>
        <v>974.24</v>
      </c>
      <c r="AB30" s="7">
        <f t="shared" si="0"/>
        <v>14748.159999999998</v>
      </c>
    </row>
    <row r="31" spans="2:28" x14ac:dyDescent="0.2">
      <c r="B31" s="6">
        <v>44225</v>
      </c>
      <c r="C31" s="12">
        <f>IF(Control!$C$6="Solar only",'Solar scaled'!C31,IF(Control!$C$6="Wind only",'Wind scaled'!C31,IF(Control!$C$6="Solar and wind",'Solar scaled'!C31+'Wind scaled'!C31,'Grid scaled'!C31)))</f>
        <v>971.28</v>
      </c>
      <c r="D31" s="12">
        <f>IF(Control!$C$6="Solar only",'Solar scaled'!D31,IF(Control!$C$6="Wind only",'Wind scaled'!D31,IF(Control!$C$6="Solar and wind",'Solar scaled'!D31+'Wind scaled'!D31,'Grid scaled'!D31)))</f>
        <v>966.4</v>
      </c>
      <c r="E31" s="12">
        <f>IF(Control!$C$6="Solar only",'Solar scaled'!E31,IF(Control!$C$6="Wind only",'Wind scaled'!E31,IF(Control!$C$6="Solar and wind",'Solar scaled'!E31+'Wind scaled'!E31,'Grid scaled'!E31)))</f>
        <v>966.4</v>
      </c>
      <c r="F31" s="12">
        <f>IF(Control!$C$6="Solar only",'Solar scaled'!F31,IF(Control!$C$6="Wind only",'Wind scaled'!F31,IF(Control!$C$6="Solar and wind",'Solar scaled'!F31+'Wind scaled'!F31,'Grid scaled'!F31)))</f>
        <v>966.4</v>
      </c>
      <c r="G31" s="12">
        <f>IF(Control!$C$6="Solar only",'Solar scaled'!G31,IF(Control!$C$6="Wind only",'Wind scaled'!G31,IF(Control!$C$6="Solar and wind",'Solar scaled'!G31+'Wind scaled'!G31,'Grid scaled'!G31)))</f>
        <v>993.76</v>
      </c>
      <c r="H31" s="12">
        <f>IF(Control!$C$6="Solar only",'Solar scaled'!H31,IF(Control!$C$6="Wind only",'Wind scaled'!H31,IF(Control!$C$6="Solar and wind",'Solar scaled'!H31+'Wind scaled'!H31,'Grid scaled'!H31)))</f>
        <v>995.04000000000019</v>
      </c>
      <c r="I31" s="12">
        <f>IF(Control!$C$6="Solar only",'Solar scaled'!I31,IF(Control!$C$6="Wind only",'Wind scaled'!I31,IF(Control!$C$6="Solar and wind",'Solar scaled'!I31+'Wind scaled'!I31,'Grid scaled'!I31)))</f>
        <v>993.76</v>
      </c>
      <c r="J31" s="12">
        <f>IF(Control!$C$6="Solar only",'Solar scaled'!J31,IF(Control!$C$6="Wind only",'Wind scaled'!J31,IF(Control!$C$6="Solar and wind",'Solar scaled'!J31+'Wind scaled'!J31,'Grid scaled'!J31)))</f>
        <v>993.76</v>
      </c>
      <c r="K31" s="12">
        <f>IF(Control!$C$6="Solar only",'Solar scaled'!K31,IF(Control!$C$6="Wind only",'Wind scaled'!K31,IF(Control!$C$6="Solar and wind",'Solar scaled'!K31+'Wind scaled'!K31,'Grid scaled'!K31)))</f>
        <v>990.8</v>
      </c>
      <c r="L31" s="12">
        <f>IF(Control!$C$6="Solar only",'Solar scaled'!L31,IF(Control!$C$6="Wind only",'Wind scaled'!L31,IF(Control!$C$6="Solar and wind",'Solar scaled'!L31+'Wind scaled'!L31,'Grid scaled'!L31)))</f>
        <v>975.36</v>
      </c>
      <c r="M31" s="12">
        <f>IF(Control!$C$6="Solar only",'Solar scaled'!M31,IF(Control!$C$6="Wind only",'Wind scaled'!M31,IF(Control!$C$6="Solar and wind",'Solar scaled'!M31+'Wind scaled'!M31,'Grid scaled'!M31)))</f>
        <v>975.5200000000001</v>
      </c>
      <c r="N31" s="12">
        <f>IF(Control!$C$6="Solar only",'Solar scaled'!N31,IF(Control!$C$6="Wind only",'Wind scaled'!N31,IF(Control!$C$6="Solar and wind",'Solar scaled'!N31+'Wind scaled'!N31,'Grid scaled'!N31)))</f>
        <v>942.24</v>
      </c>
      <c r="O31" s="12">
        <f>IF(Control!$C$6="Solar only",'Solar scaled'!O31,IF(Control!$C$6="Wind only",'Wind scaled'!O31,IF(Control!$C$6="Solar and wind",'Solar scaled'!O31+'Wind scaled'!O31,'Grid scaled'!O31)))</f>
        <v>889.3599999999999</v>
      </c>
      <c r="P31" s="12">
        <f>IF(Control!$C$6="Solar only",'Solar scaled'!P31,IF(Control!$C$6="Wind only",'Wind scaled'!P31,IF(Control!$C$6="Solar and wind",'Solar scaled'!P31+'Wind scaled'!P31,'Grid scaled'!P31)))</f>
        <v>804.16000000000008</v>
      </c>
      <c r="Q31" s="12">
        <f>IF(Control!$C$6="Solar only",'Solar scaled'!Q31,IF(Control!$C$6="Wind only",'Wind scaled'!Q31,IF(Control!$C$6="Solar and wind",'Solar scaled'!Q31+'Wind scaled'!Q31,'Grid scaled'!Q31)))</f>
        <v>728.96</v>
      </c>
      <c r="R31" s="12">
        <f>IF(Control!$C$6="Solar only",'Solar scaled'!R31,IF(Control!$C$6="Wind only",'Wind scaled'!R31,IF(Control!$C$6="Solar and wind",'Solar scaled'!R31+'Wind scaled'!R31,'Grid scaled'!R31)))</f>
        <v>728.96</v>
      </c>
      <c r="S31" s="12">
        <f>IF(Control!$C$6="Solar only",'Solar scaled'!S31,IF(Control!$C$6="Wind only",'Wind scaled'!S31,IF(Control!$C$6="Solar and wind",'Solar scaled'!S31+'Wind scaled'!S31,'Grid scaled'!S31)))</f>
        <v>728.96</v>
      </c>
      <c r="T31" s="12">
        <f>IF(Control!$C$6="Solar only",'Solar scaled'!T31,IF(Control!$C$6="Wind only",'Wind scaled'!T31,IF(Control!$C$6="Solar and wind",'Solar scaled'!T31+'Wind scaled'!T31,'Grid scaled'!T31)))</f>
        <v>720.96</v>
      </c>
      <c r="U31" s="12">
        <f>IF(Control!$C$6="Solar only",'Solar scaled'!U31,IF(Control!$C$6="Wind only",'Wind scaled'!U31,IF(Control!$C$6="Solar and wind",'Solar scaled'!U31+'Wind scaled'!U31,'Grid scaled'!U31)))</f>
        <v>690.4</v>
      </c>
      <c r="V31" s="12">
        <f>IF(Control!$C$6="Solar only",'Solar scaled'!V31,IF(Control!$C$6="Wind only",'Wind scaled'!V31,IF(Control!$C$6="Solar and wind",'Solar scaled'!V31+'Wind scaled'!V31,'Grid scaled'!V31)))</f>
        <v>669.6</v>
      </c>
      <c r="W31" s="12">
        <f>IF(Control!$C$6="Solar only",'Solar scaled'!W31,IF(Control!$C$6="Wind only",'Wind scaled'!W31,IF(Control!$C$6="Solar and wind",'Solar scaled'!W31+'Wind scaled'!W31,'Grid scaled'!W31)))</f>
        <v>690.4</v>
      </c>
      <c r="X31" s="12">
        <f>IF(Control!$C$6="Solar only",'Solar scaled'!X31,IF(Control!$C$6="Wind only",'Wind scaled'!X31,IF(Control!$C$6="Solar and wind",'Solar scaled'!X31+'Wind scaled'!X31,'Grid scaled'!X31)))</f>
        <v>633.28</v>
      </c>
      <c r="Y31" s="12">
        <f>IF(Control!$C$6="Solar only",'Solar scaled'!Y31,IF(Control!$C$6="Wind only",'Wind scaled'!Y31,IF(Control!$C$6="Solar and wind",'Solar scaled'!Y31+'Wind scaled'!Y31,'Grid scaled'!Y31)))</f>
        <v>620.79999999999995</v>
      </c>
      <c r="Z31" s="12">
        <f>IF(Control!$C$6="Solar only",'Solar scaled'!Z31,IF(Control!$C$6="Wind only",'Wind scaled'!Z31,IF(Control!$C$6="Solar and wind",'Solar scaled'!Z31+'Wind scaled'!Z31,'Grid scaled'!Z31)))</f>
        <v>669.6</v>
      </c>
      <c r="AB31" s="7">
        <f t="shared" si="0"/>
        <v>20306.159999999996</v>
      </c>
    </row>
    <row r="32" spans="2:28" x14ac:dyDescent="0.2">
      <c r="B32" s="6">
        <v>44226</v>
      </c>
      <c r="C32" s="12">
        <f>IF(Control!$C$6="Solar only",'Solar scaled'!C32,IF(Control!$C$6="Wind only",'Wind scaled'!C32,IF(Control!$C$6="Solar and wind",'Solar scaled'!C32+'Wind scaled'!C32,'Grid scaled'!C32)))</f>
        <v>581.91999999999996</v>
      </c>
      <c r="D32" s="12">
        <f>IF(Control!$C$6="Solar only",'Solar scaled'!D32,IF(Control!$C$6="Wind only",'Wind scaled'!D32,IF(Control!$C$6="Solar and wind",'Solar scaled'!D32+'Wind scaled'!D32,'Grid scaled'!D32)))</f>
        <v>518.24</v>
      </c>
      <c r="E32" s="12">
        <f>IF(Control!$C$6="Solar only",'Solar scaled'!E32,IF(Control!$C$6="Wind only",'Wind scaled'!E32,IF(Control!$C$6="Solar and wind",'Solar scaled'!E32+'Wind scaled'!E32,'Grid scaled'!E32)))</f>
        <v>560</v>
      </c>
      <c r="F32" s="12">
        <f>IF(Control!$C$6="Solar only",'Solar scaled'!F32,IF(Control!$C$6="Wind only",'Wind scaled'!F32,IF(Control!$C$6="Solar and wind",'Solar scaled'!F32+'Wind scaled'!F32,'Grid scaled'!F32)))</f>
        <v>633.28</v>
      </c>
      <c r="G32" s="12">
        <f>IF(Control!$C$6="Solar only",'Solar scaled'!G32,IF(Control!$C$6="Wind only",'Wind scaled'!G32,IF(Control!$C$6="Solar and wind",'Solar scaled'!G32+'Wind scaled'!G32,'Grid scaled'!G32)))</f>
        <v>728.96</v>
      </c>
      <c r="H32" s="12">
        <f>IF(Control!$C$6="Solar only",'Solar scaled'!H32,IF(Control!$C$6="Wind only",'Wind scaled'!H32,IF(Control!$C$6="Solar and wind",'Solar scaled'!H32+'Wind scaled'!H32,'Grid scaled'!H32)))</f>
        <v>812.16000000000008</v>
      </c>
      <c r="I32" s="12">
        <f>IF(Control!$C$6="Solar only",'Solar scaled'!I32,IF(Control!$C$6="Wind only",'Wind scaled'!I32,IF(Control!$C$6="Solar and wind",'Solar scaled'!I32+'Wind scaled'!I32,'Grid scaled'!I32)))</f>
        <v>817.04000000000008</v>
      </c>
      <c r="J32" s="12">
        <f>IF(Control!$C$6="Solar only",'Solar scaled'!J32,IF(Control!$C$6="Wind only",'Wind scaled'!J32,IF(Control!$C$6="Solar and wind",'Solar scaled'!J32+'Wind scaled'!J32,'Grid scaled'!J32)))</f>
        <v>812.16000000000008</v>
      </c>
      <c r="K32" s="12">
        <f>IF(Control!$C$6="Solar only",'Solar scaled'!K32,IF(Control!$C$6="Wind only",'Wind scaled'!K32,IF(Control!$C$6="Solar and wind",'Solar scaled'!K32+'Wind scaled'!K32,'Grid scaled'!K32)))</f>
        <v>728.96</v>
      </c>
      <c r="L32" s="12">
        <f>IF(Control!$C$6="Solar only",'Solar scaled'!L32,IF(Control!$C$6="Wind only",'Wind scaled'!L32,IF(Control!$C$6="Solar and wind",'Solar scaled'!L32+'Wind scaled'!L32,'Grid scaled'!L32)))</f>
        <v>669.6</v>
      </c>
      <c r="M32" s="12">
        <f>IF(Control!$C$6="Solar only",'Solar scaled'!M32,IF(Control!$C$6="Wind only",'Wind scaled'!M32,IF(Control!$C$6="Solar and wind",'Solar scaled'!M32+'Wind scaled'!M32,'Grid scaled'!M32)))</f>
        <v>536.31999999999994</v>
      </c>
      <c r="N32" s="12">
        <f>IF(Control!$C$6="Solar only",'Solar scaled'!N32,IF(Control!$C$6="Wind only",'Wind scaled'!N32,IF(Control!$C$6="Solar and wind",'Solar scaled'!N32+'Wind scaled'!N32,'Grid scaled'!N32)))</f>
        <v>401.91999999999996</v>
      </c>
      <c r="O32" s="12">
        <f>IF(Control!$C$6="Solar only",'Solar scaled'!O32,IF(Control!$C$6="Wind only",'Wind scaled'!O32,IF(Control!$C$6="Solar and wind",'Solar scaled'!O32+'Wind scaled'!O32,'Grid scaled'!O32)))</f>
        <v>297.76</v>
      </c>
      <c r="P32" s="12">
        <f>IF(Control!$C$6="Solar only",'Solar scaled'!P32,IF(Control!$C$6="Wind only",'Wind scaled'!P32,IF(Control!$C$6="Solar and wind",'Solar scaled'!P32+'Wind scaled'!P32,'Grid scaled'!P32)))</f>
        <v>240.56000000000003</v>
      </c>
      <c r="Q32" s="12">
        <f>IF(Control!$C$6="Solar only",'Solar scaled'!Q32,IF(Control!$C$6="Wind only",'Wind scaled'!Q32,IF(Control!$C$6="Solar and wind",'Solar scaled'!Q32+'Wind scaled'!Q32,'Grid scaled'!Q32)))</f>
        <v>201.68</v>
      </c>
      <c r="R32" s="12">
        <f>IF(Control!$C$6="Solar only",'Solar scaled'!R32,IF(Control!$C$6="Wind only",'Wind scaled'!R32,IF(Control!$C$6="Solar and wind",'Solar scaled'!R32+'Wind scaled'!R32,'Grid scaled'!R32)))</f>
        <v>201.68</v>
      </c>
      <c r="S32" s="12">
        <f>IF(Control!$C$6="Solar only",'Solar scaled'!S32,IF(Control!$C$6="Wind only",'Wind scaled'!S32,IF(Control!$C$6="Solar and wind",'Solar scaled'!S32+'Wind scaled'!S32,'Grid scaled'!S32)))</f>
        <v>213.2</v>
      </c>
      <c r="T32" s="12">
        <f>IF(Control!$C$6="Solar only",'Solar scaled'!T32,IF(Control!$C$6="Wind only",'Wind scaled'!T32,IF(Control!$C$6="Solar and wind",'Solar scaled'!T32+'Wind scaled'!T32,'Grid scaled'!T32)))</f>
        <v>201.68</v>
      </c>
      <c r="U32" s="12">
        <f>IF(Control!$C$6="Solar only",'Solar scaled'!U32,IF(Control!$C$6="Wind only",'Wind scaled'!U32,IF(Control!$C$6="Solar and wind",'Solar scaled'!U32+'Wind scaled'!U32,'Grid scaled'!U32)))</f>
        <v>155.6</v>
      </c>
      <c r="V32" s="12">
        <f>IF(Control!$C$6="Solar only",'Solar scaled'!V32,IF(Control!$C$6="Wind only",'Wind scaled'!V32,IF(Control!$C$6="Solar and wind",'Solar scaled'!V32+'Wind scaled'!V32,'Grid scaled'!V32)))</f>
        <v>99.759999999999991</v>
      </c>
      <c r="W32" s="12">
        <f>IF(Control!$C$6="Solar only",'Solar scaled'!W32,IF(Control!$C$6="Wind only",'Wind scaled'!W32,IF(Control!$C$6="Solar and wind",'Solar scaled'!W32+'Wind scaled'!W32,'Grid scaled'!W32)))</f>
        <v>61.840000000000011</v>
      </c>
      <c r="X32" s="12">
        <f>IF(Control!$C$6="Solar only",'Solar scaled'!X32,IF(Control!$C$6="Wind only",'Wind scaled'!X32,IF(Control!$C$6="Solar and wind",'Solar scaled'!X32+'Wind scaled'!X32,'Grid scaled'!X32)))</f>
        <v>35.6</v>
      </c>
      <c r="Y32" s="12">
        <f>IF(Control!$C$6="Solar only",'Solar scaled'!Y32,IF(Control!$C$6="Wind only",'Wind scaled'!Y32,IF(Control!$C$6="Solar and wind",'Solar scaled'!Y32+'Wind scaled'!Y32,'Grid scaled'!Y32)))</f>
        <v>10</v>
      </c>
      <c r="Z32" s="12">
        <f>IF(Control!$C$6="Solar only",'Solar scaled'!Z32,IF(Control!$C$6="Wind only",'Wind scaled'!Z32,IF(Control!$C$6="Solar and wind",'Solar scaled'!Z32+'Wind scaled'!Z32,'Grid scaled'!Z32)))</f>
        <v>0</v>
      </c>
      <c r="AB32" s="7">
        <f t="shared" si="0"/>
        <v>9519.9200000000019</v>
      </c>
    </row>
    <row r="33" spans="2:29" x14ac:dyDescent="0.2">
      <c r="B33" s="6">
        <v>44227</v>
      </c>
      <c r="C33" s="12">
        <f>IF(Control!$C$6="Solar only",'Solar scaled'!C33,IF(Control!$C$6="Wind only",'Wind scaled'!C33,IF(Control!$C$6="Solar and wind",'Solar scaled'!C33+'Wind scaled'!C33,'Grid scaled'!C33)))</f>
        <v>0</v>
      </c>
      <c r="D33" s="12">
        <f>IF(Control!$C$6="Solar only",'Solar scaled'!D33,IF(Control!$C$6="Wind only",'Wind scaled'!D33,IF(Control!$C$6="Solar and wind",'Solar scaled'!D33+'Wind scaled'!D33,'Grid scaled'!D33)))</f>
        <v>0</v>
      </c>
      <c r="E33" s="12">
        <f>IF(Control!$C$6="Solar only",'Solar scaled'!E33,IF(Control!$C$6="Wind only",'Wind scaled'!E33,IF(Control!$C$6="Solar and wind",'Solar scaled'!E33+'Wind scaled'!E33,'Grid scaled'!E33)))</f>
        <v>0</v>
      </c>
      <c r="F33" s="12">
        <f>IF(Control!$C$6="Solar only",'Solar scaled'!F33,IF(Control!$C$6="Wind only",'Wind scaled'!F33,IF(Control!$C$6="Solar and wind",'Solar scaled'!F33+'Wind scaled'!F33,'Grid scaled'!F33)))</f>
        <v>0</v>
      </c>
      <c r="G33" s="12">
        <f>IF(Control!$C$6="Solar only",'Solar scaled'!G33,IF(Control!$C$6="Wind only",'Wind scaled'!G33,IF(Control!$C$6="Solar and wind",'Solar scaled'!G33+'Wind scaled'!G33,'Grid scaled'!G33)))</f>
        <v>0</v>
      </c>
      <c r="H33" s="12">
        <f>IF(Control!$C$6="Solar only",'Solar scaled'!H33,IF(Control!$C$6="Wind only",'Wind scaled'!H33,IF(Control!$C$6="Solar and wind",'Solar scaled'!H33+'Wind scaled'!H33,'Grid scaled'!H33)))</f>
        <v>0</v>
      </c>
      <c r="I33" s="12">
        <f>IF(Control!$C$6="Solar only",'Solar scaled'!I33,IF(Control!$C$6="Wind only",'Wind scaled'!I33,IF(Control!$C$6="Solar and wind",'Solar scaled'!I33+'Wind scaled'!I33,'Grid scaled'!I33)))</f>
        <v>0</v>
      </c>
      <c r="J33" s="12">
        <f>IF(Control!$C$6="Solar only",'Solar scaled'!J33,IF(Control!$C$6="Wind only",'Wind scaled'!J33,IF(Control!$C$6="Solar and wind",'Solar scaled'!J33+'Wind scaled'!J33,'Grid scaled'!J33)))</f>
        <v>0</v>
      </c>
      <c r="K33" s="12">
        <f>IF(Control!$C$6="Solar only",'Solar scaled'!K33,IF(Control!$C$6="Wind only",'Wind scaled'!K33,IF(Control!$C$6="Solar and wind",'Solar scaled'!K33+'Wind scaled'!K33,'Grid scaled'!K33)))</f>
        <v>0</v>
      </c>
      <c r="L33" s="12">
        <f>IF(Control!$C$6="Solar only",'Solar scaled'!L33,IF(Control!$C$6="Wind only",'Wind scaled'!L33,IF(Control!$C$6="Solar and wind",'Solar scaled'!L33+'Wind scaled'!L33,'Grid scaled'!L33)))</f>
        <v>0</v>
      </c>
      <c r="M33" s="12">
        <f>IF(Control!$C$6="Solar only",'Solar scaled'!M33,IF(Control!$C$6="Wind only",'Wind scaled'!M33,IF(Control!$C$6="Solar and wind",'Solar scaled'!M33+'Wind scaled'!M33,'Grid scaled'!M33)))</f>
        <v>0</v>
      </c>
      <c r="N33" s="12">
        <f>IF(Control!$C$6="Solar only",'Solar scaled'!N33,IF(Control!$C$6="Wind only",'Wind scaled'!N33,IF(Control!$C$6="Solar and wind",'Solar scaled'!N33+'Wind scaled'!N33,'Grid scaled'!N33)))</f>
        <v>0</v>
      </c>
      <c r="O33" s="12">
        <f>IF(Control!$C$6="Solar only",'Solar scaled'!O33,IF(Control!$C$6="Wind only",'Wind scaled'!O33,IF(Control!$C$6="Solar and wind",'Solar scaled'!O33+'Wind scaled'!O33,'Grid scaled'!O33)))</f>
        <v>0</v>
      </c>
      <c r="P33" s="12">
        <f>IF(Control!$C$6="Solar only",'Solar scaled'!P33,IF(Control!$C$6="Wind only",'Wind scaled'!P33,IF(Control!$C$6="Solar and wind",'Solar scaled'!P33+'Wind scaled'!P33,'Grid scaled'!P33)))</f>
        <v>0</v>
      </c>
      <c r="Q33" s="12">
        <f>IF(Control!$C$6="Solar only",'Solar scaled'!Q33,IF(Control!$C$6="Wind only",'Wind scaled'!Q33,IF(Control!$C$6="Solar and wind",'Solar scaled'!Q33+'Wind scaled'!Q33,'Grid scaled'!Q33)))</f>
        <v>0</v>
      </c>
      <c r="R33" s="12">
        <f>IF(Control!$C$6="Solar only",'Solar scaled'!R33,IF(Control!$C$6="Wind only",'Wind scaled'!R33,IF(Control!$C$6="Solar and wind",'Solar scaled'!R33+'Wind scaled'!R33,'Grid scaled'!R33)))</f>
        <v>0</v>
      </c>
      <c r="S33" s="12">
        <f>IF(Control!$C$6="Solar only",'Solar scaled'!S33,IF(Control!$C$6="Wind only",'Wind scaled'!S33,IF(Control!$C$6="Solar and wind",'Solar scaled'!S33+'Wind scaled'!S33,'Grid scaled'!S33)))</f>
        <v>0</v>
      </c>
      <c r="T33" s="12">
        <f>IF(Control!$C$6="Solar only",'Solar scaled'!T33,IF(Control!$C$6="Wind only",'Wind scaled'!T33,IF(Control!$C$6="Solar and wind",'Solar scaled'!T33+'Wind scaled'!T33,'Grid scaled'!T33)))</f>
        <v>35.6</v>
      </c>
      <c r="U33" s="12">
        <f>IF(Control!$C$6="Solar only",'Solar scaled'!U33,IF(Control!$C$6="Wind only",'Wind scaled'!U33,IF(Control!$C$6="Solar and wind",'Solar scaled'!U33+'Wind scaled'!U33,'Grid scaled'!U33)))</f>
        <v>61.840000000000011</v>
      </c>
      <c r="V33" s="12">
        <f>IF(Control!$C$6="Solar only",'Solar scaled'!V33,IF(Control!$C$6="Wind only",'Wind scaled'!V33,IF(Control!$C$6="Solar and wind",'Solar scaled'!V33+'Wind scaled'!V33,'Grid scaled'!V33)))</f>
        <v>84.08</v>
      </c>
      <c r="W33" s="12">
        <f>IF(Control!$C$6="Solar only",'Solar scaled'!W33,IF(Control!$C$6="Wind only",'Wind scaled'!W33,IF(Control!$C$6="Solar and wind",'Solar scaled'!W33+'Wind scaled'!W33,'Grid scaled'!W33)))</f>
        <v>84.08</v>
      </c>
      <c r="X33" s="12">
        <f>IF(Control!$C$6="Solar only",'Solar scaled'!X33,IF(Control!$C$6="Wind only",'Wind scaled'!X33,IF(Control!$C$6="Solar and wind",'Solar scaled'!X33+'Wind scaled'!X33,'Grid scaled'!X33)))</f>
        <v>91.919999999999987</v>
      </c>
      <c r="Y33" s="12">
        <f>IF(Control!$C$6="Solar only",'Solar scaled'!Y33,IF(Control!$C$6="Wind only",'Wind scaled'!Y33,IF(Control!$C$6="Solar and wind",'Solar scaled'!Y33+'Wind scaled'!Y33,'Grid scaled'!Y33)))</f>
        <v>91.919999999999987</v>
      </c>
      <c r="Z33" s="12">
        <f>IF(Control!$C$6="Solar only",'Solar scaled'!Z33,IF(Control!$C$6="Wind only",'Wind scaled'!Z33,IF(Control!$C$6="Solar and wind",'Solar scaled'!Z33+'Wind scaled'!Z33,'Grid scaled'!Z33)))</f>
        <v>91.919999999999987</v>
      </c>
      <c r="AA33" s="14"/>
      <c r="AB33" s="7">
        <f t="shared" si="0"/>
        <v>541.3599999999999</v>
      </c>
      <c r="AC33" s="11">
        <f>SUM(AB3:AB33)</f>
        <v>421920.63999999996</v>
      </c>
    </row>
    <row r="34" spans="2:29" x14ac:dyDescent="0.2">
      <c r="B34" s="6">
        <v>44228</v>
      </c>
      <c r="C34" s="12">
        <f>IF(Control!$C$6="Solar only",'Solar scaled'!C34,IF(Control!$C$6="Wind only",'Wind scaled'!C34,IF(Control!$C$6="Solar and wind",'Solar scaled'!C34+'Wind scaled'!C34,'Grid scaled'!C34)))</f>
        <v>107.6</v>
      </c>
      <c r="D34" s="12">
        <f>IF(Control!$C$6="Solar only",'Solar scaled'!D34,IF(Control!$C$6="Wind only",'Wind scaled'!D34,IF(Control!$C$6="Solar and wind",'Solar scaled'!D34+'Wind scaled'!D34,'Grid scaled'!D34)))</f>
        <v>136.4</v>
      </c>
      <c r="E34" s="12">
        <f>IF(Control!$C$6="Solar only",'Solar scaled'!E34,IF(Control!$C$6="Wind only",'Wind scaled'!E34,IF(Control!$C$6="Solar and wind",'Solar scaled'!E34+'Wind scaled'!E34,'Grid scaled'!E34)))</f>
        <v>190.16000000000003</v>
      </c>
      <c r="F34" s="12">
        <f>IF(Control!$C$6="Solar only",'Solar scaled'!F34,IF(Control!$C$6="Wind only",'Wind scaled'!F34,IF(Control!$C$6="Solar and wind",'Solar scaled'!F34+'Wind scaled'!F34,'Grid scaled'!F34)))</f>
        <v>267.92000000000007</v>
      </c>
      <c r="G34" s="12">
        <f>IF(Control!$C$6="Solar only",'Solar scaled'!G34,IF(Control!$C$6="Wind only",'Wind scaled'!G34,IF(Control!$C$6="Solar and wind",'Solar scaled'!G34+'Wind scaled'!G34,'Grid scaled'!G34)))</f>
        <v>346.23999999999995</v>
      </c>
      <c r="H34" s="12">
        <f>IF(Control!$C$6="Solar only",'Solar scaled'!H34,IF(Control!$C$6="Wind only",'Wind scaled'!H34,IF(Control!$C$6="Solar and wind",'Solar scaled'!H34+'Wind scaled'!H34,'Grid scaled'!H34)))</f>
        <v>401.91999999999996</v>
      </c>
      <c r="I34" s="12">
        <f>IF(Control!$C$6="Solar only",'Solar scaled'!I34,IF(Control!$C$6="Wind only",'Wind scaled'!I34,IF(Control!$C$6="Solar and wind",'Solar scaled'!I34+'Wind scaled'!I34,'Grid scaled'!I34)))</f>
        <v>444.64</v>
      </c>
      <c r="J34" s="12">
        <f>IF(Control!$C$6="Solar only",'Solar scaled'!J34,IF(Control!$C$6="Wind only",'Wind scaled'!J34,IF(Control!$C$6="Solar and wind",'Solar scaled'!J34+'Wind scaled'!J34,'Grid scaled'!J34)))</f>
        <v>454.4</v>
      </c>
      <c r="K34" s="12">
        <f>IF(Control!$C$6="Solar only",'Solar scaled'!K34,IF(Control!$C$6="Wind only",'Wind scaled'!K34,IF(Control!$C$6="Solar and wind",'Solar scaled'!K34+'Wind scaled'!K34,'Grid scaled'!K34)))</f>
        <v>423.84</v>
      </c>
      <c r="L34" s="12">
        <f>IF(Control!$C$6="Solar only",'Solar scaled'!L34,IF(Control!$C$6="Wind only",'Wind scaled'!L34,IF(Control!$C$6="Solar and wind",'Solar scaled'!L34+'Wind scaled'!L34,'Grid scaled'!L34)))</f>
        <v>346.23999999999995</v>
      </c>
      <c r="M34" s="12">
        <f>IF(Control!$C$6="Solar only",'Solar scaled'!M34,IF(Control!$C$6="Wind only",'Wind scaled'!M34,IF(Control!$C$6="Solar and wind",'Solar scaled'!M34+'Wind scaled'!M34,'Grid scaled'!M34)))</f>
        <v>267.92000000000007</v>
      </c>
      <c r="N34" s="12">
        <f>IF(Control!$C$6="Solar only",'Solar scaled'!N34,IF(Control!$C$6="Wind only",'Wind scaled'!N34,IF(Control!$C$6="Solar and wind",'Solar scaled'!N34+'Wind scaled'!N34,'Grid scaled'!N34)))</f>
        <v>201.68</v>
      </c>
      <c r="O34" s="12">
        <f>IF(Control!$C$6="Solar only",'Solar scaled'!O34,IF(Control!$C$6="Wind only",'Wind scaled'!O34,IF(Control!$C$6="Solar and wind",'Solar scaled'!O34+'Wind scaled'!O34,'Grid scaled'!O34)))</f>
        <v>146</v>
      </c>
      <c r="P34" s="12">
        <f>IF(Control!$C$6="Solar only",'Solar scaled'!P34,IF(Control!$C$6="Wind only",'Wind scaled'!P34,IF(Control!$C$6="Solar and wind",'Solar scaled'!P34+'Wind scaled'!P34,'Grid scaled'!P34)))</f>
        <v>126.8</v>
      </c>
      <c r="Q34" s="12">
        <f>IF(Control!$C$6="Solar only",'Solar scaled'!Q34,IF(Control!$C$6="Wind only",'Wind scaled'!Q34,IF(Control!$C$6="Solar and wind",'Solar scaled'!Q34+'Wind scaled'!Q34,'Grid scaled'!Q34)))</f>
        <v>107.6</v>
      </c>
      <c r="R34" s="12">
        <f>IF(Control!$C$6="Solar only",'Solar scaled'!R34,IF(Control!$C$6="Wind only",'Wind scaled'!R34,IF(Control!$C$6="Solar and wind",'Solar scaled'!R34+'Wind scaled'!R34,'Grid scaled'!R34)))</f>
        <v>91.919999999999987</v>
      </c>
      <c r="S34" s="12">
        <f>IF(Control!$C$6="Solar only",'Solar scaled'!S34,IF(Control!$C$6="Wind only",'Wind scaled'!S34,IF(Control!$C$6="Solar and wind",'Solar scaled'!S34+'Wind scaled'!S34,'Grid scaled'!S34)))</f>
        <v>84.08</v>
      </c>
      <c r="T34" s="12">
        <f>IF(Control!$C$6="Solar only",'Solar scaled'!T34,IF(Control!$C$6="Wind only",'Wind scaled'!T34,IF(Control!$C$6="Solar and wind",'Solar scaled'!T34+'Wind scaled'!T34,'Grid scaled'!T34)))</f>
        <v>99.759999999999991</v>
      </c>
      <c r="U34" s="12">
        <f>IF(Control!$C$6="Solar only",'Solar scaled'!U34,IF(Control!$C$6="Wind only",'Wind scaled'!U34,IF(Control!$C$6="Solar and wind",'Solar scaled'!U34+'Wind scaled'!U34,'Grid scaled'!U34)))</f>
        <v>117.2</v>
      </c>
      <c r="V34" s="12">
        <f>IF(Control!$C$6="Solar only",'Solar scaled'!V34,IF(Control!$C$6="Wind only",'Wind scaled'!V34,IF(Control!$C$6="Solar and wind",'Solar scaled'!V34+'Wind scaled'!V34,'Grid scaled'!V34)))</f>
        <v>136.4</v>
      </c>
      <c r="W34" s="12">
        <f>IF(Control!$C$6="Solar only",'Solar scaled'!W34,IF(Control!$C$6="Wind only",'Wind scaled'!W34,IF(Control!$C$6="Solar and wind",'Solar scaled'!W34+'Wind scaled'!W34,'Grid scaled'!W34)))</f>
        <v>190.16000000000003</v>
      </c>
      <c r="X34" s="12">
        <f>IF(Control!$C$6="Solar only",'Solar scaled'!X34,IF(Control!$C$6="Wind only",'Wind scaled'!X34,IF(Control!$C$6="Solar and wind",'Solar scaled'!X34+'Wind scaled'!X34,'Grid scaled'!X34)))</f>
        <v>240.56000000000003</v>
      </c>
      <c r="Y34" s="12">
        <f>IF(Control!$C$6="Solar only",'Solar scaled'!Y34,IF(Control!$C$6="Wind only",'Wind scaled'!Y34,IF(Control!$C$6="Solar and wind",'Solar scaled'!Y34+'Wind scaled'!Y34,'Grid scaled'!Y34)))</f>
        <v>297.76</v>
      </c>
      <c r="Z34" s="12">
        <f>IF(Control!$C$6="Solar only",'Solar scaled'!Z34,IF(Control!$C$6="Wind only",'Wind scaled'!Z34,IF(Control!$C$6="Solar and wind",'Solar scaled'!Z34+'Wind scaled'!Z34,'Grid scaled'!Z34)))</f>
        <v>346.23999999999995</v>
      </c>
      <c r="AB34" s="7">
        <f t="shared" si="0"/>
        <v>5573.4400000000005</v>
      </c>
    </row>
    <row r="35" spans="2:29" x14ac:dyDescent="0.2">
      <c r="B35" s="6">
        <v>44229</v>
      </c>
      <c r="C35" s="12">
        <f>IF(Control!$C$6="Solar only",'Solar scaled'!C35,IF(Control!$C$6="Wind only",'Wind scaled'!C35,IF(Control!$C$6="Solar and wind",'Solar scaled'!C35+'Wind scaled'!C35,'Grid scaled'!C35)))</f>
        <v>380.8</v>
      </c>
      <c r="D35" s="12">
        <f>IF(Control!$C$6="Solar only",'Solar scaled'!D35,IF(Control!$C$6="Wind only",'Wind scaled'!D35,IF(Control!$C$6="Solar and wind",'Solar scaled'!D35+'Wind scaled'!D35,'Grid scaled'!D35)))</f>
        <v>475.52</v>
      </c>
      <c r="E35" s="12">
        <f>IF(Control!$C$6="Solar only",'Solar scaled'!E35,IF(Control!$C$6="Wind only",'Wind scaled'!E35,IF(Control!$C$6="Solar and wind",'Solar scaled'!E35+'Wind scaled'!E35,'Grid scaled'!E35)))</f>
        <v>581.91999999999996</v>
      </c>
      <c r="F35" s="12">
        <f>IF(Control!$C$6="Solar only",'Solar scaled'!F35,IF(Control!$C$6="Wind only",'Wind scaled'!F35,IF(Control!$C$6="Solar and wind",'Solar scaled'!F35+'Wind scaled'!F35,'Grid scaled'!F35)))</f>
        <v>708.48</v>
      </c>
      <c r="G35" s="12">
        <f>IF(Control!$C$6="Solar only",'Solar scaled'!G35,IF(Control!$C$6="Wind only",'Wind scaled'!G35,IF(Control!$C$6="Solar and wind",'Solar scaled'!G35+'Wind scaled'!G35,'Grid scaled'!G35)))</f>
        <v>804.16000000000008</v>
      </c>
      <c r="H35" s="12">
        <f>IF(Control!$C$6="Solar only",'Solar scaled'!H35,IF(Control!$C$6="Wind only",'Wind scaled'!H35,IF(Control!$C$6="Solar and wind",'Solar scaled'!H35+'Wind scaled'!H35,'Grid scaled'!H35)))</f>
        <v>876.4799999999999</v>
      </c>
      <c r="I35" s="12">
        <f>IF(Control!$C$6="Solar only",'Solar scaled'!I35,IF(Control!$C$6="Wind only",'Wind scaled'!I35,IF(Control!$C$6="Solar and wind",'Solar scaled'!I35+'Wind scaled'!I35,'Grid scaled'!I35)))</f>
        <v>926.4</v>
      </c>
      <c r="J35" s="12">
        <f>IF(Control!$C$6="Solar only",'Solar scaled'!J35,IF(Control!$C$6="Wind only",'Wind scaled'!J35,IF(Control!$C$6="Solar and wind",'Solar scaled'!J35+'Wind scaled'!J35,'Grid scaled'!J35)))</f>
        <v>966.4</v>
      </c>
      <c r="K35" s="12">
        <f>IF(Control!$C$6="Solar only",'Solar scaled'!K35,IF(Control!$C$6="Wind only",'Wind scaled'!K35,IF(Control!$C$6="Solar and wind",'Solar scaled'!K35+'Wind scaled'!K35,'Grid scaled'!K35)))</f>
        <v>975.5200000000001</v>
      </c>
      <c r="L35" s="12">
        <f>IF(Control!$C$6="Solar only",'Solar scaled'!L35,IF(Control!$C$6="Wind only",'Wind scaled'!L35,IF(Control!$C$6="Solar and wind",'Solar scaled'!L35+'Wind scaled'!L35,'Grid scaled'!L35)))</f>
        <v>993.76</v>
      </c>
      <c r="M35" s="12">
        <f>IF(Control!$C$6="Solar only",'Solar scaled'!M35,IF(Control!$C$6="Wind only",'Wind scaled'!M35,IF(Control!$C$6="Solar and wind",'Solar scaled'!M35+'Wind scaled'!M35,'Grid scaled'!M35)))</f>
        <v>994.88000000000011</v>
      </c>
      <c r="N35" s="12">
        <f>IF(Control!$C$6="Solar only",'Solar scaled'!N35,IF(Control!$C$6="Wind only",'Wind scaled'!N35,IF(Control!$C$6="Solar and wind",'Solar scaled'!N35+'Wind scaled'!N35,'Grid scaled'!N35)))</f>
        <v>995.04000000000019</v>
      </c>
      <c r="O35" s="12">
        <f>IF(Control!$C$6="Solar only",'Solar scaled'!O35,IF(Control!$C$6="Wind only",'Wind scaled'!O35,IF(Control!$C$6="Solar and wind",'Solar scaled'!O35+'Wind scaled'!O35,'Grid scaled'!O35)))</f>
        <v>1006.72</v>
      </c>
      <c r="P35" s="12">
        <f>IF(Control!$C$6="Solar only",'Solar scaled'!P35,IF(Control!$C$6="Wind only",'Wind scaled'!P35,IF(Control!$C$6="Solar and wind",'Solar scaled'!P35+'Wind scaled'!P35,'Grid scaled'!P35)))</f>
        <v>1006.72</v>
      </c>
      <c r="Q35" s="12">
        <f>IF(Control!$C$6="Solar only",'Solar scaled'!Q35,IF(Control!$C$6="Wind only",'Wind scaled'!Q35,IF(Control!$C$6="Solar and wind",'Solar scaled'!Q35+'Wind scaled'!Q35,'Grid scaled'!Q35)))</f>
        <v>1006.8800000000001</v>
      </c>
      <c r="R35" s="12">
        <f>IF(Control!$C$6="Solar only",'Solar scaled'!R35,IF(Control!$C$6="Wind only",'Wind scaled'!R35,IF(Control!$C$6="Solar and wind",'Solar scaled'!R35+'Wind scaled'!R35,'Grid scaled'!R35)))</f>
        <v>1011.2</v>
      </c>
      <c r="S35" s="12">
        <f>IF(Control!$C$6="Solar only",'Solar scaled'!S35,IF(Control!$C$6="Wind only",'Wind scaled'!S35,IF(Control!$C$6="Solar and wind",'Solar scaled'!S35+'Wind scaled'!S35,'Grid scaled'!S35)))</f>
        <v>1011.36</v>
      </c>
      <c r="T35" s="12">
        <f>IF(Control!$C$6="Solar only",'Solar scaled'!T35,IF(Control!$C$6="Wind only",'Wind scaled'!T35,IF(Control!$C$6="Solar and wind",'Solar scaled'!T35+'Wind scaled'!T35,'Grid scaled'!T35)))</f>
        <v>1012</v>
      </c>
      <c r="U35" s="12">
        <f>IF(Control!$C$6="Solar only",'Solar scaled'!U35,IF(Control!$C$6="Wind only",'Wind scaled'!U35,IF(Control!$C$6="Solar and wind",'Solar scaled'!U35+'Wind scaled'!U35,'Grid scaled'!U35)))</f>
        <v>1012</v>
      </c>
      <c r="V35" s="12">
        <f>IF(Control!$C$6="Solar only",'Solar scaled'!V35,IF(Control!$C$6="Wind only",'Wind scaled'!V35,IF(Control!$C$6="Solar and wind",'Solar scaled'!V35+'Wind scaled'!V35,'Grid scaled'!V35)))</f>
        <v>1012</v>
      </c>
      <c r="W35" s="12">
        <f>IF(Control!$C$6="Solar only",'Solar scaled'!W35,IF(Control!$C$6="Wind only",'Wind scaled'!W35,IF(Control!$C$6="Solar and wind",'Solar scaled'!W35+'Wind scaled'!W35,'Grid scaled'!W35)))</f>
        <v>1012</v>
      </c>
      <c r="X35" s="12">
        <f>IF(Control!$C$6="Solar only",'Solar scaled'!X35,IF(Control!$C$6="Wind only",'Wind scaled'!X35,IF(Control!$C$6="Solar and wind",'Solar scaled'!X35+'Wind scaled'!X35,'Grid scaled'!X35)))</f>
        <v>1012</v>
      </c>
      <c r="Y35" s="12">
        <f>IF(Control!$C$6="Solar only",'Solar scaled'!Y35,IF(Control!$C$6="Wind only",'Wind scaled'!Y35,IF(Control!$C$6="Solar and wind",'Solar scaled'!Y35+'Wind scaled'!Y35,'Grid scaled'!Y35)))</f>
        <v>1012</v>
      </c>
      <c r="Z35" s="12">
        <f>IF(Control!$C$6="Solar only",'Solar scaled'!Z35,IF(Control!$C$6="Wind only",'Wind scaled'!Z35,IF(Control!$C$6="Solar and wind",'Solar scaled'!Z35+'Wind scaled'!Z35,'Grid scaled'!Z35)))</f>
        <v>1012</v>
      </c>
      <c r="AB35" s="7">
        <f t="shared" si="0"/>
        <v>21806.240000000002</v>
      </c>
    </row>
    <row r="36" spans="2:29" x14ac:dyDescent="0.2">
      <c r="B36" s="6">
        <v>44230</v>
      </c>
      <c r="C36" s="12">
        <f>IF(Control!$C$6="Solar only",'Solar scaled'!C36,IF(Control!$C$6="Wind only",'Wind scaled'!C36,IF(Control!$C$6="Solar and wind",'Solar scaled'!C36+'Wind scaled'!C36,'Grid scaled'!C36)))</f>
        <v>1012</v>
      </c>
      <c r="D36" s="12">
        <f>IF(Control!$C$6="Solar only",'Solar scaled'!D36,IF(Control!$C$6="Wind only",'Wind scaled'!D36,IF(Control!$C$6="Solar and wind",'Solar scaled'!D36+'Wind scaled'!D36,'Grid scaled'!D36)))</f>
        <v>1012</v>
      </c>
      <c r="E36" s="12">
        <f>IF(Control!$C$6="Solar only",'Solar scaled'!E36,IF(Control!$C$6="Wind only",'Wind scaled'!E36,IF(Control!$C$6="Solar and wind",'Solar scaled'!E36+'Wind scaled'!E36,'Grid scaled'!E36)))</f>
        <v>1012</v>
      </c>
      <c r="F36" s="12">
        <f>IF(Control!$C$6="Solar only",'Solar scaled'!F36,IF(Control!$C$6="Wind only",'Wind scaled'!F36,IF(Control!$C$6="Solar and wind",'Solar scaled'!F36+'Wind scaled'!F36,'Grid scaled'!F36)))</f>
        <v>1012</v>
      </c>
      <c r="G36" s="12">
        <f>IF(Control!$C$6="Solar only",'Solar scaled'!G36,IF(Control!$C$6="Wind only",'Wind scaled'!G36,IF(Control!$C$6="Solar and wind",'Solar scaled'!G36+'Wind scaled'!G36,'Grid scaled'!G36)))</f>
        <v>1012</v>
      </c>
      <c r="H36" s="12">
        <f>IF(Control!$C$6="Solar only",'Solar scaled'!H36,IF(Control!$C$6="Wind only",'Wind scaled'!H36,IF(Control!$C$6="Solar and wind",'Solar scaled'!H36+'Wind scaled'!H36,'Grid scaled'!H36)))</f>
        <v>1012</v>
      </c>
      <c r="I36" s="12">
        <f>IF(Control!$C$6="Solar only",'Solar scaled'!I36,IF(Control!$C$6="Wind only",'Wind scaled'!I36,IF(Control!$C$6="Solar and wind",'Solar scaled'!I36+'Wind scaled'!I36,'Grid scaled'!I36)))</f>
        <v>1012</v>
      </c>
      <c r="J36" s="12">
        <f>IF(Control!$C$6="Solar only",'Solar scaled'!J36,IF(Control!$C$6="Wind only",'Wind scaled'!J36,IF(Control!$C$6="Solar and wind",'Solar scaled'!J36+'Wind scaled'!J36,'Grid scaled'!J36)))</f>
        <v>1012</v>
      </c>
      <c r="K36" s="12">
        <f>IF(Control!$C$6="Solar only",'Solar scaled'!K36,IF(Control!$C$6="Wind only",'Wind scaled'!K36,IF(Control!$C$6="Solar and wind",'Solar scaled'!K36+'Wind scaled'!K36,'Grid scaled'!K36)))</f>
        <v>1012</v>
      </c>
      <c r="L36" s="12">
        <f>IF(Control!$C$6="Solar only",'Solar scaled'!L36,IF(Control!$C$6="Wind only",'Wind scaled'!L36,IF(Control!$C$6="Solar and wind",'Solar scaled'!L36+'Wind scaled'!L36,'Grid scaled'!L36)))</f>
        <v>1012</v>
      </c>
      <c r="M36" s="12">
        <f>IF(Control!$C$6="Solar only",'Solar scaled'!M36,IF(Control!$C$6="Wind only",'Wind scaled'!M36,IF(Control!$C$6="Solar and wind",'Solar scaled'!M36+'Wind scaled'!M36,'Grid scaled'!M36)))</f>
        <v>1012</v>
      </c>
      <c r="N36" s="12">
        <f>IF(Control!$C$6="Solar only",'Solar scaled'!N36,IF(Control!$C$6="Wind only",'Wind scaled'!N36,IF(Control!$C$6="Solar and wind",'Solar scaled'!N36+'Wind scaled'!N36,'Grid scaled'!N36)))</f>
        <v>1012</v>
      </c>
      <c r="O36" s="12">
        <f>IF(Control!$C$6="Solar only",'Solar scaled'!O36,IF(Control!$C$6="Wind only",'Wind scaled'!O36,IF(Control!$C$6="Solar and wind",'Solar scaled'!O36+'Wind scaled'!O36,'Grid scaled'!O36)))</f>
        <v>1012</v>
      </c>
      <c r="P36" s="12">
        <f>IF(Control!$C$6="Solar only",'Solar scaled'!P36,IF(Control!$C$6="Wind only",'Wind scaled'!P36,IF(Control!$C$6="Solar and wind",'Solar scaled'!P36+'Wind scaled'!P36,'Grid scaled'!P36)))</f>
        <v>1012</v>
      </c>
      <c r="Q36" s="12">
        <f>IF(Control!$C$6="Solar only",'Solar scaled'!Q36,IF(Control!$C$6="Wind only",'Wind scaled'!Q36,IF(Control!$C$6="Solar and wind",'Solar scaled'!Q36+'Wind scaled'!Q36,'Grid scaled'!Q36)))</f>
        <v>1012</v>
      </c>
      <c r="R36" s="12">
        <f>IF(Control!$C$6="Solar only",'Solar scaled'!R36,IF(Control!$C$6="Wind only",'Wind scaled'!R36,IF(Control!$C$6="Solar and wind",'Solar scaled'!R36+'Wind scaled'!R36,'Grid scaled'!R36)))</f>
        <v>1012</v>
      </c>
      <c r="S36" s="12">
        <f>IF(Control!$C$6="Solar only",'Solar scaled'!S36,IF(Control!$C$6="Wind only",'Wind scaled'!S36,IF(Control!$C$6="Solar and wind",'Solar scaled'!S36+'Wind scaled'!S36,'Grid scaled'!S36)))</f>
        <v>1012</v>
      </c>
      <c r="T36" s="12">
        <f>IF(Control!$C$6="Solar only",'Solar scaled'!T36,IF(Control!$C$6="Wind only",'Wind scaled'!T36,IF(Control!$C$6="Solar and wind",'Solar scaled'!T36+'Wind scaled'!T36,'Grid scaled'!T36)))</f>
        <v>1012</v>
      </c>
      <c r="U36" s="12">
        <f>IF(Control!$C$6="Solar only",'Solar scaled'!U36,IF(Control!$C$6="Wind only",'Wind scaled'!U36,IF(Control!$C$6="Solar and wind",'Solar scaled'!U36+'Wind scaled'!U36,'Grid scaled'!U36)))</f>
        <v>1012</v>
      </c>
      <c r="V36" s="12">
        <f>IF(Control!$C$6="Solar only",'Solar scaled'!V36,IF(Control!$C$6="Wind only",'Wind scaled'!V36,IF(Control!$C$6="Solar and wind",'Solar scaled'!V36+'Wind scaled'!V36,'Grid scaled'!V36)))</f>
        <v>1012</v>
      </c>
      <c r="W36" s="12">
        <f>IF(Control!$C$6="Solar only",'Solar scaled'!W36,IF(Control!$C$6="Wind only",'Wind scaled'!W36,IF(Control!$C$6="Solar and wind",'Solar scaled'!W36+'Wind scaled'!W36,'Grid scaled'!W36)))</f>
        <v>1012</v>
      </c>
      <c r="X36" s="12">
        <f>IF(Control!$C$6="Solar only",'Solar scaled'!X36,IF(Control!$C$6="Wind only",'Wind scaled'!X36,IF(Control!$C$6="Solar and wind",'Solar scaled'!X36+'Wind scaled'!X36,'Grid scaled'!X36)))</f>
        <v>1011.36</v>
      </c>
      <c r="Y36" s="12">
        <f>IF(Control!$C$6="Solar only",'Solar scaled'!Y36,IF(Control!$C$6="Wind only",'Wind scaled'!Y36,IF(Control!$C$6="Solar and wind",'Solar scaled'!Y36+'Wind scaled'!Y36,'Grid scaled'!Y36)))</f>
        <v>1006.8800000000001</v>
      </c>
      <c r="Z36" s="12">
        <f>IF(Control!$C$6="Solar only",'Solar scaled'!Z36,IF(Control!$C$6="Wind only",'Wind scaled'!Z36,IF(Control!$C$6="Solar and wind",'Solar scaled'!Z36+'Wind scaled'!Z36,'Grid scaled'!Z36)))</f>
        <v>995.04000000000019</v>
      </c>
      <c r="AB36" s="7">
        <f t="shared" si="0"/>
        <v>24265.280000000002</v>
      </c>
    </row>
    <row r="37" spans="2:29" x14ac:dyDescent="0.2">
      <c r="B37" s="6">
        <v>44231</v>
      </c>
      <c r="C37" s="12">
        <f>IF(Control!$C$6="Solar only",'Solar scaled'!C37,IF(Control!$C$6="Wind only",'Wind scaled'!C37,IF(Control!$C$6="Solar and wind",'Solar scaled'!C37+'Wind scaled'!C37,'Grid scaled'!C37)))</f>
        <v>975.36</v>
      </c>
      <c r="D37" s="12">
        <f>IF(Control!$C$6="Solar only",'Solar scaled'!D37,IF(Control!$C$6="Wind only",'Wind scaled'!D37,IF(Control!$C$6="Solar and wind",'Solar scaled'!D37+'Wind scaled'!D37,'Grid scaled'!D37)))</f>
        <v>975.36</v>
      </c>
      <c r="E37" s="12">
        <f>IF(Control!$C$6="Solar only",'Solar scaled'!E37,IF(Control!$C$6="Wind only",'Wind scaled'!E37,IF(Control!$C$6="Solar and wind",'Solar scaled'!E37+'Wind scaled'!E37,'Grid scaled'!E37)))</f>
        <v>971.28</v>
      </c>
      <c r="F37" s="12">
        <f>IF(Control!$C$6="Solar only",'Solar scaled'!F37,IF(Control!$C$6="Wind only",'Wind scaled'!F37,IF(Control!$C$6="Solar and wind",'Solar scaled'!F37+'Wind scaled'!F37,'Grid scaled'!F37)))</f>
        <v>966.4</v>
      </c>
      <c r="G37" s="12">
        <f>IF(Control!$C$6="Solar only",'Solar scaled'!G37,IF(Control!$C$6="Wind only",'Wind scaled'!G37,IF(Control!$C$6="Solar and wind",'Solar scaled'!G37+'Wind scaled'!G37,'Grid scaled'!G37)))</f>
        <v>966.4</v>
      </c>
      <c r="H37" s="12">
        <f>IF(Control!$C$6="Solar only",'Solar scaled'!H37,IF(Control!$C$6="Wind only",'Wind scaled'!H37,IF(Control!$C$6="Solar and wind",'Solar scaled'!H37+'Wind scaled'!H37,'Grid scaled'!H37)))</f>
        <v>993.76</v>
      </c>
      <c r="I37" s="12">
        <f>IF(Control!$C$6="Solar only",'Solar scaled'!I37,IF(Control!$C$6="Wind only",'Wind scaled'!I37,IF(Control!$C$6="Solar and wind",'Solar scaled'!I37+'Wind scaled'!I37,'Grid scaled'!I37)))</f>
        <v>994.88000000000011</v>
      </c>
      <c r="J37" s="12">
        <f>IF(Control!$C$6="Solar only",'Solar scaled'!J37,IF(Control!$C$6="Wind only",'Wind scaled'!J37,IF(Control!$C$6="Solar and wind",'Solar scaled'!J37+'Wind scaled'!J37,'Grid scaled'!J37)))</f>
        <v>993.76</v>
      </c>
      <c r="K37" s="12">
        <f>IF(Control!$C$6="Solar only",'Solar scaled'!K37,IF(Control!$C$6="Wind only",'Wind scaled'!K37,IF(Control!$C$6="Solar and wind",'Solar scaled'!K37+'Wind scaled'!K37,'Grid scaled'!K37)))</f>
        <v>975.5200000000001</v>
      </c>
      <c r="L37" s="12">
        <f>IF(Control!$C$6="Solar only",'Solar scaled'!L37,IF(Control!$C$6="Wind only",'Wind scaled'!L37,IF(Control!$C$6="Solar and wind",'Solar scaled'!L37+'Wind scaled'!L37,'Grid scaled'!L37)))</f>
        <v>993.76</v>
      </c>
      <c r="M37" s="12">
        <f>IF(Control!$C$6="Solar only",'Solar scaled'!M37,IF(Control!$C$6="Wind only",'Wind scaled'!M37,IF(Control!$C$6="Solar and wind",'Solar scaled'!M37+'Wind scaled'!M37,'Grid scaled'!M37)))</f>
        <v>994.88000000000011</v>
      </c>
      <c r="N37" s="12">
        <f>IF(Control!$C$6="Solar only",'Solar scaled'!N37,IF(Control!$C$6="Wind only",'Wind scaled'!N37,IF(Control!$C$6="Solar and wind",'Solar scaled'!N37+'Wind scaled'!N37,'Grid scaled'!N37)))</f>
        <v>995.04000000000019</v>
      </c>
      <c r="O37" s="12">
        <f>IF(Control!$C$6="Solar only",'Solar scaled'!O37,IF(Control!$C$6="Wind only",'Wind scaled'!O37,IF(Control!$C$6="Solar and wind",'Solar scaled'!O37+'Wind scaled'!O37,'Grid scaled'!O37)))</f>
        <v>995.04000000000019</v>
      </c>
      <c r="P37" s="12">
        <f>IF(Control!$C$6="Solar only",'Solar scaled'!P37,IF(Control!$C$6="Wind only",'Wind scaled'!P37,IF(Control!$C$6="Solar and wind",'Solar scaled'!P37+'Wind scaled'!P37,'Grid scaled'!P37)))</f>
        <v>1006.8800000000001</v>
      </c>
      <c r="Q37" s="12">
        <f>IF(Control!$C$6="Solar only",'Solar scaled'!Q37,IF(Control!$C$6="Wind only",'Wind scaled'!Q37,IF(Control!$C$6="Solar and wind",'Solar scaled'!Q37+'Wind scaled'!Q37,'Grid scaled'!Q37)))</f>
        <v>1011.2</v>
      </c>
      <c r="R37" s="12">
        <f>IF(Control!$C$6="Solar only",'Solar scaled'!R37,IF(Control!$C$6="Wind only",'Wind scaled'!R37,IF(Control!$C$6="Solar and wind",'Solar scaled'!R37+'Wind scaled'!R37,'Grid scaled'!R37)))</f>
        <v>1011.36</v>
      </c>
      <c r="S37" s="12">
        <f>IF(Control!$C$6="Solar only",'Solar scaled'!S37,IF(Control!$C$6="Wind only",'Wind scaled'!S37,IF(Control!$C$6="Solar and wind",'Solar scaled'!S37+'Wind scaled'!S37,'Grid scaled'!S37)))</f>
        <v>1012</v>
      </c>
      <c r="T37" s="12">
        <f>IF(Control!$C$6="Solar only",'Solar scaled'!T37,IF(Control!$C$6="Wind only",'Wind scaled'!T37,IF(Control!$C$6="Solar and wind",'Solar scaled'!T37+'Wind scaled'!T37,'Grid scaled'!T37)))</f>
        <v>1012</v>
      </c>
      <c r="U37" s="12">
        <f>IF(Control!$C$6="Solar only",'Solar scaled'!U37,IF(Control!$C$6="Wind only",'Wind scaled'!U37,IF(Control!$C$6="Solar and wind",'Solar scaled'!U37+'Wind scaled'!U37,'Grid scaled'!U37)))</f>
        <v>1012</v>
      </c>
      <c r="V37" s="12">
        <f>IF(Control!$C$6="Solar only",'Solar scaled'!V37,IF(Control!$C$6="Wind only",'Wind scaled'!V37,IF(Control!$C$6="Solar and wind",'Solar scaled'!V37+'Wind scaled'!V37,'Grid scaled'!V37)))</f>
        <v>1012</v>
      </c>
      <c r="W37" s="12">
        <f>IF(Control!$C$6="Solar only",'Solar scaled'!W37,IF(Control!$C$6="Wind only",'Wind scaled'!W37,IF(Control!$C$6="Solar and wind",'Solar scaled'!W37+'Wind scaled'!W37,'Grid scaled'!W37)))</f>
        <v>1012</v>
      </c>
      <c r="X37" s="12">
        <f>IF(Control!$C$6="Solar only",'Solar scaled'!X37,IF(Control!$C$6="Wind only",'Wind scaled'!X37,IF(Control!$C$6="Solar and wind",'Solar scaled'!X37+'Wind scaled'!X37,'Grid scaled'!X37)))</f>
        <v>1012</v>
      </c>
      <c r="Y37" s="12">
        <f>IF(Control!$C$6="Solar only",'Solar scaled'!Y37,IF(Control!$C$6="Wind only",'Wind scaled'!Y37,IF(Control!$C$6="Solar and wind",'Solar scaled'!Y37+'Wind scaled'!Y37,'Grid scaled'!Y37)))</f>
        <v>1012</v>
      </c>
      <c r="Z37" s="12">
        <f>IF(Control!$C$6="Solar only",'Solar scaled'!Z37,IF(Control!$C$6="Wind only",'Wind scaled'!Z37,IF(Control!$C$6="Solar and wind",'Solar scaled'!Z37+'Wind scaled'!Z37,'Grid scaled'!Z37)))</f>
        <v>1012</v>
      </c>
      <c r="AB37" s="7">
        <f t="shared" si="0"/>
        <v>23916.880000000005</v>
      </c>
    </row>
    <row r="38" spans="2:29" x14ac:dyDescent="0.2">
      <c r="B38" s="6">
        <v>44232</v>
      </c>
      <c r="C38" s="12">
        <f>IF(Control!$C$6="Solar only",'Solar scaled'!C38,IF(Control!$C$6="Wind only",'Wind scaled'!C38,IF(Control!$C$6="Solar and wind",'Solar scaled'!C38+'Wind scaled'!C38,'Grid scaled'!C38)))</f>
        <v>1012</v>
      </c>
      <c r="D38" s="12">
        <f>IF(Control!$C$6="Solar only",'Solar scaled'!D38,IF(Control!$C$6="Wind only",'Wind scaled'!D38,IF(Control!$C$6="Solar and wind",'Solar scaled'!D38+'Wind scaled'!D38,'Grid scaled'!D38)))</f>
        <v>1012</v>
      </c>
      <c r="E38" s="12">
        <f>IF(Control!$C$6="Solar only",'Solar scaled'!E38,IF(Control!$C$6="Wind only",'Wind scaled'!E38,IF(Control!$C$6="Solar and wind",'Solar scaled'!E38+'Wind scaled'!E38,'Grid scaled'!E38)))</f>
        <v>1012</v>
      </c>
      <c r="F38" s="12">
        <f>IF(Control!$C$6="Solar only",'Solar scaled'!F38,IF(Control!$C$6="Wind only",'Wind scaled'!F38,IF(Control!$C$6="Solar and wind",'Solar scaled'!F38+'Wind scaled'!F38,'Grid scaled'!F38)))</f>
        <v>1012</v>
      </c>
      <c r="G38" s="12">
        <f>IF(Control!$C$6="Solar only",'Solar scaled'!G38,IF(Control!$C$6="Wind only",'Wind scaled'!G38,IF(Control!$C$6="Solar and wind",'Solar scaled'!G38+'Wind scaled'!G38,'Grid scaled'!G38)))</f>
        <v>1012</v>
      </c>
      <c r="H38" s="12">
        <f>IF(Control!$C$6="Solar only",'Solar scaled'!H38,IF(Control!$C$6="Wind only",'Wind scaled'!H38,IF(Control!$C$6="Solar and wind",'Solar scaled'!H38+'Wind scaled'!H38,'Grid scaled'!H38)))</f>
        <v>1012</v>
      </c>
      <c r="I38" s="12">
        <f>IF(Control!$C$6="Solar only",'Solar scaled'!I38,IF(Control!$C$6="Wind only",'Wind scaled'!I38,IF(Control!$C$6="Solar and wind",'Solar scaled'!I38+'Wind scaled'!I38,'Grid scaled'!I38)))</f>
        <v>1012</v>
      </c>
      <c r="J38" s="12">
        <f>IF(Control!$C$6="Solar only",'Solar scaled'!J38,IF(Control!$C$6="Wind only",'Wind scaled'!J38,IF(Control!$C$6="Solar and wind",'Solar scaled'!J38+'Wind scaled'!J38,'Grid scaled'!J38)))</f>
        <v>1012</v>
      </c>
      <c r="K38" s="12">
        <f>IF(Control!$C$6="Solar only",'Solar scaled'!K38,IF(Control!$C$6="Wind only",'Wind scaled'!K38,IF(Control!$C$6="Solar and wind",'Solar scaled'!K38+'Wind scaled'!K38,'Grid scaled'!K38)))</f>
        <v>1012</v>
      </c>
      <c r="L38" s="12">
        <f>IF(Control!$C$6="Solar only",'Solar scaled'!L38,IF(Control!$C$6="Wind only",'Wind scaled'!L38,IF(Control!$C$6="Solar and wind",'Solar scaled'!L38+'Wind scaled'!L38,'Grid scaled'!L38)))</f>
        <v>1012</v>
      </c>
      <c r="M38" s="12">
        <f>IF(Control!$C$6="Solar only",'Solar scaled'!M38,IF(Control!$C$6="Wind only",'Wind scaled'!M38,IF(Control!$C$6="Solar and wind",'Solar scaled'!M38+'Wind scaled'!M38,'Grid scaled'!M38)))</f>
        <v>1012</v>
      </c>
      <c r="N38" s="12">
        <f>IF(Control!$C$6="Solar only",'Solar scaled'!N38,IF(Control!$C$6="Wind only",'Wind scaled'!N38,IF(Control!$C$6="Solar and wind",'Solar scaled'!N38+'Wind scaled'!N38,'Grid scaled'!N38)))</f>
        <v>1012</v>
      </c>
      <c r="O38" s="12">
        <f>IF(Control!$C$6="Solar only",'Solar scaled'!O38,IF(Control!$C$6="Wind only",'Wind scaled'!O38,IF(Control!$C$6="Solar and wind",'Solar scaled'!O38+'Wind scaled'!O38,'Grid scaled'!O38)))</f>
        <v>1012</v>
      </c>
      <c r="P38" s="12">
        <f>IF(Control!$C$6="Solar only",'Solar scaled'!P38,IF(Control!$C$6="Wind only",'Wind scaled'!P38,IF(Control!$C$6="Solar and wind",'Solar scaled'!P38+'Wind scaled'!P38,'Grid scaled'!P38)))</f>
        <v>1012</v>
      </c>
      <c r="Q38" s="12">
        <f>IF(Control!$C$6="Solar only",'Solar scaled'!Q38,IF(Control!$C$6="Wind only",'Wind scaled'!Q38,IF(Control!$C$6="Solar and wind",'Solar scaled'!Q38+'Wind scaled'!Q38,'Grid scaled'!Q38)))</f>
        <v>1012</v>
      </c>
      <c r="R38" s="12">
        <f>IF(Control!$C$6="Solar only",'Solar scaled'!R38,IF(Control!$C$6="Wind only",'Wind scaled'!R38,IF(Control!$C$6="Solar and wind",'Solar scaled'!R38+'Wind scaled'!R38,'Grid scaled'!R38)))</f>
        <v>1012</v>
      </c>
      <c r="S38" s="12">
        <f>IF(Control!$C$6="Solar only",'Solar scaled'!S38,IF(Control!$C$6="Wind only",'Wind scaled'!S38,IF(Control!$C$6="Solar and wind",'Solar scaled'!S38+'Wind scaled'!S38,'Grid scaled'!S38)))</f>
        <v>1012</v>
      </c>
      <c r="T38" s="12">
        <f>IF(Control!$C$6="Solar only",'Solar scaled'!T38,IF(Control!$C$6="Wind only",'Wind scaled'!T38,IF(Control!$C$6="Solar and wind",'Solar scaled'!T38+'Wind scaled'!T38,'Grid scaled'!T38)))</f>
        <v>1012</v>
      </c>
      <c r="U38" s="12">
        <f>IF(Control!$C$6="Solar only",'Solar scaled'!U38,IF(Control!$C$6="Wind only",'Wind scaled'!U38,IF(Control!$C$6="Solar and wind",'Solar scaled'!U38+'Wind scaled'!U38,'Grid scaled'!U38)))</f>
        <v>1012</v>
      </c>
      <c r="V38" s="12">
        <f>IF(Control!$C$6="Solar only",'Solar scaled'!V38,IF(Control!$C$6="Wind only",'Wind scaled'!V38,IF(Control!$C$6="Solar and wind",'Solar scaled'!V38+'Wind scaled'!V38,'Grid scaled'!V38)))</f>
        <v>1012</v>
      </c>
      <c r="W38" s="12">
        <f>IF(Control!$C$6="Solar only",'Solar scaled'!W38,IF(Control!$C$6="Wind only",'Wind scaled'!W38,IF(Control!$C$6="Solar and wind",'Solar scaled'!W38+'Wind scaled'!W38,'Grid scaled'!W38)))</f>
        <v>1012</v>
      </c>
      <c r="X38" s="12">
        <f>IF(Control!$C$6="Solar only",'Solar scaled'!X38,IF(Control!$C$6="Wind only",'Wind scaled'!X38,IF(Control!$C$6="Solar and wind",'Solar scaled'!X38+'Wind scaled'!X38,'Grid scaled'!X38)))</f>
        <v>1012</v>
      </c>
      <c r="Y38" s="12">
        <f>IF(Control!$C$6="Solar only",'Solar scaled'!Y38,IF(Control!$C$6="Wind only",'Wind scaled'!Y38,IF(Control!$C$6="Solar and wind",'Solar scaled'!Y38+'Wind scaled'!Y38,'Grid scaled'!Y38)))</f>
        <v>1012</v>
      </c>
      <c r="Z38" s="12">
        <f>IF(Control!$C$6="Solar only",'Solar scaled'!Z38,IF(Control!$C$6="Wind only",'Wind scaled'!Z38,IF(Control!$C$6="Solar and wind",'Solar scaled'!Z38+'Wind scaled'!Z38,'Grid scaled'!Z38)))</f>
        <v>1012</v>
      </c>
      <c r="AB38" s="7">
        <f t="shared" si="0"/>
        <v>24288</v>
      </c>
    </row>
    <row r="39" spans="2:29" x14ac:dyDescent="0.2">
      <c r="B39" s="6">
        <v>44233</v>
      </c>
      <c r="C39" s="12">
        <f>IF(Control!$C$6="Solar only",'Solar scaled'!C39,IF(Control!$C$6="Wind only",'Wind scaled'!C39,IF(Control!$C$6="Solar and wind",'Solar scaled'!C39+'Wind scaled'!C39,'Grid scaled'!C39)))</f>
        <v>1012</v>
      </c>
      <c r="D39" s="12">
        <f>IF(Control!$C$6="Solar only",'Solar scaled'!D39,IF(Control!$C$6="Wind only",'Wind scaled'!D39,IF(Control!$C$6="Solar and wind",'Solar scaled'!D39+'Wind scaled'!D39,'Grid scaled'!D39)))</f>
        <v>1012</v>
      </c>
      <c r="E39" s="12">
        <f>IF(Control!$C$6="Solar only",'Solar scaled'!E39,IF(Control!$C$6="Wind only",'Wind scaled'!E39,IF(Control!$C$6="Solar and wind",'Solar scaled'!E39+'Wind scaled'!E39,'Grid scaled'!E39)))</f>
        <v>1011.36</v>
      </c>
      <c r="F39" s="12">
        <f>IF(Control!$C$6="Solar only",'Solar scaled'!F39,IF(Control!$C$6="Wind only",'Wind scaled'!F39,IF(Control!$C$6="Solar and wind",'Solar scaled'!F39+'Wind scaled'!F39,'Grid scaled'!F39)))</f>
        <v>1011.36</v>
      </c>
      <c r="G39" s="12">
        <f>IF(Control!$C$6="Solar only",'Solar scaled'!G39,IF(Control!$C$6="Wind only",'Wind scaled'!G39,IF(Control!$C$6="Solar and wind",'Solar scaled'!G39+'Wind scaled'!G39,'Grid scaled'!G39)))</f>
        <v>1006.8800000000001</v>
      </c>
      <c r="H39" s="12">
        <f>IF(Control!$C$6="Solar only",'Solar scaled'!H39,IF(Control!$C$6="Wind only",'Wind scaled'!H39,IF(Control!$C$6="Solar and wind",'Solar scaled'!H39+'Wind scaled'!H39,'Grid scaled'!H39)))</f>
        <v>1006.8800000000001</v>
      </c>
      <c r="I39" s="12">
        <f>IF(Control!$C$6="Solar only",'Solar scaled'!I39,IF(Control!$C$6="Wind only",'Wind scaled'!I39,IF(Control!$C$6="Solar and wind",'Solar scaled'!I39+'Wind scaled'!I39,'Grid scaled'!I39)))</f>
        <v>1011.2</v>
      </c>
      <c r="J39" s="12">
        <f>IF(Control!$C$6="Solar only",'Solar scaled'!J39,IF(Control!$C$6="Wind only",'Wind scaled'!J39,IF(Control!$C$6="Solar and wind",'Solar scaled'!J39+'Wind scaled'!J39,'Grid scaled'!J39)))</f>
        <v>1011.36</v>
      </c>
      <c r="K39" s="12">
        <f>IF(Control!$C$6="Solar only",'Solar scaled'!K39,IF(Control!$C$6="Wind only",'Wind scaled'!K39,IF(Control!$C$6="Solar and wind",'Solar scaled'!K39+'Wind scaled'!K39,'Grid scaled'!K39)))</f>
        <v>1011.36</v>
      </c>
      <c r="L39" s="12">
        <f>IF(Control!$C$6="Solar only",'Solar scaled'!L39,IF(Control!$C$6="Wind only",'Wind scaled'!L39,IF(Control!$C$6="Solar and wind",'Solar scaled'!L39+'Wind scaled'!L39,'Grid scaled'!L39)))</f>
        <v>1011.36</v>
      </c>
      <c r="M39" s="12">
        <f>IF(Control!$C$6="Solar only",'Solar scaled'!M39,IF(Control!$C$6="Wind only",'Wind scaled'!M39,IF(Control!$C$6="Solar and wind",'Solar scaled'!M39+'Wind scaled'!M39,'Grid scaled'!M39)))</f>
        <v>1012</v>
      </c>
      <c r="N39" s="12">
        <f>IF(Control!$C$6="Solar only",'Solar scaled'!N39,IF(Control!$C$6="Wind only",'Wind scaled'!N39,IF(Control!$C$6="Solar and wind",'Solar scaled'!N39+'Wind scaled'!N39,'Grid scaled'!N39)))</f>
        <v>1012</v>
      </c>
      <c r="O39" s="12">
        <f>IF(Control!$C$6="Solar only",'Solar scaled'!O39,IF(Control!$C$6="Wind only",'Wind scaled'!O39,IF(Control!$C$6="Solar and wind",'Solar scaled'!O39+'Wind scaled'!O39,'Grid scaled'!O39)))</f>
        <v>1012</v>
      </c>
      <c r="P39" s="12">
        <f>IF(Control!$C$6="Solar only",'Solar scaled'!P39,IF(Control!$C$6="Wind only",'Wind scaled'!P39,IF(Control!$C$6="Solar and wind",'Solar scaled'!P39+'Wind scaled'!P39,'Grid scaled'!P39)))</f>
        <v>1012</v>
      </c>
      <c r="Q39" s="12">
        <f>IF(Control!$C$6="Solar only",'Solar scaled'!Q39,IF(Control!$C$6="Wind only",'Wind scaled'!Q39,IF(Control!$C$6="Solar and wind",'Solar scaled'!Q39+'Wind scaled'!Q39,'Grid scaled'!Q39)))</f>
        <v>1012</v>
      </c>
      <c r="R39" s="12">
        <f>IF(Control!$C$6="Solar only",'Solar scaled'!R39,IF(Control!$C$6="Wind only",'Wind scaled'!R39,IF(Control!$C$6="Solar and wind",'Solar scaled'!R39+'Wind scaled'!R39,'Grid scaled'!R39)))</f>
        <v>1012</v>
      </c>
      <c r="S39" s="12">
        <f>IF(Control!$C$6="Solar only",'Solar scaled'!S39,IF(Control!$C$6="Wind only",'Wind scaled'!S39,IF(Control!$C$6="Solar and wind",'Solar scaled'!S39+'Wind scaled'!S39,'Grid scaled'!S39)))</f>
        <v>1012</v>
      </c>
      <c r="T39" s="12">
        <f>IF(Control!$C$6="Solar only",'Solar scaled'!T39,IF(Control!$C$6="Wind only",'Wind scaled'!T39,IF(Control!$C$6="Solar and wind",'Solar scaled'!T39+'Wind scaled'!T39,'Grid scaled'!T39)))</f>
        <v>1012</v>
      </c>
      <c r="U39" s="12">
        <f>IF(Control!$C$6="Solar only",'Solar scaled'!U39,IF(Control!$C$6="Wind only",'Wind scaled'!U39,IF(Control!$C$6="Solar and wind",'Solar scaled'!U39+'Wind scaled'!U39,'Grid scaled'!U39)))</f>
        <v>1012</v>
      </c>
      <c r="V39" s="12">
        <f>IF(Control!$C$6="Solar only",'Solar scaled'!V39,IF(Control!$C$6="Wind only",'Wind scaled'!V39,IF(Control!$C$6="Solar and wind",'Solar scaled'!V39+'Wind scaled'!V39,'Grid scaled'!V39)))</f>
        <v>1012</v>
      </c>
      <c r="W39" s="12">
        <f>IF(Control!$C$6="Solar only",'Solar scaled'!W39,IF(Control!$C$6="Wind only",'Wind scaled'!W39,IF(Control!$C$6="Solar and wind",'Solar scaled'!W39+'Wind scaled'!W39,'Grid scaled'!W39)))</f>
        <v>1012</v>
      </c>
      <c r="X39" s="12">
        <f>IF(Control!$C$6="Solar only",'Solar scaled'!X39,IF(Control!$C$6="Wind only",'Wind scaled'!X39,IF(Control!$C$6="Solar and wind",'Solar scaled'!X39+'Wind scaled'!X39,'Grid scaled'!X39)))</f>
        <v>1012</v>
      </c>
      <c r="Y39" s="12">
        <f>IF(Control!$C$6="Solar only",'Solar scaled'!Y39,IF(Control!$C$6="Wind only",'Wind scaled'!Y39,IF(Control!$C$6="Solar and wind",'Solar scaled'!Y39+'Wind scaled'!Y39,'Grid scaled'!Y39)))</f>
        <v>1011.36</v>
      </c>
      <c r="Z39" s="12">
        <f>IF(Control!$C$6="Solar only",'Solar scaled'!Z39,IF(Control!$C$6="Wind only",'Wind scaled'!Z39,IF(Control!$C$6="Solar and wind",'Solar scaled'!Z39+'Wind scaled'!Z39,'Grid scaled'!Z39)))</f>
        <v>1006.8800000000001</v>
      </c>
      <c r="AB39" s="7">
        <f t="shared" si="0"/>
        <v>24268.000000000004</v>
      </c>
    </row>
    <row r="40" spans="2:29" x14ac:dyDescent="0.2">
      <c r="B40" s="6">
        <v>44234</v>
      </c>
      <c r="C40" s="12">
        <f>IF(Control!$C$6="Solar only",'Solar scaled'!C40,IF(Control!$C$6="Wind only",'Wind scaled'!C40,IF(Control!$C$6="Solar and wind",'Solar scaled'!C40+'Wind scaled'!C40,'Grid scaled'!C40)))</f>
        <v>1005.6</v>
      </c>
      <c r="D40" s="12">
        <f>IF(Control!$C$6="Solar only",'Solar scaled'!D40,IF(Control!$C$6="Wind only",'Wind scaled'!D40,IF(Control!$C$6="Solar and wind",'Solar scaled'!D40+'Wind scaled'!D40,'Grid scaled'!D40)))</f>
        <v>995.04000000000019</v>
      </c>
      <c r="E40" s="12">
        <f>IF(Control!$C$6="Solar only",'Solar scaled'!E40,IF(Control!$C$6="Wind only",'Wind scaled'!E40,IF(Control!$C$6="Solar and wind",'Solar scaled'!E40+'Wind scaled'!E40,'Grid scaled'!E40)))</f>
        <v>994.88000000000011</v>
      </c>
      <c r="F40" s="12">
        <f>IF(Control!$C$6="Solar only",'Solar scaled'!F40,IF(Control!$C$6="Wind only",'Wind scaled'!F40,IF(Control!$C$6="Solar and wind",'Solar scaled'!F40+'Wind scaled'!F40,'Grid scaled'!F40)))</f>
        <v>993.76</v>
      </c>
      <c r="G40" s="12">
        <f>IF(Control!$C$6="Solar only",'Solar scaled'!G40,IF(Control!$C$6="Wind only",'Wind scaled'!G40,IF(Control!$C$6="Solar and wind",'Solar scaled'!G40+'Wind scaled'!G40,'Grid scaled'!G40)))</f>
        <v>975.5200000000001</v>
      </c>
      <c r="H40" s="12">
        <f>IF(Control!$C$6="Solar only",'Solar scaled'!H40,IF(Control!$C$6="Wind only",'Wind scaled'!H40,IF(Control!$C$6="Solar and wind",'Solar scaled'!H40+'Wind scaled'!H40,'Grid scaled'!H40)))</f>
        <v>990.8</v>
      </c>
      <c r="I40" s="12">
        <f>IF(Control!$C$6="Solar only",'Solar scaled'!I40,IF(Control!$C$6="Wind only",'Wind scaled'!I40,IF(Control!$C$6="Solar and wind",'Solar scaled'!I40+'Wind scaled'!I40,'Grid scaled'!I40)))</f>
        <v>994.88000000000011</v>
      </c>
      <c r="J40" s="12">
        <f>IF(Control!$C$6="Solar only",'Solar scaled'!J40,IF(Control!$C$6="Wind only",'Wind scaled'!J40,IF(Control!$C$6="Solar and wind",'Solar scaled'!J40+'Wind scaled'!J40,'Grid scaled'!J40)))</f>
        <v>995.04000000000019</v>
      </c>
      <c r="K40" s="12">
        <f>IF(Control!$C$6="Solar only",'Solar scaled'!K40,IF(Control!$C$6="Wind only",'Wind scaled'!K40,IF(Control!$C$6="Solar and wind",'Solar scaled'!K40+'Wind scaled'!K40,'Grid scaled'!K40)))</f>
        <v>995.04000000000019</v>
      </c>
      <c r="L40" s="12">
        <f>IF(Control!$C$6="Solar only",'Solar scaled'!L40,IF(Control!$C$6="Wind only",'Wind scaled'!L40,IF(Control!$C$6="Solar and wind",'Solar scaled'!L40+'Wind scaled'!L40,'Grid scaled'!L40)))</f>
        <v>995.04000000000019</v>
      </c>
      <c r="M40" s="12">
        <f>IF(Control!$C$6="Solar only",'Solar scaled'!M40,IF(Control!$C$6="Wind only",'Wind scaled'!M40,IF(Control!$C$6="Solar and wind",'Solar scaled'!M40+'Wind scaled'!M40,'Grid scaled'!M40)))</f>
        <v>1005.6</v>
      </c>
      <c r="N40" s="12">
        <f>IF(Control!$C$6="Solar only",'Solar scaled'!N40,IF(Control!$C$6="Wind only",'Wind scaled'!N40,IF(Control!$C$6="Solar and wind",'Solar scaled'!N40+'Wind scaled'!N40,'Grid scaled'!N40)))</f>
        <v>1006.8800000000001</v>
      </c>
      <c r="O40" s="12">
        <f>IF(Control!$C$6="Solar only",'Solar scaled'!O40,IF(Control!$C$6="Wind only",'Wind scaled'!O40,IF(Control!$C$6="Solar and wind",'Solar scaled'!O40+'Wind scaled'!O40,'Grid scaled'!O40)))</f>
        <v>1006.72</v>
      </c>
      <c r="P40" s="12">
        <f>IF(Control!$C$6="Solar only",'Solar scaled'!P40,IF(Control!$C$6="Wind only",'Wind scaled'!P40,IF(Control!$C$6="Solar and wind",'Solar scaled'!P40+'Wind scaled'!P40,'Grid scaled'!P40)))</f>
        <v>994.88000000000011</v>
      </c>
      <c r="Q40" s="12">
        <f>IF(Control!$C$6="Solar only",'Solar scaled'!Q40,IF(Control!$C$6="Wind only",'Wind scaled'!Q40,IF(Control!$C$6="Solar and wind",'Solar scaled'!Q40+'Wind scaled'!Q40,'Grid scaled'!Q40)))</f>
        <v>975.36</v>
      </c>
      <c r="R40" s="12">
        <f>IF(Control!$C$6="Solar only",'Solar scaled'!R40,IF(Control!$C$6="Wind only",'Wind scaled'!R40,IF(Control!$C$6="Solar and wind",'Solar scaled'!R40+'Wind scaled'!R40,'Grid scaled'!R40)))</f>
        <v>974.24</v>
      </c>
      <c r="S40" s="12">
        <f>IF(Control!$C$6="Solar only",'Solar scaled'!S40,IF(Control!$C$6="Wind only",'Wind scaled'!S40,IF(Control!$C$6="Solar and wind",'Solar scaled'!S40+'Wind scaled'!S40,'Grid scaled'!S40)))</f>
        <v>974.24</v>
      </c>
      <c r="T40" s="12">
        <f>IF(Control!$C$6="Solar only",'Solar scaled'!T40,IF(Control!$C$6="Wind only",'Wind scaled'!T40,IF(Control!$C$6="Solar and wind",'Solar scaled'!T40+'Wind scaled'!T40,'Grid scaled'!T40)))</f>
        <v>974.24</v>
      </c>
      <c r="U40" s="12">
        <f>IF(Control!$C$6="Solar only",'Solar scaled'!U40,IF(Control!$C$6="Wind only",'Wind scaled'!U40,IF(Control!$C$6="Solar and wind",'Solar scaled'!U40+'Wind scaled'!U40,'Grid scaled'!U40)))</f>
        <v>971.28</v>
      </c>
      <c r="V40" s="12">
        <f>IF(Control!$C$6="Solar only",'Solar scaled'!V40,IF(Control!$C$6="Wind only",'Wind scaled'!V40,IF(Control!$C$6="Solar and wind",'Solar scaled'!V40+'Wind scaled'!V40,'Grid scaled'!V40)))</f>
        <v>971.28</v>
      </c>
      <c r="W40" s="12">
        <f>IF(Control!$C$6="Solar only",'Solar scaled'!W40,IF(Control!$C$6="Wind only",'Wind scaled'!W40,IF(Control!$C$6="Solar and wind",'Solar scaled'!W40+'Wind scaled'!W40,'Grid scaled'!W40)))</f>
        <v>974.24</v>
      </c>
      <c r="X40" s="12">
        <f>IF(Control!$C$6="Solar only",'Solar scaled'!X40,IF(Control!$C$6="Wind only",'Wind scaled'!X40,IF(Control!$C$6="Solar and wind",'Solar scaled'!X40+'Wind scaled'!X40,'Grid scaled'!X40)))</f>
        <v>974.24</v>
      </c>
      <c r="Y40" s="12">
        <f>IF(Control!$C$6="Solar only",'Solar scaled'!Y40,IF(Control!$C$6="Wind only",'Wind scaled'!Y40,IF(Control!$C$6="Solar and wind",'Solar scaled'!Y40+'Wind scaled'!Y40,'Grid scaled'!Y40)))</f>
        <v>966.4</v>
      </c>
      <c r="Z40" s="12">
        <f>IF(Control!$C$6="Solar only",'Solar scaled'!Z40,IF(Control!$C$6="Wind only",'Wind scaled'!Z40,IF(Control!$C$6="Solar and wind",'Solar scaled'!Z40+'Wind scaled'!Z40,'Grid scaled'!Z40)))</f>
        <v>926.4</v>
      </c>
      <c r="AB40" s="7">
        <f t="shared" si="0"/>
        <v>23631.600000000006</v>
      </c>
    </row>
    <row r="41" spans="2:29" x14ac:dyDescent="0.2">
      <c r="B41" s="6">
        <v>44235</v>
      </c>
      <c r="C41" s="12">
        <f>IF(Control!$C$6="Solar only",'Solar scaled'!C41,IF(Control!$C$6="Wind only",'Wind scaled'!C41,IF(Control!$C$6="Solar and wind",'Solar scaled'!C41+'Wind scaled'!C41,'Grid scaled'!C41)))</f>
        <v>884.4799999999999</v>
      </c>
      <c r="D41" s="12">
        <f>IF(Control!$C$6="Solar only",'Solar scaled'!D41,IF(Control!$C$6="Wind only",'Wind scaled'!D41,IF(Control!$C$6="Solar and wind",'Solar scaled'!D41+'Wind scaled'!D41,'Grid scaled'!D41)))</f>
        <v>817.04000000000008</v>
      </c>
      <c r="E41" s="12">
        <f>IF(Control!$C$6="Solar only",'Solar scaled'!E41,IF(Control!$C$6="Wind only",'Wind scaled'!E41,IF(Control!$C$6="Solar and wind",'Solar scaled'!E41+'Wind scaled'!E41,'Grid scaled'!E41)))</f>
        <v>804.16000000000008</v>
      </c>
      <c r="F41" s="12">
        <f>IF(Control!$C$6="Solar only",'Solar scaled'!F41,IF(Control!$C$6="Wind only",'Wind scaled'!F41,IF(Control!$C$6="Solar and wind",'Solar scaled'!F41+'Wind scaled'!F41,'Grid scaled'!F41)))</f>
        <v>791.68000000000006</v>
      </c>
      <c r="G41" s="12">
        <f>IF(Control!$C$6="Solar only",'Solar scaled'!G41,IF(Control!$C$6="Wind only",'Wind scaled'!G41,IF(Control!$C$6="Solar and wind",'Solar scaled'!G41+'Wind scaled'!G41,'Grid scaled'!G41)))</f>
        <v>791.68000000000006</v>
      </c>
      <c r="H41" s="12">
        <f>IF(Control!$C$6="Solar only",'Solar scaled'!H41,IF(Control!$C$6="Wind only",'Wind scaled'!H41,IF(Control!$C$6="Solar and wind",'Solar scaled'!H41+'Wind scaled'!H41,'Grid scaled'!H41)))</f>
        <v>804.16000000000008</v>
      </c>
      <c r="I41" s="12">
        <f>IF(Control!$C$6="Solar only",'Solar scaled'!I41,IF(Control!$C$6="Wind only",'Wind scaled'!I41,IF(Control!$C$6="Solar and wind",'Solar scaled'!I41+'Wind scaled'!I41,'Grid scaled'!I41)))</f>
        <v>876.4799999999999</v>
      </c>
      <c r="J41" s="12">
        <f>IF(Control!$C$6="Solar only",'Solar scaled'!J41,IF(Control!$C$6="Wind only",'Wind scaled'!J41,IF(Control!$C$6="Solar and wind",'Solar scaled'!J41+'Wind scaled'!J41,'Grid scaled'!J41)))</f>
        <v>892.31999999999994</v>
      </c>
      <c r="K41" s="12">
        <f>IF(Control!$C$6="Solar only",'Solar scaled'!K41,IF(Control!$C$6="Wind only",'Wind scaled'!K41,IF(Control!$C$6="Solar and wind",'Solar scaled'!K41+'Wind scaled'!K41,'Grid scaled'!K41)))</f>
        <v>942.24</v>
      </c>
      <c r="L41" s="12">
        <f>IF(Control!$C$6="Solar only",'Solar scaled'!L41,IF(Control!$C$6="Wind only",'Wind scaled'!L41,IF(Control!$C$6="Solar and wind",'Solar scaled'!L41+'Wind scaled'!L41,'Grid scaled'!L41)))</f>
        <v>974.24</v>
      </c>
      <c r="M41" s="12">
        <f>IF(Control!$C$6="Solar only",'Solar scaled'!M41,IF(Control!$C$6="Wind only",'Wind scaled'!M41,IF(Control!$C$6="Solar and wind",'Solar scaled'!M41+'Wind scaled'!M41,'Grid scaled'!M41)))</f>
        <v>990.8</v>
      </c>
      <c r="N41" s="12">
        <f>IF(Control!$C$6="Solar only",'Solar scaled'!N41,IF(Control!$C$6="Wind only",'Wind scaled'!N41,IF(Control!$C$6="Solar and wind",'Solar scaled'!N41+'Wind scaled'!N41,'Grid scaled'!N41)))</f>
        <v>990.8</v>
      </c>
      <c r="O41" s="12">
        <f>IF(Control!$C$6="Solar only",'Solar scaled'!O41,IF(Control!$C$6="Wind only",'Wind scaled'!O41,IF(Control!$C$6="Solar and wind",'Solar scaled'!O41+'Wind scaled'!O41,'Grid scaled'!O41)))</f>
        <v>990.8</v>
      </c>
      <c r="P41" s="12">
        <f>IF(Control!$C$6="Solar only",'Solar scaled'!P41,IF(Control!$C$6="Wind only",'Wind scaled'!P41,IF(Control!$C$6="Solar and wind",'Solar scaled'!P41+'Wind scaled'!P41,'Grid scaled'!P41)))</f>
        <v>975.36</v>
      </c>
      <c r="Q41" s="12">
        <f>IF(Control!$C$6="Solar only",'Solar scaled'!Q41,IF(Control!$C$6="Wind only",'Wind scaled'!Q41,IF(Control!$C$6="Solar and wind",'Solar scaled'!Q41+'Wind scaled'!Q41,'Grid scaled'!Q41)))</f>
        <v>971.28</v>
      </c>
      <c r="R41" s="12">
        <f>IF(Control!$C$6="Solar only",'Solar scaled'!R41,IF(Control!$C$6="Wind only",'Wind scaled'!R41,IF(Control!$C$6="Solar and wind",'Solar scaled'!R41+'Wind scaled'!R41,'Grid scaled'!R41)))</f>
        <v>971.28</v>
      </c>
      <c r="S41" s="12">
        <f>IF(Control!$C$6="Solar only",'Solar scaled'!S41,IF(Control!$C$6="Wind only",'Wind scaled'!S41,IF(Control!$C$6="Solar and wind",'Solar scaled'!S41+'Wind scaled'!S41,'Grid scaled'!S41)))</f>
        <v>942.24</v>
      </c>
      <c r="T41" s="12">
        <f>IF(Control!$C$6="Solar only",'Solar scaled'!T41,IF(Control!$C$6="Wind only",'Wind scaled'!T41,IF(Control!$C$6="Solar and wind",'Solar scaled'!T41+'Wind scaled'!T41,'Grid scaled'!T41)))</f>
        <v>926.4</v>
      </c>
      <c r="U41" s="12">
        <f>IF(Control!$C$6="Solar only",'Solar scaled'!U41,IF(Control!$C$6="Wind only",'Wind scaled'!U41,IF(Control!$C$6="Solar and wind",'Solar scaled'!U41+'Wind scaled'!U41,'Grid scaled'!U41)))</f>
        <v>889.3599999999999</v>
      </c>
      <c r="V41" s="12">
        <f>IF(Control!$C$6="Solar only",'Solar scaled'!V41,IF(Control!$C$6="Wind only",'Wind scaled'!V41,IF(Control!$C$6="Solar and wind",'Solar scaled'!V41+'Wind scaled'!V41,'Grid scaled'!V41)))</f>
        <v>817.04000000000008</v>
      </c>
      <c r="W41" s="12">
        <f>IF(Control!$C$6="Solar only",'Solar scaled'!W41,IF(Control!$C$6="Wind only",'Wind scaled'!W41,IF(Control!$C$6="Solar and wind",'Solar scaled'!W41+'Wind scaled'!W41,'Grid scaled'!W41)))</f>
        <v>728.96</v>
      </c>
      <c r="X41" s="12">
        <f>IF(Control!$C$6="Solar only",'Solar scaled'!X41,IF(Control!$C$6="Wind only",'Wind scaled'!X41,IF(Control!$C$6="Solar and wind",'Solar scaled'!X41+'Wind scaled'!X41,'Grid scaled'!X41)))</f>
        <v>620.79999999999995</v>
      </c>
      <c r="Y41" s="12">
        <f>IF(Control!$C$6="Solar only",'Solar scaled'!Y41,IF(Control!$C$6="Wind only",'Wind scaled'!Y41,IF(Control!$C$6="Solar and wind",'Solar scaled'!Y41+'Wind scaled'!Y41,'Grid scaled'!Y41)))</f>
        <v>475.52</v>
      </c>
      <c r="Z41" s="12">
        <f>IF(Control!$C$6="Solar only",'Solar scaled'!Z41,IF(Control!$C$6="Wind only",'Wind scaled'!Z41,IF(Control!$C$6="Solar and wind",'Solar scaled'!Z41+'Wind scaled'!Z41,'Grid scaled'!Z41)))</f>
        <v>330.08</v>
      </c>
      <c r="AB41" s="7">
        <f t="shared" si="0"/>
        <v>20199.2</v>
      </c>
    </row>
    <row r="42" spans="2:29" x14ac:dyDescent="0.2">
      <c r="B42" s="6">
        <v>44236</v>
      </c>
      <c r="C42" s="12">
        <f>IF(Control!$C$6="Solar only",'Solar scaled'!C42,IF(Control!$C$6="Wind only",'Wind scaled'!C42,IF(Control!$C$6="Solar and wind",'Solar scaled'!C42+'Wind scaled'!C42,'Grid scaled'!C42)))</f>
        <v>226.88000000000002</v>
      </c>
      <c r="D42" s="12">
        <f>IF(Control!$C$6="Solar only",'Solar scaled'!D42,IF(Control!$C$6="Wind only",'Wind scaled'!D42,IF(Control!$C$6="Solar and wind",'Solar scaled'!D42+'Wind scaled'!D42,'Grid scaled'!D42)))</f>
        <v>167.12</v>
      </c>
      <c r="E42" s="12">
        <f>IF(Control!$C$6="Solar only",'Solar scaled'!E42,IF(Control!$C$6="Wind only",'Wind scaled'!E42,IF(Control!$C$6="Solar and wind",'Solar scaled'!E42+'Wind scaled'!E42,'Grid scaled'!E42)))</f>
        <v>126.8</v>
      </c>
      <c r="F42" s="12">
        <f>IF(Control!$C$6="Solar only",'Solar scaled'!F42,IF(Control!$C$6="Wind only",'Wind scaled'!F42,IF(Control!$C$6="Solar and wind",'Solar scaled'!F42+'Wind scaled'!F42,'Grid scaled'!F42)))</f>
        <v>107.6</v>
      </c>
      <c r="G42" s="12">
        <f>IF(Control!$C$6="Solar only",'Solar scaled'!G42,IF(Control!$C$6="Wind only",'Wind scaled'!G42,IF(Control!$C$6="Solar and wind",'Solar scaled'!G42+'Wind scaled'!G42,'Grid scaled'!G42)))</f>
        <v>107.6</v>
      </c>
      <c r="H42" s="12">
        <f>IF(Control!$C$6="Solar only",'Solar scaled'!H42,IF(Control!$C$6="Wind only",'Wind scaled'!H42,IF(Control!$C$6="Solar and wind",'Solar scaled'!H42+'Wind scaled'!H42,'Grid scaled'!H42)))</f>
        <v>136.4</v>
      </c>
      <c r="I42" s="12">
        <f>IF(Control!$C$6="Solar only",'Solar scaled'!I42,IF(Control!$C$6="Wind only",'Wind scaled'!I42,IF(Control!$C$6="Solar and wind",'Solar scaled'!I42+'Wind scaled'!I42,'Grid scaled'!I42)))</f>
        <v>167.12</v>
      </c>
      <c r="J42" s="12">
        <f>IF(Control!$C$6="Solar only",'Solar scaled'!J42,IF(Control!$C$6="Wind only",'Wind scaled'!J42,IF(Control!$C$6="Solar and wind",'Solar scaled'!J42+'Wind scaled'!J42,'Grid scaled'!J42)))</f>
        <v>201.68</v>
      </c>
      <c r="K42" s="12">
        <f>IF(Control!$C$6="Solar only",'Solar scaled'!K42,IF(Control!$C$6="Wind only",'Wind scaled'!K42,IF(Control!$C$6="Solar and wind",'Solar scaled'!K42+'Wind scaled'!K42,'Grid scaled'!K42)))</f>
        <v>254.24000000000007</v>
      </c>
      <c r="L42" s="12">
        <f>IF(Control!$C$6="Solar only",'Solar scaled'!L42,IF(Control!$C$6="Wind only",'Wind scaled'!L42,IF(Control!$C$6="Solar and wind",'Solar scaled'!L42+'Wind scaled'!L42,'Grid scaled'!L42)))</f>
        <v>297.76</v>
      </c>
      <c r="M42" s="12">
        <f>IF(Control!$C$6="Solar only",'Solar scaled'!M42,IF(Control!$C$6="Wind only",'Wind scaled'!M42,IF(Control!$C$6="Solar and wind",'Solar scaled'!M42+'Wind scaled'!M42,'Grid scaled'!M42)))</f>
        <v>362.4</v>
      </c>
      <c r="N42" s="12">
        <f>IF(Control!$C$6="Solar only",'Solar scaled'!N42,IF(Control!$C$6="Wind only",'Wind scaled'!N42,IF(Control!$C$6="Solar and wind",'Solar scaled'!N42+'Wind scaled'!N42,'Grid scaled'!N42)))</f>
        <v>423.84</v>
      </c>
      <c r="O42" s="12">
        <f>IF(Control!$C$6="Solar only",'Solar scaled'!O42,IF(Control!$C$6="Wind only",'Wind scaled'!O42,IF(Control!$C$6="Solar and wind",'Solar scaled'!O42+'Wind scaled'!O42,'Grid scaled'!O42)))</f>
        <v>454.4</v>
      </c>
      <c r="P42" s="12">
        <f>IF(Control!$C$6="Solar only",'Solar scaled'!P42,IF(Control!$C$6="Wind only",'Wind scaled'!P42,IF(Control!$C$6="Solar and wind",'Solar scaled'!P42+'Wind scaled'!P42,'Grid scaled'!P42)))</f>
        <v>497.43999999999994</v>
      </c>
      <c r="Q42" s="12">
        <f>IF(Control!$C$6="Solar only",'Solar scaled'!Q42,IF(Control!$C$6="Wind only",'Wind scaled'!Q42,IF(Control!$C$6="Solar and wind",'Solar scaled'!Q42+'Wind scaled'!Q42,'Grid scaled'!Q42)))</f>
        <v>497.43999999999994</v>
      </c>
      <c r="R42" s="12">
        <f>IF(Control!$C$6="Solar only",'Solar scaled'!R42,IF(Control!$C$6="Wind only",'Wind scaled'!R42,IF(Control!$C$6="Solar and wind",'Solar scaled'!R42+'Wind scaled'!R42,'Grid scaled'!R42)))</f>
        <v>475.52</v>
      </c>
      <c r="S42" s="12">
        <f>IF(Control!$C$6="Solar only",'Solar scaled'!S42,IF(Control!$C$6="Wind only",'Wind scaled'!S42,IF(Control!$C$6="Solar and wind",'Solar scaled'!S42+'Wind scaled'!S42,'Grid scaled'!S42)))</f>
        <v>497.43999999999994</v>
      </c>
      <c r="T42" s="12">
        <f>IF(Control!$C$6="Solar only",'Solar scaled'!T42,IF(Control!$C$6="Wind only",'Wind scaled'!T42,IF(Control!$C$6="Solar and wind",'Solar scaled'!T42+'Wind scaled'!T42,'Grid scaled'!T42)))</f>
        <v>536.31999999999994</v>
      </c>
      <c r="U42" s="12">
        <f>IF(Control!$C$6="Solar only",'Solar scaled'!U42,IF(Control!$C$6="Wind only",'Wind scaled'!U42,IF(Control!$C$6="Solar and wind",'Solar scaled'!U42+'Wind scaled'!U42,'Grid scaled'!U42)))</f>
        <v>560</v>
      </c>
      <c r="V42" s="12">
        <f>IF(Control!$C$6="Solar only",'Solar scaled'!V42,IF(Control!$C$6="Wind only",'Wind scaled'!V42,IF(Control!$C$6="Solar and wind",'Solar scaled'!V42+'Wind scaled'!V42,'Grid scaled'!V42)))</f>
        <v>581.91999999999996</v>
      </c>
      <c r="W42" s="12">
        <f>IF(Control!$C$6="Solar only",'Solar scaled'!W42,IF(Control!$C$6="Wind only",'Wind scaled'!W42,IF(Control!$C$6="Solar and wind",'Solar scaled'!W42+'Wind scaled'!W42,'Grid scaled'!W42)))</f>
        <v>602.72</v>
      </c>
      <c r="X42" s="12">
        <f>IF(Control!$C$6="Solar only",'Solar scaled'!X42,IF(Control!$C$6="Wind only",'Wind scaled'!X42,IF(Control!$C$6="Solar and wind",'Solar scaled'!X42+'Wind scaled'!X42,'Grid scaled'!X42)))</f>
        <v>602.72</v>
      </c>
      <c r="Y42" s="12">
        <f>IF(Control!$C$6="Solar only",'Solar scaled'!Y42,IF(Control!$C$6="Wind only",'Wind scaled'!Y42,IF(Control!$C$6="Solar and wind",'Solar scaled'!Y42+'Wind scaled'!Y42,'Grid scaled'!Y42)))</f>
        <v>581.91999999999996</v>
      </c>
      <c r="Z42" s="12">
        <f>IF(Control!$C$6="Solar only",'Solar scaled'!Z42,IF(Control!$C$6="Wind only",'Wind scaled'!Z42,IF(Control!$C$6="Solar and wind",'Solar scaled'!Z42+'Wind scaled'!Z42,'Grid scaled'!Z42)))</f>
        <v>536.31999999999994</v>
      </c>
      <c r="AB42" s="7">
        <f t="shared" si="0"/>
        <v>9003.5999999999985</v>
      </c>
    </row>
    <row r="43" spans="2:29" x14ac:dyDescent="0.2">
      <c r="B43" s="6">
        <v>44237</v>
      </c>
      <c r="C43" s="12">
        <f>IF(Control!$C$6="Solar only",'Solar scaled'!C43,IF(Control!$C$6="Wind only",'Wind scaled'!C43,IF(Control!$C$6="Solar and wind",'Solar scaled'!C43+'Wind scaled'!C43,'Grid scaled'!C43)))</f>
        <v>497.43999999999994</v>
      </c>
      <c r="D43" s="12">
        <f>IF(Control!$C$6="Solar only",'Solar scaled'!D43,IF(Control!$C$6="Wind only",'Wind scaled'!D43,IF(Control!$C$6="Solar and wind",'Solar scaled'!D43+'Wind scaled'!D43,'Grid scaled'!D43)))</f>
        <v>454.4</v>
      </c>
      <c r="E43" s="12">
        <f>IF(Control!$C$6="Solar only",'Solar scaled'!E43,IF(Control!$C$6="Wind only",'Wind scaled'!E43,IF(Control!$C$6="Solar and wind",'Solar scaled'!E43+'Wind scaled'!E43,'Grid scaled'!E43)))</f>
        <v>423.84</v>
      </c>
      <c r="F43" s="12">
        <f>IF(Control!$C$6="Solar only",'Solar scaled'!F43,IF(Control!$C$6="Wind only",'Wind scaled'!F43,IF(Control!$C$6="Solar and wind",'Solar scaled'!F43+'Wind scaled'!F43,'Grid scaled'!F43)))</f>
        <v>423.84</v>
      </c>
      <c r="G43" s="12">
        <f>IF(Control!$C$6="Solar only",'Solar scaled'!G43,IF(Control!$C$6="Wind only",'Wind scaled'!G43,IF(Control!$C$6="Solar and wind",'Solar scaled'!G43+'Wind scaled'!G43,'Grid scaled'!G43)))</f>
        <v>423.84</v>
      </c>
      <c r="H43" s="12">
        <f>IF(Control!$C$6="Solar only",'Solar scaled'!H43,IF(Control!$C$6="Wind only",'Wind scaled'!H43,IF(Control!$C$6="Solar and wind",'Solar scaled'!H43+'Wind scaled'!H43,'Grid scaled'!H43)))</f>
        <v>444.64</v>
      </c>
      <c r="I43" s="12">
        <f>IF(Control!$C$6="Solar only",'Solar scaled'!I43,IF(Control!$C$6="Wind only",'Wind scaled'!I43,IF(Control!$C$6="Solar and wind",'Solar scaled'!I43+'Wind scaled'!I43,'Grid scaled'!I43)))</f>
        <v>454.4</v>
      </c>
      <c r="J43" s="12">
        <f>IF(Control!$C$6="Solar only",'Solar scaled'!J43,IF(Control!$C$6="Wind only",'Wind scaled'!J43,IF(Control!$C$6="Solar and wind",'Solar scaled'!J43+'Wind scaled'!J43,'Grid scaled'!J43)))</f>
        <v>454.4</v>
      </c>
      <c r="K43" s="12">
        <f>IF(Control!$C$6="Solar only",'Solar scaled'!K43,IF(Control!$C$6="Wind only",'Wind scaled'!K43,IF(Control!$C$6="Solar and wind",'Solar scaled'!K43+'Wind scaled'!K43,'Grid scaled'!K43)))</f>
        <v>401.91999999999996</v>
      </c>
      <c r="L43" s="12">
        <f>IF(Control!$C$6="Solar only",'Solar scaled'!L43,IF(Control!$C$6="Wind only",'Wind scaled'!L43,IF(Control!$C$6="Solar and wind",'Solar scaled'!L43+'Wind scaled'!L43,'Grid scaled'!L43)))</f>
        <v>330.08</v>
      </c>
      <c r="M43" s="12">
        <f>IF(Control!$C$6="Solar only",'Solar scaled'!M43,IF(Control!$C$6="Wind only",'Wind scaled'!M43,IF(Control!$C$6="Solar and wind",'Solar scaled'!M43+'Wind scaled'!M43,'Grid scaled'!M43)))</f>
        <v>267.92000000000007</v>
      </c>
      <c r="N43" s="12">
        <f>IF(Control!$C$6="Solar only",'Solar scaled'!N43,IF(Control!$C$6="Wind only",'Wind scaled'!N43,IF(Control!$C$6="Solar and wind",'Solar scaled'!N43+'Wind scaled'!N43,'Grid scaled'!N43)))</f>
        <v>213.2</v>
      </c>
      <c r="O43" s="12">
        <f>IF(Control!$C$6="Solar only",'Solar scaled'!O43,IF(Control!$C$6="Wind only",'Wind scaled'!O43,IF(Control!$C$6="Solar and wind",'Solar scaled'!O43+'Wind scaled'!O43,'Grid scaled'!O43)))</f>
        <v>146</v>
      </c>
      <c r="P43" s="12">
        <f>IF(Control!$C$6="Solar only",'Solar scaled'!P43,IF(Control!$C$6="Wind only",'Wind scaled'!P43,IF(Control!$C$6="Solar and wind",'Solar scaled'!P43+'Wind scaled'!P43,'Grid scaled'!P43)))</f>
        <v>99.759999999999991</v>
      </c>
      <c r="Q43" s="12">
        <f>IF(Control!$C$6="Solar only",'Solar scaled'!Q43,IF(Control!$C$6="Wind only",'Wind scaled'!Q43,IF(Control!$C$6="Solar and wind",'Solar scaled'!Q43+'Wind scaled'!Q43,'Grid scaled'!Q43)))</f>
        <v>61.840000000000011</v>
      </c>
      <c r="R43" s="12">
        <f>IF(Control!$C$6="Solar only",'Solar scaled'!R43,IF(Control!$C$6="Wind only",'Wind scaled'!R43,IF(Control!$C$6="Solar and wind",'Solar scaled'!R43+'Wind scaled'!R43,'Grid scaled'!R43)))</f>
        <v>30.479999999999997</v>
      </c>
      <c r="S43" s="12">
        <f>IF(Control!$C$6="Solar only",'Solar scaled'!S43,IF(Control!$C$6="Wind only",'Wind scaled'!S43,IF(Control!$C$6="Solar and wind",'Solar scaled'!S43+'Wind scaled'!S43,'Grid scaled'!S43)))</f>
        <v>0</v>
      </c>
      <c r="T43" s="12">
        <f>IF(Control!$C$6="Solar only",'Solar scaled'!T43,IF(Control!$C$6="Wind only",'Wind scaled'!T43,IF(Control!$C$6="Solar and wind",'Solar scaled'!T43+'Wind scaled'!T43,'Grid scaled'!T43)))</f>
        <v>0</v>
      </c>
      <c r="U43" s="12">
        <f>IF(Control!$C$6="Solar only",'Solar scaled'!U43,IF(Control!$C$6="Wind only",'Wind scaled'!U43,IF(Control!$C$6="Solar and wind",'Solar scaled'!U43+'Wind scaled'!U43,'Grid scaled'!U43)))</f>
        <v>0</v>
      </c>
      <c r="V43" s="12">
        <f>IF(Control!$C$6="Solar only",'Solar scaled'!V43,IF(Control!$C$6="Wind only",'Wind scaled'!V43,IF(Control!$C$6="Solar and wind",'Solar scaled'!V43+'Wind scaled'!V43,'Grid scaled'!V43)))</f>
        <v>0</v>
      </c>
      <c r="W43" s="12">
        <f>IF(Control!$C$6="Solar only",'Solar scaled'!W43,IF(Control!$C$6="Wind only",'Wind scaled'!W43,IF(Control!$C$6="Solar and wind",'Solar scaled'!W43+'Wind scaled'!W43,'Grid scaled'!W43)))</f>
        <v>0</v>
      </c>
      <c r="X43" s="12">
        <f>IF(Control!$C$6="Solar only",'Solar scaled'!X43,IF(Control!$C$6="Wind only",'Wind scaled'!X43,IF(Control!$C$6="Solar and wind",'Solar scaled'!X43+'Wind scaled'!X43,'Grid scaled'!X43)))</f>
        <v>0</v>
      </c>
      <c r="Y43" s="12">
        <f>IF(Control!$C$6="Solar only",'Solar scaled'!Y43,IF(Control!$C$6="Wind only",'Wind scaled'!Y43,IF(Control!$C$6="Solar and wind",'Solar scaled'!Y43+'Wind scaled'!Y43,'Grid scaled'!Y43)))</f>
        <v>0</v>
      </c>
      <c r="Z43" s="12">
        <f>IF(Control!$C$6="Solar only",'Solar scaled'!Z43,IF(Control!$C$6="Wind only",'Wind scaled'!Z43,IF(Control!$C$6="Solar and wind",'Solar scaled'!Z43+'Wind scaled'!Z43,'Grid scaled'!Z43)))</f>
        <v>0</v>
      </c>
      <c r="AB43" s="7">
        <f t="shared" si="0"/>
        <v>5128</v>
      </c>
    </row>
    <row r="44" spans="2:29" x14ac:dyDescent="0.2">
      <c r="B44" s="6">
        <v>44238</v>
      </c>
      <c r="C44" s="12">
        <f>IF(Control!$C$6="Solar only",'Solar scaled'!C44,IF(Control!$C$6="Wind only",'Wind scaled'!C44,IF(Control!$C$6="Solar and wind",'Solar scaled'!C44+'Wind scaled'!C44,'Grid scaled'!C44)))</f>
        <v>0</v>
      </c>
      <c r="D44" s="12">
        <f>IF(Control!$C$6="Solar only",'Solar scaled'!D44,IF(Control!$C$6="Wind only",'Wind scaled'!D44,IF(Control!$C$6="Solar and wind",'Solar scaled'!D44+'Wind scaled'!D44,'Grid scaled'!D44)))</f>
        <v>0</v>
      </c>
      <c r="E44" s="12">
        <f>IF(Control!$C$6="Solar only",'Solar scaled'!E44,IF(Control!$C$6="Wind only",'Wind scaled'!E44,IF(Control!$C$6="Solar and wind",'Solar scaled'!E44+'Wind scaled'!E44,'Grid scaled'!E44)))</f>
        <v>0</v>
      </c>
      <c r="F44" s="12">
        <f>IF(Control!$C$6="Solar only",'Solar scaled'!F44,IF(Control!$C$6="Wind only",'Wind scaled'!F44,IF(Control!$C$6="Solar and wind",'Solar scaled'!F44+'Wind scaled'!F44,'Grid scaled'!F44)))</f>
        <v>0</v>
      </c>
      <c r="G44" s="12">
        <f>IF(Control!$C$6="Solar only",'Solar scaled'!G44,IF(Control!$C$6="Wind only",'Wind scaled'!G44,IF(Control!$C$6="Solar and wind",'Solar scaled'!G44+'Wind scaled'!G44,'Grid scaled'!G44)))</f>
        <v>0</v>
      </c>
      <c r="H44" s="12">
        <f>IF(Control!$C$6="Solar only",'Solar scaled'!H44,IF(Control!$C$6="Wind only",'Wind scaled'!H44,IF(Control!$C$6="Solar and wind",'Solar scaled'!H44+'Wind scaled'!H44,'Grid scaled'!H44)))</f>
        <v>0</v>
      </c>
      <c r="I44" s="12">
        <f>IF(Control!$C$6="Solar only",'Solar scaled'!I44,IF(Control!$C$6="Wind only",'Wind scaled'!I44,IF(Control!$C$6="Solar and wind",'Solar scaled'!I44+'Wind scaled'!I44,'Grid scaled'!I44)))</f>
        <v>0</v>
      </c>
      <c r="J44" s="12">
        <f>IF(Control!$C$6="Solar only",'Solar scaled'!J44,IF(Control!$C$6="Wind only",'Wind scaled'!J44,IF(Control!$C$6="Solar and wind",'Solar scaled'!J44+'Wind scaled'!J44,'Grid scaled'!J44)))</f>
        <v>0</v>
      </c>
      <c r="K44" s="12">
        <f>IF(Control!$C$6="Solar only",'Solar scaled'!K44,IF(Control!$C$6="Wind only",'Wind scaled'!K44,IF(Control!$C$6="Solar and wind",'Solar scaled'!K44+'Wind scaled'!K44,'Grid scaled'!K44)))</f>
        <v>0</v>
      </c>
      <c r="L44" s="12">
        <f>IF(Control!$C$6="Solar only",'Solar scaled'!L44,IF(Control!$C$6="Wind only",'Wind scaled'!L44,IF(Control!$C$6="Solar and wind",'Solar scaled'!L44+'Wind scaled'!L44,'Grid scaled'!L44)))</f>
        <v>0</v>
      </c>
      <c r="M44" s="12">
        <f>IF(Control!$C$6="Solar only",'Solar scaled'!M44,IF(Control!$C$6="Wind only",'Wind scaled'!M44,IF(Control!$C$6="Solar and wind",'Solar scaled'!M44+'Wind scaled'!M44,'Grid scaled'!M44)))</f>
        <v>0</v>
      </c>
      <c r="N44" s="12">
        <f>IF(Control!$C$6="Solar only",'Solar scaled'!N44,IF(Control!$C$6="Wind only",'Wind scaled'!N44,IF(Control!$C$6="Solar and wind",'Solar scaled'!N44+'Wind scaled'!N44,'Grid scaled'!N44)))</f>
        <v>10</v>
      </c>
      <c r="O44" s="12">
        <f>IF(Control!$C$6="Solar only",'Solar scaled'!O44,IF(Control!$C$6="Wind only",'Wind scaled'!O44,IF(Control!$C$6="Solar and wind",'Solar scaled'!O44+'Wind scaled'!O44,'Grid scaled'!O44)))</f>
        <v>42.160000000000004</v>
      </c>
      <c r="P44" s="12">
        <f>IF(Control!$C$6="Solar only",'Solar scaled'!P44,IF(Control!$C$6="Wind only",'Wind scaled'!P44,IF(Control!$C$6="Solar and wind",'Solar scaled'!P44+'Wind scaled'!P44,'Grid scaled'!P44)))</f>
        <v>76.239999999999995</v>
      </c>
      <c r="Q44" s="12">
        <f>IF(Control!$C$6="Solar only",'Solar scaled'!Q44,IF(Control!$C$6="Wind only",'Wind scaled'!Q44,IF(Control!$C$6="Solar and wind",'Solar scaled'!Q44+'Wind scaled'!Q44,'Grid scaled'!Q44)))</f>
        <v>136.4</v>
      </c>
      <c r="R44" s="12">
        <f>IF(Control!$C$6="Solar only",'Solar scaled'!R44,IF(Control!$C$6="Wind only",'Wind scaled'!R44,IF(Control!$C$6="Solar and wind",'Solar scaled'!R44+'Wind scaled'!R44,'Grid scaled'!R44)))</f>
        <v>213.2</v>
      </c>
      <c r="S44" s="12">
        <f>IF(Control!$C$6="Solar only",'Solar scaled'!S44,IF(Control!$C$6="Wind only",'Wind scaled'!S44,IF(Control!$C$6="Solar and wind",'Solar scaled'!S44+'Wind scaled'!S44,'Grid scaled'!S44)))</f>
        <v>297.76</v>
      </c>
      <c r="T44" s="12">
        <f>IF(Control!$C$6="Solar only",'Solar scaled'!T44,IF(Control!$C$6="Wind only",'Wind scaled'!T44,IF(Control!$C$6="Solar and wind",'Solar scaled'!T44+'Wind scaled'!T44,'Grid scaled'!T44)))</f>
        <v>380.8</v>
      </c>
      <c r="U44" s="12">
        <f>IF(Control!$C$6="Solar only",'Solar scaled'!U44,IF(Control!$C$6="Wind only",'Wind scaled'!U44,IF(Control!$C$6="Solar and wind",'Solar scaled'!U44+'Wind scaled'!U44,'Grid scaled'!U44)))</f>
        <v>423.84</v>
      </c>
      <c r="V44" s="12">
        <f>IF(Control!$C$6="Solar only",'Solar scaled'!V44,IF(Control!$C$6="Wind only",'Wind scaled'!V44,IF(Control!$C$6="Solar and wind",'Solar scaled'!V44+'Wind scaled'!V44,'Grid scaled'!V44)))</f>
        <v>454.4</v>
      </c>
      <c r="W44" s="12">
        <f>IF(Control!$C$6="Solar only",'Solar scaled'!W44,IF(Control!$C$6="Wind only",'Wind scaled'!W44,IF(Control!$C$6="Solar and wind",'Solar scaled'!W44+'Wind scaled'!W44,'Grid scaled'!W44)))</f>
        <v>497.43999999999994</v>
      </c>
      <c r="X44" s="12">
        <f>IF(Control!$C$6="Solar only",'Solar scaled'!X44,IF(Control!$C$6="Wind only",'Wind scaled'!X44,IF(Control!$C$6="Solar and wind",'Solar scaled'!X44+'Wind scaled'!X44,'Grid scaled'!X44)))</f>
        <v>560</v>
      </c>
      <c r="Y44" s="12">
        <f>IF(Control!$C$6="Solar only",'Solar scaled'!Y44,IF(Control!$C$6="Wind only",'Wind scaled'!Y44,IF(Control!$C$6="Solar and wind",'Solar scaled'!Y44+'Wind scaled'!Y44,'Grid scaled'!Y44)))</f>
        <v>602.72</v>
      </c>
      <c r="Z44" s="12">
        <f>IF(Control!$C$6="Solar only",'Solar scaled'!Z44,IF(Control!$C$6="Wind only",'Wind scaled'!Z44,IF(Control!$C$6="Solar and wind",'Solar scaled'!Z44+'Wind scaled'!Z44,'Grid scaled'!Z44)))</f>
        <v>669.6</v>
      </c>
      <c r="AB44" s="7">
        <f t="shared" si="0"/>
        <v>4364.5600000000004</v>
      </c>
    </row>
    <row r="45" spans="2:29" x14ac:dyDescent="0.2">
      <c r="B45" s="6">
        <v>44239</v>
      </c>
      <c r="C45" s="12">
        <f>IF(Control!$C$6="Solar only",'Solar scaled'!C45,IF(Control!$C$6="Wind only",'Wind scaled'!C45,IF(Control!$C$6="Solar and wind",'Solar scaled'!C45+'Wind scaled'!C45,'Grid scaled'!C45)))</f>
        <v>728.96</v>
      </c>
      <c r="D45" s="12">
        <f>IF(Control!$C$6="Solar only",'Solar scaled'!D45,IF(Control!$C$6="Wind only",'Wind scaled'!D45,IF(Control!$C$6="Solar and wind",'Solar scaled'!D45+'Wind scaled'!D45,'Grid scaled'!D45)))</f>
        <v>876.4799999999999</v>
      </c>
      <c r="E45" s="12">
        <f>IF(Control!$C$6="Solar only",'Solar scaled'!E45,IF(Control!$C$6="Wind only",'Wind scaled'!E45,IF(Control!$C$6="Solar and wind",'Solar scaled'!E45+'Wind scaled'!E45,'Grid scaled'!E45)))</f>
        <v>942.24</v>
      </c>
      <c r="F45" s="12">
        <f>IF(Control!$C$6="Solar only",'Solar scaled'!F45,IF(Control!$C$6="Wind only",'Wind scaled'!F45,IF(Control!$C$6="Solar and wind",'Solar scaled'!F45+'Wind scaled'!F45,'Grid scaled'!F45)))</f>
        <v>995.04000000000019</v>
      </c>
      <c r="G45" s="12">
        <f>IF(Control!$C$6="Solar only",'Solar scaled'!G45,IF(Control!$C$6="Wind only",'Wind scaled'!G45,IF(Control!$C$6="Solar and wind",'Solar scaled'!G45+'Wind scaled'!G45,'Grid scaled'!G45)))</f>
        <v>1006.72</v>
      </c>
      <c r="H45" s="12">
        <f>IF(Control!$C$6="Solar only",'Solar scaled'!H45,IF(Control!$C$6="Wind only",'Wind scaled'!H45,IF(Control!$C$6="Solar and wind",'Solar scaled'!H45+'Wind scaled'!H45,'Grid scaled'!H45)))</f>
        <v>1006.8800000000001</v>
      </c>
      <c r="I45" s="12">
        <f>IF(Control!$C$6="Solar only",'Solar scaled'!I45,IF(Control!$C$6="Wind only",'Wind scaled'!I45,IF(Control!$C$6="Solar and wind",'Solar scaled'!I45+'Wind scaled'!I45,'Grid scaled'!I45)))</f>
        <v>1011.36</v>
      </c>
      <c r="J45" s="12">
        <f>IF(Control!$C$6="Solar only",'Solar scaled'!J45,IF(Control!$C$6="Wind only",'Wind scaled'!J45,IF(Control!$C$6="Solar and wind",'Solar scaled'!J45+'Wind scaled'!J45,'Grid scaled'!J45)))</f>
        <v>1011.36</v>
      </c>
      <c r="K45" s="12">
        <f>IF(Control!$C$6="Solar only",'Solar scaled'!K45,IF(Control!$C$6="Wind only",'Wind scaled'!K45,IF(Control!$C$6="Solar and wind",'Solar scaled'!K45+'Wind scaled'!K45,'Grid scaled'!K45)))</f>
        <v>1011.36</v>
      </c>
      <c r="L45" s="12">
        <f>IF(Control!$C$6="Solar only",'Solar scaled'!L45,IF(Control!$C$6="Wind only",'Wind scaled'!L45,IF(Control!$C$6="Solar and wind",'Solar scaled'!L45+'Wind scaled'!L45,'Grid scaled'!L45)))</f>
        <v>1011.36</v>
      </c>
      <c r="M45" s="12">
        <f>IF(Control!$C$6="Solar only",'Solar scaled'!M45,IF(Control!$C$6="Wind only",'Wind scaled'!M45,IF(Control!$C$6="Solar and wind",'Solar scaled'!M45+'Wind scaled'!M45,'Grid scaled'!M45)))</f>
        <v>1011.36</v>
      </c>
      <c r="N45" s="12">
        <f>IF(Control!$C$6="Solar only",'Solar scaled'!N45,IF(Control!$C$6="Wind only",'Wind scaled'!N45,IF(Control!$C$6="Solar and wind",'Solar scaled'!N45+'Wind scaled'!N45,'Grid scaled'!N45)))</f>
        <v>1012</v>
      </c>
      <c r="O45" s="12">
        <f>IF(Control!$C$6="Solar only",'Solar scaled'!O45,IF(Control!$C$6="Wind only",'Wind scaled'!O45,IF(Control!$C$6="Solar and wind",'Solar scaled'!O45+'Wind scaled'!O45,'Grid scaled'!O45)))</f>
        <v>1012</v>
      </c>
      <c r="P45" s="12">
        <f>IF(Control!$C$6="Solar only",'Solar scaled'!P45,IF(Control!$C$6="Wind only",'Wind scaled'!P45,IF(Control!$C$6="Solar and wind",'Solar scaled'!P45+'Wind scaled'!P45,'Grid scaled'!P45)))</f>
        <v>1012</v>
      </c>
      <c r="Q45" s="12">
        <f>IF(Control!$C$6="Solar only",'Solar scaled'!Q45,IF(Control!$C$6="Wind only",'Wind scaled'!Q45,IF(Control!$C$6="Solar and wind",'Solar scaled'!Q45+'Wind scaled'!Q45,'Grid scaled'!Q45)))</f>
        <v>1012</v>
      </c>
      <c r="R45" s="12">
        <f>IF(Control!$C$6="Solar only",'Solar scaled'!R45,IF(Control!$C$6="Wind only",'Wind scaled'!R45,IF(Control!$C$6="Solar and wind",'Solar scaled'!R45+'Wind scaled'!R45,'Grid scaled'!R45)))</f>
        <v>1012</v>
      </c>
      <c r="S45" s="12">
        <f>IF(Control!$C$6="Solar only",'Solar scaled'!S45,IF(Control!$C$6="Wind only",'Wind scaled'!S45,IF(Control!$C$6="Solar and wind",'Solar scaled'!S45+'Wind scaled'!S45,'Grid scaled'!S45)))</f>
        <v>1012</v>
      </c>
      <c r="T45" s="12">
        <f>IF(Control!$C$6="Solar only",'Solar scaled'!T45,IF(Control!$C$6="Wind only",'Wind scaled'!T45,IF(Control!$C$6="Solar and wind",'Solar scaled'!T45+'Wind scaled'!T45,'Grid scaled'!T45)))</f>
        <v>1012</v>
      </c>
      <c r="U45" s="12">
        <f>IF(Control!$C$6="Solar only",'Solar scaled'!U45,IF(Control!$C$6="Wind only",'Wind scaled'!U45,IF(Control!$C$6="Solar and wind",'Solar scaled'!U45+'Wind scaled'!U45,'Grid scaled'!U45)))</f>
        <v>1012</v>
      </c>
      <c r="V45" s="12">
        <f>IF(Control!$C$6="Solar only",'Solar scaled'!V45,IF(Control!$C$6="Wind only",'Wind scaled'!V45,IF(Control!$C$6="Solar and wind",'Solar scaled'!V45+'Wind scaled'!V45,'Grid scaled'!V45)))</f>
        <v>1012</v>
      </c>
      <c r="W45" s="12">
        <f>IF(Control!$C$6="Solar only",'Solar scaled'!W45,IF(Control!$C$6="Wind only",'Wind scaled'!W45,IF(Control!$C$6="Solar and wind",'Solar scaled'!W45+'Wind scaled'!W45,'Grid scaled'!W45)))</f>
        <v>1012</v>
      </c>
      <c r="X45" s="12">
        <f>IF(Control!$C$6="Solar only",'Solar scaled'!X45,IF(Control!$C$6="Wind only",'Wind scaled'!X45,IF(Control!$C$6="Solar and wind",'Solar scaled'!X45+'Wind scaled'!X45,'Grid scaled'!X45)))</f>
        <v>1012</v>
      </c>
      <c r="Y45" s="12">
        <f>IF(Control!$C$6="Solar only",'Solar scaled'!Y45,IF(Control!$C$6="Wind only",'Wind scaled'!Y45,IF(Control!$C$6="Solar and wind",'Solar scaled'!Y45+'Wind scaled'!Y45,'Grid scaled'!Y45)))</f>
        <v>1012</v>
      </c>
      <c r="Z45" s="12">
        <f>IF(Control!$C$6="Solar only",'Solar scaled'!Z45,IF(Control!$C$6="Wind only",'Wind scaled'!Z45,IF(Control!$C$6="Solar and wind",'Solar scaled'!Z45+'Wind scaled'!Z45,'Grid scaled'!Z45)))</f>
        <v>1012</v>
      </c>
      <c r="AB45" s="7">
        <f t="shared" si="0"/>
        <v>23769.120000000003</v>
      </c>
    </row>
    <row r="46" spans="2:29" x14ac:dyDescent="0.2">
      <c r="B46" s="6">
        <v>44240</v>
      </c>
      <c r="C46" s="12">
        <f>IF(Control!$C$6="Solar only",'Solar scaled'!C46,IF(Control!$C$6="Wind only",'Wind scaled'!C46,IF(Control!$C$6="Solar and wind",'Solar scaled'!C46+'Wind scaled'!C46,'Grid scaled'!C46)))</f>
        <v>1012</v>
      </c>
      <c r="D46" s="12">
        <f>IF(Control!$C$6="Solar only",'Solar scaled'!D46,IF(Control!$C$6="Wind only",'Wind scaled'!D46,IF(Control!$C$6="Solar and wind",'Solar scaled'!D46+'Wind scaled'!D46,'Grid scaled'!D46)))</f>
        <v>1012</v>
      </c>
      <c r="E46" s="12">
        <f>IF(Control!$C$6="Solar only",'Solar scaled'!E46,IF(Control!$C$6="Wind only",'Wind scaled'!E46,IF(Control!$C$6="Solar and wind",'Solar scaled'!E46+'Wind scaled'!E46,'Grid scaled'!E46)))</f>
        <v>1012</v>
      </c>
      <c r="F46" s="12">
        <f>IF(Control!$C$6="Solar only",'Solar scaled'!F46,IF(Control!$C$6="Wind only",'Wind scaled'!F46,IF(Control!$C$6="Solar and wind",'Solar scaled'!F46+'Wind scaled'!F46,'Grid scaled'!F46)))</f>
        <v>1012</v>
      </c>
      <c r="G46" s="12">
        <f>IF(Control!$C$6="Solar only",'Solar scaled'!G46,IF(Control!$C$6="Wind only",'Wind scaled'!G46,IF(Control!$C$6="Solar and wind",'Solar scaled'!G46+'Wind scaled'!G46,'Grid scaled'!G46)))</f>
        <v>1012</v>
      </c>
      <c r="H46" s="12">
        <f>IF(Control!$C$6="Solar only",'Solar scaled'!H46,IF(Control!$C$6="Wind only",'Wind scaled'!H46,IF(Control!$C$6="Solar and wind",'Solar scaled'!H46+'Wind scaled'!H46,'Grid scaled'!H46)))</f>
        <v>1012</v>
      </c>
      <c r="I46" s="12">
        <f>IF(Control!$C$6="Solar only",'Solar scaled'!I46,IF(Control!$C$6="Wind only",'Wind scaled'!I46,IF(Control!$C$6="Solar and wind",'Solar scaled'!I46+'Wind scaled'!I46,'Grid scaled'!I46)))</f>
        <v>1012</v>
      </c>
      <c r="J46" s="12">
        <f>IF(Control!$C$6="Solar only",'Solar scaled'!J46,IF(Control!$C$6="Wind only",'Wind scaled'!J46,IF(Control!$C$6="Solar and wind",'Solar scaled'!J46+'Wind scaled'!J46,'Grid scaled'!J46)))</f>
        <v>1012</v>
      </c>
      <c r="K46" s="12">
        <f>IF(Control!$C$6="Solar only",'Solar scaled'!K46,IF(Control!$C$6="Wind only",'Wind scaled'!K46,IF(Control!$C$6="Solar and wind",'Solar scaled'!K46+'Wind scaled'!K46,'Grid scaled'!K46)))</f>
        <v>1012</v>
      </c>
      <c r="L46" s="12">
        <f>IF(Control!$C$6="Solar only",'Solar scaled'!L46,IF(Control!$C$6="Wind only",'Wind scaled'!L46,IF(Control!$C$6="Solar and wind",'Solar scaled'!L46+'Wind scaled'!L46,'Grid scaled'!L46)))</f>
        <v>1012</v>
      </c>
      <c r="M46" s="12">
        <f>IF(Control!$C$6="Solar only",'Solar scaled'!M46,IF(Control!$C$6="Wind only",'Wind scaled'!M46,IF(Control!$C$6="Solar and wind",'Solar scaled'!M46+'Wind scaled'!M46,'Grid scaled'!M46)))</f>
        <v>1012</v>
      </c>
      <c r="N46" s="12">
        <f>IF(Control!$C$6="Solar only",'Solar scaled'!N46,IF(Control!$C$6="Wind only",'Wind scaled'!N46,IF(Control!$C$6="Solar and wind",'Solar scaled'!N46+'Wind scaled'!N46,'Grid scaled'!N46)))</f>
        <v>1012</v>
      </c>
      <c r="O46" s="12">
        <f>IF(Control!$C$6="Solar only",'Solar scaled'!O46,IF(Control!$C$6="Wind only",'Wind scaled'!O46,IF(Control!$C$6="Solar and wind",'Solar scaled'!O46+'Wind scaled'!O46,'Grid scaled'!O46)))</f>
        <v>1012</v>
      </c>
      <c r="P46" s="12">
        <f>IF(Control!$C$6="Solar only",'Solar scaled'!P46,IF(Control!$C$6="Wind only",'Wind scaled'!P46,IF(Control!$C$6="Solar and wind",'Solar scaled'!P46+'Wind scaled'!P46,'Grid scaled'!P46)))</f>
        <v>1012</v>
      </c>
      <c r="Q46" s="12">
        <f>IF(Control!$C$6="Solar only",'Solar scaled'!Q46,IF(Control!$C$6="Wind only",'Wind scaled'!Q46,IF(Control!$C$6="Solar and wind",'Solar scaled'!Q46+'Wind scaled'!Q46,'Grid scaled'!Q46)))</f>
        <v>1012</v>
      </c>
      <c r="R46" s="12">
        <f>IF(Control!$C$6="Solar only",'Solar scaled'!R46,IF(Control!$C$6="Wind only",'Wind scaled'!R46,IF(Control!$C$6="Solar and wind",'Solar scaled'!R46+'Wind scaled'!R46,'Grid scaled'!R46)))</f>
        <v>1012</v>
      </c>
      <c r="S46" s="12">
        <f>IF(Control!$C$6="Solar only",'Solar scaled'!S46,IF(Control!$C$6="Wind only",'Wind scaled'!S46,IF(Control!$C$6="Solar and wind",'Solar scaled'!S46+'Wind scaled'!S46,'Grid scaled'!S46)))</f>
        <v>1012</v>
      </c>
      <c r="T46" s="12">
        <f>IF(Control!$C$6="Solar only",'Solar scaled'!T46,IF(Control!$C$6="Wind only",'Wind scaled'!T46,IF(Control!$C$6="Solar and wind",'Solar scaled'!T46+'Wind scaled'!T46,'Grid scaled'!T46)))</f>
        <v>1012</v>
      </c>
      <c r="U46" s="12">
        <f>IF(Control!$C$6="Solar only",'Solar scaled'!U46,IF(Control!$C$6="Wind only",'Wind scaled'!U46,IF(Control!$C$6="Solar and wind",'Solar scaled'!U46+'Wind scaled'!U46,'Grid scaled'!U46)))</f>
        <v>1012</v>
      </c>
      <c r="V46" s="12">
        <f>IF(Control!$C$6="Solar only",'Solar scaled'!V46,IF(Control!$C$6="Wind only",'Wind scaled'!V46,IF(Control!$C$6="Solar and wind",'Solar scaled'!V46+'Wind scaled'!V46,'Grid scaled'!V46)))</f>
        <v>1012</v>
      </c>
      <c r="W46" s="12">
        <f>IF(Control!$C$6="Solar only",'Solar scaled'!W46,IF(Control!$C$6="Wind only",'Wind scaled'!W46,IF(Control!$C$6="Solar and wind",'Solar scaled'!W46+'Wind scaled'!W46,'Grid scaled'!W46)))</f>
        <v>1012</v>
      </c>
      <c r="X46" s="12">
        <f>IF(Control!$C$6="Solar only",'Solar scaled'!X46,IF(Control!$C$6="Wind only",'Wind scaled'!X46,IF(Control!$C$6="Solar and wind",'Solar scaled'!X46+'Wind scaled'!X46,'Grid scaled'!X46)))</f>
        <v>1012</v>
      </c>
      <c r="Y46" s="12">
        <f>IF(Control!$C$6="Solar only",'Solar scaled'!Y46,IF(Control!$C$6="Wind only",'Wind scaled'!Y46,IF(Control!$C$6="Solar and wind",'Solar scaled'!Y46+'Wind scaled'!Y46,'Grid scaled'!Y46)))</f>
        <v>1012</v>
      </c>
      <c r="Z46" s="12">
        <f>IF(Control!$C$6="Solar only",'Solar scaled'!Z46,IF(Control!$C$6="Wind only",'Wind scaled'!Z46,IF(Control!$C$6="Solar and wind",'Solar scaled'!Z46+'Wind scaled'!Z46,'Grid scaled'!Z46)))</f>
        <v>1012</v>
      </c>
      <c r="AB46" s="7">
        <f t="shared" si="0"/>
        <v>24288</v>
      </c>
    </row>
    <row r="47" spans="2:29" x14ac:dyDescent="0.2">
      <c r="B47" s="6">
        <v>44241</v>
      </c>
      <c r="C47" s="12">
        <f>IF(Control!$C$6="Solar only",'Solar scaled'!C47,IF(Control!$C$6="Wind only",'Wind scaled'!C47,IF(Control!$C$6="Solar and wind",'Solar scaled'!C47+'Wind scaled'!C47,'Grid scaled'!C47)))</f>
        <v>1012</v>
      </c>
      <c r="D47" s="12">
        <f>IF(Control!$C$6="Solar only",'Solar scaled'!D47,IF(Control!$C$6="Wind only",'Wind scaled'!D47,IF(Control!$C$6="Solar and wind",'Solar scaled'!D47+'Wind scaled'!D47,'Grid scaled'!D47)))</f>
        <v>1012</v>
      </c>
      <c r="E47" s="12">
        <f>IF(Control!$C$6="Solar only",'Solar scaled'!E47,IF(Control!$C$6="Wind only",'Wind scaled'!E47,IF(Control!$C$6="Solar and wind",'Solar scaled'!E47+'Wind scaled'!E47,'Grid scaled'!E47)))</f>
        <v>1012</v>
      </c>
      <c r="F47" s="12">
        <f>IF(Control!$C$6="Solar only",'Solar scaled'!F47,IF(Control!$C$6="Wind only",'Wind scaled'!F47,IF(Control!$C$6="Solar and wind",'Solar scaled'!F47+'Wind scaled'!F47,'Grid scaled'!F47)))</f>
        <v>1012</v>
      </c>
      <c r="G47" s="12">
        <f>IF(Control!$C$6="Solar only",'Solar scaled'!G47,IF(Control!$C$6="Wind only",'Wind scaled'!G47,IF(Control!$C$6="Solar and wind",'Solar scaled'!G47+'Wind scaled'!G47,'Grid scaled'!G47)))</f>
        <v>1012</v>
      </c>
      <c r="H47" s="12">
        <f>IF(Control!$C$6="Solar only",'Solar scaled'!H47,IF(Control!$C$6="Wind only",'Wind scaled'!H47,IF(Control!$C$6="Solar and wind",'Solar scaled'!H47+'Wind scaled'!H47,'Grid scaled'!H47)))</f>
        <v>1012</v>
      </c>
      <c r="I47" s="12">
        <f>IF(Control!$C$6="Solar only",'Solar scaled'!I47,IF(Control!$C$6="Wind only",'Wind scaled'!I47,IF(Control!$C$6="Solar and wind",'Solar scaled'!I47+'Wind scaled'!I47,'Grid scaled'!I47)))</f>
        <v>1012</v>
      </c>
      <c r="J47" s="12">
        <f>IF(Control!$C$6="Solar only",'Solar scaled'!J47,IF(Control!$C$6="Wind only",'Wind scaled'!J47,IF(Control!$C$6="Solar and wind",'Solar scaled'!J47+'Wind scaled'!J47,'Grid scaled'!J47)))</f>
        <v>1012</v>
      </c>
      <c r="K47" s="12">
        <f>IF(Control!$C$6="Solar only",'Solar scaled'!K47,IF(Control!$C$6="Wind only",'Wind scaled'!K47,IF(Control!$C$6="Solar and wind",'Solar scaled'!K47+'Wind scaled'!K47,'Grid scaled'!K47)))</f>
        <v>1012</v>
      </c>
      <c r="L47" s="12">
        <f>IF(Control!$C$6="Solar only",'Solar scaled'!L47,IF(Control!$C$6="Wind only",'Wind scaled'!L47,IF(Control!$C$6="Solar and wind",'Solar scaled'!L47+'Wind scaled'!L47,'Grid scaled'!L47)))</f>
        <v>1012</v>
      </c>
      <c r="M47" s="12">
        <f>IF(Control!$C$6="Solar only",'Solar scaled'!M47,IF(Control!$C$6="Wind only",'Wind scaled'!M47,IF(Control!$C$6="Solar and wind",'Solar scaled'!M47+'Wind scaled'!M47,'Grid scaled'!M47)))</f>
        <v>1012</v>
      </c>
      <c r="N47" s="12">
        <f>IF(Control!$C$6="Solar only",'Solar scaled'!N47,IF(Control!$C$6="Wind only",'Wind scaled'!N47,IF(Control!$C$6="Solar and wind",'Solar scaled'!N47+'Wind scaled'!N47,'Grid scaled'!N47)))</f>
        <v>1012</v>
      </c>
      <c r="O47" s="12">
        <f>IF(Control!$C$6="Solar only",'Solar scaled'!O47,IF(Control!$C$6="Wind only",'Wind scaled'!O47,IF(Control!$C$6="Solar and wind",'Solar scaled'!O47+'Wind scaled'!O47,'Grid scaled'!O47)))</f>
        <v>1012</v>
      </c>
      <c r="P47" s="12">
        <f>IF(Control!$C$6="Solar only",'Solar scaled'!P47,IF(Control!$C$6="Wind only",'Wind scaled'!P47,IF(Control!$C$6="Solar and wind",'Solar scaled'!P47+'Wind scaled'!P47,'Grid scaled'!P47)))</f>
        <v>1012</v>
      </c>
      <c r="Q47" s="12">
        <f>IF(Control!$C$6="Solar only",'Solar scaled'!Q47,IF(Control!$C$6="Wind only",'Wind scaled'!Q47,IF(Control!$C$6="Solar and wind",'Solar scaled'!Q47+'Wind scaled'!Q47,'Grid scaled'!Q47)))</f>
        <v>1012</v>
      </c>
      <c r="R47" s="12">
        <f>IF(Control!$C$6="Solar only",'Solar scaled'!R47,IF(Control!$C$6="Wind only",'Wind scaled'!R47,IF(Control!$C$6="Solar and wind",'Solar scaled'!R47+'Wind scaled'!R47,'Grid scaled'!R47)))</f>
        <v>1012</v>
      </c>
      <c r="S47" s="12">
        <f>IF(Control!$C$6="Solar only",'Solar scaled'!S47,IF(Control!$C$6="Wind only",'Wind scaled'!S47,IF(Control!$C$6="Solar and wind",'Solar scaled'!S47+'Wind scaled'!S47,'Grid scaled'!S47)))</f>
        <v>1012</v>
      </c>
      <c r="T47" s="12">
        <f>IF(Control!$C$6="Solar only",'Solar scaled'!T47,IF(Control!$C$6="Wind only",'Wind scaled'!T47,IF(Control!$C$6="Solar and wind",'Solar scaled'!T47+'Wind scaled'!T47,'Grid scaled'!T47)))</f>
        <v>1012</v>
      </c>
      <c r="U47" s="12">
        <f>IF(Control!$C$6="Solar only",'Solar scaled'!U47,IF(Control!$C$6="Wind only",'Wind scaled'!U47,IF(Control!$C$6="Solar and wind",'Solar scaled'!U47+'Wind scaled'!U47,'Grid scaled'!U47)))</f>
        <v>1012</v>
      </c>
      <c r="V47" s="12">
        <f>IF(Control!$C$6="Solar only",'Solar scaled'!V47,IF(Control!$C$6="Wind only",'Wind scaled'!V47,IF(Control!$C$6="Solar and wind",'Solar scaled'!V47+'Wind scaled'!V47,'Grid scaled'!V47)))</f>
        <v>1012</v>
      </c>
      <c r="W47" s="12">
        <f>IF(Control!$C$6="Solar only",'Solar scaled'!W47,IF(Control!$C$6="Wind only",'Wind scaled'!W47,IF(Control!$C$6="Solar and wind",'Solar scaled'!W47+'Wind scaled'!W47,'Grid scaled'!W47)))</f>
        <v>1006.72</v>
      </c>
      <c r="X47" s="12">
        <f>IF(Control!$C$6="Solar only",'Solar scaled'!X47,IF(Control!$C$6="Wind only",'Wind scaled'!X47,IF(Control!$C$6="Solar and wind",'Solar scaled'!X47+'Wind scaled'!X47,'Grid scaled'!X47)))</f>
        <v>971.28</v>
      </c>
      <c r="Y47" s="12">
        <f>IF(Control!$C$6="Solar only",'Solar scaled'!Y47,IF(Control!$C$6="Wind only",'Wind scaled'!Y47,IF(Control!$C$6="Solar and wind",'Solar scaled'!Y47+'Wind scaled'!Y47,'Grid scaled'!Y47)))</f>
        <v>942.24</v>
      </c>
      <c r="Z47" s="12">
        <f>IF(Control!$C$6="Solar only",'Solar scaled'!Z47,IF(Control!$C$6="Wind only",'Wind scaled'!Z47,IF(Control!$C$6="Solar and wind",'Solar scaled'!Z47+'Wind scaled'!Z47,'Grid scaled'!Z47)))</f>
        <v>934.4</v>
      </c>
      <c r="AB47" s="7">
        <f t="shared" si="0"/>
        <v>24094.640000000003</v>
      </c>
    </row>
    <row r="48" spans="2:29" x14ac:dyDescent="0.2">
      <c r="B48" s="6">
        <v>44242</v>
      </c>
      <c r="C48" s="12">
        <f>IF(Control!$C$6="Solar only",'Solar scaled'!C48,IF(Control!$C$6="Wind only",'Wind scaled'!C48,IF(Control!$C$6="Solar and wind",'Solar scaled'!C48+'Wind scaled'!C48,'Grid scaled'!C48)))</f>
        <v>1006.72</v>
      </c>
      <c r="D48" s="12">
        <f>IF(Control!$C$6="Solar only",'Solar scaled'!D48,IF(Control!$C$6="Wind only",'Wind scaled'!D48,IF(Control!$C$6="Solar and wind",'Solar scaled'!D48+'Wind scaled'!D48,'Grid scaled'!D48)))</f>
        <v>966.4</v>
      </c>
      <c r="E48" s="12">
        <f>IF(Control!$C$6="Solar only",'Solar scaled'!E48,IF(Control!$C$6="Wind only",'Wind scaled'!E48,IF(Control!$C$6="Solar and wind",'Solar scaled'!E48+'Wind scaled'!E48,'Grid scaled'!E48)))</f>
        <v>812.16000000000008</v>
      </c>
      <c r="F48" s="12">
        <f>IF(Control!$C$6="Solar only",'Solar scaled'!F48,IF(Control!$C$6="Wind only",'Wind scaled'!F48,IF(Control!$C$6="Solar and wind",'Solar scaled'!F48+'Wind scaled'!F48,'Grid scaled'!F48)))</f>
        <v>791.68000000000006</v>
      </c>
      <c r="G48" s="12">
        <f>IF(Control!$C$6="Solar only",'Solar scaled'!G48,IF(Control!$C$6="Wind only",'Wind scaled'!G48,IF(Control!$C$6="Solar and wind",'Solar scaled'!G48+'Wind scaled'!G48,'Grid scaled'!G48)))</f>
        <v>791.68000000000006</v>
      </c>
      <c r="H48" s="12">
        <f>IF(Control!$C$6="Solar only",'Solar scaled'!H48,IF(Control!$C$6="Wind only",'Wind scaled'!H48,IF(Control!$C$6="Solar and wind",'Solar scaled'!H48+'Wind scaled'!H48,'Grid scaled'!H48)))</f>
        <v>817.04000000000008</v>
      </c>
      <c r="I48" s="12">
        <f>IF(Control!$C$6="Solar only",'Solar scaled'!I48,IF(Control!$C$6="Wind only",'Wind scaled'!I48,IF(Control!$C$6="Solar and wind",'Solar scaled'!I48+'Wind scaled'!I48,'Grid scaled'!I48)))</f>
        <v>939.28</v>
      </c>
      <c r="J48" s="12">
        <f>IF(Control!$C$6="Solar only",'Solar scaled'!J48,IF(Control!$C$6="Wind only",'Wind scaled'!J48,IF(Control!$C$6="Solar and wind",'Solar scaled'!J48+'Wind scaled'!J48,'Grid scaled'!J48)))</f>
        <v>966.4</v>
      </c>
      <c r="K48" s="12">
        <f>IF(Control!$C$6="Solar only",'Solar scaled'!K48,IF(Control!$C$6="Wind only",'Wind scaled'!K48,IF(Control!$C$6="Solar and wind",'Solar scaled'!K48+'Wind scaled'!K48,'Grid scaled'!K48)))</f>
        <v>876.4799999999999</v>
      </c>
      <c r="L48" s="12">
        <f>IF(Control!$C$6="Solar only",'Solar scaled'!L48,IF(Control!$C$6="Wind only",'Wind scaled'!L48,IF(Control!$C$6="Solar and wind",'Solar scaled'!L48+'Wind scaled'!L48,'Grid scaled'!L48)))</f>
        <v>720.96</v>
      </c>
      <c r="M48" s="12">
        <f>IF(Control!$C$6="Solar only",'Solar scaled'!M48,IF(Control!$C$6="Wind only",'Wind scaled'!M48,IF(Control!$C$6="Solar and wind",'Solar scaled'!M48+'Wind scaled'!M48,'Grid scaled'!M48)))</f>
        <v>669.6</v>
      </c>
      <c r="N48" s="12">
        <f>IF(Control!$C$6="Solar only",'Solar scaled'!N48,IF(Control!$C$6="Wind only",'Wind scaled'!N48,IF(Control!$C$6="Solar and wind",'Solar scaled'!N48+'Wind scaled'!N48,'Grid scaled'!N48)))</f>
        <v>602.72</v>
      </c>
      <c r="O48" s="12">
        <f>IF(Control!$C$6="Solar only",'Solar scaled'!O48,IF(Control!$C$6="Wind only",'Wind scaled'!O48,IF(Control!$C$6="Solar and wind",'Solar scaled'!O48+'Wind scaled'!O48,'Grid scaled'!O48)))</f>
        <v>518.24</v>
      </c>
      <c r="P48" s="12">
        <f>IF(Control!$C$6="Solar only",'Solar scaled'!P48,IF(Control!$C$6="Wind only",'Wind scaled'!P48,IF(Control!$C$6="Solar and wind",'Solar scaled'!P48+'Wind scaled'!P48,'Grid scaled'!P48)))</f>
        <v>454.4</v>
      </c>
      <c r="Q48" s="12">
        <f>IF(Control!$C$6="Solar only",'Solar scaled'!Q48,IF(Control!$C$6="Wind only",'Wind scaled'!Q48,IF(Control!$C$6="Solar and wind",'Solar scaled'!Q48+'Wind scaled'!Q48,'Grid scaled'!Q48)))</f>
        <v>497.43999999999994</v>
      </c>
      <c r="R48" s="12">
        <f>IF(Control!$C$6="Solar only",'Solar scaled'!R48,IF(Control!$C$6="Wind only",'Wind scaled'!R48,IF(Control!$C$6="Solar and wind",'Solar scaled'!R48+'Wind scaled'!R48,'Grid scaled'!R48)))</f>
        <v>669.6</v>
      </c>
      <c r="S48" s="12">
        <f>IF(Control!$C$6="Solar only",'Solar scaled'!S48,IF(Control!$C$6="Wind only",'Wind scaled'!S48,IF(Control!$C$6="Solar and wind",'Solar scaled'!S48+'Wind scaled'!S48,'Grid scaled'!S48)))</f>
        <v>728.96</v>
      </c>
      <c r="T48" s="12">
        <f>IF(Control!$C$6="Solar only",'Solar scaled'!T48,IF(Control!$C$6="Wind only",'Wind scaled'!T48,IF(Control!$C$6="Solar and wind",'Solar scaled'!T48+'Wind scaled'!T48,'Grid scaled'!T48)))</f>
        <v>791.68000000000006</v>
      </c>
      <c r="U48" s="12">
        <f>IF(Control!$C$6="Solar only",'Solar scaled'!U48,IF(Control!$C$6="Wind only",'Wind scaled'!U48,IF(Control!$C$6="Solar and wind",'Solar scaled'!U48+'Wind scaled'!U48,'Grid scaled'!U48)))</f>
        <v>708.48</v>
      </c>
      <c r="V48" s="12">
        <f>IF(Control!$C$6="Solar only",'Solar scaled'!V48,IF(Control!$C$6="Wind only",'Wind scaled'!V48,IF(Control!$C$6="Solar and wind",'Solar scaled'!V48+'Wind scaled'!V48,'Grid scaled'!V48)))</f>
        <v>690.4</v>
      </c>
      <c r="W48" s="12">
        <f>IF(Control!$C$6="Solar only",'Solar scaled'!W48,IF(Control!$C$6="Wind only",'Wind scaled'!W48,IF(Control!$C$6="Solar and wind",'Solar scaled'!W48+'Wind scaled'!W48,'Grid scaled'!W48)))</f>
        <v>620.79999999999995</v>
      </c>
      <c r="X48" s="12">
        <f>IF(Control!$C$6="Solar only",'Solar scaled'!X48,IF(Control!$C$6="Wind only",'Wind scaled'!X48,IF(Control!$C$6="Solar and wind",'Solar scaled'!X48+'Wind scaled'!X48,'Grid scaled'!X48)))</f>
        <v>536.31999999999994</v>
      </c>
      <c r="Y48" s="12">
        <f>IF(Control!$C$6="Solar only",'Solar scaled'!Y48,IF(Control!$C$6="Wind only",'Wind scaled'!Y48,IF(Control!$C$6="Solar and wind",'Solar scaled'!Y48+'Wind scaled'!Y48,'Grid scaled'!Y48)))</f>
        <v>560</v>
      </c>
      <c r="Z48" s="12">
        <f>IF(Control!$C$6="Solar only",'Solar scaled'!Z48,IF(Control!$C$6="Wind only",'Wind scaled'!Z48,IF(Control!$C$6="Solar and wind",'Solar scaled'!Z48+'Wind scaled'!Z48,'Grid scaled'!Z48)))</f>
        <v>690.4</v>
      </c>
      <c r="AB48" s="7">
        <f t="shared" si="0"/>
        <v>17427.839999999997</v>
      </c>
    </row>
    <row r="49" spans="2:29" x14ac:dyDescent="0.2">
      <c r="B49" s="6">
        <v>44243</v>
      </c>
      <c r="C49" s="12">
        <f>IF(Control!$C$6="Solar only",'Solar scaled'!C49,IF(Control!$C$6="Wind only",'Wind scaled'!C49,IF(Control!$C$6="Solar and wind",'Solar scaled'!C49+'Wind scaled'!C49,'Grid scaled'!C49)))</f>
        <v>720.96</v>
      </c>
      <c r="D49" s="12">
        <f>IF(Control!$C$6="Solar only",'Solar scaled'!D49,IF(Control!$C$6="Wind only",'Wind scaled'!D49,IF(Control!$C$6="Solar and wind",'Solar scaled'!D49+'Wind scaled'!D49,'Grid scaled'!D49)))</f>
        <v>720.96</v>
      </c>
      <c r="E49" s="12">
        <f>IF(Control!$C$6="Solar only",'Solar scaled'!E49,IF(Control!$C$6="Wind only",'Wind scaled'!E49,IF(Control!$C$6="Solar and wind",'Solar scaled'!E49+'Wind scaled'!E49,'Grid scaled'!E49)))</f>
        <v>804.16000000000008</v>
      </c>
      <c r="F49" s="12">
        <f>IF(Control!$C$6="Solar only",'Solar scaled'!F49,IF(Control!$C$6="Wind only",'Wind scaled'!F49,IF(Control!$C$6="Solar and wind",'Solar scaled'!F49+'Wind scaled'!F49,'Grid scaled'!F49)))</f>
        <v>934.4</v>
      </c>
      <c r="G49" s="12">
        <f>IF(Control!$C$6="Solar only",'Solar scaled'!G49,IF(Control!$C$6="Wind only",'Wind scaled'!G49,IF(Control!$C$6="Solar and wind",'Solar scaled'!G49+'Wind scaled'!G49,'Grid scaled'!G49)))</f>
        <v>1006.72</v>
      </c>
      <c r="H49" s="12">
        <f>IF(Control!$C$6="Solar only",'Solar scaled'!H49,IF(Control!$C$6="Wind only",'Wind scaled'!H49,IF(Control!$C$6="Solar and wind",'Solar scaled'!H49+'Wind scaled'!H49,'Grid scaled'!H49)))</f>
        <v>1011.36</v>
      </c>
      <c r="I49" s="12">
        <f>IF(Control!$C$6="Solar only",'Solar scaled'!I49,IF(Control!$C$6="Wind only",'Wind scaled'!I49,IF(Control!$C$6="Solar and wind",'Solar scaled'!I49+'Wind scaled'!I49,'Grid scaled'!I49)))</f>
        <v>1011.2</v>
      </c>
      <c r="J49" s="12">
        <f>IF(Control!$C$6="Solar only",'Solar scaled'!J49,IF(Control!$C$6="Wind only",'Wind scaled'!J49,IF(Control!$C$6="Solar and wind",'Solar scaled'!J49+'Wind scaled'!J49,'Grid scaled'!J49)))</f>
        <v>1005.6</v>
      </c>
      <c r="K49" s="12">
        <f>IF(Control!$C$6="Solar only",'Solar scaled'!K49,IF(Control!$C$6="Wind only",'Wind scaled'!K49,IF(Control!$C$6="Solar and wind",'Solar scaled'!K49+'Wind scaled'!K49,'Grid scaled'!K49)))</f>
        <v>1006.8800000000001</v>
      </c>
      <c r="L49" s="12">
        <f>IF(Control!$C$6="Solar only",'Solar scaled'!L49,IF(Control!$C$6="Wind only",'Wind scaled'!L49,IF(Control!$C$6="Solar and wind",'Solar scaled'!L49+'Wind scaled'!L49,'Grid scaled'!L49)))</f>
        <v>1012</v>
      </c>
      <c r="M49" s="12">
        <f>IF(Control!$C$6="Solar only",'Solar scaled'!M49,IF(Control!$C$6="Wind only",'Wind scaled'!M49,IF(Control!$C$6="Solar and wind",'Solar scaled'!M49+'Wind scaled'!M49,'Grid scaled'!M49)))</f>
        <v>1012</v>
      </c>
      <c r="N49" s="12">
        <f>IF(Control!$C$6="Solar only",'Solar scaled'!N49,IF(Control!$C$6="Wind only",'Wind scaled'!N49,IF(Control!$C$6="Solar and wind",'Solar scaled'!N49+'Wind scaled'!N49,'Grid scaled'!N49)))</f>
        <v>1012</v>
      </c>
      <c r="O49" s="12">
        <f>IF(Control!$C$6="Solar only",'Solar scaled'!O49,IF(Control!$C$6="Wind only",'Wind scaled'!O49,IF(Control!$C$6="Solar and wind",'Solar scaled'!O49+'Wind scaled'!O49,'Grid scaled'!O49)))</f>
        <v>1012</v>
      </c>
      <c r="P49" s="12">
        <f>IF(Control!$C$6="Solar only",'Solar scaled'!P49,IF(Control!$C$6="Wind only",'Wind scaled'!P49,IF(Control!$C$6="Solar and wind",'Solar scaled'!P49+'Wind scaled'!P49,'Grid scaled'!P49)))</f>
        <v>1012</v>
      </c>
      <c r="Q49" s="12">
        <f>IF(Control!$C$6="Solar only",'Solar scaled'!Q49,IF(Control!$C$6="Wind only",'Wind scaled'!Q49,IF(Control!$C$6="Solar and wind",'Solar scaled'!Q49+'Wind scaled'!Q49,'Grid scaled'!Q49)))</f>
        <v>1012</v>
      </c>
      <c r="R49" s="12">
        <f>IF(Control!$C$6="Solar only",'Solar scaled'!R49,IF(Control!$C$6="Wind only",'Wind scaled'!R49,IF(Control!$C$6="Solar and wind",'Solar scaled'!R49+'Wind scaled'!R49,'Grid scaled'!R49)))</f>
        <v>1012</v>
      </c>
      <c r="S49" s="12">
        <f>IF(Control!$C$6="Solar only",'Solar scaled'!S49,IF(Control!$C$6="Wind only",'Wind scaled'!S49,IF(Control!$C$6="Solar and wind",'Solar scaled'!S49+'Wind scaled'!S49,'Grid scaled'!S49)))</f>
        <v>1012</v>
      </c>
      <c r="T49" s="12">
        <f>IF(Control!$C$6="Solar only",'Solar scaled'!T49,IF(Control!$C$6="Wind only",'Wind scaled'!T49,IF(Control!$C$6="Solar and wind",'Solar scaled'!T49+'Wind scaled'!T49,'Grid scaled'!T49)))</f>
        <v>1012</v>
      </c>
      <c r="U49" s="12">
        <f>IF(Control!$C$6="Solar only",'Solar scaled'!U49,IF(Control!$C$6="Wind only",'Wind scaled'!U49,IF(Control!$C$6="Solar and wind",'Solar scaled'!U49+'Wind scaled'!U49,'Grid scaled'!U49)))</f>
        <v>1012</v>
      </c>
      <c r="V49" s="12">
        <f>IF(Control!$C$6="Solar only",'Solar scaled'!V49,IF(Control!$C$6="Wind only",'Wind scaled'!V49,IF(Control!$C$6="Solar and wind",'Solar scaled'!V49+'Wind scaled'!V49,'Grid scaled'!V49)))</f>
        <v>1012</v>
      </c>
      <c r="W49" s="12">
        <f>IF(Control!$C$6="Solar only",'Solar scaled'!W49,IF(Control!$C$6="Wind only",'Wind scaled'!W49,IF(Control!$C$6="Solar and wind",'Solar scaled'!W49+'Wind scaled'!W49,'Grid scaled'!W49)))</f>
        <v>1012</v>
      </c>
      <c r="X49" s="12">
        <f>IF(Control!$C$6="Solar only",'Solar scaled'!X49,IF(Control!$C$6="Wind only",'Wind scaled'!X49,IF(Control!$C$6="Solar and wind",'Solar scaled'!X49+'Wind scaled'!X49,'Grid scaled'!X49)))</f>
        <v>1011.36</v>
      </c>
      <c r="Y49" s="12">
        <f>IF(Control!$C$6="Solar only",'Solar scaled'!Y49,IF(Control!$C$6="Wind only",'Wind scaled'!Y49,IF(Control!$C$6="Solar and wind",'Solar scaled'!Y49+'Wind scaled'!Y49,'Grid scaled'!Y49)))</f>
        <v>1005.6</v>
      </c>
      <c r="Z49" s="12">
        <f>IF(Control!$C$6="Solar only",'Solar scaled'!Z49,IF(Control!$C$6="Wind only",'Wind scaled'!Z49,IF(Control!$C$6="Solar and wind",'Solar scaled'!Z49+'Wind scaled'!Z49,'Grid scaled'!Z49)))</f>
        <v>939.28</v>
      </c>
      <c r="AB49" s="7">
        <f t="shared" si="0"/>
        <v>23322.479999999996</v>
      </c>
    </row>
    <row r="50" spans="2:29" x14ac:dyDescent="0.2">
      <c r="B50" s="6">
        <v>44244</v>
      </c>
      <c r="C50" s="12">
        <f>IF(Control!$C$6="Solar only",'Solar scaled'!C50,IF(Control!$C$6="Wind only",'Wind scaled'!C50,IF(Control!$C$6="Solar and wind",'Solar scaled'!C50+'Wind scaled'!C50,'Grid scaled'!C50)))</f>
        <v>720.96</v>
      </c>
      <c r="D50" s="12">
        <f>IF(Control!$C$6="Solar only",'Solar scaled'!D50,IF(Control!$C$6="Wind only",'Wind scaled'!D50,IF(Control!$C$6="Solar and wind",'Solar scaled'!D50+'Wind scaled'!D50,'Grid scaled'!D50)))</f>
        <v>669.6</v>
      </c>
      <c r="E50" s="12">
        <f>IF(Control!$C$6="Solar only",'Solar scaled'!E50,IF(Control!$C$6="Wind only",'Wind scaled'!E50,IF(Control!$C$6="Solar and wind",'Solar scaled'!E50+'Wind scaled'!E50,'Grid scaled'!E50)))</f>
        <v>708.48</v>
      </c>
      <c r="F50" s="12">
        <f>IF(Control!$C$6="Solar only",'Solar scaled'!F50,IF(Control!$C$6="Wind only",'Wind scaled'!F50,IF(Control!$C$6="Solar and wind",'Solar scaled'!F50+'Wind scaled'!F50,'Grid scaled'!F50)))</f>
        <v>728.96</v>
      </c>
      <c r="G50" s="12">
        <f>IF(Control!$C$6="Solar only",'Solar scaled'!G50,IF(Control!$C$6="Wind only",'Wind scaled'!G50,IF(Control!$C$6="Solar and wind",'Solar scaled'!G50+'Wind scaled'!G50,'Grid scaled'!G50)))</f>
        <v>926.4</v>
      </c>
      <c r="H50" s="12">
        <f>IF(Control!$C$6="Solar only",'Solar scaled'!H50,IF(Control!$C$6="Wind only",'Wind scaled'!H50,IF(Control!$C$6="Solar and wind",'Solar scaled'!H50+'Wind scaled'!H50,'Grid scaled'!H50)))</f>
        <v>975.36</v>
      </c>
      <c r="I50" s="12">
        <f>IF(Control!$C$6="Solar only",'Solar scaled'!I50,IF(Control!$C$6="Wind only",'Wind scaled'!I50,IF(Control!$C$6="Solar and wind",'Solar scaled'!I50+'Wind scaled'!I50,'Grid scaled'!I50)))</f>
        <v>995.04000000000019</v>
      </c>
      <c r="J50" s="12">
        <f>IF(Control!$C$6="Solar only",'Solar scaled'!J50,IF(Control!$C$6="Wind only",'Wind scaled'!J50,IF(Control!$C$6="Solar and wind",'Solar scaled'!J50+'Wind scaled'!J50,'Grid scaled'!J50)))</f>
        <v>1011.36</v>
      </c>
      <c r="K50" s="12">
        <f>IF(Control!$C$6="Solar only",'Solar scaled'!K50,IF(Control!$C$6="Wind only",'Wind scaled'!K50,IF(Control!$C$6="Solar and wind",'Solar scaled'!K50+'Wind scaled'!K50,'Grid scaled'!K50)))</f>
        <v>1012</v>
      </c>
      <c r="L50" s="12">
        <f>IF(Control!$C$6="Solar only",'Solar scaled'!L50,IF(Control!$C$6="Wind only",'Wind scaled'!L50,IF(Control!$C$6="Solar and wind",'Solar scaled'!L50+'Wind scaled'!L50,'Grid scaled'!L50)))</f>
        <v>1012</v>
      </c>
      <c r="M50" s="12">
        <f>IF(Control!$C$6="Solar only",'Solar scaled'!M50,IF(Control!$C$6="Wind only",'Wind scaled'!M50,IF(Control!$C$6="Solar and wind",'Solar scaled'!M50+'Wind scaled'!M50,'Grid scaled'!M50)))</f>
        <v>1012</v>
      </c>
      <c r="N50" s="12">
        <f>IF(Control!$C$6="Solar only",'Solar scaled'!N50,IF(Control!$C$6="Wind only",'Wind scaled'!N50,IF(Control!$C$6="Solar and wind",'Solar scaled'!N50+'Wind scaled'!N50,'Grid scaled'!N50)))</f>
        <v>1012</v>
      </c>
      <c r="O50" s="12">
        <f>IF(Control!$C$6="Solar only",'Solar scaled'!O50,IF(Control!$C$6="Wind only",'Wind scaled'!O50,IF(Control!$C$6="Solar and wind",'Solar scaled'!O50+'Wind scaled'!O50,'Grid scaled'!O50)))</f>
        <v>1012</v>
      </c>
      <c r="P50" s="12">
        <f>IF(Control!$C$6="Solar only",'Solar scaled'!P50,IF(Control!$C$6="Wind only",'Wind scaled'!P50,IF(Control!$C$6="Solar and wind",'Solar scaled'!P50+'Wind scaled'!P50,'Grid scaled'!P50)))</f>
        <v>1012</v>
      </c>
      <c r="Q50" s="12">
        <f>IF(Control!$C$6="Solar only",'Solar scaled'!Q50,IF(Control!$C$6="Wind only",'Wind scaled'!Q50,IF(Control!$C$6="Solar and wind",'Solar scaled'!Q50+'Wind scaled'!Q50,'Grid scaled'!Q50)))</f>
        <v>1012</v>
      </c>
      <c r="R50" s="12">
        <f>IF(Control!$C$6="Solar only",'Solar scaled'!R50,IF(Control!$C$6="Wind only",'Wind scaled'!R50,IF(Control!$C$6="Solar and wind",'Solar scaled'!R50+'Wind scaled'!R50,'Grid scaled'!R50)))</f>
        <v>1012</v>
      </c>
      <c r="S50" s="12">
        <f>IF(Control!$C$6="Solar only",'Solar scaled'!S50,IF(Control!$C$6="Wind only",'Wind scaled'!S50,IF(Control!$C$6="Solar and wind",'Solar scaled'!S50+'Wind scaled'!S50,'Grid scaled'!S50)))</f>
        <v>1012</v>
      </c>
      <c r="T50" s="12">
        <f>IF(Control!$C$6="Solar only",'Solar scaled'!T50,IF(Control!$C$6="Wind only",'Wind scaled'!T50,IF(Control!$C$6="Solar and wind",'Solar scaled'!T50+'Wind scaled'!T50,'Grid scaled'!T50)))</f>
        <v>1012</v>
      </c>
      <c r="U50" s="12">
        <f>IF(Control!$C$6="Solar only",'Solar scaled'!U50,IF(Control!$C$6="Wind only",'Wind scaled'!U50,IF(Control!$C$6="Solar and wind",'Solar scaled'!U50+'Wind scaled'!U50,'Grid scaled'!U50)))</f>
        <v>1012</v>
      </c>
      <c r="V50" s="12">
        <f>IF(Control!$C$6="Solar only",'Solar scaled'!V50,IF(Control!$C$6="Wind only",'Wind scaled'!V50,IF(Control!$C$6="Solar and wind",'Solar scaled'!V50+'Wind scaled'!V50,'Grid scaled'!V50)))</f>
        <v>1012</v>
      </c>
      <c r="W50" s="12">
        <f>IF(Control!$C$6="Solar only",'Solar scaled'!W50,IF(Control!$C$6="Wind only",'Wind scaled'!W50,IF(Control!$C$6="Solar and wind",'Solar scaled'!W50+'Wind scaled'!W50,'Grid scaled'!W50)))</f>
        <v>1012</v>
      </c>
      <c r="X50" s="12">
        <f>IF(Control!$C$6="Solar only",'Solar scaled'!X50,IF(Control!$C$6="Wind only",'Wind scaled'!X50,IF(Control!$C$6="Solar and wind",'Solar scaled'!X50+'Wind scaled'!X50,'Grid scaled'!X50)))</f>
        <v>1012</v>
      </c>
      <c r="Y50" s="12">
        <f>IF(Control!$C$6="Solar only",'Solar scaled'!Y50,IF(Control!$C$6="Wind only",'Wind scaled'!Y50,IF(Control!$C$6="Solar and wind",'Solar scaled'!Y50+'Wind scaled'!Y50,'Grid scaled'!Y50)))</f>
        <v>990.8</v>
      </c>
      <c r="Z50" s="12">
        <f>IF(Control!$C$6="Solar only",'Solar scaled'!Z50,IF(Control!$C$6="Wind only",'Wind scaled'!Z50,IF(Control!$C$6="Solar and wind",'Solar scaled'!Z50+'Wind scaled'!Z50,'Grid scaled'!Z50)))</f>
        <v>934.4</v>
      </c>
      <c r="AB50" s="7">
        <f t="shared" si="0"/>
        <v>22829.360000000001</v>
      </c>
    </row>
    <row r="51" spans="2:29" x14ac:dyDescent="0.2">
      <c r="B51" s="6">
        <v>44245</v>
      </c>
      <c r="C51" s="12">
        <f>IF(Control!$C$6="Solar only",'Solar scaled'!C51,IF(Control!$C$6="Wind only",'Wind scaled'!C51,IF(Control!$C$6="Solar and wind",'Solar scaled'!C51+'Wind scaled'!C51,'Grid scaled'!C51)))</f>
        <v>876.4799999999999</v>
      </c>
      <c r="D51" s="12">
        <f>IF(Control!$C$6="Solar only",'Solar scaled'!D51,IF(Control!$C$6="Wind only",'Wind scaled'!D51,IF(Control!$C$6="Solar and wind",'Solar scaled'!D51+'Wind scaled'!D51,'Grid scaled'!D51)))</f>
        <v>804.16000000000008</v>
      </c>
      <c r="E51" s="12">
        <f>IF(Control!$C$6="Solar only",'Solar scaled'!E51,IF(Control!$C$6="Wind only",'Wind scaled'!E51,IF(Control!$C$6="Solar and wind",'Solar scaled'!E51+'Wind scaled'!E51,'Grid scaled'!E51)))</f>
        <v>708.48</v>
      </c>
      <c r="F51" s="12">
        <f>IF(Control!$C$6="Solar only",'Solar scaled'!F51,IF(Control!$C$6="Wind only",'Wind scaled'!F51,IF(Control!$C$6="Solar and wind",'Solar scaled'!F51+'Wind scaled'!F51,'Grid scaled'!F51)))</f>
        <v>497.43999999999994</v>
      </c>
      <c r="G51" s="12">
        <f>IF(Control!$C$6="Solar only",'Solar scaled'!G51,IF(Control!$C$6="Wind only",'Wind scaled'!G51,IF(Control!$C$6="Solar and wind",'Solar scaled'!G51+'Wind scaled'!G51,'Grid scaled'!G51)))</f>
        <v>346.23999999999995</v>
      </c>
      <c r="H51" s="12">
        <f>IF(Control!$C$6="Solar only",'Solar scaled'!H51,IF(Control!$C$6="Wind only",'Wind scaled'!H51,IF(Control!$C$6="Solar and wind",'Solar scaled'!H51+'Wind scaled'!H51,'Grid scaled'!H51)))</f>
        <v>362.4</v>
      </c>
      <c r="I51" s="12">
        <f>IF(Control!$C$6="Solar only",'Solar scaled'!I51,IF(Control!$C$6="Wind only",'Wind scaled'!I51,IF(Control!$C$6="Solar and wind",'Solar scaled'!I51+'Wind scaled'!I51,'Grid scaled'!I51)))</f>
        <v>581.91999999999996</v>
      </c>
      <c r="J51" s="12">
        <f>IF(Control!$C$6="Solar only",'Solar scaled'!J51,IF(Control!$C$6="Wind only",'Wind scaled'!J51,IF(Control!$C$6="Solar and wind",'Solar scaled'!J51+'Wind scaled'!J51,'Grid scaled'!J51)))</f>
        <v>817.04000000000008</v>
      </c>
      <c r="K51" s="12">
        <f>IF(Control!$C$6="Solar only",'Solar scaled'!K51,IF(Control!$C$6="Wind only",'Wind scaled'!K51,IF(Control!$C$6="Solar and wind",'Solar scaled'!K51+'Wind scaled'!K51,'Grid scaled'!K51)))</f>
        <v>971.28</v>
      </c>
      <c r="L51" s="12">
        <f>IF(Control!$C$6="Solar only",'Solar scaled'!L51,IF(Control!$C$6="Wind only",'Wind scaled'!L51,IF(Control!$C$6="Solar and wind",'Solar scaled'!L51+'Wind scaled'!L51,'Grid scaled'!L51)))</f>
        <v>975.5200000000001</v>
      </c>
      <c r="M51" s="12">
        <f>IF(Control!$C$6="Solar only",'Solar scaled'!M51,IF(Control!$C$6="Wind only",'Wind scaled'!M51,IF(Control!$C$6="Solar and wind",'Solar scaled'!M51+'Wind scaled'!M51,'Grid scaled'!M51)))</f>
        <v>971.28</v>
      </c>
      <c r="N51" s="12">
        <f>IF(Control!$C$6="Solar only",'Solar scaled'!N51,IF(Control!$C$6="Wind only",'Wind scaled'!N51,IF(Control!$C$6="Solar and wind",'Solar scaled'!N51+'Wind scaled'!N51,'Grid scaled'!N51)))</f>
        <v>975.5200000000001</v>
      </c>
      <c r="O51" s="12">
        <f>IF(Control!$C$6="Solar only",'Solar scaled'!O51,IF(Control!$C$6="Wind only",'Wind scaled'!O51,IF(Control!$C$6="Solar and wind",'Solar scaled'!O51+'Wind scaled'!O51,'Grid scaled'!O51)))</f>
        <v>971.28</v>
      </c>
      <c r="P51" s="12">
        <f>IF(Control!$C$6="Solar only",'Solar scaled'!P51,IF(Control!$C$6="Wind only",'Wind scaled'!P51,IF(Control!$C$6="Solar and wind",'Solar scaled'!P51+'Wind scaled'!P51,'Grid scaled'!P51)))</f>
        <v>926.4</v>
      </c>
      <c r="Q51" s="12">
        <f>IF(Control!$C$6="Solar only",'Solar scaled'!Q51,IF(Control!$C$6="Wind only",'Wind scaled'!Q51,IF(Control!$C$6="Solar and wind",'Solar scaled'!Q51+'Wind scaled'!Q51,'Grid scaled'!Q51)))</f>
        <v>884.4799999999999</v>
      </c>
      <c r="R51" s="12">
        <f>IF(Control!$C$6="Solar only",'Solar scaled'!R51,IF(Control!$C$6="Wind only",'Wind scaled'!R51,IF(Control!$C$6="Solar and wind",'Solar scaled'!R51+'Wind scaled'!R51,'Grid scaled'!R51)))</f>
        <v>889.3599999999999</v>
      </c>
      <c r="S51" s="12">
        <f>IF(Control!$C$6="Solar only",'Solar scaled'!S51,IF(Control!$C$6="Wind only",'Wind scaled'!S51,IF(Control!$C$6="Solar and wind",'Solar scaled'!S51+'Wind scaled'!S51,'Grid scaled'!S51)))</f>
        <v>889.3599999999999</v>
      </c>
      <c r="T51" s="12">
        <f>IF(Control!$C$6="Solar only",'Solar scaled'!T51,IF(Control!$C$6="Wind only",'Wind scaled'!T51,IF(Control!$C$6="Solar and wind",'Solar scaled'!T51+'Wind scaled'!T51,'Grid scaled'!T51)))</f>
        <v>876.4799999999999</v>
      </c>
      <c r="U51" s="12">
        <f>IF(Control!$C$6="Solar only",'Solar scaled'!U51,IF(Control!$C$6="Wind only",'Wind scaled'!U51,IF(Control!$C$6="Solar and wind",'Solar scaled'!U51+'Wind scaled'!U51,'Grid scaled'!U51)))</f>
        <v>939.28</v>
      </c>
      <c r="V51" s="12">
        <f>IF(Control!$C$6="Solar only",'Solar scaled'!V51,IF(Control!$C$6="Wind only",'Wind scaled'!V51,IF(Control!$C$6="Solar and wind",'Solar scaled'!V51+'Wind scaled'!V51,'Grid scaled'!V51)))</f>
        <v>971.28</v>
      </c>
      <c r="W51" s="12">
        <f>IF(Control!$C$6="Solar only",'Solar scaled'!W51,IF(Control!$C$6="Wind only",'Wind scaled'!W51,IF(Control!$C$6="Solar and wind",'Solar scaled'!W51+'Wind scaled'!W51,'Grid scaled'!W51)))</f>
        <v>1006.72</v>
      </c>
      <c r="X51" s="12">
        <f>IF(Control!$C$6="Solar only",'Solar scaled'!X51,IF(Control!$C$6="Wind only",'Wind scaled'!X51,IF(Control!$C$6="Solar and wind",'Solar scaled'!X51+'Wind scaled'!X51,'Grid scaled'!X51)))</f>
        <v>1012</v>
      </c>
      <c r="Y51" s="12">
        <f>IF(Control!$C$6="Solar only",'Solar scaled'!Y51,IF(Control!$C$6="Wind only",'Wind scaled'!Y51,IF(Control!$C$6="Solar and wind",'Solar scaled'!Y51+'Wind scaled'!Y51,'Grid scaled'!Y51)))</f>
        <v>1012</v>
      </c>
      <c r="Z51" s="12">
        <f>IF(Control!$C$6="Solar only",'Solar scaled'!Z51,IF(Control!$C$6="Wind only",'Wind scaled'!Z51,IF(Control!$C$6="Solar and wind",'Solar scaled'!Z51+'Wind scaled'!Z51,'Grid scaled'!Z51)))</f>
        <v>1012</v>
      </c>
      <c r="AB51" s="7">
        <f t="shared" si="0"/>
        <v>20278.400000000001</v>
      </c>
    </row>
    <row r="52" spans="2:29" x14ac:dyDescent="0.2">
      <c r="B52" s="6">
        <v>44246</v>
      </c>
      <c r="C52" s="12">
        <f>IF(Control!$C$6="Solar only",'Solar scaled'!C52,IF(Control!$C$6="Wind only",'Wind scaled'!C52,IF(Control!$C$6="Solar and wind",'Solar scaled'!C52+'Wind scaled'!C52,'Grid scaled'!C52)))</f>
        <v>1011.36</v>
      </c>
      <c r="D52" s="12">
        <f>IF(Control!$C$6="Solar only",'Solar scaled'!D52,IF(Control!$C$6="Wind only",'Wind scaled'!D52,IF(Control!$C$6="Solar and wind",'Solar scaled'!D52+'Wind scaled'!D52,'Grid scaled'!D52)))</f>
        <v>975.36</v>
      </c>
      <c r="E52" s="12">
        <f>IF(Control!$C$6="Solar only",'Solar scaled'!E52,IF(Control!$C$6="Wind only",'Wind scaled'!E52,IF(Control!$C$6="Solar and wind",'Solar scaled'!E52+'Wind scaled'!E52,'Grid scaled'!E52)))</f>
        <v>817.04000000000008</v>
      </c>
      <c r="F52" s="12">
        <f>IF(Control!$C$6="Solar only",'Solar scaled'!F52,IF(Control!$C$6="Wind only",'Wind scaled'!F52,IF(Control!$C$6="Solar and wind",'Solar scaled'!F52+'Wind scaled'!F52,'Grid scaled'!F52)))</f>
        <v>669.6</v>
      </c>
      <c r="G52" s="12">
        <f>IF(Control!$C$6="Solar only",'Solar scaled'!G52,IF(Control!$C$6="Wind only",'Wind scaled'!G52,IF(Control!$C$6="Solar and wind",'Solar scaled'!G52+'Wind scaled'!G52,'Grid scaled'!G52)))</f>
        <v>804.16000000000008</v>
      </c>
      <c r="H52" s="12">
        <f>IF(Control!$C$6="Solar only",'Solar scaled'!H52,IF(Control!$C$6="Wind only",'Wind scaled'!H52,IF(Control!$C$6="Solar and wind",'Solar scaled'!H52+'Wind scaled'!H52,'Grid scaled'!H52)))</f>
        <v>889.3599999999999</v>
      </c>
      <c r="I52" s="12">
        <f>IF(Control!$C$6="Solar only",'Solar scaled'!I52,IF(Control!$C$6="Wind only",'Wind scaled'!I52,IF(Control!$C$6="Solar and wind",'Solar scaled'!I52+'Wind scaled'!I52,'Grid scaled'!I52)))</f>
        <v>993.76</v>
      </c>
      <c r="J52" s="12">
        <f>IF(Control!$C$6="Solar only",'Solar scaled'!J52,IF(Control!$C$6="Wind only",'Wind scaled'!J52,IF(Control!$C$6="Solar and wind",'Solar scaled'!J52+'Wind scaled'!J52,'Grid scaled'!J52)))</f>
        <v>1012</v>
      </c>
      <c r="K52" s="12">
        <f>IF(Control!$C$6="Solar only",'Solar scaled'!K52,IF(Control!$C$6="Wind only",'Wind scaled'!K52,IF(Control!$C$6="Solar and wind",'Solar scaled'!K52+'Wind scaled'!K52,'Grid scaled'!K52)))</f>
        <v>1012</v>
      </c>
      <c r="L52" s="12">
        <f>IF(Control!$C$6="Solar only",'Solar scaled'!L52,IF(Control!$C$6="Wind only",'Wind scaled'!L52,IF(Control!$C$6="Solar and wind",'Solar scaled'!L52+'Wind scaled'!L52,'Grid scaled'!L52)))</f>
        <v>1012</v>
      </c>
      <c r="M52" s="12">
        <f>IF(Control!$C$6="Solar only",'Solar scaled'!M52,IF(Control!$C$6="Wind only",'Wind scaled'!M52,IF(Control!$C$6="Solar and wind",'Solar scaled'!M52+'Wind scaled'!M52,'Grid scaled'!M52)))</f>
        <v>1012</v>
      </c>
      <c r="N52" s="12">
        <f>IF(Control!$C$6="Solar only",'Solar scaled'!N52,IF(Control!$C$6="Wind only",'Wind scaled'!N52,IF(Control!$C$6="Solar and wind",'Solar scaled'!N52+'Wind scaled'!N52,'Grid scaled'!N52)))</f>
        <v>1012</v>
      </c>
      <c r="O52" s="12">
        <f>IF(Control!$C$6="Solar only",'Solar scaled'!O52,IF(Control!$C$6="Wind only",'Wind scaled'!O52,IF(Control!$C$6="Solar and wind",'Solar scaled'!O52+'Wind scaled'!O52,'Grid scaled'!O52)))</f>
        <v>1012</v>
      </c>
      <c r="P52" s="12">
        <f>IF(Control!$C$6="Solar only",'Solar scaled'!P52,IF(Control!$C$6="Wind only",'Wind scaled'!P52,IF(Control!$C$6="Solar and wind",'Solar scaled'!P52+'Wind scaled'!P52,'Grid scaled'!P52)))</f>
        <v>1012</v>
      </c>
      <c r="Q52" s="12">
        <f>IF(Control!$C$6="Solar only",'Solar scaled'!Q52,IF(Control!$C$6="Wind only",'Wind scaled'!Q52,IF(Control!$C$6="Solar and wind",'Solar scaled'!Q52+'Wind scaled'!Q52,'Grid scaled'!Q52)))</f>
        <v>1012</v>
      </c>
      <c r="R52" s="12">
        <f>IF(Control!$C$6="Solar only",'Solar scaled'!R52,IF(Control!$C$6="Wind only",'Wind scaled'!R52,IF(Control!$C$6="Solar and wind",'Solar scaled'!R52+'Wind scaled'!R52,'Grid scaled'!R52)))</f>
        <v>1012</v>
      </c>
      <c r="S52" s="12">
        <f>IF(Control!$C$6="Solar only",'Solar scaled'!S52,IF(Control!$C$6="Wind only",'Wind scaled'!S52,IF(Control!$C$6="Solar and wind",'Solar scaled'!S52+'Wind scaled'!S52,'Grid scaled'!S52)))</f>
        <v>1012</v>
      </c>
      <c r="T52" s="12">
        <f>IF(Control!$C$6="Solar only",'Solar scaled'!T52,IF(Control!$C$6="Wind only",'Wind scaled'!T52,IF(Control!$C$6="Solar and wind",'Solar scaled'!T52+'Wind scaled'!T52,'Grid scaled'!T52)))</f>
        <v>1011.36</v>
      </c>
      <c r="U52" s="12">
        <f>IF(Control!$C$6="Solar only",'Solar scaled'!U52,IF(Control!$C$6="Wind only",'Wind scaled'!U52,IF(Control!$C$6="Solar and wind",'Solar scaled'!U52+'Wind scaled'!U52,'Grid scaled'!U52)))</f>
        <v>994.88000000000011</v>
      </c>
      <c r="V52" s="12">
        <f>IF(Control!$C$6="Solar only",'Solar scaled'!V52,IF(Control!$C$6="Wind only",'Wind scaled'!V52,IF(Control!$C$6="Solar and wind",'Solar scaled'!V52+'Wind scaled'!V52,'Grid scaled'!V52)))</f>
        <v>966.4</v>
      </c>
      <c r="W52" s="12">
        <f>IF(Control!$C$6="Solar only",'Solar scaled'!W52,IF(Control!$C$6="Wind only",'Wind scaled'!W52,IF(Control!$C$6="Solar and wind",'Solar scaled'!W52+'Wind scaled'!W52,'Grid scaled'!W52)))</f>
        <v>995.04000000000019</v>
      </c>
      <c r="X52" s="12">
        <f>IF(Control!$C$6="Solar only",'Solar scaled'!X52,IF(Control!$C$6="Wind only",'Wind scaled'!X52,IF(Control!$C$6="Solar and wind",'Solar scaled'!X52+'Wind scaled'!X52,'Grid scaled'!X52)))</f>
        <v>994.88000000000011</v>
      </c>
      <c r="Y52" s="12">
        <f>IF(Control!$C$6="Solar only",'Solar scaled'!Y52,IF(Control!$C$6="Wind only",'Wind scaled'!Y52,IF(Control!$C$6="Solar and wind",'Solar scaled'!Y52+'Wind scaled'!Y52,'Grid scaled'!Y52)))</f>
        <v>1005.6</v>
      </c>
      <c r="Z52" s="12">
        <f>IF(Control!$C$6="Solar only",'Solar scaled'!Z52,IF(Control!$C$6="Wind only",'Wind scaled'!Z52,IF(Control!$C$6="Solar and wind",'Solar scaled'!Z52+'Wind scaled'!Z52,'Grid scaled'!Z52)))</f>
        <v>994.88000000000011</v>
      </c>
      <c r="AB52" s="7">
        <f t="shared" si="0"/>
        <v>23243.680000000004</v>
      </c>
    </row>
    <row r="53" spans="2:29" x14ac:dyDescent="0.2">
      <c r="B53" s="6">
        <v>44247</v>
      </c>
      <c r="C53" s="12">
        <f>IF(Control!$C$6="Solar only",'Solar scaled'!C53,IF(Control!$C$6="Wind only",'Wind scaled'!C53,IF(Control!$C$6="Solar and wind",'Solar scaled'!C53+'Wind scaled'!C53,'Grid scaled'!C53)))</f>
        <v>975.5200000000001</v>
      </c>
      <c r="D53" s="12">
        <f>IF(Control!$C$6="Solar only",'Solar scaled'!D53,IF(Control!$C$6="Wind only",'Wind scaled'!D53,IF(Control!$C$6="Solar and wind",'Solar scaled'!D53+'Wind scaled'!D53,'Grid scaled'!D53)))</f>
        <v>975.36</v>
      </c>
      <c r="E53" s="12">
        <f>IF(Control!$C$6="Solar only",'Solar scaled'!E53,IF(Control!$C$6="Wind only",'Wind scaled'!E53,IF(Control!$C$6="Solar and wind",'Solar scaled'!E53+'Wind scaled'!E53,'Grid scaled'!E53)))</f>
        <v>966.4</v>
      </c>
      <c r="F53" s="12">
        <f>IF(Control!$C$6="Solar only",'Solar scaled'!F53,IF(Control!$C$6="Wind only",'Wind scaled'!F53,IF(Control!$C$6="Solar and wind",'Solar scaled'!F53+'Wind scaled'!F53,'Grid scaled'!F53)))</f>
        <v>889.3599999999999</v>
      </c>
      <c r="G53" s="12">
        <f>IF(Control!$C$6="Solar only",'Solar scaled'!G53,IF(Control!$C$6="Wind only",'Wind scaled'!G53,IF(Control!$C$6="Solar and wind",'Solar scaled'!G53+'Wind scaled'!G53,'Grid scaled'!G53)))</f>
        <v>804.16000000000008</v>
      </c>
      <c r="H53" s="12">
        <f>IF(Control!$C$6="Solar only",'Solar scaled'!H53,IF(Control!$C$6="Wind only",'Wind scaled'!H53,IF(Control!$C$6="Solar and wind",'Solar scaled'!H53+'Wind scaled'!H53,'Grid scaled'!H53)))</f>
        <v>708.48</v>
      </c>
      <c r="I53" s="12">
        <f>IF(Control!$C$6="Solar only",'Solar scaled'!I53,IF(Control!$C$6="Wind only",'Wind scaled'!I53,IF(Control!$C$6="Solar and wind",'Solar scaled'!I53+'Wind scaled'!I53,'Grid scaled'!I53)))</f>
        <v>536.31999999999994</v>
      </c>
      <c r="J53" s="12">
        <f>IF(Control!$C$6="Solar only",'Solar scaled'!J53,IF(Control!$C$6="Wind only",'Wind scaled'!J53,IF(Control!$C$6="Solar and wind",'Solar scaled'!J53+'Wind scaled'!J53,'Grid scaled'!J53)))</f>
        <v>536.31999999999994</v>
      </c>
      <c r="K53" s="12">
        <f>IF(Control!$C$6="Solar only",'Solar scaled'!K53,IF(Control!$C$6="Wind only",'Wind scaled'!K53,IF(Control!$C$6="Solar and wind",'Solar scaled'!K53+'Wind scaled'!K53,'Grid scaled'!K53)))</f>
        <v>380.8</v>
      </c>
      <c r="L53" s="12">
        <f>IF(Control!$C$6="Solar only",'Solar scaled'!L53,IF(Control!$C$6="Wind only",'Wind scaled'!L53,IF(Control!$C$6="Solar and wind",'Solar scaled'!L53+'Wind scaled'!L53,'Grid scaled'!L53)))</f>
        <v>281.60000000000002</v>
      </c>
      <c r="M53" s="12">
        <f>IF(Control!$C$6="Solar only",'Solar scaled'!M53,IF(Control!$C$6="Wind only",'Wind scaled'!M53,IF(Control!$C$6="Solar and wind",'Solar scaled'!M53+'Wind scaled'!M53,'Grid scaled'!M53)))</f>
        <v>240.56000000000003</v>
      </c>
      <c r="N53" s="12">
        <f>IF(Control!$C$6="Solar only",'Solar scaled'!N53,IF(Control!$C$6="Wind only",'Wind scaled'!N53,IF(Control!$C$6="Solar and wind",'Solar scaled'!N53+'Wind scaled'!N53,'Grid scaled'!N53)))</f>
        <v>362.4</v>
      </c>
      <c r="O53" s="12">
        <f>IF(Control!$C$6="Solar only",'Solar scaled'!O53,IF(Control!$C$6="Wind only",'Wind scaled'!O53,IF(Control!$C$6="Solar and wind",'Solar scaled'!O53+'Wind scaled'!O53,'Grid scaled'!O53)))</f>
        <v>620.79999999999995</v>
      </c>
      <c r="P53" s="12">
        <f>IF(Control!$C$6="Solar only",'Solar scaled'!P53,IF(Control!$C$6="Wind only",'Wind scaled'!P53,IF(Control!$C$6="Solar and wind",'Solar scaled'!P53+'Wind scaled'!P53,'Grid scaled'!P53)))</f>
        <v>804.16000000000008</v>
      </c>
      <c r="Q53" s="12">
        <f>IF(Control!$C$6="Solar only",'Solar scaled'!Q53,IF(Control!$C$6="Wind only",'Wind scaled'!Q53,IF(Control!$C$6="Solar and wind",'Solar scaled'!Q53+'Wind scaled'!Q53,'Grid scaled'!Q53)))</f>
        <v>934.4</v>
      </c>
      <c r="R53" s="12">
        <f>IF(Control!$C$6="Solar only",'Solar scaled'!R53,IF(Control!$C$6="Wind only",'Wind scaled'!R53,IF(Control!$C$6="Solar and wind",'Solar scaled'!R53+'Wind scaled'!R53,'Grid scaled'!R53)))</f>
        <v>1006.8800000000001</v>
      </c>
      <c r="S53" s="12">
        <f>IF(Control!$C$6="Solar only",'Solar scaled'!S53,IF(Control!$C$6="Wind only",'Wind scaled'!S53,IF(Control!$C$6="Solar and wind",'Solar scaled'!S53+'Wind scaled'!S53,'Grid scaled'!S53)))</f>
        <v>1012</v>
      </c>
      <c r="T53" s="12">
        <f>IF(Control!$C$6="Solar only",'Solar scaled'!T53,IF(Control!$C$6="Wind only",'Wind scaled'!T53,IF(Control!$C$6="Solar and wind",'Solar scaled'!T53+'Wind scaled'!T53,'Grid scaled'!T53)))</f>
        <v>1012</v>
      </c>
      <c r="U53" s="12">
        <f>IF(Control!$C$6="Solar only",'Solar scaled'!U53,IF(Control!$C$6="Wind only",'Wind scaled'!U53,IF(Control!$C$6="Solar and wind",'Solar scaled'!U53+'Wind scaled'!U53,'Grid scaled'!U53)))</f>
        <v>1012</v>
      </c>
      <c r="V53" s="12">
        <f>IF(Control!$C$6="Solar only",'Solar scaled'!V53,IF(Control!$C$6="Wind only",'Wind scaled'!V53,IF(Control!$C$6="Solar and wind",'Solar scaled'!V53+'Wind scaled'!V53,'Grid scaled'!V53)))</f>
        <v>1012</v>
      </c>
      <c r="W53" s="12">
        <f>IF(Control!$C$6="Solar only",'Solar scaled'!W53,IF(Control!$C$6="Wind only",'Wind scaled'!W53,IF(Control!$C$6="Solar and wind",'Solar scaled'!W53+'Wind scaled'!W53,'Grid scaled'!W53)))</f>
        <v>1012</v>
      </c>
      <c r="X53" s="12">
        <f>IF(Control!$C$6="Solar only",'Solar scaled'!X53,IF(Control!$C$6="Wind only",'Wind scaled'!X53,IF(Control!$C$6="Solar and wind",'Solar scaled'!X53+'Wind scaled'!X53,'Grid scaled'!X53)))</f>
        <v>1012</v>
      </c>
      <c r="Y53" s="12">
        <f>IF(Control!$C$6="Solar only",'Solar scaled'!Y53,IF(Control!$C$6="Wind only",'Wind scaled'!Y53,IF(Control!$C$6="Solar and wind",'Solar scaled'!Y53+'Wind scaled'!Y53,'Grid scaled'!Y53)))</f>
        <v>1012</v>
      </c>
      <c r="Z53" s="12">
        <f>IF(Control!$C$6="Solar only",'Solar scaled'!Z53,IF(Control!$C$6="Wind only",'Wind scaled'!Z53,IF(Control!$C$6="Solar and wind",'Solar scaled'!Z53+'Wind scaled'!Z53,'Grid scaled'!Z53)))</f>
        <v>1012</v>
      </c>
      <c r="AB53" s="7">
        <f t="shared" si="0"/>
        <v>19119.52</v>
      </c>
    </row>
    <row r="54" spans="2:29" x14ac:dyDescent="0.2">
      <c r="B54" s="6">
        <v>44248</v>
      </c>
      <c r="C54" s="12">
        <f>IF(Control!$C$6="Solar only",'Solar scaled'!C54,IF(Control!$C$6="Wind only",'Wind scaled'!C54,IF(Control!$C$6="Solar and wind",'Solar scaled'!C54+'Wind scaled'!C54,'Grid scaled'!C54)))</f>
        <v>1012</v>
      </c>
      <c r="D54" s="12">
        <f>IF(Control!$C$6="Solar only",'Solar scaled'!D54,IF(Control!$C$6="Wind only",'Wind scaled'!D54,IF(Control!$C$6="Solar and wind",'Solar scaled'!D54+'Wind scaled'!D54,'Grid scaled'!D54)))</f>
        <v>1012</v>
      </c>
      <c r="E54" s="12">
        <f>IF(Control!$C$6="Solar only",'Solar scaled'!E54,IF(Control!$C$6="Wind only",'Wind scaled'!E54,IF(Control!$C$6="Solar and wind",'Solar scaled'!E54+'Wind scaled'!E54,'Grid scaled'!E54)))</f>
        <v>1012</v>
      </c>
      <c r="F54" s="12">
        <f>IF(Control!$C$6="Solar only",'Solar scaled'!F54,IF(Control!$C$6="Wind only",'Wind scaled'!F54,IF(Control!$C$6="Solar and wind",'Solar scaled'!F54+'Wind scaled'!F54,'Grid scaled'!F54)))</f>
        <v>1012</v>
      </c>
      <c r="G54" s="12">
        <f>IF(Control!$C$6="Solar only",'Solar scaled'!G54,IF(Control!$C$6="Wind only",'Wind scaled'!G54,IF(Control!$C$6="Solar and wind",'Solar scaled'!G54+'Wind scaled'!G54,'Grid scaled'!G54)))</f>
        <v>1012</v>
      </c>
      <c r="H54" s="12">
        <f>IF(Control!$C$6="Solar only",'Solar scaled'!H54,IF(Control!$C$6="Wind only",'Wind scaled'!H54,IF(Control!$C$6="Solar and wind",'Solar scaled'!H54+'Wind scaled'!H54,'Grid scaled'!H54)))</f>
        <v>1012</v>
      </c>
      <c r="I54" s="12">
        <f>IF(Control!$C$6="Solar only",'Solar scaled'!I54,IF(Control!$C$6="Wind only",'Wind scaled'!I54,IF(Control!$C$6="Solar and wind",'Solar scaled'!I54+'Wind scaled'!I54,'Grid scaled'!I54)))</f>
        <v>1012</v>
      </c>
      <c r="J54" s="12">
        <f>IF(Control!$C$6="Solar only",'Solar scaled'!J54,IF(Control!$C$6="Wind only",'Wind scaled'!J54,IF(Control!$C$6="Solar and wind",'Solar scaled'!J54+'Wind scaled'!J54,'Grid scaled'!J54)))</f>
        <v>1012</v>
      </c>
      <c r="K54" s="12">
        <f>IF(Control!$C$6="Solar only",'Solar scaled'!K54,IF(Control!$C$6="Wind only",'Wind scaled'!K54,IF(Control!$C$6="Solar and wind",'Solar scaled'!K54+'Wind scaled'!K54,'Grid scaled'!K54)))</f>
        <v>1012</v>
      </c>
      <c r="L54" s="12">
        <f>IF(Control!$C$6="Solar only",'Solar scaled'!L54,IF(Control!$C$6="Wind only",'Wind scaled'!L54,IF(Control!$C$6="Solar and wind",'Solar scaled'!L54+'Wind scaled'!L54,'Grid scaled'!L54)))</f>
        <v>1012</v>
      </c>
      <c r="M54" s="12">
        <f>IF(Control!$C$6="Solar only",'Solar scaled'!M54,IF(Control!$C$6="Wind only",'Wind scaled'!M54,IF(Control!$C$6="Solar and wind",'Solar scaled'!M54+'Wind scaled'!M54,'Grid scaled'!M54)))</f>
        <v>1012</v>
      </c>
      <c r="N54" s="12">
        <f>IF(Control!$C$6="Solar only",'Solar scaled'!N54,IF(Control!$C$6="Wind only",'Wind scaled'!N54,IF(Control!$C$6="Solar and wind",'Solar scaled'!N54+'Wind scaled'!N54,'Grid scaled'!N54)))</f>
        <v>1012</v>
      </c>
      <c r="O54" s="12">
        <f>IF(Control!$C$6="Solar only",'Solar scaled'!O54,IF(Control!$C$6="Wind only",'Wind scaled'!O54,IF(Control!$C$6="Solar and wind",'Solar scaled'!O54+'Wind scaled'!O54,'Grid scaled'!O54)))</f>
        <v>1012</v>
      </c>
      <c r="P54" s="12">
        <f>IF(Control!$C$6="Solar only",'Solar scaled'!P54,IF(Control!$C$6="Wind only",'Wind scaled'!P54,IF(Control!$C$6="Solar and wind",'Solar scaled'!P54+'Wind scaled'!P54,'Grid scaled'!P54)))</f>
        <v>1012</v>
      </c>
      <c r="Q54" s="12">
        <f>IF(Control!$C$6="Solar only",'Solar scaled'!Q54,IF(Control!$C$6="Wind only",'Wind scaled'!Q54,IF(Control!$C$6="Solar and wind",'Solar scaled'!Q54+'Wind scaled'!Q54,'Grid scaled'!Q54)))</f>
        <v>1012</v>
      </c>
      <c r="R54" s="12">
        <f>IF(Control!$C$6="Solar only",'Solar scaled'!R54,IF(Control!$C$6="Wind only",'Wind scaled'!R54,IF(Control!$C$6="Solar and wind",'Solar scaled'!R54+'Wind scaled'!R54,'Grid scaled'!R54)))</f>
        <v>1011.36</v>
      </c>
      <c r="S54" s="12">
        <f>IF(Control!$C$6="Solar only",'Solar scaled'!S54,IF(Control!$C$6="Wind only",'Wind scaled'!S54,IF(Control!$C$6="Solar and wind",'Solar scaled'!S54+'Wind scaled'!S54,'Grid scaled'!S54)))</f>
        <v>1006.8800000000001</v>
      </c>
      <c r="T54" s="12">
        <f>IF(Control!$C$6="Solar only",'Solar scaled'!T54,IF(Control!$C$6="Wind only",'Wind scaled'!T54,IF(Control!$C$6="Solar and wind",'Solar scaled'!T54+'Wind scaled'!T54,'Grid scaled'!T54)))</f>
        <v>994.88000000000011</v>
      </c>
      <c r="U54" s="12">
        <f>IF(Control!$C$6="Solar only",'Solar scaled'!U54,IF(Control!$C$6="Wind only",'Wind scaled'!U54,IF(Control!$C$6="Solar and wind",'Solar scaled'!U54+'Wind scaled'!U54,'Grid scaled'!U54)))</f>
        <v>966.4</v>
      </c>
      <c r="V54" s="12">
        <f>IF(Control!$C$6="Solar only",'Solar scaled'!V54,IF(Control!$C$6="Wind only",'Wind scaled'!V54,IF(Control!$C$6="Solar and wind",'Solar scaled'!V54+'Wind scaled'!V54,'Grid scaled'!V54)))</f>
        <v>926.4</v>
      </c>
      <c r="W54" s="12">
        <f>IF(Control!$C$6="Solar only",'Solar scaled'!W54,IF(Control!$C$6="Wind only",'Wind scaled'!W54,IF(Control!$C$6="Solar and wind",'Solar scaled'!W54+'Wind scaled'!W54,'Grid scaled'!W54)))</f>
        <v>817.04000000000008</v>
      </c>
      <c r="X54" s="12">
        <f>IF(Control!$C$6="Solar only",'Solar scaled'!X54,IF(Control!$C$6="Wind only",'Wind scaled'!X54,IF(Control!$C$6="Solar and wind",'Solar scaled'!X54+'Wind scaled'!X54,'Grid scaled'!X54)))</f>
        <v>812.16000000000008</v>
      </c>
      <c r="Y54" s="12">
        <f>IF(Control!$C$6="Solar only",'Solar scaled'!Y54,IF(Control!$C$6="Wind only",'Wind scaled'!Y54,IF(Control!$C$6="Solar and wind",'Solar scaled'!Y54+'Wind scaled'!Y54,'Grid scaled'!Y54)))</f>
        <v>804.16000000000008</v>
      </c>
      <c r="Z54" s="12">
        <f>IF(Control!$C$6="Solar only",'Solar scaled'!Z54,IF(Control!$C$6="Wind only",'Wind scaled'!Z54,IF(Control!$C$6="Solar and wind",'Solar scaled'!Z54+'Wind scaled'!Z54,'Grid scaled'!Z54)))</f>
        <v>728.96</v>
      </c>
      <c r="AB54" s="7">
        <f t="shared" si="0"/>
        <v>23248.240000000005</v>
      </c>
    </row>
    <row r="55" spans="2:29" x14ac:dyDescent="0.2">
      <c r="B55" s="6">
        <v>44249</v>
      </c>
      <c r="C55" s="12">
        <f>IF(Control!$C$6="Solar only",'Solar scaled'!C55,IF(Control!$C$6="Wind only",'Wind scaled'!C55,IF(Control!$C$6="Solar and wind",'Solar scaled'!C55+'Wind scaled'!C55,'Grid scaled'!C55)))</f>
        <v>690.4</v>
      </c>
      <c r="D55" s="12">
        <f>IF(Control!$C$6="Solar only",'Solar scaled'!D55,IF(Control!$C$6="Wind only",'Wind scaled'!D55,IF(Control!$C$6="Solar and wind",'Solar scaled'!D55+'Wind scaled'!D55,'Grid scaled'!D55)))</f>
        <v>602.72</v>
      </c>
      <c r="E55" s="12">
        <f>IF(Control!$C$6="Solar only",'Solar scaled'!E55,IF(Control!$C$6="Wind only",'Wind scaled'!E55,IF(Control!$C$6="Solar and wind",'Solar scaled'!E55+'Wind scaled'!E55,'Grid scaled'!E55)))</f>
        <v>536.31999999999994</v>
      </c>
      <c r="F55" s="12">
        <f>IF(Control!$C$6="Solar only",'Solar scaled'!F55,IF(Control!$C$6="Wind only",'Wind scaled'!F55,IF(Control!$C$6="Solar and wind",'Solar scaled'!F55+'Wind scaled'!F55,'Grid scaled'!F55)))</f>
        <v>475.52</v>
      </c>
      <c r="G55" s="12">
        <f>IF(Control!$C$6="Solar only",'Solar scaled'!G55,IF(Control!$C$6="Wind only",'Wind scaled'!G55,IF(Control!$C$6="Solar and wind",'Solar scaled'!G55+'Wind scaled'!G55,'Grid scaled'!G55)))</f>
        <v>444.64</v>
      </c>
      <c r="H55" s="12">
        <f>IF(Control!$C$6="Solar only",'Solar scaled'!H55,IF(Control!$C$6="Wind only",'Wind scaled'!H55,IF(Control!$C$6="Solar and wind",'Solar scaled'!H55+'Wind scaled'!H55,'Grid scaled'!H55)))</f>
        <v>444.64</v>
      </c>
      <c r="I55" s="12">
        <f>IF(Control!$C$6="Solar only",'Solar scaled'!I55,IF(Control!$C$6="Wind only",'Wind scaled'!I55,IF(Control!$C$6="Solar and wind",'Solar scaled'!I55+'Wind scaled'!I55,'Grid scaled'!I55)))</f>
        <v>454.4</v>
      </c>
      <c r="J55" s="12">
        <f>IF(Control!$C$6="Solar only",'Solar scaled'!J55,IF(Control!$C$6="Wind only",'Wind scaled'!J55,IF(Control!$C$6="Solar and wind",'Solar scaled'!J55+'Wind scaled'!J55,'Grid scaled'!J55)))</f>
        <v>454.4</v>
      </c>
      <c r="K55" s="12">
        <f>IF(Control!$C$6="Solar only",'Solar scaled'!K55,IF(Control!$C$6="Wind only",'Wind scaled'!K55,IF(Control!$C$6="Solar and wind",'Solar scaled'!K55+'Wind scaled'!K55,'Grid scaled'!K55)))</f>
        <v>401.91999999999996</v>
      </c>
      <c r="L55" s="12">
        <f>IF(Control!$C$6="Solar only",'Solar scaled'!L55,IF(Control!$C$6="Wind only",'Wind scaled'!L55,IF(Control!$C$6="Solar and wind",'Solar scaled'!L55+'Wind scaled'!L55,'Grid scaled'!L55)))</f>
        <v>330.08</v>
      </c>
      <c r="M55" s="12">
        <f>IF(Control!$C$6="Solar only",'Solar scaled'!M55,IF(Control!$C$6="Wind only",'Wind scaled'!M55,IF(Control!$C$6="Solar and wind",'Solar scaled'!M55+'Wind scaled'!M55,'Grid scaled'!M55)))</f>
        <v>297.76</v>
      </c>
      <c r="N55" s="12">
        <f>IF(Control!$C$6="Solar only",'Solar scaled'!N55,IF(Control!$C$6="Wind only",'Wind scaled'!N55,IF(Control!$C$6="Solar and wind",'Solar scaled'!N55+'Wind scaled'!N55,'Grid scaled'!N55)))</f>
        <v>444.64</v>
      </c>
      <c r="O55" s="12">
        <f>IF(Control!$C$6="Solar only",'Solar scaled'!O55,IF(Control!$C$6="Wind only",'Wind scaled'!O55,IF(Control!$C$6="Solar and wind",'Solar scaled'!O55+'Wind scaled'!O55,'Grid scaled'!O55)))</f>
        <v>620.79999999999995</v>
      </c>
      <c r="P55" s="12">
        <f>IF(Control!$C$6="Solar only",'Solar scaled'!P55,IF(Control!$C$6="Wind only",'Wind scaled'!P55,IF(Control!$C$6="Solar and wind",'Solar scaled'!P55+'Wind scaled'!P55,'Grid scaled'!P55)))</f>
        <v>728.96</v>
      </c>
      <c r="Q55" s="12">
        <f>IF(Control!$C$6="Solar only",'Solar scaled'!Q55,IF(Control!$C$6="Wind only",'Wind scaled'!Q55,IF(Control!$C$6="Solar and wind",'Solar scaled'!Q55+'Wind scaled'!Q55,'Grid scaled'!Q55)))</f>
        <v>804.16000000000008</v>
      </c>
      <c r="R55" s="12">
        <f>IF(Control!$C$6="Solar only",'Solar scaled'!R55,IF(Control!$C$6="Wind only",'Wind scaled'!R55,IF(Control!$C$6="Solar and wind",'Solar scaled'!R55+'Wind scaled'!R55,'Grid scaled'!R55)))</f>
        <v>804.16000000000008</v>
      </c>
      <c r="S55" s="12">
        <f>IF(Control!$C$6="Solar only",'Solar scaled'!S55,IF(Control!$C$6="Wind only",'Wind scaled'!S55,IF(Control!$C$6="Solar and wind",'Solar scaled'!S55+'Wind scaled'!S55,'Grid scaled'!S55)))</f>
        <v>817.04000000000008</v>
      </c>
      <c r="T55" s="12">
        <f>IF(Control!$C$6="Solar only",'Solar scaled'!T55,IF(Control!$C$6="Wind only",'Wind scaled'!T55,IF(Control!$C$6="Solar and wind",'Solar scaled'!T55+'Wind scaled'!T55,'Grid scaled'!T55)))</f>
        <v>889.3599999999999</v>
      </c>
      <c r="U55" s="12">
        <f>IF(Control!$C$6="Solar only",'Solar scaled'!U55,IF(Control!$C$6="Wind only",'Wind scaled'!U55,IF(Control!$C$6="Solar and wind",'Solar scaled'!U55+'Wind scaled'!U55,'Grid scaled'!U55)))</f>
        <v>728.96</v>
      </c>
      <c r="V55" s="12">
        <f>IF(Control!$C$6="Solar only",'Solar scaled'!V55,IF(Control!$C$6="Wind only",'Wind scaled'!V55,IF(Control!$C$6="Solar and wind",'Solar scaled'!V55+'Wind scaled'!V55,'Grid scaled'!V55)))</f>
        <v>669.6</v>
      </c>
      <c r="W55" s="12">
        <f>IF(Control!$C$6="Solar only",'Solar scaled'!W55,IF(Control!$C$6="Wind only",'Wind scaled'!W55,IF(Control!$C$6="Solar and wind",'Solar scaled'!W55+'Wind scaled'!W55,'Grid scaled'!W55)))</f>
        <v>720.96</v>
      </c>
      <c r="X55" s="12">
        <f>IF(Control!$C$6="Solar only",'Solar scaled'!X55,IF(Control!$C$6="Wind only",'Wind scaled'!X55,IF(Control!$C$6="Solar and wind",'Solar scaled'!X55+'Wind scaled'!X55,'Grid scaled'!X55)))</f>
        <v>812.16000000000008</v>
      </c>
      <c r="Y55" s="12">
        <f>IF(Control!$C$6="Solar only",'Solar scaled'!Y55,IF(Control!$C$6="Wind only",'Wind scaled'!Y55,IF(Control!$C$6="Solar and wind",'Solar scaled'!Y55+'Wind scaled'!Y55,'Grid scaled'!Y55)))</f>
        <v>804.16000000000008</v>
      </c>
      <c r="Z55" s="12">
        <f>IF(Control!$C$6="Solar only",'Solar scaled'!Z55,IF(Control!$C$6="Wind only",'Wind scaled'!Z55,IF(Control!$C$6="Solar and wind",'Solar scaled'!Z55+'Wind scaled'!Z55,'Grid scaled'!Z55)))</f>
        <v>812.16000000000008</v>
      </c>
      <c r="AB55" s="7">
        <f t="shared" si="0"/>
        <v>14789.920000000002</v>
      </c>
    </row>
    <row r="56" spans="2:29" x14ac:dyDescent="0.2">
      <c r="B56" s="6">
        <v>44250</v>
      </c>
      <c r="C56" s="12">
        <f>IF(Control!$C$6="Solar only",'Solar scaled'!C56,IF(Control!$C$6="Wind only",'Wind scaled'!C56,IF(Control!$C$6="Solar and wind",'Solar scaled'!C56+'Wind scaled'!C56,'Grid scaled'!C56)))</f>
        <v>817.04000000000008</v>
      </c>
      <c r="D56" s="12">
        <f>IF(Control!$C$6="Solar only",'Solar scaled'!D56,IF(Control!$C$6="Wind only",'Wind scaled'!D56,IF(Control!$C$6="Solar and wind",'Solar scaled'!D56+'Wind scaled'!D56,'Grid scaled'!D56)))</f>
        <v>966.4</v>
      </c>
      <c r="E56" s="12">
        <f>IF(Control!$C$6="Solar only",'Solar scaled'!E56,IF(Control!$C$6="Wind only",'Wind scaled'!E56,IF(Control!$C$6="Solar and wind",'Solar scaled'!E56+'Wind scaled'!E56,'Grid scaled'!E56)))</f>
        <v>995.04000000000019</v>
      </c>
      <c r="F56" s="12">
        <f>IF(Control!$C$6="Solar only",'Solar scaled'!F56,IF(Control!$C$6="Wind only",'Wind scaled'!F56,IF(Control!$C$6="Solar and wind",'Solar scaled'!F56+'Wind scaled'!F56,'Grid scaled'!F56)))</f>
        <v>1011.36</v>
      </c>
      <c r="G56" s="12">
        <f>IF(Control!$C$6="Solar only",'Solar scaled'!G56,IF(Control!$C$6="Wind only",'Wind scaled'!G56,IF(Control!$C$6="Solar and wind",'Solar scaled'!G56+'Wind scaled'!G56,'Grid scaled'!G56)))</f>
        <v>1012</v>
      </c>
      <c r="H56" s="12">
        <f>IF(Control!$C$6="Solar only",'Solar scaled'!H56,IF(Control!$C$6="Wind only",'Wind scaled'!H56,IF(Control!$C$6="Solar and wind",'Solar scaled'!H56+'Wind scaled'!H56,'Grid scaled'!H56)))</f>
        <v>1012</v>
      </c>
      <c r="I56" s="12">
        <f>IF(Control!$C$6="Solar only",'Solar scaled'!I56,IF(Control!$C$6="Wind only",'Wind scaled'!I56,IF(Control!$C$6="Solar and wind",'Solar scaled'!I56+'Wind scaled'!I56,'Grid scaled'!I56)))</f>
        <v>1012</v>
      </c>
      <c r="J56" s="12">
        <f>IF(Control!$C$6="Solar only",'Solar scaled'!J56,IF(Control!$C$6="Wind only",'Wind scaled'!J56,IF(Control!$C$6="Solar and wind",'Solar scaled'!J56+'Wind scaled'!J56,'Grid scaled'!J56)))</f>
        <v>1012</v>
      </c>
      <c r="K56" s="12">
        <f>IF(Control!$C$6="Solar only",'Solar scaled'!K56,IF(Control!$C$6="Wind only",'Wind scaled'!K56,IF(Control!$C$6="Solar and wind",'Solar scaled'!K56+'Wind scaled'!K56,'Grid scaled'!K56)))</f>
        <v>1012</v>
      </c>
      <c r="L56" s="12">
        <f>IF(Control!$C$6="Solar only",'Solar scaled'!L56,IF(Control!$C$6="Wind only",'Wind scaled'!L56,IF(Control!$C$6="Solar and wind",'Solar scaled'!L56+'Wind scaled'!L56,'Grid scaled'!L56)))</f>
        <v>1012</v>
      </c>
      <c r="M56" s="12">
        <f>IF(Control!$C$6="Solar only",'Solar scaled'!M56,IF(Control!$C$6="Wind only",'Wind scaled'!M56,IF(Control!$C$6="Solar and wind",'Solar scaled'!M56+'Wind scaled'!M56,'Grid scaled'!M56)))</f>
        <v>1012</v>
      </c>
      <c r="N56" s="12">
        <f>IF(Control!$C$6="Solar only",'Solar scaled'!N56,IF(Control!$C$6="Wind only",'Wind scaled'!N56,IF(Control!$C$6="Solar and wind",'Solar scaled'!N56+'Wind scaled'!N56,'Grid scaled'!N56)))</f>
        <v>1012</v>
      </c>
      <c r="O56" s="12">
        <f>IF(Control!$C$6="Solar only",'Solar scaled'!O56,IF(Control!$C$6="Wind only",'Wind scaled'!O56,IF(Control!$C$6="Solar and wind",'Solar scaled'!O56+'Wind scaled'!O56,'Grid scaled'!O56)))</f>
        <v>1012</v>
      </c>
      <c r="P56" s="12">
        <f>IF(Control!$C$6="Solar only",'Solar scaled'!P56,IF(Control!$C$6="Wind only",'Wind scaled'!P56,IF(Control!$C$6="Solar and wind",'Solar scaled'!P56+'Wind scaled'!P56,'Grid scaled'!P56)))</f>
        <v>1012</v>
      </c>
      <c r="Q56" s="12">
        <f>IF(Control!$C$6="Solar only",'Solar scaled'!Q56,IF(Control!$C$6="Wind only",'Wind scaled'!Q56,IF(Control!$C$6="Solar and wind",'Solar scaled'!Q56+'Wind scaled'!Q56,'Grid scaled'!Q56)))</f>
        <v>1012</v>
      </c>
      <c r="R56" s="12">
        <f>IF(Control!$C$6="Solar only",'Solar scaled'!R56,IF(Control!$C$6="Wind only",'Wind scaled'!R56,IF(Control!$C$6="Solar and wind",'Solar scaled'!R56+'Wind scaled'!R56,'Grid scaled'!R56)))</f>
        <v>1012</v>
      </c>
      <c r="S56" s="12">
        <f>IF(Control!$C$6="Solar only",'Solar scaled'!S56,IF(Control!$C$6="Wind only",'Wind scaled'!S56,IF(Control!$C$6="Solar and wind",'Solar scaled'!S56+'Wind scaled'!S56,'Grid scaled'!S56)))</f>
        <v>1012</v>
      </c>
      <c r="T56" s="12">
        <f>IF(Control!$C$6="Solar only",'Solar scaled'!T56,IF(Control!$C$6="Wind only",'Wind scaled'!T56,IF(Control!$C$6="Solar and wind",'Solar scaled'!T56+'Wind scaled'!T56,'Grid scaled'!T56)))</f>
        <v>1011.2</v>
      </c>
      <c r="U56" s="12">
        <f>IF(Control!$C$6="Solar only",'Solar scaled'!U56,IF(Control!$C$6="Wind only",'Wind scaled'!U56,IF(Control!$C$6="Solar and wind",'Solar scaled'!U56+'Wind scaled'!U56,'Grid scaled'!U56)))</f>
        <v>975.36</v>
      </c>
      <c r="V56" s="12">
        <f>IF(Control!$C$6="Solar only",'Solar scaled'!V56,IF(Control!$C$6="Wind only",'Wind scaled'!V56,IF(Control!$C$6="Solar and wind",'Solar scaled'!V56+'Wind scaled'!V56,'Grid scaled'!V56)))</f>
        <v>966.4</v>
      </c>
      <c r="W56" s="12">
        <f>IF(Control!$C$6="Solar only",'Solar scaled'!W56,IF(Control!$C$6="Wind only",'Wind scaled'!W56,IF(Control!$C$6="Solar and wind",'Solar scaled'!W56+'Wind scaled'!W56,'Grid scaled'!W56)))</f>
        <v>1006.72</v>
      </c>
      <c r="X56" s="12">
        <f>IF(Control!$C$6="Solar only",'Solar scaled'!X56,IF(Control!$C$6="Wind only",'Wind scaled'!X56,IF(Control!$C$6="Solar and wind",'Solar scaled'!X56+'Wind scaled'!X56,'Grid scaled'!X56)))</f>
        <v>1012</v>
      </c>
      <c r="Y56" s="12">
        <f>IF(Control!$C$6="Solar only",'Solar scaled'!Y56,IF(Control!$C$6="Wind only",'Wind scaled'!Y56,IF(Control!$C$6="Solar and wind",'Solar scaled'!Y56+'Wind scaled'!Y56,'Grid scaled'!Y56)))</f>
        <v>1012</v>
      </c>
      <c r="Z56" s="12">
        <f>IF(Control!$C$6="Solar only",'Solar scaled'!Z56,IF(Control!$C$6="Wind only",'Wind scaled'!Z56,IF(Control!$C$6="Solar and wind",'Solar scaled'!Z56+'Wind scaled'!Z56,'Grid scaled'!Z56)))</f>
        <v>1012</v>
      </c>
      <c r="AB56" s="7">
        <f t="shared" si="0"/>
        <v>23941.520000000004</v>
      </c>
    </row>
    <row r="57" spans="2:29" x14ac:dyDescent="0.2">
      <c r="B57" s="6">
        <v>44251</v>
      </c>
      <c r="C57" s="12">
        <f>IF(Control!$C$6="Solar only",'Solar scaled'!C57,IF(Control!$C$6="Wind only",'Wind scaled'!C57,IF(Control!$C$6="Solar and wind",'Solar scaled'!C57+'Wind scaled'!C57,'Grid scaled'!C57)))</f>
        <v>1012</v>
      </c>
      <c r="D57" s="12">
        <f>IF(Control!$C$6="Solar only",'Solar scaled'!D57,IF(Control!$C$6="Wind only",'Wind scaled'!D57,IF(Control!$C$6="Solar and wind",'Solar scaled'!D57+'Wind scaled'!D57,'Grid scaled'!D57)))</f>
        <v>1012</v>
      </c>
      <c r="E57" s="12">
        <f>IF(Control!$C$6="Solar only",'Solar scaled'!E57,IF(Control!$C$6="Wind only",'Wind scaled'!E57,IF(Control!$C$6="Solar and wind",'Solar scaled'!E57+'Wind scaled'!E57,'Grid scaled'!E57)))</f>
        <v>1012</v>
      </c>
      <c r="F57" s="12">
        <f>IF(Control!$C$6="Solar only",'Solar scaled'!F57,IF(Control!$C$6="Wind only",'Wind scaled'!F57,IF(Control!$C$6="Solar and wind",'Solar scaled'!F57+'Wind scaled'!F57,'Grid scaled'!F57)))</f>
        <v>1012</v>
      </c>
      <c r="G57" s="12">
        <f>IF(Control!$C$6="Solar only",'Solar scaled'!G57,IF(Control!$C$6="Wind only",'Wind scaled'!G57,IF(Control!$C$6="Solar and wind",'Solar scaled'!G57+'Wind scaled'!G57,'Grid scaled'!G57)))</f>
        <v>1012</v>
      </c>
      <c r="H57" s="12">
        <f>IF(Control!$C$6="Solar only",'Solar scaled'!H57,IF(Control!$C$6="Wind only",'Wind scaled'!H57,IF(Control!$C$6="Solar and wind",'Solar scaled'!H57+'Wind scaled'!H57,'Grid scaled'!H57)))</f>
        <v>1012</v>
      </c>
      <c r="I57" s="12">
        <f>IF(Control!$C$6="Solar only",'Solar scaled'!I57,IF(Control!$C$6="Wind only",'Wind scaled'!I57,IF(Control!$C$6="Solar and wind",'Solar scaled'!I57+'Wind scaled'!I57,'Grid scaled'!I57)))</f>
        <v>1012</v>
      </c>
      <c r="J57" s="12">
        <f>IF(Control!$C$6="Solar only",'Solar scaled'!J57,IF(Control!$C$6="Wind only",'Wind scaled'!J57,IF(Control!$C$6="Solar and wind",'Solar scaled'!J57+'Wind scaled'!J57,'Grid scaled'!J57)))</f>
        <v>1012</v>
      </c>
      <c r="K57" s="12">
        <f>IF(Control!$C$6="Solar only",'Solar scaled'!K57,IF(Control!$C$6="Wind only",'Wind scaled'!K57,IF(Control!$C$6="Solar and wind",'Solar scaled'!K57+'Wind scaled'!K57,'Grid scaled'!K57)))</f>
        <v>1012</v>
      </c>
      <c r="L57" s="12">
        <f>IF(Control!$C$6="Solar only",'Solar scaled'!L57,IF(Control!$C$6="Wind only",'Wind scaled'!L57,IF(Control!$C$6="Solar and wind",'Solar scaled'!L57+'Wind scaled'!L57,'Grid scaled'!L57)))</f>
        <v>1012</v>
      </c>
      <c r="M57" s="12">
        <f>IF(Control!$C$6="Solar only",'Solar scaled'!M57,IF(Control!$C$6="Wind only",'Wind scaled'!M57,IF(Control!$C$6="Solar and wind",'Solar scaled'!M57+'Wind scaled'!M57,'Grid scaled'!M57)))</f>
        <v>1012</v>
      </c>
      <c r="N57" s="12">
        <f>IF(Control!$C$6="Solar only",'Solar scaled'!N57,IF(Control!$C$6="Wind only",'Wind scaled'!N57,IF(Control!$C$6="Solar and wind",'Solar scaled'!N57+'Wind scaled'!N57,'Grid scaled'!N57)))</f>
        <v>1012</v>
      </c>
      <c r="O57" s="12">
        <f>IF(Control!$C$6="Solar only",'Solar scaled'!O57,IF(Control!$C$6="Wind only",'Wind scaled'!O57,IF(Control!$C$6="Solar and wind",'Solar scaled'!O57+'Wind scaled'!O57,'Grid scaled'!O57)))</f>
        <v>1012</v>
      </c>
      <c r="P57" s="12">
        <f>IF(Control!$C$6="Solar only",'Solar scaled'!P57,IF(Control!$C$6="Wind only",'Wind scaled'!P57,IF(Control!$C$6="Solar and wind",'Solar scaled'!P57+'Wind scaled'!P57,'Grid scaled'!P57)))</f>
        <v>1012</v>
      </c>
      <c r="Q57" s="12">
        <f>IF(Control!$C$6="Solar only",'Solar scaled'!Q57,IF(Control!$C$6="Wind only",'Wind scaled'!Q57,IF(Control!$C$6="Solar and wind",'Solar scaled'!Q57+'Wind scaled'!Q57,'Grid scaled'!Q57)))</f>
        <v>1012</v>
      </c>
      <c r="R57" s="12">
        <f>IF(Control!$C$6="Solar only",'Solar scaled'!R57,IF(Control!$C$6="Wind only",'Wind scaled'!R57,IF(Control!$C$6="Solar and wind",'Solar scaled'!R57+'Wind scaled'!R57,'Grid scaled'!R57)))</f>
        <v>1012</v>
      </c>
      <c r="S57" s="12">
        <f>IF(Control!$C$6="Solar only",'Solar scaled'!S57,IF(Control!$C$6="Wind only",'Wind scaled'!S57,IF(Control!$C$6="Solar and wind",'Solar scaled'!S57+'Wind scaled'!S57,'Grid scaled'!S57)))</f>
        <v>1012</v>
      </c>
      <c r="T57" s="12">
        <f>IF(Control!$C$6="Solar only",'Solar scaled'!T57,IF(Control!$C$6="Wind only",'Wind scaled'!T57,IF(Control!$C$6="Solar and wind",'Solar scaled'!T57+'Wind scaled'!T57,'Grid scaled'!T57)))</f>
        <v>1012</v>
      </c>
      <c r="U57" s="12">
        <f>IF(Control!$C$6="Solar only",'Solar scaled'!U57,IF(Control!$C$6="Wind only",'Wind scaled'!U57,IF(Control!$C$6="Solar and wind",'Solar scaled'!U57+'Wind scaled'!U57,'Grid scaled'!U57)))</f>
        <v>1012</v>
      </c>
      <c r="V57" s="12">
        <f>IF(Control!$C$6="Solar only",'Solar scaled'!V57,IF(Control!$C$6="Wind only",'Wind scaled'!V57,IF(Control!$C$6="Solar and wind",'Solar scaled'!V57+'Wind scaled'!V57,'Grid scaled'!V57)))</f>
        <v>1012</v>
      </c>
      <c r="W57" s="12">
        <f>IF(Control!$C$6="Solar only",'Solar scaled'!W57,IF(Control!$C$6="Wind only",'Wind scaled'!W57,IF(Control!$C$6="Solar and wind",'Solar scaled'!W57+'Wind scaled'!W57,'Grid scaled'!W57)))</f>
        <v>1012</v>
      </c>
      <c r="X57" s="12">
        <f>IF(Control!$C$6="Solar only",'Solar scaled'!X57,IF(Control!$C$6="Wind only",'Wind scaled'!X57,IF(Control!$C$6="Solar and wind",'Solar scaled'!X57+'Wind scaled'!X57,'Grid scaled'!X57)))</f>
        <v>1012</v>
      </c>
      <c r="Y57" s="12">
        <f>IF(Control!$C$6="Solar only",'Solar scaled'!Y57,IF(Control!$C$6="Wind only",'Wind scaled'!Y57,IF(Control!$C$6="Solar and wind",'Solar scaled'!Y57+'Wind scaled'!Y57,'Grid scaled'!Y57)))</f>
        <v>1012</v>
      </c>
      <c r="Z57" s="12">
        <f>IF(Control!$C$6="Solar only",'Solar scaled'!Z57,IF(Control!$C$6="Wind only",'Wind scaled'!Z57,IF(Control!$C$6="Solar and wind",'Solar scaled'!Z57+'Wind scaled'!Z57,'Grid scaled'!Z57)))</f>
        <v>1012</v>
      </c>
      <c r="AB57" s="7">
        <f t="shared" si="0"/>
        <v>24288</v>
      </c>
    </row>
    <row r="58" spans="2:29" x14ac:dyDescent="0.2">
      <c r="B58" s="6">
        <v>44252</v>
      </c>
      <c r="C58" s="12">
        <f>IF(Control!$C$6="Solar only",'Solar scaled'!C58,IF(Control!$C$6="Wind only",'Wind scaled'!C58,IF(Control!$C$6="Solar and wind",'Solar scaled'!C58+'Wind scaled'!C58,'Grid scaled'!C58)))</f>
        <v>1012</v>
      </c>
      <c r="D58" s="12">
        <f>IF(Control!$C$6="Solar only",'Solar scaled'!D58,IF(Control!$C$6="Wind only",'Wind scaled'!D58,IF(Control!$C$6="Solar and wind",'Solar scaled'!D58+'Wind scaled'!D58,'Grid scaled'!D58)))</f>
        <v>1012</v>
      </c>
      <c r="E58" s="12">
        <f>IF(Control!$C$6="Solar only",'Solar scaled'!E58,IF(Control!$C$6="Wind only",'Wind scaled'!E58,IF(Control!$C$6="Solar and wind",'Solar scaled'!E58+'Wind scaled'!E58,'Grid scaled'!E58)))</f>
        <v>1012</v>
      </c>
      <c r="F58" s="12">
        <f>IF(Control!$C$6="Solar only",'Solar scaled'!F58,IF(Control!$C$6="Wind only",'Wind scaled'!F58,IF(Control!$C$6="Solar and wind",'Solar scaled'!F58+'Wind scaled'!F58,'Grid scaled'!F58)))</f>
        <v>1012</v>
      </c>
      <c r="G58" s="12">
        <f>IF(Control!$C$6="Solar only",'Solar scaled'!G58,IF(Control!$C$6="Wind only",'Wind scaled'!G58,IF(Control!$C$6="Solar and wind",'Solar scaled'!G58+'Wind scaled'!G58,'Grid scaled'!G58)))</f>
        <v>1012</v>
      </c>
      <c r="H58" s="12">
        <f>IF(Control!$C$6="Solar only",'Solar scaled'!H58,IF(Control!$C$6="Wind only",'Wind scaled'!H58,IF(Control!$C$6="Solar and wind",'Solar scaled'!H58+'Wind scaled'!H58,'Grid scaled'!H58)))</f>
        <v>1012</v>
      </c>
      <c r="I58" s="12">
        <f>IF(Control!$C$6="Solar only",'Solar scaled'!I58,IF(Control!$C$6="Wind only",'Wind scaled'!I58,IF(Control!$C$6="Solar and wind",'Solar scaled'!I58+'Wind scaled'!I58,'Grid scaled'!I58)))</f>
        <v>1012</v>
      </c>
      <c r="J58" s="12">
        <f>IF(Control!$C$6="Solar only",'Solar scaled'!J58,IF(Control!$C$6="Wind only",'Wind scaled'!J58,IF(Control!$C$6="Solar and wind",'Solar scaled'!J58+'Wind scaled'!J58,'Grid scaled'!J58)))</f>
        <v>1012</v>
      </c>
      <c r="K58" s="12">
        <f>IF(Control!$C$6="Solar only",'Solar scaled'!K58,IF(Control!$C$6="Wind only",'Wind scaled'!K58,IF(Control!$C$6="Solar and wind",'Solar scaled'!K58+'Wind scaled'!K58,'Grid scaled'!K58)))</f>
        <v>1012</v>
      </c>
      <c r="L58" s="12">
        <f>IF(Control!$C$6="Solar only",'Solar scaled'!L58,IF(Control!$C$6="Wind only",'Wind scaled'!L58,IF(Control!$C$6="Solar and wind",'Solar scaled'!L58+'Wind scaled'!L58,'Grid scaled'!L58)))</f>
        <v>1012</v>
      </c>
      <c r="M58" s="12">
        <f>IF(Control!$C$6="Solar only",'Solar scaled'!M58,IF(Control!$C$6="Wind only",'Wind scaled'!M58,IF(Control!$C$6="Solar and wind",'Solar scaled'!M58+'Wind scaled'!M58,'Grid scaled'!M58)))</f>
        <v>1012</v>
      </c>
      <c r="N58" s="12">
        <f>IF(Control!$C$6="Solar only",'Solar scaled'!N58,IF(Control!$C$6="Wind only",'Wind scaled'!N58,IF(Control!$C$6="Solar and wind",'Solar scaled'!N58+'Wind scaled'!N58,'Grid scaled'!N58)))</f>
        <v>1012</v>
      </c>
      <c r="O58" s="12">
        <f>IF(Control!$C$6="Solar only",'Solar scaled'!O58,IF(Control!$C$6="Wind only",'Wind scaled'!O58,IF(Control!$C$6="Solar and wind",'Solar scaled'!O58+'Wind scaled'!O58,'Grid scaled'!O58)))</f>
        <v>1012</v>
      </c>
      <c r="P58" s="12">
        <f>IF(Control!$C$6="Solar only",'Solar scaled'!P58,IF(Control!$C$6="Wind only",'Wind scaled'!P58,IF(Control!$C$6="Solar and wind",'Solar scaled'!P58+'Wind scaled'!P58,'Grid scaled'!P58)))</f>
        <v>1012</v>
      </c>
      <c r="Q58" s="12">
        <f>IF(Control!$C$6="Solar only",'Solar scaled'!Q58,IF(Control!$C$6="Wind only",'Wind scaled'!Q58,IF(Control!$C$6="Solar and wind",'Solar scaled'!Q58+'Wind scaled'!Q58,'Grid scaled'!Q58)))</f>
        <v>1012</v>
      </c>
      <c r="R58" s="12">
        <f>IF(Control!$C$6="Solar only",'Solar scaled'!R58,IF(Control!$C$6="Wind only",'Wind scaled'!R58,IF(Control!$C$6="Solar and wind",'Solar scaled'!R58+'Wind scaled'!R58,'Grid scaled'!R58)))</f>
        <v>1012</v>
      </c>
      <c r="S58" s="12">
        <f>IF(Control!$C$6="Solar only",'Solar scaled'!S58,IF(Control!$C$6="Wind only",'Wind scaled'!S58,IF(Control!$C$6="Solar and wind",'Solar scaled'!S58+'Wind scaled'!S58,'Grid scaled'!S58)))</f>
        <v>1012</v>
      </c>
      <c r="T58" s="12">
        <f>IF(Control!$C$6="Solar only",'Solar scaled'!T58,IF(Control!$C$6="Wind only",'Wind scaled'!T58,IF(Control!$C$6="Solar and wind",'Solar scaled'!T58+'Wind scaled'!T58,'Grid scaled'!T58)))</f>
        <v>1012</v>
      </c>
      <c r="U58" s="12">
        <f>IF(Control!$C$6="Solar only",'Solar scaled'!U58,IF(Control!$C$6="Wind only",'Wind scaled'!U58,IF(Control!$C$6="Solar and wind",'Solar scaled'!U58+'Wind scaled'!U58,'Grid scaled'!U58)))</f>
        <v>1011.36</v>
      </c>
      <c r="V58" s="12">
        <f>IF(Control!$C$6="Solar only",'Solar scaled'!V58,IF(Control!$C$6="Wind only",'Wind scaled'!V58,IF(Control!$C$6="Solar and wind",'Solar scaled'!V58+'Wind scaled'!V58,'Grid scaled'!V58)))</f>
        <v>975.36</v>
      </c>
      <c r="W58" s="12">
        <f>IF(Control!$C$6="Solar only",'Solar scaled'!W58,IF(Control!$C$6="Wind only",'Wind scaled'!W58,IF(Control!$C$6="Solar and wind",'Solar scaled'!W58+'Wind scaled'!W58,'Grid scaled'!W58)))</f>
        <v>876.4799999999999</v>
      </c>
      <c r="X58" s="12">
        <f>IF(Control!$C$6="Solar only",'Solar scaled'!X58,IF(Control!$C$6="Wind only",'Wind scaled'!X58,IF(Control!$C$6="Solar and wind",'Solar scaled'!X58+'Wind scaled'!X58,'Grid scaled'!X58)))</f>
        <v>804.16000000000008</v>
      </c>
      <c r="Y58" s="12">
        <f>IF(Control!$C$6="Solar only",'Solar scaled'!Y58,IF(Control!$C$6="Wind only",'Wind scaled'!Y58,IF(Control!$C$6="Solar and wind",'Solar scaled'!Y58+'Wind scaled'!Y58,'Grid scaled'!Y58)))</f>
        <v>728.96</v>
      </c>
      <c r="Z58" s="12">
        <f>IF(Control!$C$6="Solar only",'Solar scaled'!Z58,IF(Control!$C$6="Wind only",'Wind scaled'!Z58,IF(Control!$C$6="Solar and wind",'Solar scaled'!Z58+'Wind scaled'!Z58,'Grid scaled'!Z58)))</f>
        <v>720.96</v>
      </c>
      <c r="AB58" s="7">
        <f t="shared" si="0"/>
        <v>23333.279999999999</v>
      </c>
    </row>
    <row r="59" spans="2:29" x14ac:dyDescent="0.2">
      <c r="B59" s="6">
        <v>44253</v>
      </c>
      <c r="C59" s="12">
        <f>IF(Control!$C$6="Solar only",'Solar scaled'!C59,IF(Control!$C$6="Wind only",'Wind scaled'!C59,IF(Control!$C$6="Solar and wind",'Solar scaled'!C59+'Wind scaled'!C59,'Grid scaled'!C59)))</f>
        <v>720.96</v>
      </c>
      <c r="D59" s="12">
        <f>IF(Control!$C$6="Solar only",'Solar scaled'!D59,IF(Control!$C$6="Wind only",'Wind scaled'!D59,IF(Control!$C$6="Solar and wind",'Solar scaled'!D59+'Wind scaled'!D59,'Grid scaled'!D59)))</f>
        <v>708.48</v>
      </c>
      <c r="E59" s="12">
        <f>IF(Control!$C$6="Solar only",'Solar scaled'!E59,IF(Control!$C$6="Wind only",'Wind scaled'!E59,IF(Control!$C$6="Solar and wind",'Solar scaled'!E59+'Wind scaled'!E59,'Grid scaled'!E59)))</f>
        <v>720.96</v>
      </c>
      <c r="F59" s="12">
        <f>IF(Control!$C$6="Solar only",'Solar scaled'!F59,IF(Control!$C$6="Wind only",'Wind scaled'!F59,IF(Control!$C$6="Solar and wind",'Solar scaled'!F59+'Wind scaled'!F59,'Grid scaled'!F59)))</f>
        <v>804.16000000000008</v>
      </c>
      <c r="G59" s="12">
        <f>IF(Control!$C$6="Solar only",'Solar scaled'!G59,IF(Control!$C$6="Wind only",'Wind scaled'!G59,IF(Control!$C$6="Solar and wind",'Solar scaled'!G59+'Wind scaled'!G59,'Grid scaled'!G59)))</f>
        <v>804.16000000000008</v>
      </c>
      <c r="H59" s="12">
        <f>IF(Control!$C$6="Solar only",'Solar scaled'!H59,IF(Control!$C$6="Wind only",'Wind scaled'!H59,IF(Control!$C$6="Solar and wind",'Solar scaled'!H59+'Wind scaled'!H59,'Grid scaled'!H59)))</f>
        <v>708.48</v>
      </c>
      <c r="I59" s="12">
        <f>IF(Control!$C$6="Solar only",'Solar scaled'!I59,IF(Control!$C$6="Wind only",'Wind scaled'!I59,IF(Control!$C$6="Solar and wind",'Solar scaled'!I59+'Wind scaled'!I59,'Grid scaled'!I59)))</f>
        <v>690.4</v>
      </c>
      <c r="J59" s="12">
        <f>IF(Control!$C$6="Solar only",'Solar scaled'!J59,IF(Control!$C$6="Wind only",'Wind scaled'!J59,IF(Control!$C$6="Solar and wind",'Solar scaled'!J59+'Wind scaled'!J59,'Grid scaled'!J59)))</f>
        <v>720.96</v>
      </c>
      <c r="K59" s="12">
        <f>IF(Control!$C$6="Solar only",'Solar scaled'!K59,IF(Control!$C$6="Wind only",'Wind scaled'!K59,IF(Control!$C$6="Solar and wind",'Solar scaled'!K59+'Wind scaled'!K59,'Grid scaled'!K59)))</f>
        <v>690.4</v>
      </c>
      <c r="L59" s="12">
        <f>IF(Control!$C$6="Solar only",'Solar scaled'!L59,IF(Control!$C$6="Wind only",'Wind scaled'!L59,IF(Control!$C$6="Solar and wind",'Solar scaled'!L59+'Wind scaled'!L59,'Grid scaled'!L59)))</f>
        <v>602.72</v>
      </c>
      <c r="M59" s="12">
        <f>IF(Control!$C$6="Solar only",'Solar scaled'!M59,IF(Control!$C$6="Wind only",'Wind scaled'!M59,IF(Control!$C$6="Solar and wind",'Solar scaled'!M59+'Wind scaled'!M59,'Grid scaled'!M59)))</f>
        <v>690.4</v>
      </c>
      <c r="N59" s="12">
        <f>IF(Control!$C$6="Solar only",'Solar scaled'!N59,IF(Control!$C$6="Wind only",'Wind scaled'!N59,IF(Control!$C$6="Solar and wind",'Solar scaled'!N59+'Wind scaled'!N59,'Grid scaled'!N59)))</f>
        <v>876.4799999999999</v>
      </c>
      <c r="O59" s="12">
        <f>IF(Control!$C$6="Solar only",'Solar scaled'!O59,IF(Control!$C$6="Wind only",'Wind scaled'!O59,IF(Control!$C$6="Solar and wind",'Solar scaled'!O59+'Wind scaled'!O59,'Grid scaled'!O59)))</f>
        <v>884.4799999999999</v>
      </c>
      <c r="P59" s="12">
        <f>IF(Control!$C$6="Solar only",'Solar scaled'!P59,IF(Control!$C$6="Wind only",'Wind scaled'!P59,IF(Control!$C$6="Solar and wind",'Solar scaled'!P59+'Wind scaled'!P59,'Grid scaled'!P59)))</f>
        <v>876.4799999999999</v>
      </c>
      <c r="Q59" s="12">
        <f>IF(Control!$C$6="Solar only",'Solar scaled'!Q59,IF(Control!$C$6="Wind only",'Wind scaled'!Q59,IF(Control!$C$6="Solar and wind",'Solar scaled'!Q59+'Wind scaled'!Q59,'Grid scaled'!Q59)))</f>
        <v>804.16000000000008</v>
      </c>
      <c r="R59" s="12">
        <f>IF(Control!$C$6="Solar only",'Solar scaled'!R59,IF(Control!$C$6="Wind only",'Wind scaled'!R59,IF(Control!$C$6="Solar and wind",'Solar scaled'!R59+'Wind scaled'!R59,'Grid scaled'!R59)))</f>
        <v>720.96</v>
      </c>
      <c r="S59" s="12">
        <f>IF(Control!$C$6="Solar only",'Solar scaled'!S59,IF(Control!$C$6="Wind only",'Wind scaled'!S59,IF(Control!$C$6="Solar and wind",'Solar scaled'!S59+'Wind scaled'!S59,'Grid scaled'!S59)))</f>
        <v>708.48</v>
      </c>
      <c r="T59" s="12">
        <f>IF(Control!$C$6="Solar only",'Solar scaled'!T59,IF(Control!$C$6="Wind only",'Wind scaled'!T59,IF(Control!$C$6="Solar and wind",'Solar scaled'!T59+'Wind scaled'!T59,'Grid scaled'!T59)))</f>
        <v>728.96</v>
      </c>
      <c r="U59" s="12">
        <f>IF(Control!$C$6="Solar only",'Solar scaled'!U59,IF(Control!$C$6="Wind only",'Wind scaled'!U59,IF(Control!$C$6="Solar and wind",'Solar scaled'!U59+'Wind scaled'!U59,'Grid scaled'!U59)))</f>
        <v>804.16000000000008</v>
      </c>
      <c r="V59" s="12">
        <f>IF(Control!$C$6="Solar only",'Solar scaled'!V59,IF(Control!$C$6="Wind only",'Wind scaled'!V59,IF(Control!$C$6="Solar and wind",'Solar scaled'!V59+'Wind scaled'!V59,'Grid scaled'!V59)))</f>
        <v>804.16000000000008</v>
      </c>
      <c r="W59" s="12">
        <f>IF(Control!$C$6="Solar only",'Solar scaled'!W59,IF(Control!$C$6="Wind only",'Wind scaled'!W59,IF(Control!$C$6="Solar and wind",'Solar scaled'!W59+'Wind scaled'!W59,'Grid scaled'!W59)))</f>
        <v>690.4</v>
      </c>
      <c r="X59" s="12">
        <f>IF(Control!$C$6="Solar only",'Solar scaled'!X59,IF(Control!$C$6="Wind only",'Wind scaled'!X59,IF(Control!$C$6="Solar and wind",'Solar scaled'!X59+'Wind scaled'!X59,'Grid scaled'!X59)))</f>
        <v>720.96</v>
      </c>
      <c r="Y59" s="12">
        <f>IF(Control!$C$6="Solar only",'Solar scaled'!Y59,IF(Control!$C$6="Wind only",'Wind scaled'!Y59,IF(Control!$C$6="Solar and wind",'Solar scaled'!Y59+'Wind scaled'!Y59,'Grid scaled'!Y59)))</f>
        <v>804.16000000000008</v>
      </c>
      <c r="Z59" s="12">
        <f>IF(Control!$C$6="Solar only",'Solar scaled'!Z59,IF(Control!$C$6="Wind only",'Wind scaled'!Z59,IF(Control!$C$6="Solar and wind",'Solar scaled'!Z59+'Wind scaled'!Z59,'Grid scaled'!Z59)))</f>
        <v>804.16000000000008</v>
      </c>
      <c r="AB59" s="7">
        <f t="shared" si="0"/>
        <v>18090.079999999998</v>
      </c>
    </row>
    <row r="60" spans="2:29" x14ac:dyDescent="0.2">
      <c r="B60" s="6">
        <v>44254</v>
      </c>
      <c r="C60" s="12">
        <f>IF(Control!$C$6="Solar only",'Solar scaled'!C60,IF(Control!$C$6="Wind only",'Wind scaled'!C60,IF(Control!$C$6="Solar and wind",'Solar scaled'!C60+'Wind scaled'!C60,'Grid scaled'!C60)))</f>
        <v>791.68000000000006</v>
      </c>
      <c r="D60" s="12">
        <f>IF(Control!$C$6="Solar only",'Solar scaled'!D60,IF(Control!$C$6="Wind only",'Wind scaled'!D60,IF(Control!$C$6="Solar and wind",'Solar scaled'!D60+'Wind scaled'!D60,'Grid scaled'!D60)))</f>
        <v>804.16000000000008</v>
      </c>
      <c r="E60" s="12">
        <f>IF(Control!$C$6="Solar only",'Solar scaled'!E60,IF(Control!$C$6="Wind only",'Wind scaled'!E60,IF(Control!$C$6="Solar and wind",'Solar scaled'!E60+'Wind scaled'!E60,'Grid scaled'!E60)))</f>
        <v>942.24</v>
      </c>
      <c r="F60" s="12">
        <f>IF(Control!$C$6="Solar only",'Solar scaled'!F60,IF(Control!$C$6="Wind only",'Wind scaled'!F60,IF(Control!$C$6="Solar and wind",'Solar scaled'!F60+'Wind scaled'!F60,'Grid scaled'!F60)))</f>
        <v>971.28</v>
      </c>
      <c r="G60" s="12">
        <f>IF(Control!$C$6="Solar only",'Solar scaled'!G60,IF(Control!$C$6="Wind only",'Wind scaled'!G60,IF(Control!$C$6="Solar and wind",'Solar scaled'!G60+'Wind scaled'!G60,'Grid scaled'!G60)))</f>
        <v>942.24</v>
      </c>
      <c r="H60" s="12">
        <f>IF(Control!$C$6="Solar only",'Solar scaled'!H60,IF(Control!$C$6="Wind only",'Wind scaled'!H60,IF(Control!$C$6="Solar and wind",'Solar scaled'!H60+'Wind scaled'!H60,'Grid scaled'!H60)))</f>
        <v>892.31999999999994</v>
      </c>
      <c r="I60" s="12">
        <f>IF(Control!$C$6="Solar only",'Solar scaled'!I60,IF(Control!$C$6="Wind only",'Wind scaled'!I60,IF(Control!$C$6="Solar and wind",'Solar scaled'!I60+'Wind scaled'!I60,'Grid scaled'!I60)))</f>
        <v>876.4799999999999</v>
      </c>
      <c r="J60" s="12">
        <f>IF(Control!$C$6="Solar only",'Solar scaled'!J60,IF(Control!$C$6="Wind only",'Wind scaled'!J60,IF(Control!$C$6="Solar and wind",'Solar scaled'!J60+'Wind scaled'!J60,'Grid scaled'!J60)))</f>
        <v>804.16000000000008</v>
      </c>
      <c r="K60" s="12">
        <f>IF(Control!$C$6="Solar only",'Solar scaled'!K60,IF(Control!$C$6="Wind only",'Wind scaled'!K60,IF(Control!$C$6="Solar and wind",'Solar scaled'!K60+'Wind scaled'!K60,'Grid scaled'!K60)))</f>
        <v>708.48</v>
      </c>
      <c r="L60" s="12">
        <f>IF(Control!$C$6="Solar only",'Solar scaled'!L60,IF(Control!$C$6="Wind only",'Wind scaled'!L60,IF(Control!$C$6="Solar and wind",'Solar scaled'!L60+'Wind scaled'!L60,'Grid scaled'!L60)))</f>
        <v>602.72</v>
      </c>
      <c r="M60" s="12">
        <f>IF(Control!$C$6="Solar only",'Solar scaled'!M60,IF(Control!$C$6="Wind only",'Wind scaled'!M60,IF(Control!$C$6="Solar and wind",'Solar scaled'!M60+'Wind scaled'!M60,'Grid scaled'!M60)))</f>
        <v>620.79999999999995</v>
      </c>
      <c r="N60" s="12">
        <f>IF(Control!$C$6="Solar only",'Solar scaled'!N60,IF(Control!$C$6="Wind only",'Wind scaled'!N60,IF(Control!$C$6="Solar and wind",'Solar scaled'!N60+'Wind scaled'!N60,'Grid scaled'!N60)))</f>
        <v>708.48</v>
      </c>
      <c r="O60" s="12">
        <f>IF(Control!$C$6="Solar only",'Solar scaled'!O60,IF(Control!$C$6="Wind only",'Wind scaled'!O60,IF(Control!$C$6="Solar and wind",'Solar scaled'!O60+'Wind scaled'!O60,'Grid scaled'!O60)))</f>
        <v>690.4</v>
      </c>
      <c r="P60" s="12">
        <f>IF(Control!$C$6="Solar only",'Solar scaled'!P60,IF(Control!$C$6="Wind only",'Wind scaled'!P60,IF(Control!$C$6="Solar and wind",'Solar scaled'!P60+'Wind scaled'!P60,'Grid scaled'!P60)))</f>
        <v>620.79999999999995</v>
      </c>
      <c r="Q60" s="12">
        <f>IF(Control!$C$6="Solar only",'Solar scaled'!Q60,IF(Control!$C$6="Wind only",'Wind scaled'!Q60,IF(Control!$C$6="Solar and wind",'Solar scaled'!Q60+'Wind scaled'!Q60,'Grid scaled'!Q60)))</f>
        <v>560</v>
      </c>
      <c r="R60" s="12">
        <f>IF(Control!$C$6="Solar only",'Solar scaled'!R60,IF(Control!$C$6="Wind only",'Wind scaled'!R60,IF(Control!$C$6="Solar and wind",'Solar scaled'!R60+'Wind scaled'!R60,'Grid scaled'!R60)))</f>
        <v>475.52</v>
      </c>
      <c r="S60" s="12">
        <f>IF(Control!$C$6="Solar only",'Solar scaled'!S60,IF(Control!$C$6="Wind only",'Wind scaled'!S60,IF(Control!$C$6="Solar and wind",'Solar scaled'!S60+'Wind scaled'!S60,'Grid scaled'!S60)))</f>
        <v>454.4</v>
      </c>
      <c r="T60" s="12">
        <f>IF(Control!$C$6="Solar only",'Solar scaled'!T60,IF(Control!$C$6="Wind only",'Wind scaled'!T60,IF(Control!$C$6="Solar and wind",'Solar scaled'!T60+'Wind scaled'!T60,'Grid scaled'!T60)))</f>
        <v>497.43999999999994</v>
      </c>
      <c r="U60" s="12">
        <f>IF(Control!$C$6="Solar only",'Solar scaled'!U60,IF(Control!$C$6="Wind only",'Wind scaled'!U60,IF(Control!$C$6="Solar and wind",'Solar scaled'!U60+'Wind scaled'!U60,'Grid scaled'!U60)))</f>
        <v>518.24</v>
      </c>
      <c r="V60" s="12">
        <f>IF(Control!$C$6="Solar only",'Solar scaled'!V60,IF(Control!$C$6="Wind only",'Wind scaled'!V60,IF(Control!$C$6="Solar and wind",'Solar scaled'!V60+'Wind scaled'!V60,'Grid scaled'!V60)))</f>
        <v>475.52</v>
      </c>
      <c r="W60" s="12">
        <f>IF(Control!$C$6="Solar only",'Solar scaled'!W60,IF(Control!$C$6="Wind only",'Wind scaled'!W60,IF(Control!$C$6="Solar and wind",'Solar scaled'!W60+'Wind scaled'!W60,'Grid scaled'!W60)))</f>
        <v>401.91999999999996</v>
      </c>
      <c r="X60" s="12">
        <f>IF(Control!$C$6="Solar only",'Solar scaled'!X60,IF(Control!$C$6="Wind only",'Wind scaled'!X60,IF(Control!$C$6="Solar and wind",'Solar scaled'!X60+'Wind scaled'!X60,'Grid scaled'!X60)))</f>
        <v>380.8</v>
      </c>
      <c r="Y60" s="12">
        <f>IF(Control!$C$6="Solar only",'Solar scaled'!Y60,IF(Control!$C$6="Wind only",'Wind scaled'!Y60,IF(Control!$C$6="Solar and wind",'Solar scaled'!Y60+'Wind scaled'!Y60,'Grid scaled'!Y60)))</f>
        <v>362.4</v>
      </c>
      <c r="Z60" s="12">
        <f>IF(Control!$C$6="Solar only",'Solar scaled'!Z60,IF(Control!$C$6="Wind only",'Wind scaled'!Z60,IF(Control!$C$6="Solar and wind",'Solar scaled'!Z60+'Wind scaled'!Z60,'Grid scaled'!Z60)))</f>
        <v>380.8</v>
      </c>
      <c r="AB60" s="7">
        <f t="shared" si="0"/>
        <v>15483.279999999995</v>
      </c>
    </row>
    <row r="61" spans="2:29" x14ac:dyDescent="0.2">
      <c r="B61" s="6">
        <v>44255</v>
      </c>
      <c r="C61" s="12">
        <f>IF(Control!$C$6="Solar only",'Solar scaled'!C61,IF(Control!$C$6="Wind only",'Wind scaled'!C61,IF(Control!$C$6="Solar and wind",'Solar scaled'!C61+'Wind scaled'!C61,'Grid scaled'!C61)))</f>
        <v>362.4</v>
      </c>
      <c r="D61" s="12">
        <f>IF(Control!$C$6="Solar only",'Solar scaled'!D61,IF(Control!$C$6="Wind only",'Wind scaled'!D61,IF(Control!$C$6="Solar and wind",'Solar scaled'!D61+'Wind scaled'!D61,'Grid scaled'!D61)))</f>
        <v>346.23999999999995</v>
      </c>
      <c r="E61" s="12">
        <f>IF(Control!$C$6="Solar only",'Solar scaled'!E61,IF(Control!$C$6="Wind only",'Wind scaled'!E61,IF(Control!$C$6="Solar and wind",'Solar scaled'!E61+'Wind scaled'!E61,'Grid scaled'!E61)))</f>
        <v>313.91999999999996</v>
      </c>
      <c r="F61" s="12">
        <f>IF(Control!$C$6="Solar only",'Solar scaled'!F61,IF(Control!$C$6="Wind only",'Wind scaled'!F61,IF(Control!$C$6="Solar and wind",'Solar scaled'!F61+'Wind scaled'!F61,'Grid scaled'!F61)))</f>
        <v>240.56000000000003</v>
      </c>
      <c r="G61" s="12">
        <f>IF(Control!$C$6="Solar only",'Solar scaled'!G61,IF(Control!$C$6="Wind only",'Wind scaled'!G61,IF(Control!$C$6="Solar and wind",'Solar scaled'!G61+'Wind scaled'!G61,'Grid scaled'!G61)))</f>
        <v>190.16000000000003</v>
      </c>
      <c r="H61" s="12">
        <f>IF(Control!$C$6="Solar only",'Solar scaled'!H61,IF(Control!$C$6="Wind only",'Wind scaled'!H61,IF(Control!$C$6="Solar and wind",'Solar scaled'!H61+'Wind scaled'!H61,'Grid scaled'!H61)))</f>
        <v>167.12</v>
      </c>
      <c r="I61" s="12">
        <f>IF(Control!$C$6="Solar only",'Solar scaled'!I61,IF(Control!$C$6="Wind only",'Wind scaled'!I61,IF(Control!$C$6="Solar and wind",'Solar scaled'!I61+'Wind scaled'!I61,'Grid scaled'!I61)))</f>
        <v>155.6</v>
      </c>
      <c r="J61" s="12">
        <f>IF(Control!$C$6="Solar only",'Solar scaled'!J61,IF(Control!$C$6="Wind only",'Wind scaled'!J61,IF(Control!$C$6="Solar and wind",'Solar scaled'!J61+'Wind scaled'!J61,'Grid scaled'!J61)))</f>
        <v>146</v>
      </c>
      <c r="K61" s="12">
        <f>IF(Control!$C$6="Solar only",'Solar scaled'!K61,IF(Control!$C$6="Wind only",'Wind scaled'!K61,IF(Control!$C$6="Solar and wind",'Solar scaled'!K61+'Wind scaled'!K61,'Grid scaled'!K61)))</f>
        <v>117.2</v>
      </c>
      <c r="L61" s="12">
        <f>IF(Control!$C$6="Solar only",'Solar scaled'!L61,IF(Control!$C$6="Wind only",'Wind scaled'!L61,IF(Control!$C$6="Solar and wind",'Solar scaled'!L61+'Wind scaled'!L61,'Grid scaled'!L61)))</f>
        <v>91.919999999999987</v>
      </c>
      <c r="M61" s="12">
        <f>IF(Control!$C$6="Solar only",'Solar scaled'!M61,IF(Control!$C$6="Wind only",'Wind scaled'!M61,IF(Control!$C$6="Solar and wind",'Solar scaled'!M61+'Wind scaled'!M61,'Grid scaled'!M61)))</f>
        <v>99.759999999999991</v>
      </c>
      <c r="N61" s="12">
        <f>IF(Control!$C$6="Solar only",'Solar scaled'!N61,IF(Control!$C$6="Wind only",'Wind scaled'!N61,IF(Control!$C$6="Solar and wind",'Solar scaled'!N61+'Wind scaled'!N61,'Grid scaled'!N61)))</f>
        <v>178.64000000000001</v>
      </c>
      <c r="O61" s="12">
        <f>IF(Control!$C$6="Solar only",'Solar scaled'!O61,IF(Control!$C$6="Wind only",'Wind scaled'!O61,IF(Control!$C$6="Solar and wind",'Solar scaled'!O61+'Wind scaled'!O61,'Grid scaled'!O61)))</f>
        <v>267.92000000000007</v>
      </c>
      <c r="P61" s="12">
        <f>IF(Control!$C$6="Solar only",'Solar scaled'!P61,IF(Control!$C$6="Wind only",'Wind scaled'!P61,IF(Control!$C$6="Solar and wind",'Solar scaled'!P61+'Wind scaled'!P61,'Grid scaled'!P61)))</f>
        <v>297.76</v>
      </c>
      <c r="Q61" s="12">
        <f>IF(Control!$C$6="Solar only",'Solar scaled'!Q61,IF(Control!$C$6="Wind only",'Wind scaled'!Q61,IF(Control!$C$6="Solar and wind",'Solar scaled'!Q61+'Wind scaled'!Q61,'Grid scaled'!Q61)))</f>
        <v>240.56000000000003</v>
      </c>
      <c r="R61" s="12">
        <f>IF(Control!$C$6="Solar only",'Solar scaled'!R61,IF(Control!$C$6="Wind only",'Wind scaled'!R61,IF(Control!$C$6="Solar and wind",'Solar scaled'!R61+'Wind scaled'!R61,'Grid scaled'!R61)))</f>
        <v>190.16000000000003</v>
      </c>
      <c r="S61" s="12">
        <f>IF(Control!$C$6="Solar only",'Solar scaled'!S61,IF(Control!$C$6="Wind only",'Wind scaled'!S61,IF(Control!$C$6="Solar and wind",'Solar scaled'!S61+'Wind scaled'!S61,'Grid scaled'!S61)))</f>
        <v>190.16000000000003</v>
      </c>
      <c r="T61" s="12">
        <f>IF(Control!$C$6="Solar only",'Solar scaled'!T61,IF(Control!$C$6="Wind only",'Wind scaled'!T61,IF(Control!$C$6="Solar and wind",'Solar scaled'!T61+'Wind scaled'!T61,'Grid scaled'!T61)))</f>
        <v>213.2</v>
      </c>
      <c r="U61" s="12">
        <f>IF(Control!$C$6="Solar only",'Solar scaled'!U61,IF(Control!$C$6="Wind only",'Wind scaled'!U61,IF(Control!$C$6="Solar and wind",'Solar scaled'!U61+'Wind scaled'!U61,'Grid scaled'!U61)))</f>
        <v>254.24000000000007</v>
      </c>
      <c r="V61" s="12">
        <f>IF(Control!$C$6="Solar only",'Solar scaled'!V61,IF(Control!$C$6="Wind only",'Wind scaled'!V61,IF(Control!$C$6="Solar and wind",'Solar scaled'!V61+'Wind scaled'!V61,'Grid scaled'!V61)))</f>
        <v>313.91999999999996</v>
      </c>
      <c r="W61" s="12">
        <f>IF(Control!$C$6="Solar only",'Solar scaled'!W61,IF(Control!$C$6="Wind only",'Wind scaled'!W61,IF(Control!$C$6="Solar and wind",'Solar scaled'!W61+'Wind scaled'!W61,'Grid scaled'!W61)))</f>
        <v>362.4</v>
      </c>
      <c r="X61" s="12">
        <f>IF(Control!$C$6="Solar only",'Solar scaled'!X61,IF(Control!$C$6="Wind only",'Wind scaled'!X61,IF(Control!$C$6="Solar and wind",'Solar scaled'!X61+'Wind scaled'!X61,'Grid scaled'!X61)))</f>
        <v>401.91999999999996</v>
      </c>
      <c r="Y61" s="12">
        <f>IF(Control!$C$6="Solar only",'Solar scaled'!Y61,IF(Control!$C$6="Wind only",'Wind scaled'!Y61,IF(Control!$C$6="Solar and wind",'Solar scaled'!Y61+'Wind scaled'!Y61,'Grid scaled'!Y61)))</f>
        <v>423.84</v>
      </c>
      <c r="Z61" s="12">
        <f>IF(Control!$C$6="Solar only",'Solar scaled'!Z61,IF(Control!$C$6="Wind only",'Wind scaled'!Z61,IF(Control!$C$6="Solar and wind",'Solar scaled'!Z61+'Wind scaled'!Z61,'Grid scaled'!Z61)))</f>
        <v>401.91999999999996</v>
      </c>
      <c r="AA61" s="14"/>
      <c r="AB61" s="7">
        <f t="shared" si="0"/>
        <v>5967.5199999999995</v>
      </c>
      <c r="AC61" s="11">
        <f>SUM(AB34:AB61)</f>
        <v>533959.68000000005</v>
      </c>
    </row>
    <row r="62" spans="2:29" x14ac:dyDescent="0.2">
      <c r="B62" s="6">
        <v>44256</v>
      </c>
      <c r="C62" s="12">
        <f>IF(Control!$C$6="Solar only",'Solar scaled'!C62,IF(Control!$C$6="Wind only",'Wind scaled'!C62,IF(Control!$C$6="Solar and wind",'Solar scaled'!C62+'Wind scaled'!C62,'Grid scaled'!C62)))</f>
        <v>362.4</v>
      </c>
      <c r="D62" s="12">
        <f>IF(Control!$C$6="Solar only",'Solar scaled'!D62,IF(Control!$C$6="Wind only",'Wind scaled'!D62,IF(Control!$C$6="Solar and wind",'Solar scaled'!D62+'Wind scaled'!D62,'Grid scaled'!D62)))</f>
        <v>313.91999999999996</v>
      </c>
      <c r="E62" s="12">
        <f>IF(Control!$C$6="Solar only",'Solar scaled'!E62,IF(Control!$C$6="Wind only",'Wind scaled'!E62,IF(Control!$C$6="Solar and wind",'Solar scaled'!E62+'Wind scaled'!E62,'Grid scaled'!E62)))</f>
        <v>313.91999999999996</v>
      </c>
      <c r="F62" s="12">
        <f>IF(Control!$C$6="Solar only",'Solar scaled'!F62,IF(Control!$C$6="Wind only",'Wind scaled'!F62,IF(Control!$C$6="Solar and wind",'Solar scaled'!F62+'Wind scaled'!F62,'Grid scaled'!F62)))</f>
        <v>281.60000000000002</v>
      </c>
      <c r="G62" s="12">
        <f>IF(Control!$C$6="Solar only",'Solar scaled'!G62,IF(Control!$C$6="Wind only",'Wind scaled'!G62,IF(Control!$C$6="Solar and wind",'Solar scaled'!G62+'Wind scaled'!G62,'Grid scaled'!G62)))</f>
        <v>254.24000000000007</v>
      </c>
      <c r="H62" s="12">
        <f>IF(Control!$C$6="Solar only",'Solar scaled'!H62,IF(Control!$C$6="Wind only",'Wind scaled'!H62,IF(Control!$C$6="Solar and wind",'Solar scaled'!H62+'Wind scaled'!H62,'Grid scaled'!H62)))</f>
        <v>201.68</v>
      </c>
      <c r="I62" s="12">
        <f>IF(Control!$C$6="Solar only",'Solar scaled'!I62,IF(Control!$C$6="Wind only",'Wind scaled'!I62,IF(Control!$C$6="Solar and wind",'Solar scaled'!I62+'Wind scaled'!I62,'Grid scaled'!I62)))</f>
        <v>178.64000000000001</v>
      </c>
      <c r="J62" s="12">
        <f>IF(Control!$C$6="Solar only",'Solar scaled'!J62,IF(Control!$C$6="Wind only",'Wind scaled'!J62,IF(Control!$C$6="Solar and wind",'Solar scaled'!J62+'Wind scaled'!J62,'Grid scaled'!J62)))</f>
        <v>167.12</v>
      </c>
      <c r="K62" s="12">
        <f>IF(Control!$C$6="Solar only",'Solar scaled'!K62,IF(Control!$C$6="Wind only",'Wind scaled'!K62,IF(Control!$C$6="Solar and wind",'Solar scaled'!K62+'Wind scaled'!K62,'Grid scaled'!K62)))</f>
        <v>146</v>
      </c>
      <c r="L62" s="12">
        <f>IF(Control!$C$6="Solar only",'Solar scaled'!L62,IF(Control!$C$6="Wind only",'Wind scaled'!L62,IF(Control!$C$6="Solar and wind",'Solar scaled'!L62+'Wind scaled'!L62,'Grid scaled'!L62)))</f>
        <v>99.759999999999991</v>
      </c>
      <c r="M62" s="12">
        <f>IF(Control!$C$6="Solar only",'Solar scaled'!M62,IF(Control!$C$6="Wind only",'Wind scaled'!M62,IF(Control!$C$6="Solar and wind",'Solar scaled'!M62+'Wind scaled'!M62,'Grid scaled'!M62)))</f>
        <v>55.280000000000008</v>
      </c>
      <c r="N62" s="12">
        <f>IF(Control!$C$6="Solar only",'Solar scaled'!N62,IF(Control!$C$6="Wind only",'Wind scaled'!N62,IF(Control!$C$6="Solar and wind",'Solar scaled'!N62+'Wind scaled'!N62,'Grid scaled'!N62)))</f>
        <v>10</v>
      </c>
      <c r="O62" s="12">
        <f>IF(Control!$C$6="Solar only",'Solar scaled'!O62,IF(Control!$C$6="Wind only",'Wind scaled'!O62,IF(Control!$C$6="Solar and wind",'Solar scaled'!O62+'Wind scaled'!O62,'Grid scaled'!O62)))</f>
        <v>0</v>
      </c>
      <c r="P62" s="12">
        <f>IF(Control!$C$6="Solar only",'Solar scaled'!P62,IF(Control!$C$6="Wind only",'Wind scaled'!P62,IF(Control!$C$6="Solar and wind",'Solar scaled'!P62+'Wind scaled'!P62,'Grid scaled'!P62)))</f>
        <v>0</v>
      </c>
      <c r="Q62" s="12">
        <f>IF(Control!$C$6="Solar only",'Solar scaled'!Q62,IF(Control!$C$6="Wind only",'Wind scaled'!Q62,IF(Control!$C$6="Solar and wind",'Solar scaled'!Q62+'Wind scaled'!Q62,'Grid scaled'!Q62)))</f>
        <v>0</v>
      </c>
      <c r="R62" s="12">
        <f>IF(Control!$C$6="Solar only",'Solar scaled'!R62,IF(Control!$C$6="Wind only",'Wind scaled'!R62,IF(Control!$C$6="Solar and wind",'Solar scaled'!R62+'Wind scaled'!R62,'Grid scaled'!R62)))</f>
        <v>0</v>
      </c>
      <c r="S62" s="12">
        <f>IF(Control!$C$6="Solar only",'Solar scaled'!S62,IF(Control!$C$6="Wind only",'Wind scaled'!S62,IF(Control!$C$6="Solar and wind",'Solar scaled'!S62+'Wind scaled'!S62,'Grid scaled'!S62)))</f>
        <v>0</v>
      </c>
      <c r="T62" s="12">
        <f>IF(Control!$C$6="Solar only",'Solar scaled'!T62,IF(Control!$C$6="Wind only",'Wind scaled'!T62,IF(Control!$C$6="Solar and wind",'Solar scaled'!T62+'Wind scaled'!T62,'Grid scaled'!T62)))</f>
        <v>25.359999999999996</v>
      </c>
      <c r="U62" s="12">
        <f>IF(Control!$C$6="Solar only",'Solar scaled'!U62,IF(Control!$C$6="Wind only",'Wind scaled'!U62,IF(Control!$C$6="Solar and wind",'Solar scaled'!U62+'Wind scaled'!U62,'Grid scaled'!U62)))</f>
        <v>68.400000000000006</v>
      </c>
      <c r="V62" s="12">
        <f>IF(Control!$C$6="Solar only",'Solar scaled'!V62,IF(Control!$C$6="Wind only",'Wind scaled'!V62,IF(Control!$C$6="Solar and wind",'Solar scaled'!V62+'Wind scaled'!V62,'Grid scaled'!V62)))</f>
        <v>84.08</v>
      </c>
      <c r="W62" s="12">
        <f>IF(Control!$C$6="Solar only",'Solar scaled'!W62,IF(Control!$C$6="Wind only",'Wind scaled'!W62,IF(Control!$C$6="Solar and wind",'Solar scaled'!W62+'Wind scaled'!W62,'Grid scaled'!W62)))</f>
        <v>68.400000000000006</v>
      </c>
      <c r="X62" s="12">
        <f>IF(Control!$C$6="Solar only",'Solar scaled'!X62,IF(Control!$C$6="Wind only",'Wind scaled'!X62,IF(Control!$C$6="Solar and wind",'Solar scaled'!X62+'Wind scaled'!X62,'Grid scaled'!X62)))</f>
        <v>48.720000000000006</v>
      </c>
      <c r="Y62" s="12">
        <f>IF(Control!$C$6="Solar only",'Solar scaled'!Y62,IF(Control!$C$6="Wind only",'Wind scaled'!Y62,IF(Control!$C$6="Solar and wind",'Solar scaled'!Y62+'Wind scaled'!Y62,'Grid scaled'!Y62)))</f>
        <v>25.359999999999996</v>
      </c>
      <c r="Z62" s="12">
        <f>IF(Control!$C$6="Solar only",'Solar scaled'!Z62,IF(Control!$C$6="Wind only",'Wind scaled'!Z62,IF(Control!$C$6="Solar and wind",'Solar scaled'!Z62+'Wind scaled'!Z62,'Grid scaled'!Z62)))</f>
        <v>10</v>
      </c>
      <c r="AB62" s="7">
        <f t="shared" si="0"/>
        <v>2714.88</v>
      </c>
    </row>
    <row r="63" spans="2:29" x14ac:dyDescent="0.2">
      <c r="B63" s="6">
        <v>44257</v>
      </c>
      <c r="C63" s="12">
        <f>IF(Control!$C$6="Solar only",'Solar scaled'!C63,IF(Control!$C$6="Wind only",'Wind scaled'!C63,IF(Control!$C$6="Solar and wind",'Solar scaled'!C63+'Wind scaled'!C63,'Grid scaled'!C63)))</f>
        <v>0</v>
      </c>
      <c r="D63" s="12">
        <f>IF(Control!$C$6="Solar only",'Solar scaled'!D63,IF(Control!$C$6="Wind only",'Wind scaled'!D63,IF(Control!$C$6="Solar and wind",'Solar scaled'!D63+'Wind scaled'!D63,'Grid scaled'!D63)))</f>
        <v>0</v>
      </c>
      <c r="E63" s="12">
        <f>IF(Control!$C$6="Solar only",'Solar scaled'!E63,IF(Control!$C$6="Wind only",'Wind scaled'!E63,IF(Control!$C$6="Solar and wind",'Solar scaled'!E63+'Wind scaled'!E63,'Grid scaled'!E63)))</f>
        <v>0</v>
      </c>
      <c r="F63" s="12">
        <f>IF(Control!$C$6="Solar only",'Solar scaled'!F63,IF(Control!$C$6="Wind only",'Wind scaled'!F63,IF(Control!$C$6="Solar and wind",'Solar scaled'!F63+'Wind scaled'!F63,'Grid scaled'!F63)))</f>
        <v>10</v>
      </c>
      <c r="G63" s="12">
        <f>IF(Control!$C$6="Solar only",'Solar scaled'!G63,IF(Control!$C$6="Wind only",'Wind scaled'!G63,IF(Control!$C$6="Solar and wind",'Solar scaled'!G63+'Wind scaled'!G63,'Grid scaled'!G63)))</f>
        <v>15.12</v>
      </c>
      <c r="H63" s="12">
        <f>IF(Control!$C$6="Solar only",'Solar scaled'!H63,IF(Control!$C$6="Wind only",'Wind scaled'!H63,IF(Control!$C$6="Solar and wind",'Solar scaled'!H63+'Wind scaled'!H63,'Grid scaled'!H63)))</f>
        <v>15.12</v>
      </c>
      <c r="I63" s="12">
        <f>IF(Control!$C$6="Solar only",'Solar scaled'!I63,IF(Control!$C$6="Wind only",'Wind scaled'!I63,IF(Control!$C$6="Solar and wind",'Solar scaled'!I63+'Wind scaled'!I63,'Grid scaled'!I63)))</f>
        <v>15.12</v>
      </c>
      <c r="J63" s="12">
        <f>IF(Control!$C$6="Solar only",'Solar scaled'!J63,IF(Control!$C$6="Wind only",'Wind scaled'!J63,IF(Control!$C$6="Solar and wind",'Solar scaled'!J63+'Wind scaled'!J63,'Grid scaled'!J63)))</f>
        <v>10</v>
      </c>
      <c r="K63" s="12">
        <f>IF(Control!$C$6="Solar only",'Solar scaled'!K63,IF(Control!$C$6="Wind only",'Wind scaled'!K63,IF(Control!$C$6="Solar and wind",'Solar scaled'!K63+'Wind scaled'!K63,'Grid scaled'!K63)))</f>
        <v>0</v>
      </c>
      <c r="L63" s="12">
        <f>IF(Control!$C$6="Solar only",'Solar scaled'!L63,IF(Control!$C$6="Wind only",'Wind scaled'!L63,IF(Control!$C$6="Solar and wind",'Solar scaled'!L63+'Wind scaled'!L63,'Grid scaled'!L63)))</f>
        <v>0</v>
      </c>
      <c r="M63" s="12">
        <f>IF(Control!$C$6="Solar only",'Solar scaled'!M63,IF(Control!$C$6="Wind only",'Wind scaled'!M63,IF(Control!$C$6="Solar and wind",'Solar scaled'!M63+'Wind scaled'!M63,'Grid scaled'!M63)))</f>
        <v>0</v>
      </c>
      <c r="N63" s="12">
        <f>IF(Control!$C$6="Solar only",'Solar scaled'!N63,IF(Control!$C$6="Wind only",'Wind scaled'!N63,IF(Control!$C$6="Solar and wind",'Solar scaled'!N63+'Wind scaled'!N63,'Grid scaled'!N63)))</f>
        <v>0</v>
      </c>
      <c r="O63" s="12">
        <f>IF(Control!$C$6="Solar only",'Solar scaled'!O63,IF(Control!$C$6="Wind only",'Wind scaled'!O63,IF(Control!$C$6="Solar and wind",'Solar scaled'!O63+'Wind scaled'!O63,'Grid scaled'!O63)))</f>
        <v>0</v>
      </c>
      <c r="P63" s="12">
        <f>IF(Control!$C$6="Solar only",'Solar scaled'!P63,IF(Control!$C$6="Wind only",'Wind scaled'!P63,IF(Control!$C$6="Solar and wind",'Solar scaled'!P63+'Wind scaled'!P63,'Grid scaled'!P63)))</f>
        <v>0</v>
      </c>
      <c r="Q63" s="12">
        <f>IF(Control!$C$6="Solar only",'Solar scaled'!Q63,IF(Control!$C$6="Wind only",'Wind scaled'!Q63,IF(Control!$C$6="Solar and wind",'Solar scaled'!Q63+'Wind scaled'!Q63,'Grid scaled'!Q63)))</f>
        <v>0</v>
      </c>
      <c r="R63" s="12">
        <f>IF(Control!$C$6="Solar only",'Solar scaled'!R63,IF(Control!$C$6="Wind only",'Wind scaled'!R63,IF(Control!$C$6="Solar and wind",'Solar scaled'!R63+'Wind scaled'!R63,'Grid scaled'!R63)))</f>
        <v>0</v>
      </c>
      <c r="S63" s="12">
        <f>IF(Control!$C$6="Solar only",'Solar scaled'!S63,IF(Control!$C$6="Wind only",'Wind scaled'!S63,IF(Control!$C$6="Solar and wind",'Solar scaled'!S63+'Wind scaled'!S63,'Grid scaled'!S63)))</f>
        <v>0</v>
      </c>
      <c r="T63" s="12">
        <f>IF(Control!$C$6="Solar only",'Solar scaled'!T63,IF(Control!$C$6="Wind only",'Wind scaled'!T63,IF(Control!$C$6="Solar and wind",'Solar scaled'!T63+'Wind scaled'!T63,'Grid scaled'!T63)))</f>
        <v>0</v>
      </c>
      <c r="U63" s="12">
        <f>IF(Control!$C$6="Solar only",'Solar scaled'!U63,IF(Control!$C$6="Wind only",'Wind scaled'!U63,IF(Control!$C$6="Solar and wind",'Solar scaled'!U63+'Wind scaled'!U63,'Grid scaled'!U63)))</f>
        <v>0</v>
      </c>
      <c r="V63" s="12">
        <f>IF(Control!$C$6="Solar only",'Solar scaled'!V63,IF(Control!$C$6="Wind only",'Wind scaled'!V63,IF(Control!$C$6="Solar and wind",'Solar scaled'!V63+'Wind scaled'!V63,'Grid scaled'!V63)))</f>
        <v>0</v>
      </c>
      <c r="W63" s="12">
        <f>IF(Control!$C$6="Solar only",'Solar scaled'!W63,IF(Control!$C$6="Wind only",'Wind scaled'!W63,IF(Control!$C$6="Solar and wind",'Solar scaled'!W63+'Wind scaled'!W63,'Grid scaled'!W63)))</f>
        <v>0</v>
      </c>
      <c r="X63" s="12">
        <f>IF(Control!$C$6="Solar only",'Solar scaled'!X63,IF(Control!$C$6="Wind only",'Wind scaled'!X63,IF(Control!$C$6="Solar and wind",'Solar scaled'!X63+'Wind scaled'!X63,'Grid scaled'!X63)))</f>
        <v>0</v>
      </c>
      <c r="Y63" s="12">
        <f>IF(Control!$C$6="Solar only",'Solar scaled'!Y63,IF(Control!$C$6="Wind only",'Wind scaled'!Y63,IF(Control!$C$6="Solar and wind",'Solar scaled'!Y63+'Wind scaled'!Y63,'Grid scaled'!Y63)))</f>
        <v>0</v>
      </c>
      <c r="Z63" s="12">
        <f>IF(Control!$C$6="Solar only",'Solar scaled'!Z63,IF(Control!$C$6="Wind only",'Wind scaled'!Z63,IF(Control!$C$6="Solar and wind",'Solar scaled'!Z63+'Wind scaled'!Z63,'Grid scaled'!Z63)))</f>
        <v>0</v>
      </c>
      <c r="AB63" s="7">
        <f t="shared" si="0"/>
        <v>65.359999999999985</v>
      </c>
    </row>
    <row r="64" spans="2:29" x14ac:dyDescent="0.2">
      <c r="B64" s="6">
        <v>44258</v>
      </c>
      <c r="C64" s="12">
        <f>IF(Control!$C$6="Solar only",'Solar scaled'!C64,IF(Control!$C$6="Wind only",'Wind scaled'!C64,IF(Control!$C$6="Solar and wind",'Solar scaled'!C64+'Wind scaled'!C64,'Grid scaled'!C64)))</f>
        <v>0</v>
      </c>
      <c r="D64" s="12">
        <f>IF(Control!$C$6="Solar only",'Solar scaled'!D64,IF(Control!$C$6="Wind only",'Wind scaled'!D64,IF(Control!$C$6="Solar and wind",'Solar scaled'!D64+'Wind scaled'!D64,'Grid scaled'!D64)))</f>
        <v>0</v>
      </c>
      <c r="E64" s="12">
        <f>IF(Control!$C$6="Solar only",'Solar scaled'!E64,IF(Control!$C$6="Wind only",'Wind scaled'!E64,IF(Control!$C$6="Solar and wind",'Solar scaled'!E64+'Wind scaled'!E64,'Grid scaled'!E64)))</f>
        <v>0</v>
      </c>
      <c r="F64" s="12">
        <f>IF(Control!$C$6="Solar only",'Solar scaled'!F64,IF(Control!$C$6="Wind only",'Wind scaled'!F64,IF(Control!$C$6="Solar and wind",'Solar scaled'!F64+'Wind scaled'!F64,'Grid scaled'!F64)))</f>
        <v>0</v>
      </c>
      <c r="G64" s="12">
        <f>IF(Control!$C$6="Solar only",'Solar scaled'!G64,IF(Control!$C$6="Wind only",'Wind scaled'!G64,IF(Control!$C$6="Solar and wind",'Solar scaled'!G64+'Wind scaled'!G64,'Grid scaled'!G64)))</f>
        <v>0</v>
      </c>
      <c r="H64" s="12">
        <f>IF(Control!$C$6="Solar only",'Solar scaled'!H64,IF(Control!$C$6="Wind only",'Wind scaled'!H64,IF(Control!$C$6="Solar and wind",'Solar scaled'!H64+'Wind scaled'!H64,'Grid scaled'!H64)))</f>
        <v>0</v>
      </c>
      <c r="I64" s="12">
        <f>IF(Control!$C$6="Solar only",'Solar scaled'!I64,IF(Control!$C$6="Wind only",'Wind scaled'!I64,IF(Control!$C$6="Solar and wind",'Solar scaled'!I64+'Wind scaled'!I64,'Grid scaled'!I64)))</f>
        <v>0</v>
      </c>
      <c r="J64" s="12">
        <f>IF(Control!$C$6="Solar only",'Solar scaled'!J64,IF(Control!$C$6="Wind only",'Wind scaled'!J64,IF(Control!$C$6="Solar and wind",'Solar scaled'!J64+'Wind scaled'!J64,'Grid scaled'!J64)))</f>
        <v>0</v>
      </c>
      <c r="K64" s="12">
        <f>IF(Control!$C$6="Solar only",'Solar scaled'!K64,IF(Control!$C$6="Wind only",'Wind scaled'!K64,IF(Control!$C$6="Solar and wind",'Solar scaled'!K64+'Wind scaled'!K64,'Grid scaled'!K64)))</f>
        <v>0</v>
      </c>
      <c r="L64" s="12">
        <f>IF(Control!$C$6="Solar only",'Solar scaled'!L64,IF(Control!$C$6="Wind only",'Wind scaled'!L64,IF(Control!$C$6="Solar and wind",'Solar scaled'!L64+'Wind scaled'!L64,'Grid scaled'!L64)))</f>
        <v>0</v>
      </c>
      <c r="M64" s="12">
        <f>IF(Control!$C$6="Solar only",'Solar scaled'!M64,IF(Control!$C$6="Wind only",'Wind scaled'!M64,IF(Control!$C$6="Solar and wind",'Solar scaled'!M64+'Wind scaled'!M64,'Grid scaled'!M64)))</f>
        <v>25.359999999999996</v>
      </c>
      <c r="N64" s="12">
        <f>IF(Control!$C$6="Solar only",'Solar scaled'!N64,IF(Control!$C$6="Wind only",'Wind scaled'!N64,IF(Control!$C$6="Solar and wind",'Solar scaled'!N64+'Wind scaled'!N64,'Grid scaled'!N64)))</f>
        <v>35.6</v>
      </c>
      <c r="O64" s="12">
        <f>IF(Control!$C$6="Solar only",'Solar scaled'!O64,IF(Control!$C$6="Wind only",'Wind scaled'!O64,IF(Control!$C$6="Solar and wind",'Solar scaled'!O64+'Wind scaled'!O64,'Grid scaled'!O64)))</f>
        <v>55.280000000000008</v>
      </c>
      <c r="P64" s="12">
        <f>IF(Control!$C$6="Solar only",'Solar scaled'!P64,IF(Control!$C$6="Wind only",'Wind scaled'!P64,IF(Control!$C$6="Solar and wind",'Solar scaled'!P64+'Wind scaled'!P64,'Grid scaled'!P64)))</f>
        <v>76.239999999999995</v>
      </c>
      <c r="Q64" s="12">
        <f>IF(Control!$C$6="Solar only",'Solar scaled'!Q64,IF(Control!$C$6="Wind only",'Wind scaled'!Q64,IF(Control!$C$6="Solar and wind",'Solar scaled'!Q64+'Wind scaled'!Q64,'Grid scaled'!Q64)))</f>
        <v>91.919999999999987</v>
      </c>
      <c r="R64" s="12">
        <f>IF(Control!$C$6="Solar only",'Solar scaled'!R64,IF(Control!$C$6="Wind only",'Wind scaled'!R64,IF(Control!$C$6="Solar and wind",'Solar scaled'!R64+'Wind scaled'!R64,'Grid scaled'!R64)))</f>
        <v>84.08</v>
      </c>
      <c r="S64" s="12">
        <f>IF(Control!$C$6="Solar only",'Solar scaled'!S64,IF(Control!$C$6="Wind only",'Wind scaled'!S64,IF(Control!$C$6="Solar and wind",'Solar scaled'!S64+'Wind scaled'!S64,'Grid scaled'!S64)))</f>
        <v>55.280000000000008</v>
      </c>
      <c r="T64" s="12">
        <f>IF(Control!$C$6="Solar only",'Solar scaled'!T64,IF(Control!$C$6="Wind only",'Wind scaled'!T64,IF(Control!$C$6="Solar and wind",'Solar scaled'!T64+'Wind scaled'!T64,'Grid scaled'!T64)))</f>
        <v>30.479999999999997</v>
      </c>
      <c r="U64" s="12">
        <f>IF(Control!$C$6="Solar only",'Solar scaled'!U64,IF(Control!$C$6="Wind only",'Wind scaled'!U64,IF(Control!$C$6="Solar and wind",'Solar scaled'!U64+'Wind scaled'!U64,'Grid scaled'!U64)))</f>
        <v>25.359999999999996</v>
      </c>
      <c r="V64" s="12">
        <f>IF(Control!$C$6="Solar only",'Solar scaled'!V64,IF(Control!$C$6="Wind only",'Wind scaled'!V64,IF(Control!$C$6="Solar and wind",'Solar scaled'!V64+'Wind scaled'!V64,'Grid scaled'!V64)))</f>
        <v>25.359999999999996</v>
      </c>
      <c r="W64" s="12">
        <f>IF(Control!$C$6="Solar only",'Solar scaled'!W64,IF(Control!$C$6="Wind only",'Wind scaled'!W64,IF(Control!$C$6="Solar and wind",'Solar scaled'!W64+'Wind scaled'!W64,'Grid scaled'!W64)))</f>
        <v>55.280000000000008</v>
      </c>
      <c r="X64" s="12">
        <f>IF(Control!$C$6="Solar only",'Solar scaled'!X64,IF(Control!$C$6="Wind only",'Wind scaled'!X64,IF(Control!$C$6="Solar and wind",'Solar scaled'!X64+'Wind scaled'!X64,'Grid scaled'!X64)))</f>
        <v>107.6</v>
      </c>
      <c r="Y64" s="12">
        <f>IF(Control!$C$6="Solar only",'Solar scaled'!Y64,IF(Control!$C$6="Wind only",'Wind scaled'!Y64,IF(Control!$C$6="Solar and wind",'Solar scaled'!Y64+'Wind scaled'!Y64,'Grid scaled'!Y64)))</f>
        <v>190.16000000000003</v>
      </c>
      <c r="Z64" s="12">
        <f>IF(Control!$C$6="Solar only",'Solar scaled'!Z64,IF(Control!$C$6="Wind only",'Wind scaled'!Z64,IF(Control!$C$6="Solar and wind",'Solar scaled'!Z64+'Wind scaled'!Z64,'Grid scaled'!Z64)))</f>
        <v>297.76</v>
      </c>
      <c r="AB64" s="7">
        <f t="shared" si="0"/>
        <v>1155.76</v>
      </c>
    </row>
    <row r="65" spans="2:28" x14ac:dyDescent="0.2">
      <c r="B65" s="6">
        <v>44259</v>
      </c>
      <c r="C65" s="12">
        <f>IF(Control!$C$6="Solar only",'Solar scaled'!C65,IF(Control!$C$6="Wind only",'Wind scaled'!C65,IF(Control!$C$6="Solar and wind",'Solar scaled'!C65+'Wind scaled'!C65,'Grid scaled'!C65)))</f>
        <v>423.84</v>
      </c>
      <c r="D65" s="12">
        <f>IF(Control!$C$6="Solar only",'Solar scaled'!D65,IF(Control!$C$6="Wind only",'Wind scaled'!D65,IF(Control!$C$6="Solar and wind",'Solar scaled'!D65+'Wind scaled'!D65,'Grid scaled'!D65)))</f>
        <v>669.6</v>
      </c>
      <c r="E65" s="12">
        <f>IF(Control!$C$6="Solar only",'Solar scaled'!E65,IF(Control!$C$6="Wind only",'Wind scaled'!E65,IF(Control!$C$6="Solar and wind",'Solar scaled'!E65+'Wind scaled'!E65,'Grid scaled'!E65)))</f>
        <v>884.4799999999999</v>
      </c>
      <c r="F65" s="12">
        <f>IF(Control!$C$6="Solar only",'Solar scaled'!F65,IF(Control!$C$6="Wind only",'Wind scaled'!F65,IF(Control!$C$6="Solar and wind",'Solar scaled'!F65+'Wind scaled'!F65,'Grid scaled'!F65)))</f>
        <v>926.4</v>
      </c>
      <c r="G65" s="12">
        <f>IF(Control!$C$6="Solar only",'Solar scaled'!G65,IF(Control!$C$6="Wind only",'Wind scaled'!G65,IF(Control!$C$6="Solar and wind",'Solar scaled'!G65+'Wind scaled'!G65,'Grid scaled'!G65)))</f>
        <v>876.4799999999999</v>
      </c>
      <c r="H65" s="12">
        <f>IF(Control!$C$6="Solar only",'Solar scaled'!H65,IF(Control!$C$6="Wind only",'Wind scaled'!H65,IF(Control!$C$6="Solar and wind",'Solar scaled'!H65+'Wind scaled'!H65,'Grid scaled'!H65)))</f>
        <v>791.68000000000006</v>
      </c>
      <c r="I65" s="12">
        <f>IF(Control!$C$6="Solar only",'Solar scaled'!I65,IF(Control!$C$6="Wind only",'Wind scaled'!I65,IF(Control!$C$6="Solar and wind",'Solar scaled'!I65+'Wind scaled'!I65,'Grid scaled'!I65)))</f>
        <v>669.6</v>
      </c>
      <c r="J65" s="12">
        <f>IF(Control!$C$6="Solar only",'Solar scaled'!J65,IF(Control!$C$6="Wind only",'Wind scaled'!J65,IF(Control!$C$6="Solar and wind",'Solar scaled'!J65+'Wind scaled'!J65,'Grid scaled'!J65)))</f>
        <v>581.91999999999996</v>
      </c>
      <c r="K65" s="12">
        <f>IF(Control!$C$6="Solar only",'Solar scaled'!K65,IF(Control!$C$6="Wind only",'Wind scaled'!K65,IF(Control!$C$6="Solar and wind",'Solar scaled'!K65+'Wind scaled'!K65,'Grid scaled'!K65)))</f>
        <v>444.64</v>
      </c>
      <c r="L65" s="12">
        <f>IF(Control!$C$6="Solar only",'Solar scaled'!L65,IF(Control!$C$6="Wind only",'Wind scaled'!L65,IF(Control!$C$6="Solar and wind",'Solar scaled'!L65+'Wind scaled'!L65,'Grid scaled'!L65)))</f>
        <v>401.91999999999996</v>
      </c>
      <c r="M65" s="12">
        <f>IF(Control!$C$6="Solar only",'Solar scaled'!M65,IF(Control!$C$6="Wind only",'Wind scaled'!M65,IF(Control!$C$6="Solar and wind",'Solar scaled'!M65+'Wind scaled'!M65,'Grid scaled'!M65)))</f>
        <v>362.4</v>
      </c>
      <c r="N65" s="12">
        <f>IF(Control!$C$6="Solar only",'Solar scaled'!N65,IF(Control!$C$6="Wind only",'Wind scaled'!N65,IF(Control!$C$6="Solar and wind",'Solar scaled'!N65+'Wind scaled'!N65,'Grid scaled'!N65)))</f>
        <v>313.91999999999996</v>
      </c>
      <c r="O65" s="12">
        <f>IF(Control!$C$6="Solar only",'Solar scaled'!O65,IF(Control!$C$6="Wind only",'Wind scaled'!O65,IF(Control!$C$6="Solar and wind",'Solar scaled'!O65+'Wind scaled'!O65,'Grid scaled'!O65)))</f>
        <v>254.24000000000007</v>
      </c>
      <c r="P65" s="12">
        <f>IF(Control!$C$6="Solar only",'Solar scaled'!P65,IF(Control!$C$6="Wind only",'Wind scaled'!P65,IF(Control!$C$6="Solar and wind",'Solar scaled'!P65+'Wind scaled'!P65,'Grid scaled'!P65)))</f>
        <v>178.64000000000001</v>
      </c>
      <c r="Q65" s="12">
        <f>IF(Control!$C$6="Solar only",'Solar scaled'!Q65,IF(Control!$C$6="Wind only",'Wind scaled'!Q65,IF(Control!$C$6="Solar and wind",'Solar scaled'!Q65+'Wind scaled'!Q65,'Grid scaled'!Q65)))</f>
        <v>126.8</v>
      </c>
      <c r="R65" s="12">
        <f>IF(Control!$C$6="Solar only",'Solar scaled'!R65,IF(Control!$C$6="Wind only",'Wind scaled'!R65,IF(Control!$C$6="Solar and wind",'Solar scaled'!R65+'Wind scaled'!R65,'Grid scaled'!R65)))</f>
        <v>99.759999999999991</v>
      </c>
      <c r="S65" s="12">
        <f>IF(Control!$C$6="Solar only",'Solar scaled'!S65,IF(Control!$C$6="Wind only",'Wind scaled'!S65,IF(Control!$C$6="Solar and wind",'Solar scaled'!S65+'Wind scaled'!S65,'Grid scaled'!S65)))</f>
        <v>91.919999999999987</v>
      </c>
      <c r="T65" s="12">
        <f>IF(Control!$C$6="Solar only",'Solar scaled'!T65,IF(Control!$C$6="Wind only",'Wind scaled'!T65,IF(Control!$C$6="Solar and wind",'Solar scaled'!T65+'Wind scaled'!T65,'Grid scaled'!T65)))</f>
        <v>126.8</v>
      </c>
      <c r="U65" s="12">
        <f>IF(Control!$C$6="Solar only",'Solar scaled'!U65,IF(Control!$C$6="Wind only",'Wind scaled'!U65,IF(Control!$C$6="Solar and wind",'Solar scaled'!U65+'Wind scaled'!U65,'Grid scaled'!U65)))</f>
        <v>136.4</v>
      </c>
      <c r="V65" s="12">
        <f>IF(Control!$C$6="Solar only",'Solar scaled'!V65,IF(Control!$C$6="Wind only",'Wind scaled'!V65,IF(Control!$C$6="Solar and wind",'Solar scaled'!V65+'Wind scaled'!V65,'Grid scaled'!V65)))</f>
        <v>117.2</v>
      </c>
      <c r="W65" s="12">
        <f>IF(Control!$C$6="Solar only",'Solar scaled'!W65,IF(Control!$C$6="Wind only",'Wind scaled'!W65,IF(Control!$C$6="Solar and wind",'Solar scaled'!W65+'Wind scaled'!W65,'Grid scaled'!W65)))</f>
        <v>91.919999999999987</v>
      </c>
      <c r="X65" s="12">
        <f>IF(Control!$C$6="Solar only",'Solar scaled'!X65,IF(Control!$C$6="Wind only",'Wind scaled'!X65,IF(Control!$C$6="Solar and wind",'Solar scaled'!X65+'Wind scaled'!X65,'Grid scaled'!X65)))</f>
        <v>48.720000000000006</v>
      </c>
      <c r="Y65" s="12">
        <f>IF(Control!$C$6="Solar only",'Solar scaled'!Y65,IF(Control!$C$6="Wind only",'Wind scaled'!Y65,IF(Control!$C$6="Solar and wind",'Solar scaled'!Y65+'Wind scaled'!Y65,'Grid scaled'!Y65)))</f>
        <v>20.239999999999998</v>
      </c>
      <c r="Z65" s="12">
        <f>IF(Control!$C$6="Solar only",'Solar scaled'!Z65,IF(Control!$C$6="Wind only",'Wind scaled'!Z65,IF(Control!$C$6="Solar and wind",'Solar scaled'!Z65+'Wind scaled'!Z65,'Grid scaled'!Z65)))</f>
        <v>0</v>
      </c>
      <c r="AB65" s="7">
        <f t="shared" si="0"/>
        <v>8639.52</v>
      </c>
    </row>
    <row r="66" spans="2:28" x14ac:dyDescent="0.2">
      <c r="B66" s="6">
        <v>44260</v>
      </c>
      <c r="C66" s="12">
        <f>IF(Control!$C$6="Solar only",'Solar scaled'!C66,IF(Control!$C$6="Wind only",'Wind scaled'!C66,IF(Control!$C$6="Solar and wind",'Solar scaled'!C66+'Wind scaled'!C66,'Grid scaled'!C66)))</f>
        <v>0</v>
      </c>
      <c r="D66" s="12">
        <f>IF(Control!$C$6="Solar only",'Solar scaled'!D66,IF(Control!$C$6="Wind only",'Wind scaled'!D66,IF(Control!$C$6="Solar and wind",'Solar scaled'!D66+'Wind scaled'!D66,'Grid scaled'!D66)))</f>
        <v>0</v>
      </c>
      <c r="E66" s="12">
        <f>IF(Control!$C$6="Solar only",'Solar scaled'!E66,IF(Control!$C$6="Wind only",'Wind scaled'!E66,IF(Control!$C$6="Solar and wind",'Solar scaled'!E66+'Wind scaled'!E66,'Grid scaled'!E66)))</f>
        <v>0</v>
      </c>
      <c r="F66" s="12">
        <f>IF(Control!$C$6="Solar only",'Solar scaled'!F66,IF(Control!$C$6="Wind only",'Wind scaled'!F66,IF(Control!$C$6="Solar and wind",'Solar scaled'!F66+'Wind scaled'!F66,'Grid scaled'!F66)))</f>
        <v>0</v>
      </c>
      <c r="G66" s="12">
        <f>IF(Control!$C$6="Solar only",'Solar scaled'!G66,IF(Control!$C$6="Wind only",'Wind scaled'!G66,IF(Control!$C$6="Solar and wind",'Solar scaled'!G66+'Wind scaled'!G66,'Grid scaled'!G66)))</f>
        <v>20.239999999999998</v>
      </c>
      <c r="H66" s="12">
        <f>IF(Control!$C$6="Solar only",'Solar scaled'!H66,IF(Control!$C$6="Wind only",'Wind scaled'!H66,IF(Control!$C$6="Solar and wind",'Solar scaled'!H66+'Wind scaled'!H66,'Grid scaled'!H66)))</f>
        <v>25.359999999999996</v>
      </c>
      <c r="I66" s="12">
        <f>IF(Control!$C$6="Solar only",'Solar scaled'!I66,IF(Control!$C$6="Wind only",'Wind scaled'!I66,IF(Control!$C$6="Solar and wind",'Solar scaled'!I66+'Wind scaled'!I66,'Grid scaled'!I66)))</f>
        <v>25.359999999999996</v>
      </c>
      <c r="J66" s="12">
        <f>IF(Control!$C$6="Solar only",'Solar scaled'!J66,IF(Control!$C$6="Wind only",'Wind scaled'!J66,IF(Control!$C$6="Solar and wind",'Solar scaled'!J66+'Wind scaled'!J66,'Grid scaled'!J66)))</f>
        <v>15.12</v>
      </c>
      <c r="K66" s="12">
        <f>IF(Control!$C$6="Solar only",'Solar scaled'!K66,IF(Control!$C$6="Wind only",'Wind scaled'!K66,IF(Control!$C$6="Solar and wind",'Solar scaled'!K66+'Wind scaled'!K66,'Grid scaled'!K66)))</f>
        <v>10</v>
      </c>
      <c r="L66" s="12">
        <f>IF(Control!$C$6="Solar only",'Solar scaled'!L66,IF(Control!$C$6="Wind only",'Wind scaled'!L66,IF(Control!$C$6="Solar and wind",'Solar scaled'!L66+'Wind scaled'!L66,'Grid scaled'!L66)))</f>
        <v>0</v>
      </c>
      <c r="M66" s="12">
        <f>IF(Control!$C$6="Solar only",'Solar scaled'!M66,IF(Control!$C$6="Wind only",'Wind scaled'!M66,IF(Control!$C$6="Solar and wind",'Solar scaled'!M66+'Wind scaled'!M66,'Grid scaled'!M66)))</f>
        <v>20.239999999999998</v>
      </c>
      <c r="N66" s="12">
        <f>IF(Control!$C$6="Solar only",'Solar scaled'!N66,IF(Control!$C$6="Wind only",'Wind scaled'!N66,IF(Control!$C$6="Solar and wind",'Solar scaled'!N66+'Wind scaled'!N66,'Grid scaled'!N66)))</f>
        <v>42.160000000000004</v>
      </c>
      <c r="O66" s="12">
        <f>IF(Control!$C$6="Solar only",'Solar scaled'!O66,IF(Control!$C$6="Wind only",'Wind scaled'!O66,IF(Control!$C$6="Solar and wind",'Solar scaled'!O66+'Wind scaled'!O66,'Grid scaled'!O66)))</f>
        <v>76.239999999999995</v>
      </c>
      <c r="P66" s="12">
        <f>IF(Control!$C$6="Solar only",'Solar scaled'!P66,IF(Control!$C$6="Wind only",'Wind scaled'!P66,IF(Control!$C$6="Solar and wind",'Solar scaled'!P66+'Wind scaled'!P66,'Grid scaled'!P66)))</f>
        <v>91.919999999999987</v>
      </c>
      <c r="Q66" s="12">
        <f>IF(Control!$C$6="Solar only",'Solar scaled'!Q66,IF(Control!$C$6="Wind only",'Wind scaled'!Q66,IF(Control!$C$6="Solar and wind",'Solar scaled'!Q66+'Wind scaled'!Q66,'Grid scaled'!Q66)))</f>
        <v>99.759999999999991</v>
      </c>
      <c r="R66" s="12">
        <f>IF(Control!$C$6="Solar only",'Solar scaled'!R66,IF(Control!$C$6="Wind only",'Wind scaled'!R66,IF(Control!$C$6="Solar and wind",'Solar scaled'!R66+'Wind scaled'!R66,'Grid scaled'!R66)))</f>
        <v>84.08</v>
      </c>
      <c r="S66" s="12">
        <f>IF(Control!$C$6="Solar only",'Solar scaled'!S66,IF(Control!$C$6="Wind only",'Wind scaled'!S66,IF(Control!$C$6="Solar and wind",'Solar scaled'!S66+'Wind scaled'!S66,'Grid scaled'!S66)))</f>
        <v>84.08</v>
      </c>
      <c r="T66" s="12">
        <f>IF(Control!$C$6="Solar only",'Solar scaled'!T66,IF(Control!$C$6="Wind only",'Wind scaled'!T66,IF(Control!$C$6="Solar and wind",'Solar scaled'!T66+'Wind scaled'!T66,'Grid scaled'!T66)))</f>
        <v>91.919999999999987</v>
      </c>
      <c r="U66" s="12">
        <f>IF(Control!$C$6="Solar only",'Solar scaled'!U66,IF(Control!$C$6="Wind only",'Wind scaled'!U66,IF(Control!$C$6="Solar and wind",'Solar scaled'!U66+'Wind scaled'!U66,'Grid scaled'!U66)))</f>
        <v>117.2</v>
      </c>
      <c r="V66" s="12">
        <f>IF(Control!$C$6="Solar only",'Solar scaled'!V66,IF(Control!$C$6="Wind only",'Wind scaled'!V66,IF(Control!$C$6="Solar and wind",'Solar scaled'!V66+'Wind scaled'!V66,'Grid scaled'!V66)))</f>
        <v>155.6</v>
      </c>
      <c r="W66" s="12">
        <f>IF(Control!$C$6="Solar only",'Solar scaled'!W66,IF(Control!$C$6="Wind only",'Wind scaled'!W66,IF(Control!$C$6="Solar and wind",'Solar scaled'!W66+'Wind scaled'!W66,'Grid scaled'!W66)))</f>
        <v>201.68</v>
      </c>
      <c r="X66" s="12">
        <f>IF(Control!$C$6="Solar only",'Solar scaled'!X66,IF(Control!$C$6="Wind only",'Wind scaled'!X66,IF(Control!$C$6="Solar and wind",'Solar scaled'!X66+'Wind scaled'!X66,'Grid scaled'!X66)))</f>
        <v>226.88000000000002</v>
      </c>
      <c r="Y66" s="12">
        <f>IF(Control!$C$6="Solar only",'Solar scaled'!Y66,IF(Control!$C$6="Wind only",'Wind scaled'!Y66,IF(Control!$C$6="Solar and wind",'Solar scaled'!Y66+'Wind scaled'!Y66,'Grid scaled'!Y66)))</f>
        <v>240.56000000000003</v>
      </c>
      <c r="Z66" s="12">
        <f>IF(Control!$C$6="Solar only",'Solar scaled'!Z66,IF(Control!$C$6="Wind only",'Wind scaled'!Z66,IF(Control!$C$6="Solar and wind",'Solar scaled'!Z66+'Wind scaled'!Z66,'Grid scaled'!Z66)))</f>
        <v>254.24000000000007</v>
      </c>
      <c r="AB66" s="7">
        <f t="shared" si="0"/>
        <v>1882.64</v>
      </c>
    </row>
    <row r="67" spans="2:28" x14ac:dyDescent="0.2">
      <c r="B67" s="6">
        <v>44261</v>
      </c>
      <c r="C67" s="12">
        <f>IF(Control!$C$6="Solar only",'Solar scaled'!C67,IF(Control!$C$6="Wind only",'Wind scaled'!C67,IF(Control!$C$6="Solar and wind",'Solar scaled'!C67+'Wind scaled'!C67,'Grid scaled'!C67)))</f>
        <v>267.92000000000007</v>
      </c>
      <c r="D67" s="12">
        <f>IF(Control!$C$6="Solar only",'Solar scaled'!D67,IF(Control!$C$6="Wind only",'Wind scaled'!D67,IF(Control!$C$6="Solar and wind",'Solar scaled'!D67+'Wind scaled'!D67,'Grid scaled'!D67)))</f>
        <v>297.76</v>
      </c>
      <c r="E67" s="12">
        <f>IF(Control!$C$6="Solar only",'Solar scaled'!E67,IF(Control!$C$6="Wind only",'Wind scaled'!E67,IF(Control!$C$6="Solar and wind",'Solar scaled'!E67+'Wind scaled'!E67,'Grid scaled'!E67)))</f>
        <v>297.76</v>
      </c>
      <c r="F67" s="12">
        <f>IF(Control!$C$6="Solar only",'Solar scaled'!F67,IF(Control!$C$6="Wind only",'Wind scaled'!F67,IF(Control!$C$6="Solar and wind",'Solar scaled'!F67+'Wind scaled'!F67,'Grid scaled'!F67)))</f>
        <v>297.76</v>
      </c>
      <c r="G67" s="12">
        <f>IF(Control!$C$6="Solar only",'Solar scaled'!G67,IF(Control!$C$6="Wind only",'Wind scaled'!G67,IF(Control!$C$6="Solar and wind",'Solar scaled'!G67+'Wind scaled'!G67,'Grid scaled'!G67)))</f>
        <v>297.76</v>
      </c>
      <c r="H67" s="12">
        <f>IF(Control!$C$6="Solar only",'Solar scaled'!H67,IF(Control!$C$6="Wind only",'Wind scaled'!H67,IF(Control!$C$6="Solar and wind",'Solar scaled'!H67+'Wind scaled'!H67,'Grid scaled'!H67)))</f>
        <v>313.91999999999996</v>
      </c>
      <c r="I67" s="12">
        <f>IF(Control!$C$6="Solar only",'Solar scaled'!I67,IF(Control!$C$6="Wind only",'Wind scaled'!I67,IF(Control!$C$6="Solar and wind",'Solar scaled'!I67+'Wind scaled'!I67,'Grid scaled'!I67)))</f>
        <v>346.23999999999995</v>
      </c>
      <c r="J67" s="12">
        <f>IF(Control!$C$6="Solar only",'Solar scaled'!J67,IF(Control!$C$6="Wind only",'Wind scaled'!J67,IF(Control!$C$6="Solar and wind",'Solar scaled'!J67+'Wind scaled'!J67,'Grid scaled'!J67)))</f>
        <v>346.23999999999995</v>
      </c>
      <c r="K67" s="12">
        <f>IF(Control!$C$6="Solar only",'Solar scaled'!K67,IF(Control!$C$6="Wind only",'Wind scaled'!K67,IF(Control!$C$6="Solar and wind",'Solar scaled'!K67+'Wind scaled'!K67,'Grid scaled'!K67)))</f>
        <v>281.60000000000002</v>
      </c>
      <c r="L67" s="12">
        <f>IF(Control!$C$6="Solar only",'Solar scaled'!L67,IF(Control!$C$6="Wind only",'Wind scaled'!L67,IF(Control!$C$6="Solar and wind",'Solar scaled'!L67+'Wind scaled'!L67,'Grid scaled'!L67)))</f>
        <v>281.60000000000002</v>
      </c>
      <c r="M67" s="12">
        <f>IF(Control!$C$6="Solar only",'Solar scaled'!M67,IF(Control!$C$6="Wind only",'Wind scaled'!M67,IF(Control!$C$6="Solar and wind",'Solar scaled'!M67+'Wind scaled'!M67,'Grid scaled'!M67)))</f>
        <v>330.08</v>
      </c>
      <c r="N67" s="12">
        <f>IF(Control!$C$6="Solar only",'Solar scaled'!N67,IF(Control!$C$6="Wind only",'Wind scaled'!N67,IF(Control!$C$6="Solar and wind",'Solar scaled'!N67+'Wind scaled'!N67,'Grid scaled'!N67)))</f>
        <v>380.8</v>
      </c>
      <c r="O67" s="12">
        <f>IF(Control!$C$6="Solar only",'Solar scaled'!O67,IF(Control!$C$6="Wind only",'Wind scaled'!O67,IF(Control!$C$6="Solar and wind",'Solar scaled'!O67+'Wind scaled'!O67,'Grid scaled'!O67)))</f>
        <v>401.91999999999996</v>
      </c>
      <c r="P67" s="12">
        <f>IF(Control!$C$6="Solar only",'Solar scaled'!P67,IF(Control!$C$6="Wind only",'Wind scaled'!P67,IF(Control!$C$6="Solar and wind",'Solar scaled'!P67+'Wind scaled'!P67,'Grid scaled'!P67)))</f>
        <v>423.84</v>
      </c>
      <c r="Q67" s="12">
        <f>IF(Control!$C$6="Solar only",'Solar scaled'!Q67,IF(Control!$C$6="Wind only",'Wind scaled'!Q67,IF(Control!$C$6="Solar and wind",'Solar scaled'!Q67+'Wind scaled'!Q67,'Grid scaled'!Q67)))</f>
        <v>444.64</v>
      </c>
      <c r="R67" s="12">
        <f>IF(Control!$C$6="Solar only",'Solar scaled'!R67,IF(Control!$C$6="Wind only",'Wind scaled'!R67,IF(Control!$C$6="Solar and wind",'Solar scaled'!R67+'Wind scaled'!R67,'Grid scaled'!R67)))</f>
        <v>475.52</v>
      </c>
      <c r="S67" s="12">
        <f>IF(Control!$C$6="Solar only",'Solar scaled'!S67,IF(Control!$C$6="Wind only",'Wind scaled'!S67,IF(Control!$C$6="Solar and wind",'Solar scaled'!S67+'Wind scaled'!S67,'Grid scaled'!S67)))</f>
        <v>602.72</v>
      </c>
      <c r="T67" s="12">
        <f>IF(Control!$C$6="Solar only",'Solar scaled'!T67,IF(Control!$C$6="Wind only",'Wind scaled'!T67,IF(Control!$C$6="Solar and wind",'Solar scaled'!T67+'Wind scaled'!T67,'Grid scaled'!T67)))</f>
        <v>791.68000000000006</v>
      </c>
      <c r="U67" s="12">
        <f>IF(Control!$C$6="Solar only",'Solar scaled'!U67,IF(Control!$C$6="Wind only",'Wind scaled'!U67,IF(Control!$C$6="Solar and wind",'Solar scaled'!U67+'Wind scaled'!U67,'Grid scaled'!U67)))</f>
        <v>817.04000000000008</v>
      </c>
      <c r="V67" s="12">
        <f>IF(Control!$C$6="Solar only",'Solar scaled'!V67,IF(Control!$C$6="Wind only",'Wind scaled'!V67,IF(Control!$C$6="Solar and wind",'Solar scaled'!V67+'Wind scaled'!V67,'Grid scaled'!V67)))</f>
        <v>876.4799999999999</v>
      </c>
      <c r="W67" s="12">
        <f>IF(Control!$C$6="Solar only",'Solar scaled'!W67,IF(Control!$C$6="Wind only",'Wind scaled'!W67,IF(Control!$C$6="Solar and wind",'Solar scaled'!W67+'Wind scaled'!W67,'Grid scaled'!W67)))</f>
        <v>884.4799999999999</v>
      </c>
      <c r="X67" s="12">
        <f>IF(Control!$C$6="Solar only",'Solar scaled'!X67,IF(Control!$C$6="Wind only",'Wind scaled'!X67,IF(Control!$C$6="Solar and wind",'Solar scaled'!X67+'Wind scaled'!X67,'Grid scaled'!X67)))</f>
        <v>804.16000000000008</v>
      </c>
      <c r="Y67" s="12">
        <f>IF(Control!$C$6="Solar only",'Solar scaled'!Y67,IF(Control!$C$6="Wind only",'Wind scaled'!Y67,IF(Control!$C$6="Solar and wind",'Solar scaled'!Y67+'Wind scaled'!Y67,'Grid scaled'!Y67)))</f>
        <v>804.16000000000008</v>
      </c>
      <c r="Z67" s="12">
        <f>IF(Control!$C$6="Solar only",'Solar scaled'!Z67,IF(Control!$C$6="Wind only",'Wind scaled'!Z67,IF(Control!$C$6="Solar and wind",'Solar scaled'!Z67+'Wind scaled'!Z67,'Grid scaled'!Z67)))</f>
        <v>817.04000000000008</v>
      </c>
      <c r="AB67" s="7">
        <f t="shared" si="0"/>
        <v>11883.12</v>
      </c>
    </row>
    <row r="68" spans="2:28" x14ac:dyDescent="0.2">
      <c r="B68" s="6">
        <v>44262</v>
      </c>
      <c r="C68" s="12">
        <f>IF(Control!$C$6="Solar only",'Solar scaled'!C68,IF(Control!$C$6="Wind only",'Wind scaled'!C68,IF(Control!$C$6="Solar and wind",'Solar scaled'!C68+'Wind scaled'!C68,'Grid scaled'!C68)))</f>
        <v>884.4799999999999</v>
      </c>
      <c r="D68" s="12">
        <f>IF(Control!$C$6="Solar only",'Solar scaled'!D68,IF(Control!$C$6="Wind only",'Wind scaled'!D68,IF(Control!$C$6="Solar and wind",'Solar scaled'!D68+'Wind scaled'!D68,'Grid scaled'!D68)))</f>
        <v>884.4799999999999</v>
      </c>
      <c r="E68" s="12">
        <f>IF(Control!$C$6="Solar only",'Solar scaled'!E68,IF(Control!$C$6="Wind only",'Wind scaled'!E68,IF(Control!$C$6="Solar and wind",'Solar scaled'!E68+'Wind scaled'!E68,'Grid scaled'!E68)))</f>
        <v>876.4799999999999</v>
      </c>
      <c r="F68" s="12">
        <f>IF(Control!$C$6="Solar only",'Solar scaled'!F68,IF(Control!$C$6="Wind only",'Wind scaled'!F68,IF(Control!$C$6="Solar and wind",'Solar scaled'!F68+'Wind scaled'!F68,'Grid scaled'!F68)))</f>
        <v>812.16000000000008</v>
      </c>
      <c r="G68" s="12">
        <f>IF(Control!$C$6="Solar only",'Solar scaled'!G68,IF(Control!$C$6="Wind only",'Wind scaled'!G68,IF(Control!$C$6="Solar and wind",'Solar scaled'!G68+'Wind scaled'!G68,'Grid scaled'!G68)))</f>
        <v>708.48</v>
      </c>
      <c r="H68" s="12">
        <f>IF(Control!$C$6="Solar only",'Solar scaled'!H68,IF(Control!$C$6="Wind only",'Wind scaled'!H68,IF(Control!$C$6="Solar and wind",'Solar scaled'!H68+'Wind scaled'!H68,'Grid scaled'!H68)))</f>
        <v>602.72</v>
      </c>
      <c r="I68" s="12">
        <f>IF(Control!$C$6="Solar only",'Solar scaled'!I68,IF(Control!$C$6="Wind only",'Wind scaled'!I68,IF(Control!$C$6="Solar and wind",'Solar scaled'!I68+'Wind scaled'!I68,'Grid scaled'!I68)))</f>
        <v>536.31999999999994</v>
      </c>
      <c r="J68" s="12">
        <f>IF(Control!$C$6="Solar only",'Solar scaled'!J68,IF(Control!$C$6="Wind only",'Wind scaled'!J68,IF(Control!$C$6="Solar and wind",'Solar scaled'!J68+'Wind scaled'!J68,'Grid scaled'!J68)))</f>
        <v>454.4</v>
      </c>
      <c r="K68" s="12">
        <f>IF(Control!$C$6="Solar only",'Solar scaled'!K68,IF(Control!$C$6="Wind only",'Wind scaled'!K68,IF(Control!$C$6="Solar and wind",'Solar scaled'!K68+'Wind scaled'!K68,'Grid scaled'!K68)))</f>
        <v>362.4</v>
      </c>
      <c r="L68" s="12">
        <f>IF(Control!$C$6="Solar only",'Solar scaled'!L68,IF(Control!$C$6="Wind only",'Wind scaled'!L68,IF(Control!$C$6="Solar and wind",'Solar scaled'!L68+'Wind scaled'!L68,'Grid scaled'!L68)))</f>
        <v>281.60000000000002</v>
      </c>
      <c r="M68" s="12">
        <f>IF(Control!$C$6="Solar only",'Solar scaled'!M68,IF(Control!$C$6="Wind only",'Wind scaled'!M68,IF(Control!$C$6="Solar and wind",'Solar scaled'!M68+'Wind scaled'!M68,'Grid scaled'!M68)))</f>
        <v>240.56000000000003</v>
      </c>
      <c r="N68" s="12">
        <f>IF(Control!$C$6="Solar only",'Solar scaled'!N68,IF(Control!$C$6="Wind only",'Wind scaled'!N68,IF(Control!$C$6="Solar and wind",'Solar scaled'!N68+'Wind scaled'!N68,'Grid scaled'!N68)))</f>
        <v>267.92000000000007</v>
      </c>
      <c r="O68" s="12">
        <f>IF(Control!$C$6="Solar only",'Solar scaled'!O68,IF(Control!$C$6="Wind only",'Wind scaled'!O68,IF(Control!$C$6="Solar and wind",'Solar scaled'!O68+'Wind scaled'!O68,'Grid scaled'!O68)))</f>
        <v>267.92000000000007</v>
      </c>
      <c r="P68" s="12">
        <f>IF(Control!$C$6="Solar only",'Solar scaled'!P68,IF(Control!$C$6="Wind only",'Wind scaled'!P68,IF(Control!$C$6="Solar and wind",'Solar scaled'!P68+'Wind scaled'!P68,'Grid scaled'!P68)))</f>
        <v>178.64000000000001</v>
      </c>
      <c r="Q68" s="12">
        <f>IF(Control!$C$6="Solar only",'Solar scaled'!Q68,IF(Control!$C$6="Wind only",'Wind scaled'!Q68,IF(Control!$C$6="Solar and wind",'Solar scaled'!Q68+'Wind scaled'!Q68,'Grid scaled'!Q68)))</f>
        <v>99.759999999999991</v>
      </c>
      <c r="R68" s="12">
        <f>IF(Control!$C$6="Solar only",'Solar scaled'!R68,IF(Control!$C$6="Wind only",'Wind scaled'!R68,IF(Control!$C$6="Solar and wind",'Solar scaled'!R68+'Wind scaled'!R68,'Grid scaled'!R68)))</f>
        <v>68.400000000000006</v>
      </c>
      <c r="S68" s="12">
        <f>IF(Control!$C$6="Solar only",'Solar scaled'!S68,IF(Control!$C$6="Wind only",'Wind scaled'!S68,IF(Control!$C$6="Solar and wind",'Solar scaled'!S68+'Wind scaled'!S68,'Grid scaled'!S68)))</f>
        <v>99.759999999999991</v>
      </c>
      <c r="T68" s="12">
        <f>IF(Control!$C$6="Solar only",'Solar scaled'!T68,IF(Control!$C$6="Wind only",'Wind scaled'!T68,IF(Control!$C$6="Solar and wind",'Solar scaled'!T68+'Wind scaled'!T68,'Grid scaled'!T68)))</f>
        <v>213.2</v>
      </c>
      <c r="U68" s="12">
        <f>IF(Control!$C$6="Solar only",'Solar scaled'!U68,IF(Control!$C$6="Wind only",'Wind scaled'!U68,IF(Control!$C$6="Solar and wind",'Solar scaled'!U68+'Wind scaled'!U68,'Grid scaled'!U68)))</f>
        <v>346.23999999999995</v>
      </c>
      <c r="V68" s="12">
        <f>IF(Control!$C$6="Solar only",'Solar scaled'!V68,IF(Control!$C$6="Wind only",'Wind scaled'!V68,IF(Control!$C$6="Solar and wind",'Solar scaled'!V68+'Wind scaled'!V68,'Grid scaled'!V68)))</f>
        <v>423.84</v>
      </c>
      <c r="W68" s="12">
        <f>IF(Control!$C$6="Solar only",'Solar scaled'!W68,IF(Control!$C$6="Wind only",'Wind scaled'!W68,IF(Control!$C$6="Solar and wind",'Solar scaled'!W68+'Wind scaled'!W68,'Grid scaled'!W68)))</f>
        <v>423.84</v>
      </c>
      <c r="X68" s="12">
        <f>IF(Control!$C$6="Solar only",'Solar scaled'!X68,IF(Control!$C$6="Wind only",'Wind scaled'!X68,IF(Control!$C$6="Solar and wind",'Solar scaled'!X68+'Wind scaled'!X68,'Grid scaled'!X68)))</f>
        <v>444.64</v>
      </c>
      <c r="Y68" s="12">
        <f>IF(Control!$C$6="Solar only",'Solar scaled'!Y68,IF(Control!$C$6="Wind only",'Wind scaled'!Y68,IF(Control!$C$6="Solar and wind",'Solar scaled'!Y68+'Wind scaled'!Y68,'Grid scaled'!Y68)))</f>
        <v>454.4</v>
      </c>
      <c r="Z68" s="12">
        <f>IF(Control!$C$6="Solar only",'Solar scaled'!Z68,IF(Control!$C$6="Wind only",'Wind scaled'!Z68,IF(Control!$C$6="Solar and wind",'Solar scaled'!Z68+'Wind scaled'!Z68,'Grid scaled'!Z68)))</f>
        <v>497.43999999999994</v>
      </c>
      <c r="AB68" s="7">
        <f t="shared" ref="AB68:AB131" si="1">SUM(C68:Z68)</f>
        <v>10430.08</v>
      </c>
    </row>
    <row r="69" spans="2:28" x14ac:dyDescent="0.2">
      <c r="B69" s="6">
        <v>44263</v>
      </c>
      <c r="C69" s="12">
        <f>IF(Control!$C$6="Solar only",'Solar scaled'!C69,IF(Control!$C$6="Wind only",'Wind scaled'!C69,IF(Control!$C$6="Solar and wind",'Solar scaled'!C69+'Wind scaled'!C69,'Grid scaled'!C69)))</f>
        <v>423.84</v>
      </c>
      <c r="D69" s="12">
        <f>IF(Control!$C$6="Solar only",'Solar scaled'!D69,IF(Control!$C$6="Wind only",'Wind scaled'!D69,IF(Control!$C$6="Solar and wind",'Solar scaled'!D69+'Wind scaled'!D69,'Grid scaled'!D69)))</f>
        <v>380.8</v>
      </c>
      <c r="E69" s="12">
        <f>IF(Control!$C$6="Solar only",'Solar scaled'!E69,IF(Control!$C$6="Wind only",'Wind scaled'!E69,IF(Control!$C$6="Solar and wind",'Solar scaled'!E69+'Wind scaled'!E69,'Grid scaled'!E69)))</f>
        <v>401.91999999999996</v>
      </c>
      <c r="F69" s="12">
        <f>IF(Control!$C$6="Solar only",'Solar scaled'!F69,IF(Control!$C$6="Wind only",'Wind scaled'!F69,IF(Control!$C$6="Solar and wind",'Solar scaled'!F69+'Wind scaled'!F69,'Grid scaled'!F69)))</f>
        <v>423.84</v>
      </c>
      <c r="G69" s="12">
        <f>IF(Control!$C$6="Solar only",'Solar scaled'!G69,IF(Control!$C$6="Wind only",'Wind scaled'!G69,IF(Control!$C$6="Solar and wind",'Solar scaled'!G69+'Wind scaled'!G69,'Grid scaled'!G69)))</f>
        <v>454.4</v>
      </c>
      <c r="H69" s="12">
        <f>IF(Control!$C$6="Solar only",'Solar scaled'!H69,IF(Control!$C$6="Wind only",'Wind scaled'!H69,IF(Control!$C$6="Solar and wind",'Solar scaled'!H69+'Wind scaled'!H69,'Grid scaled'!H69)))</f>
        <v>454.4</v>
      </c>
      <c r="I69" s="12">
        <f>IF(Control!$C$6="Solar only",'Solar scaled'!I69,IF(Control!$C$6="Wind only",'Wind scaled'!I69,IF(Control!$C$6="Solar and wind",'Solar scaled'!I69+'Wind scaled'!I69,'Grid scaled'!I69)))</f>
        <v>401.91999999999996</v>
      </c>
      <c r="J69" s="12">
        <f>IF(Control!$C$6="Solar only",'Solar scaled'!J69,IF(Control!$C$6="Wind only",'Wind scaled'!J69,IF(Control!$C$6="Solar and wind",'Solar scaled'!J69+'Wind scaled'!J69,'Grid scaled'!J69)))</f>
        <v>313.91999999999996</v>
      </c>
      <c r="K69" s="12">
        <f>IF(Control!$C$6="Solar only",'Solar scaled'!K69,IF(Control!$C$6="Wind only",'Wind scaled'!K69,IF(Control!$C$6="Solar and wind",'Solar scaled'!K69+'Wind scaled'!K69,'Grid scaled'!K69)))</f>
        <v>213.2</v>
      </c>
      <c r="L69" s="12">
        <f>IF(Control!$C$6="Solar only",'Solar scaled'!L69,IF(Control!$C$6="Wind only",'Wind scaled'!L69,IF(Control!$C$6="Solar and wind",'Solar scaled'!L69+'Wind scaled'!L69,'Grid scaled'!L69)))</f>
        <v>146</v>
      </c>
      <c r="M69" s="12">
        <f>IF(Control!$C$6="Solar only",'Solar scaled'!M69,IF(Control!$C$6="Wind only",'Wind scaled'!M69,IF(Control!$C$6="Solar and wind",'Solar scaled'!M69+'Wind scaled'!M69,'Grid scaled'!M69)))</f>
        <v>107.6</v>
      </c>
      <c r="N69" s="12">
        <f>IF(Control!$C$6="Solar only",'Solar scaled'!N69,IF(Control!$C$6="Wind only",'Wind scaled'!N69,IF(Control!$C$6="Solar and wind",'Solar scaled'!N69+'Wind scaled'!N69,'Grid scaled'!N69)))</f>
        <v>61.840000000000011</v>
      </c>
      <c r="O69" s="12">
        <f>IF(Control!$C$6="Solar only",'Solar scaled'!O69,IF(Control!$C$6="Wind only",'Wind scaled'!O69,IF(Control!$C$6="Solar and wind",'Solar scaled'!O69+'Wind scaled'!O69,'Grid scaled'!O69)))</f>
        <v>25.359999999999996</v>
      </c>
      <c r="P69" s="12">
        <f>IF(Control!$C$6="Solar only",'Solar scaled'!P69,IF(Control!$C$6="Wind only",'Wind scaled'!P69,IF(Control!$C$6="Solar and wind",'Solar scaled'!P69+'Wind scaled'!P69,'Grid scaled'!P69)))</f>
        <v>0</v>
      </c>
      <c r="Q69" s="12">
        <f>IF(Control!$C$6="Solar only",'Solar scaled'!Q69,IF(Control!$C$6="Wind only",'Wind scaled'!Q69,IF(Control!$C$6="Solar and wind",'Solar scaled'!Q69+'Wind scaled'!Q69,'Grid scaled'!Q69)))</f>
        <v>0</v>
      </c>
      <c r="R69" s="12">
        <f>IF(Control!$C$6="Solar only",'Solar scaled'!R69,IF(Control!$C$6="Wind only",'Wind scaled'!R69,IF(Control!$C$6="Solar and wind",'Solar scaled'!R69+'Wind scaled'!R69,'Grid scaled'!R69)))</f>
        <v>0</v>
      </c>
      <c r="S69" s="12">
        <f>IF(Control!$C$6="Solar only",'Solar scaled'!S69,IF(Control!$C$6="Wind only",'Wind scaled'!S69,IF(Control!$C$6="Solar and wind",'Solar scaled'!S69+'Wind scaled'!S69,'Grid scaled'!S69)))</f>
        <v>0</v>
      </c>
      <c r="T69" s="12">
        <f>IF(Control!$C$6="Solar only",'Solar scaled'!T69,IF(Control!$C$6="Wind only",'Wind scaled'!T69,IF(Control!$C$6="Solar and wind",'Solar scaled'!T69+'Wind scaled'!T69,'Grid scaled'!T69)))</f>
        <v>0</v>
      </c>
      <c r="U69" s="12">
        <f>IF(Control!$C$6="Solar only",'Solar scaled'!U69,IF(Control!$C$6="Wind only",'Wind scaled'!U69,IF(Control!$C$6="Solar and wind",'Solar scaled'!U69+'Wind scaled'!U69,'Grid scaled'!U69)))</f>
        <v>0</v>
      </c>
      <c r="V69" s="12">
        <f>IF(Control!$C$6="Solar only",'Solar scaled'!V69,IF(Control!$C$6="Wind only",'Wind scaled'!V69,IF(Control!$C$6="Solar and wind",'Solar scaled'!V69+'Wind scaled'!V69,'Grid scaled'!V69)))</f>
        <v>0</v>
      </c>
      <c r="W69" s="12">
        <f>IF(Control!$C$6="Solar only",'Solar scaled'!W69,IF(Control!$C$6="Wind only",'Wind scaled'!W69,IF(Control!$C$6="Solar and wind",'Solar scaled'!W69+'Wind scaled'!W69,'Grid scaled'!W69)))</f>
        <v>61.840000000000011</v>
      </c>
      <c r="X69" s="12">
        <f>IF(Control!$C$6="Solar only",'Solar scaled'!X69,IF(Control!$C$6="Wind only",'Wind scaled'!X69,IF(Control!$C$6="Solar and wind",'Solar scaled'!X69+'Wind scaled'!X69,'Grid scaled'!X69)))</f>
        <v>107.6</v>
      </c>
      <c r="Y69" s="12">
        <f>IF(Control!$C$6="Solar only",'Solar scaled'!Y69,IF(Control!$C$6="Wind only",'Wind scaled'!Y69,IF(Control!$C$6="Solar and wind",'Solar scaled'!Y69+'Wind scaled'!Y69,'Grid scaled'!Y69)))</f>
        <v>146</v>
      </c>
      <c r="Z69" s="12">
        <f>IF(Control!$C$6="Solar only",'Solar scaled'!Z69,IF(Control!$C$6="Wind only",'Wind scaled'!Z69,IF(Control!$C$6="Solar and wind",'Solar scaled'!Z69+'Wind scaled'!Z69,'Grid scaled'!Z69)))</f>
        <v>167.12</v>
      </c>
      <c r="AB69" s="7">
        <f t="shared" si="1"/>
        <v>4291.5999999999995</v>
      </c>
    </row>
    <row r="70" spans="2:28" x14ac:dyDescent="0.2">
      <c r="B70" s="6">
        <v>44264</v>
      </c>
      <c r="C70" s="12">
        <f>IF(Control!$C$6="Solar only",'Solar scaled'!C70,IF(Control!$C$6="Wind only",'Wind scaled'!C70,IF(Control!$C$6="Solar and wind",'Solar scaled'!C70+'Wind scaled'!C70,'Grid scaled'!C70)))</f>
        <v>190.16000000000003</v>
      </c>
      <c r="D70" s="12">
        <f>IF(Control!$C$6="Solar only",'Solar scaled'!D70,IF(Control!$C$6="Wind only",'Wind scaled'!D70,IF(Control!$C$6="Solar and wind",'Solar scaled'!D70+'Wind scaled'!D70,'Grid scaled'!D70)))</f>
        <v>201.68</v>
      </c>
      <c r="E70" s="12">
        <f>IF(Control!$C$6="Solar only",'Solar scaled'!E70,IF(Control!$C$6="Wind only",'Wind scaled'!E70,IF(Control!$C$6="Solar and wind",'Solar scaled'!E70+'Wind scaled'!E70,'Grid scaled'!E70)))</f>
        <v>213.2</v>
      </c>
      <c r="F70" s="12">
        <f>IF(Control!$C$6="Solar only",'Solar scaled'!F70,IF(Control!$C$6="Wind only",'Wind scaled'!F70,IF(Control!$C$6="Solar and wind",'Solar scaled'!F70+'Wind scaled'!F70,'Grid scaled'!F70)))</f>
        <v>254.24000000000007</v>
      </c>
      <c r="G70" s="12">
        <f>IF(Control!$C$6="Solar only",'Solar scaled'!G70,IF(Control!$C$6="Wind only",'Wind scaled'!G70,IF(Control!$C$6="Solar and wind",'Solar scaled'!G70+'Wind scaled'!G70,'Grid scaled'!G70)))</f>
        <v>313.91999999999996</v>
      </c>
      <c r="H70" s="12">
        <f>IF(Control!$C$6="Solar only",'Solar scaled'!H70,IF(Control!$C$6="Wind only",'Wind scaled'!H70,IF(Control!$C$6="Solar and wind",'Solar scaled'!H70+'Wind scaled'!H70,'Grid scaled'!H70)))</f>
        <v>423.84</v>
      </c>
      <c r="I70" s="12">
        <f>IF(Control!$C$6="Solar only",'Solar scaled'!I70,IF(Control!$C$6="Wind only",'Wind scaled'!I70,IF(Control!$C$6="Solar and wind",'Solar scaled'!I70+'Wind scaled'!I70,'Grid scaled'!I70)))</f>
        <v>536.31999999999994</v>
      </c>
      <c r="J70" s="12">
        <f>IF(Control!$C$6="Solar only",'Solar scaled'!J70,IF(Control!$C$6="Wind only",'Wind scaled'!J70,IF(Control!$C$6="Solar and wind",'Solar scaled'!J70+'Wind scaled'!J70,'Grid scaled'!J70)))</f>
        <v>620.79999999999995</v>
      </c>
      <c r="K70" s="12">
        <f>IF(Control!$C$6="Solar only",'Solar scaled'!K70,IF(Control!$C$6="Wind only",'Wind scaled'!K70,IF(Control!$C$6="Solar and wind",'Solar scaled'!K70+'Wind scaled'!K70,'Grid scaled'!K70)))</f>
        <v>581.91999999999996</v>
      </c>
      <c r="L70" s="12">
        <f>IF(Control!$C$6="Solar only",'Solar scaled'!L70,IF(Control!$C$6="Wind only",'Wind scaled'!L70,IF(Control!$C$6="Solar and wind",'Solar scaled'!L70+'Wind scaled'!L70,'Grid scaled'!L70)))</f>
        <v>454.4</v>
      </c>
      <c r="M70" s="12">
        <f>IF(Control!$C$6="Solar only",'Solar scaled'!M70,IF(Control!$C$6="Wind only",'Wind scaled'!M70,IF(Control!$C$6="Solar and wind",'Solar scaled'!M70+'Wind scaled'!M70,'Grid scaled'!M70)))</f>
        <v>536.31999999999994</v>
      </c>
      <c r="N70" s="12">
        <f>IF(Control!$C$6="Solar only",'Solar scaled'!N70,IF(Control!$C$6="Wind only",'Wind scaled'!N70,IF(Control!$C$6="Solar and wind",'Solar scaled'!N70+'Wind scaled'!N70,'Grid scaled'!N70)))</f>
        <v>690.4</v>
      </c>
      <c r="O70" s="12">
        <f>IF(Control!$C$6="Solar only",'Solar scaled'!O70,IF(Control!$C$6="Wind only",'Wind scaled'!O70,IF(Control!$C$6="Solar and wind",'Solar scaled'!O70+'Wind scaled'!O70,'Grid scaled'!O70)))</f>
        <v>791.68000000000006</v>
      </c>
      <c r="P70" s="12">
        <f>IF(Control!$C$6="Solar only",'Solar scaled'!P70,IF(Control!$C$6="Wind only",'Wind scaled'!P70,IF(Control!$C$6="Solar and wind",'Solar scaled'!P70+'Wind scaled'!P70,'Grid scaled'!P70)))</f>
        <v>876.4799999999999</v>
      </c>
      <c r="Q70" s="12">
        <f>IF(Control!$C$6="Solar only",'Solar scaled'!Q70,IF(Control!$C$6="Wind only",'Wind scaled'!Q70,IF(Control!$C$6="Solar and wind",'Solar scaled'!Q70+'Wind scaled'!Q70,'Grid scaled'!Q70)))</f>
        <v>939.28</v>
      </c>
      <c r="R70" s="12">
        <f>IF(Control!$C$6="Solar only",'Solar scaled'!R70,IF(Control!$C$6="Wind only",'Wind scaled'!R70,IF(Control!$C$6="Solar and wind",'Solar scaled'!R70+'Wind scaled'!R70,'Grid scaled'!R70)))</f>
        <v>994.88000000000011</v>
      </c>
      <c r="S70" s="12">
        <f>IF(Control!$C$6="Solar only",'Solar scaled'!S70,IF(Control!$C$6="Wind only",'Wind scaled'!S70,IF(Control!$C$6="Solar and wind",'Solar scaled'!S70+'Wind scaled'!S70,'Grid scaled'!S70)))</f>
        <v>1012</v>
      </c>
      <c r="T70" s="12">
        <f>IF(Control!$C$6="Solar only",'Solar scaled'!T70,IF(Control!$C$6="Wind only",'Wind scaled'!T70,IF(Control!$C$6="Solar and wind",'Solar scaled'!T70+'Wind scaled'!T70,'Grid scaled'!T70)))</f>
        <v>1012</v>
      </c>
      <c r="U70" s="12">
        <f>IF(Control!$C$6="Solar only",'Solar scaled'!U70,IF(Control!$C$6="Wind only",'Wind scaled'!U70,IF(Control!$C$6="Solar and wind",'Solar scaled'!U70+'Wind scaled'!U70,'Grid scaled'!U70)))</f>
        <v>1012</v>
      </c>
      <c r="V70" s="12">
        <f>IF(Control!$C$6="Solar only",'Solar scaled'!V70,IF(Control!$C$6="Wind only",'Wind scaled'!V70,IF(Control!$C$6="Solar and wind",'Solar scaled'!V70+'Wind scaled'!V70,'Grid scaled'!V70)))</f>
        <v>1012</v>
      </c>
      <c r="W70" s="12">
        <f>IF(Control!$C$6="Solar only",'Solar scaled'!W70,IF(Control!$C$6="Wind only",'Wind scaled'!W70,IF(Control!$C$6="Solar and wind",'Solar scaled'!W70+'Wind scaled'!W70,'Grid scaled'!W70)))</f>
        <v>1012</v>
      </c>
      <c r="X70" s="12">
        <f>IF(Control!$C$6="Solar only",'Solar scaled'!X70,IF(Control!$C$6="Wind only",'Wind scaled'!X70,IF(Control!$C$6="Solar and wind",'Solar scaled'!X70+'Wind scaled'!X70,'Grid scaled'!X70)))</f>
        <v>1012</v>
      </c>
      <c r="Y70" s="12">
        <f>IF(Control!$C$6="Solar only",'Solar scaled'!Y70,IF(Control!$C$6="Wind only",'Wind scaled'!Y70,IF(Control!$C$6="Solar and wind",'Solar scaled'!Y70+'Wind scaled'!Y70,'Grid scaled'!Y70)))</f>
        <v>1012</v>
      </c>
      <c r="Z70" s="12">
        <f>IF(Control!$C$6="Solar only",'Solar scaled'!Z70,IF(Control!$C$6="Wind only",'Wind scaled'!Z70,IF(Control!$C$6="Solar and wind",'Solar scaled'!Z70+'Wind scaled'!Z70,'Grid scaled'!Z70)))</f>
        <v>1012</v>
      </c>
      <c r="AB70" s="7">
        <f t="shared" si="1"/>
        <v>16715.52</v>
      </c>
    </row>
    <row r="71" spans="2:28" x14ac:dyDescent="0.2">
      <c r="B71" s="6">
        <v>44265</v>
      </c>
      <c r="C71" s="12">
        <f>IF(Control!$C$6="Solar only",'Solar scaled'!C71,IF(Control!$C$6="Wind only",'Wind scaled'!C71,IF(Control!$C$6="Solar and wind",'Solar scaled'!C71+'Wind scaled'!C71,'Grid scaled'!C71)))</f>
        <v>1012</v>
      </c>
      <c r="D71" s="12">
        <f>IF(Control!$C$6="Solar only",'Solar scaled'!D71,IF(Control!$C$6="Wind only",'Wind scaled'!D71,IF(Control!$C$6="Solar and wind",'Solar scaled'!D71+'Wind scaled'!D71,'Grid scaled'!D71)))</f>
        <v>1012</v>
      </c>
      <c r="E71" s="12">
        <f>IF(Control!$C$6="Solar only",'Solar scaled'!E71,IF(Control!$C$6="Wind only",'Wind scaled'!E71,IF(Control!$C$6="Solar and wind",'Solar scaled'!E71+'Wind scaled'!E71,'Grid scaled'!E71)))</f>
        <v>1012</v>
      </c>
      <c r="F71" s="12">
        <f>IF(Control!$C$6="Solar only",'Solar scaled'!F71,IF(Control!$C$6="Wind only",'Wind scaled'!F71,IF(Control!$C$6="Solar and wind",'Solar scaled'!F71+'Wind scaled'!F71,'Grid scaled'!F71)))</f>
        <v>1012</v>
      </c>
      <c r="G71" s="12">
        <f>IF(Control!$C$6="Solar only",'Solar scaled'!G71,IF(Control!$C$6="Wind only",'Wind scaled'!G71,IF(Control!$C$6="Solar and wind",'Solar scaled'!G71+'Wind scaled'!G71,'Grid scaled'!G71)))</f>
        <v>1012</v>
      </c>
      <c r="H71" s="12">
        <f>IF(Control!$C$6="Solar only",'Solar scaled'!H71,IF(Control!$C$6="Wind only",'Wind scaled'!H71,IF(Control!$C$6="Solar and wind",'Solar scaled'!H71+'Wind scaled'!H71,'Grid scaled'!H71)))</f>
        <v>1012</v>
      </c>
      <c r="I71" s="12">
        <f>IF(Control!$C$6="Solar only",'Solar scaled'!I71,IF(Control!$C$6="Wind only",'Wind scaled'!I71,IF(Control!$C$6="Solar and wind",'Solar scaled'!I71+'Wind scaled'!I71,'Grid scaled'!I71)))</f>
        <v>1011.36</v>
      </c>
      <c r="J71" s="12">
        <f>IF(Control!$C$6="Solar only",'Solar scaled'!J71,IF(Control!$C$6="Wind only",'Wind scaled'!J71,IF(Control!$C$6="Solar and wind",'Solar scaled'!J71+'Wind scaled'!J71,'Grid scaled'!J71)))</f>
        <v>1005.6</v>
      </c>
      <c r="K71" s="12">
        <f>IF(Control!$C$6="Solar only",'Solar scaled'!K71,IF(Control!$C$6="Wind only",'Wind scaled'!K71,IF(Control!$C$6="Solar and wind",'Solar scaled'!K71+'Wind scaled'!K71,'Grid scaled'!K71)))</f>
        <v>971.28</v>
      </c>
      <c r="L71" s="12">
        <f>IF(Control!$C$6="Solar only",'Solar scaled'!L71,IF(Control!$C$6="Wind only",'Wind scaled'!L71,IF(Control!$C$6="Solar and wind",'Solar scaled'!L71+'Wind scaled'!L71,'Grid scaled'!L71)))</f>
        <v>966.4</v>
      </c>
      <c r="M71" s="12">
        <f>IF(Control!$C$6="Solar only",'Solar scaled'!M71,IF(Control!$C$6="Wind only",'Wind scaled'!M71,IF(Control!$C$6="Solar and wind",'Solar scaled'!M71+'Wind scaled'!M71,'Grid scaled'!M71)))</f>
        <v>971.28</v>
      </c>
      <c r="N71" s="12">
        <f>IF(Control!$C$6="Solar only",'Solar scaled'!N71,IF(Control!$C$6="Wind only",'Wind scaled'!N71,IF(Control!$C$6="Solar and wind",'Solar scaled'!N71+'Wind scaled'!N71,'Grid scaled'!N71)))</f>
        <v>990.8</v>
      </c>
      <c r="O71" s="12">
        <f>IF(Control!$C$6="Solar only",'Solar scaled'!O71,IF(Control!$C$6="Wind only",'Wind scaled'!O71,IF(Control!$C$6="Solar and wind",'Solar scaled'!O71+'Wind scaled'!O71,'Grid scaled'!O71)))</f>
        <v>975.36</v>
      </c>
      <c r="P71" s="12">
        <f>IF(Control!$C$6="Solar only",'Solar scaled'!P71,IF(Control!$C$6="Wind only",'Wind scaled'!P71,IF(Control!$C$6="Solar and wind",'Solar scaled'!P71+'Wind scaled'!P71,'Grid scaled'!P71)))</f>
        <v>889.3599999999999</v>
      </c>
      <c r="Q71" s="12">
        <f>IF(Control!$C$6="Solar only",'Solar scaled'!Q71,IF(Control!$C$6="Wind only",'Wind scaled'!Q71,IF(Control!$C$6="Solar and wind",'Solar scaled'!Q71+'Wind scaled'!Q71,'Grid scaled'!Q71)))</f>
        <v>728.96</v>
      </c>
      <c r="R71" s="12">
        <f>IF(Control!$C$6="Solar only",'Solar scaled'!R71,IF(Control!$C$6="Wind only",'Wind scaled'!R71,IF(Control!$C$6="Solar and wind",'Solar scaled'!R71+'Wind scaled'!R71,'Grid scaled'!R71)))</f>
        <v>633.28</v>
      </c>
      <c r="S71" s="12">
        <f>IF(Control!$C$6="Solar only",'Solar scaled'!S71,IF(Control!$C$6="Wind only",'Wind scaled'!S71,IF(Control!$C$6="Solar and wind",'Solar scaled'!S71+'Wind scaled'!S71,'Grid scaled'!S71)))</f>
        <v>791.68000000000006</v>
      </c>
      <c r="T71" s="12">
        <f>IF(Control!$C$6="Solar only",'Solar scaled'!T71,IF(Control!$C$6="Wind only",'Wind scaled'!T71,IF(Control!$C$6="Solar and wind",'Solar scaled'!T71+'Wind scaled'!T71,'Grid scaled'!T71)))</f>
        <v>975.36</v>
      </c>
      <c r="U71" s="12">
        <f>IF(Control!$C$6="Solar only",'Solar scaled'!U71,IF(Control!$C$6="Wind only",'Wind scaled'!U71,IF(Control!$C$6="Solar and wind",'Solar scaled'!U71+'Wind scaled'!U71,'Grid scaled'!U71)))</f>
        <v>1011.36</v>
      </c>
      <c r="V71" s="12">
        <f>IF(Control!$C$6="Solar only",'Solar scaled'!V71,IF(Control!$C$6="Wind only",'Wind scaled'!V71,IF(Control!$C$6="Solar and wind",'Solar scaled'!V71+'Wind scaled'!V71,'Grid scaled'!V71)))</f>
        <v>1012</v>
      </c>
      <c r="W71" s="12">
        <f>IF(Control!$C$6="Solar only",'Solar scaled'!W71,IF(Control!$C$6="Wind only",'Wind scaled'!W71,IF(Control!$C$6="Solar and wind",'Solar scaled'!W71+'Wind scaled'!W71,'Grid scaled'!W71)))</f>
        <v>1012</v>
      </c>
      <c r="X71" s="12">
        <f>IF(Control!$C$6="Solar only",'Solar scaled'!X71,IF(Control!$C$6="Wind only",'Wind scaled'!X71,IF(Control!$C$6="Solar and wind",'Solar scaled'!X71+'Wind scaled'!X71,'Grid scaled'!X71)))</f>
        <v>1012</v>
      </c>
      <c r="Y71" s="12">
        <f>IF(Control!$C$6="Solar only",'Solar scaled'!Y71,IF(Control!$C$6="Wind only",'Wind scaled'!Y71,IF(Control!$C$6="Solar and wind",'Solar scaled'!Y71+'Wind scaled'!Y71,'Grid scaled'!Y71)))</f>
        <v>1012</v>
      </c>
      <c r="Z71" s="12">
        <f>IF(Control!$C$6="Solar only",'Solar scaled'!Z71,IF(Control!$C$6="Wind only",'Wind scaled'!Z71,IF(Control!$C$6="Solar and wind",'Solar scaled'!Z71+'Wind scaled'!Z71,'Grid scaled'!Z71)))</f>
        <v>1012</v>
      </c>
      <c r="AB71" s="7">
        <f t="shared" si="1"/>
        <v>23054.080000000002</v>
      </c>
    </row>
    <row r="72" spans="2:28" x14ac:dyDescent="0.2">
      <c r="B72" s="6">
        <v>44266</v>
      </c>
      <c r="C72" s="12">
        <f>IF(Control!$C$6="Solar only",'Solar scaled'!C72,IF(Control!$C$6="Wind only",'Wind scaled'!C72,IF(Control!$C$6="Solar and wind",'Solar scaled'!C72+'Wind scaled'!C72,'Grid scaled'!C72)))</f>
        <v>1012</v>
      </c>
      <c r="D72" s="12">
        <f>IF(Control!$C$6="Solar only",'Solar scaled'!D72,IF(Control!$C$6="Wind only",'Wind scaled'!D72,IF(Control!$C$6="Solar and wind",'Solar scaled'!D72+'Wind scaled'!D72,'Grid scaled'!D72)))</f>
        <v>1012</v>
      </c>
      <c r="E72" s="12">
        <f>IF(Control!$C$6="Solar only",'Solar scaled'!E72,IF(Control!$C$6="Wind only",'Wind scaled'!E72,IF(Control!$C$6="Solar and wind",'Solar scaled'!E72+'Wind scaled'!E72,'Grid scaled'!E72)))</f>
        <v>1012</v>
      </c>
      <c r="F72" s="12">
        <f>IF(Control!$C$6="Solar only",'Solar scaled'!F72,IF(Control!$C$6="Wind only",'Wind scaled'!F72,IF(Control!$C$6="Solar and wind",'Solar scaled'!F72+'Wind scaled'!F72,'Grid scaled'!F72)))</f>
        <v>1012</v>
      </c>
      <c r="G72" s="12">
        <f>IF(Control!$C$6="Solar only",'Solar scaled'!G72,IF(Control!$C$6="Wind only",'Wind scaled'!G72,IF(Control!$C$6="Solar and wind",'Solar scaled'!G72+'Wind scaled'!G72,'Grid scaled'!G72)))</f>
        <v>1012</v>
      </c>
      <c r="H72" s="12">
        <f>IF(Control!$C$6="Solar only",'Solar scaled'!H72,IF(Control!$C$6="Wind only",'Wind scaled'!H72,IF(Control!$C$6="Solar and wind",'Solar scaled'!H72+'Wind scaled'!H72,'Grid scaled'!H72)))</f>
        <v>1012</v>
      </c>
      <c r="I72" s="12">
        <f>IF(Control!$C$6="Solar only",'Solar scaled'!I72,IF(Control!$C$6="Wind only",'Wind scaled'!I72,IF(Control!$C$6="Solar and wind",'Solar scaled'!I72+'Wind scaled'!I72,'Grid scaled'!I72)))</f>
        <v>1012</v>
      </c>
      <c r="J72" s="12">
        <f>IF(Control!$C$6="Solar only",'Solar scaled'!J72,IF(Control!$C$6="Wind only",'Wind scaled'!J72,IF(Control!$C$6="Solar and wind",'Solar scaled'!J72+'Wind scaled'!J72,'Grid scaled'!J72)))</f>
        <v>1012</v>
      </c>
      <c r="K72" s="12">
        <f>IF(Control!$C$6="Solar only",'Solar scaled'!K72,IF(Control!$C$6="Wind only",'Wind scaled'!K72,IF(Control!$C$6="Solar and wind",'Solar scaled'!K72+'Wind scaled'!K72,'Grid scaled'!K72)))</f>
        <v>1012</v>
      </c>
      <c r="L72" s="12">
        <f>IF(Control!$C$6="Solar only",'Solar scaled'!L72,IF(Control!$C$6="Wind only",'Wind scaled'!L72,IF(Control!$C$6="Solar and wind",'Solar scaled'!L72+'Wind scaled'!L72,'Grid scaled'!L72)))</f>
        <v>1012</v>
      </c>
      <c r="M72" s="12">
        <f>IF(Control!$C$6="Solar only",'Solar scaled'!M72,IF(Control!$C$6="Wind only",'Wind scaled'!M72,IF(Control!$C$6="Solar and wind",'Solar scaled'!M72+'Wind scaled'!M72,'Grid scaled'!M72)))</f>
        <v>1012</v>
      </c>
      <c r="N72" s="12">
        <f>IF(Control!$C$6="Solar only",'Solar scaled'!N72,IF(Control!$C$6="Wind only",'Wind scaled'!N72,IF(Control!$C$6="Solar and wind",'Solar scaled'!N72+'Wind scaled'!N72,'Grid scaled'!N72)))</f>
        <v>1012</v>
      </c>
      <c r="O72" s="12">
        <f>IF(Control!$C$6="Solar only",'Solar scaled'!O72,IF(Control!$C$6="Wind only",'Wind scaled'!O72,IF(Control!$C$6="Solar and wind",'Solar scaled'!O72+'Wind scaled'!O72,'Grid scaled'!O72)))</f>
        <v>1012</v>
      </c>
      <c r="P72" s="12">
        <f>IF(Control!$C$6="Solar only",'Solar scaled'!P72,IF(Control!$C$6="Wind only",'Wind scaled'!P72,IF(Control!$C$6="Solar and wind",'Solar scaled'!P72+'Wind scaled'!P72,'Grid scaled'!P72)))</f>
        <v>1012</v>
      </c>
      <c r="Q72" s="12">
        <f>IF(Control!$C$6="Solar only",'Solar scaled'!Q72,IF(Control!$C$6="Wind only",'Wind scaled'!Q72,IF(Control!$C$6="Solar and wind",'Solar scaled'!Q72+'Wind scaled'!Q72,'Grid scaled'!Q72)))</f>
        <v>1012</v>
      </c>
      <c r="R72" s="12">
        <f>IF(Control!$C$6="Solar only",'Solar scaled'!R72,IF(Control!$C$6="Wind only",'Wind scaled'!R72,IF(Control!$C$6="Solar and wind",'Solar scaled'!R72+'Wind scaled'!R72,'Grid scaled'!R72)))</f>
        <v>1012</v>
      </c>
      <c r="S72" s="12">
        <f>IF(Control!$C$6="Solar only",'Solar scaled'!S72,IF(Control!$C$6="Wind only",'Wind scaled'!S72,IF(Control!$C$6="Solar and wind",'Solar scaled'!S72+'Wind scaled'!S72,'Grid scaled'!S72)))</f>
        <v>1012</v>
      </c>
      <c r="T72" s="12">
        <f>IF(Control!$C$6="Solar only",'Solar scaled'!T72,IF(Control!$C$6="Wind only",'Wind scaled'!T72,IF(Control!$C$6="Solar and wind",'Solar scaled'!T72+'Wind scaled'!T72,'Grid scaled'!T72)))</f>
        <v>1012</v>
      </c>
      <c r="U72" s="12">
        <f>IF(Control!$C$6="Solar only",'Solar scaled'!U72,IF(Control!$C$6="Wind only",'Wind scaled'!U72,IF(Control!$C$6="Solar and wind",'Solar scaled'!U72+'Wind scaled'!U72,'Grid scaled'!U72)))</f>
        <v>1012</v>
      </c>
      <c r="V72" s="12">
        <f>IF(Control!$C$6="Solar only",'Solar scaled'!V72,IF(Control!$C$6="Wind only",'Wind scaled'!V72,IF(Control!$C$6="Solar and wind",'Solar scaled'!V72+'Wind scaled'!V72,'Grid scaled'!V72)))</f>
        <v>1012</v>
      </c>
      <c r="W72" s="12">
        <f>IF(Control!$C$6="Solar only",'Solar scaled'!W72,IF(Control!$C$6="Wind only",'Wind scaled'!W72,IF(Control!$C$6="Solar and wind",'Solar scaled'!W72+'Wind scaled'!W72,'Grid scaled'!W72)))</f>
        <v>1012</v>
      </c>
      <c r="X72" s="12">
        <f>IF(Control!$C$6="Solar only",'Solar scaled'!X72,IF(Control!$C$6="Wind only",'Wind scaled'!X72,IF(Control!$C$6="Solar and wind",'Solar scaled'!X72+'Wind scaled'!X72,'Grid scaled'!X72)))</f>
        <v>1012</v>
      </c>
      <c r="Y72" s="12">
        <f>IF(Control!$C$6="Solar only",'Solar scaled'!Y72,IF(Control!$C$6="Wind only",'Wind scaled'!Y72,IF(Control!$C$6="Solar and wind",'Solar scaled'!Y72+'Wind scaled'!Y72,'Grid scaled'!Y72)))</f>
        <v>1012</v>
      </c>
      <c r="Z72" s="12">
        <f>IF(Control!$C$6="Solar only",'Solar scaled'!Z72,IF(Control!$C$6="Wind only",'Wind scaled'!Z72,IF(Control!$C$6="Solar and wind",'Solar scaled'!Z72+'Wind scaled'!Z72,'Grid scaled'!Z72)))</f>
        <v>1012</v>
      </c>
      <c r="AB72" s="7">
        <f t="shared" si="1"/>
        <v>24288</v>
      </c>
    </row>
    <row r="73" spans="2:28" x14ac:dyDescent="0.2">
      <c r="B73" s="6">
        <v>44267</v>
      </c>
      <c r="C73" s="12">
        <f>IF(Control!$C$6="Solar only",'Solar scaled'!C73,IF(Control!$C$6="Wind only",'Wind scaled'!C73,IF(Control!$C$6="Solar and wind",'Solar scaled'!C73+'Wind scaled'!C73,'Grid scaled'!C73)))</f>
        <v>1012</v>
      </c>
      <c r="D73" s="12">
        <f>IF(Control!$C$6="Solar only",'Solar scaled'!D73,IF(Control!$C$6="Wind only",'Wind scaled'!D73,IF(Control!$C$6="Solar and wind",'Solar scaled'!D73+'Wind scaled'!D73,'Grid scaled'!D73)))</f>
        <v>1012</v>
      </c>
      <c r="E73" s="12">
        <f>IF(Control!$C$6="Solar only",'Solar scaled'!E73,IF(Control!$C$6="Wind only",'Wind scaled'!E73,IF(Control!$C$6="Solar and wind",'Solar scaled'!E73+'Wind scaled'!E73,'Grid scaled'!E73)))</f>
        <v>1012</v>
      </c>
      <c r="F73" s="12">
        <f>IF(Control!$C$6="Solar only",'Solar scaled'!F73,IF(Control!$C$6="Wind only",'Wind scaled'!F73,IF(Control!$C$6="Solar and wind",'Solar scaled'!F73+'Wind scaled'!F73,'Grid scaled'!F73)))</f>
        <v>1012</v>
      </c>
      <c r="G73" s="12">
        <f>IF(Control!$C$6="Solar only",'Solar scaled'!G73,IF(Control!$C$6="Wind only",'Wind scaled'!G73,IF(Control!$C$6="Solar and wind",'Solar scaled'!G73+'Wind scaled'!G73,'Grid scaled'!G73)))</f>
        <v>1012</v>
      </c>
      <c r="H73" s="12">
        <f>IF(Control!$C$6="Solar only",'Solar scaled'!H73,IF(Control!$C$6="Wind only",'Wind scaled'!H73,IF(Control!$C$6="Solar and wind",'Solar scaled'!H73+'Wind scaled'!H73,'Grid scaled'!H73)))</f>
        <v>1012</v>
      </c>
      <c r="I73" s="12">
        <f>IF(Control!$C$6="Solar only",'Solar scaled'!I73,IF(Control!$C$6="Wind only",'Wind scaled'!I73,IF(Control!$C$6="Solar and wind",'Solar scaled'!I73+'Wind scaled'!I73,'Grid scaled'!I73)))</f>
        <v>1012</v>
      </c>
      <c r="J73" s="12">
        <f>IF(Control!$C$6="Solar only",'Solar scaled'!J73,IF(Control!$C$6="Wind only",'Wind scaled'!J73,IF(Control!$C$6="Solar and wind",'Solar scaled'!J73+'Wind scaled'!J73,'Grid scaled'!J73)))</f>
        <v>1012</v>
      </c>
      <c r="K73" s="12">
        <f>IF(Control!$C$6="Solar only",'Solar scaled'!K73,IF(Control!$C$6="Wind only",'Wind scaled'!K73,IF(Control!$C$6="Solar and wind",'Solar scaled'!K73+'Wind scaled'!K73,'Grid scaled'!K73)))</f>
        <v>1012</v>
      </c>
      <c r="L73" s="12">
        <f>IF(Control!$C$6="Solar only",'Solar scaled'!L73,IF(Control!$C$6="Wind only",'Wind scaled'!L73,IF(Control!$C$6="Solar and wind",'Solar scaled'!L73+'Wind scaled'!L73,'Grid scaled'!L73)))</f>
        <v>1012</v>
      </c>
      <c r="M73" s="12">
        <f>IF(Control!$C$6="Solar only",'Solar scaled'!M73,IF(Control!$C$6="Wind only",'Wind scaled'!M73,IF(Control!$C$6="Solar and wind",'Solar scaled'!M73+'Wind scaled'!M73,'Grid scaled'!M73)))</f>
        <v>1012</v>
      </c>
      <c r="N73" s="12">
        <f>IF(Control!$C$6="Solar only",'Solar scaled'!N73,IF(Control!$C$6="Wind only",'Wind scaled'!N73,IF(Control!$C$6="Solar and wind",'Solar scaled'!N73+'Wind scaled'!N73,'Grid scaled'!N73)))</f>
        <v>1012</v>
      </c>
      <c r="O73" s="12">
        <f>IF(Control!$C$6="Solar only",'Solar scaled'!O73,IF(Control!$C$6="Wind only",'Wind scaled'!O73,IF(Control!$C$6="Solar and wind",'Solar scaled'!O73+'Wind scaled'!O73,'Grid scaled'!O73)))</f>
        <v>1012</v>
      </c>
      <c r="P73" s="12">
        <f>IF(Control!$C$6="Solar only",'Solar scaled'!P73,IF(Control!$C$6="Wind only",'Wind scaled'!P73,IF(Control!$C$6="Solar and wind",'Solar scaled'!P73+'Wind scaled'!P73,'Grid scaled'!P73)))</f>
        <v>1012</v>
      </c>
      <c r="Q73" s="12">
        <f>IF(Control!$C$6="Solar only",'Solar scaled'!Q73,IF(Control!$C$6="Wind only",'Wind scaled'!Q73,IF(Control!$C$6="Solar and wind",'Solar scaled'!Q73+'Wind scaled'!Q73,'Grid scaled'!Q73)))</f>
        <v>1012</v>
      </c>
      <c r="R73" s="12">
        <f>IF(Control!$C$6="Solar only",'Solar scaled'!R73,IF(Control!$C$6="Wind only",'Wind scaled'!R73,IF(Control!$C$6="Solar and wind",'Solar scaled'!R73+'Wind scaled'!R73,'Grid scaled'!R73)))</f>
        <v>1011.36</v>
      </c>
      <c r="S73" s="12">
        <f>IF(Control!$C$6="Solar only",'Solar scaled'!S73,IF(Control!$C$6="Wind only",'Wind scaled'!S73,IF(Control!$C$6="Solar and wind",'Solar scaled'!S73+'Wind scaled'!S73,'Grid scaled'!S73)))</f>
        <v>995.04000000000019</v>
      </c>
      <c r="T73" s="12">
        <f>IF(Control!$C$6="Solar only",'Solar scaled'!T73,IF(Control!$C$6="Wind only",'Wind scaled'!T73,IF(Control!$C$6="Solar and wind",'Solar scaled'!T73+'Wind scaled'!T73,'Grid scaled'!T73)))</f>
        <v>975.36</v>
      </c>
      <c r="U73" s="12">
        <f>IF(Control!$C$6="Solar only",'Solar scaled'!U73,IF(Control!$C$6="Wind only",'Wind scaled'!U73,IF(Control!$C$6="Solar and wind",'Solar scaled'!U73+'Wind scaled'!U73,'Grid scaled'!U73)))</f>
        <v>926.4</v>
      </c>
      <c r="V73" s="12">
        <f>IF(Control!$C$6="Solar only",'Solar scaled'!V73,IF(Control!$C$6="Wind only",'Wind scaled'!V73,IF(Control!$C$6="Solar and wind",'Solar scaled'!V73+'Wind scaled'!V73,'Grid scaled'!V73)))</f>
        <v>804.16000000000008</v>
      </c>
      <c r="W73" s="12">
        <f>IF(Control!$C$6="Solar only",'Solar scaled'!W73,IF(Control!$C$6="Wind only",'Wind scaled'!W73,IF(Control!$C$6="Solar and wind",'Solar scaled'!W73+'Wind scaled'!W73,'Grid scaled'!W73)))</f>
        <v>720.96</v>
      </c>
      <c r="X73" s="12">
        <f>IF(Control!$C$6="Solar only",'Solar scaled'!X73,IF(Control!$C$6="Wind only",'Wind scaled'!X73,IF(Control!$C$6="Solar and wind",'Solar scaled'!X73+'Wind scaled'!X73,'Grid scaled'!X73)))</f>
        <v>690.4</v>
      </c>
      <c r="Y73" s="12">
        <f>IF(Control!$C$6="Solar only",'Solar scaled'!Y73,IF(Control!$C$6="Wind only",'Wind scaled'!Y73,IF(Control!$C$6="Solar and wind",'Solar scaled'!Y73+'Wind scaled'!Y73,'Grid scaled'!Y73)))</f>
        <v>602.72</v>
      </c>
      <c r="Z73" s="12">
        <f>IF(Control!$C$6="Solar only",'Solar scaled'!Z73,IF(Control!$C$6="Wind only",'Wind scaled'!Z73,IF(Control!$C$6="Solar and wind",'Solar scaled'!Z73+'Wind scaled'!Z73,'Grid scaled'!Z73)))</f>
        <v>454.4</v>
      </c>
      <c r="AB73" s="7">
        <f t="shared" si="1"/>
        <v>22360.800000000007</v>
      </c>
    </row>
    <row r="74" spans="2:28" x14ac:dyDescent="0.2">
      <c r="B74" s="6">
        <v>44268</v>
      </c>
      <c r="C74" s="12">
        <f>IF(Control!$C$6="Solar only",'Solar scaled'!C74,IF(Control!$C$6="Wind only",'Wind scaled'!C74,IF(Control!$C$6="Solar and wind",'Solar scaled'!C74+'Wind scaled'!C74,'Grid scaled'!C74)))</f>
        <v>313.91999999999996</v>
      </c>
      <c r="D74" s="12">
        <f>IF(Control!$C$6="Solar only",'Solar scaled'!D74,IF(Control!$C$6="Wind only",'Wind scaled'!D74,IF(Control!$C$6="Solar and wind",'Solar scaled'!D74+'Wind scaled'!D74,'Grid scaled'!D74)))</f>
        <v>226.88000000000002</v>
      </c>
      <c r="E74" s="12">
        <f>IF(Control!$C$6="Solar only",'Solar scaled'!E74,IF(Control!$C$6="Wind only",'Wind scaled'!E74,IF(Control!$C$6="Solar and wind",'Solar scaled'!E74+'Wind scaled'!E74,'Grid scaled'!E74)))</f>
        <v>226.88000000000002</v>
      </c>
      <c r="F74" s="12">
        <f>IF(Control!$C$6="Solar only",'Solar scaled'!F74,IF(Control!$C$6="Wind only",'Wind scaled'!F74,IF(Control!$C$6="Solar and wind",'Solar scaled'!F74+'Wind scaled'!F74,'Grid scaled'!F74)))</f>
        <v>281.60000000000002</v>
      </c>
      <c r="G74" s="12">
        <f>IF(Control!$C$6="Solar only",'Solar scaled'!G74,IF(Control!$C$6="Wind only",'Wind scaled'!G74,IF(Control!$C$6="Solar and wind",'Solar scaled'!G74+'Wind scaled'!G74,'Grid scaled'!G74)))</f>
        <v>330.08</v>
      </c>
      <c r="H74" s="12">
        <f>IF(Control!$C$6="Solar only",'Solar scaled'!H74,IF(Control!$C$6="Wind only",'Wind scaled'!H74,IF(Control!$C$6="Solar and wind",'Solar scaled'!H74+'Wind scaled'!H74,'Grid scaled'!H74)))</f>
        <v>444.64</v>
      </c>
      <c r="I74" s="12">
        <f>IF(Control!$C$6="Solar only",'Solar scaled'!I74,IF(Control!$C$6="Wind only",'Wind scaled'!I74,IF(Control!$C$6="Solar and wind",'Solar scaled'!I74+'Wind scaled'!I74,'Grid scaled'!I74)))</f>
        <v>560</v>
      </c>
      <c r="J74" s="12">
        <f>IF(Control!$C$6="Solar only",'Solar scaled'!J74,IF(Control!$C$6="Wind only",'Wind scaled'!J74,IF(Control!$C$6="Solar and wind",'Solar scaled'!J74+'Wind scaled'!J74,'Grid scaled'!J74)))</f>
        <v>620.79999999999995</v>
      </c>
      <c r="K74" s="12">
        <f>IF(Control!$C$6="Solar only",'Solar scaled'!K74,IF(Control!$C$6="Wind only",'Wind scaled'!K74,IF(Control!$C$6="Solar and wind",'Solar scaled'!K74+'Wind scaled'!K74,'Grid scaled'!K74)))</f>
        <v>602.72</v>
      </c>
      <c r="L74" s="12">
        <f>IF(Control!$C$6="Solar only",'Solar scaled'!L74,IF(Control!$C$6="Wind only",'Wind scaled'!L74,IF(Control!$C$6="Solar and wind",'Solar scaled'!L74+'Wind scaled'!L74,'Grid scaled'!L74)))</f>
        <v>728.96</v>
      </c>
      <c r="M74" s="12">
        <f>IF(Control!$C$6="Solar only",'Solar scaled'!M74,IF(Control!$C$6="Wind only",'Wind scaled'!M74,IF(Control!$C$6="Solar and wind",'Solar scaled'!M74+'Wind scaled'!M74,'Grid scaled'!M74)))</f>
        <v>966.4</v>
      </c>
      <c r="N74" s="12">
        <f>IF(Control!$C$6="Solar only",'Solar scaled'!N74,IF(Control!$C$6="Wind only",'Wind scaled'!N74,IF(Control!$C$6="Solar and wind",'Solar scaled'!N74+'Wind scaled'!N74,'Grid scaled'!N74)))</f>
        <v>993.76</v>
      </c>
      <c r="O74" s="12">
        <f>IF(Control!$C$6="Solar only",'Solar scaled'!O74,IF(Control!$C$6="Wind only",'Wind scaled'!O74,IF(Control!$C$6="Solar and wind",'Solar scaled'!O74+'Wind scaled'!O74,'Grid scaled'!O74)))</f>
        <v>993.76</v>
      </c>
      <c r="P74" s="12">
        <f>IF(Control!$C$6="Solar only",'Solar scaled'!P74,IF(Control!$C$6="Wind only",'Wind scaled'!P74,IF(Control!$C$6="Solar and wind",'Solar scaled'!P74+'Wind scaled'!P74,'Grid scaled'!P74)))</f>
        <v>971.28</v>
      </c>
      <c r="Q74" s="12">
        <f>IF(Control!$C$6="Solar only",'Solar scaled'!Q74,IF(Control!$C$6="Wind only",'Wind scaled'!Q74,IF(Control!$C$6="Solar and wind",'Solar scaled'!Q74+'Wind scaled'!Q74,'Grid scaled'!Q74)))</f>
        <v>892.31999999999994</v>
      </c>
      <c r="R74" s="12">
        <f>IF(Control!$C$6="Solar only",'Solar scaled'!R74,IF(Control!$C$6="Wind only",'Wind scaled'!R74,IF(Control!$C$6="Solar and wind",'Solar scaled'!R74+'Wind scaled'!R74,'Grid scaled'!R74)))</f>
        <v>876.4799999999999</v>
      </c>
      <c r="S74" s="12">
        <f>IF(Control!$C$6="Solar only",'Solar scaled'!S74,IF(Control!$C$6="Wind only",'Wind scaled'!S74,IF(Control!$C$6="Solar and wind",'Solar scaled'!S74+'Wind scaled'!S74,'Grid scaled'!S74)))</f>
        <v>926.4</v>
      </c>
      <c r="T74" s="12">
        <f>IF(Control!$C$6="Solar only",'Solar scaled'!T74,IF(Control!$C$6="Wind only",'Wind scaled'!T74,IF(Control!$C$6="Solar and wind",'Solar scaled'!T74+'Wind scaled'!T74,'Grid scaled'!T74)))</f>
        <v>975.5200000000001</v>
      </c>
      <c r="U74" s="12">
        <f>IF(Control!$C$6="Solar only",'Solar scaled'!U74,IF(Control!$C$6="Wind only",'Wind scaled'!U74,IF(Control!$C$6="Solar and wind",'Solar scaled'!U74+'Wind scaled'!U74,'Grid scaled'!U74)))</f>
        <v>1005.6</v>
      </c>
      <c r="V74" s="12">
        <f>IF(Control!$C$6="Solar only",'Solar scaled'!V74,IF(Control!$C$6="Wind only",'Wind scaled'!V74,IF(Control!$C$6="Solar and wind",'Solar scaled'!V74+'Wind scaled'!V74,'Grid scaled'!V74)))</f>
        <v>1011.36</v>
      </c>
      <c r="W74" s="12">
        <f>IF(Control!$C$6="Solar only",'Solar scaled'!W74,IF(Control!$C$6="Wind only",'Wind scaled'!W74,IF(Control!$C$6="Solar and wind",'Solar scaled'!W74+'Wind scaled'!W74,'Grid scaled'!W74)))</f>
        <v>1012</v>
      </c>
      <c r="X74" s="12">
        <f>IF(Control!$C$6="Solar only",'Solar scaled'!X74,IF(Control!$C$6="Wind only",'Wind scaled'!X74,IF(Control!$C$6="Solar and wind",'Solar scaled'!X74+'Wind scaled'!X74,'Grid scaled'!X74)))</f>
        <v>1012</v>
      </c>
      <c r="Y74" s="12">
        <f>IF(Control!$C$6="Solar only",'Solar scaled'!Y74,IF(Control!$C$6="Wind only",'Wind scaled'!Y74,IF(Control!$C$6="Solar and wind",'Solar scaled'!Y74+'Wind scaled'!Y74,'Grid scaled'!Y74)))</f>
        <v>1012</v>
      </c>
      <c r="Z74" s="12">
        <f>IF(Control!$C$6="Solar only",'Solar scaled'!Z74,IF(Control!$C$6="Wind only",'Wind scaled'!Z74,IF(Control!$C$6="Solar and wind",'Solar scaled'!Z74+'Wind scaled'!Z74,'Grid scaled'!Z74)))</f>
        <v>1012</v>
      </c>
      <c r="AB74" s="7">
        <f t="shared" si="1"/>
        <v>17997.36</v>
      </c>
    </row>
    <row r="75" spans="2:28" x14ac:dyDescent="0.2">
      <c r="B75" s="6">
        <v>44269</v>
      </c>
      <c r="C75" s="12">
        <f>IF(Control!$C$6="Solar only",'Solar scaled'!C75,IF(Control!$C$6="Wind only",'Wind scaled'!C75,IF(Control!$C$6="Solar and wind",'Solar scaled'!C75+'Wind scaled'!C75,'Grid scaled'!C75)))</f>
        <v>1012</v>
      </c>
      <c r="D75" s="12">
        <f>IF(Control!$C$6="Solar only",'Solar scaled'!D75,IF(Control!$C$6="Wind only",'Wind scaled'!D75,IF(Control!$C$6="Solar and wind",'Solar scaled'!D75+'Wind scaled'!D75,'Grid scaled'!D75)))</f>
        <v>1012</v>
      </c>
      <c r="E75" s="12">
        <f>IF(Control!$C$6="Solar only",'Solar scaled'!E75,IF(Control!$C$6="Wind only",'Wind scaled'!E75,IF(Control!$C$6="Solar and wind",'Solar scaled'!E75+'Wind scaled'!E75,'Grid scaled'!E75)))</f>
        <v>1012</v>
      </c>
      <c r="F75" s="12">
        <f>IF(Control!$C$6="Solar only",'Solar scaled'!F75,IF(Control!$C$6="Wind only",'Wind scaled'!F75,IF(Control!$C$6="Solar and wind",'Solar scaled'!F75+'Wind scaled'!F75,'Grid scaled'!F75)))</f>
        <v>1012</v>
      </c>
      <c r="G75" s="12">
        <f>IF(Control!$C$6="Solar only",'Solar scaled'!G75,IF(Control!$C$6="Wind only",'Wind scaled'!G75,IF(Control!$C$6="Solar and wind",'Solar scaled'!G75+'Wind scaled'!G75,'Grid scaled'!G75)))</f>
        <v>1012</v>
      </c>
      <c r="H75" s="12">
        <f>IF(Control!$C$6="Solar only",'Solar scaled'!H75,IF(Control!$C$6="Wind only",'Wind scaled'!H75,IF(Control!$C$6="Solar and wind",'Solar scaled'!H75+'Wind scaled'!H75,'Grid scaled'!H75)))</f>
        <v>1012</v>
      </c>
      <c r="I75" s="12">
        <f>IF(Control!$C$6="Solar only",'Solar scaled'!I75,IF(Control!$C$6="Wind only",'Wind scaled'!I75,IF(Control!$C$6="Solar and wind",'Solar scaled'!I75+'Wind scaled'!I75,'Grid scaled'!I75)))</f>
        <v>1012</v>
      </c>
      <c r="J75" s="12">
        <f>IF(Control!$C$6="Solar only",'Solar scaled'!J75,IF(Control!$C$6="Wind only",'Wind scaled'!J75,IF(Control!$C$6="Solar and wind",'Solar scaled'!J75+'Wind scaled'!J75,'Grid scaled'!J75)))</f>
        <v>1012</v>
      </c>
      <c r="K75" s="12">
        <f>IF(Control!$C$6="Solar only",'Solar scaled'!K75,IF(Control!$C$6="Wind only",'Wind scaled'!K75,IF(Control!$C$6="Solar and wind",'Solar scaled'!K75+'Wind scaled'!K75,'Grid scaled'!K75)))</f>
        <v>1012</v>
      </c>
      <c r="L75" s="12">
        <f>IF(Control!$C$6="Solar only",'Solar scaled'!L75,IF(Control!$C$6="Wind only",'Wind scaled'!L75,IF(Control!$C$6="Solar and wind",'Solar scaled'!L75+'Wind scaled'!L75,'Grid scaled'!L75)))</f>
        <v>1012</v>
      </c>
      <c r="M75" s="12">
        <f>IF(Control!$C$6="Solar only",'Solar scaled'!M75,IF(Control!$C$6="Wind only",'Wind scaled'!M75,IF(Control!$C$6="Solar and wind",'Solar scaled'!M75+'Wind scaled'!M75,'Grid scaled'!M75)))</f>
        <v>1012</v>
      </c>
      <c r="N75" s="12">
        <f>IF(Control!$C$6="Solar only",'Solar scaled'!N75,IF(Control!$C$6="Wind only",'Wind scaled'!N75,IF(Control!$C$6="Solar and wind",'Solar scaled'!N75+'Wind scaled'!N75,'Grid scaled'!N75)))</f>
        <v>1012</v>
      </c>
      <c r="O75" s="12">
        <f>IF(Control!$C$6="Solar only",'Solar scaled'!O75,IF(Control!$C$6="Wind only",'Wind scaled'!O75,IF(Control!$C$6="Solar and wind",'Solar scaled'!O75+'Wind scaled'!O75,'Grid scaled'!O75)))</f>
        <v>1012</v>
      </c>
      <c r="P75" s="12">
        <f>IF(Control!$C$6="Solar only",'Solar scaled'!P75,IF(Control!$C$6="Wind only",'Wind scaled'!P75,IF(Control!$C$6="Solar and wind",'Solar scaled'!P75+'Wind scaled'!P75,'Grid scaled'!P75)))</f>
        <v>1012</v>
      </c>
      <c r="Q75" s="12">
        <f>IF(Control!$C$6="Solar only",'Solar scaled'!Q75,IF(Control!$C$6="Wind only",'Wind scaled'!Q75,IF(Control!$C$6="Solar and wind",'Solar scaled'!Q75+'Wind scaled'!Q75,'Grid scaled'!Q75)))</f>
        <v>1012</v>
      </c>
      <c r="R75" s="12">
        <f>IF(Control!$C$6="Solar only",'Solar scaled'!R75,IF(Control!$C$6="Wind only",'Wind scaled'!R75,IF(Control!$C$6="Solar and wind",'Solar scaled'!R75+'Wind scaled'!R75,'Grid scaled'!R75)))</f>
        <v>1012</v>
      </c>
      <c r="S75" s="12">
        <f>IF(Control!$C$6="Solar only",'Solar scaled'!S75,IF(Control!$C$6="Wind only",'Wind scaled'!S75,IF(Control!$C$6="Solar and wind",'Solar scaled'!S75+'Wind scaled'!S75,'Grid scaled'!S75)))</f>
        <v>1011.36</v>
      </c>
      <c r="T75" s="12">
        <f>IF(Control!$C$6="Solar only",'Solar scaled'!T75,IF(Control!$C$6="Wind only",'Wind scaled'!T75,IF(Control!$C$6="Solar and wind",'Solar scaled'!T75+'Wind scaled'!T75,'Grid scaled'!T75)))</f>
        <v>1006.8800000000001</v>
      </c>
      <c r="U75" s="12">
        <f>IF(Control!$C$6="Solar only",'Solar scaled'!U75,IF(Control!$C$6="Wind only",'Wind scaled'!U75,IF(Control!$C$6="Solar and wind",'Solar scaled'!U75+'Wind scaled'!U75,'Grid scaled'!U75)))</f>
        <v>995.04000000000019</v>
      </c>
      <c r="V75" s="12">
        <f>IF(Control!$C$6="Solar only",'Solar scaled'!V75,IF(Control!$C$6="Wind only",'Wind scaled'!V75,IF(Control!$C$6="Solar and wind",'Solar scaled'!V75+'Wind scaled'!V75,'Grid scaled'!V75)))</f>
        <v>975.36</v>
      </c>
      <c r="W75" s="12">
        <f>IF(Control!$C$6="Solar only",'Solar scaled'!W75,IF(Control!$C$6="Wind only",'Wind scaled'!W75,IF(Control!$C$6="Solar and wind",'Solar scaled'!W75+'Wind scaled'!W75,'Grid scaled'!W75)))</f>
        <v>966.4</v>
      </c>
      <c r="X75" s="12">
        <f>IF(Control!$C$6="Solar only",'Solar scaled'!X75,IF(Control!$C$6="Wind only",'Wind scaled'!X75,IF(Control!$C$6="Solar and wind",'Solar scaled'!X75+'Wind scaled'!X75,'Grid scaled'!X75)))</f>
        <v>942.24</v>
      </c>
      <c r="Y75" s="12">
        <f>IF(Control!$C$6="Solar only",'Solar scaled'!Y75,IF(Control!$C$6="Wind only",'Wind scaled'!Y75,IF(Control!$C$6="Solar and wind",'Solar scaled'!Y75+'Wind scaled'!Y75,'Grid scaled'!Y75)))</f>
        <v>939.28</v>
      </c>
      <c r="Z75" s="12">
        <f>IF(Control!$C$6="Solar only",'Solar scaled'!Z75,IF(Control!$C$6="Wind only",'Wind scaled'!Z75,IF(Control!$C$6="Solar and wind",'Solar scaled'!Z75+'Wind scaled'!Z75,'Grid scaled'!Z75)))</f>
        <v>934.4</v>
      </c>
      <c r="AB75" s="7">
        <f t="shared" si="1"/>
        <v>23962.960000000006</v>
      </c>
    </row>
    <row r="76" spans="2:28" x14ac:dyDescent="0.2">
      <c r="B76" s="6">
        <v>44270</v>
      </c>
      <c r="C76" s="12">
        <f>IF(Control!$C$6="Solar only",'Solar scaled'!C76,IF(Control!$C$6="Wind only",'Wind scaled'!C76,IF(Control!$C$6="Solar and wind",'Solar scaled'!C76+'Wind scaled'!C76,'Grid scaled'!C76)))</f>
        <v>934.4</v>
      </c>
      <c r="D76" s="12">
        <f>IF(Control!$C$6="Solar only",'Solar scaled'!D76,IF(Control!$C$6="Wind only",'Wind scaled'!D76,IF(Control!$C$6="Solar and wind",'Solar scaled'!D76+'Wind scaled'!D76,'Grid scaled'!D76)))</f>
        <v>975.36</v>
      </c>
      <c r="E76" s="12">
        <f>IF(Control!$C$6="Solar only",'Solar scaled'!E76,IF(Control!$C$6="Wind only",'Wind scaled'!E76,IF(Control!$C$6="Solar and wind",'Solar scaled'!E76+'Wind scaled'!E76,'Grid scaled'!E76)))</f>
        <v>966.4</v>
      </c>
      <c r="F76" s="12">
        <f>IF(Control!$C$6="Solar only",'Solar scaled'!F76,IF(Control!$C$6="Wind only",'Wind scaled'!F76,IF(Control!$C$6="Solar and wind",'Solar scaled'!F76+'Wind scaled'!F76,'Grid scaled'!F76)))</f>
        <v>939.28</v>
      </c>
      <c r="G76" s="12">
        <f>IF(Control!$C$6="Solar only",'Solar scaled'!G76,IF(Control!$C$6="Wind only",'Wind scaled'!G76,IF(Control!$C$6="Solar and wind",'Solar scaled'!G76+'Wind scaled'!G76,'Grid scaled'!G76)))</f>
        <v>889.3599999999999</v>
      </c>
      <c r="H76" s="12">
        <f>IF(Control!$C$6="Solar only",'Solar scaled'!H76,IF(Control!$C$6="Wind only",'Wind scaled'!H76,IF(Control!$C$6="Solar and wind",'Solar scaled'!H76+'Wind scaled'!H76,'Grid scaled'!H76)))</f>
        <v>804.16000000000008</v>
      </c>
      <c r="I76" s="12">
        <f>IF(Control!$C$6="Solar only",'Solar scaled'!I76,IF(Control!$C$6="Wind only",'Wind scaled'!I76,IF(Control!$C$6="Solar and wind",'Solar scaled'!I76+'Wind scaled'!I76,'Grid scaled'!I76)))</f>
        <v>728.96</v>
      </c>
      <c r="J76" s="12">
        <f>IF(Control!$C$6="Solar only",'Solar scaled'!J76,IF(Control!$C$6="Wind only",'Wind scaled'!J76,IF(Control!$C$6="Solar and wind",'Solar scaled'!J76+'Wind scaled'!J76,'Grid scaled'!J76)))</f>
        <v>581.91999999999996</v>
      </c>
      <c r="K76" s="12">
        <f>IF(Control!$C$6="Solar only",'Solar scaled'!K76,IF(Control!$C$6="Wind only",'Wind scaled'!K76,IF(Control!$C$6="Solar and wind",'Solar scaled'!K76+'Wind scaled'!K76,'Grid scaled'!K76)))</f>
        <v>362.4</v>
      </c>
      <c r="L76" s="12">
        <f>IF(Control!$C$6="Solar only",'Solar scaled'!L76,IF(Control!$C$6="Wind only",'Wind scaled'!L76,IF(Control!$C$6="Solar and wind",'Solar scaled'!L76+'Wind scaled'!L76,'Grid scaled'!L76)))</f>
        <v>213.2</v>
      </c>
      <c r="M76" s="12">
        <f>IF(Control!$C$6="Solar only",'Solar scaled'!M76,IF(Control!$C$6="Wind only",'Wind scaled'!M76,IF(Control!$C$6="Solar and wind",'Solar scaled'!M76+'Wind scaled'!M76,'Grid scaled'!M76)))</f>
        <v>201.68</v>
      </c>
      <c r="N76" s="12">
        <f>IF(Control!$C$6="Solar only",'Solar scaled'!N76,IF(Control!$C$6="Wind only",'Wind scaled'!N76,IF(Control!$C$6="Solar and wind",'Solar scaled'!N76+'Wind scaled'!N76,'Grid scaled'!N76)))</f>
        <v>201.68</v>
      </c>
      <c r="O76" s="12">
        <f>IF(Control!$C$6="Solar only",'Solar scaled'!O76,IF(Control!$C$6="Wind only",'Wind scaled'!O76,IF(Control!$C$6="Solar and wind",'Solar scaled'!O76+'Wind scaled'!O76,'Grid scaled'!O76)))</f>
        <v>201.68</v>
      </c>
      <c r="P76" s="12">
        <f>IF(Control!$C$6="Solar only",'Solar scaled'!P76,IF(Control!$C$6="Wind only",'Wind scaled'!P76,IF(Control!$C$6="Solar and wind",'Solar scaled'!P76+'Wind scaled'!P76,'Grid scaled'!P76)))</f>
        <v>190.16000000000003</v>
      </c>
      <c r="Q76" s="12">
        <f>IF(Control!$C$6="Solar only",'Solar scaled'!Q76,IF(Control!$C$6="Wind only",'Wind scaled'!Q76,IF(Control!$C$6="Solar and wind",'Solar scaled'!Q76+'Wind scaled'!Q76,'Grid scaled'!Q76)))</f>
        <v>155.6</v>
      </c>
      <c r="R76" s="12">
        <f>IF(Control!$C$6="Solar only",'Solar scaled'!R76,IF(Control!$C$6="Wind only",'Wind scaled'!R76,IF(Control!$C$6="Solar and wind",'Solar scaled'!R76+'Wind scaled'!R76,'Grid scaled'!R76)))</f>
        <v>91.919999999999987</v>
      </c>
      <c r="S76" s="12">
        <f>IF(Control!$C$6="Solar only",'Solar scaled'!S76,IF(Control!$C$6="Wind only",'Wind scaled'!S76,IF(Control!$C$6="Solar and wind",'Solar scaled'!S76+'Wind scaled'!S76,'Grid scaled'!S76)))</f>
        <v>20.239999999999998</v>
      </c>
      <c r="T76" s="12">
        <f>IF(Control!$C$6="Solar only",'Solar scaled'!T76,IF(Control!$C$6="Wind only",'Wind scaled'!T76,IF(Control!$C$6="Solar and wind",'Solar scaled'!T76+'Wind scaled'!T76,'Grid scaled'!T76)))</f>
        <v>0</v>
      </c>
      <c r="U76" s="12">
        <f>IF(Control!$C$6="Solar only",'Solar scaled'!U76,IF(Control!$C$6="Wind only",'Wind scaled'!U76,IF(Control!$C$6="Solar and wind",'Solar scaled'!U76+'Wind scaled'!U76,'Grid scaled'!U76)))</f>
        <v>0</v>
      </c>
      <c r="V76" s="12">
        <f>IF(Control!$C$6="Solar only",'Solar scaled'!V76,IF(Control!$C$6="Wind only",'Wind scaled'!V76,IF(Control!$C$6="Solar and wind",'Solar scaled'!V76+'Wind scaled'!V76,'Grid scaled'!V76)))</f>
        <v>0</v>
      </c>
      <c r="W76" s="12">
        <f>IF(Control!$C$6="Solar only",'Solar scaled'!W76,IF(Control!$C$6="Wind only",'Wind scaled'!W76,IF(Control!$C$6="Solar and wind",'Solar scaled'!W76+'Wind scaled'!W76,'Grid scaled'!W76)))</f>
        <v>20.239999999999998</v>
      </c>
      <c r="X76" s="12">
        <f>IF(Control!$C$6="Solar only",'Solar scaled'!X76,IF(Control!$C$6="Wind only",'Wind scaled'!X76,IF(Control!$C$6="Solar and wind",'Solar scaled'!X76+'Wind scaled'!X76,'Grid scaled'!X76)))</f>
        <v>117.2</v>
      </c>
      <c r="Y76" s="12">
        <f>IF(Control!$C$6="Solar only",'Solar scaled'!Y76,IF(Control!$C$6="Wind only",'Wind scaled'!Y76,IF(Control!$C$6="Solar and wind",'Solar scaled'!Y76+'Wind scaled'!Y76,'Grid scaled'!Y76)))</f>
        <v>226.88000000000002</v>
      </c>
      <c r="Z76" s="12">
        <f>IF(Control!$C$6="Solar only",'Solar scaled'!Z76,IF(Control!$C$6="Wind only",'Wind scaled'!Z76,IF(Control!$C$6="Solar and wind",'Solar scaled'!Z76+'Wind scaled'!Z76,'Grid scaled'!Z76)))</f>
        <v>240.56000000000003</v>
      </c>
      <c r="AB76" s="7">
        <f t="shared" si="1"/>
        <v>9063.2799999999988</v>
      </c>
    </row>
    <row r="77" spans="2:28" x14ac:dyDescent="0.2">
      <c r="B77" s="6">
        <v>44271</v>
      </c>
      <c r="C77" s="12">
        <f>IF(Control!$C$6="Solar only",'Solar scaled'!C77,IF(Control!$C$6="Wind only",'Wind scaled'!C77,IF(Control!$C$6="Solar and wind",'Solar scaled'!C77+'Wind scaled'!C77,'Grid scaled'!C77)))</f>
        <v>167.12</v>
      </c>
      <c r="D77" s="12">
        <f>IF(Control!$C$6="Solar only",'Solar scaled'!D77,IF(Control!$C$6="Wind only",'Wind scaled'!D77,IF(Control!$C$6="Solar and wind",'Solar scaled'!D77+'Wind scaled'!D77,'Grid scaled'!D77)))</f>
        <v>167.12</v>
      </c>
      <c r="E77" s="12">
        <f>IF(Control!$C$6="Solar only",'Solar scaled'!E77,IF(Control!$C$6="Wind only",'Wind scaled'!E77,IF(Control!$C$6="Solar and wind",'Solar scaled'!E77+'Wind scaled'!E77,'Grid scaled'!E77)))</f>
        <v>313.91999999999996</v>
      </c>
      <c r="F77" s="12">
        <f>IF(Control!$C$6="Solar only",'Solar scaled'!F77,IF(Control!$C$6="Wind only",'Wind scaled'!F77,IF(Control!$C$6="Solar and wind",'Solar scaled'!F77+'Wind scaled'!F77,'Grid scaled'!F77)))</f>
        <v>380.8</v>
      </c>
      <c r="G77" s="12">
        <f>IF(Control!$C$6="Solar only",'Solar scaled'!G77,IF(Control!$C$6="Wind only",'Wind scaled'!G77,IF(Control!$C$6="Solar and wind",'Solar scaled'!G77+'Wind scaled'!G77,'Grid scaled'!G77)))</f>
        <v>720.96</v>
      </c>
      <c r="H77" s="12">
        <f>IF(Control!$C$6="Solar only",'Solar scaled'!H77,IF(Control!$C$6="Wind only",'Wind scaled'!H77,IF(Control!$C$6="Solar and wind",'Solar scaled'!H77+'Wind scaled'!H77,'Grid scaled'!H77)))</f>
        <v>1011.36</v>
      </c>
      <c r="I77" s="12">
        <f>IF(Control!$C$6="Solar only",'Solar scaled'!I77,IF(Control!$C$6="Wind only",'Wind scaled'!I77,IF(Control!$C$6="Solar and wind",'Solar scaled'!I77+'Wind scaled'!I77,'Grid scaled'!I77)))</f>
        <v>1012</v>
      </c>
      <c r="J77" s="12">
        <f>IF(Control!$C$6="Solar only",'Solar scaled'!J77,IF(Control!$C$6="Wind only",'Wind scaled'!J77,IF(Control!$C$6="Solar and wind",'Solar scaled'!J77+'Wind scaled'!J77,'Grid scaled'!J77)))</f>
        <v>1012</v>
      </c>
      <c r="K77" s="12">
        <f>IF(Control!$C$6="Solar only",'Solar scaled'!K77,IF(Control!$C$6="Wind only",'Wind scaled'!K77,IF(Control!$C$6="Solar and wind",'Solar scaled'!K77+'Wind scaled'!K77,'Grid scaled'!K77)))</f>
        <v>1012</v>
      </c>
      <c r="L77" s="12">
        <f>IF(Control!$C$6="Solar only",'Solar scaled'!L77,IF(Control!$C$6="Wind only",'Wind scaled'!L77,IF(Control!$C$6="Solar and wind",'Solar scaled'!L77+'Wind scaled'!L77,'Grid scaled'!L77)))</f>
        <v>1012</v>
      </c>
      <c r="M77" s="12">
        <f>IF(Control!$C$6="Solar only",'Solar scaled'!M77,IF(Control!$C$6="Wind only",'Wind scaled'!M77,IF(Control!$C$6="Solar and wind",'Solar scaled'!M77+'Wind scaled'!M77,'Grid scaled'!M77)))</f>
        <v>1012</v>
      </c>
      <c r="N77" s="12">
        <f>IF(Control!$C$6="Solar only",'Solar scaled'!N77,IF(Control!$C$6="Wind only",'Wind scaled'!N77,IF(Control!$C$6="Solar and wind",'Solar scaled'!N77+'Wind scaled'!N77,'Grid scaled'!N77)))</f>
        <v>1012</v>
      </c>
      <c r="O77" s="12">
        <f>IF(Control!$C$6="Solar only",'Solar scaled'!O77,IF(Control!$C$6="Wind only",'Wind scaled'!O77,IF(Control!$C$6="Solar and wind",'Solar scaled'!O77+'Wind scaled'!O77,'Grid scaled'!O77)))</f>
        <v>1012</v>
      </c>
      <c r="P77" s="12">
        <f>IF(Control!$C$6="Solar only",'Solar scaled'!P77,IF(Control!$C$6="Wind only",'Wind scaled'!P77,IF(Control!$C$6="Solar and wind",'Solar scaled'!P77+'Wind scaled'!P77,'Grid scaled'!P77)))</f>
        <v>1012</v>
      </c>
      <c r="Q77" s="12">
        <f>IF(Control!$C$6="Solar only",'Solar scaled'!Q77,IF(Control!$C$6="Wind only",'Wind scaled'!Q77,IF(Control!$C$6="Solar and wind",'Solar scaled'!Q77+'Wind scaled'!Q77,'Grid scaled'!Q77)))</f>
        <v>1012</v>
      </c>
      <c r="R77" s="12">
        <f>IF(Control!$C$6="Solar only",'Solar scaled'!R77,IF(Control!$C$6="Wind only",'Wind scaled'!R77,IF(Control!$C$6="Solar and wind",'Solar scaled'!R77+'Wind scaled'!R77,'Grid scaled'!R77)))</f>
        <v>1012</v>
      </c>
      <c r="S77" s="12">
        <f>IF(Control!$C$6="Solar only",'Solar scaled'!S77,IF(Control!$C$6="Wind only",'Wind scaled'!S77,IF(Control!$C$6="Solar and wind",'Solar scaled'!S77+'Wind scaled'!S77,'Grid scaled'!S77)))</f>
        <v>1006.8800000000001</v>
      </c>
      <c r="T77" s="12">
        <f>IF(Control!$C$6="Solar only",'Solar scaled'!T77,IF(Control!$C$6="Wind only",'Wind scaled'!T77,IF(Control!$C$6="Solar and wind",'Solar scaled'!T77+'Wind scaled'!T77,'Grid scaled'!T77)))</f>
        <v>1006.8800000000001</v>
      </c>
      <c r="U77" s="12">
        <f>IF(Control!$C$6="Solar only",'Solar scaled'!U77,IF(Control!$C$6="Wind only",'Wind scaled'!U77,IF(Control!$C$6="Solar and wind",'Solar scaled'!U77+'Wind scaled'!U77,'Grid scaled'!U77)))</f>
        <v>1006.8800000000001</v>
      </c>
      <c r="V77" s="12">
        <f>IF(Control!$C$6="Solar only",'Solar scaled'!V77,IF(Control!$C$6="Wind only",'Wind scaled'!V77,IF(Control!$C$6="Solar and wind",'Solar scaled'!V77+'Wind scaled'!V77,'Grid scaled'!V77)))</f>
        <v>1006.72</v>
      </c>
      <c r="W77" s="12">
        <f>IF(Control!$C$6="Solar only",'Solar scaled'!W77,IF(Control!$C$6="Wind only",'Wind scaled'!W77,IF(Control!$C$6="Solar and wind",'Solar scaled'!W77+'Wind scaled'!W77,'Grid scaled'!W77)))</f>
        <v>995.04000000000019</v>
      </c>
      <c r="X77" s="12">
        <f>IF(Control!$C$6="Solar only",'Solar scaled'!X77,IF(Control!$C$6="Wind only",'Wind scaled'!X77,IF(Control!$C$6="Solar and wind",'Solar scaled'!X77+'Wind scaled'!X77,'Grid scaled'!X77)))</f>
        <v>995.04000000000019</v>
      </c>
      <c r="Y77" s="12">
        <f>IF(Control!$C$6="Solar only",'Solar scaled'!Y77,IF(Control!$C$6="Wind only",'Wind scaled'!Y77,IF(Control!$C$6="Solar and wind",'Solar scaled'!Y77+'Wind scaled'!Y77,'Grid scaled'!Y77)))</f>
        <v>995.04000000000019</v>
      </c>
      <c r="Z77" s="12">
        <f>IF(Control!$C$6="Solar only",'Solar scaled'!Z77,IF(Control!$C$6="Wind only",'Wind scaled'!Z77,IF(Control!$C$6="Solar and wind",'Solar scaled'!Z77+'Wind scaled'!Z77,'Grid scaled'!Z77)))</f>
        <v>995.04000000000019</v>
      </c>
      <c r="AB77" s="7">
        <f t="shared" si="1"/>
        <v>20888.800000000007</v>
      </c>
    </row>
    <row r="78" spans="2:28" x14ac:dyDescent="0.2">
      <c r="B78" s="6">
        <v>44272</v>
      </c>
      <c r="C78" s="12">
        <f>IF(Control!$C$6="Solar only",'Solar scaled'!C78,IF(Control!$C$6="Wind only",'Wind scaled'!C78,IF(Control!$C$6="Solar and wind",'Solar scaled'!C78+'Wind scaled'!C78,'Grid scaled'!C78)))</f>
        <v>995.04000000000019</v>
      </c>
      <c r="D78" s="12">
        <f>IF(Control!$C$6="Solar only",'Solar scaled'!D78,IF(Control!$C$6="Wind only",'Wind scaled'!D78,IF(Control!$C$6="Solar and wind",'Solar scaled'!D78+'Wind scaled'!D78,'Grid scaled'!D78)))</f>
        <v>995.04000000000019</v>
      </c>
      <c r="E78" s="12">
        <f>IF(Control!$C$6="Solar only",'Solar scaled'!E78,IF(Control!$C$6="Wind only",'Wind scaled'!E78,IF(Control!$C$6="Solar and wind",'Solar scaled'!E78+'Wind scaled'!E78,'Grid scaled'!E78)))</f>
        <v>993.76</v>
      </c>
      <c r="F78" s="12">
        <f>IF(Control!$C$6="Solar only",'Solar scaled'!F78,IF(Control!$C$6="Wind only",'Wind scaled'!F78,IF(Control!$C$6="Solar and wind",'Solar scaled'!F78+'Wind scaled'!F78,'Grid scaled'!F78)))</f>
        <v>993.76</v>
      </c>
      <c r="G78" s="12">
        <f>IF(Control!$C$6="Solar only",'Solar scaled'!G78,IF(Control!$C$6="Wind only",'Wind scaled'!G78,IF(Control!$C$6="Solar and wind",'Solar scaled'!G78+'Wind scaled'!G78,'Grid scaled'!G78)))</f>
        <v>990.8</v>
      </c>
      <c r="H78" s="12">
        <f>IF(Control!$C$6="Solar only",'Solar scaled'!H78,IF(Control!$C$6="Wind only",'Wind scaled'!H78,IF(Control!$C$6="Solar and wind",'Solar scaled'!H78+'Wind scaled'!H78,'Grid scaled'!H78)))</f>
        <v>966.4</v>
      </c>
      <c r="I78" s="12">
        <f>IF(Control!$C$6="Solar only",'Solar scaled'!I78,IF(Control!$C$6="Wind only",'Wind scaled'!I78,IF(Control!$C$6="Solar and wind",'Solar scaled'!I78+'Wind scaled'!I78,'Grid scaled'!I78)))</f>
        <v>926.4</v>
      </c>
      <c r="J78" s="12">
        <f>IF(Control!$C$6="Solar only",'Solar scaled'!J78,IF(Control!$C$6="Wind only",'Wind scaled'!J78,IF(Control!$C$6="Solar and wind",'Solar scaled'!J78+'Wind scaled'!J78,'Grid scaled'!J78)))</f>
        <v>876.4799999999999</v>
      </c>
      <c r="K78" s="12">
        <f>IF(Control!$C$6="Solar only",'Solar scaled'!K78,IF(Control!$C$6="Wind only",'Wind scaled'!K78,IF(Control!$C$6="Solar and wind",'Solar scaled'!K78+'Wind scaled'!K78,'Grid scaled'!K78)))</f>
        <v>728.96</v>
      </c>
      <c r="L78" s="12">
        <f>IF(Control!$C$6="Solar only",'Solar scaled'!L78,IF(Control!$C$6="Wind only",'Wind scaled'!L78,IF(Control!$C$6="Solar and wind",'Solar scaled'!L78+'Wind scaled'!L78,'Grid scaled'!L78)))</f>
        <v>791.68000000000006</v>
      </c>
      <c r="M78" s="12">
        <f>IF(Control!$C$6="Solar only",'Solar scaled'!M78,IF(Control!$C$6="Wind only",'Wind scaled'!M78,IF(Control!$C$6="Solar and wind",'Solar scaled'!M78+'Wind scaled'!M78,'Grid scaled'!M78)))</f>
        <v>791.68000000000006</v>
      </c>
      <c r="N78" s="12">
        <f>IF(Control!$C$6="Solar only",'Solar scaled'!N78,IF(Control!$C$6="Wind only",'Wind scaled'!N78,IF(Control!$C$6="Solar and wind",'Solar scaled'!N78+'Wind scaled'!N78,'Grid scaled'!N78)))</f>
        <v>690.4</v>
      </c>
      <c r="O78" s="12">
        <f>IF(Control!$C$6="Solar only",'Solar scaled'!O78,IF(Control!$C$6="Wind only",'Wind scaled'!O78,IF(Control!$C$6="Solar and wind",'Solar scaled'!O78+'Wind scaled'!O78,'Grid scaled'!O78)))</f>
        <v>633.28</v>
      </c>
      <c r="P78" s="12">
        <f>IF(Control!$C$6="Solar only",'Solar scaled'!P78,IF(Control!$C$6="Wind only",'Wind scaled'!P78,IF(Control!$C$6="Solar and wind",'Solar scaled'!P78+'Wind scaled'!P78,'Grid scaled'!P78)))</f>
        <v>560</v>
      </c>
      <c r="Q78" s="12">
        <f>IF(Control!$C$6="Solar only",'Solar scaled'!Q78,IF(Control!$C$6="Wind only",'Wind scaled'!Q78,IF(Control!$C$6="Solar and wind",'Solar scaled'!Q78+'Wind scaled'!Q78,'Grid scaled'!Q78)))</f>
        <v>401.91999999999996</v>
      </c>
      <c r="R78" s="12">
        <f>IF(Control!$C$6="Solar only",'Solar scaled'!R78,IF(Control!$C$6="Wind only",'Wind scaled'!R78,IF(Control!$C$6="Solar and wind",'Solar scaled'!R78+'Wind scaled'!R78,'Grid scaled'!R78)))</f>
        <v>281.60000000000002</v>
      </c>
      <c r="S78" s="12">
        <f>IF(Control!$C$6="Solar only",'Solar scaled'!S78,IF(Control!$C$6="Wind only",'Wind scaled'!S78,IF(Control!$C$6="Solar and wind",'Solar scaled'!S78+'Wind scaled'!S78,'Grid scaled'!S78)))</f>
        <v>178.64000000000001</v>
      </c>
      <c r="T78" s="12">
        <f>IF(Control!$C$6="Solar only",'Solar scaled'!T78,IF(Control!$C$6="Wind only",'Wind scaled'!T78,IF(Control!$C$6="Solar and wind",'Solar scaled'!T78+'Wind scaled'!T78,'Grid scaled'!T78)))</f>
        <v>155.6</v>
      </c>
      <c r="U78" s="12">
        <f>IF(Control!$C$6="Solar only",'Solar scaled'!U78,IF(Control!$C$6="Wind only",'Wind scaled'!U78,IF(Control!$C$6="Solar and wind",'Solar scaled'!U78+'Wind scaled'!U78,'Grid scaled'!U78)))</f>
        <v>201.68</v>
      </c>
      <c r="V78" s="12">
        <f>IF(Control!$C$6="Solar only",'Solar scaled'!V78,IF(Control!$C$6="Wind only",'Wind scaled'!V78,IF(Control!$C$6="Solar and wind",'Solar scaled'!V78+'Wind scaled'!V78,'Grid scaled'!V78)))</f>
        <v>254.24000000000007</v>
      </c>
      <c r="W78" s="12">
        <f>IF(Control!$C$6="Solar only",'Solar scaled'!W78,IF(Control!$C$6="Wind only",'Wind scaled'!W78,IF(Control!$C$6="Solar and wind",'Solar scaled'!W78+'Wind scaled'!W78,'Grid scaled'!W78)))</f>
        <v>313.91999999999996</v>
      </c>
      <c r="X78" s="12">
        <f>IF(Control!$C$6="Solar only",'Solar scaled'!X78,IF(Control!$C$6="Wind only",'Wind scaled'!X78,IF(Control!$C$6="Solar and wind",'Solar scaled'!X78+'Wind scaled'!X78,'Grid scaled'!X78)))</f>
        <v>362.4</v>
      </c>
      <c r="Y78" s="12">
        <f>IF(Control!$C$6="Solar only",'Solar scaled'!Y78,IF(Control!$C$6="Wind only",'Wind scaled'!Y78,IF(Control!$C$6="Solar and wind",'Solar scaled'!Y78+'Wind scaled'!Y78,'Grid scaled'!Y78)))</f>
        <v>380.8</v>
      </c>
      <c r="Z78" s="12">
        <f>IF(Control!$C$6="Solar only",'Solar scaled'!Z78,IF(Control!$C$6="Wind only",'Wind scaled'!Z78,IF(Control!$C$6="Solar and wind",'Solar scaled'!Z78+'Wind scaled'!Z78,'Grid scaled'!Z78)))</f>
        <v>380.8</v>
      </c>
      <c r="AB78" s="7">
        <f t="shared" si="1"/>
        <v>14845.279999999999</v>
      </c>
    </row>
    <row r="79" spans="2:28" x14ac:dyDescent="0.2">
      <c r="B79" s="6">
        <v>44273</v>
      </c>
      <c r="C79" s="12">
        <f>IF(Control!$C$6="Solar only",'Solar scaled'!C79,IF(Control!$C$6="Wind only",'Wind scaled'!C79,IF(Control!$C$6="Solar and wind",'Solar scaled'!C79+'Wind scaled'!C79,'Grid scaled'!C79)))</f>
        <v>401.91999999999996</v>
      </c>
      <c r="D79" s="12">
        <f>IF(Control!$C$6="Solar only",'Solar scaled'!D79,IF(Control!$C$6="Wind only",'Wind scaled'!D79,IF(Control!$C$6="Solar and wind",'Solar scaled'!D79+'Wind scaled'!D79,'Grid scaled'!D79)))</f>
        <v>518.24</v>
      </c>
      <c r="E79" s="12">
        <f>IF(Control!$C$6="Solar only",'Solar scaled'!E79,IF(Control!$C$6="Wind only",'Wind scaled'!E79,IF(Control!$C$6="Solar and wind",'Solar scaled'!E79+'Wind scaled'!E79,'Grid scaled'!E79)))</f>
        <v>669.6</v>
      </c>
      <c r="F79" s="12">
        <f>IF(Control!$C$6="Solar only",'Solar scaled'!F79,IF(Control!$C$6="Wind only",'Wind scaled'!F79,IF(Control!$C$6="Solar and wind",'Solar scaled'!F79+'Wind scaled'!F79,'Grid scaled'!F79)))</f>
        <v>804.16000000000008</v>
      </c>
      <c r="G79" s="12">
        <f>IF(Control!$C$6="Solar only",'Solar scaled'!G79,IF(Control!$C$6="Wind only",'Wind scaled'!G79,IF(Control!$C$6="Solar and wind",'Solar scaled'!G79+'Wind scaled'!G79,'Grid scaled'!G79)))</f>
        <v>884.4799999999999</v>
      </c>
      <c r="H79" s="12">
        <f>IF(Control!$C$6="Solar only",'Solar scaled'!H79,IF(Control!$C$6="Wind only",'Wind scaled'!H79,IF(Control!$C$6="Solar and wind",'Solar scaled'!H79+'Wind scaled'!H79,'Grid scaled'!H79)))</f>
        <v>884.4799999999999</v>
      </c>
      <c r="I79" s="12">
        <f>IF(Control!$C$6="Solar only",'Solar scaled'!I79,IF(Control!$C$6="Wind only",'Wind scaled'!I79,IF(Control!$C$6="Solar and wind",'Solar scaled'!I79+'Wind scaled'!I79,'Grid scaled'!I79)))</f>
        <v>942.24</v>
      </c>
      <c r="J79" s="12">
        <f>IF(Control!$C$6="Solar only",'Solar scaled'!J79,IF(Control!$C$6="Wind only",'Wind scaled'!J79,IF(Control!$C$6="Solar and wind",'Solar scaled'!J79+'Wind scaled'!J79,'Grid scaled'!J79)))</f>
        <v>975.5200000000001</v>
      </c>
      <c r="K79" s="12">
        <f>IF(Control!$C$6="Solar only",'Solar scaled'!K79,IF(Control!$C$6="Wind only",'Wind scaled'!K79,IF(Control!$C$6="Solar and wind",'Solar scaled'!K79+'Wind scaled'!K79,'Grid scaled'!K79)))</f>
        <v>966.4</v>
      </c>
      <c r="L79" s="12">
        <f>IF(Control!$C$6="Solar only",'Solar scaled'!L79,IF(Control!$C$6="Wind only",'Wind scaled'!L79,IF(Control!$C$6="Solar and wind",'Solar scaled'!L79+'Wind scaled'!L79,'Grid scaled'!L79)))</f>
        <v>942.24</v>
      </c>
      <c r="M79" s="12">
        <f>IF(Control!$C$6="Solar only",'Solar scaled'!M79,IF(Control!$C$6="Wind only",'Wind scaled'!M79,IF(Control!$C$6="Solar and wind",'Solar scaled'!M79+'Wind scaled'!M79,'Grid scaled'!M79)))</f>
        <v>994.88000000000011</v>
      </c>
      <c r="N79" s="12">
        <f>IF(Control!$C$6="Solar only",'Solar scaled'!N79,IF(Control!$C$6="Wind only",'Wind scaled'!N79,IF(Control!$C$6="Solar and wind",'Solar scaled'!N79+'Wind scaled'!N79,'Grid scaled'!N79)))</f>
        <v>995.04000000000019</v>
      </c>
      <c r="O79" s="12">
        <f>IF(Control!$C$6="Solar only",'Solar scaled'!O79,IF(Control!$C$6="Wind only",'Wind scaled'!O79,IF(Control!$C$6="Solar and wind",'Solar scaled'!O79+'Wind scaled'!O79,'Grid scaled'!O79)))</f>
        <v>990.8</v>
      </c>
      <c r="P79" s="12">
        <f>IF(Control!$C$6="Solar only",'Solar scaled'!P79,IF(Control!$C$6="Wind only",'Wind scaled'!P79,IF(Control!$C$6="Solar and wind",'Solar scaled'!P79+'Wind scaled'!P79,'Grid scaled'!P79)))</f>
        <v>971.28</v>
      </c>
      <c r="Q79" s="12">
        <f>IF(Control!$C$6="Solar only",'Solar scaled'!Q79,IF(Control!$C$6="Wind only",'Wind scaled'!Q79,IF(Control!$C$6="Solar and wind",'Solar scaled'!Q79+'Wind scaled'!Q79,'Grid scaled'!Q79)))</f>
        <v>934.4</v>
      </c>
      <c r="R79" s="12">
        <f>IF(Control!$C$6="Solar only",'Solar scaled'!R79,IF(Control!$C$6="Wind only",'Wind scaled'!R79,IF(Control!$C$6="Solar and wind",'Solar scaled'!R79+'Wind scaled'!R79,'Grid scaled'!R79)))</f>
        <v>889.3599999999999</v>
      </c>
      <c r="S79" s="12">
        <f>IF(Control!$C$6="Solar only",'Solar scaled'!S79,IF(Control!$C$6="Wind only",'Wind scaled'!S79,IF(Control!$C$6="Solar and wind",'Solar scaled'!S79+'Wind scaled'!S79,'Grid scaled'!S79)))</f>
        <v>804.16000000000008</v>
      </c>
      <c r="T79" s="12">
        <f>IF(Control!$C$6="Solar only",'Solar scaled'!T79,IF(Control!$C$6="Wind only",'Wind scaled'!T79,IF(Control!$C$6="Solar and wind",'Solar scaled'!T79+'Wind scaled'!T79,'Grid scaled'!T79)))</f>
        <v>690.4</v>
      </c>
      <c r="U79" s="12">
        <f>IF(Control!$C$6="Solar only",'Solar scaled'!U79,IF(Control!$C$6="Wind only",'Wind scaled'!U79,IF(Control!$C$6="Solar and wind",'Solar scaled'!U79+'Wind scaled'!U79,'Grid scaled'!U79)))</f>
        <v>669.6</v>
      </c>
      <c r="V79" s="12">
        <f>IF(Control!$C$6="Solar only",'Solar scaled'!V79,IF(Control!$C$6="Wind only",'Wind scaled'!V79,IF(Control!$C$6="Solar and wind",'Solar scaled'!V79+'Wind scaled'!V79,'Grid scaled'!V79)))</f>
        <v>690.4</v>
      </c>
      <c r="W79" s="12">
        <f>IF(Control!$C$6="Solar only",'Solar scaled'!W79,IF(Control!$C$6="Wind only",'Wind scaled'!W79,IF(Control!$C$6="Solar and wind",'Solar scaled'!W79+'Wind scaled'!W79,'Grid scaled'!W79)))</f>
        <v>690.4</v>
      </c>
      <c r="X79" s="12">
        <f>IF(Control!$C$6="Solar only",'Solar scaled'!X79,IF(Control!$C$6="Wind only",'Wind scaled'!X79,IF(Control!$C$6="Solar and wind",'Solar scaled'!X79+'Wind scaled'!X79,'Grid scaled'!X79)))</f>
        <v>602.72</v>
      </c>
      <c r="Y79" s="12">
        <f>IF(Control!$C$6="Solar only",'Solar scaled'!Y79,IF(Control!$C$6="Wind only",'Wind scaled'!Y79,IF(Control!$C$6="Solar and wind",'Solar scaled'!Y79+'Wind scaled'!Y79,'Grid scaled'!Y79)))</f>
        <v>560</v>
      </c>
      <c r="Z79" s="12">
        <f>IF(Control!$C$6="Solar only",'Solar scaled'!Z79,IF(Control!$C$6="Wind only",'Wind scaled'!Z79,IF(Control!$C$6="Solar and wind",'Solar scaled'!Z79+'Wind scaled'!Z79,'Grid scaled'!Z79)))</f>
        <v>581.91999999999996</v>
      </c>
      <c r="AB79" s="7">
        <f t="shared" si="1"/>
        <v>19054.640000000003</v>
      </c>
    </row>
    <row r="80" spans="2:28" x14ac:dyDescent="0.2">
      <c r="B80" s="6">
        <v>44274</v>
      </c>
      <c r="C80" s="12">
        <f>IF(Control!$C$6="Solar only",'Solar scaled'!C80,IF(Control!$C$6="Wind only",'Wind scaled'!C80,IF(Control!$C$6="Solar and wind",'Solar scaled'!C80+'Wind scaled'!C80,'Grid scaled'!C80)))</f>
        <v>401.91999999999996</v>
      </c>
      <c r="D80" s="12">
        <f>IF(Control!$C$6="Solar only",'Solar scaled'!D80,IF(Control!$C$6="Wind only",'Wind scaled'!D80,IF(Control!$C$6="Solar and wind",'Solar scaled'!D80+'Wind scaled'!D80,'Grid scaled'!D80)))</f>
        <v>313.91999999999996</v>
      </c>
      <c r="E80" s="12">
        <f>IF(Control!$C$6="Solar only",'Solar scaled'!E80,IF(Control!$C$6="Wind only",'Wind scaled'!E80,IF(Control!$C$6="Solar and wind",'Solar scaled'!E80+'Wind scaled'!E80,'Grid scaled'!E80)))</f>
        <v>346.23999999999995</v>
      </c>
      <c r="F80" s="12">
        <f>IF(Control!$C$6="Solar only",'Solar scaled'!F80,IF(Control!$C$6="Wind only",'Wind scaled'!F80,IF(Control!$C$6="Solar and wind",'Solar scaled'!F80+'Wind scaled'!F80,'Grid scaled'!F80)))</f>
        <v>444.64</v>
      </c>
      <c r="G80" s="12">
        <f>IF(Control!$C$6="Solar only",'Solar scaled'!G80,IF(Control!$C$6="Wind only",'Wind scaled'!G80,IF(Control!$C$6="Solar and wind",'Solar scaled'!G80+'Wind scaled'!G80,'Grid scaled'!G80)))</f>
        <v>423.84</v>
      </c>
      <c r="H80" s="12">
        <f>IF(Control!$C$6="Solar only",'Solar scaled'!H80,IF(Control!$C$6="Wind only",'Wind scaled'!H80,IF(Control!$C$6="Solar and wind",'Solar scaled'!H80+'Wind scaled'!H80,'Grid scaled'!H80)))</f>
        <v>401.91999999999996</v>
      </c>
      <c r="I80" s="12">
        <f>IF(Control!$C$6="Solar only",'Solar scaled'!I80,IF(Control!$C$6="Wind only",'Wind scaled'!I80,IF(Control!$C$6="Solar and wind",'Solar scaled'!I80+'Wind scaled'!I80,'Grid scaled'!I80)))</f>
        <v>423.84</v>
      </c>
      <c r="J80" s="12">
        <f>IF(Control!$C$6="Solar only",'Solar scaled'!J80,IF(Control!$C$6="Wind only",'Wind scaled'!J80,IF(Control!$C$6="Solar and wind",'Solar scaled'!J80+'Wind scaled'!J80,'Grid scaled'!J80)))</f>
        <v>475.52</v>
      </c>
      <c r="K80" s="12">
        <f>IF(Control!$C$6="Solar only",'Solar scaled'!K80,IF(Control!$C$6="Wind only",'Wind scaled'!K80,IF(Control!$C$6="Solar and wind",'Solar scaled'!K80+'Wind scaled'!K80,'Grid scaled'!K80)))</f>
        <v>401.91999999999996</v>
      </c>
      <c r="L80" s="12">
        <f>IF(Control!$C$6="Solar only",'Solar scaled'!L80,IF(Control!$C$6="Wind only",'Wind scaled'!L80,IF(Control!$C$6="Solar and wind",'Solar scaled'!L80+'Wind scaled'!L80,'Grid scaled'!L80)))</f>
        <v>362.4</v>
      </c>
      <c r="M80" s="12">
        <f>IF(Control!$C$6="Solar only",'Solar scaled'!M80,IF(Control!$C$6="Wind only",'Wind scaled'!M80,IF(Control!$C$6="Solar and wind",'Solar scaled'!M80+'Wind scaled'!M80,'Grid scaled'!M80)))</f>
        <v>362.4</v>
      </c>
      <c r="N80" s="12">
        <f>IF(Control!$C$6="Solar only",'Solar scaled'!N80,IF(Control!$C$6="Wind only",'Wind scaled'!N80,IF(Control!$C$6="Solar and wind",'Solar scaled'!N80+'Wind scaled'!N80,'Grid scaled'!N80)))</f>
        <v>346.23999999999995</v>
      </c>
      <c r="O80" s="12">
        <f>IF(Control!$C$6="Solar only",'Solar scaled'!O80,IF(Control!$C$6="Wind only",'Wind scaled'!O80,IF(Control!$C$6="Solar and wind",'Solar scaled'!O80+'Wind scaled'!O80,'Grid scaled'!O80)))</f>
        <v>297.76</v>
      </c>
      <c r="P80" s="12">
        <f>IF(Control!$C$6="Solar only",'Solar scaled'!P80,IF(Control!$C$6="Wind only",'Wind scaled'!P80,IF(Control!$C$6="Solar and wind",'Solar scaled'!P80+'Wind scaled'!P80,'Grid scaled'!P80)))</f>
        <v>254.24000000000007</v>
      </c>
      <c r="Q80" s="12">
        <f>IF(Control!$C$6="Solar only",'Solar scaled'!Q80,IF(Control!$C$6="Wind only",'Wind scaled'!Q80,IF(Control!$C$6="Solar and wind",'Solar scaled'!Q80+'Wind scaled'!Q80,'Grid scaled'!Q80)))</f>
        <v>254.24000000000007</v>
      </c>
      <c r="R80" s="12">
        <f>IF(Control!$C$6="Solar only",'Solar scaled'!R80,IF(Control!$C$6="Wind only",'Wind scaled'!R80,IF(Control!$C$6="Solar and wind",'Solar scaled'!R80+'Wind scaled'!R80,'Grid scaled'!R80)))</f>
        <v>201.68</v>
      </c>
      <c r="S80" s="12">
        <f>IF(Control!$C$6="Solar only",'Solar scaled'!S80,IF(Control!$C$6="Wind only",'Wind scaled'!S80,IF(Control!$C$6="Solar and wind",'Solar scaled'!S80+'Wind scaled'!S80,'Grid scaled'!S80)))</f>
        <v>167.12</v>
      </c>
      <c r="T80" s="12">
        <f>IF(Control!$C$6="Solar only",'Solar scaled'!T80,IF(Control!$C$6="Wind only",'Wind scaled'!T80,IF(Control!$C$6="Solar and wind",'Solar scaled'!T80+'Wind scaled'!T80,'Grid scaled'!T80)))</f>
        <v>190.16000000000003</v>
      </c>
      <c r="U80" s="12">
        <f>IF(Control!$C$6="Solar only",'Solar scaled'!U80,IF(Control!$C$6="Wind only",'Wind scaled'!U80,IF(Control!$C$6="Solar and wind",'Solar scaled'!U80+'Wind scaled'!U80,'Grid scaled'!U80)))</f>
        <v>267.92000000000007</v>
      </c>
      <c r="V80" s="12">
        <f>IF(Control!$C$6="Solar only",'Solar scaled'!V80,IF(Control!$C$6="Wind only",'Wind scaled'!V80,IF(Control!$C$6="Solar and wind",'Solar scaled'!V80+'Wind scaled'!V80,'Grid scaled'!V80)))</f>
        <v>346.23999999999995</v>
      </c>
      <c r="W80" s="12">
        <f>IF(Control!$C$6="Solar only",'Solar scaled'!W80,IF(Control!$C$6="Wind only",'Wind scaled'!W80,IF(Control!$C$6="Solar and wind",'Solar scaled'!W80+'Wind scaled'!W80,'Grid scaled'!W80)))</f>
        <v>401.91999999999996</v>
      </c>
      <c r="X80" s="12">
        <f>IF(Control!$C$6="Solar only",'Solar scaled'!X80,IF(Control!$C$6="Wind only",'Wind scaled'!X80,IF(Control!$C$6="Solar and wind",'Solar scaled'!X80+'Wind scaled'!X80,'Grid scaled'!X80)))</f>
        <v>423.84</v>
      </c>
      <c r="Y80" s="12">
        <f>IF(Control!$C$6="Solar only",'Solar scaled'!Y80,IF(Control!$C$6="Wind only",'Wind scaled'!Y80,IF(Control!$C$6="Solar and wind",'Solar scaled'!Y80+'Wind scaled'!Y80,'Grid scaled'!Y80)))</f>
        <v>454.4</v>
      </c>
      <c r="Z80" s="12">
        <f>IF(Control!$C$6="Solar only",'Solar scaled'!Z80,IF(Control!$C$6="Wind only",'Wind scaled'!Z80,IF(Control!$C$6="Solar and wind",'Solar scaled'!Z80+'Wind scaled'!Z80,'Grid scaled'!Z80)))</f>
        <v>444.64</v>
      </c>
      <c r="AB80" s="7">
        <f t="shared" si="1"/>
        <v>8408.9599999999991</v>
      </c>
    </row>
    <row r="81" spans="2:29" x14ac:dyDescent="0.2">
      <c r="B81" s="6">
        <v>44275</v>
      </c>
      <c r="C81" s="12">
        <f>IF(Control!$C$6="Solar only",'Solar scaled'!C81,IF(Control!$C$6="Wind only",'Wind scaled'!C81,IF(Control!$C$6="Solar and wind",'Solar scaled'!C81+'Wind scaled'!C81,'Grid scaled'!C81)))</f>
        <v>423.84</v>
      </c>
      <c r="D81" s="12">
        <f>IF(Control!$C$6="Solar only",'Solar scaled'!D81,IF(Control!$C$6="Wind only",'Wind scaled'!D81,IF(Control!$C$6="Solar and wind",'Solar scaled'!D81+'Wind scaled'!D81,'Grid scaled'!D81)))</f>
        <v>423.84</v>
      </c>
      <c r="E81" s="12">
        <f>IF(Control!$C$6="Solar only",'Solar scaled'!E81,IF(Control!$C$6="Wind only",'Wind scaled'!E81,IF(Control!$C$6="Solar and wind",'Solar scaled'!E81+'Wind scaled'!E81,'Grid scaled'!E81)))</f>
        <v>401.91999999999996</v>
      </c>
      <c r="F81" s="12">
        <f>IF(Control!$C$6="Solar only",'Solar scaled'!F81,IF(Control!$C$6="Wind only",'Wind scaled'!F81,IF(Control!$C$6="Solar and wind",'Solar scaled'!F81+'Wind scaled'!F81,'Grid scaled'!F81)))</f>
        <v>423.84</v>
      </c>
      <c r="G81" s="12">
        <f>IF(Control!$C$6="Solar only",'Solar scaled'!G81,IF(Control!$C$6="Wind only",'Wind scaled'!G81,IF(Control!$C$6="Solar and wind",'Solar scaled'!G81+'Wind scaled'!G81,'Grid scaled'!G81)))</f>
        <v>497.43999999999994</v>
      </c>
      <c r="H81" s="12">
        <f>IF(Control!$C$6="Solar only",'Solar scaled'!H81,IF(Control!$C$6="Wind only",'Wind scaled'!H81,IF(Control!$C$6="Solar and wind",'Solar scaled'!H81+'Wind scaled'!H81,'Grid scaled'!H81)))</f>
        <v>536.31999999999994</v>
      </c>
      <c r="I81" s="12">
        <f>IF(Control!$C$6="Solar only",'Solar scaled'!I81,IF(Control!$C$6="Wind only",'Wind scaled'!I81,IF(Control!$C$6="Solar and wind",'Solar scaled'!I81+'Wind scaled'!I81,'Grid scaled'!I81)))</f>
        <v>620.79999999999995</v>
      </c>
      <c r="J81" s="12">
        <f>IF(Control!$C$6="Solar only",'Solar scaled'!J81,IF(Control!$C$6="Wind only",'Wind scaled'!J81,IF(Control!$C$6="Solar and wind",'Solar scaled'!J81+'Wind scaled'!J81,'Grid scaled'!J81)))</f>
        <v>791.68000000000006</v>
      </c>
      <c r="K81" s="12">
        <f>IF(Control!$C$6="Solar only",'Solar scaled'!K81,IF(Control!$C$6="Wind only",'Wind scaled'!K81,IF(Control!$C$6="Solar and wind",'Solar scaled'!K81+'Wind scaled'!K81,'Grid scaled'!K81)))</f>
        <v>889.3599999999999</v>
      </c>
      <c r="L81" s="12">
        <f>IF(Control!$C$6="Solar only",'Solar scaled'!L81,IF(Control!$C$6="Wind only",'Wind scaled'!L81,IF(Control!$C$6="Solar and wind",'Solar scaled'!L81+'Wind scaled'!L81,'Grid scaled'!L81)))</f>
        <v>1006.8800000000001</v>
      </c>
      <c r="M81" s="12">
        <f>IF(Control!$C$6="Solar only",'Solar scaled'!M81,IF(Control!$C$6="Wind only",'Wind scaled'!M81,IF(Control!$C$6="Solar and wind",'Solar scaled'!M81+'Wind scaled'!M81,'Grid scaled'!M81)))</f>
        <v>1012</v>
      </c>
      <c r="N81" s="12">
        <f>IF(Control!$C$6="Solar only",'Solar scaled'!N81,IF(Control!$C$6="Wind only",'Wind scaled'!N81,IF(Control!$C$6="Solar and wind",'Solar scaled'!N81+'Wind scaled'!N81,'Grid scaled'!N81)))</f>
        <v>1012</v>
      </c>
      <c r="O81" s="12">
        <f>IF(Control!$C$6="Solar only",'Solar scaled'!O81,IF(Control!$C$6="Wind only",'Wind scaled'!O81,IF(Control!$C$6="Solar and wind",'Solar scaled'!O81+'Wind scaled'!O81,'Grid scaled'!O81)))</f>
        <v>1012</v>
      </c>
      <c r="P81" s="12">
        <f>IF(Control!$C$6="Solar only",'Solar scaled'!P81,IF(Control!$C$6="Wind only",'Wind scaled'!P81,IF(Control!$C$6="Solar and wind",'Solar scaled'!P81+'Wind scaled'!P81,'Grid scaled'!P81)))</f>
        <v>1012</v>
      </c>
      <c r="Q81" s="12">
        <f>IF(Control!$C$6="Solar only",'Solar scaled'!Q81,IF(Control!$C$6="Wind only",'Wind scaled'!Q81,IF(Control!$C$6="Solar and wind",'Solar scaled'!Q81+'Wind scaled'!Q81,'Grid scaled'!Q81)))</f>
        <v>1012</v>
      </c>
      <c r="R81" s="12">
        <f>IF(Control!$C$6="Solar only",'Solar scaled'!R81,IF(Control!$C$6="Wind only",'Wind scaled'!R81,IF(Control!$C$6="Solar and wind",'Solar scaled'!R81+'Wind scaled'!R81,'Grid scaled'!R81)))</f>
        <v>1012</v>
      </c>
      <c r="S81" s="12">
        <f>IF(Control!$C$6="Solar only",'Solar scaled'!S81,IF(Control!$C$6="Wind only",'Wind scaled'!S81,IF(Control!$C$6="Solar and wind",'Solar scaled'!S81+'Wind scaled'!S81,'Grid scaled'!S81)))</f>
        <v>1012</v>
      </c>
      <c r="T81" s="12">
        <f>IF(Control!$C$6="Solar only",'Solar scaled'!T81,IF(Control!$C$6="Wind only",'Wind scaled'!T81,IF(Control!$C$6="Solar and wind",'Solar scaled'!T81+'Wind scaled'!T81,'Grid scaled'!T81)))</f>
        <v>1006.8800000000001</v>
      </c>
      <c r="U81" s="12">
        <f>IF(Control!$C$6="Solar only",'Solar scaled'!U81,IF(Control!$C$6="Wind only",'Wind scaled'!U81,IF(Control!$C$6="Solar and wind",'Solar scaled'!U81+'Wind scaled'!U81,'Grid scaled'!U81)))</f>
        <v>990.8</v>
      </c>
      <c r="V81" s="12">
        <f>IF(Control!$C$6="Solar only",'Solar scaled'!V81,IF(Control!$C$6="Wind only",'Wind scaled'!V81,IF(Control!$C$6="Solar and wind",'Solar scaled'!V81+'Wind scaled'!V81,'Grid scaled'!V81)))</f>
        <v>926.4</v>
      </c>
      <c r="W81" s="12">
        <f>IF(Control!$C$6="Solar only",'Solar scaled'!W81,IF(Control!$C$6="Wind only",'Wind scaled'!W81,IF(Control!$C$6="Solar and wind",'Solar scaled'!W81+'Wind scaled'!W81,'Grid scaled'!W81)))</f>
        <v>804.16000000000008</v>
      </c>
      <c r="X81" s="12">
        <f>IF(Control!$C$6="Solar only",'Solar scaled'!X81,IF(Control!$C$6="Wind only",'Wind scaled'!X81,IF(Control!$C$6="Solar and wind",'Solar scaled'!X81+'Wind scaled'!X81,'Grid scaled'!X81)))</f>
        <v>720.96</v>
      </c>
      <c r="Y81" s="12">
        <f>IF(Control!$C$6="Solar only",'Solar scaled'!Y81,IF(Control!$C$6="Wind only",'Wind scaled'!Y81,IF(Control!$C$6="Solar and wind",'Solar scaled'!Y81+'Wind scaled'!Y81,'Grid scaled'!Y81)))</f>
        <v>633.28</v>
      </c>
      <c r="Z81" s="12">
        <f>IF(Control!$C$6="Solar only",'Solar scaled'!Z81,IF(Control!$C$6="Wind only",'Wind scaled'!Z81,IF(Control!$C$6="Solar and wind",'Solar scaled'!Z81+'Wind scaled'!Z81,'Grid scaled'!Z81)))</f>
        <v>602.72</v>
      </c>
      <c r="AB81" s="7">
        <f t="shared" si="1"/>
        <v>18785.12</v>
      </c>
    </row>
    <row r="82" spans="2:29" x14ac:dyDescent="0.2">
      <c r="B82" s="6">
        <v>44276</v>
      </c>
      <c r="C82" s="12">
        <f>IF(Control!$C$6="Solar only",'Solar scaled'!C82,IF(Control!$C$6="Wind only",'Wind scaled'!C82,IF(Control!$C$6="Solar and wind",'Solar scaled'!C82+'Wind scaled'!C82,'Grid scaled'!C82)))</f>
        <v>620.79999999999995</v>
      </c>
      <c r="D82" s="12">
        <f>IF(Control!$C$6="Solar only",'Solar scaled'!D82,IF(Control!$C$6="Wind only",'Wind scaled'!D82,IF(Control!$C$6="Solar and wind",'Solar scaled'!D82+'Wind scaled'!D82,'Grid scaled'!D82)))</f>
        <v>620.79999999999995</v>
      </c>
      <c r="E82" s="12">
        <f>IF(Control!$C$6="Solar only",'Solar scaled'!E82,IF(Control!$C$6="Wind only",'Wind scaled'!E82,IF(Control!$C$6="Solar and wind",'Solar scaled'!E82+'Wind scaled'!E82,'Grid scaled'!E82)))</f>
        <v>620.79999999999995</v>
      </c>
      <c r="F82" s="12">
        <f>IF(Control!$C$6="Solar only",'Solar scaled'!F82,IF(Control!$C$6="Wind only",'Wind scaled'!F82,IF(Control!$C$6="Solar and wind",'Solar scaled'!F82+'Wind scaled'!F82,'Grid scaled'!F82)))</f>
        <v>669.6</v>
      </c>
      <c r="G82" s="12">
        <f>IF(Control!$C$6="Solar only",'Solar scaled'!G82,IF(Control!$C$6="Wind only",'Wind scaled'!G82,IF(Control!$C$6="Solar and wind",'Solar scaled'!G82+'Wind scaled'!G82,'Grid scaled'!G82)))</f>
        <v>720.96</v>
      </c>
      <c r="H82" s="12">
        <f>IF(Control!$C$6="Solar only",'Solar scaled'!H82,IF(Control!$C$6="Wind only",'Wind scaled'!H82,IF(Control!$C$6="Solar and wind",'Solar scaled'!H82+'Wind scaled'!H82,'Grid scaled'!H82)))</f>
        <v>791.68000000000006</v>
      </c>
      <c r="I82" s="12">
        <f>IF(Control!$C$6="Solar only",'Solar scaled'!I82,IF(Control!$C$6="Wind only",'Wind scaled'!I82,IF(Control!$C$6="Solar and wind",'Solar scaled'!I82+'Wind scaled'!I82,'Grid scaled'!I82)))</f>
        <v>804.16000000000008</v>
      </c>
      <c r="J82" s="12">
        <f>IF(Control!$C$6="Solar only",'Solar scaled'!J82,IF(Control!$C$6="Wind only",'Wind scaled'!J82,IF(Control!$C$6="Solar and wind",'Solar scaled'!J82+'Wind scaled'!J82,'Grid scaled'!J82)))</f>
        <v>728.96</v>
      </c>
      <c r="K82" s="12">
        <f>IF(Control!$C$6="Solar only",'Solar scaled'!K82,IF(Control!$C$6="Wind only",'Wind scaled'!K82,IF(Control!$C$6="Solar and wind",'Solar scaled'!K82+'Wind scaled'!K82,'Grid scaled'!K82)))</f>
        <v>708.48</v>
      </c>
      <c r="L82" s="12">
        <f>IF(Control!$C$6="Solar only",'Solar scaled'!L82,IF(Control!$C$6="Wind only",'Wind scaled'!L82,IF(Control!$C$6="Solar and wind",'Solar scaled'!L82+'Wind scaled'!L82,'Grid scaled'!L82)))</f>
        <v>720.96</v>
      </c>
      <c r="M82" s="12">
        <f>IF(Control!$C$6="Solar only",'Solar scaled'!M82,IF(Control!$C$6="Wind only",'Wind scaled'!M82,IF(Control!$C$6="Solar and wind",'Solar scaled'!M82+'Wind scaled'!M82,'Grid scaled'!M82)))</f>
        <v>708.48</v>
      </c>
      <c r="N82" s="12">
        <f>IF(Control!$C$6="Solar only",'Solar scaled'!N82,IF(Control!$C$6="Wind only",'Wind scaled'!N82,IF(Control!$C$6="Solar and wind",'Solar scaled'!N82+'Wind scaled'!N82,'Grid scaled'!N82)))</f>
        <v>708.48</v>
      </c>
      <c r="O82" s="12">
        <f>IF(Control!$C$6="Solar only",'Solar scaled'!O82,IF(Control!$C$6="Wind only",'Wind scaled'!O82,IF(Control!$C$6="Solar and wind",'Solar scaled'!O82+'Wind scaled'!O82,'Grid scaled'!O82)))</f>
        <v>708.48</v>
      </c>
      <c r="P82" s="12">
        <f>IF(Control!$C$6="Solar only",'Solar scaled'!P82,IF(Control!$C$6="Wind only",'Wind scaled'!P82,IF(Control!$C$6="Solar and wind",'Solar scaled'!P82+'Wind scaled'!P82,'Grid scaled'!P82)))</f>
        <v>728.96</v>
      </c>
      <c r="Q82" s="12">
        <f>IF(Control!$C$6="Solar only",'Solar scaled'!Q82,IF(Control!$C$6="Wind only",'Wind scaled'!Q82,IF(Control!$C$6="Solar and wind",'Solar scaled'!Q82+'Wind scaled'!Q82,'Grid scaled'!Q82)))</f>
        <v>728.96</v>
      </c>
      <c r="R82" s="12">
        <f>IF(Control!$C$6="Solar only",'Solar scaled'!R82,IF(Control!$C$6="Wind only",'Wind scaled'!R82,IF(Control!$C$6="Solar and wind",'Solar scaled'!R82+'Wind scaled'!R82,'Grid scaled'!R82)))</f>
        <v>728.96</v>
      </c>
      <c r="S82" s="12">
        <f>IF(Control!$C$6="Solar only",'Solar scaled'!S82,IF(Control!$C$6="Wind only",'Wind scaled'!S82,IF(Control!$C$6="Solar and wind",'Solar scaled'!S82+'Wind scaled'!S82,'Grid scaled'!S82)))</f>
        <v>620.79999999999995</v>
      </c>
      <c r="T82" s="12">
        <f>IF(Control!$C$6="Solar only",'Solar scaled'!T82,IF(Control!$C$6="Wind only",'Wind scaled'!T82,IF(Control!$C$6="Solar and wind",'Solar scaled'!T82+'Wind scaled'!T82,'Grid scaled'!T82)))</f>
        <v>454.4</v>
      </c>
      <c r="U82" s="12">
        <f>IF(Control!$C$6="Solar only",'Solar scaled'!U82,IF(Control!$C$6="Wind only",'Wind scaled'!U82,IF(Control!$C$6="Solar and wind",'Solar scaled'!U82+'Wind scaled'!U82,'Grid scaled'!U82)))</f>
        <v>454.4</v>
      </c>
      <c r="V82" s="12">
        <f>IF(Control!$C$6="Solar only",'Solar scaled'!V82,IF(Control!$C$6="Wind only",'Wind scaled'!V82,IF(Control!$C$6="Solar and wind",'Solar scaled'!V82+'Wind scaled'!V82,'Grid scaled'!V82)))</f>
        <v>536.31999999999994</v>
      </c>
      <c r="W82" s="12">
        <f>IF(Control!$C$6="Solar only",'Solar scaled'!W82,IF(Control!$C$6="Wind only",'Wind scaled'!W82,IF(Control!$C$6="Solar and wind",'Solar scaled'!W82+'Wind scaled'!W82,'Grid scaled'!W82)))</f>
        <v>602.72</v>
      </c>
      <c r="X82" s="12">
        <f>IF(Control!$C$6="Solar only",'Solar scaled'!X82,IF(Control!$C$6="Wind only",'Wind scaled'!X82,IF(Control!$C$6="Solar and wind",'Solar scaled'!X82+'Wind scaled'!X82,'Grid scaled'!X82)))</f>
        <v>669.6</v>
      </c>
      <c r="Y82" s="12">
        <f>IF(Control!$C$6="Solar only",'Solar scaled'!Y82,IF(Control!$C$6="Wind only",'Wind scaled'!Y82,IF(Control!$C$6="Solar and wind",'Solar scaled'!Y82+'Wind scaled'!Y82,'Grid scaled'!Y82)))</f>
        <v>602.72</v>
      </c>
      <c r="Z82" s="12">
        <f>IF(Control!$C$6="Solar only",'Solar scaled'!Z82,IF(Control!$C$6="Wind only",'Wind scaled'!Z82,IF(Control!$C$6="Solar and wind",'Solar scaled'!Z82+'Wind scaled'!Z82,'Grid scaled'!Z82)))</f>
        <v>560</v>
      </c>
      <c r="AB82" s="7">
        <f t="shared" si="1"/>
        <v>15820.479999999994</v>
      </c>
    </row>
    <row r="83" spans="2:29" x14ac:dyDescent="0.2">
      <c r="B83" s="6">
        <v>44277</v>
      </c>
      <c r="C83" s="12">
        <f>IF(Control!$C$6="Solar only",'Solar scaled'!C83,IF(Control!$C$6="Wind only",'Wind scaled'!C83,IF(Control!$C$6="Solar and wind",'Solar scaled'!C83+'Wind scaled'!C83,'Grid scaled'!C83)))</f>
        <v>536.31999999999994</v>
      </c>
      <c r="D83" s="12">
        <f>IF(Control!$C$6="Solar only",'Solar scaled'!D83,IF(Control!$C$6="Wind only",'Wind scaled'!D83,IF(Control!$C$6="Solar and wind",'Solar scaled'!D83+'Wind scaled'!D83,'Grid scaled'!D83)))</f>
        <v>518.24</v>
      </c>
      <c r="E83" s="12">
        <f>IF(Control!$C$6="Solar only",'Solar scaled'!E83,IF(Control!$C$6="Wind only",'Wind scaled'!E83,IF(Control!$C$6="Solar and wind",'Solar scaled'!E83+'Wind scaled'!E83,'Grid scaled'!E83)))</f>
        <v>518.24</v>
      </c>
      <c r="F83" s="12">
        <f>IF(Control!$C$6="Solar only",'Solar scaled'!F83,IF(Control!$C$6="Wind only",'Wind scaled'!F83,IF(Control!$C$6="Solar and wind",'Solar scaled'!F83+'Wind scaled'!F83,'Grid scaled'!F83)))</f>
        <v>581.91999999999996</v>
      </c>
      <c r="G83" s="12">
        <f>IF(Control!$C$6="Solar only",'Solar scaled'!G83,IF(Control!$C$6="Wind only",'Wind scaled'!G83,IF(Control!$C$6="Solar and wind",'Solar scaled'!G83+'Wind scaled'!G83,'Grid scaled'!G83)))</f>
        <v>581.91999999999996</v>
      </c>
      <c r="H83" s="12">
        <f>IF(Control!$C$6="Solar only",'Solar scaled'!H83,IF(Control!$C$6="Wind only",'Wind scaled'!H83,IF(Control!$C$6="Solar and wind",'Solar scaled'!H83+'Wind scaled'!H83,'Grid scaled'!H83)))</f>
        <v>536.31999999999994</v>
      </c>
      <c r="I83" s="12">
        <f>IF(Control!$C$6="Solar only",'Solar scaled'!I83,IF(Control!$C$6="Wind only",'Wind scaled'!I83,IF(Control!$C$6="Solar and wind",'Solar scaled'!I83+'Wind scaled'!I83,'Grid scaled'!I83)))</f>
        <v>633.28</v>
      </c>
      <c r="J83" s="12">
        <f>IF(Control!$C$6="Solar only",'Solar scaled'!J83,IF(Control!$C$6="Wind only",'Wind scaled'!J83,IF(Control!$C$6="Solar and wind",'Solar scaled'!J83+'Wind scaled'!J83,'Grid scaled'!J83)))</f>
        <v>708.48</v>
      </c>
      <c r="K83" s="12">
        <f>IF(Control!$C$6="Solar only",'Solar scaled'!K83,IF(Control!$C$6="Wind only",'Wind scaled'!K83,IF(Control!$C$6="Solar and wind",'Solar scaled'!K83+'Wind scaled'!K83,'Grid scaled'!K83)))</f>
        <v>817.04000000000008</v>
      </c>
      <c r="L83" s="12">
        <f>IF(Control!$C$6="Solar only",'Solar scaled'!L83,IF(Control!$C$6="Wind only",'Wind scaled'!L83,IF(Control!$C$6="Solar and wind",'Solar scaled'!L83+'Wind scaled'!L83,'Grid scaled'!L83)))</f>
        <v>728.96</v>
      </c>
      <c r="M83" s="12">
        <f>IF(Control!$C$6="Solar only",'Solar scaled'!M83,IF(Control!$C$6="Wind only",'Wind scaled'!M83,IF(Control!$C$6="Solar and wind",'Solar scaled'!M83+'Wind scaled'!M83,'Grid scaled'!M83)))</f>
        <v>812.16000000000008</v>
      </c>
      <c r="N83" s="12">
        <f>IF(Control!$C$6="Solar only",'Solar scaled'!N83,IF(Control!$C$6="Wind only",'Wind scaled'!N83,IF(Control!$C$6="Solar and wind",'Solar scaled'!N83+'Wind scaled'!N83,'Grid scaled'!N83)))</f>
        <v>966.4</v>
      </c>
      <c r="O83" s="12">
        <f>IF(Control!$C$6="Solar only",'Solar scaled'!O83,IF(Control!$C$6="Wind only",'Wind scaled'!O83,IF(Control!$C$6="Solar and wind",'Solar scaled'!O83+'Wind scaled'!O83,'Grid scaled'!O83)))</f>
        <v>993.76</v>
      </c>
      <c r="P83" s="12">
        <f>IF(Control!$C$6="Solar only",'Solar scaled'!P83,IF(Control!$C$6="Wind only",'Wind scaled'!P83,IF(Control!$C$6="Solar and wind",'Solar scaled'!P83+'Wind scaled'!P83,'Grid scaled'!P83)))</f>
        <v>994.88000000000011</v>
      </c>
      <c r="Q83" s="12">
        <f>IF(Control!$C$6="Solar only",'Solar scaled'!Q83,IF(Control!$C$6="Wind only",'Wind scaled'!Q83,IF(Control!$C$6="Solar and wind",'Solar scaled'!Q83+'Wind scaled'!Q83,'Grid scaled'!Q83)))</f>
        <v>974.24</v>
      </c>
      <c r="R83" s="12">
        <f>IF(Control!$C$6="Solar only",'Solar scaled'!R83,IF(Control!$C$6="Wind only",'Wind scaled'!R83,IF(Control!$C$6="Solar and wind",'Solar scaled'!R83+'Wind scaled'!R83,'Grid scaled'!R83)))</f>
        <v>926.4</v>
      </c>
      <c r="S83" s="12">
        <f>IF(Control!$C$6="Solar only",'Solar scaled'!S83,IF(Control!$C$6="Wind only",'Wind scaled'!S83,IF(Control!$C$6="Solar and wind",'Solar scaled'!S83+'Wind scaled'!S83,'Grid scaled'!S83)))</f>
        <v>876.4799999999999</v>
      </c>
      <c r="T83" s="12">
        <f>IF(Control!$C$6="Solar only",'Solar scaled'!T83,IF(Control!$C$6="Wind only",'Wind scaled'!T83,IF(Control!$C$6="Solar and wind",'Solar scaled'!T83+'Wind scaled'!T83,'Grid scaled'!T83)))</f>
        <v>876.4799999999999</v>
      </c>
      <c r="U83" s="12">
        <f>IF(Control!$C$6="Solar only",'Solar scaled'!U83,IF(Control!$C$6="Wind only",'Wind scaled'!U83,IF(Control!$C$6="Solar and wind",'Solar scaled'!U83+'Wind scaled'!U83,'Grid scaled'!U83)))</f>
        <v>876.4799999999999</v>
      </c>
      <c r="V83" s="12">
        <f>IF(Control!$C$6="Solar only",'Solar scaled'!V83,IF(Control!$C$6="Wind only",'Wind scaled'!V83,IF(Control!$C$6="Solar and wind",'Solar scaled'!V83+'Wind scaled'!V83,'Grid scaled'!V83)))</f>
        <v>817.04000000000008</v>
      </c>
      <c r="W83" s="12">
        <f>IF(Control!$C$6="Solar only",'Solar scaled'!W83,IF(Control!$C$6="Wind only",'Wind scaled'!W83,IF(Control!$C$6="Solar and wind",'Solar scaled'!W83+'Wind scaled'!W83,'Grid scaled'!W83)))</f>
        <v>804.16000000000008</v>
      </c>
      <c r="X83" s="12">
        <f>IF(Control!$C$6="Solar only",'Solar scaled'!X83,IF(Control!$C$6="Wind only",'Wind scaled'!X83,IF(Control!$C$6="Solar and wind",'Solar scaled'!X83+'Wind scaled'!X83,'Grid scaled'!X83)))</f>
        <v>812.16000000000008</v>
      </c>
      <c r="Y83" s="12">
        <f>IF(Control!$C$6="Solar only",'Solar scaled'!Y83,IF(Control!$C$6="Wind only",'Wind scaled'!Y83,IF(Control!$C$6="Solar and wind",'Solar scaled'!Y83+'Wind scaled'!Y83,'Grid scaled'!Y83)))</f>
        <v>804.16000000000008</v>
      </c>
      <c r="Z83" s="12">
        <f>IF(Control!$C$6="Solar only",'Solar scaled'!Z83,IF(Control!$C$6="Wind only",'Wind scaled'!Z83,IF(Control!$C$6="Solar and wind",'Solar scaled'!Z83+'Wind scaled'!Z83,'Grid scaled'!Z83)))</f>
        <v>804.16000000000008</v>
      </c>
      <c r="AB83" s="7">
        <f t="shared" si="1"/>
        <v>18499.679999999997</v>
      </c>
    </row>
    <row r="84" spans="2:29" x14ac:dyDescent="0.2">
      <c r="B84" s="6">
        <v>44278</v>
      </c>
      <c r="C84" s="12">
        <f>IF(Control!$C$6="Solar only",'Solar scaled'!C84,IF(Control!$C$6="Wind only",'Wind scaled'!C84,IF(Control!$C$6="Solar and wind",'Solar scaled'!C84+'Wind scaled'!C84,'Grid scaled'!C84)))</f>
        <v>812.16000000000008</v>
      </c>
      <c r="D84" s="12">
        <f>IF(Control!$C$6="Solar only",'Solar scaled'!D84,IF(Control!$C$6="Wind only",'Wind scaled'!D84,IF(Control!$C$6="Solar and wind",'Solar scaled'!D84+'Wind scaled'!D84,'Grid scaled'!D84)))</f>
        <v>817.04000000000008</v>
      </c>
      <c r="E84" s="12">
        <f>IF(Control!$C$6="Solar only",'Solar scaled'!E84,IF(Control!$C$6="Wind only",'Wind scaled'!E84,IF(Control!$C$6="Solar and wind",'Solar scaled'!E84+'Wind scaled'!E84,'Grid scaled'!E84)))</f>
        <v>884.4799999999999</v>
      </c>
      <c r="F84" s="12">
        <f>IF(Control!$C$6="Solar only",'Solar scaled'!F84,IF(Control!$C$6="Wind only",'Wind scaled'!F84,IF(Control!$C$6="Solar and wind",'Solar scaled'!F84+'Wind scaled'!F84,'Grid scaled'!F84)))</f>
        <v>892.31999999999994</v>
      </c>
      <c r="G84" s="12">
        <f>IF(Control!$C$6="Solar only",'Solar scaled'!G84,IF(Control!$C$6="Wind only",'Wind scaled'!G84,IF(Control!$C$6="Solar and wind",'Solar scaled'!G84+'Wind scaled'!G84,'Grid scaled'!G84)))</f>
        <v>926.4</v>
      </c>
      <c r="H84" s="12">
        <f>IF(Control!$C$6="Solar only",'Solar scaled'!H84,IF(Control!$C$6="Wind only",'Wind scaled'!H84,IF(Control!$C$6="Solar and wind",'Solar scaled'!H84+'Wind scaled'!H84,'Grid scaled'!H84)))</f>
        <v>934.4</v>
      </c>
      <c r="I84" s="12">
        <f>IF(Control!$C$6="Solar only",'Solar scaled'!I84,IF(Control!$C$6="Wind only",'Wind scaled'!I84,IF(Control!$C$6="Solar and wind",'Solar scaled'!I84+'Wind scaled'!I84,'Grid scaled'!I84)))</f>
        <v>926.4</v>
      </c>
      <c r="J84" s="12">
        <f>IF(Control!$C$6="Solar only",'Solar scaled'!J84,IF(Control!$C$6="Wind only",'Wind scaled'!J84,IF(Control!$C$6="Solar and wind",'Solar scaled'!J84+'Wind scaled'!J84,'Grid scaled'!J84)))</f>
        <v>926.4</v>
      </c>
      <c r="K84" s="12">
        <f>IF(Control!$C$6="Solar only",'Solar scaled'!K84,IF(Control!$C$6="Wind only",'Wind scaled'!K84,IF(Control!$C$6="Solar and wind",'Solar scaled'!K84+'Wind scaled'!K84,'Grid scaled'!K84)))</f>
        <v>939.28</v>
      </c>
      <c r="L84" s="12">
        <f>IF(Control!$C$6="Solar only",'Solar scaled'!L84,IF(Control!$C$6="Wind only",'Wind scaled'!L84,IF(Control!$C$6="Solar and wind",'Solar scaled'!L84+'Wind scaled'!L84,'Grid scaled'!L84)))</f>
        <v>975.36</v>
      </c>
      <c r="M84" s="12">
        <f>IF(Control!$C$6="Solar only",'Solar scaled'!M84,IF(Control!$C$6="Wind only",'Wind scaled'!M84,IF(Control!$C$6="Solar and wind",'Solar scaled'!M84+'Wind scaled'!M84,'Grid scaled'!M84)))</f>
        <v>1006.8800000000001</v>
      </c>
      <c r="N84" s="12">
        <f>IF(Control!$C$6="Solar only",'Solar scaled'!N84,IF(Control!$C$6="Wind only",'Wind scaled'!N84,IF(Control!$C$6="Solar and wind",'Solar scaled'!N84+'Wind scaled'!N84,'Grid scaled'!N84)))</f>
        <v>1012</v>
      </c>
      <c r="O84" s="12">
        <f>IF(Control!$C$6="Solar only",'Solar scaled'!O84,IF(Control!$C$6="Wind only",'Wind scaled'!O84,IF(Control!$C$6="Solar and wind",'Solar scaled'!O84+'Wind scaled'!O84,'Grid scaled'!O84)))</f>
        <v>1012</v>
      </c>
      <c r="P84" s="12">
        <f>IF(Control!$C$6="Solar only",'Solar scaled'!P84,IF(Control!$C$6="Wind only",'Wind scaled'!P84,IF(Control!$C$6="Solar and wind",'Solar scaled'!P84+'Wind scaled'!P84,'Grid scaled'!P84)))</f>
        <v>1012</v>
      </c>
      <c r="Q84" s="12">
        <f>IF(Control!$C$6="Solar only",'Solar scaled'!Q84,IF(Control!$C$6="Wind only",'Wind scaled'!Q84,IF(Control!$C$6="Solar and wind",'Solar scaled'!Q84+'Wind scaled'!Q84,'Grid scaled'!Q84)))</f>
        <v>1012</v>
      </c>
      <c r="R84" s="12">
        <f>IF(Control!$C$6="Solar only",'Solar scaled'!R84,IF(Control!$C$6="Wind only",'Wind scaled'!R84,IF(Control!$C$6="Solar and wind",'Solar scaled'!R84+'Wind scaled'!R84,'Grid scaled'!R84)))</f>
        <v>1012</v>
      </c>
      <c r="S84" s="12">
        <f>IF(Control!$C$6="Solar only",'Solar scaled'!S84,IF(Control!$C$6="Wind only",'Wind scaled'!S84,IF(Control!$C$6="Solar and wind",'Solar scaled'!S84+'Wind scaled'!S84,'Grid scaled'!S84)))</f>
        <v>1012</v>
      </c>
      <c r="T84" s="12">
        <f>IF(Control!$C$6="Solar only",'Solar scaled'!T84,IF(Control!$C$6="Wind only",'Wind scaled'!T84,IF(Control!$C$6="Solar and wind",'Solar scaled'!T84+'Wind scaled'!T84,'Grid scaled'!T84)))</f>
        <v>1012</v>
      </c>
      <c r="U84" s="12">
        <f>IF(Control!$C$6="Solar only",'Solar scaled'!U84,IF(Control!$C$6="Wind only",'Wind scaled'!U84,IF(Control!$C$6="Solar and wind",'Solar scaled'!U84+'Wind scaled'!U84,'Grid scaled'!U84)))</f>
        <v>1012</v>
      </c>
      <c r="V84" s="12">
        <f>IF(Control!$C$6="Solar only",'Solar scaled'!V84,IF(Control!$C$6="Wind only",'Wind scaled'!V84,IF(Control!$C$6="Solar and wind",'Solar scaled'!V84+'Wind scaled'!V84,'Grid scaled'!V84)))</f>
        <v>1012</v>
      </c>
      <c r="W84" s="12">
        <f>IF(Control!$C$6="Solar only",'Solar scaled'!W84,IF(Control!$C$6="Wind only",'Wind scaled'!W84,IF(Control!$C$6="Solar and wind",'Solar scaled'!W84+'Wind scaled'!W84,'Grid scaled'!W84)))</f>
        <v>1012</v>
      </c>
      <c r="X84" s="12">
        <f>IF(Control!$C$6="Solar only",'Solar scaled'!X84,IF(Control!$C$6="Wind only",'Wind scaled'!X84,IF(Control!$C$6="Solar and wind",'Solar scaled'!X84+'Wind scaled'!X84,'Grid scaled'!X84)))</f>
        <v>1012</v>
      </c>
      <c r="Y84" s="12">
        <f>IF(Control!$C$6="Solar only",'Solar scaled'!Y84,IF(Control!$C$6="Wind only",'Wind scaled'!Y84,IF(Control!$C$6="Solar and wind",'Solar scaled'!Y84+'Wind scaled'!Y84,'Grid scaled'!Y84)))</f>
        <v>1012</v>
      </c>
      <c r="Z84" s="12">
        <f>IF(Control!$C$6="Solar only",'Solar scaled'!Z84,IF(Control!$C$6="Wind only",'Wind scaled'!Z84,IF(Control!$C$6="Solar and wind",'Solar scaled'!Z84+'Wind scaled'!Z84,'Grid scaled'!Z84)))</f>
        <v>1012</v>
      </c>
      <c r="AB84" s="7">
        <f t="shared" si="1"/>
        <v>23197.119999999999</v>
      </c>
    </row>
    <row r="85" spans="2:29" x14ac:dyDescent="0.2">
      <c r="B85" s="6">
        <v>44279</v>
      </c>
      <c r="C85" s="12">
        <f>IF(Control!$C$6="Solar only",'Solar scaled'!C85,IF(Control!$C$6="Wind only",'Wind scaled'!C85,IF(Control!$C$6="Solar and wind",'Solar scaled'!C85+'Wind scaled'!C85,'Grid scaled'!C85)))</f>
        <v>1012</v>
      </c>
      <c r="D85" s="12">
        <f>IF(Control!$C$6="Solar only",'Solar scaled'!D85,IF(Control!$C$6="Wind only",'Wind scaled'!D85,IF(Control!$C$6="Solar and wind",'Solar scaled'!D85+'Wind scaled'!D85,'Grid scaled'!D85)))</f>
        <v>1011.2</v>
      </c>
      <c r="E85" s="12">
        <f>IF(Control!$C$6="Solar only",'Solar scaled'!E85,IF(Control!$C$6="Wind only",'Wind scaled'!E85,IF(Control!$C$6="Solar and wind",'Solar scaled'!E85+'Wind scaled'!E85,'Grid scaled'!E85)))</f>
        <v>975.36</v>
      </c>
      <c r="F85" s="12">
        <f>IF(Control!$C$6="Solar only",'Solar scaled'!F85,IF(Control!$C$6="Wind only",'Wind scaled'!F85,IF(Control!$C$6="Solar and wind",'Solar scaled'!F85+'Wind scaled'!F85,'Grid scaled'!F85)))</f>
        <v>926.4</v>
      </c>
      <c r="G85" s="12">
        <f>IF(Control!$C$6="Solar only",'Solar scaled'!G85,IF(Control!$C$6="Wind only",'Wind scaled'!G85,IF(Control!$C$6="Solar and wind",'Solar scaled'!G85+'Wind scaled'!G85,'Grid scaled'!G85)))</f>
        <v>804.16000000000008</v>
      </c>
      <c r="H85" s="12">
        <f>IF(Control!$C$6="Solar only",'Solar scaled'!H85,IF(Control!$C$6="Wind only",'Wind scaled'!H85,IF(Control!$C$6="Solar and wind",'Solar scaled'!H85+'Wind scaled'!H85,'Grid scaled'!H85)))</f>
        <v>708.48</v>
      </c>
      <c r="I85" s="12">
        <f>IF(Control!$C$6="Solar only",'Solar scaled'!I85,IF(Control!$C$6="Wind only",'Wind scaled'!I85,IF(Control!$C$6="Solar and wind",'Solar scaled'!I85+'Wind scaled'!I85,'Grid scaled'!I85)))</f>
        <v>620.79999999999995</v>
      </c>
      <c r="J85" s="12">
        <f>IF(Control!$C$6="Solar only",'Solar scaled'!J85,IF(Control!$C$6="Wind only",'Wind scaled'!J85,IF(Control!$C$6="Solar and wind",'Solar scaled'!J85+'Wind scaled'!J85,'Grid scaled'!J85)))</f>
        <v>475.52</v>
      </c>
      <c r="K85" s="12">
        <f>IF(Control!$C$6="Solar only",'Solar scaled'!K85,IF(Control!$C$6="Wind only",'Wind scaled'!K85,IF(Control!$C$6="Solar and wind",'Solar scaled'!K85+'Wind scaled'!K85,'Grid scaled'!K85)))</f>
        <v>518.24</v>
      </c>
      <c r="L85" s="12">
        <f>IF(Control!$C$6="Solar only",'Solar scaled'!L85,IF(Control!$C$6="Wind only",'Wind scaled'!L85,IF(Control!$C$6="Solar and wind",'Solar scaled'!L85+'Wind scaled'!L85,'Grid scaled'!L85)))</f>
        <v>791.68000000000006</v>
      </c>
      <c r="M85" s="12">
        <f>IF(Control!$C$6="Solar only",'Solar scaled'!M85,IF(Control!$C$6="Wind only",'Wind scaled'!M85,IF(Control!$C$6="Solar and wind",'Solar scaled'!M85+'Wind scaled'!M85,'Grid scaled'!M85)))</f>
        <v>884.4799999999999</v>
      </c>
      <c r="N85" s="12">
        <f>IF(Control!$C$6="Solar only",'Solar scaled'!N85,IF(Control!$C$6="Wind only",'Wind scaled'!N85,IF(Control!$C$6="Solar and wind",'Solar scaled'!N85+'Wind scaled'!N85,'Grid scaled'!N85)))</f>
        <v>934.4</v>
      </c>
      <c r="O85" s="12">
        <f>IF(Control!$C$6="Solar only",'Solar scaled'!O85,IF(Control!$C$6="Wind only",'Wind scaled'!O85,IF(Control!$C$6="Solar and wind",'Solar scaled'!O85+'Wind scaled'!O85,'Grid scaled'!O85)))</f>
        <v>975.5200000000001</v>
      </c>
      <c r="P85" s="12">
        <f>IF(Control!$C$6="Solar only",'Solar scaled'!P85,IF(Control!$C$6="Wind only",'Wind scaled'!P85,IF(Control!$C$6="Solar and wind",'Solar scaled'!P85+'Wind scaled'!P85,'Grid scaled'!P85)))</f>
        <v>1006.8800000000001</v>
      </c>
      <c r="Q85" s="12">
        <f>IF(Control!$C$6="Solar only",'Solar scaled'!Q85,IF(Control!$C$6="Wind only",'Wind scaled'!Q85,IF(Control!$C$6="Solar and wind",'Solar scaled'!Q85+'Wind scaled'!Q85,'Grid scaled'!Q85)))</f>
        <v>1011.36</v>
      </c>
      <c r="R85" s="12">
        <f>IF(Control!$C$6="Solar only",'Solar scaled'!R85,IF(Control!$C$6="Wind only",'Wind scaled'!R85,IF(Control!$C$6="Solar and wind",'Solar scaled'!R85+'Wind scaled'!R85,'Grid scaled'!R85)))</f>
        <v>1011.36</v>
      </c>
      <c r="S85" s="12">
        <f>IF(Control!$C$6="Solar only",'Solar scaled'!S85,IF(Control!$C$6="Wind only",'Wind scaled'!S85,IF(Control!$C$6="Solar and wind",'Solar scaled'!S85+'Wind scaled'!S85,'Grid scaled'!S85)))</f>
        <v>1012</v>
      </c>
      <c r="T85" s="12">
        <f>IF(Control!$C$6="Solar only",'Solar scaled'!T85,IF(Control!$C$6="Wind only",'Wind scaled'!T85,IF(Control!$C$6="Solar and wind",'Solar scaled'!T85+'Wind scaled'!T85,'Grid scaled'!T85)))</f>
        <v>1012</v>
      </c>
      <c r="U85" s="12">
        <f>IF(Control!$C$6="Solar only",'Solar scaled'!U85,IF(Control!$C$6="Wind only",'Wind scaled'!U85,IF(Control!$C$6="Solar and wind",'Solar scaled'!U85+'Wind scaled'!U85,'Grid scaled'!U85)))</f>
        <v>1012</v>
      </c>
      <c r="V85" s="12">
        <f>IF(Control!$C$6="Solar only",'Solar scaled'!V85,IF(Control!$C$6="Wind only",'Wind scaled'!V85,IF(Control!$C$6="Solar and wind",'Solar scaled'!V85+'Wind scaled'!V85,'Grid scaled'!V85)))</f>
        <v>1012</v>
      </c>
      <c r="W85" s="12">
        <f>IF(Control!$C$6="Solar only",'Solar scaled'!W85,IF(Control!$C$6="Wind only",'Wind scaled'!W85,IF(Control!$C$6="Solar and wind",'Solar scaled'!W85+'Wind scaled'!W85,'Grid scaled'!W85)))</f>
        <v>1012</v>
      </c>
      <c r="X85" s="12">
        <f>IF(Control!$C$6="Solar only",'Solar scaled'!X85,IF(Control!$C$6="Wind only",'Wind scaled'!X85,IF(Control!$C$6="Solar and wind",'Solar scaled'!X85+'Wind scaled'!X85,'Grid scaled'!X85)))</f>
        <v>1011.36</v>
      </c>
      <c r="Y85" s="12">
        <f>IF(Control!$C$6="Solar only",'Solar scaled'!Y85,IF(Control!$C$6="Wind only",'Wind scaled'!Y85,IF(Control!$C$6="Solar and wind",'Solar scaled'!Y85+'Wind scaled'!Y85,'Grid scaled'!Y85)))</f>
        <v>1006.8800000000001</v>
      </c>
      <c r="Z85" s="12">
        <f>IF(Control!$C$6="Solar only",'Solar scaled'!Z85,IF(Control!$C$6="Wind only",'Wind scaled'!Z85,IF(Control!$C$6="Solar and wind",'Solar scaled'!Z85+'Wind scaled'!Z85,'Grid scaled'!Z85)))</f>
        <v>942.24</v>
      </c>
      <c r="AB85" s="7">
        <f t="shared" si="1"/>
        <v>21688.320000000003</v>
      </c>
    </row>
    <row r="86" spans="2:29" x14ac:dyDescent="0.2">
      <c r="B86" s="6">
        <v>44280</v>
      </c>
      <c r="C86" s="12">
        <f>IF(Control!$C$6="Solar only",'Solar scaled'!C86,IF(Control!$C$6="Wind only",'Wind scaled'!C86,IF(Control!$C$6="Solar and wind",'Solar scaled'!C86+'Wind scaled'!C86,'Grid scaled'!C86)))</f>
        <v>812.16000000000008</v>
      </c>
      <c r="D86" s="12">
        <f>IF(Control!$C$6="Solar only",'Solar scaled'!D86,IF(Control!$C$6="Wind only",'Wind scaled'!D86,IF(Control!$C$6="Solar and wind",'Solar scaled'!D86+'Wind scaled'!D86,'Grid scaled'!D86)))</f>
        <v>889.3599999999999</v>
      </c>
      <c r="E86" s="12">
        <f>IF(Control!$C$6="Solar only",'Solar scaled'!E86,IF(Control!$C$6="Wind only",'Wind scaled'!E86,IF(Control!$C$6="Solar and wind",'Solar scaled'!E86+'Wind scaled'!E86,'Grid scaled'!E86)))</f>
        <v>876.4799999999999</v>
      </c>
      <c r="F86" s="12">
        <f>IF(Control!$C$6="Solar only",'Solar scaled'!F86,IF(Control!$C$6="Wind only",'Wind scaled'!F86,IF(Control!$C$6="Solar and wind",'Solar scaled'!F86+'Wind scaled'!F86,'Grid scaled'!F86)))</f>
        <v>728.96</v>
      </c>
      <c r="G86" s="12">
        <f>IF(Control!$C$6="Solar only",'Solar scaled'!G86,IF(Control!$C$6="Wind only",'Wind scaled'!G86,IF(Control!$C$6="Solar and wind",'Solar scaled'!G86+'Wind scaled'!G86,'Grid scaled'!G86)))</f>
        <v>602.72</v>
      </c>
      <c r="H86" s="12">
        <f>IF(Control!$C$6="Solar only",'Solar scaled'!H86,IF(Control!$C$6="Wind only",'Wind scaled'!H86,IF(Control!$C$6="Solar and wind",'Solar scaled'!H86+'Wind scaled'!H86,'Grid scaled'!H86)))</f>
        <v>602.72</v>
      </c>
      <c r="I86" s="12">
        <f>IF(Control!$C$6="Solar only",'Solar scaled'!I86,IF(Control!$C$6="Wind only",'Wind scaled'!I86,IF(Control!$C$6="Solar and wind",'Solar scaled'!I86+'Wind scaled'!I86,'Grid scaled'!I86)))</f>
        <v>728.96</v>
      </c>
      <c r="J86" s="12">
        <f>IF(Control!$C$6="Solar only",'Solar scaled'!J86,IF(Control!$C$6="Wind only",'Wind scaled'!J86,IF(Control!$C$6="Solar and wind",'Solar scaled'!J86+'Wind scaled'!J86,'Grid scaled'!J86)))</f>
        <v>812.16000000000008</v>
      </c>
      <c r="K86" s="12">
        <f>IF(Control!$C$6="Solar only",'Solar scaled'!K86,IF(Control!$C$6="Wind only",'Wind scaled'!K86,IF(Control!$C$6="Solar and wind",'Solar scaled'!K86+'Wind scaled'!K86,'Grid scaled'!K86)))</f>
        <v>889.3599999999999</v>
      </c>
      <c r="L86" s="12">
        <f>IF(Control!$C$6="Solar only",'Solar scaled'!L86,IF(Control!$C$6="Wind only",'Wind scaled'!L86,IF(Control!$C$6="Solar and wind",'Solar scaled'!L86+'Wind scaled'!L86,'Grid scaled'!L86)))</f>
        <v>939.28</v>
      </c>
      <c r="M86" s="12">
        <f>IF(Control!$C$6="Solar only",'Solar scaled'!M86,IF(Control!$C$6="Wind only",'Wind scaled'!M86,IF(Control!$C$6="Solar and wind",'Solar scaled'!M86+'Wind scaled'!M86,'Grid scaled'!M86)))</f>
        <v>975.36</v>
      </c>
      <c r="N86" s="12">
        <f>IF(Control!$C$6="Solar only",'Solar scaled'!N86,IF(Control!$C$6="Wind only",'Wind scaled'!N86,IF(Control!$C$6="Solar and wind",'Solar scaled'!N86+'Wind scaled'!N86,'Grid scaled'!N86)))</f>
        <v>994.88000000000011</v>
      </c>
      <c r="O86" s="12">
        <f>IF(Control!$C$6="Solar only",'Solar scaled'!O86,IF(Control!$C$6="Wind only",'Wind scaled'!O86,IF(Control!$C$6="Solar and wind",'Solar scaled'!O86+'Wind scaled'!O86,'Grid scaled'!O86)))</f>
        <v>993.76</v>
      </c>
      <c r="P86" s="12">
        <f>IF(Control!$C$6="Solar only",'Solar scaled'!P86,IF(Control!$C$6="Wind only",'Wind scaled'!P86,IF(Control!$C$6="Solar and wind",'Solar scaled'!P86+'Wind scaled'!P86,'Grid scaled'!P86)))</f>
        <v>995.04000000000019</v>
      </c>
      <c r="Q86" s="12">
        <f>IF(Control!$C$6="Solar only",'Solar scaled'!Q86,IF(Control!$C$6="Wind only",'Wind scaled'!Q86,IF(Control!$C$6="Solar and wind",'Solar scaled'!Q86+'Wind scaled'!Q86,'Grid scaled'!Q86)))</f>
        <v>1006.72</v>
      </c>
      <c r="R86" s="12">
        <f>IF(Control!$C$6="Solar only",'Solar scaled'!R86,IF(Control!$C$6="Wind only",'Wind scaled'!R86,IF(Control!$C$6="Solar and wind",'Solar scaled'!R86+'Wind scaled'!R86,'Grid scaled'!R86)))</f>
        <v>1006.8800000000001</v>
      </c>
      <c r="S86" s="12">
        <f>IF(Control!$C$6="Solar only",'Solar scaled'!S86,IF(Control!$C$6="Wind only",'Wind scaled'!S86,IF(Control!$C$6="Solar and wind",'Solar scaled'!S86+'Wind scaled'!S86,'Grid scaled'!S86)))</f>
        <v>994.88000000000011</v>
      </c>
      <c r="T86" s="12">
        <f>IF(Control!$C$6="Solar only",'Solar scaled'!T86,IF(Control!$C$6="Wind only",'Wind scaled'!T86,IF(Control!$C$6="Solar and wind",'Solar scaled'!T86+'Wind scaled'!T86,'Grid scaled'!T86)))</f>
        <v>990.8</v>
      </c>
      <c r="U86" s="12">
        <f>IF(Control!$C$6="Solar only",'Solar scaled'!U86,IF(Control!$C$6="Wind only",'Wind scaled'!U86,IF(Control!$C$6="Solar and wind",'Solar scaled'!U86+'Wind scaled'!U86,'Grid scaled'!U86)))</f>
        <v>990.8</v>
      </c>
      <c r="V86" s="12">
        <f>IF(Control!$C$6="Solar only",'Solar scaled'!V86,IF(Control!$C$6="Wind only",'Wind scaled'!V86,IF(Control!$C$6="Solar and wind",'Solar scaled'!V86+'Wind scaled'!V86,'Grid scaled'!V86)))</f>
        <v>993.76</v>
      </c>
      <c r="W86" s="12">
        <f>IF(Control!$C$6="Solar only",'Solar scaled'!W86,IF(Control!$C$6="Wind only",'Wind scaled'!W86,IF(Control!$C$6="Solar and wind",'Solar scaled'!W86+'Wind scaled'!W86,'Grid scaled'!W86)))</f>
        <v>990.8</v>
      </c>
      <c r="X86" s="12">
        <f>IF(Control!$C$6="Solar only",'Solar scaled'!X86,IF(Control!$C$6="Wind only",'Wind scaled'!X86,IF(Control!$C$6="Solar and wind",'Solar scaled'!X86+'Wind scaled'!X86,'Grid scaled'!X86)))</f>
        <v>975.5200000000001</v>
      </c>
      <c r="Y86" s="12">
        <f>IF(Control!$C$6="Solar only",'Solar scaled'!Y86,IF(Control!$C$6="Wind only",'Wind scaled'!Y86,IF(Control!$C$6="Solar and wind",'Solar scaled'!Y86+'Wind scaled'!Y86,'Grid scaled'!Y86)))</f>
        <v>994.88000000000011</v>
      </c>
      <c r="Z86" s="12">
        <f>IF(Control!$C$6="Solar only",'Solar scaled'!Z86,IF(Control!$C$6="Wind only",'Wind scaled'!Z86,IF(Control!$C$6="Solar and wind",'Solar scaled'!Z86+'Wind scaled'!Z86,'Grid scaled'!Z86)))</f>
        <v>995.04000000000019</v>
      </c>
      <c r="AB86" s="7">
        <f t="shared" si="1"/>
        <v>21781.280000000002</v>
      </c>
    </row>
    <row r="87" spans="2:29" x14ac:dyDescent="0.2">
      <c r="B87" s="6">
        <v>44281</v>
      </c>
      <c r="C87" s="12">
        <f>IF(Control!$C$6="Solar only",'Solar scaled'!C87,IF(Control!$C$6="Wind only",'Wind scaled'!C87,IF(Control!$C$6="Solar and wind",'Solar scaled'!C87+'Wind scaled'!C87,'Grid scaled'!C87)))</f>
        <v>990.8</v>
      </c>
      <c r="D87" s="12">
        <f>IF(Control!$C$6="Solar only",'Solar scaled'!D87,IF(Control!$C$6="Wind only",'Wind scaled'!D87,IF(Control!$C$6="Solar and wind",'Solar scaled'!D87+'Wind scaled'!D87,'Grid scaled'!D87)))</f>
        <v>994.88000000000011</v>
      </c>
      <c r="E87" s="12">
        <f>IF(Control!$C$6="Solar only",'Solar scaled'!E87,IF(Control!$C$6="Wind only",'Wind scaled'!E87,IF(Control!$C$6="Solar and wind",'Solar scaled'!E87+'Wind scaled'!E87,'Grid scaled'!E87)))</f>
        <v>994.88000000000011</v>
      </c>
      <c r="F87" s="12">
        <f>IF(Control!$C$6="Solar only",'Solar scaled'!F87,IF(Control!$C$6="Wind only",'Wind scaled'!F87,IF(Control!$C$6="Solar and wind",'Solar scaled'!F87+'Wind scaled'!F87,'Grid scaled'!F87)))</f>
        <v>812.16000000000008</v>
      </c>
      <c r="G87" s="12">
        <f>IF(Control!$C$6="Solar only",'Solar scaled'!G87,IF(Control!$C$6="Wind only",'Wind scaled'!G87,IF(Control!$C$6="Solar and wind",'Solar scaled'!G87+'Wind scaled'!G87,'Grid scaled'!G87)))</f>
        <v>620.79999999999995</v>
      </c>
      <c r="H87" s="12">
        <f>IF(Control!$C$6="Solar only",'Solar scaled'!H87,IF(Control!$C$6="Wind only",'Wind scaled'!H87,IF(Control!$C$6="Solar and wind",'Solar scaled'!H87+'Wind scaled'!H87,'Grid scaled'!H87)))</f>
        <v>497.43999999999994</v>
      </c>
      <c r="I87" s="12">
        <f>IF(Control!$C$6="Solar only",'Solar scaled'!I87,IF(Control!$C$6="Wind only",'Wind scaled'!I87,IF(Control!$C$6="Solar and wind",'Solar scaled'!I87+'Wind scaled'!I87,'Grid scaled'!I87)))</f>
        <v>518.24</v>
      </c>
      <c r="J87" s="12">
        <f>IF(Control!$C$6="Solar only",'Solar scaled'!J87,IF(Control!$C$6="Wind only",'Wind scaled'!J87,IF(Control!$C$6="Solar and wind",'Solar scaled'!J87+'Wind scaled'!J87,'Grid scaled'!J87)))</f>
        <v>602.72</v>
      </c>
      <c r="K87" s="12">
        <f>IF(Control!$C$6="Solar only",'Solar scaled'!K87,IF(Control!$C$6="Wind only",'Wind scaled'!K87,IF(Control!$C$6="Solar and wind",'Solar scaled'!K87+'Wind scaled'!K87,'Grid scaled'!K87)))</f>
        <v>633.28</v>
      </c>
      <c r="L87" s="12">
        <f>IF(Control!$C$6="Solar only",'Solar scaled'!L87,IF(Control!$C$6="Wind only",'Wind scaled'!L87,IF(Control!$C$6="Solar and wind",'Solar scaled'!L87+'Wind scaled'!L87,'Grid scaled'!L87)))</f>
        <v>728.96</v>
      </c>
      <c r="M87" s="12">
        <f>IF(Control!$C$6="Solar only",'Solar scaled'!M87,IF(Control!$C$6="Wind only",'Wind scaled'!M87,IF(Control!$C$6="Solar and wind",'Solar scaled'!M87+'Wind scaled'!M87,'Grid scaled'!M87)))</f>
        <v>934.4</v>
      </c>
      <c r="N87" s="12">
        <f>IF(Control!$C$6="Solar only",'Solar scaled'!N87,IF(Control!$C$6="Wind only",'Wind scaled'!N87,IF(Control!$C$6="Solar and wind",'Solar scaled'!N87+'Wind scaled'!N87,'Grid scaled'!N87)))</f>
        <v>995.04000000000019</v>
      </c>
      <c r="O87" s="12">
        <f>IF(Control!$C$6="Solar only",'Solar scaled'!O87,IF(Control!$C$6="Wind only",'Wind scaled'!O87,IF(Control!$C$6="Solar and wind",'Solar scaled'!O87+'Wind scaled'!O87,'Grid scaled'!O87)))</f>
        <v>1011.2</v>
      </c>
      <c r="P87" s="12">
        <f>IF(Control!$C$6="Solar only",'Solar scaled'!P87,IF(Control!$C$6="Wind only",'Wind scaled'!P87,IF(Control!$C$6="Solar and wind",'Solar scaled'!P87+'Wind scaled'!P87,'Grid scaled'!P87)))</f>
        <v>1011.36</v>
      </c>
      <c r="Q87" s="12">
        <f>IF(Control!$C$6="Solar only",'Solar scaled'!Q87,IF(Control!$C$6="Wind only",'Wind scaled'!Q87,IF(Control!$C$6="Solar and wind",'Solar scaled'!Q87+'Wind scaled'!Q87,'Grid scaled'!Q87)))</f>
        <v>1012</v>
      </c>
      <c r="R87" s="12">
        <f>IF(Control!$C$6="Solar only",'Solar scaled'!R87,IF(Control!$C$6="Wind only",'Wind scaled'!R87,IF(Control!$C$6="Solar and wind",'Solar scaled'!R87+'Wind scaled'!R87,'Grid scaled'!R87)))</f>
        <v>1011.36</v>
      </c>
      <c r="S87" s="12">
        <f>IF(Control!$C$6="Solar only",'Solar scaled'!S87,IF(Control!$C$6="Wind only",'Wind scaled'!S87,IF(Control!$C$6="Solar and wind",'Solar scaled'!S87+'Wind scaled'!S87,'Grid scaled'!S87)))</f>
        <v>975.36</v>
      </c>
      <c r="T87" s="12">
        <f>IF(Control!$C$6="Solar only",'Solar scaled'!T87,IF(Control!$C$6="Wind only",'Wind scaled'!T87,IF(Control!$C$6="Solar and wind",'Solar scaled'!T87+'Wind scaled'!T87,'Grid scaled'!T87)))</f>
        <v>892.31999999999994</v>
      </c>
      <c r="U87" s="12">
        <f>IF(Control!$C$6="Solar only",'Solar scaled'!U87,IF(Control!$C$6="Wind only",'Wind scaled'!U87,IF(Control!$C$6="Solar and wind",'Solar scaled'!U87+'Wind scaled'!U87,'Grid scaled'!U87)))</f>
        <v>876.4799999999999</v>
      </c>
      <c r="V87" s="12">
        <f>IF(Control!$C$6="Solar only",'Solar scaled'!V87,IF(Control!$C$6="Wind only",'Wind scaled'!V87,IF(Control!$C$6="Solar and wind",'Solar scaled'!V87+'Wind scaled'!V87,'Grid scaled'!V87)))</f>
        <v>812.16000000000008</v>
      </c>
      <c r="W87" s="12">
        <f>IF(Control!$C$6="Solar only",'Solar scaled'!W87,IF(Control!$C$6="Wind only",'Wind scaled'!W87,IF(Control!$C$6="Solar and wind",'Solar scaled'!W87+'Wind scaled'!W87,'Grid scaled'!W87)))</f>
        <v>690.4</v>
      </c>
      <c r="X87" s="12">
        <f>IF(Control!$C$6="Solar only",'Solar scaled'!X87,IF(Control!$C$6="Wind only",'Wind scaled'!X87,IF(Control!$C$6="Solar and wind",'Solar scaled'!X87+'Wind scaled'!X87,'Grid scaled'!X87)))</f>
        <v>581.91999999999996</v>
      </c>
      <c r="Y87" s="12">
        <f>IF(Control!$C$6="Solar only",'Solar scaled'!Y87,IF(Control!$C$6="Wind only",'Wind scaled'!Y87,IF(Control!$C$6="Solar and wind",'Solar scaled'!Y87+'Wind scaled'!Y87,'Grid scaled'!Y87)))</f>
        <v>518.24</v>
      </c>
      <c r="Z87" s="12">
        <f>IF(Control!$C$6="Solar only",'Solar scaled'!Z87,IF(Control!$C$6="Wind only",'Wind scaled'!Z87,IF(Control!$C$6="Solar and wind",'Solar scaled'!Z87+'Wind scaled'!Z87,'Grid scaled'!Z87)))</f>
        <v>518.24</v>
      </c>
      <c r="AB87" s="7">
        <f t="shared" si="1"/>
        <v>19234.640000000007</v>
      </c>
    </row>
    <row r="88" spans="2:29" x14ac:dyDescent="0.2">
      <c r="B88" s="6">
        <v>44282</v>
      </c>
      <c r="C88" s="12">
        <f>IF(Control!$C$6="Solar only",'Solar scaled'!C88,IF(Control!$C$6="Wind only",'Wind scaled'!C88,IF(Control!$C$6="Solar and wind",'Solar scaled'!C88+'Wind scaled'!C88,'Grid scaled'!C88)))</f>
        <v>518.24</v>
      </c>
      <c r="D88" s="12">
        <f>IF(Control!$C$6="Solar only",'Solar scaled'!D88,IF(Control!$C$6="Wind only",'Wind scaled'!D88,IF(Control!$C$6="Solar and wind",'Solar scaled'!D88+'Wind scaled'!D88,'Grid scaled'!D88)))</f>
        <v>581.91999999999996</v>
      </c>
      <c r="E88" s="12">
        <f>IF(Control!$C$6="Solar only",'Solar scaled'!E88,IF(Control!$C$6="Wind only",'Wind scaled'!E88,IF(Control!$C$6="Solar and wind",'Solar scaled'!E88+'Wind scaled'!E88,'Grid scaled'!E88)))</f>
        <v>669.6</v>
      </c>
      <c r="F88" s="12">
        <f>IF(Control!$C$6="Solar only",'Solar scaled'!F88,IF(Control!$C$6="Wind only",'Wind scaled'!F88,IF(Control!$C$6="Solar and wind",'Solar scaled'!F88+'Wind scaled'!F88,'Grid scaled'!F88)))</f>
        <v>728.96</v>
      </c>
      <c r="G88" s="12">
        <f>IF(Control!$C$6="Solar only",'Solar scaled'!G88,IF(Control!$C$6="Wind only",'Wind scaled'!G88,IF(Control!$C$6="Solar and wind",'Solar scaled'!G88+'Wind scaled'!G88,'Grid scaled'!G88)))</f>
        <v>804.16000000000008</v>
      </c>
      <c r="H88" s="12">
        <f>IF(Control!$C$6="Solar only",'Solar scaled'!H88,IF(Control!$C$6="Wind only",'Wind scaled'!H88,IF(Control!$C$6="Solar and wind",'Solar scaled'!H88+'Wind scaled'!H88,'Grid scaled'!H88)))</f>
        <v>817.04000000000008</v>
      </c>
      <c r="I88" s="12">
        <f>IF(Control!$C$6="Solar only",'Solar scaled'!I88,IF(Control!$C$6="Wind only",'Wind scaled'!I88,IF(Control!$C$6="Solar and wind",'Solar scaled'!I88+'Wind scaled'!I88,'Grid scaled'!I88)))</f>
        <v>876.4799999999999</v>
      </c>
      <c r="J88" s="12">
        <f>IF(Control!$C$6="Solar only",'Solar scaled'!J88,IF(Control!$C$6="Wind only",'Wind scaled'!J88,IF(Control!$C$6="Solar and wind",'Solar scaled'!J88+'Wind scaled'!J88,'Grid scaled'!J88)))</f>
        <v>892.31999999999994</v>
      </c>
      <c r="K88" s="12">
        <f>IF(Control!$C$6="Solar only",'Solar scaled'!K88,IF(Control!$C$6="Wind only",'Wind scaled'!K88,IF(Control!$C$6="Solar and wind",'Solar scaled'!K88+'Wind scaled'!K88,'Grid scaled'!K88)))</f>
        <v>926.4</v>
      </c>
      <c r="L88" s="12">
        <f>IF(Control!$C$6="Solar only",'Solar scaled'!L88,IF(Control!$C$6="Wind only",'Wind scaled'!L88,IF(Control!$C$6="Solar and wind",'Solar scaled'!L88+'Wind scaled'!L88,'Grid scaled'!L88)))</f>
        <v>884.4799999999999</v>
      </c>
      <c r="M88" s="12">
        <f>IF(Control!$C$6="Solar only",'Solar scaled'!M88,IF(Control!$C$6="Wind only",'Wind scaled'!M88,IF(Control!$C$6="Solar and wind",'Solar scaled'!M88+'Wind scaled'!M88,'Grid scaled'!M88)))</f>
        <v>804.16000000000008</v>
      </c>
      <c r="N88" s="12">
        <f>IF(Control!$C$6="Solar only",'Solar scaled'!N88,IF(Control!$C$6="Wind only",'Wind scaled'!N88,IF(Control!$C$6="Solar and wind",'Solar scaled'!N88+'Wind scaled'!N88,'Grid scaled'!N88)))</f>
        <v>804.16000000000008</v>
      </c>
      <c r="O88" s="12">
        <f>IF(Control!$C$6="Solar only",'Solar scaled'!O88,IF(Control!$C$6="Wind only",'Wind scaled'!O88,IF(Control!$C$6="Solar and wind",'Solar scaled'!O88+'Wind scaled'!O88,'Grid scaled'!O88)))</f>
        <v>876.4799999999999</v>
      </c>
      <c r="P88" s="12">
        <f>IF(Control!$C$6="Solar only",'Solar scaled'!P88,IF(Control!$C$6="Wind only",'Wind scaled'!P88,IF(Control!$C$6="Solar and wind",'Solar scaled'!P88+'Wind scaled'!P88,'Grid scaled'!P88)))</f>
        <v>884.4799999999999</v>
      </c>
      <c r="Q88" s="12">
        <f>IF(Control!$C$6="Solar only",'Solar scaled'!Q88,IF(Control!$C$6="Wind only",'Wind scaled'!Q88,IF(Control!$C$6="Solar and wind",'Solar scaled'!Q88+'Wind scaled'!Q88,'Grid scaled'!Q88)))</f>
        <v>876.4799999999999</v>
      </c>
      <c r="R88" s="12">
        <f>IF(Control!$C$6="Solar only",'Solar scaled'!R88,IF(Control!$C$6="Wind only",'Wind scaled'!R88,IF(Control!$C$6="Solar and wind",'Solar scaled'!R88+'Wind scaled'!R88,'Grid scaled'!R88)))</f>
        <v>804.16000000000008</v>
      </c>
      <c r="S88" s="12">
        <f>IF(Control!$C$6="Solar only",'Solar scaled'!S88,IF(Control!$C$6="Wind only",'Wind scaled'!S88,IF(Control!$C$6="Solar and wind",'Solar scaled'!S88+'Wind scaled'!S88,'Grid scaled'!S88)))</f>
        <v>876.4799999999999</v>
      </c>
      <c r="T88" s="12">
        <f>IF(Control!$C$6="Solar only",'Solar scaled'!T88,IF(Control!$C$6="Wind only",'Wind scaled'!T88,IF(Control!$C$6="Solar and wind",'Solar scaled'!T88+'Wind scaled'!T88,'Grid scaled'!T88)))</f>
        <v>993.76</v>
      </c>
      <c r="U88" s="12">
        <f>IF(Control!$C$6="Solar only",'Solar scaled'!U88,IF(Control!$C$6="Wind only",'Wind scaled'!U88,IF(Control!$C$6="Solar and wind",'Solar scaled'!U88+'Wind scaled'!U88,'Grid scaled'!U88)))</f>
        <v>1011.36</v>
      </c>
      <c r="V88" s="12">
        <f>IF(Control!$C$6="Solar only",'Solar scaled'!V88,IF(Control!$C$6="Wind only",'Wind scaled'!V88,IF(Control!$C$6="Solar and wind",'Solar scaled'!V88+'Wind scaled'!V88,'Grid scaled'!V88)))</f>
        <v>1012</v>
      </c>
      <c r="W88" s="12">
        <f>IF(Control!$C$6="Solar only",'Solar scaled'!W88,IF(Control!$C$6="Wind only",'Wind scaled'!W88,IF(Control!$C$6="Solar and wind",'Solar scaled'!W88+'Wind scaled'!W88,'Grid scaled'!W88)))</f>
        <v>1012</v>
      </c>
      <c r="X88" s="12">
        <f>IF(Control!$C$6="Solar only",'Solar scaled'!X88,IF(Control!$C$6="Wind only",'Wind scaled'!X88,IF(Control!$C$6="Solar and wind",'Solar scaled'!X88+'Wind scaled'!X88,'Grid scaled'!X88)))</f>
        <v>1012</v>
      </c>
      <c r="Y88" s="12">
        <f>IF(Control!$C$6="Solar only",'Solar scaled'!Y88,IF(Control!$C$6="Wind only",'Wind scaled'!Y88,IF(Control!$C$6="Solar and wind",'Solar scaled'!Y88+'Wind scaled'!Y88,'Grid scaled'!Y88)))</f>
        <v>1012</v>
      </c>
      <c r="Z88" s="12">
        <f>IF(Control!$C$6="Solar only",'Solar scaled'!Z88,IF(Control!$C$6="Wind only",'Wind scaled'!Z88,IF(Control!$C$6="Solar and wind",'Solar scaled'!Z88+'Wind scaled'!Z88,'Grid scaled'!Z88)))</f>
        <v>1012</v>
      </c>
      <c r="AB88" s="7">
        <f t="shared" si="1"/>
        <v>20691.119999999995</v>
      </c>
    </row>
    <row r="89" spans="2:29" x14ac:dyDescent="0.2">
      <c r="B89" s="6">
        <v>44283</v>
      </c>
      <c r="C89" s="12">
        <f>IF(Control!$C$6="Solar only",'Solar scaled'!C89,IF(Control!$C$6="Wind only",'Wind scaled'!C89,IF(Control!$C$6="Solar and wind",'Solar scaled'!C89+'Wind scaled'!C89,'Grid scaled'!C89)))</f>
        <v>1012</v>
      </c>
      <c r="D89" s="12">
        <f>IF(Control!$C$6="Solar only",'Solar scaled'!D89,IF(Control!$C$6="Wind only",'Wind scaled'!D89,IF(Control!$C$6="Solar and wind",'Solar scaled'!D89+'Wind scaled'!D89,'Grid scaled'!D89)))</f>
        <v>1012</v>
      </c>
      <c r="E89" s="12">
        <f>IF(Control!$C$6="Solar only",'Solar scaled'!E89,IF(Control!$C$6="Wind only",'Wind scaled'!E89,IF(Control!$C$6="Solar and wind",'Solar scaled'!E89+'Wind scaled'!E89,'Grid scaled'!E89)))</f>
        <v>1012</v>
      </c>
      <c r="F89" s="12">
        <f>IF(Control!$C$6="Solar only",'Solar scaled'!F89,IF(Control!$C$6="Wind only",'Wind scaled'!F89,IF(Control!$C$6="Solar and wind",'Solar scaled'!F89+'Wind scaled'!F89,'Grid scaled'!F89)))</f>
        <v>1012</v>
      </c>
      <c r="G89" s="12">
        <f>IF(Control!$C$6="Solar only",'Solar scaled'!G89,IF(Control!$C$6="Wind only",'Wind scaled'!G89,IF(Control!$C$6="Solar and wind",'Solar scaled'!G89+'Wind scaled'!G89,'Grid scaled'!G89)))</f>
        <v>1012</v>
      </c>
      <c r="H89" s="12">
        <f>IF(Control!$C$6="Solar only",'Solar scaled'!H89,IF(Control!$C$6="Wind only",'Wind scaled'!H89,IF(Control!$C$6="Solar and wind",'Solar scaled'!H89+'Wind scaled'!H89,'Grid scaled'!H89)))</f>
        <v>1012</v>
      </c>
      <c r="I89" s="12">
        <f>IF(Control!$C$6="Solar only",'Solar scaled'!I89,IF(Control!$C$6="Wind only",'Wind scaled'!I89,IF(Control!$C$6="Solar and wind",'Solar scaled'!I89+'Wind scaled'!I89,'Grid scaled'!I89)))</f>
        <v>1012</v>
      </c>
      <c r="J89" s="12">
        <f>IF(Control!$C$6="Solar only",'Solar scaled'!J89,IF(Control!$C$6="Wind only",'Wind scaled'!J89,IF(Control!$C$6="Solar and wind",'Solar scaled'!J89+'Wind scaled'!J89,'Grid scaled'!J89)))</f>
        <v>1012</v>
      </c>
      <c r="K89" s="12">
        <f>IF(Control!$C$6="Solar only",'Solar scaled'!K89,IF(Control!$C$6="Wind only",'Wind scaled'!K89,IF(Control!$C$6="Solar and wind",'Solar scaled'!K89+'Wind scaled'!K89,'Grid scaled'!K89)))</f>
        <v>1012</v>
      </c>
      <c r="L89" s="12">
        <f>IF(Control!$C$6="Solar only",'Solar scaled'!L89,IF(Control!$C$6="Wind only",'Wind scaled'!L89,IF(Control!$C$6="Solar and wind",'Solar scaled'!L89+'Wind scaled'!L89,'Grid scaled'!L89)))</f>
        <v>1012</v>
      </c>
      <c r="M89" s="12">
        <f>IF(Control!$C$6="Solar only",'Solar scaled'!M89,IF(Control!$C$6="Wind only",'Wind scaled'!M89,IF(Control!$C$6="Solar and wind",'Solar scaled'!M89+'Wind scaled'!M89,'Grid scaled'!M89)))</f>
        <v>1012</v>
      </c>
      <c r="N89" s="12">
        <f>IF(Control!$C$6="Solar only",'Solar scaled'!N89,IF(Control!$C$6="Wind only",'Wind scaled'!N89,IF(Control!$C$6="Solar and wind",'Solar scaled'!N89+'Wind scaled'!N89,'Grid scaled'!N89)))</f>
        <v>1011.36</v>
      </c>
      <c r="O89" s="12">
        <f>IF(Control!$C$6="Solar only",'Solar scaled'!O89,IF(Control!$C$6="Wind only",'Wind scaled'!O89,IF(Control!$C$6="Solar and wind",'Solar scaled'!O89+'Wind scaled'!O89,'Grid scaled'!O89)))</f>
        <v>974.24</v>
      </c>
      <c r="P89" s="12">
        <f>IF(Control!$C$6="Solar only",'Solar scaled'!P89,IF(Control!$C$6="Wind only",'Wind scaled'!P89,IF(Control!$C$6="Solar and wind",'Solar scaled'!P89+'Wind scaled'!P89,'Grid scaled'!P89)))</f>
        <v>974.24</v>
      </c>
      <c r="Q89" s="12">
        <f>IF(Control!$C$6="Solar only",'Solar scaled'!Q89,IF(Control!$C$6="Wind only",'Wind scaled'!Q89,IF(Control!$C$6="Solar and wind",'Solar scaled'!Q89+'Wind scaled'!Q89,'Grid scaled'!Q89)))</f>
        <v>926.4</v>
      </c>
      <c r="R89" s="12">
        <f>IF(Control!$C$6="Solar only",'Solar scaled'!R89,IF(Control!$C$6="Wind only",'Wind scaled'!R89,IF(Control!$C$6="Solar and wind",'Solar scaled'!R89+'Wind scaled'!R89,'Grid scaled'!R89)))</f>
        <v>804.16000000000008</v>
      </c>
      <c r="S89" s="12">
        <f>IF(Control!$C$6="Solar only",'Solar scaled'!S89,IF(Control!$C$6="Wind only",'Wind scaled'!S89,IF(Control!$C$6="Solar and wind",'Solar scaled'!S89+'Wind scaled'!S89,'Grid scaled'!S89)))</f>
        <v>966.4</v>
      </c>
      <c r="T89" s="12">
        <f>IF(Control!$C$6="Solar only",'Solar scaled'!T89,IF(Control!$C$6="Wind only",'Wind scaled'!T89,IF(Control!$C$6="Solar and wind",'Solar scaled'!T89+'Wind scaled'!T89,'Grid scaled'!T89)))</f>
        <v>1011.2</v>
      </c>
      <c r="U89" s="12">
        <f>IF(Control!$C$6="Solar only",'Solar scaled'!U89,IF(Control!$C$6="Wind only",'Wind scaled'!U89,IF(Control!$C$6="Solar and wind",'Solar scaled'!U89+'Wind scaled'!U89,'Grid scaled'!U89)))</f>
        <v>1012</v>
      </c>
      <c r="V89" s="12">
        <f>IF(Control!$C$6="Solar only",'Solar scaled'!V89,IF(Control!$C$6="Wind only",'Wind scaled'!V89,IF(Control!$C$6="Solar and wind",'Solar scaled'!V89+'Wind scaled'!V89,'Grid scaled'!V89)))</f>
        <v>1012</v>
      </c>
      <c r="W89" s="12">
        <f>IF(Control!$C$6="Solar only",'Solar scaled'!W89,IF(Control!$C$6="Wind only",'Wind scaled'!W89,IF(Control!$C$6="Solar and wind",'Solar scaled'!W89+'Wind scaled'!W89,'Grid scaled'!W89)))</f>
        <v>1012</v>
      </c>
      <c r="X89" s="12">
        <f>IF(Control!$C$6="Solar only",'Solar scaled'!X89,IF(Control!$C$6="Wind only",'Wind scaled'!X89,IF(Control!$C$6="Solar and wind",'Solar scaled'!X89+'Wind scaled'!X89,'Grid scaled'!X89)))</f>
        <v>1012</v>
      </c>
      <c r="Y89" s="12">
        <f>IF(Control!$C$6="Solar only",'Solar scaled'!Y89,IF(Control!$C$6="Wind only",'Wind scaled'!Y89,IF(Control!$C$6="Solar and wind",'Solar scaled'!Y89+'Wind scaled'!Y89,'Grid scaled'!Y89)))</f>
        <v>1012</v>
      </c>
      <c r="Z89" s="12">
        <f>IF(Control!$C$6="Solar only",'Solar scaled'!Z89,IF(Control!$C$6="Wind only",'Wind scaled'!Z89,IF(Control!$C$6="Solar and wind",'Solar scaled'!Z89+'Wind scaled'!Z89,'Grid scaled'!Z89)))</f>
        <v>1012</v>
      </c>
      <c r="AB89" s="7">
        <f t="shared" si="1"/>
        <v>23872</v>
      </c>
    </row>
    <row r="90" spans="2:29" x14ac:dyDescent="0.2">
      <c r="B90" s="6">
        <v>44284</v>
      </c>
      <c r="C90" s="12">
        <f>IF(Control!$C$6="Solar only",'Solar scaled'!C90,IF(Control!$C$6="Wind only",'Wind scaled'!C90,IF(Control!$C$6="Solar and wind",'Solar scaled'!C90+'Wind scaled'!C90,'Grid scaled'!C90)))</f>
        <v>1012</v>
      </c>
      <c r="D90" s="12">
        <f>IF(Control!$C$6="Solar only",'Solar scaled'!D90,IF(Control!$C$6="Wind only",'Wind scaled'!D90,IF(Control!$C$6="Solar and wind",'Solar scaled'!D90+'Wind scaled'!D90,'Grid scaled'!D90)))</f>
        <v>1012</v>
      </c>
      <c r="E90" s="12">
        <f>IF(Control!$C$6="Solar only",'Solar scaled'!E90,IF(Control!$C$6="Wind only",'Wind scaled'!E90,IF(Control!$C$6="Solar and wind",'Solar scaled'!E90+'Wind scaled'!E90,'Grid scaled'!E90)))</f>
        <v>1012</v>
      </c>
      <c r="F90" s="12">
        <f>IF(Control!$C$6="Solar only",'Solar scaled'!F90,IF(Control!$C$6="Wind only",'Wind scaled'!F90,IF(Control!$C$6="Solar and wind",'Solar scaled'!F90+'Wind scaled'!F90,'Grid scaled'!F90)))</f>
        <v>1012</v>
      </c>
      <c r="G90" s="12">
        <f>IF(Control!$C$6="Solar only",'Solar scaled'!G90,IF(Control!$C$6="Wind only",'Wind scaled'!G90,IF(Control!$C$6="Solar and wind",'Solar scaled'!G90+'Wind scaled'!G90,'Grid scaled'!G90)))</f>
        <v>1012</v>
      </c>
      <c r="H90" s="12">
        <f>IF(Control!$C$6="Solar only",'Solar scaled'!H90,IF(Control!$C$6="Wind only",'Wind scaled'!H90,IF(Control!$C$6="Solar and wind",'Solar scaled'!H90+'Wind scaled'!H90,'Grid scaled'!H90)))</f>
        <v>1012</v>
      </c>
      <c r="I90" s="12">
        <f>IF(Control!$C$6="Solar only",'Solar scaled'!I90,IF(Control!$C$6="Wind only",'Wind scaled'!I90,IF(Control!$C$6="Solar and wind",'Solar scaled'!I90+'Wind scaled'!I90,'Grid scaled'!I90)))</f>
        <v>1012</v>
      </c>
      <c r="J90" s="12">
        <f>IF(Control!$C$6="Solar only",'Solar scaled'!J90,IF(Control!$C$6="Wind only",'Wind scaled'!J90,IF(Control!$C$6="Solar and wind",'Solar scaled'!J90+'Wind scaled'!J90,'Grid scaled'!J90)))</f>
        <v>1012</v>
      </c>
      <c r="K90" s="12">
        <f>IF(Control!$C$6="Solar only",'Solar scaled'!K90,IF(Control!$C$6="Wind only",'Wind scaled'!K90,IF(Control!$C$6="Solar and wind",'Solar scaled'!K90+'Wind scaled'!K90,'Grid scaled'!K90)))</f>
        <v>1012</v>
      </c>
      <c r="L90" s="12">
        <f>IF(Control!$C$6="Solar only",'Solar scaled'!L90,IF(Control!$C$6="Wind only",'Wind scaled'!L90,IF(Control!$C$6="Solar and wind",'Solar scaled'!L90+'Wind scaled'!L90,'Grid scaled'!L90)))</f>
        <v>1012</v>
      </c>
      <c r="M90" s="12">
        <f>IF(Control!$C$6="Solar only",'Solar scaled'!M90,IF(Control!$C$6="Wind only",'Wind scaled'!M90,IF(Control!$C$6="Solar and wind",'Solar scaled'!M90+'Wind scaled'!M90,'Grid scaled'!M90)))</f>
        <v>1012</v>
      </c>
      <c r="N90" s="12">
        <f>IF(Control!$C$6="Solar only",'Solar scaled'!N90,IF(Control!$C$6="Wind only",'Wind scaled'!N90,IF(Control!$C$6="Solar and wind",'Solar scaled'!N90+'Wind scaled'!N90,'Grid scaled'!N90)))</f>
        <v>1006.8800000000001</v>
      </c>
      <c r="O90" s="12">
        <f>IF(Control!$C$6="Solar only",'Solar scaled'!O90,IF(Control!$C$6="Wind only",'Wind scaled'!O90,IF(Control!$C$6="Solar and wind",'Solar scaled'!O90+'Wind scaled'!O90,'Grid scaled'!O90)))</f>
        <v>975.36</v>
      </c>
      <c r="P90" s="12">
        <f>IF(Control!$C$6="Solar only",'Solar scaled'!P90,IF(Control!$C$6="Wind only",'Wind scaled'!P90,IF(Control!$C$6="Solar and wind",'Solar scaled'!P90+'Wind scaled'!P90,'Grid scaled'!P90)))</f>
        <v>817.04000000000008</v>
      </c>
      <c r="Q90" s="12">
        <f>IF(Control!$C$6="Solar only",'Solar scaled'!Q90,IF(Control!$C$6="Wind only",'Wind scaled'!Q90,IF(Control!$C$6="Solar and wind",'Solar scaled'!Q90+'Wind scaled'!Q90,'Grid scaled'!Q90)))</f>
        <v>454.4</v>
      </c>
      <c r="R90" s="12">
        <f>IF(Control!$C$6="Solar only",'Solar scaled'!R90,IF(Control!$C$6="Wind only",'Wind scaled'!R90,IF(Control!$C$6="Solar and wind",'Solar scaled'!R90+'Wind scaled'!R90,'Grid scaled'!R90)))</f>
        <v>146</v>
      </c>
      <c r="S90" s="12">
        <f>IF(Control!$C$6="Solar only",'Solar scaled'!S90,IF(Control!$C$6="Wind only",'Wind scaled'!S90,IF(Control!$C$6="Solar and wind",'Solar scaled'!S90+'Wind scaled'!S90,'Grid scaled'!S90)))</f>
        <v>107.6</v>
      </c>
      <c r="T90" s="12">
        <f>IF(Control!$C$6="Solar only",'Solar scaled'!T90,IF(Control!$C$6="Wind only",'Wind scaled'!T90,IF(Control!$C$6="Solar and wind",'Solar scaled'!T90+'Wind scaled'!T90,'Grid scaled'!T90)))</f>
        <v>362.4</v>
      </c>
      <c r="U90" s="12">
        <f>IF(Control!$C$6="Solar only",'Solar scaled'!U90,IF(Control!$C$6="Wind only",'Wind scaled'!U90,IF(Control!$C$6="Solar and wind",'Solar scaled'!U90+'Wind scaled'!U90,'Grid scaled'!U90)))</f>
        <v>876.4799999999999</v>
      </c>
      <c r="V90" s="12">
        <f>IF(Control!$C$6="Solar only",'Solar scaled'!V90,IF(Control!$C$6="Wind only",'Wind scaled'!V90,IF(Control!$C$6="Solar and wind",'Solar scaled'!V90+'Wind scaled'!V90,'Grid scaled'!V90)))</f>
        <v>1011.2</v>
      </c>
      <c r="W90" s="12">
        <f>IF(Control!$C$6="Solar only",'Solar scaled'!W90,IF(Control!$C$6="Wind only",'Wind scaled'!W90,IF(Control!$C$6="Solar and wind",'Solar scaled'!W90+'Wind scaled'!W90,'Grid scaled'!W90)))</f>
        <v>1012</v>
      </c>
      <c r="X90" s="12">
        <f>IF(Control!$C$6="Solar only",'Solar scaled'!X90,IF(Control!$C$6="Wind only",'Wind scaled'!X90,IF(Control!$C$6="Solar and wind",'Solar scaled'!X90+'Wind scaled'!X90,'Grid scaled'!X90)))</f>
        <v>1012</v>
      </c>
      <c r="Y90" s="12">
        <f>IF(Control!$C$6="Solar only",'Solar scaled'!Y90,IF(Control!$C$6="Wind only",'Wind scaled'!Y90,IF(Control!$C$6="Solar and wind",'Solar scaled'!Y90+'Wind scaled'!Y90,'Grid scaled'!Y90)))</f>
        <v>1012</v>
      </c>
      <c r="Z90" s="12">
        <f>IF(Control!$C$6="Solar only",'Solar scaled'!Z90,IF(Control!$C$6="Wind only",'Wind scaled'!Z90,IF(Control!$C$6="Solar and wind",'Solar scaled'!Z90+'Wind scaled'!Z90,'Grid scaled'!Z90)))</f>
        <v>1012</v>
      </c>
      <c r="AB90" s="7">
        <f t="shared" si="1"/>
        <v>20937.36</v>
      </c>
    </row>
    <row r="91" spans="2:29" x14ac:dyDescent="0.2">
      <c r="B91" s="6">
        <v>44285</v>
      </c>
      <c r="C91" s="12">
        <f>IF(Control!$C$6="Solar only",'Solar scaled'!C91,IF(Control!$C$6="Wind only",'Wind scaled'!C91,IF(Control!$C$6="Solar and wind",'Solar scaled'!C91+'Wind scaled'!C91,'Grid scaled'!C91)))</f>
        <v>1012</v>
      </c>
      <c r="D91" s="12">
        <f>IF(Control!$C$6="Solar only",'Solar scaled'!D91,IF(Control!$C$6="Wind only",'Wind scaled'!D91,IF(Control!$C$6="Solar and wind",'Solar scaled'!D91+'Wind scaled'!D91,'Grid scaled'!D91)))</f>
        <v>1012</v>
      </c>
      <c r="E91" s="12">
        <f>IF(Control!$C$6="Solar only",'Solar scaled'!E91,IF(Control!$C$6="Wind only",'Wind scaled'!E91,IF(Control!$C$6="Solar and wind",'Solar scaled'!E91+'Wind scaled'!E91,'Grid scaled'!E91)))</f>
        <v>1012</v>
      </c>
      <c r="F91" s="12">
        <f>IF(Control!$C$6="Solar only",'Solar scaled'!F91,IF(Control!$C$6="Wind only",'Wind scaled'!F91,IF(Control!$C$6="Solar and wind",'Solar scaled'!F91+'Wind scaled'!F91,'Grid scaled'!F91)))</f>
        <v>1012</v>
      </c>
      <c r="G91" s="12">
        <f>IF(Control!$C$6="Solar only",'Solar scaled'!G91,IF(Control!$C$6="Wind only",'Wind scaled'!G91,IF(Control!$C$6="Solar and wind",'Solar scaled'!G91+'Wind scaled'!G91,'Grid scaled'!G91)))</f>
        <v>1012</v>
      </c>
      <c r="H91" s="12">
        <f>IF(Control!$C$6="Solar only",'Solar scaled'!H91,IF(Control!$C$6="Wind only",'Wind scaled'!H91,IF(Control!$C$6="Solar and wind",'Solar scaled'!H91+'Wind scaled'!H91,'Grid scaled'!H91)))</f>
        <v>1012</v>
      </c>
      <c r="I91" s="12">
        <f>IF(Control!$C$6="Solar only",'Solar scaled'!I91,IF(Control!$C$6="Wind only",'Wind scaled'!I91,IF(Control!$C$6="Solar and wind",'Solar scaled'!I91+'Wind scaled'!I91,'Grid scaled'!I91)))</f>
        <v>1012</v>
      </c>
      <c r="J91" s="12">
        <f>IF(Control!$C$6="Solar only",'Solar scaled'!J91,IF(Control!$C$6="Wind only",'Wind scaled'!J91,IF(Control!$C$6="Solar and wind",'Solar scaled'!J91+'Wind scaled'!J91,'Grid scaled'!J91)))</f>
        <v>1012</v>
      </c>
      <c r="K91" s="12">
        <f>IF(Control!$C$6="Solar only",'Solar scaled'!K91,IF(Control!$C$6="Wind only",'Wind scaled'!K91,IF(Control!$C$6="Solar and wind",'Solar scaled'!K91+'Wind scaled'!K91,'Grid scaled'!K91)))</f>
        <v>1012</v>
      </c>
      <c r="L91" s="12">
        <f>IF(Control!$C$6="Solar only",'Solar scaled'!L91,IF(Control!$C$6="Wind only",'Wind scaled'!L91,IF(Control!$C$6="Solar and wind",'Solar scaled'!L91+'Wind scaled'!L91,'Grid scaled'!L91)))</f>
        <v>1012</v>
      </c>
      <c r="M91" s="12">
        <f>IF(Control!$C$6="Solar only",'Solar scaled'!M91,IF(Control!$C$6="Wind only",'Wind scaled'!M91,IF(Control!$C$6="Solar and wind",'Solar scaled'!M91+'Wind scaled'!M91,'Grid scaled'!M91)))</f>
        <v>1011.36</v>
      </c>
      <c r="N91" s="12">
        <f>IF(Control!$C$6="Solar only",'Solar scaled'!N91,IF(Control!$C$6="Wind only",'Wind scaled'!N91,IF(Control!$C$6="Solar and wind",'Solar scaled'!N91+'Wind scaled'!N91,'Grid scaled'!N91)))</f>
        <v>1006.8800000000001</v>
      </c>
      <c r="O91" s="12">
        <f>IF(Control!$C$6="Solar only",'Solar scaled'!O91,IF(Control!$C$6="Wind only",'Wind scaled'!O91,IF(Control!$C$6="Solar and wind",'Solar scaled'!O91+'Wind scaled'!O91,'Grid scaled'!O91)))</f>
        <v>1005.6</v>
      </c>
      <c r="P91" s="12">
        <f>IF(Control!$C$6="Solar only",'Solar scaled'!P91,IF(Control!$C$6="Wind only",'Wind scaled'!P91,IF(Control!$C$6="Solar and wind",'Solar scaled'!P91+'Wind scaled'!P91,'Grid scaled'!P91)))</f>
        <v>994.88000000000011</v>
      </c>
      <c r="Q91" s="12">
        <f>IF(Control!$C$6="Solar only",'Solar scaled'!Q91,IF(Control!$C$6="Wind only",'Wind scaled'!Q91,IF(Control!$C$6="Solar and wind",'Solar scaled'!Q91+'Wind scaled'!Q91,'Grid scaled'!Q91)))</f>
        <v>974.24</v>
      </c>
      <c r="R91" s="12">
        <f>IF(Control!$C$6="Solar only",'Solar scaled'!R91,IF(Control!$C$6="Wind only",'Wind scaled'!R91,IF(Control!$C$6="Solar and wind",'Solar scaled'!R91+'Wind scaled'!R91,'Grid scaled'!R91)))</f>
        <v>889.3599999999999</v>
      </c>
      <c r="S91" s="12">
        <f>IF(Control!$C$6="Solar only",'Solar scaled'!S91,IF(Control!$C$6="Wind only",'Wind scaled'!S91,IF(Control!$C$6="Solar and wind",'Solar scaled'!S91+'Wind scaled'!S91,'Grid scaled'!S91)))</f>
        <v>633.28</v>
      </c>
      <c r="T91" s="12">
        <f>IF(Control!$C$6="Solar only",'Solar scaled'!T91,IF(Control!$C$6="Wind only",'Wind scaled'!T91,IF(Control!$C$6="Solar and wind",'Solar scaled'!T91+'Wind scaled'!T91,'Grid scaled'!T91)))</f>
        <v>254.24000000000007</v>
      </c>
      <c r="U91" s="12">
        <f>IF(Control!$C$6="Solar only",'Solar scaled'!U91,IF(Control!$C$6="Wind only",'Wind scaled'!U91,IF(Control!$C$6="Solar and wind",'Solar scaled'!U91+'Wind scaled'!U91,'Grid scaled'!U91)))</f>
        <v>76.239999999999995</v>
      </c>
      <c r="V91" s="12">
        <f>IF(Control!$C$6="Solar only",'Solar scaled'!V91,IF(Control!$C$6="Wind only",'Wind scaled'!V91,IF(Control!$C$6="Solar and wind",'Solar scaled'!V91+'Wind scaled'!V91,'Grid scaled'!V91)))</f>
        <v>117.2</v>
      </c>
      <c r="W91" s="12">
        <f>IF(Control!$C$6="Solar only",'Solar scaled'!W91,IF(Control!$C$6="Wind only",'Wind scaled'!W91,IF(Control!$C$6="Solar and wind",'Solar scaled'!W91+'Wind scaled'!W91,'Grid scaled'!W91)))</f>
        <v>281.60000000000002</v>
      </c>
      <c r="X91" s="12">
        <f>IF(Control!$C$6="Solar only",'Solar scaled'!X91,IF(Control!$C$6="Wind only",'Wind scaled'!X91,IF(Control!$C$6="Solar and wind",'Solar scaled'!X91+'Wind scaled'!X91,'Grid scaled'!X91)))</f>
        <v>560</v>
      </c>
      <c r="Y91" s="12">
        <f>IF(Control!$C$6="Solar only",'Solar scaled'!Y91,IF(Control!$C$6="Wind only",'Wind scaled'!Y91,IF(Control!$C$6="Solar and wind",'Solar scaled'!Y91+'Wind scaled'!Y91,'Grid scaled'!Y91)))</f>
        <v>728.96</v>
      </c>
      <c r="Z91" s="12">
        <f>IF(Control!$C$6="Solar only",'Solar scaled'!Z91,IF(Control!$C$6="Wind only",'Wind scaled'!Z91,IF(Control!$C$6="Solar and wind",'Solar scaled'!Z91+'Wind scaled'!Z91,'Grid scaled'!Z91)))</f>
        <v>812.16000000000008</v>
      </c>
      <c r="AB91" s="7">
        <f t="shared" si="1"/>
        <v>19466.000000000004</v>
      </c>
    </row>
    <row r="92" spans="2:29" x14ac:dyDescent="0.2">
      <c r="B92" s="6">
        <v>44286</v>
      </c>
      <c r="C92" s="12">
        <f>IF(Control!$C$6="Solar only",'Solar scaled'!C92,IF(Control!$C$6="Wind only",'Wind scaled'!C92,IF(Control!$C$6="Solar and wind",'Solar scaled'!C92+'Wind scaled'!C92,'Grid scaled'!C92)))</f>
        <v>817.04000000000008</v>
      </c>
      <c r="D92" s="12">
        <f>IF(Control!$C$6="Solar only",'Solar scaled'!D92,IF(Control!$C$6="Wind only",'Wind scaled'!D92,IF(Control!$C$6="Solar and wind",'Solar scaled'!D92+'Wind scaled'!D92,'Grid scaled'!D92)))</f>
        <v>817.04000000000008</v>
      </c>
      <c r="E92" s="12">
        <f>IF(Control!$C$6="Solar only",'Solar scaled'!E92,IF(Control!$C$6="Wind only",'Wind scaled'!E92,IF(Control!$C$6="Solar and wind",'Solar scaled'!E92+'Wind scaled'!E92,'Grid scaled'!E92)))</f>
        <v>876.4799999999999</v>
      </c>
      <c r="F92" s="12">
        <f>IF(Control!$C$6="Solar only",'Solar scaled'!F92,IF(Control!$C$6="Wind only",'Wind scaled'!F92,IF(Control!$C$6="Solar and wind",'Solar scaled'!F92+'Wind scaled'!F92,'Grid scaled'!F92)))</f>
        <v>892.31999999999994</v>
      </c>
      <c r="G92" s="12">
        <f>IF(Control!$C$6="Solar only",'Solar scaled'!G92,IF(Control!$C$6="Wind only",'Wind scaled'!G92,IF(Control!$C$6="Solar and wind",'Solar scaled'!G92+'Wind scaled'!G92,'Grid scaled'!G92)))</f>
        <v>974.24</v>
      </c>
      <c r="H92" s="12">
        <f>IF(Control!$C$6="Solar only",'Solar scaled'!H92,IF(Control!$C$6="Wind only",'Wind scaled'!H92,IF(Control!$C$6="Solar and wind",'Solar scaled'!H92+'Wind scaled'!H92,'Grid scaled'!H92)))</f>
        <v>1006.72</v>
      </c>
      <c r="I92" s="12">
        <f>IF(Control!$C$6="Solar only",'Solar scaled'!I92,IF(Control!$C$6="Wind only",'Wind scaled'!I92,IF(Control!$C$6="Solar and wind",'Solar scaled'!I92+'Wind scaled'!I92,'Grid scaled'!I92)))</f>
        <v>1012</v>
      </c>
      <c r="J92" s="12">
        <f>IF(Control!$C$6="Solar only",'Solar scaled'!J92,IF(Control!$C$6="Wind only",'Wind scaled'!J92,IF(Control!$C$6="Solar and wind",'Solar scaled'!J92+'Wind scaled'!J92,'Grid scaled'!J92)))</f>
        <v>1012</v>
      </c>
      <c r="K92" s="12">
        <f>IF(Control!$C$6="Solar only",'Solar scaled'!K92,IF(Control!$C$6="Wind only",'Wind scaled'!K92,IF(Control!$C$6="Solar and wind",'Solar scaled'!K92+'Wind scaled'!K92,'Grid scaled'!K92)))</f>
        <v>1012</v>
      </c>
      <c r="L92" s="12">
        <f>IF(Control!$C$6="Solar only",'Solar scaled'!L92,IF(Control!$C$6="Wind only",'Wind scaled'!L92,IF(Control!$C$6="Solar and wind",'Solar scaled'!L92+'Wind scaled'!L92,'Grid scaled'!L92)))</f>
        <v>1012</v>
      </c>
      <c r="M92" s="12">
        <f>IF(Control!$C$6="Solar only",'Solar scaled'!M92,IF(Control!$C$6="Wind only",'Wind scaled'!M92,IF(Control!$C$6="Solar and wind",'Solar scaled'!M92+'Wind scaled'!M92,'Grid scaled'!M92)))</f>
        <v>1012</v>
      </c>
      <c r="N92" s="12">
        <f>IF(Control!$C$6="Solar only",'Solar scaled'!N92,IF(Control!$C$6="Wind only",'Wind scaled'!N92,IF(Control!$C$6="Solar and wind",'Solar scaled'!N92+'Wind scaled'!N92,'Grid scaled'!N92)))</f>
        <v>1011.36</v>
      </c>
      <c r="O92" s="12">
        <f>IF(Control!$C$6="Solar only",'Solar scaled'!O92,IF(Control!$C$6="Wind only",'Wind scaled'!O92,IF(Control!$C$6="Solar and wind",'Solar scaled'!O92+'Wind scaled'!O92,'Grid scaled'!O92)))</f>
        <v>995.04000000000019</v>
      </c>
      <c r="P92" s="12">
        <f>IF(Control!$C$6="Solar only",'Solar scaled'!P92,IF(Control!$C$6="Wind only",'Wind scaled'!P92,IF(Control!$C$6="Solar and wind",'Solar scaled'!P92+'Wind scaled'!P92,'Grid scaled'!P92)))</f>
        <v>974.24</v>
      </c>
      <c r="Q92" s="12">
        <f>IF(Control!$C$6="Solar only",'Solar scaled'!Q92,IF(Control!$C$6="Wind only",'Wind scaled'!Q92,IF(Control!$C$6="Solar and wind",'Solar scaled'!Q92+'Wind scaled'!Q92,'Grid scaled'!Q92)))</f>
        <v>926.4</v>
      </c>
      <c r="R92" s="12">
        <f>IF(Control!$C$6="Solar only",'Solar scaled'!R92,IF(Control!$C$6="Wind only",'Wind scaled'!R92,IF(Control!$C$6="Solar and wind",'Solar scaled'!R92+'Wind scaled'!R92,'Grid scaled'!R92)))</f>
        <v>817.04000000000008</v>
      </c>
      <c r="S92" s="12">
        <f>IF(Control!$C$6="Solar only",'Solar scaled'!S92,IF(Control!$C$6="Wind only",'Wind scaled'!S92,IF(Control!$C$6="Solar and wind",'Solar scaled'!S92+'Wind scaled'!S92,'Grid scaled'!S92)))</f>
        <v>791.68000000000006</v>
      </c>
      <c r="T92" s="12">
        <f>IF(Control!$C$6="Solar only",'Solar scaled'!T92,IF(Control!$C$6="Wind only",'Wind scaled'!T92,IF(Control!$C$6="Solar and wind",'Solar scaled'!T92+'Wind scaled'!T92,'Grid scaled'!T92)))</f>
        <v>728.96</v>
      </c>
      <c r="U92" s="12">
        <f>IF(Control!$C$6="Solar only",'Solar scaled'!U92,IF(Control!$C$6="Wind only",'Wind scaled'!U92,IF(Control!$C$6="Solar and wind",'Solar scaled'!U92+'Wind scaled'!U92,'Grid scaled'!U92)))</f>
        <v>708.48</v>
      </c>
      <c r="V92" s="12">
        <f>IF(Control!$C$6="Solar only",'Solar scaled'!V92,IF(Control!$C$6="Wind only",'Wind scaled'!V92,IF(Control!$C$6="Solar and wind",'Solar scaled'!V92+'Wind scaled'!V92,'Grid scaled'!V92)))</f>
        <v>720.96</v>
      </c>
      <c r="W92" s="12">
        <f>IF(Control!$C$6="Solar only",'Solar scaled'!W92,IF(Control!$C$6="Wind only",'Wind scaled'!W92,IF(Control!$C$6="Solar and wind",'Solar scaled'!W92+'Wind scaled'!W92,'Grid scaled'!W92)))</f>
        <v>669.6</v>
      </c>
      <c r="X92" s="12">
        <f>IF(Control!$C$6="Solar only",'Solar scaled'!X92,IF(Control!$C$6="Wind only",'Wind scaled'!X92,IF(Control!$C$6="Solar and wind",'Solar scaled'!X92+'Wind scaled'!X92,'Grid scaled'!X92)))</f>
        <v>620.79999999999995</v>
      </c>
      <c r="Y92" s="12">
        <f>IF(Control!$C$6="Solar only",'Solar scaled'!Y92,IF(Control!$C$6="Wind only",'Wind scaled'!Y92,IF(Control!$C$6="Solar and wind",'Solar scaled'!Y92+'Wind scaled'!Y92,'Grid scaled'!Y92)))</f>
        <v>475.52</v>
      </c>
      <c r="Z92" s="12">
        <f>IF(Control!$C$6="Solar only",'Solar scaled'!Z92,IF(Control!$C$6="Wind only",'Wind scaled'!Z92,IF(Control!$C$6="Solar and wind",'Solar scaled'!Z92+'Wind scaled'!Z92,'Grid scaled'!Z92)))</f>
        <v>313.91999999999996</v>
      </c>
      <c r="AA92" s="14"/>
      <c r="AB92" s="7">
        <f t="shared" si="1"/>
        <v>20197.839999999997</v>
      </c>
      <c r="AC92" s="11">
        <f>SUM(AB62:AB92)</f>
        <v>485873.6</v>
      </c>
    </row>
    <row r="93" spans="2:29" x14ac:dyDescent="0.2">
      <c r="B93" s="6">
        <v>44287</v>
      </c>
      <c r="C93" s="12">
        <f>IF(Control!$C$6="Solar only",'Solar scaled'!C93,IF(Control!$C$6="Wind only",'Wind scaled'!C93,IF(Control!$C$6="Solar and wind",'Solar scaled'!C93+'Wind scaled'!C93,'Grid scaled'!C93)))</f>
        <v>178.64000000000001</v>
      </c>
      <c r="D93" s="12">
        <f>IF(Control!$C$6="Solar only",'Solar scaled'!D93,IF(Control!$C$6="Wind only",'Wind scaled'!D93,IF(Control!$C$6="Solar and wind",'Solar scaled'!D93+'Wind scaled'!D93,'Grid scaled'!D93)))</f>
        <v>126.8</v>
      </c>
      <c r="E93" s="12">
        <f>IF(Control!$C$6="Solar only",'Solar scaled'!E93,IF(Control!$C$6="Wind only",'Wind scaled'!E93,IF(Control!$C$6="Solar and wind",'Solar scaled'!E93+'Wind scaled'!E93,'Grid scaled'!E93)))</f>
        <v>117.2</v>
      </c>
      <c r="F93" s="12">
        <f>IF(Control!$C$6="Solar only",'Solar scaled'!F93,IF(Control!$C$6="Wind only",'Wind scaled'!F93,IF(Control!$C$6="Solar and wind",'Solar scaled'!F93+'Wind scaled'!F93,'Grid scaled'!F93)))</f>
        <v>107.6</v>
      </c>
      <c r="G93" s="12">
        <f>IF(Control!$C$6="Solar only",'Solar scaled'!G93,IF(Control!$C$6="Wind only",'Wind scaled'!G93,IF(Control!$C$6="Solar and wind",'Solar scaled'!G93+'Wind scaled'!G93,'Grid scaled'!G93)))</f>
        <v>84.08</v>
      </c>
      <c r="H93" s="12">
        <f>IF(Control!$C$6="Solar only",'Solar scaled'!H93,IF(Control!$C$6="Wind only",'Wind scaled'!H93,IF(Control!$C$6="Solar and wind",'Solar scaled'!H93+'Wind scaled'!H93,'Grid scaled'!H93)))</f>
        <v>68.400000000000006</v>
      </c>
      <c r="I93" s="12">
        <f>IF(Control!$C$6="Solar only",'Solar scaled'!I93,IF(Control!$C$6="Wind only",'Wind scaled'!I93,IF(Control!$C$6="Solar and wind",'Solar scaled'!I93+'Wind scaled'!I93,'Grid scaled'!I93)))</f>
        <v>84.08</v>
      </c>
      <c r="J93" s="12">
        <f>IF(Control!$C$6="Solar only",'Solar scaled'!J93,IF(Control!$C$6="Wind only",'Wind scaled'!J93,IF(Control!$C$6="Solar and wind",'Solar scaled'!J93+'Wind scaled'!J93,'Grid scaled'!J93)))</f>
        <v>91.919999999999987</v>
      </c>
      <c r="K93" s="12">
        <f>IF(Control!$C$6="Solar only",'Solar scaled'!K93,IF(Control!$C$6="Wind only",'Wind scaled'!K93,IF(Control!$C$6="Solar and wind",'Solar scaled'!K93+'Wind scaled'!K93,'Grid scaled'!K93)))</f>
        <v>61.840000000000011</v>
      </c>
      <c r="L93" s="12">
        <f>IF(Control!$C$6="Solar only",'Solar scaled'!L93,IF(Control!$C$6="Wind only",'Wind scaled'!L93,IF(Control!$C$6="Solar and wind",'Solar scaled'!L93+'Wind scaled'!L93,'Grid scaled'!L93)))</f>
        <v>30.479999999999997</v>
      </c>
      <c r="M93" s="12">
        <f>IF(Control!$C$6="Solar only",'Solar scaled'!M93,IF(Control!$C$6="Wind only",'Wind scaled'!M93,IF(Control!$C$6="Solar and wind",'Solar scaled'!M93+'Wind scaled'!M93,'Grid scaled'!M93)))</f>
        <v>15.12</v>
      </c>
      <c r="N93" s="12">
        <f>IF(Control!$C$6="Solar only",'Solar scaled'!N93,IF(Control!$C$6="Wind only",'Wind scaled'!N93,IF(Control!$C$6="Solar and wind",'Solar scaled'!N93+'Wind scaled'!N93,'Grid scaled'!N93)))</f>
        <v>0</v>
      </c>
      <c r="O93" s="12">
        <f>IF(Control!$C$6="Solar only",'Solar scaled'!O93,IF(Control!$C$6="Wind only",'Wind scaled'!O93,IF(Control!$C$6="Solar and wind",'Solar scaled'!O93+'Wind scaled'!O93,'Grid scaled'!O93)))</f>
        <v>0</v>
      </c>
      <c r="P93" s="12">
        <f>IF(Control!$C$6="Solar only",'Solar scaled'!P93,IF(Control!$C$6="Wind only",'Wind scaled'!P93,IF(Control!$C$6="Solar and wind",'Solar scaled'!P93+'Wind scaled'!P93,'Grid scaled'!P93)))</f>
        <v>0</v>
      </c>
      <c r="Q93" s="12">
        <f>IF(Control!$C$6="Solar only",'Solar scaled'!Q93,IF(Control!$C$6="Wind only",'Wind scaled'!Q93,IF(Control!$C$6="Solar and wind",'Solar scaled'!Q93+'Wind scaled'!Q93,'Grid scaled'!Q93)))</f>
        <v>0</v>
      </c>
      <c r="R93" s="12">
        <f>IF(Control!$C$6="Solar only",'Solar scaled'!R93,IF(Control!$C$6="Wind only",'Wind scaled'!R93,IF(Control!$C$6="Solar and wind",'Solar scaled'!R93+'Wind scaled'!R93,'Grid scaled'!R93)))</f>
        <v>0</v>
      </c>
      <c r="S93" s="12">
        <f>IF(Control!$C$6="Solar only",'Solar scaled'!S93,IF(Control!$C$6="Wind only",'Wind scaled'!S93,IF(Control!$C$6="Solar and wind",'Solar scaled'!S93+'Wind scaled'!S93,'Grid scaled'!S93)))</f>
        <v>0</v>
      </c>
      <c r="T93" s="12">
        <f>IF(Control!$C$6="Solar only",'Solar scaled'!T93,IF(Control!$C$6="Wind only",'Wind scaled'!T93,IF(Control!$C$6="Solar and wind",'Solar scaled'!T93+'Wind scaled'!T93,'Grid scaled'!T93)))</f>
        <v>0</v>
      </c>
      <c r="U93" s="12">
        <f>IF(Control!$C$6="Solar only",'Solar scaled'!U93,IF(Control!$C$6="Wind only",'Wind scaled'!U93,IF(Control!$C$6="Solar and wind",'Solar scaled'!U93+'Wind scaled'!U93,'Grid scaled'!U93)))</f>
        <v>10</v>
      </c>
      <c r="V93" s="12">
        <f>IF(Control!$C$6="Solar only",'Solar scaled'!V93,IF(Control!$C$6="Wind only",'Wind scaled'!V93,IF(Control!$C$6="Solar and wind",'Solar scaled'!V93+'Wind scaled'!V93,'Grid scaled'!V93)))</f>
        <v>42.160000000000004</v>
      </c>
      <c r="W93" s="12">
        <f>IF(Control!$C$6="Solar only",'Solar scaled'!W93,IF(Control!$C$6="Wind only",'Wind scaled'!W93,IF(Control!$C$6="Solar and wind",'Solar scaled'!W93+'Wind scaled'!W93,'Grid scaled'!W93)))</f>
        <v>76.239999999999995</v>
      </c>
      <c r="X93" s="12">
        <f>IF(Control!$C$6="Solar only",'Solar scaled'!X93,IF(Control!$C$6="Wind only",'Wind scaled'!X93,IF(Control!$C$6="Solar and wind",'Solar scaled'!X93+'Wind scaled'!X93,'Grid scaled'!X93)))</f>
        <v>117.2</v>
      </c>
      <c r="Y93" s="12">
        <f>IF(Control!$C$6="Solar only",'Solar scaled'!Y93,IF(Control!$C$6="Wind only",'Wind scaled'!Y93,IF(Control!$C$6="Solar and wind",'Solar scaled'!Y93+'Wind scaled'!Y93,'Grid scaled'!Y93)))</f>
        <v>178.64000000000001</v>
      </c>
      <c r="Z93" s="12">
        <f>IF(Control!$C$6="Solar only",'Solar scaled'!Z93,IF(Control!$C$6="Wind only",'Wind scaled'!Z93,IF(Control!$C$6="Solar and wind",'Solar scaled'!Z93+'Wind scaled'!Z93,'Grid scaled'!Z93)))</f>
        <v>281.60000000000002</v>
      </c>
      <c r="AB93" s="7">
        <f t="shared" si="1"/>
        <v>1672</v>
      </c>
    </row>
    <row r="94" spans="2:29" x14ac:dyDescent="0.2">
      <c r="B94" s="6">
        <v>44288</v>
      </c>
      <c r="C94" s="12">
        <f>IF(Control!$C$6="Solar only",'Solar scaled'!C94,IF(Control!$C$6="Wind only",'Wind scaled'!C94,IF(Control!$C$6="Solar and wind",'Solar scaled'!C94+'Wind scaled'!C94,'Grid scaled'!C94)))</f>
        <v>423.84</v>
      </c>
      <c r="D94" s="12">
        <f>IF(Control!$C$6="Solar only",'Solar scaled'!D94,IF(Control!$C$6="Wind only",'Wind scaled'!D94,IF(Control!$C$6="Solar and wind",'Solar scaled'!D94+'Wind scaled'!D94,'Grid scaled'!D94)))</f>
        <v>581.91999999999996</v>
      </c>
      <c r="E94" s="12">
        <f>IF(Control!$C$6="Solar only",'Solar scaled'!E94,IF(Control!$C$6="Wind only",'Wind scaled'!E94,IF(Control!$C$6="Solar and wind",'Solar scaled'!E94+'Wind scaled'!E94,'Grid scaled'!E94)))</f>
        <v>669.6</v>
      </c>
      <c r="F94" s="12">
        <f>IF(Control!$C$6="Solar only",'Solar scaled'!F94,IF(Control!$C$6="Wind only",'Wind scaled'!F94,IF(Control!$C$6="Solar and wind",'Solar scaled'!F94+'Wind scaled'!F94,'Grid scaled'!F94)))</f>
        <v>633.28</v>
      </c>
      <c r="G94" s="12">
        <f>IF(Control!$C$6="Solar only",'Solar scaled'!G94,IF(Control!$C$6="Wind only",'Wind scaled'!G94,IF(Control!$C$6="Solar and wind",'Solar scaled'!G94+'Wind scaled'!G94,'Grid scaled'!G94)))</f>
        <v>690.4</v>
      </c>
      <c r="H94" s="12">
        <f>IF(Control!$C$6="Solar only",'Solar scaled'!H94,IF(Control!$C$6="Wind only",'Wind scaled'!H94,IF(Control!$C$6="Solar and wind",'Solar scaled'!H94+'Wind scaled'!H94,'Grid scaled'!H94)))</f>
        <v>669.6</v>
      </c>
      <c r="I94" s="12">
        <f>IF(Control!$C$6="Solar only",'Solar scaled'!I94,IF(Control!$C$6="Wind only",'Wind scaled'!I94,IF(Control!$C$6="Solar and wind",'Solar scaled'!I94+'Wind scaled'!I94,'Grid scaled'!I94)))</f>
        <v>633.28</v>
      </c>
      <c r="J94" s="12">
        <f>IF(Control!$C$6="Solar only",'Solar scaled'!J94,IF(Control!$C$6="Wind only",'Wind scaled'!J94,IF(Control!$C$6="Solar and wind",'Solar scaled'!J94+'Wind scaled'!J94,'Grid scaled'!J94)))</f>
        <v>536.31999999999994</v>
      </c>
      <c r="K94" s="12">
        <f>IF(Control!$C$6="Solar only",'Solar scaled'!K94,IF(Control!$C$6="Wind only",'Wind scaled'!K94,IF(Control!$C$6="Solar and wind",'Solar scaled'!K94+'Wind scaled'!K94,'Grid scaled'!K94)))</f>
        <v>536.31999999999994</v>
      </c>
      <c r="L94" s="12">
        <f>IF(Control!$C$6="Solar only",'Solar scaled'!L94,IF(Control!$C$6="Wind only",'Wind scaled'!L94,IF(Control!$C$6="Solar and wind",'Solar scaled'!L94+'Wind scaled'!L94,'Grid scaled'!L94)))</f>
        <v>518.24</v>
      </c>
      <c r="M94" s="12">
        <f>IF(Control!$C$6="Solar only",'Solar scaled'!M94,IF(Control!$C$6="Wind only",'Wind scaled'!M94,IF(Control!$C$6="Solar and wind",'Solar scaled'!M94+'Wind scaled'!M94,'Grid scaled'!M94)))</f>
        <v>497.43999999999994</v>
      </c>
      <c r="N94" s="12">
        <f>IF(Control!$C$6="Solar only",'Solar scaled'!N94,IF(Control!$C$6="Wind only",'Wind scaled'!N94,IF(Control!$C$6="Solar and wind",'Solar scaled'!N94+'Wind scaled'!N94,'Grid scaled'!N94)))</f>
        <v>518.24</v>
      </c>
      <c r="O94" s="12">
        <f>IF(Control!$C$6="Solar only",'Solar scaled'!O94,IF(Control!$C$6="Wind only",'Wind scaled'!O94,IF(Control!$C$6="Solar and wind",'Solar scaled'!O94+'Wind scaled'!O94,'Grid scaled'!O94)))</f>
        <v>475.52</v>
      </c>
      <c r="P94" s="12">
        <f>IF(Control!$C$6="Solar only",'Solar scaled'!P94,IF(Control!$C$6="Wind only",'Wind scaled'!P94,IF(Control!$C$6="Solar and wind",'Solar scaled'!P94+'Wind scaled'!P94,'Grid scaled'!P94)))</f>
        <v>380.8</v>
      </c>
      <c r="Q94" s="12">
        <f>IF(Control!$C$6="Solar only",'Solar scaled'!Q94,IF(Control!$C$6="Wind only",'Wind scaled'!Q94,IF(Control!$C$6="Solar and wind",'Solar scaled'!Q94+'Wind scaled'!Q94,'Grid scaled'!Q94)))</f>
        <v>297.76</v>
      </c>
      <c r="R94" s="12">
        <f>IF(Control!$C$6="Solar only",'Solar scaled'!R94,IF(Control!$C$6="Wind only",'Wind scaled'!R94,IF(Control!$C$6="Solar and wind",'Solar scaled'!R94+'Wind scaled'!R94,'Grid scaled'!R94)))</f>
        <v>281.60000000000002</v>
      </c>
      <c r="S94" s="12">
        <f>IF(Control!$C$6="Solar only",'Solar scaled'!S94,IF(Control!$C$6="Wind only",'Wind scaled'!S94,IF(Control!$C$6="Solar and wind",'Solar scaled'!S94+'Wind scaled'!S94,'Grid scaled'!S94)))</f>
        <v>330.08</v>
      </c>
      <c r="T94" s="12">
        <f>IF(Control!$C$6="Solar only",'Solar scaled'!T94,IF(Control!$C$6="Wind only",'Wind scaled'!T94,IF(Control!$C$6="Solar and wind",'Solar scaled'!T94+'Wind scaled'!T94,'Grid scaled'!T94)))</f>
        <v>444.64</v>
      </c>
      <c r="U94" s="12">
        <f>IF(Control!$C$6="Solar only",'Solar scaled'!U94,IF(Control!$C$6="Wind only",'Wind scaled'!U94,IF(Control!$C$6="Solar and wind",'Solar scaled'!U94+'Wind scaled'!U94,'Grid scaled'!U94)))</f>
        <v>536.31999999999994</v>
      </c>
      <c r="V94" s="12">
        <f>IF(Control!$C$6="Solar only",'Solar scaled'!V94,IF(Control!$C$6="Wind only",'Wind scaled'!V94,IF(Control!$C$6="Solar and wind",'Solar scaled'!V94+'Wind scaled'!V94,'Grid scaled'!V94)))</f>
        <v>475.52</v>
      </c>
      <c r="W94" s="12">
        <f>IF(Control!$C$6="Solar only",'Solar scaled'!W94,IF(Control!$C$6="Wind only",'Wind scaled'!W94,IF(Control!$C$6="Solar and wind",'Solar scaled'!W94+'Wind scaled'!W94,'Grid scaled'!W94)))</f>
        <v>330.08</v>
      </c>
      <c r="X94" s="12">
        <f>IF(Control!$C$6="Solar only",'Solar scaled'!X94,IF(Control!$C$6="Wind only",'Wind scaled'!X94,IF(Control!$C$6="Solar and wind",'Solar scaled'!X94+'Wind scaled'!X94,'Grid scaled'!X94)))</f>
        <v>254.24000000000007</v>
      </c>
      <c r="Y94" s="12">
        <f>IF(Control!$C$6="Solar only",'Solar scaled'!Y94,IF(Control!$C$6="Wind only",'Wind scaled'!Y94,IF(Control!$C$6="Solar and wind",'Solar scaled'!Y94+'Wind scaled'!Y94,'Grid scaled'!Y94)))</f>
        <v>201.68</v>
      </c>
      <c r="Z94" s="12">
        <f>IF(Control!$C$6="Solar only",'Solar scaled'!Z94,IF(Control!$C$6="Wind only",'Wind scaled'!Z94,IF(Control!$C$6="Solar and wind",'Solar scaled'!Z94+'Wind scaled'!Z94,'Grid scaled'!Z94)))</f>
        <v>178.64000000000001</v>
      </c>
      <c r="AB94" s="7">
        <f t="shared" si="1"/>
        <v>11095.359999999997</v>
      </c>
    </row>
    <row r="95" spans="2:29" x14ac:dyDescent="0.2">
      <c r="B95" s="6">
        <v>44289</v>
      </c>
      <c r="C95" s="12">
        <f>IF(Control!$C$6="Solar only",'Solar scaled'!C95,IF(Control!$C$6="Wind only",'Wind scaled'!C95,IF(Control!$C$6="Solar and wind",'Solar scaled'!C95+'Wind scaled'!C95,'Grid scaled'!C95)))</f>
        <v>201.68</v>
      </c>
      <c r="D95" s="12">
        <f>IF(Control!$C$6="Solar only",'Solar scaled'!D95,IF(Control!$C$6="Wind only",'Wind scaled'!D95,IF(Control!$C$6="Solar and wind",'Solar scaled'!D95+'Wind scaled'!D95,'Grid scaled'!D95)))</f>
        <v>281.60000000000002</v>
      </c>
      <c r="E95" s="12">
        <f>IF(Control!$C$6="Solar only",'Solar scaled'!E95,IF(Control!$C$6="Wind only",'Wind scaled'!E95,IF(Control!$C$6="Solar and wind",'Solar scaled'!E95+'Wind scaled'!E95,'Grid scaled'!E95)))</f>
        <v>423.84</v>
      </c>
      <c r="F95" s="12">
        <f>IF(Control!$C$6="Solar only",'Solar scaled'!F95,IF(Control!$C$6="Wind only",'Wind scaled'!F95,IF(Control!$C$6="Solar and wind",'Solar scaled'!F95+'Wind scaled'!F95,'Grid scaled'!F95)))</f>
        <v>518.24</v>
      </c>
      <c r="G95" s="12">
        <f>IF(Control!$C$6="Solar only",'Solar scaled'!G95,IF(Control!$C$6="Wind only",'Wind scaled'!G95,IF(Control!$C$6="Solar and wind",'Solar scaled'!G95+'Wind scaled'!G95,'Grid scaled'!G95)))</f>
        <v>581.91999999999996</v>
      </c>
      <c r="H95" s="12">
        <f>IF(Control!$C$6="Solar only",'Solar scaled'!H95,IF(Control!$C$6="Wind only",'Wind scaled'!H95,IF(Control!$C$6="Solar and wind",'Solar scaled'!H95+'Wind scaled'!H95,'Grid scaled'!H95)))</f>
        <v>620.79999999999995</v>
      </c>
      <c r="I95" s="12">
        <f>IF(Control!$C$6="Solar only",'Solar scaled'!I95,IF(Control!$C$6="Wind only",'Wind scaled'!I95,IF(Control!$C$6="Solar and wind",'Solar scaled'!I95+'Wind scaled'!I95,'Grid scaled'!I95)))</f>
        <v>620.79999999999995</v>
      </c>
      <c r="J95" s="12">
        <f>IF(Control!$C$6="Solar only",'Solar scaled'!J95,IF(Control!$C$6="Wind only",'Wind scaled'!J95,IF(Control!$C$6="Solar and wind",'Solar scaled'!J95+'Wind scaled'!J95,'Grid scaled'!J95)))</f>
        <v>581.91999999999996</v>
      </c>
      <c r="K95" s="12">
        <f>IF(Control!$C$6="Solar only",'Solar scaled'!K95,IF(Control!$C$6="Wind only",'Wind scaled'!K95,IF(Control!$C$6="Solar and wind",'Solar scaled'!K95+'Wind scaled'!K95,'Grid scaled'!K95)))</f>
        <v>560</v>
      </c>
      <c r="L95" s="12">
        <f>IF(Control!$C$6="Solar only",'Solar scaled'!L95,IF(Control!$C$6="Wind only",'Wind scaled'!L95,IF(Control!$C$6="Solar and wind",'Solar scaled'!L95+'Wind scaled'!L95,'Grid scaled'!L95)))</f>
        <v>536.31999999999994</v>
      </c>
      <c r="M95" s="12">
        <f>IF(Control!$C$6="Solar only",'Solar scaled'!M95,IF(Control!$C$6="Wind only",'Wind scaled'!M95,IF(Control!$C$6="Solar and wind",'Solar scaled'!M95+'Wind scaled'!M95,'Grid scaled'!M95)))</f>
        <v>518.24</v>
      </c>
      <c r="N95" s="12">
        <f>IF(Control!$C$6="Solar only",'Solar scaled'!N95,IF(Control!$C$6="Wind only",'Wind scaled'!N95,IF(Control!$C$6="Solar and wind",'Solar scaled'!N95+'Wind scaled'!N95,'Grid scaled'!N95)))</f>
        <v>475.52</v>
      </c>
      <c r="O95" s="12">
        <f>IF(Control!$C$6="Solar only",'Solar scaled'!O95,IF(Control!$C$6="Wind only",'Wind scaled'!O95,IF(Control!$C$6="Solar and wind",'Solar scaled'!O95+'Wind scaled'!O95,'Grid scaled'!O95)))</f>
        <v>518.24</v>
      </c>
      <c r="P95" s="12">
        <f>IF(Control!$C$6="Solar only",'Solar scaled'!P95,IF(Control!$C$6="Wind only",'Wind scaled'!P95,IF(Control!$C$6="Solar and wind",'Solar scaled'!P95+'Wind scaled'!P95,'Grid scaled'!P95)))</f>
        <v>581.91999999999996</v>
      </c>
      <c r="Q95" s="12">
        <f>IF(Control!$C$6="Solar only",'Solar scaled'!Q95,IF(Control!$C$6="Wind only",'Wind scaled'!Q95,IF(Control!$C$6="Solar and wind",'Solar scaled'!Q95+'Wind scaled'!Q95,'Grid scaled'!Q95)))</f>
        <v>620.79999999999995</v>
      </c>
      <c r="R95" s="12">
        <f>IF(Control!$C$6="Solar only",'Solar scaled'!R95,IF(Control!$C$6="Wind only",'Wind scaled'!R95,IF(Control!$C$6="Solar and wind",'Solar scaled'!R95+'Wind scaled'!R95,'Grid scaled'!R95)))</f>
        <v>602.72</v>
      </c>
      <c r="S95" s="12">
        <f>IF(Control!$C$6="Solar only",'Solar scaled'!S95,IF(Control!$C$6="Wind only",'Wind scaled'!S95,IF(Control!$C$6="Solar and wind",'Solar scaled'!S95+'Wind scaled'!S95,'Grid scaled'!S95)))</f>
        <v>602.72</v>
      </c>
      <c r="T95" s="12">
        <f>IF(Control!$C$6="Solar only",'Solar scaled'!T95,IF(Control!$C$6="Wind only",'Wind scaled'!T95,IF(Control!$C$6="Solar and wind",'Solar scaled'!T95+'Wind scaled'!T95,'Grid scaled'!T95)))</f>
        <v>560</v>
      </c>
      <c r="U95" s="12">
        <f>IF(Control!$C$6="Solar only",'Solar scaled'!U95,IF(Control!$C$6="Wind only",'Wind scaled'!U95,IF(Control!$C$6="Solar and wind",'Solar scaled'!U95+'Wind scaled'!U95,'Grid scaled'!U95)))</f>
        <v>620.79999999999995</v>
      </c>
      <c r="V95" s="12">
        <f>IF(Control!$C$6="Solar only",'Solar scaled'!V95,IF(Control!$C$6="Wind only",'Wind scaled'!V95,IF(Control!$C$6="Solar and wind",'Solar scaled'!V95+'Wind scaled'!V95,'Grid scaled'!V95)))</f>
        <v>708.48</v>
      </c>
      <c r="W95" s="12">
        <f>IF(Control!$C$6="Solar only",'Solar scaled'!W95,IF(Control!$C$6="Wind only",'Wind scaled'!W95,IF(Control!$C$6="Solar and wind",'Solar scaled'!W95+'Wind scaled'!W95,'Grid scaled'!W95)))</f>
        <v>720.96</v>
      </c>
      <c r="X95" s="12">
        <f>IF(Control!$C$6="Solar only",'Solar scaled'!X95,IF(Control!$C$6="Wind only",'Wind scaled'!X95,IF(Control!$C$6="Solar and wind",'Solar scaled'!X95+'Wind scaled'!X95,'Grid scaled'!X95)))</f>
        <v>728.96</v>
      </c>
      <c r="Y95" s="12">
        <f>IF(Control!$C$6="Solar only",'Solar scaled'!Y95,IF(Control!$C$6="Wind only",'Wind scaled'!Y95,IF(Control!$C$6="Solar and wind",'Solar scaled'!Y95+'Wind scaled'!Y95,'Grid scaled'!Y95)))</f>
        <v>812.16000000000008</v>
      </c>
      <c r="Z95" s="12">
        <f>IF(Control!$C$6="Solar only",'Solar scaled'!Z95,IF(Control!$C$6="Wind only",'Wind scaled'!Z95,IF(Control!$C$6="Solar and wind",'Solar scaled'!Z95+'Wind scaled'!Z95,'Grid scaled'!Z95)))</f>
        <v>812.16000000000008</v>
      </c>
      <c r="AB95" s="7">
        <f t="shared" si="1"/>
        <v>13810.799999999996</v>
      </c>
    </row>
    <row r="96" spans="2:29" x14ac:dyDescent="0.2">
      <c r="B96" s="6">
        <v>44290</v>
      </c>
      <c r="C96" s="12">
        <f>IF(Control!$C$6="Solar only",'Solar scaled'!C96,IF(Control!$C$6="Wind only",'Wind scaled'!C96,IF(Control!$C$6="Solar and wind",'Solar scaled'!C96+'Wind scaled'!C96,'Grid scaled'!C96)))</f>
        <v>804.16000000000008</v>
      </c>
      <c r="D96" s="12">
        <f>IF(Control!$C$6="Solar only",'Solar scaled'!D96,IF(Control!$C$6="Wind only",'Wind scaled'!D96,IF(Control!$C$6="Solar and wind",'Solar scaled'!D96+'Wind scaled'!D96,'Grid scaled'!D96)))</f>
        <v>817.04000000000008</v>
      </c>
      <c r="E96" s="12">
        <f>IF(Control!$C$6="Solar only",'Solar scaled'!E96,IF(Control!$C$6="Wind only",'Wind scaled'!E96,IF(Control!$C$6="Solar and wind",'Solar scaled'!E96+'Wind scaled'!E96,'Grid scaled'!E96)))</f>
        <v>995.04000000000019</v>
      </c>
      <c r="F96" s="12">
        <f>IF(Control!$C$6="Solar only",'Solar scaled'!F96,IF(Control!$C$6="Wind only",'Wind scaled'!F96,IF(Control!$C$6="Solar and wind",'Solar scaled'!F96+'Wind scaled'!F96,'Grid scaled'!F96)))</f>
        <v>1012</v>
      </c>
      <c r="G96" s="12">
        <f>IF(Control!$C$6="Solar only",'Solar scaled'!G96,IF(Control!$C$6="Wind only",'Wind scaled'!G96,IF(Control!$C$6="Solar and wind",'Solar scaled'!G96+'Wind scaled'!G96,'Grid scaled'!G96)))</f>
        <v>1012</v>
      </c>
      <c r="H96" s="12">
        <f>IF(Control!$C$6="Solar only",'Solar scaled'!H96,IF(Control!$C$6="Wind only",'Wind scaled'!H96,IF(Control!$C$6="Solar and wind",'Solar scaled'!H96+'Wind scaled'!H96,'Grid scaled'!H96)))</f>
        <v>1012</v>
      </c>
      <c r="I96" s="12">
        <f>IF(Control!$C$6="Solar only",'Solar scaled'!I96,IF(Control!$C$6="Wind only",'Wind scaled'!I96,IF(Control!$C$6="Solar and wind",'Solar scaled'!I96+'Wind scaled'!I96,'Grid scaled'!I96)))</f>
        <v>1012</v>
      </c>
      <c r="J96" s="12">
        <f>IF(Control!$C$6="Solar only",'Solar scaled'!J96,IF(Control!$C$6="Wind only",'Wind scaled'!J96,IF(Control!$C$6="Solar and wind",'Solar scaled'!J96+'Wind scaled'!J96,'Grid scaled'!J96)))</f>
        <v>1012</v>
      </c>
      <c r="K96" s="12">
        <f>IF(Control!$C$6="Solar only",'Solar scaled'!K96,IF(Control!$C$6="Wind only",'Wind scaled'!K96,IF(Control!$C$6="Solar and wind",'Solar scaled'!K96+'Wind scaled'!K96,'Grid scaled'!K96)))</f>
        <v>1012</v>
      </c>
      <c r="L96" s="12">
        <f>IF(Control!$C$6="Solar only",'Solar scaled'!L96,IF(Control!$C$6="Wind only",'Wind scaled'!L96,IF(Control!$C$6="Solar and wind",'Solar scaled'!L96+'Wind scaled'!L96,'Grid scaled'!L96)))</f>
        <v>1012</v>
      </c>
      <c r="M96" s="12">
        <f>IF(Control!$C$6="Solar only",'Solar scaled'!M96,IF(Control!$C$6="Wind only",'Wind scaled'!M96,IF(Control!$C$6="Solar and wind",'Solar scaled'!M96+'Wind scaled'!M96,'Grid scaled'!M96)))</f>
        <v>1012</v>
      </c>
      <c r="N96" s="12">
        <f>IF(Control!$C$6="Solar only",'Solar scaled'!N96,IF(Control!$C$6="Wind only",'Wind scaled'!N96,IF(Control!$C$6="Solar and wind",'Solar scaled'!N96+'Wind scaled'!N96,'Grid scaled'!N96)))</f>
        <v>0</v>
      </c>
      <c r="O96" s="12">
        <f>IF(Control!$C$6="Solar only",'Solar scaled'!O96,IF(Control!$C$6="Wind only",'Wind scaled'!O96,IF(Control!$C$6="Solar and wind",'Solar scaled'!O96+'Wind scaled'!O96,'Grid scaled'!O96)))</f>
        <v>0</v>
      </c>
      <c r="P96" s="12">
        <f>IF(Control!$C$6="Solar only",'Solar scaled'!P96,IF(Control!$C$6="Wind only",'Wind scaled'!P96,IF(Control!$C$6="Solar and wind",'Solar scaled'!P96+'Wind scaled'!P96,'Grid scaled'!P96)))</f>
        <v>1012</v>
      </c>
      <c r="Q96" s="12">
        <f>IF(Control!$C$6="Solar only",'Solar scaled'!Q96,IF(Control!$C$6="Wind only",'Wind scaled'!Q96,IF(Control!$C$6="Solar and wind",'Solar scaled'!Q96+'Wind scaled'!Q96,'Grid scaled'!Q96)))</f>
        <v>1012</v>
      </c>
      <c r="R96" s="12">
        <f>IF(Control!$C$6="Solar only",'Solar scaled'!R96,IF(Control!$C$6="Wind only",'Wind scaled'!R96,IF(Control!$C$6="Solar and wind",'Solar scaled'!R96+'Wind scaled'!R96,'Grid scaled'!R96)))</f>
        <v>1012</v>
      </c>
      <c r="S96" s="12">
        <f>IF(Control!$C$6="Solar only",'Solar scaled'!S96,IF(Control!$C$6="Wind only",'Wind scaled'!S96,IF(Control!$C$6="Solar and wind",'Solar scaled'!S96+'Wind scaled'!S96,'Grid scaled'!S96)))</f>
        <v>1012</v>
      </c>
      <c r="T96" s="12">
        <f>IF(Control!$C$6="Solar only",'Solar scaled'!T96,IF(Control!$C$6="Wind only",'Wind scaled'!T96,IF(Control!$C$6="Solar and wind",'Solar scaled'!T96+'Wind scaled'!T96,'Grid scaled'!T96)))</f>
        <v>1012</v>
      </c>
      <c r="U96" s="12">
        <f>IF(Control!$C$6="Solar only",'Solar scaled'!U96,IF(Control!$C$6="Wind only",'Wind scaled'!U96,IF(Control!$C$6="Solar and wind",'Solar scaled'!U96+'Wind scaled'!U96,'Grid scaled'!U96)))</f>
        <v>1012</v>
      </c>
      <c r="V96" s="12">
        <f>IF(Control!$C$6="Solar only",'Solar scaled'!V96,IF(Control!$C$6="Wind only",'Wind scaled'!V96,IF(Control!$C$6="Solar and wind",'Solar scaled'!V96+'Wind scaled'!V96,'Grid scaled'!V96)))</f>
        <v>1012</v>
      </c>
      <c r="W96" s="12">
        <f>IF(Control!$C$6="Solar only",'Solar scaled'!W96,IF(Control!$C$6="Wind only",'Wind scaled'!W96,IF(Control!$C$6="Solar and wind",'Solar scaled'!W96+'Wind scaled'!W96,'Grid scaled'!W96)))</f>
        <v>1012</v>
      </c>
      <c r="X96" s="12">
        <f>IF(Control!$C$6="Solar only",'Solar scaled'!X96,IF(Control!$C$6="Wind only",'Wind scaled'!X96,IF(Control!$C$6="Solar and wind",'Solar scaled'!X96+'Wind scaled'!X96,'Grid scaled'!X96)))</f>
        <v>1012</v>
      </c>
      <c r="Y96" s="12">
        <f>IF(Control!$C$6="Solar only",'Solar scaled'!Y96,IF(Control!$C$6="Wind only",'Wind scaled'!Y96,IF(Control!$C$6="Solar and wind",'Solar scaled'!Y96+'Wind scaled'!Y96,'Grid scaled'!Y96)))</f>
        <v>1012</v>
      </c>
      <c r="Z96" s="12">
        <f>IF(Control!$C$6="Solar only",'Solar scaled'!Z96,IF(Control!$C$6="Wind only",'Wind scaled'!Z96,IF(Control!$C$6="Solar and wind",'Solar scaled'!Z96+'Wind scaled'!Z96,'Grid scaled'!Z96)))</f>
        <v>1012</v>
      </c>
      <c r="AB96" s="7">
        <f t="shared" si="1"/>
        <v>21844.240000000002</v>
      </c>
    </row>
    <row r="97" spans="2:28" x14ac:dyDescent="0.2">
      <c r="B97" s="6">
        <v>44291</v>
      </c>
      <c r="C97" s="12">
        <f>IF(Control!$C$6="Solar only",'Solar scaled'!C97,IF(Control!$C$6="Wind only",'Wind scaled'!C97,IF(Control!$C$6="Solar and wind",'Solar scaled'!C97+'Wind scaled'!C97,'Grid scaled'!C97)))</f>
        <v>1012</v>
      </c>
      <c r="D97" s="12">
        <f>IF(Control!$C$6="Solar only",'Solar scaled'!D97,IF(Control!$C$6="Wind only",'Wind scaled'!D97,IF(Control!$C$6="Solar and wind",'Solar scaled'!D97+'Wind scaled'!D97,'Grid scaled'!D97)))</f>
        <v>1012</v>
      </c>
      <c r="E97" s="12">
        <f>IF(Control!$C$6="Solar only",'Solar scaled'!E97,IF(Control!$C$6="Wind only",'Wind scaled'!E97,IF(Control!$C$6="Solar and wind",'Solar scaled'!E97+'Wind scaled'!E97,'Grid scaled'!E97)))</f>
        <v>1012</v>
      </c>
      <c r="F97" s="12">
        <f>IF(Control!$C$6="Solar only",'Solar scaled'!F97,IF(Control!$C$6="Wind only",'Wind scaled'!F97,IF(Control!$C$6="Solar and wind",'Solar scaled'!F97+'Wind scaled'!F97,'Grid scaled'!F97)))</f>
        <v>1012</v>
      </c>
      <c r="G97" s="12">
        <f>IF(Control!$C$6="Solar only",'Solar scaled'!G97,IF(Control!$C$6="Wind only",'Wind scaled'!G97,IF(Control!$C$6="Solar and wind",'Solar scaled'!G97+'Wind scaled'!G97,'Grid scaled'!G97)))</f>
        <v>1012</v>
      </c>
      <c r="H97" s="12">
        <f>IF(Control!$C$6="Solar only",'Solar scaled'!H97,IF(Control!$C$6="Wind only",'Wind scaled'!H97,IF(Control!$C$6="Solar and wind",'Solar scaled'!H97+'Wind scaled'!H97,'Grid scaled'!H97)))</f>
        <v>1012</v>
      </c>
      <c r="I97" s="12">
        <f>IF(Control!$C$6="Solar only",'Solar scaled'!I97,IF(Control!$C$6="Wind only",'Wind scaled'!I97,IF(Control!$C$6="Solar and wind",'Solar scaled'!I97+'Wind scaled'!I97,'Grid scaled'!I97)))</f>
        <v>1012</v>
      </c>
      <c r="J97" s="12">
        <f>IF(Control!$C$6="Solar only",'Solar scaled'!J97,IF(Control!$C$6="Wind only",'Wind scaled'!J97,IF(Control!$C$6="Solar and wind",'Solar scaled'!J97+'Wind scaled'!J97,'Grid scaled'!J97)))</f>
        <v>1012</v>
      </c>
      <c r="K97" s="12">
        <f>IF(Control!$C$6="Solar only",'Solar scaled'!K97,IF(Control!$C$6="Wind only",'Wind scaled'!K97,IF(Control!$C$6="Solar and wind",'Solar scaled'!K97+'Wind scaled'!K97,'Grid scaled'!K97)))</f>
        <v>1012</v>
      </c>
      <c r="L97" s="12">
        <f>IF(Control!$C$6="Solar only",'Solar scaled'!L97,IF(Control!$C$6="Wind only",'Wind scaled'!L97,IF(Control!$C$6="Solar and wind",'Solar scaled'!L97+'Wind scaled'!L97,'Grid scaled'!L97)))</f>
        <v>1012</v>
      </c>
      <c r="M97" s="12">
        <f>IF(Control!$C$6="Solar only",'Solar scaled'!M97,IF(Control!$C$6="Wind only",'Wind scaled'!M97,IF(Control!$C$6="Solar and wind",'Solar scaled'!M97+'Wind scaled'!M97,'Grid scaled'!M97)))</f>
        <v>1012</v>
      </c>
      <c r="N97" s="12">
        <f>IF(Control!$C$6="Solar only",'Solar scaled'!N97,IF(Control!$C$6="Wind only",'Wind scaled'!N97,IF(Control!$C$6="Solar and wind",'Solar scaled'!N97+'Wind scaled'!N97,'Grid scaled'!N97)))</f>
        <v>1012</v>
      </c>
      <c r="O97" s="12">
        <f>IF(Control!$C$6="Solar only",'Solar scaled'!O97,IF(Control!$C$6="Wind only",'Wind scaled'!O97,IF(Control!$C$6="Solar and wind",'Solar scaled'!O97+'Wind scaled'!O97,'Grid scaled'!O97)))</f>
        <v>1012</v>
      </c>
      <c r="P97" s="12">
        <f>IF(Control!$C$6="Solar only",'Solar scaled'!P97,IF(Control!$C$6="Wind only",'Wind scaled'!P97,IF(Control!$C$6="Solar and wind",'Solar scaled'!P97+'Wind scaled'!P97,'Grid scaled'!P97)))</f>
        <v>1012</v>
      </c>
      <c r="Q97" s="12">
        <f>IF(Control!$C$6="Solar only",'Solar scaled'!Q97,IF(Control!$C$6="Wind only",'Wind scaled'!Q97,IF(Control!$C$6="Solar and wind",'Solar scaled'!Q97+'Wind scaled'!Q97,'Grid scaled'!Q97)))</f>
        <v>1012</v>
      </c>
      <c r="R97" s="12">
        <f>IF(Control!$C$6="Solar only",'Solar scaled'!R97,IF(Control!$C$6="Wind only",'Wind scaled'!R97,IF(Control!$C$6="Solar and wind",'Solar scaled'!R97+'Wind scaled'!R97,'Grid scaled'!R97)))</f>
        <v>1012</v>
      </c>
      <c r="S97" s="12">
        <f>IF(Control!$C$6="Solar only",'Solar scaled'!S97,IF(Control!$C$6="Wind only",'Wind scaled'!S97,IF(Control!$C$6="Solar and wind",'Solar scaled'!S97+'Wind scaled'!S97,'Grid scaled'!S97)))</f>
        <v>1012</v>
      </c>
      <c r="T97" s="12">
        <f>IF(Control!$C$6="Solar only",'Solar scaled'!T97,IF(Control!$C$6="Wind only",'Wind scaled'!T97,IF(Control!$C$6="Solar and wind",'Solar scaled'!T97+'Wind scaled'!T97,'Grid scaled'!T97)))</f>
        <v>1012</v>
      </c>
      <c r="U97" s="12">
        <f>IF(Control!$C$6="Solar only",'Solar scaled'!U97,IF(Control!$C$6="Wind only",'Wind scaled'!U97,IF(Control!$C$6="Solar and wind",'Solar scaled'!U97+'Wind scaled'!U97,'Grid scaled'!U97)))</f>
        <v>1012</v>
      </c>
      <c r="V97" s="12">
        <f>IF(Control!$C$6="Solar only",'Solar scaled'!V97,IF(Control!$C$6="Wind only",'Wind scaled'!V97,IF(Control!$C$6="Solar and wind",'Solar scaled'!V97+'Wind scaled'!V97,'Grid scaled'!V97)))</f>
        <v>1012</v>
      </c>
      <c r="W97" s="12">
        <f>IF(Control!$C$6="Solar only",'Solar scaled'!W97,IF(Control!$C$6="Wind only",'Wind scaled'!W97,IF(Control!$C$6="Solar and wind",'Solar scaled'!W97+'Wind scaled'!W97,'Grid scaled'!W97)))</f>
        <v>1012</v>
      </c>
      <c r="X97" s="12">
        <f>IF(Control!$C$6="Solar only",'Solar scaled'!X97,IF(Control!$C$6="Wind only",'Wind scaled'!X97,IF(Control!$C$6="Solar and wind",'Solar scaled'!X97+'Wind scaled'!X97,'Grid scaled'!X97)))</f>
        <v>1012</v>
      </c>
      <c r="Y97" s="12">
        <f>IF(Control!$C$6="Solar only",'Solar scaled'!Y97,IF(Control!$C$6="Wind only",'Wind scaled'!Y97,IF(Control!$C$6="Solar and wind",'Solar scaled'!Y97+'Wind scaled'!Y97,'Grid scaled'!Y97)))</f>
        <v>1012</v>
      </c>
      <c r="Z97" s="12">
        <f>IF(Control!$C$6="Solar only",'Solar scaled'!Z97,IF(Control!$C$6="Wind only",'Wind scaled'!Z97,IF(Control!$C$6="Solar and wind",'Solar scaled'!Z97+'Wind scaled'!Z97,'Grid scaled'!Z97)))</f>
        <v>1012</v>
      </c>
      <c r="AB97" s="7">
        <f t="shared" si="1"/>
        <v>24288</v>
      </c>
    </row>
    <row r="98" spans="2:28" x14ac:dyDescent="0.2">
      <c r="B98" s="6">
        <v>44292</v>
      </c>
      <c r="C98" s="12">
        <f>IF(Control!$C$6="Solar only",'Solar scaled'!C98,IF(Control!$C$6="Wind only",'Wind scaled'!C98,IF(Control!$C$6="Solar and wind",'Solar scaled'!C98+'Wind scaled'!C98,'Grid scaled'!C98)))</f>
        <v>1012</v>
      </c>
      <c r="D98" s="12">
        <f>IF(Control!$C$6="Solar only",'Solar scaled'!D98,IF(Control!$C$6="Wind only",'Wind scaled'!D98,IF(Control!$C$6="Solar and wind",'Solar scaled'!D98+'Wind scaled'!D98,'Grid scaled'!D98)))</f>
        <v>1012</v>
      </c>
      <c r="E98" s="12">
        <f>IF(Control!$C$6="Solar only",'Solar scaled'!E98,IF(Control!$C$6="Wind only",'Wind scaled'!E98,IF(Control!$C$6="Solar and wind",'Solar scaled'!E98+'Wind scaled'!E98,'Grid scaled'!E98)))</f>
        <v>1012</v>
      </c>
      <c r="F98" s="12">
        <f>IF(Control!$C$6="Solar only",'Solar scaled'!F98,IF(Control!$C$6="Wind only",'Wind scaled'!F98,IF(Control!$C$6="Solar and wind",'Solar scaled'!F98+'Wind scaled'!F98,'Grid scaled'!F98)))</f>
        <v>1012</v>
      </c>
      <c r="G98" s="12">
        <f>IF(Control!$C$6="Solar only",'Solar scaled'!G98,IF(Control!$C$6="Wind only",'Wind scaled'!G98,IF(Control!$C$6="Solar and wind",'Solar scaled'!G98+'Wind scaled'!G98,'Grid scaled'!G98)))</f>
        <v>1012</v>
      </c>
      <c r="H98" s="12">
        <f>IF(Control!$C$6="Solar only",'Solar scaled'!H98,IF(Control!$C$6="Wind only",'Wind scaled'!H98,IF(Control!$C$6="Solar and wind",'Solar scaled'!H98+'Wind scaled'!H98,'Grid scaled'!H98)))</f>
        <v>1012</v>
      </c>
      <c r="I98" s="12">
        <f>IF(Control!$C$6="Solar only",'Solar scaled'!I98,IF(Control!$C$6="Wind only",'Wind scaled'!I98,IF(Control!$C$6="Solar and wind",'Solar scaled'!I98+'Wind scaled'!I98,'Grid scaled'!I98)))</f>
        <v>1012</v>
      </c>
      <c r="J98" s="12">
        <f>IF(Control!$C$6="Solar only",'Solar scaled'!J98,IF(Control!$C$6="Wind only",'Wind scaled'!J98,IF(Control!$C$6="Solar and wind",'Solar scaled'!J98+'Wind scaled'!J98,'Grid scaled'!J98)))</f>
        <v>1012</v>
      </c>
      <c r="K98" s="12">
        <f>IF(Control!$C$6="Solar only",'Solar scaled'!K98,IF(Control!$C$6="Wind only",'Wind scaled'!K98,IF(Control!$C$6="Solar and wind",'Solar scaled'!K98+'Wind scaled'!K98,'Grid scaled'!K98)))</f>
        <v>1012</v>
      </c>
      <c r="L98" s="12">
        <f>IF(Control!$C$6="Solar only",'Solar scaled'!L98,IF(Control!$C$6="Wind only",'Wind scaled'!L98,IF(Control!$C$6="Solar and wind",'Solar scaled'!L98+'Wind scaled'!L98,'Grid scaled'!L98)))</f>
        <v>1012</v>
      </c>
      <c r="M98" s="12">
        <f>IF(Control!$C$6="Solar only",'Solar scaled'!M98,IF(Control!$C$6="Wind only",'Wind scaled'!M98,IF(Control!$C$6="Solar and wind",'Solar scaled'!M98+'Wind scaled'!M98,'Grid scaled'!M98)))</f>
        <v>1012</v>
      </c>
      <c r="N98" s="12">
        <f>IF(Control!$C$6="Solar only",'Solar scaled'!N98,IF(Control!$C$6="Wind only",'Wind scaled'!N98,IF(Control!$C$6="Solar and wind",'Solar scaled'!N98+'Wind scaled'!N98,'Grid scaled'!N98)))</f>
        <v>1012</v>
      </c>
      <c r="O98" s="12">
        <f>IF(Control!$C$6="Solar only",'Solar scaled'!O98,IF(Control!$C$6="Wind only",'Wind scaled'!O98,IF(Control!$C$6="Solar and wind",'Solar scaled'!O98+'Wind scaled'!O98,'Grid scaled'!O98)))</f>
        <v>1012</v>
      </c>
      <c r="P98" s="12">
        <f>IF(Control!$C$6="Solar only",'Solar scaled'!P98,IF(Control!$C$6="Wind only",'Wind scaled'!P98,IF(Control!$C$6="Solar and wind",'Solar scaled'!P98+'Wind scaled'!P98,'Grid scaled'!P98)))</f>
        <v>1012</v>
      </c>
      <c r="Q98" s="12">
        <f>IF(Control!$C$6="Solar only",'Solar scaled'!Q98,IF(Control!$C$6="Wind only",'Wind scaled'!Q98,IF(Control!$C$6="Solar and wind",'Solar scaled'!Q98+'Wind scaled'!Q98,'Grid scaled'!Q98)))</f>
        <v>1012</v>
      </c>
      <c r="R98" s="12">
        <f>IF(Control!$C$6="Solar only",'Solar scaled'!R98,IF(Control!$C$6="Wind only",'Wind scaled'!R98,IF(Control!$C$6="Solar and wind",'Solar scaled'!R98+'Wind scaled'!R98,'Grid scaled'!R98)))</f>
        <v>1012</v>
      </c>
      <c r="S98" s="12">
        <f>IF(Control!$C$6="Solar only",'Solar scaled'!S98,IF(Control!$C$6="Wind only",'Wind scaled'!S98,IF(Control!$C$6="Solar and wind",'Solar scaled'!S98+'Wind scaled'!S98,'Grid scaled'!S98)))</f>
        <v>1012</v>
      </c>
      <c r="T98" s="12">
        <f>IF(Control!$C$6="Solar only",'Solar scaled'!T98,IF(Control!$C$6="Wind only",'Wind scaled'!T98,IF(Control!$C$6="Solar and wind",'Solar scaled'!T98+'Wind scaled'!T98,'Grid scaled'!T98)))</f>
        <v>1012</v>
      </c>
      <c r="U98" s="12">
        <f>IF(Control!$C$6="Solar only",'Solar scaled'!U98,IF(Control!$C$6="Wind only",'Wind scaled'!U98,IF(Control!$C$6="Solar and wind",'Solar scaled'!U98+'Wind scaled'!U98,'Grid scaled'!U98)))</f>
        <v>1012</v>
      </c>
      <c r="V98" s="12">
        <f>IF(Control!$C$6="Solar only",'Solar scaled'!V98,IF(Control!$C$6="Wind only",'Wind scaled'!V98,IF(Control!$C$6="Solar and wind",'Solar scaled'!V98+'Wind scaled'!V98,'Grid scaled'!V98)))</f>
        <v>1012</v>
      </c>
      <c r="W98" s="12">
        <f>IF(Control!$C$6="Solar only",'Solar scaled'!W98,IF(Control!$C$6="Wind only",'Wind scaled'!W98,IF(Control!$C$6="Solar and wind",'Solar scaled'!W98+'Wind scaled'!W98,'Grid scaled'!W98)))</f>
        <v>1012</v>
      </c>
      <c r="X98" s="12">
        <f>IF(Control!$C$6="Solar only",'Solar scaled'!X98,IF(Control!$C$6="Wind only",'Wind scaled'!X98,IF(Control!$C$6="Solar and wind",'Solar scaled'!X98+'Wind scaled'!X98,'Grid scaled'!X98)))</f>
        <v>1012</v>
      </c>
      <c r="Y98" s="12">
        <f>IF(Control!$C$6="Solar only",'Solar scaled'!Y98,IF(Control!$C$6="Wind only",'Wind scaled'!Y98,IF(Control!$C$6="Solar and wind",'Solar scaled'!Y98+'Wind scaled'!Y98,'Grid scaled'!Y98)))</f>
        <v>1006.8800000000001</v>
      </c>
      <c r="Z98" s="12">
        <f>IF(Control!$C$6="Solar only",'Solar scaled'!Z98,IF(Control!$C$6="Wind only",'Wind scaled'!Z98,IF(Control!$C$6="Solar and wind",'Solar scaled'!Z98+'Wind scaled'!Z98,'Grid scaled'!Z98)))</f>
        <v>1006.8800000000001</v>
      </c>
      <c r="AB98" s="7">
        <f t="shared" si="1"/>
        <v>24277.760000000002</v>
      </c>
    </row>
    <row r="99" spans="2:28" x14ac:dyDescent="0.2">
      <c r="B99" s="6">
        <v>44293</v>
      </c>
      <c r="C99" s="12">
        <f>IF(Control!$C$6="Solar only",'Solar scaled'!C99,IF(Control!$C$6="Wind only",'Wind scaled'!C99,IF(Control!$C$6="Solar and wind",'Solar scaled'!C99+'Wind scaled'!C99,'Grid scaled'!C99)))</f>
        <v>1006.8800000000001</v>
      </c>
      <c r="D99" s="12">
        <f>IF(Control!$C$6="Solar only",'Solar scaled'!D99,IF(Control!$C$6="Wind only",'Wind scaled'!D99,IF(Control!$C$6="Solar and wind",'Solar scaled'!D99+'Wind scaled'!D99,'Grid scaled'!D99)))</f>
        <v>1006.72</v>
      </c>
      <c r="E99" s="12">
        <f>IF(Control!$C$6="Solar only",'Solar scaled'!E99,IF(Control!$C$6="Wind only",'Wind scaled'!E99,IF(Control!$C$6="Solar and wind",'Solar scaled'!E99+'Wind scaled'!E99,'Grid scaled'!E99)))</f>
        <v>995.04000000000019</v>
      </c>
      <c r="F99" s="12">
        <f>IF(Control!$C$6="Solar only",'Solar scaled'!F99,IF(Control!$C$6="Wind only",'Wind scaled'!F99,IF(Control!$C$6="Solar and wind",'Solar scaled'!F99+'Wind scaled'!F99,'Grid scaled'!F99)))</f>
        <v>1005.6</v>
      </c>
      <c r="G99" s="12">
        <f>IF(Control!$C$6="Solar only",'Solar scaled'!G99,IF(Control!$C$6="Wind only",'Wind scaled'!G99,IF(Control!$C$6="Solar and wind",'Solar scaled'!G99+'Wind scaled'!G99,'Grid scaled'!G99)))</f>
        <v>995.04000000000019</v>
      </c>
      <c r="H99" s="12">
        <f>IF(Control!$C$6="Solar only",'Solar scaled'!H99,IF(Control!$C$6="Wind only",'Wind scaled'!H99,IF(Control!$C$6="Solar and wind",'Solar scaled'!H99+'Wind scaled'!H99,'Grid scaled'!H99)))</f>
        <v>975.36</v>
      </c>
      <c r="I99" s="12">
        <f>IF(Control!$C$6="Solar only",'Solar scaled'!I99,IF(Control!$C$6="Wind only",'Wind scaled'!I99,IF(Control!$C$6="Solar and wind",'Solar scaled'!I99+'Wind scaled'!I99,'Grid scaled'!I99)))</f>
        <v>934.4</v>
      </c>
      <c r="J99" s="12">
        <f>IF(Control!$C$6="Solar only",'Solar scaled'!J99,IF(Control!$C$6="Wind only",'Wind scaled'!J99,IF(Control!$C$6="Solar and wind",'Solar scaled'!J99+'Wind scaled'!J99,'Grid scaled'!J99)))</f>
        <v>889.3599999999999</v>
      </c>
      <c r="K99" s="12">
        <f>IF(Control!$C$6="Solar only",'Solar scaled'!K99,IF(Control!$C$6="Wind only",'Wind scaled'!K99,IF(Control!$C$6="Solar and wind",'Solar scaled'!K99+'Wind scaled'!K99,'Grid scaled'!K99)))</f>
        <v>884.4799999999999</v>
      </c>
      <c r="L99" s="12">
        <f>IF(Control!$C$6="Solar only",'Solar scaled'!L99,IF(Control!$C$6="Wind only",'Wind scaled'!L99,IF(Control!$C$6="Solar and wind",'Solar scaled'!L99+'Wind scaled'!L99,'Grid scaled'!L99)))</f>
        <v>812.16000000000008</v>
      </c>
      <c r="M99" s="12">
        <f>IF(Control!$C$6="Solar only",'Solar scaled'!M99,IF(Control!$C$6="Wind only",'Wind scaled'!M99,IF(Control!$C$6="Solar and wind",'Solar scaled'!M99+'Wind scaled'!M99,'Grid scaled'!M99)))</f>
        <v>728.96</v>
      </c>
      <c r="N99" s="12">
        <f>IF(Control!$C$6="Solar only",'Solar scaled'!N99,IF(Control!$C$6="Wind only",'Wind scaled'!N99,IF(Control!$C$6="Solar and wind",'Solar scaled'!N99+'Wind scaled'!N99,'Grid scaled'!N99)))</f>
        <v>669.6</v>
      </c>
      <c r="O99" s="12">
        <f>IF(Control!$C$6="Solar only",'Solar scaled'!O99,IF(Control!$C$6="Wind only",'Wind scaled'!O99,IF(Control!$C$6="Solar and wind",'Solar scaled'!O99+'Wind scaled'!O99,'Grid scaled'!O99)))</f>
        <v>602.72</v>
      </c>
      <c r="P99" s="12">
        <f>IF(Control!$C$6="Solar only",'Solar scaled'!P99,IF(Control!$C$6="Wind only",'Wind scaled'!P99,IF(Control!$C$6="Solar and wind",'Solar scaled'!P99+'Wind scaled'!P99,'Grid scaled'!P99)))</f>
        <v>518.24</v>
      </c>
      <c r="Q99" s="12">
        <f>IF(Control!$C$6="Solar only",'Solar scaled'!Q99,IF(Control!$C$6="Wind only",'Wind scaled'!Q99,IF(Control!$C$6="Solar and wind",'Solar scaled'!Q99+'Wind scaled'!Q99,'Grid scaled'!Q99)))</f>
        <v>454.4</v>
      </c>
      <c r="R99" s="12">
        <f>IF(Control!$C$6="Solar only",'Solar scaled'!R99,IF(Control!$C$6="Wind only",'Wind scaled'!R99,IF(Control!$C$6="Solar and wind",'Solar scaled'!R99+'Wind scaled'!R99,'Grid scaled'!R99)))</f>
        <v>380.8</v>
      </c>
      <c r="S99" s="12">
        <f>IF(Control!$C$6="Solar only",'Solar scaled'!S99,IF(Control!$C$6="Wind only",'Wind scaled'!S99,IF(Control!$C$6="Solar and wind",'Solar scaled'!S99+'Wind scaled'!S99,'Grid scaled'!S99)))</f>
        <v>297.76</v>
      </c>
      <c r="T99" s="12">
        <f>IF(Control!$C$6="Solar only",'Solar scaled'!T99,IF(Control!$C$6="Wind only",'Wind scaled'!T99,IF(Control!$C$6="Solar and wind",'Solar scaled'!T99+'Wind scaled'!T99,'Grid scaled'!T99)))</f>
        <v>226.88000000000002</v>
      </c>
      <c r="U99" s="12">
        <f>IF(Control!$C$6="Solar only",'Solar scaled'!U99,IF(Control!$C$6="Wind only",'Wind scaled'!U99,IF(Control!$C$6="Solar and wind",'Solar scaled'!U99+'Wind scaled'!U99,'Grid scaled'!U99)))</f>
        <v>201.68</v>
      </c>
      <c r="V99" s="12">
        <f>IF(Control!$C$6="Solar only",'Solar scaled'!V99,IF(Control!$C$6="Wind only",'Wind scaled'!V99,IF(Control!$C$6="Solar and wind",'Solar scaled'!V99+'Wind scaled'!V99,'Grid scaled'!V99)))</f>
        <v>190.16000000000003</v>
      </c>
      <c r="W99" s="12">
        <f>IF(Control!$C$6="Solar only",'Solar scaled'!W99,IF(Control!$C$6="Wind only",'Wind scaled'!W99,IF(Control!$C$6="Solar and wind",'Solar scaled'!W99+'Wind scaled'!W99,'Grid scaled'!W99)))</f>
        <v>267.92000000000007</v>
      </c>
      <c r="X99" s="12">
        <f>IF(Control!$C$6="Solar only",'Solar scaled'!X99,IF(Control!$C$6="Wind only",'Wind scaled'!X99,IF(Control!$C$6="Solar and wind",'Solar scaled'!X99+'Wind scaled'!X99,'Grid scaled'!X99)))</f>
        <v>454.4</v>
      </c>
      <c r="Y99" s="12">
        <f>IF(Control!$C$6="Solar only",'Solar scaled'!Y99,IF(Control!$C$6="Wind only",'Wind scaled'!Y99,IF(Control!$C$6="Solar and wind",'Solar scaled'!Y99+'Wind scaled'!Y99,'Grid scaled'!Y99)))</f>
        <v>690.4</v>
      </c>
      <c r="Z99" s="12">
        <f>IF(Control!$C$6="Solar only",'Solar scaled'!Z99,IF(Control!$C$6="Wind only",'Wind scaled'!Z99,IF(Control!$C$6="Solar and wind",'Solar scaled'!Z99+'Wind scaled'!Z99,'Grid scaled'!Z99)))</f>
        <v>884.4799999999999</v>
      </c>
      <c r="AB99" s="7">
        <f t="shared" si="1"/>
        <v>16073.439999999997</v>
      </c>
    </row>
    <row r="100" spans="2:28" x14ac:dyDescent="0.2">
      <c r="B100" s="6">
        <v>44294</v>
      </c>
      <c r="C100" s="12">
        <f>IF(Control!$C$6="Solar only",'Solar scaled'!C100,IF(Control!$C$6="Wind only",'Wind scaled'!C100,IF(Control!$C$6="Solar and wind",'Solar scaled'!C100+'Wind scaled'!C100,'Grid scaled'!C100)))</f>
        <v>995.04000000000019</v>
      </c>
      <c r="D100" s="12">
        <f>IF(Control!$C$6="Solar only",'Solar scaled'!D100,IF(Control!$C$6="Wind only",'Wind scaled'!D100,IF(Control!$C$6="Solar and wind",'Solar scaled'!D100+'Wind scaled'!D100,'Grid scaled'!D100)))</f>
        <v>1012</v>
      </c>
      <c r="E100" s="12">
        <f>IF(Control!$C$6="Solar only",'Solar scaled'!E100,IF(Control!$C$6="Wind only",'Wind scaled'!E100,IF(Control!$C$6="Solar and wind",'Solar scaled'!E100+'Wind scaled'!E100,'Grid scaled'!E100)))</f>
        <v>1012</v>
      </c>
      <c r="F100" s="12">
        <f>IF(Control!$C$6="Solar only",'Solar scaled'!F100,IF(Control!$C$6="Wind only",'Wind scaled'!F100,IF(Control!$C$6="Solar and wind",'Solar scaled'!F100+'Wind scaled'!F100,'Grid scaled'!F100)))</f>
        <v>1012</v>
      </c>
      <c r="G100" s="12">
        <f>IF(Control!$C$6="Solar only",'Solar scaled'!G100,IF(Control!$C$6="Wind only",'Wind scaled'!G100,IF(Control!$C$6="Solar and wind",'Solar scaled'!G100+'Wind scaled'!G100,'Grid scaled'!G100)))</f>
        <v>1012</v>
      </c>
      <c r="H100" s="12">
        <f>IF(Control!$C$6="Solar only",'Solar scaled'!H100,IF(Control!$C$6="Wind only",'Wind scaled'!H100,IF(Control!$C$6="Solar and wind",'Solar scaled'!H100+'Wind scaled'!H100,'Grid scaled'!H100)))</f>
        <v>1012</v>
      </c>
      <c r="I100" s="12">
        <f>IF(Control!$C$6="Solar only",'Solar scaled'!I100,IF(Control!$C$6="Wind only",'Wind scaled'!I100,IF(Control!$C$6="Solar and wind",'Solar scaled'!I100+'Wind scaled'!I100,'Grid scaled'!I100)))</f>
        <v>1012</v>
      </c>
      <c r="J100" s="12">
        <f>IF(Control!$C$6="Solar only",'Solar scaled'!J100,IF(Control!$C$6="Wind only",'Wind scaled'!J100,IF(Control!$C$6="Solar and wind",'Solar scaled'!J100+'Wind scaled'!J100,'Grid scaled'!J100)))</f>
        <v>1012</v>
      </c>
      <c r="K100" s="12">
        <f>IF(Control!$C$6="Solar only",'Solar scaled'!K100,IF(Control!$C$6="Wind only",'Wind scaled'!K100,IF(Control!$C$6="Solar and wind",'Solar scaled'!K100+'Wind scaled'!K100,'Grid scaled'!K100)))</f>
        <v>1012</v>
      </c>
      <c r="L100" s="12">
        <f>IF(Control!$C$6="Solar only",'Solar scaled'!L100,IF(Control!$C$6="Wind only",'Wind scaled'!L100,IF(Control!$C$6="Solar and wind",'Solar scaled'!L100+'Wind scaled'!L100,'Grid scaled'!L100)))</f>
        <v>1012</v>
      </c>
      <c r="M100" s="12">
        <f>IF(Control!$C$6="Solar only",'Solar scaled'!M100,IF(Control!$C$6="Wind only",'Wind scaled'!M100,IF(Control!$C$6="Solar and wind",'Solar scaled'!M100+'Wind scaled'!M100,'Grid scaled'!M100)))</f>
        <v>1012</v>
      </c>
      <c r="N100" s="12">
        <f>IF(Control!$C$6="Solar only",'Solar scaled'!N100,IF(Control!$C$6="Wind only",'Wind scaled'!N100,IF(Control!$C$6="Solar and wind",'Solar scaled'!N100+'Wind scaled'!N100,'Grid scaled'!N100)))</f>
        <v>1012</v>
      </c>
      <c r="O100" s="12">
        <f>IF(Control!$C$6="Solar only",'Solar scaled'!O100,IF(Control!$C$6="Wind only",'Wind scaled'!O100,IF(Control!$C$6="Solar and wind",'Solar scaled'!O100+'Wind scaled'!O100,'Grid scaled'!O100)))</f>
        <v>1012</v>
      </c>
      <c r="P100" s="12">
        <f>IF(Control!$C$6="Solar only",'Solar scaled'!P100,IF(Control!$C$6="Wind only",'Wind scaled'!P100,IF(Control!$C$6="Solar and wind",'Solar scaled'!P100+'Wind scaled'!P100,'Grid scaled'!P100)))</f>
        <v>1012</v>
      </c>
      <c r="Q100" s="12">
        <f>IF(Control!$C$6="Solar only",'Solar scaled'!Q100,IF(Control!$C$6="Wind only",'Wind scaled'!Q100,IF(Control!$C$6="Solar and wind",'Solar scaled'!Q100+'Wind scaled'!Q100,'Grid scaled'!Q100)))</f>
        <v>1012</v>
      </c>
      <c r="R100" s="12">
        <f>IF(Control!$C$6="Solar only",'Solar scaled'!R100,IF(Control!$C$6="Wind only",'Wind scaled'!R100,IF(Control!$C$6="Solar and wind",'Solar scaled'!R100+'Wind scaled'!R100,'Grid scaled'!R100)))</f>
        <v>1012</v>
      </c>
      <c r="S100" s="12">
        <f>IF(Control!$C$6="Solar only",'Solar scaled'!S100,IF(Control!$C$6="Wind only",'Wind scaled'!S100,IF(Control!$C$6="Solar and wind",'Solar scaled'!S100+'Wind scaled'!S100,'Grid scaled'!S100)))</f>
        <v>1012</v>
      </c>
      <c r="T100" s="12">
        <f>IF(Control!$C$6="Solar only",'Solar scaled'!T100,IF(Control!$C$6="Wind only",'Wind scaled'!T100,IF(Control!$C$6="Solar and wind",'Solar scaled'!T100+'Wind scaled'!T100,'Grid scaled'!T100)))</f>
        <v>1012</v>
      </c>
      <c r="U100" s="12">
        <f>IF(Control!$C$6="Solar only",'Solar scaled'!U100,IF(Control!$C$6="Wind only",'Wind scaled'!U100,IF(Control!$C$6="Solar and wind",'Solar scaled'!U100+'Wind scaled'!U100,'Grid scaled'!U100)))</f>
        <v>1012</v>
      </c>
      <c r="V100" s="12">
        <f>IF(Control!$C$6="Solar only",'Solar scaled'!V100,IF(Control!$C$6="Wind only",'Wind scaled'!V100,IF(Control!$C$6="Solar and wind",'Solar scaled'!V100+'Wind scaled'!V100,'Grid scaled'!V100)))</f>
        <v>1012</v>
      </c>
      <c r="W100" s="12">
        <f>IF(Control!$C$6="Solar only",'Solar scaled'!W100,IF(Control!$C$6="Wind only",'Wind scaled'!W100,IF(Control!$C$6="Solar and wind",'Solar scaled'!W100+'Wind scaled'!W100,'Grid scaled'!W100)))</f>
        <v>1012</v>
      </c>
      <c r="X100" s="12">
        <f>IF(Control!$C$6="Solar only",'Solar scaled'!X100,IF(Control!$C$6="Wind only",'Wind scaled'!X100,IF(Control!$C$6="Solar and wind",'Solar scaled'!X100+'Wind scaled'!X100,'Grid scaled'!X100)))</f>
        <v>1012</v>
      </c>
      <c r="Y100" s="12">
        <f>IF(Control!$C$6="Solar only",'Solar scaled'!Y100,IF(Control!$C$6="Wind only",'Wind scaled'!Y100,IF(Control!$C$6="Solar and wind",'Solar scaled'!Y100+'Wind scaled'!Y100,'Grid scaled'!Y100)))</f>
        <v>1012</v>
      </c>
      <c r="Z100" s="12">
        <f>IF(Control!$C$6="Solar only",'Solar scaled'!Z100,IF(Control!$C$6="Wind only",'Wind scaled'!Z100,IF(Control!$C$6="Solar and wind",'Solar scaled'!Z100+'Wind scaled'!Z100,'Grid scaled'!Z100)))</f>
        <v>1012</v>
      </c>
      <c r="AB100" s="7">
        <f t="shared" si="1"/>
        <v>24271.040000000001</v>
      </c>
    </row>
    <row r="101" spans="2:28" x14ac:dyDescent="0.2">
      <c r="B101" s="6">
        <v>44295</v>
      </c>
      <c r="C101" s="12">
        <f>IF(Control!$C$6="Solar only",'Solar scaled'!C101,IF(Control!$C$6="Wind only",'Wind scaled'!C101,IF(Control!$C$6="Solar and wind",'Solar scaled'!C101+'Wind scaled'!C101,'Grid scaled'!C101)))</f>
        <v>1012</v>
      </c>
      <c r="D101" s="12">
        <f>IF(Control!$C$6="Solar only",'Solar scaled'!D101,IF(Control!$C$6="Wind only",'Wind scaled'!D101,IF(Control!$C$6="Solar and wind",'Solar scaled'!D101+'Wind scaled'!D101,'Grid scaled'!D101)))</f>
        <v>1011.36</v>
      </c>
      <c r="E101" s="12">
        <f>IF(Control!$C$6="Solar only",'Solar scaled'!E101,IF(Control!$C$6="Wind only",'Wind scaled'!E101,IF(Control!$C$6="Solar and wind",'Solar scaled'!E101+'Wind scaled'!E101,'Grid scaled'!E101)))</f>
        <v>1011.36</v>
      </c>
      <c r="F101" s="12">
        <f>IF(Control!$C$6="Solar only",'Solar scaled'!F101,IF(Control!$C$6="Wind only",'Wind scaled'!F101,IF(Control!$C$6="Solar and wind",'Solar scaled'!F101+'Wind scaled'!F101,'Grid scaled'!F101)))</f>
        <v>1011.2</v>
      </c>
      <c r="G101" s="12">
        <f>IF(Control!$C$6="Solar only",'Solar scaled'!G101,IF(Control!$C$6="Wind only",'Wind scaled'!G101,IF(Control!$C$6="Solar and wind",'Solar scaled'!G101+'Wind scaled'!G101,'Grid scaled'!G101)))</f>
        <v>1006.72</v>
      </c>
      <c r="H101" s="12">
        <f>IF(Control!$C$6="Solar only",'Solar scaled'!H101,IF(Control!$C$6="Wind only",'Wind scaled'!H101,IF(Control!$C$6="Solar and wind",'Solar scaled'!H101+'Wind scaled'!H101,'Grid scaled'!H101)))</f>
        <v>994.88000000000011</v>
      </c>
      <c r="I101" s="12">
        <f>IF(Control!$C$6="Solar only",'Solar scaled'!I101,IF(Control!$C$6="Wind only",'Wind scaled'!I101,IF(Control!$C$6="Solar and wind",'Solar scaled'!I101+'Wind scaled'!I101,'Grid scaled'!I101)))</f>
        <v>971.28</v>
      </c>
      <c r="J101" s="12">
        <f>IF(Control!$C$6="Solar only",'Solar scaled'!J101,IF(Control!$C$6="Wind only",'Wind scaled'!J101,IF(Control!$C$6="Solar and wind",'Solar scaled'!J101+'Wind scaled'!J101,'Grid scaled'!J101)))</f>
        <v>966.4</v>
      </c>
      <c r="K101" s="12">
        <f>IF(Control!$C$6="Solar only",'Solar scaled'!K101,IF(Control!$C$6="Wind only",'Wind scaled'!K101,IF(Control!$C$6="Solar and wind",'Solar scaled'!K101+'Wind scaled'!K101,'Grid scaled'!K101)))</f>
        <v>994.88000000000011</v>
      </c>
      <c r="L101" s="12">
        <f>IF(Control!$C$6="Solar only",'Solar scaled'!L101,IF(Control!$C$6="Wind only",'Wind scaled'!L101,IF(Control!$C$6="Solar and wind",'Solar scaled'!L101+'Wind scaled'!L101,'Grid scaled'!L101)))</f>
        <v>995.04000000000019</v>
      </c>
      <c r="M101" s="12">
        <f>IF(Control!$C$6="Solar only",'Solar scaled'!M101,IF(Control!$C$6="Wind only",'Wind scaled'!M101,IF(Control!$C$6="Solar and wind",'Solar scaled'!M101+'Wind scaled'!M101,'Grid scaled'!M101)))</f>
        <v>995.04000000000019</v>
      </c>
      <c r="N101" s="12">
        <f>IF(Control!$C$6="Solar only",'Solar scaled'!N101,IF(Control!$C$6="Wind only",'Wind scaled'!N101,IF(Control!$C$6="Solar and wind",'Solar scaled'!N101+'Wind scaled'!N101,'Grid scaled'!N101)))</f>
        <v>994.88000000000011</v>
      </c>
      <c r="O101" s="12">
        <f>IF(Control!$C$6="Solar only",'Solar scaled'!O101,IF(Control!$C$6="Wind only",'Wind scaled'!O101,IF(Control!$C$6="Solar and wind",'Solar scaled'!O101+'Wind scaled'!O101,'Grid scaled'!O101)))</f>
        <v>975.5200000000001</v>
      </c>
      <c r="P101" s="12">
        <f>IF(Control!$C$6="Solar only",'Solar scaled'!P101,IF(Control!$C$6="Wind only",'Wind scaled'!P101,IF(Control!$C$6="Solar and wind",'Solar scaled'!P101+'Wind scaled'!P101,'Grid scaled'!P101)))</f>
        <v>974.24</v>
      </c>
      <c r="Q101" s="12">
        <f>IF(Control!$C$6="Solar only",'Solar scaled'!Q101,IF(Control!$C$6="Wind only",'Wind scaled'!Q101,IF(Control!$C$6="Solar and wind",'Solar scaled'!Q101+'Wind scaled'!Q101,'Grid scaled'!Q101)))</f>
        <v>971.28</v>
      </c>
      <c r="R101" s="12">
        <f>IF(Control!$C$6="Solar only",'Solar scaled'!R101,IF(Control!$C$6="Wind only",'Wind scaled'!R101,IF(Control!$C$6="Solar and wind",'Solar scaled'!R101+'Wind scaled'!R101,'Grid scaled'!R101)))</f>
        <v>942.24</v>
      </c>
      <c r="S101" s="12">
        <f>IF(Control!$C$6="Solar only",'Solar scaled'!S101,IF(Control!$C$6="Wind only",'Wind scaled'!S101,IF(Control!$C$6="Solar and wind",'Solar scaled'!S101+'Wind scaled'!S101,'Grid scaled'!S101)))</f>
        <v>926.4</v>
      </c>
      <c r="T101" s="12">
        <f>IF(Control!$C$6="Solar only",'Solar scaled'!T101,IF(Control!$C$6="Wind only",'Wind scaled'!T101,IF(Control!$C$6="Solar and wind",'Solar scaled'!T101+'Wind scaled'!T101,'Grid scaled'!T101)))</f>
        <v>804.16000000000008</v>
      </c>
      <c r="U101" s="12">
        <f>IF(Control!$C$6="Solar only",'Solar scaled'!U101,IF(Control!$C$6="Wind only",'Wind scaled'!U101,IF(Control!$C$6="Solar and wind",'Solar scaled'!U101+'Wind scaled'!U101,'Grid scaled'!U101)))</f>
        <v>669.6</v>
      </c>
      <c r="V101" s="12">
        <f>IF(Control!$C$6="Solar only",'Solar scaled'!V101,IF(Control!$C$6="Wind only",'Wind scaled'!V101,IF(Control!$C$6="Solar and wind",'Solar scaled'!V101+'Wind scaled'!V101,'Grid scaled'!V101)))</f>
        <v>581.91999999999996</v>
      </c>
      <c r="W101" s="12">
        <f>IF(Control!$C$6="Solar only",'Solar scaled'!W101,IF(Control!$C$6="Wind only",'Wind scaled'!W101,IF(Control!$C$6="Solar and wind",'Solar scaled'!W101+'Wind scaled'!W101,'Grid scaled'!W101)))</f>
        <v>536.31999999999994</v>
      </c>
      <c r="X101" s="12">
        <f>IF(Control!$C$6="Solar only",'Solar scaled'!X101,IF(Control!$C$6="Wind only",'Wind scaled'!X101,IF(Control!$C$6="Solar and wind",'Solar scaled'!X101+'Wind scaled'!X101,'Grid scaled'!X101)))</f>
        <v>497.43999999999994</v>
      </c>
      <c r="Y101" s="12">
        <f>IF(Control!$C$6="Solar only",'Solar scaled'!Y101,IF(Control!$C$6="Wind only",'Wind scaled'!Y101,IF(Control!$C$6="Solar and wind",'Solar scaled'!Y101+'Wind scaled'!Y101,'Grid scaled'!Y101)))</f>
        <v>497.43999999999994</v>
      </c>
      <c r="Z101" s="12">
        <f>IF(Control!$C$6="Solar only",'Solar scaled'!Z101,IF(Control!$C$6="Wind only",'Wind scaled'!Z101,IF(Control!$C$6="Solar and wind",'Solar scaled'!Z101+'Wind scaled'!Z101,'Grid scaled'!Z101)))</f>
        <v>475.52</v>
      </c>
      <c r="AB101" s="7">
        <f t="shared" si="1"/>
        <v>20817.119999999995</v>
      </c>
    </row>
    <row r="102" spans="2:28" x14ac:dyDescent="0.2">
      <c r="B102" s="6">
        <v>44296</v>
      </c>
      <c r="C102" s="12">
        <f>IF(Control!$C$6="Solar only",'Solar scaled'!C102,IF(Control!$C$6="Wind only",'Wind scaled'!C102,IF(Control!$C$6="Solar and wind",'Solar scaled'!C102+'Wind scaled'!C102,'Grid scaled'!C102)))</f>
        <v>423.84</v>
      </c>
      <c r="D102" s="12">
        <f>IF(Control!$C$6="Solar only",'Solar scaled'!D102,IF(Control!$C$6="Wind only",'Wind scaled'!D102,IF(Control!$C$6="Solar and wind",'Solar scaled'!D102+'Wind scaled'!D102,'Grid scaled'!D102)))</f>
        <v>423.84</v>
      </c>
      <c r="E102" s="12">
        <f>IF(Control!$C$6="Solar only",'Solar scaled'!E102,IF(Control!$C$6="Wind only",'Wind scaled'!E102,IF(Control!$C$6="Solar and wind",'Solar scaled'!E102+'Wind scaled'!E102,'Grid scaled'!E102)))</f>
        <v>423.84</v>
      </c>
      <c r="F102" s="12">
        <f>IF(Control!$C$6="Solar only",'Solar scaled'!F102,IF(Control!$C$6="Wind only",'Wind scaled'!F102,IF(Control!$C$6="Solar and wind",'Solar scaled'!F102+'Wind scaled'!F102,'Grid scaled'!F102)))</f>
        <v>423.84</v>
      </c>
      <c r="G102" s="12">
        <f>IF(Control!$C$6="Solar only",'Solar scaled'!G102,IF(Control!$C$6="Wind only",'Wind scaled'!G102,IF(Control!$C$6="Solar and wind",'Solar scaled'!G102+'Wind scaled'!G102,'Grid scaled'!G102)))</f>
        <v>444.64</v>
      </c>
      <c r="H102" s="12">
        <f>IF(Control!$C$6="Solar only",'Solar scaled'!H102,IF(Control!$C$6="Wind only",'Wind scaled'!H102,IF(Control!$C$6="Solar and wind",'Solar scaled'!H102+'Wind scaled'!H102,'Grid scaled'!H102)))</f>
        <v>444.64</v>
      </c>
      <c r="I102" s="12">
        <f>IF(Control!$C$6="Solar only",'Solar scaled'!I102,IF(Control!$C$6="Wind only",'Wind scaled'!I102,IF(Control!$C$6="Solar and wind",'Solar scaled'!I102+'Wind scaled'!I102,'Grid scaled'!I102)))</f>
        <v>423.84</v>
      </c>
      <c r="J102" s="12">
        <f>IF(Control!$C$6="Solar only",'Solar scaled'!J102,IF(Control!$C$6="Wind only",'Wind scaled'!J102,IF(Control!$C$6="Solar and wind",'Solar scaled'!J102+'Wind scaled'!J102,'Grid scaled'!J102)))</f>
        <v>380.8</v>
      </c>
      <c r="K102" s="12">
        <f>IF(Control!$C$6="Solar only",'Solar scaled'!K102,IF(Control!$C$6="Wind only",'Wind scaled'!K102,IF(Control!$C$6="Solar and wind",'Solar scaled'!K102+'Wind scaled'!K102,'Grid scaled'!K102)))</f>
        <v>423.84</v>
      </c>
      <c r="L102" s="12">
        <f>IF(Control!$C$6="Solar only",'Solar scaled'!L102,IF(Control!$C$6="Wind only",'Wind scaled'!L102,IF(Control!$C$6="Solar and wind",'Solar scaled'!L102+'Wind scaled'!L102,'Grid scaled'!L102)))</f>
        <v>444.64</v>
      </c>
      <c r="M102" s="12">
        <f>IF(Control!$C$6="Solar only",'Solar scaled'!M102,IF(Control!$C$6="Wind only",'Wind scaled'!M102,IF(Control!$C$6="Solar and wind",'Solar scaled'!M102+'Wind scaled'!M102,'Grid scaled'!M102)))</f>
        <v>423.84</v>
      </c>
      <c r="N102" s="12">
        <f>IF(Control!$C$6="Solar only",'Solar scaled'!N102,IF(Control!$C$6="Wind only",'Wind scaled'!N102,IF(Control!$C$6="Solar and wind",'Solar scaled'!N102+'Wind scaled'!N102,'Grid scaled'!N102)))</f>
        <v>401.91999999999996</v>
      </c>
      <c r="O102" s="12">
        <f>IF(Control!$C$6="Solar only",'Solar scaled'!O102,IF(Control!$C$6="Wind only",'Wind scaled'!O102,IF(Control!$C$6="Solar and wind",'Solar scaled'!O102+'Wind scaled'!O102,'Grid scaled'!O102)))</f>
        <v>380.8</v>
      </c>
      <c r="P102" s="12">
        <f>IF(Control!$C$6="Solar only",'Solar scaled'!P102,IF(Control!$C$6="Wind only",'Wind scaled'!P102,IF(Control!$C$6="Solar and wind",'Solar scaled'!P102+'Wind scaled'!P102,'Grid scaled'!P102)))</f>
        <v>380.8</v>
      </c>
      <c r="Q102" s="12">
        <f>IF(Control!$C$6="Solar only",'Solar scaled'!Q102,IF(Control!$C$6="Wind only",'Wind scaled'!Q102,IF(Control!$C$6="Solar and wind",'Solar scaled'!Q102+'Wind scaled'!Q102,'Grid scaled'!Q102)))</f>
        <v>401.91999999999996</v>
      </c>
      <c r="R102" s="12">
        <f>IF(Control!$C$6="Solar only",'Solar scaled'!R102,IF(Control!$C$6="Wind only",'Wind scaled'!R102,IF(Control!$C$6="Solar and wind",'Solar scaled'!R102+'Wind scaled'!R102,'Grid scaled'!R102)))</f>
        <v>423.84</v>
      </c>
      <c r="S102" s="12">
        <f>IF(Control!$C$6="Solar only",'Solar scaled'!S102,IF(Control!$C$6="Wind only",'Wind scaled'!S102,IF(Control!$C$6="Solar and wind",'Solar scaled'!S102+'Wind scaled'!S102,'Grid scaled'!S102)))</f>
        <v>401.91999999999996</v>
      </c>
      <c r="T102" s="12">
        <f>IF(Control!$C$6="Solar only",'Solar scaled'!T102,IF(Control!$C$6="Wind only",'Wind scaled'!T102,IF(Control!$C$6="Solar and wind",'Solar scaled'!T102+'Wind scaled'!T102,'Grid scaled'!T102)))</f>
        <v>346.23999999999995</v>
      </c>
      <c r="U102" s="12">
        <f>IF(Control!$C$6="Solar only",'Solar scaled'!U102,IF(Control!$C$6="Wind only",'Wind scaled'!U102,IF(Control!$C$6="Solar and wind",'Solar scaled'!U102+'Wind scaled'!U102,'Grid scaled'!U102)))</f>
        <v>330.08</v>
      </c>
      <c r="V102" s="12">
        <f>IF(Control!$C$6="Solar only",'Solar scaled'!V102,IF(Control!$C$6="Wind only",'Wind scaled'!V102,IF(Control!$C$6="Solar and wind",'Solar scaled'!V102+'Wind scaled'!V102,'Grid scaled'!V102)))</f>
        <v>346.23999999999995</v>
      </c>
      <c r="W102" s="12">
        <f>IF(Control!$C$6="Solar only",'Solar scaled'!W102,IF(Control!$C$6="Wind only",'Wind scaled'!W102,IF(Control!$C$6="Solar and wind",'Solar scaled'!W102+'Wind scaled'!W102,'Grid scaled'!W102)))</f>
        <v>313.91999999999996</v>
      </c>
      <c r="X102" s="12">
        <f>IF(Control!$C$6="Solar only",'Solar scaled'!X102,IF(Control!$C$6="Wind only",'Wind scaled'!X102,IF(Control!$C$6="Solar and wind",'Solar scaled'!X102+'Wind scaled'!X102,'Grid scaled'!X102)))</f>
        <v>267.92000000000007</v>
      </c>
      <c r="Y102" s="12">
        <f>IF(Control!$C$6="Solar only",'Solar scaled'!Y102,IF(Control!$C$6="Wind only",'Wind scaled'!Y102,IF(Control!$C$6="Solar and wind",'Solar scaled'!Y102+'Wind scaled'!Y102,'Grid scaled'!Y102)))</f>
        <v>240.56000000000003</v>
      </c>
      <c r="Z102" s="12">
        <f>IF(Control!$C$6="Solar only",'Solar scaled'!Z102,IF(Control!$C$6="Wind only",'Wind scaled'!Z102,IF(Control!$C$6="Solar and wind",'Solar scaled'!Z102+'Wind scaled'!Z102,'Grid scaled'!Z102)))</f>
        <v>240.56000000000003</v>
      </c>
      <c r="AB102" s="7">
        <f t="shared" si="1"/>
        <v>9158.32</v>
      </c>
    </row>
    <row r="103" spans="2:28" x14ac:dyDescent="0.2">
      <c r="B103" s="6">
        <v>44297</v>
      </c>
      <c r="C103" s="12">
        <f>IF(Control!$C$6="Solar only",'Solar scaled'!C103,IF(Control!$C$6="Wind only",'Wind scaled'!C103,IF(Control!$C$6="Solar and wind",'Solar scaled'!C103+'Wind scaled'!C103,'Grid scaled'!C103)))</f>
        <v>267.92000000000007</v>
      </c>
      <c r="D103" s="12">
        <f>IF(Control!$C$6="Solar only",'Solar scaled'!D103,IF(Control!$C$6="Wind only",'Wind scaled'!D103,IF(Control!$C$6="Solar and wind",'Solar scaled'!D103+'Wind scaled'!D103,'Grid scaled'!D103)))</f>
        <v>297.76</v>
      </c>
      <c r="E103" s="12">
        <f>IF(Control!$C$6="Solar only",'Solar scaled'!E103,IF(Control!$C$6="Wind only",'Wind scaled'!E103,IF(Control!$C$6="Solar and wind",'Solar scaled'!E103+'Wind scaled'!E103,'Grid scaled'!E103)))</f>
        <v>330.08</v>
      </c>
      <c r="F103" s="12">
        <f>IF(Control!$C$6="Solar only",'Solar scaled'!F103,IF(Control!$C$6="Wind only",'Wind scaled'!F103,IF(Control!$C$6="Solar and wind",'Solar scaled'!F103+'Wind scaled'!F103,'Grid scaled'!F103)))</f>
        <v>346.23999999999995</v>
      </c>
      <c r="G103" s="12">
        <f>IF(Control!$C$6="Solar only",'Solar scaled'!G103,IF(Control!$C$6="Wind only",'Wind scaled'!G103,IF(Control!$C$6="Solar and wind",'Solar scaled'!G103+'Wind scaled'!G103,'Grid scaled'!G103)))</f>
        <v>346.23999999999995</v>
      </c>
      <c r="H103" s="12">
        <f>IF(Control!$C$6="Solar only",'Solar scaled'!H103,IF(Control!$C$6="Wind only",'Wind scaled'!H103,IF(Control!$C$6="Solar and wind",'Solar scaled'!H103+'Wind scaled'!H103,'Grid scaled'!H103)))</f>
        <v>362.4</v>
      </c>
      <c r="I103" s="12">
        <f>IF(Control!$C$6="Solar only",'Solar scaled'!I103,IF(Control!$C$6="Wind only",'Wind scaled'!I103,IF(Control!$C$6="Solar and wind",'Solar scaled'!I103+'Wind scaled'!I103,'Grid scaled'!I103)))</f>
        <v>346.23999999999995</v>
      </c>
      <c r="J103" s="12">
        <f>IF(Control!$C$6="Solar only",'Solar scaled'!J103,IF(Control!$C$6="Wind only",'Wind scaled'!J103,IF(Control!$C$6="Solar and wind",'Solar scaled'!J103+'Wind scaled'!J103,'Grid scaled'!J103)))</f>
        <v>313.91999999999996</v>
      </c>
      <c r="K103" s="12">
        <f>IF(Control!$C$6="Solar only",'Solar scaled'!K103,IF(Control!$C$6="Wind only",'Wind scaled'!K103,IF(Control!$C$6="Solar and wind",'Solar scaled'!K103+'Wind scaled'!K103,'Grid scaled'!K103)))</f>
        <v>297.76</v>
      </c>
      <c r="L103" s="12">
        <f>IF(Control!$C$6="Solar only",'Solar scaled'!L103,IF(Control!$C$6="Wind only",'Wind scaled'!L103,IF(Control!$C$6="Solar and wind",'Solar scaled'!L103+'Wind scaled'!L103,'Grid scaled'!L103)))</f>
        <v>281.60000000000002</v>
      </c>
      <c r="M103" s="12">
        <f>IF(Control!$C$6="Solar only",'Solar scaled'!M103,IF(Control!$C$6="Wind only",'Wind scaled'!M103,IF(Control!$C$6="Solar and wind",'Solar scaled'!M103+'Wind scaled'!M103,'Grid scaled'!M103)))</f>
        <v>254.24000000000007</v>
      </c>
      <c r="N103" s="12">
        <f>IF(Control!$C$6="Solar only",'Solar scaled'!N103,IF(Control!$C$6="Wind only",'Wind scaled'!N103,IF(Control!$C$6="Solar and wind",'Solar scaled'!N103+'Wind scaled'!N103,'Grid scaled'!N103)))</f>
        <v>226.88000000000002</v>
      </c>
      <c r="O103" s="12">
        <f>IF(Control!$C$6="Solar only",'Solar scaled'!O103,IF(Control!$C$6="Wind only",'Wind scaled'!O103,IF(Control!$C$6="Solar and wind",'Solar scaled'!O103+'Wind scaled'!O103,'Grid scaled'!O103)))</f>
        <v>201.68</v>
      </c>
      <c r="P103" s="12">
        <f>IF(Control!$C$6="Solar only",'Solar scaled'!P103,IF(Control!$C$6="Wind only",'Wind scaled'!P103,IF(Control!$C$6="Solar and wind",'Solar scaled'!P103+'Wind scaled'!P103,'Grid scaled'!P103)))</f>
        <v>190.16000000000003</v>
      </c>
      <c r="Q103" s="12">
        <f>IF(Control!$C$6="Solar only",'Solar scaled'!Q103,IF(Control!$C$6="Wind only",'Wind scaled'!Q103,IF(Control!$C$6="Solar and wind",'Solar scaled'!Q103+'Wind scaled'!Q103,'Grid scaled'!Q103)))</f>
        <v>178.64000000000001</v>
      </c>
      <c r="R103" s="12">
        <f>IF(Control!$C$6="Solar only",'Solar scaled'!R103,IF(Control!$C$6="Wind only",'Wind scaled'!R103,IF(Control!$C$6="Solar and wind",'Solar scaled'!R103+'Wind scaled'!R103,'Grid scaled'!R103)))</f>
        <v>201.68</v>
      </c>
      <c r="S103" s="12">
        <f>IF(Control!$C$6="Solar only",'Solar scaled'!S103,IF(Control!$C$6="Wind only",'Wind scaled'!S103,IF(Control!$C$6="Solar and wind",'Solar scaled'!S103+'Wind scaled'!S103,'Grid scaled'!S103)))</f>
        <v>201.68</v>
      </c>
      <c r="T103" s="12">
        <f>IF(Control!$C$6="Solar only",'Solar scaled'!T103,IF(Control!$C$6="Wind only",'Wind scaled'!T103,IF(Control!$C$6="Solar and wind",'Solar scaled'!T103+'Wind scaled'!T103,'Grid scaled'!T103)))</f>
        <v>201.68</v>
      </c>
      <c r="U103" s="12">
        <f>IF(Control!$C$6="Solar only",'Solar scaled'!U103,IF(Control!$C$6="Wind only",'Wind scaled'!U103,IF(Control!$C$6="Solar and wind",'Solar scaled'!U103+'Wind scaled'!U103,'Grid scaled'!U103)))</f>
        <v>213.2</v>
      </c>
      <c r="V103" s="12">
        <f>IF(Control!$C$6="Solar only",'Solar scaled'!V103,IF(Control!$C$6="Wind only",'Wind scaled'!V103,IF(Control!$C$6="Solar and wind",'Solar scaled'!V103+'Wind scaled'!V103,'Grid scaled'!V103)))</f>
        <v>240.56000000000003</v>
      </c>
      <c r="W103" s="12">
        <f>IF(Control!$C$6="Solar only",'Solar scaled'!W103,IF(Control!$C$6="Wind only",'Wind scaled'!W103,IF(Control!$C$6="Solar and wind",'Solar scaled'!W103+'Wind scaled'!W103,'Grid scaled'!W103)))</f>
        <v>254.24000000000007</v>
      </c>
      <c r="X103" s="12">
        <f>IF(Control!$C$6="Solar only",'Solar scaled'!X103,IF(Control!$C$6="Wind only",'Wind scaled'!X103,IF(Control!$C$6="Solar and wind",'Solar scaled'!X103+'Wind scaled'!X103,'Grid scaled'!X103)))</f>
        <v>254.24000000000007</v>
      </c>
      <c r="Y103" s="12">
        <f>IF(Control!$C$6="Solar only",'Solar scaled'!Y103,IF(Control!$C$6="Wind only",'Wind scaled'!Y103,IF(Control!$C$6="Solar and wind",'Solar scaled'!Y103+'Wind scaled'!Y103,'Grid scaled'!Y103)))</f>
        <v>267.92000000000007</v>
      </c>
      <c r="Z103" s="12">
        <f>IF(Control!$C$6="Solar only",'Solar scaled'!Z103,IF(Control!$C$6="Wind only",'Wind scaled'!Z103,IF(Control!$C$6="Solar and wind",'Solar scaled'!Z103+'Wind scaled'!Z103,'Grid scaled'!Z103)))</f>
        <v>297.76</v>
      </c>
      <c r="AB103" s="7">
        <f t="shared" si="1"/>
        <v>6374.72</v>
      </c>
    </row>
    <row r="104" spans="2:28" x14ac:dyDescent="0.2">
      <c r="B104" s="6">
        <v>44298</v>
      </c>
      <c r="C104" s="12">
        <f>IF(Control!$C$6="Solar only",'Solar scaled'!C104,IF(Control!$C$6="Wind only",'Wind scaled'!C104,IF(Control!$C$6="Solar and wind",'Solar scaled'!C104+'Wind scaled'!C104,'Grid scaled'!C104)))</f>
        <v>330.08</v>
      </c>
      <c r="D104" s="12">
        <f>IF(Control!$C$6="Solar only",'Solar scaled'!D104,IF(Control!$C$6="Wind only",'Wind scaled'!D104,IF(Control!$C$6="Solar and wind",'Solar scaled'!D104+'Wind scaled'!D104,'Grid scaled'!D104)))</f>
        <v>362.4</v>
      </c>
      <c r="E104" s="12">
        <f>IF(Control!$C$6="Solar only",'Solar scaled'!E104,IF(Control!$C$6="Wind only",'Wind scaled'!E104,IF(Control!$C$6="Solar and wind",'Solar scaled'!E104+'Wind scaled'!E104,'Grid scaled'!E104)))</f>
        <v>380.8</v>
      </c>
      <c r="F104" s="12">
        <f>IF(Control!$C$6="Solar only",'Solar scaled'!F104,IF(Control!$C$6="Wind only",'Wind scaled'!F104,IF(Control!$C$6="Solar and wind",'Solar scaled'!F104+'Wind scaled'!F104,'Grid scaled'!F104)))</f>
        <v>362.4</v>
      </c>
      <c r="G104" s="12">
        <f>IF(Control!$C$6="Solar only",'Solar scaled'!G104,IF(Control!$C$6="Wind only",'Wind scaled'!G104,IF(Control!$C$6="Solar and wind",'Solar scaled'!G104+'Wind scaled'!G104,'Grid scaled'!G104)))</f>
        <v>346.23999999999995</v>
      </c>
      <c r="H104" s="12">
        <f>IF(Control!$C$6="Solar only",'Solar scaled'!H104,IF(Control!$C$6="Wind only",'Wind scaled'!H104,IF(Control!$C$6="Solar and wind",'Solar scaled'!H104+'Wind scaled'!H104,'Grid scaled'!H104)))</f>
        <v>330.08</v>
      </c>
      <c r="I104" s="12">
        <f>IF(Control!$C$6="Solar only",'Solar scaled'!I104,IF(Control!$C$6="Wind only",'Wind scaled'!I104,IF(Control!$C$6="Solar and wind",'Solar scaled'!I104+'Wind scaled'!I104,'Grid scaled'!I104)))</f>
        <v>297.76</v>
      </c>
      <c r="J104" s="12">
        <f>IF(Control!$C$6="Solar only",'Solar scaled'!J104,IF(Control!$C$6="Wind only",'Wind scaled'!J104,IF(Control!$C$6="Solar and wind",'Solar scaled'!J104+'Wind scaled'!J104,'Grid scaled'!J104)))</f>
        <v>240.56000000000003</v>
      </c>
      <c r="K104" s="12">
        <f>IF(Control!$C$6="Solar only",'Solar scaled'!K104,IF(Control!$C$6="Wind only",'Wind scaled'!K104,IF(Control!$C$6="Solar and wind",'Solar scaled'!K104+'Wind scaled'!K104,'Grid scaled'!K104)))</f>
        <v>213.2</v>
      </c>
      <c r="L104" s="12">
        <f>IF(Control!$C$6="Solar only",'Solar scaled'!L104,IF(Control!$C$6="Wind only",'Wind scaled'!L104,IF(Control!$C$6="Solar and wind",'Solar scaled'!L104+'Wind scaled'!L104,'Grid scaled'!L104)))</f>
        <v>190.16000000000003</v>
      </c>
      <c r="M104" s="12">
        <f>IF(Control!$C$6="Solar only",'Solar scaled'!M104,IF(Control!$C$6="Wind only",'Wind scaled'!M104,IF(Control!$C$6="Solar and wind",'Solar scaled'!M104+'Wind scaled'!M104,'Grid scaled'!M104)))</f>
        <v>167.12</v>
      </c>
      <c r="N104" s="12">
        <f>IF(Control!$C$6="Solar only",'Solar scaled'!N104,IF(Control!$C$6="Wind only",'Wind scaled'!N104,IF(Control!$C$6="Solar and wind",'Solar scaled'!N104+'Wind scaled'!N104,'Grid scaled'!N104)))</f>
        <v>155.6</v>
      </c>
      <c r="O104" s="12">
        <f>IF(Control!$C$6="Solar only",'Solar scaled'!O104,IF(Control!$C$6="Wind only",'Wind scaled'!O104,IF(Control!$C$6="Solar and wind",'Solar scaled'!O104+'Wind scaled'!O104,'Grid scaled'!O104)))</f>
        <v>167.12</v>
      </c>
      <c r="P104" s="12">
        <f>IF(Control!$C$6="Solar only",'Solar scaled'!P104,IF(Control!$C$6="Wind only",'Wind scaled'!P104,IF(Control!$C$6="Solar and wind",'Solar scaled'!P104+'Wind scaled'!P104,'Grid scaled'!P104)))</f>
        <v>190.16000000000003</v>
      </c>
      <c r="Q104" s="12">
        <f>IF(Control!$C$6="Solar only",'Solar scaled'!Q104,IF(Control!$C$6="Wind only",'Wind scaled'!Q104,IF(Control!$C$6="Solar and wind",'Solar scaled'!Q104+'Wind scaled'!Q104,'Grid scaled'!Q104)))</f>
        <v>213.2</v>
      </c>
      <c r="R104" s="12">
        <f>IF(Control!$C$6="Solar only",'Solar scaled'!R104,IF(Control!$C$6="Wind only",'Wind scaled'!R104,IF(Control!$C$6="Solar and wind",'Solar scaled'!R104+'Wind scaled'!R104,'Grid scaled'!R104)))</f>
        <v>201.68</v>
      </c>
      <c r="S104" s="12">
        <f>IF(Control!$C$6="Solar only",'Solar scaled'!S104,IF(Control!$C$6="Wind only",'Wind scaled'!S104,IF(Control!$C$6="Solar and wind",'Solar scaled'!S104+'Wind scaled'!S104,'Grid scaled'!S104)))</f>
        <v>190.16000000000003</v>
      </c>
      <c r="T104" s="12">
        <f>IF(Control!$C$6="Solar only",'Solar scaled'!T104,IF(Control!$C$6="Wind only",'Wind scaled'!T104,IF(Control!$C$6="Solar and wind",'Solar scaled'!T104+'Wind scaled'!T104,'Grid scaled'!T104)))</f>
        <v>178.64000000000001</v>
      </c>
      <c r="U104" s="12">
        <f>IF(Control!$C$6="Solar only",'Solar scaled'!U104,IF(Control!$C$6="Wind only",'Wind scaled'!U104,IF(Control!$C$6="Solar and wind",'Solar scaled'!U104+'Wind scaled'!U104,'Grid scaled'!U104)))</f>
        <v>178.64000000000001</v>
      </c>
      <c r="V104" s="12">
        <f>IF(Control!$C$6="Solar only",'Solar scaled'!V104,IF(Control!$C$6="Wind only",'Wind scaled'!V104,IF(Control!$C$6="Solar and wind",'Solar scaled'!V104+'Wind scaled'!V104,'Grid scaled'!V104)))</f>
        <v>167.12</v>
      </c>
      <c r="W104" s="12">
        <f>IF(Control!$C$6="Solar only",'Solar scaled'!W104,IF(Control!$C$6="Wind only",'Wind scaled'!W104,IF(Control!$C$6="Solar and wind",'Solar scaled'!W104+'Wind scaled'!W104,'Grid scaled'!W104)))</f>
        <v>136.4</v>
      </c>
      <c r="X104" s="12">
        <f>IF(Control!$C$6="Solar only",'Solar scaled'!X104,IF(Control!$C$6="Wind only",'Wind scaled'!X104,IF(Control!$C$6="Solar and wind",'Solar scaled'!X104+'Wind scaled'!X104,'Grid scaled'!X104)))</f>
        <v>107.6</v>
      </c>
      <c r="Y104" s="12">
        <f>IF(Control!$C$6="Solar only",'Solar scaled'!Y104,IF(Control!$C$6="Wind only",'Wind scaled'!Y104,IF(Control!$C$6="Solar and wind",'Solar scaled'!Y104+'Wind scaled'!Y104,'Grid scaled'!Y104)))</f>
        <v>99.759999999999991</v>
      </c>
      <c r="Z104" s="12">
        <f>IF(Control!$C$6="Solar only",'Solar scaled'!Z104,IF(Control!$C$6="Wind only",'Wind scaled'!Z104,IF(Control!$C$6="Solar and wind",'Solar scaled'!Z104+'Wind scaled'!Z104,'Grid scaled'!Z104)))</f>
        <v>84.08</v>
      </c>
      <c r="AB104" s="7">
        <f t="shared" si="1"/>
        <v>5290.96</v>
      </c>
    </row>
    <row r="105" spans="2:28" x14ac:dyDescent="0.2">
      <c r="B105" s="6">
        <v>44299</v>
      </c>
      <c r="C105" s="12">
        <f>IF(Control!$C$6="Solar only",'Solar scaled'!C105,IF(Control!$C$6="Wind only",'Wind scaled'!C105,IF(Control!$C$6="Solar and wind",'Solar scaled'!C105+'Wind scaled'!C105,'Grid scaled'!C105)))</f>
        <v>84.08</v>
      </c>
      <c r="D105" s="12">
        <f>IF(Control!$C$6="Solar only",'Solar scaled'!D105,IF(Control!$C$6="Wind only",'Wind scaled'!D105,IF(Control!$C$6="Solar and wind",'Solar scaled'!D105+'Wind scaled'!D105,'Grid scaled'!D105)))</f>
        <v>76.239999999999995</v>
      </c>
      <c r="E105" s="12">
        <f>IF(Control!$C$6="Solar only",'Solar scaled'!E105,IF(Control!$C$6="Wind only",'Wind scaled'!E105,IF(Control!$C$6="Solar and wind",'Solar scaled'!E105+'Wind scaled'!E105,'Grid scaled'!E105)))</f>
        <v>68.400000000000006</v>
      </c>
      <c r="F105" s="12">
        <f>IF(Control!$C$6="Solar only",'Solar scaled'!F105,IF(Control!$C$6="Wind only",'Wind scaled'!F105,IF(Control!$C$6="Solar and wind",'Solar scaled'!F105+'Wind scaled'!F105,'Grid scaled'!F105)))</f>
        <v>55.280000000000008</v>
      </c>
      <c r="G105" s="12">
        <f>IF(Control!$C$6="Solar only",'Solar scaled'!G105,IF(Control!$C$6="Wind only",'Wind scaled'!G105,IF(Control!$C$6="Solar and wind",'Solar scaled'!G105+'Wind scaled'!G105,'Grid scaled'!G105)))</f>
        <v>42.160000000000004</v>
      </c>
      <c r="H105" s="12">
        <f>IF(Control!$C$6="Solar only",'Solar scaled'!H105,IF(Control!$C$6="Wind only",'Wind scaled'!H105,IF(Control!$C$6="Solar and wind",'Solar scaled'!H105+'Wind scaled'!H105,'Grid scaled'!H105)))</f>
        <v>30.479999999999997</v>
      </c>
      <c r="I105" s="12">
        <f>IF(Control!$C$6="Solar only",'Solar scaled'!I105,IF(Control!$C$6="Wind only",'Wind scaled'!I105,IF(Control!$C$6="Solar and wind",'Solar scaled'!I105+'Wind scaled'!I105,'Grid scaled'!I105)))</f>
        <v>10</v>
      </c>
      <c r="J105" s="12">
        <f>IF(Control!$C$6="Solar only",'Solar scaled'!J105,IF(Control!$C$6="Wind only",'Wind scaled'!J105,IF(Control!$C$6="Solar and wind",'Solar scaled'!J105+'Wind scaled'!J105,'Grid scaled'!J105)))</f>
        <v>0</v>
      </c>
      <c r="K105" s="12">
        <f>IF(Control!$C$6="Solar only",'Solar scaled'!K105,IF(Control!$C$6="Wind only",'Wind scaled'!K105,IF(Control!$C$6="Solar and wind",'Solar scaled'!K105+'Wind scaled'!K105,'Grid scaled'!K105)))</f>
        <v>0</v>
      </c>
      <c r="L105" s="12">
        <f>IF(Control!$C$6="Solar only",'Solar scaled'!L105,IF(Control!$C$6="Wind only",'Wind scaled'!L105,IF(Control!$C$6="Solar and wind",'Solar scaled'!L105+'Wind scaled'!L105,'Grid scaled'!L105)))</f>
        <v>0</v>
      </c>
      <c r="M105" s="12">
        <f>IF(Control!$C$6="Solar only",'Solar scaled'!M105,IF(Control!$C$6="Wind only",'Wind scaled'!M105,IF(Control!$C$6="Solar and wind",'Solar scaled'!M105+'Wind scaled'!M105,'Grid scaled'!M105)))</f>
        <v>0</v>
      </c>
      <c r="N105" s="12">
        <f>IF(Control!$C$6="Solar only",'Solar scaled'!N105,IF(Control!$C$6="Wind only",'Wind scaled'!N105,IF(Control!$C$6="Solar and wind",'Solar scaled'!N105+'Wind scaled'!N105,'Grid scaled'!N105)))</f>
        <v>0</v>
      </c>
      <c r="O105" s="12">
        <f>IF(Control!$C$6="Solar only",'Solar scaled'!O105,IF(Control!$C$6="Wind only",'Wind scaled'!O105,IF(Control!$C$6="Solar and wind",'Solar scaled'!O105+'Wind scaled'!O105,'Grid scaled'!O105)))</f>
        <v>0</v>
      </c>
      <c r="P105" s="12">
        <f>IF(Control!$C$6="Solar only",'Solar scaled'!P105,IF(Control!$C$6="Wind only",'Wind scaled'!P105,IF(Control!$C$6="Solar and wind",'Solar scaled'!P105+'Wind scaled'!P105,'Grid scaled'!P105)))</f>
        <v>0</v>
      </c>
      <c r="Q105" s="12">
        <f>IF(Control!$C$6="Solar only",'Solar scaled'!Q105,IF(Control!$C$6="Wind only",'Wind scaled'!Q105,IF(Control!$C$6="Solar and wind",'Solar scaled'!Q105+'Wind scaled'!Q105,'Grid scaled'!Q105)))</f>
        <v>0</v>
      </c>
      <c r="R105" s="12">
        <f>IF(Control!$C$6="Solar only",'Solar scaled'!R105,IF(Control!$C$6="Wind only",'Wind scaled'!R105,IF(Control!$C$6="Solar and wind",'Solar scaled'!R105+'Wind scaled'!R105,'Grid scaled'!R105)))</f>
        <v>0</v>
      </c>
      <c r="S105" s="12">
        <f>IF(Control!$C$6="Solar only",'Solar scaled'!S105,IF(Control!$C$6="Wind only",'Wind scaled'!S105,IF(Control!$C$6="Solar and wind",'Solar scaled'!S105+'Wind scaled'!S105,'Grid scaled'!S105)))</f>
        <v>0</v>
      </c>
      <c r="T105" s="12">
        <f>IF(Control!$C$6="Solar only",'Solar scaled'!T105,IF(Control!$C$6="Wind only",'Wind scaled'!T105,IF(Control!$C$6="Solar and wind",'Solar scaled'!T105+'Wind scaled'!T105,'Grid scaled'!T105)))</f>
        <v>0</v>
      </c>
      <c r="U105" s="12">
        <f>IF(Control!$C$6="Solar only",'Solar scaled'!U105,IF(Control!$C$6="Wind only",'Wind scaled'!U105,IF(Control!$C$6="Solar and wind",'Solar scaled'!U105+'Wind scaled'!U105,'Grid scaled'!U105)))</f>
        <v>0</v>
      </c>
      <c r="V105" s="12">
        <f>IF(Control!$C$6="Solar only",'Solar scaled'!V105,IF(Control!$C$6="Wind only",'Wind scaled'!V105,IF(Control!$C$6="Solar and wind",'Solar scaled'!V105+'Wind scaled'!V105,'Grid scaled'!V105)))</f>
        <v>10</v>
      </c>
      <c r="W105" s="12">
        <f>IF(Control!$C$6="Solar only",'Solar scaled'!W105,IF(Control!$C$6="Wind only",'Wind scaled'!W105,IF(Control!$C$6="Solar and wind",'Solar scaled'!W105+'Wind scaled'!W105,'Grid scaled'!W105)))</f>
        <v>10</v>
      </c>
      <c r="X105" s="12">
        <f>IF(Control!$C$6="Solar only",'Solar scaled'!X105,IF(Control!$C$6="Wind only",'Wind scaled'!X105,IF(Control!$C$6="Solar and wind",'Solar scaled'!X105+'Wind scaled'!X105,'Grid scaled'!X105)))</f>
        <v>0</v>
      </c>
      <c r="Y105" s="12">
        <f>IF(Control!$C$6="Solar only",'Solar scaled'!Y105,IF(Control!$C$6="Wind only",'Wind scaled'!Y105,IF(Control!$C$6="Solar and wind",'Solar scaled'!Y105+'Wind scaled'!Y105,'Grid scaled'!Y105)))</f>
        <v>0</v>
      </c>
      <c r="Z105" s="12">
        <f>IF(Control!$C$6="Solar only",'Solar scaled'!Z105,IF(Control!$C$6="Wind only",'Wind scaled'!Z105,IF(Control!$C$6="Solar and wind",'Solar scaled'!Z105+'Wind scaled'!Z105,'Grid scaled'!Z105)))</f>
        <v>15.12</v>
      </c>
      <c r="AB105" s="7">
        <f t="shared" si="1"/>
        <v>401.76000000000005</v>
      </c>
    </row>
    <row r="106" spans="2:28" x14ac:dyDescent="0.2">
      <c r="B106" s="6">
        <v>44300</v>
      </c>
      <c r="C106" s="12">
        <f>IF(Control!$C$6="Solar only",'Solar scaled'!C106,IF(Control!$C$6="Wind only",'Wind scaled'!C106,IF(Control!$C$6="Solar and wind",'Solar scaled'!C106+'Wind scaled'!C106,'Grid scaled'!C106)))</f>
        <v>20.239999999999998</v>
      </c>
      <c r="D106" s="12">
        <f>IF(Control!$C$6="Solar only",'Solar scaled'!D106,IF(Control!$C$6="Wind only",'Wind scaled'!D106,IF(Control!$C$6="Solar and wind",'Solar scaled'!D106+'Wind scaled'!D106,'Grid scaled'!D106)))</f>
        <v>25.359999999999996</v>
      </c>
      <c r="E106" s="12">
        <f>IF(Control!$C$6="Solar only",'Solar scaled'!E106,IF(Control!$C$6="Wind only",'Wind scaled'!E106,IF(Control!$C$6="Solar and wind",'Solar scaled'!E106+'Wind scaled'!E106,'Grid scaled'!E106)))</f>
        <v>25.359999999999996</v>
      </c>
      <c r="F106" s="12">
        <f>IF(Control!$C$6="Solar only",'Solar scaled'!F106,IF(Control!$C$6="Wind only",'Wind scaled'!F106,IF(Control!$C$6="Solar and wind",'Solar scaled'!F106+'Wind scaled'!F106,'Grid scaled'!F106)))</f>
        <v>25.359999999999996</v>
      </c>
      <c r="G106" s="12">
        <f>IF(Control!$C$6="Solar only",'Solar scaled'!G106,IF(Control!$C$6="Wind only",'Wind scaled'!G106,IF(Control!$C$6="Solar and wind",'Solar scaled'!G106+'Wind scaled'!G106,'Grid scaled'!G106)))</f>
        <v>25.359999999999996</v>
      </c>
      <c r="H106" s="12">
        <f>IF(Control!$C$6="Solar only",'Solar scaled'!H106,IF(Control!$C$6="Wind only",'Wind scaled'!H106,IF(Control!$C$6="Solar and wind",'Solar scaled'!H106+'Wind scaled'!H106,'Grid scaled'!H106)))</f>
        <v>30.479999999999997</v>
      </c>
      <c r="I106" s="12">
        <f>IF(Control!$C$6="Solar only",'Solar scaled'!I106,IF(Control!$C$6="Wind only",'Wind scaled'!I106,IF(Control!$C$6="Solar and wind",'Solar scaled'!I106+'Wind scaled'!I106,'Grid scaled'!I106)))</f>
        <v>42.160000000000004</v>
      </c>
      <c r="J106" s="12">
        <f>IF(Control!$C$6="Solar only",'Solar scaled'!J106,IF(Control!$C$6="Wind only",'Wind scaled'!J106,IF(Control!$C$6="Solar and wind",'Solar scaled'!J106+'Wind scaled'!J106,'Grid scaled'!J106)))</f>
        <v>35.6</v>
      </c>
      <c r="K106" s="12">
        <f>IF(Control!$C$6="Solar only",'Solar scaled'!K106,IF(Control!$C$6="Wind only",'Wind scaled'!K106,IF(Control!$C$6="Solar and wind",'Solar scaled'!K106+'Wind scaled'!K106,'Grid scaled'!K106)))</f>
        <v>30.479999999999997</v>
      </c>
      <c r="L106" s="12">
        <f>IF(Control!$C$6="Solar only",'Solar scaled'!L106,IF(Control!$C$6="Wind only",'Wind scaled'!L106,IF(Control!$C$6="Solar and wind",'Solar scaled'!L106+'Wind scaled'!L106,'Grid scaled'!L106)))</f>
        <v>25.359999999999996</v>
      </c>
      <c r="M106" s="12">
        <f>IF(Control!$C$6="Solar only",'Solar scaled'!M106,IF(Control!$C$6="Wind only",'Wind scaled'!M106,IF(Control!$C$6="Solar and wind",'Solar scaled'!M106+'Wind scaled'!M106,'Grid scaled'!M106)))</f>
        <v>0</v>
      </c>
      <c r="N106" s="12">
        <f>IF(Control!$C$6="Solar only",'Solar scaled'!N106,IF(Control!$C$6="Wind only",'Wind scaled'!N106,IF(Control!$C$6="Solar and wind",'Solar scaled'!N106+'Wind scaled'!N106,'Grid scaled'!N106)))</f>
        <v>0</v>
      </c>
      <c r="O106" s="12">
        <f>IF(Control!$C$6="Solar only",'Solar scaled'!O106,IF(Control!$C$6="Wind only",'Wind scaled'!O106,IF(Control!$C$6="Solar and wind",'Solar scaled'!O106+'Wind scaled'!O106,'Grid scaled'!O106)))</f>
        <v>0</v>
      </c>
      <c r="P106" s="12">
        <f>IF(Control!$C$6="Solar only",'Solar scaled'!P106,IF(Control!$C$6="Wind only",'Wind scaled'!P106,IF(Control!$C$6="Solar and wind",'Solar scaled'!P106+'Wind scaled'!P106,'Grid scaled'!P106)))</f>
        <v>0</v>
      </c>
      <c r="Q106" s="12">
        <f>IF(Control!$C$6="Solar only",'Solar scaled'!Q106,IF(Control!$C$6="Wind only",'Wind scaled'!Q106,IF(Control!$C$6="Solar and wind",'Solar scaled'!Q106+'Wind scaled'!Q106,'Grid scaled'!Q106)))</f>
        <v>0</v>
      </c>
      <c r="R106" s="12">
        <f>IF(Control!$C$6="Solar only",'Solar scaled'!R106,IF(Control!$C$6="Wind only",'Wind scaled'!R106,IF(Control!$C$6="Solar and wind",'Solar scaled'!R106+'Wind scaled'!R106,'Grid scaled'!R106)))</f>
        <v>0</v>
      </c>
      <c r="S106" s="12">
        <f>IF(Control!$C$6="Solar only",'Solar scaled'!S106,IF(Control!$C$6="Wind only",'Wind scaled'!S106,IF(Control!$C$6="Solar and wind",'Solar scaled'!S106+'Wind scaled'!S106,'Grid scaled'!S106)))</f>
        <v>0</v>
      </c>
      <c r="T106" s="12">
        <f>IF(Control!$C$6="Solar only",'Solar scaled'!T106,IF(Control!$C$6="Wind only",'Wind scaled'!T106,IF(Control!$C$6="Solar and wind",'Solar scaled'!T106+'Wind scaled'!T106,'Grid scaled'!T106)))</f>
        <v>0</v>
      </c>
      <c r="U106" s="12">
        <f>IF(Control!$C$6="Solar only",'Solar scaled'!U106,IF(Control!$C$6="Wind only",'Wind scaled'!U106,IF(Control!$C$6="Solar and wind",'Solar scaled'!U106+'Wind scaled'!U106,'Grid scaled'!U106)))</f>
        <v>0</v>
      </c>
      <c r="V106" s="12">
        <f>IF(Control!$C$6="Solar only",'Solar scaled'!V106,IF(Control!$C$6="Wind only",'Wind scaled'!V106,IF(Control!$C$6="Solar and wind",'Solar scaled'!V106+'Wind scaled'!V106,'Grid scaled'!V106)))</f>
        <v>0</v>
      </c>
      <c r="W106" s="12">
        <f>IF(Control!$C$6="Solar only",'Solar scaled'!W106,IF(Control!$C$6="Wind only",'Wind scaled'!W106,IF(Control!$C$6="Solar and wind",'Solar scaled'!W106+'Wind scaled'!W106,'Grid scaled'!W106)))</f>
        <v>0</v>
      </c>
      <c r="X106" s="12">
        <f>IF(Control!$C$6="Solar only",'Solar scaled'!X106,IF(Control!$C$6="Wind only",'Wind scaled'!X106,IF(Control!$C$6="Solar and wind",'Solar scaled'!X106+'Wind scaled'!X106,'Grid scaled'!X106)))</f>
        <v>25.359999999999996</v>
      </c>
      <c r="Y106" s="12">
        <f>IF(Control!$C$6="Solar only",'Solar scaled'!Y106,IF(Control!$C$6="Wind only",'Wind scaled'!Y106,IF(Control!$C$6="Solar and wind",'Solar scaled'!Y106+'Wind scaled'!Y106,'Grid scaled'!Y106)))</f>
        <v>48.720000000000006</v>
      </c>
      <c r="Z106" s="12">
        <f>IF(Control!$C$6="Solar only",'Solar scaled'!Z106,IF(Control!$C$6="Wind only",'Wind scaled'!Z106,IF(Control!$C$6="Solar and wind",'Solar scaled'!Z106+'Wind scaled'!Z106,'Grid scaled'!Z106)))</f>
        <v>61.840000000000011</v>
      </c>
      <c r="AB106" s="7">
        <f t="shared" si="1"/>
        <v>421.68000000000006</v>
      </c>
    </row>
    <row r="107" spans="2:28" x14ac:dyDescent="0.2">
      <c r="B107" s="6">
        <v>44301</v>
      </c>
      <c r="C107" s="12">
        <f>IF(Control!$C$6="Solar only",'Solar scaled'!C107,IF(Control!$C$6="Wind only",'Wind scaled'!C107,IF(Control!$C$6="Solar and wind",'Solar scaled'!C107+'Wind scaled'!C107,'Grid scaled'!C107)))</f>
        <v>68.400000000000006</v>
      </c>
      <c r="D107" s="12">
        <f>IF(Control!$C$6="Solar only",'Solar scaled'!D107,IF(Control!$C$6="Wind only",'Wind scaled'!D107,IF(Control!$C$6="Solar and wind",'Solar scaled'!D107+'Wind scaled'!D107,'Grid scaled'!D107)))</f>
        <v>55.280000000000008</v>
      </c>
      <c r="E107" s="12">
        <f>IF(Control!$C$6="Solar only",'Solar scaled'!E107,IF(Control!$C$6="Wind only",'Wind scaled'!E107,IF(Control!$C$6="Solar and wind",'Solar scaled'!E107+'Wind scaled'!E107,'Grid scaled'!E107)))</f>
        <v>30.479999999999997</v>
      </c>
      <c r="F107" s="12">
        <f>IF(Control!$C$6="Solar only",'Solar scaled'!F107,IF(Control!$C$6="Wind only",'Wind scaled'!F107,IF(Control!$C$6="Solar and wind",'Solar scaled'!F107+'Wind scaled'!F107,'Grid scaled'!F107)))</f>
        <v>10</v>
      </c>
      <c r="G107" s="12">
        <f>IF(Control!$C$6="Solar only",'Solar scaled'!G107,IF(Control!$C$6="Wind only",'Wind scaled'!G107,IF(Control!$C$6="Solar and wind",'Solar scaled'!G107+'Wind scaled'!G107,'Grid scaled'!G107)))</f>
        <v>0</v>
      </c>
      <c r="H107" s="12">
        <f>IF(Control!$C$6="Solar only",'Solar scaled'!H107,IF(Control!$C$6="Wind only",'Wind scaled'!H107,IF(Control!$C$6="Solar and wind",'Solar scaled'!H107+'Wind scaled'!H107,'Grid scaled'!H107)))</f>
        <v>0</v>
      </c>
      <c r="I107" s="12">
        <f>IF(Control!$C$6="Solar only",'Solar scaled'!I107,IF(Control!$C$6="Wind only",'Wind scaled'!I107,IF(Control!$C$6="Solar and wind",'Solar scaled'!I107+'Wind scaled'!I107,'Grid scaled'!I107)))</f>
        <v>15.12</v>
      </c>
      <c r="J107" s="12">
        <f>IF(Control!$C$6="Solar only",'Solar scaled'!J107,IF(Control!$C$6="Wind only",'Wind scaled'!J107,IF(Control!$C$6="Solar and wind",'Solar scaled'!J107+'Wind scaled'!J107,'Grid scaled'!J107)))</f>
        <v>15.12</v>
      </c>
      <c r="K107" s="12">
        <f>IF(Control!$C$6="Solar only",'Solar scaled'!K107,IF(Control!$C$6="Wind only",'Wind scaled'!K107,IF(Control!$C$6="Solar and wind",'Solar scaled'!K107+'Wind scaled'!K107,'Grid scaled'!K107)))</f>
        <v>35.6</v>
      </c>
      <c r="L107" s="12">
        <f>IF(Control!$C$6="Solar only",'Solar scaled'!L107,IF(Control!$C$6="Wind only",'Wind scaled'!L107,IF(Control!$C$6="Solar and wind",'Solar scaled'!L107+'Wind scaled'!L107,'Grid scaled'!L107)))</f>
        <v>68.400000000000006</v>
      </c>
      <c r="M107" s="12">
        <f>IF(Control!$C$6="Solar only",'Solar scaled'!M107,IF(Control!$C$6="Wind only",'Wind scaled'!M107,IF(Control!$C$6="Solar and wind",'Solar scaled'!M107+'Wind scaled'!M107,'Grid scaled'!M107)))</f>
        <v>68.400000000000006</v>
      </c>
      <c r="N107" s="12">
        <f>IF(Control!$C$6="Solar only",'Solar scaled'!N107,IF(Control!$C$6="Wind only",'Wind scaled'!N107,IF(Control!$C$6="Solar and wind",'Solar scaled'!N107+'Wind scaled'!N107,'Grid scaled'!N107)))</f>
        <v>61.840000000000011</v>
      </c>
      <c r="O107" s="12">
        <f>IF(Control!$C$6="Solar only",'Solar scaled'!O107,IF(Control!$C$6="Wind only",'Wind scaled'!O107,IF(Control!$C$6="Solar and wind",'Solar scaled'!O107+'Wind scaled'!O107,'Grid scaled'!O107)))</f>
        <v>55.280000000000008</v>
      </c>
      <c r="P107" s="12">
        <f>IF(Control!$C$6="Solar only",'Solar scaled'!P107,IF(Control!$C$6="Wind only",'Wind scaled'!P107,IF(Control!$C$6="Solar and wind",'Solar scaled'!P107+'Wind scaled'!P107,'Grid scaled'!P107)))</f>
        <v>55.280000000000008</v>
      </c>
      <c r="Q107" s="12">
        <f>IF(Control!$C$6="Solar only",'Solar scaled'!Q107,IF(Control!$C$6="Wind only",'Wind scaled'!Q107,IF(Control!$C$6="Solar and wind",'Solar scaled'!Q107+'Wind scaled'!Q107,'Grid scaled'!Q107)))</f>
        <v>55.280000000000008</v>
      </c>
      <c r="R107" s="12">
        <f>IF(Control!$C$6="Solar only",'Solar scaled'!R107,IF(Control!$C$6="Wind only",'Wind scaled'!R107,IF(Control!$C$6="Solar and wind",'Solar scaled'!R107+'Wind scaled'!R107,'Grid scaled'!R107)))</f>
        <v>68.400000000000006</v>
      </c>
      <c r="S107" s="12">
        <f>IF(Control!$C$6="Solar only",'Solar scaled'!S107,IF(Control!$C$6="Wind only",'Wind scaled'!S107,IF(Control!$C$6="Solar and wind",'Solar scaled'!S107+'Wind scaled'!S107,'Grid scaled'!S107)))</f>
        <v>107.6</v>
      </c>
      <c r="T107" s="12">
        <f>IF(Control!$C$6="Solar only",'Solar scaled'!T107,IF(Control!$C$6="Wind only",'Wind scaled'!T107,IF(Control!$C$6="Solar and wind",'Solar scaled'!T107+'Wind scaled'!T107,'Grid scaled'!T107)))</f>
        <v>178.64000000000001</v>
      </c>
      <c r="U107" s="12">
        <f>IF(Control!$C$6="Solar only",'Solar scaled'!U107,IF(Control!$C$6="Wind only",'Wind scaled'!U107,IF(Control!$C$6="Solar and wind",'Solar scaled'!U107+'Wind scaled'!U107,'Grid scaled'!U107)))</f>
        <v>267.92000000000007</v>
      </c>
      <c r="V107" s="12">
        <f>IF(Control!$C$6="Solar only",'Solar scaled'!V107,IF(Control!$C$6="Wind only",'Wind scaled'!V107,IF(Control!$C$6="Solar and wind",'Solar scaled'!V107+'Wind scaled'!V107,'Grid scaled'!V107)))</f>
        <v>380.8</v>
      </c>
      <c r="W107" s="12">
        <f>IF(Control!$C$6="Solar only",'Solar scaled'!W107,IF(Control!$C$6="Wind only",'Wind scaled'!W107,IF(Control!$C$6="Solar and wind",'Solar scaled'!W107+'Wind scaled'!W107,'Grid scaled'!W107)))</f>
        <v>475.52</v>
      </c>
      <c r="X107" s="12">
        <f>IF(Control!$C$6="Solar only",'Solar scaled'!X107,IF(Control!$C$6="Wind only",'Wind scaled'!X107,IF(Control!$C$6="Solar and wind",'Solar scaled'!X107+'Wind scaled'!X107,'Grid scaled'!X107)))</f>
        <v>536.31999999999994</v>
      </c>
      <c r="Y107" s="12">
        <f>IF(Control!$C$6="Solar only",'Solar scaled'!Y107,IF(Control!$C$6="Wind only",'Wind scaled'!Y107,IF(Control!$C$6="Solar and wind",'Solar scaled'!Y107+'Wind scaled'!Y107,'Grid scaled'!Y107)))</f>
        <v>581.91999999999996</v>
      </c>
      <c r="Z107" s="12">
        <f>IF(Control!$C$6="Solar only",'Solar scaled'!Z107,IF(Control!$C$6="Wind only",'Wind scaled'!Z107,IF(Control!$C$6="Solar and wind",'Solar scaled'!Z107+'Wind scaled'!Z107,'Grid scaled'!Z107)))</f>
        <v>602.72</v>
      </c>
      <c r="AB107" s="7">
        <f t="shared" si="1"/>
        <v>3794.3199999999997</v>
      </c>
    </row>
    <row r="108" spans="2:28" x14ac:dyDescent="0.2">
      <c r="B108" s="6">
        <v>44302</v>
      </c>
      <c r="C108" s="12">
        <f>IF(Control!$C$6="Solar only",'Solar scaled'!C108,IF(Control!$C$6="Wind only",'Wind scaled'!C108,IF(Control!$C$6="Solar and wind",'Solar scaled'!C108+'Wind scaled'!C108,'Grid scaled'!C108)))</f>
        <v>602.72</v>
      </c>
      <c r="D108" s="12">
        <f>IF(Control!$C$6="Solar only",'Solar scaled'!D108,IF(Control!$C$6="Wind only",'Wind scaled'!D108,IF(Control!$C$6="Solar and wind",'Solar scaled'!D108+'Wind scaled'!D108,'Grid scaled'!D108)))</f>
        <v>602.72</v>
      </c>
      <c r="E108" s="12">
        <f>IF(Control!$C$6="Solar only",'Solar scaled'!E108,IF(Control!$C$6="Wind only",'Wind scaled'!E108,IF(Control!$C$6="Solar and wind",'Solar scaled'!E108+'Wind scaled'!E108,'Grid scaled'!E108)))</f>
        <v>560</v>
      </c>
      <c r="F108" s="12">
        <f>IF(Control!$C$6="Solar only",'Solar scaled'!F108,IF(Control!$C$6="Wind only",'Wind scaled'!F108,IF(Control!$C$6="Solar and wind",'Solar scaled'!F108+'Wind scaled'!F108,'Grid scaled'!F108)))</f>
        <v>497.43999999999994</v>
      </c>
      <c r="G108" s="12">
        <f>IF(Control!$C$6="Solar only",'Solar scaled'!G108,IF(Control!$C$6="Wind only",'Wind scaled'!G108,IF(Control!$C$6="Solar and wind",'Solar scaled'!G108+'Wind scaled'!G108,'Grid scaled'!G108)))</f>
        <v>475.52</v>
      </c>
      <c r="H108" s="12">
        <f>IF(Control!$C$6="Solar only",'Solar scaled'!H108,IF(Control!$C$6="Wind only",'Wind scaled'!H108,IF(Control!$C$6="Solar and wind",'Solar scaled'!H108+'Wind scaled'!H108,'Grid scaled'!H108)))</f>
        <v>475.52</v>
      </c>
      <c r="I108" s="12">
        <f>IF(Control!$C$6="Solar only",'Solar scaled'!I108,IF(Control!$C$6="Wind only",'Wind scaled'!I108,IF(Control!$C$6="Solar and wind",'Solar scaled'!I108+'Wind scaled'!I108,'Grid scaled'!I108)))</f>
        <v>346.23999999999995</v>
      </c>
      <c r="J108" s="12">
        <f>IF(Control!$C$6="Solar only",'Solar scaled'!J108,IF(Control!$C$6="Wind only",'Wind scaled'!J108,IF(Control!$C$6="Solar and wind",'Solar scaled'!J108+'Wind scaled'!J108,'Grid scaled'!J108)))</f>
        <v>201.68</v>
      </c>
      <c r="K108" s="12">
        <f>IF(Control!$C$6="Solar only",'Solar scaled'!K108,IF(Control!$C$6="Wind only",'Wind scaled'!K108,IF(Control!$C$6="Solar and wind",'Solar scaled'!K108+'Wind scaled'!K108,'Grid scaled'!K108)))</f>
        <v>213.2</v>
      </c>
      <c r="L108" s="12">
        <f>IF(Control!$C$6="Solar only",'Solar scaled'!L108,IF(Control!$C$6="Wind only",'Wind scaled'!L108,IF(Control!$C$6="Solar and wind",'Solar scaled'!L108+'Wind scaled'!L108,'Grid scaled'!L108)))</f>
        <v>297.76</v>
      </c>
      <c r="M108" s="12">
        <f>IF(Control!$C$6="Solar only",'Solar scaled'!M108,IF(Control!$C$6="Wind only",'Wind scaled'!M108,IF(Control!$C$6="Solar and wind",'Solar scaled'!M108+'Wind scaled'!M108,'Grid scaled'!M108)))</f>
        <v>254.24000000000007</v>
      </c>
      <c r="N108" s="12">
        <f>IF(Control!$C$6="Solar only",'Solar scaled'!N108,IF(Control!$C$6="Wind only",'Wind scaled'!N108,IF(Control!$C$6="Solar and wind",'Solar scaled'!N108+'Wind scaled'!N108,'Grid scaled'!N108)))</f>
        <v>190.16000000000003</v>
      </c>
      <c r="O108" s="12">
        <f>IF(Control!$C$6="Solar only",'Solar scaled'!O108,IF(Control!$C$6="Wind only",'Wind scaled'!O108,IF(Control!$C$6="Solar and wind",'Solar scaled'!O108+'Wind scaled'!O108,'Grid scaled'!O108)))</f>
        <v>146</v>
      </c>
      <c r="P108" s="12">
        <f>IF(Control!$C$6="Solar only",'Solar scaled'!P108,IF(Control!$C$6="Wind only",'Wind scaled'!P108,IF(Control!$C$6="Solar and wind",'Solar scaled'!P108+'Wind scaled'!P108,'Grid scaled'!P108)))</f>
        <v>107.6</v>
      </c>
      <c r="Q108" s="12">
        <f>IF(Control!$C$6="Solar only",'Solar scaled'!Q108,IF(Control!$C$6="Wind only",'Wind scaled'!Q108,IF(Control!$C$6="Solar and wind",'Solar scaled'!Q108+'Wind scaled'!Q108,'Grid scaled'!Q108)))</f>
        <v>76.239999999999995</v>
      </c>
      <c r="R108" s="12">
        <f>IF(Control!$C$6="Solar only",'Solar scaled'!R108,IF(Control!$C$6="Wind only",'Wind scaled'!R108,IF(Control!$C$6="Solar and wind",'Solar scaled'!R108+'Wind scaled'!R108,'Grid scaled'!R108)))</f>
        <v>55.280000000000008</v>
      </c>
      <c r="S108" s="12">
        <f>IF(Control!$C$6="Solar only",'Solar scaled'!S108,IF(Control!$C$6="Wind only",'Wind scaled'!S108,IF(Control!$C$6="Solar and wind",'Solar scaled'!S108+'Wind scaled'!S108,'Grid scaled'!S108)))</f>
        <v>42.160000000000004</v>
      </c>
      <c r="T108" s="12">
        <f>IF(Control!$C$6="Solar only",'Solar scaled'!T108,IF(Control!$C$6="Wind only",'Wind scaled'!T108,IF(Control!$C$6="Solar and wind",'Solar scaled'!T108+'Wind scaled'!T108,'Grid scaled'!T108)))</f>
        <v>42.160000000000004</v>
      </c>
      <c r="U108" s="12">
        <f>IF(Control!$C$6="Solar only",'Solar scaled'!U108,IF(Control!$C$6="Wind only",'Wind scaled'!U108,IF(Control!$C$6="Solar and wind",'Solar scaled'!U108+'Wind scaled'!U108,'Grid scaled'!U108)))</f>
        <v>61.840000000000011</v>
      </c>
      <c r="V108" s="12">
        <f>IF(Control!$C$6="Solar only",'Solar scaled'!V108,IF(Control!$C$6="Wind only",'Wind scaled'!V108,IF(Control!$C$6="Solar and wind",'Solar scaled'!V108+'Wind scaled'!V108,'Grid scaled'!V108)))</f>
        <v>99.759999999999991</v>
      </c>
      <c r="W108" s="12">
        <f>IF(Control!$C$6="Solar only",'Solar scaled'!W108,IF(Control!$C$6="Wind only",'Wind scaled'!W108,IF(Control!$C$6="Solar and wind",'Solar scaled'!W108+'Wind scaled'!W108,'Grid scaled'!W108)))</f>
        <v>126.8</v>
      </c>
      <c r="X108" s="12">
        <f>IF(Control!$C$6="Solar only",'Solar scaled'!X108,IF(Control!$C$6="Wind only",'Wind scaled'!X108,IF(Control!$C$6="Solar and wind",'Solar scaled'!X108+'Wind scaled'!X108,'Grid scaled'!X108)))</f>
        <v>107.6</v>
      </c>
      <c r="Y108" s="12">
        <f>IF(Control!$C$6="Solar only",'Solar scaled'!Y108,IF(Control!$C$6="Wind only",'Wind scaled'!Y108,IF(Control!$C$6="Solar and wind",'Solar scaled'!Y108+'Wind scaled'!Y108,'Grid scaled'!Y108)))</f>
        <v>76.239999999999995</v>
      </c>
      <c r="Z108" s="12">
        <f>IF(Control!$C$6="Solar only",'Solar scaled'!Z108,IF(Control!$C$6="Wind only",'Wind scaled'!Z108,IF(Control!$C$6="Solar and wind",'Solar scaled'!Z108+'Wind scaled'!Z108,'Grid scaled'!Z108)))</f>
        <v>55.280000000000008</v>
      </c>
      <c r="AB108" s="7">
        <f t="shared" si="1"/>
        <v>5714.1599999999989</v>
      </c>
    </row>
    <row r="109" spans="2:28" x14ac:dyDescent="0.2">
      <c r="B109" s="6">
        <v>44303</v>
      </c>
      <c r="C109" s="12">
        <f>IF(Control!$C$6="Solar only",'Solar scaled'!C109,IF(Control!$C$6="Wind only",'Wind scaled'!C109,IF(Control!$C$6="Solar and wind",'Solar scaled'!C109+'Wind scaled'!C109,'Grid scaled'!C109)))</f>
        <v>48.720000000000006</v>
      </c>
      <c r="D109" s="12">
        <f>IF(Control!$C$6="Solar only",'Solar scaled'!D109,IF(Control!$C$6="Wind only",'Wind scaled'!D109,IF(Control!$C$6="Solar and wind",'Solar scaled'!D109+'Wind scaled'!D109,'Grid scaled'!D109)))</f>
        <v>42.160000000000004</v>
      </c>
      <c r="E109" s="12">
        <f>IF(Control!$C$6="Solar only",'Solar scaled'!E109,IF(Control!$C$6="Wind only",'Wind scaled'!E109,IF(Control!$C$6="Solar and wind",'Solar scaled'!E109+'Wind scaled'!E109,'Grid scaled'!E109)))</f>
        <v>30.479999999999997</v>
      </c>
      <c r="F109" s="12">
        <f>IF(Control!$C$6="Solar only",'Solar scaled'!F109,IF(Control!$C$6="Wind only",'Wind scaled'!F109,IF(Control!$C$6="Solar and wind",'Solar scaled'!F109+'Wind scaled'!F109,'Grid scaled'!F109)))</f>
        <v>42.160000000000004</v>
      </c>
      <c r="G109" s="12">
        <f>IF(Control!$C$6="Solar only",'Solar scaled'!G109,IF(Control!$C$6="Wind only",'Wind scaled'!G109,IF(Control!$C$6="Solar and wind",'Solar scaled'!G109+'Wind scaled'!G109,'Grid scaled'!G109)))</f>
        <v>91.919999999999987</v>
      </c>
      <c r="H109" s="12">
        <f>IF(Control!$C$6="Solar only",'Solar scaled'!H109,IF(Control!$C$6="Wind only",'Wind scaled'!H109,IF(Control!$C$6="Solar and wind",'Solar scaled'!H109+'Wind scaled'!H109,'Grid scaled'!H109)))</f>
        <v>136.4</v>
      </c>
      <c r="I109" s="12">
        <f>IF(Control!$C$6="Solar only",'Solar scaled'!I109,IF(Control!$C$6="Wind only",'Wind scaled'!I109,IF(Control!$C$6="Solar and wind",'Solar scaled'!I109+'Wind scaled'!I109,'Grid scaled'!I109)))</f>
        <v>146</v>
      </c>
      <c r="J109" s="12">
        <f>IF(Control!$C$6="Solar only",'Solar scaled'!J109,IF(Control!$C$6="Wind only",'Wind scaled'!J109,IF(Control!$C$6="Solar and wind",'Solar scaled'!J109+'Wind scaled'!J109,'Grid scaled'!J109)))</f>
        <v>84.08</v>
      </c>
      <c r="K109" s="12">
        <f>IF(Control!$C$6="Solar only",'Solar scaled'!K109,IF(Control!$C$6="Wind only",'Wind scaled'!K109,IF(Control!$C$6="Solar and wind",'Solar scaled'!K109+'Wind scaled'!K109,'Grid scaled'!K109)))</f>
        <v>99.759999999999991</v>
      </c>
      <c r="L109" s="12">
        <f>IF(Control!$C$6="Solar only",'Solar scaled'!L109,IF(Control!$C$6="Wind only",'Wind scaled'!L109,IF(Control!$C$6="Solar and wind",'Solar scaled'!L109+'Wind scaled'!L109,'Grid scaled'!L109)))</f>
        <v>107.6</v>
      </c>
      <c r="M109" s="12">
        <f>IF(Control!$C$6="Solar only",'Solar scaled'!M109,IF(Control!$C$6="Wind only",'Wind scaled'!M109,IF(Control!$C$6="Solar and wind",'Solar scaled'!M109+'Wind scaled'!M109,'Grid scaled'!M109)))</f>
        <v>99.759999999999991</v>
      </c>
      <c r="N109" s="12">
        <f>IF(Control!$C$6="Solar only",'Solar scaled'!N109,IF(Control!$C$6="Wind only",'Wind scaled'!N109,IF(Control!$C$6="Solar and wind",'Solar scaled'!N109+'Wind scaled'!N109,'Grid scaled'!N109)))</f>
        <v>84.08</v>
      </c>
      <c r="O109" s="12">
        <f>IF(Control!$C$6="Solar only",'Solar scaled'!O109,IF(Control!$C$6="Wind only",'Wind scaled'!O109,IF(Control!$C$6="Solar and wind",'Solar scaled'!O109+'Wind scaled'!O109,'Grid scaled'!O109)))</f>
        <v>91.919999999999987</v>
      </c>
      <c r="P109" s="12">
        <f>IF(Control!$C$6="Solar only",'Solar scaled'!P109,IF(Control!$C$6="Wind only",'Wind scaled'!P109,IF(Control!$C$6="Solar and wind",'Solar scaled'!P109+'Wind scaled'!P109,'Grid scaled'!P109)))</f>
        <v>117.2</v>
      </c>
      <c r="Q109" s="12">
        <f>IF(Control!$C$6="Solar only",'Solar scaled'!Q109,IF(Control!$C$6="Wind only",'Wind scaled'!Q109,IF(Control!$C$6="Solar and wind",'Solar scaled'!Q109+'Wind scaled'!Q109,'Grid scaled'!Q109)))</f>
        <v>167.12</v>
      </c>
      <c r="R109" s="12">
        <f>IF(Control!$C$6="Solar only",'Solar scaled'!R109,IF(Control!$C$6="Wind only",'Wind scaled'!R109,IF(Control!$C$6="Solar and wind",'Solar scaled'!R109+'Wind scaled'!R109,'Grid scaled'!R109)))</f>
        <v>201.68</v>
      </c>
      <c r="S109" s="12">
        <f>IF(Control!$C$6="Solar only",'Solar scaled'!S109,IF(Control!$C$6="Wind only",'Wind scaled'!S109,IF(Control!$C$6="Solar and wind",'Solar scaled'!S109+'Wind scaled'!S109,'Grid scaled'!S109)))</f>
        <v>213.2</v>
      </c>
      <c r="T109" s="12">
        <f>IF(Control!$C$6="Solar only",'Solar scaled'!T109,IF(Control!$C$6="Wind only",'Wind scaled'!T109,IF(Control!$C$6="Solar and wind",'Solar scaled'!T109+'Wind scaled'!T109,'Grid scaled'!T109)))</f>
        <v>240.56000000000003</v>
      </c>
      <c r="U109" s="12">
        <f>IF(Control!$C$6="Solar only",'Solar scaled'!U109,IF(Control!$C$6="Wind only",'Wind scaled'!U109,IF(Control!$C$6="Solar and wind",'Solar scaled'!U109+'Wind scaled'!U109,'Grid scaled'!U109)))</f>
        <v>330.08</v>
      </c>
      <c r="V109" s="12">
        <f>IF(Control!$C$6="Solar only",'Solar scaled'!V109,IF(Control!$C$6="Wind only",'Wind scaled'!V109,IF(Control!$C$6="Solar and wind",'Solar scaled'!V109+'Wind scaled'!V109,'Grid scaled'!V109)))</f>
        <v>454.4</v>
      </c>
      <c r="W109" s="12">
        <f>IF(Control!$C$6="Solar only",'Solar scaled'!W109,IF(Control!$C$6="Wind only",'Wind scaled'!W109,IF(Control!$C$6="Solar and wind",'Solar scaled'!W109+'Wind scaled'!W109,'Grid scaled'!W109)))</f>
        <v>581.91999999999996</v>
      </c>
      <c r="X109" s="12">
        <f>IF(Control!$C$6="Solar only",'Solar scaled'!X109,IF(Control!$C$6="Wind only",'Wind scaled'!X109,IF(Control!$C$6="Solar and wind",'Solar scaled'!X109+'Wind scaled'!X109,'Grid scaled'!X109)))</f>
        <v>633.28</v>
      </c>
      <c r="Y109" s="12">
        <f>IF(Control!$C$6="Solar only",'Solar scaled'!Y109,IF(Control!$C$6="Wind only",'Wind scaled'!Y109,IF(Control!$C$6="Solar and wind",'Solar scaled'!Y109+'Wind scaled'!Y109,'Grid scaled'!Y109)))</f>
        <v>669.6</v>
      </c>
      <c r="Z109" s="12">
        <f>IF(Control!$C$6="Solar only",'Solar scaled'!Z109,IF(Control!$C$6="Wind only",'Wind scaled'!Z109,IF(Control!$C$6="Solar and wind",'Solar scaled'!Z109+'Wind scaled'!Z109,'Grid scaled'!Z109)))</f>
        <v>690.4</v>
      </c>
      <c r="AB109" s="7">
        <f t="shared" si="1"/>
        <v>5404.4800000000005</v>
      </c>
    </row>
    <row r="110" spans="2:28" x14ac:dyDescent="0.2">
      <c r="B110" s="6">
        <v>44304</v>
      </c>
      <c r="C110" s="12">
        <f>IF(Control!$C$6="Solar only",'Solar scaled'!C110,IF(Control!$C$6="Wind only",'Wind scaled'!C110,IF(Control!$C$6="Solar and wind",'Solar scaled'!C110+'Wind scaled'!C110,'Grid scaled'!C110)))</f>
        <v>728.96</v>
      </c>
      <c r="D110" s="12">
        <f>IF(Control!$C$6="Solar only",'Solar scaled'!D110,IF(Control!$C$6="Wind only",'Wind scaled'!D110,IF(Control!$C$6="Solar and wind",'Solar scaled'!D110+'Wind scaled'!D110,'Grid scaled'!D110)))</f>
        <v>690.4</v>
      </c>
      <c r="E110" s="12">
        <f>IF(Control!$C$6="Solar only",'Solar scaled'!E110,IF(Control!$C$6="Wind only",'Wind scaled'!E110,IF(Control!$C$6="Solar and wind",'Solar scaled'!E110+'Wind scaled'!E110,'Grid scaled'!E110)))</f>
        <v>669.6</v>
      </c>
      <c r="F110" s="12">
        <f>IF(Control!$C$6="Solar only",'Solar scaled'!F110,IF(Control!$C$6="Wind only",'Wind scaled'!F110,IF(Control!$C$6="Solar and wind",'Solar scaled'!F110+'Wind scaled'!F110,'Grid scaled'!F110)))</f>
        <v>669.6</v>
      </c>
      <c r="G110" s="12">
        <f>IF(Control!$C$6="Solar only",'Solar scaled'!G110,IF(Control!$C$6="Wind only",'Wind scaled'!G110,IF(Control!$C$6="Solar and wind",'Solar scaled'!G110+'Wind scaled'!G110,'Grid scaled'!G110)))</f>
        <v>633.28</v>
      </c>
      <c r="H110" s="12">
        <f>IF(Control!$C$6="Solar only",'Solar scaled'!H110,IF(Control!$C$6="Wind only",'Wind scaled'!H110,IF(Control!$C$6="Solar and wind",'Solar scaled'!H110+'Wind scaled'!H110,'Grid scaled'!H110)))</f>
        <v>620.79999999999995</v>
      </c>
      <c r="I110" s="12">
        <f>IF(Control!$C$6="Solar only",'Solar scaled'!I110,IF(Control!$C$6="Wind only",'Wind scaled'!I110,IF(Control!$C$6="Solar and wind",'Solar scaled'!I110+'Wind scaled'!I110,'Grid scaled'!I110)))</f>
        <v>581.91999999999996</v>
      </c>
      <c r="J110" s="12">
        <f>IF(Control!$C$6="Solar only",'Solar scaled'!J110,IF(Control!$C$6="Wind only",'Wind scaled'!J110,IF(Control!$C$6="Solar and wind",'Solar scaled'!J110+'Wind scaled'!J110,'Grid scaled'!J110)))</f>
        <v>560</v>
      </c>
      <c r="K110" s="12">
        <f>IF(Control!$C$6="Solar only",'Solar scaled'!K110,IF(Control!$C$6="Wind only",'Wind scaled'!K110,IF(Control!$C$6="Solar and wind",'Solar scaled'!K110+'Wind scaled'!K110,'Grid scaled'!K110)))</f>
        <v>536.31999999999994</v>
      </c>
      <c r="L110" s="12">
        <f>IF(Control!$C$6="Solar only",'Solar scaled'!L110,IF(Control!$C$6="Wind only",'Wind scaled'!L110,IF(Control!$C$6="Solar and wind",'Solar scaled'!L110+'Wind scaled'!L110,'Grid scaled'!L110)))</f>
        <v>497.43999999999994</v>
      </c>
      <c r="M110" s="12">
        <f>IF(Control!$C$6="Solar only",'Solar scaled'!M110,IF(Control!$C$6="Wind only",'Wind scaled'!M110,IF(Control!$C$6="Solar and wind",'Solar scaled'!M110+'Wind scaled'!M110,'Grid scaled'!M110)))</f>
        <v>454.4</v>
      </c>
      <c r="N110" s="12">
        <f>IF(Control!$C$6="Solar only",'Solar scaled'!N110,IF(Control!$C$6="Wind only",'Wind scaled'!N110,IF(Control!$C$6="Solar and wind",'Solar scaled'!N110+'Wind scaled'!N110,'Grid scaled'!N110)))</f>
        <v>401.91999999999996</v>
      </c>
      <c r="O110" s="12">
        <f>IF(Control!$C$6="Solar only",'Solar scaled'!O110,IF(Control!$C$6="Wind only",'Wind scaled'!O110,IF(Control!$C$6="Solar and wind",'Solar scaled'!O110+'Wind scaled'!O110,'Grid scaled'!O110)))</f>
        <v>330.08</v>
      </c>
      <c r="P110" s="12">
        <f>IF(Control!$C$6="Solar only",'Solar scaled'!P110,IF(Control!$C$6="Wind only",'Wind scaled'!P110,IF(Control!$C$6="Solar and wind",'Solar scaled'!P110+'Wind scaled'!P110,'Grid scaled'!P110)))</f>
        <v>267.92000000000007</v>
      </c>
      <c r="Q110" s="12">
        <f>IF(Control!$C$6="Solar only",'Solar scaled'!Q110,IF(Control!$C$6="Wind only",'Wind scaled'!Q110,IF(Control!$C$6="Solar and wind",'Solar scaled'!Q110+'Wind scaled'!Q110,'Grid scaled'!Q110)))</f>
        <v>213.2</v>
      </c>
      <c r="R110" s="12">
        <f>IF(Control!$C$6="Solar only",'Solar scaled'!R110,IF(Control!$C$6="Wind only",'Wind scaled'!R110,IF(Control!$C$6="Solar and wind",'Solar scaled'!R110+'Wind scaled'!R110,'Grid scaled'!R110)))</f>
        <v>155.6</v>
      </c>
      <c r="S110" s="12">
        <f>IF(Control!$C$6="Solar only",'Solar scaled'!S110,IF(Control!$C$6="Wind only",'Wind scaled'!S110,IF(Control!$C$6="Solar and wind",'Solar scaled'!S110+'Wind scaled'!S110,'Grid scaled'!S110)))</f>
        <v>136.4</v>
      </c>
      <c r="T110" s="12">
        <f>IF(Control!$C$6="Solar only",'Solar scaled'!T110,IF(Control!$C$6="Wind only",'Wind scaled'!T110,IF(Control!$C$6="Solar and wind",'Solar scaled'!T110+'Wind scaled'!T110,'Grid scaled'!T110)))</f>
        <v>117.2</v>
      </c>
      <c r="U110" s="12">
        <f>IF(Control!$C$6="Solar only",'Solar scaled'!U110,IF(Control!$C$6="Wind only",'Wind scaled'!U110,IF(Control!$C$6="Solar and wind",'Solar scaled'!U110+'Wind scaled'!U110,'Grid scaled'!U110)))</f>
        <v>155.6</v>
      </c>
      <c r="V110" s="12">
        <f>IF(Control!$C$6="Solar only",'Solar scaled'!V110,IF(Control!$C$6="Wind only",'Wind scaled'!V110,IF(Control!$C$6="Solar and wind",'Solar scaled'!V110+'Wind scaled'!V110,'Grid scaled'!V110)))</f>
        <v>201.68</v>
      </c>
      <c r="W110" s="12">
        <f>IF(Control!$C$6="Solar only",'Solar scaled'!W110,IF(Control!$C$6="Wind only",'Wind scaled'!W110,IF(Control!$C$6="Solar and wind",'Solar scaled'!W110+'Wind scaled'!W110,'Grid scaled'!W110)))</f>
        <v>267.92000000000007</v>
      </c>
      <c r="X110" s="12">
        <f>IF(Control!$C$6="Solar only",'Solar scaled'!X110,IF(Control!$C$6="Wind only",'Wind scaled'!X110,IF(Control!$C$6="Solar and wind",'Solar scaled'!X110+'Wind scaled'!X110,'Grid scaled'!X110)))</f>
        <v>346.23999999999995</v>
      </c>
      <c r="Y110" s="12">
        <f>IF(Control!$C$6="Solar only",'Solar scaled'!Y110,IF(Control!$C$6="Wind only",'Wind scaled'!Y110,IF(Control!$C$6="Solar and wind",'Solar scaled'!Y110+'Wind scaled'!Y110,'Grid scaled'!Y110)))</f>
        <v>362.4</v>
      </c>
      <c r="Z110" s="12">
        <f>IF(Control!$C$6="Solar only",'Solar scaled'!Z110,IF(Control!$C$6="Wind only",'Wind scaled'!Z110,IF(Control!$C$6="Solar and wind",'Solar scaled'!Z110+'Wind scaled'!Z110,'Grid scaled'!Z110)))</f>
        <v>346.23999999999995</v>
      </c>
      <c r="AB110" s="7">
        <f t="shared" si="1"/>
        <v>9945.119999999999</v>
      </c>
    </row>
    <row r="111" spans="2:28" x14ac:dyDescent="0.2">
      <c r="B111" s="6">
        <v>44305</v>
      </c>
      <c r="C111" s="12">
        <f>IF(Control!$C$6="Solar only",'Solar scaled'!C111,IF(Control!$C$6="Wind only",'Wind scaled'!C111,IF(Control!$C$6="Solar and wind",'Solar scaled'!C111+'Wind scaled'!C111,'Grid scaled'!C111)))</f>
        <v>313.91999999999996</v>
      </c>
      <c r="D111" s="12">
        <f>IF(Control!$C$6="Solar only",'Solar scaled'!D111,IF(Control!$C$6="Wind only",'Wind scaled'!D111,IF(Control!$C$6="Solar and wind",'Solar scaled'!D111+'Wind scaled'!D111,'Grid scaled'!D111)))</f>
        <v>330.08</v>
      </c>
      <c r="E111" s="12">
        <f>IF(Control!$C$6="Solar only",'Solar scaled'!E111,IF(Control!$C$6="Wind only",'Wind scaled'!E111,IF(Control!$C$6="Solar and wind",'Solar scaled'!E111+'Wind scaled'!E111,'Grid scaled'!E111)))</f>
        <v>362.4</v>
      </c>
      <c r="F111" s="12">
        <f>IF(Control!$C$6="Solar only",'Solar scaled'!F111,IF(Control!$C$6="Wind only",'Wind scaled'!F111,IF(Control!$C$6="Solar and wind",'Solar scaled'!F111+'Wind scaled'!F111,'Grid scaled'!F111)))</f>
        <v>401.91999999999996</v>
      </c>
      <c r="G111" s="12">
        <f>IF(Control!$C$6="Solar only",'Solar scaled'!G111,IF(Control!$C$6="Wind only",'Wind scaled'!G111,IF(Control!$C$6="Solar and wind",'Solar scaled'!G111+'Wind scaled'!G111,'Grid scaled'!G111)))</f>
        <v>423.84</v>
      </c>
      <c r="H111" s="12">
        <f>IF(Control!$C$6="Solar only",'Solar scaled'!H111,IF(Control!$C$6="Wind only",'Wind scaled'!H111,IF(Control!$C$6="Solar and wind",'Solar scaled'!H111+'Wind scaled'!H111,'Grid scaled'!H111)))</f>
        <v>401.91999999999996</v>
      </c>
      <c r="I111" s="12">
        <f>IF(Control!$C$6="Solar only",'Solar scaled'!I111,IF(Control!$C$6="Wind only",'Wind scaled'!I111,IF(Control!$C$6="Solar and wind",'Solar scaled'!I111+'Wind scaled'!I111,'Grid scaled'!I111)))</f>
        <v>362.4</v>
      </c>
      <c r="J111" s="12">
        <f>IF(Control!$C$6="Solar only",'Solar scaled'!J111,IF(Control!$C$6="Wind only",'Wind scaled'!J111,IF(Control!$C$6="Solar and wind",'Solar scaled'!J111+'Wind scaled'!J111,'Grid scaled'!J111)))</f>
        <v>330.08</v>
      </c>
      <c r="K111" s="12">
        <f>IF(Control!$C$6="Solar only",'Solar scaled'!K111,IF(Control!$C$6="Wind only",'Wind scaled'!K111,IF(Control!$C$6="Solar and wind",'Solar scaled'!K111+'Wind scaled'!K111,'Grid scaled'!K111)))</f>
        <v>444.64</v>
      </c>
      <c r="L111" s="12">
        <f>IF(Control!$C$6="Solar only",'Solar scaled'!L111,IF(Control!$C$6="Wind only",'Wind scaled'!L111,IF(Control!$C$6="Solar and wind",'Solar scaled'!L111+'Wind scaled'!L111,'Grid scaled'!L111)))</f>
        <v>518.24</v>
      </c>
      <c r="M111" s="12">
        <f>IF(Control!$C$6="Solar only",'Solar scaled'!M111,IF(Control!$C$6="Wind only",'Wind scaled'!M111,IF(Control!$C$6="Solar and wind",'Solar scaled'!M111+'Wind scaled'!M111,'Grid scaled'!M111)))</f>
        <v>560</v>
      </c>
      <c r="N111" s="12">
        <f>IF(Control!$C$6="Solar only",'Solar scaled'!N111,IF(Control!$C$6="Wind only",'Wind scaled'!N111,IF(Control!$C$6="Solar and wind",'Solar scaled'!N111+'Wind scaled'!N111,'Grid scaled'!N111)))</f>
        <v>518.24</v>
      </c>
      <c r="O111" s="12">
        <f>IF(Control!$C$6="Solar only",'Solar scaled'!O111,IF(Control!$C$6="Wind only",'Wind scaled'!O111,IF(Control!$C$6="Solar and wind",'Solar scaled'!O111+'Wind scaled'!O111,'Grid scaled'!O111)))</f>
        <v>454.4</v>
      </c>
      <c r="P111" s="12">
        <f>IF(Control!$C$6="Solar only",'Solar scaled'!P111,IF(Control!$C$6="Wind only",'Wind scaled'!P111,IF(Control!$C$6="Solar and wind",'Solar scaled'!P111+'Wind scaled'!P111,'Grid scaled'!P111)))</f>
        <v>380.8</v>
      </c>
      <c r="Q111" s="12">
        <f>IF(Control!$C$6="Solar only",'Solar scaled'!Q111,IF(Control!$C$6="Wind only",'Wind scaled'!Q111,IF(Control!$C$6="Solar and wind",'Solar scaled'!Q111+'Wind scaled'!Q111,'Grid scaled'!Q111)))</f>
        <v>297.76</v>
      </c>
      <c r="R111" s="12">
        <f>IF(Control!$C$6="Solar only",'Solar scaled'!R111,IF(Control!$C$6="Wind only",'Wind scaled'!R111,IF(Control!$C$6="Solar and wind",'Solar scaled'!R111+'Wind scaled'!R111,'Grid scaled'!R111)))</f>
        <v>226.88000000000002</v>
      </c>
      <c r="S111" s="12">
        <f>IF(Control!$C$6="Solar only",'Solar scaled'!S111,IF(Control!$C$6="Wind only",'Wind scaled'!S111,IF(Control!$C$6="Solar and wind",'Solar scaled'!S111+'Wind scaled'!S111,'Grid scaled'!S111)))</f>
        <v>155.6</v>
      </c>
      <c r="T111" s="12">
        <f>IF(Control!$C$6="Solar only",'Solar scaled'!T111,IF(Control!$C$6="Wind only",'Wind scaled'!T111,IF(Control!$C$6="Solar and wind",'Solar scaled'!T111+'Wind scaled'!T111,'Grid scaled'!T111)))</f>
        <v>107.6</v>
      </c>
      <c r="U111" s="12">
        <f>IF(Control!$C$6="Solar only",'Solar scaled'!U111,IF(Control!$C$6="Wind only",'Wind scaled'!U111,IF(Control!$C$6="Solar and wind",'Solar scaled'!U111+'Wind scaled'!U111,'Grid scaled'!U111)))</f>
        <v>99.759999999999991</v>
      </c>
      <c r="V111" s="12">
        <f>IF(Control!$C$6="Solar only",'Solar scaled'!V111,IF(Control!$C$6="Wind only",'Wind scaled'!V111,IF(Control!$C$6="Solar and wind",'Solar scaled'!V111+'Wind scaled'!V111,'Grid scaled'!V111)))</f>
        <v>99.759999999999991</v>
      </c>
      <c r="W111" s="12">
        <f>IF(Control!$C$6="Solar only",'Solar scaled'!W111,IF(Control!$C$6="Wind only",'Wind scaled'!W111,IF(Control!$C$6="Solar and wind",'Solar scaled'!W111+'Wind scaled'!W111,'Grid scaled'!W111)))</f>
        <v>107.6</v>
      </c>
      <c r="X111" s="12">
        <f>IF(Control!$C$6="Solar only",'Solar scaled'!X111,IF(Control!$C$6="Wind only",'Wind scaled'!X111,IF(Control!$C$6="Solar and wind",'Solar scaled'!X111+'Wind scaled'!X111,'Grid scaled'!X111)))</f>
        <v>126.8</v>
      </c>
      <c r="Y111" s="12">
        <f>IF(Control!$C$6="Solar only",'Solar scaled'!Y111,IF(Control!$C$6="Wind only",'Wind scaled'!Y111,IF(Control!$C$6="Solar and wind",'Solar scaled'!Y111+'Wind scaled'!Y111,'Grid scaled'!Y111)))</f>
        <v>178.64000000000001</v>
      </c>
      <c r="Z111" s="12">
        <f>IF(Control!$C$6="Solar only",'Solar scaled'!Z111,IF(Control!$C$6="Wind only",'Wind scaled'!Z111,IF(Control!$C$6="Solar and wind",'Solar scaled'!Z111+'Wind scaled'!Z111,'Grid scaled'!Z111)))</f>
        <v>240.56000000000003</v>
      </c>
      <c r="AB111" s="7">
        <f t="shared" si="1"/>
        <v>7443.840000000002</v>
      </c>
    </row>
    <row r="112" spans="2:28" x14ac:dyDescent="0.2">
      <c r="B112" s="6">
        <v>44306</v>
      </c>
      <c r="C112" s="12">
        <f>IF(Control!$C$6="Solar only",'Solar scaled'!C112,IF(Control!$C$6="Wind only",'Wind scaled'!C112,IF(Control!$C$6="Solar and wind",'Solar scaled'!C112+'Wind scaled'!C112,'Grid scaled'!C112)))</f>
        <v>240.56000000000003</v>
      </c>
      <c r="D112" s="12">
        <f>IF(Control!$C$6="Solar only",'Solar scaled'!D112,IF(Control!$C$6="Wind only",'Wind scaled'!D112,IF(Control!$C$6="Solar and wind",'Solar scaled'!D112+'Wind scaled'!D112,'Grid scaled'!D112)))</f>
        <v>281.60000000000002</v>
      </c>
      <c r="E112" s="12">
        <f>IF(Control!$C$6="Solar only",'Solar scaled'!E112,IF(Control!$C$6="Wind only",'Wind scaled'!E112,IF(Control!$C$6="Solar and wind",'Solar scaled'!E112+'Wind scaled'!E112,'Grid scaled'!E112)))</f>
        <v>313.91999999999996</v>
      </c>
      <c r="F112" s="12">
        <f>IF(Control!$C$6="Solar only",'Solar scaled'!F112,IF(Control!$C$6="Wind only",'Wind scaled'!F112,IF(Control!$C$6="Solar and wind",'Solar scaled'!F112+'Wind scaled'!F112,'Grid scaled'!F112)))</f>
        <v>362.4</v>
      </c>
      <c r="G112" s="12">
        <f>IF(Control!$C$6="Solar only",'Solar scaled'!G112,IF(Control!$C$6="Wind only",'Wind scaled'!G112,IF(Control!$C$6="Solar and wind",'Solar scaled'!G112+'Wind scaled'!G112,'Grid scaled'!G112)))</f>
        <v>401.91999999999996</v>
      </c>
      <c r="H112" s="12">
        <f>IF(Control!$C$6="Solar only",'Solar scaled'!H112,IF(Control!$C$6="Wind only",'Wind scaled'!H112,IF(Control!$C$6="Solar and wind",'Solar scaled'!H112+'Wind scaled'!H112,'Grid scaled'!H112)))</f>
        <v>362.4</v>
      </c>
      <c r="I112" s="12">
        <f>IF(Control!$C$6="Solar only",'Solar scaled'!I112,IF(Control!$C$6="Wind only",'Wind scaled'!I112,IF(Control!$C$6="Solar and wind",'Solar scaled'!I112+'Wind scaled'!I112,'Grid scaled'!I112)))</f>
        <v>330.08</v>
      </c>
      <c r="J112" s="12">
        <f>IF(Control!$C$6="Solar only",'Solar scaled'!J112,IF(Control!$C$6="Wind only",'Wind scaled'!J112,IF(Control!$C$6="Solar and wind",'Solar scaled'!J112+'Wind scaled'!J112,'Grid scaled'!J112)))</f>
        <v>454.4</v>
      </c>
      <c r="K112" s="12">
        <f>IF(Control!$C$6="Solar only",'Solar scaled'!K112,IF(Control!$C$6="Wind only",'Wind scaled'!K112,IF(Control!$C$6="Solar and wind",'Solar scaled'!K112+'Wind scaled'!K112,'Grid scaled'!K112)))</f>
        <v>560</v>
      </c>
      <c r="L112" s="12">
        <f>IF(Control!$C$6="Solar only",'Solar scaled'!L112,IF(Control!$C$6="Wind only",'Wind scaled'!L112,IF(Control!$C$6="Solar and wind",'Solar scaled'!L112+'Wind scaled'!L112,'Grid scaled'!L112)))</f>
        <v>581.91999999999996</v>
      </c>
      <c r="M112" s="12">
        <f>IF(Control!$C$6="Solar only",'Solar scaled'!M112,IF(Control!$C$6="Wind only",'Wind scaled'!M112,IF(Control!$C$6="Solar and wind",'Solar scaled'!M112+'Wind scaled'!M112,'Grid scaled'!M112)))</f>
        <v>536.31999999999994</v>
      </c>
      <c r="N112" s="12">
        <f>IF(Control!$C$6="Solar only",'Solar scaled'!N112,IF(Control!$C$6="Wind only",'Wind scaled'!N112,IF(Control!$C$6="Solar and wind",'Solar scaled'!N112+'Wind scaled'!N112,'Grid scaled'!N112)))</f>
        <v>581.91999999999996</v>
      </c>
      <c r="O112" s="12">
        <f>IF(Control!$C$6="Solar only",'Solar scaled'!O112,IF(Control!$C$6="Wind only",'Wind scaled'!O112,IF(Control!$C$6="Solar and wind",'Solar scaled'!O112+'Wind scaled'!O112,'Grid scaled'!O112)))</f>
        <v>669.6</v>
      </c>
      <c r="P112" s="12">
        <f>IF(Control!$C$6="Solar only",'Solar scaled'!P112,IF(Control!$C$6="Wind only",'Wind scaled'!P112,IF(Control!$C$6="Solar and wind",'Solar scaled'!P112+'Wind scaled'!P112,'Grid scaled'!P112)))</f>
        <v>728.96</v>
      </c>
      <c r="Q112" s="12">
        <f>IF(Control!$C$6="Solar only",'Solar scaled'!Q112,IF(Control!$C$6="Wind only",'Wind scaled'!Q112,IF(Control!$C$6="Solar and wind",'Solar scaled'!Q112+'Wind scaled'!Q112,'Grid scaled'!Q112)))</f>
        <v>817.04000000000008</v>
      </c>
      <c r="R112" s="12">
        <f>IF(Control!$C$6="Solar only",'Solar scaled'!R112,IF(Control!$C$6="Wind only",'Wind scaled'!R112,IF(Control!$C$6="Solar and wind",'Solar scaled'!R112+'Wind scaled'!R112,'Grid scaled'!R112)))</f>
        <v>934.4</v>
      </c>
      <c r="S112" s="12">
        <f>IF(Control!$C$6="Solar only",'Solar scaled'!S112,IF(Control!$C$6="Wind only",'Wind scaled'!S112,IF(Control!$C$6="Solar and wind",'Solar scaled'!S112+'Wind scaled'!S112,'Grid scaled'!S112)))</f>
        <v>974.24</v>
      </c>
      <c r="T112" s="12">
        <f>IF(Control!$C$6="Solar only",'Solar scaled'!T112,IF(Control!$C$6="Wind only",'Wind scaled'!T112,IF(Control!$C$6="Solar and wind",'Solar scaled'!T112+'Wind scaled'!T112,'Grid scaled'!T112)))</f>
        <v>975.5200000000001</v>
      </c>
      <c r="U112" s="12">
        <f>IF(Control!$C$6="Solar only",'Solar scaled'!U112,IF(Control!$C$6="Wind only",'Wind scaled'!U112,IF(Control!$C$6="Solar and wind",'Solar scaled'!U112+'Wind scaled'!U112,'Grid scaled'!U112)))</f>
        <v>974.24</v>
      </c>
      <c r="V112" s="12">
        <f>IF(Control!$C$6="Solar only",'Solar scaled'!V112,IF(Control!$C$6="Wind only",'Wind scaled'!V112,IF(Control!$C$6="Solar and wind",'Solar scaled'!V112+'Wind scaled'!V112,'Grid scaled'!V112)))</f>
        <v>939.28</v>
      </c>
      <c r="W112" s="12">
        <f>IF(Control!$C$6="Solar only",'Solar scaled'!W112,IF(Control!$C$6="Wind only",'Wind scaled'!W112,IF(Control!$C$6="Solar and wind",'Solar scaled'!W112+'Wind scaled'!W112,'Grid scaled'!W112)))</f>
        <v>889.3599999999999</v>
      </c>
      <c r="X112" s="12">
        <f>IF(Control!$C$6="Solar only",'Solar scaled'!X112,IF(Control!$C$6="Wind only",'Wind scaled'!X112,IF(Control!$C$6="Solar and wind",'Solar scaled'!X112+'Wind scaled'!X112,'Grid scaled'!X112)))</f>
        <v>804.16000000000008</v>
      </c>
      <c r="Y112" s="12">
        <f>IF(Control!$C$6="Solar only",'Solar scaled'!Y112,IF(Control!$C$6="Wind only",'Wind scaled'!Y112,IF(Control!$C$6="Solar and wind",'Solar scaled'!Y112+'Wind scaled'!Y112,'Grid scaled'!Y112)))</f>
        <v>708.48</v>
      </c>
      <c r="Z112" s="12">
        <f>IF(Control!$C$6="Solar only",'Solar scaled'!Z112,IF(Control!$C$6="Wind only",'Wind scaled'!Z112,IF(Control!$C$6="Solar and wind",'Solar scaled'!Z112+'Wind scaled'!Z112,'Grid scaled'!Z112)))</f>
        <v>620.79999999999995</v>
      </c>
      <c r="AB112" s="7">
        <f t="shared" si="1"/>
        <v>15043.52</v>
      </c>
    </row>
    <row r="113" spans="2:29" x14ac:dyDescent="0.2">
      <c r="B113" s="6">
        <v>44307</v>
      </c>
      <c r="C113" s="12">
        <f>IF(Control!$C$6="Solar only",'Solar scaled'!C113,IF(Control!$C$6="Wind only",'Wind scaled'!C113,IF(Control!$C$6="Solar and wind",'Solar scaled'!C113+'Wind scaled'!C113,'Grid scaled'!C113)))</f>
        <v>518.24</v>
      </c>
      <c r="D113" s="12">
        <f>IF(Control!$C$6="Solar only",'Solar scaled'!D113,IF(Control!$C$6="Wind only",'Wind scaled'!D113,IF(Control!$C$6="Solar and wind",'Solar scaled'!D113+'Wind scaled'!D113,'Grid scaled'!D113)))</f>
        <v>401.91999999999996</v>
      </c>
      <c r="E113" s="12">
        <f>IF(Control!$C$6="Solar only",'Solar scaled'!E113,IF(Control!$C$6="Wind only",'Wind scaled'!E113,IF(Control!$C$6="Solar and wind",'Solar scaled'!E113+'Wind scaled'!E113,'Grid scaled'!E113)))</f>
        <v>313.91999999999996</v>
      </c>
      <c r="F113" s="12">
        <f>IF(Control!$C$6="Solar only",'Solar scaled'!F113,IF(Control!$C$6="Wind only",'Wind scaled'!F113,IF(Control!$C$6="Solar and wind",'Solar scaled'!F113+'Wind scaled'!F113,'Grid scaled'!F113)))</f>
        <v>254.24000000000007</v>
      </c>
      <c r="G113" s="12">
        <f>IF(Control!$C$6="Solar only",'Solar scaled'!G113,IF(Control!$C$6="Wind only",'Wind scaled'!G113,IF(Control!$C$6="Solar and wind",'Solar scaled'!G113+'Wind scaled'!G113,'Grid scaled'!G113)))</f>
        <v>213.2</v>
      </c>
      <c r="H113" s="12">
        <f>IF(Control!$C$6="Solar only",'Solar scaled'!H113,IF(Control!$C$6="Wind only",'Wind scaled'!H113,IF(Control!$C$6="Solar and wind",'Solar scaled'!H113+'Wind scaled'!H113,'Grid scaled'!H113)))</f>
        <v>167.12</v>
      </c>
      <c r="I113" s="12">
        <f>IF(Control!$C$6="Solar only",'Solar scaled'!I113,IF(Control!$C$6="Wind only",'Wind scaled'!I113,IF(Control!$C$6="Solar and wind",'Solar scaled'!I113+'Wind scaled'!I113,'Grid scaled'!I113)))</f>
        <v>91.919999999999987</v>
      </c>
      <c r="J113" s="12">
        <f>IF(Control!$C$6="Solar only",'Solar scaled'!J113,IF(Control!$C$6="Wind only",'Wind scaled'!J113,IF(Control!$C$6="Solar and wind",'Solar scaled'!J113+'Wind scaled'!J113,'Grid scaled'!J113)))</f>
        <v>35.6</v>
      </c>
      <c r="K113" s="12">
        <f>IF(Control!$C$6="Solar only",'Solar scaled'!K113,IF(Control!$C$6="Wind only",'Wind scaled'!K113,IF(Control!$C$6="Solar and wind",'Solar scaled'!K113+'Wind scaled'!K113,'Grid scaled'!K113)))</f>
        <v>0</v>
      </c>
      <c r="L113" s="12">
        <f>IF(Control!$C$6="Solar only",'Solar scaled'!L113,IF(Control!$C$6="Wind only",'Wind scaled'!L113,IF(Control!$C$6="Solar and wind",'Solar scaled'!L113+'Wind scaled'!L113,'Grid scaled'!L113)))</f>
        <v>0</v>
      </c>
      <c r="M113" s="12">
        <f>IF(Control!$C$6="Solar only",'Solar scaled'!M113,IF(Control!$C$6="Wind only",'Wind scaled'!M113,IF(Control!$C$6="Solar and wind",'Solar scaled'!M113+'Wind scaled'!M113,'Grid scaled'!M113)))</f>
        <v>0</v>
      </c>
      <c r="N113" s="12">
        <f>IF(Control!$C$6="Solar only",'Solar scaled'!N113,IF(Control!$C$6="Wind only",'Wind scaled'!N113,IF(Control!$C$6="Solar and wind",'Solar scaled'!N113+'Wind scaled'!N113,'Grid scaled'!N113)))</f>
        <v>0</v>
      </c>
      <c r="O113" s="12">
        <f>IF(Control!$C$6="Solar only",'Solar scaled'!O113,IF(Control!$C$6="Wind only",'Wind scaled'!O113,IF(Control!$C$6="Solar and wind",'Solar scaled'!O113+'Wind scaled'!O113,'Grid scaled'!O113)))</f>
        <v>0</v>
      </c>
      <c r="P113" s="12">
        <f>IF(Control!$C$6="Solar only",'Solar scaled'!P113,IF(Control!$C$6="Wind only",'Wind scaled'!P113,IF(Control!$C$6="Solar and wind",'Solar scaled'!P113+'Wind scaled'!P113,'Grid scaled'!P113)))</f>
        <v>0</v>
      </c>
      <c r="Q113" s="12">
        <f>IF(Control!$C$6="Solar only",'Solar scaled'!Q113,IF(Control!$C$6="Wind only",'Wind scaled'!Q113,IF(Control!$C$6="Solar and wind",'Solar scaled'!Q113+'Wind scaled'!Q113,'Grid scaled'!Q113)))</f>
        <v>0</v>
      </c>
      <c r="R113" s="12">
        <f>IF(Control!$C$6="Solar only",'Solar scaled'!R113,IF(Control!$C$6="Wind only",'Wind scaled'!R113,IF(Control!$C$6="Solar and wind",'Solar scaled'!R113+'Wind scaled'!R113,'Grid scaled'!R113)))</f>
        <v>0</v>
      </c>
      <c r="S113" s="12">
        <f>IF(Control!$C$6="Solar only",'Solar scaled'!S113,IF(Control!$C$6="Wind only",'Wind scaled'!S113,IF(Control!$C$6="Solar and wind",'Solar scaled'!S113+'Wind scaled'!S113,'Grid scaled'!S113)))</f>
        <v>0</v>
      </c>
      <c r="T113" s="12">
        <f>IF(Control!$C$6="Solar only",'Solar scaled'!T113,IF(Control!$C$6="Wind only",'Wind scaled'!T113,IF(Control!$C$6="Solar and wind",'Solar scaled'!T113+'Wind scaled'!T113,'Grid scaled'!T113)))</f>
        <v>0</v>
      </c>
      <c r="U113" s="12">
        <f>IF(Control!$C$6="Solar only",'Solar scaled'!U113,IF(Control!$C$6="Wind only",'Wind scaled'!U113,IF(Control!$C$6="Solar and wind",'Solar scaled'!U113+'Wind scaled'!U113,'Grid scaled'!U113)))</f>
        <v>0</v>
      </c>
      <c r="V113" s="12">
        <f>IF(Control!$C$6="Solar only",'Solar scaled'!V113,IF(Control!$C$6="Wind only",'Wind scaled'!V113,IF(Control!$C$6="Solar and wind",'Solar scaled'!V113+'Wind scaled'!V113,'Grid scaled'!V113)))</f>
        <v>30.479999999999997</v>
      </c>
      <c r="W113" s="12">
        <f>IF(Control!$C$6="Solar only",'Solar scaled'!W113,IF(Control!$C$6="Wind only",'Wind scaled'!W113,IF(Control!$C$6="Solar and wind",'Solar scaled'!W113+'Wind scaled'!W113,'Grid scaled'!W113)))</f>
        <v>35.6</v>
      </c>
      <c r="X113" s="12">
        <f>IF(Control!$C$6="Solar only",'Solar scaled'!X113,IF(Control!$C$6="Wind only",'Wind scaled'!X113,IF(Control!$C$6="Solar and wind",'Solar scaled'!X113+'Wind scaled'!X113,'Grid scaled'!X113)))</f>
        <v>15.12</v>
      </c>
      <c r="Y113" s="12">
        <f>IF(Control!$C$6="Solar only",'Solar scaled'!Y113,IF(Control!$C$6="Wind only",'Wind scaled'!Y113,IF(Control!$C$6="Solar and wind",'Solar scaled'!Y113+'Wind scaled'!Y113,'Grid scaled'!Y113)))</f>
        <v>0</v>
      </c>
      <c r="Z113" s="12">
        <f>IF(Control!$C$6="Solar only",'Solar scaled'!Z113,IF(Control!$C$6="Wind only",'Wind scaled'!Z113,IF(Control!$C$6="Solar and wind",'Solar scaled'!Z113+'Wind scaled'!Z113,'Grid scaled'!Z113)))</f>
        <v>0</v>
      </c>
      <c r="AB113" s="7">
        <f t="shared" si="1"/>
        <v>2077.3599999999997</v>
      </c>
    </row>
    <row r="114" spans="2:29" x14ac:dyDescent="0.2">
      <c r="B114" s="6">
        <v>44308</v>
      </c>
      <c r="C114" s="12">
        <f>IF(Control!$C$6="Solar only",'Solar scaled'!C114,IF(Control!$C$6="Wind only",'Wind scaled'!C114,IF(Control!$C$6="Solar and wind",'Solar scaled'!C114+'Wind scaled'!C114,'Grid scaled'!C114)))</f>
        <v>0</v>
      </c>
      <c r="D114" s="12">
        <f>IF(Control!$C$6="Solar only",'Solar scaled'!D114,IF(Control!$C$6="Wind only",'Wind scaled'!D114,IF(Control!$C$6="Solar and wind",'Solar scaled'!D114+'Wind scaled'!D114,'Grid scaled'!D114)))</f>
        <v>0</v>
      </c>
      <c r="E114" s="12">
        <f>IF(Control!$C$6="Solar only",'Solar scaled'!E114,IF(Control!$C$6="Wind only",'Wind scaled'!E114,IF(Control!$C$6="Solar and wind",'Solar scaled'!E114+'Wind scaled'!E114,'Grid scaled'!E114)))</f>
        <v>0</v>
      </c>
      <c r="F114" s="12">
        <f>IF(Control!$C$6="Solar only",'Solar scaled'!F114,IF(Control!$C$6="Wind only",'Wind scaled'!F114,IF(Control!$C$6="Solar and wind",'Solar scaled'!F114+'Wind scaled'!F114,'Grid scaled'!F114)))</f>
        <v>0</v>
      </c>
      <c r="G114" s="12">
        <f>IF(Control!$C$6="Solar only",'Solar scaled'!G114,IF(Control!$C$6="Wind only",'Wind scaled'!G114,IF(Control!$C$6="Solar and wind",'Solar scaled'!G114+'Wind scaled'!G114,'Grid scaled'!G114)))</f>
        <v>0</v>
      </c>
      <c r="H114" s="12">
        <f>IF(Control!$C$6="Solar only",'Solar scaled'!H114,IF(Control!$C$6="Wind only",'Wind scaled'!H114,IF(Control!$C$6="Solar and wind",'Solar scaled'!H114+'Wind scaled'!H114,'Grid scaled'!H114)))</f>
        <v>0</v>
      </c>
      <c r="I114" s="12">
        <f>IF(Control!$C$6="Solar only",'Solar scaled'!I114,IF(Control!$C$6="Wind only",'Wind scaled'!I114,IF(Control!$C$6="Solar and wind",'Solar scaled'!I114+'Wind scaled'!I114,'Grid scaled'!I114)))</f>
        <v>0</v>
      </c>
      <c r="J114" s="12">
        <f>IF(Control!$C$6="Solar only",'Solar scaled'!J114,IF(Control!$C$6="Wind only",'Wind scaled'!J114,IF(Control!$C$6="Solar and wind",'Solar scaled'!J114+'Wind scaled'!J114,'Grid scaled'!J114)))</f>
        <v>0</v>
      </c>
      <c r="K114" s="12">
        <f>IF(Control!$C$6="Solar only",'Solar scaled'!K114,IF(Control!$C$6="Wind only",'Wind scaled'!K114,IF(Control!$C$6="Solar and wind",'Solar scaled'!K114+'Wind scaled'!K114,'Grid scaled'!K114)))</f>
        <v>0</v>
      </c>
      <c r="L114" s="12">
        <f>IF(Control!$C$6="Solar only",'Solar scaled'!L114,IF(Control!$C$6="Wind only",'Wind scaled'!L114,IF(Control!$C$6="Solar and wind",'Solar scaled'!L114+'Wind scaled'!L114,'Grid scaled'!L114)))</f>
        <v>0</v>
      </c>
      <c r="M114" s="12">
        <f>IF(Control!$C$6="Solar only",'Solar scaled'!M114,IF(Control!$C$6="Wind only",'Wind scaled'!M114,IF(Control!$C$6="Solar and wind",'Solar scaled'!M114+'Wind scaled'!M114,'Grid scaled'!M114)))</f>
        <v>0</v>
      </c>
      <c r="N114" s="12">
        <f>IF(Control!$C$6="Solar only",'Solar scaled'!N114,IF(Control!$C$6="Wind only",'Wind scaled'!N114,IF(Control!$C$6="Solar and wind",'Solar scaled'!N114+'Wind scaled'!N114,'Grid scaled'!N114)))</f>
        <v>0</v>
      </c>
      <c r="O114" s="12">
        <f>IF(Control!$C$6="Solar only",'Solar scaled'!O114,IF(Control!$C$6="Wind only",'Wind scaled'!O114,IF(Control!$C$6="Solar and wind",'Solar scaled'!O114+'Wind scaled'!O114,'Grid scaled'!O114)))</f>
        <v>0</v>
      </c>
      <c r="P114" s="12">
        <f>IF(Control!$C$6="Solar only",'Solar scaled'!P114,IF(Control!$C$6="Wind only",'Wind scaled'!P114,IF(Control!$C$6="Solar and wind",'Solar scaled'!P114+'Wind scaled'!P114,'Grid scaled'!P114)))</f>
        <v>15.12</v>
      </c>
      <c r="Q114" s="12">
        <f>IF(Control!$C$6="Solar only",'Solar scaled'!Q114,IF(Control!$C$6="Wind only",'Wind scaled'!Q114,IF(Control!$C$6="Solar and wind",'Solar scaled'!Q114+'Wind scaled'!Q114,'Grid scaled'!Q114)))</f>
        <v>25.359999999999996</v>
      </c>
      <c r="R114" s="12">
        <f>IF(Control!$C$6="Solar only",'Solar scaled'!R114,IF(Control!$C$6="Wind only",'Wind scaled'!R114,IF(Control!$C$6="Solar and wind",'Solar scaled'!R114+'Wind scaled'!R114,'Grid scaled'!R114)))</f>
        <v>30.479999999999997</v>
      </c>
      <c r="S114" s="12">
        <f>IF(Control!$C$6="Solar only",'Solar scaled'!S114,IF(Control!$C$6="Wind only",'Wind scaled'!S114,IF(Control!$C$6="Solar and wind",'Solar scaled'!S114+'Wind scaled'!S114,'Grid scaled'!S114)))</f>
        <v>35.6</v>
      </c>
      <c r="T114" s="12">
        <f>IF(Control!$C$6="Solar only",'Solar scaled'!T114,IF(Control!$C$6="Wind only",'Wind scaled'!T114,IF(Control!$C$6="Solar and wind",'Solar scaled'!T114+'Wind scaled'!T114,'Grid scaled'!T114)))</f>
        <v>30.479999999999997</v>
      </c>
      <c r="U114" s="12">
        <f>IF(Control!$C$6="Solar only",'Solar scaled'!U114,IF(Control!$C$6="Wind only",'Wind scaled'!U114,IF(Control!$C$6="Solar and wind",'Solar scaled'!U114+'Wind scaled'!U114,'Grid scaled'!U114)))</f>
        <v>25.359999999999996</v>
      </c>
      <c r="V114" s="12">
        <f>IF(Control!$C$6="Solar only",'Solar scaled'!V114,IF(Control!$C$6="Wind only",'Wind scaled'!V114,IF(Control!$C$6="Solar and wind",'Solar scaled'!V114+'Wind scaled'!V114,'Grid scaled'!V114)))</f>
        <v>35.6</v>
      </c>
      <c r="W114" s="12">
        <f>IF(Control!$C$6="Solar only",'Solar scaled'!W114,IF(Control!$C$6="Wind only",'Wind scaled'!W114,IF(Control!$C$6="Solar and wind",'Solar scaled'!W114+'Wind scaled'!W114,'Grid scaled'!W114)))</f>
        <v>35.6</v>
      </c>
      <c r="X114" s="12">
        <f>IF(Control!$C$6="Solar only",'Solar scaled'!X114,IF(Control!$C$6="Wind only",'Wind scaled'!X114,IF(Control!$C$6="Solar and wind",'Solar scaled'!X114+'Wind scaled'!X114,'Grid scaled'!X114)))</f>
        <v>20.239999999999998</v>
      </c>
      <c r="Y114" s="12">
        <f>IF(Control!$C$6="Solar only",'Solar scaled'!Y114,IF(Control!$C$6="Wind only",'Wind scaled'!Y114,IF(Control!$C$6="Solar and wind",'Solar scaled'!Y114+'Wind scaled'!Y114,'Grid scaled'!Y114)))</f>
        <v>0</v>
      </c>
      <c r="Z114" s="12">
        <f>IF(Control!$C$6="Solar only",'Solar scaled'!Z114,IF(Control!$C$6="Wind only",'Wind scaled'!Z114,IF(Control!$C$6="Solar and wind",'Solar scaled'!Z114+'Wind scaled'!Z114,'Grid scaled'!Z114)))</f>
        <v>0</v>
      </c>
      <c r="AB114" s="7">
        <f t="shared" si="1"/>
        <v>253.83999999999997</v>
      </c>
    </row>
    <row r="115" spans="2:29" x14ac:dyDescent="0.2">
      <c r="B115" s="6">
        <v>44309</v>
      </c>
      <c r="C115" s="12">
        <f>IF(Control!$C$6="Solar only",'Solar scaled'!C115,IF(Control!$C$6="Wind only",'Wind scaled'!C115,IF(Control!$C$6="Solar and wind",'Solar scaled'!C115+'Wind scaled'!C115,'Grid scaled'!C115)))</f>
        <v>0</v>
      </c>
      <c r="D115" s="12">
        <f>IF(Control!$C$6="Solar only",'Solar scaled'!D115,IF(Control!$C$6="Wind only",'Wind scaled'!D115,IF(Control!$C$6="Solar and wind",'Solar scaled'!D115+'Wind scaled'!D115,'Grid scaled'!D115)))</f>
        <v>0</v>
      </c>
      <c r="E115" s="12">
        <f>IF(Control!$C$6="Solar only",'Solar scaled'!E115,IF(Control!$C$6="Wind only",'Wind scaled'!E115,IF(Control!$C$6="Solar and wind",'Solar scaled'!E115+'Wind scaled'!E115,'Grid scaled'!E115)))</f>
        <v>0</v>
      </c>
      <c r="F115" s="12">
        <f>IF(Control!$C$6="Solar only",'Solar scaled'!F115,IF(Control!$C$6="Wind only",'Wind scaled'!F115,IF(Control!$C$6="Solar and wind",'Solar scaled'!F115+'Wind scaled'!F115,'Grid scaled'!F115)))</f>
        <v>0</v>
      </c>
      <c r="G115" s="12">
        <f>IF(Control!$C$6="Solar only",'Solar scaled'!G115,IF(Control!$C$6="Wind only",'Wind scaled'!G115,IF(Control!$C$6="Solar and wind",'Solar scaled'!G115+'Wind scaled'!G115,'Grid scaled'!G115)))</f>
        <v>0</v>
      </c>
      <c r="H115" s="12">
        <f>IF(Control!$C$6="Solar only",'Solar scaled'!H115,IF(Control!$C$6="Wind only",'Wind scaled'!H115,IF(Control!$C$6="Solar and wind",'Solar scaled'!H115+'Wind scaled'!H115,'Grid scaled'!H115)))</f>
        <v>0</v>
      </c>
      <c r="I115" s="12">
        <f>IF(Control!$C$6="Solar only",'Solar scaled'!I115,IF(Control!$C$6="Wind only",'Wind scaled'!I115,IF(Control!$C$6="Solar and wind",'Solar scaled'!I115+'Wind scaled'!I115,'Grid scaled'!I115)))</f>
        <v>0</v>
      </c>
      <c r="J115" s="12">
        <f>IF(Control!$C$6="Solar only",'Solar scaled'!J115,IF(Control!$C$6="Wind only",'Wind scaled'!J115,IF(Control!$C$6="Solar and wind",'Solar scaled'!J115+'Wind scaled'!J115,'Grid scaled'!J115)))</f>
        <v>0</v>
      </c>
      <c r="K115" s="12">
        <f>IF(Control!$C$6="Solar only",'Solar scaled'!K115,IF(Control!$C$6="Wind only",'Wind scaled'!K115,IF(Control!$C$6="Solar and wind",'Solar scaled'!K115+'Wind scaled'!K115,'Grid scaled'!K115)))</f>
        <v>0</v>
      </c>
      <c r="L115" s="12">
        <f>IF(Control!$C$6="Solar only",'Solar scaled'!L115,IF(Control!$C$6="Wind only",'Wind scaled'!L115,IF(Control!$C$6="Solar and wind",'Solar scaled'!L115+'Wind scaled'!L115,'Grid scaled'!L115)))</f>
        <v>0</v>
      </c>
      <c r="M115" s="12">
        <f>IF(Control!$C$6="Solar only",'Solar scaled'!M115,IF(Control!$C$6="Wind only",'Wind scaled'!M115,IF(Control!$C$6="Solar and wind",'Solar scaled'!M115+'Wind scaled'!M115,'Grid scaled'!M115)))</f>
        <v>0</v>
      </c>
      <c r="N115" s="12">
        <f>IF(Control!$C$6="Solar only",'Solar scaled'!N115,IF(Control!$C$6="Wind only",'Wind scaled'!N115,IF(Control!$C$6="Solar and wind",'Solar scaled'!N115+'Wind scaled'!N115,'Grid scaled'!N115)))</f>
        <v>0</v>
      </c>
      <c r="O115" s="12">
        <f>IF(Control!$C$6="Solar only",'Solar scaled'!O115,IF(Control!$C$6="Wind only",'Wind scaled'!O115,IF(Control!$C$6="Solar and wind",'Solar scaled'!O115+'Wind scaled'!O115,'Grid scaled'!O115)))</f>
        <v>0</v>
      </c>
      <c r="P115" s="12">
        <f>IF(Control!$C$6="Solar only",'Solar scaled'!P115,IF(Control!$C$6="Wind only",'Wind scaled'!P115,IF(Control!$C$6="Solar and wind",'Solar scaled'!P115+'Wind scaled'!P115,'Grid scaled'!P115)))</f>
        <v>30.479999999999997</v>
      </c>
      <c r="Q115" s="12">
        <f>IF(Control!$C$6="Solar only",'Solar scaled'!Q115,IF(Control!$C$6="Wind only",'Wind scaled'!Q115,IF(Control!$C$6="Solar and wind",'Solar scaled'!Q115+'Wind scaled'!Q115,'Grid scaled'!Q115)))</f>
        <v>55.280000000000008</v>
      </c>
      <c r="R115" s="12">
        <f>IF(Control!$C$6="Solar only",'Solar scaled'!R115,IF(Control!$C$6="Wind only",'Wind scaled'!R115,IF(Control!$C$6="Solar and wind",'Solar scaled'!R115+'Wind scaled'!R115,'Grid scaled'!R115)))</f>
        <v>91.919999999999987</v>
      </c>
      <c r="S115" s="12">
        <f>IF(Control!$C$6="Solar only",'Solar scaled'!S115,IF(Control!$C$6="Wind only",'Wind scaled'!S115,IF(Control!$C$6="Solar and wind",'Solar scaled'!S115+'Wind scaled'!S115,'Grid scaled'!S115)))</f>
        <v>155.6</v>
      </c>
      <c r="T115" s="12">
        <f>IF(Control!$C$6="Solar only",'Solar scaled'!T115,IF(Control!$C$6="Wind only",'Wind scaled'!T115,IF(Control!$C$6="Solar and wind",'Solar scaled'!T115+'Wind scaled'!T115,'Grid scaled'!T115)))</f>
        <v>267.92000000000007</v>
      </c>
      <c r="U115" s="12">
        <f>IF(Control!$C$6="Solar only",'Solar scaled'!U115,IF(Control!$C$6="Wind only",'Wind scaled'!U115,IF(Control!$C$6="Solar and wind",'Solar scaled'!U115+'Wind scaled'!U115,'Grid scaled'!U115)))</f>
        <v>362.4</v>
      </c>
      <c r="V115" s="12">
        <f>IF(Control!$C$6="Solar only",'Solar scaled'!V115,IF(Control!$C$6="Wind only",'Wind scaled'!V115,IF(Control!$C$6="Solar and wind",'Solar scaled'!V115+'Wind scaled'!V115,'Grid scaled'!V115)))</f>
        <v>475.52</v>
      </c>
      <c r="W115" s="12">
        <f>IF(Control!$C$6="Solar only",'Solar scaled'!W115,IF(Control!$C$6="Wind only",'Wind scaled'!W115,IF(Control!$C$6="Solar and wind",'Solar scaled'!W115+'Wind scaled'!W115,'Grid scaled'!W115)))</f>
        <v>518.24</v>
      </c>
      <c r="X115" s="12">
        <f>IF(Control!$C$6="Solar only",'Solar scaled'!X115,IF(Control!$C$6="Wind only",'Wind scaled'!X115,IF(Control!$C$6="Solar and wind",'Solar scaled'!X115+'Wind scaled'!X115,'Grid scaled'!X115)))</f>
        <v>518.24</v>
      </c>
      <c r="Y115" s="12">
        <f>IF(Control!$C$6="Solar only",'Solar scaled'!Y115,IF(Control!$C$6="Wind only",'Wind scaled'!Y115,IF(Control!$C$6="Solar and wind",'Solar scaled'!Y115+'Wind scaled'!Y115,'Grid scaled'!Y115)))</f>
        <v>454.4</v>
      </c>
      <c r="Z115" s="12">
        <f>IF(Control!$C$6="Solar only",'Solar scaled'!Z115,IF(Control!$C$6="Wind only",'Wind scaled'!Z115,IF(Control!$C$6="Solar and wind",'Solar scaled'!Z115+'Wind scaled'!Z115,'Grid scaled'!Z115)))</f>
        <v>362.4</v>
      </c>
      <c r="AB115" s="7">
        <f t="shared" si="1"/>
        <v>3292.4</v>
      </c>
    </row>
    <row r="116" spans="2:29" x14ac:dyDescent="0.2">
      <c r="B116" s="6">
        <v>44310</v>
      </c>
      <c r="C116" s="12">
        <f>IF(Control!$C$6="Solar only",'Solar scaled'!C116,IF(Control!$C$6="Wind only",'Wind scaled'!C116,IF(Control!$C$6="Solar and wind",'Solar scaled'!C116+'Wind scaled'!C116,'Grid scaled'!C116)))</f>
        <v>281.60000000000002</v>
      </c>
      <c r="D116" s="12">
        <f>IF(Control!$C$6="Solar only",'Solar scaled'!D116,IF(Control!$C$6="Wind only",'Wind scaled'!D116,IF(Control!$C$6="Solar and wind",'Solar scaled'!D116+'Wind scaled'!D116,'Grid scaled'!D116)))</f>
        <v>201.68</v>
      </c>
      <c r="E116" s="12">
        <f>IF(Control!$C$6="Solar only",'Solar scaled'!E116,IF(Control!$C$6="Wind only",'Wind scaled'!E116,IF(Control!$C$6="Solar and wind",'Solar scaled'!E116+'Wind scaled'!E116,'Grid scaled'!E116)))</f>
        <v>146</v>
      </c>
      <c r="F116" s="12">
        <f>IF(Control!$C$6="Solar only",'Solar scaled'!F116,IF(Control!$C$6="Wind only",'Wind scaled'!F116,IF(Control!$C$6="Solar and wind",'Solar scaled'!F116+'Wind scaled'!F116,'Grid scaled'!F116)))</f>
        <v>117.2</v>
      </c>
      <c r="G116" s="12">
        <f>IF(Control!$C$6="Solar only",'Solar scaled'!G116,IF(Control!$C$6="Wind only",'Wind scaled'!G116,IF(Control!$C$6="Solar and wind",'Solar scaled'!G116+'Wind scaled'!G116,'Grid scaled'!G116)))</f>
        <v>99.759999999999991</v>
      </c>
      <c r="H116" s="12">
        <f>IF(Control!$C$6="Solar only",'Solar scaled'!H116,IF(Control!$C$6="Wind only",'Wind scaled'!H116,IF(Control!$C$6="Solar and wind",'Solar scaled'!H116+'Wind scaled'!H116,'Grid scaled'!H116)))</f>
        <v>91.919999999999987</v>
      </c>
      <c r="I116" s="12">
        <f>IF(Control!$C$6="Solar only",'Solar scaled'!I116,IF(Control!$C$6="Wind only",'Wind scaled'!I116,IF(Control!$C$6="Solar and wind",'Solar scaled'!I116+'Wind scaled'!I116,'Grid scaled'!I116)))</f>
        <v>61.840000000000011</v>
      </c>
      <c r="J116" s="12">
        <f>IF(Control!$C$6="Solar only",'Solar scaled'!J116,IF(Control!$C$6="Wind only",'Wind scaled'!J116,IF(Control!$C$6="Solar and wind",'Solar scaled'!J116+'Wind scaled'!J116,'Grid scaled'!J116)))</f>
        <v>68.400000000000006</v>
      </c>
      <c r="K116" s="12">
        <f>IF(Control!$C$6="Solar only",'Solar scaled'!K116,IF(Control!$C$6="Wind only",'Wind scaled'!K116,IF(Control!$C$6="Solar and wind",'Solar scaled'!K116+'Wind scaled'!K116,'Grid scaled'!K116)))</f>
        <v>76.239999999999995</v>
      </c>
      <c r="L116" s="12">
        <f>IF(Control!$C$6="Solar only",'Solar scaled'!L116,IF(Control!$C$6="Wind only",'Wind scaled'!L116,IF(Control!$C$6="Solar and wind",'Solar scaled'!L116+'Wind scaled'!L116,'Grid scaled'!L116)))</f>
        <v>76.239999999999995</v>
      </c>
      <c r="M116" s="12">
        <f>IF(Control!$C$6="Solar only",'Solar scaled'!M116,IF(Control!$C$6="Wind only",'Wind scaled'!M116,IF(Control!$C$6="Solar and wind",'Solar scaled'!M116+'Wind scaled'!M116,'Grid scaled'!M116)))</f>
        <v>61.840000000000011</v>
      </c>
      <c r="N116" s="12">
        <f>IF(Control!$C$6="Solar only",'Solar scaled'!N116,IF(Control!$C$6="Wind only",'Wind scaled'!N116,IF(Control!$C$6="Solar and wind",'Solar scaled'!N116+'Wind scaled'!N116,'Grid scaled'!N116)))</f>
        <v>61.840000000000011</v>
      </c>
      <c r="O116" s="12">
        <f>IF(Control!$C$6="Solar only",'Solar scaled'!O116,IF(Control!$C$6="Wind only",'Wind scaled'!O116,IF(Control!$C$6="Solar and wind",'Solar scaled'!O116+'Wind scaled'!O116,'Grid scaled'!O116)))</f>
        <v>55.280000000000008</v>
      </c>
      <c r="P116" s="12">
        <f>IF(Control!$C$6="Solar only",'Solar scaled'!P116,IF(Control!$C$6="Wind only",'Wind scaled'!P116,IF(Control!$C$6="Solar and wind",'Solar scaled'!P116+'Wind scaled'!P116,'Grid scaled'!P116)))</f>
        <v>61.840000000000011</v>
      </c>
      <c r="Q116" s="12">
        <f>IF(Control!$C$6="Solar only",'Solar scaled'!Q116,IF(Control!$C$6="Wind only",'Wind scaled'!Q116,IF(Control!$C$6="Solar and wind",'Solar scaled'!Q116+'Wind scaled'!Q116,'Grid scaled'!Q116)))</f>
        <v>76.239999999999995</v>
      </c>
      <c r="R116" s="12">
        <f>IF(Control!$C$6="Solar only",'Solar scaled'!R116,IF(Control!$C$6="Wind only",'Wind scaled'!R116,IF(Control!$C$6="Solar and wind",'Solar scaled'!R116+'Wind scaled'!R116,'Grid scaled'!R116)))</f>
        <v>117.2</v>
      </c>
      <c r="S116" s="12">
        <f>IF(Control!$C$6="Solar only",'Solar scaled'!S116,IF(Control!$C$6="Wind only",'Wind scaled'!S116,IF(Control!$C$6="Solar and wind",'Solar scaled'!S116+'Wind scaled'!S116,'Grid scaled'!S116)))</f>
        <v>167.12</v>
      </c>
      <c r="T116" s="12">
        <f>IF(Control!$C$6="Solar only",'Solar scaled'!T116,IF(Control!$C$6="Wind only",'Wind scaled'!T116,IF(Control!$C$6="Solar and wind",'Solar scaled'!T116+'Wind scaled'!T116,'Grid scaled'!T116)))</f>
        <v>213.2</v>
      </c>
      <c r="U116" s="12">
        <f>IF(Control!$C$6="Solar only",'Solar scaled'!U116,IF(Control!$C$6="Wind only",'Wind scaled'!U116,IF(Control!$C$6="Solar and wind",'Solar scaled'!U116+'Wind scaled'!U116,'Grid scaled'!U116)))</f>
        <v>267.92000000000007</v>
      </c>
      <c r="V116" s="12">
        <f>IF(Control!$C$6="Solar only",'Solar scaled'!V116,IF(Control!$C$6="Wind only",'Wind scaled'!V116,IF(Control!$C$6="Solar and wind",'Solar scaled'!V116+'Wind scaled'!V116,'Grid scaled'!V116)))</f>
        <v>297.76</v>
      </c>
      <c r="W116" s="12">
        <f>IF(Control!$C$6="Solar only",'Solar scaled'!W116,IF(Control!$C$6="Wind only",'Wind scaled'!W116,IF(Control!$C$6="Solar and wind",'Solar scaled'!W116+'Wind scaled'!W116,'Grid scaled'!W116)))</f>
        <v>313.91999999999996</v>
      </c>
      <c r="X116" s="12">
        <f>IF(Control!$C$6="Solar only",'Solar scaled'!X116,IF(Control!$C$6="Wind only",'Wind scaled'!X116,IF(Control!$C$6="Solar and wind",'Solar scaled'!X116+'Wind scaled'!X116,'Grid scaled'!X116)))</f>
        <v>281.60000000000002</v>
      </c>
      <c r="Y116" s="12">
        <f>IF(Control!$C$6="Solar only",'Solar scaled'!Y116,IF(Control!$C$6="Wind only",'Wind scaled'!Y116,IF(Control!$C$6="Solar and wind",'Solar scaled'!Y116+'Wind scaled'!Y116,'Grid scaled'!Y116)))</f>
        <v>226.88000000000002</v>
      </c>
      <c r="Z116" s="12">
        <f>IF(Control!$C$6="Solar only",'Solar scaled'!Z116,IF(Control!$C$6="Wind only",'Wind scaled'!Z116,IF(Control!$C$6="Solar and wind",'Solar scaled'!Z116+'Wind scaled'!Z116,'Grid scaled'!Z116)))</f>
        <v>201.68</v>
      </c>
      <c r="AB116" s="7">
        <f t="shared" si="1"/>
        <v>3625.2</v>
      </c>
    </row>
    <row r="117" spans="2:29" x14ac:dyDescent="0.2">
      <c r="B117" s="6">
        <v>44311</v>
      </c>
      <c r="C117" s="12">
        <f>IF(Control!$C$6="Solar only",'Solar scaled'!C117,IF(Control!$C$6="Wind only",'Wind scaled'!C117,IF(Control!$C$6="Solar and wind",'Solar scaled'!C117+'Wind scaled'!C117,'Grid scaled'!C117)))</f>
        <v>190.16000000000003</v>
      </c>
      <c r="D117" s="12">
        <f>IF(Control!$C$6="Solar only",'Solar scaled'!D117,IF(Control!$C$6="Wind only",'Wind scaled'!D117,IF(Control!$C$6="Solar and wind",'Solar scaled'!D117+'Wind scaled'!D117,'Grid scaled'!D117)))</f>
        <v>155.6</v>
      </c>
      <c r="E117" s="12">
        <f>IF(Control!$C$6="Solar only",'Solar scaled'!E117,IF(Control!$C$6="Wind only",'Wind scaled'!E117,IF(Control!$C$6="Solar and wind",'Solar scaled'!E117+'Wind scaled'!E117,'Grid scaled'!E117)))</f>
        <v>107.6</v>
      </c>
      <c r="F117" s="12">
        <f>IF(Control!$C$6="Solar only",'Solar scaled'!F117,IF(Control!$C$6="Wind only",'Wind scaled'!F117,IF(Control!$C$6="Solar and wind",'Solar scaled'!F117+'Wind scaled'!F117,'Grid scaled'!F117)))</f>
        <v>91.919999999999987</v>
      </c>
      <c r="G117" s="12">
        <f>IF(Control!$C$6="Solar only",'Solar scaled'!G117,IF(Control!$C$6="Wind only",'Wind scaled'!G117,IF(Control!$C$6="Solar and wind",'Solar scaled'!G117+'Wind scaled'!G117,'Grid scaled'!G117)))</f>
        <v>84.08</v>
      </c>
      <c r="H117" s="12">
        <f>IF(Control!$C$6="Solar only",'Solar scaled'!H117,IF(Control!$C$6="Wind only",'Wind scaled'!H117,IF(Control!$C$6="Solar and wind",'Solar scaled'!H117+'Wind scaled'!H117,'Grid scaled'!H117)))</f>
        <v>76.239999999999995</v>
      </c>
      <c r="I117" s="12">
        <f>IF(Control!$C$6="Solar only",'Solar scaled'!I117,IF(Control!$C$6="Wind only",'Wind scaled'!I117,IF(Control!$C$6="Solar and wind",'Solar scaled'!I117+'Wind scaled'!I117,'Grid scaled'!I117)))</f>
        <v>48.720000000000006</v>
      </c>
      <c r="J117" s="12">
        <f>IF(Control!$C$6="Solar only",'Solar scaled'!J117,IF(Control!$C$6="Wind only",'Wind scaled'!J117,IF(Control!$C$6="Solar and wind",'Solar scaled'!J117+'Wind scaled'!J117,'Grid scaled'!J117)))</f>
        <v>42.160000000000004</v>
      </c>
      <c r="K117" s="12">
        <f>IF(Control!$C$6="Solar only",'Solar scaled'!K117,IF(Control!$C$6="Wind only",'Wind scaled'!K117,IF(Control!$C$6="Solar and wind",'Solar scaled'!K117+'Wind scaled'!K117,'Grid scaled'!K117)))</f>
        <v>48.720000000000006</v>
      </c>
      <c r="L117" s="12">
        <f>IF(Control!$C$6="Solar only",'Solar scaled'!L117,IF(Control!$C$6="Wind only",'Wind scaled'!L117,IF(Control!$C$6="Solar and wind",'Solar scaled'!L117+'Wind scaled'!L117,'Grid scaled'!L117)))</f>
        <v>48.720000000000006</v>
      </c>
      <c r="M117" s="12">
        <f>IF(Control!$C$6="Solar only",'Solar scaled'!M117,IF(Control!$C$6="Wind only",'Wind scaled'!M117,IF(Control!$C$6="Solar and wind",'Solar scaled'!M117+'Wind scaled'!M117,'Grid scaled'!M117)))</f>
        <v>30.479999999999997</v>
      </c>
      <c r="N117" s="12">
        <f>IF(Control!$C$6="Solar only",'Solar scaled'!N117,IF(Control!$C$6="Wind only",'Wind scaled'!N117,IF(Control!$C$6="Solar and wind",'Solar scaled'!N117+'Wind scaled'!N117,'Grid scaled'!N117)))</f>
        <v>25.359999999999996</v>
      </c>
      <c r="O117" s="12">
        <f>IF(Control!$C$6="Solar only",'Solar scaled'!O117,IF(Control!$C$6="Wind only",'Wind scaled'!O117,IF(Control!$C$6="Solar and wind",'Solar scaled'!O117+'Wind scaled'!O117,'Grid scaled'!O117)))</f>
        <v>0</v>
      </c>
      <c r="P117" s="12">
        <f>IF(Control!$C$6="Solar only",'Solar scaled'!P117,IF(Control!$C$6="Wind only",'Wind scaled'!P117,IF(Control!$C$6="Solar and wind",'Solar scaled'!P117+'Wind scaled'!P117,'Grid scaled'!P117)))</f>
        <v>0</v>
      </c>
      <c r="Q117" s="12">
        <f>IF(Control!$C$6="Solar only",'Solar scaled'!Q117,IF(Control!$C$6="Wind only",'Wind scaled'!Q117,IF(Control!$C$6="Solar and wind",'Solar scaled'!Q117+'Wind scaled'!Q117,'Grid scaled'!Q117)))</f>
        <v>0</v>
      </c>
      <c r="R117" s="12">
        <f>IF(Control!$C$6="Solar only",'Solar scaled'!R117,IF(Control!$C$6="Wind only",'Wind scaled'!R117,IF(Control!$C$6="Solar and wind",'Solar scaled'!R117+'Wind scaled'!R117,'Grid scaled'!R117)))</f>
        <v>0</v>
      </c>
      <c r="S117" s="12">
        <f>IF(Control!$C$6="Solar only",'Solar scaled'!S117,IF(Control!$C$6="Wind only",'Wind scaled'!S117,IF(Control!$C$6="Solar and wind",'Solar scaled'!S117+'Wind scaled'!S117,'Grid scaled'!S117)))</f>
        <v>0</v>
      </c>
      <c r="T117" s="12">
        <f>IF(Control!$C$6="Solar only",'Solar scaled'!T117,IF(Control!$C$6="Wind only",'Wind scaled'!T117,IF(Control!$C$6="Solar and wind",'Solar scaled'!T117+'Wind scaled'!T117,'Grid scaled'!T117)))</f>
        <v>0</v>
      </c>
      <c r="U117" s="12">
        <f>IF(Control!$C$6="Solar only",'Solar scaled'!U117,IF(Control!$C$6="Wind only",'Wind scaled'!U117,IF(Control!$C$6="Solar and wind",'Solar scaled'!U117+'Wind scaled'!U117,'Grid scaled'!U117)))</f>
        <v>0</v>
      </c>
      <c r="V117" s="12">
        <f>IF(Control!$C$6="Solar only",'Solar scaled'!V117,IF(Control!$C$6="Wind only",'Wind scaled'!V117,IF(Control!$C$6="Solar and wind",'Solar scaled'!V117+'Wind scaled'!V117,'Grid scaled'!V117)))</f>
        <v>0</v>
      </c>
      <c r="W117" s="12">
        <f>IF(Control!$C$6="Solar only",'Solar scaled'!W117,IF(Control!$C$6="Wind only",'Wind scaled'!W117,IF(Control!$C$6="Solar and wind",'Solar scaled'!W117+'Wind scaled'!W117,'Grid scaled'!W117)))</f>
        <v>0</v>
      </c>
      <c r="X117" s="12">
        <f>IF(Control!$C$6="Solar only",'Solar scaled'!X117,IF(Control!$C$6="Wind only",'Wind scaled'!X117,IF(Control!$C$6="Solar and wind",'Solar scaled'!X117+'Wind scaled'!X117,'Grid scaled'!X117)))</f>
        <v>0</v>
      </c>
      <c r="Y117" s="12">
        <f>IF(Control!$C$6="Solar only",'Solar scaled'!Y117,IF(Control!$C$6="Wind only",'Wind scaled'!Y117,IF(Control!$C$6="Solar and wind",'Solar scaled'!Y117+'Wind scaled'!Y117,'Grid scaled'!Y117)))</f>
        <v>0</v>
      </c>
      <c r="Z117" s="12">
        <f>IF(Control!$C$6="Solar only",'Solar scaled'!Z117,IF(Control!$C$6="Wind only",'Wind scaled'!Z117,IF(Control!$C$6="Solar and wind",'Solar scaled'!Z117+'Wind scaled'!Z117,'Grid scaled'!Z117)))</f>
        <v>0</v>
      </c>
      <c r="AB117" s="7">
        <f t="shared" si="1"/>
        <v>949.7600000000001</v>
      </c>
    </row>
    <row r="118" spans="2:29" x14ac:dyDescent="0.2">
      <c r="B118" s="6">
        <v>44312</v>
      </c>
      <c r="C118" s="12">
        <f>IF(Control!$C$6="Solar only",'Solar scaled'!C118,IF(Control!$C$6="Wind only",'Wind scaled'!C118,IF(Control!$C$6="Solar and wind",'Solar scaled'!C118+'Wind scaled'!C118,'Grid scaled'!C118)))</f>
        <v>10</v>
      </c>
      <c r="D118" s="12">
        <f>IF(Control!$C$6="Solar only",'Solar scaled'!D118,IF(Control!$C$6="Wind only",'Wind scaled'!D118,IF(Control!$C$6="Solar and wind",'Solar scaled'!D118+'Wind scaled'!D118,'Grid scaled'!D118)))</f>
        <v>76.239999999999995</v>
      </c>
      <c r="E118" s="12">
        <f>IF(Control!$C$6="Solar only",'Solar scaled'!E118,IF(Control!$C$6="Wind only",'Wind scaled'!E118,IF(Control!$C$6="Solar and wind",'Solar scaled'!E118+'Wind scaled'!E118,'Grid scaled'!E118)))</f>
        <v>155.6</v>
      </c>
      <c r="F118" s="12">
        <f>IF(Control!$C$6="Solar only",'Solar scaled'!F118,IF(Control!$C$6="Wind only",'Wind scaled'!F118,IF(Control!$C$6="Solar and wind",'Solar scaled'!F118+'Wind scaled'!F118,'Grid scaled'!F118)))</f>
        <v>213.2</v>
      </c>
      <c r="G118" s="12">
        <f>IF(Control!$C$6="Solar only",'Solar scaled'!G118,IF(Control!$C$6="Wind only",'Wind scaled'!G118,IF(Control!$C$6="Solar and wind",'Solar scaled'!G118+'Wind scaled'!G118,'Grid scaled'!G118)))</f>
        <v>254.24000000000007</v>
      </c>
      <c r="H118" s="12">
        <f>IF(Control!$C$6="Solar only",'Solar scaled'!H118,IF(Control!$C$6="Wind only",'Wind scaled'!H118,IF(Control!$C$6="Solar and wind",'Solar scaled'!H118+'Wind scaled'!H118,'Grid scaled'!H118)))</f>
        <v>254.24000000000007</v>
      </c>
      <c r="I118" s="12">
        <f>IF(Control!$C$6="Solar only",'Solar scaled'!I118,IF(Control!$C$6="Wind only",'Wind scaled'!I118,IF(Control!$C$6="Solar and wind",'Solar scaled'!I118+'Wind scaled'!I118,'Grid scaled'!I118)))</f>
        <v>178.64000000000001</v>
      </c>
      <c r="J118" s="12">
        <f>IF(Control!$C$6="Solar only",'Solar scaled'!J118,IF(Control!$C$6="Wind only",'Wind scaled'!J118,IF(Control!$C$6="Solar and wind",'Solar scaled'!J118+'Wind scaled'!J118,'Grid scaled'!J118)))</f>
        <v>117.2</v>
      </c>
      <c r="K118" s="12">
        <f>IF(Control!$C$6="Solar only",'Solar scaled'!K118,IF(Control!$C$6="Wind only",'Wind scaled'!K118,IF(Control!$C$6="Solar and wind",'Solar scaled'!K118+'Wind scaled'!K118,'Grid scaled'!K118)))</f>
        <v>240.56000000000003</v>
      </c>
      <c r="L118" s="12">
        <f>IF(Control!$C$6="Solar only",'Solar scaled'!L118,IF(Control!$C$6="Wind only",'Wind scaled'!L118,IF(Control!$C$6="Solar and wind",'Solar scaled'!L118+'Wind scaled'!L118,'Grid scaled'!L118)))</f>
        <v>444.64</v>
      </c>
      <c r="M118" s="12">
        <f>IF(Control!$C$6="Solar only",'Solar scaled'!M118,IF(Control!$C$6="Wind only",'Wind scaled'!M118,IF(Control!$C$6="Solar and wind",'Solar scaled'!M118+'Wind scaled'!M118,'Grid scaled'!M118)))</f>
        <v>475.52</v>
      </c>
      <c r="N118" s="12">
        <f>IF(Control!$C$6="Solar only",'Solar scaled'!N118,IF(Control!$C$6="Wind only",'Wind scaled'!N118,IF(Control!$C$6="Solar and wind",'Solar scaled'!N118+'Wind scaled'!N118,'Grid scaled'!N118)))</f>
        <v>444.64</v>
      </c>
      <c r="O118" s="12">
        <f>IF(Control!$C$6="Solar only",'Solar scaled'!O118,IF(Control!$C$6="Wind only",'Wind scaled'!O118,IF(Control!$C$6="Solar and wind",'Solar scaled'!O118+'Wind scaled'!O118,'Grid scaled'!O118)))</f>
        <v>313.91999999999996</v>
      </c>
      <c r="P118" s="12">
        <f>IF(Control!$C$6="Solar only",'Solar scaled'!P118,IF(Control!$C$6="Wind only",'Wind scaled'!P118,IF(Control!$C$6="Solar and wind",'Solar scaled'!P118+'Wind scaled'!P118,'Grid scaled'!P118)))</f>
        <v>240.56000000000003</v>
      </c>
      <c r="Q118" s="12">
        <f>IF(Control!$C$6="Solar only",'Solar scaled'!Q118,IF(Control!$C$6="Wind only",'Wind scaled'!Q118,IF(Control!$C$6="Solar and wind",'Solar scaled'!Q118+'Wind scaled'!Q118,'Grid scaled'!Q118)))</f>
        <v>213.2</v>
      </c>
      <c r="R118" s="12">
        <f>IF(Control!$C$6="Solar only",'Solar scaled'!R118,IF(Control!$C$6="Wind only",'Wind scaled'!R118,IF(Control!$C$6="Solar and wind",'Solar scaled'!R118+'Wind scaled'!R118,'Grid scaled'!R118)))</f>
        <v>213.2</v>
      </c>
      <c r="S118" s="12">
        <f>IF(Control!$C$6="Solar only",'Solar scaled'!S118,IF(Control!$C$6="Wind only",'Wind scaled'!S118,IF(Control!$C$6="Solar and wind",'Solar scaled'!S118+'Wind scaled'!S118,'Grid scaled'!S118)))</f>
        <v>240.56000000000003</v>
      </c>
      <c r="T118" s="12">
        <f>IF(Control!$C$6="Solar only",'Solar scaled'!T118,IF(Control!$C$6="Wind only",'Wind scaled'!T118,IF(Control!$C$6="Solar and wind",'Solar scaled'!T118+'Wind scaled'!T118,'Grid scaled'!T118)))</f>
        <v>254.24000000000007</v>
      </c>
      <c r="U118" s="12">
        <f>IF(Control!$C$6="Solar only",'Solar scaled'!U118,IF(Control!$C$6="Wind only",'Wind scaled'!U118,IF(Control!$C$6="Solar and wind",'Solar scaled'!U118+'Wind scaled'!U118,'Grid scaled'!U118)))</f>
        <v>213.2</v>
      </c>
      <c r="V118" s="12">
        <f>IF(Control!$C$6="Solar only",'Solar scaled'!V118,IF(Control!$C$6="Wind only",'Wind scaled'!V118,IF(Control!$C$6="Solar and wind",'Solar scaled'!V118+'Wind scaled'!V118,'Grid scaled'!V118)))</f>
        <v>226.88000000000002</v>
      </c>
      <c r="W118" s="12">
        <f>IF(Control!$C$6="Solar only",'Solar scaled'!W118,IF(Control!$C$6="Wind only",'Wind scaled'!W118,IF(Control!$C$6="Solar and wind",'Solar scaled'!W118+'Wind scaled'!W118,'Grid scaled'!W118)))</f>
        <v>330.08</v>
      </c>
      <c r="X118" s="12">
        <f>IF(Control!$C$6="Solar only",'Solar scaled'!X118,IF(Control!$C$6="Wind only",'Wind scaled'!X118,IF(Control!$C$6="Solar and wind",'Solar scaled'!X118+'Wind scaled'!X118,'Grid scaled'!X118)))</f>
        <v>518.24</v>
      </c>
      <c r="Y118" s="12">
        <f>IF(Control!$C$6="Solar only",'Solar scaled'!Y118,IF(Control!$C$6="Wind only",'Wind scaled'!Y118,IF(Control!$C$6="Solar and wind",'Solar scaled'!Y118+'Wind scaled'!Y118,'Grid scaled'!Y118)))</f>
        <v>720.96</v>
      </c>
      <c r="Z118" s="12">
        <f>IF(Control!$C$6="Solar only",'Solar scaled'!Z118,IF(Control!$C$6="Wind only",'Wind scaled'!Z118,IF(Control!$C$6="Solar and wind",'Solar scaled'!Z118+'Wind scaled'!Z118,'Grid scaled'!Z118)))</f>
        <v>876.4799999999999</v>
      </c>
      <c r="AB118" s="7">
        <f t="shared" si="1"/>
        <v>7226.2399999999989</v>
      </c>
    </row>
    <row r="119" spans="2:29" x14ac:dyDescent="0.2">
      <c r="B119" s="6">
        <v>44313</v>
      </c>
      <c r="C119" s="12">
        <f>IF(Control!$C$6="Solar only",'Solar scaled'!C119,IF(Control!$C$6="Wind only",'Wind scaled'!C119,IF(Control!$C$6="Solar and wind",'Solar scaled'!C119+'Wind scaled'!C119,'Grid scaled'!C119)))</f>
        <v>975.36</v>
      </c>
      <c r="D119" s="12">
        <f>IF(Control!$C$6="Solar only",'Solar scaled'!D119,IF(Control!$C$6="Wind only",'Wind scaled'!D119,IF(Control!$C$6="Solar and wind",'Solar scaled'!D119+'Wind scaled'!D119,'Grid scaled'!D119)))</f>
        <v>1006.8800000000001</v>
      </c>
      <c r="E119" s="12">
        <f>IF(Control!$C$6="Solar only",'Solar scaled'!E119,IF(Control!$C$6="Wind only",'Wind scaled'!E119,IF(Control!$C$6="Solar and wind",'Solar scaled'!E119+'Wind scaled'!E119,'Grid scaled'!E119)))</f>
        <v>1011.36</v>
      </c>
      <c r="F119" s="12">
        <f>IF(Control!$C$6="Solar only",'Solar scaled'!F119,IF(Control!$C$6="Wind only",'Wind scaled'!F119,IF(Control!$C$6="Solar and wind",'Solar scaled'!F119+'Wind scaled'!F119,'Grid scaled'!F119)))</f>
        <v>1011.2</v>
      </c>
      <c r="G119" s="12">
        <f>IF(Control!$C$6="Solar only",'Solar scaled'!G119,IF(Control!$C$6="Wind only",'Wind scaled'!G119,IF(Control!$C$6="Solar and wind",'Solar scaled'!G119+'Wind scaled'!G119,'Grid scaled'!G119)))</f>
        <v>1006.8800000000001</v>
      </c>
      <c r="H119" s="12">
        <f>IF(Control!$C$6="Solar only",'Solar scaled'!H119,IF(Control!$C$6="Wind only",'Wind scaled'!H119,IF(Control!$C$6="Solar and wind",'Solar scaled'!H119+'Wind scaled'!H119,'Grid scaled'!H119)))</f>
        <v>1005.6</v>
      </c>
      <c r="I119" s="12">
        <f>IF(Control!$C$6="Solar only",'Solar scaled'!I119,IF(Control!$C$6="Wind only",'Wind scaled'!I119,IF(Control!$C$6="Solar and wind",'Solar scaled'!I119+'Wind scaled'!I119,'Grid scaled'!I119)))</f>
        <v>995.04000000000019</v>
      </c>
      <c r="J119" s="12">
        <f>IF(Control!$C$6="Solar only",'Solar scaled'!J119,IF(Control!$C$6="Wind only",'Wind scaled'!J119,IF(Control!$C$6="Solar and wind",'Solar scaled'!J119+'Wind scaled'!J119,'Grid scaled'!J119)))</f>
        <v>995.04000000000019</v>
      </c>
      <c r="K119" s="12">
        <f>IF(Control!$C$6="Solar only",'Solar scaled'!K119,IF(Control!$C$6="Wind only",'Wind scaled'!K119,IF(Control!$C$6="Solar and wind",'Solar scaled'!K119+'Wind scaled'!K119,'Grid scaled'!K119)))</f>
        <v>974.24</v>
      </c>
      <c r="L119" s="12">
        <f>IF(Control!$C$6="Solar only",'Solar scaled'!L119,IF(Control!$C$6="Wind only",'Wind scaled'!L119,IF(Control!$C$6="Solar and wind",'Solar scaled'!L119+'Wind scaled'!L119,'Grid scaled'!L119)))</f>
        <v>934.4</v>
      </c>
      <c r="M119" s="12">
        <f>IF(Control!$C$6="Solar only",'Solar scaled'!M119,IF(Control!$C$6="Wind only",'Wind scaled'!M119,IF(Control!$C$6="Solar and wind",'Solar scaled'!M119+'Wind scaled'!M119,'Grid scaled'!M119)))</f>
        <v>889.3599999999999</v>
      </c>
      <c r="N119" s="12">
        <f>IF(Control!$C$6="Solar only",'Solar scaled'!N119,IF(Control!$C$6="Wind only",'Wind scaled'!N119,IF(Control!$C$6="Solar and wind",'Solar scaled'!N119+'Wind scaled'!N119,'Grid scaled'!N119)))</f>
        <v>817.04000000000008</v>
      </c>
      <c r="O119" s="12">
        <f>IF(Control!$C$6="Solar only",'Solar scaled'!O119,IF(Control!$C$6="Wind only",'Wind scaled'!O119,IF(Control!$C$6="Solar and wind",'Solar scaled'!O119+'Wind scaled'!O119,'Grid scaled'!O119)))</f>
        <v>791.68000000000006</v>
      </c>
      <c r="P119" s="12">
        <f>IF(Control!$C$6="Solar only",'Solar scaled'!P119,IF(Control!$C$6="Wind only",'Wind scaled'!P119,IF(Control!$C$6="Solar and wind",'Solar scaled'!P119+'Wind scaled'!P119,'Grid scaled'!P119)))</f>
        <v>690.4</v>
      </c>
      <c r="Q119" s="12">
        <f>IF(Control!$C$6="Solar only",'Solar scaled'!Q119,IF(Control!$C$6="Wind only",'Wind scaled'!Q119,IF(Control!$C$6="Solar and wind",'Solar scaled'!Q119+'Wind scaled'!Q119,'Grid scaled'!Q119)))</f>
        <v>602.72</v>
      </c>
      <c r="R119" s="12">
        <f>IF(Control!$C$6="Solar only",'Solar scaled'!R119,IF(Control!$C$6="Wind only",'Wind scaled'!R119,IF(Control!$C$6="Solar and wind",'Solar scaled'!R119+'Wind scaled'!R119,'Grid scaled'!R119)))</f>
        <v>536.31999999999994</v>
      </c>
      <c r="S119" s="12">
        <f>IF(Control!$C$6="Solar only",'Solar scaled'!S119,IF(Control!$C$6="Wind only",'Wind scaled'!S119,IF(Control!$C$6="Solar and wind",'Solar scaled'!S119+'Wind scaled'!S119,'Grid scaled'!S119)))</f>
        <v>475.52</v>
      </c>
      <c r="T119" s="12">
        <f>IF(Control!$C$6="Solar only",'Solar scaled'!T119,IF(Control!$C$6="Wind only",'Wind scaled'!T119,IF(Control!$C$6="Solar and wind",'Solar scaled'!T119+'Wind scaled'!T119,'Grid scaled'!T119)))</f>
        <v>444.64</v>
      </c>
      <c r="U119" s="12">
        <f>IF(Control!$C$6="Solar only",'Solar scaled'!U119,IF(Control!$C$6="Wind only",'Wind scaled'!U119,IF(Control!$C$6="Solar and wind",'Solar scaled'!U119+'Wind scaled'!U119,'Grid scaled'!U119)))</f>
        <v>401.91999999999996</v>
      </c>
      <c r="V119" s="12">
        <f>IF(Control!$C$6="Solar only",'Solar scaled'!V119,IF(Control!$C$6="Wind only",'Wind scaled'!V119,IF(Control!$C$6="Solar and wind",'Solar scaled'!V119+'Wind scaled'!V119,'Grid scaled'!V119)))</f>
        <v>380.8</v>
      </c>
      <c r="W119" s="12">
        <f>IF(Control!$C$6="Solar only",'Solar scaled'!W119,IF(Control!$C$6="Wind only",'Wind scaled'!W119,IF(Control!$C$6="Solar and wind",'Solar scaled'!W119+'Wind scaled'!W119,'Grid scaled'!W119)))</f>
        <v>475.52</v>
      </c>
      <c r="X119" s="12">
        <f>IF(Control!$C$6="Solar only",'Solar scaled'!X119,IF(Control!$C$6="Wind only",'Wind scaled'!X119,IF(Control!$C$6="Solar and wind",'Solar scaled'!X119+'Wind scaled'!X119,'Grid scaled'!X119)))</f>
        <v>518.24</v>
      </c>
      <c r="Y119" s="12">
        <f>IF(Control!$C$6="Solar only",'Solar scaled'!Y119,IF(Control!$C$6="Wind only",'Wind scaled'!Y119,IF(Control!$C$6="Solar and wind",'Solar scaled'!Y119+'Wind scaled'!Y119,'Grid scaled'!Y119)))</f>
        <v>560</v>
      </c>
      <c r="Z119" s="12">
        <f>IF(Control!$C$6="Solar only",'Solar scaled'!Z119,IF(Control!$C$6="Wind only",'Wind scaled'!Z119,IF(Control!$C$6="Solar and wind",'Solar scaled'!Z119+'Wind scaled'!Z119,'Grid scaled'!Z119)))</f>
        <v>602.72</v>
      </c>
      <c r="AB119" s="7">
        <f t="shared" si="1"/>
        <v>18102.88</v>
      </c>
    </row>
    <row r="120" spans="2:29" x14ac:dyDescent="0.2">
      <c r="B120" s="6">
        <v>44314</v>
      </c>
      <c r="C120" s="12">
        <f>IF(Control!$C$6="Solar only",'Solar scaled'!C120,IF(Control!$C$6="Wind only",'Wind scaled'!C120,IF(Control!$C$6="Solar and wind",'Solar scaled'!C120+'Wind scaled'!C120,'Grid scaled'!C120)))</f>
        <v>620.79999999999995</v>
      </c>
      <c r="D120" s="12">
        <f>IF(Control!$C$6="Solar only",'Solar scaled'!D120,IF(Control!$C$6="Wind only",'Wind scaled'!D120,IF(Control!$C$6="Solar and wind",'Solar scaled'!D120+'Wind scaled'!D120,'Grid scaled'!D120)))</f>
        <v>620.79999999999995</v>
      </c>
      <c r="E120" s="12">
        <f>IF(Control!$C$6="Solar only",'Solar scaled'!E120,IF(Control!$C$6="Wind only",'Wind scaled'!E120,IF(Control!$C$6="Solar and wind",'Solar scaled'!E120+'Wind scaled'!E120,'Grid scaled'!E120)))</f>
        <v>602.72</v>
      </c>
      <c r="F120" s="12">
        <f>IF(Control!$C$6="Solar only",'Solar scaled'!F120,IF(Control!$C$6="Wind only",'Wind scaled'!F120,IF(Control!$C$6="Solar and wind",'Solar scaled'!F120+'Wind scaled'!F120,'Grid scaled'!F120)))</f>
        <v>581.91999999999996</v>
      </c>
      <c r="G120" s="12">
        <f>IF(Control!$C$6="Solar only",'Solar scaled'!G120,IF(Control!$C$6="Wind only",'Wind scaled'!G120,IF(Control!$C$6="Solar and wind",'Solar scaled'!G120+'Wind scaled'!G120,'Grid scaled'!G120)))</f>
        <v>536.31999999999994</v>
      </c>
      <c r="H120" s="12">
        <f>IF(Control!$C$6="Solar only",'Solar scaled'!H120,IF(Control!$C$6="Wind only",'Wind scaled'!H120,IF(Control!$C$6="Solar and wind",'Solar scaled'!H120+'Wind scaled'!H120,'Grid scaled'!H120)))</f>
        <v>497.43999999999994</v>
      </c>
      <c r="I120" s="12">
        <f>IF(Control!$C$6="Solar only",'Solar scaled'!I120,IF(Control!$C$6="Wind only",'Wind scaled'!I120,IF(Control!$C$6="Solar and wind",'Solar scaled'!I120+'Wind scaled'!I120,'Grid scaled'!I120)))</f>
        <v>423.84</v>
      </c>
      <c r="J120" s="12">
        <f>IF(Control!$C$6="Solar only",'Solar scaled'!J120,IF(Control!$C$6="Wind only",'Wind scaled'!J120,IF(Control!$C$6="Solar and wind",'Solar scaled'!J120+'Wind scaled'!J120,'Grid scaled'!J120)))</f>
        <v>380.8</v>
      </c>
      <c r="K120" s="12">
        <f>IF(Control!$C$6="Solar only",'Solar scaled'!K120,IF(Control!$C$6="Wind only",'Wind scaled'!K120,IF(Control!$C$6="Solar and wind",'Solar scaled'!K120+'Wind scaled'!K120,'Grid scaled'!K120)))</f>
        <v>330.08</v>
      </c>
      <c r="L120" s="12">
        <f>IF(Control!$C$6="Solar only",'Solar scaled'!L120,IF(Control!$C$6="Wind only",'Wind scaled'!L120,IF(Control!$C$6="Solar and wind",'Solar scaled'!L120+'Wind scaled'!L120,'Grid scaled'!L120)))</f>
        <v>297.76</v>
      </c>
      <c r="M120" s="12">
        <f>IF(Control!$C$6="Solar only",'Solar scaled'!M120,IF(Control!$C$6="Wind only",'Wind scaled'!M120,IF(Control!$C$6="Solar and wind",'Solar scaled'!M120+'Wind scaled'!M120,'Grid scaled'!M120)))</f>
        <v>281.60000000000002</v>
      </c>
      <c r="N120" s="12">
        <f>IF(Control!$C$6="Solar only",'Solar scaled'!N120,IF(Control!$C$6="Wind only",'Wind scaled'!N120,IF(Control!$C$6="Solar and wind",'Solar scaled'!N120+'Wind scaled'!N120,'Grid scaled'!N120)))</f>
        <v>254.24000000000007</v>
      </c>
      <c r="O120" s="12">
        <f>IF(Control!$C$6="Solar only",'Solar scaled'!O120,IF(Control!$C$6="Wind only",'Wind scaled'!O120,IF(Control!$C$6="Solar and wind",'Solar scaled'!O120+'Wind scaled'!O120,'Grid scaled'!O120)))</f>
        <v>226.88000000000002</v>
      </c>
      <c r="P120" s="12">
        <f>IF(Control!$C$6="Solar only",'Solar scaled'!P120,IF(Control!$C$6="Wind only",'Wind scaled'!P120,IF(Control!$C$6="Solar and wind",'Solar scaled'!P120+'Wind scaled'!P120,'Grid scaled'!P120)))</f>
        <v>201.68</v>
      </c>
      <c r="Q120" s="12">
        <f>IF(Control!$C$6="Solar only",'Solar scaled'!Q120,IF(Control!$C$6="Wind only",'Wind scaled'!Q120,IF(Control!$C$6="Solar and wind",'Solar scaled'!Q120+'Wind scaled'!Q120,'Grid scaled'!Q120)))</f>
        <v>167.12</v>
      </c>
      <c r="R120" s="12">
        <f>IF(Control!$C$6="Solar only",'Solar scaled'!R120,IF(Control!$C$6="Wind only",'Wind scaled'!R120,IF(Control!$C$6="Solar and wind",'Solar scaled'!R120+'Wind scaled'!R120,'Grid scaled'!R120)))</f>
        <v>155.6</v>
      </c>
      <c r="S120" s="12">
        <f>IF(Control!$C$6="Solar only",'Solar scaled'!S120,IF(Control!$C$6="Wind only",'Wind scaled'!S120,IF(Control!$C$6="Solar and wind",'Solar scaled'!S120+'Wind scaled'!S120,'Grid scaled'!S120)))</f>
        <v>146</v>
      </c>
      <c r="T120" s="12">
        <f>IF(Control!$C$6="Solar only",'Solar scaled'!T120,IF(Control!$C$6="Wind only",'Wind scaled'!T120,IF(Control!$C$6="Solar and wind",'Solar scaled'!T120+'Wind scaled'!T120,'Grid scaled'!T120)))</f>
        <v>146</v>
      </c>
      <c r="U120" s="12">
        <f>IF(Control!$C$6="Solar only",'Solar scaled'!U120,IF(Control!$C$6="Wind only",'Wind scaled'!U120,IF(Control!$C$6="Solar and wind",'Solar scaled'!U120+'Wind scaled'!U120,'Grid scaled'!U120)))</f>
        <v>146</v>
      </c>
      <c r="V120" s="12">
        <f>IF(Control!$C$6="Solar only",'Solar scaled'!V120,IF(Control!$C$6="Wind only",'Wind scaled'!V120,IF(Control!$C$6="Solar and wind",'Solar scaled'!V120+'Wind scaled'!V120,'Grid scaled'!V120)))</f>
        <v>136.4</v>
      </c>
      <c r="W120" s="12">
        <f>IF(Control!$C$6="Solar only",'Solar scaled'!W120,IF(Control!$C$6="Wind only",'Wind scaled'!W120,IF(Control!$C$6="Solar and wind",'Solar scaled'!W120+'Wind scaled'!W120,'Grid scaled'!W120)))</f>
        <v>136.4</v>
      </c>
      <c r="X120" s="12">
        <f>IF(Control!$C$6="Solar only",'Solar scaled'!X120,IF(Control!$C$6="Wind only",'Wind scaled'!X120,IF(Control!$C$6="Solar and wind",'Solar scaled'!X120+'Wind scaled'!X120,'Grid scaled'!X120)))</f>
        <v>136.4</v>
      </c>
      <c r="Y120" s="12">
        <f>IF(Control!$C$6="Solar only",'Solar scaled'!Y120,IF(Control!$C$6="Wind only",'Wind scaled'!Y120,IF(Control!$C$6="Solar and wind",'Solar scaled'!Y120+'Wind scaled'!Y120,'Grid scaled'!Y120)))</f>
        <v>155.6</v>
      </c>
      <c r="Z120" s="12">
        <f>IF(Control!$C$6="Solar only",'Solar scaled'!Z120,IF(Control!$C$6="Wind only",'Wind scaled'!Z120,IF(Control!$C$6="Solar and wind",'Solar scaled'!Z120+'Wind scaled'!Z120,'Grid scaled'!Z120)))</f>
        <v>178.64000000000001</v>
      </c>
      <c r="AB120" s="7">
        <f t="shared" si="1"/>
        <v>7361.04</v>
      </c>
    </row>
    <row r="121" spans="2:29" x14ac:dyDescent="0.2">
      <c r="B121" s="6">
        <v>44315</v>
      </c>
      <c r="C121" s="12">
        <f>IF(Control!$C$6="Solar only",'Solar scaled'!C121,IF(Control!$C$6="Wind only",'Wind scaled'!C121,IF(Control!$C$6="Solar and wind",'Solar scaled'!C121+'Wind scaled'!C121,'Grid scaled'!C121)))</f>
        <v>201.68</v>
      </c>
      <c r="D121" s="12">
        <f>IF(Control!$C$6="Solar only",'Solar scaled'!D121,IF(Control!$C$6="Wind only",'Wind scaled'!D121,IF(Control!$C$6="Solar and wind",'Solar scaled'!D121+'Wind scaled'!D121,'Grid scaled'!D121)))</f>
        <v>226.88000000000002</v>
      </c>
      <c r="E121" s="12">
        <f>IF(Control!$C$6="Solar only",'Solar scaled'!E121,IF(Control!$C$6="Wind only",'Wind scaled'!E121,IF(Control!$C$6="Solar and wind",'Solar scaled'!E121+'Wind scaled'!E121,'Grid scaled'!E121)))</f>
        <v>281.60000000000002</v>
      </c>
      <c r="F121" s="12">
        <f>IF(Control!$C$6="Solar only",'Solar scaled'!F121,IF(Control!$C$6="Wind only",'Wind scaled'!F121,IF(Control!$C$6="Solar and wind",'Solar scaled'!F121+'Wind scaled'!F121,'Grid scaled'!F121)))</f>
        <v>330.08</v>
      </c>
      <c r="G121" s="12">
        <f>IF(Control!$C$6="Solar only",'Solar scaled'!G121,IF(Control!$C$6="Wind only",'Wind scaled'!G121,IF(Control!$C$6="Solar and wind",'Solar scaled'!G121+'Wind scaled'!G121,'Grid scaled'!G121)))</f>
        <v>380.8</v>
      </c>
      <c r="H121" s="12">
        <f>IF(Control!$C$6="Solar only",'Solar scaled'!H121,IF(Control!$C$6="Wind only",'Wind scaled'!H121,IF(Control!$C$6="Solar and wind",'Solar scaled'!H121+'Wind scaled'!H121,'Grid scaled'!H121)))</f>
        <v>444.64</v>
      </c>
      <c r="I121" s="12">
        <f>IF(Control!$C$6="Solar only",'Solar scaled'!I121,IF(Control!$C$6="Wind only",'Wind scaled'!I121,IF(Control!$C$6="Solar and wind",'Solar scaled'!I121+'Wind scaled'!I121,'Grid scaled'!I121)))</f>
        <v>536.31999999999994</v>
      </c>
      <c r="J121" s="12">
        <f>IF(Control!$C$6="Solar only",'Solar scaled'!J121,IF(Control!$C$6="Wind only",'Wind scaled'!J121,IF(Control!$C$6="Solar and wind",'Solar scaled'!J121+'Wind scaled'!J121,'Grid scaled'!J121)))</f>
        <v>620.79999999999995</v>
      </c>
      <c r="K121" s="12">
        <f>IF(Control!$C$6="Solar only",'Solar scaled'!K121,IF(Control!$C$6="Wind only",'Wind scaled'!K121,IF(Control!$C$6="Solar and wind",'Solar scaled'!K121+'Wind scaled'!K121,'Grid scaled'!K121)))</f>
        <v>690.4</v>
      </c>
      <c r="L121" s="12">
        <f>IF(Control!$C$6="Solar only",'Solar scaled'!L121,IF(Control!$C$6="Wind only",'Wind scaled'!L121,IF(Control!$C$6="Solar and wind",'Solar scaled'!L121+'Wind scaled'!L121,'Grid scaled'!L121)))</f>
        <v>728.96</v>
      </c>
      <c r="M121" s="12">
        <f>IF(Control!$C$6="Solar only",'Solar scaled'!M121,IF(Control!$C$6="Wind only",'Wind scaled'!M121,IF(Control!$C$6="Solar and wind",'Solar scaled'!M121+'Wind scaled'!M121,'Grid scaled'!M121)))</f>
        <v>791.68000000000006</v>
      </c>
      <c r="N121" s="12">
        <f>IF(Control!$C$6="Solar only",'Solar scaled'!N121,IF(Control!$C$6="Wind only",'Wind scaled'!N121,IF(Control!$C$6="Solar and wind",'Solar scaled'!N121+'Wind scaled'!N121,'Grid scaled'!N121)))</f>
        <v>804.16000000000008</v>
      </c>
      <c r="O121" s="12">
        <f>IF(Control!$C$6="Solar only",'Solar scaled'!O121,IF(Control!$C$6="Wind only",'Wind scaled'!O121,IF(Control!$C$6="Solar and wind",'Solar scaled'!O121+'Wind scaled'!O121,'Grid scaled'!O121)))</f>
        <v>817.04000000000008</v>
      </c>
      <c r="P121" s="12">
        <f>IF(Control!$C$6="Solar only",'Solar scaled'!P121,IF(Control!$C$6="Wind only",'Wind scaled'!P121,IF(Control!$C$6="Solar and wind",'Solar scaled'!P121+'Wind scaled'!P121,'Grid scaled'!P121)))</f>
        <v>876.4799999999999</v>
      </c>
      <c r="Q121" s="12">
        <f>IF(Control!$C$6="Solar only",'Solar scaled'!Q121,IF(Control!$C$6="Wind only",'Wind scaled'!Q121,IF(Control!$C$6="Solar and wind",'Solar scaled'!Q121+'Wind scaled'!Q121,'Grid scaled'!Q121)))</f>
        <v>876.4799999999999</v>
      </c>
      <c r="R121" s="12">
        <f>IF(Control!$C$6="Solar only",'Solar scaled'!R121,IF(Control!$C$6="Wind only",'Wind scaled'!R121,IF(Control!$C$6="Solar and wind",'Solar scaled'!R121+'Wind scaled'!R121,'Grid scaled'!R121)))</f>
        <v>876.4799999999999</v>
      </c>
      <c r="S121" s="12">
        <f>IF(Control!$C$6="Solar only",'Solar scaled'!S121,IF(Control!$C$6="Wind only",'Wind scaled'!S121,IF(Control!$C$6="Solar and wind",'Solar scaled'!S121+'Wind scaled'!S121,'Grid scaled'!S121)))</f>
        <v>876.4799999999999</v>
      </c>
      <c r="T121" s="12">
        <f>IF(Control!$C$6="Solar only",'Solar scaled'!T121,IF(Control!$C$6="Wind only",'Wind scaled'!T121,IF(Control!$C$6="Solar and wind",'Solar scaled'!T121+'Wind scaled'!T121,'Grid scaled'!T121)))</f>
        <v>876.4799999999999</v>
      </c>
      <c r="U121" s="12">
        <f>IF(Control!$C$6="Solar only",'Solar scaled'!U121,IF(Control!$C$6="Wind only",'Wind scaled'!U121,IF(Control!$C$6="Solar and wind",'Solar scaled'!U121+'Wind scaled'!U121,'Grid scaled'!U121)))</f>
        <v>804.16000000000008</v>
      </c>
      <c r="V121" s="12">
        <f>IF(Control!$C$6="Solar only",'Solar scaled'!V121,IF(Control!$C$6="Wind only",'Wind scaled'!V121,IF(Control!$C$6="Solar and wind",'Solar scaled'!V121+'Wind scaled'!V121,'Grid scaled'!V121)))</f>
        <v>728.96</v>
      </c>
      <c r="W121" s="12">
        <f>IF(Control!$C$6="Solar only",'Solar scaled'!W121,IF(Control!$C$6="Wind only",'Wind scaled'!W121,IF(Control!$C$6="Solar and wind",'Solar scaled'!W121+'Wind scaled'!W121,'Grid scaled'!W121)))</f>
        <v>690.4</v>
      </c>
      <c r="X121" s="12">
        <f>IF(Control!$C$6="Solar only",'Solar scaled'!X121,IF(Control!$C$6="Wind only",'Wind scaled'!X121,IF(Control!$C$6="Solar and wind",'Solar scaled'!X121+'Wind scaled'!X121,'Grid scaled'!X121)))</f>
        <v>620.79999999999995</v>
      </c>
      <c r="Y121" s="12">
        <f>IF(Control!$C$6="Solar only",'Solar scaled'!Y121,IF(Control!$C$6="Wind only",'Wind scaled'!Y121,IF(Control!$C$6="Solar and wind",'Solar scaled'!Y121+'Wind scaled'!Y121,'Grid scaled'!Y121)))</f>
        <v>536.31999999999994</v>
      </c>
      <c r="Z121" s="12">
        <f>IF(Control!$C$6="Solar only",'Solar scaled'!Z121,IF(Control!$C$6="Wind only",'Wind scaled'!Z121,IF(Control!$C$6="Solar and wind",'Solar scaled'!Z121+'Wind scaled'!Z121,'Grid scaled'!Z121)))</f>
        <v>423.84</v>
      </c>
      <c r="AB121" s="7">
        <f t="shared" si="1"/>
        <v>15041.919999999996</v>
      </c>
    </row>
    <row r="122" spans="2:29" x14ac:dyDescent="0.2">
      <c r="B122" s="6">
        <v>44316</v>
      </c>
      <c r="C122" s="12">
        <f>IF(Control!$C$6="Solar only",'Solar scaled'!C122,IF(Control!$C$6="Wind only",'Wind scaled'!C122,IF(Control!$C$6="Solar and wind",'Solar scaled'!C122+'Wind scaled'!C122,'Grid scaled'!C122)))</f>
        <v>362.4</v>
      </c>
      <c r="D122" s="12">
        <f>IF(Control!$C$6="Solar only",'Solar scaled'!D122,IF(Control!$C$6="Wind only",'Wind scaled'!D122,IF(Control!$C$6="Solar and wind",'Solar scaled'!D122+'Wind scaled'!D122,'Grid scaled'!D122)))</f>
        <v>313.91999999999996</v>
      </c>
      <c r="E122" s="12">
        <f>IF(Control!$C$6="Solar only",'Solar scaled'!E122,IF(Control!$C$6="Wind only",'Wind scaled'!E122,IF(Control!$C$6="Solar and wind",'Solar scaled'!E122+'Wind scaled'!E122,'Grid scaled'!E122)))</f>
        <v>297.76</v>
      </c>
      <c r="F122" s="12">
        <f>IF(Control!$C$6="Solar only",'Solar scaled'!F122,IF(Control!$C$6="Wind only",'Wind scaled'!F122,IF(Control!$C$6="Solar and wind",'Solar scaled'!F122+'Wind scaled'!F122,'Grid scaled'!F122)))</f>
        <v>281.60000000000002</v>
      </c>
      <c r="G122" s="12">
        <f>IF(Control!$C$6="Solar only",'Solar scaled'!G122,IF(Control!$C$6="Wind only",'Wind scaled'!G122,IF(Control!$C$6="Solar and wind",'Solar scaled'!G122+'Wind scaled'!G122,'Grid scaled'!G122)))</f>
        <v>281.60000000000002</v>
      </c>
      <c r="H122" s="12">
        <f>IF(Control!$C$6="Solar only",'Solar scaled'!H122,IF(Control!$C$6="Wind only",'Wind scaled'!H122,IF(Control!$C$6="Solar and wind",'Solar scaled'!H122+'Wind scaled'!H122,'Grid scaled'!H122)))</f>
        <v>267.92000000000007</v>
      </c>
      <c r="I122" s="12">
        <f>IF(Control!$C$6="Solar only",'Solar scaled'!I122,IF(Control!$C$6="Wind only",'Wind scaled'!I122,IF(Control!$C$6="Solar and wind",'Solar scaled'!I122+'Wind scaled'!I122,'Grid scaled'!I122)))</f>
        <v>213.2</v>
      </c>
      <c r="J122" s="12">
        <f>IF(Control!$C$6="Solar only",'Solar scaled'!J122,IF(Control!$C$6="Wind only",'Wind scaled'!J122,IF(Control!$C$6="Solar and wind",'Solar scaled'!J122+'Wind scaled'!J122,'Grid scaled'!J122)))</f>
        <v>201.68</v>
      </c>
      <c r="K122" s="12">
        <f>IF(Control!$C$6="Solar only",'Solar scaled'!K122,IF(Control!$C$6="Wind only",'Wind scaled'!K122,IF(Control!$C$6="Solar and wind",'Solar scaled'!K122+'Wind scaled'!K122,'Grid scaled'!K122)))</f>
        <v>155.6</v>
      </c>
      <c r="L122" s="12">
        <f>IF(Control!$C$6="Solar only",'Solar scaled'!L122,IF(Control!$C$6="Wind only",'Wind scaled'!L122,IF(Control!$C$6="Solar and wind",'Solar scaled'!L122+'Wind scaled'!L122,'Grid scaled'!L122)))</f>
        <v>126.8</v>
      </c>
      <c r="M122" s="12">
        <f>IF(Control!$C$6="Solar only",'Solar scaled'!M122,IF(Control!$C$6="Wind only",'Wind scaled'!M122,IF(Control!$C$6="Solar and wind",'Solar scaled'!M122+'Wind scaled'!M122,'Grid scaled'!M122)))</f>
        <v>117.2</v>
      </c>
      <c r="N122" s="12">
        <f>IF(Control!$C$6="Solar only",'Solar scaled'!N122,IF(Control!$C$6="Wind only",'Wind scaled'!N122,IF(Control!$C$6="Solar and wind",'Solar scaled'!N122+'Wind scaled'!N122,'Grid scaled'!N122)))</f>
        <v>107.6</v>
      </c>
      <c r="O122" s="12">
        <f>IF(Control!$C$6="Solar only",'Solar scaled'!O122,IF(Control!$C$6="Wind only",'Wind scaled'!O122,IF(Control!$C$6="Solar and wind",'Solar scaled'!O122+'Wind scaled'!O122,'Grid scaled'!O122)))</f>
        <v>107.6</v>
      </c>
      <c r="P122" s="12">
        <f>IF(Control!$C$6="Solar only",'Solar scaled'!P122,IF(Control!$C$6="Wind only",'Wind scaled'!P122,IF(Control!$C$6="Solar and wind",'Solar scaled'!P122+'Wind scaled'!P122,'Grid scaled'!P122)))</f>
        <v>107.6</v>
      </c>
      <c r="Q122" s="12">
        <f>IF(Control!$C$6="Solar only",'Solar scaled'!Q122,IF(Control!$C$6="Wind only",'Wind scaled'!Q122,IF(Control!$C$6="Solar and wind",'Solar scaled'!Q122+'Wind scaled'!Q122,'Grid scaled'!Q122)))</f>
        <v>117.2</v>
      </c>
      <c r="R122" s="12">
        <f>IF(Control!$C$6="Solar only",'Solar scaled'!R122,IF(Control!$C$6="Wind only",'Wind scaled'!R122,IF(Control!$C$6="Solar and wind",'Solar scaled'!R122+'Wind scaled'!R122,'Grid scaled'!R122)))</f>
        <v>126.8</v>
      </c>
      <c r="S122" s="12">
        <f>IF(Control!$C$6="Solar only",'Solar scaled'!S122,IF(Control!$C$6="Wind only",'Wind scaled'!S122,IF(Control!$C$6="Solar and wind",'Solar scaled'!S122+'Wind scaled'!S122,'Grid scaled'!S122)))</f>
        <v>126.8</v>
      </c>
      <c r="T122" s="12">
        <f>IF(Control!$C$6="Solar only",'Solar scaled'!T122,IF(Control!$C$6="Wind only",'Wind scaled'!T122,IF(Control!$C$6="Solar and wind",'Solar scaled'!T122+'Wind scaled'!T122,'Grid scaled'!T122)))</f>
        <v>126.8</v>
      </c>
      <c r="U122" s="12">
        <f>IF(Control!$C$6="Solar only",'Solar scaled'!U122,IF(Control!$C$6="Wind only",'Wind scaled'!U122,IF(Control!$C$6="Solar and wind",'Solar scaled'!U122+'Wind scaled'!U122,'Grid scaled'!U122)))</f>
        <v>107.6</v>
      </c>
      <c r="V122" s="12">
        <f>IF(Control!$C$6="Solar only",'Solar scaled'!V122,IF(Control!$C$6="Wind only",'Wind scaled'!V122,IF(Control!$C$6="Solar and wind",'Solar scaled'!V122+'Wind scaled'!V122,'Grid scaled'!V122)))</f>
        <v>91.919999999999987</v>
      </c>
      <c r="W122" s="12">
        <f>IF(Control!$C$6="Solar only",'Solar scaled'!W122,IF(Control!$C$6="Wind only",'Wind scaled'!W122,IF(Control!$C$6="Solar and wind",'Solar scaled'!W122+'Wind scaled'!W122,'Grid scaled'!W122)))</f>
        <v>76.239999999999995</v>
      </c>
      <c r="X122" s="12">
        <f>IF(Control!$C$6="Solar only",'Solar scaled'!X122,IF(Control!$C$6="Wind only",'Wind scaled'!X122,IF(Control!$C$6="Solar and wind",'Solar scaled'!X122+'Wind scaled'!X122,'Grid scaled'!X122)))</f>
        <v>55.280000000000008</v>
      </c>
      <c r="Y122" s="12">
        <f>IF(Control!$C$6="Solar only",'Solar scaled'!Y122,IF(Control!$C$6="Wind only",'Wind scaled'!Y122,IF(Control!$C$6="Solar and wind",'Solar scaled'!Y122+'Wind scaled'!Y122,'Grid scaled'!Y122)))</f>
        <v>30.479999999999997</v>
      </c>
      <c r="Z122" s="12">
        <f>IF(Control!$C$6="Solar only",'Solar scaled'!Z122,IF(Control!$C$6="Wind only",'Wind scaled'!Z122,IF(Control!$C$6="Solar and wind",'Solar scaled'!Z122+'Wind scaled'!Z122,'Grid scaled'!Z122)))</f>
        <v>20.239999999999998</v>
      </c>
      <c r="AA122" s="14"/>
      <c r="AB122" s="7">
        <f t="shared" si="1"/>
        <v>3821.8399999999997</v>
      </c>
      <c r="AC122" s="11">
        <f>SUM(AB93:AB122)</f>
        <v>288895.12</v>
      </c>
    </row>
    <row r="123" spans="2:29" x14ac:dyDescent="0.2">
      <c r="B123" s="6">
        <v>44317</v>
      </c>
      <c r="C123" s="12">
        <f>IF(Control!$C$6="Solar only",'Solar scaled'!C123,IF(Control!$C$6="Wind only",'Wind scaled'!C123,IF(Control!$C$6="Solar and wind",'Solar scaled'!C123+'Wind scaled'!C123,'Grid scaled'!C123)))</f>
        <v>0</v>
      </c>
      <c r="D123" s="12">
        <f>IF(Control!$C$6="Solar only",'Solar scaled'!D123,IF(Control!$C$6="Wind only",'Wind scaled'!D123,IF(Control!$C$6="Solar and wind",'Solar scaled'!D123+'Wind scaled'!D123,'Grid scaled'!D123)))</f>
        <v>0</v>
      </c>
      <c r="E123" s="12">
        <f>IF(Control!$C$6="Solar only",'Solar scaled'!E123,IF(Control!$C$6="Wind only",'Wind scaled'!E123,IF(Control!$C$6="Solar and wind",'Solar scaled'!E123+'Wind scaled'!E123,'Grid scaled'!E123)))</f>
        <v>0</v>
      </c>
      <c r="F123" s="12">
        <f>IF(Control!$C$6="Solar only",'Solar scaled'!F123,IF(Control!$C$6="Wind only",'Wind scaled'!F123,IF(Control!$C$6="Solar and wind",'Solar scaled'!F123+'Wind scaled'!F123,'Grid scaled'!F123)))</f>
        <v>0</v>
      </c>
      <c r="G123" s="12">
        <f>IF(Control!$C$6="Solar only",'Solar scaled'!G123,IF(Control!$C$6="Wind only",'Wind scaled'!G123,IF(Control!$C$6="Solar and wind",'Solar scaled'!G123+'Wind scaled'!G123,'Grid scaled'!G123)))</f>
        <v>0</v>
      </c>
      <c r="H123" s="12">
        <f>IF(Control!$C$6="Solar only",'Solar scaled'!H123,IF(Control!$C$6="Wind only",'Wind scaled'!H123,IF(Control!$C$6="Solar and wind",'Solar scaled'!H123+'Wind scaled'!H123,'Grid scaled'!H123)))</f>
        <v>0</v>
      </c>
      <c r="I123" s="12">
        <f>IF(Control!$C$6="Solar only",'Solar scaled'!I123,IF(Control!$C$6="Wind only",'Wind scaled'!I123,IF(Control!$C$6="Solar and wind",'Solar scaled'!I123+'Wind scaled'!I123,'Grid scaled'!I123)))</f>
        <v>0</v>
      </c>
      <c r="J123" s="12">
        <f>IF(Control!$C$6="Solar only",'Solar scaled'!J123,IF(Control!$C$6="Wind only",'Wind scaled'!J123,IF(Control!$C$6="Solar and wind",'Solar scaled'!J123+'Wind scaled'!J123,'Grid scaled'!J123)))</f>
        <v>0</v>
      </c>
      <c r="K123" s="12">
        <f>IF(Control!$C$6="Solar only",'Solar scaled'!K123,IF(Control!$C$6="Wind only",'Wind scaled'!K123,IF(Control!$C$6="Solar and wind",'Solar scaled'!K123+'Wind scaled'!K123,'Grid scaled'!K123)))</f>
        <v>0</v>
      </c>
      <c r="L123" s="12">
        <f>IF(Control!$C$6="Solar only",'Solar scaled'!L123,IF(Control!$C$6="Wind only",'Wind scaled'!L123,IF(Control!$C$6="Solar and wind",'Solar scaled'!L123+'Wind scaled'!L123,'Grid scaled'!L123)))</f>
        <v>0</v>
      </c>
      <c r="M123" s="12">
        <f>IF(Control!$C$6="Solar only",'Solar scaled'!M123,IF(Control!$C$6="Wind only",'Wind scaled'!M123,IF(Control!$C$6="Solar and wind",'Solar scaled'!M123+'Wind scaled'!M123,'Grid scaled'!M123)))</f>
        <v>0</v>
      </c>
      <c r="N123" s="12">
        <f>IF(Control!$C$6="Solar only",'Solar scaled'!N123,IF(Control!$C$6="Wind only",'Wind scaled'!N123,IF(Control!$C$6="Solar and wind",'Solar scaled'!N123+'Wind scaled'!N123,'Grid scaled'!N123)))</f>
        <v>0</v>
      </c>
      <c r="O123" s="12">
        <f>IF(Control!$C$6="Solar only",'Solar scaled'!O123,IF(Control!$C$6="Wind only",'Wind scaled'!O123,IF(Control!$C$6="Solar and wind",'Solar scaled'!O123+'Wind scaled'!O123,'Grid scaled'!O123)))</f>
        <v>0</v>
      </c>
      <c r="P123" s="12">
        <f>IF(Control!$C$6="Solar only",'Solar scaled'!P123,IF(Control!$C$6="Wind only",'Wind scaled'!P123,IF(Control!$C$6="Solar and wind",'Solar scaled'!P123+'Wind scaled'!P123,'Grid scaled'!P123)))</f>
        <v>0</v>
      </c>
      <c r="Q123" s="12">
        <f>IF(Control!$C$6="Solar only",'Solar scaled'!Q123,IF(Control!$C$6="Wind only",'Wind scaled'!Q123,IF(Control!$C$6="Solar and wind",'Solar scaled'!Q123+'Wind scaled'!Q123,'Grid scaled'!Q123)))</f>
        <v>0</v>
      </c>
      <c r="R123" s="12">
        <f>IF(Control!$C$6="Solar only",'Solar scaled'!R123,IF(Control!$C$6="Wind only",'Wind scaled'!R123,IF(Control!$C$6="Solar and wind",'Solar scaled'!R123+'Wind scaled'!R123,'Grid scaled'!R123)))</f>
        <v>20.239999999999998</v>
      </c>
      <c r="S123" s="12">
        <f>IF(Control!$C$6="Solar only",'Solar scaled'!S123,IF(Control!$C$6="Wind only",'Wind scaled'!S123,IF(Control!$C$6="Solar and wind",'Solar scaled'!S123+'Wind scaled'!S123,'Grid scaled'!S123)))</f>
        <v>20.239999999999998</v>
      </c>
      <c r="T123" s="12">
        <f>IF(Control!$C$6="Solar only",'Solar scaled'!T123,IF(Control!$C$6="Wind only",'Wind scaled'!T123,IF(Control!$C$6="Solar and wind",'Solar scaled'!T123+'Wind scaled'!T123,'Grid scaled'!T123)))</f>
        <v>20.239999999999998</v>
      </c>
      <c r="U123" s="12">
        <f>IF(Control!$C$6="Solar only",'Solar scaled'!U123,IF(Control!$C$6="Wind only",'Wind scaled'!U123,IF(Control!$C$6="Solar and wind",'Solar scaled'!U123+'Wind scaled'!U123,'Grid scaled'!U123)))</f>
        <v>15.12</v>
      </c>
      <c r="V123" s="12">
        <f>IF(Control!$C$6="Solar only",'Solar scaled'!V123,IF(Control!$C$6="Wind only",'Wind scaled'!V123,IF(Control!$C$6="Solar and wind",'Solar scaled'!V123+'Wind scaled'!V123,'Grid scaled'!V123)))</f>
        <v>15.12</v>
      </c>
      <c r="W123" s="12">
        <f>IF(Control!$C$6="Solar only",'Solar scaled'!W123,IF(Control!$C$6="Wind only",'Wind scaled'!W123,IF(Control!$C$6="Solar and wind",'Solar scaled'!W123+'Wind scaled'!W123,'Grid scaled'!W123)))</f>
        <v>0</v>
      </c>
      <c r="X123" s="12">
        <f>IF(Control!$C$6="Solar only",'Solar scaled'!X123,IF(Control!$C$6="Wind only",'Wind scaled'!X123,IF(Control!$C$6="Solar and wind",'Solar scaled'!X123+'Wind scaled'!X123,'Grid scaled'!X123)))</f>
        <v>0</v>
      </c>
      <c r="Y123" s="12">
        <f>IF(Control!$C$6="Solar only",'Solar scaled'!Y123,IF(Control!$C$6="Wind only",'Wind scaled'!Y123,IF(Control!$C$6="Solar and wind",'Solar scaled'!Y123+'Wind scaled'!Y123,'Grid scaled'!Y123)))</f>
        <v>0</v>
      </c>
      <c r="Z123" s="12">
        <f>IF(Control!$C$6="Solar only",'Solar scaled'!Z123,IF(Control!$C$6="Wind only",'Wind scaled'!Z123,IF(Control!$C$6="Solar and wind",'Solar scaled'!Z123+'Wind scaled'!Z123,'Grid scaled'!Z123)))</f>
        <v>0</v>
      </c>
      <c r="AB123" s="7">
        <f t="shared" si="1"/>
        <v>90.960000000000008</v>
      </c>
    </row>
    <row r="124" spans="2:29" x14ac:dyDescent="0.2">
      <c r="B124" s="6">
        <v>44318</v>
      </c>
      <c r="C124" s="12">
        <f>IF(Control!$C$6="Solar only",'Solar scaled'!C124,IF(Control!$C$6="Wind only",'Wind scaled'!C124,IF(Control!$C$6="Solar and wind",'Solar scaled'!C124+'Wind scaled'!C124,'Grid scaled'!C124)))</f>
        <v>0</v>
      </c>
      <c r="D124" s="12">
        <f>IF(Control!$C$6="Solar only",'Solar scaled'!D124,IF(Control!$C$6="Wind only",'Wind scaled'!D124,IF(Control!$C$6="Solar and wind",'Solar scaled'!D124+'Wind scaled'!D124,'Grid scaled'!D124)))</f>
        <v>0</v>
      </c>
      <c r="E124" s="12">
        <f>IF(Control!$C$6="Solar only",'Solar scaled'!E124,IF(Control!$C$6="Wind only",'Wind scaled'!E124,IF(Control!$C$6="Solar and wind",'Solar scaled'!E124+'Wind scaled'!E124,'Grid scaled'!E124)))</f>
        <v>0</v>
      </c>
      <c r="F124" s="12">
        <f>IF(Control!$C$6="Solar only",'Solar scaled'!F124,IF(Control!$C$6="Wind only",'Wind scaled'!F124,IF(Control!$C$6="Solar and wind",'Solar scaled'!F124+'Wind scaled'!F124,'Grid scaled'!F124)))</f>
        <v>0</v>
      </c>
      <c r="G124" s="12">
        <f>IF(Control!$C$6="Solar only",'Solar scaled'!G124,IF(Control!$C$6="Wind only",'Wind scaled'!G124,IF(Control!$C$6="Solar and wind",'Solar scaled'!G124+'Wind scaled'!G124,'Grid scaled'!G124)))</f>
        <v>0</v>
      </c>
      <c r="H124" s="12">
        <f>IF(Control!$C$6="Solar only",'Solar scaled'!H124,IF(Control!$C$6="Wind only",'Wind scaled'!H124,IF(Control!$C$6="Solar and wind",'Solar scaled'!H124+'Wind scaled'!H124,'Grid scaled'!H124)))</f>
        <v>0</v>
      </c>
      <c r="I124" s="12">
        <f>IF(Control!$C$6="Solar only",'Solar scaled'!I124,IF(Control!$C$6="Wind only",'Wind scaled'!I124,IF(Control!$C$6="Solar and wind",'Solar scaled'!I124+'Wind scaled'!I124,'Grid scaled'!I124)))</f>
        <v>0</v>
      </c>
      <c r="J124" s="12">
        <f>IF(Control!$C$6="Solar only",'Solar scaled'!J124,IF(Control!$C$6="Wind only",'Wind scaled'!J124,IF(Control!$C$6="Solar and wind",'Solar scaled'!J124+'Wind scaled'!J124,'Grid scaled'!J124)))</f>
        <v>0</v>
      </c>
      <c r="K124" s="12">
        <f>IF(Control!$C$6="Solar only",'Solar scaled'!K124,IF(Control!$C$6="Wind only",'Wind scaled'!K124,IF(Control!$C$6="Solar and wind",'Solar scaled'!K124+'Wind scaled'!K124,'Grid scaled'!K124)))</f>
        <v>0</v>
      </c>
      <c r="L124" s="12">
        <f>IF(Control!$C$6="Solar only",'Solar scaled'!L124,IF(Control!$C$6="Wind only",'Wind scaled'!L124,IF(Control!$C$6="Solar and wind",'Solar scaled'!L124+'Wind scaled'!L124,'Grid scaled'!L124)))</f>
        <v>0</v>
      </c>
      <c r="M124" s="12">
        <f>IF(Control!$C$6="Solar only",'Solar scaled'!M124,IF(Control!$C$6="Wind only",'Wind scaled'!M124,IF(Control!$C$6="Solar and wind",'Solar scaled'!M124+'Wind scaled'!M124,'Grid scaled'!M124)))</f>
        <v>0</v>
      </c>
      <c r="N124" s="12">
        <f>IF(Control!$C$6="Solar only",'Solar scaled'!N124,IF(Control!$C$6="Wind only",'Wind scaled'!N124,IF(Control!$C$6="Solar and wind",'Solar scaled'!N124+'Wind scaled'!N124,'Grid scaled'!N124)))</f>
        <v>0</v>
      </c>
      <c r="O124" s="12">
        <f>IF(Control!$C$6="Solar only",'Solar scaled'!O124,IF(Control!$C$6="Wind only",'Wind scaled'!O124,IF(Control!$C$6="Solar and wind",'Solar scaled'!O124+'Wind scaled'!O124,'Grid scaled'!O124)))</f>
        <v>0</v>
      </c>
      <c r="P124" s="12">
        <f>IF(Control!$C$6="Solar only",'Solar scaled'!P124,IF(Control!$C$6="Wind only",'Wind scaled'!P124,IF(Control!$C$6="Solar and wind",'Solar scaled'!P124+'Wind scaled'!P124,'Grid scaled'!P124)))</f>
        <v>0</v>
      </c>
      <c r="Q124" s="12">
        <f>IF(Control!$C$6="Solar only",'Solar scaled'!Q124,IF(Control!$C$6="Wind only",'Wind scaled'!Q124,IF(Control!$C$6="Solar and wind",'Solar scaled'!Q124+'Wind scaled'!Q124,'Grid scaled'!Q124)))</f>
        <v>10</v>
      </c>
      <c r="R124" s="12">
        <f>IF(Control!$C$6="Solar only",'Solar scaled'!R124,IF(Control!$C$6="Wind only",'Wind scaled'!R124,IF(Control!$C$6="Solar and wind",'Solar scaled'!R124+'Wind scaled'!R124,'Grid scaled'!R124)))</f>
        <v>15.12</v>
      </c>
      <c r="S124" s="12">
        <f>IF(Control!$C$6="Solar only",'Solar scaled'!S124,IF(Control!$C$6="Wind only",'Wind scaled'!S124,IF(Control!$C$6="Solar and wind",'Solar scaled'!S124+'Wind scaled'!S124,'Grid scaled'!S124)))</f>
        <v>10</v>
      </c>
      <c r="T124" s="12">
        <f>IF(Control!$C$6="Solar only",'Solar scaled'!T124,IF(Control!$C$6="Wind only",'Wind scaled'!T124,IF(Control!$C$6="Solar and wind",'Solar scaled'!T124+'Wind scaled'!T124,'Grid scaled'!T124)))</f>
        <v>0</v>
      </c>
      <c r="U124" s="12">
        <f>IF(Control!$C$6="Solar only",'Solar scaled'!U124,IF(Control!$C$6="Wind only",'Wind scaled'!U124,IF(Control!$C$6="Solar and wind",'Solar scaled'!U124+'Wind scaled'!U124,'Grid scaled'!U124)))</f>
        <v>0</v>
      </c>
      <c r="V124" s="12">
        <f>IF(Control!$C$6="Solar only",'Solar scaled'!V124,IF(Control!$C$6="Wind only",'Wind scaled'!V124,IF(Control!$C$6="Solar and wind",'Solar scaled'!V124+'Wind scaled'!V124,'Grid scaled'!V124)))</f>
        <v>0</v>
      </c>
      <c r="W124" s="12">
        <f>IF(Control!$C$6="Solar only",'Solar scaled'!W124,IF(Control!$C$6="Wind only",'Wind scaled'!W124,IF(Control!$C$6="Solar and wind",'Solar scaled'!W124+'Wind scaled'!W124,'Grid scaled'!W124)))</f>
        <v>0</v>
      </c>
      <c r="X124" s="12">
        <f>IF(Control!$C$6="Solar only",'Solar scaled'!X124,IF(Control!$C$6="Wind only",'Wind scaled'!X124,IF(Control!$C$6="Solar and wind",'Solar scaled'!X124+'Wind scaled'!X124,'Grid scaled'!X124)))</f>
        <v>0</v>
      </c>
      <c r="Y124" s="12">
        <f>IF(Control!$C$6="Solar only",'Solar scaled'!Y124,IF(Control!$C$6="Wind only",'Wind scaled'!Y124,IF(Control!$C$6="Solar and wind",'Solar scaled'!Y124+'Wind scaled'!Y124,'Grid scaled'!Y124)))</f>
        <v>0</v>
      </c>
      <c r="Z124" s="12">
        <f>IF(Control!$C$6="Solar only",'Solar scaled'!Z124,IF(Control!$C$6="Wind only",'Wind scaled'!Z124,IF(Control!$C$6="Solar and wind",'Solar scaled'!Z124+'Wind scaled'!Z124,'Grid scaled'!Z124)))</f>
        <v>0</v>
      </c>
      <c r="AB124" s="7">
        <f t="shared" si="1"/>
        <v>35.119999999999997</v>
      </c>
    </row>
    <row r="125" spans="2:29" x14ac:dyDescent="0.2">
      <c r="B125" s="6">
        <v>44319</v>
      </c>
      <c r="C125" s="12">
        <f>IF(Control!$C$6="Solar only",'Solar scaled'!C125,IF(Control!$C$6="Wind only",'Wind scaled'!C125,IF(Control!$C$6="Solar and wind",'Solar scaled'!C125+'Wind scaled'!C125,'Grid scaled'!C125)))</f>
        <v>0</v>
      </c>
      <c r="D125" s="12">
        <f>IF(Control!$C$6="Solar only",'Solar scaled'!D125,IF(Control!$C$6="Wind only",'Wind scaled'!D125,IF(Control!$C$6="Solar and wind",'Solar scaled'!D125+'Wind scaled'!D125,'Grid scaled'!D125)))</f>
        <v>0</v>
      </c>
      <c r="E125" s="12">
        <f>IF(Control!$C$6="Solar only",'Solar scaled'!E125,IF(Control!$C$6="Wind only",'Wind scaled'!E125,IF(Control!$C$6="Solar and wind",'Solar scaled'!E125+'Wind scaled'!E125,'Grid scaled'!E125)))</f>
        <v>0</v>
      </c>
      <c r="F125" s="12">
        <f>IF(Control!$C$6="Solar only",'Solar scaled'!F125,IF(Control!$C$6="Wind only",'Wind scaled'!F125,IF(Control!$C$6="Solar and wind",'Solar scaled'!F125+'Wind scaled'!F125,'Grid scaled'!F125)))</f>
        <v>0</v>
      </c>
      <c r="G125" s="12">
        <f>IF(Control!$C$6="Solar only",'Solar scaled'!G125,IF(Control!$C$6="Wind only",'Wind scaled'!G125,IF(Control!$C$6="Solar and wind",'Solar scaled'!G125+'Wind scaled'!G125,'Grid scaled'!G125)))</f>
        <v>0</v>
      </c>
      <c r="H125" s="12">
        <f>IF(Control!$C$6="Solar only",'Solar scaled'!H125,IF(Control!$C$6="Wind only",'Wind scaled'!H125,IF(Control!$C$6="Solar and wind",'Solar scaled'!H125+'Wind scaled'!H125,'Grid scaled'!H125)))</f>
        <v>0</v>
      </c>
      <c r="I125" s="12">
        <f>IF(Control!$C$6="Solar only",'Solar scaled'!I125,IF(Control!$C$6="Wind only",'Wind scaled'!I125,IF(Control!$C$6="Solar and wind",'Solar scaled'!I125+'Wind scaled'!I125,'Grid scaled'!I125)))</f>
        <v>25.359999999999996</v>
      </c>
      <c r="J125" s="12">
        <f>IF(Control!$C$6="Solar only",'Solar scaled'!J125,IF(Control!$C$6="Wind only",'Wind scaled'!J125,IF(Control!$C$6="Solar and wind",'Solar scaled'!J125+'Wind scaled'!J125,'Grid scaled'!J125)))</f>
        <v>76.239999999999995</v>
      </c>
      <c r="K125" s="12">
        <f>IF(Control!$C$6="Solar only",'Solar scaled'!K125,IF(Control!$C$6="Wind only",'Wind scaled'!K125,IF(Control!$C$6="Solar and wind",'Solar scaled'!K125+'Wind scaled'!K125,'Grid scaled'!K125)))</f>
        <v>155.6</v>
      </c>
      <c r="L125" s="12">
        <f>IF(Control!$C$6="Solar only",'Solar scaled'!L125,IF(Control!$C$6="Wind only",'Wind scaled'!L125,IF(Control!$C$6="Solar and wind",'Solar scaled'!L125+'Wind scaled'!L125,'Grid scaled'!L125)))</f>
        <v>254.24000000000007</v>
      </c>
      <c r="M125" s="12">
        <f>IF(Control!$C$6="Solar only",'Solar scaled'!M125,IF(Control!$C$6="Wind only",'Wind scaled'!M125,IF(Control!$C$6="Solar and wind",'Solar scaled'!M125+'Wind scaled'!M125,'Grid scaled'!M125)))</f>
        <v>401.91999999999996</v>
      </c>
      <c r="N125" s="12">
        <f>IF(Control!$C$6="Solar only",'Solar scaled'!N125,IF(Control!$C$6="Wind only",'Wind scaled'!N125,IF(Control!$C$6="Solar and wind",'Solar scaled'!N125+'Wind scaled'!N125,'Grid scaled'!N125)))</f>
        <v>581.91999999999996</v>
      </c>
      <c r="O125" s="12">
        <f>IF(Control!$C$6="Solar only",'Solar scaled'!O125,IF(Control!$C$6="Wind only",'Wind scaled'!O125,IF(Control!$C$6="Solar and wind",'Solar scaled'!O125+'Wind scaled'!O125,'Grid scaled'!O125)))</f>
        <v>728.96</v>
      </c>
      <c r="P125" s="12">
        <f>IF(Control!$C$6="Solar only",'Solar scaled'!P125,IF(Control!$C$6="Wind only",'Wind scaled'!P125,IF(Control!$C$6="Solar and wind",'Solar scaled'!P125+'Wind scaled'!P125,'Grid scaled'!P125)))</f>
        <v>876.4799999999999</v>
      </c>
      <c r="Q125" s="12">
        <f>IF(Control!$C$6="Solar only",'Solar scaled'!Q125,IF(Control!$C$6="Wind only",'Wind scaled'!Q125,IF(Control!$C$6="Solar and wind",'Solar scaled'!Q125+'Wind scaled'!Q125,'Grid scaled'!Q125)))</f>
        <v>939.28</v>
      </c>
      <c r="R125" s="12">
        <f>IF(Control!$C$6="Solar only",'Solar scaled'!R125,IF(Control!$C$6="Wind only",'Wind scaled'!R125,IF(Control!$C$6="Solar and wind",'Solar scaled'!R125+'Wind scaled'!R125,'Grid scaled'!R125)))</f>
        <v>975.5200000000001</v>
      </c>
      <c r="S125" s="12">
        <f>IF(Control!$C$6="Solar only",'Solar scaled'!S125,IF(Control!$C$6="Wind only",'Wind scaled'!S125,IF(Control!$C$6="Solar and wind",'Solar scaled'!S125+'Wind scaled'!S125,'Grid scaled'!S125)))</f>
        <v>1005.6</v>
      </c>
      <c r="T125" s="12">
        <f>IF(Control!$C$6="Solar only",'Solar scaled'!T125,IF(Control!$C$6="Wind only",'Wind scaled'!T125,IF(Control!$C$6="Solar and wind",'Solar scaled'!T125+'Wind scaled'!T125,'Grid scaled'!T125)))</f>
        <v>1005.6</v>
      </c>
      <c r="U125" s="12">
        <f>IF(Control!$C$6="Solar only",'Solar scaled'!U125,IF(Control!$C$6="Wind only",'Wind scaled'!U125,IF(Control!$C$6="Solar and wind",'Solar scaled'!U125+'Wind scaled'!U125,'Grid scaled'!U125)))</f>
        <v>995.04000000000019</v>
      </c>
      <c r="V125" s="12">
        <f>IF(Control!$C$6="Solar only",'Solar scaled'!V125,IF(Control!$C$6="Wind only",'Wind scaled'!V125,IF(Control!$C$6="Solar and wind",'Solar scaled'!V125+'Wind scaled'!V125,'Grid scaled'!V125)))</f>
        <v>994.88000000000011</v>
      </c>
      <c r="W125" s="12">
        <f>IF(Control!$C$6="Solar only",'Solar scaled'!W125,IF(Control!$C$6="Wind only",'Wind scaled'!W125,IF(Control!$C$6="Solar and wind",'Solar scaled'!W125+'Wind scaled'!W125,'Grid scaled'!W125)))</f>
        <v>995.04000000000019</v>
      </c>
      <c r="X125" s="12">
        <f>IF(Control!$C$6="Solar only",'Solar scaled'!X125,IF(Control!$C$6="Wind only",'Wind scaled'!X125,IF(Control!$C$6="Solar and wind",'Solar scaled'!X125+'Wind scaled'!X125,'Grid scaled'!X125)))</f>
        <v>1006.8800000000001</v>
      </c>
      <c r="Y125" s="12">
        <f>IF(Control!$C$6="Solar only",'Solar scaled'!Y125,IF(Control!$C$6="Wind only",'Wind scaled'!Y125,IF(Control!$C$6="Solar and wind",'Solar scaled'!Y125+'Wind scaled'!Y125,'Grid scaled'!Y125)))</f>
        <v>1011.36</v>
      </c>
      <c r="Z125" s="12">
        <f>IF(Control!$C$6="Solar only",'Solar scaled'!Z125,IF(Control!$C$6="Wind only",'Wind scaled'!Z125,IF(Control!$C$6="Solar and wind",'Solar scaled'!Z125+'Wind scaled'!Z125,'Grid scaled'!Z125)))</f>
        <v>1012</v>
      </c>
      <c r="AB125" s="7">
        <f t="shared" si="1"/>
        <v>13041.920000000002</v>
      </c>
    </row>
    <row r="126" spans="2:29" x14ac:dyDescent="0.2">
      <c r="B126" s="6">
        <v>44320</v>
      </c>
      <c r="C126" s="12">
        <f>IF(Control!$C$6="Solar only",'Solar scaled'!C126,IF(Control!$C$6="Wind only",'Wind scaled'!C126,IF(Control!$C$6="Solar and wind",'Solar scaled'!C126+'Wind scaled'!C126,'Grid scaled'!C126)))</f>
        <v>1012</v>
      </c>
      <c r="D126" s="12">
        <f>IF(Control!$C$6="Solar only",'Solar scaled'!D126,IF(Control!$C$6="Wind only",'Wind scaled'!D126,IF(Control!$C$6="Solar and wind",'Solar scaled'!D126+'Wind scaled'!D126,'Grid scaled'!D126)))</f>
        <v>1012</v>
      </c>
      <c r="E126" s="12">
        <f>IF(Control!$C$6="Solar only",'Solar scaled'!E126,IF(Control!$C$6="Wind only",'Wind scaled'!E126,IF(Control!$C$6="Solar and wind",'Solar scaled'!E126+'Wind scaled'!E126,'Grid scaled'!E126)))</f>
        <v>1012</v>
      </c>
      <c r="F126" s="12">
        <f>IF(Control!$C$6="Solar only",'Solar scaled'!F126,IF(Control!$C$6="Wind only",'Wind scaled'!F126,IF(Control!$C$6="Solar and wind",'Solar scaled'!F126+'Wind scaled'!F126,'Grid scaled'!F126)))</f>
        <v>1012</v>
      </c>
      <c r="G126" s="12">
        <f>IF(Control!$C$6="Solar only",'Solar scaled'!G126,IF(Control!$C$6="Wind only",'Wind scaled'!G126,IF(Control!$C$6="Solar and wind",'Solar scaled'!G126+'Wind scaled'!G126,'Grid scaled'!G126)))</f>
        <v>1012</v>
      </c>
      <c r="H126" s="12">
        <f>IF(Control!$C$6="Solar only",'Solar scaled'!H126,IF(Control!$C$6="Wind only",'Wind scaled'!H126,IF(Control!$C$6="Solar and wind",'Solar scaled'!H126+'Wind scaled'!H126,'Grid scaled'!H126)))</f>
        <v>1011.36</v>
      </c>
      <c r="I126" s="12">
        <f>IF(Control!$C$6="Solar only",'Solar scaled'!I126,IF(Control!$C$6="Wind only",'Wind scaled'!I126,IF(Control!$C$6="Solar and wind",'Solar scaled'!I126+'Wind scaled'!I126,'Grid scaled'!I126)))</f>
        <v>1011.36</v>
      </c>
      <c r="J126" s="12">
        <f>IF(Control!$C$6="Solar only",'Solar scaled'!J126,IF(Control!$C$6="Wind only",'Wind scaled'!J126,IF(Control!$C$6="Solar and wind",'Solar scaled'!J126+'Wind scaled'!J126,'Grid scaled'!J126)))</f>
        <v>1011.36</v>
      </c>
      <c r="K126" s="12">
        <f>IF(Control!$C$6="Solar only",'Solar scaled'!K126,IF(Control!$C$6="Wind only",'Wind scaled'!K126,IF(Control!$C$6="Solar and wind",'Solar scaled'!K126+'Wind scaled'!K126,'Grid scaled'!K126)))</f>
        <v>1012</v>
      </c>
      <c r="L126" s="12">
        <f>IF(Control!$C$6="Solar only",'Solar scaled'!L126,IF(Control!$C$6="Wind only",'Wind scaled'!L126,IF(Control!$C$6="Solar and wind",'Solar scaled'!L126+'Wind scaled'!L126,'Grid scaled'!L126)))</f>
        <v>1012</v>
      </c>
      <c r="M126" s="12">
        <f>IF(Control!$C$6="Solar only",'Solar scaled'!M126,IF(Control!$C$6="Wind only",'Wind scaled'!M126,IF(Control!$C$6="Solar and wind",'Solar scaled'!M126+'Wind scaled'!M126,'Grid scaled'!M126)))</f>
        <v>1012</v>
      </c>
      <c r="N126" s="12">
        <f>IF(Control!$C$6="Solar only",'Solar scaled'!N126,IF(Control!$C$6="Wind only",'Wind scaled'!N126,IF(Control!$C$6="Solar and wind",'Solar scaled'!N126+'Wind scaled'!N126,'Grid scaled'!N126)))</f>
        <v>1011.36</v>
      </c>
      <c r="O126" s="12">
        <f>IF(Control!$C$6="Solar only",'Solar scaled'!O126,IF(Control!$C$6="Wind only",'Wind scaled'!O126,IF(Control!$C$6="Solar and wind",'Solar scaled'!O126+'Wind scaled'!O126,'Grid scaled'!O126)))</f>
        <v>1006.8800000000001</v>
      </c>
      <c r="P126" s="12">
        <f>IF(Control!$C$6="Solar only",'Solar scaled'!P126,IF(Control!$C$6="Wind only",'Wind scaled'!P126,IF(Control!$C$6="Solar and wind",'Solar scaled'!P126+'Wind scaled'!P126,'Grid scaled'!P126)))</f>
        <v>1006.8800000000001</v>
      </c>
      <c r="Q126" s="12">
        <f>IF(Control!$C$6="Solar only",'Solar scaled'!Q126,IF(Control!$C$6="Wind only",'Wind scaled'!Q126,IF(Control!$C$6="Solar and wind",'Solar scaled'!Q126+'Wind scaled'!Q126,'Grid scaled'!Q126)))</f>
        <v>1011.2</v>
      </c>
      <c r="R126" s="12">
        <f>IF(Control!$C$6="Solar only",'Solar scaled'!R126,IF(Control!$C$6="Wind only",'Wind scaled'!R126,IF(Control!$C$6="Solar and wind",'Solar scaled'!R126+'Wind scaled'!R126,'Grid scaled'!R126)))</f>
        <v>1011.36</v>
      </c>
      <c r="S126" s="12">
        <f>IF(Control!$C$6="Solar only",'Solar scaled'!S126,IF(Control!$C$6="Wind only",'Wind scaled'!S126,IF(Control!$C$6="Solar and wind",'Solar scaled'!S126+'Wind scaled'!S126,'Grid scaled'!S126)))</f>
        <v>1012</v>
      </c>
      <c r="T126" s="12">
        <f>IF(Control!$C$6="Solar only",'Solar scaled'!T126,IF(Control!$C$6="Wind only",'Wind scaled'!T126,IF(Control!$C$6="Solar and wind",'Solar scaled'!T126+'Wind scaled'!T126,'Grid scaled'!T126)))</f>
        <v>1012</v>
      </c>
      <c r="U126" s="12">
        <f>IF(Control!$C$6="Solar only",'Solar scaled'!U126,IF(Control!$C$6="Wind only",'Wind scaled'!U126,IF(Control!$C$6="Solar and wind",'Solar scaled'!U126+'Wind scaled'!U126,'Grid scaled'!U126)))</f>
        <v>1012</v>
      </c>
      <c r="V126" s="12">
        <f>IF(Control!$C$6="Solar only",'Solar scaled'!V126,IF(Control!$C$6="Wind only",'Wind scaled'!V126,IF(Control!$C$6="Solar and wind",'Solar scaled'!V126+'Wind scaled'!V126,'Grid scaled'!V126)))</f>
        <v>1011.36</v>
      </c>
      <c r="W126" s="12">
        <f>IF(Control!$C$6="Solar only",'Solar scaled'!W126,IF(Control!$C$6="Wind only",'Wind scaled'!W126,IF(Control!$C$6="Solar and wind",'Solar scaled'!W126+'Wind scaled'!W126,'Grid scaled'!W126)))</f>
        <v>1011.36</v>
      </c>
      <c r="X126" s="12">
        <f>IF(Control!$C$6="Solar only",'Solar scaled'!X126,IF(Control!$C$6="Wind only",'Wind scaled'!X126,IF(Control!$C$6="Solar and wind",'Solar scaled'!X126+'Wind scaled'!X126,'Grid scaled'!X126)))</f>
        <v>995.04000000000019</v>
      </c>
      <c r="Y126" s="12">
        <f>IF(Control!$C$6="Solar only",'Solar scaled'!Y126,IF(Control!$C$6="Wind only",'Wind scaled'!Y126,IF(Control!$C$6="Solar and wind",'Solar scaled'!Y126+'Wind scaled'!Y126,'Grid scaled'!Y126)))</f>
        <v>993.76</v>
      </c>
      <c r="Z126" s="12">
        <f>IF(Control!$C$6="Solar only",'Solar scaled'!Z126,IF(Control!$C$6="Wind only",'Wind scaled'!Z126,IF(Control!$C$6="Solar and wind",'Solar scaled'!Z126+'Wind scaled'!Z126,'Grid scaled'!Z126)))</f>
        <v>975.5200000000001</v>
      </c>
      <c r="AB126" s="7">
        <f t="shared" si="1"/>
        <v>24200.800000000003</v>
      </c>
    </row>
    <row r="127" spans="2:29" x14ac:dyDescent="0.2">
      <c r="B127" s="6">
        <v>44321</v>
      </c>
      <c r="C127" s="12">
        <f>IF(Control!$C$6="Solar only",'Solar scaled'!C127,IF(Control!$C$6="Wind only",'Wind scaled'!C127,IF(Control!$C$6="Solar and wind",'Solar scaled'!C127+'Wind scaled'!C127,'Grid scaled'!C127)))</f>
        <v>974.24</v>
      </c>
      <c r="D127" s="12">
        <f>IF(Control!$C$6="Solar only",'Solar scaled'!D127,IF(Control!$C$6="Wind only",'Wind scaled'!D127,IF(Control!$C$6="Solar and wind",'Solar scaled'!D127+'Wind scaled'!D127,'Grid scaled'!D127)))</f>
        <v>971.28</v>
      </c>
      <c r="E127" s="12">
        <f>IF(Control!$C$6="Solar only",'Solar scaled'!E127,IF(Control!$C$6="Wind only",'Wind scaled'!E127,IF(Control!$C$6="Solar and wind",'Solar scaled'!E127+'Wind scaled'!E127,'Grid scaled'!E127)))</f>
        <v>934.4</v>
      </c>
      <c r="F127" s="12">
        <f>IF(Control!$C$6="Solar only",'Solar scaled'!F127,IF(Control!$C$6="Wind only",'Wind scaled'!F127,IF(Control!$C$6="Solar and wind",'Solar scaled'!F127+'Wind scaled'!F127,'Grid scaled'!F127)))</f>
        <v>942.24</v>
      </c>
      <c r="G127" s="12">
        <f>IF(Control!$C$6="Solar only",'Solar scaled'!G127,IF(Control!$C$6="Wind only",'Wind scaled'!G127,IF(Control!$C$6="Solar and wind",'Solar scaled'!G127+'Wind scaled'!G127,'Grid scaled'!G127)))</f>
        <v>971.28</v>
      </c>
      <c r="H127" s="12">
        <f>IF(Control!$C$6="Solar only",'Solar scaled'!H127,IF(Control!$C$6="Wind only",'Wind scaled'!H127,IF(Control!$C$6="Solar and wind",'Solar scaled'!H127+'Wind scaled'!H127,'Grid scaled'!H127)))</f>
        <v>974.24</v>
      </c>
      <c r="I127" s="12">
        <f>IF(Control!$C$6="Solar only",'Solar scaled'!I127,IF(Control!$C$6="Wind only",'Wind scaled'!I127,IF(Control!$C$6="Solar and wind",'Solar scaled'!I127+'Wind scaled'!I127,'Grid scaled'!I127)))</f>
        <v>990.8</v>
      </c>
      <c r="J127" s="12">
        <f>IF(Control!$C$6="Solar only",'Solar scaled'!J127,IF(Control!$C$6="Wind only",'Wind scaled'!J127,IF(Control!$C$6="Solar and wind",'Solar scaled'!J127+'Wind scaled'!J127,'Grid scaled'!J127)))</f>
        <v>995.04000000000019</v>
      </c>
      <c r="K127" s="12">
        <f>IF(Control!$C$6="Solar only",'Solar scaled'!K127,IF(Control!$C$6="Wind only",'Wind scaled'!K127,IF(Control!$C$6="Solar and wind",'Solar scaled'!K127+'Wind scaled'!K127,'Grid scaled'!K127)))</f>
        <v>995.04000000000019</v>
      </c>
      <c r="L127" s="12">
        <f>IF(Control!$C$6="Solar only",'Solar scaled'!L127,IF(Control!$C$6="Wind only",'Wind scaled'!L127,IF(Control!$C$6="Solar and wind",'Solar scaled'!L127+'Wind scaled'!L127,'Grid scaled'!L127)))</f>
        <v>990.8</v>
      </c>
      <c r="M127" s="12">
        <f>IF(Control!$C$6="Solar only",'Solar scaled'!M127,IF(Control!$C$6="Wind only",'Wind scaled'!M127,IF(Control!$C$6="Solar and wind",'Solar scaled'!M127+'Wind scaled'!M127,'Grid scaled'!M127)))</f>
        <v>971.28</v>
      </c>
      <c r="N127" s="12">
        <f>IF(Control!$C$6="Solar only",'Solar scaled'!N127,IF(Control!$C$6="Wind only",'Wind scaled'!N127,IF(Control!$C$6="Solar and wind",'Solar scaled'!N127+'Wind scaled'!N127,'Grid scaled'!N127)))</f>
        <v>942.24</v>
      </c>
      <c r="O127" s="12">
        <f>IF(Control!$C$6="Solar only",'Solar scaled'!O127,IF(Control!$C$6="Wind only",'Wind scaled'!O127,IF(Control!$C$6="Solar and wind",'Solar scaled'!O127+'Wind scaled'!O127,'Grid scaled'!O127)))</f>
        <v>934.4</v>
      </c>
      <c r="P127" s="12">
        <f>IF(Control!$C$6="Solar only",'Solar scaled'!P127,IF(Control!$C$6="Wind only",'Wind scaled'!P127,IF(Control!$C$6="Solar and wind",'Solar scaled'!P127+'Wind scaled'!P127,'Grid scaled'!P127)))</f>
        <v>926.4</v>
      </c>
      <c r="Q127" s="12">
        <f>IF(Control!$C$6="Solar only",'Solar scaled'!Q127,IF(Control!$C$6="Wind only",'Wind scaled'!Q127,IF(Control!$C$6="Solar and wind",'Solar scaled'!Q127+'Wind scaled'!Q127,'Grid scaled'!Q127)))</f>
        <v>892.31999999999994</v>
      </c>
      <c r="R127" s="12">
        <f>IF(Control!$C$6="Solar only",'Solar scaled'!R127,IF(Control!$C$6="Wind only",'Wind scaled'!R127,IF(Control!$C$6="Solar and wind",'Solar scaled'!R127+'Wind scaled'!R127,'Grid scaled'!R127)))</f>
        <v>926.4</v>
      </c>
      <c r="S127" s="12">
        <f>IF(Control!$C$6="Solar only",'Solar scaled'!S127,IF(Control!$C$6="Wind only",'Wind scaled'!S127,IF(Control!$C$6="Solar and wind",'Solar scaled'!S127+'Wind scaled'!S127,'Grid scaled'!S127)))</f>
        <v>934.4</v>
      </c>
      <c r="T127" s="12">
        <f>IF(Control!$C$6="Solar only",'Solar scaled'!T127,IF(Control!$C$6="Wind only",'Wind scaled'!T127,IF(Control!$C$6="Solar and wind",'Solar scaled'!T127+'Wind scaled'!T127,'Grid scaled'!T127)))</f>
        <v>934.4</v>
      </c>
      <c r="U127" s="12">
        <f>IF(Control!$C$6="Solar only",'Solar scaled'!U127,IF(Control!$C$6="Wind only",'Wind scaled'!U127,IF(Control!$C$6="Solar and wind",'Solar scaled'!U127+'Wind scaled'!U127,'Grid scaled'!U127)))</f>
        <v>889.3599999999999</v>
      </c>
      <c r="V127" s="12">
        <f>IF(Control!$C$6="Solar only",'Solar scaled'!V127,IF(Control!$C$6="Wind only",'Wind scaled'!V127,IF(Control!$C$6="Solar and wind",'Solar scaled'!V127+'Wind scaled'!V127,'Grid scaled'!V127)))</f>
        <v>889.3599999999999</v>
      </c>
      <c r="W127" s="12">
        <f>IF(Control!$C$6="Solar only",'Solar scaled'!W127,IF(Control!$C$6="Wind only",'Wind scaled'!W127,IF(Control!$C$6="Solar and wind",'Solar scaled'!W127+'Wind scaled'!W127,'Grid scaled'!W127)))</f>
        <v>892.31999999999994</v>
      </c>
      <c r="X127" s="12">
        <f>IF(Control!$C$6="Solar only",'Solar scaled'!X127,IF(Control!$C$6="Wind only",'Wind scaled'!X127,IF(Control!$C$6="Solar and wind",'Solar scaled'!X127+'Wind scaled'!X127,'Grid scaled'!X127)))</f>
        <v>966.4</v>
      </c>
      <c r="Y127" s="12">
        <f>IF(Control!$C$6="Solar only",'Solar scaled'!Y127,IF(Control!$C$6="Wind only",'Wind scaled'!Y127,IF(Control!$C$6="Solar and wind",'Solar scaled'!Y127+'Wind scaled'!Y127,'Grid scaled'!Y127)))</f>
        <v>926.4</v>
      </c>
      <c r="Z127" s="12">
        <f>IF(Control!$C$6="Solar only",'Solar scaled'!Z127,IF(Control!$C$6="Wind only",'Wind scaled'!Z127,IF(Control!$C$6="Solar and wind",'Solar scaled'!Z127+'Wind scaled'!Z127,'Grid scaled'!Z127)))</f>
        <v>889.3599999999999</v>
      </c>
      <c r="AB127" s="7">
        <f t="shared" si="1"/>
        <v>22654.400000000001</v>
      </c>
    </row>
    <row r="128" spans="2:29" x14ac:dyDescent="0.2">
      <c r="B128" s="6">
        <v>44322</v>
      </c>
      <c r="C128" s="12">
        <f>IF(Control!$C$6="Solar only",'Solar scaled'!C128,IF(Control!$C$6="Wind only",'Wind scaled'!C128,IF(Control!$C$6="Solar and wind",'Solar scaled'!C128+'Wind scaled'!C128,'Grid scaled'!C128)))</f>
        <v>804.16000000000008</v>
      </c>
      <c r="D128" s="12">
        <f>IF(Control!$C$6="Solar only",'Solar scaled'!D128,IF(Control!$C$6="Wind only",'Wind scaled'!D128,IF(Control!$C$6="Solar and wind",'Solar scaled'!D128+'Wind scaled'!D128,'Grid scaled'!D128)))</f>
        <v>581.91999999999996</v>
      </c>
      <c r="E128" s="12">
        <f>IF(Control!$C$6="Solar only",'Solar scaled'!E128,IF(Control!$C$6="Wind only",'Wind scaled'!E128,IF(Control!$C$6="Solar and wind",'Solar scaled'!E128+'Wind scaled'!E128,'Grid scaled'!E128)))</f>
        <v>362.4</v>
      </c>
      <c r="F128" s="12">
        <f>IF(Control!$C$6="Solar only",'Solar scaled'!F128,IF(Control!$C$6="Wind only",'Wind scaled'!F128,IF(Control!$C$6="Solar and wind",'Solar scaled'!F128+'Wind scaled'!F128,'Grid scaled'!F128)))</f>
        <v>346.23999999999995</v>
      </c>
      <c r="G128" s="12">
        <f>IF(Control!$C$6="Solar only",'Solar scaled'!G128,IF(Control!$C$6="Wind only",'Wind scaled'!G128,IF(Control!$C$6="Solar and wind",'Solar scaled'!G128+'Wind scaled'!G128,'Grid scaled'!G128)))</f>
        <v>560</v>
      </c>
      <c r="H128" s="12">
        <f>IF(Control!$C$6="Solar only",'Solar scaled'!H128,IF(Control!$C$6="Wind only",'Wind scaled'!H128,IF(Control!$C$6="Solar and wind",'Solar scaled'!H128+'Wind scaled'!H128,'Grid scaled'!H128)))</f>
        <v>791.68000000000006</v>
      </c>
      <c r="I128" s="12">
        <f>IF(Control!$C$6="Solar only",'Solar scaled'!I128,IF(Control!$C$6="Wind only",'Wind scaled'!I128,IF(Control!$C$6="Solar and wind",'Solar scaled'!I128+'Wind scaled'!I128,'Grid scaled'!I128)))</f>
        <v>889.3599999999999</v>
      </c>
      <c r="J128" s="12">
        <f>IF(Control!$C$6="Solar only",'Solar scaled'!J128,IF(Control!$C$6="Wind only",'Wind scaled'!J128,IF(Control!$C$6="Solar and wind",'Solar scaled'!J128+'Wind scaled'!J128,'Grid scaled'!J128)))</f>
        <v>884.4799999999999</v>
      </c>
      <c r="K128" s="12">
        <f>IF(Control!$C$6="Solar only",'Solar scaled'!K128,IF(Control!$C$6="Wind only",'Wind scaled'!K128,IF(Control!$C$6="Solar and wind",'Solar scaled'!K128+'Wind scaled'!K128,'Grid scaled'!K128)))</f>
        <v>934.4</v>
      </c>
      <c r="L128" s="12">
        <f>IF(Control!$C$6="Solar only",'Solar scaled'!L128,IF(Control!$C$6="Wind only",'Wind scaled'!L128,IF(Control!$C$6="Solar and wind",'Solar scaled'!L128+'Wind scaled'!L128,'Grid scaled'!L128)))</f>
        <v>934.4</v>
      </c>
      <c r="M128" s="12">
        <f>IF(Control!$C$6="Solar only",'Solar scaled'!M128,IF(Control!$C$6="Wind only",'Wind scaled'!M128,IF(Control!$C$6="Solar and wind",'Solar scaled'!M128+'Wind scaled'!M128,'Grid scaled'!M128)))</f>
        <v>876.4799999999999</v>
      </c>
      <c r="N128" s="12">
        <f>IF(Control!$C$6="Solar only",'Solar scaled'!N128,IF(Control!$C$6="Wind only",'Wind scaled'!N128,IF(Control!$C$6="Solar and wind",'Solar scaled'!N128+'Wind scaled'!N128,'Grid scaled'!N128)))</f>
        <v>728.96</v>
      </c>
      <c r="O128" s="12">
        <f>IF(Control!$C$6="Solar only",'Solar scaled'!O128,IF(Control!$C$6="Wind only",'Wind scaled'!O128,IF(Control!$C$6="Solar and wind",'Solar scaled'!O128+'Wind scaled'!O128,'Grid scaled'!O128)))</f>
        <v>708.48</v>
      </c>
      <c r="P128" s="12">
        <f>IF(Control!$C$6="Solar only",'Solar scaled'!P128,IF(Control!$C$6="Wind only",'Wind scaled'!P128,IF(Control!$C$6="Solar and wind",'Solar scaled'!P128+'Wind scaled'!P128,'Grid scaled'!P128)))</f>
        <v>708.48</v>
      </c>
      <c r="Q128" s="12">
        <f>IF(Control!$C$6="Solar only",'Solar scaled'!Q128,IF(Control!$C$6="Wind only",'Wind scaled'!Q128,IF(Control!$C$6="Solar and wind",'Solar scaled'!Q128+'Wind scaled'!Q128,'Grid scaled'!Q128)))</f>
        <v>728.96</v>
      </c>
      <c r="R128" s="12">
        <f>IF(Control!$C$6="Solar only",'Solar scaled'!R128,IF(Control!$C$6="Wind only",'Wind scaled'!R128,IF(Control!$C$6="Solar and wind",'Solar scaled'!R128+'Wind scaled'!R128,'Grid scaled'!R128)))</f>
        <v>728.96</v>
      </c>
      <c r="S128" s="12">
        <f>IF(Control!$C$6="Solar only",'Solar scaled'!S128,IF(Control!$C$6="Wind only",'Wind scaled'!S128,IF(Control!$C$6="Solar and wind",'Solar scaled'!S128+'Wind scaled'!S128,'Grid scaled'!S128)))</f>
        <v>708.48</v>
      </c>
      <c r="T128" s="12">
        <f>IF(Control!$C$6="Solar only",'Solar scaled'!T128,IF(Control!$C$6="Wind only",'Wind scaled'!T128,IF(Control!$C$6="Solar and wind",'Solar scaled'!T128+'Wind scaled'!T128,'Grid scaled'!T128)))</f>
        <v>669.6</v>
      </c>
      <c r="U128" s="12">
        <f>IF(Control!$C$6="Solar only",'Solar scaled'!U128,IF(Control!$C$6="Wind only",'Wind scaled'!U128,IF(Control!$C$6="Solar and wind",'Solar scaled'!U128+'Wind scaled'!U128,'Grid scaled'!U128)))</f>
        <v>602.72</v>
      </c>
      <c r="V128" s="12">
        <f>IF(Control!$C$6="Solar only",'Solar scaled'!V128,IF(Control!$C$6="Wind only",'Wind scaled'!V128,IF(Control!$C$6="Solar and wind",'Solar scaled'!V128+'Wind scaled'!V128,'Grid scaled'!V128)))</f>
        <v>560</v>
      </c>
      <c r="W128" s="12">
        <f>IF(Control!$C$6="Solar only",'Solar scaled'!W128,IF(Control!$C$6="Wind only",'Wind scaled'!W128,IF(Control!$C$6="Solar and wind",'Solar scaled'!W128+'Wind scaled'!W128,'Grid scaled'!W128)))</f>
        <v>536.31999999999994</v>
      </c>
      <c r="X128" s="12">
        <f>IF(Control!$C$6="Solar only",'Solar scaled'!X128,IF(Control!$C$6="Wind only",'Wind scaled'!X128,IF(Control!$C$6="Solar and wind",'Solar scaled'!X128+'Wind scaled'!X128,'Grid scaled'!X128)))</f>
        <v>518.24</v>
      </c>
      <c r="Y128" s="12">
        <f>IF(Control!$C$6="Solar only",'Solar scaled'!Y128,IF(Control!$C$6="Wind only",'Wind scaled'!Y128,IF(Control!$C$6="Solar and wind",'Solar scaled'!Y128+'Wind scaled'!Y128,'Grid scaled'!Y128)))</f>
        <v>497.43999999999994</v>
      </c>
      <c r="Z128" s="12">
        <f>IF(Control!$C$6="Solar only",'Solar scaled'!Z128,IF(Control!$C$6="Wind only",'Wind scaled'!Z128,IF(Control!$C$6="Solar and wind",'Solar scaled'!Z128+'Wind scaled'!Z128,'Grid scaled'!Z128)))</f>
        <v>454.4</v>
      </c>
      <c r="AB128" s="7">
        <f t="shared" si="1"/>
        <v>16116.559999999996</v>
      </c>
    </row>
    <row r="129" spans="2:28" x14ac:dyDescent="0.2">
      <c r="B129" s="6">
        <v>44323</v>
      </c>
      <c r="C129" s="12">
        <f>IF(Control!$C$6="Solar only",'Solar scaled'!C129,IF(Control!$C$6="Wind only",'Wind scaled'!C129,IF(Control!$C$6="Solar and wind",'Solar scaled'!C129+'Wind scaled'!C129,'Grid scaled'!C129)))</f>
        <v>444.64</v>
      </c>
      <c r="D129" s="12">
        <f>IF(Control!$C$6="Solar only",'Solar scaled'!D129,IF(Control!$C$6="Wind only",'Wind scaled'!D129,IF(Control!$C$6="Solar and wind",'Solar scaled'!D129+'Wind scaled'!D129,'Grid scaled'!D129)))</f>
        <v>475.52</v>
      </c>
      <c r="E129" s="12">
        <f>IF(Control!$C$6="Solar only",'Solar scaled'!E129,IF(Control!$C$6="Wind only",'Wind scaled'!E129,IF(Control!$C$6="Solar and wind",'Solar scaled'!E129+'Wind scaled'!E129,'Grid scaled'!E129)))</f>
        <v>536.31999999999994</v>
      </c>
      <c r="F129" s="12">
        <f>IF(Control!$C$6="Solar only",'Solar scaled'!F129,IF(Control!$C$6="Wind only",'Wind scaled'!F129,IF(Control!$C$6="Solar and wind",'Solar scaled'!F129+'Wind scaled'!F129,'Grid scaled'!F129)))</f>
        <v>581.91999999999996</v>
      </c>
      <c r="G129" s="12">
        <f>IF(Control!$C$6="Solar only",'Solar scaled'!G129,IF(Control!$C$6="Wind only",'Wind scaled'!G129,IF(Control!$C$6="Solar and wind",'Solar scaled'!G129+'Wind scaled'!G129,'Grid scaled'!G129)))</f>
        <v>602.72</v>
      </c>
      <c r="H129" s="12">
        <f>IF(Control!$C$6="Solar only",'Solar scaled'!H129,IF(Control!$C$6="Wind only",'Wind scaled'!H129,IF(Control!$C$6="Solar and wind",'Solar scaled'!H129+'Wind scaled'!H129,'Grid scaled'!H129)))</f>
        <v>560</v>
      </c>
      <c r="I129" s="12">
        <f>IF(Control!$C$6="Solar only",'Solar scaled'!I129,IF(Control!$C$6="Wind only",'Wind scaled'!I129,IF(Control!$C$6="Solar and wind",'Solar scaled'!I129+'Wind scaled'!I129,'Grid scaled'!I129)))</f>
        <v>536.31999999999994</v>
      </c>
      <c r="J129" s="12">
        <f>IF(Control!$C$6="Solar only",'Solar scaled'!J129,IF(Control!$C$6="Wind only",'Wind scaled'!J129,IF(Control!$C$6="Solar and wind",'Solar scaled'!J129+'Wind scaled'!J129,'Grid scaled'!J129)))</f>
        <v>536.31999999999994</v>
      </c>
      <c r="K129" s="12">
        <f>IF(Control!$C$6="Solar only",'Solar scaled'!K129,IF(Control!$C$6="Wind only",'Wind scaled'!K129,IF(Control!$C$6="Solar and wind",'Solar scaled'!K129+'Wind scaled'!K129,'Grid scaled'!K129)))</f>
        <v>497.43999999999994</v>
      </c>
      <c r="L129" s="12">
        <f>IF(Control!$C$6="Solar only",'Solar scaled'!L129,IF(Control!$C$6="Wind only",'Wind scaled'!L129,IF(Control!$C$6="Solar and wind",'Solar scaled'!L129+'Wind scaled'!L129,'Grid scaled'!L129)))</f>
        <v>444.64</v>
      </c>
      <c r="M129" s="12">
        <f>IF(Control!$C$6="Solar only",'Solar scaled'!M129,IF(Control!$C$6="Wind only",'Wind scaled'!M129,IF(Control!$C$6="Solar and wind",'Solar scaled'!M129+'Wind scaled'!M129,'Grid scaled'!M129)))</f>
        <v>401.91999999999996</v>
      </c>
      <c r="N129" s="12">
        <f>IF(Control!$C$6="Solar only",'Solar scaled'!N129,IF(Control!$C$6="Wind only",'Wind scaled'!N129,IF(Control!$C$6="Solar and wind",'Solar scaled'!N129+'Wind scaled'!N129,'Grid scaled'!N129)))</f>
        <v>362.4</v>
      </c>
      <c r="O129" s="12">
        <f>IF(Control!$C$6="Solar only",'Solar scaled'!O129,IF(Control!$C$6="Wind only",'Wind scaled'!O129,IF(Control!$C$6="Solar and wind",'Solar scaled'!O129+'Wind scaled'!O129,'Grid scaled'!O129)))</f>
        <v>346.23999999999995</v>
      </c>
      <c r="P129" s="12">
        <f>IF(Control!$C$6="Solar only",'Solar scaled'!P129,IF(Control!$C$6="Wind only",'Wind scaled'!P129,IF(Control!$C$6="Solar and wind",'Solar scaled'!P129+'Wind scaled'!P129,'Grid scaled'!P129)))</f>
        <v>313.91999999999996</v>
      </c>
      <c r="Q129" s="12">
        <f>IF(Control!$C$6="Solar only",'Solar scaled'!Q129,IF(Control!$C$6="Wind only",'Wind scaled'!Q129,IF(Control!$C$6="Solar and wind",'Solar scaled'!Q129+'Wind scaled'!Q129,'Grid scaled'!Q129)))</f>
        <v>281.60000000000002</v>
      </c>
      <c r="R129" s="12">
        <f>IF(Control!$C$6="Solar only",'Solar scaled'!R129,IF(Control!$C$6="Wind only",'Wind scaled'!R129,IF(Control!$C$6="Solar and wind",'Solar scaled'!R129+'Wind scaled'!R129,'Grid scaled'!R129)))</f>
        <v>240.56000000000003</v>
      </c>
      <c r="S129" s="12">
        <f>IF(Control!$C$6="Solar only",'Solar scaled'!S129,IF(Control!$C$6="Wind only",'Wind scaled'!S129,IF(Control!$C$6="Solar and wind",'Solar scaled'!S129+'Wind scaled'!S129,'Grid scaled'!S129)))</f>
        <v>190.16000000000003</v>
      </c>
      <c r="T129" s="12">
        <f>IF(Control!$C$6="Solar only",'Solar scaled'!T129,IF(Control!$C$6="Wind only",'Wind scaled'!T129,IF(Control!$C$6="Solar and wind",'Solar scaled'!T129+'Wind scaled'!T129,'Grid scaled'!T129)))</f>
        <v>126.8</v>
      </c>
      <c r="U129" s="12">
        <f>IF(Control!$C$6="Solar only",'Solar scaled'!U129,IF(Control!$C$6="Wind only",'Wind scaled'!U129,IF(Control!$C$6="Solar and wind",'Solar scaled'!U129+'Wind scaled'!U129,'Grid scaled'!U129)))</f>
        <v>91.919999999999987</v>
      </c>
      <c r="V129" s="12">
        <f>IF(Control!$C$6="Solar only",'Solar scaled'!V129,IF(Control!$C$6="Wind only",'Wind scaled'!V129,IF(Control!$C$6="Solar and wind",'Solar scaled'!V129+'Wind scaled'!V129,'Grid scaled'!V129)))</f>
        <v>76.239999999999995</v>
      </c>
      <c r="W129" s="12">
        <f>IF(Control!$C$6="Solar only",'Solar scaled'!W129,IF(Control!$C$6="Wind only",'Wind scaled'!W129,IF(Control!$C$6="Solar and wind",'Solar scaled'!W129+'Wind scaled'!W129,'Grid scaled'!W129)))</f>
        <v>55.280000000000008</v>
      </c>
      <c r="X129" s="12">
        <f>IF(Control!$C$6="Solar only",'Solar scaled'!X129,IF(Control!$C$6="Wind only",'Wind scaled'!X129,IF(Control!$C$6="Solar and wind",'Solar scaled'!X129+'Wind scaled'!X129,'Grid scaled'!X129)))</f>
        <v>48.720000000000006</v>
      </c>
      <c r="Y129" s="12">
        <f>IF(Control!$C$6="Solar only",'Solar scaled'!Y129,IF(Control!$C$6="Wind only",'Wind scaled'!Y129,IF(Control!$C$6="Solar and wind",'Solar scaled'!Y129+'Wind scaled'!Y129,'Grid scaled'!Y129)))</f>
        <v>25.359999999999996</v>
      </c>
      <c r="Z129" s="12">
        <f>IF(Control!$C$6="Solar only",'Solar scaled'!Z129,IF(Control!$C$6="Wind only",'Wind scaled'!Z129,IF(Control!$C$6="Solar and wind",'Solar scaled'!Z129+'Wind scaled'!Z129,'Grid scaled'!Z129)))</f>
        <v>0</v>
      </c>
      <c r="AB129" s="7">
        <f t="shared" si="1"/>
        <v>7776.9599999999991</v>
      </c>
    </row>
    <row r="130" spans="2:28" x14ac:dyDescent="0.2">
      <c r="B130" s="6">
        <v>44324</v>
      </c>
      <c r="C130" s="12">
        <f>IF(Control!$C$6="Solar only",'Solar scaled'!C130,IF(Control!$C$6="Wind only",'Wind scaled'!C130,IF(Control!$C$6="Solar and wind",'Solar scaled'!C130+'Wind scaled'!C130,'Grid scaled'!C130)))</f>
        <v>0</v>
      </c>
      <c r="D130" s="12">
        <f>IF(Control!$C$6="Solar only",'Solar scaled'!D130,IF(Control!$C$6="Wind only",'Wind scaled'!D130,IF(Control!$C$6="Solar and wind",'Solar scaled'!D130+'Wind scaled'!D130,'Grid scaled'!D130)))</f>
        <v>0</v>
      </c>
      <c r="E130" s="12">
        <f>IF(Control!$C$6="Solar only",'Solar scaled'!E130,IF(Control!$C$6="Wind only",'Wind scaled'!E130,IF(Control!$C$6="Solar and wind",'Solar scaled'!E130+'Wind scaled'!E130,'Grid scaled'!E130)))</f>
        <v>0</v>
      </c>
      <c r="F130" s="12">
        <f>IF(Control!$C$6="Solar only",'Solar scaled'!F130,IF(Control!$C$6="Wind only",'Wind scaled'!F130,IF(Control!$C$6="Solar and wind",'Solar scaled'!F130+'Wind scaled'!F130,'Grid scaled'!F130)))</f>
        <v>35.6</v>
      </c>
      <c r="G130" s="12">
        <f>IF(Control!$C$6="Solar only",'Solar scaled'!G130,IF(Control!$C$6="Wind only",'Wind scaled'!G130,IF(Control!$C$6="Solar and wind",'Solar scaled'!G130+'Wind scaled'!G130,'Grid scaled'!G130)))</f>
        <v>126.8</v>
      </c>
      <c r="H130" s="12">
        <f>IF(Control!$C$6="Solar only",'Solar scaled'!H130,IF(Control!$C$6="Wind only",'Wind scaled'!H130,IF(Control!$C$6="Solar and wind",'Solar scaled'!H130+'Wind scaled'!H130,'Grid scaled'!H130)))</f>
        <v>254.24000000000007</v>
      </c>
      <c r="I130" s="12">
        <f>IF(Control!$C$6="Solar only",'Solar scaled'!I130,IF(Control!$C$6="Wind only",'Wind scaled'!I130,IF(Control!$C$6="Solar and wind",'Solar scaled'!I130+'Wind scaled'!I130,'Grid scaled'!I130)))</f>
        <v>444.64</v>
      </c>
      <c r="J130" s="12">
        <f>IF(Control!$C$6="Solar only",'Solar scaled'!J130,IF(Control!$C$6="Wind only",'Wind scaled'!J130,IF(Control!$C$6="Solar and wind",'Solar scaled'!J130+'Wind scaled'!J130,'Grid scaled'!J130)))</f>
        <v>633.28</v>
      </c>
      <c r="K130" s="12">
        <f>IF(Control!$C$6="Solar only",'Solar scaled'!K130,IF(Control!$C$6="Wind only",'Wind scaled'!K130,IF(Control!$C$6="Solar and wind",'Solar scaled'!K130+'Wind scaled'!K130,'Grid scaled'!K130)))</f>
        <v>876.4799999999999</v>
      </c>
      <c r="L130" s="12">
        <f>IF(Control!$C$6="Solar only",'Solar scaled'!L130,IF(Control!$C$6="Wind only",'Wind scaled'!L130,IF(Control!$C$6="Solar and wind",'Solar scaled'!L130+'Wind scaled'!L130,'Grid scaled'!L130)))</f>
        <v>934.4</v>
      </c>
      <c r="M130" s="12">
        <f>IF(Control!$C$6="Solar only",'Solar scaled'!M130,IF(Control!$C$6="Wind only",'Wind scaled'!M130,IF(Control!$C$6="Solar and wind",'Solar scaled'!M130+'Wind scaled'!M130,'Grid scaled'!M130)))</f>
        <v>974.24</v>
      </c>
      <c r="N130" s="12">
        <f>IF(Control!$C$6="Solar only",'Solar scaled'!N130,IF(Control!$C$6="Wind only",'Wind scaled'!N130,IF(Control!$C$6="Solar and wind",'Solar scaled'!N130+'Wind scaled'!N130,'Grid scaled'!N130)))</f>
        <v>995.04000000000019</v>
      </c>
      <c r="O130" s="12">
        <f>IF(Control!$C$6="Solar only",'Solar scaled'!O130,IF(Control!$C$6="Wind only",'Wind scaled'!O130,IF(Control!$C$6="Solar and wind",'Solar scaled'!O130+'Wind scaled'!O130,'Grid scaled'!O130)))</f>
        <v>1006.8800000000001</v>
      </c>
      <c r="P130" s="12">
        <f>IF(Control!$C$6="Solar only",'Solar scaled'!P130,IF(Control!$C$6="Wind only",'Wind scaled'!P130,IF(Control!$C$6="Solar and wind",'Solar scaled'!P130+'Wind scaled'!P130,'Grid scaled'!P130)))</f>
        <v>1012</v>
      </c>
      <c r="Q130" s="12">
        <f>IF(Control!$C$6="Solar only",'Solar scaled'!Q130,IF(Control!$C$6="Wind only",'Wind scaled'!Q130,IF(Control!$C$6="Solar and wind",'Solar scaled'!Q130+'Wind scaled'!Q130,'Grid scaled'!Q130)))</f>
        <v>1012</v>
      </c>
      <c r="R130" s="12">
        <f>IF(Control!$C$6="Solar only",'Solar scaled'!R130,IF(Control!$C$6="Wind only",'Wind scaled'!R130,IF(Control!$C$6="Solar and wind",'Solar scaled'!R130+'Wind scaled'!R130,'Grid scaled'!R130)))</f>
        <v>1012</v>
      </c>
      <c r="S130" s="12">
        <f>IF(Control!$C$6="Solar only",'Solar scaled'!S130,IF(Control!$C$6="Wind only",'Wind scaled'!S130,IF(Control!$C$6="Solar and wind",'Solar scaled'!S130+'Wind scaled'!S130,'Grid scaled'!S130)))</f>
        <v>1012</v>
      </c>
      <c r="T130" s="12">
        <f>IF(Control!$C$6="Solar only",'Solar scaled'!T130,IF(Control!$C$6="Wind only",'Wind scaled'!T130,IF(Control!$C$6="Solar and wind",'Solar scaled'!T130+'Wind scaled'!T130,'Grid scaled'!T130)))</f>
        <v>1012</v>
      </c>
      <c r="U130" s="12">
        <f>IF(Control!$C$6="Solar only",'Solar scaled'!U130,IF(Control!$C$6="Wind only",'Wind scaled'!U130,IF(Control!$C$6="Solar and wind",'Solar scaled'!U130+'Wind scaled'!U130,'Grid scaled'!U130)))</f>
        <v>1012</v>
      </c>
      <c r="V130" s="12">
        <f>IF(Control!$C$6="Solar only",'Solar scaled'!V130,IF(Control!$C$6="Wind only",'Wind scaled'!V130,IF(Control!$C$6="Solar and wind",'Solar scaled'!V130+'Wind scaled'!V130,'Grid scaled'!V130)))</f>
        <v>1012</v>
      </c>
      <c r="W130" s="12">
        <f>IF(Control!$C$6="Solar only",'Solar scaled'!W130,IF(Control!$C$6="Wind only",'Wind scaled'!W130,IF(Control!$C$6="Solar and wind",'Solar scaled'!W130+'Wind scaled'!W130,'Grid scaled'!W130)))</f>
        <v>975.5200000000001</v>
      </c>
      <c r="X130" s="12">
        <f>IF(Control!$C$6="Solar only",'Solar scaled'!X130,IF(Control!$C$6="Wind only",'Wind scaled'!X130,IF(Control!$C$6="Solar and wind",'Solar scaled'!X130+'Wind scaled'!X130,'Grid scaled'!X130)))</f>
        <v>804.16000000000008</v>
      </c>
      <c r="Y130" s="12">
        <f>IF(Control!$C$6="Solar only",'Solar scaled'!Y130,IF(Control!$C$6="Wind only",'Wind scaled'!Y130,IF(Control!$C$6="Solar and wind",'Solar scaled'!Y130+'Wind scaled'!Y130,'Grid scaled'!Y130)))</f>
        <v>454.4</v>
      </c>
      <c r="Z130" s="12">
        <f>IF(Control!$C$6="Solar only",'Solar scaled'!Z130,IF(Control!$C$6="Wind only",'Wind scaled'!Z130,IF(Control!$C$6="Solar and wind",'Solar scaled'!Z130+'Wind scaled'!Z130,'Grid scaled'!Z130)))</f>
        <v>190.16000000000003</v>
      </c>
      <c r="AB130" s="7">
        <f t="shared" si="1"/>
        <v>15789.84</v>
      </c>
    </row>
    <row r="131" spans="2:28" x14ac:dyDescent="0.2">
      <c r="B131" s="6">
        <v>44325</v>
      </c>
      <c r="C131" s="12">
        <f>IF(Control!$C$6="Solar only",'Solar scaled'!C131,IF(Control!$C$6="Wind only",'Wind scaled'!C131,IF(Control!$C$6="Solar and wind",'Solar scaled'!C131+'Wind scaled'!C131,'Grid scaled'!C131)))</f>
        <v>68.400000000000006</v>
      </c>
      <c r="D131" s="12">
        <f>IF(Control!$C$6="Solar only",'Solar scaled'!D131,IF(Control!$C$6="Wind only",'Wind scaled'!D131,IF(Control!$C$6="Solar and wind",'Solar scaled'!D131+'Wind scaled'!D131,'Grid scaled'!D131)))</f>
        <v>15.12</v>
      </c>
      <c r="E131" s="12">
        <f>IF(Control!$C$6="Solar only",'Solar scaled'!E131,IF(Control!$C$6="Wind only",'Wind scaled'!E131,IF(Control!$C$6="Solar and wind",'Solar scaled'!E131+'Wind scaled'!E131,'Grid scaled'!E131)))</f>
        <v>0</v>
      </c>
      <c r="F131" s="12">
        <f>IF(Control!$C$6="Solar only",'Solar scaled'!F131,IF(Control!$C$6="Wind only",'Wind scaled'!F131,IF(Control!$C$6="Solar and wind",'Solar scaled'!F131+'Wind scaled'!F131,'Grid scaled'!F131)))</f>
        <v>10</v>
      </c>
      <c r="G131" s="12">
        <f>IF(Control!$C$6="Solar only",'Solar scaled'!G131,IF(Control!$C$6="Wind only",'Wind scaled'!G131,IF(Control!$C$6="Solar and wind",'Solar scaled'!G131+'Wind scaled'!G131,'Grid scaled'!G131)))</f>
        <v>42.160000000000004</v>
      </c>
      <c r="H131" s="12">
        <f>IF(Control!$C$6="Solar only",'Solar scaled'!H131,IF(Control!$C$6="Wind only",'Wind scaled'!H131,IF(Control!$C$6="Solar and wind",'Solar scaled'!H131+'Wind scaled'!H131,'Grid scaled'!H131)))</f>
        <v>84.08</v>
      </c>
      <c r="I131" s="12">
        <f>IF(Control!$C$6="Solar only",'Solar scaled'!I131,IF(Control!$C$6="Wind only",'Wind scaled'!I131,IF(Control!$C$6="Solar and wind",'Solar scaled'!I131+'Wind scaled'!I131,'Grid scaled'!I131)))</f>
        <v>136.4</v>
      </c>
      <c r="J131" s="12">
        <f>IF(Control!$C$6="Solar only",'Solar scaled'!J131,IF(Control!$C$6="Wind only",'Wind scaled'!J131,IF(Control!$C$6="Solar and wind",'Solar scaled'!J131+'Wind scaled'!J131,'Grid scaled'!J131)))</f>
        <v>190.16000000000003</v>
      </c>
      <c r="K131" s="12">
        <f>IF(Control!$C$6="Solar only",'Solar scaled'!K131,IF(Control!$C$6="Wind only",'Wind scaled'!K131,IF(Control!$C$6="Solar and wind",'Solar scaled'!K131+'Wind scaled'!K131,'Grid scaled'!K131)))</f>
        <v>201.68</v>
      </c>
      <c r="L131" s="12">
        <f>IF(Control!$C$6="Solar only",'Solar scaled'!L131,IF(Control!$C$6="Wind only",'Wind scaled'!L131,IF(Control!$C$6="Solar and wind",'Solar scaled'!L131+'Wind scaled'!L131,'Grid scaled'!L131)))</f>
        <v>146</v>
      </c>
      <c r="M131" s="12">
        <f>IF(Control!$C$6="Solar only",'Solar scaled'!M131,IF(Control!$C$6="Wind only",'Wind scaled'!M131,IF(Control!$C$6="Solar and wind",'Solar scaled'!M131+'Wind scaled'!M131,'Grid scaled'!M131)))</f>
        <v>84.08</v>
      </c>
      <c r="N131" s="12">
        <f>IF(Control!$C$6="Solar only",'Solar scaled'!N131,IF(Control!$C$6="Wind only",'Wind scaled'!N131,IF(Control!$C$6="Solar and wind",'Solar scaled'!N131+'Wind scaled'!N131,'Grid scaled'!N131)))</f>
        <v>25.359999999999996</v>
      </c>
      <c r="O131" s="12">
        <f>IF(Control!$C$6="Solar only",'Solar scaled'!O131,IF(Control!$C$6="Wind only",'Wind scaled'!O131,IF(Control!$C$6="Solar and wind",'Solar scaled'!O131+'Wind scaled'!O131,'Grid scaled'!O131)))</f>
        <v>10</v>
      </c>
      <c r="P131" s="12">
        <f>IF(Control!$C$6="Solar only",'Solar scaled'!P131,IF(Control!$C$6="Wind only",'Wind scaled'!P131,IF(Control!$C$6="Solar and wind",'Solar scaled'!P131+'Wind scaled'!P131,'Grid scaled'!P131)))</f>
        <v>42.160000000000004</v>
      </c>
      <c r="Q131" s="12">
        <f>IF(Control!$C$6="Solar only",'Solar scaled'!Q131,IF(Control!$C$6="Wind only",'Wind scaled'!Q131,IF(Control!$C$6="Solar and wind",'Solar scaled'!Q131+'Wind scaled'!Q131,'Grid scaled'!Q131)))</f>
        <v>107.6</v>
      </c>
      <c r="R131" s="12">
        <f>IF(Control!$C$6="Solar only",'Solar scaled'!R131,IF(Control!$C$6="Wind only",'Wind scaled'!R131,IF(Control!$C$6="Solar and wind",'Solar scaled'!R131+'Wind scaled'!R131,'Grid scaled'!R131)))</f>
        <v>178.64000000000001</v>
      </c>
      <c r="S131" s="12">
        <f>IF(Control!$C$6="Solar only",'Solar scaled'!S131,IF(Control!$C$6="Wind only",'Wind scaled'!S131,IF(Control!$C$6="Solar and wind",'Solar scaled'!S131+'Wind scaled'!S131,'Grid scaled'!S131)))</f>
        <v>213.2</v>
      </c>
      <c r="T131" s="12">
        <f>IF(Control!$C$6="Solar only",'Solar scaled'!T131,IF(Control!$C$6="Wind only",'Wind scaled'!T131,IF(Control!$C$6="Solar and wind",'Solar scaled'!T131+'Wind scaled'!T131,'Grid scaled'!T131)))</f>
        <v>213.2</v>
      </c>
      <c r="U131" s="12">
        <f>IF(Control!$C$6="Solar only",'Solar scaled'!U131,IF(Control!$C$6="Wind only",'Wind scaled'!U131,IF(Control!$C$6="Solar and wind",'Solar scaled'!U131+'Wind scaled'!U131,'Grid scaled'!U131)))</f>
        <v>254.24000000000007</v>
      </c>
      <c r="V131" s="12">
        <f>IF(Control!$C$6="Solar only",'Solar scaled'!V131,IF(Control!$C$6="Wind only",'Wind scaled'!V131,IF(Control!$C$6="Solar and wind",'Solar scaled'!V131+'Wind scaled'!V131,'Grid scaled'!V131)))</f>
        <v>313.91999999999996</v>
      </c>
      <c r="W131" s="12">
        <f>IF(Control!$C$6="Solar only",'Solar scaled'!W131,IF(Control!$C$6="Wind only",'Wind scaled'!W131,IF(Control!$C$6="Solar and wind",'Solar scaled'!W131+'Wind scaled'!W131,'Grid scaled'!W131)))</f>
        <v>444.64</v>
      </c>
      <c r="X131" s="12">
        <f>IF(Control!$C$6="Solar only",'Solar scaled'!X131,IF(Control!$C$6="Wind only",'Wind scaled'!X131,IF(Control!$C$6="Solar and wind",'Solar scaled'!X131+'Wind scaled'!X131,'Grid scaled'!X131)))</f>
        <v>518.24</v>
      </c>
      <c r="Y131" s="12">
        <f>IF(Control!$C$6="Solar only",'Solar scaled'!Y131,IF(Control!$C$6="Wind only",'Wind scaled'!Y131,IF(Control!$C$6="Solar and wind",'Solar scaled'!Y131+'Wind scaled'!Y131,'Grid scaled'!Y131)))</f>
        <v>536.31999999999994</v>
      </c>
      <c r="Z131" s="12">
        <f>IF(Control!$C$6="Solar only",'Solar scaled'!Z131,IF(Control!$C$6="Wind only",'Wind scaled'!Z131,IF(Control!$C$6="Solar and wind",'Solar scaled'!Z131+'Wind scaled'!Z131,'Grid scaled'!Z131)))</f>
        <v>497.43999999999994</v>
      </c>
      <c r="AB131" s="7">
        <f t="shared" si="1"/>
        <v>4333.0399999999991</v>
      </c>
    </row>
    <row r="132" spans="2:28" x14ac:dyDescent="0.2">
      <c r="B132" s="6">
        <v>44326</v>
      </c>
      <c r="C132" s="12">
        <f>IF(Control!$C$6="Solar only",'Solar scaled'!C132,IF(Control!$C$6="Wind only",'Wind scaled'!C132,IF(Control!$C$6="Solar and wind",'Solar scaled'!C132+'Wind scaled'!C132,'Grid scaled'!C132)))</f>
        <v>454.4</v>
      </c>
      <c r="D132" s="12">
        <f>IF(Control!$C$6="Solar only",'Solar scaled'!D132,IF(Control!$C$6="Wind only",'Wind scaled'!D132,IF(Control!$C$6="Solar and wind",'Solar scaled'!D132+'Wind scaled'!D132,'Grid scaled'!D132)))</f>
        <v>401.91999999999996</v>
      </c>
      <c r="E132" s="12">
        <f>IF(Control!$C$6="Solar only",'Solar scaled'!E132,IF(Control!$C$6="Wind only",'Wind scaled'!E132,IF(Control!$C$6="Solar and wind",'Solar scaled'!E132+'Wind scaled'!E132,'Grid scaled'!E132)))</f>
        <v>281.60000000000002</v>
      </c>
      <c r="F132" s="12">
        <f>IF(Control!$C$6="Solar only",'Solar scaled'!F132,IF(Control!$C$6="Wind only",'Wind scaled'!F132,IF(Control!$C$6="Solar and wind",'Solar scaled'!F132+'Wind scaled'!F132,'Grid scaled'!F132)))</f>
        <v>226.88000000000002</v>
      </c>
      <c r="G132" s="12">
        <f>IF(Control!$C$6="Solar only",'Solar scaled'!G132,IF(Control!$C$6="Wind only",'Wind scaled'!G132,IF(Control!$C$6="Solar and wind",'Solar scaled'!G132+'Wind scaled'!G132,'Grid scaled'!G132)))</f>
        <v>201.68</v>
      </c>
      <c r="H132" s="12">
        <f>IF(Control!$C$6="Solar only",'Solar scaled'!H132,IF(Control!$C$6="Wind only",'Wind scaled'!H132,IF(Control!$C$6="Solar and wind",'Solar scaled'!H132+'Wind scaled'!H132,'Grid scaled'!H132)))</f>
        <v>136.4</v>
      </c>
      <c r="I132" s="12">
        <f>IF(Control!$C$6="Solar only",'Solar scaled'!I132,IF(Control!$C$6="Wind only",'Wind scaled'!I132,IF(Control!$C$6="Solar and wind",'Solar scaled'!I132+'Wind scaled'!I132,'Grid scaled'!I132)))</f>
        <v>61.840000000000011</v>
      </c>
      <c r="J132" s="12">
        <f>IF(Control!$C$6="Solar only",'Solar scaled'!J132,IF(Control!$C$6="Wind only",'Wind scaled'!J132,IF(Control!$C$6="Solar and wind",'Solar scaled'!J132+'Wind scaled'!J132,'Grid scaled'!J132)))</f>
        <v>42.160000000000004</v>
      </c>
      <c r="K132" s="12">
        <f>IF(Control!$C$6="Solar only",'Solar scaled'!K132,IF(Control!$C$6="Wind only",'Wind scaled'!K132,IF(Control!$C$6="Solar and wind",'Solar scaled'!K132+'Wind scaled'!K132,'Grid scaled'!K132)))</f>
        <v>91.919999999999987</v>
      </c>
      <c r="L132" s="12">
        <f>IF(Control!$C$6="Solar only",'Solar scaled'!L132,IF(Control!$C$6="Wind only",'Wind scaled'!L132,IF(Control!$C$6="Solar and wind",'Solar scaled'!L132+'Wind scaled'!L132,'Grid scaled'!L132)))</f>
        <v>107.6</v>
      </c>
      <c r="M132" s="12">
        <f>IF(Control!$C$6="Solar only",'Solar scaled'!M132,IF(Control!$C$6="Wind only",'Wind scaled'!M132,IF(Control!$C$6="Solar and wind",'Solar scaled'!M132+'Wind scaled'!M132,'Grid scaled'!M132)))</f>
        <v>167.12</v>
      </c>
      <c r="N132" s="12">
        <f>IF(Control!$C$6="Solar only",'Solar scaled'!N132,IF(Control!$C$6="Wind only",'Wind scaled'!N132,IF(Control!$C$6="Solar and wind",'Solar scaled'!N132+'Wind scaled'!N132,'Grid scaled'!N132)))</f>
        <v>201.68</v>
      </c>
      <c r="O132" s="12">
        <f>IF(Control!$C$6="Solar only",'Solar scaled'!O132,IF(Control!$C$6="Wind only",'Wind scaled'!O132,IF(Control!$C$6="Solar and wind",'Solar scaled'!O132+'Wind scaled'!O132,'Grid scaled'!O132)))</f>
        <v>178.64000000000001</v>
      </c>
      <c r="P132" s="12">
        <f>IF(Control!$C$6="Solar only",'Solar scaled'!P132,IF(Control!$C$6="Wind only",'Wind scaled'!P132,IF(Control!$C$6="Solar and wind",'Solar scaled'!P132+'Wind scaled'!P132,'Grid scaled'!P132)))</f>
        <v>146</v>
      </c>
      <c r="Q132" s="12">
        <f>IF(Control!$C$6="Solar only",'Solar scaled'!Q132,IF(Control!$C$6="Wind only",'Wind scaled'!Q132,IF(Control!$C$6="Solar and wind",'Solar scaled'!Q132+'Wind scaled'!Q132,'Grid scaled'!Q132)))</f>
        <v>117.2</v>
      </c>
      <c r="R132" s="12">
        <f>IF(Control!$C$6="Solar only",'Solar scaled'!R132,IF(Control!$C$6="Wind only",'Wind scaled'!R132,IF(Control!$C$6="Solar and wind",'Solar scaled'!R132+'Wind scaled'!R132,'Grid scaled'!R132)))</f>
        <v>84.08</v>
      </c>
      <c r="S132" s="12">
        <f>IF(Control!$C$6="Solar only",'Solar scaled'!S132,IF(Control!$C$6="Wind only",'Wind scaled'!S132,IF(Control!$C$6="Solar and wind",'Solar scaled'!S132+'Wind scaled'!S132,'Grid scaled'!S132)))</f>
        <v>55.280000000000008</v>
      </c>
      <c r="T132" s="12">
        <f>IF(Control!$C$6="Solar only",'Solar scaled'!T132,IF(Control!$C$6="Wind only",'Wind scaled'!T132,IF(Control!$C$6="Solar and wind",'Solar scaled'!T132+'Wind scaled'!T132,'Grid scaled'!T132)))</f>
        <v>42.160000000000004</v>
      </c>
      <c r="U132" s="12">
        <f>IF(Control!$C$6="Solar only",'Solar scaled'!U132,IF(Control!$C$6="Wind only",'Wind scaled'!U132,IF(Control!$C$6="Solar and wind",'Solar scaled'!U132+'Wind scaled'!U132,'Grid scaled'!U132)))</f>
        <v>35.6</v>
      </c>
      <c r="V132" s="12">
        <f>IF(Control!$C$6="Solar only",'Solar scaled'!V132,IF(Control!$C$6="Wind only",'Wind scaled'!V132,IF(Control!$C$6="Solar and wind",'Solar scaled'!V132+'Wind scaled'!V132,'Grid scaled'!V132)))</f>
        <v>42.160000000000004</v>
      </c>
      <c r="W132" s="12">
        <f>IF(Control!$C$6="Solar only",'Solar scaled'!W132,IF(Control!$C$6="Wind only",'Wind scaled'!W132,IF(Control!$C$6="Solar and wind",'Solar scaled'!W132+'Wind scaled'!W132,'Grid scaled'!W132)))</f>
        <v>42.160000000000004</v>
      </c>
      <c r="X132" s="12">
        <f>IF(Control!$C$6="Solar only",'Solar scaled'!X132,IF(Control!$C$6="Wind only",'Wind scaled'!X132,IF(Control!$C$6="Solar and wind",'Solar scaled'!X132+'Wind scaled'!X132,'Grid scaled'!X132)))</f>
        <v>42.160000000000004</v>
      </c>
      <c r="Y132" s="12">
        <f>IF(Control!$C$6="Solar only",'Solar scaled'!Y132,IF(Control!$C$6="Wind only",'Wind scaled'!Y132,IF(Control!$C$6="Solar and wind",'Solar scaled'!Y132+'Wind scaled'!Y132,'Grid scaled'!Y132)))</f>
        <v>61.840000000000011</v>
      </c>
      <c r="Z132" s="12">
        <f>IF(Control!$C$6="Solar only",'Solar scaled'!Z132,IF(Control!$C$6="Wind only",'Wind scaled'!Z132,IF(Control!$C$6="Solar and wind",'Solar scaled'!Z132+'Wind scaled'!Z132,'Grid scaled'!Z132)))</f>
        <v>91.919999999999987</v>
      </c>
      <c r="AB132" s="7">
        <f t="shared" ref="AB132:AB195" si="2">SUM(C132:Z132)</f>
        <v>3314.3999999999996</v>
      </c>
    </row>
    <row r="133" spans="2:28" x14ac:dyDescent="0.2">
      <c r="B133" s="6">
        <v>44327</v>
      </c>
      <c r="C133" s="12">
        <f>IF(Control!$C$6="Solar only",'Solar scaled'!C133,IF(Control!$C$6="Wind only",'Wind scaled'!C133,IF(Control!$C$6="Solar and wind",'Solar scaled'!C133+'Wind scaled'!C133,'Grid scaled'!C133)))</f>
        <v>99.759999999999991</v>
      </c>
      <c r="D133" s="12">
        <f>IF(Control!$C$6="Solar only",'Solar scaled'!D133,IF(Control!$C$6="Wind only",'Wind scaled'!D133,IF(Control!$C$6="Solar and wind",'Solar scaled'!D133+'Wind scaled'!D133,'Grid scaled'!D133)))</f>
        <v>99.759999999999991</v>
      </c>
      <c r="E133" s="12">
        <f>IF(Control!$C$6="Solar only",'Solar scaled'!E133,IF(Control!$C$6="Wind only",'Wind scaled'!E133,IF(Control!$C$6="Solar and wind",'Solar scaled'!E133+'Wind scaled'!E133,'Grid scaled'!E133)))</f>
        <v>117.2</v>
      </c>
      <c r="F133" s="12">
        <f>IF(Control!$C$6="Solar only",'Solar scaled'!F133,IF(Control!$C$6="Wind only",'Wind scaled'!F133,IF(Control!$C$6="Solar and wind",'Solar scaled'!F133+'Wind scaled'!F133,'Grid scaled'!F133)))</f>
        <v>126.8</v>
      </c>
      <c r="G133" s="12">
        <f>IF(Control!$C$6="Solar only",'Solar scaled'!G133,IF(Control!$C$6="Wind only",'Wind scaled'!G133,IF(Control!$C$6="Solar and wind",'Solar scaled'!G133+'Wind scaled'!G133,'Grid scaled'!G133)))</f>
        <v>146</v>
      </c>
      <c r="H133" s="12">
        <f>IF(Control!$C$6="Solar only",'Solar scaled'!H133,IF(Control!$C$6="Wind only",'Wind scaled'!H133,IF(Control!$C$6="Solar and wind",'Solar scaled'!H133+'Wind scaled'!H133,'Grid scaled'!H133)))</f>
        <v>155.6</v>
      </c>
      <c r="I133" s="12">
        <f>IF(Control!$C$6="Solar only",'Solar scaled'!I133,IF(Control!$C$6="Wind only",'Wind scaled'!I133,IF(Control!$C$6="Solar and wind",'Solar scaled'!I133+'Wind scaled'!I133,'Grid scaled'!I133)))</f>
        <v>117.2</v>
      </c>
      <c r="J133" s="12">
        <f>IF(Control!$C$6="Solar only",'Solar scaled'!J133,IF(Control!$C$6="Wind only",'Wind scaled'!J133,IF(Control!$C$6="Solar and wind",'Solar scaled'!J133+'Wind scaled'!J133,'Grid scaled'!J133)))</f>
        <v>146</v>
      </c>
      <c r="K133" s="12">
        <f>IF(Control!$C$6="Solar only",'Solar scaled'!K133,IF(Control!$C$6="Wind only",'Wind scaled'!K133,IF(Control!$C$6="Solar and wind",'Solar scaled'!K133+'Wind scaled'!K133,'Grid scaled'!K133)))</f>
        <v>297.76</v>
      </c>
      <c r="L133" s="12">
        <f>IF(Control!$C$6="Solar only",'Solar scaled'!L133,IF(Control!$C$6="Wind only",'Wind scaled'!L133,IF(Control!$C$6="Solar and wind",'Solar scaled'!L133+'Wind scaled'!L133,'Grid scaled'!L133)))</f>
        <v>602.72</v>
      </c>
      <c r="M133" s="12">
        <f>IF(Control!$C$6="Solar only",'Solar scaled'!M133,IF(Control!$C$6="Wind only",'Wind scaled'!M133,IF(Control!$C$6="Solar and wind",'Solar scaled'!M133+'Wind scaled'!M133,'Grid scaled'!M133)))</f>
        <v>720.96</v>
      </c>
      <c r="N133" s="12">
        <f>IF(Control!$C$6="Solar only",'Solar scaled'!N133,IF(Control!$C$6="Wind only",'Wind scaled'!N133,IF(Control!$C$6="Solar and wind",'Solar scaled'!N133+'Wind scaled'!N133,'Grid scaled'!N133)))</f>
        <v>728.96</v>
      </c>
      <c r="O133" s="12">
        <f>IF(Control!$C$6="Solar only",'Solar scaled'!O133,IF(Control!$C$6="Wind only",'Wind scaled'!O133,IF(Control!$C$6="Solar and wind",'Solar scaled'!O133+'Wind scaled'!O133,'Grid scaled'!O133)))</f>
        <v>728.96</v>
      </c>
      <c r="P133" s="12">
        <f>IF(Control!$C$6="Solar only",'Solar scaled'!P133,IF(Control!$C$6="Wind only",'Wind scaled'!P133,IF(Control!$C$6="Solar and wind",'Solar scaled'!P133+'Wind scaled'!P133,'Grid scaled'!P133)))</f>
        <v>728.96</v>
      </c>
      <c r="Q133" s="12">
        <f>IF(Control!$C$6="Solar only",'Solar scaled'!Q133,IF(Control!$C$6="Wind only",'Wind scaled'!Q133,IF(Control!$C$6="Solar and wind",'Solar scaled'!Q133+'Wind scaled'!Q133,'Grid scaled'!Q133)))</f>
        <v>633.28</v>
      </c>
      <c r="R133" s="12">
        <f>IF(Control!$C$6="Solar only",'Solar scaled'!R133,IF(Control!$C$6="Wind only",'Wind scaled'!R133,IF(Control!$C$6="Solar and wind",'Solar scaled'!R133+'Wind scaled'!R133,'Grid scaled'!R133)))</f>
        <v>444.64</v>
      </c>
      <c r="S133" s="12">
        <f>IF(Control!$C$6="Solar only",'Solar scaled'!S133,IF(Control!$C$6="Wind only",'Wind scaled'!S133,IF(Control!$C$6="Solar and wind",'Solar scaled'!S133+'Wind scaled'!S133,'Grid scaled'!S133)))</f>
        <v>240.56000000000003</v>
      </c>
      <c r="T133" s="12">
        <f>IF(Control!$C$6="Solar only",'Solar scaled'!T133,IF(Control!$C$6="Wind only",'Wind scaled'!T133,IF(Control!$C$6="Solar and wind",'Solar scaled'!T133+'Wind scaled'!T133,'Grid scaled'!T133)))</f>
        <v>107.6</v>
      </c>
      <c r="U133" s="12">
        <f>IF(Control!$C$6="Solar only",'Solar scaled'!U133,IF(Control!$C$6="Wind only",'Wind scaled'!U133,IF(Control!$C$6="Solar and wind",'Solar scaled'!U133+'Wind scaled'!U133,'Grid scaled'!U133)))</f>
        <v>30.479999999999997</v>
      </c>
      <c r="V133" s="12">
        <f>IF(Control!$C$6="Solar only",'Solar scaled'!V133,IF(Control!$C$6="Wind only",'Wind scaled'!V133,IF(Control!$C$6="Solar and wind",'Solar scaled'!V133+'Wind scaled'!V133,'Grid scaled'!V133)))</f>
        <v>0</v>
      </c>
      <c r="W133" s="12">
        <f>IF(Control!$C$6="Solar only",'Solar scaled'!W133,IF(Control!$C$6="Wind only",'Wind scaled'!W133,IF(Control!$C$6="Solar and wind",'Solar scaled'!W133+'Wind scaled'!W133,'Grid scaled'!W133)))</f>
        <v>15.12</v>
      </c>
      <c r="X133" s="12">
        <f>IF(Control!$C$6="Solar only",'Solar scaled'!X133,IF(Control!$C$6="Wind only",'Wind scaled'!X133,IF(Control!$C$6="Solar and wind",'Solar scaled'!X133+'Wind scaled'!X133,'Grid scaled'!X133)))</f>
        <v>55.280000000000008</v>
      </c>
      <c r="Y133" s="12">
        <f>IF(Control!$C$6="Solar only",'Solar scaled'!Y133,IF(Control!$C$6="Wind only",'Wind scaled'!Y133,IF(Control!$C$6="Solar and wind",'Solar scaled'!Y133+'Wind scaled'!Y133,'Grid scaled'!Y133)))</f>
        <v>99.759999999999991</v>
      </c>
      <c r="Z133" s="12">
        <f>IF(Control!$C$6="Solar only",'Solar scaled'!Z133,IF(Control!$C$6="Wind only",'Wind scaled'!Z133,IF(Control!$C$6="Solar and wind",'Solar scaled'!Z133+'Wind scaled'!Z133,'Grid scaled'!Z133)))</f>
        <v>136.4</v>
      </c>
      <c r="AB133" s="7">
        <f t="shared" si="2"/>
        <v>6579.76</v>
      </c>
    </row>
    <row r="134" spans="2:28" x14ac:dyDescent="0.2">
      <c r="B134" s="6">
        <v>44328</v>
      </c>
      <c r="C134" s="12">
        <f>IF(Control!$C$6="Solar only",'Solar scaled'!C134,IF(Control!$C$6="Wind only",'Wind scaled'!C134,IF(Control!$C$6="Solar and wind",'Solar scaled'!C134+'Wind scaled'!C134,'Grid scaled'!C134)))</f>
        <v>167.12</v>
      </c>
      <c r="D134" s="12">
        <f>IF(Control!$C$6="Solar only",'Solar scaled'!D134,IF(Control!$C$6="Wind only",'Wind scaled'!D134,IF(Control!$C$6="Solar and wind",'Solar scaled'!D134+'Wind scaled'!D134,'Grid scaled'!D134)))</f>
        <v>178.64000000000001</v>
      </c>
      <c r="E134" s="12">
        <f>IF(Control!$C$6="Solar only",'Solar scaled'!E134,IF(Control!$C$6="Wind only",'Wind scaled'!E134,IF(Control!$C$6="Solar and wind",'Solar scaled'!E134+'Wind scaled'!E134,'Grid scaled'!E134)))</f>
        <v>190.16000000000003</v>
      </c>
      <c r="F134" s="12">
        <f>IF(Control!$C$6="Solar only",'Solar scaled'!F134,IF(Control!$C$6="Wind only",'Wind scaled'!F134,IF(Control!$C$6="Solar and wind",'Solar scaled'!F134+'Wind scaled'!F134,'Grid scaled'!F134)))</f>
        <v>213.2</v>
      </c>
      <c r="G134" s="12">
        <f>IF(Control!$C$6="Solar only",'Solar scaled'!G134,IF(Control!$C$6="Wind only",'Wind scaled'!G134,IF(Control!$C$6="Solar and wind",'Solar scaled'!G134+'Wind scaled'!G134,'Grid scaled'!G134)))</f>
        <v>226.88000000000002</v>
      </c>
      <c r="H134" s="12">
        <f>IF(Control!$C$6="Solar only",'Solar scaled'!H134,IF(Control!$C$6="Wind only",'Wind scaled'!H134,IF(Control!$C$6="Solar and wind",'Solar scaled'!H134+'Wind scaled'!H134,'Grid scaled'!H134)))</f>
        <v>240.56000000000003</v>
      </c>
      <c r="I134" s="12">
        <f>IF(Control!$C$6="Solar only",'Solar scaled'!I134,IF(Control!$C$6="Wind only",'Wind scaled'!I134,IF(Control!$C$6="Solar and wind",'Solar scaled'!I134+'Wind scaled'!I134,'Grid scaled'!I134)))</f>
        <v>240.56000000000003</v>
      </c>
      <c r="J134" s="12">
        <f>IF(Control!$C$6="Solar only",'Solar scaled'!J134,IF(Control!$C$6="Wind only",'Wind scaled'!J134,IF(Control!$C$6="Solar and wind",'Solar scaled'!J134+'Wind scaled'!J134,'Grid scaled'!J134)))</f>
        <v>254.24000000000007</v>
      </c>
      <c r="K134" s="12">
        <f>IF(Control!$C$6="Solar only",'Solar scaled'!K134,IF(Control!$C$6="Wind only",'Wind scaled'!K134,IF(Control!$C$6="Solar and wind",'Solar scaled'!K134+'Wind scaled'!K134,'Grid scaled'!K134)))</f>
        <v>380.8</v>
      </c>
      <c r="L134" s="12">
        <f>IF(Control!$C$6="Solar only",'Solar scaled'!L134,IF(Control!$C$6="Wind only",'Wind scaled'!L134,IF(Control!$C$6="Solar and wind",'Solar scaled'!L134+'Wind scaled'!L134,'Grid scaled'!L134)))</f>
        <v>620.79999999999995</v>
      </c>
      <c r="M134" s="12">
        <f>IF(Control!$C$6="Solar only",'Solar scaled'!M134,IF(Control!$C$6="Wind only",'Wind scaled'!M134,IF(Control!$C$6="Solar and wind",'Solar scaled'!M134+'Wind scaled'!M134,'Grid scaled'!M134)))</f>
        <v>804.16000000000008</v>
      </c>
      <c r="N134" s="12">
        <f>IF(Control!$C$6="Solar only",'Solar scaled'!N134,IF(Control!$C$6="Wind only",'Wind scaled'!N134,IF(Control!$C$6="Solar and wind",'Solar scaled'!N134+'Wind scaled'!N134,'Grid scaled'!N134)))</f>
        <v>926.4</v>
      </c>
      <c r="O134" s="12">
        <f>IF(Control!$C$6="Solar only",'Solar scaled'!O134,IF(Control!$C$6="Wind only",'Wind scaled'!O134,IF(Control!$C$6="Solar and wind",'Solar scaled'!O134+'Wind scaled'!O134,'Grid scaled'!O134)))</f>
        <v>942.24</v>
      </c>
      <c r="P134" s="12">
        <f>IF(Control!$C$6="Solar only",'Solar scaled'!P134,IF(Control!$C$6="Wind only",'Wind scaled'!P134,IF(Control!$C$6="Solar and wind",'Solar scaled'!P134+'Wind scaled'!P134,'Grid scaled'!P134)))</f>
        <v>966.4</v>
      </c>
      <c r="Q134" s="12">
        <f>IF(Control!$C$6="Solar only",'Solar scaled'!Q134,IF(Control!$C$6="Wind only",'Wind scaled'!Q134,IF(Control!$C$6="Solar and wind",'Solar scaled'!Q134+'Wind scaled'!Q134,'Grid scaled'!Q134)))</f>
        <v>966.4</v>
      </c>
      <c r="R134" s="12">
        <f>IF(Control!$C$6="Solar only",'Solar scaled'!R134,IF(Control!$C$6="Wind only",'Wind scaled'!R134,IF(Control!$C$6="Solar and wind",'Solar scaled'!R134+'Wind scaled'!R134,'Grid scaled'!R134)))</f>
        <v>942.24</v>
      </c>
      <c r="S134" s="12">
        <f>IF(Control!$C$6="Solar only",'Solar scaled'!S134,IF(Control!$C$6="Wind only",'Wind scaled'!S134,IF(Control!$C$6="Solar and wind",'Solar scaled'!S134+'Wind scaled'!S134,'Grid scaled'!S134)))</f>
        <v>939.28</v>
      </c>
      <c r="T134" s="12">
        <f>IF(Control!$C$6="Solar only",'Solar scaled'!T134,IF(Control!$C$6="Wind only",'Wind scaled'!T134,IF(Control!$C$6="Solar and wind",'Solar scaled'!T134+'Wind scaled'!T134,'Grid scaled'!T134)))</f>
        <v>889.3599999999999</v>
      </c>
      <c r="U134" s="12">
        <f>IF(Control!$C$6="Solar only",'Solar scaled'!U134,IF(Control!$C$6="Wind only",'Wind scaled'!U134,IF(Control!$C$6="Solar and wind",'Solar scaled'!U134+'Wind scaled'!U134,'Grid scaled'!U134)))</f>
        <v>812.16000000000008</v>
      </c>
      <c r="V134" s="12">
        <f>IF(Control!$C$6="Solar only",'Solar scaled'!V134,IF(Control!$C$6="Wind only",'Wind scaled'!V134,IF(Control!$C$6="Solar and wind",'Solar scaled'!V134+'Wind scaled'!V134,'Grid scaled'!V134)))</f>
        <v>804.16000000000008</v>
      </c>
      <c r="W134" s="12">
        <f>IF(Control!$C$6="Solar only",'Solar scaled'!W134,IF(Control!$C$6="Wind only",'Wind scaled'!W134,IF(Control!$C$6="Solar and wind",'Solar scaled'!W134+'Wind scaled'!W134,'Grid scaled'!W134)))</f>
        <v>728.96</v>
      </c>
      <c r="X134" s="12">
        <f>IF(Control!$C$6="Solar only",'Solar scaled'!X134,IF(Control!$C$6="Wind only",'Wind scaled'!X134,IF(Control!$C$6="Solar and wind",'Solar scaled'!X134+'Wind scaled'!X134,'Grid scaled'!X134)))</f>
        <v>728.96</v>
      </c>
      <c r="Y134" s="12">
        <f>IF(Control!$C$6="Solar only",'Solar scaled'!Y134,IF(Control!$C$6="Wind only",'Wind scaled'!Y134,IF(Control!$C$6="Solar and wind",'Solar scaled'!Y134+'Wind scaled'!Y134,'Grid scaled'!Y134)))</f>
        <v>728.96</v>
      </c>
      <c r="Z134" s="12">
        <f>IF(Control!$C$6="Solar only",'Solar scaled'!Z134,IF(Control!$C$6="Wind only",'Wind scaled'!Z134,IF(Control!$C$6="Solar and wind",'Solar scaled'!Z134+'Wind scaled'!Z134,'Grid scaled'!Z134)))</f>
        <v>728.96</v>
      </c>
      <c r="AB134" s="7">
        <f t="shared" si="2"/>
        <v>14621.599999999999</v>
      </c>
    </row>
    <row r="135" spans="2:28" x14ac:dyDescent="0.2">
      <c r="B135" s="6">
        <v>44329</v>
      </c>
      <c r="C135" s="12">
        <f>IF(Control!$C$6="Solar only",'Solar scaled'!C135,IF(Control!$C$6="Wind only",'Wind scaled'!C135,IF(Control!$C$6="Solar and wind",'Solar scaled'!C135+'Wind scaled'!C135,'Grid scaled'!C135)))</f>
        <v>708.48</v>
      </c>
      <c r="D135" s="12">
        <f>IF(Control!$C$6="Solar only",'Solar scaled'!D135,IF(Control!$C$6="Wind only",'Wind scaled'!D135,IF(Control!$C$6="Solar and wind",'Solar scaled'!D135+'Wind scaled'!D135,'Grid scaled'!D135)))</f>
        <v>633.28</v>
      </c>
      <c r="E135" s="12">
        <f>IF(Control!$C$6="Solar only",'Solar scaled'!E135,IF(Control!$C$6="Wind only",'Wind scaled'!E135,IF(Control!$C$6="Solar and wind",'Solar scaled'!E135+'Wind scaled'!E135,'Grid scaled'!E135)))</f>
        <v>560</v>
      </c>
      <c r="F135" s="12">
        <f>IF(Control!$C$6="Solar only",'Solar scaled'!F135,IF(Control!$C$6="Wind only",'Wind scaled'!F135,IF(Control!$C$6="Solar and wind",'Solar scaled'!F135+'Wind scaled'!F135,'Grid scaled'!F135)))</f>
        <v>518.24</v>
      </c>
      <c r="G135" s="12">
        <f>IF(Control!$C$6="Solar only",'Solar scaled'!G135,IF(Control!$C$6="Wind only",'Wind scaled'!G135,IF(Control!$C$6="Solar and wind",'Solar scaled'!G135+'Wind scaled'!G135,'Grid scaled'!G135)))</f>
        <v>497.43999999999994</v>
      </c>
      <c r="H135" s="12">
        <f>IF(Control!$C$6="Solar only",'Solar scaled'!H135,IF(Control!$C$6="Wind only",'Wind scaled'!H135,IF(Control!$C$6="Solar and wind",'Solar scaled'!H135+'Wind scaled'!H135,'Grid scaled'!H135)))</f>
        <v>475.52</v>
      </c>
      <c r="I135" s="12">
        <f>IF(Control!$C$6="Solar only",'Solar scaled'!I135,IF(Control!$C$6="Wind only",'Wind scaled'!I135,IF(Control!$C$6="Solar and wind",'Solar scaled'!I135+'Wind scaled'!I135,'Grid scaled'!I135)))</f>
        <v>475.52</v>
      </c>
      <c r="J135" s="12">
        <f>IF(Control!$C$6="Solar only",'Solar scaled'!J135,IF(Control!$C$6="Wind only",'Wind scaled'!J135,IF(Control!$C$6="Solar and wind",'Solar scaled'!J135+'Wind scaled'!J135,'Grid scaled'!J135)))</f>
        <v>475.52</v>
      </c>
      <c r="K135" s="12">
        <f>IF(Control!$C$6="Solar only",'Solar scaled'!K135,IF(Control!$C$6="Wind only",'Wind scaled'!K135,IF(Control!$C$6="Solar and wind",'Solar scaled'!K135+'Wind scaled'!K135,'Grid scaled'!K135)))</f>
        <v>475.52</v>
      </c>
      <c r="L135" s="12">
        <f>IF(Control!$C$6="Solar only",'Solar scaled'!L135,IF(Control!$C$6="Wind only",'Wind scaled'!L135,IF(Control!$C$6="Solar and wind",'Solar scaled'!L135+'Wind scaled'!L135,'Grid scaled'!L135)))</f>
        <v>475.52</v>
      </c>
      <c r="M135" s="12">
        <f>IF(Control!$C$6="Solar only",'Solar scaled'!M135,IF(Control!$C$6="Wind only",'Wind scaled'!M135,IF(Control!$C$6="Solar and wind",'Solar scaled'!M135+'Wind scaled'!M135,'Grid scaled'!M135)))</f>
        <v>475.52</v>
      </c>
      <c r="N135" s="12">
        <f>IF(Control!$C$6="Solar only",'Solar scaled'!N135,IF(Control!$C$6="Wind only",'Wind scaled'!N135,IF(Control!$C$6="Solar and wind",'Solar scaled'!N135+'Wind scaled'!N135,'Grid scaled'!N135)))</f>
        <v>444.64</v>
      </c>
      <c r="O135" s="12">
        <f>IF(Control!$C$6="Solar only",'Solar scaled'!O135,IF(Control!$C$6="Wind only",'Wind scaled'!O135,IF(Control!$C$6="Solar and wind",'Solar scaled'!O135+'Wind scaled'!O135,'Grid scaled'!O135)))</f>
        <v>380.8</v>
      </c>
      <c r="P135" s="12">
        <f>IF(Control!$C$6="Solar only",'Solar scaled'!P135,IF(Control!$C$6="Wind only",'Wind scaled'!P135,IF(Control!$C$6="Solar and wind",'Solar scaled'!P135+'Wind scaled'!P135,'Grid scaled'!P135)))</f>
        <v>330.08</v>
      </c>
      <c r="Q135" s="12">
        <f>IF(Control!$C$6="Solar only",'Solar scaled'!Q135,IF(Control!$C$6="Wind only",'Wind scaled'!Q135,IF(Control!$C$6="Solar and wind",'Solar scaled'!Q135+'Wind scaled'!Q135,'Grid scaled'!Q135)))</f>
        <v>281.60000000000002</v>
      </c>
      <c r="R135" s="12">
        <f>IF(Control!$C$6="Solar only",'Solar scaled'!R135,IF(Control!$C$6="Wind only",'Wind scaled'!R135,IF(Control!$C$6="Solar and wind",'Solar scaled'!R135+'Wind scaled'!R135,'Grid scaled'!R135)))</f>
        <v>226.88000000000002</v>
      </c>
      <c r="S135" s="12">
        <f>IF(Control!$C$6="Solar only",'Solar scaled'!S135,IF(Control!$C$6="Wind only",'Wind scaled'!S135,IF(Control!$C$6="Solar and wind",'Solar scaled'!S135+'Wind scaled'!S135,'Grid scaled'!S135)))</f>
        <v>190.16000000000003</v>
      </c>
      <c r="T135" s="12">
        <f>IF(Control!$C$6="Solar only",'Solar scaled'!T135,IF(Control!$C$6="Wind only",'Wind scaled'!T135,IF(Control!$C$6="Solar and wind",'Solar scaled'!T135+'Wind scaled'!T135,'Grid scaled'!T135)))</f>
        <v>146</v>
      </c>
      <c r="U135" s="12">
        <f>IF(Control!$C$6="Solar only",'Solar scaled'!U135,IF(Control!$C$6="Wind only",'Wind scaled'!U135,IF(Control!$C$6="Solar and wind",'Solar scaled'!U135+'Wind scaled'!U135,'Grid scaled'!U135)))</f>
        <v>107.6</v>
      </c>
      <c r="V135" s="12">
        <f>IF(Control!$C$6="Solar only",'Solar scaled'!V135,IF(Control!$C$6="Wind only",'Wind scaled'!V135,IF(Control!$C$6="Solar and wind",'Solar scaled'!V135+'Wind scaled'!V135,'Grid scaled'!V135)))</f>
        <v>84.08</v>
      </c>
      <c r="W135" s="12">
        <f>IF(Control!$C$6="Solar only",'Solar scaled'!W135,IF(Control!$C$6="Wind only",'Wind scaled'!W135,IF(Control!$C$6="Solar and wind",'Solar scaled'!W135+'Wind scaled'!W135,'Grid scaled'!W135)))</f>
        <v>68.400000000000006</v>
      </c>
      <c r="X135" s="12">
        <f>IF(Control!$C$6="Solar only",'Solar scaled'!X135,IF(Control!$C$6="Wind only",'Wind scaled'!X135,IF(Control!$C$6="Solar and wind",'Solar scaled'!X135+'Wind scaled'!X135,'Grid scaled'!X135)))</f>
        <v>48.720000000000006</v>
      </c>
      <c r="Y135" s="12">
        <f>IF(Control!$C$6="Solar only",'Solar scaled'!Y135,IF(Control!$C$6="Wind only",'Wind scaled'!Y135,IF(Control!$C$6="Solar and wind",'Solar scaled'!Y135+'Wind scaled'!Y135,'Grid scaled'!Y135)))</f>
        <v>35.6</v>
      </c>
      <c r="Z135" s="12">
        <f>IF(Control!$C$6="Solar only",'Solar scaled'!Z135,IF(Control!$C$6="Wind only",'Wind scaled'!Z135,IF(Control!$C$6="Solar and wind",'Solar scaled'!Z135+'Wind scaled'!Z135,'Grid scaled'!Z135)))</f>
        <v>25.359999999999996</v>
      </c>
      <c r="AB135" s="7">
        <f t="shared" si="2"/>
        <v>8140.4800000000023</v>
      </c>
    </row>
    <row r="136" spans="2:28" x14ac:dyDescent="0.2">
      <c r="B136" s="6">
        <v>44330</v>
      </c>
      <c r="C136" s="12">
        <f>IF(Control!$C$6="Solar only",'Solar scaled'!C136,IF(Control!$C$6="Wind only",'Wind scaled'!C136,IF(Control!$C$6="Solar and wind",'Solar scaled'!C136+'Wind scaled'!C136,'Grid scaled'!C136)))</f>
        <v>35.6</v>
      </c>
      <c r="D136" s="12">
        <f>IF(Control!$C$6="Solar only",'Solar scaled'!D136,IF(Control!$C$6="Wind only",'Wind scaled'!D136,IF(Control!$C$6="Solar and wind",'Solar scaled'!D136+'Wind scaled'!D136,'Grid scaled'!D136)))</f>
        <v>55.280000000000008</v>
      </c>
      <c r="E136" s="12">
        <f>IF(Control!$C$6="Solar only",'Solar scaled'!E136,IF(Control!$C$6="Wind only",'Wind scaled'!E136,IF(Control!$C$6="Solar and wind",'Solar scaled'!E136+'Wind scaled'!E136,'Grid scaled'!E136)))</f>
        <v>84.08</v>
      </c>
      <c r="F136" s="12">
        <f>IF(Control!$C$6="Solar only",'Solar scaled'!F136,IF(Control!$C$6="Wind only",'Wind scaled'!F136,IF(Control!$C$6="Solar and wind",'Solar scaled'!F136+'Wind scaled'!F136,'Grid scaled'!F136)))</f>
        <v>107.6</v>
      </c>
      <c r="G136" s="12">
        <f>IF(Control!$C$6="Solar only",'Solar scaled'!G136,IF(Control!$C$6="Wind only",'Wind scaled'!G136,IF(Control!$C$6="Solar and wind",'Solar scaled'!G136+'Wind scaled'!G136,'Grid scaled'!G136)))</f>
        <v>117.2</v>
      </c>
      <c r="H136" s="12">
        <f>IF(Control!$C$6="Solar only",'Solar scaled'!H136,IF(Control!$C$6="Wind only",'Wind scaled'!H136,IF(Control!$C$6="Solar and wind",'Solar scaled'!H136+'Wind scaled'!H136,'Grid scaled'!H136)))</f>
        <v>117.2</v>
      </c>
      <c r="I136" s="12">
        <f>IF(Control!$C$6="Solar only",'Solar scaled'!I136,IF(Control!$C$6="Wind only",'Wind scaled'!I136,IF(Control!$C$6="Solar and wind",'Solar scaled'!I136+'Wind scaled'!I136,'Grid scaled'!I136)))</f>
        <v>91.919999999999987</v>
      </c>
      <c r="J136" s="12">
        <f>IF(Control!$C$6="Solar only",'Solar scaled'!J136,IF(Control!$C$6="Wind only",'Wind scaled'!J136,IF(Control!$C$6="Solar and wind",'Solar scaled'!J136+'Wind scaled'!J136,'Grid scaled'!J136)))</f>
        <v>76.239999999999995</v>
      </c>
      <c r="K136" s="12">
        <f>IF(Control!$C$6="Solar only",'Solar scaled'!K136,IF(Control!$C$6="Wind only",'Wind scaled'!K136,IF(Control!$C$6="Solar and wind",'Solar scaled'!K136+'Wind scaled'!K136,'Grid scaled'!K136)))</f>
        <v>76.239999999999995</v>
      </c>
      <c r="L136" s="12">
        <f>IF(Control!$C$6="Solar only",'Solar scaled'!L136,IF(Control!$C$6="Wind only",'Wind scaled'!L136,IF(Control!$C$6="Solar and wind",'Solar scaled'!L136+'Wind scaled'!L136,'Grid scaled'!L136)))</f>
        <v>68.400000000000006</v>
      </c>
      <c r="M136" s="12">
        <f>IF(Control!$C$6="Solar only",'Solar scaled'!M136,IF(Control!$C$6="Wind only",'Wind scaled'!M136,IF(Control!$C$6="Solar and wind",'Solar scaled'!M136+'Wind scaled'!M136,'Grid scaled'!M136)))</f>
        <v>55.280000000000008</v>
      </c>
      <c r="N136" s="12">
        <f>IF(Control!$C$6="Solar only",'Solar scaled'!N136,IF(Control!$C$6="Wind only",'Wind scaled'!N136,IF(Control!$C$6="Solar and wind",'Solar scaled'!N136+'Wind scaled'!N136,'Grid scaled'!N136)))</f>
        <v>35.6</v>
      </c>
      <c r="O136" s="12">
        <f>IF(Control!$C$6="Solar only",'Solar scaled'!O136,IF(Control!$C$6="Wind only",'Wind scaled'!O136,IF(Control!$C$6="Solar and wind",'Solar scaled'!O136+'Wind scaled'!O136,'Grid scaled'!O136)))</f>
        <v>30.479999999999997</v>
      </c>
      <c r="P136" s="12">
        <f>IF(Control!$C$6="Solar only",'Solar scaled'!P136,IF(Control!$C$6="Wind only",'Wind scaled'!P136,IF(Control!$C$6="Solar and wind",'Solar scaled'!P136+'Wind scaled'!P136,'Grid scaled'!P136)))</f>
        <v>25.359999999999996</v>
      </c>
      <c r="Q136" s="12">
        <f>IF(Control!$C$6="Solar only",'Solar scaled'!Q136,IF(Control!$C$6="Wind only",'Wind scaled'!Q136,IF(Control!$C$6="Solar and wind",'Solar scaled'!Q136+'Wind scaled'!Q136,'Grid scaled'!Q136)))</f>
        <v>30.479999999999997</v>
      </c>
      <c r="R136" s="12">
        <f>IF(Control!$C$6="Solar only",'Solar scaled'!R136,IF(Control!$C$6="Wind only",'Wind scaled'!R136,IF(Control!$C$6="Solar and wind",'Solar scaled'!R136+'Wind scaled'!R136,'Grid scaled'!R136)))</f>
        <v>55.280000000000008</v>
      </c>
      <c r="S136" s="12">
        <f>IF(Control!$C$6="Solar only",'Solar scaled'!S136,IF(Control!$C$6="Wind only",'Wind scaled'!S136,IF(Control!$C$6="Solar and wind",'Solar scaled'!S136+'Wind scaled'!S136,'Grid scaled'!S136)))</f>
        <v>84.08</v>
      </c>
      <c r="T136" s="12">
        <f>IF(Control!$C$6="Solar only",'Solar scaled'!T136,IF(Control!$C$6="Wind only",'Wind scaled'!T136,IF(Control!$C$6="Solar and wind",'Solar scaled'!T136+'Wind scaled'!T136,'Grid scaled'!T136)))</f>
        <v>117.2</v>
      </c>
      <c r="U136" s="12">
        <f>IF(Control!$C$6="Solar only",'Solar scaled'!U136,IF(Control!$C$6="Wind only",'Wind scaled'!U136,IF(Control!$C$6="Solar and wind",'Solar scaled'!U136+'Wind scaled'!U136,'Grid scaled'!U136)))</f>
        <v>126.8</v>
      </c>
      <c r="V136" s="12">
        <f>IF(Control!$C$6="Solar only",'Solar scaled'!V136,IF(Control!$C$6="Wind only",'Wind scaled'!V136,IF(Control!$C$6="Solar and wind",'Solar scaled'!V136+'Wind scaled'!V136,'Grid scaled'!V136)))</f>
        <v>84.08</v>
      </c>
      <c r="W136" s="12">
        <f>IF(Control!$C$6="Solar only",'Solar scaled'!W136,IF(Control!$C$6="Wind only",'Wind scaled'!W136,IF(Control!$C$6="Solar and wind",'Solar scaled'!W136+'Wind scaled'!W136,'Grid scaled'!W136)))</f>
        <v>35.6</v>
      </c>
      <c r="X136" s="12">
        <f>IF(Control!$C$6="Solar only",'Solar scaled'!X136,IF(Control!$C$6="Wind only",'Wind scaled'!X136,IF(Control!$C$6="Solar and wind",'Solar scaled'!X136+'Wind scaled'!X136,'Grid scaled'!X136)))</f>
        <v>0</v>
      </c>
      <c r="Y136" s="12">
        <f>IF(Control!$C$6="Solar only",'Solar scaled'!Y136,IF(Control!$C$6="Wind only",'Wind scaled'!Y136,IF(Control!$C$6="Solar and wind",'Solar scaled'!Y136+'Wind scaled'!Y136,'Grid scaled'!Y136)))</f>
        <v>0</v>
      </c>
      <c r="Z136" s="12">
        <f>IF(Control!$C$6="Solar only",'Solar scaled'!Z136,IF(Control!$C$6="Wind only",'Wind scaled'!Z136,IF(Control!$C$6="Solar and wind",'Solar scaled'!Z136+'Wind scaled'!Z136,'Grid scaled'!Z136)))</f>
        <v>0</v>
      </c>
      <c r="AB136" s="7">
        <f t="shared" si="2"/>
        <v>1509.9999999999998</v>
      </c>
    </row>
    <row r="137" spans="2:28" x14ac:dyDescent="0.2">
      <c r="B137" s="6">
        <v>44331</v>
      </c>
      <c r="C137" s="12">
        <f>IF(Control!$C$6="Solar only",'Solar scaled'!C137,IF(Control!$C$6="Wind only",'Wind scaled'!C137,IF(Control!$C$6="Solar and wind",'Solar scaled'!C137+'Wind scaled'!C137,'Grid scaled'!C137)))</f>
        <v>0</v>
      </c>
      <c r="D137" s="12">
        <f>IF(Control!$C$6="Solar only",'Solar scaled'!D137,IF(Control!$C$6="Wind only",'Wind scaled'!D137,IF(Control!$C$6="Solar and wind",'Solar scaled'!D137+'Wind scaled'!D137,'Grid scaled'!D137)))</f>
        <v>0</v>
      </c>
      <c r="E137" s="12">
        <f>IF(Control!$C$6="Solar only",'Solar scaled'!E137,IF(Control!$C$6="Wind only",'Wind scaled'!E137,IF(Control!$C$6="Solar and wind",'Solar scaled'!E137+'Wind scaled'!E137,'Grid scaled'!E137)))</f>
        <v>0</v>
      </c>
      <c r="F137" s="12">
        <f>IF(Control!$C$6="Solar only",'Solar scaled'!F137,IF(Control!$C$6="Wind only",'Wind scaled'!F137,IF(Control!$C$6="Solar and wind",'Solar scaled'!F137+'Wind scaled'!F137,'Grid scaled'!F137)))</f>
        <v>0</v>
      </c>
      <c r="G137" s="12">
        <f>IF(Control!$C$6="Solar only",'Solar scaled'!G137,IF(Control!$C$6="Wind only",'Wind scaled'!G137,IF(Control!$C$6="Solar and wind",'Solar scaled'!G137+'Wind scaled'!G137,'Grid scaled'!G137)))</f>
        <v>0</v>
      </c>
      <c r="H137" s="12">
        <f>IF(Control!$C$6="Solar only",'Solar scaled'!H137,IF(Control!$C$6="Wind only",'Wind scaled'!H137,IF(Control!$C$6="Solar and wind",'Solar scaled'!H137+'Wind scaled'!H137,'Grid scaled'!H137)))</f>
        <v>0</v>
      </c>
      <c r="I137" s="12">
        <f>IF(Control!$C$6="Solar only",'Solar scaled'!I137,IF(Control!$C$6="Wind only",'Wind scaled'!I137,IF(Control!$C$6="Solar and wind",'Solar scaled'!I137+'Wind scaled'!I137,'Grid scaled'!I137)))</f>
        <v>0</v>
      </c>
      <c r="J137" s="12">
        <f>IF(Control!$C$6="Solar only",'Solar scaled'!J137,IF(Control!$C$6="Wind only",'Wind scaled'!J137,IF(Control!$C$6="Solar and wind",'Solar scaled'!J137+'Wind scaled'!J137,'Grid scaled'!J137)))</f>
        <v>0</v>
      </c>
      <c r="K137" s="12">
        <f>IF(Control!$C$6="Solar only",'Solar scaled'!K137,IF(Control!$C$6="Wind only",'Wind scaled'!K137,IF(Control!$C$6="Solar and wind",'Solar scaled'!K137+'Wind scaled'!K137,'Grid scaled'!K137)))</f>
        <v>0</v>
      </c>
      <c r="L137" s="12">
        <f>IF(Control!$C$6="Solar only",'Solar scaled'!L137,IF(Control!$C$6="Wind only",'Wind scaled'!L137,IF(Control!$C$6="Solar and wind",'Solar scaled'!L137+'Wind scaled'!L137,'Grid scaled'!L137)))</f>
        <v>0</v>
      </c>
      <c r="M137" s="12">
        <f>IF(Control!$C$6="Solar only",'Solar scaled'!M137,IF(Control!$C$6="Wind only",'Wind scaled'!M137,IF(Control!$C$6="Solar and wind",'Solar scaled'!M137+'Wind scaled'!M137,'Grid scaled'!M137)))</f>
        <v>0</v>
      </c>
      <c r="N137" s="12">
        <f>IF(Control!$C$6="Solar only",'Solar scaled'!N137,IF(Control!$C$6="Wind only",'Wind scaled'!N137,IF(Control!$C$6="Solar and wind",'Solar scaled'!N137+'Wind scaled'!N137,'Grid scaled'!N137)))</f>
        <v>0</v>
      </c>
      <c r="O137" s="12">
        <f>IF(Control!$C$6="Solar only",'Solar scaled'!O137,IF(Control!$C$6="Wind only",'Wind scaled'!O137,IF(Control!$C$6="Solar and wind",'Solar scaled'!O137+'Wind scaled'!O137,'Grid scaled'!O137)))</f>
        <v>0</v>
      </c>
      <c r="P137" s="12">
        <f>IF(Control!$C$6="Solar only",'Solar scaled'!P137,IF(Control!$C$6="Wind only",'Wind scaled'!P137,IF(Control!$C$6="Solar and wind",'Solar scaled'!P137+'Wind scaled'!P137,'Grid scaled'!P137)))</f>
        <v>0</v>
      </c>
      <c r="Q137" s="12">
        <f>IF(Control!$C$6="Solar only",'Solar scaled'!Q137,IF(Control!$C$6="Wind only",'Wind scaled'!Q137,IF(Control!$C$6="Solar and wind",'Solar scaled'!Q137+'Wind scaled'!Q137,'Grid scaled'!Q137)))</f>
        <v>0</v>
      </c>
      <c r="R137" s="12">
        <f>IF(Control!$C$6="Solar only",'Solar scaled'!R137,IF(Control!$C$6="Wind only",'Wind scaled'!R137,IF(Control!$C$6="Solar and wind",'Solar scaled'!R137+'Wind scaled'!R137,'Grid scaled'!R137)))</f>
        <v>10</v>
      </c>
      <c r="S137" s="12">
        <f>IF(Control!$C$6="Solar only",'Solar scaled'!S137,IF(Control!$C$6="Wind only",'Wind scaled'!S137,IF(Control!$C$6="Solar and wind",'Solar scaled'!S137+'Wind scaled'!S137,'Grid scaled'!S137)))</f>
        <v>20.239999999999998</v>
      </c>
      <c r="T137" s="12">
        <f>IF(Control!$C$6="Solar only",'Solar scaled'!T137,IF(Control!$C$6="Wind only",'Wind scaled'!T137,IF(Control!$C$6="Solar and wind",'Solar scaled'!T137+'Wind scaled'!T137,'Grid scaled'!T137)))</f>
        <v>30.479999999999997</v>
      </c>
      <c r="U137" s="12">
        <f>IF(Control!$C$6="Solar only",'Solar scaled'!U137,IF(Control!$C$6="Wind only",'Wind scaled'!U137,IF(Control!$C$6="Solar and wind",'Solar scaled'!U137+'Wind scaled'!U137,'Grid scaled'!U137)))</f>
        <v>30.479999999999997</v>
      </c>
      <c r="V137" s="12">
        <f>IF(Control!$C$6="Solar only",'Solar scaled'!V137,IF(Control!$C$6="Wind only",'Wind scaled'!V137,IF(Control!$C$6="Solar and wind",'Solar scaled'!V137+'Wind scaled'!V137,'Grid scaled'!V137)))</f>
        <v>15.12</v>
      </c>
      <c r="W137" s="12">
        <f>IF(Control!$C$6="Solar only",'Solar scaled'!W137,IF(Control!$C$6="Wind only",'Wind scaled'!W137,IF(Control!$C$6="Solar and wind",'Solar scaled'!W137+'Wind scaled'!W137,'Grid scaled'!W137)))</f>
        <v>0</v>
      </c>
      <c r="X137" s="12">
        <f>IF(Control!$C$6="Solar only",'Solar scaled'!X137,IF(Control!$C$6="Wind only",'Wind scaled'!X137,IF(Control!$C$6="Solar and wind",'Solar scaled'!X137+'Wind scaled'!X137,'Grid scaled'!X137)))</f>
        <v>0</v>
      </c>
      <c r="Y137" s="12">
        <f>IF(Control!$C$6="Solar only",'Solar scaled'!Y137,IF(Control!$C$6="Wind only",'Wind scaled'!Y137,IF(Control!$C$6="Solar and wind",'Solar scaled'!Y137+'Wind scaled'!Y137,'Grid scaled'!Y137)))</f>
        <v>0</v>
      </c>
      <c r="Z137" s="12">
        <f>IF(Control!$C$6="Solar only",'Solar scaled'!Z137,IF(Control!$C$6="Wind only",'Wind scaled'!Z137,IF(Control!$C$6="Solar and wind",'Solar scaled'!Z137+'Wind scaled'!Z137,'Grid scaled'!Z137)))</f>
        <v>0</v>
      </c>
      <c r="AB137" s="7">
        <f t="shared" si="2"/>
        <v>106.32</v>
      </c>
    </row>
    <row r="138" spans="2:28" x14ac:dyDescent="0.2">
      <c r="B138" s="6">
        <v>44332</v>
      </c>
      <c r="C138" s="12">
        <f>IF(Control!$C$6="Solar only",'Solar scaled'!C138,IF(Control!$C$6="Wind only",'Wind scaled'!C138,IF(Control!$C$6="Solar and wind",'Solar scaled'!C138+'Wind scaled'!C138,'Grid scaled'!C138)))</f>
        <v>0</v>
      </c>
      <c r="D138" s="12">
        <f>IF(Control!$C$6="Solar only",'Solar scaled'!D138,IF(Control!$C$6="Wind only",'Wind scaled'!D138,IF(Control!$C$6="Solar and wind",'Solar scaled'!D138+'Wind scaled'!D138,'Grid scaled'!D138)))</f>
        <v>0</v>
      </c>
      <c r="E138" s="12">
        <f>IF(Control!$C$6="Solar only",'Solar scaled'!E138,IF(Control!$C$6="Wind only",'Wind scaled'!E138,IF(Control!$C$6="Solar and wind",'Solar scaled'!E138+'Wind scaled'!E138,'Grid scaled'!E138)))</f>
        <v>0</v>
      </c>
      <c r="F138" s="12">
        <f>IF(Control!$C$6="Solar only",'Solar scaled'!F138,IF(Control!$C$6="Wind only",'Wind scaled'!F138,IF(Control!$C$6="Solar and wind",'Solar scaled'!F138+'Wind scaled'!F138,'Grid scaled'!F138)))</f>
        <v>0</v>
      </c>
      <c r="G138" s="12">
        <f>IF(Control!$C$6="Solar only",'Solar scaled'!G138,IF(Control!$C$6="Wind only",'Wind scaled'!G138,IF(Control!$C$6="Solar and wind",'Solar scaled'!G138+'Wind scaled'!G138,'Grid scaled'!G138)))</f>
        <v>0</v>
      </c>
      <c r="H138" s="12">
        <f>IF(Control!$C$6="Solar only",'Solar scaled'!H138,IF(Control!$C$6="Wind only",'Wind scaled'!H138,IF(Control!$C$6="Solar and wind",'Solar scaled'!H138+'Wind scaled'!H138,'Grid scaled'!H138)))</f>
        <v>0</v>
      </c>
      <c r="I138" s="12">
        <f>IF(Control!$C$6="Solar only",'Solar scaled'!I138,IF(Control!$C$6="Wind only",'Wind scaled'!I138,IF(Control!$C$6="Solar and wind",'Solar scaled'!I138+'Wind scaled'!I138,'Grid scaled'!I138)))</f>
        <v>0</v>
      </c>
      <c r="J138" s="12">
        <f>IF(Control!$C$6="Solar only",'Solar scaled'!J138,IF(Control!$C$6="Wind only",'Wind scaled'!J138,IF(Control!$C$6="Solar and wind",'Solar scaled'!J138+'Wind scaled'!J138,'Grid scaled'!J138)))</f>
        <v>0</v>
      </c>
      <c r="K138" s="12">
        <f>IF(Control!$C$6="Solar only",'Solar scaled'!K138,IF(Control!$C$6="Wind only",'Wind scaled'!K138,IF(Control!$C$6="Solar and wind",'Solar scaled'!K138+'Wind scaled'!K138,'Grid scaled'!K138)))</f>
        <v>0</v>
      </c>
      <c r="L138" s="12">
        <f>IF(Control!$C$6="Solar only",'Solar scaled'!L138,IF(Control!$C$6="Wind only",'Wind scaled'!L138,IF(Control!$C$6="Solar and wind",'Solar scaled'!L138+'Wind scaled'!L138,'Grid scaled'!L138)))</f>
        <v>0</v>
      </c>
      <c r="M138" s="12">
        <f>IF(Control!$C$6="Solar only",'Solar scaled'!M138,IF(Control!$C$6="Wind only",'Wind scaled'!M138,IF(Control!$C$6="Solar and wind",'Solar scaled'!M138+'Wind scaled'!M138,'Grid scaled'!M138)))</f>
        <v>0</v>
      </c>
      <c r="N138" s="12">
        <f>IF(Control!$C$6="Solar only",'Solar scaled'!N138,IF(Control!$C$6="Wind only",'Wind scaled'!N138,IF(Control!$C$6="Solar and wind",'Solar scaled'!N138+'Wind scaled'!N138,'Grid scaled'!N138)))</f>
        <v>0</v>
      </c>
      <c r="O138" s="12">
        <f>IF(Control!$C$6="Solar only",'Solar scaled'!O138,IF(Control!$C$6="Wind only",'Wind scaled'!O138,IF(Control!$C$6="Solar and wind",'Solar scaled'!O138+'Wind scaled'!O138,'Grid scaled'!O138)))</f>
        <v>0</v>
      </c>
      <c r="P138" s="12">
        <f>IF(Control!$C$6="Solar only",'Solar scaled'!P138,IF(Control!$C$6="Wind only",'Wind scaled'!P138,IF(Control!$C$6="Solar and wind",'Solar scaled'!P138+'Wind scaled'!P138,'Grid scaled'!P138)))</f>
        <v>0</v>
      </c>
      <c r="Q138" s="12">
        <f>IF(Control!$C$6="Solar only",'Solar scaled'!Q138,IF(Control!$C$6="Wind only",'Wind scaled'!Q138,IF(Control!$C$6="Solar and wind",'Solar scaled'!Q138+'Wind scaled'!Q138,'Grid scaled'!Q138)))</f>
        <v>0</v>
      </c>
      <c r="R138" s="12">
        <f>IF(Control!$C$6="Solar only",'Solar scaled'!R138,IF(Control!$C$6="Wind only",'Wind scaled'!R138,IF(Control!$C$6="Solar and wind",'Solar scaled'!R138+'Wind scaled'!R138,'Grid scaled'!R138)))</f>
        <v>20.239999999999998</v>
      </c>
      <c r="S138" s="12">
        <f>IF(Control!$C$6="Solar only",'Solar scaled'!S138,IF(Control!$C$6="Wind only",'Wind scaled'!S138,IF(Control!$C$6="Solar and wind",'Solar scaled'!S138+'Wind scaled'!S138,'Grid scaled'!S138)))</f>
        <v>55.280000000000008</v>
      </c>
      <c r="T138" s="12">
        <f>IF(Control!$C$6="Solar only",'Solar scaled'!T138,IF(Control!$C$6="Wind only",'Wind scaled'!T138,IF(Control!$C$6="Solar and wind",'Solar scaled'!T138+'Wind scaled'!T138,'Grid scaled'!T138)))</f>
        <v>99.759999999999991</v>
      </c>
      <c r="U138" s="12">
        <f>IF(Control!$C$6="Solar only",'Solar scaled'!U138,IF(Control!$C$6="Wind only",'Wind scaled'!U138,IF(Control!$C$6="Solar and wind",'Solar scaled'!U138+'Wind scaled'!U138,'Grid scaled'!U138)))</f>
        <v>126.8</v>
      </c>
      <c r="V138" s="12">
        <f>IF(Control!$C$6="Solar only",'Solar scaled'!V138,IF(Control!$C$6="Wind only",'Wind scaled'!V138,IF(Control!$C$6="Solar and wind",'Solar scaled'!V138+'Wind scaled'!V138,'Grid scaled'!V138)))</f>
        <v>146</v>
      </c>
      <c r="W138" s="12">
        <f>IF(Control!$C$6="Solar only",'Solar scaled'!W138,IF(Control!$C$6="Wind only",'Wind scaled'!W138,IF(Control!$C$6="Solar and wind",'Solar scaled'!W138+'Wind scaled'!W138,'Grid scaled'!W138)))</f>
        <v>146</v>
      </c>
      <c r="X138" s="12">
        <f>IF(Control!$C$6="Solar only",'Solar scaled'!X138,IF(Control!$C$6="Wind only",'Wind scaled'!X138,IF(Control!$C$6="Solar and wind",'Solar scaled'!X138+'Wind scaled'!X138,'Grid scaled'!X138)))</f>
        <v>117.2</v>
      </c>
      <c r="Y138" s="12">
        <f>IF(Control!$C$6="Solar only",'Solar scaled'!Y138,IF(Control!$C$6="Wind only",'Wind scaled'!Y138,IF(Control!$C$6="Solar and wind",'Solar scaled'!Y138+'Wind scaled'!Y138,'Grid scaled'!Y138)))</f>
        <v>84.08</v>
      </c>
      <c r="Z138" s="12">
        <f>IF(Control!$C$6="Solar only",'Solar scaled'!Z138,IF(Control!$C$6="Wind only",'Wind scaled'!Z138,IF(Control!$C$6="Solar and wind",'Solar scaled'!Z138+'Wind scaled'!Z138,'Grid scaled'!Z138)))</f>
        <v>42.160000000000004</v>
      </c>
      <c r="AB138" s="7">
        <f t="shared" si="2"/>
        <v>837.52</v>
      </c>
    </row>
    <row r="139" spans="2:28" x14ac:dyDescent="0.2">
      <c r="B139" s="6">
        <v>44333</v>
      </c>
      <c r="C139" s="12">
        <f>IF(Control!$C$6="Solar only",'Solar scaled'!C139,IF(Control!$C$6="Wind only",'Wind scaled'!C139,IF(Control!$C$6="Solar and wind",'Solar scaled'!C139+'Wind scaled'!C139,'Grid scaled'!C139)))</f>
        <v>0</v>
      </c>
      <c r="D139" s="12">
        <f>IF(Control!$C$6="Solar only",'Solar scaled'!D139,IF(Control!$C$6="Wind only",'Wind scaled'!D139,IF(Control!$C$6="Solar and wind",'Solar scaled'!D139+'Wind scaled'!D139,'Grid scaled'!D139)))</f>
        <v>0</v>
      </c>
      <c r="E139" s="12">
        <f>IF(Control!$C$6="Solar only",'Solar scaled'!E139,IF(Control!$C$6="Wind only",'Wind scaled'!E139,IF(Control!$C$6="Solar and wind",'Solar scaled'!E139+'Wind scaled'!E139,'Grid scaled'!E139)))</f>
        <v>0</v>
      </c>
      <c r="F139" s="12">
        <f>IF(Control!$C$6="Solar only",'Solar scaled'!F139,IF(Control!$C$6="Wind only",'Wind scaled'!F139,IF(Control!$C$6="Solar and wind",'Solar scaled'!F139+'Wind scaled'!F139,'Grid scaled'!F139)))</f>
        <v>0</v>
      </c>
      <c r="G139" s="12">
        <f>IF(Control!$C$6="Solar only",'Solar scaled'!G139,IF(Control!$C$6="Wind only",'Wind scaled'!G139,IF(Control!$C$6="Solar and wind",'Solar scaled'!G139+'Wind scaled'!G139,'Grid scaled'!G139)))</f>
        <v>0</v>
      </c>
      <c r="H139" s="12">
        <f>IF(Control!$C$6="Solar only",'Solar scaled'!H139,IF(Control!$C$6="Wind only",'Wind scaled'!H139,IF(Control!$C$6="Solar and wind",'Solar scaled'!H139+'Wind scaled'!H139,'Grid scaled'!H139)))</f>
        <v>0</v>
      </c>
      <c r="I139" s="12">
        <f>IF(Control!$C$6="Solar only",'Solar scaled'!I139,IF(Control!$C$6="Wind only",'Wind scaled'!I139,IF(Control!$C$6="Solar and wind",'Solar scaled'!I139+'Wind scaled'!I139,'Grid scaled'!I139)))</f>
        <v>0</v>
      </c>
      <c r="J139" s="12">
        <f>IF(Control!$C$6="Solar only",'Solar scaled'!J139,IF(Control!$C$6="Wind only",'Wind scaled'!J139,IF(Control!$C$6="Solar and wind",'Solar scaled'!J139+'Wind scaled'!J139,'Grid scaled'!J139)))</f>
        <v>0</v>
      </c>
      <c r="K139" s="12">
        <f>IF(Control!$C$6="Solar only",'Solar scaled'!K139,IF(Control!$C$6="Wind only",'Wind scaled'!K139,IF(Control!$C$6="Solar and wind",'Solar scaled'!K139+'Wind scaled'!K139,'Grid scaled'!K139)))</f>
        <v>0</v>
      </c>
      <c r="L139" s="12">
        <f>IF(Control!$C$6="Solar only",'Solar scaled'!L139,IF(Control!$C$6="Wind only",'Wind scaled'!L139,IF(Control!$C$6="Solar and wind",'Solar scaled'!L139+'Wind scaled'!L139,'Grid scaled'!L139)))</f>
        <v>0</v>
      </c>
      <c r="M139" s="12">
        <f>IF(Control!$C$6="Solar only",'Solar scaled'!M139,IF(Control!$C$6="Wind only",'Wind scaled'!M139,IF(Control!$C$6="Solar and wind",'Solar scaled'!M139+'Wind scaled'!M139,'Grid scaled'!M139)))</f>
        <v>0</v>
      </c>
      <c r="N139" s="12">
        <f>IF(Control!$C$6="Solar only",'Solar scaled'!N139,IF(Control!$C$6="Wind only",'Wind scaled'!N139,IF(Control!$C$6="Solar and wind",'Solar scaled'!N139+'Wind scaled'!N139,'Grid scaled'!N139)))</f>
        <v>0</v>
      </c>
      <c r="O139" s="12">
        <f>IF(Control!$C$6="Solar only",'Solar scaled'!O139,IF(Control!$C$6="Wind only",'Wind scaled'!O139,IF(Control!$C$6="Solar and wind",'Solar scaled'!O139+'Wind scaled'!O139,'Grid scaled'!O139)))</f>
        <v>0</v>
      </c>
      <c r="P139" s="12">
        <f>IF(Control!$C$6="Solar only",'Solar scaled'!P139,IF(Control!$C$6="Wind only",'Wind scaled'!P139,IF(Control!$C$6="Solar and wind",'Solar scaled'!P139+'Wind scaled'!P139,'Grid scaled'!P139)))</f>
        <v>0</v>
      </c>
      <c r="Q139" s="12">
        <f>IF(Control!$C$6="Solar only",'Solar scaled'!Q139,IF(Control!$C$6="Wind only",'Wind scaled'!Q139,IF(Control!$C$6="Solar and wind",'Solar scaled'!Q139+'Wind scaled'!Q139,'Grid scaled'!Q139)))</f>
        <v>0</v>
      </c>
      <c r="R139" s="12">
        <f>IF(Control!$C$6="Solar only",'Solar scaled'!R139,IF(Control!$C$6="Wind only",'Wind scaled'!R139,IF(Control!$C$6="Solar and wind",'Solar scaled'!R139+'Wind scaled'!R139,'Grid scaled'!R139)))</f>
        <v>0</v>
      </c>
      <c r="S139" s="12">
        <f>IF(Control!$C$6="Solar only",'Solar scaled'!S139,IF(Control!$C$6="Wind only",'Wind scaled'!S139,IF(Control!$C$6="Solar and wind",'Solar scaled'!S139+'Wind scaled'!S139,'Grid scaled'!S139)))</f>
        <v>0</v>
      </c>
      <c r="T139" s="12">
        <f>IF(Control!$C$6="Solar only",'Solar scaled'!T139,IF(Control!$C$6="Wind only",'Wind scaled'!T139,IF(Control!$C$6="Solar and wind",'Solar scaled'!T139+'Wind scaled'!T139,'Grid scaled'!T139)))</f>
        <v>0</v>
      </c>
      <c r="U139" s="12">
        <f>IF(Control!$C$6="Solar only",'Solar scaled'!U139,IF(Control!$C$6="Wind only",'Wind scaled'!U139,IF(Control!$C$6="Solar and wind",'Solar scaled'!U139+'Wind scaled'!U139,'Grid scaled'!U139)))</f>
        <v>15.12</v>
      </c>
      <c r="V139" s="12">
        <f>IF(Control!$C$6="Solar only",'Solar scaled'!V139,IF(Control!$C$6="Wind only",'Wind scaled'!V139,IF(Control!$C$6="Solar and wind",'Solar scaled'!V139+'Wind scaled'!V139,'Grid scaled'!V139)))</f>
        <v>15.12</v>
      </c>
      <c r="W139" s="12">
        <f>IF(Control!$C$6="Solar only",'Solar scaled'!W139,IF(Control!$C$6="Wind only",'Wind scaled'!W139,IF(Control!$C$6="Solar and wind",'Solar scaled'!W139+'Wind scaled'!W139,'Grid scaled'!W139)))</f>
        <v>0</v>
      </c>
      <c r="X139" s="12">
        <f>IF(Control!$C$6="Solar only",'Solar scaled'!X139,IF(Control!$C$6="Wind only",'Wind scaled'!X139,IF(Control!$C$6="Solar and wind",'Solar scaled'!X139+'Wind scaled'!X139,'Grid scaled'!X139)))</f>
        <v>0</v>
      </c>
      <c r="Y139" s="12">
        <f>IF(Control!$C$6="Solar only",'Solar scaled'!Y139,IF(Control!$C$6="Wind only",'Wind scaled'!Y139,IF(Control!$C$6="Solar and wind",'Solar scaled'!Y139+'Wind scaled'!Y139,'Grid scaled'!Y139)))</f>
        <v>0</v>
      </c>
      <c r="Z139" s="12">
        <f>IF(Control!$C$6="Solar only",'Solar scaled'!Z139,IF(Control!$C$6="Wind only",'Wind scaled'!Z139,IF(Control!$C$6="Solar and wind",'Solar scaled'!Z139+'Wind scaled'!Z139,'Grid scaled'!Z139)))</f>
        <v>0</v>
      </c>
      <c r="AB139" s="7">
        <f t="shared" si="2"/>
        <v>30.24</v>
      </c>
    </row>
    <row r="140" spans="2:28" x14ac:dyDescent="0.2">
      <c r="B140" s="6">
        <v>44334</v>
      </c>
      <c r="C140" s="12">
        <f>IF(Control!$C$6="Solar only",'Solar scaled'!C140,IF(Control!$C$6="Wind only",'Wind scaled'!C140,IF(Control!$C$6="Solar and wind",'Solar scaled'!C140+'Wind scaled'!C140,'Grid scaled'!C140)))</f>
        <v>20.239999999999998</v>
      </c>
      <c r="D140" s="12">
        <f>IF(Control!$C$6="Solar only",'Solar scaled'!D140,IF(Control!$C$6="Wind only",'Wind scaled'!D140,IF(Control!$C$6="Solar and wind",'Solar scaled'!D140+'Wind scaled'!D140,'Grid scaled'!D140)))</f>
        <v>61.840000000000011</v>
      </c>
      <c r="E140" s="12">
        <f>IF(Control!$C$6="Solar only",'Solar scaled'!E140,IF(Control!$C$6="Wind only",'Wind scaled'!E140,IF(Control!$C$6="Solar and wind",'Solar scaled'!E140+'Wind scaled'!E140,'Grid scaled'!E140)))</f>
        <v>107.6</v>
      </c>
      <c r="F140" s="12">
        <f>IF(Control!$C$6="Solar only",'Solar scaled'!F140,IF(Control!$C$6="Wind only",'Wind scaled'!F140,IF(Control!$C$6="Solar and wind",'Solar scaled'!F140+'Wind scaled'!F140,'Grid scaled'!F140)))</f>
        <v>136.4</v>
      </c>
      <c r="G140" s="12">
        <f>IF(Control!$C$6="Solar only",'Solar scaled'!G140,IF(Control!$C$6="Wind only",'Wind scaled'!G140,IF(Control!$C$6="Solar and wind",'Solar scaled'!G140+'Wind scaled'!G140,'Grid scaled'!G140)))</f>
        <v>126.8</v>
      </c>
      <c r="H140" s="12">
        <f>IF(Control!$C$6="Solar only",'Solar scaled'!H140,IF(Control!$C$6="Wind only",'Wind scaled'!H140,IF(Control!$C$6="Solar and wind",'Solar scaled'!H140+'Wind scaled'!H140,'Grid scaled'!H140)))</f>
        <v>91.919999999999987</v>
      </c>
      <c r="I140" s="12">
        <f>IF(Control!$C$6="Solar only",'Solar scaled'!I140,IF(Control!$C$6="Wind only",'Wind scaled'!I140,IF(Control!$C$6="Solar and wind",'Solar scaled'!I140+'Wind scaled'!I140,'Grid scaled'!I140)))</f>
        <v>61.840000000000011</v>
      </c>
      <c r="J140" s="12">
        <f>IF(Control!$C$6="Solar only",'Solar scaled'!J140,IF(Control!$C$6="Wind only",'Wind scaled'!J140,IF(Control!$C$6="Solar and wind",'Solar scaled'!J140+'Wind scaled'!J140,'Grid scaled'!J140)))</f>
        <v>48.720000000000006</v>
      </c>
      <c r="K140" s="12">
        <f>IF(Control!$C$6="Solar only",'Solar scaled'!K140,IF(Control!$C$6="Wind only",'Wind scaled'!K140,IF(Control!$C$6="Solar and wind",'Solar scaled'!K140+'Wind scaled'!K140,'Grid scaled'!K140)))</f>
        <v>35.6</v>
      </c>
      <c r="L140" s="12">
        <f>IF(Control!$C$6="Solar only",'Solar scaled'!L140,IF(Control!$C$6="Wind only",'Wind scaled'!L140,IF(Control!$C$6="Solar and wind",'Solar scaled'!L140+'Wind scaled'!L140,'Grid scaled'!L140)))</f>
        <v>25.359999999999996</v>
      </c>
      <c r="M140" s="12">
        <f>IF(Control!$C$6="Solar only",'Solar scaled'!M140,IF(Control!$C$6="Wind only",'Wind scaled'!M140,IF(Control!$C$6="Solar and wind",'Solar scaled'!M140+'Wind scaled'!M140,'Grid scaled'!M140)))</f>
        <v>20.239999999999998</v>
      </c>
      <c r="N140" s="12">
        <f>IF(Control!$C$6="Solar only",'Solar scaled'!N140,IF(Control!$C$6="Wind only",'Wind scaled'!N140,IF(Control!$C$6="Solar and wind",'Solar scaled'!N140+'Wind scaled'!N140,'Grid scaled'!N140)))</f>
        <v>20.239999999999998</v>
      </c>
      <c r="O140" s="12">
        <f>IF(Control!$C$6="Solar only",'Solar scaled'!O140,IF(Control!$C$6="Wind only",'Wind scaled'!O140,IF(Control!$C$6="Solar and wind",'Solar scaled'!O140+'Wind scaled'!O140,'Grid scaled'!O140)))</f>
        <v>25.359999999999996</v>
      </c>
      <c r="P140" s="12">
        <f>IF(Control!$C$6="Solar only",'Solar scaled'!P140,IF(Control!$C$6="Wind only",'Wind scaled'!P140,IF(Control!$C$6="Solar and wind",'Solar scaled'!P140+'Wind scaled'!P140,'Grid scaled'!P140)))</f>
        <v>25.359999999999996</v>
      </c>
      <c r="Q140" s="12">
        <f>IF(Control!$C$6="Solar only",'Solar scaled'!Q140,IF(Control!$C$6="Wind only",'Wind scaled'!Q140,IF(Control!$C$6="Solar and wind",'Solar scaled'!Q140+'Wind scaled'!Q140,'Grid scaled'!Q140)))</f>
        <v>20.239999999999998</v>
      </c>
      <c r="R140" s="12">
        <f>IF(Control!$C$6="Solar only",'Solar scaled'!R140,IF(Control!$C$6="Wind only",'Wind scaled'!R140,IF(Control!$C$6="Solar and wind",'Solar scaled'!R140+'Wind scaled'!R140,'Grid scaled'!R140)))</f>
        <v>20.239999999999998</v>
      </c>
      <c r="S140" s="12">
        <f>IF(Control!$C$6="Solar only",'Solar scaled'!S140,IF(Control!$C$6="Wind only",'Wind scaled'!S140,IF(Control!$C$6="Solar and wind",'Solar scaled'!S140+'Wind scaled'!S140,'Grid scaled'!S140)))</f>
        <v>30.479999999999997</v>
      </c>
      <c r="T140" s="12">
        <f>IF(Control!$C$6="Solar only",'Solar scaled'!T140,IF(Control!$C$6="Wind only",'Wind scaled'!T140,IF(Control!$C$6="Solar and wind",'Solar scaled'!T140+'Wind scaled'!T140,'Grid scaled'!T140)))</f>
        <v>48.720000000000006</v>
      </c>
      <c r="U140" s="12">
        <f>IF(Control!$C$6="Solar only",'Solar scaled'!U140,IF(Control!$C$6="Wind only",'Wind scaled'!U140,IF(Control!$C$6="Solar and wind",'Solar scaled'!U140+'Wind scaled'!U140,'Grid scaled'!U140)))</f>
        <v>76.239999999999995</v>
      </c>
      <c r="V140" s="12">
        <f>IF(Control!$C$6="Solar only",'Solar scaled'!V140,IF(Control!$C$6="Wind only",'Wind scaled'!V140,IF(Control!$C$6="Solar and wind",'Solar scaled'!V140+'Wind scaled'!V140,'Grid scaled'!V140)))</f>
        <v>84.08</v>
      </c>
      <c r="W140" s="12">
        <f>IF(Control!$C$6="Solar only",'Solar scaled'!W140,IF(Control!$C$6="Wind only",'Wind scaled'!W140,IF(Control!$C$6="Solar and wind",'Solar scaled'!W140+'Wind scaled'!W140,'Grid scaled'!W140)))</f>
        <v>99.759999999999991</v>
      </c>
      <c r="X140" s="12">
        <f>IF(Control!$C$6="Solar only",'Solar scaled'!X140,IF(Control!$C$6="Wind only",'Wind scaled'!X140,IF(Control!$C$6="Solar and wind",'Solar scaled'!X140+'Wind scaled'!X140,'Grid scaled'!X140)))</f>
        <v>107.6</v>
      </c>
      <c r="Y140" s="12">
        <f>IF(Control!$C$6="Solar only",'Solar scaled'!Y140,IF(Control!$C$6="Wind only",'Wind scaled'!Y140,IF(Control!$C$6="Solar and wind",'Solar scaled'!Y140+'Wind scaled'!Y140,'Grid scaled'!Y140)))</f>
        <v>126.8</v>
      </c>
      <c r="Z140" s="12">
        <f>IF(Control!$C$6="Solar only",'Solar scaled'!Z140,IF(Control!$C$6="Wind only",'Wind scaled'!Z140,IF(Control!$C$6="Solar and wind",'Solar scaled'!Z140+'Wind scaled'!Z140,'Grid scaled'!Z140)))</f>
        <v>136.4</v>
      </c>
      <c r="AB140" s="7">
        <f t="shared" si="2"/>
        <v>1558.0800000000002</v>
      </c>
    </row>
    <row r="141" spans="2:28" x14ac:dyDescent="0.2">
      <c r="B141" s="6">
        <v>44335</v>
      </c>
      <c r="C141" s="12">
        <f>IF(Control!$C$6="Solar only",'Solar scaled'!C141,IF(Control!$C$6="Wind only",'Wind scaled'!C141,IF(Control!$C$6="Solar and wind",'Solar scaled'!C141+'Wind scaled'!C141,'Grid scaled'!C141)))</f>
        <v>155.6</v>
      </c>
      <c r="D141" s="12">
        <f>IF(Control!$C$6="Solar only",'Solar scaled'!D141,IF(Control!$C$6="Wind only",'Wind scaled'!D141,IF(Control!$C$6="Solar and wind",'Solar scaled'!D141+'Wind scaled'!D141,'Grid scaled'!D141)))</f>
        <v>167.12</v>
      </c>
      <c r="E141" s="12">
        <f>IF(Control!$C$6="Solar only",'Solar scaled'!E141,IF(Control!$C$6="Wind only",'Wind scaled'!E141,IF(Control!$C$6="Solar and wind",'Solar scaled'!E141+'Wind scaled'!E141,'Grid scaled'!E141)))</f>
        <v>155.6</v>
      </c>
      <c r="F141" s="12">
        <f>IF(Control!$C$6="Solar only",'Solar scaled'!F141,IF(Control!$C$6="Wind only",'Wind scaled'!F141,IF(Control!$C$6="Solar and wind",'Solar scaled'!F141+'Wind scaled'!F141,'Grid scaled'!F141)))</f>
        <v>136.4</v>
      </c>
      <c r="G141" s="12">
        <f>IF(Control!$C$6="Solar only",'Solar scaled'!G141,IF(Control!$C$6="Wind only",'Wind scaled'!G141,IF(Control!$C$6="Solar and wind",'Solar scaled'!G141+'Wind scaled'!G141,'Grid scaled'!G141)))</f>
        <v>107.6</v>
      </c>
      <c r="H141" s="12">
        <f>IF(Control!$C$6="Solar only",'Solar scaled'!H141,IF(Control!$C$6="Wind only",'Wind scaled'!H141,IF(Control!$C$6="Solar and wind",'Solar scaled'!H141+'Wind scaled'!H141,'Grid scaled'!H141)))</f>
        <v>84.08</v>
      </c>
      <c r="I141" s="12">
        <f>IF(Control!$C$6="Solar only",'Solar scaled'!I141,IF(Control!$C$6="Wind only",'Wind scaled'!I141,IF(Control!$C$6="Solar and wind",'Solar scaled'!I141+'Wind scaled'!I141,'Grid scaled'!I141)))</f>
        <v>61.840000000000011</v>
      </c>
      <c r="J141" s="12">
        <f>IF(Control!$C$6="Solar only",'Solar scaled'!J141,IF(Control!$C$6="Wind only",'Wind scaled'!J141,IF(Control!$C$6="Solar and wind",'Solar scaled'!J141+'Wind scaled'!J141,'Grid scaled'!J141)))</f>
        <v>42.160000000000004</v>
      </c>
      <c r="K141" s="12">
        <f>IF(Control!$C$6="Solar only",'Solar scaled'!K141,IF(Control!$C$6="Wind only",'Wind scaled'!K141,IF(Control!$C$6="Solar and wind",'Solar scaled'!K141+'Wind scaled'!K141,'Grid scaled'!K141)))</f>
        <v>35.6</v>
      </c>
      <c r="L141" s="12">
        <f>IF(Control!$C$6="Solar only",'Solar scaled'!L141,IF(Control!$C$6="Wind only",'Wind scaled'!L141,IF(Control!$C$6="Solar and wind",'Solar scaled'!L141+'Wind scaled'!L141,'Grid scaled'!L141)))</f>
        <v>42.160000000000004</v>
      </c>
      <c r="M141" s="12">
        <f>IF(Control!$C$6="Solar only",'Solar scaled'!M141,IF(Control!$C$6="Wind only",'Wind scaled'!M141,IF(Control!$C$6="Solar and wind",'Solar scaled'!M141+'Wind scaled'!M141,'Grid scaled'!M141)))</f>
        <v>42.160000000000004</v>
      </c>
      <c r="N141" s="12">
        <f>IF(Control!$C$6="Solar only",'Solar scaled'!N141,IF(Control!$C$6="Wind only",'Wind scaled'!N141,IF(Control!$C$6="Solar and wind",'Solar scaled'!N141+'Wind scaled'!N141,'Grid scaled'!N141)))</f>
        <v>42.160000000000004</v>
      </c>
      <c r="O141" s="12">
        <f>IF(Control!$C$6="Solar only",'Solar scaled'!O141,IF(Control!$C$6="Wind only",'Wind scaled'!O141,IF(Control!$C$6="Solar and wind",'Solar scaled'!O141+'Wind scaled'!O141,'Grid scaled'!O141)))</f>
        <v>30.479999999999997</v>
      </c>
      <c r="P141" s="12">
        <f>IF(Control!$C$6="Solar only",'Solar scaled'!P141,IF(Control!$C$6="Wind only",'Wind scaled'!P141,IF(Control!$C$6="Solar and wind",'Solar scaled'!P141+'Wind scaled'!P141,'Grid scaled'!P141)))</f>
        <v>25.359999999999996</v>
      </c>
      <c r="Q141" s="12">
        <f>IF(Control!$C$6="Solar only",'Solar scaled'!Q141,IF(Control!$C$6="Wind only",'Wind scaled'!Q141,IF(Control!$C$6="Solar and wind",'Solar scaled'!Q141+'Wind scaled'!Q141,'Grid scaled'!Q141)))</f>
        <v>20.239999999999998</v>
      </c>
      <c r="R141" s="12">
        <f>IF(Control!$C$6="Solar only",'Solar scaled'!R141,IF(Control!$C$6="Wind only",'Wind scaled'!R141,IF(Control!$C$6="Solar and wind",'Solar scaled'!R141+'Wind scaled'!R141,'Grid scaled'!R141)))</f>
        <v>15.12</v>
      </c>
      <c r="S141" s="12">
        <f>IF(Control!$C$6="Solar only",'Solar scaled'!S141,IF(Control!$C$6="Wind only",'Wind scaled'!S141,IF(Control!$C$6="Solar and wind",'Solar scaled'!S141+'Wind scaled'!S141,'Grid scaled'!S141)))</f>
        <v>25.359999999999996</v>
      </c>
      <c r="T141" s="12">
        <f>IF(Control!$C$6="Solar only",'Solar scaled'!T141,IF(Control!$C$6="Wind only",'Wind scaled'!T141,IF(Control!$C$6="Solar and wind",'Solar scaled'!T141+'Wind scaled'!T141,'Grid scaled'!T141)))</f>
        <v>35.6</v>
      </c>
      <c r="U141" s="12">
        <f>IF(Control!$C$6="Solar only",'Solar scaled'!U141,IF(Control!$C$6="Wind only",'Wind scaled'!U141,IF(Control!$C$6="Solar and wind",'Solar scaled'!U141+'Wind scaled'!U141,'Grid scaled'!U141)))</f>
        <v>42.160000000000004</v>
      </c>
      <c r="V141" s="12">
        <f>IF(Control!$C$6="Solar only",'Solar scaled'!V141,IF(Control!$C$6="Wind only",'Wind scaled'!V141,IF(Control!$C$6="Solar and wind",'Solar scaled'!V141+'Wind scaled'!V141,'Grid scaled'!V141)))</f>
        <v>48.720000000000006</v>
      </c>
      <c r="W141" s="12">
        <f>IF(Control!$C$6="Solar only",'Solar scaled'!W141,IF(Control!$C$6="Wind only",'Wind scaled'!W141,IF(Control!$C$6="Solar and wind",'Solar scaled'!W141+'Wind scaled'!W141,'Grid scaled'!W141)))</f>
        <v>68.400000000000006</v>
      </c>
      <c r="X141" s="12">
        <f>IF(Control!$C$6="Solar only",'Solar scaled'!X141,IF(Control!$C$6="Wind only",'Wind scaled'!X141,IF(Control!$C$6="Solar and wind",'Solar scaled'!X141+'Wind scaled'!X141,'Grid scaled'!X141)))</f>
        <v>84.08</v>
      </c>
      <c r="Y141" s="12">
        <f>IF(Control!$C$6="Solar only",'Solar scaled'!Y141,IF(Control!$C$6="Wind only",'Wind scaled'!Y141,IF(Control!$C$6="Solar and wind",'Solar scaled'!Y141+'Wind scaled'!Y141,'Grid scaled'!Y141)))</f>
        <v>99.759999999999991</v>
      </c>
      <c r="Z141" s="12">
        <f>IF(Control!$C$6="Solar only",'Solar scaled'!Z141,IF(Control!$C$6="Wind only",'Wind scaled'!Z141,IF(Control!$C$6="Solar and wind",'Solar scaled'!Z141+'Wind scaled'!Z141,'Grid scaled'!Z141)))</f>
        <v>117.2</v>
      </c>
      <c r="AB141" s="7">
        <f t="shared" si="2"/>
        <v>1684.96</v>
      </c>
    </row>
    <row r="142" spans="2:28" x14ac:dyDescent="0.2">
      <c r="B142" s="6">
        <v>44336</v>
      </c>
      <c r="C142" s="12">
        <f>IF(Control!$C$6="Solar only",'Solar scaled'!C142,IF(Control!$C$6="Wind only",'Wind scaled'!C142,IF(Control!$C$6="Solar and wind",'Solar scaled'!C142+'Wind scaled'!C142,'Grid scaled'!C142)))</f>
        <v>146</v>
      </c>
      <c r="D142" s="12">
        <f>IF(Control!$C$6="Solar only",'Solar scaled'!D142,IF(Control!$C$6="Wind only",'Wind scaled'!D142,IF(Control!$C$6="Solar and wind",'Solar scaled'!D142+'Wind scaled'!D142,'Grid scaled'!D142)))</f>
        <v>190.16000000000003</v>
      </c>
      <c r="E142" s="12">
        <f>IF(Control!$C$6="Solar only",'Solar scaled'!E142,IF(Control!$C$6="Wind only",'Wind scaled'!E142,IF(Control!$C$6="Solar and wind",'Solar scaled'!E142+'Wind scaled'!E142,'Grid scaled'!E142)))</f>
        <v>281.60000000000002</v>
      </c>
      <c r="F142" s="12">
        <f>IF(Control!$C$6="Solar only",'Solar scaled'!F142,IF(Control!$C$6="Wind only",'Wind scaled'!F142,IF(Control!$C$6="Solar and wind",'Solar scaled'!F142+'Wind scaled'!F142,'Grid scaled'!F142)))</f>
        <v>401.91999999999996</v>
      </c>
      <c r="G142" s="12">
        <f>IF(Control!$C$6="Solar only",'Solar scaled'!G142,IF(Control!$C$6="Wind only",'Wind scaled'!G142,IF(Control!$C$6="Solar and wind",'Solar scaled'!G142+'Wind scaled'!G142,'Grid scaled'!G142)))</f>
        <v>475.52</v>
      </c>
      <c r="H142" s="12">
        <f>IF(Control!$C$6="Solar only",'Solar scaled'!H142,IF(Control!$C$6="Wind only",'Wind scaled'!H142,IF(Control!$C$6="Solar and wind",'Solar scaled'!H142+'Wind scaled'!H142,'Grid scaled'!H142)))</f>
        <v>475.52</v>
      </c>
      <c r="I142" s="12">
        <f>IF(Control!$C$6="Solar only",'Solar scaled'!I142,IF(Control!$C$6="Wind only",'Wind scaled'!I142,IF(Control!$C$6="Solar and wind",'Solar scaled'!I142+'Wind scaled'!I142,'Grid scaled'!I142)))</f>
        <v>497.43999999999994</v>
      </c>
      <c r="J142" s="12">
        <f>IF(Control!$C$6="Solar only",'Solar scaled'!J142,IF(Control!$C$6="Wind only",'Wind scaled'!J142,IF(Control!$C$6="Solar and wind",'Solar scaled'!J142+'Wind scaled'!J142,'Grid scaled'!J142)))</f>
        <v>620.79999999999995</v>
      </c>
      <c r="K142" s="12">
        <f>IF(Control!$C$6="Solar only",'Solar scaled'!K142,IF(Control!$C$6="Wind only",'Wind scaled'!K142,IF(Control!$C$6="Solar and wind",'Solar scaled'!K142+'Wind scaled'!K142,'Grid scaled'!K142)))</f>
        <v>708.48</v>
      </c>
      <c r="L142" s="12">
        <f>IF(Control!$C$6="Solar only",'Solar scaled'!L142,IF(Control!$C$6="Wind only",'Wind scaled'!L142,IF(Control!$C$6="Solar and wind",'Solar scaled'!L142+'Wind scaled'!L142,'Grid scaled'!L142)))</f>
        <v>804.16000000000008</v>
      </c>
      <c r="M142" s="12">
        <f>IF(Control!$C$6="Solar only",'Solar scaled'!M142,IF(Control!$C$6="Wind only",'Wind scaled'!M142,IF(Control!$C$6="Solar and wind",'Solar scaled'!M142+'Wind scaled'!M142,'Grid scaled'!M142)))</f>
        <v>892.31999999999994</v>
      </c>
      <c r="N142" s="12">
        <f>IF(Control!$C$6="Solar only",'Solar scaled'!N142,IF(Control!$C$6="Wind only",'Wind scaled'!N142,IF(Control!$C$6="Solar and wind",'Solar scaled'!N142+'Wind scaled'!N142,'Grid scaled'!N142)))</f>
        <v>966.4</v>
      </c>
      <c r="O142" s="12">
        <f>IF(Control!$C$6="Solar only",'Solar scaled'!O142,IF(Control!$C$6="Wind only",'Wind scaled'!O142,IF(Control!$C$6="Solar and wind",'Solar scaled'!O142+'Wind scaled'!O142,'Grid scaled'!O142)))</f>
        <v>990.8</v>
      </c>
      <c r="P142" s="12">
        <f>IF(Control!$C$6="Solar only",'Solar scaled'!P142,IF(Control!$C$6="Wind only",'Wind scaled'!P142,IF(Control!$C$6="Solar and wind",'Solar scaled'!P142+'Wind scaled'!P142,'Grid scaled'!P142)))</f>
        <v>1005.6</v>
      </c>
      <c r="Q142" s="12">
        <f>IF(Control!$C$6="Solar only",'Solar scaled'!Q142,IF(Control!$C$6="Wind only",'Wind scaled'!Q142,IF(Control!$C$6="Solar and wind",'Solar scaled'!Q142+'Wind scaled'!Q142,'Grid scaled'!Q142)))</f>
        <v>1011.2</v>
      </c>
      <c r="R142" s="12">
        <f>IF(Control!$C$6="Solar only",'Solar scaled'!R142,IF(Control!$C$6="Wind only",'Wind scaled'!R142,IF(Control!$C$6="Solar and wind",'Solar scaled'!R142+'Wind scaled'!R142,'Grid scaled'!R142)))</f>
        <v>1011.36</v>
      </c>
      <c r="S142" s="12">
        <f>IF(Control!$C$6="Solar only",'Solar scaled'!S142,IF(Control!$C$6="Wind only",'Wind scaled'!S142,IF(Control!$C$6="Solar and wind",'Solar scaled'!S142+'Wind scaled'!S142,'Grid scaled'!S142)))</f>
        <v>1011.36</v>
      </c>
      <c r="T142" s="12">
        <f>IF(Control!$C$6="Solar only",'Solar scaled'!T142,IF(Control!$C$6="Wind only",'Wind scaled'!T142,IF(Control!$C$6="Solar and wind",'Solar scaled'!T142+'Wind scaled'!T142,'Grid scaled'!T142)))</f>
        <v>1006.8800000000001</v>
      </c>
      <c r="U142" s="12">
        <f>IF(Control!$C$6="Solar only",'Solar scaled'!U142,IF(Control!$C$6="Wind only",'Wind scaled'!U142,IF(Control!$C$6="Solar and wind",'Solar scaled'!U142+'Wind scaled'!U142,'Grid scaled'!U142)))</f>
        <v>995.04000000000019</v>
      </c>
      <c r="V142" s="12">
        <f>IF(Control!$C$6="Solar only",'Solar scaled'!V142,IF(Control!$C$6="Wind only",'Wind scaled'!V142,IF(Control!$C$6="Solar and wind",'Solar scaled'!V142+'Wind scaled'!V142,'Grid scaled'!V142)))</f>
        <v>994.88000000000011</v>
      </c>
      <c r="W142" s="12">
        <f>IF(Control!$C$6="Solar only",'Solar scaled'!W142,IF(Control!$C$6="Wind only",'Wind scaled'!W142,IF(Control!$C$6="Solar and wind",'Solar scaled'!W142+'Wind scaled'!W142,'Grid scaled'!W142)))</f>
        <v>1006.72</v>
      </c>
      <c r="X142" s="12">
        <f>IF(Control!$C$6="Solar only",'Solar scaled'!X142,IF(Control!$C$6="Wind only",'Wind scaled'!X142,IF(Control!$C$6="Solar and wind",'Solar scaled'!X142+'Wind scaled'!X142,'Grid scaled'!X142)))</f>
        <v>1011.36</v>
      </c>
      <c r="Y142" s="12">
        <f>IF(Control!$C$6="Solar only",'Solar scaled'!Y142,IF(Control!$C$6="Wind only",'Wind scaled'!Y142,IF(Control!$C$6="Solar and wind",'Solar scaled'!Y142+'Wind scaled'!Y142,'Grid scaled'!Y142)))</f>
        <v>1012</v>
      </c>
      <c r="Z142" s="12">
        <f>IF(Control!$C$6="Solar only",'Solar scaled'!Z142,IF(Control!$C$6="Wind only",'Wind scaled'!Z142,IF(Control!$C$6="Solar and wind",'Solar scaled'!Z142+'Wind scaled'!Z142,'Grid scaled'!Z142)))</f>
        <v>1012</v>
      </c>
      <c r="AB142" s="7">
        <f t="shared" si="2"/>
        <v>18529.52</v>
      </c>
    </row>
    <row r="143" spans="2:28" x14ac:dyDescent="0.2">
      <c r="B143" s="6">
        <v>44337</v>
      </c>
      <c r="C143" s="12">
        <f>IF(Control!$C$6="Solar only",'Solar scaled'!C143,IF(Control!$C$6="Wind only",'Wind scaled'!C143,IF(Control!$C$6="Solar and wind",'Solar scaled'!C143+'Wind scaled'!C143,'Grid scaled'!C143)))</f>
        <v>1012</v>
      </c>
      <c r="D143" s="12">
        <f>IF(Control!$C$6="Solar only",'Solar scaled'!D143,IF(Control!$C$6="Wind only",'Wind scaled'!D143,IF(Control!$C$6="Solar and wind",'Solar scaled'!D143+'Wind scaled'!D143,'Grid scaled'!D143)))</f>
        <v>1012</v>
      </c>
      <c r="E143" s="12">
        <f>IF(Control!$C$6="Solar only",'Solar scaled'!E143,IF(Control!$C$6="Wind only",'Wind scaled'!E143,IF(Control!$C$6="Solar and wind",'Solar scaled'!E143+'Wind scaled'!E143,'Grid scaled'!E143)))</f>
        <v>1012</v>
      </c>
      <c r="F143" s="12">
        <f>IF(Control!$C$6="Solar only",'Solar scaled'!F143,IF(Control!$C$6="Wind only",'Wind scaled'!F143,IF(Control!$C$6="Solar and wind",'Solar scaled'!F143+'Wind scaled'!F143,'Grid scaled'!F143)))</f>
        <v>1012</v>
      </c>
      <c r="G143" s="12">
        <f>IF(Control!$C$6="Solar only",'Solar scaled'!G143,IF(Control!$C$6="Wind only",'Wind scaled'!G143,IF(Control!$C$6="Solar and wind",'Solar scaled'!G143+'Wind scaled'!G143,'Grid scaled'!G143)))</f>
        <v>1012</v>
      </c>
      <c r="H143" s="12">
        <f>IF(Control!$C$6="Solar only",'Solar scaled'!H143,IF(Control!$C$6="Wind only",'Wind scaled'!H143,IF(Control!$C$6="Solar and wind",'Solar scaled'!H143+'Wind scaled'!H143,'Grid scaled'!H143)))</f>
        <v>1012</v>
      </c>
      <c r="I143" s="12">
        <f>IF(Control!$C$6="Solar only",'Solar scaled'!I143,IF(Control!$C$6="Wind only",'Wind scaled'!I143,IF(Control!$C$6="Solar and wind",'Solar scaled'!I143+'Wind scaled'!I143,'Grid scaled'!I143)))</f>
        <v>1012</v>
      </c>
      <c r="J143" s="12">
        <f>IF(Control!$C$6="Solar only",'Solar scaled'!J143,IF(Control!$C$6="Wind only",'Wind scaled'!J143,IF(Control!$C$6="Solar and wind",'Solar scaled'!J143+'Wind scaled'!J143,'Grid scaled'!J143)))</f>
        <v>1012</v>
      </c>
      <c r="K143" s="12">
        <f>IF(Control!$C$6="Solar only",'Solar scaled'!K143,IF(Control!$C$6="Wind only",'Wind scaled'!K143,IF(Control!$C$6="Solar and wind",'Solar scaled'!K143+'Wind scaled'!K143,'Grid scaled'!K143)))</f>
        <v>1012</v>
      </c>
      <c r="L143" s="12">
        <f>IF(Control!$C$6="Solar only",'Solar scaled'!L143,IF(Control!$C$6="Wind only",'Wind scaled'!L143,IF(Control!$C$6="Solar and wind",'Solar scaled'!L143+'Wind scaled'!L143,'Grid scaled'!L143)))</f>
        <v>1012</v>
      </c>
      <c r="M143" s="12">
        <f>IF(Control!$C$6="Solar only",'Solar scaled'!M143,IF(Control!$C$6="Wind only",'Wind scaled'!M143,IF(Control!$C$6="Solar and wind",'Solar scaled'!M143+'Wind scaled'!M143,'Grid scaled'!M143)))</f>
        <v>1012</v>
      </c>
      <c r="N143" s="12">
        <f>IF(Control!$C$6="Solar only",'Solar scaled'!N143,IF(Control!$C$6="Wind only",'Wind scaled'!N143,IF(Control!$C$6="Solar and wind",'Solar scaled'!N143+'Wind scaled'!N143,'Grid scaled'!N143)))</f>
        <v>1012</v>
      </c>
      <c r="O143" s="12">
        <f>IF(Control!$C$6="Solar only",'Solar scaled'!O143,IF(Control!$C$6="Wind only",'Wind scaled'!O143,IF(Control!$C$6="Solar and wind",'Solar scaled'!O143+'Wind scaled'!O143,'Grid scaled'!O143)))</f>
        <v>1012</v>
      </c>
      <c r="P143" s="12">
        <f>IF(Control!$C$6="Solar only",'Solar scaled'!P143,IF(Control!$C$6="Wind only",'Wind scaled'!P143,IF(Control!$C$6="Solar and wind",'Solar scaled'!P143+'Wind scaled'!P143,'Grid scaled'!P143)))</f>
        <v>1012</v>
      </c>
      <c r="Q143" s="12">
        <f>IF(Control!$C$6="Solar only",'Solar scaled'!Q143,IF(Control!$C$6="Wind only",'Wind scaled'!Q143,IF(Control!$C$6="Solar and wind",'Solar scaled'!Q143+'Wind scaled'!Q143,'Grid scaled'!Q143)))</f>
        <v>1012</v>
      </c>
      <c r="R143" s="12">
        <f>IF(Control!$C$6="Solar only",'Solar scaled'!R143,IF(Control!$C$6="Wind only",'Wind scaled'!R143,IF(Control!$C$6="Solar and wind",'Solar scaled'!R143+'Wind scaled'!R143,'Grid scaled'!R143)))</f>
        <v>1012</v>
      </c>
      <c r="S143" s="12">
        <f>IF(Control!$C$6="Solar only",'Solar scaled'!S143,IF(Control!$C$6="Wind only",'Wind scaled'!S143,IF(Control!$C$6="Solar and wind",'Solar scaled'!S143+'Wind scaled'!S143,'Grid scaled'!S143)))</f>
        <v>1012</v>
      </c>
      <c r="T143" s="12">
        <f>IF(Control!$C$6="Solar only",'Solar scaled'!T143,IF(Control!$C$6="Wind only",'Wind scaled'!T143,IF(Control!$C$6="Solar and wind",'Solar scaled'!T143+'Wind scaled'!T143,'Grid scaled'!T143)))</f>
        <v>1011.36</v>
      </c>
      <c r="U143" s="12">
        <f>IF(Control!$C$6="Solar only",'Solar scaled'!U143,IF(Control!$C$6="Wind only",'Wind scaled'!U143,IF(Control!$C$6="Solar and wind",'Solar scaled'!U143+'Wind scaled'!U143,'Grid scaled'!U143)))</f>
        <v>1005.6</v>
      </c>
      <c r="V143" s="12">
        <f>IF(Control!$C$6="Solar only",'Solar scaled'!V143,IF(Control!$C$6="Wind only",'Wind scaled'!V143,IF(Control!$C$6="Solar and wind",'Solar scaled'!V143+'Wind scaled'!V143,'Grid scaled'!V143)))</f>
        <v>975.36</v>
      </c>
      <c r="W143" s="12">
        <f>IF(Control!$C$6="Solar only",'Solar scaled'!W143,IF(Control!$C$6="Wind only",'Wind scaled'!W143,IF(Control!$C$6="Solar and wind",'Solar scaled'!W143+'Wind scaled'!W143,'Grid scaled'!W143)))</f>
        <v>939.28</v>
      </c>
      <c r="X143" s="12">
        <f>IF(Control!$C$6="Solar only",'Solar scaled'!X143,IF(Control!$C$6="Wind only",'Wind scaled'!X143,IF(Control!$C$6="Solar and wind",'Solar scaled'!X143+'Wind scaled'!X143,'Grid scaled'!X143)))</f>
        <v>934.4</v>
      </c>
      <c r="Y143" s="12">
        <f>IF(Control!$C$6="Solar only",'Solar scaled'!Y143,IF(Control!$C$6="Wind only",'Wind scaled'!Y143,IF(Control!$C$6="Solar and wind",'Solar scaled'!Y143+'Wind scaled'!Y143,'Grid scaled'!Y143)))</f>
        <v>926.4</v>
      </c>
      <c r="Z143" s="12">
        <f>IF(Control!$C$6="Solar only",'Solar scaled'!Z143,IF(Control!$C$6="Wind only",'Wind scaled'!Z143,IF(Control!$C$6="Solar and wind",'Solar scaled'!Z143+'Wind scaled'!Z143,'Grid scaled'!Z143)))</f>
        <v>926.4</v>
      </c>
      <c r="AB143" s="7">
        <f t="shared" si="2"/>
        <v>23922.800000000003</v>
      </c>
    </row>
    <row r="144" spans="2:28" x14ac:dyDescent="0.2">
      <c r="B144" s="6">
        <v>44338</v>
      </c>
      <c r="C144" s="12">
        <f>IF(Control!$C$6="Solar only",'Solar scaled'!C144,IF(Control!$C$6="Wind only",'Wind scaled'!C144,IF(Control!$C$6="Solar and wind",'Solar scaled'!C144+'Wind scaled'!C144,'Grid scaled'!C144)))</f>
        <v>889.3599999999999</v>
      </c>
      <c r="D144" s="12">
        <f>IF(Control!$C$6="Solar only",'Solar scaled'!D144,IF(Control!$C$6="Wind only",'Wind scaled'!D144,IF(Control!$C$6="Solar and wind",'Solar scaled'!D144+'Wind scaled'!D144,'Grid scaled'!D144)))</f>
        <v>889.3599999999999</v>
      </c>
      <c r="E144" s="12">
        <f>IF(Control!$C$6="Solar only",'Solar scaled'!E144,IF(Control!$C$6="Wind only",'Wind scaled'!E144,IF(Control!$C$6="Solar and wind",'Solar scaled'!E144+'Wind scaled'!E144,'Grid scaled'!E144)))</f>
        <v>889.3599999999999</v>
      </c>
      <c r="F144" s="12">
        <f>IF(Control!$C$6="Solar only",'Solar scaled'!F144,IF(Control!$C$6="Wind only",'Wind scaled'!F144,IF(Control!$C$6="Solar and wind",'Solar scaled'!F144+'Wind scaled'!F144,'Grid scaled'!F144)))</f>
        <v>884.4799999999999</v>
      </c>
      <c r="G144" s="12">
        <f>IF(Control!$C$6="Solar only",'Solar scaled'!G144,IF(Control!$C$6="Wind only",'Wind scaled'!G144,IF(Control!$C$6="Solar and wind",'Solar scaled'!G144+'Wind scaled'!G144,'Grid scaled'!G144)))</f>
        <v>812.16000000000008</v>
      </c>
      <c r="H144" s="12">
        <f>IF(Control!$C$6="Solar only",'Solar scaled'!H144,IF(Control!$C$6="Wind only",'Wind scaled'!H144,IF(Control!$C$6="Solar and wind",'Solar scaled'!H144+'Wind scaled'!H144,'Grid scaled'!H144)))</f>
        <v>791.68000000000006</v>
      </c>
      <c r="I144" s="12">
        <f>IF(Control!$C$6="Solar only",'Solar scaled'!I144,IF(Control!$C$6="Wind only",'Wind scaled'!I144,IF(Control!$C$6="Solar and wind",'Solar scaled'!I144+'Wind scaled'!I144,'Grid scaled'!I144)))</f>
        <v>791.68000000000006</v>
      </c>
      <c r="J144" s="12">
        <f>IF(Control!$C$6="Solar only",'Solar scaled'!J144,IF(Control!$C$6="Wind only",'Wind scaled'!J144,IF(Control!$C$6="Solar and wind",'Solar scaled'!J144+'Wind scaled'!J144,'Grid scaled'!J144)))</f>
        <v>720.96</v>
      </c>
      <c r="K144" s="12">
        <f>IF(Control!$C$6="Solar only",'Solar scaled'!K144,IF(Control!$C$6="Wind only",'Wind scaled'!K144,IF(Control!$C$6="Solar and wind",'Solar scaled'!K144+'Wind scaled'!K144,'Grid scaled'!K144)))</f>
        <v>669.6</v>
      </c>
      <c r="L144" s="12">
        <f>IF(Control!$C$6="Solar only",'Solar scaled'!L144,IF(Control!$C$6="Wind only",'Wind scaled'!L144,IF(Control!$C$6="Solar and wind",'Solar scaled'!L144+'Wind scaled'!L144,'Grid scaled'!L144)))</f>
        <v>581.91999999999996</v>
      </c>
      <c r="M144" s="12">
        <f>IF(Control!$C$6="Solar only",'Solar scaled'!M144,IF(Control!$C$6="Wind only",'Wind scaled'!M144,IF(Control!$C$6="Solar and wind",'Solar scaled'!M144+'Wind scaled'!M144,'Grid scaled'!M144)))</f>
        <v>497.43999999999994</v>
      </c>
      <c r="N144" s="12">
        <f>IF(Control!$C$6="Solar only",'Solar scaled'!N144,IF(Control!$C$6="Wind only",'Wind scaled'!N144,IF(Control!$C$6="Solar and wind",'Solar scaled'!N144+'Wind scaled'!N144,'Grid scaled'!N144)))</f>
        <v>444.64</v>
      </c>
      <c r="O144" s="12">
        <f>IF(Control!$C$6="Solar only",'Solar scaled'!O144,IF(Control!$C$6="Wind only",'Wind scaled'!O144,IF(Control!$C$6="Solar and wind",'Solar scaled'!O144+'Wind scaled'!O144,'Grid scaled'!O144)))</f>
        <v>444.64</v>
      </c>
      <c r="P144" s="12">
        <f>IF(Control!$C$6="Solar only",'Solar scaled'!P144,IF(Control!$C$6="Wind only",'Wind scaled'!P144,IF(Control!$C$6="Solar and wind",'Solar scaled'!P144+'Wind scaled'!P144,'Grid scaled'!P144)))</f>
        <v>444.64</v>
      </c>
      <c r="Q144" s="12">
        <f>IF(Control!$C$6="Solar only",'Solar scaled'!Q144,IF(Control!$C$6="Wind only",'Wind scaled'!Q144,IF(Control!$C$6="Solar and wind",'Solar scaled'!Q144+'Wind scaled'!Q144,'Grid scaled'!Q144)))</f>
        <v>423.84</v>
      </c>
      <c r="R144" s="12">
        <f>IF(Control!$C$6="Solar only",'Solar scaled'!R144,IF(Control!$C$6="Wind only",'Wind scaled'!R144,IF(Control!$C$6="Solar and wind",'Solar scaled'!R144+'Wind scaled'!R144,'Grid scaled'!R144)))</f>
        <v>401.91999999999996</v>
      </c>
      <c r="S144" s="12">
        <f>IF(Control!$C$6="Solar only",'Solar scaled'!S144,IF(Control!$C$6="Wind only",'Wind scaled'!S144,IF(Control!$C$6="Solar and wind",'Solar scaled'!S144+'Wind scaled'!S144,'Grid scaled'!S144)))</f>
        <v>330.08</v>
      </c>
      <c r="T144" s="12">
        <f>IF(Control!$C$6="Solar only",'Solar scaled'!T144,IF(Control!$C$6="Wind only",'Wind scaled'!T144,IF(Control!$C$6="Solar and wind",'Solar scaled'!T144+'Wind scaled'!T144,'Grid scaled'!T144)))</f>
        <v>267.92000000000007</v>
      </c>
      <c r="U144" s="12">
        <f>IF(Control!$C$6="Solar only",'Solar scaled'!U144,IF(Control!$C$6="Wind only",'Wind scaled'!U144,IF(Control!$C$6="Solar and wind",'Solar scaled'!U144+'Wind scaled'!U144,'Grid scaled'!U144)))</f>
        <v>201.68</v>
      </c>
      <c r="V144" s="12">
        <f>IF(Control!$C$6="Solar only",'Solar scaled'!V144,IF(Control!$C$6="Wind only",'Wind scaled'!V144,IF(Control!$C$6="Solar and wind",'Solar scaled'!V144+'Wind scaled'!V144,'Grid scaled'!V144)))</f>
        <v>155.6</v>
      </c>
      <c r="W144" s="12">
        <f>IF(Control!$C$6="Solar only",'Solar scaled'!W144,IF(Control!$C$6="Wind only",'Wind scaled'!W144,IF(Control!$C$6="Solar and wind",'Solar scaled'!W144+'Wind scaled'!W144,'Grid scaled'!W144)))</f>
        <v>117.2</v>
      </c>
      <c r="X144" s="12">
        <f>IF(Control!$C$6="Solar only",'Solar scaled'!X144,IF(Control!$C$6="Wind only",'Wind scaled'!X144,IF(Control!$C$6="Solar and wind",'Solar scaled'!X144+'Wind scaled'!X144,'Grid scaled'!X144)))</f>
        <v>68.400000000000006</v>
      </c>
      <c r="Y144" s="12">
        <f>IF(Control!$C$6="Solar only",'Solar scaled'!Y144,IF(Control!$C$6="Wind only",'Wind scaled'!Y144,IF(Control!$C$6="Solar and wind",'Solar scaled'!Y144+'Wind scaled'!Y144,'Grid scaled'!Y144)))</f>
        <v>25.359999999999996</v>
      </c>
      <c r="Z144" s="12">
        <f>IF(Control!$C$6="Solar only",'Solar scaled'!Z144,IF(Control!$C$6="Wind only",'Wind scaled'!Z144,IF(Control!$C$6="Solar and wind",'Solar scaled'!Z144+'Wind scaled'!Z144,'Grid scaled'!Z144)))</f>
        <v>0</v>
      </c>
      <c r="AB144" s="7">
        <f t="shared" si="2"/>
        <v>11743.920000000002</v>
      </c>
    </row>
    <row r="145" spans="2:29" x14ac:dyDescent="0.2">
      <c r="B145" s="6">
        <v>44339</v>
      </c>
      <c r="C145" s="12">
        <f>IF(Control!$C$6="Solar only",'Solar scaled'!C145,IF(Control!$C$6="Wind only",'Wind scaled'!C145,IF(Control!$C$6="Solar and wind",'Solar scaled'!C145+'Wind scaled'!C145,'Grid scaled'!C145)))</f>
        <v>0</v>
      </c>
      <c r="D145" s="12">
        <f>IF(Control!$C$6="Solar only",'Solar scaled'!D145,IF(Control!$C$6="Wind only",'Wind scaled'!D145,IF(Control!$C$6="Solar and wind",'Solar scaled'!D145+'Wind scaled'!D145,'Grid scaled'!D145)))</f>
        <v>0</v>
      </c>
      <c r="E145" s="12">
        <f>IF(Control!$C$6="Solar only",'Solar scaled'!E145,IF(Control!$C$6="Wind only",'Wind scaled'!E145,IF(Control!$C$6="Solar and wind",'Solar scaled'!E145+'Wind scaled'!E145,'Grid scaled'!E145)))</f>
        <v>0</v>
      </c>
      <c r="F145" s="12">
        <f>IF(Control!$C$6="Solar only",'Solar scaled'!F145,IF(Control!$C$6="Wind only",'Wind scaled'!F145,IF(Control!$C$6="Solar and wind",'Solar scaled'!F145+'Wind scaled'!F145,'Grid scaled'!F145)))</f>
        <v>20.239999999999998</v>
      </c>
      <c r="G145" s="12">
        <f>IF(Control!$C$6="Solar only",'Solar scaled'!G145,IF(Control!$C$6="Wind only",'Wind scaled'!G145,IF(Control!$C$6="Solar and wind",'Solar scaled'!G145+'Wind scaled'!G145,'Grid scaled'!G145)))</f>
        <v>91.919999999999987</v>
      </c>
      <c r="H145" s="12">
        <f>IF(Control!$C$6="Solar only",'Solar scaled'!H145,IF(Control!$C$6="Wind only",'Wind scaled'!H145,IF(Control!$C$6="Solar and wind",'Solar scaled'!H145+'Wind scaled'!H145,'Grid scaled'!H145)))</f>
        <v>190.16000000000003</v>
      </c>
      <c r="I145" s="12">
        <f>IF(Control!$C$6="Solar only",'Solar scaled'!I145,IF(Control!$C$6="Wind only",'Wind scaled'!I145,IF(Control!$C$6="Solar and wind",'Solar scaled'!I145+'Wind scaled'!I145,'Grid scaled'!I145)))</f>
        <v>240.56000000000003</v>
      </c>
      <c r="J145" s="12">
        <f>IF(Control!$C$6="Solar only",'Solar scaled'!J145,IF(Control!$C$6="Wind only",'Wind scaled'!J145,IF(Control!$C$6="Solar and wind",'Solar scaled'!J145+'Wind scaled'!J145,'Grid scaled'!J145)))</f>
        <v>313.91999999999996</v>
      </c>
      <c r="K145" s="12">
        <f>IF(Control!$C$6="Solar only",'Solar scaled'!K145,IF(Control!$C$6="Wind only",'Wind scaled'!K145,IF(Control!$C$6="Solar and wind",'Solar scaled'!K145+'Wind scaled'!K145,'Grid scaled'!K145)))</f>
        <v>362.4</v>
      </c>
      <c r="L145" s="12">
        <f>IF(Control!$C$6="Solar only",'Solar scaled'!L145,IF(Control!$C$6="Wind only",'Wind scaled'!L145,IF(Control!$C$6="Solar and wind",'Solar scaled'!L145+'Wind scaled'!L145,'Grid scaled'!L145)))</f>
        <v>380.8</v>
      </c>
      <c r="M145" s="12">
        <f>IF(Control!$C$6="Solar only",'Solar scaled'!M145,IF(Control!$C$6="Wind only",'Wind scaled'!M145,IF(Control!$C$6="Solar and wind",'Solar scaled'!M145+'Wind scaled'!M145,'Grid scaled'!M145)))</f>
        <v>423.84</v>
      </c>
      <c r="N145" s="12">
        <f>IF(Control!$C$6="Solar only",'Solar scaled'!N145,IF(Control!$C$6="Wind only",'Wind scaled'!N145,IF(Control!$C$6="Solar and wind",'Solar scaled'!N145+'Wind scaled'!N145,'Grid scaled'!N145)))</f>
        <v>497.43999999999994</v>
      </c>
      <c r="O145" s="12">
        <f>IF(Control!$C$6="Solar only",'Solar scaled'!O145,IF(Control!$C$6="Wind only",'Wind scaled'!O145,IF(Control!$C$6="Solar and wind",'Solar scaled'!O145+'Wind scaled'!O145,'Grid scaled'!O145)))</f>
        <v>620.79999999999995</v>
      </c>
      <c r="P145" s="12">
        <f>IF(Control!$C$6="Solar only",'Solar scaled'!P145,IF(Control!$C$6="Wind only",'Wind scaled'!P145,IF(Control!$C$6="Solar and wind",'Solar scaled'!P145+'Wind scaled'!P145,'Grid scaled'!P145)))</f>
        <v>728.96</v>
      </c>
      <c r="Q145" s="12">
        <f>IF(Control!$C$6="Solar only",'Solar scaled'!Q145,IF(Control!$C$6="Wind only",'Wind scaled'!Q145,IF(Control!$C$6="Solar and wind",'Solar scaled'!Q145+'Wind scaled'!Q145,'Grid scaled'!Q145)))</f>
        <v>817.04000000000008</v>
      </c>
      <c r="R145" s="12">
        <f>IF(Control!$C$6="Solar only",'Solar scaled'!R145,IF(Control!$C$6="Wind only",'Wind scaled'!R145,IF(Control!$C$6="Solar and wind",'Solar scaled'!R145+'Wind scaled'!R145,'Grid scaled'!R145)))</f>
        <v>926.4</v>
      </c>
      <c r="S145" s="12">
        <f>IF(Control!$C$6="Solar only",'Solar scaled'!S145,IF(Control!$C$6="Wind only",'Wind scaled'!S145,IF(Control!$C$6="Solar and wind",'Solar scaled'!S145+'Wind scaled'!S145,'Grid scaled'!S145)))</f>
        <v>966.4</v>
      </c>
      <c r="T145" s="12">
        <f>IF(Control!$C$6="Solar only",'Solar scaled'!T145,IF(Control!$C$6="Wind only",'Wind scaled'!T145,IF(Control!$C$6="Solar and wind",'Solar scaled'!T145+'Wind scaled'!T145,'Grid scaled'!T145)))</f>
        <v>942.24</v>
      </c>
      <c r="U145" s="12">
        <f>IF(Control!$C$6="Solar only",'Solar scaled'!U145,IF(Control!$C$6="Wind only",'Wind scaled'!U145,IF(Control!$C$6="Solar and wind",'Solar scaled'!U145+'Wind scaled'!U145,'Grid scaled'!U145)))</f>
        <v>934.4</v>
      </c>
      <c r="V145" s="12">
        <f>IF(Control!$C$6="Solar only",'Solar scaled'!V145,IF(Control!$C$6="Wind only",'Wind scaled'!V145,IF(Control!$C$6="Solar and wind",'Solar scaled'!V145+'Wind scaled'!V145,'Grid scaled'!V145)))</f>
        <v>934.4</v>
      </c>
      <c r="W145" s="12">
        <f>IF(Control!$C$6="Solar only",'Solar scaled'!W145,IF(Control!$C$6="Wind only",'Wind scaled'!W145,IF(Control!$C$6="Solar and wind",'Solar scaled'!W145+'Wind scaled'!W145,'Grid scaled'!W145)))</f>
        <v>926.4</v>
      </c>
      <c r="X145" s="12">
        <f>IF(Control!$C$6="Solar only",'Solar scaled'!X145,IF(Control!$C$6="Wind only",'Wind scaled'!X145,IF(Control!$C$6="Solar and wind",'Solar scaled'!X145+'Wind scaled'!X145,'Grid scaled'!X145)))</f>
        <v>876.4799999999999</v>
      </c>
      <c r="Y145" s="12">
        <f>IF(Control!$C$6="Solar only",'Solar scaled'!Y145,IF(Control!$C$6="Wind only",'Wind scaled'!Y145,IF(Control!$C$6="Solar and wind",'Solar scaled'!Y145+'Wind scaled'!Y145,'Grid scaled'!Y145)))</f>
        <v>791.68000000000006</v>
      </c>
      <c r="Z145" s="12">
        <f>IF(Control!$C$6="Solar only",'Solar scaled'!Z145,IF(Control!$C$6="Wind only",'Wind scaled'!Z145,IF(Control!$C$6="Solar and wind",'Solar scaled'!Z145+'Wind scaled'!Z145,'Grid scaled'!Z145)))</f>
        <v>720.96</v>
      </c>
      <c r="AB145" s="7">
        <f t="shared" si="2"/>
        <v>12707.439999999999</v>
      </c>
    </row>
    <row r="146" spans="2:29" x14ac:dyDescent="0.2">
      <c r="B146" s="6">
        <v>44340</v>
      </c>
      <c r="C146" s="12">
        <f>IF(Control!$C$6="Solar only",'Solar scaled'!C146,IF(Control!$C$6="Wind only",'Wind scaled'!C146,IF(Control!$C$6="Solar and wind",'Solar scaled'!C146+'Wind scaled'!C146,'Grid scaled'!C146)))</f>
        <v>720.96</v>
      </c>
      <c r="D146" s="12">
        <f>IF(Control!$C$6="Solar only",'Solar scaled'!D146,IF(Control!$C$6="Wind only",'Wind scaled'!D146,IF(Control!$C$6="Solar and wind",'Solar scaled'!D146+'Wind scaled'!D146,'Grid scaled'!D146)))</f>
        <v>804.16000000000008</v>
      </c>
      <c r="E146" s="12">
        <f>IF(Control!$C$6="Solar only",'Solar scaled'!E146,IF(Control!$C$6="Wind only",'Wind scaled'!E146,IF(Control!$C$6="Solar and wind",'Solar scaled'!E146+'Wind scaled'!E146,'Grid scaled'!E146)))</f>
        <v>889.3599999999999</v>
      </c>
      <c r="F146" s="12">
        <f>IF(Control!$C$6="Solar only",'Solar scaled'!F146,IF(Control!$C$6="Wind only",'Wind scaled'!F146,IF(Control!$C$6="Solar and wind",'Solar scaled'!F146+'Wind scaled'!F146,'Grid scaled'!F146)))</f>
        <v>939.28</v>
      </c>
      <c r="G146" s="12">
        <f>IF(Control!$C$6="Solar only",'Solar scaled'!G146,IF(Control!$C$6="Wind only",'Wind scaled'!G146,IF(Control!$C$6="Solar and wind",'Solar scaled'!G146+'Wind scaled'!G146,'Grid scaled'!G146)))</f>
        <v>971.28</v>
      </c>
      <c r="H146" s="12">
        <f>IF(Control!$C$6="Solar only",'Solar scaled'!H146,IF(Control!$C$6="Wind only",'Wind scaled'!H146,IF(Control!$C$6="Solar and wind",'Solar scaled'!H146+'Wind scaled'!H146,'Grid scaled'!H146)))</f>
        <v>974.24</v>
      </c>
      <c r="I146" s="12">
        <f>IF(Control!$C$6="Solar only",'Solar scaled'!I146,IF(Control!$C$6="Wind only",'Wind scaled'!I146,IF(Control!$C$6="Solar and wind",'Solar scaled'!I146+'Wind scaled'!I146,'Grid scaled'!I146)))</f>
        <v>974.24</v>
      </c>
      <c r="J146" s="12">
        <f>IF(Control!$C$6="Solar only",'Solar scaled'!J146,IF(Control!$C$6="Wind only",'Wind scaled'!J146,IF(Control!$C$6="Solar and wind",'Solar scaled'!J146+'Wind scaled'!J146,'Grid scaled'!J146)))</f>
        <v>975.36</v>
      </c>
      <c r="K146" s="12">
        <f>IF(Control!$C$6="Solar only",'Solar scaled'!K146,IF(Control!$C$6="Wind only",'Wind scaled'!K146,IF(Control!$C$6="Solar and wind",'Solar scaled'!K146+'Wind scaled'!K146,'Grid scaled'!K146)))</f>
        <v>974.24</v>
      </c>
      <c r="L146" s="12">
        <f>IF(Control!$C$6="Solar only",'Solar scaled'!L146,IF(Control!$C$6="Wind only",'Wind scaled'!L146,IF(Control!$C$6="Solar and wind",'Solar scaled'!L146+'Wind scaled'!L146,'Grid scaled'!L146)))</f>
        <v>966.4</v>
      </c>
      <c r="M146" s="12">
        <f>IF(Control!$C$6="Solar only",'Solar scaled'!M146,IF(Control!$C$6="Wind only",'Wind scaled'!M146,IF(Control!$C$6="Solar and wind",'Solar scaled'!M146+'Wind scaled'!M146,'Grid scaled'!M146)))</f>
        <v>926.4</v>
      </c>
      <c r="N146" s="12">
        <f>IF(Control!$C$6="Solar only",'Solar scaled'!N146,IF(Control!$C$6="Wind only",'Wind scaled'!N146,IF(Control!$C$6="Solar and wind",'Solar scaled'!N146+'Wind scaled'!N146,'Grid scaled'!N146)))</f>
        <v>884.4799999999999</v>
      </c>
      <c r="O146" s="12">
        <f>IF(Control!$C$6="Solar only",'Solar scaled'!O146,IF(Control!$C$6="Wind only",'Wind scaled'!O146,IF(Control!$C$6="Solar and wind",'Solar scaled'!O146+'Wind scaled'!O146,'Grid scaled'!O146)))</f>
        <v>876.4799999999999</v>
      </c>
      <c r="P146" s="12">
        <f>IF(Control!$C$6="Solar only",'Solar scaled'!P146,IF(Control!$C$6="Wind only",'Wind scaled'!P146,IF(Control!$C$6="Solar and wind",'Solar scaled'!P146+'Wind scaled'!P146,'Grid scaled'!P146)))</f>
        <v>812.16000000000008</v>
      </c>
      <c r="Q146" s="12">
        <f>IF(Control!$C$6="Solar only",'Solar scaled'!Q146,IF(Control!$C$6="Wind only",'Wind scaled'!Q146,IF(Control!$C$6="Solar and wind",'Solar scaled'!Q146+'Wind scaled'!Q146,'Grid scaled'!Q146)))</f>
        <v>804.16000000000008</v>
      </c>
      <c r="R146" s="12">
        <f>IF(Control!$C$6="Solar only",'Solar scaled'!R146,IF(Control!$C$6="Wind only",'Wind scaled'!R146,IF(Control!$C$6="Solar and wind",'Solar scaled'!R146+'Wind scaled'!R146,'Grid scaled'!R146)))</f>
        <v>728.96</v>
      </c>
      <c r="S146" s="12">
        <f>IF(Control!$C$6="Solar only",'Solar scaled'!S146,IF(Control!$C$6="Wind only",'Wind scaled'!S146,IF(Control!$C$6="Solar and wind",'Solar scaled'!S146+'Wind scaled'!S146,'Grid scaled'!S146)))</f>
        <v>690.4</v>
      </c>
      <c r="T146" s="12">
        <f>IF(Control!$C$6="Solar only",'Solar scaled'!T146,IF(Control!$C$6="Wind only",'Wind scaled'!T146,IF(Control!$C$6="Solar and wind",'Solar scaled'!T146+'Wind scaled'!T146,'Grid scaled'!T146)))</f>
        <v>602.72</v>
      </c>
      <c r="U146" s="12">
        <f>IF(Control!$C$6="Solar only",'Solar scaled'!U146,IF(Control!$C$6="Wind only",'Wind scaled'!U146,IF(Control!$C$6="Solar and wind",'Solar scaled'!U146+'Wind scaled'!U146,'Grid scaled'!U146)))</f>
        <v>497.43999999999994</v>
      </c>
      <c r="V146" s="12">
        <f>IF(Control!$C$6="Solar only",'Solar scaled'!V146,IF(Control!$C$6="Wind only",'Wind scaled'!V146,IF(Control!$C$6="Solar and wind",'Solar scaled'!V146+'Wind scaled'!V146,'Grid scaled'!V146)))</f>
        <v>454.4</v>
      </c>
      <c r="W146" s="12">
        <f>IF(Control!$C$6="Solar only",'Solar scaled'!W146,IF(Control!$C$6="Wind only",'Wind scaled'!W146,IF(Control!$C$6="Solar and wind",'Solar scaled'!W146+'Wind scaled'!W146,'Grid scaled'!W146)))</f>
        <v>536.31999999999994</v>
      </c>
      <c r="X146" s="12">
        <f>IF(Control!$C$6="Solar only",'Solar scaled'!X146,IF(Control!$C$6="Wind only",'Wind scaled'!X146,IF(Control!$C$6="Solar and wind",'Solar scaled'!X146+'Wind scaled'!X146,'Grid scaled'!X146)))</f>
        <v>602.72</v>
      </c>
      <c r="Y146" s="12">
        <f>IF(Control!$C$6="Solar only",'Solar scaled'!Y146,IF(Control!$C$6="Wind only",'Wind scaled'!Y146,IF(Control!$C$6="Solar and wind",'Solar scaled'!Y146+'Wind scaled'!Y146,'Grid scaled'!Y146)))</f>
        <v>602.72</v>
      </c>
      <c r="Z146" s="12">
        <f>IF(Control!$C$6="Solar only",'Solar scaled'!Z146,IF(Control!$C$6="Wind only",'Wind scaled'!Z146,IF(Control!$C$6="Solar and wind",'Solar scaled'!Z146+'Wind scaled'!Z146,'Grid scaled'!Z146)))</f>
        <v>602.72</v>
      </c>
      <c r="AB146" s="7">
        <f t="shared" si="2"/>
        <v>18811.599999999999</v>
      </c>
    </row>
    <row r="147" spans="2:29" x14ac:dyDescent="0.2">
      <c r="B147" s="6">
        <v>44341</v>
      </c>
      <c r="C147" s="12">
        <f>IF(Control!$C$6="Solar only",'Solar scaled'!C147,IF(Control!$C$6="Wind only",'Wind scaled'!C147,IF(Control!$C$6="Solar and wind",'Solar scaled'!C147+'Wind scaled'!C147,'Grid scaled'!C147)))</f>
        <v>602.72</v>
      </c>
      <c r="D147" s="12">
        <f>IF(Control!$C$6="Solar only",'Solar scaled'!D147,IF(Control!$C$6="Wind only",'Wind scaled'!D147,IF(Control!$C$6="Solar and wind",'Solar scaled'!D147+'Wind scaled'!D147,'Grid scaled'!D147)))</f>
        <v>497.43999999999994</v>
      </c>
      <c r="E147" s="12">
        <f>IF(Control!$C$6="Solar only",'Solar scaled'!E147,IF(Control!$C$6="Wind only",'Wind scaled'!E147,IF(Control!$C$6="Solar and wind",'Solar scaled'!E147+'Wind scaled'!E147,'Grid scaled'!E147)))</f>
        <v>444.64</v>
      </c>
      <c r="F147" s="12">
        <f>IF(Control!$C$6="Solar only",'Solar scaled'!F147,IF(Control!$C$6="Wind only",'Wind scaled'!F147,IF(Control!$C$6="Solar and wind",'Solar scaled'!F147+'Wind scaled'!F147,'Grid scaled'!F147)))</f>
        <v>444.64</v>
      </c>
      <c r="G147" s="12">
        <f>IF(Control!$C$6="Solar only",'Solar scaled'!G147,IF(Control!$C$6="Wind only",'Wind scaled'!G147,IF(Control!$C$6="Solar and wind",'Solar scaled'!G147+'Wind scaled'!G147,'Grid scaled'!G147)))</f>
        <v>423.84</v>
      </c>
      <c r="H147" s="12">
        <f>IF(Control!$C$6="Solar only",'Solar scaled'!H147,IF(Control!$C$6="Wind only",'Wind scaled'!H147,IF(Control!$C$6="Solar and wind",'Solar scaled'!H147+'Wind scaled'!H147,'Grid scaled'!H147)))</f>
        <v>330.08</v>
      </c>
      <c r="I147" s="12">
        <f>IF(Control!$C$6="Solar only",'Solar scaled'!I147,IF(Control!$C$6="Wind only",'Wind scaled'!I147,IF(Control!$C$6="Solar and wind",'Solar scaled'!I147+'Wind scaled'!I147,'Grid scaled'!I147)))</f>
        <v>313.91999999999996</v>
      </c>
      <c r="J147" s="12">
        <f>IF(Control!$C$6="Solar only",'Solar scaled'!J147,IF(Control!$C$6="Wind only",'Wind scaled'!J147,IF(Control!$C$6="Solar and wind",'Solar scaled'!J147+'Wind scaled'!J147,'Grid scaled'!J147)))</f>
        <v>380.8</v>
      </c>
      <c r="K147" s="12">
        <f>IF(Control!$C$6="Solar only",'Solar scaled'!K147,IF(Control!$C$6="Wind only",'Wind scaled'!K147,IF(Control!$C$6="Solar and wind",'Solar scaled'!K147+'Wind scaled'!K147,'Grid scaled'!K147)))</f>
        <v>380.8</v>
      </c>
      <c r="L147" s="12">
        <f>IF(Control!$C$6="Solar only",'Solar scaled'!L147,IF(Control!$C$6="Wind only",'Wind scaled'!L147,IF(Control!$C$6="Solar and wind",'Solar scaled'!L147+'Wind scaled'!L147,'Grid scaled'!L147)))</f>
        <v>362.4</v>
      </c>
      <c r="M147" s="12">
        <f>IF(Control!$C$6="Solar only",'Solar scaled'!M147,IF(Control!$C$6="Wind only",'Wind scaled'!M147,IF(Control!$C$6="Solar and wind",'Solar scaled'!M147+'Wind scaled'!M147,'Grid scaled'!M147)))</f>
        <v>346.23999999999995</v>
      </c>
      <c r="N147" s="12">
        <f>IF(Control!$C$6="Solar only",'Solar scaled'!N147,IF(Control!$C$6="Wind only",'Wind scaled'!N147,IF(Control!$C$6="Solar and wind",'Solar scaled'!N147+'Wind scaled'!N147,'Grid scaled'!N147)))</f>
        <v>297.76</v>
      </c>
      <c r="O147" s="12">
        <f>IF(Control!$C$6="Solar only",'Solar scaled'!O147,IF(Control!$C$6="Wind only",'Wind scaled'!O147,IF(Control!$C$6="Solar and wind",'Solar scaled'!O147+'Wind scaled'!O147,'Grid scaled'!O147)))</f>
        <v>240.56000000000003</v>
      </c>
      <c r="P147" s="12">
        <f>IF(Control!$C$6="Solar only",'Solar scaled'!P147,IF(Control!$C$6="Wind only",'Wind scaled'!P147,IF(Control!$C$6="Solar and wind",'Solar scaled'!P147+'Wind scaled'!P147,'Grid scaled'!P147)))</f>
        <v>240.56000000000003</v>
      </c>
      <c r="Q147" s="12">
        <f>IF(Control!$C$6="Solar only",'Solar scaled'!Q147,IF(Control!$C$6="Wind only",'Wind scaled'!Q147,IF(Control!$C$6="Solar and wind",'Solar scaled'!Q147+'Wind scaled'!Q147,'Grid scaled'!Q147)))</f>
        <v>281.60000000000002</v>
      </c>
      <c r="R147" s="12">
        <f>IF(Control!$C$6="Solar only",'Solar scaled'!R147,IF(Control!$C$6="Wind only",'Wind scaled'!R147,IF(Control!$C$6="Solar and wind",'Solar scaled'!R147+'Wind scaled'!R147,'Grid scaled'!R147)))</f>
        <v>346.23999999999995</v>
      </c>
      <c r="S147" s="12">
        <f>IF(Control!$C$6="Solar only",'Solar scaled'!S147,IF(Control!$C$6="Wind only",'Wind scaled'!S147,IF(Control!$C$6="Solar and wind",'Solar scaled'!S147+'Wind scaled'!S147,'Grid scaled'!S147)))</f>
        <v>423.84</v>
      </c>
      <c r="T147" s="12">
        <f>IF(Control!$C$6="Solar only",'Solar scaled'!T147,IF(Control!$C$6="Wind only",'Wind scaled'!T147,IF(Control!$C$6="Solar and wind",'Solar scaled'!T147+'Wind scaled'!T147,'Grid scaled'!T147)))</f>
        <v>454.4</v>
      </c>
      <c r="U147" s="12">
        <f>IF(Control!$C$6="Solar only",'Solar scaled'!U147,IF(Control!$C$6="Wind only",'Wind scaled'!U147,IF(Control!$C$6="Solar and wind",'Solar scaled'!U147+'Wind scaled'!U147,'Grid scaled'!U147)))</f>
        <v>454.4</v>
      </c>
      <c r="V147" s="12">
        <f>IF(Control!$C$6="Solar only",'Solar scaled'!V147,IF(Control!$C$6="Wind only",'Wind scaled'!V147,IF(Control!$C$6="Solar and wind",'Solar scaled'!V147+'Wind scaled'!V147,'Grid scaled'!V147)))</f>
        <v>444.64</v>
      </c>
      <c r="W147" s="12">
        <f>IF(Control!$C$6="Solar only",'Solar scaled'!W147,IF(Control!$C$6="Wind only",'Wind scaled'!W147,IF(Control!$C$6="Solar and wind",'Solar scaled'!W147+'Wind scaled'!W147,'Grid scaled'!W147)))</f>
        <v>444.64</v>
      </c>
      <c r="X147" s="12">
        <f>IF(Control!$C$6="Solar only",'Solar scaled'!X147,IF(Control!$C$6="Wind only",'Wind scaled'!X147,IF(Control!$C$6="Solar and wind",'Solar scaled'!X147+'Wind scaled'!X147,'Grid scaled'!X147)))</f>
        <v>536.31999999999994</v>
      </c>
      <c r="Y147" s="12">
        <f>IF(Control!$C$6="Solar only",'Solar scaled'!Y147,IF(Control!$C$6="Wind only",'Wind scaled'!Y147,IF(Control!$C$6="Solar and wind",'Solar scaled'!Y147+'Wind scaled'!Y147,'Grid scaled'!Y147)))</f>
        <v>560</v>
      </c>
      <c r="Z147" s="12">
        <f>IF(Control!$C$6="Solar only",'Solar scaled'!Z147,IF(Control!$C$6="Wind only",'Wind scaled'!Z147,IF(Control!$C$6="Solar and wind",'Solar scaled'!Z147+'Wind scaled'!Z147,'Grid scaled'!Z147)))</f>
        <v>497.43999999999994</v>
      </c>
      <c r="AB147" s="7">
        <f t="shared" si="2"/>
        <v>9749.9200000000019</v>
      </c>
    </row>
    <row r="148" spans="2:29" x14ac:dyDescent="0.2">
      <c r="B148" s="6">
        <v>44342</v>
      </c>
      <c r="C148" s="12">
        <f>IF(Control!$C$6="Solar only",'Solar scaled'!C148,IF(Control!$C$6="Wind only",'Wind scaled'!C148,IF(Control!$C$6="Solar and wind",'Solar scaled'!C148+'Wind scaled'!C148,'Grid scaled'!C148)))</f>
        <v>475.52</v>
      </c>
      <c r="D148" s="12">
        <f>IF(Control!$C$6="Solar only",'Solar scaled'!D148,IF(Control!$C$6="Wind only",'Wind scaled'!D148,IF(Control!$C$6="Solar and wind",'Solar scaled'!D148+'Wind scaled'!D148,'Grid scaled'!D148)))</f>
        <v>444.64</v>
      </c>
      <c r="E148" s="12">
        <f>IF(Control!$C$6="Solar only",'Solar scaled'!E148,IF(Control!$C$6="Wind only",'Wind scaled'!E148,IF(Control!$C$6="Solar and wind",'Solar scaled'!E148+'Wind scaled'!E148,'Grid scaled'!E148)))</f>
        <v>454.4</v>
      </c>
      <c r="F148" s="12">
        <f>IF(Control!$C$6="Solar only",'Solar scaled'!F148,IF(Control!$C$6="Wind only",'Wind scaled'!F148,IF(Control!$C$6="Solar and wind",'Solar scaled'!F148+'Wind scaled'!F148,'Grid scaled'!F148)))</f>
        <v>475.52</v>
      </c>
      <c r="G148" s="12">
        <f>IF(Control!$C$6="Solar only",'Solar scaled'!G148,IF(Control!$C$6="Wind only",'Wind scaled'!G148,IF(Control!$C$6="Solar and wind",'Solar scaled'!G148+'Wind scaled'!G148,'Grid scaled'!G148)))</f>
        <v>454.4</v>
      </c>
      <c r="H148" s="12">
        <f>IF(Control!$C$6="Solar only",'Solar scaled'!H148,IF(Control!$C$6="Wind only",'Wind scaled'!H148,IF(Control!$C$6="Solar and wind",'Solar scaled'!H148+'Wind scaled'!H148,'Grid scaled'!H148)))</f>
        <v>423.84</v>
      </c>
      <c r="I148" s="12">
        <f>IF(Control!$C$6="Solar only",'Solar scaled'!I148,IF(Control!$C$6="Wind only",'Wind scaled'!I148,IF(Control!$C$6="Solar and wind",'Solar scaled'!I148+'Wind scaled'!I148,'Grid scaled'!I148)))</f>
        <v>362.4</v>
      </c>
      <c r="J148" s="12">
        <f>IF(Control!$C$6="Solar only",'Solar scaled'!J148,IF(Control!$C$6="Wind only",'Wind scaled'!J148,IF(Control!$C$6="Solar and wind",'Solar scaled'!J148+'Wind scaled'!J148,'Grid scaled'!J148)))</f>
        <v>401.91999999999996</v>
      </c>
      <c r="K148" s="12">
        <f>IF(Control!$C$6="Solar only",'Solar scaled'!K148,IF(Control!$C$6="Wind only",'Wind scaled'!K148,IF(Control!$C$6="Solar and wind",'Solar scaled'!K148+'Wind scaled'!K148,'Grid scaled'!K148)))</f>
        <v>380.8</v>
      </c>
      <c r="L148" s="12">
        <f>IF(Control!$C$6="Solar only",'Solar scaled'!L148,IF(Control!$C$6="Wind only",'Wind scaled'!L148,IF(Control!$C$6="Solar and wind",'Solar scaled'!L148+'Wind scaled'!L148,'Grid scaled'!L148)))</f>
        <v>444.64</v>
      </c>
      <c r="M148" s="12">
        <f>IF(Control!$C$6="Solar only",'Solar scaled'!M148,IF(Control!$C$6="Wind only",'Wind scaled'!M148,IF(Control!$C$6="Solar and wind",'Solar scaled'!M148+'Wind scaled'!M148,'Grid scaled'!M148)))</f>
        <v>560</v>
      </c>
      <c r="N148" s="12">
        <f>IF(Control!$C$6="Solar only",'Solar scaled'!N148,IF(Control!$C$6="Wind only",'Wind scaled'!N148,IF(Control!$C$6="Solar and wind",'Solar scaled'!N148+'Wind scaled'!N148,'Grid scaled'!N148)))</f>
        <v>620.79999999999995</v>
      </c>
      <c r="O148" s="12">
        <f>IF(Control!$C$6="Solar only",'Solar scaled'!O148,IF(Control!$C$6="Wind only",'Wind scaled'!O148,IF(Control!$C$6="Solar and wind",'Solar scaled'!O148+'Wind scaled'!O148,'Grid scaled'!O148)))</f>
        <v>633.28</v>
      </c>
      <c r="P148" s="12">
        <f>IF(Control!$C$6="Solar only",'Solar scaled'!P148,IF(Control!$C$6="Wind only",'Wind scaled'!P148,IF(Control!$C$6="Solar and wind",'Solar scaled'!P148+'Wind scaled'!P148,'Grid scaled'!P148)))</f>
        <v>633.28</v>
      </c>
      <c r="Q148" s="12">
        <f>IF(Control!$C$6="Solar only",'Solar scaled'!Q148,IF(Control!$C$6="Wind only",'Wind scaled'!Q148,IF(Control!$C$6="Solar and wind",'Solar scaled'!Q148+'Wind scaled'!Q148,'Grid scaled'!Q148)))</f>
        <v>602.72</v>
      </c>
      <c r="R148" s="12">
        <f>IF(Control!$C$6="Solar only",'Solar scaled'!R148,IF(Control!$C$6="Wind only",'Wind scaled'!R148,IF(Control!$C$6="Solar and wind",'Solar scaled'!R148+'Wind scaled'!R148,'Grid scaled'!R148)))</f>
        <v>581.91999999999996</v>
      </c>
      <c r="S148" s="12">
        <f>IF(Control!$C$6="Solar only",'Solar scaled'!S148,IF(Control!$C$6="Wind only",'Wind scaled'!S148,IF(Control!$C$6="Solar and wind",'Solar scaled'!S148+'Wind scaled'!S148,'Grid scaled'!S148)))</f>
        <v>560</v>
      </c>
      <c r="T148" s="12">
        <f>IF(Control!$C$6="Solar only",'Solar scaled'!T148,IF(Control!$C$6="Wind only",'Wind scaled'!T148,IF(Control!$C$6="Solar and wind",'Solar scaled'!T148+'Wind scaled'!T148,'Grid scaled'!T148)))</f>
        <v>518.24</v>
      </c>
      <c r="U148" s="12">
        <f>IF(Control!$C$6="Solar only",'Solar scaled'!U148,IF(Control!$C$6="Wind only",'Wind scaled'!U148,IF(Control!$C$6="Solar and wind",'Solar scaled'!U148+'Wind scaled'!U148,'Grid scaled'!U148)))</f>
        <v>454.4</v>
      </c>
      <c r="V148" s="12">
        <f>IF(Control!$C$6="Solar only",'Solar scaled'!V148,IF(Control!$C$6="Wind only",'Wind scaled'!V148,IF(Control!$C$6="Solar and wind",'Solar scaled'!V148+'Wind scaled'!V148,'Grid scaled'!V148)))</f>
        <v>362.4</v>
      </c>
      <c r="W148" s="12">
        <f>IF(Control!$C$6="Solar only",'Solar scaled'!W148,IF(Control!$C$6="Wind only",'Wind scaled'!W148,IF(Control!$C$6="Solar and wind",'Solar scaled'!W148+'Wind scaled'!W148,'Grid scaled'!W148)))</f>
        <v>254.24000000000007</v>
      </c>
      <c r="X148" s="12">
        <f>IF(Control!$C$6="Solar only",'Solar scaled'!X148,IF(Control!$C$6="Wind only",'Wind scaled'!X148,IF(Control!$C$6="Solar and wind",'Solar scaled'!X148+'Wind scaled'!X148,'Grid scaled'!X148)))</f>
        <v>190.16000000000003</v>
      </c>
      <c r="Y148" s="12">
        <f>IF(Control!$C$6="Solar only",'Solar scaled'!Y148,IF(Control!$C$6="Wind only",'Wind scaled'!Y148,IF(Control!$C$6="Solar and wind",'Solar scaled'!Y148+'Wind scaled'!Y148,'Grid scaled'!Y148)))</f>
        <v>155.6</v>
      </c>
      <c r="Z148" s="12">
        <f>IF(Control!$C$6="Solar only",'Solar scaled'!Z148,IF(Control!$C$6="Wind only",'Wind scaled'!Z148,IF(Control!$C$6="Solar and wind",'Solar scaled'!Z148+'Wind scaled'!Z148,'Grid scaled'!Z148)))</f>
        <v>155.6</v>
      </c>
      <c r="AB148" s="7">
        <f t="shared" si="2"/>
        <v>10600.720000000001</v>
      </c>
    </row>
    <row r="149" spans="2:29" x14ac:dyDescent="0.2">
      <c r="B149" s="6">
        <v>44343</v>
      </c>
      <c r="C149" s="12">
        <f>IF(Control!$C$6="Solar only",'Solar scaled'!C149,IF(Control!$C$6="Wind only",'Wind scaled'!C149,IF(Control!$C$6="Solar and wind",'Solar scaled'!C149+'Wind scaled'!C149,'Grid scaled'!C149)))</f>
        <v>155.6</v>
      </c>
      <c r="D149" s="12">
        <f>IF(Control!$C$6="Solar only",'Solar scaled'!D149,IF(Control!$C$6="Wind only",'Wind scaled'!D149,IF(Control!$C$6="Solar and wind",'Solar scaled'!D149+'Wind scaled'!D149,'Grid scaled'!D149)))</f>
        <v>155.6</v>
      </c>
      <c r="E149" s="12">
        <f>IF(Control!$C$6="Solar only",'Solar scaled'!E149,IF(Control!$C$6="Wind only",'Wind scaled'!E149,IF(Control!$C$6="Solar and wind",'Solar scaled'!E149+'Wind scaled'!E149,'Grid scaled'!E149)))</f>
        <v>126.8</v>
      </c>
      <c r="F149" s="12">
        <f>IF(Control!$C$6="Solar only",'Solar scaled'!F149,IF(Control!$C$6="Wind only",'Wind scaled'!F149,IF(Control!$C$6="Solar and wind",'Solar scaled'!F149+'Wind scaled'!F149,'Grid scaled'!F149)))</f>
        <v>84.08</v>
      </c>
      <c r="G149" s="12">
        <f>IF(Control!$C$6="Solar only",'Solar scaled'!G149,IF(Control!$C$6="Wind only",'Wind scaled'!G149,IF(Control!$C$6="Solar and wind",'Solar scaled'!G149+'Wind scaled'!G149,'Grid scaled'!G149)))</f>
        <v>35.6</v>
      </c>
      <c r="H149" s="12">
        <f>IF(Control!$C$6="Solar only",'Solar scaled'!H149,IF(Control!$C$6="Wind only",'Wind scaled'!H149,IF(Control!$C$6="Solar and wind",'Solar scaled'!H149+'Wind scaled'!H149,'Grid scaled'!H149)))</f>
        <v>0</v>
      </c>
      <c r="I149" s="12">
        <f>IF(Control!$C$6="Solar only",'Solar scaled'!I149,IF(Control!$C$6="Wind only",'Wind scaled'!I149,IF(Control!$C$6="Solar and wind",'Solar scaled'!I149+'Wind scaled'!I149,'Grid scaled'!I149)))</f>
        <v>0</v>
      </c>
      <c r="J149" s="12">
        <f>IF(Control!$C$6="Solar only",'Solar scaled'!J149,IF(Control!$C$6="Wind only",'Wind scaled'!J149,IF(Control!$C$6="Solar and wind",'Solar scaled'!J149+'Wind scaled'!J149,'Grid scaled'!J149)))</f>
        <v>0</v>
      </c>
      <c r="K149" s="12">
        <f>IF(Control!$C$6="Solar only",'Solar scaled'!K149,IF(Control!$C$6="Wind only",'Wind scaled'!K149,IF(Control!$C$6="Solar and wind",'Solar scaled'!K149+'Wind scaled'!K149,'Grid scaled'!K149)))</f>
        <v>0</v>
      </c>
      <c r="L149" s="12">
        <f>IF(Control!$C$6="Solar only",'Solar scaled'!L149,IF(Control!$C$6="Wind only",'Wind scaled'!L149,IF(Control!$C$6="Solar and wind",'Solar scaled'!L149+'Wind scaled'!L149,'Grid scaled'!L149)))</f>
        <v>0</v>
      </c>
      <c r="M149" s="12">
        <f>IF(Control!$C$6="Solar only",'Solar scaled'!M149,IF(Control!$C$6="Wind only",'Wind scaled'!M149,IF(Control!$C$6="Solar and wind",'Solar scaled'!M149+'Wind scaled'!M149,'Grid scaled'!M149)))</f>
        <v>0</v>
      </c>
      <c r="N149" s="12">
        <f>IF(Control!$C$6="Solar only",'Solar scaled'!N149,IF(Control!$C$6="Wind only",'Wind scaled'!N149,IF(Control!$C$6="Solar and wind",'Solar scaled'!N149+'Wind scaled'!N149,'Grid scaled'!N149)))</f>
        <v>0</v>
      </c>
      <c r="O149" s="12">
        <f>IF(Control!$C$6="Solar only",'Solar scaled'!O149,IF(Control!$C$6="Wind only",'Wind scaled'!O149,IF(Control!$C$6="Solar and wind",'Solar scaled'!O149+'Wind scaled'!O149,'Grid scaled'!O149)))</f>
        <v>0</v>
      </c>
      <c r="P149" s="12">
        <f>IF(Control!$C$6="Solar only",'Solar scaled'!P149,IF(Control!$C$6="Wind only",'Wind scaled'!P149,IF(Control!$C$6="Solar and wind",'Solar scaled'!P149+'Wind scaled'!P149,'Grid scaled'!P149)))</f>
        <v>0</v>
      </c>
      <c r="Q149" s="12">
        <f>IF(Control!$C$6="Solar only",'Solar scaled'!Q149,IF(Control!$C$6="Wind only",'Wind scaled'!Q149,IF(Control!$C$6="Solar and wind",'Solar scaled'!Q149+'Wind scaled'!Q149,'Grid scaled'!Q149)))</f>
        <v>0</v>
      </c>
      <c r="R149" s="12">
        <f>IF(Control!$C$6="Solar only",'Solar scaled'!R149,IF(Control!$C$6="Wind only",'Wind scaled'!R149,IF(Control!$C$6="Solar and wind",'Solar scaled'!R149+'Wind scaled'!R149,'Grid scaled'!R149)))</f>
        <v>0</v>
      </c>
      <c r="S149" s="12">
        <f>IF(Control!$C$6="Solar only",'Solar scaled'!S149,IF(Control!$C$6="Wind only",'Wind scaled'!S149,IF(Control!$C$6="Solar and wind",'Solar scaled'!S149+'Wind scaled'!S149,'Grid scaled'!S149)))</f>
        <v>0</v>
      </c>
      <c r="T149" s="12">
        <f>IF(Control!$C$6="Solar only",'Solar scaled'!T149,IF(Control!$C$6="Wind only",'Wind scaled'!T149,IF(Control!$C$6="Solar and wind",'Solar scaled'!T149+'Wind scaled'!T149,'Grid scaled'!T149)))</f>
        <v>0</v>
      </c>
      <c r="U149" s="12">
        <f>IF(Control!$C$6="Solar only",'Solar scaled'!U149,IF(Control!$C$6="Wind only",'Wind scaled'!U149,IF(Control!$C$6="Solar and wind",'Solar scaled'!U149+'Wind scaled'!U149,'Grid scaled'!U149)))</f>
        <v>0</v>
      </c>
      <c r="V149" s="12">
        <f>IF(Control!$C$6="Solar only",'Solar scaled'!V149,IF(Control!$C$6="Wind only",'Wind scaled'!V149,IF(Control!$C$6="Solar and wind",'Solar scaled'!V149+'Wind scaled'!V149,'Grid scaled'!V149)))</f>
        <v>25.359999999999996</v>
      </c>
      <c r="W149" s="12">
        <f>IF(Control!$C$6="Solar only",'Solar scaled'!W149,IF(Control!$C$6="Wind only",'Wind scaled'!W149,IF(Control!$C$6="Solar and wind",'Solar scaled'!W149+'Wind scaled'!W149,'Grid scaled'!W149)))</f>
        <v>136.4</v>
      </c>
      <c r="X149" s="12">
        <f>IF(Control!$C$6="Solar only",'Solar scaled'!X149,IF(Control!$C$6="Wind only",'Wind scaled'!X149,IF(Control!$C$6="Solar and wind",'Solar scaled'!X149+'Wind scaled'!X149,'Grid scaled'!X149)))</f>
        <v>201.68</v>
      </c>
      <c r="Y149" s="12">
        <f>IF(Control!$C$6="Solar only",'Solar scaled'!Y149,IF(Control!$C$6="Wind only",'Wind scaled'!Y149,IF(Control!$C$6="Solar and wind",'Solar scaled'!Y149+'Wind scaled'!Y149,'Grid scaled'!Y149)))</f>
        <v>178.64000000000001</v>
      </c>
      <c r="Z149" s="12">
        <f>IF(Control!$C$6="Solar only",'Solar scaled'!Z149,IF(Control!$C$6="Wind only",'Wind scaled'!Z149,IF(Control!$C$6="Solar and wind",'Solar scaled'!Z149+'Wind scaled'!Z149,'Grid scaled'!Z149)))</f>
        <v>117.2</v>
      </c>
      <c r="AB149" s="7">
        <f t="shared" si="2"/>
        <v>1216.9600000000003</v>
      </c>
    </row>
    <row r="150" spans="2:29" x14ac:dyDescent="0.2">
      <c r="B150" s="6">
        <v>44344</v>
      </c>
      <c r="C150" s="12">
        <f>IF(Control!$C$6="Solar only",'Solar scaled'!C150,IF(Control!$C$6="Wind only",'Wind scaled'!C150,IF(Control!$C$6="Solar and wind",'Solar scaled'!C150+'Wind scaled'!C150,'Grid scaled'!C150)))</f>
        <v>76.239999999999995</v>
      </c>
      <c r="D150" s="12">
        <f>IF(Control!$C$6="Solar only",'Solar scaled'!D150,IF(Control!$C$6="Wind only",'Wind scaled'!D150,IF(Control!$C$6="Solar and wind",'Solar scaled'!D150+'Wind scaled'!D150,'Grid scaled'!D150)))</f>
        <v>55.280000000000008</v>
      </c>
      <c r="E150" s="12">
        <f>IF(Control!$C$6="Solar only",'Solar scaled'!E150,IF(Control!$C$6="Wind only",'Wind scaled'!E150,IF(Control!$C$6="Solar and wind",'Solar scaled'!E150+'Wind scaled'!E150,'Grid scaled'!E150)))</f>
        <v>48.720000000000006</v>
      </c>
      <c r="F150" s="12">
        <f>IF(Control!$C$6="Solar only",'Solar scaled'!F150,IF(Control!$C$6="Wind only",'Wind scaled'!F150,IF(Control!$C$6="Solar and wind",'Solar scaled'!F150+'Wind scaled'!F150,'Grid scaled'!F150)))</f>
        <v>42.160000000000004</v>
      </c>
      <c r="G150" s="12">
        <f>IF(Control!$C$6="Solar only",'Solar scaled'!G150,IF(Control!$C$6="Wind only",'Wind scaled'!G150,IF(Control!$C$6="Solar and wind",'Solar scaled'!G150+'Wind scaled'!G150,'Grid scaled'!G150)))</f>
        <v>42.160000000000004</v>
      </c>
      <c r="H150" s="12">
        <f>IF(Control!$C$6="Solar only",'Solar scaled'!H150,IF(Control!$C$6="Wind only",'Wind scaled'!H150,IF(Control!$C$6="Solar and wind",'Solar scaled'!H150+'Wind scaled'!H150,'Grid scaled'!H150)))</f>
        <v>35.6</v>
      </c>
      <c r="I150" s="12">
        <f>IF(Control!$C$6="Solar only",'Solar scaled'!I150,IF(Control!$C$6="Wind only",'Wind scaled'!I150,IF(Control!$C$6="Solar and wind",'Solar scaled'!I150+'Wind scaled'!I150,'Grid scaled'!I150)))</f>
        <v>48.720000000000006</v>
      </c>
      <c r="J150" s="12">
        <f>IF(Control!$C$6="Solar only",'Solar scaled'!J150,IF(Control!$C$6="Wind only",'Wind scaled'!J150,IF(Control!$C$6="Solar and wind",'Solar scaled'!J150+'Wind scaled'!J150,'Grid scaled'!J150)))</f>
        <v>84.08</v>
      </c>
      <c r="K150" s="12">
        <f>IF(Control!$C$6="Solar only",'Solar scaled'!K150,IF(Control!$C$6="Wind only",'Wind scaled'!K150,IF(Control!$C$6="Solar and wind",'Solar scaled'!K150+'Wind scaled'!K150,'Grid scaled'!K150)))</f>
        <v>107.6</v>
      </c>
      <c r="L150" s="12">
        <f>IF(Control!$C$6="Solar only",'Solar scaled'!L150,IF(Control!$C$6="Wind only",'Wind scaled'!L150,IF(Control!$C$6="Solar and wind",'Solar scaled'!L150+'Wind scaled'!L150,'Grid scaled'!L150)))</f>
        <v>107.6</v>
      </c>
      <c r="M150" s="12">
        <f>IF(Control!$C$6="Solar only",'Solar scaled'!M150,IF(Control!$C$6="Wind only",'Wind scaled'!M150,IF(Control!$C$6="Solar and wind",'Solar scaled'!M150+'Wind scaled'!M150,'Grid scaled'!M150)))</f>
        <v>107.6</v>
      </c>
      <c r="N150" s="12">
        <f>IF(Control!$C$6="Solar only",'Solar scaled'!N150,IF(Control!$C$6="Wind only",'Wind scaled'!N150,IF(Control!$C$6="Solar and wind",'Solar scaled'!N150+'Wind scaled'!N150,'Grid scaled'!N150)))</f>
        <v>99.759999999999991</v>
      </c>
      <c r="O150" s="12">
        <f>IF(Control!$C$6="Solar only",'Solar scaled'!O150,IF(Control!$C$6="Wind only",'Wind scaled'!O150,IF(Control!$C$6="Solar and wind",'Solar scaled'!O150+'Wind scaled'!O150,'Grid scaled'!O150)))</f>
        <v>117.2</v>
      </c>
      <c r="P150" s="12">
        <f>IF(Control!$C$6="Solar only",'Solar scaled'!P150,IF(Control!$C$6="Wind only",'Wind scaled'!P150,IF(Control!$C$6="Solar and wind",'Solar scaled'!P150+'Wind scaled'!P150,'Grid scaled'!P150)))</f>
        <v>146</v>
      </c>
      <c r="Q150" s="12">
        <f>IF(Control!$C$6="Solar only",'Solar scaled'!Q150,IF(Control!$C$6="Wind only",'Wind scaled'!Q150,IF(Control!$C$6="Solar and wind",'Solar scaled'!Q150+'Wind scaled'!Q150,'Grid scaled'!Q150)))</f>
        <v>190.16000000000003</v>
      </c>
      <c r="R150" s="12">
        <f>IF(Control!$C$6="Solar only",'Solar scaled'!R150,IF(Control!$C$6="Wind only",'Wind scaled'!R150,IF(Control!$C$6="Solar and wind",'Solar scaled'!R150+'Wind scaled'!R150,'Grid scaled'!R150)))</f>
        <v>240.56000000000003</v>
      </c>
      <c r="S150" s="12">
        <f>IF(Control!$C$6="Solar only",'Solar scaled'!S150,IF(Control!$C$6="Wind only",'Wind scaled'!S150,IF(Control!$C$6="Solar and wind",'Solar scaled'!S150+'Wind scaled'!S150,'Grid scaled'!S150)))</f>
        <v>281.60000000000002</v>
      </c>
      <c r="T150" s="12">
        <f>IF(Control!$C$6="Solar only",'Solar scaled'!T150,IF(Control!$C$6="Wind only",'Wind scaled'!T150,IF(Control!$C$6="Solar and wind",'Solar scaled'!T150+'Wind scaled'!T150,'Grid scaled'!T150)))</f>
        <v>330.08</v>
      </c>
      <c r="U150" s="12">
        <f>IF(Control!$C$6="Solar only",'Solar scaled'!U150,IF(Control!$C$6="Wind only",'Wind scaled'!U150,IF(Control!$C$6="Solar and wind",'Solar scaled'!U150+'Wind scaled'!U150,'Grid scaled'!U150)))</f>
        <v>346.23999999999995</v>
      </c>
      <c r="V150" s="12">
        <f>IF(Control!$C$6="Solar only",'Solar scaled'!V150,IF(Control!$C$6="Wind only",'Wind scaled'!V150,IF(Control!$C$6="Solar and wind",'Solar scaled'!V150+'Wind scaled'!V150,'Grid scaled'!V150)))</f>
        <v>346.23999999999995</v>
      </c>
      <c r="W150" s="12">
        <f>IF(Control!$C$6="Solar only",'Solar scaled'!W150,IF(Control!$C$6="Wind only",'Wind scaled'!W150,IF(Control!$C$6="Solar and wind",'Solar scaled'!W150+'Wind scaled'!W150,'Grid scaled'!W150)))</f>
        <v>330.08</v>
      </c>
      <c r="X150" s="12">
        <f>IF(Control!$C$6="Solar only",'Solar scaled'!X150,IF(Control!$C$6="Wind only",'Wind scaled'!X150,IF(Control!$C$6="Solar and wind",'Solar scaled'!X150+'Wind scaled'!X150,'Grid scaled'!X150)))</f>
        <v>313.91999999999996</v>
      </c>
      <c r="Y150" s="12">
        <f>IF(Control!$C$6="Solar only",'Solar scaled'!Y150,IF(Control!$C$6="Wind only",'Wind scaled'!Y150,IF(Control!$C$6="Solar and wind",'Solar scaled'!Y150+'Wind scaled'!Y150,'Grid scaled'!Y150)))</f>
        <v>281.60000000000002</v>
      </c>
      <c r="Z150" s="12">
        <f>IF(Control!$C$6="Solar only",'Solar scaled'!Z150,IF(Control!$C$6="Wind only",'Wind scaled'!Z150,IF(Control!$C$6="Solar and wind",'Solar scaled'!Z150+'Wind scaled'!Z150,'Grid scaled'!Z150)))</f>
        <v>254.24000000000007</v>
      </c>
      <c r="AB150" s="7">
        <f t="shared" si="2"/>
        <v>4033.44</v>
      </c>
    </row>
    <row r="151" spans="2:29" x14ac:dyDescent="0.2">
      <c r="B151" s="6">
        <v>44345</v>
      </c>
      <c r="C151" s="12">
        <f>IF(Control!$C$6="Solar only",'Solar scaled'!C151,IF(Control!$C$6="Wind only",'Wind scaled'!C151,IF(Control!$C$6="Solar and wind",'Solar scaled'!C151+'Wind scaled'!C151,'Grid scaled'!C151)))</f>
        <v>201.68</v>
      </c>
      <c r="D151" s="12">
        <f>IF(Control!$C$6="Solar only",'Solar scaled'!D151,IF(Control!$C$6="Wind only",'Wind scaled'!D151,IF(Control!$C$6="Solar and wind",'Solar scaled'!D151+'Wind scaled'!D151,'Grid scaled'!D151)))</f>
        <v>146</v>
      </c>
      <c r="E151" s="12">
        <f>IF(Control!$C$6="Solar only",'Solar scaled'!E151,IF(Control!$C$6="Wind only",'Wind scaled'!E151,IF(Control!$C$6="Solar and wind",'Solar scaled'!E151+'Wind scaled'!E151,'Grid scaled'!E151)))</f>
        <v>107.6</v>
      </c>
      <c r="F151" s="12">
        <f>IF(Control!$C$6="Solar only",'Solar scaled'!F151,IF(Control!$C$6="Wind only",'Wind scaled'!F151,IF(Control!$C$6="Solar and wind",'Solar scaled'!F151+'Wind scaled'!F151,'Grid scaled'!F151)))</f>
        <v>84.08</v>
      </c>
      <c r="G151" s="12">
        <f>IF(Control!$C$6="Solar only",'Solar scaled'!G151,IF(Control!$C$6="Wind only",'Wind scaled'!G151,IF(Control!$C$6="Solar and wind",'Solar scaled'!G151+'Wind scaled'!G151,'Grid scaled'!G151)))</f>
        <v>68.400000000000006</v>
      </c>
      <c r="H151" s="12">
        <f>IF(Control!$C$6="Solar only",'Solar scaled'!H151,IF(Control!$C$6="Wind only",'Wind scaled'!H151,IF(Control!$C$6="Solar and wind",'Solar scaled'!H151+'Wind scaled'!H151,'Grid scaled'!H151)))</f>
        <v>42.160000000000004</v>
      </c>
      <c r="I151" s="12">
        <f>IF(Control!$C$6="Solar only",'Solar scaled'!I151,IF(Control!$C$6="Wind only",'Wind scaled'!I151,IF(Control!$C$6="Solar and wind",'Solar scaled'!I151+'Wind scaled'!I151,'Grid scaled'!I151)))</f>
        <v>15.12</v>
      </c>
      <c r="J151" s="12">
        <f>IF(Control!$C$6="Solar only",'Solar scaled'!J151,IF(Control!$C$6="Wind only",'Wind scaled'!J151,IF(Control!$C$6="Solar and wind",'Solar scaled'!J151+'Wind scaled'!J151,'Grid scaled'!J151)))</f>
        <v>10</v>
      </c>
      <c r="K151" s="12">
        <f>IF(Control!$C$6="Solar only",'Solar scaled'!K151,IF(Control!$C$6="Wind only",'Wind scaled'!K151,IF(Control!$C$6="Solar and wind",'Solar scaled'!K151+'Wind scaled'!K151,'Grid scaled'!K151)))</f>
        <v>0</v>
      </c>
      <c r="L151" s="12">
        <f>IF(Control!$C$6="Solar only",'Solar scaled'!L151,IF(Control!$C$6="Wind only",'Wind scaled'!L151,IF(Control!$C$6="Solar and wind",'Solar scaled'!L151+'Wind scaled'!L151,'Grid scaled'!L151)))</f>
        <v>0</v>
      </c>
      <c r="M151" s="12">
        <f>IF(Control!$C$6="Solar only",'Solar scaled'!M151,IF(Control!$C$6="Wind only",'Wind scaled'!M151,IF(Control!$C$6="Solar and wind",'Solar scaled'!M151+'Wind scaled'!M151,'Grid scaled'!M151)))</f>
        <v>0</v>
      </c>
      <c r="N151" s="12">
        <f>IF(Control!$C$6="Solar only",'Solar scaled'!N151,IF(Control!$C$6="Wind only",'Wind scaled'!N151,IF(Control!$C$6="Solar and wind",'Solar scaled'!N151+'Wind scaled'!N151,'Grid scaled'!N151)))</f>
        <v>0</v>
      </c>
      <c r="O151" s="12">
        <f>IF(Control!$C$6="Solar only",'Solar scaled'!O151,IF(Control!$C$6="Wind only",'Wind scaled'!O151,IF(Control!$C$6="Solar and wind",'Solar scaled'!O151+'Wind scaled'!O151,'Grid scaled'!O151)))</f>
        <v>0</v>
      </c>
      <c r="P151" s="12">
        <f>IF(Control!$C$6="Solar only",'Solar scaled'!P151,IF(Control!$C$6="Wind only",'Wind scaled'!P151,IF(Control!$C$6="Solar and wind",'Solar scaled'!P151+'Wind scaled'!P151,'Grid scaled'!P151)))</f>
        <v>0</v>
      </c>
      <c r="Q151" s="12">
        <f>IF(Control!$C$6="Solar only",'Solar scaled'!Q151,IF(Control!$C$6="Wind only",'Wind scaled'!Q151,IF(Control!$C$6="Solar and wind",'Solar scaled'!Q151+'Wind scaled'!Q151,'Grid scaled'!Q151)))</f>
        <v>0</v>
      </c>
      <c r="R151" s="12">
        <f>IF(Control!$C$6="Solar only",'Solar scaled'!R151,IF(Control!$C$6="Wind only",'Wind scaled'!R151,IF(Control!$C$6="Solar and wind",'Solar scaled'!R151+'Wind scaled'!R151,'Grid scaled'!R151)))</f>
        <v>0</v>
      </c>
      <c r="S151" s="12">
        <f>IF(Control!$C$6="Solar only",'Solar scaled'!S151,IF(Control!$C$6="Wind only",'Wind scaled'!S151,IF(Control!$C$6="Solar and wind",'Solar scaled'!S151+'Wind scaled'!S151,'Grid scaled'!S151)))</f>
        <v>0</v>
      </c>
      <c r="T151" s="12">
        <f>IF(Control!$C$6="Solar only",'Solar scaled'!T151,IF(Control!$C$6="Wind only",'Wind scaled'!T151,IF(Control!$C$6="Solar and wind",'Solar scaled'!T151+'Wind scaled'!T151,'Grid scaled'!T151)))</f>
        <v>0</v>
      </c>
      <c r="U151" s="12">
        <f>IF(Control!$C$6="Solar only",'Solar scaled'!U151,IF(Control!$C$6="Wind only",'Wind scaled'!U151,IF(Control!$C$6="Solar and wind",'Solar scaled'!U151+'Wind scaled'!U151,'Grid scaled'!U151)))</f>
        <v>0</v>
      </c>
      <c r="V151" s="12">
        <f>IF(Control!$C$6="Solar only",'Solar scaled'!V151,IF(Control!$C$6="Wind only",'Wind scaled'!V151,IF(Control!$C$6="Solar and wind",'Solar scaled'!V151+'Wind scaled'!V151,'Grid scaled'!V151)))</f>
        <v>25.359999999999996</v>
      </c>
      <c r="W151" s="12">
        <f>IF(Control!$C$6="Solar only",'Solar scaled'!W151,IF(Control!$C$6="Wind only",'Wind scaled'!W151,IF(Control!$C$6="Solar and wind",'Solar scaled'!W151+'Wind scaled'!W151,'Grid scaled'!W151)))</f>
        <v>35.6</v>
      </c>
      <c r="X151" s="12">
        <f>IF(Control!$C$6="Solar only",'Solar scaled'!X151,IF(Control!$C$6="Wind only",'Wind scaled'!X151,IF(Control!$C$6="Solar and wind",'Solar scaled'!X151+'Wind scaled'!X151,'Grid scaled'!X151)))</f>
        <v>35.6</v>
      </c>
      <c r="Y151" s="12">
        <f>IF(Control!$C$6="Solar only",'Solar scaled'!Y151,IF(Control!$C$6="Wind only",'Wind scaled'!Y151,IF(Control!$C$6="Solar and wind",'Solar scaled'!Y151+'Wind scaled'!Y151,'Grid scaled'!Y151)))</f>
        <v>20.239999999999998</v>
      </c>
      <c r="Z151" s="12">
        <f>IF(Control!$C$6="Solar only",'Solar scaled'!Z151,IF(Control!$C$6="Wind only",'Wind scaled'!Z151,IF(Control!$C$6="Solar and wind",'Solar scaled'!Z151+'Wind scaled'!Z151,'Grid scaled'!Z151)))</f>
        <v>0</v>
      </c>
      <c r="AB151" s="7">
        <f t="shared" si="2"/>
        <v>791.84</v>
      </c>
    </row>
    <row r="152" spans="2:29" x14ac:dyDescent="0.2">
      <c r="B152" s="6">
        <v>44346</v>
      </c>
      <c r="C152" s="12">
        <f>IF(Control!$C$6="Solar only",'Solar scaled'!C152,IF(Control!$C$6="Wind only",'Wind scaled'!C152,IF(Control!$C$6="Solar and wind",'Solar scaled'!C152+'Wind scaled'!C152,'Grid scaled'!C152)))</f>
        <v>0</v>
      </c>
      <c r="D152" s="12">
        <f>IF(Control!$C$6="Solar only",'Solar scaled'!D152,IF(Control!$C$6="Wind only",'Wind scaled'!D152,IF(Control!$C$6="Solar and wind",'Solar scaled'!D152+'Wind scaled'!D152,'Grid scaled'!D152)))</f>
        <v>0</v>
      </c>
      <c r="E152" s="12">
        <f>IF(Control!$C$6="Solar only",'Solar scaled'!E152,IF(Control!$C$6="Wind only",'Wind scaled'!E152,IF(Control!$C$6="Solar and wind",'Solar scaled'!E152+'Wind scaled'!E152,'Grid scaled'!E152)))</f>
        <v>0</v>
      </c>
      <c r="F152" s="12">
        <f>IF(Control!$C$6="Solar only",'Solar scaled'!F152,IF(Control!$C$6="Wind only",'Wind scaled'!F152,IF(Control!$C$6="Solar and wind",'Solar scaled'!F152+'Wind scaled'!F152,'Grid scaled'!F152)))</f>
        <v>0</v>
      </c>
      <c r="G152" s="12">
        <f>IF(Control!$C$6="Solar only",'Solar scaled'!G152,IF(Control!$C$6="Wind only",'Wind scaled'!G152,IF(Control!$C$6="Solar and wind",'Solar scaled'!G152+'Wind scaled'!G152,'Grid scaled'!G152)))</f>
        <v>0</v>
      </c>
      <c r="H152" s="12">
        <f>IF(Control!$C$6="Solar only",'Solar scaled'!H152,IF(Control!$C$6="Wind only",'Wind scaled'!H152,IF(Control!$C$6="Solar and wind",'Solar scaled'!H152+'Wind scaled'!H152,'Grid scaled'!H152)))</f>
        <v>0</v>
      </c>
      <c r="I152" s="12">
        <f>IF(Control!$C$6="Solar only",'Solar scaled'!I152,IF(Control!$C$6="Wind only",'Wind scaled'!I152,IF(Control!$C$6="Solar and wind",'Solar scaled'!I152+'Wind scaled'!I152,'Grid scaled'!I152)))</f>
        <v>0</v>
      </c>
      <c r="J152" s="12">
        <f>IF(Control!$C$6="Solar only",'Solar scaled'!J152,IF(Control!$C$6="Wind only",'Wind scaled'!J152,IF(Control!$C$6="Solar and wind",'Solar scaled'!J152+'Wind scaled'!J152,'Grid scaled'!J152)))</f>
        <v>0</v>
      </c>
      <c r="K152" s="12">
        <f>IF(Control!$C$6="Solar only",'Solar scaled'!K152,IF(Control!$C$6="Wind only",'Wind scaled'!K152,IF(Control!$C$6="Solar and wind",'Solar scaled'!K152+'Wind scaled'!K152,'Grid scaled'!K152)))</f>
        <v>0</v>
      </c>
      <c r="L152" s="12">
        <f>IF(Control!$C$6="Solar only",'Solar scaled'!L152,IF(Control!$C$6="Wind only",'Wind scaled'!L152,IF(Control!$C$6="Solar and wind",'Solar scaled'!L152+'Wind scaled'!L152,'Grid scaled'!L152)))</f>
        <v>0</v>
      </c>
      <c r="M152" s="12">
        <f>IF(Control!$C$6="Solar only",'Solar scaled'!M152,IF(Control!$C$6="Wind only",'Wind scaled'!M152,IF(Control!$C$6="Solar and wind",'Solar scaled'!M152+'Wind scaled'!M152,'Grid scaled'!M152)))</f>
        <v>0</v>
      </c>
      <c r="N152" s="12">
        <f>IF(Control!$C$6="Solar only",'Solar scaled'!N152,IF(Control!$C$6="Wind only",'Wind scaled'!N152,IF(Control!$C$6="Solar and wind",'Solar scaled'!N152+'Wind scaled'!N152,'Grid scaled'!N152)))</f>
        <v>15.12</v>
      </c>
      <c r="O152" s="12">
        <f>IF(Control!$C$6="Solar only",'Solar scaled'!O152,IF(Control!$C$6="Wind only",'Wind scaled'!O152,IF(Control!$C$6="Solar and wind",'Solar scaled'!O152+'Wind scaled'!O152,'Grid scaled'!O152)))</f>
        <v>35.6</v>
      </c>
      <c r="P152" s="12">
        <f>IF(Control!$C$6="Solar only",'Solar scaled'!P152,IF(Control!$C$6="Wind only",'Wind scaled'!P152,IF(Control!$C$6="Solar and wind",'Solar scaled'!P152+'Wind scaled'!P152,'Grid scaled'!P152)))</f>
        <v>68.400000000000006</v>
      </c>
      <c r="Q152" s="12">
        <f>IF(Control!$C$6="Solar only",'Solar scaled'!Q152,IF(Control!$C$6="Wind only",'Wind scaled'!Q152,IF(Control!$C$6="Solar and wind",'Solar scaled'!Q152+'Wind scaled'!Q152,'Grid scaled'!Q152)))</f>
        <v>91.919999999999987</v>
      </c>
      <c r="R152" s="12">
        <f>IF(Control!$C$6="Solar only",'Solar scaled'!R152,IF(Control!$C$6="Wind only",'Wind scaled'!R152,IF(Control!$C$6="Solar and wind",'Solar scaled'!R152+'Wind scaled'!R152,'Grid scaled'!R152)))</f>
        <v>107.6</v>
      </c>
      <c r="S152" s="12">
        <f>IF(Control!$C$6="Solar only",'Solar scaled'!S152,IF(Control!$C$6="Wind only",'Wind scaled'!S152,IF(Control!$C$6="Solar and wind",'Solar scaled'!S152+'Wind scaled'!S152,'Grid scaled'!S152)))</f>
        <v>99.759999999999991</v>
      </c>
      <c r="T152" s="12">
        <f>IF(Control!$C$6="Solar only",'Solar scaled'!T152,IF(Control!$C$6="Wind only",'Wind scaled'!T152,IF(Control!$C$6="Solar and wind",'Solar scaled'!T152+'Wind scaled'!T152,'Grid scaled'!T152)))</f>
        <v>91.919999999999987</v>
      </c>
      <c r="U152" s="12">
        <f>IF(Control!$C$6="Solar only",'Solar scaled'!U152,IF(Control!$C$6="Wind only",'Wind scaled'!U152,IF(Control!$C$6="Solar and wind",'Solar scaled'!U152+'Wind scaled'!U152,'Grid scaled'!U152)))</f>
        <v>99.759999999999991</v>
      </c>
      <c r="V152" s="12">
        <f>IF(Control!$C$6="Solar only",'Solar scaled'!V152,IF(Control!$C$6="Wind only",'Wind scaled'!V152,IF(Control!$C$6="Solar and wind",'Solar scaled'!V152+'Wind scaled'!V152,'Grid scaled'!V152)))</f>
        <v>126.8</v>
      </c>
      <c r="W152" s="12">
        <f>IF(Control!$C$6="Solar only",'Solar scaled'!W152,IF(Control!$C$6="Wind only",'Wind scaled'!W152,IF(Control!$C$6="Solar and wind",'Solar scaled'!W152+'Wind scaled'!W152,'Grid scaled'!W152)))</f>
        <v>178.64000000000001</v>
      </c>
      <c r="X152" s="12">
        <f>IF(Control!$C$6="Solar only",'Solar scaled'!X152,IF(Control!$C$6="Wind only",'Wind scaled'!X152,IF(Control!$C$6="Solar and wind",'Solar scaled'!X152+'Wind scaled'!X152,'Grid scaled'!X152)))</f>
        <v>254.24000000000007</v>
      </c>
      <c r="Y152" s="12">
        <f>IF(Control!$C$6="Solar only",'Solar scaled'!Y152,IF(Control!$C$6="Wind only",'Wind scaled'!Y152,IF(Control!$C$6="Solar and wind",'Solar scaled'!Y152+'Wind scaled'!Y152,'Grid scaled'!Y152)))</f>
        <v>281.60000000000002</v>
      </c>
      <c r="Z152" s="12">
        <f>IF(Control!$C$6="Solar only",'Solar scaled'!Z152,IF(Control!$C$6="Wind only",'Wind scaled'!Z152,IF(Control!$C$6="Solar and wind",'Solar scaled'!Z152+'Wind scaled'!Z152,'Grid scaled'!Z152)))</f>
        <v>281.60000000000002</v>
      </c>
      <c r="AB152" s="7">
        <f t="shared" si="2"/>
        <v>1732.96</v>
      </c>
    </row>
    <row r="153" spans="2:29" x14ac:dyDescent="0.2">
      <c r="B153" s="6">
        <v>44347</v>
      </c>
      <c r="C153" s="12">
        <f>IF(Control!$C$6="Solar only",'Solar scaled'!C153,IF(Control!$C$6="Wind only",'Wind scaled'!C153,IF(Control!$C$6="Solar and wind",'Solar scaled'!C153+'Wind scaled'!C153,'Grid scaled'!C153)))</f>
        <v>254.24000000000007</v>
      </c>
      <c r="D153" s="12">
        <f>IF(Control!$C$6="Solar only",'Solar scaled'!D153,IF(Control!$C$6="Wind only",'Wind scaled'!D153,IF(Control!$C$6="Solar and wind",'Solar scaled'!D153+'Wind scaled'!D153,'Grid scaled'!D153)))</f>
        <v>213.2</v>
      </c>
      <c r="E153" s="12">
        <f>IF(Control!$C$6="Solar only",'Solar scaled'!E153,IF(Control!$C$6="Wind only",'Wind scaled'!E153,IF(Control!$C$6="Solar and wind",'Solar scaled'!E153+'Wind scaled'!E153,'Grid scaled'!E153)))</f>
        <v>178.64000000000001</v>
      </c>
      <c r="F153" s="12">
        <f>IF(Control!$C$6="Solar only",'Solar scaled'!F153,IF(Control!$C$6="Wind only",'Wind scaled'!F153,IF(Control!$C$6="Solar and wind",'Solar scaled'!F153+'Wind scaled'!F153,'Grid scaled'!F153)))</f>
        <v>146</v>
      </c>
      <c r="G153" s="12">
        <f>IF(Control!$C$6="Solar only",'Solar scaled'!G153,IF(Control!$C$6="Wind only",'Wind scaled'!G153,IF(Control!$C$6="Solar and wind",'Solar scaled'!G153+'Wind scaled'!G153,'Grid scaled'!G153)))</f>
        <v>136.4</v>
      </c>
      <c r="H153" s="12">
        <f>IF(Control!$C$6="Solar only",'Solar scaled'!H153,IF(Control!$C$6="Wind only",'Wind scaled'!H153,IF(Control!$C$6="Solar and wind",'Solar scaled'!H153+'Wind scaled'!H153,'Grid scaled'!H153)))</f>
        <v>107.6</v>
      </c>
      <c r="I153" s="12">
        <f>IF(Control!$C$6="Solar only",'Solar scaled'!I153,IF(Control!$C$6="Wind only",'Wind scaled'!I153,IF(Control!$C$6="Solar and wind",'Solar scaled'!I153+'Wind scaled'!I153,'Grid scaled'!I153)))</f>
        <v>61.840000000000011</v>
      </c>
      <c r="J153" s="12">
        <f>IF(Control!$C$6="Solar only",'Solar scaled'!J153,IF(Control!$C$6="Wind only",'Wind scaled'!J153,IF(Control!$C$6="Solar and wind",'Solar scaled'!J153+'Wind scaled'!J153,'Grid scaled'!J153)))</f>
        <v>48.720000000000006</v>
      </c>
      <c r="K153" s="12">
        <f>IF(Control!$C$6="Solar only",'Solar scaled'!K153,IF(Control!$C$6="Wind only",'Wind scaled'!K153,IF(Control!$C$6="Solar and wind",'Solar scaled'!K153+'Wind scaled'!K153,'Grid scaled'!K153)))</f>
        <v>84.08</v>
      </c>
      <c r="L153" s="12">
        <f>IF(Control!$C$6="Solar only",'Solar scaled'!L153,IF(Control!$C$6="Wind only",'Wind scaled'!L153,IF(Control!$C$6="Solar and wind",'Solar scaled'!L153+'Wind scaled'!L153,'Grid scaled'!L153)))</f>
        <v>107.6</v>
      </c>
      <c r="M153" s="12">
        <f>IF(Control!$C$6="Solar only",'Solar scaled'!M153,IF(Control!$C$6="Wind only",'Wind scaled'!M153,IF(Control!$C$6="Solar and wind",'Solar scaled'!M153+'Wind scaled'!M153,'Grid scaled'!M153)))</f>
        <v>146</v>
      </c>
      <c r="N153" s="12">
        <f>IF(Control!$C$6="Solar only",'Solar scaled'!N153,IF(Control!$C$6="Wind only",'Wind scaled'!N153,IF(Control!$C$6="Solar and wind",'Solar scaled'!N153+'Wind scaled'!N153,'Grid scaled'!N153)))</f>
        <v>213.2</v>
      </c>
      <c r="O153" s="12">
        <f>IF(Control!$C$6="Solar only",'Solar scaled'!O153,IF(Control!$C$6="Wind only",'Wind scaled'!O153,IF(Control!$C$6="Solar and wind",'Solar scaled'!O153+'Wind scaled'!O153,'Grid scaled'!O153)))</f>
        <v>313.91999999999996</v>
      </c>
      <c r="P153" s="12">
        <f>IF(Control!$C$6="Solar only",'Solar scaled'!P153,IF(Control!$C$6="Wind only",'Wind scaled'!P153,IF(Control!$C$6="Solar and wind",'Solar scaled'!P153+'Wind scaled'!P153,'Grid scaled'!P153)))</f>
        <v>497.43999999999994</v>
      </c>
      <c r="Q153" s="12">
        <f>IF(Control!$C$6="Solar only",'Solar scaled'!Q153,IF(Control!$C$6="Wind only",'Wind scaled'!Q153,IF(Control!$C$6="Solar and wind",'Solar scaled'!Q153+'Wind scaled'!Q153,'Grid scaled'!Q153)))</f>
        <v>690.4</v>
      </c>
      <c r="R153" s="12">
        <f>IF(Control!$C$6="Solar only",'Solar scaled'!R153,IF(Control!$C$6="Wind only",'Wind scaled'!R153,IF(Control!$C$6="Solar and wind",'Solar scaled'!R153+'Wind scaled'!R153,'Grid scaled'!R153)))</f>
        <v>812.16000000000008</v>
      </c>
      <c r="S153" s="12">
        <f>IF(Control!$C$6="Solar only",'Solar scaled'!S153,IF(Control!$C$6="Wind only",'Wind scaled'!S153,IF(Control!$C$6="Solar and wind",'Solar scaled'!S153+'Wind scaled'!S153,'Grid scaled'!S153)))</f>
        <v>876.4799999999999</v>
      </c>
      <c r="T153" s="12">
        <f>IF(Control!$C$6="Solar only",'Solar scaled'!T153,IF(Control!$C$6="Wind only",'Wind scaled'!T153,IF(Control!$C$6="Solar and wind",'Solar scaled'!T153+'Wind scaled'!T153,'Grid scaled'!T153)))</f>
        <v>804.16000000000008</v>
      </c>
      <c r="U153" s="12">
        <f>IF(Control!$C$6="Solar only",'Solar scaled'!U153,IF(Control!$C$6="Wind only",'Wind scaled'!U153,IF(Control!$C$6="Solar and wind",'Solar scaled'!U153+'Wind scaled'!U153,'Grid scaled'!U153)))</f>
        <v>804.16000000000008</v>
      </c>
      <c r="V153" s="12">
        <f>IF(Control!$C$6="Solar only",'Solar scaled'!V153,IF(Control!$C$6="Wind only",'Wind scaled'!V153,IF(Control!$C$6="Solar and wind",'Solar scaled'!V153+'Wind scaled'!V153,'Grid scaled'!V153)))</f>
        <v>804.16000000000008</v>
      </c>
      <c r="W153" s="12">
        <f>IF(Control!$C$6="Solar only",'Solar scaled'!W153,IF(Control!$C$6="Wind only",'Wind scaled'!W153,IF(Control!$C$6="Solar and wind",'Solar scaled'!W153+'Wind scaled'!W153,'Grid scaled'!W153)))</f>
        <v>804.16000000000008</v>
      </c>
      <c r="X153" s="12">
        <f>IF(Control!$C$6="Solar only",'Solar scaled'!X153,IF(Control!$C$6="Wind only",'Wind scaled'!X153,IF(Control!$C$6="Solar and wind",'Solar scaled'!X153+'Wind scaled'!X153,'Grid scaled'!X153)))</f>
        <v>876.4799999999999</v>
      </c>
      <c r="Y153" s="12">
        <f>IF(Control!$C$6="Solar only",'Solar scaled'!Y153,IF(Control!$C$6="Wind only",'Wind scaled'!Y153,IF(Control!$C$6="Solar and wind",'Solar scaled'!Y153+'Wind scaled'!Y153,'Grid scaled'!Y153)))</f>
        <v>817.04000000000008</v>
      </c>
      <c r="Z153" s="12">
        <f>IF(Control!$C$6="Solar only",'Solar scaled'!Z153,IF(Control!$C$6="Wind only",'Wind scaled'!Z153,IF(Control!$C$6="Solar and wind",'Solar scaled'!Z153+'Wind scaled'!Z153,'Grid scaled'!Z153)))</f>
        <v>728.96</v>
      </c>
      <c r="AA153" s="14"/>
      <c r="AB153" s="7">
        <f t="shared" si="2"/>
        <v>10527.04</v>
      </c>
      <c r="AC153" s="11">
        <f>SUM(AB123:AB153)</f>
        <v>266791.12</v>
      </c>
    </row>
    <row r="154" spans="2:29" x14ac:dyDescent="0.2">
      <c r="B154" s="6">
        <v>44348</v>
      </c>
      <c r="C154" s="12">
        <f>IF(Control!$C$6="Solar only",'Solar scaled'!C154,IF(Control!$C$6="Wind only",'Wind scaled'!C154,IF(Control!$C$6="Solar and wind",'Solar scaled'!C154+'Wind scaled'!C154,'Grid scaled'!C154)))</f>
        <v>633.28</v>
      </c>
      <c r="D154" s="12">
        <f>IF(Control!$C$6="Solar only",'Solar scaled'!D154,IF(Control!$C$6="Wind only",'Wind scaled'!D154,IF(Control!$C$6="Solar and wind",'Solar scaled'!D154+'Wind scaled'!D154,'Grid scaled'!D154)))</f>
        <v>581.91999999999996</v>
      </c>
      <c r="E154" s="12">
        <f>IF(Control!$C$6="Solar only",'Solar scaled'!E154,IF(Control!$C$6="Wind only",'Wind scaled'!E154,IF(Control!$C$6="Solar and wind",'Solar scaled'!E154+'Wind scaled'!E154,'Grid scaled'!E154)))</f>
        <v>581.91999999999996</v>
      </c>
      <c r="F154" s="12">
        <f>IF(Control!$C$6="Solar only",'Solar scaled'!F154,IF(Control!$C$6="Wind only",'Wind scaled'!F154,IF(Control!$C$6="Solar and wind",'Solar scaled'!F154+'Wind scaled'!F154,'Grid scaled'!F154)))</f>
        <v>602.72</v>
      </c>
      <c r="G154" s="12">
        <f>IF(Control!$C$6="Solar only",'Solar scaled'!G154,IF(Control!$C$6="Wind only",'Wind scaled'!G154,IF(Control!$C$6="Solar and wind",'Solar scaled'!G154+'Wind scaled'!G154,'Grid scaled'!G154)))</f>
        <v>581.91999999999996</v>
      </c>
      <c r="H154" s="12">
        <f>IF(Control!$C$6="Solar only",'Solar scaled'!H154,IF(Control!$C$6="Wind only",'Wind scaled'!H154,IF(Control!$C$6="Solar and wind",'Solar scaled'!H154+'Wind scaled'!H154,'Grid scaled'!H154)))</f>
        <v>497.43999999999994</v>
      </c>
      <c r="I154" s="12">
        <f>IF(Control!$C$6="Solar only",'Solar scaled'!I154,IF(Control!$C$6="Wind only",'Wind scaled'!I154,IF(Control!$C$6="Solar and wind",'Solar scaled'!I154+'Wind scaled'!I154,'Grid scaled'!I154)))</f>
        <v>423.84</v>
      </c>
      <c r="J154" s="12">
        <f>IF(Control!$C$6="Solar only",'Solar scaled'!J154,IF(Control!$C$6="Wind only",'Wind scaled'!J154,IF(Control!$C$6="Solar and wind",'Solar scaled'!J154+'Wind scaled'!J154,'Grid scaled'!J154)))</f>
        <v>423.84</v>
      </c>
      <c r="K154" s="12">
        <f>IF(Control!$C$6="Solar only",'Solar scaled'!K154,IF(Control!$C$6="Wind only",'Wind scaled'!K154,IF(Control!$C$6="Solar and wind",'Solar scaled'!K154+'Wind scaled'!K154,'Grid scaled'!K154)))</f>
        <v>444.64</v>
      </c>
      <c r="L154" s="12">
        <f>IF(Control!$C$6="Solar only",'Solar scaled'!L154,IF(Control!$C$6="Wind only",'Wind scaled'!L154,IF(Control!$C$6="Solar and wind",'Solar scaled'!L154+'Wind scaled'!L154,'Grid scaled'!L154)))</f>
        <v>380.8</v>
      </c>
      <c r="M154" s="12">
        <f>IF(Control!$C$6="Solar only",'Solar scaled'!M154,IF(Control!$C$6="Wind only",'Wind scaled'!M154,IF(Control!$C$6="Solar and wind",'Solar scaled'!M154+'Wind scaled'!M154,'Grid scaled'!M154)))</f>
        <v>240.56000000000003</v>
      </c>
      <c r="N154" s="12">
        <f>IF(Control!$C$6="Solar only",'Solar scaled'!N154,IF(Control!$C$6="Wind only",'Wind scaled'!N154,IF(Control!$C$6="Solar and wind",'Solar scaled'!N154+'Wind scaled'!N154,'Grid scaled'!N154)))</f>
        <v>126.8</v>
      </c>
      <c r="O154" s="12">
        <f>IF(Control!$C$6="Solar only",'Solar scaled'!O154,IF(Control!$C$6="Wind only",'Wind scaled'!O154,IF(Control!$C$6="Solar and wind",'Solar scaled'!O154+'Wind scaled'!O154,'Grid scaled'!O154)))</f>
        <v>55.280000000000008</v>
      </c>
      <c r="P154" s="12">
        <f>IF(Control!$C$6="Solar only",'Solar scaled'!P154,IF(Control!$C$6="Wind only",'Wind scaled'!P154,IF(Control!$C$6="Solar and wind",'Solar scaled'!P154+'Wind scaled'!P154,'Grid scaled'!P154)))</f>
        <v>30.479999999999997</v>
      </c>
      <c r="Q154" s="12">
        <f>IF(Control!$C$6="Solar only",'Solar scaled'!Q154,IF(Control!$C$6="Wind only",'Wind scaled'!Q154,IF(Control!$C$6="Solar and wind",'Solar scaled'!Q154+'Wind scaled'!Q154,'Grid scaled'!Q154)))</f>
        <v>0</v>
      </c>
      <c r="R154" s="12">
        <f>IF(Control!$C$6="Solar only",'Solar scaled'!R154,IF(Control!$C$6="Wind only",'Wind scaled'!R154,IF(Control!$C$6="Solar and wind",'Solar scaled'!R154+'Wind scaled'!R154,'Grid scaled'!R154)))</f>
        <v>0</v>
      </c>
      <c r="S154" s="12">
        <f>IF(Control!$C$6="Solar only",'Solar scaled'!S154,IF(Control!$C$6="Wind only",'Wind scaled'!S154,IF(Control!$C$6="Solar and wind",'Solar scaled'!S154+'Wind scaled'!S154,'Grid scaled'!S154)))</f>
        <v>0</v>
      </c>
      <c r="T154" s="12">
        <f>IF(Control!$C$6="Solar only",'Solar scaled'!T154,IF(Control!$C$6="Wind only",'Wind scaled'!T154,IF(Control!$C$6="Solar and wind",'Solar scaled'!T154+'Wind scaled'!T154,'Grid scaled'!T154)))</f>
        <v>0</v>
      </c>
      <c r="U154" s="12">
        <f>IF(Control!$C$6="Solar only",'Solar scaled'!U154,IF(Control!$C$6="Wind only",'Wind scaled'!U154,IF(Control!$C$6="Solar and wind",'Solar scaled'!U154+'Wind scaled'!U154,'Grid scaled'!U154)))</f>
        <v>35.6</v>
      </c>
      <c r="V154" s="12">
        <f>IF(Control!$C$6="Solar only",'Solar scaled'!V154,IF(Control!$C$6="Wind only",'Wind scaled'!V154,IF(Control!$C$6="Solar and wind",'Solar scaled'!V154+'Wind scaled'!V154,'Grid scaled'!V154)))</f>
        <v>91.919999999999987</v>
      </c>
      <c r="W154" s="12">
        <f>IF(Control!$C$6="Solar only",'Solar scaled'!W154,IF(Control!$C$6="Wind only",'Wind scaled'!W154,IF(Control!$C$6="Solar and wind",'Solar scaled'!W154+'Wind scaled'!W154,'Grid scaled'!W154)))</f>
        <v>117.2</v>
      </c>
      <c r="X154" s="12">
        <f>IF(Control!$C$6="Solar only",'Solar scaled'!X154,IF(Control!$C$6="Wind only",'Wind scaled'!X154,IF(Control!$C$6="Solar and wind",'Solar scaled'!X154+'Wind scaled'!X154,'Grid scaled'!X154)))</f>
        <v>136.4</v>
      </c>
      <c r="Y154" s="12">
        <f>IF(Control!$C$6="Solar only",'Solar scaled'!Y154,IF(Control!$C$6="Wind only",'Wind scaled'!Y154,IF(Control!$C$6="Solar and wind",'Solar scaled'!Y154+'Wind scaled'!Y154,'Grid scaled'!Y154)))</f>
        <v>146</v>
      </c>
      <c r="Z154" s="12">
        <f>IF(Control!$C$6="Solar only",'Solar scaled'!Z154,IF(Control!$C$6="Wind only",'Wind scaled'!Z154,IF(Control!$C$6="Solar and wind",'Solar scaled'!Z154+'Wind scaled'!Z154,'Grid scaled'!Z154)))</f>
        <v>178.64000000000001</v>
      </c>
      <c r="AB154" s="7">
        <f t="shared" si="2"/>
        <v>6311.2000000000007</v>
      </c>
    </row>
    <row r="155" spans="2:29" x14ac:dyDescent="0.2">
      <c r="B155" s="6">
        <v>44349</v>
      </c>
      <c r="C155" s="12">
        <f>IF(Control!$C$6="Solar only",'Solar scaled'!C155,IF(Control!$C$6="Wind only",'Wind scaled'!C155,IF(Control!$C$6="Solar and wind",'Solar scaled'!C155+'Wind scaled'!C155,'Grid scaled'!C155)))</f>
        <v>190.16000000000003</v>
      </c>
      <c r="D155" s="12">
        <f>IF(Control!$C$6="Solar only",'Solar scaled'!D155,IF(Control!$C$6="Wind only",'Wind scaled'!D155,IF(Control!$C$6="Solar and wind",'Solar scaled'!D155+'Wind scaled'!D155,'Grid scaled'!D155)))</f>
        <v>201.68</v>
      </c>
      <c r="E155" s="12">
        <f>IF(Control!$C$6="Solar only",'Solar scaled'!E155,IF(Control!$C$6="Wind only",'Wind scaled'!E155,IF(Control!$C$6="Solar and wind",'Solar scaled'!E155+'Wind scaled'!E155,'Grid scaled'!E155)))</f>
        <v>226.88000000000002</v>
      </c>
      <c r="F155" s="12">
        <f>IF(Control!$C$6="Solar only",'Solar scaled'!F155,IF(Control!$C$6="Wind only",'Wind scaled'!F155,IF(Control!$C$6="Solar and wind",'Solar scaled'!F155+'Wind scaled'!F155,'Grid scaled'!F155)))</f>
        <v>254.24000000000007</v>
      </c>
      <c r="G155" s="12">
        <f>IF(Control!$C$6="Solar only",'Solar scaled'!G155,IF(Control!$C$6="Wind only",'Wind scaled'!G155,IF(Control!$C$6="Solar and wind",'Solar scaled'!G155+'Wind scaled'!G155,'Grid scaled'!G155)))</f>
        <v>254.24000000000007</v>
      </c>
      <c r="H155" s="12">
        <f>IF(Control!$C$6="Solar only",'Solar scaled'!H155,IF(Control!$C$6="Wind only",'Wind scaled'!H155,IF(Control!$C$6="Solar and wind",'Solar scaled'!H155+'Wind scaled'!H155,'Grid scaled'!H155)))</f>
        <v>190.16000000000003</v>
      </c>
      <c r="I155" s="12">
        <f>IF(Control!$C$6="Solar only",'Solar scaled'!I155,IF(Control!$C$6="Wind only",'Wind scaled'!I155,IF(Control!$C$6="Solar and wind",'Solar scaled'!I155+'Wind scaled'!I155,'Grid scaled'!I155)))</f>
        <v>167.12</v>
      </c>
      <c r="J155" s="12">
        <f>IF(Control!$C$6="Solar only",'Solar scaled'!J155,IF(Control!$C$6="Wind only",'Wind scaled'!J155,IF(Control!$C$6="Solar and wind",'Solar scaled'!J155+'Wind scaled'!J155,'Grid scaled'!J155)))</f>
        <v>226.88000000000002</v>
      </c>
      <c r="K155" s="12">
        <f>IF(Control!$C$6="Solar only",'Solar scaled'!K155,IF(Control!$C$6="Wind only",'Wind scaled'!K155,IF(Control!$C$6="Solar and wind",'Solar scaled'!K155+'Wind scaled'!K155,'Grid scaled'!K155)))</f>
        <v>346.23999999999995</v>
      </c>
      <c r="L155" s="12">
        <f>IF(Control!$C$6="Solar only",'Solar scaled'!L155,IF(Control!$C$6="Wind only",'Wind scaled'!L155,IF(Control!$C$6="Solar and wind",'Solar scaled'!L155+'Wind scaled'!L155,'Grid scaled'!L155)))</f>
        <v>475.52</v>
      </c>
      <c r="M155" s="12">
        <f>IF(Control!$C$6="Solar only",'Solar scaled'!M155,IF(Control!$C$6="Wind only",'Wind scaled'!M155,IF(Control!$C$6="Solar and wind",'Solar scaled'!M155+'Wind scaled'!M155,'Grid scaled'!M155)))</f>
        <v>633.28</v>
      </c>
      <c r="N155" s="12">
        <f>IF(Control!$C$6="Solar only",'Solar scaled'!N155,IF(Control!$C$6="Wind only",'Wind scaled'!N155,IF(Control!$C$6="Solar and wind",'Solar scaled'!N155+'Wind scaled'!N155,'Grid scaled'!N155)))</f>
        <v>720.96</v>
      </c>
      <c r="O155" s="12">
        <f>IF(Control!$C$6="Solar only",'Solar scaled'!O155,IF(Control!$C$6="Wind only",'Wind scaled'!O155,IF(Control!$C$6="Solar and wind",'Solar scaled'!O155+'Wind scaled'!O155,'Grid scaled'!O155)))</f>
        <v>728.96</v>
      </c>
      <c r="P155" s="12">
        <f>IF(Control!$C$6="Solar only",'Solar scaled'!P155,IF(Control!$C$6="Wind only",'Wind scaled'!P155,IF(Control!$C$6="Solar and wind",'Solar scaled'!P155+'Wind scaled'!P155,'Grid scaled'!P155)))</f>
        <v>791.68000000000006</v>
      </c>
      <c r="Q155" s="12">
        <f>IF(Control!$C$6="Solar only",'Solar scaled'!Q155,IF(Control!$C$6="Wind only",'Wind scaled'!Q155,IF(Control!$C$6="Solar and wind",'Solar scaled'!Q155+'Wind scaled'!Q155,'Grid scaled'!Q155)))</f>
        <v>804.16000000000008</v>
      </c>
      <c r="R155" s="12">
        <f>IF(Control!$C$6="Solar only",'Solar scaled'!R155,IF(Control!$C$6="Wind only",'Wind scaled'!R155,IF(Control!$C$6="Solar and wind",'Solar scaled'!R155+'Wind scaled'!R155,'Grid scaled'!R155)))</f>
        <v>817.04000000000008</v>
      </c>
      <c r="S155" s="12">
        <f>IF(Control!$C$6="Solar only",'Solar scaled'!S155,IF(Control!$C$6="Wind only",'Wind scaled'!S155,IF(Control!$C$6="Solar and wind",'Solar scaled'!S155+'Wind scaled'!S155,'Grid scaled'!S155)))</f>
        <v>889.3599999999999</v>
      </c>
      <c r="T155" s="12">
        <f>IF(Control!$C$6="Solar only",'Solar scaled'!T155,IF(Control!$C$6="Wind only",'Wind scaled'!T155,IF(Control!$C$6="Solar and wind",'Solar scaled'!T155+'Wind scaled'!T155,'Grid scaled'!T155)))</f>
        <v>889.3599999999999</v>
      </c>
      <c r="U155" s="12">
        <f>IF(Control!$C$6="Solar only",'Solar scaled'!U155,IF(Control!$C$6="Wind only",'Wind scaled'!U155,IF(Control!$C$6="Solar and wind",'Solar scaled'!U155+'Wind scaled'!U155,'Grid scaled'!U155)))</f>
        <v>812.16000000000008</v>
      </c>
      <c r="V155" s="12">
        <f>IF(Control!$C$6="Solar only",'Solar scaled'!V155,IF(Control!$C$6="Wind only",'Wind scaled'!V155,IF(Control!$C$6="Solar and wind",'Solar scaled'!V155+'Wind scaled'!V155,'Grid scaled'!V155)))</f>
        <v>728.96</v>
      </c>
      <c r="W155" s="12">
        <f>IF(Control!$C$6="Solar only",'Solar scaled'!W155,IF(Control!$C$6="Wind only",'Wind scaled'!W155,IF(Control!$C$6="Solar and wind",'Solar scaled'!W155+'Wind scaled'!W155,'Grid scaled'!W155)))</f>
        <v>720.96</v>
      </c>
      <c r="X155" s="12">
        <f>IF(Control!$C$6="Solar only",'Solar scaled'!X155,IF(Control!$C$6="Wind only",'Wind scaled'!X155,IF(Control!$C$6="Solar and wind",'Solar scaled'!X155+'Wind scaled'!X155,'Grid scaled'!X155)))</f>
        <v>708.48</v>
      </c>
      <c r="Y155" s="12">
        <f>IF(Control!$C$6="Solar only",'Solar scaled'!Y155,IF(Control!$C$6="Wind only",'Wind scaled'!Y155,IF(Control!$C$6="Solar and wind",'Solar scaled'!Y155+'Wind scaled'!Y155,'Grid scaled'!Y155)))</f>
        <v>633.28</v>
      </c>
      <c r="Z155" s="12">
        <f>IF(Control!$C$6="Solar only",'Solar scaled'!Z155,IF(Control!$C$6="Wind only",'Wind scaled'!Z155,IF(Control!$C$6="Solar and wind",'Solar scaled'!Z155+'Wind scaled'!Z155,'Grid scaled'!Z155)))</f>
        <v>602.72</v>
      </c>
      <c r="AB155" s="7">
        <f t="shared" si="2"/>
        <v>13014.48</v>
      </c>
    </row>
    <row r="156" spans="2:29" x14ac:dyDescent="0.2">
      <c r="B156" s="6">
        <v>44350</v>
      </c>
      <c r="C156" s="12">
        <f>IF(Control!$C$6="Solar only",'Solar scaled'!C156,IF(Control!$C$6="Wind only",'Wind scaled'!C156,IF(Control!$C$6="Solar and wind",'Solar scaled'!C156+'Wind scaled'!C156,'Grid scaled'!C156)))</f>
        <v>602.72</v>
      </c>
      <c r="D156" s="12">
        <f>IF(Control!$C$6="Solar only",'Solar scaled'!D156,IF(Control!$C$6="Wind only",'Wind scaled'!D156,IF(Control!$C$6="Solar and wind",'Solar scaled'!D156+'Wind scaled'!D156,'Grid scaled'!D156)))</f>
        <v>581.91999999999996</v>
      </c>
      <c r="E156" s="12">
        <f>IF(Control!$C$6="Solar only",'Solar scaled'!E156,IF(Control!$C$6="Wind only",'Wind scaled'!E156,IF(Control!$C$6="Solar and wind",'Solar scaled'!E156+'Wind scaled'!E156,'Grid scaled'!E156)))</f>
        <v>560</v>
      </c>
      <c r="F156" s="12">
        <f>IF(Control!$C$6="Solar only",'Solar scaled'!F156,IF(Control!$C$6="Wind only",'Wind scaled'!F156,IF(Control!$C$6="Solar and wind",'Solar scaled'!F156+'Wind scaled'!F156,'Grid scaled'!F156)))</f>
        <v>536.31999999999994</v>
      </c>
      <c r="G156" s="12">
        <f>IF(Control!$C$6="Solar only",'Solar scaled'!G156,IF(Control!$C$6="Wind only",'Wind scaled'!G156,IF(Control!$C$6="Solar and wind",'Solar scaled'!G156+'Wind scaled'!G156,'Grid scaled'!G156)))</f>
        <v>560</v>
      </c>
      <c r="H156" s="12">
        <f>IF(Control!$C$6="Solar only",'Solar scaled'!H156,IF(Control!$C$6="Wind only",'Wind scaled'!H156,IF(Control!$C$6="Solar and wind",'Solar scaled'!H156+'Wind scaled'!H156,'Grid scaled'!H156)))</f>
        <v>518.24</v>
      </c>
      <c r="I156" s="12">
        <f>IF(Control!$C$6="Solar only",'Solar scaled'!I156,IF(Control!$C$6="Wind only",'Wind scaled'!I156,IF(Control!$C$6="Solar and wind",'Solar scaled'!I156+'Wind scaled'!I156,'Grid scaled'!I156)))</f>
        <v>581.91999999999996</v>
      </c>
      <c r="J156" s="12">
        <f>IF(Control!$C$6="Solar only",'Solar scaled'!J156,IF(Control!$C$6="Wind only",'Wind scaled'!J156,IF(Control!$C$6="Solar and wind",'Solar scaled'!J156+'Wind scaled'!J156,'Grid scaled'!J156)))</f>
        <v>602.72</v>
      </c>
      <c r="K156" s="12">
        <f>IF(Control!$C$6="Solar only",'Solar scaled'!K156,IF(Control!$C$6="Wind only",'Wind scaled'!K156,IF(Control!$C$6="Solar and wind",'Solar scaled'!K156+'Wind scaled'!K156,'Grid scaled'!K156)))</f>
        <v>669.6</v>
      </c>
      <c r="L156" s="12">
        <f>IF(Control!$C$6="Solar only",'Solar scaled'!L156,IF(Control!$C$6="Wind only",'Wind scaled'!L156,IF(Control!$C$6="Solar and wind",'Solar scaled'!L156+'Wind scaled'!L156,'Grid scaled'!L156)))</f>
        <v>708.48</v>
      </c>
      <c r="M156" s="12">
        <f>IF(Control!$C$6="Solar only",'Solar scaled'!M156,IF(Control!$C$6="Wind only",'Wind scaled'!M156,IF(Control!$C$6="Solar and wind",'Solar scaled'!M156+'Wind scaled'!M156,'Grid scaled'!M156)))</f>
        <v>708.48</v>
      </c>
      <c r="N156" s="12">
        <f>IF(Control!$C$6="Solar only",'Solar scaled'!N156,IF(Control!$C$6="Wind only",'Wind scaled'!N156,IF(Control!$C$6="Solar and wind",'Solar scaled'!N156+'Wind scaled'!N156,'Grid scaled'!N156)))</f>
        <v>728.96</v>
      </c>
      <c r="O156" s="12">
        <f>IF(Control!$C$6="Solar only",'Solar scaled'!O156,IF(Control!$C$6="Wind only",'Wind scaled'!O156,IF(Control!$C$6="Solar and wind",'Solar scaled'!O156+'Wind scaled'!O156,'Grid scaled'!O156)))</f>
        <v>728.96</v>
      </c>
      <c r="P156" s="12">
        <f>IF(Control!$C$6="Solar only",'Solar scaled'!P156,IF(Control!$C$6="Wind only",'Wind scaled'!P156,IF(Control!$C$6="Solar and wind",'Solar scaled'!P156+'Wind scaled'!P156,'Grid scaled'!P156)))</f>
        <v>728.96</v>
      </c>
      <c r="Q156" s="12">
        <f>IF(Control!$C$6="Solar only",'Solar scaled'!Q156,IF(Control!$C$6="Wind only",'Wind scaled'!Q156,IF(Control!$C$6="Solar and wind",'Solar scaled'!Q156+'Wind scaled'!Q156,'Grid scaled'!Q156)))</f>
        <v>720.96</v>
      </c>
      <c r="R156" s="12">
        <f>IF(Control!$C$6="Solar only",'Solar scaled'!R156,IF(Control!$C$6="Wind only",'Wind scaled'!R156,IF(Control!$C$6="Solar and wind",'Solar scaled'!R156+'Wind scaled'!R156,'Grid scaled'!R156)))</f>
        <v>669.6</v>
      </c>
      <c r="S156" s="12">
        <f>IF(Control!$C$6="Solar only",'Solar scaled'!S156,IF(Control!$C$6="Wind only",'Wind scaled'!S156,IF(Control!$C$6="Solar and wind",'Solar scaled'!S156+'Wind scaled'!S156,'Grid scaled'!S156)))</f>
        <v>633.28</v>
      </c>
      <c r="T156" s="12">
        <f>IF(Control!$C$6="Solar only",'Solar scaled'!T156,IF(Control!$C$6="Wind only",'Wind scaled'!T156,IF(Control!$C$6="Solar and wind",'Solar scaled'!T156+'Wind scaled'!T156,'Grid scaled'!T156)))</f>
        <v>620.79999999999995</v>
      </c>
      <c r="U156" s="12">
        <f>IF(Control!$C$6="Solar only",'Solar scaled'!U156,IF(Control!$C$6="Wind only",'Wind scaled'!U156,IF(Control!$C$6="Solar and wind",'Solar scaled'!U156+'Wind scaled'!U156,'Grid scaled'!U156)))</f>
        <v>633.28</v>
      </c>
      <c r="V156" s="12">
        <f>IF(Control!$C$6="Solar only",'Solar scaled'!V156,IF(Control!$C$6="Wind only",'Wind scaled'!V156,IF(Control!$C$6="Solar and wind",'Solar scaled'!V156+'Wind scaled'!V156,'Grid scaled'!V156)))</f>
        <v>690.4</v>
      </c>
      <c r="W156" s="12">
        <f>IF(Control!$C$6="Solar only",'Solar scaled'!W156,IF(Control!$C$6="Wind only",'Wind scaled'!W156,IF(Control!$C$6="Solar and wind",'Solar scaled'!W156+'Wind scaled'!W156,'Grid scaled'!W156)))</f>
        <v>791.68000000000006</v>
      </c>
      <c r="X156" s="12">
        <f>IF(Control!$C$6="Solar only",'Solar scaled'!X156,IF(Control!$C$6="Wind only",'Wind scaled'!X156,IF(Control!$C$6="Solar and wind",'Solar scaled'!X156+'Wind scaled'!X156,'Grid scaled'!X156)))</f>
        <v>812.16000000000008</v>
      </c>
      <c r="Y156" s="12">
        <f>IF(Control!$C$6="Solar only",'Solar scaled'!Y156,IF(Control!$C$6="Wind only",'Wind scaled'!Y156,IF(Control!$C$6="Solar and wind",'Solar scaled'!Y156+'Wind scaled'!Y156,'Grid scaled'!Y156)))</f>
        <v>804.16000000000008</v>
      </c>
      <c r="Z156" s="12">
        <f>IF(Control!$C$6="Solar only",'Solar scaled'!Z156,IF(Control!$C$6="Wind only",'Wind scaled'!Z156,IF(Control!$C$6="Solar and wind",'Solar scaled'!Z156+'Wind scaled'!Z156,'Grid scaled'!Z156)))</f>
        <v>633.28</v>
      </c>
      <c r="AB156" s="7">
        <f t="shared" si="2"/>
        <v>15826.88</v>
      </c>
    </row>
    <row r="157" spans="2:29" x14ac:dyDescent="0.2">
      <c r="B157" s="6">
        <v>44351</v>
      </c>
      <c r="C157" s="12">
        <f>IF(Control!$C$6="Solar only",'Solar scaled'!C157,IF(Control!$C$6="Wind only",'Wind scaled'!C157,IF(Control!$C$6="Solar and wind",'Solar scaled'!C157+'Wind scaled'!C157,'Grid scaled'!C157)))</f>
        <v>497.43999999999994</v>
      </c>
      <c r="D157" s="12">
        <f>IF(Control!$C$6="Solar only",'Solar scaled'!D157,IF(Control!$C$6="Wind only",'Wind scaled'!D157,IF(Control!$C$6="Solar and wind",'Solar scaled'!D157+'Wind scaled'!D157,'Grid scaled'!D157)))</f>
        <v>401.91999999999996</v>
      </c>
      <c r="E157" s="12">
        <f>IF(Control!$C$6="Solar only",'Solar scaled'!E157,IF(Control!$C$6="Wind only",'Wind scaled'!E157,IF(Control!$C$6="Solar and wind",'Solar scaled'!E157+'Wind scaled'!E157,'Grid scaled'!E157)))</f>
        <v>362.4</v>
      </c>
      <c r="F157" s="12">
        <f>IF(Control!$C$6="Solar only",'Solar scaled'!F157,IF(Control!$C$6="Wind only",'Wind scaled'!F157,IF(Control!$C$6="Solar and wind",'Solar scaled'!F157+'Wind scaled'!F157,'Grid scaled'!F157)))</f>
        <v>297.76</v>
      </c>
      <c r="G157" s="12">
        <f>IF(Control!$C$6="Solar only",'Solar scaled'!G157,IF(Control!$C$6="Wind only",'Wind scaled'!G157,IF(Control!$C$6="Solar and wind",'Solar scaled'!G157+'Wind scaled'!G157,'Grid scaled'!G157)))</f>
        <v>281.60000000000002</v>
      </c>
      <c r="H157" s="12">
        <f>IF(Control!$C$6="Solar only",'Solar scaled'!H157,IF(Control!$C$6="Wind only",'Wind scaled'!H157,IF(Control!$C$6="Solar and wind",'Solar scaled'!H157+'Wind scaled'!H157,'Grid scaled'!H157)))</f>
        <v>267.92000000000007</v>
      </c>
      <c r="I157" s="12">
        <f>IF(Control!$C$6="Solar only",'Solar scaled'!I157,IF(Control!$C$6="Wind only",'Wind scaled'!I157,IF(Control!$C$6="Solar and wind",'Solar scaled'!I157+'Wind scaled'!I157,'Grid scaled'!I157)))</f>
        <v>330.08</v>
      </c>
      <c r="J157" s="12">
        <f>IF(Control!$C$6="Solar only",'Solar scaled'!J157,IF(Control!$C$6="Wind only",'Wind scaled'!J157,IF(Control!$C$6="Solar and wind",'Solar scaled'!J157+'Wind scaled'!J157,'Grid scaled'!J157)))</f>
        <v>423.84</v>
      </c>
      <c r="K157" s="12">
        <f>IF(Control!$C$6="Solar only",'Solar scaled'!K157,IF(Control!$C$6="Wind only",'Wind scaled'!K157,IF(Control!$C$6="Solar and wind",'Solar scaled'!K157+'Wind scaled'!K157,'Grid scaled'!K157)))</f>
        <v>423.84</v>
      </c>
      <c r="L157" s="12">
        <f>IF(Control!$C$6="Solar only",'Solar scaled'!L157,IF(Control!$C$6="Wind only",'Wind scaled'!L157,IF(Control!$C$6="Solar and wind",'Solar scaled'!L157+'Wind scaled'!L157,'Grid scaled'!L157)))</f>
        <v>401.91999999999996</v>
      </c>
      <c r="M157" s="12">
        <f>IF(Control!$C$6="Solar only",'Solar scaled'!M157,IF(Control!$C$6="Wind only",'Wind scaled'!M157,IF(Control!$C$6="Solar and wind",'Solar scaled'!M157+'Wind scaled'!M157,'Grid scaled'!M157)))</f>
        <v>362.4</v>
      </c>
      <c r="N157" s="12">
        <f>IF(Control!$C$6="Solar only",'Solar scaled'!N157,IF(Control!$C$6="Wind only",'Wind scaled'!N157,IF(Control!$C$6="Solar and wind",'Solar scaled'!N157+'Wind scaled'!N157,'Grid scaled'!N157)))</f>
        <v>330.08</v>
      </c>
      <c r="O157" s="12">
        <f>IF(Control!$C$6="Solar only",'Solar scaled'!O157,IF(Control!$C$6="Wind only",'Wind scaled'!O157,IF(Control!$C$6="Solar and wind",'Solar scaled'!O157+'Wind scaled'!O157,'Grid scaled'!O157)))</f>
        <v>281.60000000000002</v>
      </c>
      <c r="P157" s="12">
        <f>IF(Control!$C$6="Solar only",'Solar scaled'!P157,IF(Control!$C$6="Wind only",'Wind scaled'!P157,IF(Control!$C$6="Solar and wind",'Solar scaled'!P157+'Wind scaled'!P157,'Grid scaled'!P157)))</f>
        <v>240.56000000000003</v>
      </c>
      <c r="Q157" s="12">
        <f>IF(Control!$C$6="Solar only",'Solar scaled'!Q157,IF(Control!$C$6="Wind only",'Wind scaled'!Q157,IF(Control!$C$6="Solar and wind",'Solar scaled'!Q157+'Wind scaled'!Q157,'Grid scaled'!Q157)))</f>
        <v>146</v>
      </c>
      <c r="R157" s="12">
        <f>IF(Control!$C$6="Solar only",'Solar scaled'!R157,IF(Control!$C$6="Wind only",'Wind scaled'!R157,IF(Control!$C$6="Solar and wind",'Solar scaled'!R157+'Wind scaled'!R157,'Grid scaled'!R157)))</f>
        <v>84.08</v>
      </c>
      <c r="S157" s="12">
        <f>IF(Control!$C$6="Solar only",'Solar scaled'!S157,IF(Control!$C$6="Wind only",'Wind scaled'!S157,IF(Control!$C$6="Solar and wind",'Solar scaled'!S157+'Wind scaled'!S157,'Grid scaled'!S157)))</f>
        <v>25.359999999999996</v>
      </c>
      <c r="T157" s="12">
        <f>IF(Control!$C$6="Solar only",'Solar scaled'!T157,IF(Control!$C$6="Wind only",'Wind scaled'!T157,IF(Control!$C$6="Solar and wind",'Solar scaled'!T157+'Wind scaled'!T157,'Grid scaled'!T157)))</f>
        <v>0</v>
      </c>
      <c r="U157" s="12">
        <f>IF(Control!$C$6="Solar only",'Solar scaled'!U157,IF(Control!$C$6="Wind only",'Wind scaled'!U157,IF(Control!$C$6="Solar and wind",'Solar scaled'!U157+'Wind scaled'!U157,'Grid scaled'!U157)))</f>
        <v>0</v>
      </c>
      <c r="V157" s="12">
        <f>IF(Control!$C$6="Solar only",'Solar scaled'!V157,IF(Control!$C$6="Wind only",'Wind scaled'!V157,IF(Control!$C$6="Solar and wind",'Solar scaled'!V157+'Wind scaled'!V157,'Grid scaled'!V157)))</f>
        <v>0</v>
      </c>
      <c r="W157" s="12">
        <f>IF(Control!$C$6="Solar only",'Solar scaled'!W157,IF(Control!$C$6="Wind only",'Wind scaled'!W157,IF(Control!$C$6="Solar and wind",'Solar scaled'!W157+'Wind scaled'!W157,'Grid scaled'!W157)))</f>
        <v>0</v>
      </c>
      <c r="X157" s="12">
        <f>IF(Control!$C$6="Solar only",'Solar scaled'!X157,IF(Control!$C$6="Wind only",'Wind scaled'!X157,IF(Control!$C$6="Solar and wind",'Solar scaled'!X157+'Wind scaled'!X157,'Grid scaled'!X157)))</f>
        <v>0</v>
      </c>
      <c r="Y157" s="12">
        <f>IF(Control!$C$6="Solar only",'Solar scaled'!Y157,IF(Control!$C$6="Wind only",'Wind scaled'!Y157,IF(Control!$C$6="Solar and wind",'Solar scaled'!Y157+'Wind scaled'!Y157,'Grid scaled'!Y157)))</f>
        <v>0</v>
      </c>
      <c r="Z157" s="12">
        <f>IF(Control!$C$6="Solar only",'Solar scaled'!Z157,IF(Control!$C$6="Wind only",'Wind scaled'!Z157,IF(Control!$C$6="Solar and wind",'Solar scaled'!Z157+'Wind scaled'!Z157,'Grid scaled'!Z157)))</f>
        <v>0</v>
      </c>
      <c r="AB157" s="7">
        <f t="shared" si="2"/>
        <v>5158.8000000000011</v>
      </c>
    </row>
    <row r="158" spans="2:29" x14ac:dyDescent="0.2">
      <c r="B158" s="6">
        <v>44352</v>
      </c>
      <c r="C158" s="12">
        <f>IF(Control!$C$6="Solar only",'Solar scaled'!C158,IF(Control!$C$6="Wind only",'Wind scaled'!C158,IF(Control!$C$6="Solar and wind",'Solar scaled'!C158+'Wind scaled'!C158,'Grid scaled'!C158)))</f>
        <v>0</v>
      </c>
      <c r="D158" s="12">
        <f>IF(Control!$C$6="Solar only",'Solar scaled'!D158,IF(Control!$C$6="Wind only",'Wind scaled'!D158,IF(Control!$C$6="Solar and wind",'Solar scaled'!D158+'Wind scaled'!D158,'Grid scaled'!D158)))</f>
        <v>0</v>
      </c>
      <c r="E158" s="12">
        <f>IF(Control!$C$6="Solar only",'Solar scaled'!E158,IF(Control!$C$6="Wind only",'Wind scaled'!E158,IF(Control!$C$6="Solar and wind",'Solar scaled'!E158+'Wind scaled'!E158,'Grid scaled'!E158)))</f>
        <v>0</v>
      </c>
      <c r="F158" s="12">
        <f>IF(Control!$C$6="Solar only",'Solar scaled'!F158,IF(Control!$C$6="Wind only",'Wind scaled'!F158,IF(Control!$C$6="Solar and wind",'Solar scaled'!F158+'Wind scaled'!F158,'Grid scaled'!F158)))</f>
        <v>0</v>
      </c>
      <c r="G158" s="12">
        <f>IF(Control!$C$6="Solar only",'Solar scaled'!G158,IF(Control!$C$6="Wind only",'Wind scaled'!G158,IF(Control!$C$6="Solar and wind",'Solar scaled'!G158+'Wind scaled'!G158,'Grid scaled'!G158)))</f>
        <v>0</v>
      </c>
      <c r="H158" s="12">
        <f>IF(Control!$C$6="Solar only",'Solar scaled'!H158,IF(Control!$C$6="Wind only",'Wind scaled'!H158,IF(Control!$C$6="Solar and wind",'Solar scaled'!H158+'Wind scaled'!H158,'Grid scaled'!H158)))</f>
        <v>0</v>
      </c>
      <c r="I158" s="12">
        <f>IF(Control!$C$6="Solar only",'Solar scaled'!I158,IF(Control!$C$6="Wind only",'Wind scaled'!I158,IF(Control!$C$6="Solar and wind",'Solar scaled'!I158+'Wind scaled'!I158,'Grid scaled'!I158)))</f>
        <v>0</v>
      </c>
      <c r="J158" s="12">
        <f>IF(Control!$C$6="Solar only",'Solar scaled'!J158,IF(Control!$C$6="Wind only",'Wind scaled'!J158,IF(Control!$C$6="Solar and wind",'Solar scaled'!J158+'Wind scaled'!J158,'Grid scaled'!J158)))</f>
        <v>0</v>
      </c>
      <c r="K158" s="12">
        <f>IF(Control!$C$6="Solar only",'Solar scaled'!K158,IF(Control!$C$6="Wind only",'Wind scaled'!K158,IF(Control!$C$6="Solar and wind",'Solar scaled'!K158+'Wind scaled'!K158,'Grid scaled'!K158)))</f>
        <v>0</v>
      </c>
      <c r="L158" s="12">
        <f>IF(Control!$C$6="Solar only",'Solar scaled'!L158,IF(Control!$C$6="Wind only",'Wind scaled'!L158,IF(Control!$C$6="Solar and wind",'Solar scaled'!L158+'Wind scaled'!L158,'Grid scaled'!L158)))</f>
        <v>0</v>
      </c>
      <c r="M158" s="12">
        <f>IF(Control!$C$6="Solar only",'Solar scaled'!M158,IF(Control!$C$6="Wind only",'Wind scaled'!M158,IF(Control!$C$6="Solar and wind",'Solar scaled'!M158+'Wind scaled'!M158,'Grid scaled'!M158)))</f>
        <v>0</v>
      </c>
      <c r="N158" s="12">
        <f>IF(Control!$C$6="Solar only",'Solar scaled'!N158,IF(Control!$C$6="Wind only",'Wind scaled'!N158,IF(Control!$C$6="Solar and wind",'Solar scaled'!N158+'Wind scaled'!N158,'Grid scaled'!N158)))</f>
        <v>0</v>
      </c>
      <c r="O158" s="12">
        <f>IF(Control!$C$6="Solar only",'Solar scaled'!O158,IF(Control!$C$6="Wind only",'Wind scaled'!O158,IF(Control!$C$6="Solar and wind",'Solar scaled'!O158+'Wind scaled'!O158,'Grid scaled'!O158)))</f>
        <v>0</v>
      </c>
      <c r="P158" s="12">
        <f>IF(Control!$C$6="Solar only",'Solar scaled'!P158,IF(Control!$C$6="Wind only",'Wind scaled'!P158,IF(Control!$C$6="Solar and wind",'Solar scaled'!P158+'Wind scaled'!P158,'Grid scaled'!P158)))</f>
        <v>0</v>
      </c>
      <c r="Q158" s="12">
        <f>IF(Control!$C$6="Solar only",'Solar scaled'!Q158,IF(Control!$C$6="Wind only",'Wind scaled'!Q158,IF(Control!$C$6="Solar and wind",'Solar scaled'!Q158+'Wind scaled'!Q158,'Grid scaled'!Q158)))</f>
        <v>0</v>
      </c>
      <c r="R158" s="12">
        <f>IF(Control!$C$6="Solar only",'Solar scaled'!R158,IF(Control!$C$6="Wind only",'Wind scaled'!R158,IF(Control!$C$6="Solar and wind",'Solar scaled'!R158+'Wind scaled'!R158,'Grid scaled'!R158)))</f>
        <v>0</v>
      </c>
      <c r="S158" s="12">
        <f>IF(Control!$C$6="Solar only",'Solar scaled'!S158,IF(Control!$C$6="Wind only",'Wind scaled'!S158,IF(Control!$C$6="Solar and wind",'Solar scaled'!S158+'Wind scaled'!S158,'Grid scaled'!S158)))</f>
        <v>0</v>
      </c>
      <c r="T158" s="12">
        <f>IF(Control!$C$6="Solar only",'Solar scaled'!T158,IF(Control!$C$6="Wind only",'Wind scaled'!T158,IF(Control!$C$6="Solar and wind",'Solar scaled'!T158+'Wind scaled'!T158,'Grid scaled'!T158)))</f>
        <v>0</v>
      </c>
      <c r="U158" s="12">
        <f>IF(Control!$C$6="Solar only",'Solar scaled'!U158,IF(Control!$C$6="Wind only",'Wind scaled'!U158,IF(Control!$C$6="Solar and wind",'Solar scaled'!U158+'Wind scaled'!U158,'Grid scaled'!U158)))</f>
        <v>0</v>
      </c>
      <c r="V158" s="12">
        <f>IF(Control!$C$6="Solar only",'Solar scaled'!V158,IF(Control!$C$6="Wind only",'Wind scaled'!V158,IF(Control!$C$6="Solar and wind",'Solar scaled'!V158+'Wind scaled'!V158,'Grid scaled'!V158)))</f>
        <v>0</v>
      </c>
      <c r="W158" s="12">
        <f>IF(Control!$C$6="Solar only",'Solar scaled'!W158,IF(Control!$C$6="Wind only",'Wind scaled'!W158,IF(Control!$C$6="Solar and wind",'Solar scaled'!W158+'Wind scaled'!W158,'Grid scaled'!W158)))</f>
        <v>0</v>
      </c>
      <c r="X158" s="12">
        <f>IF(Control!$C$6="Solar only",'Solar scaled'!X158,IF(Control!$C$6="Wind only",'Wind scaled'!X158,IF(Control!$C$6="Solar and wind",'Solar scaled'!X158+'Wind scaled'!X158,'Grid scaled'!X158)))</f>
        <v>15.12</v>
      </c>
      <c r="Y158" s="12">
        <f>IF(Control!$C$6="Solar only",'Solar scaled'!Y158,IF(Control!$C$6="Wind only",'Wind scaled'!Y158,IF(Control!$C$6="Solar and wind",'Solar scaled'!Y158+'Wind scaled'!Y158,'Grid scaled'!Y158)))</f>
        <v>48.720000000000006</v>
      </c>
      <c r="Z158" s="12">
        <f>IF(Control!$C$6="Solar only",'Solar scaled'!Z158,IF(Control!$C$6="Wind only",'Wind scaled'!Z158,IF(Control!$C$6="Solar and wind",'Solar scaled'!Z158+'Wind scaled'!Z158,'Grid scaled'!Z158)))</f>
        <v>107.6</v>
      </c>
      <c r="AB158" s="7">
        <f t="shared" si="2"/>
        <v>171.44</v>
      </c>
    </row>
    <row r="159" spans="2:29" x14ac:dyDescent="0.2">
      <c r="B159" s="6">
        <v>44353</v>
      </c>
      <c r="C159" s="12">
        <f>IF(Control!$C$6="Solar only",'Solar scaled'!C159,IF(Control!$C$6="Wind only",'Wind scaled'!C159,IF(Control!$C$6="Solar and wind",'Solar scaled'!C159+'Wind scaled'!C159,'Grid scaled'!C159)))</f>
        <v>167.12</v>
      </c>
      <c r="D159" s="12">
        <f>IF(Control!$C$6="Solar only",'Solar scaled'!D159,IF(Control!$C$6="Wind only",'Wind scaled'!D159,IF(Control!$C$6="Solar and wind",'Solar scaled'!D159+'Wind scaled'!D159,'Grid scaled'!D159)))</f>
        <v>201.68</v>
      </c>
      <c r="E159" s="12">
        <f>IF(Control!$C$6="Solar only",'Solar scaled'!E159,IF(Control!$C$6="Wind only",'Wind scaled'!E159,IF(Control!$C$6="Solar and wind",'Solar scaled'!E159+'Wind scaled'!E159,'Grid scaled'!E159)))</f>
        <v>190.16000000000003</v>
      </c>
      <c r="F159" s="12">
        <f>IF(Control!$C$6="Solar only",'Solar scaled'!F159,IF(Control!$C$6="Wind only",'Wind scaled'!F159,IF(Control!$C$6="Solar and wind",'Solar scaled'!F159+'Wind scaled'!F159,'Grid scaled'!F159)))</f>
        <v>178.64000000000001</v>
      </c>
      <c r="G159" s="12">
        <f>IF(Control!$C$6="Solar only",'Solar scaled'!G159,IF(Control!$C$6="Wind only",'Wind scaled'!G159,IF(Control!$C$6="Solar and wind",'Solar scaled'!G159+'Wind scaled'!G159,'Grid scaled'!G159)))</f>
        <v>190.16000000000003</v>
      </c>
      <c r="H159" s="12">
        <f>IF(Control!$C$6="Solar only",'Solar scaled'!H159,IF(Control!$C$6="Wind only",'Wind scaled'!H159,IF(Control!$C$6="Solar and wind",'Solar scaled'!H159+'Wind scaled'!H159,'Grid scaled'!H159)))</f>
        <v>226.88000000000002</v>
      </c>
      <c r="I159" s="12">
        <f>IF(Control!$C$6="Solar only",'Solar scaled'!I159,IF(Control!$C$6="Wind only",'Wind scaled'!I159,IF(Control!$C$6="Solar and wind",'Solar scaled'!I159+'Wind scaled'!I159,'Grid scaled'!I159)))</f>
        <v>267.92000000000007</v>
      </c>
      <c r="J159" s="12">
        <f>IF(Control!$C$6="Solar only",'Solar scaled'!J159,IF(Control!$C$6="Wind only",'Wind scaled'!J159,IF(Control!$C$6="Solar and wind",'Solar scaled'!J159+'Wind scaled'!J159,'Grid scaled'!J159)))</f>
        <v>240.56000000000003</v>
      </c>
      <c r="K159" s="12">
        <f>IF(Control!$C$6="Solar only",'Solar scaled'!K159,IF(Control!$C$6="Wind only",'Wind scaled'!K159,IF(Control!$C$6="Solar and wind",'Solar scaled'!K159+'Wind scaled'!K159,'Grid scaled'!K159)))</f>
        <v>201.68</v>
      </c>
      <c r="L159" s="12">
        <f>IF(Control!$C$6="Solar only",'Solar scaled'!L159,IF(Control!$C$6="Wind only",'Wind scaled'!L159,IF(Control!$C$6="Solar and wind",'Solar scaled'!L159+'Wind scaled'!L159,'Grid scaled'!L159)))</f>
        <v>155.6</v>
      </c>
      <c r="M159" s="12">
        <f>IF(Control!$C$6="Solar only",'Solar scaled'!M159,IF(Control!$C$6="Wind only",'Wind scaled'!M159,IF(Control!$C$6="Solar and wind",'Solar scaled'!M159+'Wind scaled'!M159,'Grid scaled'!M159)))</f>
        <v>107.6</v>
      </c>
      <c r="N159" s="12">
        <f>IF(Control!$C$6="Solar only",'Solar scaled'!N159,IF(Control!$C$6="Wind only",'Wind scaled'!N159,IF(Control!$C$6="Solar and wind",'Solar scaled'!N159+'Wind scaled'!N159,'Grid scaled'!N159)))</f>
        <v>68.400000000000006</v>
      </c>
      <c r="O159" s="12">
        <f>IF(Control!$C$6="Solar only",'Solar scaled'!O159,IF(Control!$C$6="Wind only",'Wind scaled'!O159,IF(Control!$C$6="Solar and wind",'Solar scaled'!O159+'Wind scaled'!O159,'Grid scaled'!O159)))</f>
        <v>25.359999999999996</v>
      </c>
      <c r="P159" s="12">
        <f>IF(Control!$C$6="Solar only",'Solar scaled'!P159,IF(Control!$C$6="Wind only",'Wind scaled'!P159,IF(Control!$C$6="Solar and wind",'Solar scaled'!P159+'Wind scaled'!P159,'Grid scaled'!P159)))</f>
        <v>0</v>
      </c>
      <c r="Q159" s="12">
        <f>IF(Control!$C$6="Solar only",'Solar scaled'!Q159,IF(Control!$C$6="Wind only",'Wind scaled'!Q159,IF(Control!$C$6="Solar and wind",'Solar scaled'!Q159+'Wind scaled'!Q159,'Grid scaled'!Q159)))</f>
        <v>0</v>
      </c>
      <c r="R159" s="12">
        <f>IF(Control!$C$6="Solar only",'Solar scaled'!R159,IF(Control!$C$6="Wind only",'Wind scaled'!R159,IF(Control!$C$6="Solar and wind",'Solar scaled'!R159+'Wind scaled'!R159,'Grid scaled'!R159)))</f>
        <v>0</v>
      </c>
      <c r="S159" s="12">
        <f>IF(Control!$C$6="Solar only",'Solar scaled'!S159,IF(Control!$C$6="Wind only",'Wind scaled'!S159,IF(Control!$C$6="Solar and wind",'Solar scaled'!S159+'Wind scaled'!S159,'Grid scaled'!S159)))</f>
        <v>0</v>
      </c>
      <c r="T159" s="12">
        <f>IF(Control!$C$6="Solar only",'Solar scaled'!T159,IF(Control!$C$6="Wind only",'Wind scaled'!T159,IF(Control!$C$6="Solar and wind",'Solar scaled'!T159+'Wind scaled'!T159,'Grid scaled'!T159)))</f>
        <v>0</v>
      </c>
      <c r="U159" s="12">
        <f>IF(Control!$C$6="Solar only",'Solar scaled'!U159,IF(Control!$C$6="Wind only",'Wind scaled'!U159,IF(Control!$C$6="Solar and wind",'Solar scaled'!U159+'Wind scaled'!U159,'Grid scaled'!U159)))</f>
        <v>0</v>
      </c>
      <c r="V159" s="12">
        <f>IF(Control!$C$6="Solar only",'Solar scaled'!V159,IF(Control!$C$6="Wind only",'Wind scaled'!V159,IF(Control!$C$6="Solar and wind",'Solar scaled'!V159+'Wind scaled'!V159,'Grid scaled'!V159)))</f>
        <v>15.12</v>
      </c>
      <c r="W159" s="12">
        <f>IF(Control!$C$6="Solar only",'Solar scaled'!W159,IF(Control!$C$6="Wind only",'Wind scaled'!W159,IF(Control!$C$6="Solar and wind",'Solar scaled'!W159+'Wind scaled'!W159,'Grid scaled'!W159)))</f>
        <v>99.759999999999991</v>
      </c>
      <c r="X159" s="12">
        <f>IF(Control!$C$6="Solar only",'Solar scaled'!X159,IF(Control!$C$6="Wind only",'Wind scaled'!X159,IF(Control!$C$6="Solar and wind",'Solar scaled'!X159+'Wind scaled'!X159,'Grid scaled'!X159)))</f>
        <v>167.12</v>
      </c>
      <c r="Y159" s="12">
        <f>IF(Control!$C$6="Solar only",'Solar scaled'!Y159,IF(Control!$C$6="Wind only",'Wind scaled'!Y159,IF(Control!$C$6="Solar and wind",'Solar scaled'!Y159+'Wind scaled'!Y159,'Grid scaled'!Y159)))</f>
        <v>167.12</v>
      </c>
      <c r="Z159" s="12">
        <f>IF(Control!$C$6="Solar only",'Solar scaled'!Z159,IF(Control!$C$6="Wind only",'Wind scaled'!Z159,IF(Control!$C$6="Solar and wind",'Solar scaled'!Z159+'Wind scaled'!Z159,'Grid scaled'!Z159)))</f>
        <v>146</v>
      </c>
      <c r="AB159" s="7">
        <f t="shared" si="2"/>
        <v>2816.88</v>
      </c>
    </row>
    <row r="160" spans="2:29" x14ac:dyDescent="0.2">
      <c r="B160" s="6">
        <v>44354</v>
      </c>
      <c r="C160" s="12">
        <f>IF(Control!$C$6="Solar only",'Solar scaled'!C160,IF(Control!$C$6="Wind only",'Wind scaled'!C160,IF(Control!$C$6="Solar and wind",'Solar scaled'!C160+'Wind scaled'!C160,'Grid scaled'!C160)))</f>
        <v>136.4</v>
      </c>
      <c r="D160" s="12">
        <f>IF(Control!$C$6="Solar only",'Solar scaled'!D160,IF(Control!$C$6="Wind only",'Wind scaled'!D160,IF(Control!$C$6="Solar and wind",'Solar scaled'!D160+'Wind scaled'!D160,'Grid scaled'!D160)))</f>
        <v>126.8</v>
      </c>
      <c r="E160" s="12">
        <f>IF(Control!$C$6="Solar only",'Solar scaled'!E160,IF(Control!$C$6="Wind only",'Wind scaled'!E160,IF(Control!$C$6="Solar and wind",'Solar scaled'!E160+'Wind scaled'!E160,'Grid scaled'!E160)))</f>
        <v>126.8</v>
      </c>
      <c r="F160" s="12">
        <f>IF(Control!$C$6="Solar only",'Solar scaled'!F160,IF(Control!$C$6="Wind only",'Wind scaled'!F160,IF(Control!$C$6="Solar and wind",'Solar scaled'!F160+'Wind scaled'!F160,'Grid scaled'!F160)))</f>
        <v>117.2</v>
      </c>
      <c r="G160" s="12">
        <f>IF(Control!$C$6="Solar only",'Solar scaled'!G160,IF(Control!$C$6="Wind only",'Wind scaled'!G160,IF(Control!$C$6="Solar and wind",'Solar scaled'!G160+'Wind scaled'!G160,'Grid scaled'!G160)))</f>
        <v>91.919999999999987</v>
      </c>
      <c r="H160" s="12">
        <f>IF(Control!$C$6="Solar only",'Solar scaled'!H160,IF(Control!$C$6="Wind only",'Wind scaled'!H160,IF(Control!$C$6="Solar and wind",'Solar scaled'!H160+'Wind scaled'!H160,'Grid scaled'!H160)))</f>
        <v>61.840000000000011</v>
      </c>
      <c r="I160" s="12">
        <f>IF(Control!$C$6="Solar only",'Solar scaled'!I160,IF(Control!$C$6="Wind only",'Wind scaled'!I160,IF(Control!$C$6="Solar and wind",'Solar scaled'!I160+'Wind scaled'!I160,'Grid scaled'!I160)))</f>
        <v>42.160000000000004</v>
      </c>
      <c r="J160" s="12">
        <f>IF(Control!$C$6="Solar only",'Solar scaled'!J160,IF(Control!$C$6="Wind only",'Wind scaled'!J160,IF(Control!$C$6="Solar and wind",'Solar scaled'!J160+'Wind scaled'!J160,'Grid scaled'!J160)))</f>
        <v>25.359999999999996</v>
      </c>
      <c r="K160" s="12">
        <f>IF(Control!$C$6="Solar only",'Solar scaled'!K160,IF(Control!$C$6="Wind only",'Wind scaled'!K160,IF(Control!$C$6="Solar and wind",'Solar scaled'!K160+'Wind scaled'!K160,'Grid scaled'!K160)))</f>
        <v>15.12</v>
      </c>
      <c r="L160" s="12">
        <f>IF(Control!$C$6="Solar only",'Solar scaled'!L160,IF(Control!$C$6="Wind only",'Wind scaled'!L160,IF(Control!$C$6="Solar and wind",'Solar scaled'!L160+'Wind scaled'!L160,'Grid scaled'!L160)))</f>
        <v>0</v>
      </c>
      <c r="M160" s="12">
        <f>IF(Control!$C$6="Solar only",'Solar scaled'!M160,IF(Control!$C$6="Wind only",'Wind scaled'!M160,IF(Control!$C$6="Solar and wind",'Solar scaled'!M160+'Wind scaled'!M160,'Grid scaled'!M160)))</f>
        <v>0</v>
      </c>
      <c r="N160" s="12">
        <f>IF(Control!$C$6="Solar only",'Solar scaled'!N160,IF(Control!$C$6="Wind only",'Wind scaled'!N160,IF(Control!$C$6="Solar and wind",'Solar scaled'!N160+'Wind scaled'!N160,'Grid scaled'!N160)))</f>
        <v>10</v>
      </c>
      <c r="O160" s="12">
        <f>IF(Control!$C$6="Solar only",'Solar scaled'!O160,IF(Control!$C$6="Wind only",'Wind scaled'!O160,IF(Control!$C$6="Solar and wind",'Solar scaled'!O160+'Wind scaled'!O160,'Grid scaled'!O160)))</f>
        <v>10</v>
      </c>
      <c r="P160" s="12">
        <f>IF(Control!$C$6="Solar only",'Solar scaled'!P160,IF(Control!$C$6="Wind only",'Wind scaled'!P160,IF(Control!$C$6="Solar and wind",'Solar scaled'!P160+'Wind scaled'!P160,'Grid scaled'!P160)))</f>
        <v>0</v>
      </c>
      <c r="Q160" s="12">
        <f>IF(Control!$C$6="Solar only",'Solar scaled'!Q160,IF(Control!$C$6="Wind only",'Wind scaled'!Q160,IF(Control!$C$6="Solar and wind",'Solar scaled'!Q160+'Wind scaled'!Q160,'Grid scaled'!Q160)))</f>
        <v>0</v>
      </c>
      <c r="R160" s="12">
        <f>IF(Control!$C$6="Solar only",'Solar scaled'!R160,IF(Control!$C$6="Wind only",'Wind scaled'!R160,IF(Control!$C$6="Solar and wind",'Solar scaled'!R160+'Wind scaled'!R160,'Grid scaled'!R160)))</f>
        <v>0</v>
      </c>
      <c r="S160" s="12">
        <f>IF(Control!$C$6="Solar only",'Solar scaled'!S160,IF(Control!$C$6="Wind only",'Wind scaled'!S160,IF(Control!$C$6="Solar and wind",'Solar scaled'!S160+'Wind scaled'!S160,'Grid scaled'!S160)))</f>
        <v>0</v>
      </c>
      <c r="T160" s="12">
        <f>IF(Control!$C$6="Solar only",'Solar scaled'!T160,IF(Control!$C$6="Wind only",'Wind scaled'!T160,IF(Control!$C$6="Solar and wind",'Solar scaled'!T160+'Wind scaled'!T160,'Grid scaled'!T160)))</f>
        <v>10</v>
      </c>
      <c r="U160" s="12">
        <f>IF(Control!$C$6="Solar only",'Solar scaled'!U160,IF(Control!$C$6="Wind only",'Wind scaled'!U160,IF(Control!$C$6="Solar and wind",'Solar scaled'!U160+'Wind scaled'!U160,'Grid scaled'!U160)))</f>
        <v>25.359999999999996</v>
      </c>
      <c r="V160" s="12">
        <f>IF(Control!$C$6="Solar only",'Solar scaled'!V160,IF(Control!$C$6="Wind only",'Wind scaled'!V160,IF(Control!$C$6="Solar and wind",'Solar scaled'!V160+'Wind scaled'!V160,'Grid scaled'!V160)))</f>
        <v>35.6</v>
      </c>
      <c r="W160" s="12">
        <f>IF(Control!$C$6="Solar only",'Solar scaled'!W160,IF(Control!$C$6="Wind only",'Wind scaled'!W160,IF(Control!$C$6="Solar and wind",'Solar scaled'!W160+'Wind scaled'!W160,'Grid scaled'!W160)))</f>
        <v>55.280000000000008</v>
      </c>
      <c r="X160" s="12">
        <f>IF(Control!$C$6="Solar only",'Solar scaled'!X160,IF(Control!$C$6="Wind only",'Wind scaled'!X160,IF(Control!$C$6="Solar and wind",'Solar scaled'!X160+'Wind scaled'!X160,'Grid scaled'!X160)))</f>
        <v>76.239999999999995</v>
      </c>
      <c r="Y160" s="12">
        <f>IF(Control!$C$6="Solar only",'Solar scaled'!Y160,IF(Control!$C$6="Wind only",'Wind scaled'!Y160,IF(Control!$C$6="Solar and wind",'Solar scaled'!Y160+'Wind scaled'!Y160,'Grid scaled'!Y160)))</f>
        <v>107.6</v>
      </c>
      <c r="Z160" s="12">
        <f>IF(Control!$C$6="Solar only",'Solar scaled'!Z160,IF(Control!$C$6="Wind only",'Wind scaled'!Z160,IF(Control!$C$6="Solar and wind",'Solar scaled'!Z160+'Wind scaled'!Z160,'Grid scaled'!Z160)))</f>
        <v>146</v>
      </c>
      <c r="AB160" s="7">
        <f t="shared" si="2"/>
        <v>1219.68</v>
      </c>
    </row>
    <row r="161" spans="2:28" x14ac:dyDescent="0.2">
      <c r="B161" s="6">
        <v>44355</v>
      </c>
      <c r="C161" s="12">
        <f>IF(Control!$C$6="Solar only",'Solar scaled'!C161,IF(Control!$C$6="Wind only",'Wind scaled'!C161,IF(Control!$C$6="Solar and wind",'Solar scaled'!C161+'Wind scaled'!C161,'Grid scaled'!C161)))</f>
        <v>190.16000000000003</v>
      </c>
      <c r="D161" s="12">
        <f>IF(Control!$C$6="Solar only",'Solar scaled'!D161,IF(Control!$C$6="Wind only",'Wind scaled'!D161,IF(Control!$C$6="Solar and wind",'Solar scaled'!D161+'Wind scaled'!D161,'Grid scaled'!D161)))</f>
        <v>178.64000000000001</v>
      </c>
      <c r="E161" s="12">
        <f>IF(Control!$C$6="Solar only",'Solar scaled'!E161,IF(Control!$C$6="Wind only",'Wind scaled'!E161,IF(Control!$C$6="Solar and wind",'Solar scaled'!E161+'Wind scaled'!E161,'Grid scaled'!E161)))</f>
        <v>136.4</v>
      </c>
      <c r="F161" s="12">
        <f>IF(Control!$C$6="Solar only",'Solar scaled'!F161,IF(Control!$C$6="Wind only",'Wind scaled'!F161,IF(Control!$C$6="Solar and wind",'Solar scaled'!F161+'Wind scaled'!F161,'Grid scaled'!F161)))</f>
        <v>117.2</v>
      </c>
      <c r="G161" s="12">
        <f>IF(Control!$C$6="Solar only",'Solar scaled'!G161,IF(Control!$C$6="Wind only",'Wind scaled'!G161,IF(Control!$C$6="Solar and wind",'Solar scaled'!G161+'Wind scaled'!G161,'Grid scaled'!G161)))</f>
        <v>126.8</v>
      </c>
      <c r="H161" s="12">
        <f>IF(Control!$C$6="Solar only",'Solar scaled'!H161,IF(Control!$C$6="Wind only",'Wind scaled'!H161,IF(Control!$C$6="Solar and wind",'Solar scaled'!H161+'Wind scaled'!H161,'Grid scaled'!H161)))</f>
        <v>117.2</v>
      </c>
      <c r="I161" s="12">
        <f>IF(Control!$C$6="Solar only",'Solar scaled'!I161,IF(Control!$C$6="Wind only",'Wind scaled'!I161,IF(Control!$C$6="Solar and wind",'Solar scaled'!I161+'Wind scaled'!I161,'Grid scaled'!I161)))</f>
        <v>91.919999999999987</v>
      </c>
      <c r="J161" s="12">
        <f>IF(Control!$C$6="Solar only",'Solar scaled'!J161,IF(Control!$C$6="Wind only",'Wind scaled'!J161,IF(Control!$C$6="Solar and wind",'Solar scaled'!J161+'Wind scaled'!J161,'Grid scaled'!J161)))</f>
        <v>107.6</v>
      </c>
      <c r="K161" s="12">
        <f>IF(Control!$C$6="Solar only",'Solar scaled'!K161,IF(Control!$C$6="Wind only",'Wind scaled'!K161,IF(Control!$C$6="Solar and wind",'Solar scaled'!K161+'Wind scaled'!K161,'Grid scaled'!K161)))</f>
        <v>201.68</v>
      </c>
      <c r="L161" s="12">
        <f>IF(Control!$C$6="Solar only",'Solar scaled'!L161,IF(Control!$C$6="Wind only",'Wind scaled'!L161,IF(Control!$C$6="Solar and wind",'Solar scaled'!L161+'Wind scaled'!L161,'Grid scaled'!L161)))</f>
        <v>240.56000000000003</v>
      </c>
      <c r="M161" s="12">
        <f>IF(Control!$C$6="Solar only",'Solar scaled'!M161,IF(Control!$C$6="Wind only",'Wind scaled'!M161,IF(Control!$C$6="Solar and wind",'Solar scaled'!M161+'Wind scaled'!M161,'Grid scaled'!M161)))</f>
        <v>281.60000000000002</v>
      </c>
      <c r="N161" s="12">
        <f>IF(Control!$C$6="Solar only",'Solar scaled'!N161,IF(Control!$C$6="Wind only",'Wind scaled'!N161,IF(Control!$C$6="Solar and wind",'Solar scaled'!N161+'Wind scaled'!N161,'Grid scaled'!N161)))</f>
        <v>346.23999999999995</v>
      </c>
      <c r="O161" s="12">
        <f>IF(Control!$C$6="Solar only",'Solar scaled'!O161,IF(Control!$C$6="Wind only",'Wind scaled'!O161,IF(Control!$C$6="Solar and wind",'Solar scaled'!O161+'Wind scaled'!O161,'Grid scaled'!O161)))</f>
        <v>330.08</v>
      </c>
      <c r="P161" s="12">
        <f>IF(Control!$C$6="Solar only",'Solar scaled'!P161,IF(Control!$C$6="Wind only",'Wind scaled'!P161,IF(Control!$C$6="Solar and wind",'Solar scaled'!P161+'Wind scaled'!P161,'Grid scaled'!P161)))</f>
        <v>362.4</v>
      </c>
      <c r="Q161" s="12">
        <f>IF(Control!$C$6="Solar only",'Solar scaled'!Q161,IF(Control!$C$6="Wind only",'Wind scaled'!Q161,IF(Control!$C$6="Solar and wind",'Solar scaled'!Q161+'Wind scaled'!Q161,'Grid scaled'!Q161)))</f>
        <v>401.91999999999996</v>
      </c>
      <c r="R161" s="12">
        <f>IF(Control!$C$6="Solar only",'Solar scaled'!R161,IF(Control!$C$6="Wind only",'Wind scaled'!R161,IF(Control!$C$6="Solar and wind",'Solar scaled'!R161+'Wind scaled'!R161,'Grid scaled'!R161)))</f>
        <v>362.4</v>
      </c>
      <c r="S161" s="12">
        <f>IF(Control!$C$6="Solar only",'Solar scaled'!S161,IF(Control!$C$6="Wind only",'Wind scaled'!S161,IF(Control!$C$6="Solar and wind",'Solar scaled'!S161+'Wind scaled'!S161,'Grid scaled'!S161)))</f>
        <v>267.92000000000007</v>
      </c>
      <c r="T161" s="12">
        <f>IF(Control!$C$6="Solar only",'Solar scaled'!T161,IF(Control!$C$6="Wind only",'Wind scaled'!T161,IF(Control!$C$6="Solar and wind",'Solar scaled'!T161+'Wind scaled'!T161,'Grid scaled'!T161)))</f>
        <v>167.12</v>
      </c>
      <c r="U161" s="12">
        <f>IF(Control!$C$6="Solar only",'Solar scaled'!U161,IF(Control!$C$6="Wind only",'Wind scaled'!U161,IF(Control!$C$6="Solar and wind",'Solar scaled'!U161+'Wind scaled'!U161,'Grid scaled'!U161)))</f>
        <v>84.08</v>
      </c>
      <c r="V161" s="12">
        <f>IF(Control!$C$6="Solar only",'Solar scaled'!V161,IF(Control!$C$6="Wind only",'Wind scaled'!V161,IF(Control!$C$6="Solar and wind",'Solar scaled'!V161+'Wind scaled'!V161,'Grid scaled'!V161)))</f>
        <v>76.239999999999995</v>
      </c>
      <c r="W161" s="12">
        <f>IF(Control!$C$6="Solar only",'Solar scaled'!W161,IF(Control!$C$6="Wind only",'Wind scaled'!W161,IF(Control!$C$6="Solar and wind",'Solar scaled'!W161+'Wind scaled'!W161,'Grid scaled'!W161)))</f>
        <v>146</v>
      </c>
      <c r="X161" s="12">
        <f>IF(Control!$C$6="Solar only",'Solar scaled'!X161,IF(Control!$C$6="Wind only",'Wind scaled'!X161,IF(Control!$C$6="Solar and wind",'Solar scaled'!X161+'Wind scaled'!X161,'Grid scaled'!X161)))</f>
        <v>281.60000000000002</v>
      </c>
      <c r="Y161" s="12">
        <f>IF(Control!$C$6="Solar only",'Solar scaled'!Y161,IF(Control!$C$6="Wind only",'Wind scaled'!Y161,IF(Control!$C$6="Solar and wind",'Solar scaled'!Y161+'Wind scaled'!Y161,'Grid scaled'!Y161)))</f>
        <v>444.64</v>
      </c>
      <c r="Z161" s="12">
        <f>IF(Control!$C$6="Solar only",'Solar scaled'!Z161,IF(Control!$C$6="Wind only",'Wind scaled'!Z161,IF(Control!$C$6="Solar and wind",'Solar scaled'!Z161+'Wind scaled'!Z161,'Grid scaled'!Z161)))</f>
        <v>536.31999999999994</v>
      </c>
      <c r="AB161" s="7">
        <f t="shared" si="2"/>
        <v>5596.72</v>
      </c>
    </row>
    <row r="162" spans="2:28" x14ac:dyDescent="0.2">
      <c r="B162" s="6">
        <v>44356</v>
      </c>
      <c r="C162" s="12">
        <f>IF(Control!$C$6="Solar only",'Solar scaled'!C162,IF(Control!$C$6="Wind only",'Wind scaled'!C162,IF(Control!$C$6="Solar and wind",'Solar scaled'!C162+'Wind scaled'!C162,'Grid scaled'!C162)))</f>
        <v>536.31999999999994</v>
      </c>
      <c r="D162" s="12">
        <f>IF(Control!$C$6="Solar only",'Solar scaled'!D162,IF(Control!$C$6="Wind only",'Wind scaled'!D162,IF(Control!$C$6="Solar and wind",'Solar scaled'!D162+'Wind scaled'!D162,'Grid scaled'!D162)))</f>
        <v>497.43999999999994</v>
      </c>
      <c r="E162" s="12">
        <f>IF(Control!$C$6="Solar only",'Solar scaled'!E162,IF(Control!$C$6="Wind only",'Wind scaled'!E162,IF(Control!$C$6="Solar and wind",'Solar scaled'!E162+'Wind scaled'!E162,'Grid scaled'!E162)))</f>
        <v>444.64</v>
      </c>
      <c r="F162" s="12">
        <f>IF(Control!$C$6="Solar only",'Solar scaled'!F162,IF(Control!$C$6="Wind only",'Wind scaled'!F162,IF(Control!$C$6="Solar and wind",'Solar scaled'!F162+'Wind scaled'!F162,'Grid scaled'!F162)))</f>
        <v>497.43999999999994</v>
      </c>
      <c r="G162" s="12">
        <f>IF(Control!$C$6="Solar only",'Solar scaled'!G162,IF(Control!$C$6="Wind only",'Wind scaled'!G162,IF(Control!$C$6="Solar and wind",'Solar scaled'!G162+'Wind scaled'!G162,'Grid scaled'!G162)))</f>
        <v>518.24</v>
      </c>
      <c r="H162" s="12">
        <f>IF(Control!$C$6="Solar only",'Solar scaled'!H162,IF(Control!$C$6="Wind only",'Wind scaled'!H162,IF(Control!$C$6="Solar and wind",'Solar scaled'!H162+'Wind scaled'!H162,'Grid scaled'!H162)))</f>
        <v>518.24</v>
      </c>
      <c r="I162" s="12">
        <f>IF(Control!$C$6="Solar only",'Solar scaled'!I162,IF(Control!$C$6="Wind only",'Wind scaled'!I162,IF(Control!$C$6="Solar and wind",'Solar scaled'!I162+'Wind scaled'!I162,'Grid scaled'!I162)))</f>
        <v>475.52</v>
      </c>
      <c r="J162" s="12">
        <f>IF(Control!$C$6="Solar only",'Solar scaled'!J162,IF(Control!$C$6="Wind only",'Wind scaled'!J162,IF(Control!$C$6="Solar and wind",'Solar scaled'!J162+'Wind scaled'!J162,'Grid scaled'!J162)))</f>
        <v>497.43999999999994</v>
      </c>
      <c r="K162" s="12">
        <f>IF(Control!$C$6="Solar only",'Solar scaled'!K162,IF(Control!$C$6="Wind only",'Wind scaled'!K162,IF(Control!$C$6="Solar and wind",'Solar scaled'!K162+'Wind scaled'!K162,'Grid scaled'!K162)))</f>
        <v>454.4</v>
      </c>
      <c r="L162" s="12">
        <f>IF(Control!$C$6="Solar only",'Solar scaled'!L162,IF(Control!$C$6="Wind only",'Wind scaled'!L162,IF(Control!$C$6="Solar and wind",'Solar scaled'!L162+'Wind scaled'!L162,'Grid scaled'!L162)))</f>
        <v>518.24</v>
      </c>
      <c r="M162" s="12">
        <f>IF(Control!$C$6="Solar only",'Solar scaled'!M162,IF(Control!$C$6="Wind only",'Wind scaled'!M162,IF(Control!$C$6="Solar and wind",'Solar scaled'!M162+'Wind scaled'!M162,'Grid scaled'!M162)))</f>
        <v>536.31999999999994</v>
      </c>
      <c r="N162" s="12">
        <f>IF(Control!$C$6="Solar only",'Solar scaled'!N162,IF(Control!$C$6="Wind only",'Wind scaled'!N162,IF(Control!$C$6="Solar and wind",'Solar scaled'!N162+'Wind scaled'!N162,'Grid scaled'!N162)))</f>
        <v>560</v>
      </c>
      <c r="O162" s="12">
        <f>IF(Control!$C$6="Solar only",'Solar scaled'!O162,IF(Control!$C$6="Wind only",'Wind scaled'!O162,IF(Control!$C$6="Solar and wind",'Solar scaled'!O162+'Wind scaled'!O162,'Grid scaled'!O162)))</f>
        <v>518.24</v>
      </c>
      <c r="P162" s="12">
        <f>IF(Control!$C$6="Solar only",'Solar scaled'!P162,IF(Control!$C$6="Wind only",'Wind scaled'!P162,IF(Control!$C$6="Solar and wind",'Solar scaled'!P162+'Wind scaled'!P162,'Grid scaled'!P162)))</f>
        <v>497.43999999999994</v>
      </c>
      <c r="Q162" s="12">
        <f>IF(Control!$C$6="Solar only",'Solar scaled'!Q162,IF(Control!$C$6="Wind only",'Wind scaled'!Q162,IF(Control!$C$6="Solar and wind",'Solar scaled'!Q162+'Wind scaled'!Q162,'Grid scaled'!Q162)))</f>
        <v>536.31999999999994</v>
      </c>
      <c r="R162" s="12">
        <f>IF(Control!$C$6="Solar only",'Solar scaled'!R162,IF(Control!$C$6="Wind only",'Wind scaled'!R162,IF(Control!$C$6="Solar and wind",'Solar scaled'!R162+'Wind scaled'!R162,'Grid scaled'!R162)))</f>
        <v>620.79999999999995</v>
      </c>
      <c r="S162" s="12">
        <f>IF(Control!$C$6="Solar only",'Solar scaled'!S162,IF(Control!$C$6="Wind only",'Wind scaled'!S162,IF(Control!$C$6="Solar and wind",'Solar scaled'!S162+'Wind scaled'!S162,'Grid scaled'!S162)))</f>
        <v>602.72</v>
      </c>
      <c r="T162" s="12">
        <f>IF(Control!$C$6="Solar only",'Solar scaled'!T162,IF(Control!$C$6="Wind only",'Wind scaled'!T162,IF(Control!$C$6="Solar and wind",'Solar scaled'!T162+'Wind scaled'!T162,'Grid scaled'!T162)))</f>
        <v>536.31999999999994</v>
      </c>
      <c r="U162" s="12">
        <f>IF(Control!$C$6="Solar only",'Solar scaled'!U162,IF(Control!$C$6="Wind only",'Wind scaled'!U162,IF(Control!$C$6="Solar and wind",'Solar scaled'!U162+'Wind scaled'!U162,'Grid scaled'!U162)))</f>
        <v>620.79999999999995</v>
      </c>
      <c r="V162" s="12">
        <f>IF(Control!$C$6="Solar only",'Solar scaled'!V162,IF(Control!$C$6="Wind only",'Wind scaled'!V162,IF(Control!$C$6="Solar and wind",'Solar scaled'!V162+'Wind scaled'!V162,'Grid scaled'!V162)))</f>
        <v>581.91999999999996</v>
      </c>
      <c r="W162" s="12">
        <f>IF(Control!$C$6="Solar only",'Solar scaled'!W162,IF(Control!$C$6="Wind only",'Wind scaled'!W162,IF(Control!$C$6="Solar and wind",'Solar scaled'!W162+'Wind scaled'!W162,'Grid scaled'!W162)))</f>
        <v>633.28</v>
      </c>
      <c r="X162" s="12">
        <f>IF(Control!$C$6="Solar only",'Solar scaled'!X162,IF(Control!$C$6="Wind only",'Wind scaled'!X162,IF(Control!$C$6="Solar and wind",'Solar scaled'!X162+'Wind scaled'!X162,'Grid scaled'!X162)))</f>
        <v>728.96</v>
      </c>
      <c r="Y162" s="12">
        <f>IF(Control!$C$6="Solar only",'Solar scaled'!Y162,IF(Control!$C$6="Wind only",'Wind scaled'!Y162,IF(Control!$C$6="Solar and wind",'Solar scaled'!Y162+'Wind scaled'!Y162,'Grid scaled'!Y162)))</f>
        <v>791.68000000000006</v>
      </c>
      <c r="Z162" s="12">
        <f>IF(Control!$C$6="Solar only",'Solar scaled'!Z162,IF(Control!$C$6="Wind only",'Wind scaled'!Z162,IF(Control!$C$6="Solar and wind",'Solar scaled'!Z162+'Wind scaled'!Z162,'Grid scaled'!Z162)))</f>
        <v>804.16000000000008</v>
      </c>
      <c r="AB162" s="7">
        <f t="shared" si="2"/>
        <v>13526.879999999997</v>
      </c>
    </row>
    <row r="163" spans="2:28" x14ac:dyDescent="0.2">
      <c r="B163" s="6">
        <v>44357</v>
      </c>
      <c r="C163" s="12">
        <f>IF(Control!$C$6="Solar only",'Solar scaled'!C163,IF(Control!$C$6="Wind only",'Wind scaled'!C163,IF(Control!$C$6="Solar and wind",'Solar scaled'!C163+'Wind scaled'!C163,'Grid scaled'!C163)))</f>
        <v>804.16000000000008</v>
      </c>
      <c r="D163" s="12">
        <f>IF(Control!$C$6="Solar only",'Solar scaled'!D163,IF(Control!$C$6="Wind only",'Wind scaled'!D163,IF(Control!$C$6="Solar and wind",'Solar scaled'!D163+'Wind scaled'!D163,'Grid scaled'!D163)))</f>
        <v>791.68000000000006</v>
      </c>
      <c r="E163" s="12">
        <f>IF(Control!$C$6="Solar only",'Solar scaled'!E163,IF(Control!$C$6="Wind only",'Wind scaled'!E163,IF(Control!$C$6="Solar and wind",'Solar scaled'!E163+'Wind scaled'!E163,'Grid scaled'!E163)))</f>
        <v>791.68000000000006</v>
      </c>
      <c r="F163" s="12">
        <f>IF(Control!$C$6="Solar only",'Solar scaled'!F163,IF(Control!$C$6="Wind only",'Wind scaled'!F163,IF(Control!$C$6="Solar and wind",'Solar scaled'!F163+'Wind scaled'!F163,'Grid scaled'!F163)))</f>
        <v>812.16000000000008</v>
      </c>
      <c r="G163" s="12">
        <f>IF(Control!$C$6="Solar only",'Solar scaled'!G163,IF(Control!$C$6="Wind only",'Wind scaled'!G163,IF(Control!$C$6="Solar and wind",'Solar scaled'!G163+'Wind scaled'!G163,'Grid scaled'!G163)))</f>
        <v>876.4799999999999</v>
      </c>
      <c r="H163" s="12">
        <f>IF(Control!$C$6="Solar only",'Solar scaled'!H163,IF(Control!$C$6="Wind only",'Wind scaled'!H163,IF(Control!$C$6="Solar and wind",'Solar scaled'!H163+'Wind scaled'!H163,'Grid scaled'!H163)))</f>
        <v>817.04000000000008</v>
      </c>
      <c r="I163" s="12">
        <f>IF(Control!$C$6="Solar only",'Solar scaled'!I163,IF(Control!$C$6="Wind only",'Wind scaled'!I163,IF(Control!$C$6="Solar and wind",'Solar scaled'!I163+'Wind scaled'!I163,'Grid scaled'!I163)))</f>
        <v>876.4799999999999</v>
      </c>
      <c r="J163" s="12">
        <f>IF(Control!$C$6="Solar only",'Solar scaled'!J163,IF(Control!$C$6="Wind only",'Wind scaled'!J163,IF(Control!$C$6="Solar and wind",'Solar scaled'!J163+'Wind scaled'!J163,'Grid scaled'!J163)))</f>
        <v>971.28</v>
      </c>
      <c r="K163" s="12">
        <f>IF(Control!$C$6="Solar only",'Solar scaled'!K163,IF(Control!$C$6="Wind only",'Wind scaled'!K163,IF(Control!$C$6="Solar and wind",'Solar scaled'!K163+'Wind scaled'!K163,'Grid scaled'!K163)))</f>
        <v>1006.72</v>
      </c>
      <c r="L163" s="12">
        <f>IF(Control!$C$6="Solar only",'Solar scaled'!L163,IF(Control!$C$6="Wind only",'Wind scaled'!L163,IF(Control!$C$6="Solar and wind",'Solar scaled'!L163+'Wind scaled'!L163,'Grid scaled'!L163)))</f>
        <v>1006.72</v>
      </c>
      <c r="M163" s="12">
        <f>IF(Control!$C$6="Solar only",'Solar scaled'!M163,IF(Control!$C$6="Wind only",'Wind scaled'!M163,IF(Control!$C$6="Solar and wind",'Solar scaled'!M163+'Wind scaled'!M163,'Grid scaled'!M163)))</f>
        <v>995.04000000000019</v>
      </c>
      <c r="N163" s="12">
        <f>IF(Control!$C$6="Solar only",'Solar scaled'!N163,IF(Control!$C$6="Wind only",'Wind scaled'!N163,IF(Control!$C$6="Solar and wind",'Solar scaled'!N163+'Wind scaled'!N163,'Grid scaled'!N163)))</f>
        <v>975.5200000000001</v>
      </c>
      <c r="O163" s="12">
        <f>IF(Control!$C$6="Solar only",'Solar scaled'!O163,IF(Control!$C$6="Wind only",'Wind scaled'!O163,IF(Control!$C$6="Solar and wind",'Solar scaled'!O163+'Wind scaled'!O163,'Grid scaled'!O163)))</f>
        <v>975.36</v>
      </c>
      <c r="P163" s="12">
        <f>IF(Control!$C$6="Solar only",'Solar scaled'!P163,IF(Control!$C$6="Wind only",'Wind scaled'!P163,IF(Control!$C$6="Solar and wind",'Solar scaled'!P163+'Wind scaled'!P163,'Grid scaled'!P163)))</f>
        <v>975.5200000000001</v>
      </c>
      <c r="Q163" s="12">
        <f>IF(Control!$C$6="Solar only",'Solar scaled'!Q163,IF(Control!$C$6="Wind only",'Wind scaled'!Q163,IF(Control!$C$6="Solar and wind",'Solar scaled'!Q163+'Wind scaled'!Q163,'Grid scaled'!Q163)))</f>
        <v>942.24</v>
      </c>
      <c r="R163" s="12">
        <f>IF(Control!$C$6="Solar only",'Solar scaled'!R163,IF(Control!$C$6="Wind only",'Wind scaled'!R163,IF(Control!$C$6="Solar and wind",'Solar scaled'!R163+'Wind scaled'!R163,'Grid scaled'!R163)))</f>
        <v>942.24</v>
      </c>
      <c r="S163" s="12">
        <f>IF(Control!$C$6="Solar only",'Solar scaled'!S163,IF(Control!$C$6="Wind only",'Wind scaled'!S163,IF(Control!$C$6="Solar and wind",'Solar scaled'!S163+'Wind scaled'!S163,'Grid scaled'!S163)))</f>
        <v>892.31999999999994</v>
      </c>
      <c r="T163" s="12">
        <f>IF(Control!$C$6="Solar only",'Solar scaled'!T163,IF(Control!$C$6="Wind only",'Wind scaled'!T163,IF(Control!$C$6="Solar and wind",'Solar scaled'!T163+'Wind scaled'!T163,'Grid scaled'!T163)))</f>
        <v>876.4799999999999</v>
      </c>
      <c r="U163" s="12">
        <f>IF(Control!$C$6="Solar only",'Solar scaled'!U163,IF(Control!$C$6="Wind only",'Wind scaled'!U163,IF(Control!$C$6="Solar and wind",'Solar scaled'!U163+'Wind scaled'!U163,'Grid scaled'!U163)))</f>
        <v>817.04000000000008</v>
      </c>
      <c r="V163" s="12">
        <f>IF(Control!$C$6="Solar only",'Solar scaled'!V163,IF(Control!$C$6="Wind only",'Wind scaled'!V163,IF(Control!$C$6="Solar and wind",'Solar scaled'!V163+'Wind scaled'!V163,'Grid scaled'!V163)))</f>
        <v>817.04000000000008</v>
      </c>
      <c r="W163" s="12">
        <f>IF(Control!$C$6="Solar only",'Solar scaled'!W163,IF(Control!$C$6="Wind only",'Wind scaled'!W163,IF(Control!$C$6="Solar and wind",'Solar scaled'!W163+'Wind scaled'!W163,'Grid scaled'!W163)))</f>
        <v>876.4799999999999</v>
      </c>
      <c r="X163" s="12">
        <f>IF(Control!$C$6="Solar only",'Solar scaled'!X163,IF(Control!$C$6="Wind only",'Wind scaled'!X163,IF(Control!$C$6="Solar and wind",'Solar scaled'!X163+'Wind scaled'!X163,'Grid scaled'!X163)))</f>
        <v>884.4799999999999</v>
      </c>
      <c r="Y163" s="12">
        <f>IF(Control!$C$6="Solar only",'Solar scaled'!Y163,IF(Control!$C$6="Wind only",'Wind scaled'!Y163,IF(Control!$C$6="Solar and wind",'Solar scaled'!Y163+'Wind scaled'!Y163,'Grid scaled'!Y163)))</f>
        <v>892.31999999999994</v>
      </c>
      <c r="Z163" s="12">
        <f>IF(Control!$C$6="Solar only",'Solar scaled'!Z163,IF(Control!$C$6="Wind only",'Wind scaled'!Z163,IF(Control!$C$6="Solar and wind",'Solar scaled'!Z163+'Wind scaled'!Z163,'Grid scaled'!Z163)))</f>
        <v>942.24</v>
      </c>
      <c r="AB163" s="7">
        <f t="shared" si="2"/>
        <v>21558.720000000001</v>
      </c>
    </row>
    <row r="164" spans="2:28" x14ac:dyDescent="0.2">
      <c r="B164" s="6">
        <v>44358</v>
      </c>
      <c r="C164" s="12">
        <f>IF(Control!$C$6="Solar only",'Solar scaled'!C164,IF(Control!$C$6="Wind only",'Wind scaled'!C164,IF(Control!$C$6="Solar and wind",'Solar scaled'!C164+'Wind scaled'!C164,'Grid scaled'!C164)))</f>
        <v>975.36</v>
      </c>
      <c r="D164" s="12">
        <f>IF(Control!$C$6="Solar only",'Solar scaled'!D164,IF(Control!$C$6="Wind only",'Wind scaled'!D164,IF(Control!$C$6="Solar and wind",'Solar scaled'!D164+'Wind scaled'!D164,'Grid scaled'!D164)))</f>
        <v>975.36</v>
      </c>
      <c r="E164" s="12">
        <f>IF(Control!$C$6="Solar only",'Solar scaled'!E164,IF(Control!$C$6="Wind only",'Wind scaled'!E164,IF(Control!$C$6="Solar and wind",'Solar scaled'!E164+'Wind scaled'!E164,'Grid scaled'!E164)))</f>
        <v>971.28</v>
      </c>
      <c r="F164" s="12">
        <f>IF(Control!$C$6="Solar only",'Solar scaled'!F164,IF(Control!$C$6="Wind only",'Wind scaled'!F164,IF(Control!$C$6="Solar and wind",'Solar scaled'!F164+'Wind scaled'!F164,'Grid scaled'!F164)))</f>
        <v>934.4</v>
      </c>
      <c r="G164" s="12">
        <f>IF(Control!$C$6="Solar only",'Solar scaled'!G164,IF(Control!$C$6="Wind only",'Wind scaled'!G164,IF(Control!$C$6="Solar and wind",'Solar scaled'!G164+'Wind scaled'!G164,'Grid scaled'!G164)))</f>
        <v>876.4799999999999</v>
      </c>
      <c r="H164" s="12">
        <f>IF(Control!$C$6="Solar only",'Solar scaled'!H164,IF(Control!$C$6="Wind only",'Wind scaled'!H164,IF(Control!$C$6="Solar and wind",'Solar scaled'!H164+'Wind scaled'!H164,'Grid scaled'!H164)))</f>
        <v>817.04000000000008</v>
      </c>
      <c r="I164" s="12">
        <f>IF(Control!$C$6="Solar only",'Solar scaled'!I164,IF(Control!$C$6="Wind only",'Wind scaled'!I164,IF(Control!$C$6="Solar and wind",'Solar scaled'!I164+'Wind scaled'!I164,'Grid scaled'!I164)))</f>
        <v>889.3599999999999</v>
      </c>
      <c r="J164" s="12">
        <f>IF(Control!$C$6="Solar only",'Solar scaled'!J164,IF(Control!$C$6="Wind only",'Wind scaled'!J164,IF(Control!$C$6="Solar and wind",'Solar scaled'!J164+'Wind scaled'!J164,'Grid scaled'!J164)))</f>
        <v>939.28</v>
      </c>
      <c r="K164" s="12">
        <f>IF(Control!$C$6="Solar only",'Solar scaled'!K164,IF(Control!$C$6="Wind only",'Wind scaled'!K164,IF(Control!$C$6="Solar and wind",'Solar scaled'!K164+'Wind scaled'!K164,'Grid scaled'!K164)))</f>
        <v>971.28</v>
      </c>
      <c r="L164" s="12">
        <f>IF(Control!$C$6="Solar only",'Solar scaled'!L164,IF(Control!$C$6="Wind only",'Wind scaled'!L164,IF(Control!$C$6="Solar and wind",'Solar scaled'!L164+'Wind scaled'!L164,'Grid scaled'!L164)))</f>
        <v>974.24</v>
      </c>
      <c r="M164" s="12">
        <f>IF(Control!$C$6="Solar only",'Solar scaled'!M164,IF(Control!$C$6="Wind only",'Wind scaled'!M164,IF(Control!$C$6="Solar and wind",'Solar scaled'!M164+'Wind scaled'!M164,'Grid scaled'!M164)))</f>
        <v>942.24</v>
      </c>
      <c r="N164" s="12">
        <f>IF(Control!$C$6="Solar only",'Solar scaled'!N164,IF(Control!$C$6="Wind only",'Wind scaled'!N164,IF(Control!$C$6="Solar and wind",'Solar scaled'!N164+'Wind scaled'!N164,'Grid scaled'!N164)))</f>
        <v>971.28</v>
      </c>
      <c r="O164" s="12">
        <f>IF(Control!$C$6="Solar only",'Solar scaled'!O164,IF(Control!$C$6="Wind only",'Wind scaled'!O164,IF(Control!$C$6="Solar and wind",'Solar scaled'!O164+'Wind scaled'!O164,'Grid scaled'!O164)))</f>
        <v>974.24</v>
      </c>
      <c r="P164" s="12">
        <f>IF(Control!$C$6="Solar only",'Solar scaled'!P164,IF(Control!$C$6="Wind only",'Wind scaled'!P164,IF(Control!$C$6="Solar and wind",'Solar scaled'!P164+'Wind scaled'!P164,'Grid scaled'!P164)))</f>
        <v>993.76</v>
      </c>
      <c r="Q164" s="12">
        <f>IF(Control!$C$6="Solar only",'Solar scaled'!Q164,IF(Control!$C$6="Wind only",'Wind scaled'!Q164,IF(Control!$C$6="Solar and wind",'Solar scaled'!Q164+'Wind scaled'!Q164,'Grid scaled'!Q164)))</f>
        <v>1005.6</v>
      </c>
      <c r="R164" s="12">
        <f>IF(Control!$C$6="Solar only",'Solar scaled'!R164,IF(Control!$C$6="Wind only",'Wind scaled'!R164,IF(Control!$C$6="Solar and wind",'Solar scaled'!R164+'Wind scaled'!R164,'Grid scaled'!R164)))</f>
        <v>1011.2</v>
      </c>
      <c r="S164" s="12">
        <f>IF(Control!$C$6="Solar only",'Solar scaled'!S164,IF(Control!$C$6="Wind only",'Wind scaled'!S164,IF(Control!$C$6="Solar and wind",'Solar scaled'!S164+'Wind scaled'!S164,'Grid scaled'!S164)))</f>
        <v>1011.36</v>
      </c>
      <c r="T164" s="12">
        <f>IF(Control!$C$6="Solar only",'Solar scaled'!T164,IF(Control!$C$6="Wind only",'Wind scaled'!T164,IF(Control!$C$6="Solar and wind",'Solar scaled'!T164+'Wind scaled'!T164,'Grid scaled'!T164)))</f>
        <v>1011.36</v>
      </c>
      <c r="U164" s="12">
        <f>IF(Control!$C$6="Solar only",'Solar scaled'!U164,IF(Control!$C$6="Wind only",'Wind scaled'!U164,IF(Control!$C$6="Solar and wind",'Solar scaled'!U164+'Wind scaled'!U164,'Grid scaled'!U164)))</f>
        <v>1006.8800000000001</v>
      </c>
      <c r="V164" s="12">
        <f>IF(Control!$C$6="Solar only",'Solar scaled'!V164,IF(Control!$C$6="Wind only",'Wind scaled'!V164,IF(Control!$C$6="Solar and wind",'Solar scaled'!V164+'Wind scaled'!V164,'Grid scaled'!V164)))</f>
        <v>990.8</v>
      </c>
      <c r="W164" s="12">
        <f>IF(Control!$C$6="Solar only",'Solar scaled'!W164,IF(Control!$C$6="Wind only",'Wind scaled'!W164,IF(Control!$C$6="Solar and wind",'Solar scaled'!W164+'Wind scaled'!W164,'Grid scaled'!W164)))</f>
        <v>974.24</v>
      </c>
      <c r="X164" s="12">
        <f>IF(Control!$C$6="Solar only",'Solar scaled'!X164,IF(Control!$C$6="Wind only",'Wind scaled'!X164,IF(Control!$C$6="Solar and wind",'Solar scaled'!X164+'Wind scaled'!X164,'Grid scaled'!X164)))</f>
        <v>971.28</v>
      </c>
      <c r="Y164" s="12">
        <f>IF(Control!$C$6="Solar only",'Solar scaled'!Y164,IF(Control!$C$6="Wind only",'Wind scaled'!Y164,IF(Control!$C$6="Solar and wind",'Solar scaled'!Y164+'Wind scaled'!Y164,'Grid scaled'!Y164)))</f>
        <v>974.24</v>
      </c>
      <c r="Z164" s="12">
        <f>IF(Control!$C$6="Solar only",'Solar scaled'!Z164,IF(Control!$C$6="Wind only",'Wind scaled'!Z164,IF(Control!$C$6="Solar and wind",'Solar scaled'!Z164+'Wind scaled'!Z164,'Grid scaled'!Z164)))</f>
        <v>993.76</v>
      </c>
      <c r="AB164" s="7">
        <f t="shared" si="2"/>
        <v>23156.320000000003</v>
      </c>
    </row>
    <row r="165" spans="2:28" x14ac:dyDescent="0.2">
      <c r="B165" s="6">
        <v>44359</v>
      </c>
      <c r="C165" s="12">
        <f>IF(Control!$C$6="Solar only",'Solar scaled'!C165,IF(Control!$C$6="Wind only",'Wind scaled'!C165,IF(Control!$C$6="Solar and wind",'Solar scaled'!C165+'Wind scaled'!C165,'Grid scaled'!C165)))</f>
        <v>990.8</v>
      </c>
      <c r="D165" s="12">
        <f>IF(Control!$C$6="Solar only",'Solar scaled'!D165,IF(Control!$C$6="Wind only",'Wind scaled'!D165,IF(Control!$C$6="Solar and wind",'Solar scaled'!D165+'Wind scaled'!D165,'Grid scaled'!D165)))</f>
        <v>975.5200000000001</v>
      </c>
      <c r="E165" s="12">
        <f>IF(Control!$C$6="Solar only",'Solar scaled'!E165,IF(Control!$C$6="Wind only",'Wind scaled'!E165,IF(Control!$C$6="Solar and wind",'Solar scaled'!E165+'Wind scaled'!E165,'Grid scaled'!E165)))</f>
        <v>994.88000000000011</v>
      </c>
      <c r="F165" s="12">
        <f>IF(Control!$C$6="Solar only",'Solar scaled'!F165,IF(Control!$C$6="Wind only",'Wind scaled'!F165,IF(Control!$C$6="Solar and wind",'Solar scaled'!F165+'Wind scaled'!F165,'Grid scaled'!F165)))</f>
        <v>995.04000000000019</v>
      </c>
      <c r="G165" s="12">
        <f>IF(Control!$C$6="Solar only",'Solar scaled'!G165,IF(Control!$C$6="Wind only",'Wind scaled'!G165,IF(Control!$C$6="Solar and wind",'Solar scaled'!G165+'Wind scaled'!G165,'Grid scaled'!G165)))</f>
        <v>1006.8800000000001</v>
      </c>
      <c r="H165" s="12">
        <f>IF(Control!$C$6="Solar only",'Solar scaled'!H165,IF(Control!$C$6="Wind only",'Wind scaled'!H165,IF(Control!$C$6="Solar and wind",'Solar scaled'!H165+'Wind scaled'!H165,'Grid scaled'!H165)))</f>
        <v>1011.36</v>
      </c>
      <c r="I165" s="12">
        <f>IF(Control!$C$6="Solar only",'Solar scaled'!I165,IF(Control!$C$6="Wind only",'Wind scaled'!I165,IF(Control!$C$6="Solar and wind",'Solar scaled'!I165+'Wind scaled'!I165,'Grid scaled'!I165)))</f>
        <v>1012</v>
      </c>
      <c r="J165" s="12">
        <f>IF(Control!$C$6="Solar only",'Solar scaled'!J165,IF(Control!$C$6="Wind only",'Wind scaled'!J165,IF(Control!$C$6="Solar and wind",'Solar scaled'!J165+'Wind scaled'!J165,'Grid scaled'!J165)))</f>
        <v>1012</v>
      </c>
      <c r="K165" s="12">
        <f>IF(Control!$C$6="Solar only",'Solar scaled'!K165,IF(Control!$C$6="Wind only",'Wind scaled'!K165,IF(Control!$C$6="Solar and wind",'Solar scaled'!K165+'Wind scaled'!K165,'Grid scaled'!K165)))</f>
        <v>1012</v>
      </c>
      <c r="L165" s="12">
        <f>IF(Control!$C$6="Solar only",'Solar scaled'!L165,IF(Control!$C$6="Wind only",'Wind scaled'!L165,IF(Control!$C$6="Solar and wind",'Solar scaled'!L165+'Wind scaled'!L165,'Grid scaled'!L165)))</f>
        <v>1012</v>
      </c>
      <c r="M165" s="12">
        <f>IF(Control!$C$6="Solar only",'Solar scaled'!M165,IF(Control!$C$6="Wind only",'Wind scaled'!M165,IF(Control!$C$6="Solar and wind",'Solar scaled'!M165+'Wind scaled'!M165,'Grid scaled'!M165)))</f>
        <v>1012</v>
      </c>
      <c r="N165" s="12">
        <f>IF(Control!$C$6="Solar only",'Solar scaled'!N165,IF(Control!$C$6="Wind only",'Wind scaled'!N165,IF(Control!$C$6="Solar and wind",'Solar scaled'!N165+'Wind scaled'!N165,'Grid scaled'!N165)))</f>
        <v>1012</v>
      </c>
      <c r="O165" s="12">
        <f>IF(Control!$C$6="Solar only",'Solar scaled'!O165,IF(Control!$C$6="Wind only",'Wind scaled'!O165,IF(Control!$C$6="Solar and wind",'Solar scaled'!O165+'Wind scaled'!O165,'Grid scaled'!O165)))</f>
        <v>1012</v>
      </c>
      <c r="P165" s="12">
        <f>IF(Control!$C$6="Solar only",'Solar scaled'!P165,IF(Control!$C$6="Wind only",'Wind scaled'!P165,IF(Control!$C$6="Solar and wind",'Solar scaled'!P165+'Wind scaled'!P165,'Grid scaled'!P165)))</f>
        <v>1011.36</v>
      </c>
      <c r="Q165" s="12">
        <f>IF(Control!$C$6="Solar only",'Solar scaled'!Q165,IF(Control!$C$6="Wind only",'Wind scaled'!Q165,IF(Control!$C$6="Solar and wind",'Solar scaled'!Q165+'Wind scaled'!Q165,'Grid scaled'!Q165)))</f>
        <v>1005.6</v>
      </c>
      <c r="R165" s="12">
        <f>IF(Control!$C$6="Solar only",'Solar scaled'!R165,IF(Control!$C$6="Wind only",'Wind scaled'!R165,IF(Control!$C$6="Solar and wind",'Solar scaled'!R165+'Wind scaled'!R165,'Grid scaled'!R165)))</f>
        <v>971.28</v>
      </c>
      <c r="S165" s="12">
        <f>IF(Control!$C$6="Solar only",'Solar scaled'!S165,IF(Control!$C$6="Wind only",'Wind scaled'!S165,IF(Control!$C$6="Solar and wind",'Solar scaled'!S165+'Wind scaled'!S165,'Grid scaled'!S165)))</f>
        <v>876.4799999999999</v>
      </c>
      <c r="T165" s="12">
        <f>IF(Control!$C$6="Solar only",'Solar scaled'!T165,IF(Control!$C$6="Wind only",'Wind scaled'!T165,IF(Control!$C$6="Solar and wind",'Solar scaled'!T165+'Wind scaled'!T165,'Grid scaled'!T165)))</f>
        <v>669.6</v>
      </c>
      <c r="U165" s="12">
        <f>IF(Control!$C$6="Solar only",'Solar scaled'!U165,IF(Control!$C$6="Wind only",'Wind scaled'!U165,IF(Control!$C$6="Solar and wind",'Solar scaled'!U165+'Wind scaled'!U165,'Grid scaled'!U165)))</f>
        <v>401.91999999999996</v>
      </c>
      <c r="V165" s="12">
        <f>IF(Control!$C$6="Solar only",'Solar scaled'!V165,IF(Control!$C$6="Wind only",'Wind scaled'!V165,IF(Control!$C$6="Solar and wind",'Solar scaled'!V165+'Wind scaled'!V165,'Grid scaled'!V165)))</f>
        <v>201.68</v>
      </c>
      <c r="W165" s="12">
        <f>IF(Control!$C$6="Solar only",'Solar scaled'!W165,IF(Control!$C$6="Wind only",'Wind scaled'!W165,IF(Control!$C$6="Solar and wind",'Solar scaled'!W165+'Wind scaled'!W165,'Grid scaled'!W165)))</f>
        <v>146</v>
      </c>
      <c r="X165" s="12">
        <f>IF(Control!$C$6="Solar only",'Solar scaled'!X165,IF(Control!$C$6="Wind only",'Wind scaled'!X165,IF(Control!$C$6="Solar and wind",'Solar scaled'!X165+'Wind scaled'!X165,'Grid scaled'!X165)))</f>
        <v>240.56000000000003</v>
      </c>
      <c r="Y165" s="12">
        <f>IF(Control!$C$6="Solar only",'Solar scaled'!Y165,IF(Control!$C$6="Wind only",'Wind scaled'!Y165,IF(Control!$C$6="Solar and wind",'Solar scaled'!Y165+'Wind scaled'!Y165,'Grid scaled'!Y165)))</f>
        <v>380.8</v>
      </c>
      <c r="Z165" s="12">
        <f>IF(Control!$C$6="Solar only",'Solar scaled'!Z165,IF(Control!$C$6="Wind only",'Wind scaled'!Z165,IF(Control!$C$6="Solar and wind",'Solar scaled'!Z165+'Wind scaled'!Z165,'Grid scaled'!Z165)))</f>
        <v>497.43999999999994</v>
      </c>
      <c r="AB165" s="7">
        <f t="shared" si="2"/>
        <v>19461.199999999997</v>
      </c>
    </row>
    <row r="166" spans="2:28" x14ac:dyDescent="0.2">
      <c r="B166" s="6">
        <v>44360</v>
      </c>
      <c r="C166" s="12">
        <f>IF(Control!$C$6="Solar only",'Solar scaled'!C166,IF(Control!$C$6="Wind only",'Wind scaled'!C166,IF(Control!$C$6="Solar and wind",'Solar scaled'!C166+'Wind scaled'!C166,'Grid scaled'!C166)))</f>
        <v>602.72</v>
      </c>
      <c r="D166" s="12">
        <f>IF(Control!$C$6="Solar only",'Solar scaled'!D166,IF(Control!$C$6="Wind only",'Wind scaled'!D166,IF(Control!$C$6="Solar and wind",'Solar scaled'!D166+'Wind scaled'!D166,'Grid scaled'!D166)))</f>
        <v>602.72</v>
      </c>
      <c r="E166" s="12">
        <f>IF(Control!$C$6="Solar only",'Solar scaled'!E166,IF(Control!$C$6="Wind only",'Wind scaled'!E166,IF(Control!$C$6="Solar and wind",'Solar scaled'!E166+'Wind scaled'!E166,'Grid scaled'!E166)))</f>
        <v>708.48</v>
      </c>
      <c r="F166" s="12">
        <f>IF(Control!$C$6="Solar only",'Solar scaled'!F166,IF(Control!$C$6="Wind only",'Wind scaled'!F166,IF(Control!$C$6="Solar and wind",'Solar scaled'!F166+'Wind scaled'!F166,'Grid scaled'!F166)))</f>
        <v>804.16000000000008</v>
      </c>
      <c r="G166" s="12">
        <f>IF(Control!$C$6="Solar only",'Solar scaled'!G166,IF(Control!$C$6="Wind only",'Wind scaled'!G166,IF(Control!$C$6="Solar and wind",'Solar scaled'!G166+'Wind scaled'!G166,'Grid scaled'!G166)))</f>
        <v>804.16000000000008</v>
      </c>
      <c r="H166" s="12">
        <f>IF(Control!$C$6="Solar only",'Solar scaled'!H166,IF(Control!$C$6="Wind only",'Wind scaled'!H166,IF(Control!$C$6="Solar and wind",'Solar scaled'!H166+'Wind scaled'!H166,'Grid scaled'!H166)))</f>
        <v>791.68000000000006</v>
      </c>
      <c r="I166" s="12">
        <f>IF(Control!$C$6="Solar only",'Solar scaled'!I166,IF(Control!$C$6="Wind only",'Wind scaled'!I166,IF(Control!$C$6="Solar and wind",'Solar scaled'!I166+'Wind scaled'!I166,'Grid scaled'!I166)))</f>
        <v>889.3599999999999</v>
      </c>
      <c r="J166" s="12">
        <f>IF(Control!$C$6="Solar only",'Solar scaled'!J166,IF(Control!$C$6="Wind only",'Wind scaled'!J166,IF(Control!$C$6="Solar and wind",'Solar scaled'!J166+'Wind scaled'!J166,'Grid scaled'!J166)))</f>
        <v>942.24</v>
      </c>
      <c r="K166" s="12">
        <f>IF(Control!$C$6="Solar only",'Solar scaled'!K166,IF(Control!$C$6="Wind only",'Wind scaled'!K166,IF(Control!$C$6="Solar and wind",'Solar scaled'!K166+'Wind scaled'!K166,'Grid scaled'!K166)))</f>
        <v>993.76</v>
      </c>
      <c r="L166" s="12">
        <f>IF(Control!$C$6="Solar only",'Solar scaled'!L166,IF(Control!$C$6="Wind only",'Wind scaled'!L166,IF(Control!$C$6="Solar and wind",'Solar scaled'!L166+'Wind scaled'!L166,'Grid scaled'!L166)))</f>
        <v>1011.36</v>
      </c>
      <c r="M166" s="12">
        <f>IF(Control!$C$6="Solar only",'Solar scaled'!M166,IF(Control!$C$6="Wind only",'Wind scaled'!M166,IF(Control!$C$6="Solar and wind",'Solar scaled'!M166+'Wind scaled'!M166,'Grid scaled'!M166)))</f>
        <v>1012</v>
      </c>
      <c r="N166" s="12">
        <f>IF(Control!$C$6="Solar only",'Solar scaled'!N166,IF(Control!$C$6="Wind only",'Wind scaled'!N166,IF(Control!$C$6="Solar and wind",'Solar scaled'!N166+'Wind scaled'!N166,'Grid scaled'!N166)))</f>
        <v>1012</v>
      </c>
      <c r="O166" s="12">
        <f>IF(Control!$C$6="Solar only",'Solar scaled'!O166,IF(Control!$C$6="Wind only",'Wind scaled'!O166,IF(Control!$C$6="Solar and wind",'Solar scaled'!O166+'Wind scaled'!O166,'Grid scaled'!O166)))</f>
        <v>1012</v>
      </c>
      <c r="P166" s="12">
        <f>IF(Control!$C$6="Solar only",'Solar scaled'!P166,IF(Control!$C$6="Wind only",'Wind scaled'!P166,IF(Control!$C$6="Solar and wind",'Solar scaled'!P166+'Wind scaled'!P166,'Grid scaled'!P166)))</f>
        <v>1012</v>
      </c>
      <c r="Q166" s="12">
        <f>IF(Control!$C$6="Solar only",'Solar scaled'!Q166,IF(Control!$C$6="Wind only",'Wind scaled'!Q166,IF(Control!$C$6="Solar and wind",'Solar scaled'!Q166+'Wind scaled'!Q166,'Grid scaled'!Q166)))</f>
        <v>1012</v>
      </c>
      <c r="R166" s="12">
        <f>IF(Control!$C$6="Solar only",'Solar scaled'!R166,IF(Control!$C$6="Wind only",'Wind scaled'!R166,IF(Control!$C$6="Solar and wind",'Solar scaled'!R166+'Wind scaled'!R166,'Grid scaled'!R166)))</f>
        <v>1006.8800000000001</v>
      </c>
      <c r="S166" s="12">
        <f>IF(Control!$C$6="Solar only",'Solar scaled'!S166,IF(Control!$C$6="Wind only",'Wind scaled'!S166,IF(Control!$C$6="Solar and wind",'Solar scaled'!S166+'Wind scaled'!S166,'Grid scaled'!S166)))</f>
        <v>939.28</v>
      </c>
      <c r="T166" s="12">
        <f>IF(Control!$C$6="Solar only",'Solar scaled'!T166,IF(Control!$C$6="Wind only",'Wind scaled'!T166,IF(Control!$C$6="Solar and wind",'Solar scaled'!T166+'Wind scaled'!T166,'Grid scaled'!T166)))</f>
        <v>804.16000000000008</v>
      </c>
      <c r="U166" s="12">
        <f>IF(Control!$C$6="Solar only",'Solar scaled'!U166,IF(Control!$C$6="Wind only",'Wind scaled'!U166,IF(Control!$C$6="Solar and wind",'Solar scaled'!U166+'Wind scaled'!U166,'Grid scaled'!U166)))</f>
        <v>669.6</v>
      </c>
      <c r="V166" s="12">
        <f>IF(Control!$C$6="Solar only",'Solar scaled'!V166,IF(Control!$C$6="Wind only",'Wind scaled'!V166,IF(Control!$C$6="Solar and wind",'Solar scaled'!V166+'Wind scaled'!V166,'Grid scaled'!V166)))</f>
        <v>602.72</v>
      </c>
      <c r="W166" s="12">
        <f>IF(Control!$C$6="Solar only",'Solar scaled'!W166,IF(Control!$C$6="Wind only",'Wind scaled'!W166,IF(Control!$C$6="Solar and wind",'Solar scaled'!W166+'Wind scaled'!W166,'Grid scaled'!W166)))</f>
        <v>518.24</v>
      </c>
      <c r="X166" s="12">
        <f>IF(Control!$C$6="Solar only",'Solar scaled'!X166,IF(Control!$C$6="Wind only",'Wind scaled'!X166,IF(Control!$C$6="Solar and wind",'Solar scaled'!X166+'Wind scaled'!X166,'Grid scaled'!X166)))</f>
        <v>518.24</v>
      </c>
      <c r="Y166" s="12">
        <f>IF(Control!$C$6="Solar only",'Solar scaled'!Y166,IF(Control!$C$6="Wind only",'Wind scaled'!Y166,IF(Control!$C$6="Solar and wind",'Solar scaled'!Y166+'Wind scaled'!Y166,'Grid scaled'!Y166)))</f>
        <v>720.96</v>
      </c>
      <c r="Z166" s="12">
        <f>IF(Control!$C$6="Solar only",'Solar scaled'!Z166,IF(Control!$C$6="Wind only",'Wind scaled'!Z166,IF(Control!$C$6="Solar and wind",'Solar scaled'!Z166+'Wind scaled'!Z166,'Grid scaled'!Z166)))</f>
        <v>817.04000000000008</v>
      </c>
      <c r="AB166" s="7">
        <f t="shared" si="2"/>
        <v>19807.760000000006</v>
      </c>
    </row>
    <row r="167" spans="2:28" x14ac:dyDescent="0.2">
      <c r="B167" s="6">
        <v>44361</v>
      </c>
      <c r="C167" s="12">
        <f>IF(Control!$C$6="Solar only",'Solar scaled'!C167,IF(Control!$C$6="Wind only",'Wind scaled'!C167,IF(Control!$C$6="Solar and wind",'Solar scaled'!C167+'Wind scaled'!C167,'Grid scaled'!C167)))</f>
        <v>876.4799999999999</v>
      </c>
      <c r="D167" s="12">
        <f>IF(Control!$C$6="Solar only",'Solar scaled'!D167,IF(Control!$C$6="Wind only",'Wind scaled'!D167,IF(Control!$C$6="Solar and wind",'Solar scaled'!D167+'Wind scaled'!D167,'Grid scaled'!D167)))</f>
        <v>876.4799999999999</v>
      </c>
      <c r="E167" s="12">
        <f>IF(Control!$C$6="Solar only",'Solar scaled'!E167,IF(Control!$C$6="Wind only",'Wind scaled'!E167,IF(Control!$C$6="Solar and wind",'Solar scaled'!E167+'Wind scaled'!E167,'Grid scaled'!E167)))</f>
        <v>926.4</v>
      </c>
      <c r="F167" s="12">
        <f>IF(Control!$C$6="Solar only",'Solar scaled'!F167,IF(Control!$C$6="Wind only",'Wind scaled'!F167,IF(Control!$C$6="Solar and wind",'Solar scaled'!F167+'Wind scaled'!F167,'Grid scaled'!F167)))</f>
        <v>939.28</v>
      </c>
      <c r="G167" s="12">
        <f>IF(Control!$C$6="Solar only",'Solar scaled'!G167,IF(Control!$C$6="Wind only",'Wind scaled'!G167,IF(Control!$C$6="Solar and wind",'Solar scaled'!G167+'Wind scaled'!G167,'Grid scaled'!G167)))</f>
        <v>975.36</v>
      </c>
      <c r="H167" s="12">
        <f>IF(Control!$C$6="Solar only",'Solar scaled'!H167,IF(Control!$C$6="Wind only",'Wind scaled'!H167,IF(Control!$C$6="Solar and wind",'Solar scaled'!H167+'Wind scaled'!H167,'Grid scaled'!H167)))</f>
        <v>995.04000000000019</v>
      </c>
      <c r="I167" s="12">
        <f>IF(Control!$C$6="Solar only",'Solar scaled'!I167,IF(Control!$C$6="Wind only",'Wind scaled'!I167,IF(Control!$C$6="Solar and wind",'Solar scaled'!I167+'Wind scaled'!I167,'Grid scaled'!I167)))</f>
        <v>1011.2</v>
      </c>
      <c r="J167" s="12">
        <f>IF(Control!$C$6="Solar only",'Solar scaled'!J167,IF(Control!$C$6="Wind only",'Wind scaled'!J167,IF(Control!$C$6="Solar and wind",'Solar scaled'!J167+'Wind scaled'!J167,'Grid scaled'!J167)))</f>
        <v>1012</v>
      </c>
      <c r="K167" s="12">
        <f>IF(Control!$C$6="Solar only",'Solar scaled'!K167,IF(Control!$C$6="Wind only",'Wind scaled'!K167,IF(Control!$C$6="Solar and wind",'Solar scaled'!K167+'Wind scaled'!K167,'Grid scaled'!K167)))</f>
        <v>1012</v>
      </c>
      <c r="L167" s="12">
        <f>IF(Control!$C$6="Solar only",'Solar scaled'!L167,IF(Control!$C$6="Wind only",'Wind scaled'!L167,IF(Control!$C$6="Solar and wind",'Solar scaled'!L167+'Wind scaled'!L167,'Grid scaled'!L167)))</f>
        <v>1012</v>
      </c>
      <c r="M167" s="12">
        <f>IF(Control!$C$6="Solar only",'Solar scaled'!M167,IF(Control!$C$6="Wind only",'Wind scaled'!M167,IF(Control!$C$6="Solar and wind",'Solar scaled'!M167+'Wind scaled'!M167,'Grid scaled'!M167)))</f>
        <v>1012</v>
      </c>
      <c r="N167" s="12">
        <f>IF(Control!$C$6="Solar only",'Solar scaled'!N167,IF(Control!$C$6="Wind only",'Wind scaled'!N167,IF(Control!$C$6="Solar and wind",'Solar scaled'!N167+'Wind scaled'!N167,'Grid scaled'!N167)))</f>
        <v>1012</v>
      </c>
      <c r="O167" s="12">
        <f>IF(Control!$C$6="Solar only",'Solar scaled'!O167,IF(Control!$C$6="Wind only",'Wind scaled'!O167,IF(Control!$C$6="Solar and wind",'Solar scaled'!O167+'Wind scaled'!O167,'Grid scaled'!O167)))</f>
        <v>1012</v>
      </c>
      <c r="P167" s="12">
        <f>IF(Control!$C$6="Solar only",'Solar scaled'!P167,IF(Control!$C$6="Wind only",'Wind scaled'!P167,IF(Control!$C$6="Solar and wind",'Solar scaled'!P167+'Wind scaled'!P167,'Grid scaled'!P167)))</f>
        <v>1012</v>
      </c>
      <c r="Q167" s="12">
        <f>IF(Control!$C$6="Solar only",'Solar scaled'!Q167,IF(Control!$C$6="Wind only",'Wind scaled'!Q167,IF(Control!$C$6="Solar and wind",'Solar scaled'!Q167+'Wind scaled'!Q167,'Grid scaled'!Q167)))</f>
        <v>1012</v>
      </c>
      <c r="R167" s="12">
        <f>IF(Control!$C$6="Solar only",'Solar scaled'!R167,IF(Control!$C$6="Wind only",'Wind scaled'!R167,IF(Control!$C$6="Solar and wind",'Solar scaled'!R167+'Wind scaled'!R167,'Grid scaled'!R167)))</f>
        <v>1012</v>
      </c>
      <c r="S167" s="12">
        <f>IF(Control!$C$6="Solar only",'Solar scaled'!S167,IF(Control!$C$6="Wind only",'Wind scaled'!S167,IF(Control!$C$6="Solar and wind",'Solar scaled'!S167+'Wind scaled'!S167,'Grid scaled'!S167)))</f>
        <v>1012</v>
      </c>
      <c r="T167" s="12">
        <f>IF(Control!$C$6="Solar only",'Solar scaled'!T167,IF(Control!$C$6="Wind only",'Wind scaled'!T167,IF(Control!$C$6="Solar and wind",'Solar scaled'!T167+'Wind scaled'!T167,'Grid scaled'!T167)))</f>
        <v>1012</v>
      </c>
      <c r="U167" s="12">
        <f>IF(Control!$C$6="Solar only",'Solar scaled'!U167,IF(Control!$C$6="Wind only",'Wind scaled'!U167,IF(Control!$C$6="Solar and wind",'Solar scaled'!U167+'Wind scaled'!U167,'Grid scaled'!U167)))</f>
        <v>1012</v>
      </c>
      <c r="V167" s="12">
        <f>IF(Control!$C$6="Solar only",'Solar scaled'!V167,IF(Control!$C$6="Wind only",'Wind scaled'!V167,IF(Control!$C$6="Solar and wind",'Solar scaled'!V167+'Wind scaled'!V167,'Grid scaled'!V167)))</f>
        <v>995.04000000000019</v>
      </c>
      <c r="W167" s="12">
        <f>IF(Control!$C$6="Solar only",'Solar scaled'!W167,IF(Control!$C$6="Wind only",'Wind scaled'!W167,IF(Control!$C$6="Solar and wind",'Solar scaled'!W167+'Wind scaled'!W167,'Grid scaled'!W167)))</f>
        <v>942.24</v>
      </c>
      <c r="X167" s="12">
        <f>IF(Control!$C$6="Solar only",'Solar scaled'!X167,IF(Control!$C$6="Wind only",'Wind scaled'!X167,IF(Control!$C$6="Solar and wind",'Solar scaled'!X167+'Wind scaled'!X167,'Grid scaled'!X167)))</f>
        <v>889.3599999999999</v>
      </c>
      <c r="Y167" s="12">
        <f>IF(Control!$C$6="Solar only",'Solar scaled'!Y167,IF(Control!$C$6="Wind only",'Wind scaled'!Y167,IF(Control!$C$6="Solar and wind",'Solar scaled'!Y167+'Wind scaled'!Y167,'Grid scaled'!Y167)))</f>
        <v>817.04000000000008</v>
      </c>
      <c r="Z167" s="12">
        <f>IF(Control!$C$6="Solar only",'Solar scaled'!Z167,IF(Control!$C$6="Wind only",'Wind scaled'!Z167,IF(Control!$C$6="Solar and wind",'Solar scaled'!Z167+'Wind scaled'!Z167,'Grid scaled'!Z167)))</f>
        <v>720.96</v>
      </c>
      <c r="AB167" s="7">
        <f t="shared" si="2"/>
        <v>23108.880000000001</v>
      </c>
    </row>
    <row r="168" spans="2:28" x14ac:dyDescent="0.2">
      <c r="B168" s="6">
        <v>44362</v>
      </c>
      <c r="C168" s="12">
        <f>IF(Control!$C$6="Solar only",'Solar scaled'!C168,IF(Control!$C$6="Wind only",'Wind scaled'!C168,IF(Control!$C$6="Solar and wind",'Solar scaled'!C168+'Wind scaled'!C168,'Grid scaled'!C168)))</f>
        <v>669.6</v>
      </c>
      <c r="D168" s="12">
        <f>IF(Control!$C$6="Solar only",'Solar scaled'!D168,IF(Control!$C$6="Wind only",'Wind scaled'!D168,IF(Control!$C$6="Solar and wind",'Solar scaled'!D168+'Wind scaled'!D168,'Grid scaled'!D168)))</f>
        <v>602.72</v>
      </c>
      <c r="E168" s="12">
        <f>IF(Control!$C$6="Solar only",'Solar scaled'!E168,IF(Control!$C$6="Wind only",'Wind scaled'!E168,IF(Control!$C$6="Solar and wind",'Solar scaled'!E168+'Wind scaled'!E168,'Grid scaled'!E168)))</f>
        <v>497.43999999999994</v>
      </c>
      <c r="F168" s="12">
        <f>IF(Control!$C$6="Solar only",'Solar scaled'!F168,IF(Control!$C$6="Wind only",'Wind scaled'!F168,IF(Control!$C$6="Solar and wind",'Solar scaled'!F168+'Wind scaled'!F168,'Grid scaled'!F168)))</f>
        <v>380.8</v>
      </c>
      <c r="G168" s="12">
        <f>IF(Control!$C$6="Solar only",'Solar scaled'!G168,IF(Control!$C$6="Wind only",'Wind scaled'!G168,IF(Control!$C$6="Solar and wind",'Solar scaled'!G168+'Wind scaled'!G168,'Grid scaled'!G168)))</f>
        <v>240.56000000000003</v>
      </c>
      <c r="H168" s="12">
        <f>IF(Control!$C$6="Solar only",'Solar scaled'!H168,IF(Control!$C$6="Wind only",'Wind scaled'!H168,IF(Control!$C$6="Solar and wind",'Solar scaled'!H168+'Wind scaled'!H168,'Grid scaled'!H168)))</f>
        <v>126.8</v>
      </c>
      <c r="I168" s="12">
        <f>IF(Control!$C$6="Solar only",'Solar scaled'!I168,IF(Control!$C$6="Wind only",'Wind scaled'!I168,IF(Control!$C$6="Solar and wind",'Solar scaled'!I168+'Wind scaled'!I168,'Grid scaled'!I168)))</f>
        <v>68.400000000000006</v>
      </c>
      <c r="J168" s="12">
        <f>IF(Control!$C$6="Solar only",'Solar scaled'!J168,IF(Control!$C$6="Wind only",'Wind scaled'!J168,IF(Control!$C$6="Solar and wind",'Solar scaled'!J168+'Wind scaled'!J168,'Grid scaled'!J168)))</f>
        <v>25.359999999999996</v>
      </c>
      <c r="K168" s="12">
        <f>IF(Control!$C$6="Solar only",'Solar scaled'!K168,IF(Control!$C$6="Wind only",'Wind scaled'!K168,IF(Control!$C$6="Solar and wind",'Solar scaled'!K168+'Wind scaled'!K168,'Grid scaled'!K168)))</f>
        <v>25.359999999999996</v>
      </c>
      <c r="L168" s="12">
        <f>IF(Control!$C$6="Solar only",'Solar scaled'!L168,IF(Control!$C$6="Wind only",'Wind scaled'!L168,IF(Control!$C$6="Solar and wind",'Solar scaled'!L168+'Wind scaled'!L168,'Grid scaled'!L168)))</f>
        <v>76.239999999999995</v>
      </c>
      <c r="M168" s="12">
        <f>IF(Control!$C$6="Solar only",'Solar scaled'!M168,IF(Control!$C$6="Wind only",'Wind scaled'!M168,IF(Control!$C$6="Solar and wind",'Solar scaled'!M168+'Wind scaled'!M168,'Grid scaled'!M168)))</f>
        <v>155.6</v>
      </c>
      <c r="N168" s="12">
        <f>IF(Control!$C$6="Solar only",'Solar scaled'!N168,IF(Control!$C$6="Wind only",'Wind scaled'!N168,IF(Control!$C$6="Solar and wind",'Solar scaled'!N168+'Wind scaled'!N168,'Grid scaled'!N168)))</f>
        <v>226.88000000000002</v>
      </c>
      <c r="O168" s="12">
        <f>IF(Control!$C$6="Solar only",'Solar scaled'!O168,IF(Control!$C$6="Wind only",'Wind scaled'!O168,IF(Control!$C$6="Solar and wind",'Solar scaled'!O168+'Wind scaled'!O168,'Grid scaled'!O168)))</f>
        <v>281.60000000000002</v>
      </c>
      <c r="P168" s="12">
        <f>IF(Control!$C$6="Solar only",'Solar scaled'!P168,IF(Control!$C$6="Wind only",'Wind scaled'!P168,IF(Control!$C$6="Solar and wind",'Solar scaled'!P168+'Wind scaled'!P168,'Grid scaled'!P168)))</f>
        <v>346.23999999999995</v>
      </c>
      <c r="Q168" s="12">
        <f>IF(Control!$C$6="Solar only",'Solar scaled'!Q168,IF(Control!$C$6="Wind only",'Wind scaled'!Q168,IF(Control!$C$6="Solar and wind",'Solar scaled'!Q168+'Wind scaled'!Q168,'Grid scaled'!Q168)))</f>
        <v>454.4</v>
      </c>
      <c r="R168" s="12">
        <f>IF(Control!$C$6="Solar only",'Solar scaled'!R168,IF(Control!$C$6="Wind only",'Wind scaled'!R168,IF(Control!$C$6="Solar and wind",'Solar scaled'!R168+'Wind scaled'!R168,'Grid scaled'!R168)))</f>
        <v>581.91999999999996</v>
      </c>
      <c r="S168" s="12">
        <f>IF(Control!$C$6="Solar only",'Solar scaled'!S168,IF(Control!$C$6="Wind only",'Wind scaled'!S168,IF(Control!$C$6="Solar and wind",'Solar scaled'!S168+'Wind scaled'!S168,'Grid scaled'!S168)))</f>
        <v>669.6</v>
      </c>
      <c r="T168" s="12">
        <f>IF(Control!$C$6="Solar only",'Solar scaled'!T168,IF(Control!$C$6="Wind only",'Wind scaled'!T168,IF(Control!$C$6="Solar and wind",'Solar scaled'!T168+'Wind scaled'!T168,'Grid scaled'!T168)))</f>
        <v>804.16000000000008</v>
      </c>
      <c r="U168" s="12">
        <f>IF(Control!$C$6="Solar only",'Solar scaled'!U168,IF(Control!$C$6="Wind only",'Wind scaled'!U168,IF(Control!$C$6="Solar and wind",'Solar scaled'!U168+'Wind scaled'!U168,'Grid scaled'!U168)))</f>
        <v>889.3599999999999</v>
      </c>
      <c r="V168" s="12">
        <f>IF(Control!$C$6="Solar only",'Solar scaled'!V168,IF(Control!$C$6="Wind only",'Wind scaled'!V168,IF(Control!$C$6="Solar and wind",'Solar scaled'!V168+'Wind scaled'!V168,'Grid scaled'!V168)))</f>
        <v>889.3599999999999</v>
      </c>
      <c r="W168" s="12">
        <f>IF(Control!$C$6="Solar only",'Solar scaled'!W168,IF(Control!$C$6="Wind only",'Wind scaled'!W168,IF(Control!$C$6="Solar and wind",'Solar scaled'!W168+'Wind scaled'!W168,'Grid scaled'!W168)))</f>
        <v>889.3599999999999</v>
      </c>
      <c r="X168" s="12">
        <f>IF(Control!$C$6="Solar only",'Solar scaled'!X168,IF(Control!$C$6="Wind only",'Wind scaled'!X168,IF(Control!$C$6="Solar and wind",'Solar scaled'!X168+'Wind scaled'!X168,'Grid scaled'!X168)))</f>
        <v>720.96</v>
      </c>
      <c r="Y168" s="12">
        <f>IF(Control!$C$6="Solar only",'Solar scaled'!Y168,IF(Control!$C$6="Wind only",'Wind scaled'!Y168,IF(Control!$C$6="Solar and wind",'Solar scaled'!Y168+'Wind scaled'!Y168,'Grid scaled'!Y168)))</f>
        <v>602.72</v>
      </c>
      <c r="Z168" s="12">
        <f>IF(Control!$C$6="Solar only",'Solar scaled'!Z168,IF(Control!$C$6="Wind only",'Wind scaled'!Z168,IF(Control!$C$6="Solar and wind",'Solar scaled'!Z168+'Wind scaled'!Z168,'Grid scaled'!Z168)))</f>
        <v>518.24</v>
      </c>
      <c r="AB168" s="7">
        <f t="shared" si="2"/>
        <v>10743.68</v>
      </c>
    </row>
    <row r="169" spans="2:28" x14ac:dyDescent="0.2">
      <c r="B169" s="6">
        <v>44363</v>
      </c>
      <c r="C169" s="12">
        <f>IF(Control!$C$6="Solar only",'Solar scaled'!C169,IF(Control!$C$6="Wind only",'Wind scaled'!C169,IF(Control!$C$6="Solar and wind",'Solar scaled'!C169+'Wind scaled'!C169,'Grid scaled'!C169)))</f>
        <v>380.8</v>
      </c>
      <c r="D169" s="12">
        <f>IF(Control!$C$6="Solar only",'Solar scaled'!D169,IF(Control!$C$6="Wind only",'Wind scaled'!D169,IF(Control!$C$6="Solar and wind",'Solar scaled'!D169+'Wind scaled'!D169,'Grid scaled'!D169)))</f>
        <v>240.56000000000003</v>
      </c>
      <c r="E169" s="12">
        <f>IF(Control!$C$6="Solar only",'Solar scaled'!E169,IF(Control!$C$6="Wind only",'Wind scaled'!E169,IF(Control!$C$6="Solar and wind",'Solar scaled'!E169+'Wind scaled'!E169,'Grid scaled'!E169)))</f>
        <v>167.12</v>
      </c>
      <c r="F169" s="12">
        <f>IF(Control!$C$6="Solar only",'Solar scaled'!F169,IF(Control!$C$6="Wind only",'Wind scaled'!F169,IF(Control!$C$6="Solar and wind",'Solar scaled'!F169+'Wind scaled'!F169,'Grid scaled'!F169)))</f>
        <v>178.64000000000001</v>
      </c>
      <c r="G169" s="12">
        <f>IF(Control!$C$6="Solar only",'Solar scaled'!G169,IF(Control!$C$6="Wind only",'Wind scaled'!G169,IF(Control!$C$6="Solar and wind",'Solar scaled'!G169+'Wind scaled'!G169,'Grid scaled'!G169)))</f>
        <v>226.88000000000002</v>
      </c>
      <c r="H169" s="12">
        <f>IF(Control!$C$6="Solar only",'Solar scaled'!H169,IF(Control!$C$6="Wind only",'Wind scaled'!H169,IF(Control!$C$6="Solar and wind",'Solar scaled'!H169+'Wind scaled'!H169,'Grid scaled'!H169)))</f>
        <v>213.2</v>
      </c>
      <c r="I169" s="12">
        <f>IF(Control!$C$6="Solar only",'Solar scaled'!I169,IF(Control!$C$6="Wind only",'Wind scaled'!I169,IF(Control!$C$6="Solar and wind",'Solar scaled'!I169+'Wind scaled'!I169,'Grid scaled'!I169)))</f>
        <v>380.8</v>
      </c>
      <c r="J169" s="12">
        <f>IF(Control!$C$6="Solar only",'Solar scaled'!J169,IF(Control!$C$6="Wind only",'Wind scaled'!J169,IF(Control!$C$6="Solar and wind",'Solar scaled'!J169+'Wind scaled'!J169,'Grid scaled'!J169)))</f>
        <v>633.28</v>
      </c>
      <c r="K169" s="12">
        <f>IF(Control!$C$6="Solar only",'Solar scaled'!K169,IF(Control!$C$6="Wind only",'Wind scaled'!K169,IF(Control!$C$6="Solar and wind",'Solar scaled'!K169+'Wind scaled'!K169,'Grid scaled'!K169)))</f>
        <v>728.96</v>
      </c>
      <c r="L169" s="12">
        <f>IF(Control!$C$6="Solar only",'Solar scaled'!L169,IF(Control!$C$6="Wind only",'Wind scaled'!L169,IF(Control!$C$6="Solar and wind",'Solar scaled'!L169+'Wind scaled'!L169,'Grid scaled'!L169)))</f>
        <v>804.16000000000008</v>
      </c>
      <c r="M169" s="12">
        <f>IF(Control!$C$6="Solar only",'Solar scaled'!M169,IF(Control!$C$6="Wind only",'Wind scaled'!M169,IF(Control!$C$6="Solar and wind",'Solar scaled'!M169+'Wind scaled'!M169,'Grid scaled'!M169)))</f>
        <v>817.04000000000008</v>
      </c>
      <c r="N169" s="12">
        <f>IF(Control!$C$6="Solar only",'Solar scaled'!N169,IF(Control!$C$6="Wind only",'Wind scaled'!N169,IF(Control!$C$6="Solar and wind",'Solar scaled'!N169+'Wind scaled'!N169,'Grid scaled'!N169)))</f>
        <v>884.4799999999999</v>
      </c>
      <c r="O169" s="12">
        <f>IF(Control!$C$6="Solar only",'Solar scaled'!O169,IF(Control!$C$6="Wind only",'Wind scaled'!O169,IF(Control!$C$6="Solar and wind",'Solar scaled'!O169+'Wind scaled'!O169,'Grid scaled'!O169)))</f>
        <v>889.3599999999999</v>
      </c>
      <c r="P169" s="12">
        <f>IF(Control!$C$6="Solar only",'Solar scaled'!P169,IF(Control!$C$6="Wind only",'Wind scaled'!P169,IF(Control!$C$6="Solar and wind",'Solar scaled'!P169+'Wind scaled'!P169,'Grid scaled'!P169)))</f>
        <v>934.4</v>
      </c>
      <c r="Q169" s="12">
        <f>IF(Control!$C$6="Solar only",'Solar scaled'!Q169,IF(Control!$C$6="Wind only",'Wind scaled'!Q169,IF(Control!$C$6="Solar and wind",'Solar scaled'!Q169+'Wind scaled'!Q169,'Grid scaled'!Q169)))</f>
        <v>934.4</v>
      </c>
      <c r="R169" s="12">
        <f>IF(Control!$C$6="Solar only",'Solar scaled'!R169,IF(Control!$C$6="Wind only",'Wind scaled'!R169,IF(Control!$C$6="Solar and wind",'Solar scaled'!R169+'Wind scaled'!R169,'Grid scaled'!R169)))</f>
        <v>889.3599999999999</v>
      </c>
      <c r="S169" s="12">
        <f>IF(Control!$C$6="Solar only",'Solar scaled'!S169,IF(Control!$C$6="Wind only",'Wind scaled'!S169,IF(Control!$C$6="Solar and wind",'Solar scaled'!S169+'Wind scaled'!S169,'Grid scaled'!S169)))</f>
        <v>812.16000000000008</v>
      </c>
      <c r="T169" s="12">
        <f>IF(Control!$C$6="Solar only",'Solar scaled'!T169,IF(Control!$C$6="Wind only",'Wind scaled'!T169,IF(Control!$C$6="Solar and wind",'Solar scaled'!T169+'Wind scaled'!T169,'Grid scaled'!T169)))</f>
        <v>708.48</v>
      </c>
      <c r="U169" s="12">
        <f>IF(Control!$C$6="Solar only",'Solar scaled'!U169,IF(Control!$C$6="Wind only",'Wind scaled'!U169,IF(Control!$C$6="Solar and wind",'Solar scaled'!U169+'Wind scaled'!U169,'Grid scaled'!U169)))</f>
        <v>536.31999999999994</v>
      </c>
      <c r="V169" s="12">
        <f>IF(Control!$C$6="Solar only",'Solar scaled'!V169,IF(Control!$C$6="Wind only",'Wind scaled'!V169,IF(Control!$C$6="Solar and wind",'Solar scaled'!V169+'Wind scaled'!V169,'Grid scaled'!V169)))</f>
        <v>362.4</v>
      </c>
      <c r="W169" s="12">
        <f>IF(Control!$C$6="Solar only",'Solar scaled'!W169,IF(Control!$C$6="Wind only",'Wind scaled'!W169,IF(Control!$C$6="Solar and wind",'Solar scaled'!W169+'Wind scaled'!W169,'Grid scaled'!W169)))</f>
        <v>281.60000000000002</v>
      </c>
      <c r="X169" s="12">
        <f>IF(Control!$C$6="Solar only",'Solar scaled'!X169,IF(Control!$C$6="Wind only",'Wind scaled'!X169,IF(Control!$C$6="Solar and wind",'Solar scaled'!X169+'Wind scaled'!X169,'Grid scaled'!X169)))</f>
        <v>254.24000000000007</v>
      </c>
      <c r="Y169" s="12">
        <f>IF(Control!$C$6="Solar only",'Solar scaled'!Y169,IF(Control!$C$6="Wind only",'Wind scaled'!Y169,IF(Control!$C$6="Solar and wind",'Solar scaled'!Y169+'Wind scaled'!Y169,'Grid scaled'!Y169)))</f>
        <v>201.68</v>
      </c>
      <c r="Z169" s="12">
        <f>IF(Control!$C$6="Solar only",'Solar scaled'!Z169,IF(Control!$C$6="Wind only",'Wind scaled'!Z169,IF(Control!$C$6="Solar and wind",'Solar scaled'!Z169+'Wind scaled'!Z169,'Grid scaled'!Z169)))</f>
        <v>167.12</v>
      </c>
      <c r="AB169" s="7">
        <f t="shared" si="2"/>
        <v>12627.439999999999</v>
      </c>
    </row>
    <row r="170" spans="2:28" x14ac:dyDescent="0.2">
      <c r="B170" s="6">
        <v>44364</v>
      </c>
      <c r="C170" s="12">
        <f>IF(Control!$C$6="Solar only",'Solar scaled'!C170,IF(Control!$C$6="Wind only",'Wind scaled'!C170,IF(Control!$C$6="Solar and wind",'Solar scaled'!C170+'Wind scaled'!C170,'Grid scaled'!C170)))</f>
        <v>146</v>
      </c>
      <c r="D170" s="12">
        <f>IF(Control!$C$6="Solar only",'Solar scaled'!D170,IF(Control!$C$6="Wind only",'Wind scaled'!D170,IF(Control!$C$6="Solar and wind",'Solar scaled'!D170+'Wind scaled'!D170,'Grid scaled'!D170)))</f>
        <v>126.8</v>
      </c>
      <c r="E170" s="12">
        <f>IF(Control!$C$6="Solar only",'Solar scaled'!E170,IF(Control!$C$6="Wind only",'Wind scaled'!E170,IF(Control!$C$6="Solar and wind",'Solar scaled'!E170+'Wind scaled'!E170,'Grid scaled'!E170)))</f>
        <v>117.2</v>
      </c>
      <c r="F170" s="12">
        <f>IF(Control!$C$6="Solar only",'Solar scaled'!F170,IF(Control!$C$6="Wind only",'Wind scaled'!F170,IF(Control!$C$6="Solar and wind",'Solar scaled'!F170+'Wind scaled'!F170,'Grid scaled'!F170)))</f>
        <v>126.8</v>
      </c>
      <c r="G170" s="12">
        <f>IF(Control!$C$6="Solar only",'Solar scaled'!G170,IF(Control!$C$6="Wind only",'Wind scaled'!G170,IF(Control!$C$6="Solar and wind",'Solar scaled'!G170+'Wind scaled'!G170,'Grid scaled'!G170)))</f>
        <v>126.8</v>
      </c>
      <c r="H170" s="12">
        <f>IF(Control!$C$6="Solar only",'Solar scaled'!H170,IF(Control!$C$6="Wind only",'Wind scaled'!H170,IF(Control!$C$6="Solar and wind",'Solar scaled'!H170+'Wind scaled'!H170,'Grid scaled'!H170)))</f>
        <v>76.239999999999995</v>
      </c>
      <c r="I170" s="12">
        <f>IF(Control!$C$6="Solar only",'Solar scaled'!I170,IF(Control!$C$6="Wind only",'Wind scaled'!I170,IF(Control!$C$6="Solar and wind",'Solar scaled'!I170+'Wind scaled'!I170,'Grid scaled'!I170)))</f>
        <v>117.2</v>
      </c>
      <c r="J170" s="12">
        <f>IF(Control!$C$6="Solar only",'Solar scaled'!J170,IF(Control!$C$6="Wind only",'Wind scaled'!J170,IF(Control!$C$6="Solar and wind",'Solar scaled'!J170+'Wind scaled'!J170,'Grid scaled'!J170)))</f>
        <v>146</v>
      </c>
      <c r="K170" s="12">
        <f>IF(Control!$C$6="Solar only",'Solar scaled'!K170,IF(Control!$C$6="Wind only",'Wind scaled'!K170,IF(Control!$C$6="Solar and wind",'Solar scaled'!K170+'Wind scaled'!K170,'Grid scaled'!K170)))</f>
        <v>136.4</v>
      </c>
      <c r="L170" s="12">
        <f>IF(Control!$C$6="Solar only",'Solar scaled'!L170,IF(Control!$C$6="Wind only",'Wind scaled'!L170,IF(Control!$C$6="Solar and wind",'Solar scaled'!L170+'Wind scaled'!L170,'Grid scaled'!L170)))</f>
        <v>117.2</v>
      </c>
      <c r="M170" s="12">
        <f>IF(Control!$C$6="Solar only",'Solar scaled'!M170,IF(Control!$C$6="Wind only",'Wind scaled'!M170,IF(Control!$C$6="Solar and wind",'Solar scaled'!M170+'Wind scaled'!M170,'Grid scaled'!M170)))</f>
        <v>91.919999999999987</v>
      </c>
      <c r="N170" s="12">
        <f>IF(Control!$C$6="Solar only",'Solar scaled'!N170,IF(Control!$C$6="Wind only",'Wind scaled'!N170,IF(Control!$C$6="Solar and wind",'Solar scaled'!N170+'Wind scaled'!N170,'Grid scaled'!N170)))</f>
        <v>68.400000000000006</v>
      </c>
      <c r="O170" s="12">
        <f>IF(Control!$C$6="Solar only",'Solar scaled'!O170,IF(Control!$C$6="Wind only",'Wind scaled'!O170,IF(Control!$C$6="Solar and wind",'Solar scaled'!O170+'Wind scaled'!O170,'Grid scaled'!O170)))</f>
        <v>55.280000000000008</v>
      </c>
      <c r="P170" s="12">
        <f>IF(Control!$C$6="Solar only",'Solar scaled'!P170,IF(Control!$C$6="Wind only",'Wind scaled'!P170,IF(Control!$C$6="Solar and wind",'Solar scaled'!P170+'Wind scaled'!P170,'Grid scaled'!P170)))</f>
        <v>35.6</v>
      </c>
      <c r="Q170" s="12">
        <f>IF(Control!$C$6="Solar only",'Solar scaled'!Q170,IF(Control!$C$6="Wind only",'Wind scaled'!Q170,IF(Control!$C$6="Solar and wind",'Solar scaled'!Q170+'Wind scaled'!Q170,'Grid scaled'!Q170)))</f>
        <v>25.359999999999996</v>
      </c>
      <c r="R170" s="12">
        <f>IF(Control!$C$6="Solar only",'Solar scaled'!R170,IF(Control!$C$6="Wind only",'Wind scaled'!R170,IF(Control!$C$6="Solar and wind",'Solar scaled'!R170+'Wind scaled'!R170,'Grid scaled'!R170)))</f>
        <v>30.479999999999997</v>
      </c>
      <c r="S170" s="12">
        <f>IF(Control!$C$6="Solar only",'Solar scaled'!S170,IF(Control!$C$6="Wind only",'Wind scaled'!S170,IF(Control!$C$6="Solar and wind",'Solar scaled'!S170+'Wind scaled'!S170,'Grid scaled'!S170)))</f>
        <v>42.160000000000004</v>
      </c>
      <c r="T170" s="12">
        <f>IF(Control!$C$6="Solar only",'Solar scaled'!T170,IF(Control!$C$6="Wind only",'Wind scaled'!T170,IF(Control!$C$6="Solar and wind",'Solar scaled'!T170+'Wind scaled'!T170,'Grid scaled'!T170)))</f>
        <v>55.280000000000008</v>
      </c>
      <c r="U170" s="12">
        <f>IF(Control!$C$6="Solar only",'Solar scaled'!U170,IF(Control!$C$6="Wind only",'Wind scaled'!U170,IF(Control!$C$6="Solar and wind",'Solar scaled'!U170+'Wind scaled'!U170,'Grid scaled'!U170)))</f>
        <v>68.400000000000006</v>
      </c>
      <c r="V170" s="12">
        <f>IF(Control!$C$6="Solar only",'Solar scaled'!V170,IF(Control!$C$6="Wind only",'Wind scaled'!V170,IF(Control!$C$6="Solar and wind",'Solar scaled'!V170+'Wind scaled'!V170,'Grid scaled'!V170)))</f>
        <v>76.239999999999995</v>
      </c>
      <c r="W170" s="12">
        <f>IF(Control!$C$6="Solar only",'Solar scaled'!W170,IF(Control!$C$6="Wind only",'Wind scaled'!W170,IF(Control!$C$6="Solar and wind",'Solar scaled'!W170+'Wind scaled'!W170,'Grid scaled'!W170)))</f>
        <v>117.2</v>
      </c>
      <c r="X170" s="12">
        <f>IF(Control!$C$6="Solar only",'Solar scaled'!X170,IF(Control!$C$6="Wind only",'Wind scaled'!X170,IF(Control!$C$6="Solar and wind",'Solar scaled'!X170+'Wind scaled'!X170,'Grid scaled'!X170)))</f>
        <v>190.16000000000003</v>
      </c>
      <c r="Y170" s="12">
        <f>IF(Control!$C$6="Solar only",'Solar scaled'!Y170,IF(Control!$C$6="Wind only",'Wind scaled'!Y170,IF(Control!$C$6="Solar and wind",'Solar scaled'!Y170+'Wind scaled'!Y170,'Grid scaled'!Y170)))</f>
        <v>281.60000000000002</v>
      </c>
      <c r="Z170" s="12">
        <f>IF(Control!$C$6="Solar only",'Solar scaled'!Z170,IF(Control!$C$6="Wind only",'Wind scaled'!Z170,IF(Control!$C$6="Solar and wind",'Solar scaled'!Z170+'Wind scaled'!Z170,'Grid scaled'!Z170)))</f>
        <v>423.84</v>
      </c>
      <c r="AB170" s="7">
        <f t="shared" si="2"/>
        <v>2798.5600000000004</v>
      </c>
    </row>
    <row r="171" spans="2:28" x14ac:dyDescent="0.2">
      <c r="B171" s="6">
        <v>44365</v>
      </c>
      <c r="C171" s="12">
        <f>IF(Control!$C$6="Solar only",'Solar scaled'!C171,IF(Control!$C$6="Wind only",'Wind scaled'!C171,IF(Control!$C$6="Solar and wind",'Solar scaled'!C171+'Wind scaled'!C171,'Grid scaled'!C171)))</f>
        <v>518.24</v>
      </c>
      <c r="D171" s="12">
        <f>IF(Control!$C$6="Solar only",'Solar scaled'!D171,IF(Control!$C$6="Wind only",'Wind scaled'!D171,IF(Control!$C$6="Solar and wind",'Solar scaled'!D171+'Wind scaled'!D171,'Grid scaled'!D171)))</f>
        <v>454.4</v>
      </c>
      <c r="E171" s="12">
        <f>IF(Control!$C$6="Solar only",'Solar scaled'!E171,IF(Control!$C$6="Wind only",'Wind scaled'!E171,IF(Control!$C$6="Solar and wind",'Solar scaled'!E171+'Wind scaled'!E171,'Grid scaled'!E171)))</f>
        <v>401.91999999999996</v>
      </c>
      <c r="F171" s="12">
        <f>IF(Control!$C$6="Solar only",'Solar scaled'!F171,IF(Control!$C$6="Wind only",'Wind scaled'!F171,IF(Control!$C$6="Solar and wind",'Solar scaled'!F171+'Wind scaled'!F171,'Grid scaled'!F171)))</f>
        <v>362.4</v>
      </c>
      <c r="G171" s="12">
        <f>IF(Control!$C$6="Solar only",'Solar scaled'!G171,IF(Control!$C$6="Wind only",'Wind scaled'!G171,IF(Control!$C$6="Solar and wind",'Solar scaled'!G171+'Wind scaled'!G171,'Grid scaled'!G171)))</f>
        <v>313.91999999999996</v>
      </c>
      <c r="H171" s="12">
        <f>IF(Control!$C$6="Solar only",'Solar scaled'!H171,IF(Control!$C$6="Wind only",'Wind scaled'!H171,IF(Control!$C$6="Solar and wind",'Solar scaled'!H171+'Wind scaled'!H171,'Grid scaled'!H171)))</f>
        <v>281.60000000000002</v>
      </c>
      <c r="I171" s="12">
        <f>IF(Control!$C$6="Solar only",'Solar scaled'!I171,IF(Control!$C$6="Wind only",'Wind scaled'!I171,IF(Control!$C$6="Solar and wind",'Solar scaled'!I171+'Wind scaled'!I171,'Grid scaled'!I171)))</f>
        <v>226.88000000000002</v>
      </c>
      <c r="J171" s="12">
        <f>IF(Control!$C$6="Solar only",'Solar scaled'!J171,IF(Control!$C$6="Wind only",'Wind scaled'!J171,IF(Control!$C$6="Solar and wind",'Solar scaled'!J171+'Wind scaled'!J171,'Grid scaled'!J171)))</f>
        <v>190.16000000000003</v>
      </c>
      <c r="K171" s="12">
        <f>IF(Control!$C$6="Solar only",'Solar scaled'!K171,IF(Control!$C$6="Wind only",'Wind scaled'!K171,IF(Control!$C$6="Solar and wind",'Solar scaled'!K171+'Wind scaled'!K171,'Grid scaled'!K171)))</f>
        <v>146</v>
      </c>
      <c r="L171" s="12">
        <f>IF(Control!$C$6="Solar only",'Solar scaled'!L171,IF(Control!$C$6="Wind only",'Wind scaled'!L171,IF(Control!$C$6="Solar and wind",'Solar scaled'!L171+'Wind scaled'!L171,'Grid scaled'!L171)))</f>
        <v>99.759999999999991</v>
      </c>
      <c r="M171" s="12">
        <f>IF(Control!$C$6="Solar only",'Solar scaled'!M171,IF(Control!$C$6="Wind only",'Wind scaled'!M171,IF(Control!$C$6="Solar and wind",'Solar scaled'!M171+'Wind scaled'!M171,'Grid scaled'!M171)))</f>
        <v>35.6</v>
      </c>
      <c r="N171" s="12">
        <f>IF(Control!$C$6="Solar only",'Solar scaled'!N171,IF(Control!$C$6="Wind only",'Wind scaled'!N171,IF(Control!$C$6="Solar and wind",'Solar scaled'!N171+'Wind scaled'!N171,'Grid scaled'!N171)))</f>
        <v>0</v>
      </c>
      <c r="O171" s="12">
        <f>IF(Control!$C$6="Solar only",'Solar scaled'!O171,IF(Control!$C$6="Wind only",'Wind scaled'!O171,IF(Control!$C$6="Solar and wind",'Solar scaled'!O171+'Wind scaled'!O171,'Grid scaled'!O171)))</f>
        <v>0</v>
      </c>
      <c r="P171" s="12">
        <f>IF(Control!$C$6="Solar only",'Solar scaled'!P171,IF(Control!$C$6="Wind only",'Wind scaled'!P171,IF(Control!$C$6="Solar and wind",'Solar scaled'!P171+'Wind scaled'!P171,'Grid scaled'!P171)))</f>
        <v>0</v>
      </c>
      <c r="Q171" s="12">
        <f>IF(Control!$C$6="Solar only",'Solar scaled'!Q171,IF(Control!$C$6="Wind only",'Wind scaled'!Q171,IF(Control!$C$6="Solar and wind",'Solar scaled'!Q171+'Wind scaled'!Q171,'Grid scaled'!Q171)))</f>
        <v>0</v>
      </c>
      <c r="R171" s="12">
        <f>IF(Control!$C$6="Solar only",'Solar scaled'!R171,IF(Control!$C$6="Wind only",'Wind scaled'!R171,IF(Control!$C$6="Solar and wind",'Solar scaled'!R171+'Wind scaled'!R171,'Grid scaled'!R171)))</f>
        <v>0</v>
      </c>
      <c r="S171" s="12">
        <f>IF(Control!$C$6="Solar only",'Solar scaled'!S171,IF(Control!$C$6="Wind only",'Wind scaled'!S171,IF(Control!$C$6="Solar and wind",'Solar scaled'!S171+'Wind scaled'!S171,'Grid scaled'!S171)))</f>
        <v>42.160000000000004</v>
      </c>
      <c r="T171" s="12">
        <f>IF(Control!$C$6="Solar only",'Solar scaled'!T171,IF(Control!$C$6="Wind only",'Wind scaled'!T171,IF(Control!$C$6="Solar and wind",'Solar scaled'!T171+'Wind scaled'!T171,'Grid scaled'!T171)))</f>
        <v>155.6</v>
      </c>
      <c r="U171" s="12">
        <f>IF(Control!$C$6="Solar only",'Solar scaled'!U171,IF(Control!$C$6="Wind only",'Wind scaled'!U171,IF(Control!$C$6="Solar and wind",'Solar scaled'!U171+'Wind scaled'!U171,'Grid scaled'!U171)))</f>
        <v>313.91999999999996</v>
      </c>
      <c r="V171" s="12">
        <f>IF(Control!$C$6="Solar only",'Solar scaled'!V171,IF(Control!$C$6="Wind only",'Wind scaled'!V171,IF(Control!$C$6="Solar and wind",'Solar scaled'!V171+'Wind scaled'!V171,'Grid scaled'!V171)))</f>
        <v>423.84</v>
      </c>
      <c r="W171" s="12">
        <f>IF(Control!$C$6="Solar only",'Solar scaled'!W171,IF(Control!$C$6="Wind only",'Wind scaled'!W171,IF(Control!$C$6="Solar and wind",'Solar scaled'!W171+'Wind scaled'!W171,'Grid scaled'!W171)))</f>
        <v>444.64</v>
      </c>
      <c r="X171" s="12">
        <f>IF(Control!$C$6="Solar only",'Solar scaled'!X171,IF(Control!$C$6="Wind only",'Wind scaled'!X171,IF(Control!$C$6="Solar and wind",'Solar scaled'!X171+'Wind scaled'!X171,'Grid scaled'!X171)))</f>
        <v>380.8</v>
      </c>
      <c r="Y171" s="12">
        <f>IF(Control!$C$6="Solar only",'Solar scaled'!Y171,IF(Control!$C$6="Wind only",'Wind scaled'!Y171,IF(Control!$C$6="Solar and wind",'Solar scaled'!Y171+'Wind scaled'!Y171,'Grid scaled'!Y171)))</f>
        <v>346.23999999999995</v>
      </c>
      <c r="Z171" s="12">
        <f>IF(Control!$C$6="Solar only",'Solar scaled'!Z171,IF(Control!$C$6="Wind only",'Wind scaled'!Z171,IF(Control!$C$6="Solar and wind",'Solar scaled'!Z171+'Wind scaled'!Z171,'Grid scaled'!Z171)))</f>
        <v>346.23999999999995</v>
      </c>
      <c r="AB171" s="7">
        <f t="shared" si="2"/>
        <v>5484.32</v>
      </c>
    </row>
    <row r="172" spans="2:28" x14ac:dyDescent="0.2">
      <c r="B172" s="6">
        <v>44366</v>
      </c>
      <c r="C172" s="12">
        <f>IF(Control!$C$6="Solar only",'Solar scaled'!C172,IF(Control!$C$6="Wind only",'Wind scaled'!C172,IF(Control!$C$6="Solar and wind",'Solar scaled'!C172+'Wind scaled'!C172,'Grid scaled'!C172)))</f>
        <v>362.4</v>
      </c>
      <c r="D172" s="12">
        <f>IF(Control!$C$6="Solar only",'Solar scaled'!D172,IF(Control!$C$6="Wind only",'Wind scaled'!D172,IF(Control!$C$6="Solar and wind",'Solar scaled'!D172+'Wind scaled'!D172,'Grid scaled'!D172)))</f>
        <v>380.8</v>
      </c>
      <c r="E172" s="12">
        <f>IF(Control!$C$6="Solar only",'Solar scaled'!E172,IF(Control!$C$6="Wind only",'Wind scaled'!E172,IF(Control!$C$6="Solar and wind",'Solar scaled'!E172+'Wind scaled'!E172,'Grid scaled'!E172)))</f>
        <v>380.8</v>
      </c>
      <c r="F172" s="12">
        <f>IF(Control!$C$6="Solar only",'Solar scaled'!F172,IF(Control!$C$6="Wind only",'Wind scaled'!F172,IF(Control!$C$6="Solar and wind",'Solar scaled'!F172+'Wind scaled'!F172,'Grid scaled'!F172)))</f>
        <v>346.23999999999995</v>
      </c>
      <c r="G172" s="12">
        <f>IF(Control!$C$6="Solar only",'Solar scaled'!G172,IF(Control!$C$6="Wind only",'Wind scaled'!G172,IF(Control!$C$6="Solar and wind",'Solar scaled'!G172+'Wind scaled'!G172,'Grid scaled'!G172)))</f>
        <v>313.91999999999996</v>
      </c>
      <c r="H172" s="12">
        <f>IF(Control!$C$6="Solar only",'Solar scaled'!H172,IF(Control!$C$6="Wind only",'Wind scaled'!H172,IF(Control!$C$6="Solar and wind",'Solar scaled'!H172+'Wind scaled'!H172,'Grid scaled'!H172)))</f>
        <v>267.92000000000007</v>
      </c>
      <c r="I172" s="12">
        <f>IF(Control!$C$6="Solar only",'Solar scaled'!I172,IF(Control!$C$6="Wind only",'Wind scaled'!I172,IF(Control!$C$6="Solar and wind",'Solar scaled'!I172+'Wind scaled'!I172,'Grid scaled'!I172)))</f>
        <v>267.92000000000007</v>
      </c>
      <c r="J172" s="12">
        <f>IF(Control!$C$6="Solar only",'Solar scaled'!J172,IF(Control!$C$6="Wind only",'Wind scaled'!J172,IF(Control!$C$6="Solar and wind",'Solar scaled'!J172+'Wind scaled'!J172,'Grid scaled'!J172)))</f>
        <v>254.24000000000007</v>
      </c>
      <c r="K172" s="12">
        <f>IF(Control!$C$6="Solar only",'Solar scaled'!K172,IF(Control!$C$6="Wind only",'Wind scaled'!K172,IF(Control!$C$6="Solar and wind",'Solar scaled'!K172+'Wind scaled'!K172,'Grid scaled'!K172)))</f>
        <v>226.88000000000002</v>
      </c>
      <c r="L172" s="12">
        <f>IF(Control!$C$6="Solar only",'Solar scaled'!L172,IF(Control!$C$6="Wind only",'Wind scaled'!L172,IF(Control!$C$6="Solar and wind",'Solar scaled'!L172+'Wind scaled'!L172,'Grid scaled'!L172)))</f>
        <v>213.2</v>
      </c>
      <c r="M172" s="12">
        <f>IF(Control!$C$6="Solar only",'Solar scaled'!M172,IF(Control!$C$6="Wind only",'Wind scaled'!M172,IF(Control!$C$6="Solar and wind",'Solar scaled'!M172+'Wind scaled'!M172,'Grid scaled'!M172)))</f>
        <v>201.68</v>
      </c>
      <c r="N172" s="12">
        <f>IF(Control!$C$6="Solar only",'Solar scaled'!N172,IF(Control!$C$6="Wind only",'Wind scaled'!N172,IF(Control!$C$6="Solar and wind",'Solar scaled'!N172+'Wind scaled'!N172,'Grid scaled'!N172)))</f>
        <v>201.68</v>
      </c>
      <c r="O172" s="12">
        <f>IF(Control!$C$6="Solar only",'Solar scaled'!O172,IF(Control!$C$6="Wind only",'Wind scaled'!O172,IF(Control!$C$6="Solar and wind",'Solar scaled'!O172+'Wind scaled'!O172,'Grid scaled'!O172)))</f>
        <v>226.88000000000002</v>
      </c>
      <c r="P172" s="12">
        <f>IF(Control!$C$6="Solar only",'Solar scaled'!P172,IF(Control!$C$6="Wind only",'Wind scaled'!P172,IF(Control!$C$6="Solar and wind",'Solar scaled'!P172+'Wind scaled'!P172,'Grid scaled'!P172)))</f>
        <v>297.76</v>
      </c>
      <c r="Q172" s="12">
        <f>IF(Control!$C$6="Solar only",'Solar scaled'!Q172,IF(Control!$C$6="Wind only",'Wind scaled'!Q172,IF(Control!$C$6="Solar and wind",'Solar scaled'!Q172+'Wind scaled'!Q172,'Grid scaled'!Q172)))</f>
        <v>401.91999999999996</v>
      </c>
      <c r="R172" s="12">
        <f>IF(Control!$C$6="Solar only",'Solar scaled'!R172,IF(Control!$C$6="Wind only",'Wind scaled'!R172,IF(Control!$C$6="Solar and wind",'Solar scaled'!R172+'Wind scaled'!R172,'Grid scaled'!R172)))</f>
        <v>475.52</v>
      </c>
      <c r="S172" s="12">
        <f>IF(Control!$C$6="Solar only",'Solar scaled'!S172,IF(Control!$C$6="Wind only",'Wind scaled'!S172,IF(Control!$C$6="Solar and wind",'Solar scaled'!S172+'Wind scaled'!S172,'Grid scaled'!S172)))</f>
        <v>518.24</v>
      </c>
      <c r="T172" s="12">
        <f>IF(Control!$C$6="Solar only",'Solar scaled'!T172,IF(Control!$C$6="Wind only",'Wind scaled'!T172,IF(Control!$C$6="Solar and wind",'Solar scaled'!T172+'Wind scaled'!T172,'Grid scaled'!T172)))</f>
        <v>560</v>
      </c>
      <c r="U172" s="12">
        <f>IF(Control!$C$6="Solar only",'Solar scaled'!U172,IF(Control!$C$6="Wind only",'Wind scaled'!U172,IF(Control!$C$6="Solar and wind",'Solar scaled'!U172+'Wind scaled'!U172,'Grid scaled'!U172)))</f>
        <v>620.79999999999995</v>
      </c>
      <c r="V172" s="12">
        <f>IF(Control!$C$6="Solar only",'Solar scaled'!V172,IF(Control!$C$6="Wind only",'Wind scaled'!V172,IF(Control!$C$6="Solar and wind",'Solar scaled'!V172+'Wind scaled'!V172,'Grid scaled'!V172)))</f>
        <v>708.48</v>
      </c>
      <c r="W172" s="12">
        <f>IF(Control!$C$6="Solar only",'Solar scaled'!W172,IF(Control!$C$6="Wind only",'Wind scaled'!W172,IF(Control!$C$6="Solar and wind",'Solar scaled'!W172+'Wind scaled'!W172,'Grid scaled'!W172)))</f>
        <v>690.4</v>
      </c>
      <c r="X172" s="12">
        <f>IF(Control!$C$6="Solar only",'Solar scaled'!X172,IF(Control!$C$6="Wind only",'Wind scaled'!X172,IF(Control!$C$6="Solar and wind",'Solar scaled'!X172+'Wind scaled'!X172,'Grid scaled'!X172)))</f>
        <v>708.48</v>
      </c>
      <c r="Y172" s="12">
        <f>IF(Control!$C$6="Solar only",'Solar scaled'!Y172,IF(Control!$C$6="Wind only",'Wind scaled'!Y172,IF(Control!$C$6="Solar and wind",'Solar scaled'!Y172+'Wind scaled'!Y172,'Grid scaled'!Y172)))</f>
        <v>602.72</v>
      </c>
      <c r="Z172" s="12">
        <f>IF(Control!$C$6="Solar only",'Solar scaled'!Z172,IF(Control!$C$6="Wind only",'Wind scaled'!Z172,IF(Control!$C$6="Solar and wind",'Solar scaled'!Z172+'Wind scaled'!Z172,'Grid scaled'!Z172)))</f>
        <v>475.52</v>
      </c>
      <c r="AB172" s="7">
        <f t="shared" si="2"/>
        <v>9704.4</v>
      </c>
    </row>
    <row r="173" spans="2:28" x14ac:dyDescent="0.2">
      <c r="B173" s="6">
        <v>44367</v>
      </c>
      <c r="C173" s="12">
        <f>IF(Control!$C$6="Solar only",'Solar scaled'!C173,IF(Control!$C$6="Wind only",'Wind scaled'!C173,IF(Control!$C$6="Solar and wind",'Solar scaled'!C173+'Wind scaled'!C173,'Grid scaled'!C173)))</f>
        <v>380.8</v>
      </c>
      <c r="D173" s="12">
        <f>IF(Control!$C$6="Solar only",'Solar scaled'!D173,IF(Control!$C$6="Wind only",'Wind scaled'!D173,IF(Control!$C$6="Solar and wind",'Solar scaled'!D173+'Wind scaled'!D173,'Grid scaled'!D173)))</f>
        <v>313.91999999999996</v>
      </c>
      <c r="E173" s="12">
        <f>IF(Control!$C$6="Solar only",'Solar scaled'!E173,IF(Control!$C$6="Wind only",'Wind scaled'!E173,IF(Control!$C$6="Solar and wind",'Solar scaled'!E173+'Wind scaled'!E173,'Grid scaled'!E173)))</f>
        <v>281.60000000000002</v>
      </c>
      <c r="F173" s="12">
        <f>IF(Control!$C$6="Solar only",'Solar scaled'!F173,IF(Control!$C$6="Wind only",'Wind scaled'!F173,IF(Control!$C$6="Solar and wind",'Solar scaled'!F173+'Wind scaled'!F173,'Grid scaled'!F173)))</f>
        <v>213.2</v>
      </c>
      <c r="G173" s="12">
        <f>IF(Control!$C$6="Solar only",'Solar scaled'!G173,IF(Control!$C$6="Wind only",'Wind scaled'!G173,IF(Control!$C$6="Solar and wind",'Solar scaled'!G173+'Wind scaled'!G173,'Grid scaled'!G173)))</f>
        <v>117.2</v>
      </c>
      <c r="H173" s="12">
        <f>IF(Control!$C$6="Solar only",'Solar scaled'!H173,IF(Control!$C$6="Wind only",'Wind scaled'!H173,IF(Control!$C$6="Solar and wind",'Solar scaled'!H173+'Wind scaled'!H173,'Grid scaled'!H173)))</f>
        <v>42.160000000000004</v>
      </c>
      <c r="I173" s="12">
        <f>IF(Control!$C$6="Solar only",'Solar scaled'!I173,IF(Control!$C$6="Wind only",'Wind scaled'!I173,IF(Control!$C$6="Solar and wind",'Solar scaled'!I173+'Wind scaled'!I173,'Grid scaled'!I173)))</f>
        <v>0</v>
      </c>
      <c r="J173" s="12">
        <f>IF(Control!$C$6="Solar only",'Solar scaled'!J173,IF(Control!$C$6="Wind only",'Wind scaled'!J173,IF(Control!$C$6="Solar and wind",'Solar scaled'!J173+'Wind scaled'!J173,'Grid scaled'!J173)))</f>
        <v>0</v>
      </c>
      <c r="K173" s="12">
        <f>IF(Control!$C$6="Solar only",'Solar scaled'!K173,IF(Control!$C$6="Wind only",'Wind scaled'!K173,IF(Control!$C$6="Solar and wind",'Solar scaled'!K173+'Wind scaled'!K173,'Grid scaled'!K173)))</f>
        <v>0</v>
      </c>
      <c r="L173" s="12">
        <f>IF(Control!$C$6="Solar only",'Solar scaled'!L173,IF(Control!$C$6="Wind only",'Wind scaled'!L173,IF(Control!$C$6="Solar and wind",'Solar scaled'!L173+'Wind scaled'!L173,'Grid scaled'!L173)))</f>
        <v>0</v>
      </c>
      <c r="M173" s="12">
        <f>IF(Control!$C$6="Solar only",'Solar scaled'!M173,IF(Control!$C$6="Wind only",'Wind scaled'!M173,IF(Control!$C$6="Solar and wind",'Solar scaled'!M173+'Wind scaled'!M173,'Grid scaled'!M173)))</f>
        <v>0</v>
      </c>
      <c r="N173" s="12">
        <f>IF(Control!$C$6="Solar only",'Solar scaled'!N173,IF(Control!$C$6="Wind only",'Wind scaled'!N173,IF(Control!$C$6="Solar and wind",'Solar scaled'!N173+'Wind scaled'!N173,'Grid scaled'!N173)))</f>
        <v>61.840000000000011</v>
      </c>
      <c r="O173" s="12">
        <f>IF(Control!$C$6="Solar only",'Solar scaled'!O173,IF(Control!$C$6="Wind only",'Wind scaled'!O173,IF(Control!$C$6="Solar and wind",'Solar scaled'!O173+'Wind scaled'!O173,'Grid scaled'!O173)))</f>
        <v>146</v>
      </c>
      <c r="P173" s="12">
        <f>IF(Control!$C$6="Solar only",'Solar scaled'!P173,IF(Control!$C$6="Wind only",'Wind scaled'!P173,IF(Control!$C$6="Solar and wind",'Solar scaled'!P173+'Wind scaled'!P173,'Grid scaled'!P173)))</f>
        <v>240.56000000000003</v>
      </c>
      <c r="Q173" s="12">
        <f>IF(Control!$C$6="Solar only",'Solar scaled'!Q173,IF(Control!$C$6="Wind only",'Wind scaled'!Q173,IF(Control!$C$6="Solar and wind",'Solar scaled'!Q173+'Wind scaled'!Q173,'Grid scaled'!Q173)))</f>
        <v>346.23999999999995</v>
      </c>
      <c r="R173" s="12">
        <f>IF(Control!$C$6="Solar only",'Solar scaled'!R173,IF(Control!$C$6="Wind only",'Wind scaled'!R173,IF(Control!$C$6="Solar and wind",'Solar scaled'!R173+'Wind scaled'!R173,'Grid scaled'!R173)))</f>
        <v>475.52</v>
      </c>
      <c r="S173" s="12">
        <f>IF(Control!$C$6="Solar only",'Solar scaled'!S173,IF(Control!$C$6="Wind only",'Wind scaled'!S173,IF(Control!$C$6="Solar and wind",'Solar scaled'!S173+'Wind scaled'!S173,'Grid scaled'!S173)))</f>
        <v>536.31999999999994</v>
      </c>
      <c r="T173" s="12">
        <f>IF(Control!$C$6="Solar only",'Solar scaled'!T173,IF(Control!$C$6="Wind only",'Wind scaled'!T173,IF(Control!$C$6="Solar and wind",'Solar scaled'!T173+'Wind scaled'!T173,'Grid scaled'!T173)))</f>
        <v>560</v>
      </c>
      <c r="U173" s="12">
        <f>IF(Control!$C$6="Solar only",'Solar scaled'!U173,IF(Control!$C$6="Wind only",'Wind scaled'!U173,IF(Control!$C$6="Solar and wind",'Solar scaled'!U173+'Wind scaled'!U173,'Grid scaled'!U173)))</f>
        <v>560</v>
      </c>
      <c r="V173" s="12">
        <f>IF(Control!$C$6="Solar only",'Solar scaled'!V173,IF(Control!$C$6="Wind only",'Wind scaled'!V173,IF(Control!$C$6="Solar and wind",'Solar scaled'!V173+'Wind scaled'!V173,'Grid scaled'!V173)))</f>
        <v>560</v>
      </c>
      <c r="W173" s="12">
        <f>IF(Control!$C$6="Solar only",'Solar scaled'!W173,IF(Control!$C$6="Wind only",'Wind scaled'!W173,IF(Control!$C$6="Solar and wind",'Solar scaled'!W173+'Wind scaled'!W173,'Grid scaled'!W173)))</f>
        <v>536.31999999999994</v>
      </c>
      <c r="X173" s="12">
        <f>IF(Control!$C$6="Solar only",'Solar scaled'!X173,IF(Control!$C$6="Wind only",'Wind scaled'!X173,IF(Control!$C$6="Solar and wind",'Solar scaled'!X173+'Wind scaled'!X173,'Grid scaled'!X173)))</f>
        <v>518.24</v>
      </c>
      <c r="Y173" s="12">
        <f>IF(Control!$C$6="Solar only",'Solar scaled'!Y173,IF(Control!$C$6="Wind only",'Wind scaled'!Y173,IF(Control!$C$6="Solar and wind",'Solar scaled'!Y173+'Wind scaled'!Y173,'Grid scaled'!Y173)))</f>
        <v>536.31999999999994</v>
      </c>
      <c r="Z173" s="12">
        <f>IF(Control!$C$6="Solar only",'Solar scaled'!Z173,IF(Control!$C$6="Wind only",'Wind scaled'!Z173,IF(Control!$C$6="Solar and wind",'Solar scaled'!Z173+'Wind scaled'!Z173,'Grid scaled'!Z173)))</f>
        <v>536.31999999999994</v>
      </c>
      <c r="AB173" s="7">
        <f t="shared" si="2"/>
        <v>6962.5599999999986</v>
      </c>
    </row>
    <row r="174" spans="2:28" x14ac:dyDescent="0.2">
      <c r="B174" s="6">
        <v>44368</v>
      </c>
      <c r="C174" s="12">
        <f>IF(Control!$C$6="Solar only",'Solar scaled'!C174,IF(Control!$C$6="Wind only",'Wind scaled'!C174,IF(Control!$C$6="Solar and wind",'Solar scaled'!C174+'Wind scaled'!C174,'Grid scaled'!C174)))</f>
        <v>602.72</v>
      </c>
      <c r="D174" s="12">
        <f>IF(Control!$C$6="Solar only",'Solar scaled'!D174,IF(Control!$C$6="Wind only",'Wind scaled'!D174,IF(Control!$C$6="Solar and wind",'Solar scaled'!D174+'Wind scaled'!D174,'Grid scaled'!D174)))</f>
        <v>708.48</v>
      </c>
      <c r="E174" s="12">
        <f>IF(Control!$C$6="Solar only",'Solar scaled'!E174,IF(Control!$C$6="Wind only",'Wind scaled'!E174,IF(Control!$C$6="Solar and wind",'Solar scaled'!E174+'Wind scaled'!E174,'Grid scaled'!E174)))</f>
        <v>720.96</v>
      </c>
      <c r="F174" s="12">
        <f>IF(Control!$C$6="Solar only",'Solar scaled'!F174,IF(Control!$C$6="Wind only",'Wind scaled'!F174,IF(Control!$C$6="Solar and wind",'Solar scaled'!F174+'Wind scaled'!F174,'Grid scaled'!F174)))</f>
        <v>690.4</v>
      </c>
      <c r="G174" s="12">
        <f>IF(Control!$C$6="Solar only",'Solar scaled'!G174,IF(Control!$C$6="Wind only",'Wind scaled'!G174,IF(Control!$C$6="Solar and wind",'Solar scaled'!G174+'Wind scaled'!G174,'Grid scaled'!G174)))</f>
        <v>602.72</v>
      </c>
      <c r="H174" s="12">
        <f>IF(Control!$C$6="Solar only",'Solar scaled'!H174,IF(Control!$C$6="Wind only",'Wind scaled'!H174,IF(Control!$C$6="Solar and wind",'Solar scaled'!H174+'Wind scaled'!H174,'Grid scaled'!H174)))</f>
        <v>536.31999999999994</v>
      </c>
      <c r="I174" s="12">
        <f>IF(Control!$C$6="Solar only",'Solar scaled'!I174,IF(Control!$C$6="Wind only",'Wind scaled'!I174,IF(Control!$C$6="Solar and wind",'Solar scaled'!I174+'Wind scaled'!I174,'Grid scaled'!I174)))</f>
        <v>497.43999999999994</v>
      </c>
      <c r="J174" s="12">
        <f>IF(Control!$C$6="Solar only",'Solar scaled'!J174,IF(Control!$C$6="Wind only",'Wind scaled'!J174,IF(Control!$C$6="Solar and wind",'Solar scaled'!J174+'Wind scaled'!J174,'Grid scaled'!J174)))</f>
        <v>518.24</v>
      </c>
      <c r="K174" s="12">
        <f>IF(Control!$C$6="Solar only",'Solar scaled'!K174,IF(Control!$C$6="Wind only",'Wind scaled'!K174,IF(Control!$C$6="Solar and wind",'Solar scaled'!K174+'Wind scaled'!K174,'Grid scaled'!K174)))</f>
        <v>536.31999999999994</v>
      </c>
      <c r="L174" s="12">
        <f>IF(Control!$C$6="Solar only",'Solar scaled'!L174,IF(Control!$C$6="Wind only",'Wind scaled'!L174,IF(Control!$C$6="Solar and wind",'Solar scaled'!L174+'Wind scaled'!L174,'Grid scaled'!L174)))</f>
        <v>560</v>
      </c>
      <c r="M174" s="12">
        <f>IF(Control!$C$6="Solar only",'Solar scaled'!M174,IF(Control!$C$6="Wind only",'Wind scaled'!M174,IF(Control!$C$6="Solar and wind",'Solar scaled'!M174+'Wind scaled'!M174,'Grid scaled'!M174)))</f>
        <v>633.28</v>
      </c>
      <c r="N174" s="12">
        <f>IF(Control!$C$6="Solar only",'Solar scaled'!N174,IF(Control!$C$6="Wind only",'Wind scaled'!N174,IF(Control!$C$6="Solar and wind",'Solar scaled'!N174+'Wind scaled'!N174,'Grid scaled'!N174)))</f>
        <v>728.96</v>
      </c>
      <c r="O174" s="12">
        <f>IF(Control!$C$6="Solar only",'Solar scaled'!O174,IF(Control!$C$6="Wind only",'Wind scaled'!O174,IF(Control!$C$6="Solar and wind",'Solar scaled'!O174+'Wind scaled'!O174,'Grid scaled'!O174)))</f>
        <v>812.16000000000008</v>
      </c>
      <c r="P174" s="12">
        <f>IF(Control!$C$6="Solar only",'Solar scaled'!P174,IF(Control!$C$6="Wind only",'Wind scaled'!P174,IF(Control!$C$6="Solar and wind",'Solar scaled'!P174+'Wind scaled'!P174,'Grid scaled'!P174)))</f>
        <v>876.4799999999999</v>
      </c>
      <c r="Q174" s="12">
        <f>IF(Control!$C$6="Solar only",'Solar scaled'!Q174,IF(Control!$C$6="Wind only",'Wind scaled'!Q174,IF(Control!$C$6="Solar and wind",'Solar scaled'!Q174+'Wind scaled'!Q174,'Grid scaled'!Q174)))</f>
        <v>876.4799999999999</v>
      </c>
      <c r="R174" s="12">
        <f>IF(Control!$C$6="Solar only",'Solar scaled'!R174,IF(Control!$C$6="Wind only",'Wind scaled'!R174,IF(Control!$C$6="Solar and wind",'Solar scaled'!R174+'Wind scaled'!R174,'Grid scaled'!R174)))</f>
        <v>804.16000000000008</v>
      </c>
      <c r="S174" s="12">
        <f>IF(Control!$C$6="Solar only",'Solar scaled'!S174,IF(Control!$C$6="Wind only",'Wind scaled'!S174,IF(Control!$C$6="Solar and wind",'Solar scaled'!S174+'Wind scaled'!S174,'Grid scaled'!S174)))</f>
        <v>728.96</v>
      </c>
      <c r="T174" s="12">
        <f>IF(Control!$C$6="Solar only",'Solar scaled'!T174,IF(Control!$C$6="Wind only",'Wind scaled'!T174,IF(Control!$C$6="Solar and wind",'Solar scaled'!T174+'Wind scaled'!T174,'Grid scaled'!T174)))</f>
        <v>633.28</v>
      </c>
      <c r="U174" s="12">
        <f>IF(Control!$C$6="Solar only",'Solar scaled'!U174,IF(Control!$C$6="Wind only",'Wind scaled'!U174,IF(Control!$C$6="Solar and wind",'Solar scaled'!U174+'Wind scaled'!U174,'Grid scaled'!U174)))</f>
        <v>518.24</v>
      </c>
      <c r="V174" s="12">
        <f>IF(Control!$C$6="Solar only",'Solar scaled'!V174,IF(Control!$C$6="Wind only",'Wind scaled'!V174,IF(Control!$C$6="Solar and wind",'Solar scaled'!V174+'Wind scaled'!V174,'Grid scaled'!V174)))</f>
        <v>444.64</v>
      </c>
      <c r="W174" s="12">
        <f>IF(Control!$C$6="Solar only",'Solar scaled'!W174,IF(Control!$C$6="Wind only",'Wind scaled'!W174,IF(Control!$C$6="Solar and wind",'Solar scaled'!W174+'Wind scaled'!W174,'Grid scaled'!W174)))</f>
        <v>362.4</v>
      </c>
      <c r="X174" s="12">
        <f>IF(Control!$C$6="Solar only",'Solar scaled'!X174,IF(Control!$C$6="Wind only",'Wind scaled'!X174,IF(Control!$C$6="Solar and wind",'Solar scaled'!X174+'Wind scaled'!X174,'Grid scaled'!X174)))</f>
        <v>313.91999999999996</v>
      </c>
      <c r="Y174" s="12">
        <f>IF(Control!$C$6="Solar only",'Solar scaled'!Y174,IF(Control!$C$6="Wind only",'Wind scaled'!Y174,IF(Control!$C$6="Solar and wind",'Solar scaled'!Y174+'Wind scaled'!Y174,'Grid scaled'!Y174)))</f>
        <v>267.92000000000007</v>
      </c>
      <c r="Z174" s="12">
        <f>IF(Control!$C$6="Solar only",'Solar scaled'!Z174,IF(Control!$C$6="Wind only",'Wind scaled'!Z174,IF(Control!$C$6="Solar and wind",'Solar scaled'!Z174+'Wind scaled'!Z174,'Grid scaled'!Z174)))</f>
        <v>226.88000000000002</v>
      </c>
      <c r="AB174" s="7">
        <f t="shared" si="2"/>
        <v>14201.359999999997</v>
      </c>
    </row>
    <row r="175" spans="2:28" x14ac:dyDescent="0.2">
      <c r="B175" s="6">
        <v>44369</v>
      </c>
      <c r="C175" s="12">
        <f>IF(Control!$C$6="Solar only",'Solar scaled'!C175,IF(Control!$C$6="Wind only",'Wind scaled'!C175,IF(Control!$C$6="Solar and wind",'Solar scaled'!C175+'Wind scaled'!C175,'Grid scaled'!C175)))</f>
        <v>190.16000000000003</v>
      </c>
      <c r="D175" s="12">
        <f>IF(Control!$C$6="Solar only",'Solar scaled'!D175,IF(Control!$C$6="Wind only",'Wind scaled'!D175,IF(Control!$C$6="Solar and wind",'Solar scaled'!D175+'Wind scaled'!D175,'Grid scaled'!D175)))</f>
        <v>167.12</v>
      </c>
      <c r="E175" s="12">
        <f>IF(Control!$C$6="Solar only",'Solar scaled'!E175,IF(Control!$C$6="Wind only",'Wind scaled'!E175,IF(Control!$C$6="Solar and wind",'Solar scaled'!E175+'Wind scaled'!E175,'Grid scaled'!E175)))</f>
        <v>146</v>
      </c>
      <c r="F175" s="12">
        <f>IF(Control!$C$6="Solar only",'Solar scaled'!F175,IF(Control!$C$6="Wind only",'Wind scaled'!F175,IF(Control!$C$6="Solar and wind",'Solar scaled'!F175+'Wind scaled'!F175,'Grid scaled'!F175)))</f>
        <v>117.2</v>
      </c>
      <c r="G175" s="12">
        <f>IF(Control!$C$6="Solar only",'Solar scaled'!G175,IF(Control!$C$6="Wind only",'Wind scaled'!G175,IF(Control!$C$6="Solar and wind",'Solar scaled'!G175+'Wind scaled'!G175,'Grid scaled'!G175)))</f>
        <v>84.08</v>
      </c>
      <c r="H175" s="12">
        <f>IF(Control!$C$6="Solar only",'Solar scaled'!H175,IF(Control!$C$6="Wind only",'Wind scaled'!H175,IF(Control!$C$6="Solar and wind",'Solar scaled'!H175+'Wind scaled'!H175,'Grid scaled'!H175)))</f>
        <v>61.840000000000011</v>
      </c>
      <c r="I175" s="12">
        <f>IF(Control!$C$6="Solar only",'Solar scaled'!I175,IF(Control!$C$6="Wind only",'Wind scaled'!I175,IF(Control!$C$6="Solar and wind",'Solar scaled'!I175+'Wind scaled'!I175,'Grid scaled'!I175)))</f>
        <v>42.160000000000004</v>
      </c>
      <c r="J175" s="12">
        <f>IF(Control!$C$6="Solar only",'Solar scaled'!J175,IF(Control!$C$6="Wind only",'Wind scaled'!J175,IF(Control!$C$6="Solar and wind",'Solar scaled'!J175+'Wind scaled'!J175,'Grid scaled'!J175)))</f>
        <v>15.12</v>
      </c>
      <c r="K175" s="12">
        <f>IF(Control!$C$6="Solar only",'Solar scaled'!K175,IF(Control!$C$6="Wind only",'Wind scaled'!K175,IF(Control!$C$6="Solar and wind",'Solar scaled'!K175+'Wind scaled'!K175,'Grid scaled'!K175)))</f>
        <v>15.12</v>
      </c>
      <c r="L175" s="12">
        <f>IF(Control!$C$6="Solar only",'Solar scaled'!L175,IF(Control!$C$6="Wind only",'Wind scaled'!L175,IF(Control!$C$6="Solar and wind",'Solar scaled'!L175+'Wind scaled'!L175,'Grid scaled'!L175)))</f>
        <v>25.359999999999996</v>
      </c>
      <c r="M175" s="12">
        <f>IF(Control!$C$6="Solar only",'Solar scaled'!M175,IF(Control!$C$6="Wind only",'Wind scaled'!M175,IF(Control!$C$6="Solar and wind",'Solar scaled'!M175+'Wind scaled'!M175,'Grid scaled'!M175)))</f>
        <v>30.479999999999997</v>
      </c>
      <c r="N175" s="12">
        <f>IF(Control!$C$6="Solar only",'Solar scaled'!N175,IF(Control!$C$6="Wind only",'Wind scaled'!N175,IF(Control!$C$6="Solar and wind",'Solar scaled'!N175+'Wind scaled'!N175,'Grid scaled'!N175)))</f>
        <v>42.160000000000004</v>
      </c>
      <c r="O175" s="12">
        <f>IF(Control!$C$6="Solar only",'Solar scaled'!O175,IF(Control!$C$6="Wind only",'Wind scaled'!O175,IF(Control!$C$6="Solar and wind",'Solar scaled'!O175+'Wind scaled'!O175,'Grid scaled'!O175)))</f>
        <v>55.280000000000008</v>
      </c>
      <c r="P175" s="12">
        <f>IF(Control!$C$6="Solar only",'Solar scaled'!P175,IF(Control!$C$6="Wind only",'Wind scaled'!P175,IF(Control!$C$6="Solar and wind",'Solar scaled'!P175+'Wind scaled'!P175,'Grid scaled'!P175)))</f>
        <v>76.239999999999995</v>
      </c>
      <c r="Q175" s="12">
        <f>IF(Control!$C$6="Solar only",'Solar scaled'!Q175,IF(Control!$C$6="Wind only",'Wind scaled'!Q175,IF(Control!$C$6="Solar and wind",'Solar scaled'!Q175+'Wind scaled'!Q175,'Grid scaled'!Q175)))</f>
        <v>107.6</v>
      </c>
      <c r="R175" s="12">
        <f>IF(Control!$C$6="Solar only",'Solar scaled'!R175,IF(Control!$C$6="Wind only",'Wind scaled'!R175,IF(Control!$C$6="Solar and wind",'Solar scaled'!R175+'Wind scaled'!R175,'Grid scaled'!R175)))</f>
        <v>146</v>
      </c>
      <c r="S175" s="12">
        <f>IF(Control!$C$6="Solar only",'Solar scaled'!S175,IF(Control!$C$6="Wind only",'Wind scaled'!S175,IF(Control!$C$6="Solar and wind",'Solar scaled'!S175+'Wind scaled'!S175,'Grid scaled'!S175)))</f>
        <v>201.68</v>
      </c>
      <c r="T175" s="12">
        <f>IF(Control!$C$6="Solar only",'Solar scaled'!T175,IF(Control!$C$6="Wind only",'Wind scaled'!T175,IF(Control!$C$6="Solar and wind",'Solar scaled'!T175+'Wind scaled'!T175,'Grid scaled'!T175)))</f>
        <v>240.56000000000003</v>
      </c>
      <c r="U175" s="12">
        <f>IF(Control!$C$6="Solar only",'Solar scaled'!U175,IF(Control!$C$6="Wind only",'Wind scaled'!U175,IF(Control!$C$6="Solar and wind",'Solar scaled'!U175+'Wind scaled'!U175,'Grid scaled'!U175)))</f>
        <v>254.24000000000007</v>
      </c>
      <c r="V175" s="12">
        <f>IF(Control!$C$6="Solar only",'Solar scaled'!V175,IF(Control!$C$6="Wind only",'Wind scaled'!V175,IF(Control!$C$6="Solar and wind",'Solar scaled'!V175+'Wind scaled'!V175,'Grid scaled'!V175)))</f>
        <v>267.92000000000007</v>
      </c>
      <c r="W175" s="12">
        <f>IF(Control!$C$6="Solar only",'Solar scaled'!W175,IF(Control!$C$6="Wind only",'Wind scaled'!W175,IF(Control!$C$6="Solar and wind",'Solar scaled'!W175+'Wind scaled'!W175,'Grid scaled'!W175)))</f>
        <v>423.84</v>
      </c>
      <c r="X175" s="12">
        <f>IF(Control!$C$6="Solar only",'Solar scaled'!X175,IF(Control!$C$6="Wind only",'Wind scaled'!X175,IF(Control!$C$6="Solar and wind",'Solar scaled'!X175+'Wind scaled'!X175,'Grid scaled'!X175)))</f>
        <v>475.52</v>
      </c>
      <c r="Y175" s="12">
        <f>IF(Control!$C$6="Solar only",'Solar scaled'!Y175,IF(Control!$C$6="Wind only",'Wind scaled'!Y175,IF(Control!$C$6="Solar and wind",'Solar scaled'!Y175+'Wind scaled'!Y175,'Grid scaled'!Y175)))</f>
        <v>454.4</v>
      </c>
      <c r="Z175" s="12">
        <f>IF(Control!$C$6="Solar only",'Solar scaled'!Z175,IF(Control!$C$6="Wind only",'Wind scaled'!Z175,IF(Control!$C$6="Solar and wind",'Solar scaled'!Z175+'Wind scaled'!Z175,'Grid scaled'!Z175)))</f>
        <v>401.91999999999996</v>
      </c>
      <c r="AB175" s="7">
        <f t="shared" si="2"/>
        <v>4042</v>
      </c>
    </row>
    <row r="176" spans="2:28" x14ac:dyDescent="0.2">
      <c r="B176" s="6">
        <v>44370</v>
      </c>
      <c r="C176" s="12">
        <f>IF(Control!$C$6="Solar only",'Solar scaled'!C176,IF(Control!$C$6="Wind only",'Wind scaled'!C176,IF(Control!$C$6="Solar and wind",'Solar scaled'!C176+'Wind scaled'!C176,'Grid scaled'!C176)))</f>
        <v>346.23999999999995</v>
      </c>
      <c r="D176" s="12">
        <f>IF(Control!$C$6="Solar only",'Solar scaled'!D176,IF(Control!$C$6="Wind only",'Wind scaled'!D176,IF(Control!$C$6="Solar and wind",'Solar scaled'!D176+'Wind scaled'!D176,'Grid scaled'!D176)))</f>
        <v>380.8</v>
      </c>
      <c r="E176" s="12">
        <f>IF(Control!$C$6="Solar only",'Solar scaled'!E176,IF(Control!$C$6="Wind only",'Wind scaled'!E176,IF(Control!$C$6="Solar and wind",'Solar scaled'!E176+'Wind scaled'!E176,'Grid scaled'!E176)))</f>
        <v>401.91999999999996</v>
      </c>
      <c r="F176" s="12">
        <f>IF(Control!$C$6="Solar only",'Solar scaled'!F176,IF(Control!$C$6="Wind only",'Wind scaled'!F176,IF(Control!$C$6="Solar and wind",'Solar scaled'!F176+'Wind scaled'!F176,'Grid scaled'!F176)))</f>
        <v>401.91999999999996</v>
      </c>
      <c r="G176" s="12">
        <f>IF(Control!$C$6="Solar only",'Solar scaled'!G176,IF(Control!$C$6="Wind only",'Wind scaled'!G176,IF(Control!$C$6="Solar and wind",'Solar scaled'!G176+'Wind scaled'!G176,'Grid scaled'!G176)))</f>
        <v>401.91999999999996</v>
      </c>
      <c r="H176" s="12">
        <f>IF(Control!$C$6="Solar only",'Solar scaled'!H176,IF(Control!$C$6="Wind only",'Wind scaled'!H176,IF(Control!$C$6="Solar and wind",'Solar scaled'!H176+'Wind scaled'!H176,'Grid scaled'!H176)))</f>
        <v>346.23999999999995</v>
      </c>
      <c r="I176" s="12">
        <f>IF(Control!$C$6="Solar only",'Solar scaled'!I176,IF(Control!$C$6="Wind only",'Wind scaled'!I176,IF(Control!$C$6="Solar and wind",'Solar scaled'!I176+'Wind scaled'!I176,'Grid scaled'!I176)))</f>
        <v>267.92000000000007</v>
      </c>
      <c r="J176" s="12">
        <f>IF(Control!$C$6="Solar only",'Solar scaled'!J176,IF(Control!$C$6="Wind only",'Wind scaled'!J176,IF(Control!$C$6="Solar and wind",'Solar scaled'!J176+'Wind scaled'!J176,'Grid scaled'!J176)))</f>
        <v>240.56000000000003</v>
      </c>
      <c r="K176" s="12">
        <f>IF(Control!$C$6="Solar only",'Solar scaled'!K176,IF(Control!$C$6="Wind only",'Wind scaled'!K176,IF(Control!$C$6="Solar and wind",'Solar scaled'!K176+'Wind scaled'!K176,'Grid scaled'!K176)))</f>
        <v>213.2</v>
      </c>
      <c r="L176" s="12">
        <f>IF(Control!$C$6="Solar only",'Solar scaled'!L176,IF(Control!$C$6="Wind only",'Wind scaled'!L176,IF(Control!$C$6="Solar and wind",'Solar scaled'!L176+'Wind scaled'!L176,'Grid scaled'!L176)))</f>
        <v>213.2</v>
      </c>
      <c r="M176" s="12">
        <f>IF(Control!$C$6="Solar only",'Solar scaled'!M176,IF(Control!$C$6="Wind only",'Wind scaled'!M176,IF(Control!$C$6="Solar and wind",'Solar scaled'!M176+'Wind scaled'!M176,'Grid scaled'!M176)))</f>
        <v>240.56000000000003</v>
      </c>
      <c r="N176" s="12">
        <f>IF(Control!$C$6="Solar only",'Solar scaled'!N176,IF(Control!$C$6="Wind only",'Wind scaled'!N176,IF(Control!$C$6="Solar and wind",'Solar scaled'!N176+'Wind scaled'!N176,'Grid scaled'!N176)))</f>
        <v>267.92000000000007</v>
      </c>
      <c r="O176" s="12">
        <f>IF(Control!$C$6="Solar only",'Solar scaled'!O176,IF(Control!$C$6="Wind only",'Wind scaled'!O176,IF(Control!$C$6="Solar and wind",'Solar scaled'!O176+'Wind scaled'!O176,'Grid scaled'!O176)))</f>
        <v>297.76</v>
      </c>
      <c r="P176" s="12">
        <f>IF(Control!$C$6="Solar only",'Solar scaled'!P176,IF(Control!$C$6="Wind only",'Wind scaled'!P176,IF(Control!$C$6="Solar and wind",'Solar scaled'!P176+'Wind scaled'!P176,'Grid scaled'!P176)))</f>
        <v>281.60000000000002</v>
      </c>
      <c r="Q176" s="12">
        <f>IF(Control!$C$6="Solar only",'Solar scaled'!Q176,IF(Control!$C$6="Wind only",'Wind scaled'!Q176,IF(Control!$C$6="Solar and wind",'Solar scaled'!Q176+'Wind scaled'!Q176,'Grid scaled'!Q176)))</f>
        <v>226.88000000000002</v>
      </c>
      <c r="R176" s="12">
        <f>IF(Control!$C$6="Solar only",'Solar scaled'!R176,IF(Control!$C$6="Wind only",'Wind scaled'!R176,IF(Control!$C$6="Solar and wind",'Solar scaled'!R176+'Wind scaled'!R176,'Grid scaled'!R176)))</f>
        <v>167.12</v>
      </c>
      <c r="S176" s="12">
        <f>IF(Control!$C$6="Solar only",'Solar scaled'!S176,IF(Control!$C$6="Wind only",'Wind scaled'!S176,IF(Control!$C$6="Solar and wind",'Solar scaled'!S176+'Wind scaled'!S176,'Grid scaled'!S176)))</f>
        <v>117.2</v>
      </c>
      <c r="T176" s="12">
        <f>IF(Control!$C$6="Solar only",'Solar scaled'!T176,IF(Control!$C$6="Wind only",'Wind scaled'!T176,IF(Control!$C$6="Solar and wind",'Solar scaled'!T176+'Wind scaled'!T176,'Grid scaled'!T176)))</f>
        <v>68.400000000000006</v>
      </c>
      <c r="U176" s="12">
        <f>IF(Control!$C$6="Solar only",'Solar scaled'!U176,IF(Control!$C$6="Wind only",'Wind scaled'!U176,IF(Control!$C$6="Solar and wind",'Solar scaled'!U176+'Wind scaled'!U176,'Grid scaled'!U176)))</f>
        <v>25.359999999999996</v>
      </c>
      <c r="V176" s="12">
        <f>IF(Control!$C$6="Solar only",'Solar scaled'!V176,IF(Control!$C$6="Wind only",'Wind scaled'!V176,IF(Control!$C$6="Solar and wind",'Solar scaled'!V176+'Wind scaled'!V176,'Grid scaled'!V176)))</f>
        <v>0</v>
      </c>
      <c r="W176" s="12">
        <f>IF(Control!$C$6="Solar only",'Solar scaled'!W176,IF(Control!$C$6="Wind only",'Wind scaled'!W176,IF(Control!$C$6="Solar and wind",'Solar scaled'!W176+'Wind scaled'!W176,'Grid scaled'!W176)))</f>
        <v>25.359999999999996</v>
      </c>
      <c r="X176" s="12">
        <f>IF(Control!$C$6="Solar only",'Solar scaled'!X176,IF(Control!$C$6="Wind only",'Wind scaled'!X176,IF(Control!$C$6="Solar and wind",'Solar scaled'!X176+'Wind scaled'!X176,'Grid scaled'!X176)))</f>
        <v>61.840000000000011</v>
      </c>
      <c r="Y176" s="12">
        <f>IF(Control!$C$6="Solar only",'Solar scaled'!Y176,IF(Control!$C$6="Wind only",'Wind scaled'!Y176,IF(Control!$C$6="Solar and wind",'Solar scaled'!Y176+'Wind scaled'!Y176,'Grid scaled'!Y176)))</f>
        <v>117.2</v>
      </c>
      <c r="Z176" s="12">
        <f>IF(Control!$C$6="Solar only",'Solar scaled'!Z176,IF(Control!$C$6="Wind only",'Wind scaled'!Z176,IF(Control!$C$6="Solar and wind",'Solar scaled'!Z176+'Wind scaled'!Z176,'Grid scaled'!Z176)))</f>
        <v>178.64000000000001</v>
      </c>
      <c r="AB176" s="7">
        <f t="shared" si="2"/>
        <v>5289.7599999999993</v>
      </c>
    </row>
    <row r="177" spans="2:29" x14ac:dyDescent="0.2">
      <c r="B177" s="6">
        <v>44371</v>
      </c>
      <c r="C177" s="12">
        <f>IF(Control!$C$6="Solar only",'Solar scaled'!C177,IF(Control!$C$6="Wind only",'Wind scaled'!C177,IF(Control!$C$6="Solar and wind",'Solar scaled'!C177+'Wind scaled'!C177,'Grid scaled'!C177)))</f>
        <v>226.88000000000002</v>
      </c>
      <c r="D177" s="12">
        <f>IF(Control!$C$6="Solar only",'Solar scaled'!D177,IF(Control!$C$6="Wind only",'Wind scaled'!D177,IF(Control!$C$6="Solar and wind",'Solar scaled'!D177+'Wind scaled'!D177,'Grid scaled'!D177)))</f>
        <v>297.76</v>
      </c>
      <c r="E177" s="12">
        <f>IF(Control!$C$6="Solar only",'Solar scaled'!E177,IF(Control!$C$6="Wind only",'Wind scaled'!E177,IF(Control!$C$6="Solar and wind",'Solar scaled'!E177+'Wind scaled'!E177,'Grid scaled'!E177)))</f>
        <v>380.8</v>
      </c>
      <c r="F177" s="12">
        <f>IF(Control!$C$6="Solar only",'Solar scaled'!F177,IF(Control!$C$6="Wind only",'Wind scaled'!F177,IF(Control!$C$6="Solar and wind",'Solar scaled'!F177+'Wind scaled'!F177,'Grid scaled'!F177)))</f>
        <v>497.43999999999994</v>
      </c>
      <c r="G177" s="12">
        <f>IF(Control!$C$6="Solar only",'Solar scaled'!G177,IF(Control!$C$6="Wind only",'Wind scaled'!G177,IF(Control!$C$6="Solar and wind",'Solar scaled'!G177+'Wind scaled'!G177,'Grid scaled'!G177)))</f>
        <v>560</v>
      </c>
      <c r="H177" s="12">
        <f>IF(Control!$C$6="Solar only",'Solar scaled'!H177,IF(Control!$C$6="Wind only",'Wind scaled'!H177,IF(Control!$C$6="Solar and wind",'Solar scaled'!H177+'Wind scaled'!H177,'Grid scaled'!H177)))</f>
        <v>497.43999999999994</v>
      </c>
      <c r="I177" s="12">
        <f>IF(Control!$C$6="Solar only",'Solar scaled'!I177,IF(Control!$C$6="Wind only",'Wind scaled'!I177,IF(Control!$C$6="Solar and wind",'Solar scaled'!I177+'Wind scaled'!I177,'Grid scaled'!I177)))</f>
        <v>560</v>
      </c>
      <c r="J177" s="12">
        <f>IF(Control!$C$6="Solar only",'Solar scaled'!J177,IF(Control!$C$6="Wind only",'Wind scaled'!J177,IF(Control!$C$6="Solar and wind",'Solar scaled'!J177+'Wind scaled'!J177,'Grid scaled'!J177)))</f>
        <v>720.96</v>
      </c>
      <c r="K177" s="12">
        <f>IF(Control!$C$6="Solar only",'Solar scaled'!K177,IF(Control!$C$6="Wind only",'Wind scaled'!K177,IF(Control!$C$6="Solar and wind",'Solar scaled'!K177+'Wind scaled'!K177,'Grid scaled'!K177)))</f>
        <v>728.96</v>
      </c>
      <c r="L177" s="12">
        <f>IF(Control!$C$6="Solar only",'Solar scaled'!L177,IF(Control!$C$6="Wind only",'Wind scaled'!L177,IF(Control!$C$6="Solar and wind",'Solar scaled'!L177+'Wind scaled'!L177,'Grid scaled'!L177)))</f>
        <v>669.6</v>
      </c>
      <c r="M177" s="12">
        <f>IF(Control!$C$6="Solar only",'Solar scaled'!M177,IF(Control!$C$6="Wind only",'Wind scaled'!M177,IF(Control!$C$6="Solar and wind",'Solar scaled'!M177+'Wind scaled'!M177,'Grid scaled'!M177)))</f>
        <v>602.72</v>
      </c>
      <c r="N177" s="12">
        <f>IF(Control!$C$6="Solar only",'Solar scaled'!N177,IF(Control!$C$6="Wind only",'Wind scaled'!N177,IF(Control!$C$6="Solar and wind",'Solar scaled'!N177+'Wind scaled'!N177,'Grid scaled'!N177)))</f>
        <v>536.31999999999994</v>
      </c>
      <c r="O177" s="12">
        <f>IF(Control!$C$6="Solar only",'Solar scaled'!O177,IF(Control!$C$6="Wind only",'Wind scaled'!O177,IF(Control!$C$6="Solar and wind",'Solar scaled'!O177+'Wind scaled'!O177,'Grid scaled'!O177)))</f>
        <v>497.43999999999994</v>
      </c>
      <c r="P177" s="12">
        <f>IF(Control!$C$6="Solar only",'Solar scaled'!P177,IF(Control!$C$6="Wind only",'Wind scaled'!P177,IF(Control!$C$6="Solar and wind",'Solar scaled'!P177+'Wind scaled'!P177,'Grid scaled'!P177)))</f>
        <v>560</v>
      </c>
      <c r="Q177" s="12">
        <f>IF(Control!$C$6="Solar only",'Solar scaled'!Q177,IF(Control!$C$6="Wind only",'Wind scaled'!Q177,IF(Control!$C$6="Solar and wind",'Solar scaled'!Q177+'Wind scaled'!Q177,'Grid scaled'!Q177)))</f>
        <v>791.68000000000006</v>
      </c>
      <c r="R177" s="12">
        <f>IF(Control!$C$6="Solar only",'Solar scaled'!R177,IF(Control!$C$6="Wind only",'Wind scaled'!R177,IF(Control!$C$6="Solar and wind",'Solar scaled'!R177+'Wind scaled'!R177,'Grid scaled'!R177)))</f>
        <v>974.24</v>
      </c>
      <c r="S177" s="12">
        <f>IF(Control!$C$6="Solar only",'Solar scaled'!S177,IF(Control!$C$6="Wind only",'Wind scaled'!S177,IF(Control!$C$6="Solar and wind",'Solar scaled'!S177+'Wind scaled'!S177,'Grid scaled'!S177)))</f>
        <v>1011.36</v>
      </c>
      <c r="T177" s="12">
        <f>IF(Control!$C$6="Solar only",'Solar scaled'!T177,IF(Control!$C$6="Wind only",'Wind scaled'!T177,IF(Control!$C$6="Solar and wind",'Solar scaled'!T177+'Wind scaled'!T177,'Grid scaled'!T177)))</f>
        <v>1012</v>
      </c>
      <c r="U177" s="12">
        <f>IF(Control!$C$6="Solar only",'Solar scaled'!U177,IF(Control!$C$6="Wind only",'Wind scaled'!U177,IF(Control!$C$6="Solar and wind",'Solar scaled'!U177+'Wind scaled'!U177,'Grid scaled'!U177)))</f>
        <v>1012</v>
      </c>
      <c r="V177" s="12">
        <f>IF(Control!$C$6="Solar only",'Solar scaled'!V177,IF(Control!$C$6="Wind only",'Wind scaled'!V177,IF(Control!$C$6="Solar and wind",'Solar scaled'!V177+'Wind scaled'!V177,'Grid scaled'!V177)))</f>
        <v>1006.8800000000001</v>
      </c>
      <c r="W177" s="12">
        <f>IF(Control!$C$6="Solar only",'Solar scaled'!W177,IF(Control!$C$6="Wind only",'Wind scaled'!W177,IF(Control!$C$6="Solar and wind",'Solar scaled'!W177+'Wind scaled'!W177,'Grid scaled'!W177)))</f>
        <v>993.76</v>
      </c>
      <c r="X177" s="12">
        <f>IF(Control!$C$6="Solar only",'Solar scaled'!X177,IF(Control!$C$6="Wind only",'Wind scaled'!X177,IF(Control!$C$6="Solar and wind",'Solar scaled'!X177+'Wind scaled'!X177,'Grid scaled'!X177)))</f>
        <v>990.8</v>
      </c>
      <c r="Y177" s="12">
        <f>IF(Control!$C$6="Solar only",'Solar scaled'!Y177,IF(Control!$C$6="Wind only",'Wind scaled'!Y177,IF(Control!$C$6="Solar and wind",'Solar scaled'!Y177+'Wind scaled'!Y177,'Grid scaled'!Y177)))</f>
        <v>994.88000000000011</v>
      </c>
      <c r="Z177" s="12">
        <f>IF(Control!$C$6="Solar only",'Solar scaled'!Z177,IF(Control!$C$6="Wind only",'Wind scaled'!Z177,IF(Control!$C$6="Solar and wind",'Solar scaled'!Z177+'Wind scaled'!Z177,'Grid scaled'!Z177)))</f>
        <v>995.04000000000019</v>
      </c>
      <c r="AB177" s="7">
        <f t="shared" si="2"/>
        <v>17118.96</v>
      </c>
    </row>
    <row r="178" spans="2:29" x14ac:dyDescent="0.2">
      <c r="B178" s="6">
        <v>44372</v>
      </c>
      <c r="C178" s="12">
        <f>IF(Control!$C$6="Solar only",'Solar scaled'!C178,IF(Control!$C$6="Wind only",'Wind scaled'!C178,IF(Control!$C$6="Solar and wind",'Solar scaled'!C178+'Wind scaled'!C178,'Grid scaled'!C178)))</f>
        <v>995.04000000000019</v>
      </c>
      <c r="D178" s="12">
        <f>IF(Control!$C$6="Solar only",'Solar scaled'!D178,IF(Control!$C$6="Wind only",'Wind scaled'!D178,IF(Control!$C$6="Solar and wind",'Solar scaled'!D178+'Wind scaled'!D178,'Grid scaled'!D178)))</f>
        <v>1005.6</v>
      </c>
      <c r="E178" s="12">
        <f>IF(Control!$C$6="Solar only",'Solar scaled'!E178,IF(Control!$C$6="Wind only",'Wind scaled'!E178,IF(Control!$C$6="Solar and wind",'Solar scaled'!E178+'Wind scaled'!E178,'Grid scaled'!E178)))</f>
        <v>1005.6</v>
      </c>
      <c r="F178" s="12">
        <f>IF(Control!$C$6="Solar only",'Solar scaled'!F178,IF(Control!$C$6="Wind only",'Wind scaled'!F178,IF(Control!$C$6="Solar and wind",'Solar scaled'!F178+'Wind scaled'!F178,'Grid scaled'!F178)))</f>
        <v>1006.72</v>
      </c>
      <c r="G178" s="12">
        <f>IF(Control!$C$6="Solar only",'Solar scaled'!G178,IF(Control!$C$6="Wind only",'Wind scaled'!G178,IF(Control!$C$6="Solar and wind",'Solar scaled'!G178+'Wind scaled'!G178,'Grid scaled'!G178)))</f>
        <v>1005.6</v>
      </c>
      <c r="H178" s="12">
        <f>IF(Control!$C$6="Solar only",'Solar scaled'!H178,IF(Control!$C$6="Wind only",'Wind scaled'!H178,IF(Control!$C$6="Solar and wind",'Solar scaled'!H178+'Wind scaled'!H178,'Grid scaled'!H178)))</f>
        <v>1006.8800000000001</v>
      </c>
      <c r="I178" s="12">
        <f>IF(Control!$C$6="Solar only",'Solar scaled'!I178,IF(Control!$C$6="Wind only",'Wind scaled'!I178,IF(Control!$C$6="Solar and wind",'Solar scaled'!I178+'Wind scaled'!I178,'Grid scaled'!I178)))</f>
        <v>1011.36</v>
      </c>
      <c r="J178" s="12">
        <f>IF(Control!$C$6="Solar only",'Solar scaled'!J178,IF(Control!$C$6="Wind only",'Wind scaled'!J178,IF(Control!$C$6="Solar and wind",'Solar scaled'!J178+'Wind scaled'!J178,'Grid scaled'!J178)))</f>
        <v>1012</v>
      </c>
      <c r="K178" s="12">
        <f>IF(Control!$C$6="Solar only",'Solar scaled'!K178,IF(Control!$C$6="Wind only",'Wind scaled'!K178,IF(Control!$C$6="Solar and wind",'Solar scaled'!K178+'Wind scaled'!K178,'Grid scaled'!K178)))</f>
        <v>1011.36</v>
      </c>
      <c r="L178" s="12">
        <f>IF(Control!$C$6="Solar only",'Solar scaled'!L178,IF(Control!$C$6="Wind only",'Wind scaled'!L178,IF(Control!$C$6="Solar and wind",'Solar scaled'!L178+'Wind scaled'!L178,'Grid scaled'!L178)))</f>
        <v>1011.36</v>
      </c>
      <c r="M178" s="12">
        <f>IF(Control!$C$6="Solar only",'Solar scaled'!M178,IF(Control!$C$6="Wind only",'Wind scaled'!M178,IF(Control!$C$6="Solar and wind",'Solar scaled'!M178+'Wind scaled'!M178,'Grid scaled'!M178)))</f>
        <v>1011.36</v>
      </c>
      <c r="N178" s="12">
        <f>IF(Control!$C$6="Solar only",'Solar scaled'!N178,IF(Control!$C$6="Wind only",'Wind scaled'!N178,IF(Control!$C$6="Solar and wind",'Solar scaled'!N178+'Wind scaled'!N178,'Grid scaled'!N178)))</f>
        <v>1006.8800000000001</v>
      </c>
      <c r="O178" s="12">
        <f>IF(Control!$C$6="Solar only",'Solar scaled'!O178,IF(Control!$C$6="Wind only",'Wind scaled'!O178,IF(Control!$C$6="Solar and wind",'Solar scaled'!O178+'Wind scaled'!O178,'Grid scaled'!O178)))</f>
        <v>1006.72</v>
      </c>
      <c r="P178" s="12">
        <f>IF(Control!$C$6="Solar only",'Solar scaled'!P178,IF(Control!$C$6="Wind only",'Wind scaled'!P178,IF(Control!$C$6="Solar and wind",'Solar scaled'!P178+'Wind scaled'!P178,'Grid scaled'!P178)))</f>
        <v>995.04000000000019</v>
      </c>
      <c r="Q178" s="12">
        <f>IF(Control!$C$6="Solar only",'Solar scaled'!Q178,IF(Control!$C$6="Wind only",'Wind scaled'!Q178,IF(Control!$C$6="Solar and wind",'Solar scaled'!Q178+'Wind scaled'!Q178,'Grid scaled'!Q178)))</f>
        <v>993.76</v>
      </c>
      <c r="R178" s="12">
        <f>IF(Control!$C$6="Solar only",'Solar scaled'!R178,IF(Control!$C$6="Wind only",'Wind scaled'!R178,IF(Control!$C$6="Solar and wind",'Solar scaled'!R178+'Wind scaled'!R178,'Grid scaled'!R178)))</f>
        <v>975.5200000000001</v>
      </c>
      <c r="S178" s="12">
        <f>IF(Control!$C$6="Solar only",'Solar scaled'!S178,IF(Control!$C$6="Wind only",'Wind scaled'!S178,IF(Control!$C$6="Solar and wind",'Solar scaled'!S178+'Wind scaled'!S178,'Grid scaled'!S178)))</f>
        <v>975.36</v>
      </c>
      <c r="T178" s="12">
        <f>IF(Control!$C$6="Solar only",'Solar scaled'!T178,IF(Control!$C$6="Wind only",'Wind scaled'!T178,IF(Control!$C$6="Solar and wind",'Solar scaled'!T178+'Wind scaled'!T178,'Grid scaled'!T178)))</f>
        <v>974.24</v>
      </c>
      <c r="U178" s="12">
        <f>IF(Control!$C$6="Solar only",'Solar scaled'!U178,IF(Control!$C$6="Wind only",'Wind scaled'!U178,IF(Control!$C$6="Solar and wind",'Solar scaled'!U178+'Wind scaled'!U178,'Grid scaled'!U178)))</f>
        <v>939.28</v>
      </c>
      <c r="V178" s="12">
        <f>IF(Control!$C$6="Solar only",'Solar scaled'!V178,IF(Control!$C$6="Wind only",'Wind scaled'!V178,IF(Control!$C$6="Solar and wind",'Solar scaled'!V178+'Wind scaled'!V178,'Grid scaled'!V178)))</f>
        <v>884.4799999999999</v>
      </c>
      <c r="W178" s="12">
        <f>IF(Control!$C$6="Solar only",'Solar scaled'!W178,IF(Control!$C$6="Wind only",'Wind scaled'!W178,IF(Control!$C$6="Solar and wind",'Solar scaled'!W178+'Wind scaled'!W178,'Grid scaled'!W178)))</f>
        <v>817.04000000000008</v>
      </c>
      <c r="X178" s="12">
        <f>IF(Control!$C$6="Solar only",'Solar scaled'!X178,IF(Control!$C$6="Wind only",'Wind scaled'!X178,IF(Control!$C$6="Solar and wind",'Solar scaled'!X178+'Wind scaled'!X178,'Grid scaled'!X178)))</f>
        <v>804.16000000000008</v>
      </c>
      <c r="Y178" s="12">
        <f>IF(Control!$C$6="Solar only",'Solar scaled'!Y178,IF(Control!$C$6="Wind only",'Wind scaled'!Y178,IF(Control!$C$6="Solar and wind",'Solar scaled'!Y178+'Wind scaled'!Y178,'Grid scaled'!Y178)))</f>
        <v>720.96</v>
      </c>
      <c r="Z178" s="12">
        <f>IF(Control!$C$6="Solar only",'Solar scaled'!Z178,IF(Control!$C$6="Wind only",'Wind scaled'!Z178,IF(Control!$C$6="Solar and wind",'Solar scaled'!Z178+'Wind scaled'!Z178,'Grid scaled'!Z178)))</f>
        <v>620.79999999999995</v>
      </c>
      <c r="AB178" s="7">
        <f t="shared" si="2"/>
        <v>22797.120000000003</v>
      </c>
    </row>
    <row r="179" spans="2:29" x14ac:dyDescent="0.2">
      <c r="B179" s="6">
        <v>44373</v>
      </c>
      <c r="C179" s="12">
        <f>IF(Control!$C$6="Solar only",'Solar scaled'!C179,IF(Control!$C$6="Wind only",'Wind scaled'!C179,IF(Control!$C$6="Solar and wind",'Solar scaled'!C179+'Wind scaled'!C179,'Grid scaled'!C179)))</f>
        <v>536.31999999999994</v>
      </c>
      <c r="D179" s="12">
        <f>IF(Control!$C$6="Solar only",'Solar scaled'!D179,IF(Control!$C$6="Wind only",'Wind scaled'!D179,IF(Control!$C$6="Solar and wind",'Solar scaled'!D179+'Wind scaled'!D179,'Grid scaled'!D179)))</f>
        <v>497.43999999999994</v>
      </c>
      <c r="E179" s="12">
        <f>IF(Control!$C$6="Solar only",'Solar scaled'!E179,IF(Control!$C$6="Wind only",'Wind scaled'!E179,IF(Control!$C$6="Solar and wind",'Solar scaled'!E179+'Wind scaled'!E179,'Grid scaled'!E179)))</f>
        <v>454.4</v>
      </c>
      <c r="F179" s="12">
        <f>IF(Control!$C$6="Solar only",'Solar scaled'!F179,IF(Control!$C$6="Wind only",'Wind scaled'!F179,IF(Control!$C$6="Solar and wind",'Solar scaled'!F179+'Wind scaled'!F179,'Grid scaled'!F179)))</f>
        <v>362.4</v>
      </c>
      <c r="G179" s="12">
        <f>IF(Control!$C$6="Solar only",'Solar scaled'!G179,IF(Control!$C$6="Wind only",'Wind scaled'!G179,IF(Control!$C$6="Solar and wind",'Solar scaled'!G179+'Wind scaled'!G179,'Grid scaled'!G179)))</f>
        <v>226.88000000000002</v>
      </c>
      <c r="H179" s="12">
        <f>IF(Control!$C$6="Solar only",'Solar scaled'!H179,IF(Control!$C$6="Wind only",'Wind scaled'!H179,IF(Control!$C$6="Solar and wind",'Solar scaled'!H179+'Wind scaled'!H179,'Grid scaled'!H179)))</f>
        <v>167.12</v>
      </c>
      <c r="I179" s="12">
        <f>IF(Control!$C$6="Solar only",'Solar scaled'!I179,IF(Control!$C$6="Wind only",'Wind scaled'!I179,IF(Control!$C$6="Solar and wind",'Solar scaled'!I179+'Wind scaled'!I179,'Grid scaled'!I179)))</f>
        <v>117.2</v>
      </c>
      <c r="J179" s="12">
        <f>IF(Control!$C$6="Solar only",'Solar scaled'!J179,IF(Control!$C$6="Wind only",'Wind scaled'!J179,IF(Control!$C$6="Solar and wind",'Solar scaled'!J179+'Wind scaled'!J179,'Grid scaled'!J179)))</f>
        <v>76.239999999999995</v>
      </c>
      <c r="K179" s="12">
        <f>IF(Control!$C$6="Solar only",'Solar scaled'!K179,IF(Control!$C$6="Wind only",'Wind scaled'!K179,IF(Control!$C$6="Solar and wind",'Solar scaled'!K179+'Wind scaled'!K179,'Grid scaled'!K179)))</f>
        <v>48.720000000000006</v>
      </c>
      <c r="L179" s="12">
        <f>IF(Control!$C$6="Solar only",'Solar scaled'!L179,IF(Control!$C$6="Wind only",'Wind scaled'!L179,IF(Control!$C$6="Solar and wind",'Solar scaled'!L179+'Wind scaled'!L179,'Grid scaled'!L179)))</f>
        <v>30.479999999999997</v>
      </c>
      <c r="M179" s="12">
        <f>IF(Control!$C$6="Solar only",'Solar scaled'!M179,IF(Control!$C$6="Wind only",'Wind scaled'!M179,IF(Control!$C$6="Solar and wind",'Solar scaled'!M179+'Wind scaled'!M179,'Grid scaled'!M179)))</f>
        <v>0</v>
      </c>
      <c r="N179" s="12">
        <f>IF(Control!$C$6="Solar only",'Solar scaled'!N179,IF(Control!$C$6="Wind only",'Wind scaled'!N179,IF(Control!$C$6="Solar and wind",'Solar scaled'!N179+'Wind scaled'!N179,'Grid scaled'!N179)))</f>
        <v>0</v>
      </c>
      <c r="O179" s="12">
        <f>IF(Control!$C$6="Solar only",'Solar scaled'!O179,IF(Control!$C$6="Wind only",'Wind scaled'!O179,IF(Control!$C$6="Solar and wind",'Solar scaled'!O179+'Wind scaled'!O179,'Grid scaled'!O179)))</f>
        <v>0</v>
      </c>
      <c r="P179" s="12">
        <f>IF(Control!$C$6="Solar only",'Solar scaled'!P179,IF(Control!$C$6="Wind only",'Wind scaled'!P179,IF(Control!$C$6="Solar and wind",'Solar scaled'!P179+'Wind scaled'!P179,'Grid scaled'!P179)))</f>
        <v>0</v>
      </c>
      <c r="Q179" s="12">
        <f>IF(Control!$C$6="Solar only",'Solar scaled'!Q179,IF(Control!$C$6="Wind only",'Wind scaled'!Q179,IF(Control!$C$6="Solar and wind",'Solar scaled'!Q179+'Wind scaled'!Q179,'Grid scaled'!Q179)))</f>
        <v>0</v>
      </c>
      <c r="R179" s="12">
        <f>IF(Control!$C$6="Solar only",'Solar scaled'!R179,IF(Control!$C$6="Wind only",'Wind scaled'!R179,IF(Control!$C$6="Solar and wind",'Solar scaled'!R179+'Wind scaled'!R179,'Grid scaled'!R179)))</f>
        <v>0</v>
      </c>
      <c r="S179" s="12">
        <f>IF(Control!$C$6="Solar only",'Solar scaled'!S179,IF(Control!$C$6="Wind only",'Wind scaled'!S179,IF(Control!$C$6="Solar and wind",'Solar scaled'!S179+'Wind scaled'!S179,'Grid scaled'!S179)))</f>
        <v>0</v>
      </c>
      <c r="T179" s="12">
        <f>IF(Control!$C$6="Solar only",'Solar scaled'!T179,IF(Control!$C$6="Wind only",'Wind scaled'!T179,IF(Control!$C$6="Solar and wind",'Solar scaled'!T179+'Wind scaled'!T179,'Grid scaled'!T179)))</f>
        <v>0</v>
      </c>
      <c r="U179" s="12">
        <f>IF(Control!$C$6="Solar only",'Solar scaled'!U179,IF(Control!$C$6="Wind only",'Wind scaled'!U179,IF(Control!$C$6="Solar and wind",'Solar scaled'!U179+'Wind scaled'!U179,'Grid scaled'!U179)))</f>
        <v>0</v>
      </c>
      <c r="V179" s="12">
        <f>IF(Control!$C$6="Solar only",'Solar scaled'!V179,IF(Control!$C$6="Wind only",'Wind scaled'!V179,IF(Control!$C$6="Solar and wind",'Solar scaled'!V179+'Wind scaled'!V179,'Grid scaled'!V179)))</f>
        <v>15.12</v>
      </c>
      <c r="W179" s="12">
        <f>IF(Control!$C$6="Solar only",'Solar scaled'!W179,IF(Control!$C$6="Wind only",'Wind scaled'!W179,IF(Control!$C$6="Solar and wind",'Solar scaled'!W179+'Wind scaled'!W179,'Grid scaled'!W179)))</f>
        <v>0</v>
      </c>
      <c r="X179" s="12">
        <f>IF(Control!$C$6="Solar only",'Solar scaled'!X179,IF(Control!$C$6="Wind only",'Wind scaled'!X179,IF(Control!$C$6="Solar and wind",'Solar scaled'!X179+'Wind scaled'!X179,'Grid scaled'!X179)))</f>
        <v>0</v>
      </c>
      <c r="Y179" s="12">
        <f>IF(Control!$C$6="Solar only",'Solar scaled'!Y179,IF(Control!$C$6="Wind only",'Wind scaled'!Y179,IF(Control!$C$6="Solar and wind",'Solar scaled'!Y179+'Wind scaled'!Y179,'Grid scaled'!Y179)))</f>
        <v>0</v>
      </c>
      <c r="Z179" s="12">
        <f>IF(Control!$C$6="Solar only",'Solar scaled'!Z179,IF(Control!$C$6="Wind only",'Wind scaled'!Z179,IF(Control!$C$6="Solar and wind",'Solar scaled'!Z179+'Wind scaled'!Z179,'Grid scaled'!Z179)))</f>
        <v>0</v>
      </c>
      <c r="AB179" s="7">
        <f t="shared" si="2"/>
        <v>2532.3199999999993</v>
      </c>
    </row>
    <row r="180" spans="2:29" x14ac:dyDescent="0.2">
      <c r="B180" s="6">
        <v>44374</v>
      </c>
      <c r="C180" s="12">
        <f>IF(Control!$C$6="Solar only",'Solar scaled'!C180,IF(Control!$C$6="Wind only",'Wind scaled'!C180,IF(Control!$C$6="Solar and wind",'Solar scaled'!C180+'Wind scaled'!C180,'Grid scaled'!C180)))</f>
        <v>0</v>
      </c>
      <c r="D180" s="12">
        <f>IF(Control!$C$6="Solar only",'Solar scaled'!D180,IF(Control!$C$6="Wind only",'Wind scaled'!D180,IF(Control!$C$6="Solar and wind",'Solar scaled'!D180+'Wind scaled'!D180,'Grid scaled'!D180)))</f>
        <v>0</v>
      </c>
      <c r="E180" s="12">
        <f>IF(Control!$C$6="Solar only",'Solar scaled'!E180,IF(Control!$C$6="Wind only",'Wind scaled'!E180,IF(Control!$C$6="Solar and wind",'Solar scaled'!E180+'Wind scaled'!E180,'Grid scaled'!E180)))</f>
        <v>35.6</v>
      </c>
      <c r="F180" s="12">
        <f>IF(Control!$C$6="Solar only",'Solar scaled'!F180,IF(Control!$C$6="Wind only",'Wind scaled'!F180,IF(Control!$C$6="Solar and wind",'Solar scaled'!F180+'Wind scaled'!F180,'Grid scaled'!F180)))</f>
        <v>61.840000000000011</v>
      </c>
      <c r="G180" s="12">
        <f>IF(Control!$C$6="Solar only",'Solar scaled'!G180,IF(Control!$C$6="Wind only",'Wind scaled'!G180,IF(Control!$C$6="Solar and wind",'Solar scaled'!G180+'Wind scaled'!G180,'Grid scaled'!G180)))</f>
        <v>61.840000000000011</v>
      </c>
      <c r="H180" s="12">
        <f>IF(Control!$C$6="Solar only",'Solar scaled'!H180,IF(Control!$C$6="Wind only",'Wind scaled'!H180,IF(Control!$C$6="Solar and wind",'Solar scaled'!H180+'Wind scaled'!H180,'Grid scaled'!H180)))</f>
        <v>42.160000000000004</v>
      </c>
      <c r="I180" s="12">
        <f>IF(Control!$C$6="Solar only",'Solar scaled'!I180,IF(Control!$C$6="Wind only",'Wind scaled'!I180,IF(Control!$C$6="Solar and wind",'Solar scaled'!I180+'Wind scaled'!I180,'Grid scaled'!I180)))</f>
        <v>48.720000000000006</v>
      </c>
      <c r="J180" s="12">
        <f>IF(Control!$C$6="Solar only",'Solar scaled'!J180,IF(Control!$C$6="Wind only",'Wind scaled'!J180,IF(Control!$C$6="Solar and wind",'Solar scaled'!J180+'Wind scaled'!J180,'Grid scaled'!J180)))</f>
        <v>48.720000000000006</v>
      </c>
      <c r="K180" s="12">
        <f>IF(Control!$C$6="Solar only",'Solar scaled'!K180,IF(Control!$C$6="Wind only",'Wind scaled'!K180,IF(Control!$C$6="Solar and wind",'Solar scaled'!K180+'Wind scaled'!K180,'Grid scaled'!K180)))</f>
        <v>42.160000000000004</v>
      </c>
      <c r="L180" s="12">
        <f>IF(Control!$C$6="Solar only",'Solar scaled'!L180,IF(Control!$C$6="Wind only",'Wind scaled'!L180,IF(Control!$C$6="Solar and wind",'Solar scaled'!L180+'Wind scaled'!L180,'Grid scaled'!L180)))</f>
        <v>35.6</v>
      </c>
      <c r="M180" s="12">
        <f>IF(Control!$C$6="Solar only",'Solar scaled'!M180,IF(Control!$C$6="Wind only",'Wind scaled'!M180,IF(Control!$C$6="Solar and wind",'Solar scaled'!M180+'Wind scaled'!M180,'Grid scaled'!M180)))</f>
        <v>30.479999999999997</v>
      </c>
      <c r="N180" s="12">
        <f>IF(Control!$C$6="Solar only",'Solar scaled'!N180,IF(Control!$C$6="Wind only",'Wind scaled'!N180,IF(Control!$C$6="Solar and wind",'Solar scaled'!N180+'Wind scaled'!N180,'Grid scaled'!N180)))</f>
        <v>15.12</v>
      </c>
      <c r="O180" s="12">
        <f>IF(Control!$C$6="Solar only",'Solar scaled'!O180,IF(Control!$C$6="Wind only",'Wind scaled'!O180,IF(Control!$C$6="Solar and wind",'Solar scaled'!O180+'Wind scaled'!O180,'Grid scaled'!O180)))</f>
        <v>0</v>
      </c>
      <c r="P180" s="12">
        <f>IF(Control!$C$6="Solar only",'Solar scaled'!P180,IF(Control!$C$6="Wind only",'Wind scaled'!P180,IF(Control!$C$6="Solar and wind",'Solar scaled'!P180+'Wind scaled'!P180,'Grid scaled'!P180)))</f>
        <v>0</v>
      </c>
      <c r="Q180" s="12">
        <f>IF(Control!$C$6="Solar only",'Solar scaled'!Q180,IF(Control!$C$6="Wind only",'Wind scaled'!Q180,IF(Control!$C$6="Solar and wind",'Solar scaled'!Q180+'Wind scaled'!Q180,'Grid scaled'!Q180)))</f>
        <v>0</v>
      </c>
      <c r="R180" s="12">
        <f>IF(Control!$C$6="Solar only",'Solar scaled'!R180,IF(Control!$C$6="Wind only",'Wind scaled'!R180,IF(Control!$C$6="Solar and wind",'Solar scaled'!R180+'Wind scaled'!R180,'Grid scaled'!R180)))</f>
        <v>0</v>
      </c>
      <c r="S180" s="12">
        <f>IF(Control!$C$6="Solar only",'Solar scaled'!S180,IF(Control!$C$6="Wind only",'Wind scaled'!S180,IF(Control!$C$6="Solar and wind",'Solar scaled'!S180+'Wind scaled'!S180,'Grid scaled'!S180)))</f>
        <v>0</v>
      </c>
      <c r="T180" s="12">
        <f>IF(Control!$C$6="Solar only",'Solar scaled'!T180,IF(Control!$C$6="Wind only",'Wind scaled'!T180,IF(Control!$C$6="Solar and wind",'Solar scaled'!T180+'Wind scaled'!T180,'Grid scaled'!T180)))</f>
        <v>0</v>
      </c>
      <c r="U180" s="12">
        <f>IF(Control!$C$6="Solar only",'Solar scaled'!U180,IF(Control!$C$6="Wind only",'Wind scaled'!U180,IF(Control!$C$6="Solar and wind",'Solar scaled'!U180+'Wind scaled'!U180,'Grid scaled'!U180)))</f>
        <v>0</v>
      </c>
      <c r="V180" s="12">
        <f>IF(Control!$C$6="Solar only",'Solar scaled'!V180,IF(Control!$C$6="Wind only",'Wind scaled'!V180,IF(Control!$C$6="Solar and wind",'Solar scaled'!V180+'Wind scaled'!V180,'Grid scaled'!V180)))</f>
        <v>0</v>
      </c>
      <c r="W180" s="12">
        <f>IF(Control!$C$6="Solar only",'Solar scaled'!W180,IF(Control!$C$6="Wind only",'Wind scaled'!W180,IF(Control!$C$6="Solar and wind",'Solar scaled'!W180+'Wind scaled'!W180,'Grid scaled'!W180)))</f>
        <v>0</v>
      </c>
      <c r="X180" s="12">
        <f>IF(Control!$C$6="Solar only",'Solar scaled'!X180,IF(Control!$C$6="Wind only",'Wind scaled'!X180,IF(Control!$C$6="Solar and wind",'Solar scaled'!X180+'Wind scaled'!X180,'Grid scaled'!X180)))</f>
        <v>0</v>
      </c>
      <c r="Y180" s="12">
        <f>IF(Control!$C$6="Solar only",'Solar scaled'!Y180,IF(Control!$C$6="Wind only",'Wind scaled'!Y180,IF(Control!$C$6="Solar and wind",'Solar scaled'!Y180+'Wind scaled'!Y180,'Grid scaled'!Y180)))</f>
        <v>0</v>
      </c>
      <c r="Z180" s="12">
        <f>IF(Control!$C$6="Solar only",'Solar scaled'!Z180,IF(Control!$C$6="Wind only",'Wind scaled'!Z180,IF(Control!$C$6="Solar and wind",'Solar scaled'!Z180+'Wind scaled'!Z180,'Grid scaled'!Z180)))</f>
        <v>0</v>
      </c>
      <c r="AB180" s="7">
        <f t="shared" si="2"/>
        <v>422.24000000000012</v>
      </c>
    </row>
    <row r="181" spans="2:29" x14ac:dyDescent="0.2">
      <c r="B181" s="6">
        <v>44375</v>
      </c>
      <c r="C181" s="12">
        <f>IF(Control!$C$6="Solar only",'Solar scaled'!C181,IF(Control!$C$6="Wind only",'Wind scaled'!C181,IF(Control!$C$6="Solar and wind",'Solar scaled'!C181+'Wind scaled'!C181,'Grid scaled'!C181)))</f>
        <v>0</v>
      </c>
      <c r="D181" s="12">
        <f>IF(Control!$C$6="Solar only",'Solar scaled'!D181,IF(Control!$C$6="Wind only",'Wind scaled'!D181,IF(Control!$C$6="Solar and wind",'Solar scaled'!D181+'Wind scaled'!D181,'Grid scaled'!D181)))</f>
        <v>0</v>
      </c>
      <c r="E181" s="12">
        <f>IF(Control!$C$6="Solar only",'Solar scaled'!E181,IF(Control!$C$6="Wind only",'Wind scaled'!E181,IF(Control!$C$6="Solar and wind",'Solar scaled'!E181+'Wind scaled'!E181,'Grid scaled'!E181)))</f>
        <v>0</v>
      </c>
      <c r="F181" s="12">
        <f>IF(Control!$C$6="Solar only",'Solar scaled'!F181,IF(Control!$C$6="Wind only",'Wind scaled'!F181,IF(Control!$C$6="Solar and wind",'Solar scaled'!F181+'Wind scaled'!F181,'Grid scaled'!F181)))</f>
        <v>10</v>
      </c>
      <c r="G181" s="12">
        <f>IF(Control!$C$6="Solar only",'Solar scaled'!G181,IF(Control!$C$6="Wind only",'Wind scaled'!G181,IF(Control!$C$6="Solar and wind",'Solar scaled'!G181+'Wind scaled'!G181,'Grid scaled'!G181)))</f>
        <v>10</v>
      </c>
      <c r="H181" s="12">
        <f>IF(Control!$C$6="Solar only",'Solar scaled'!H181,IF(Control!$C$6="Wind only",'Wind scaled'!H181,IF(Control!$C$6="Solar and wind",'Solar scaled'!H181+'Wind scaled'!H181,'Grid scaled'!H181)))</f>
        <v>0</v>
      </c>
      <c r="I181" s="12">
        <f>IF(Control!$C$6="Solar only",'Solar scaled'!I181,IF(Control!$C$6="Wind only",'Wind scaled'!I181,IF(Control!$C$6="Solar and wind",'Solar scaled'!I181+'Wind scaled'!I181,'Grid scaled'!I181)))</f>
        <v>0</v>
      </c>
      <c r="J181" s="12">
        <f>IF(Control!$C$6="Solar only",'Solar scaled'!J181,IF(Control!$C$6="Wind only",'Wind scaled'!J181,IF(Control!$C$6="Solar and wind",'Solar scaled'!J181+'Wind scaled'!J181,'Grid scaled'!J181)))</f>
        <v>0</v>
      </c>
      <c r="K181" s="12">
        <f>IF(Control!$C$6="Solar only",'Solar scaled'!K181,IF(Control!$C$6="Wind only",'Wind scaled'!K181,IF(Control!$C$6="Solar and wind",'Solar scaled'!K181+'Wind scaled'!K181,'Grid scaled'!K181)))</f>
        <v>0</v>
      </c>
      <c r="L181" s="12">
        <f>IF(Control!$C$6="Solar only",'Solar scaled'!L181,IF(Control!$C$6="Wind only",'Wind scaled'!L181,IF(Control!$C$6="Solar and wind",'Solar scaled'!L181+'Wind scaled'!L181,'Grid scaled'!L181)))</f>
        <v>0</v>
      </c>
      <c r="M181" s="12">
        <f>IF(Control!$C$6="Solar only",'Solar scaled'!M181,IF(Control!$C$6="Wind only",'Wind scaled'!M181,IF(Control!$C$6="Solar and wind",'Solar scaled'!M181+'Wind scaled'!M181,'Grid scaled'!M181)))</f>
        <v>0</v>
      </c>
      <c r="N181" s="12">
        <f>IF(Control!$C$6="Solar only",'Solar scaled'!N181,IF(Control!$C$6="Wind only",'Wind scaled'!N181,IF(Control!$C$6="Solar and wind",'Solar scaled'!N181+'Wind scaled'!N181,'Grid scaled'!N181)))</f>
        <v>0</v>
      </c>
      <c r="O181" s="12">
        <f>IF(Control!$C$6="Solar only",'Solar scaled'!O181,IF(Control!$C$6="Wind only",'Wind scaled'!O181,IF(Control!$C$6="Solar and wind",'Solar scaled'!O181+'Wind scaled'!O181,'Grid scaled'!O181)))</f>
        <v>25.359999999999996</v>
      </c>
      <c r="P181" s="12">
        <f>IF(Control!$C$6="Solar only",'Solar scaled'!P181,IF(Control!$C$6="Wind only",'Wind scaled'!P181,IF(Control!$C$6="Solar and wind",'Solar scaled'!P181+'Wind scaled'!P181,'Grid scaled'!P181)))</f>
        <v>68.400000000000006</v>
      </c>
      <c r="Q181" s="12">
        <f>IF(Control!$C$6="Solar only",'Solar scaled'!Q181,IF(Control!$C$6="Wind only",'Wind scaled'!Q181,IF(Control!$C$6="Solar and wind",'Solar scaled'!Q181+'Wind scaled'!Q181,'Grid scaled'!Q181)))</f>
        <v>99.759999999999991</v>
      </c>
      <c r="R181" s="12">
        <f>IF(Control!$C$6="Solar only",'Solar scaled'!R181,IF(Control!$C$6="Wind only",'Wind scaled'!R181,IF(Control!$C$6="Solar and wind",'Solar scaled'!R181+'Wind scaled'!R181,'Grid scaled'!R181)))</f>
        <v>99.759999999999991</v>
      </c>
      <c r="S181" s="12">
        <f>IF(Control!$C$6="Solar only",'Solar scaled'!S181,IF(Control!$C$6="Wind only",'Wind scaled'!S181,IF(Control!$C$6="Solar and wind",'Solar scaled'!S181+'Wind scaled'!S181,'Grid scaled'!S181)))</f>
        <v>99.759999999999991</v>
      </c>
      <c r="T181" s="12">
        <f>IF(Control!$C$6="Solar only",'Solar scaled'!T181,IF(Control!$C$6="Wind only",'Wind scaled'!T181,IF(Control!$C$6="Solar and wind",'Solar scaled'!T181+'Wind scaled'!T181,'Grid scaled'!T181)))</f>
        <v>117.2</v>
      </c>
      <c r="U181" s="12">
        <f>IF(Control!$C$6="Solar only",'Solar scaled'!U181,IF(Control!$C$6="Wind only",'Wind scaled'!U181,IF(Control!$C$6="Solar and wind",'Solar scaled'!U181+'Wind scaled'!U181,'Grid scaled'!U181)))</f>
        <v>117.2</v>
      </c>
      <c r="V181" s="12">
        <f>IF(Control!$C$6="Solar only",'Solar scaled'!V181,IF(Control!$C$6="Wind only",'Wind scaled'!V181,IF(Control!$C$6="Solar and wind",'Solar scaled'!V181+'Wind scaled'!V181,'Grid scaled'!V181)))</f>
        <v>117.2</v>
      </c>
      <c r="W181" s="12">
        <f>IF(Control!$C$6="Solar only",'Solar scaled'!W181,IF(Control!$C$6="Wind only",'Wind scaled'!W181,IF(Control!$C$6="Solar and wind",'Solar scaled'!W181+'Wind scaled'!W181,'Grid scaled'!W181)))</f>
        <v>107.6</v>
      </c>
      <c r="X181" s="12">
        <f>IF(Control!$C$6="Solar only",'Solar scaled'!X181,IF(Control!$C$6="Wind only",'Wind scaled'!X181,IF(Control!$C$6="Solar and wind",'Solar scaled'!X181+'Wind scaled'!X181,'Grid scaled'!X181)))</f>
        <v>155.6</v>
      </c>
      <c r="Y181" s="12">
        <f>IF(Control!$C$6="Solar only",'Solar scaled'!Y181,IF(Control!$C$6="Wind only",'Wind scaled'!Y181,IF(Control!$C$6="Solar and wind",'Solar scaled'!Y181+'Wind scaled'!Y181,'Grid scaled'!Y181)))</f>
        <v>226.88000000000002</v>
      </c>
      <c r="Z181" s="12">
        <f>IF(Control!$C$6="Solar only",'Solar scaled'!Z181,IF(Control!$C$6="Wind only",'Wind scaled'!Z181,IF(Control!$C$6="Solar and wind",'Solar scaled'!Z181+'Wind scaled'!Z181,'Grid scaled'!Z181)))</f>
        <v>240.56000000000003</v>
      </c>
      <c r="AB181" s="7">
        <f t="shared" si="2"/>
        <v>1495.2800000000002</v>
      </c>
    </row>
    <row r="182" spans="2:29" x14ac:dyDescent="0.2">
      <c r="B182" s="6">
        <v>44376</v>
      </c>
      <c r="C182" s="12">
        <f>IF(Control!$C$6="Solar only",'Solar scaled'!C182,IF(Control!$C$6="Wind only",'Wind scaled'!C182,IF(Control!$C$6="Solar and wind",'Solar scaled'!C182+'Wind scaled'!C182,'Grid scaled'!C182)))</f>
        <v>190.16000000000003</v>
      </c>
      <c r="D182" s="12">
        <f>IF(Control!$C$6="Solar only",'Solar scaled'!D182,IF(Control!$C$6="Wind only",'Wind scaled'!D182,IF(Control!$C$6="Solar and wind",'Solar scaled'!D182+'Wind scaled'!D182,'Grid scaled'!D182)))</f>
        <v>167.12</v>
      </c>
      <c r="E182" s="12">
        <f>IF(Control!$C$6="Solar only",'Solar scaled'!E182,IF(Control!$C$6="Wind only",'Wind scaled'!E182,IF(Control!$C$6="Solar and wind",'Solar scaled'!E182+'Wind scaled'!E182,'Grid scaled'!E182)))</f>
        <v>155.6</v>
      </c>
      <c r="F182" s="12">
        <f>IF(Control!$C$6="Solar only",'Solar scaled'!F182,IF(Control!$C$6="Wind only",'Wind scaled'!F182,IF(Control!$C$6="Solar and wind",'Solar scaled'!F182+'Wind scaled'!F182,'Grid scaled'!F182)))</f>
        <v>146</v>
      </c>
      <c r="G182" s="12">
        <f>IF(Control!$C$6="Solar only",'Solar scaled'!G182,IF(Control!$C$6="Wind only",'Wind scaled'!G182,IF(Control!$C$6="Solar and wind",'Solar scaled'!G182+'Wind scaled'!G182,'Grid scaled'!G182)))</f>
        <v>99.759999999999991</v>
      </c>
      <c r="H182" s="12">
        <f>IF(Control!$C$6="Solar only",'Solar scaled'!H182,IF(Control!$C$6="Wind only",'Wind scaled'!H182,IF(Control!$C$6="Solar and wind",'Solar scaled'!H182+'Wind scaled'!H182,'Grid scaled'!H182)))</f>
        <v>84.08</v>
      </c>
      <c r="I182" s="12">
        <f>IF(Control!$C$6="Solar only",'Solar scaled'!I182,IF(Control!$C$6="Wind only",'Wind scaled'!I182,IF(Control!$C$6="Solar and wind",'Solar scaled'!I182+'Wind scaled'!I182,'Grid scaled'!I182)))</f>
        <v>76.239999999999995</v>
      </c>
      <c r="J182" s="12">
        <f>IF(Control!$C$6="Solar only",'Solar scaled'!J182,IF(Control!$C$6="Wind only",'Wind scaled'!J182,IF(Control!$C$6="Solar and wind",'Solar scaled'!J182+'Wind scaled'!J182,'Grid scaled'!J182)))</f>
        <v>61.840000000000011</v>
      </c>
      <c r="K182" s="12">
        <f>IF(Control!$C$6="Solar only",'Solar scaled'!K182,IF(Control!$C$6="Wind only",'Wind scaled'!K182,IF(Control!$C$6="Solar and wind",'Solar scaled'!K182+'Wind scaled'!K182,'Grid scaled'!K182)))</f>
        <v>48.720000000000006</v>
      </c>
      <c r="L182" s="12">
        <f>IF(Control!$C$6="Solar only",'Solar scaled'!L182,IF(Control!$C$6="Wind only",'Wind scaled'!L182,IF(Control!$C$6="Solar and wind",'Solar scaled'!L182+'Wind scaled'!L182,'Grid scaled'!L182)))</f>
        <v>20.239999999999998</v>
      </c>
      <c r="M182" s="12">
        <f>IF(Control!$C$6="Solar only",'Solar scaled'!M182,IF(Control!$C$6="Wind only",'Wind scaled'!M182,IF(Control!$C$6="Solar and wind",'Solar scaled'!M182+'Wind scaled'!M182,'Grid scaled'!M182)))</f>
        <v>0</v>
      </c>
      <c r="N182" s="12">
        <f>IF(Control!$C$6="Solar only",'Solar scaled'!N182,IF(Control!$C$6="Wind only",'Wind scaled'!N182,IF(Control!$C$6="Solar and wind",'Solar scaled'!N182+'Wind scaled'!N182,'Grid scaled'!N182)))</f>
        <v>15.12</v>
      </c>
      <c r="O182" s="12">
        <f>IF(Control!$C$6="Solar only",'Solar scaled'!O182,IF(Control!$C$6="Wind only",'Wind scaled'!O182,IF(Control!$C$6="Solar and wind",'Solar scaled'!O182+'Wind scaled'!O182,'Grid scaled'!O182)))</f>
        <v>48.720000000000006</v>
      </c>
      <c r="P182" s="12">
        <f>IF(Control!$C$6="Solar only",'Solar scaled'!P182,IF(Control!$C$6="Wind only",'Wind scaled'!P182,IF(Control!$C$6="Solar and wind",'Solar scaled'!P182+'Wind scaled'!P182,'Grid scaled'!P182)))</f>
        <v>68.400000000000006</v>
      </c>
      <c r="Q182" s="12">
        <f>IF(Control!$C$6="Solar only",'Solar scaled'!Q182,IF(Control!$C$6="Wind only",'Wind scaled'!Q182,IF(Control!$C$6="Solar and wind",'Solar scaled'!Q182+'Wind scaled'!Q182,'Grid scaled'!Q182)))</f>
        <v>76.239999999999995</v>
      </c>
      <c r="R182" s="12">
        <f>IF(Control!$C$6="Solar only",'Solar scaled'!R182,IF(Control!$C$6="Wind only",'Wind scaled'!R182,IF(Control!$C$6="Solar and wind",'Solar scaled'!R182+'Wind scaled'!R182,'Grid scaled'!R182)))</f>
        <v>76.239999999999995</v>
      </c>
      <c r="S182" s="12">
        <f>IF(Control!$C$6="Solar only",'Solar scaled'!S182,IF(Control!$C$6="Wind only",'Wind scaled'!S182,IF(Control!$C$6="Solar and wind",'Solar scaled'!S182+'Wind scaled'!S182,'Grid scaled'!S182)))</f>
        <v>91.919999999999987</v>
      </c>
      <c r="T182" s="12">
        <f>IF(Control!$C$6="Solar only",'Solar scaled'!T182,IF(Control!$C$6="Wind only",'Wind scaled'!T182,IF(Control!$C$6="Solar and wind",'Solar scaled'!T182+'Wind scaled'!T182,'Grid scaled'!T182)))</f>
        <v>117.2</v>
      </c>
      <c r="U182" s="12">
        <f>IF(Control!$C$6="Solar only",'Solar scaled'!U182,IF(Control!$C$6="Wind only",'Wind scaled'!U182,IF(Control!$C$6="Solar and wind",'Solar scaled'!U182+'Wind scaled'!U182,'Grid scaled'!U182)))</f>
        <v>155.6</v>
      </c>
      <c r="V182" s="12">
        <f>IF(Control!$C$6="Solar only",'Solar scaled'!V182,IF(Control!$C$6="Wind only",'Wind scaled'!V182,IF(Control!$C$6="Solar and wind",'Solar scaled'!V182+'Wind scaled'!V182,'Grid scaled'!V182)))</f>
        <v>155.6</v>
      </c>
      <c r="W182" s="12">
        <f>IF(Control!$C$6="Solar only",'Solar scaled'!W182,IF(Control!$C$6="Wind only",'Wind scaled'!W182,IF(Control!$C$6="Solar and wind",'Solar scaled'!W182+'Wind scaled'!W182,'Grid scaled'!W182)))</f>
        <v>167.12</v>
      </c>
      <c r="X182" s="12">
        <f>IF(Control!$C$6="Solar only",'Solar scaled'!X182,IF(Control!$C$6="Wind only",'Wind scaled'!X182,IF(Control!$C$6="Solar and wind",'Solar scaled'!X182+'Wind scaled'!X182,'Grid scaled'!X182)))</f>
        <v>155.6</v>
      </c>
      <c r="Y182" s="12">
        <f>IF(Control!$C$6="Solar only",'Solar scaled'!Y182,IF(Control!$C$6="Wind only",'Wind scaled'!Y182,IF(Control!$C$6="Solar and wind",'Solar scaled'!Y182+'Wind scaled'!Y182,'Grid scaled'!Y182)))</f>
        <v>107.6</v>
      </c>
      <c r="Z182" s="12">
        <f>IF(Control!$C$6="Solar only",'Solar scaled'!Z182,IF(Control!$C$6="Wind only",'Wind scaled'!Z182,IF(Control!$C$6="Solar and wind",'Solar scaled'!Z182+'Wind scaled'!Z182,'Grid scaled'!Z182)))</f>
        <v>61.840000000000011</v>
      </c>
      <c r="AB182" s="7">
        <f t="shared" si="2"/>
        <v>2346.96</v>
      </c>
    </row>
    <row r="183" spans="2:29" x14ac:dyDescent="0.2">
      <c r="B183" s="6">
        <v>44377</v>
      </c>
      <c r="C183" s="12">
        <f>IF(Control!$C$6="Solar only",'Solar scaled'!C183,IF(Control!$C$6="Wind only",'Wind scaled'!C183,IF(Control!$C$6="Solar and wind",'Solar scaled'!C183+'Wind scaled'!C183,'Grid scaled'!C183)))</f>
        <v>35.6</v>
      </c>
      <c r="D183" s="12">
        <f>IF(Control!$C$6="Solar only",'Solar scaled'!D183,IF(Control!$C$6="Wind only",'Wind scaled'!D183,IF(Control!$C$6="Solar and wind",'Solar scaled'!D183+'Wind scaled'!D183,'Grid scaled'!D183)))</f>
        <v>30.479999999999997</v>
      </c>
      <c r="E183" s="12">
        <f>IF(Control!$C$6="Solar only",'Solar scaled'!E183,IF(Control!$C$6="Wind only",'Wind scaled'!E183,IF(Control!$C$6="Solar and wind",'Solar scaled'!E183+'Wind scaled'!E183,'Grid scaled'!E183)))</f>
        <v>42.160000000000004</v>
      </c>
      <c r="F183" s="12">
        <f>IF(Control!$C$6="Solar only",'Solar scaled'!F183,IF(Control!$C$6="Wind only",'Wind scaled'!F183,IF(Control!$C$6="Solar and wind",'Solar scaled'!F183+'Wind scaled'!F183,'Grid scaled'!F183)))</f>
        <v>48.720000000000006</v>
      </c>
      <c r="G183" s="12">
        <f>IF(Control!$C$6="Solar only",'Solar scaled'!G183,IF(Control!$C$6="Wind only",'Wind scaled'!G183,IF(Control!$C$6="Solar and wind",'Solar scaled'!G183+'Wind scaled'!G183,'Grid scaled'!G183)))</f>
        <v>55.280000000000008</v>
      </c>
      <c r="H183" s="12">
        <f>IF(Control!$C$6="Solar only",'Solar scaled'!H183,IF(Control!$C$6="Wind only",'Wind scaled'!H183,IF(Control!$C$6="Solar and wind",'Solar scaled'!H183+'Wind scaled'!H183,'Grid scaled'!H183)))</f>
        <v>61.840000000000011</v>
      </c>
      <c r="I183" s="12">
        <f>IF(Control!$C$6="Solar only",'Solar scaled'!I183,IF(Control!$C$6="Wind only",'Wind scaled'!I183,IF(Control!$C$6="Solar and wind",'Solar scaled'!I183+'Wind scaled'!I183,'Grid scaled'!I183)))</f>
        <v>61.840000000000011</v>
      </c>
      <c r="J183" s="12">
        <f>IF(Control!$C$6="Solar only",'Solar scaled'!J183,IF(Control!$C$6="Wind only",'Wind scaled'!J183,IF(Control!$C$6="Solar and wind",'Solar scaled'!J183+'Wind scaled'!J183,'Grid scaled'!J183)))</f>
        <v>55.280000000000008</v>
      </c>
      <c r="K183" s="12">
        <f>IF(Control!$C$6="Solar only",'Solar scaled'!K183,IF(Control!$C$6="Wind only",'Wind scaled'!K183,IF(Control!$C$6="Solar and wind",'Solar scaled'!K183+'Wind scaled'!K183,'Grid scaled'!K183)))</f>
        <v>42.160000000000004</v>
      </c>
      <c r="L183" s="12">
        <f>IF(Control!$C$6="Solar only",'Solar scaled'!L183,IF(Control!$C$6="Wind only",'Wind scaled'!L183,IF(Control!$C$6="Solar and wind",'Solar scaled'!L183+'Wind scaled'!L183,'Grid scaled'!L183)))</f>
        <v>35.6</v>
      </c>
      <c r="M183" s="12">
        <f>IF(Control!$C$6="Solar only",'Solar scaled'!M183,IF(Control!$C$6="Wind only",'Wind scaled'!M183,IF(Control!$C$6="Solar and wind",'Solar scaled'!M183+'Wind scaled'!M183,'Grid scaled'!M183)))</f>
        <v>35.6</v>
      </c>
      <c r="N183" s="12">
        <f>IF(Control!$C$6="Solar only",'Solar scaled'!N183,IF(Control!$C$6="Wind only",'Wind scaled'!N183,IF(Control!$C$6="Solar and wind",'Solar scaled'!N183+'Wind scaled'!N183,'Grid scaled'!N183)))</f>
        <v>42.160000000000004</v>
      </c>
      <c r="O183" s="12">
        <f>IF(Control!$C$6="Solar only",'Solar scaled'!O183,IF(Control!$C$6="Wind only",'Wind scaled'!O183,IF(Control!$C$6="Solar and wind",'Solar scaled'!O183+'Wind scaled'!O183,'Grid scaled'!O183)))</f>
        <v>48.720000000000006</v>
      </c>
      <c r="P183" s="12">
        <f>IF(Control!$C$6="Solar only",'Solar scaled'!P183,IF(Control!$C$6="Wind only",'Wind scaled'!P183,IF(Control!$C$6="Solar and wind",'Solar scaled'!P183+'Wind scaled'!P183,'Grid scaled'!P183)))</f>
        <v>48.720000000000006</v>
      </c>
      <c r="Q183" s="12">
        <f>IF(Control!$C$6="Solar only",'Solar scaled'!Q183,IF(Control!$C$6="Wind only",'Wind scaled'!Q183,IF(Control!$C$6="Solar and wind",'Solar scaled'!Q183+'Wind scaled'!Q183,'Grid scaled'!Q183)))</f>
        <v>35.6</v>
      </c>
      <c r="R183" s="12">
        <f>IF(Control!$C$6="Solar only",'Solar scaled'!R183,IF(Control!$C$6="Wind only",'Wind scaled'!R183,IF(Control!$C$6="Solar and wind",'Solar scaled'!R183+'Wind scaled'!R183,'Grid scaled'!R183)))</f>
        <v>25.359999999999996</v>
      </c>
      <c r="S183" s="12">
        <f>IF(Control!$C$6="Solar only",'Solar scaled'!S183,IF(Control!$C$6="Wind only",'Wind scaled'!S183,IF(Control!$C$6="Solar and wind",'Solar scaled'!S183+'Wind scaled'!S183,'Grid scaled'!S183)))</f>
        <v>20.239999999999998</v>
      </c>
      <c r="T183" s="12">
        <f>IF(Control!$C$6="Solar only",'Solar scaled'!T183,IF(Control!$C$6="Wind only",'Wind scaled'!T183,IF(Control!$C$6="Solar and wind",'Solar scaled'!T183+'Wind scaled'!T183,'Grid scaled'!T183)))</f>
        <v>15.12</v>
      </c>
      <c r="U183" s="12">
        <f>IF(Control!$C$6="Solar only",'Solar scaled'!U183,IF(Control!$C$6="Wind only",'Wind scaled'!U183,IF(Control!$C$6="Solar and wind",'Solar scaled'!U183+'Wind scaled'!U183,'Grid scaled'!U183)))</f>
        <v>25.359999999999996</v>
      </c>
      <c r="V183" s="12">
        <f>IF(Control!$C$6="Solar only",'Solar scaled'!V183,IF(Control!$C$6="Wind only",'Wind scaled'!V183,IF(Control!$C$6="Solar and wind",'Solar scaled'!V183+'Wind scaled'!V183,'Grid scaled'!V183)))</f>
        <v>42.160000000000004</v>
      </c>
      <c r="W183" s="12">
        <f>IF(Control!$C$6="Solar only",'Solar scaled'!W183,IF(Control!$C$6="Wind only",'Wind scaled'!W183,IF(Control!$C$6="Solar and wind",'Solar scaled'!W183+'Wind scaled'!W183,'Grid scaled'!W183)))</f>
        <v>68.400000000000006</v>
      </c>
      <c r="X183" s="12">
        <f>IF(Control!$C$6="Solar only",'Solar scaled'!X183,IF(Control!$C$6="Wind only",'Wind scaled'!X183,IF(Control!$C$6="Solar and wind",'Solar scaled'!X183+'Wind scaled'!X183,'Grid scaled'!X183)))</f>
        <v>76.239999999999995</v>
      </c>
      <c r="Y183" s="12">
        <f>IF(Control!$C$6="Solar only",'Solar scaled'!Y183,IF(Control!$C$6="Wind only",'Wind scaled'!Y183,IF(Control!$C$6="Solar and wind",'Solar scaled'!Y183+'Wind scaled'!Y183,'Grid scaled'!Y183)))</f>
        <v>68.400000000000006</v>
      </c>
      <c r="Z183" s="12">
        <f>IF(Control!$C$6="Solar only",'Solar scaled'!Z183,IF(Control!$C$6="Wind only",'Wind scaled'!Z183,IF(Control!$C$6="Solar and wind",'Solar scaled'!Z183+'Wind scaled'!Z183,'Grid scaled'!Z183)))</f>
        <v>61.840000000000011</v>
      </c>
      <c r="AA183" s="14"/>
      <c r="AB183" s="7">
        <f t="shared" si="2"/>
        <v>1082.8800000000001</v>
      </c>
      <c r="AC183" s="11">
        <f>SUM(AB154:AB183)</f>
        <v>290385.68000000005</v>
      </c>
    </row>
    <row r="184" spans="2:29" x14ac:dyDescent="0.2">
      <c r="B184" s="6">
        <v>44378</v>
      </c>
      <c r="C184" s="12">
        <f>IF(Control!$C$6="Solar only",'Solar scaled'!C184,IF(Control!$C$6="Wind only",'Wind scaled'!C184,IF(Control!$C$6="Solar and wind",'Solar scaled'!C184+'Wind scaled'!C184,'Grid scaled'!C184)))</f>
        <v>42.160000000000004</v>
      </c>
      <c r="D184" s="12">
        <f>IF(Control!$C$6="Solar only",'Solar scaled'!D184,IF(Control!$C$6="Wind only",'Wind scaled'!D184,IF(Control!$C$6="Solar and wind",'Solar scaled'!D184+'Wind scaled'!D184,'Grid scaled'!D184)))</f>
        <v>25.359999999999996</v>
      </c>
      <c r="E184" s="12">
        <f>IF(Control!$C$6="Solar only",'Solar scaled'!E184,IF(Control!$C$6="Wind only",'Wind scaled'!E184,IF(Control!$C$6="Solar and wind",'Solar scaled'!E184+'Wind scaled'!E184,'Grid scaled'!E184)))</f>
        <v>10</v>
      </c>
      <c r="F184" s="12">
        <f>IF(Control!$C$6="Solar only",'Solar scaled'!F184,IF(Control!$C$6="Wind only",'Wind scaled'!F184,IF(Control!$C$6="Solar and wind",'Solar scaled'!F184+'Wind scaled'!F184,'Grid scaled'!F184)))</f>
        <v>0</v>
      </c>
      <c r="G184" s="12">
        <f>IF(Control!$C$6="Solar only",'Solar scaled'!G184,IF(Control!$C$6="Wind only",'Wind scaled'!G184,IF(Control!$C$6="Solar and wind",'Solar scaled'!G184+'Wind scaled'!G184,'Grid scaled'!G184)))</f>
        <v>0</v>
      </c>
      <c r="H184" s="12">
        <f>IF(Control!$C$6="Solar only",'Solar scaled'!H184,IF(Control!$C$6="Wind only",'Wind scaled'!H184,IF(Control!$C$6="Solar and wind",'Solar scaled'!H184+'Wind scaled'!H184,'Grid scaled'!H184)))</f>
        <v>0</v>
      </c>
      <c r="I184" s="12">
        <f>IF(Control!$C$6="Solar only",'Solar scaled'!I184,IF(Control!$C$6="Wind only",'Wind scaled'!I184,IF(Control!$C$6="Solar and wind",'Solar scaled'!I184+'Wind scaled'!I184,'Grid scaled'!I184)))</f>
        <v>0</v>
      </c>
      <c r="J184" s="12">
        <f>IF(Control!$C$6="Solar only",'Solar scaled'!J184,IF(Control!$C$6="Wind only",'Wind scaled'!J184,IF(Control!$C$6="Solar and wind",'Solar scaled'!J184+'Wind scaled'!J184,'Grid scaled'!J184)))</f>
        <v>0</v>
      </c>
      <c r="K184" s="12">
        <f>IF(Control!$C$6="Solar only",'Solar scaled'!K184,IF(Control!$C$6="Wind only",'Wind scaled'!K184,IF(Control!$C$6="Solar and wind",'Solar scaled'!K184+'Wind scaled'!K184,'Grid scaled'!K184)))</f>
        <v>10</v>
      </c>
      <c r="L184" s="12">
        <f>IF(Control!$C$6="Solar only",'Solar scaled'!L184,IF(Control!$C$6="Wind only",'Wind scaled'!L184,IF(Control!$C$6="Solar and wind",'Solar scaled'!L184+'Wind scaled'!L184,'Grid scaled'!L184)))</f>
        <v>25.359999999999996</v>
      </c>
      <c r="M184" s="12">
        <f>IF(Control!$C$6="Solar only",'Solar scaled'!M184,IF(Control!$C$6="Wind only",'Wind scaled'!M184,IF(Control!$C$6="Solar and wind",'Solar scaled'!M184+'Wind scaled'!M184,'Grid scaled'!M184)))</f>
        <v>42.160000000000004</v>
      </c>
      <c r="N184" s="12">
        <f>IF(Control!$C$6="Solar only",'Solar scaled'!N184,IF(Control!$C$6="Wind only",'Wind scaled'!N184,IF(Control!$C$6="Solar and wind",'Solar scaled'!N184+'Wind scaled'!N184,'Grid scaled'!N184)))</f>
        <v>61.840000000000011</v>
      </c>
      <c r="O184" s="12">
        <f>IF(Control!$C$6="Solar only",'Solar scaled'!O184,IF(Control!$C$6="Wind only",'Wind scaled'!O184,IF(Control!$C$6="Solar and wind",'Solar scaled'!O184+'Wind scaled'!O184,'Grid scaled'!O184)))</f>
        <v>68.400000000000006</v>
      </c>
      <c r="P184" s="12">
        <f>IF(Control!$C$6="Solar only",'Solar scaled'!P184,IF(Control!$C$6="Wind only",'Wind scaled'!P184,IF(Control!$C$6="Solar and wind",'Solar scaled'!P184+'Wind scaled'!P184,'Grid scaled'!P184)))</f>
        <v>76.239999999999995</v>
      </c>
      <c r="Q184" s="12">
        <f>IF(Control!$C$6="Solar only",'Solar scaled'!Q184,IF(Control!$C$6="Wind only",'Wind scaled'!Q184,IF(Control!$C$6="Solar and wind",'Solar scaled'!Q184+'Wind scaled'!Q184,'Grid scaled'!Q184)))</f>
        <v>84.08</v>
      </c>
      <c r="R184" s="12">
        <f>IF(Control!$C$6="Solar only",'Solar scaled'!R184,IF(Control!$C$6="Wind only",'Wind scaled'!R184,IF(Control!$C$6="Solar and wind",'Solar scaled'!R184+'Wind scaled'!R184,'Grid scaled'!R184)))</f>
        <v>84.08</v>
      </c>
      <c r="S184" s="12">
        <f>IF(Control!$C$6="Solar only",'Solar scaled'!S184,IF(Control!$C$6="Wind only",'Wind scaled'!S184,IF(Control!$C$6="Solar and wind",'Solar scaled'!S184+'Wind scaled'!S184,'Grid scaled'!S184)))</f>
        <v>84.08</v>
      </c>
      <c r="T184" s="12">
        <f>IF(Control!$C$6="Solar only",'Solar scaled'!T184,IF(Control!$C$6="Wind only",'Wind scaled'!T184,IF(Control!$C$6="Solar and wind",'Solar scaled'!T184+'Wind scaled'!T184,'Grid scaled'!T184)))</f>
        <v>99.759999999999991</v>
      </c>
      <c r="U184" s="12">
        <f>IF(Control!$C$6="Solar only",'Solar scaled'!U184,IF(Control!$C$6="Wind only",'Wind scaled'!U184,IF(Control!$C$6="Solar and wind",'Solar scaled'!U184+'Wind scaled'!U184,'Grid scaled'!U184)))</f>
        <v>117.2</v>
      </c>
      <c r="V184" s="12">
        <f>IF(Control!$C$6="Solar only",'Solar scaled'!V184,IF(Control!$C$6="Wind only",'Wind scaled'!V184,IF(Control!$C$6="Solar and wind",'Solar scaled'!V184+'Wind scaled'!V184,'Grid scaled'!V184)))</f>
        <v>107.6</v>
      </c>
      <c r="W184" s="12">
        <f>IF(Control!$C$6="Solar only",'Solar scaled'!W184,IF(Control!$C$6="Wind only",'Wind scaled'!W184,IF(Control!$C$6="Solar and wind",'Solar scaled'!W184+'Wind scaled'!W184,'Grid scaled'!W184)))</f>
        <v>91.919999999999987</v>
      </c>
      <c r="X184" s="12">
        <f>IF(Control!$C$6="Solar only",'Solar scaled'!X184,IF(Control!$C$6="Wind only",'Wind scaled'!X184,IF(Control!$C$6="Solar and wind",'Solar scaled'!X184+'Wind scaled'!X184,'Grid scaled'!X184)))</f>
        <v>61.840000000000011</v>
      </c>
      <c r="Y184" s="12">
        <f>IF(Control!$C$6="Solar only",'Solar scaled'!Y184,IF(Control!$C$6="Wind only",'Wind scaled'!Y184,IF(Control!$C$6="Solar and wind",'Solar scaled'!Y184+'Wind scaled'!Y184,'Grid scaled'!Y184)))</f>
        <v>25.359999999999996</v>
      </c>
      <c r="Z184" s="12">
        <f>IF(Control!$C$6="Solar only",'Solar scaled'!Z184,IF(Control!$C$6="Wind only",'Wind scaled'!Z184,IF(Control!$C$6="Solar and wind",'Solar scaled'!Z184+'Wind scaled'!Z184,'Grid scaled'!Z184)))</f>
        <v>0</v>
      </c>
      <c r="AB184" s="7">
        <f t="shared" si="2"/>
        <v>1117.4399999999998</v>
      </c>
    </row>
    <row r="185" spans="2:29" x14ac:dyDescent="0.2">
      <c r="B185" s="6">
        <v>44379</v>
      </c>
      <c r="C185" s="12">
        <f>IF(Control!$C$6="Solar only",'Solar scaled'!C185,IF(Control!$C$6="Wind only",'Wind scaled'!C185,IF(Control!$C$6="Solar and wind",'Solar scaled'!C185+'Wind scaled'!C185,'Grid scaled'!C185)))</f>
        <v>0</v>
      </c>
      <c r="D185" s="12">
        <f>IF(Control!$C$6="Solar only",'Solar scaled'!D185,IF(Control!$C$6="Wind only",'Wind scaled'!D185,IF(Control!$C$6="Solar and wind",'Solar scaled'!D185+'Wind scaled'!D185,'Grid scaled'!D185)))</f>
        <v>0</v>
      </c>
      <c r="E185" s="12">
        <f>IF(Control!$C$6="Solar only",'Solar scaled'!E185,IF(Control!$C$6="Wind only",'Wind scaled'!E185,IF(Control!$C$6="Solar and wind",'Solar scaled'!E185+'Wind scaled'!E185,'Grid scaled'!E185)))</f>
        <v>0</v>
      </c>
      <c r="F185" s="12">
        <f>IF(Control!$C$6="Solar only",'Solar scaled'!F185,IF(Control!$C$6="Wind only",'Wind scaled'!F185,IF(Control!$C$6="Solar and wind",'Solar scaled'!F185+'Wind scaled'!F185,'Grid scaled'!F185)))</f>
        <v>0</v>
      </c>
      <c r="G185" s="12">
        <f>IF(Control!$C$6="Solar only",'Solar scaled'!G185,IF(Control!$C$6="Wind only",'Wind scaled'!G185,IF(Control!$C$6="Solar and wind",'Solar scaled'!G185+'Wind scaled'!G185,'Grid scaled'!G185)))</f>
        <v>0</v>
      </c>
      <c r="H185" s="12">
        <f>IF(Control!$C$6="Solar only",'Solar scaled'!H185,IF(Control!$C$6="Wind only",'Wind scaled'!H185,IF(Control!$C$6="Solar and wind",'Solar scaled'!H185+'Wind scaled'!H185,'Grid scaled'!H185)))</f>
        <v>0</v>
      </c>
      <c r="I185" s="12">
        <f>IF(Control!$C$6="Solar only",'Solar scaled'!I185,IF(Control!$C$6="Wind only",'Wind scaled'!I185,IF(Control!$C$6="Solar and wind",'Solar scaled'!I185+'Wind scaled'!I185,'Grid scaled'!I185)))</f>
        <v>0</v>
      </c>
      <c r="J185" s="12">
        <f>IF(Control!$C$6="Solar only",'Solar scaled'!J185,IF(Control!$C$6="Wind only",'Wind scaled'!J185,IF(Control!$C$6="Solar and wind",'Solar scaled'!J185+'Wind scaled'!J185,'Grid scaled'!J185)))</f>
        <v>0</v>
      </c>
      <c r="K185" s="12">
        <f>IF(Control!$C$6="Solar only",'Solar scaled'!K185,IF(Control!$C$6="Wind only",'Wind scaled'!K185,IF(Control!$C$6="Solar and wind",'Solar scaled'!K185+'Wind scaled'!K185,'Grid scaled'!K185)))</f>
        <v>0</v>
      </c>
      <c r="L185" s="12">
        <f>IF(Control!$C$6="Solar only",'Solar scaled'!L185,IF(Control!$C$6="Wind only",'Wind scaled'!L185,IF(Control!$C$6="Solar and wind",'Solar scaled'!L185+'Wind scaled'!L185,'Grid scaled'!L185)))</f>
        <v>0</v>
      </c>
      <c r="M185" s="12">
        <f>IF(Control!$C$6="Solar only",'Solar scaled'!M185,IF(Control!$C$6="Wind only",'Wind scaled'!M185,IF(Control!$C$6="Solar and wind",'Solar scaled'!M185+'Wind scaled'!M185,'Grid scaled'!M185)))</f>
        <v>30.479999999999997</v>
      </c>
      <c r="N185" s="12">
        <f>IF(Control!$C$6="Solar only",'Solar scaled'!N185,IF(Control!$C$6="Wind only",'Wind scaled'!N185,IF(Control!$C$6="Solar and wind",'Solar scaled'!N185+'Wind scaled'!N185,'Grid scaled'!N185)))</f>
        <v>48.720000000000006</v>
      </c>
      <c r="O185" s="12">
        <f>IF(Control!$C$6="Solar only",'Solar scaled'!O185,IF(Control!$C$6="Wind only",'Wind scaled'!O185,IF(Control!$C$6="Solar and wind",'Solar scaled'!O185+'Wind scaled'!O185,'Grid scaled'!O185)))</f>
        <v>61.840000000000011</v>
      </c>
      <c r="P185" s="12">
        <f>IF(Control!$C$6="Solar only",'Solar scaled'!P185,IF(Control!$C$6="Wind only",'Wind scaled'!P185,IF(Control!$C$6="Solar and wind",'Solar scaled'!P185+'Wind scaled'!P185,'Grid scaled'!P185)))</f>
        <v>76.239999999999995</v>
      </c>
      <c r="Q185" s="12">
        <f>IF(Control!$C$6="Solar only",'Solar scaled'!Q185,IF(Control!$C$6="Wind only",'Wind scaled'!Q185,IF(Control!$C$6="Solar and wind",'Solar scaled'!Q185+'Wind scaled'!Q185,'Grid scaled'!Q185)))</f>
        <v>84.08</v>
      </c>
      <c r="R185" s="12">
        <f>IF(Control!$C$6="Solar only",'Solar scaled'!R185,IF(Control!$C$6="Wind only",'Wind scaled'!R185,IF(Control!$C$6="Solar and wind",'Solar scaled'!R185+'Wind scaled'!R185,'Grid scaled'!R185)))</f>
        <v>99.759999999999991</v>
      </c>
      <c r="S185" s="12">
        <f>IF(Control!$C$6="Solar only",'Solar scaled'!S185,IF(Control!$C$6="Wind only",'Wind scaled'!S185,IF(Control!$C$6="Solar and wind",'Solar scaled'!S185+'Wind scaled'!S185,'Grid scaled'!S185)))</f>
        <v>136.4</v>
      </c>
      <c r="T185" s="12">
        <f>IF(Control!$C$6="Solar only",'Solar scaled'!T185,IF(Control!$C$6="Wind only",'Wind scaled'!T185,IF(Control!$C$6="Solar and wind",'Solar scaled'!T185+'Wind scaled'!T185,'Grid scaled'!T185)))</f>
        <v>167.12</v>
      </c>
      <c r="U185" s="12">
        <f>IF(Control!$C$6="Solar only",'Solar scaled'!U185,IF(Control!$C$6="Wind only",'Wind scaled'!U185,IF(Control!$C$6="Solar and wind",'Solar scaled'!U185+'Wind scaled'!U185,'Grid scaled'!U185)))</f>
        <v>213.2</v>
      </c>
      <c r="V185" s="12">
        <f>IF(Control!$C$6="Solar only",'Solar scaled'!V185,IF(Control!$C$6="Wind only",'Wind scaled'!V185,IF(Control!$C$6="Solar and wind",'Solar scaled'!V185+'Wind scaled'!V185,'Grid scaled'!V185)))</f>
        <v>226.88000000000002</v>
      </c>
      <c r="W185" s="12">
        <f>IF(Control!$C$6="Solar only",'Solar scaled'!W185,IF(Control!$C$6="Wind only",'Wind scaled'!W185,IF(Control!$C$6="Solar and wind",'Solar scaled'!W185+'Wind scaled'!W185,'Grid scaled'!W185)))</f>
        <v>178.64000000000001</v>
      </c>
      <c r="X185" s="12">
        <f>IF(Control!$C$6="Solar only",'Solar scaled'!X185,IF(Control!$C$6="Wind only",'Wind scaled'!X185,IF(Control!$C$6="Solar and wind",'Solar scaled'!X185+'Wind scaled'!X185,'Grid scaled'!X185)))</f>
        <v>117.2</v>
      </c>
      <c r="Y185" s="12">
        <f>IF(Control!$C$6="Solar only",'Solar scaled'!Y185,IF(Control!$C$6="Wind only",'Wind scaled'!Y185,IF(Control!$C$6="Solar and wind",'Solar scaled'!Y185+'Wind scaled'!Y185,'Grid scaled'!Y185)))</f>
        <v>61.840000000000011</v>
      </c>
      <c r="Z185" s="12">
        <f>IF(Control!$C$6="Solar only",'Solar scaled'!Z185,IF(Control!$C$6="Wind only",'Wind scaled'!Z185,IF(Control!$C$6="Solar and wind",'Solar scaled'!Z185+'Wind scaled'!Z185,'Grid scaled'!Z185)))</f>
        <v>30.479999999999997</v>
      </c>
      <c r="AB185" s="7">
        <f t="shared" si="2"/>
        <v>1532.88</v>
      </c>
    </row>
    <row r="186" spans="2:29" x14ac:dyDescent="0.2">
      <c r="B186" s="6">
        <v>44380</v>
      </c>
      <c r="C186" s="12">
        <f>IF(Control!$C$6="Solar only",'Solar scaled'!C186,IF(Control!$C$6="Wind only",'Wind scaled'!C186,IF(Control!$C$6="Solar and wind",'Solar scaled'!C186+'Wind scaled'!C186,'Grid scaled'!C186)))</f>
        <v>30.479999999999997</v>
      </c>
      <c r="D186" s="12">
        <f>IF(Control!$C$6="Solar only",'Solar scaled'!D186,IF(Control!$C$6="Wind only",'Wind scaled'!D186,IF(Control!$C$6="Solar and wind",'Solar scaled'!D186+'Wind scaled'!D186,'Grid scaled'!D186)))</f>
        <v>48.720000000000006</v>
      </c>
      <c r="E186" s="12">
        <f>IF(Control!$C$6="Solar only",'Solar scaled'!E186,IF(Control!$C$6="Wind only",'Wind scaled'!E186,IF(Control!$C$6="Solar and wind",'Solar scaled'!E186+'Wind scaled'!E186,'Grid scaled'!E186)))</f>
        <v>84.08</v>
      </c>
      <c r="F186" s="12">
        <f>IF(Control!$C$6="Solar only",'Solar scaled'!F186,IF(Control!$C$6="Wind only",'Wind scaled'!F186,IF(Control!$C$6="Solar and wind",'Solar scaled'!F186+'Wind scaled'!F186,'Grid scaled'!F186)))</f>
        <v>126.8</v>
      </c>
      <c r="G186" s="12">
        <f>IF(Control!$C$6="Solar only",'Solar scaled'!G186,IF(Control!$C$6="Wind only",'Wind scaled'!G186,IF(Control!$C$6="Solar and wind",'Solar scaled'!G186+'Wind scaled'!G186,'Grid scaled'!G186)))</f>
        <v>167.12</v>
      </c>
      <c r="H186" s="12">
        <f>IF(Control!$C$6="Solar only",'Solar scaled'!H186,IF(Control!$C$6="Wind only",'Wind scaled'!H186,IF(Control!$C$6="Solar and wind",'Solar scaled'!H186+'Wind scaled'!H186,'Grid scaled'!H186)))</f>
        <v>126.8</v>
      </c>
      <c r="I186" s="12">
        <f>IF(Control!$C$6="Solar only",'Solar scaled'!I186,IF(Control!$C$6="Wind only",'Wind scaled'!I186,IF(Control!$C$6="Solar and wind",'Solar scaled'!I186+'Wind scaled'!I186,'Grid scaled'!I186)))</f>
        <v>76.239999999999995</v>
      </c>
      <c r="J186" s="12">
        <f>IF(Control!$C$6="Solar only",'Solar scaled'!J186,IF(Control!$C$6="Wind only",'Wind scaled'!J186,IF(Control!$C$6="Solar and wind",'Solar scaled'!J186+'Wind scaled'!J186,'Grid scaled'!J186)))</f>
        <v>76.239999999999995</v>
      </c>
      <c r="K186" s="12">
        <f>IF(Control!$C$6="Solar only",'Solar scaled'!K186,IF(Control!$C$6="Wind only",'Wind scaled'!K186,IF(Control!$C$6="Solar and wind",'Solar scaled'!K186+'Wind scaled'!K186,'Grid scaled'!K186)))</f>
        <v>91.919999999999987</v>
      </c>
      <c r="L186" s="12">
        <f>IF(Control!$C$6="Solar only",'Solar scaled'!L186,IF(Control!$C$6="Wind only",'Wind scaled'!L186,IF(Control!$C$6="Solar and wind",'Solar scaled'!L186+'Wind scaled'!L186,'Grid scaled'!L186)))</f>
        <v>91.919999999999987</v>
      </c>
      <c r="M186" s="12">
        <f>IF(Control!$C$6="Solar only",'Solar scaled'!M186,IF(Control!$C$6="Wind only",'Wind scaled'!M186,IF(Control!$C$6="Solar and wind",'Solar scaled'!M186+'Wind scaled'!M186,'Grid scaled'!M186)))</f>
        <v>107.6</v>
      </c>
      <c r="N186" s="12">
        <f>IF(Control!$C$6="Solar only",'Solar scaled'!N186,IF(Control!$C$6="Wind only",'Wind scaled'!N186,IF(Control!$C$6="Solar and wind",'Solar scaled'!N186+'Wind scaled'!N186,'Grid scaled'!N186)))</f>
        <v>146</v>
      </c>
      <c r="O186" s="12">
        <f>IF(Control!$C$6="Solar only",'Solar scaled'!O186,IF(Control!$C$6="Wind only",'Wind scaled'!O186,IF(Control!$C$6="Solar and wind",'Solar scaled'!O186+'Wind scaled'!O186,'Grid scaled'!O186)))</f>
        <v>201.68</v>
      </c>
      <c r="P186" s="12">
        <f>IF(Control!$C$6="Solar only",'Solar scaled'!P186,IF(Control!$C$6="Wind only",'Wind scaled'!P186,IF(Control!$C$6="Solar and wind",'Solar scaled'!P186+'Wind scaled'!P186,'Grid scaled'!P186)))</f>
        <v>281.60000000000002</v>
      </c>
      <c r="Q186" s="12">
        <f>IF(Control!$C$6="Solar only",'Solar scaled'!Q186,IF(Control!$C$6="Wind only",'Wind scaled'!Q186,IF(Control!$C$6="Solar and wind",'Solar scaled'!Q186+'Wind scaled'!Q186,'Grid scaled'!Q186)))</f>
        <v>362.4</v>
      </c>
      <c r="R186" s="12">
        <f>IF(Control!$C$6="Solar only",'Solar scaled'!R186,IF(Control!$C$6="Wind only",'Wind scaled'!R186,IF(Control!$C$6="Solar and wind",'Solar scaled'!R186+'Wind scaled'!R186,'Grid scaled'!R186)))</f>
        <v>444.64</v>
      </c>
      <c r="S186" s="12">
        <f>IF(Control!$C$6="Solar only",'Solar scaled'!S186,IF(Control!$C$6="Wind only",'Wind scaled'!S186,IF(Control!$C$6="Solar and wind",'Solar scaled'!S186+'Wind scaled'!S186,'Grid scaled'!S186)))</f>
        <v>536.31999999999994</v>
      </c>
      <c r="T186" s="12">
        <f>IF(Control!$C$6="Solar only",'Solar scaled'!T186,IF(Control!$C$6="Wind only",'Wind scaled'!T186,IF(Control!$C$6="Solar and wind",'Solar scaled'!T186+'Wind scaled'!T186,'Grid scaled'!T186)))</f>
        <v>669.6</v>
      </c>
      <c r="U186" s="12">
        <f>IF(Control!$C$6="Solar only",'Solar scaled'!U186,IF(Control!$C$6="Wind only",'Wind scaled'!U186,IF(Control!$C$6="Solar and wind",'Solar scaled'!U186+'Wind scaled'!U186,'Grid scaled'!U186)))</f>
        <v>708.48</v>
      </c>
      <c r="V186" s="12">
        <f>IF(Control!$C$6="Solar only",'Solar scaled'!V186,IF(Control!$C$6="Wind only",'Wind scaled'!V186,IF(Control!$C$6="Solar and wind",'Solar scaled'!V186+'Wind scaled'!V186,'Grid scaled'!V186)))</f>
        <v>633.28</v>
      </c>
      <c r="W186" s="12">
        <f>IF(Control!$C$6="Solar only",'Solar scaled'!W186,IF(Control!$C$6="Wind only",'Wind scaled'!W186,IF(Control!$C$6="Solar and wind",'Solar scaled'!W186+'Wind scaled'!W186,'Grid scaled'!W186)))</f>
        <v>690.4</v>
      </c>
      <c r="X186" s="12">
        <f>IF(Control!$C$6="Solar only",'Solar scaled'!X186,IF(Control!$C$6="Wind only",'Wind scaled'!X186,IF(Control!$C$6="Solar and wind",'Solar scaled'!X186+'Wind scaled'!X186,'Grid scaled'!X186)))</f>
        <v>690.4</v>
      </c>
      <c r="Y186" s="12">
        <f>IF(Control!$C$6="Solar only",'Solar scaled'!Y186,IF(Control!$C$6="Wind only",'Wind scaled'!Y186,IF(Control!$C$6="Solar and wind",'Solar scaled'!Y186+'Wind scaled'!Y186,'Grid scaled'!Y186)))</f>
        <v>690.4</v>
      </c>
      <c r="Z186" s="12">
        <f>IF(Control!$C$6="Solar only",'Solar scaled'!Z186,IF(Control!$C$6="Wind only",'Wind scaled'!Z186,IF(Control!$C$6="Solar and wind",'Solar scaled'!Z186+'Wind scaled'!Z186,'Grid scaled'!Z186)))</f>
        <v>690.4</v>
      </c>
      <c r="AB186" s="7">
        <f t="shared" si="2"/>
        <v>7773.5199999999977</v>
      </c>
    </row>
    <row r="187" spans="2:29" x14ac:dyDescent="0.2">
      <c r="B187" s="6">
        <v>44381</v>
      </c>
      <c r="C187" s="12">
        <f>IF(Control!$C$6="Solar only",'Solar scaled'!C187,IF(Control!$C$6="Wind only",'Wind scaled'!C187,IF(Control!$C$6="Solar and wind",'Solar scaled'!C187+'Wind scaled'!C187,'Grid scaled'!C187)))</f>
        <v>669.6</v>
      </c>
      <c r="D187" s="12">
        <f>IF(Control!$C$6="Solar only",'Solar scaled'!D187,IF(Control!$C$6="Wind only",'Wind scaled'!D187,IF(Control!$C$6="Solar and wind",'Solar scaled'!D187+'Wind scaled'!D187,'Grid scaled'!D187)))</f>
        <v>633.28</v>
      </c>
      <c r="E187" s="12">
        <f>IF(Control!$C$6="Solar only",'Solar scaled'!E187,IF(Control!$C$6="Wind only",'Wind scaled'!E187,IF(Control!$C$6="Solar and wind",'Solar scaled'!E187+'Wind scaled'!E187,'Grid scaled'!E187)))</f>
        <v>669.6</v>
      </c>
      <c r="F187" s="12">
        <f>IF(Control!$C$6="Solar only",'Solar scaled'!F187,IF(Control!$C$6="Wind only",'Wind scaled'!F187,IF(Control!$C$6="Solar and wind",'Solar scaled'!F187+'Wind scaled'!F187,'Grid scaled'!F187)))</f>
        <v>633.28</v>
      </c>
      <c r="G187" s="12">
        <f>IF(Control!$C$6="Solar only",'Solar scaled'!G187,IF(Control!$C$6="Wind only",'Wind scaled'!G187,IF(Control!$C$6="Solar and wind",'Solar scaled'!G187+'Wind scaled'!G187,'Grid scaled'!G187)))</f>
        <v>560</v>
      </c>
      <c r="H187" s="12">
        <f>IF(Control!$C$6="Solar only",'Solar scaled'!H187,IF(Control!$C$6="Wind only",'Wind scaled'!H187,IF(Control!$C$6="Solar and wind",'Solar scaled'!H187+'Wind scaled'!H187,'Grid scaled'!H187)))</f>
        <v>475.52</v>
      </c>
      <c r="I187" s="12">
        <f>IF(Control!$C$6="Solar only",'Solar scaled'!I187,IF(Control!$C$6="Wind only",'Wind scaled'!I187,IF(Control!$C$6="Solar and wind",'Solar scaled'!I187+'Wind scaled'!I187,'Grid scaled'!I187)))</f>
        <v>602.72</v>
      </c>
      <c r="J187" s="12">
        <f>IF(Control!$C$6="Solar only",'Solar scaled'!J187,IF(Control!$C$6="Wind only",'Wind scaled'!J187,IF(Control!$C$6="Solar and wind",'Solar scaled'!J187+'Wind scaled'!J187,'Grid scaled'!J187)))</f>
        <v>633.28</v>
      </c>
      <c r="K187" s="12">
        <f>IF(Control!$C$6="Solar only",'Solar scaled'!K187,IF(Control!$C$6="Wind only",'Wind scaled'!K187,IF(Control!$C$6="Solar and wind",'Solar scaled'!K187+'Wind scaled'!K187,'Grid scaled'!K187)))</f>
        <v>620.79999999999995</v>
      </c>
      <c r="L187" s="12">
        <f>IF(Control!$C$6="Solar only",'Solar scaled'!L187,IF(Control!$C$6="Wind only",'Wind scaled'!L187,IF(Control!$C$6="Solar and wind",'Solar scaled'!L187+'Wind scaled'!L187,'Grid scaled'!L187)))</f>
        <v>581.91999999999996</v>
      </c>
      <c r="M187" s="12">
        <f>IF(Control!$C$6="Solar only",'Solar scaled'!M187,IF(Control!$C$6="Wind only",'Wind scaled'!M187,IF(Control!$C$6="Solar and wind",'Solar scaled'!M187+'Wind scaled'!M187,'Grid scaled'!M187)))</f>
        <v>581.91999999999996</v>
      </c>
      <c r="N187" s="12">
        <f>IF(Control!$C$6="Solar only",'Solar scaled'!N187,IF(Control!$C$6="Wind only",'Wind scaled'!N187,IF(Control!$C$6="Solar and wind",'Solar scaled'!N187+'Wind scaled'!N187,'Grid scaled'!N187)))</f>
        <v>669.6</v>
      </c>
      <c r="O187" s="12">
        <f>IF(Control!$C$6="Solar only",'Solar scaled'!O187,IF(Control!$C$6="Wind only",'Wind scaled'!O187,IF(Control!$C$6="Solar and wind",'Solar scaled'!O187+'Wind scaled'!O187,'Grid scaled'!O187)))</f>
        <v>728.96</v>
      </c>
      <c r="P187" s="12">
        <f>IF(Control!$C$6="Solar only",'Solar scaled'!P187,IF(Control!$C$6="Wind only",'Wind scaled'!P187,IF(Control!$C$6="Solar and wind",'Solar scaled'!P187+'Wind scaled'!P187,'Grid scaled'!P187)))</f>
        <v>728.96</v>
      </c>
      <c r="Q187" s="12">
        <f>IF(Control!$C$6="Solar only",'Solar scaled'!Q187,IF(Control!$C$6="Wind only",'Wind scaled'!Q187,IF(Control!$C$6="Solar and wind",'Solar scaled'!Q187+'Wind scaled'!Q187,'Grid scaled'!Q187)))</f>
        <v>728.96</v>
      </c>
      <c r="R187" s="12">
        <f>IF(Control!$C$6="Solar only",'Solar scaled'!R187,IF(Control!$C$6="Wind only",'Wind scaled'!R187,IF(Control!$C$6="Solar and wind",'Solar scaled'!R187+'Wind scaled'!R187,'Grid scaled'!R187)))</f>
        <v>728.96</v>
      </c>
      <c r="S187" s="12">
        <f>IF(Control!$C$6="Solar only",'Solar scaled'!S187,IF(Control!$C$6="Wind only",'Wind scaled'!S187,IF(Control!$C$6="Solar and wind",'Solar scaled'!S187+'Wind scaled'!S187,'Grid scaled'!S187)))</f>
        <v>728.96</v>
      </c>
      <c r="T187" s="12">
        <f>IF(Control!$C$6="Solar only",'Solar scaled'!T187,IF(Control!$C$6="Wind only",'Wind scaled'!T187,IF(Control!$C$6="Solar and wind",'Solar scaled'!T187+'Wind scaled'!T187,'Grid scaled'!T187)))</f>
        <v>720.96</v>
      </c>
      <c r="U187" s="12">
        <f>IF(Control!$C$6="Solar only",'Solar scaled'!U187,IF(Control!$C$6="Wind only",'Wind scaled'!U187,IF(Control!$C$6="Solar and wind",'Solar scaled'!U187+'Wind scaled'!U187,'Grid scaled'!U187)))</f>
        <v>620.79999999999995</v>
      </c>
      <c r="V187" s="12">
        <f>IF(Control!$C$6="Solar only",'Solar scaled'!V187,IF(Control!$C$6="Wind only",'Wind scaled'!V187,IF(Control!$C$6="Solar and wind",'Solar scaled'!V187+'Wind scaled'!V187,'Grid scaled'!V187)))</f>
        <v>475.52</v>
      </c>
      <c r="W187" s="12">
        <f>IF(Control!$C$6="Solar only",'Solar scaled'!W187,IF(Control!$C$6="Wind only",'Wind scaled'!W187,IF(Control!$C$6="Solar and wind",'Solar scaled'!W187+'Wind scaled'!W187,'Grid scaled'!W187)))</f>
        <v>401.91999999999996</v>
      </c>
      <c r="X187" s="12">
        <f>IF(Control!$C$6="Solar only",'Solar scaled'!X187,IF(Control!$C$6="Wind only",'Wind scaled'!X187,IF(Control!$C$6="Solar and wind",'Solar scaled'!X187+'Wind scaled'!X187,'Grid scaled'!X187)))</f>
        <v>380.8</v>
      </c>
      <c r="Y187" s="12">
        <f>IF(Control!$C$6="Solar only",'Solar scaled'!Y187,IF(Control!$C$6="Wind only",'Wind scaled'!Y187,IF(Control!$C$6="Solar and wind",'Solar scaled'!Y187+'Wind scaled'!Y187,'Grid scaled'!Y187)))</f>
        <v>346.23999999999995</v>
      </c>
      <c r="Z187" s="12">
        <f>IF(Control!$C$6="Solar only",'Solar scaled'!Z187,IF(Control!$C$6="Wind only",'Wind scaled'!Z187,IF(Control!$C$6="Solar and wind",'Solar scaled'!Z187+'Wind scaled'!Z187,'Grid scaled'!Z187)))</f>
        <v>330.08</v>
      </c>
      <c r="AB187" s="7">
        <f t="shared" si="2"/>
        <v>14252.639999999998</v>
      </c>
    </row>
    <row r="188" spans="2:29" x14ac:dyDescent="0.2">
      <c r="B188" s="6">
        <v>44382</v>
      </c>
      <c r="C188" s="12">
        <f>IF(Control!$C$6="Solar only",'Solar scaled'!C188,IF(Control!$C$6="Wind only",'Wind scaled'!C188,IF(Control!$C$6="Solar and wind",'Solar scaled'!C188+'Wind scaled'!C188,'Grid scaled'!C188)))</f>
        <v>330.08</v>
      </c>
      <c r="D188" s="12">
        <f>IF(Control!$C$6="Solar only",'Solar scaled'!D188,IF(Control!$C$6="Wind only",'Wind scaled'!D188,IF(Control!$C$6="Solar and wind",'Solar scaled'!D188+'Wind scaled'!D188,'Grid scaled'!D188)))</f>
        <v>313.91999999999996</v>
      </c>
      <c r="E188" s="12">
        <f>IF(Control!$C$6="Solar only",'Solar scaled'!E188,IF(Control!$C$6="Wind only",'Wind scaled'!E188,IF(Control!$C$6="Solar and wind",'Solar scaled'!E188+'Wind scaled'!E188,'Grid scaled'!E188)))</f>
        <v>330.08</v>
      </c>
      <c r="F188" s="12">
        <f>IF(Control!$C$6="Solar only",'Solar scaled'!F188,IF(Control!$C$6="Wind only",'Wind scaled'!F188,IF(Control!$C$6="Solar and wind",'Solar scaled'!F188+'Wind scaled'!F188,'Grid scaled'!F188)))</f>
        <v>401.91999999999996</v>
      </c>
      <c r="G188" s="12">
        <f>IF(Control!$C$6="Solar only",'Solar scaled'!G188,IF(Control!$C$6="Wind only",'Wind scaled'!G188,IF(Control!$C$6="Solar and wind",'Solar scaled'!G188+'Wind scaled'!G188,'Grid scaled'!G188)))</f>
        <v>444.64</v>
      </c>
      <c r="H188" s="12">
        <f>IF(Control!$C$6="Solar only",'Solar scaled'!H188,IF(Control!$C$6="Wind only",'Wind scaled'!H188,IF(Control!$C$6="Solar and wind",'Solar scaled'!H188+'Wind scaled'!H188,'Grid scaled'!H188)))</f>
        <v>444.64</v>
      </c>
      <c r="I188" s="12">
        <f>IF(Control!$C$6="Solar only",'Solar scaled'!I188,IF(Control!$C$6="Wind only",'Wind scaled'!I188,IF(Control!$C$6="Solar and wind",'Solar scaled'!I188+'Wind scaled'!I188,'Grid scaled'!I188)))</f>
        <v>454.4</v>
      </c>
      <c r="J188" s="12">
        <f>IF(Control!$C$6="Solar only",'Solar scaled'!J188,IF(Control!$C$6="Wind only",'Wind scaled'!J188,IF(Control!$C$6="Solar and wind",'Solar scaled'!J188+'Wind scaled'!J188,'Grid scaled'!J188)))</f>
        <v>581.91999999999996</v>
      </c>
      <c r="K188" s="12">
        <f>IF(Control!$C$6="Solar only",'Solar scaled'!K188,IF(Control!$C$6="Wind only",'Wind scaled'!K188,IF(Control!$C$6="Solar and wind",'Solar scaled'!K188+'Wind scaled'!K188,'Grid scaled'!K188)))</f>
        <v>633.28</v>
      </c>
      <c r="L188" s="12">
        <f>IF(Control!$C$6="Solar only",'Solar scaled'!L188,IF(Control!$C$6="Wind only",'Wind scaled'!L188,IF(Control!$C$6="Solar and wind",'Solar scaled'!L188+'Wind scaled'!L188,'Grid scaled'!L188)))</f>
        <v>690.4</v>
      </c>
      <c r="M188" s="12">
        <f>IF(Control!$C$6="Solar only",'Solar scaled'!M188,IF(Control!$C$6="Wind only",'Wind scaled'!M188,IF(Control!$C$6="Solar and wind",'Solar scaled'!M188+'Wind scaled'!M188,'Grid scaled'!M188)))</f>
        <v>720.96</v>
      </c>
      <c r="N188" s="12">
        <f>IF(Control!$C$6="Solar only",'Solar scaled'!N188,IF(Control!$C$6="Wind only",'Wind scaled'!N188,IF(Control!$C$6="Solar and wind",'Solar scaled'!N188+'Wind scaled'!N188,'Grid scaled'!N188)))</f>
        <v>791.68000000000006</v>
      </c>
      <c r="O188" s="12">
        <f>IF(Control!$C$6="Solar only",'Solar scaled'!O188,IF(Control!$C$6="Wind only",'Wind scaled'!O188,IF(Control!$C$6="Solar and wind",'Solar scaled'!O188+'Wind scaled'!O188,'Grid scaled'!O188)))</f>
        <v>804.16000000000008</v>
      </c>
      <c r="P188" s="12">
        <f>IF(Control!$C$6="Solar only",'Solar scaled'!P188,IF(Control!$C$6="Wind only",'Wind scaled'!P188,IF(Control!$C$6="Solar and wind",'Solar scaled'!P188+'Wind scaled'!P188,'Grid scaled'!P188)))</f>
        <v>812.16000000000008</v>
      </c>
      <c r="Q188" s="12">
        <f>IF(Control!$C$6="Solar only",'Solar scaled'!Q188,IF(Control!$C$6="Wind only",'Wind scaled'!Q188,IF(Control!$C$6="Solar and wind",'Solar scaled'!Q188+'Wind scaled'!Q188,'Grid scaled'!Q188)))</f>
        <v>804.16000000000008</v>
      </c>
      <c r="R188" s="12">
        <f>IF(Control!$C$6="Solar only",'Solar scaled'!R188,IF(Control!$C$6="Wind only",'Wind scaled'!R188,IF(Control!$C$6="Solar and wind",'Solar scaled'!R188+'Wind scaled'!R188,'Grid scaled'!R188)))</f>
        <v>804.16000000000008</v>
      </c>
      <c r="S188" s="12">
        <f>IF(Control!$C$6="Solar only",'Solar scaled'!S188,IF(Control!$C$6="Wind only",'Wind scaled'!S188,IF(Control!$C$6="Solar and wind",'Solar scaled'!S188+'Wind scaled'!S188,'Grid scaled'!S188)))</f>
        <v>791.68000000000006</v>
      </c>
      <c r="T188" s="12">
        <f>IF(Control!$C$6="Solar only",'Solar scaled'!T188,IF(Control!$C$6="Wind only",'Wind scaled'!T188,IF(Control!$C$6="Solar and wind",'Solar scaled'!T188+'Wind scaled'!T188,'Grid scaled'!T188)))</f>
        <v>728.96</v>
      </c>
      <c r="U188" s="12">
        <f>IF(Control!$C$6="Solar only",'Solar scaled'!U188,IF(Control!$C$6="Wind only",'Wind scaled'!U188,IF(Control!$C$6="Solar and wind",'Solar scaled'!U188+'Wind scaled'!U188,'Grid scaled'!U188)))</f>
        <v>633.28</v>
      </c>
      <c r="V188" s="12">
        <f>IF(Control!$C$6="Solar only",'Solar scaled'!V188,IF(Control!$C$6="Wind only",'Wind scaled'!V188,IF(Control!$C$6="Solar and wind",'Solar scaled'!V188+'Wind scaled'!V188,'Grid scaled'!V188)))</f>
        <v>581.91999999999996</v>
      </c>
      <c r="W188" s="12">
        <f>IF(Control!$C$6="Solar only",'Solar scaled'!W188,IF(Control!$C$6="Wind only",'Wind scaled'!W188,IF(Control!$C$6="Solar and wind",'Solar scaled'!W188+'Wind scaled'!W188,'Grid scaled'!W188)))</f>
        <v>581.91999999999996</v>
      </c>
      <c r="X188" s="12">
        <f>IF(Control!$C$6="Solar only",'Solar scaled'!X188,IF(Control!$C$6="Wind only",'Wind scaled'!X188,IF(Control!$C$6="Solar and wind",'Solar scaled'!X188+'Wind scaled'!X188,'Grid scaled'!X188)))</f>
        <v>518.24</v>
      </c>
      <c r="Y188" s="12">
        <f>IF(Control!$C$6="Solar only",'Solar scaled'!Y188,IF(Control!$C$6="Wind only",'Wind scaled'!Y188,IF(Control!$C$6="Solar and wind",'Solar scaled'!Y188+'Wind scaled'!Y188,'Grid scaled'!Y188)))</f>
        <v>444.64</v>
      </c>
      <c r="Z188" s="12">
        <f>IF(Control!$C$6="Solar only",'Solar scaled'!Z188,IF(Control!$C$6="Wind only",'Wind scaled'!Z188,IF(Control!$C$6="Solar and wind",'Solar scaled'!Z188+'Wind scaled'!Z188,'Grid scaled'!Z188)))</f>
        <v>313.91999999999996</v>
      </c>
      <c r="AB188" s="7">
        <f t="shared" si="2"/>
        <v>13957.12</v>
      </c>
    </row>
    <row r="189" spans="2:29" x14ac:dyDescent="0.2">
      <c r="B189" s="6">
        <v>44383</v>
      </c>
      <c r="C189" s="12">
        <f>IF(Control!$C$6="Solar only",'Solar scaled'!C189,IF(Control!$C$6="Wind only",'Wind scaled'!C189,IF(Control!$C$6="Solar and wind",'Solar scaled'!C189+'Wind scaled'!C189,'Grid scaled'!C189)))</f>
        <v>213.2</v>
      </c>
      <c r="D189" s="12">
        <f>IF(Control!$C$6="Solar only",'Solar scaled'!D189,IF(Control!$C$6="Wind only",'Wind scaled'!D189,IF(Control!$C$6="Solar and wind",'Solar scaled'!D189+'Wind scaled'!D189,'Grid scaled'!D189)))</f>
        <v>146</v>
      </c>
      <c r="E189" s="12">
        <f>IF(Control!$C$6="Solar only",'Solar scaled'!E189,IF(Control!$C$6="Wind only",'Wind scaled'!E189,IF(Control!$C$6="Solar and wind",'Solar scaled'!E189+'Wind scaled'!E189,'Grid scaled'!E189)))</f>
        <v>117.2</v>
      </c>
      <c r="F189" s="12">
        <f>IF(Control!$C$6="Solar only",'Solar scaled'!F189,IF(Control!$C$6="Wind only",'Wind scaled'!F189,IF(Control!$C$6="Solar and wind",'Solar scaled'!F189+'Wind scaled'!F189,'Grid scaled'!F189)))</f>
        <v>167.12</v>
      </c>
      <c r="G189" s="12">
        <f>IF(Control!$C$6="Solar only",'Solar scaled'!G189,IF(Control!$C$6="Wind only",'Wind scaled'!G189,IF(Control!$C$6="Solar and wind",'Solar scaled'!G189+'Wind scaled'!G189,'Grid scaled'!G189)))</f>
        <v>213.2</v>
      </c>
      <c r="H189" s="12">
        <f>IF(Control!$C$6="Solar only",'Solar scaled'!H189,IF(Control!$C$6="Wind only",'Wind scaled'!H189,IF(Control!$C$6="Solar and wind",'Solar scaled'!H189+'Wind scaled'!H189,'Grid scaled'!H189)))</f>
        <v>178.64000000000001</v>
      </c>
      <c r="I189" s="12">
        <f>IF(Control!$C$6="Solar only",'Solar scaled'!I189,IF(Control!$C$6="Wind only",'Wind scaled'!I189,IF(Control!$C$6="Solar and wind",'Solar scaled'!I189+'Wind scaled'!I189,'Grid scaled'!I189)))</f>
        <v>117.2</v>
      </c>
      <c r="J189" s="12">
        <f>IF(Control!$C$6="Solar only",'Solar scaled'!J189,IF(Control!$C$6="Wind only",'Wind scaled'!J189,IF(Control!$C$6="Solar and wind",'Solar scaled'!J189+'Wind scaled'!J189,'Grid scaled'!J189)))</f>
        <v>61.840000000000011</v>
      </c>
      <c r="K189" s="12">
        <f>IF(Control!$C$6="Solar only",'Solar scaled'!K189,IF(Control!$C$6="Wind only",'Wind scaled'!K189,IF(Control!$C$6="Solar and wind",'Solar scaled'!K189+'Wind scaled'!K189,'Grid scaled'!K189)))</f>
        <v>35.6</v>
      </c>
      <c r="L189" s="12">
        <f>IF(Control!$C$6="Solar only",'Solar scaled'!L189,IF(Control!$C$6="Wind only",'Wind scaled'!L189,IF(Control!$C$6="Solar and wind",'Solar scaled'!L189+'Wind scaled'!L189,'Grid scaled'!L189)))</f>
        <v>35.6</v>
      </c>
      <c r="M189" s="12">
        <f>IF(Control!$C$6="Solar only",'Solar scaled'!M189,IF(Control!$C$6="Wind only",'Wind scaled'!M189,IF(Control!$C$6="Solar and wind",'Solar scaled'!M189+'Wind scaled'!M189,'Grid scaled'!M189)))</f>
        <v>35.6</v>
      </c>
      <c r="N189" s="12">
        <f>IF(Control!$C$6="Solar only",'Solar scaled'!N189,IF(Control!$C$6="Wind only",'Wind scaled'!N189,IF(Control!$C$6="Solar and wind",'Solar scaled'!N189+'Wind scaled'!N189,'Grid scaled'!N189)))</f>
        <v>61.840000000000011</v>
      </c>
      <c r="O189" s="12">
        <f>IF(Control!$C$6="Solar only",'Solar scaled'!O189,IF(Control!$C$6="Wind only",'Wind scaled'!O189,IF(Control!$C$6="Solar and wind",'Solar scaled'!O189+'Wind scaled'!O189,'Grid scaled'!O189)))</f>
        <v>107.6</v>
      </c>
      <c r="P189" s="12">
        <f>IF(Control!$C$6="Solar only",'Solar scaled'!P189,IF(Control!$C$6="Wind only",'Wind scaled'!P189,IF(Control!$C$6="Solar and wind",'Solar scaled'!P189+'Wind scaled'!P189,'Grid scaled'!P189)))</f>
        <v>190.16000000000003</v>
      </c>
      <c r="Q189" s="12">
        <f>IF(Control!$C$6="Solar only",'Solar scaled'!Q189,IF(Control!$C$6="Wind only",'Wind scaled'!Q189,IF(Control!$C$6="Solar and wind",'Solar scaled'!Q189+'Wind scaled'!Q189,'Grid scaled'!Q189)))</f>
        <v>297.76</v>
      </c>
      <c r="R189" s="12">
        <f>IF(Control!$C$6="Solar only",'Solar scaled'!R189,IF(Control!$C$6="Wind only",'Wind scaled'!R189,IF(Control!$C$6="Solar and wind",'Solar scaled'!R189+'Wind scaled'!R189,'Grid scaled'!R189)))</f>
        <v>313.91999999999996</v>
      </c>
      <c r="S189" s="12">
        <f>IF(Control!$C$6="Solar only",'Solar scaled'!S189,IF(Control!$C$6="Wind only",'Wind scaled'!S189,IF(Control!$C$6="Solar and wind",'Solar scaled'!S189+'Wind scaled'!S189,'Grid scaled'!S189)))</f>
        <v>254.24000000000007</v>
      </c>
      <c r="T189" s="12">
        <f>IF(Control!$C$6="Solar only",'Solar scaled'!T189,IF(Control!$C$6="Wind only",'Wind scaled'!T189,IF(Control!$C$6="Solar and wind",'Solar scaled'!T189+'Wind scaled'!T189,'Grid scaled'!T189)))</f>
        <v>167.12</v>
      </c>
      <c r="U189" s="12">
        <f>IF(Control!$C$6="Solar only",'Solar scaled'!U189,IF(Control!$C$6="Wind only",'Wind scaled'!U189,IF(Control!$C$6="Solar and wind",'Solar scaled'!U189+'Wind scaled'!U189,'Grid scaled'!U189)))</f>
        <v>107.6</v>
      </c>
      <c r="V189" s="12">
        <f>IF(Control!$C$6="Solar only",'Solar scaled'!V189,IF(Control!$C$6="Wind only",'Wind scaled'!V189,IF(Control!$C$6="Solar and wind",'Solar scaled'!V189+'Wind scaled'!V189,'Grid scaled'!V189)))</f>
        <v>136.4</v>
      </c>
      <c r="W189" s="12">
        <f>IF(Control!$C$6="Solar only",'Solar scaled'!W189,IF(Control!$C$6="Wind only",'Wind scaled'!W189,IF(Control!$C$6="Solar and wind",'Solar scaled'!W189+'Wind scaled'!W189,'Grid scaled'!W189)))</f>
        <v>254.24000000000007</v>
      </c>
      <c r="X189" s="12">
        <f>IF(Control!$C$6="Solar only",'Solar scaled'!X189,IF(Control!$C$6="Wind only",'Wind scaled'!X189,IF(Control!$C$6="Solar and wind",'Solar scaled'!X189+'Wind scaled'!X189,'Grid scaled'!X189)))</f>
        <v>454.4</v>
      </c>
      <c r="Y189" s="12">
        <f>IF(Control!$C$6="Solar only",'Solar scaled'!Y189,IF(Control!$C$6="Wind only",'Wind scaled'!Y189,IF(Control!$C$6="Solar and wind",'Solar scaled'!Y189+'Wind scaled'!Y189,'Grid scaled'!Y189)))</f>
        <v>536.31999999999994</v>
      </c>
      <c r="Z189" s="12">
        <f>IF(Control!$C$6="Solar only",'Solar scaled'!Z189,IF(Control!$C$6="Wind only",'Wind scaled'!Z189,IF(Control!$C$6="Solar and wind",'Solar scaled'!Z189+'Wind scaled'!Z189,'Grid scaled'!Z189)))</f>
        <v>560</v>
      </c>
      <c r="AB189" s="7">
        <f t="shared" si="2"/>
        <v>4762.8</v>
      </c>
    </row>
    <row r="190" spans="2:29" x14ac:dyDescent="0.2">
      <c r="B190" s="6">
        <v>44384</v>
      </c>
      <c r="C190" s="12">
        <f>IF(Control!$C$6="Solar only",'Solar scaled'!C190,IF(Control!$C$6="Wind only",'Wind scaled'!C190,IF(Control!$C$6="Solar and wind",'Solar scaled'!C190+'Wind scaled'!C190,'Grid scaled'!C190)))</f>
        <v>620.79999999999995</v>
      </c>
      <c r="D190" s="12">
        <f>IF(Control!$C$6="Solar only",'Solar scaled'!D190,IF(Control!$C$6="Wind only",'Wind scaled'!D190,IF(Control!$C$6="Solar and wind",'Solar scaled'!D190+'Wind scaled'!D190,'Grid scaled'!D190)))</f>
        <v>669.6</v>
      </c>
      <c r="E190" s="12">
        <f>IF(Control!$C$6="Solar only",'Solar scaled'!E190,IF(Control!$C$6="Wind only",'Wind scaled'!E190,IF(Control!$C$6="Solar and wind",'Solar scaled'!E190+'Wind scaled'!E190,'Grid scaled'!E190)))</f>
        <v>633.28</v>
      </c>
      <c r="F190" s="12">
        <f>IF(Control!$C$6="Solar only",'Solar scaled'!F190,IF(Control!$C$6="Wind only",'Wind scaled'!F190,IF(Control!$C$6="Solar and wind",'Solar scaled'!F190+'Wind scaled'!F190,'Grid scaled'!F190)))</f>
        <v>690.4</v>
      </c>
      <c r="G190" s="12">
        <f>IF(Control!$C$6="Solar only",'Solar scaled'!G190,IF(Control!$C$6="Wind only",'Wind scaled'!G190,IF(Control!$C$6="Solar and wind",'Solar scaled'!G190+'Wind scaled'!G190,'Grid scaled'!G190)))</f>
        <v>690.4</v>
      </c>
      <c r="H190" s="12">
        <f>IF(Control!$C$6="Solar only",'Solar scaled'!H190,IF(Control!$C$6="Wind only",'Wind scaled'!H190,IF(Control!$C$6="Solar and wind",'Solar scaled'!H190+'Wind scaled'!H190,'Grid scaled'!H190)))</f>
        <v>581.91999999999996</v>
      </c>
      <c r="I190" s="12">
        <f>IF(Control!$C$6="Solar only",'Solar scaled'!I190,IF(Control!$C$6="Wind only",'Wind scaled'!I190,IF(Control!$C$6="Solar and wind",'Solar scaled'!I190+'Wind scaled'!I190,'Grid scaled'!I190)))</f>
        <v>690.4</v>
      </c>
      <c r="J190" s="12">
        <f>IF(Control!$C$6="Solar only",'Solar scaled'!J190,IF(Control!$C$6="Wind only",'Wind scaled'!J190,IF(Control!$C$6="Solar and wind",'Solar scaled'!J190+'Wind scaled'!J190,'Grid scaled'!J190)))</f>
        <v>728.96</v>
      </c>
      <c r="K190" s="12">
        <f>IF(Control!$C$6="Solar only",'Solar scaled'!K190,IF(Control!$C$6="Wind only",'Wind scaled'!K190,IF(Control!$C$6="Solar and wind",'Solar scaled'!K190+'Wind scaled'!K190,'Grid scaled'!K190)))</f>
        <v>728.96</v>
      </c>
      <c r="L190" s="12">
        <f>IF(Control!$C$6="Solar only",'Solar scaled'!L190,IF(Control!$C$6="Wind only",'Wind scaled'!L190,IF(Control!$C$6="Solar and wind",'Solar scaled'!L190+'Wind scaled'!L190,'Grid scaled'!L190)))</f>
        <v>708.48</v>
      </c>
      <c r="M190" s="12">
        <f>IF(Control!$C$6="Solar only",'Solar scaled'!M190,IF(Control!$C$6="Wind only",'Wind scaled'!M190,IF(Control!$C$6="Solar and wind",'Solar scaled'!M190+'Wind scaled'!M190,'Grid scaled'!M190)))</f>
        <v>633.28</v>
      </c>
      <c r="N190" s="12">
        <f>IF(Control!$C$6="Solar only",'Solar scaled'!N190,IF(Control!$C$6="Wind only",'Wind scaled'!N190,IF(Control!$C$6="Solar and wind",'Solar scaled'!N190+'Wind scaled'!N190,'Grid scaled'!N190)))</f>
        <v>620.79999999999995</v>
      </c>
      <c r="O190" s="12">
        <f>IF(Control!$C$6="Solar only",'Solar scaled'!O190,IF(Control!$C$6="Wind only",'Wind scaled'!O190,IF(Control!$C$6="Solar and wind",'Solar scaled'!O190+'Wind scaled'!O190,'Grid scaled'!O190)))</f>
        <v>602.72</v>
      </c>
      <c r="P190" s="12">
        <f>IF(Control!$C$6="Solar only",'Solar scaled'!P190,IF(Control!$C$6="Wind only",'Wind scaled'!P190,IF(Control!$C$6="Solar and wind",'Solar scaled'!P190+'Wind scaled'!P190,'Grid scaled'!P190)))</f>
        <v>581.91999999999996</v>
      </c>
      <c r="Q190" s="12">
        <f>IF(Control!$C$6="Solar only",'Solar scaled'!Q190,IF(Control!$C$6="Wind only",'Wind scaled'!Q190,IF(Control!$C$6="Solar and wind",'Solar scaled'!Q190+'Wind scaled'!Q190,'Grid scaled'!Q190)))</f>
        <v>602.72</v>
      </c>
      <c r="R190" s="12">
        <f>IF(Control!$C$6="Solar only",'Solar scaled'!R190,IF(Control!$C$6="Wind only",'Wind scaled'!R190,IF(Control!$C$6="Solar and wind",'Solar scaled'!R190+'Wind scaled'!R190,'Grid scaled'!R190)))</f>
        <v>620.79999999999995</v>
      </c>
      <c r="S190" s="12">
        <f>IF(Control!$C$6="Solar only",'Solar scaled'!S190,IF(Control!$C$6="Wind only",'Wind scaled'!S190,IF(Control!$C$6="Solar and wind",'Solar scaled'!S190+'Wind scaled'!S190,'Grid scaled'!S190)))</f>
        <v>620.79999999999995</v>
      </c>
      <c r="T190" s="12">
        <f>IF(Control!$C$6="Solar only",'Solar scaled'!T190,IF(Control!$C$6="Wind only",'Wind scaled'!T190,IF(Control!$C$6="Solar and wind",'Solar scaled'!T190+'Wind scaled'!T190,'Grid scaled'!T190)))</f>
        <v>602.72</v>
      </c>
      <c r="U190" s="12">
        <f>IF(Control!$C$6="Solar only",'Solar scaled'!U190,IF(Control!$C$6="Wind only",'Wind scaled'!U190,IF(Control!$C$6="Solar and wind",'Solar scaled'!U190+'Wind scaled'!U190,'Grid scaled'!U190)))</f>
        <v>560</v>
      </c>
      <c r="V190" s="12">
        <f>IF(Control!$C$6="Solar only",'Solar scaled'!V190,IF(Control!$C$6="Wind only",'Wind scaled'!V190,IF(Control!$C$6="Solar and wind",'Solar scaled'!V190+'Wind scaled'!V190,'Grid scaled'!V190)))</f>
        <v>475.52</v>
      </c>
      <c r="W190" s="12">
        <f>IF(Control!$C$6="Solar only",'Solar scaled'!W190,IF(Control!$C$6="Wind only",'Wind scaled'!W190,IF(Control!$C$6="Solar and wind",'Solar scaled'!W190+'Wind scaled'!W190,'Grid scaled'!W190)))</f>
        <v>444.64</v>
      </c>
      <c r="X190" s="12">
        <f>IF(Control!$C$6="Solar only",'Solar scaled'!X190,IF(Control!$C$6="Wind only",'Wind scaled'!X190,IF(Control!$C$6="Solar and wind",'Solar scaled'!X190+'Wind scaled'!X190,'Grid scaled'!X190)))</f>
        <v>444.64</v>
      </c>
      <c r="Y190" s="12">
        <f>IF(Control!$C$6="Solar only",'Solar scaled'!Y190,IF(Control!$C$6="Wind only",'Wind scaled'!Y190,IF(Control!$C$6="Solar and wind",'Solar scaled'!Y190+'Wind scaled'!Y190,'Grid scaled'!Y190)))</f>
        <v>475.52</v>
      </c>
      <c r="Z190" s="12">
        <f>IF(Control!$C$6="Solar only",'Solar scaled'!Z190,IF(Control!$C$6="Wind only",'Wind scaled'!Z190,IF(Control!$C$6="Solar and wind",'Solar scaled'!Z190+'Wind scaled'!Z190,'Grid scaled'!Z190)))</f>
        <v>475.52</v>
      </c>
      <c r="AB190" s="7">
        <f t="shared" si="2"/>
        <v>14504.799999999997</v>
      </c>
    </row>
    <row r="191" spans="2:29" x14ac:dyDescent="0.2">
      <c r="B191" s="6">
        <v>44385</v>
      </c>
      <c r="C191" s="12">
        <f>IF(Control!$C$6="Solar only",'Solar scaled'!C191,IF(Control!$C$6="Wind only",'Wind scaled'!C191,IF(Control!$C$6="Solar and wind",'Solar scaled'!C191+'Wind scaled'!C191,'Grid scaled'!C191)))</f>
        <v>444.64</v>
      </c>
      <c r="D191" s="12">
        <f>IF(Control!$C$6="Solar only",'Solar scaled'!D191,IF(Control!$C$6="Wind only",'Wind scaled'!D191,IF(Control!$C$6="Solar and wind",'Solar scaled'!D191+'Wind scaled'!D191,'Grid scaled'!D191)))</f>
        <v>444.64</v>
      </c>
      <c r="E191" s="12">
        <f>IF(Control!$C$6="Solar only",'Solar scaled'!E191,IF(Control!$C$6="Wind only",'Wind scaled'!E191,IF(Control!$C$6="Solar and wind",'Solar scaled'!E191+'Wind scaled'!E191,'Grid scaled'!E191)))</f>
        <v>423.84</v>
      </c>
      <c r="F191" s="12">
        <f>IF(Control!$C$6="Solar only",'Solar scaled'!F191,IF(Control!$C$6="Wind only",'Wind scaled'!F191,IF(Control!$C$6="Solar and wind",'Solar scaled'!F191+'Wind scaled'!F191,'Grid scaled'!F191)))</f>
        <v>380.8</v>
      </c>
      <c r="G191" s="12">
        <f>IF(Control!$C$6="Solar only",'Solar scaled'!G191,IF(Control!$C$6="Wind only",'Wind scaled'!G191,IF(Control!$C$6="Solar and wind",'Solar scaled'!G191+'Wind scaled'!G191,'Grid scaled'!G191)))</f>
        <v>330.08</v>
      </c>
      <c r="H191" s="12">
        <f>IF(Control!$C$6="Solar only",'Solar scaled'!H191,IF(Control!$C$6="Wind only",'Wind scaled'!H191,IF(Control!$C$6="Solar and wind",'Solar scaled'!H191+'Wind scaled'!H191,'Grid scaled'!H191)))</f>
        <v>254.24000000000007</v>
      </c>
      <c r="I191" s="12">
        <f>IF(Control!$C$6="Solar only",'Solar scaled'!I191,IF(Control!$C$6="Wind only",'Wind scaled'!I191,IF(Control!$C$6="Solar and wind",'Solar scaled'!I191+'Wind scaled'!I191,'Grid scaled'!I191)))</f>
        <v>190.16000000000003</v>
      </c>
      <c r="J191" s="12">
        <f>IF(Control!$C$6="Solar only",'Solar scaled'!J191,IF(Control!$C$6="Wind only",'Wind scaled'!J191,IF(Control!$C$6="Solar and wind",'Solar scaled'!J191+'Wind scaled'!J191,'Grid scaled'!J191)))</f>
        <v>167.12</v>
      </c>
      <c r="K191" s="12">
        <f>IF(Control!$C$6="Solar only",'Solar scaled'!K191,IF(Control!$C$6="Wind only",'Wind scaled'!K191,IF(Control!$C$6="Solar and wind",'Solar scaled'!K191+'Wind scaled'!K191,'Grid scaled'!K191)))</f>
        <v>146</v>
      </c>
      <c r="L191" s="12">
        <f>IF(Control!$C$6="Solar only",'Solar scaled'!L191,IF(Control!$C$6="Wind only",'Wind scaled'!L191,IF(Control!$C$6="Solar and wind",'Solar scaled'!L191+'Wind scaled'!L191,'Grid scaled'!L191)))</f>
        <v>126.8</v>
      </c>
      <c r="M191" s="12">
        <f>IF(Control!$C$6="Solar only",'Solar scaled'!M191,IF(Control!$C$6="Wind only",'Wind scaled'!M191,IF(Control!$C$6="Solar and wind",'Solar scaled'!M191+'Wind scaled'!M191,'Grid scaled'!M191)))</f>
        <v>91.919999999999987</v>
      </c>
      <c r="N191" s="12">
        <f>IF(Control!$C$6="Solar only",'Solar scaled'!N191,IF(Control!$C$6="Wind only",'Wind scaled'!N191,IF(Control!$C$6="Solar and wind",'Solar scaled'!N191+'Wind scaled'!N191,'Grid scaled'!N191)))</f>
        <v>55.280000000000008</v>
      </c>
      <c r="O191" s="12">
        <f>IF(Control!$C$6="Solar only",'Solar scaled'!O191,IF(Control!$C$6="Wind only",'Wind scaled'!O191,IF(Control!$C$6="Solar and wind",'Solar scaled'!O191+'Wind scaled'!O191,'Grid scaled'!O191)))</f>
        <v>20.239999999999998</v>
      </c>
      <c r="P191" s="12">
        <f>IF(Control!$C$6="Solar only",'Solar scaled'!P191,IF(Control!$C$6="Wind only",'Wind scaled'!P191,IF(Control!$C$6="Solar and wind",'Solar scaled'!P191+'Wind scaled'!P191,'Grid scaled'!P191)))</f>
        <v>0</v>
      </c>
      <c r="Q191" s="12">
        <f>IF(Control!$C$6="Solar only",'Solar scaled'!Q191,IF(Control!$C$6="Wind only",'Wind scaled'!Q191,IF(Control!$C$6="Solar and wind",'Solar scaled'!Q191+'Wind scaled'!Q191,'Grid scaled'!Q191)))</f>
        <v>0</v>
      </c>
      <c r="R191" s="12">
        <f>IF(Control!$C$6="Solar only",'Solar scaled'!R191,IF(Control!$C$6="Wind only",'Wind scaled'!R191,IF(Control!$C$6="Solar and wind",'Solar scaled'!R191+'Wind scaled'!R191,'Grid scaled'!R191)))</f>
        <v>0</v>
      </c>
      <c r="S191" s="12">
        <f>IF(Control!$C$6="Solar only",'Solar scaled'!S191,IF(Control!$C$6="Wind only",'Wind scaled'!S191,IF(Control!$C$6="Solar and wind",'Solar scaled'!S191+'Wind scaled'!S191,'Grid scaled'!S191)))</f>
        <v>0</v>
      </c>
      <c r="T191" s="12">
        <f>IF(Control!$C$6="Solar only",'Solar scaled'!T191,IF(Control!$C$6="Wind only",'Wind scaled'!T191,IF(Control!$C$6="Solar and wind",'Solar scaled'!T191+'Wind scaled'!T191,'Grid scaled'!T191)))</f>
        <v>0</v>
      </c>
      <c r="U191" s="12">
        <f>IF(Control!$C$6="Solar only",'Solar scaled'!U191,IF(Control!$C$6="Wind only",'Wind scaled'!U191,IF(Control!$C$6="Solar and wind",'Solar scaled'!U191+'Wind scaled'!U191,'Grid scaled'!U191)))</f>
        <v>0</v>
      </c>
      <c r="V191" s="12">
        <f>IF(Control!$C$6="Solar only",'Solar scaled'!V191,IF(Control!$C$6="Wind only",'Wind scaled'!V191,IF(Control!$C$6="Solar and wind",'Solar scaled'!V191+'Wind scaled'!V191,'Grid scaled'!V191)))</f>
        <v>0</v>
      </c>
      <c r="W191" s="12">
        <f>IF(Control!$C$6="Solar only",'Solar scaled'!W191,IF(Control!$C$6="Wind only",'Wind scaled'!W191,IF(Control!$C$6="Solar and wind",'Solar scaled'!W191+'Wind scaled'!W191,'Grid scaled'!W191)))</f>
        <v>10</v>
      </c>
      <c r="X191" s="12">
        <f>IF(Control!$C$6="Solar only",'Solar scaled'!X191,IF(Control!$C$6="Wind only",'Wind scaled'!X191,IF(Control!$C$6="Solar and wind",'Solar scaled'!X191+'Wind scaled'!X191,'Grid scaled'!X191)))</f>
        <v>15.12</v>
      </c>
      <c r="Y191" s="12">
        <f>IF(Control!$C$6="Solar only",'Solar scaled'!Y191,IF(Control!$C$6="Wind only",'Wind scaled'!Y191,IF(Control!$C$6="Solar and wind",'Solar scaled'!Y191+'Wind scaled'!Y191,'Grid scaled'!Y191)))</f>
        <v>10</v>
      </c>
      <c r="Z191" s="12">
        <f>IF(Control!$C$6="Solar only",'Solar scaled'!Z191,IF(Control!$C$6="Wind only",'Wind scaled'!Z191,IF(Control!$C$6="Solar and wind",'Solar scaled'!Z191+'Wind scaled'!Z191,'Grid scaled'!Z191)))</f>
        <v>0</v>
      </c>
      <c r="AB191" s="7">
        <f t="shared" si="2"/>
        <v>3110.8799999999997</v>
      </c>
    </row>
    <row r="192" spans="2:29" x14ac:dyDescent="0.2">
      <c r="B192" s="6">
        <v>44386</v>
      </c>
      <c r="C192" s="12">
        <f>IF(Control!$C$6="Solar only",'Solar scaled'!C192,IF(Control!$C$6="Wind only",'Wind scaled'!C192,IF(Control!$C$6="Solar and wind",'Solar scaled'!C192+'Wind scaled'!C192,'Grid scaled'!C192)))</f>
        <v>0</v>
      </c>
      <c r="D192" s="12">
        <f>IF(Control!$C$6="Solar only",'Solar scaled'!D192,IF(Control!$C$6="Wind only",'Wind scaled'!D192,IF(Control!$C$6="Solar and wind",'Solar scaled'!D192+'Wind scaled'!D192,'Grid scaled'!D192)))</f>
        <v>0</v>
      </c>
      <c r="E192" s="12">
        <f>IF(Control!$C$6="Solar only",'Solar scaled'!E192,IF(Control!$C$6="Wind only",'Wind scaled'!E192,IF(Control!$C$6="Solar and wind",'Solar scaled'!E192+'Wind scaled'!E192,'Grid scaled'!E192)))</f>
        <v>0</v>
      </c>
      <c r="F192" s="12">
        <f>IF(Control!$C$6="Solar only",'Solar scaled'!F192,IF(Control!$C$6="Wind only",'Wind scaled'!F192,IF(Control!$C$6="Solar and wind",'Solar scaled'!F192+'Wind scaled'!F192,'Grid scaled'!F192)))</f>
        <v>0</v>
      </c>
      <c r="G192" s="12">
        <f>IF(Control!$C$6="Solar only",'Solar scaled'!G192,IF(Control!$C$6="Wind only",'Wind scaled'!G192,IF(Control!$C$6="Solar and wind",'Solar scaled'!G192+'Wind scaled'!G192,'Grid scaled'!G192)))</f>
        <v>0</v>
      </c>
      <c r="H192" s="12">
        <f>IF(Control!$C$6="Solar only",'Solar scaled'!H192,IF(Control!$C$6="Wind only",'Wind scaled'!H192,IF(Control!$C$6="Solar and wind",'Solar scaled'!H192+'Wind scaled'!H192,'Grid scaled'!H192)))</f>
        <v>0</v>
      </c>
      <c r="I192" s="12">
        <f>IF(Control!$C$6="Solar only",'Solar scaled'!I192,IF(Control!$C$6="Wind only",'Wind scaled'!I192,IF(Control!$C$6="Solar and wind",'Solar scaled'!I192+'Wind scaled'!I192,'Grid scaled'!I192)))</f>
        <v>15.12</v>
      </c>
      <c r="J192" s="12">
        <f>IF(Control!$C$6="Solar only",'Solar scaled'!J192,IF(Control!$C$6="Wind only",'Wind scaled'!J192,IF(Control!$C$6="Solar and wind",'Solar scaled'!J192+'Wind scaled'!J192,'Grid scaled'!J192)))</f>
        <v>30.479999999999997</v>
      </c>
      <c r="K192" s="12">
        <f>IF(Control!$C$6="Solar only",'Solar scaled'!K192,IF(Control!$C$6="Wind only",'Wind scaled'!K192,IF(Control!$C$6="Solar and wind",'Solar scaled'!K192+'Wind scaled'!K192,'Grid scaled'!K192)))</f>
        <v>48.720000000000006</v>
      </c>
      <c r="L192" s="12">
        <f>IF(Control!$C$6="Solar only",'Solar scaled'!L192,IF(Control!$C$6="Wind only",'Wind scaled'!L192,IF(Control!$C$6="Solar and wind",'Solar scaled'!L192+'Wind scaled'!L192,'Grid scaled'!L192)))</f>
        <v>55.280000000000008</v>
      </c>
      <c r="M192" s="12">
        <f>IF(Control!$C$6="Solar only",'Solar scaled'!M192,IF(Control!$C$6="Wind only",'Wind scaled'!M192,IF(Control!$C$6="Solar and wind",'Solar scaled'!M192+'Wind scaled'!M192,'Grid scaled'!M192)))</f>
        <v>55.280000000000008</v>
      </c>
      <c r="N192" s="12">
        <f>IF(Control!$C$6="Solar only",'Solar scaled'!N192,IF(Control!$C$6="Wind only",'Wind scaled'!N192,IF(Control!$C$6="Solar and wind",'Solar scaled'!N192+'Wind scaled'!N192,'Grid scaled'!N192)))</f>
        <v>55.280000000000008</v>
      </c>
      <c r="O192" s="12">
        <f>IF(Control!$C$6="Solar only",'Solar scaled'!O192,IF(Control!$C$6="Wind only",'Wind scaled'!O192,IF(Control!$C$6="Solar and wind",'Solar scaled'!O192+'Wind scaled'!O192,'Grid scaled'!O192)))</f>
        <v>55.280000000000008</v>
      </c>
      <c r="P192" s="12">
        <f>IF(Control!$C$6="Solar only",'Solar scaled'!P192,IF(Control!$C$6="Wind only",'Wind scaled'!P192,IF(Control!$C$6="Solar and wind",'Solar scaled'!P192+'Wind scaled'!P192,'Grid scaled'!P192)))</f>
        <v>55.280000000000008</v>
      </c>
      <c r="Q192" s="12">
        <f>IF(Control!$C$6="Solar only",'Solar scaled'!Q192,IF(Control!$C$6="Wind only",'Wind scaled'!Q192,IF(Control!$C$6="Solar and wind",'Solar scaled'!Q192+'Wind scaled'!Q192,'Grid scaled'!Q192)))</f>
        <v>48.720000000000006</v>
      </c>
      <c r="R192" s="12">
        <f>IF(Control!$C$6="Solar only",'Solar scaled'!R192,IF(Control!$C$6="Wind only",'Wind scaled'!R192,IF(Control!$C$6="Solar and wind",'Solar scaled'!R192+'Wind scaled'!R192,'Grid scaled'!R192)))</f>
        <v>48.720000000000006</v>
      </c>
      <c r="S192" s="12">
        <f>IF(Control!$C$6="Solar only",'Solar scaled'!S192,IF(Control!$C$6="Wind only",'Wind scaled'!S192,IF(Control!$C$6="Solar and wind",'Solar scaled'!S192+'Wind scaled'!S192,'Grid scaled'!S192)))</f>
        <v>61.840000000000011</v>
      </c>
      <c r="T192" s="12">
        <f>IF(Control!$C$6="Solar only",'Solar scaled'!T192,IF(Control!$C$6="Wind only",'Wind scaled'!T192,IF(Control!$C$6="Solar and wind",'Solar scaled'!T192+'Wind scaled'!T192,'Grid scaled'!T192)))</f>
        <v>91.919999999999987</v>
      </c>
      <c r="U192" s="12">
        <f>IF(Control!$C$6="Solar only",'Solar scaled'!U192,IF(Control!$C$6="Wind only",'Wind scaled'!U192,IF(Control!$C$6="Solar and wind",'Solar scaled'!U192+'Wind scaled'!U192,'Grid scaled'!U192)))</f>
        <v>146</v>
      </c>
      <c r="V192" s="12">
        <f>IF(Control!$C$6="Solar only",'Solar scaled'!V192,IF(Control!$C$6="Wind only",'Wind scaled'!V192,IF(Control!$C$6="Solar and wind",'Solar scaled'!V192+'Wind scaled'!V192,'Grid scaled'!V192)))</f>
        <v>190.16000000000003</v>
      </c>
      <c r="W192" s="12">
        <f>IF(Control!$C$6="Solar only",'Solar scaled'!W192,IF(Control!$C$6="Wind only",'Wind scaled'!W192,IF(Control!$C$6="Solar and wind",'Solar scaled'!W192+'Wind scaled'!W192,'Grid scaled'!W192)))</f>
        <v>190.16000000000003</v>
      </c>
      <c r="X192" s="12">
        <f>IF(Control!$C$6="Solar only",'Solar scaled'!X192,IF(Control!$C$6="Wind only",'Wind scaled'!X192,IF(Control!$C$6="Solar and wind",'Solar scaled'!X192+'Wind scaled'!X192,'Grid scaled'!X192)))</f>
        <v>190.16000000000003</v>
      </c>
      <c r="Y192" s="12">
        <f>IF(Control!$C$6="Solar only",'Solar scaled'!Y192,IF(Control!$C$6="Wind only",'Wind scaled'!Y192,IF(Control!$C$6="Solar and wind",'Solar scaled'!Y192+'Wind scaled'!Y192,'Grid scaled'!Y192)))</f>
        <v>178.64000000000001</v>
      </c>
      <c r="Z192" s="12">
        <f>IF(Control!$C$6="Solar only",'Solar scaled'!Z192,IF(Control!$C$6="Wind only",'Wind scaled'!Z192,IF(Control!$C$6="Solar and wind",'Solar scaled'!Z192+'Wind scaled'!Z192,'Grid scaled'!Z192)))</f>
        <v>155.6</v>
      </c>
      <c r="AB192" s="7">
        <f t="shared" si="2"/>
        <v>1672.6400000000003</v>
      </c>
    </row>
    <row r="193" spans="2:28" x14ac:dyDescent="0.2">
      <c r="B193" s="6">
        <v>44387</v>
      </c>
      <c r="C193" s="12">
        <f>IF(Control!$C$6="Solar only",'Solar scaled'!C193,IF(Control!$C$6="Wind only",'Wind scaled'!C193,IF(Control!$C$6="Solar and wind",'Solar scaled'!C193+'Wind scaled'!C193,'Grid scaled'!C193)))</f>
        <v>136.4</v>
      </c>
      <c r="D193" s="12">
        <f>IF(Control!$C$6="Solar only",'Solar scaled'!D193,IF(Control!$C$6="Wind only",'Wind scaled'!D193,IF(Control!$C$6="Solar and wind",'Solar scaled'!D193+'Wind scaled'!D193,'Grid scaled'!D193)))</f>
        <v>126.8</v>
      </c>
      <c r="E193" s="12">
        <f>IF(Control!$C$6="Solar only",'Solar scaled'!E193,IF(Control!$C$6="Wind only",'Wind scaled'!E193,IF(Control!$C$6="Solar and wind",'Solar scaled'!E193+'Wind scaled'!E193,'Grid scaled'!E193)))</f>
        <v>126.8</v>
      </c>
      <c r="F193" s="12">
        <f>IF(Control!$C$6="Solar only",'Solar scaled'!F193,IF(Control!$C$6="Wind only",'Wind scaled'!F193,IF(Control!$C$6="Solar and wind",'Solar scaled'!F193+'Wind scaled'!F193,'Grid scaled'!F193)))</f>
        <v>126.8</v>
      </c>
      <c r="G193" s="12">
        <f>IF(Control!$C$6="Solar only",'Solar scaled'!G193,IF(Control!$C$6="Wind only",'Wind scaled'!G193,IF(Control!$C$6="Solar and wind",'Solar scaled'!G193+'Wind scaled'!G193,'Grid scaled'!G193)))</f>
        <v>136.4</v>
      </c>
      <c r="H193" s="12">
        <f>IF(Control!$C$6="Solar only",'Solar scaled'!H193,IF(Control!$C$6="Wind only",'Wind scaled'!H193,IF(Control!$C$6="Solar and wind",'Solar scaled'!H193+'Wind scaled'!H193,'Grid scaled'!H193)))</f>
        <v>117.2</v>
      </c>
      <c r="I193" s="12">
        <f>IF(Control!$C$6="Solar only",'Solar scaled'!I193,IF(Control!$C$6="Wind only",'Wind scaled'!I193,IF(Control!$C$6="Solar and wind",'Solar scaled'!I193+'Wind scaled'!I193,'Grid scaled'!I193)))</f>
        <v>99.759999999999991</v>
      </c>
      <c r="J193" s="12">
        <f>IF(Control!$C$6="Solar only",'Solar scaled'!J193,IF(Control!$C$6="Wind only",'Wind scaled'!J193,IF(Control!$C$6="Solar and wind",'Solar scaled'!J193+'Wind scaled'!J193,'Grid scaled'!J193)))</f>
        <v>107.6</v>
      </c>
      <c r="K193" s="12">
        <f>IF(Control!$C$6="Solar only",'Solar scaled'!K193,IF(Control!$C$6="Wind only",'Wind scaled'!K193,IF(Control!$C$6="Solar and wind",'Solar scaled'!K193+'Wind scaled'!K193,'Grid scaled'!K193)))</f>
        <v>99.759999999999991</v>
      </c>
      <c r="L193" s="12">
        <f>IF(Control!$C$6="Solar only",'Solar scaled'!L193,IF(Control!$C$6="Wind only",'Wind scaled'!L193,IF(Control!$C$6="Solar and wind",'Solar scaled'!L193+'Wind scaled'!L193,'Grid scaled'!L193)))</f>
        <v>84.08</v>
      </c>
      <c r="M193" s="12">
        <f>IF(Control!$C$6="Solar only",'Solar scaled'!M193,IF(Control!$C$6="Wind only",'Wind scaled'!M193,IF(Control!$C$6="Solar and wind",'Solar scaled'!M193+'Wind scaled'!M193,'Grid scaled'!M193)))</f>
        <v>55.280000000000008</v>
      </c>
      <c r="N193" s="12">
        <f>IF(Control!$C$6="Solar only",'Solar scaled'!N193,IF(Control!$C$6="Wind only",'Wind scaled'!N193,IF(Control!$C$6="Solar and wind",'Solar scaled'!N193+'Wind scaled'!N193,'Grid scaled'!N193)))</f>
        <v>35.6</v>
      </c>
      <c r="O193" s="12">
        <f>IF(Control!$C$6="Solar only",'Solar scaled'!O193,IF(Control!$C$6="Wind only",'Wind scaled'!O193,IF(Control!$C$6="Solar and wind",'Solar scaled'!O193+'Wind scaled'!O193,'Grid scaled'!O193)))</f>
        <v>42.160000000000004</v>
      </c>
      <c r="P193" s="12">
        <f>IF(Control!$C$6="Solar only",'Solar scaled'!P193,IF(Control!$C$6="Wind only",'Wind scaled'!P193,IF(Control!$C$6="Solar and wind",'Solar scaled'!P193+'Wind scaled'!P193,'Grid scaled'!P193)))</f>
        <v>76.239999999999995</v>
      </c>
      <c r="Q193" s="12">
        <f>IF(Control!$C$6="Solar only",'Solar scaled'!Q193,IF(Control!$C$6="Wind only",'Wind scaled'!Q193,IF(Control!$C$6="Solar and wind",'Solar scaled'!Q193+'Wind scaled'!Q193,'Grid scaled'!Q193)))</f>
        <v>136.4</v>
      </c>
      <c r="R193" s="12">
        <f>IF(Control!$C$6="Solar only",'Solar scaled'!R193,IF(Control!$C$6="Wind only",'Wind scaled'!R193,IF(Control!$C$6="Solar and wind",'Solar scaled'!R193+'Wind scaled'!R193,'Grid scaled'!R193)))</f>
        <v>213.2</v>
      </c>
      <c r="S193" s="12">
        <f>IF(Control!$C$6="Solar only",'Solar scaled'!S193,IF(Control!$C$6="Wind only",'Wind scaled'!S193,IF(Control!$C$6="Solar and wind",'Solar scaled'!S193+'Wind scaled'!S193,'Grid scaled'!S193)))</f>
        <v>267.92000000000007</v>
      </c>
      <c r="T193" s="12">
        <f>IF(Control!$C$6="Solar only",'Solar scaled'!T193,IF(Control!$C$6="Wind only",'Wind scaled'!T193,IF(Control!$C$6="Solar and wind",'Solar scaled'!T193+'Wind scaled'!T193,'Grid scaled'!T193)))</f>
        <v>297.76</v>
      </c>
      <c r="U193" s="12">
        <f>IF(Control!$C$6="Solar only",'Solar scaled'!U193,IF(Control!$C$6="Wind only",'Wind scaled'!U193,IF(Control!$C$6="Solar and wind",'Solar scaled'!U193+'Wind scaled'!U193,'Grid scaled'!U193)))</f>
        <v>267.92000000000007</v>
      </c>
      <c r="V193" s="12">
        <f>IF(Control!$C$6="Solar only",'Solar scaled'!V193,IF(Control!$C$6="Wind only",'Wind scaled'!V193,IF(Control!$C$6="Solar and wind",'Solar scaled'!V193+'Wind scaled'!V193,'Grid scaled'!V193)))</f>
        <v>213.2</v>
      </c>
      <c r="W193" s="12">
        <f>IF(Control!$C$6="Solar only",'Solar scaled'!W193,IF(Control!$C$6="Wind only",'Wind scaled'!W193,IF(Control!$C$6="Solar and wind",'Solar scaled'!W193+'Wind scaled'!W193,'Grid scaled'!W193)))</f>
        <v>167.12</v>
      </c>
      <c r="X193" s="12">
        <f>IF(Control!$C$6="Solar only",'Solar scaled'!X193,IF(Control!$C$6="Wind only",'Wind scaled'!X193,IF(Control!$C$6="Solar and wind",'Solar scaled'!X193+'Wind scaled'!X193,'Grid scaled'!X193)))</f>
        <v>136.4</v>
      </c>
      <c r="Y193" s="12">
        <f>IF(Control!$C$6="Solar only",'Solar scaled'!Y193,IF(Control!$C$6="Wind only",'Wind scaled'!Y193,IF(Control!$C$6="Solar and wind",'Solar scaled'!Y193+'Wind scaled'!Y193,'Grid scaled'!Y193)))</f>
        <v>107.6</v>
      </c>
      <c r="Z193" s="12">
        <f>IF(Control!$C$6="Solar only",'Solar scaled'!Z193,IF(Control!$C$6="Wind only",'Wind scaled'!Z193,IF(Control!$C$6="Solar and wind",'Solar scaled'!Z193+'Wind scaled'!Z193,'Grid scaled'!Z193)))</f>
        <v>76.239999999999995</v>
      </c>
      <c r="AB193" s="7">
        <f t="shared" si="2"/>
        <v>3254.6399999999994</v>
      </c>
    </row>
    <row r="194" spans="2:28" x14ac:dyDescent="0.2">
      <c r="B194" s="6">
        <v>44388</v>
      </c>
      <c r="C194" s="12">
        <f>IF(Control!$C$6="Solar only",'Solar scaled'!C194,IF(Control!$C$6="Wind only",'Wind scaled'!C194,IF(Control!$C$6="Solar and wind",'Solar scaled'!C194+'Wind scaled'!C194,'Grid scaled'!C194)))</f>
        <v>42.160000000000004</v>
      </c>
      <c r="D194" s="12">
        <f>IF(Control!$C$6="Solar only",'Solar scaled'!D194,IF(Control!$C$6="Wind only",'Wind scaled'!D194,IF(Control!$C$6="Solar and wind",'Solar scaled'!D194+'Wind scaled'!D194,'Grid scaled'!D194)))</f>
        <v>0</v>
      </c>
      <c r="E194" s="12">
        <f>IF(Control!$C$6="Solar only",'Solar scaled'!E194,IF(Control!$C$6="Wind only",'Wind scaled'!E194,IF(Control!$C$6="Solar and wind",'Solar scaled'!E194+'Wind scaled'!E194,'Grid scaled'!E194)))</f>
        <v>0</v>
      </c>
      <c r="F194" s="12">
        <f>IF(Control!$C$6="Solar only",'Solar scaled'!F194,IF(Control!$C$6="Wind only",'Wind scaled'!F194,IF(Control!$C$6="Solar and wind",'Solar scaled'!F194+'Wind scaled'!F194,'Grid scaled'!F194)))</f>
        <v>0</v>
      </c>
      <c r="G194" s="12">
        <f>IF(Control!$C$6="Solar only",'Solar scaled'!G194,IF(Control!$C$6="Wind only",'Wind scaled'!G194,IF(Control!$C$6="Solar and wind",'Solar scaled'!G194+'Wind scaled'!G194,'Grid scaled'!G194)))</f>
        <v>0</v>
      </c>
      <c r="H194" s="12">
        <f>IF(Control!$C$6="Solar only",'Solar scaled'!H194,IF(Control!$C$6="Wind only",'Wind scaled'!H194,IF(Control!$C$6="Solar and wind",'Solar scaled'!H194+'Wind scaled'!H194,'Grid scaled'!H194)))</f>
        <v>0</v>
      </c>
      <c r="I194" s="12">
        <f>IF(Control!$C$6="Solar only",'Solar scaled'!I194,IF(Control!$C$6="Wind only",'Wind scaled'!I194,IF(Control!$C$6="Solar and wind",'Solar scaled'!I194+'Wind scaled'!I194,'Grid scaled'!I194)))</f>
        <v>0</v>
      </c>
      <c r="J194" s="12">
        <f>IF(Control!$C$6="Solar only",'Solar scaled'!J194,IF(Control!$C$6="Wind only",'Wind scaled'!J194,IF(Control!$C$6="Solar and wind",'Solar scaled'!J194+'Wind scaled'!J194,'Grid scaled'!J194)))</f>
        <v>0</v>
      </c>
      <c r="K194" s="12">
        <f>IF(Control!$C$6="Solar only",'Solar scaled'!K194,IF(Control!$C$6="Wind only",'Wind scaled'!K194,IF(Control!$C$6="Solar and wind",'Solar scaled'!K194+'Wind scaled'!K194,'Grid scaled'!K194)))</f>
        <v>0</v>
      </c>
      <c r="L194" s="12">
        <f>IF(Control!$C$6="Solar only",'Solar scaled'!L194,IF(Control!$C$6="Wind only",'Wind scaled'!L194,IF(Control!$C$6="Solar and wind",'Solar scaled'!L194+'Wind scaled'!L194,'Grid scaled'!L194)))</f>
        <v>0</v>
      </c>
      <c r="M194" s="12">
        <f>IF(Control!$C$6="Solar only",'Solar scaled'!M194,IF(Control!$C$6="Wind only",'Wind scaled'!M194,IF(Control!$C$6="Solar and wind",'Solar scaled'!M194+'Wind scaled'!M194,'Grid scaled'!M194)))</f>
        <v>0</v>
      </c>
      <c r="N194" s="12">
        <f>IF(Control!$C$6="Solar only",'Solar scaled'!N194,IF(Control!$C$6="Wind only",'Wind scaled'!N194,IF(Control!$C$6="Solar and wind",'Solar scaled'!N194+'Wind scaled'!N194,'Grid scaled'!N194)))</f>
        <v>0</v>
      </c>
      <c r="O194" s="12">
        <f>IF(Control!$C$6="Solar only",'Solar scaled'!O194,IF(Control!$C$6="Wind only",'Wind scaled'!O194,IF(Control!$C$6="Solar and wind",'Solar scaled'!O194+'Wind scaled'!O194,'Grid scaled'!O194)))</f>
        <v>0</v>
      </c>
      <c r="P194" s="12">
        <f>IF(Control!$C$6="Solar only",'Solar scaled'!P194,IF(Control!$C$6="Wind only",'Wind scaled'!P194,IF(Control!$C$6="Solar and wind",'Solar scaled'!P194+'Wind scaled'!P194,'Grid scaled'!P194)))</f>
        <v>0</v>
      </c>
      <c r="Q194" s="12">
        <f>IF(Control!$C$6="Solar only",'Solar scaled'!Q194,IF(Control!$C$6="Wind only",'Wind scaled'!Q194,IF(Control!$C$6="Solar and wind",'Solar scaled'!Q194+'Wind scaled'!Q194,'Grid scaled'!Q194)))</f>
        <v>10</v>
      </c>
      <c r="R194" s="12">
        <f>IF(Control!$C$6="Solar only",'Solar scaled'!R194,IF(Control!$C$6="Wind only",'Wind scaled'!R194,IF(Control!$C$6="Solar and wind",'Solar scaled'!R194+'Wind scaled'!R194,'Grid scaled'!R194)))</f>
        <v>42.160000000000004</v>
      </c>
      <c r="S194" s="12">
        <f>IF(Control!$C$6="Solar only",'Solar scaled'!S194,IF(Control!$C$6="Wind only",'Wind scaled'!S194,IF(Control!$C$6="Solar and wind",'Solar scaled'!S194+'Wind scaled'!S194,'Grid scaled'!S194)))</f>
        <v>68.400000000000006</v>
      </c>
      <c r="T194" s="12">
        <f>IF(Control!$C$6="Solar only",'Solar scaled'!T194,IF(Control!$C$6="Wind only",'Wind scaled'!T194,IF(Control!$C$6="Solar and wind",'Solar scaled'!T194+'Wind scaled'!T194,'Grid scaled'!T194)))</f>
        <v>84.08</v>
      </c>
      <c r="U194" s="12">
        <f>IF(Control!$C$6="Solar only",'Solar scaled'!U194,IF(Control!$C$6="Wind only",'Wind scaled'!U194,IF(Control!$C$6="Solar and wind",'Solar scaled'!U194+'Wind scaled'!U194,'Grid scaled'!U194)))</f>
        <v>76.239999999999995</v>
      </c>
      <c r="V194" s="12">
        <f>IF(Control!$C$6="Solar only",'Solar scaled'!V194,IF(Control!$C$6="Wind only",'Wind scaled'!V194,IF(Control!$C$6="Solar and wind",'Solar scaled'!V194+'Wind scaled'!V194,'Grid scaled'!V194)))</f>
        <v>42.160000000000004</v>
      </c>
      <c r="W194" s="12">
        <f>IF(Control!$C$6="Solar only",'Solar scaled'!W194,IF(Control!$C$6="Wind only",'Wind scaled'!W194,IF(Control!$C$6="Solar and wind",'Solar scaled'!W194+'Wind scaled'!W194,'Grid scaled'!W194)))</f>
        <v>20.239999999999998</v>
      </c>
      <c r="X194" s="12">
        <f>IF(Control!$C$6="Solar only",'Solar scaled'!X194,IF(Control!$C$6="Wind only",'Wind scaled'!X194,IF(Control!$C$6="Solar and wind",'Solar scaled'!X194+'Wind scaled'!X194,'Grid scaled'!X194)))</f>
        <v>0</v>
      </c>
      <c r="Y194" s="12">
        <f>IF(Control!$C$6="Solar only",'Solar scaled'!Y194,IF(Control!$C$6="Wind only",'Wind scaled'!Y194,IF(Control!$C$6="Solar and wind",'Solar scaled'!Y194+'Wind scaled'!Y194,'Grid scaled'!Y194)))</f>
        <v>0</v>
      </c>
      <c r="Z194" s="12">
        <f>IF(Control!$C$6="Solar only",'Solar scaled'!Z194,IF(Control!$C$6="Wind only",'Wind scaled'!Z194,IF(Control!$C$6="Solar and wind",'Solar scaled'!Z194+'Wind scaled'!Z194,'Grid scaled'!Z194)))</f>
        <v>0</v>
      </c>
      <c r="AB194" s="7">
        <f t="shared" si="2"/>
        <v>385.44000000000005</v>
      </c>
    </row>
    <row r="195" spans="2:28" x14ac:dyDescent="0.2">
      <c r="B195" s="6">
        <v>44389</v>
      </c>
      <c r="C195" s="12">
        <f>IF(Control!$C$6="Solar only",'Solar scaled'!C195,IF(Control!$C$6="Wind only",'Wind scaled'!C195,IF(Control!$C$6="Solar and wind",'Solar scaled'!C195+'Wind scaled'!C195,'Grid scaled'!C195)))</f>
        <v>0</v>
      </c>
      <c r="D195" s="12">
        <f>IF(Control!$C$6="Solar only",'Solar scaled'!D195,IF(Control!$C$6="Wind only",'Wind scaled'!D195,IF(Control!$C$6="Solar and wind",'Solar scaled'!D195+'Wind scaled'!D195,'Grid scaled'!D195)))</f>
        <v>0</v>
      </c>
      <c r="E195" s="12">
        <f>IF(Control!$C$6="Solar only",'Solar scaled'!E195,IF(Control!$C$6="Wind only",'Wind scaled'!E195,IF(Control!$C$6="Solar and wind",'Solar scaled'!E195+'Wind scaled'!E195,'Grid scaled'!E195)))</f>
        <v>0</v>
      </c>
      <c r="F195" s="12">
        <f>IF(Control!$C$6="Solar only",'Solar scaled'!F195,IF(Control!$C$6="Wind only",'Wind scaled'!F195,IF(Control!$C$6="Solar and wind",'Solar scaled'!F195+'Wind scaled'!F195,'Grid scaled'!F195)))</f>
        <v>0</v>
      </c>
      <c r="G195" s="12">
        <f>IF(Control!$C$6="Solar only",'Solar scaled'!G195,IF(Control!$C$6="Wind only",'Wind scaled'!G195,IF(Control!$C$6="Solar and wind",'Solar scaled'!G195+'Wind scaled'!G195,'Grid scaled'!G195)))</f>
        <v>0</v>
      </c>
      <c r="H195" s="12">
        <f>IF(Control!$C$6="Solar only",'Solar scaled'!H195,IF(Control!$C$6="Wind only",'Wind scaled'!H195,IF(Control!$C$6="Solar and wind",'Solar scaled'!H195+'Wind scaled'!H195,'Grid scaled'!H195)))</f>
        <v>0</v>
      </c>
      <c r="I195" s="12">
        <f>IF(Control!$C$6="Solar only",'Solar scaled'!I195,IF(Control!$C$6="Wind only",'Wind scaled'!I195,IF(Control!$C$6="Solar and wind",'Solar scaled'!I195+'Wind scaled'!I195,'Grid scaled'!I195)))</f>
        <v>0</v>
      </c>
      <c r="J195" s="12">
        <f>IF(Control!$C$6="Solar only",'Solar scaled'!J195,IF(Control!$C$6="Wind only",'Wind scaled'!J195,IF(Control!$C$6="Solar and wind",'Solar scaled'!J195+'Wind scaled'!J195,'Grid scaled'!J195)))</f>
        <v>0</v>
      </c>
      <c r="K195" s="12">
        <f>IF(Control!$C$6="Solar only",'Solar scaled'!K195,IF(Control!$C$6="Wind only",'Wind scaled'!K195,IF(Control!$C$6="Solar and wind",'Solar scaled'!K195+'Wind scaled'!K195,'Grid scaled'!K195)))</f>
        <v>0</v>
      </c>
      <c r="L195" s="12">
        <f>IF(Control!$C$6="Solar only",'Solar scaled'!L195,IF(Control!$C$6="Wind only",'Wind scaled'!L195,IF(Control!$C$6="Solar and wind",'Solar scaled'!L195+'Wind scaled'!L195,'Grid scaled'!L195)))</f>
        <v>0</v>
      </c>
      <c r="M195" s="12">
        <f>IF(Control!$C$6="Solar only",'Solar scaled'!M195,IF(Control!$C$6="Wind only",'Wind scaled'!M195,IF(Control!$C$6="Solar and wind",'Solar scaled'!M195+'Wind scaled'!M195,'Grid scaled'!M195)))</f>
        <v>0</v>
      </c>
      <c r="N195" s="12">
        <f>IF(Control!$C$6="Solar only",'Solar scaled'!N195,IF(Control!$C$6="Wind only",'Wind scaled'!N195,IF(Control!$C$6="Solar and wind",'Solar scaled'!N195+'Wind scaled'!N195,'Grid scaled'!N195)))</f>
        <v>0</v>
      </c>
      <c r="O195" s="12">
        <f>IF(Control!$C$6="Solar only",'Solar scaled'!O195,IF(Control!$C$6="Wind only",'Wind scaled'!O195,IF(Control!$C$6="Solar and wind",'Solar scaled'!O195+'Wind scaled'!O195,'Grid scaled'!O195)))</f>
        <v>15.12</v>
      </c>
      <c r="P195" s="12">
        <f>IF(Control!$C$6="Solar only",'Solar scaled'!P195,IF(Control!$C$6="Wind only",'Wind scaled'!P195,IF(Control!$C$6="Solar and wind",'Solar scaled'!P195+'Wind scaled'!P195,'Grid scaled'!P195)))</f>
        <v>42.160000000000004</v>
      </c>
      <c r="Q195" s="12">
        <f>IF(Control!$C$6="Solar only",'Solar scaled'!Q195,IF(Control!$C$6="Wind only",'Wind scaled'!Q195,IF(Control!$C$6="Solar and wind",'Solar scaled'!Q195+'Wind scaled'!Q195,'Grid scaled'!Q195)))</f>
        <v>68.400000000000006</v>
      </c>
      <c r="R195" s="12">
        <f>IF(Control!$C$6="Solar only",'Solar scaled'!R195,IF(Control!$C$6="Wind only",'Wind scaled'!R195,IF(Control!$C$6="Solar and wind",'Solar scaled'!R195+'Wind scaled'!R195,'Grid scaled'!R195)))</f>
        <v>107.6</v>
      </c>
      <c r="S195" s="12">
        <f>IF(Control!$C$6="Solar only",'Solar scaled'!S195,IF(Control!$C$6="Wind only",'Wind scaled'!S195,IF(Control!$C$6="Solar and wind",'Solar scaled'!S195+'Wind scaled'!S195,'Grid scaled'!S195)))</f>
        <v>136.4</v>
      </c>
      <c r="T195" s="12">
        <f>IF(Control!$C$6="Solar only",'Solar scaled'!T195,IF(Control!$C$6="Wind only",'Wind scaled'!T195,IF(Control!$C$6="Solar and wind",'Solar scaled'!T195+'Wind scaled'!T195,'Grid scaled'!T195)))</f>
        <v>155.6</v>
      </c>
      <c r="U195" s="12">
        <f>IF(Control!$C$6="Solar only",'Solar scaled'!U195,IF(Control!$C$6="Wind only",'Wind scaled'!U195,IF(Control!$C$6="Solar and wind",'Solar scaled'!U195+'Wind scaled'!U195,'Grid scaled'!U195)))</f>
        <v>136.4</v>
      </c>
      <c r="V195" s="12">
        <f>IF(Control!$C$6="Solar only",'Solar scaled'!V195,IF(Control!$C$6="Wind only",'Wind scaled'!V195,IF(Control!$C$6="Solar and wind",'Solar scaled'!V195+'Wind scaled'!V195,'Grid scaled'!V195)))</f>
        <v>107.6</v>
      </c>
      <c r="W195" s="12">
        <f>IF(Control!$C$6="Solar only",'Solar scaled'!W195,IF(Control!$C$6="Wind only",'Wind scaled'!W195,IF(Control!$C$6="Solar and wind",'Solar scaled'!W195+'Wind scaled'!W195,'Grid scaled'!W195)))</f>
        <v>91.919999999999987</v>
      </c>
      <c r="X195" s="12">
        <f>IF(Control!$C$6="Solar only",'Solar scaled'!X195,IF(Control!$C$6="Wind only",'Wind scaled'!X195,IF(Control!$C$6="Solar and wind",'Solar scaled'!X195+'Wind scaled'!X195,'Grid scaled'!X195)))</f>
        <v>68.400000000000006</v>
      </c>
      <c r="Y195" s="12">
        <f>IF(Control!$C$6="Solar only",'Solar scaled'!Y195,IF(Control!$C$6="Wind only",'Wind scaled'!Y195,IF(Control!$C$6="Solar and wind",'Solar scaled'!Y195+'Wind scaled'!Y195,'Grid scaled'!Y195)))</f>
        <v>55.280000000000008</v>
      </c>
      <c r="Z195" s="12">
        <f>IF(Control!$C$6="Solar only",'Solar scaled'!Z195,IF(Control!$C$6="Wind only",'Wind scaled'!Z195,IF(Control!$C$6="Solar and wind",'Solar scaled'!Z195+'Wind scaled'!Z195,'Grid scaled'!Z195)))</f>
        <v>35.6</v>
      </c>
      <c r="AB195" s="7">
        <f t="shared" si="2"/>
        <v>1020.4799999999999</v>
      </c>
    </row>
    <row r="196" spans="2:28" x14ac:dyDescent="0.2">
      <c r="B196" s="6">
        <v>44390</v>
      </c>
      <c r="C196" s="12">
        <f>IF(Control!$C$6="Solar only",'Solar scaled'!C196,IF(Control!$C$6="Wind only",'Wind scaled'!C196,IF(Control!$C$6="Solar and wind",'Solar scaled'!C196+'Wind scaled'!C196,'Grid scaled'!C196)))</f>
        <v>25.359999999999996</v>
      </c>
      <c r="D196" s="12">
        <f>IF(Control!$C$6="Solar only",'Solar scaled'!D196,IF(Control!$C$6="Wind only",'Wind scaled'!D196,IF(Control!$C$6="Solar and wind",'Solar scaled'!D196+'Wind scaled'!D196,'Grid scaled'!D196)))</f>
        <v>20.239999999999998</v>
      </c>
      <c r="E196" s="12">
        <f>IF(Control!$C$6="Solar only",'Solar scaled'!E196,IF(Control!$C$6="Wind only",'Wind scaled'!E196,IF(Control!$C$6="Solar and wind",'Solar scaled'!E196+'Wind scaled'!E196,'Grid scaled'!E196)))</f>
        <v>10</v>
      </c>
      <c r="F196" s="12">
        <f>IF(Control!$C$6="Solar only",'Solar scaled'!F196,IF(Control!$C$6="Wind only",'Wind scaled'!F196,IF(Control!$C$6="Solar and wind",'Solar scaled'!F196+'Wind scaled'!F196,'Grid scaled'!F196)))</f>
        <v>0</v>
      </c>
      <c r="G196" s="12">
        <f>IF(Control!$C$6="Solar only",'Solar scaled'!G196,IF(Control!$C$6="Wind only",'Wind scaled'!G196,IF(Control!$C$6="Solar and wind",'Solar scaled'!G196+'Wind scaled'!G196,'Grid scaled'!G196)))</f>
        <v>0</v>
      </c>
      <c r="H196" s="12">
        <f>IF(Control!$C$6="Solar only",'Solar scaled'!H196,IF(Control!$C$6="Wind only",'Wind scaled'!H196,IF(Control!$C$6="Solar and wind",'Solar scaled'!H196+'Wind scaled'!H196,'Grid scaled'!H196)))</f>
        <v>0</v>
      </c>
      <c r="I196" s="12">
        <f>IF(Control!$C$6="Solar only",'Solar scaled'!I196,IF(Control!$C$6="Wind only",'Wind scaled'!I196,IF(Control!$C$6="Solar and wind",'Solar scaled'!I196+'Wind scaled'!I196,'Grid scaled'!I196)))</f>
        <v>0</v>
      </c>
      <c r="J196" s="12">
        <f>IF(Control!$C$6="Solar only",'Solar scaled'!J196,IF(Control!$C$6="Wind only",'Wind scaled'!J196,IF(Control!$C$6="Solar and wind",'Solar scaled'!J196+'Wind scaled'!J196,'Grid scaled'!J196)))</f>
        <v>0</v>
      </c>
      <c r="K196" s="12">
        <f>IF(Control!$C$6="Solar only",'Solar scaled'!K196,IF(Control!$C$6="Wind only",'Wind scaled'!K196,IF(Control!$C$6="Solar and wind",'Solar scaled'!K196+'Wind scaled'!K196,'Grid scaled'!K196)))</f>
        <v>0</v>
      </c>
      <c r="L196" s="12">
        <f>IF(Control!$C$6="Solar only",'Solar scaled'!L196,IF(Control!$C$6="Wind only",'Wind scaled'!L196,IF(Control!$C$6="Solar and wind",'Solar scaled'!L196+'Wind scaled'!L196,'Grid scaled'!L196)))</f>
        <v>0</v>
      </c>
      <c r="M196" s="12">
        <f>IF(Control!$C$6="Solar only",'Solar scaled'!M196,IF(Control!$C$6="Wind only",'Wind scaled'!M196,IF(Control!$C$6="Solar and wind",'Solar scaled'!M196+'Wind scaled'!M196,'Grid scaled'!M196)))</f>
        <v>20.239999999999998</v>
      </c>
      <c r="N196" s="12">
        <f>IF(Control!$C$6="Solar only",'Solar scaled'!N196,IF(Control!$C$6="Wind only",'Wind scaled'!N196,IF(Control!$C$6="Solar and wind",'Solar scaled'!N196+'Wind scaled'!N196,'Grid scaled'!N196)))</f>
        <v>30.479999999999997</v>
      </c>
      <c r="O196" s="12">
        <f>IF(Control!$C$6="Solar only",'Solar scaled'!O196,IF(Control!$C$6="Wind only",'Wind scaled'!O196,IF(Control!$C$6="Solar and wind",'Solar scaled'!O196+'Wind scaled'!O196,'Grid scaled'!O196)))</f>
        <v>42.160000000000004</v>
      </c>
      <c r="P196" s="12">
        <f>IF(Control!$C$6="Solar only",'Solar scaled'!P196,IF(Control!$C$6="Wind only",'Wind scaled'!P196,IF(Control!$C$6="Solar and wind",'Solar scaled'!P196+'Wind scaled'!P196,'Grid scaled'!P196)))</f>
        <v>55.280000000000008</v>
      </c>
      <c r="Q196" s="12">
        <f>IF(Control!$C$6="Solar only",'Solar scaled'!Q196,IF(Control!$C$6="Wind only",'Wind scaled'!Q196,IF(Control!$C$6="Solar and wind",'Solar scaled'!Q196+'Wind scaled'!Q196,'Grid scaled'!Q196)))</f>
        <v>68.400000000000006</v>
      </c>
      <c r="R196" s="12">
        <f>IF(Control!$C$6="Solar only",'Solar scaled'!R196,IF(Control!$C$6="Wind only",'Wind scaled'!R196,IF(Control!$C$6="Solar and wind",'Solar scaled'!R196+'Wind scaled'!R196,'Grid scaled'!R196)))</f>
        <v>84.08</v>
      </c>
      <c r="S196" s="12">
        <f>IF(Control!$C$6="Solar only",'Solar scaled'!S196,IF(Control!$C$6="Wind only",'Wind scaled'!S196,IF(Control!$C$6="Solar and wind",'Solar scaled'!S196+'Wind scaled'!S196,'Grid scaled'!S196)))</f>
        <v>91.919999999999987</v>
      </c>
      <c r="T196" s="12">
        <f>IF(Control!$C$6="Solar only",'Solar scaled'!T196,IF(Control!$C$6="Wind only",'Wind scaled'!T196,IF(Control!$C$6="Solar and wind",'Solar scaled'!T196+'Wind scaled'!T196,'Grid scaled'!T196)))</f>
        <v>84.08</v>
      </c>
      <c r="U196" s="12">
        <f>IF(Control!$C$6="Solar only",'Solar scaled'!U196,IF(Control!$C$6="Wind only",'Wind scaled'!U196,IF(Control!$C$6="Solar and wind",'Solar scaled'!U196+'Wind scaled'!U196,'Grid scaled'!U196)))</f>
        <v>84.08</v>
      </c>
      <c r="V196" s="12">
        <f>IF(Control!$C$6="Solar only",'Solar scaled'!V196,IF(Control!$C$6="Wind only",'Wind scaled'!V196,IF(Control!$C$6="Solar and wind",'Solar scaled'!V196+'Wind scaled'!V196,'Grid scaled'!V196)))</f>
        <v>84.08</v>
      </c>
      <c r="W196" s="12">
        <f>IF(Control!$C$6="Solar only",'Solar scaled'!W196,IF(Control!$C$6="Wind only",'Wind scaled'!W196,IF(Control!$C$6="Solar and wind",'Solar scaled'!W196+'Wind scaled'!W196,'Grid scaled'!W196)))</f>
        <v>91.919999999999987</v>
      </c>
      <c r="X196" s="12">
        <f>IF(Control!$C$6="Solar only",'Solar scaled'!X196,IF(Control!$C$6="Wind only",'Wind scaled'!X196,IF(Control!$C$6="Solar and wind",'Solar scaled'!X196+'Wind scaled'!X196,'Grid scaled'!X196)))</f>
        <v>84.08</v>
      </c>
      <c r="Y196" s="12">
        <f>IF(Control!$C$6="Solar only",'Solar scaled'!Y196,IF(Control!$C$6="Wind only",'Wind scaled'!Y196,IF(Control!$C$6="Solar and wind",'Solar scaled'!Y196+'Wind scaled'!Y196,'Grid scaled'!Y196)))</f>
        <v>35.6</v>
      </c>
      <c r="Z196" s="12">
        <f>IF(Control!$C$6="Solar only",'Solar scaled'!Z196,IF(Control!$C$6="Wind only",'Wind scaled'!Z196,IF(Control!$C$6="Solar and wind",'Solar scaled'!Z196+'Wind scaled'!Z196,'Grid scaled'!Z196)))</f>
        <v>0</v>
      </c>
      <c r="AB196" s="7">
        <f t="shared" ref="AB196:AB259" si="3">SUM(C196:Z196)</f>
        <v>912.00000000000011</v>
      </c>
    </row>
    <row r="197" spans="2:28" x14ac:dyDescent="0.2">
      <c r="B197" s="6">
        <v>44391</v>
      </c>
      <c r="C197" s="12">
        <f>IF(Control!$C$6="Solar only",'Solar scaled'!C197,IF(Control!$C$6="Wind only",'Wind scaled'!C197,IF(Control!$C$6="Solar and wind",'Solar scaled'!C197+'Wind scaled'!C197,'Grid scaled'!C197)))</f>
        <v>0</v>
      </c>
      <c r="D197" s="12">
        <f>IF(Control!$C$6="Solar only",'Solar scaled'!D197,IF(Control!$C$6="Wind only",'Wind scaled'!D197,IF(Control!$C$6="Solar and wind",'Solar scaled'!D197+'Wind scaled'!D197,'Grid scaled'!D197)))</f>
        <v>0</v>
      </c>
      <c r="E197" s="12">
        <f>IF(Control!$C$6="Solar only",'Solar scaled'!E197,IF(Control!$C$6="Wind only",'Wind scaled'!E197,IF(Control!$C$6="Solar and wind",'Solar scaled'!E197+'Wind scaled'!E197,'Grid scaled'!E197)))</f>
        <v>0</v>
      </c>
      <c r="F197" s="12">
        <f>IF(Control!$C$6="Solar only",'Solar scaled'!F197,IF(Control!$C$6="Wind only",'Wind scaled'!F197,IF(Control!$C$6="Solar and wind",'Solar scaled'!F197+'Wind scaled'!F197,'Grid scaled'!F197)))</f>
        <v>0</v>
      </c>
      <c r="G197" s="12">
        <f>IF(Control!$C$6="Solar only",'Solar scaled'!G197,IF(Control!$C$6="Wind only",'Wind scaled'!G197,IF(Control!$C$6="Solar and wind",'Solar scaled'!G197+'Wind scaled'!G197,'Grid scaled'!G197)))</f>
        <v>0</v>
      </c>
      <c r="H197" s="12">
        <f>IF(Control!$C$6="Solar only",'Solar scaled'!H197,IF(Control!$C$6="Wind only",'Wind scaled'!H197,IF(Control!$C$6="Solar and wind",'Solar scaled'!H197+'Wind scaled'!H197,'Grid scaled'!H197)))</f>
        <v>0</v>
      </c>
      <c r="I197" s="12">
        <f>IF(Control!$C$6="Solar only",'Solar scaled'!I197,IF(Control!$C$6="Wind only",'Wind scaled'!I197,IF(Control!$C$6="Solar and wind",'Solar scaled'!I197+'Wind scaled'!I197,'Grid scaled'!I197)))</f>
        <v>0</v>
      </c>
      <c r="J197" s="12">
        <f>IF(Control!$C$6="Solar only",'Solar scaled'!J197,IF(Control!$C$6="Wind only",'Wind scaled'!J197,IF(Control!$C$6="Solar and wind",'Solar scaled'!J197+'Wind scaled'!J197,'Grid scaled'!J197)))</f>
        <v>0</v>
      </c>
      <c r="K197" s="12">
        <f>IF(Control!$C$6="Solar only",'Solar scaled'!K197,IF(Control!$C$6="Wind only",'Wind scaled'!K197,IF(Control!$C$6="Solar and wind",'Solar scaled'!K197+'Wind scaled'!K197,'Grid scaled'!K197)))</f>
        <v>25.359999999999996</v>
      </c>
      <c r="L197" s="12">
        <f>IF(Control!$C$6="Solar only",'Solar scaled'!L197,IF(Control!$C$6="Wind only",'Wind scaled'!L197,IF(Control!$C$6="Solar and wind",'Solar scaled'!L197+'Wind scaled'!L197,'Grid scaled'!L197)))</f>
        <v>42.160000000000004</v>
      </c>
      <c r="M197" s="12">
        <f>IF(Control!$C$6="Solar only",'Solar scaled'!M197,IF(Control!$C$6="Wind only",'Wind scaled'!M197,IF(Control!$C$6="Solar and wind",'Solar scaled'!M197+'Wind scaled'!M197,'Grid scaled'!M197)))</f>
        <v>84.08</v>
      </c>
      <c r="N197" s="12">
        <f>IF(Control!$C$6="Solar only",'Solar scaled'!N197,IF(Control!$C$6="Wind only",'Wind scaled'!N197,IF(Control!$C$6="Solar and wind",'Solar scaled'!N197+'Wind scaled'!N197,'Grid scaled'!N197)))</f>
        <v>155.6</v>
      </c>
      <c r="O197" s="12">
        <f>IF(Control!$C$6="Solar only",'Solar scaled'!O197,IF(Control!$C$6="Wind only",'Wind scaled'!O197,IF(Control!$C$6="Solar and wind",'Solar scaled'!O197+'Wind scaled'!O197,'Grid scaled'!O197)))</f>
        <v>254.24000000000007</v>
      </c>
      <c r="P197" s="12">
        <f>IF(Control!$C$6="Solar only",'Solar scaled'!P197,IF(Control!$C$6="Wind only",'Wind scaled'!P197,IF(Control!$C$6="Solar and wind",'Solar scaled'!P197+'Wind scaled'!P197,'Grid scaled'!P197)))</f>
        <v>401.91999999999996</v>
      </c>
      <c r="Q197" s="12">
        <f>IF(Control!$C$6="Solar only",'Solar scaled'!Q197,IF(Control!$C$6="Wind only",'Wind scaled'!Q197,IF(Control!$C$6="Solar and wind",'Solar scaled'!Q197+'Wind scaled'!Q197,'Grid scaled'!Q197)))</f>
        <v>536.31999999999994</v>
      </c>
      <c r="R197" s="12">
        <f>IF(Control!$C$6="Solar only",'Solar scaled'!R197,IF(Control!$C$6="Wind only",'Wind scaled'!R197,IF(Control!$C$6="Solar and wind",'Solar scaled'!R197+'Wind scaled'!R197,'Grid scaled'!R197)))</f>
        <v>669.6</v>
      </c>
      <c r="S197" s="12">
        <f>IF(Control!$C$6="Solar only",'Solar scaled'!S197,IF(Control!$C$6="Wind only",'Wind scaled'!S197,IF(Control!$C$6="Solar and wind",'Solar scaled'!S197+'Wind scaled'!S197,'Grid scaled'!S197)))</f>
        <v>804.16000000000008</v>
      </c>
      <c r="T197" s="12">
        <f>IF(Control!$C$6="Solar only",'Solar scaled'!T197,IF(Control!$C$6="Wind only",'Wind scaled'!T197,IF(Control!$C$6="Solar and wind",'Solar scaled'!T197+'Wind scaled'!T197,'Grid scaled'!T197)))</f>
        <v>889.3599999999999</v>
      </c>
      <c r="U197" s="12">
        <f>IF(Control!$C$6="Solar only",'Solar scaled'!U197,IF(Control!$C$6="Wind only",'Wind scaled'!U197,IF(Control!$C$6="Solar and wind",'Solar scaled'!U197+'Wind scaled'!U197,'Grid scaled'!U197)))</f>
        <v>934.4</v>
      </c>
      <c r="V197" s="12">
        <f>IF(Control!$C$6="Solar only",'Solar scaled'!V197,IF(Control!$C$6="Wind only",'Wind scaled'!V197,IF(Control!$C$6="Solar and wind",'Solar scaled'!V197+'Wind scaled'!V197,'Grid scaled'!V197)))</f>
        <v>966.4</v>
      </c>
      <c r="W197" s="12">
        <f>IF(Control!$C$6="Solar only",'Solar scaled'!W197,IF(Control!$C$6="Wind only",'Wind scaled'!W197,IF(Control!$C$6="Solar and wind",'Solar scaled'!W197+'Wind scaled'!W197,'Grid scaled'!W197)))</f>
        <v>974.24</v>
      </c>
      <c r="X197" s="12">
        <f>IF(Control!$C$6="Solar only",'Solar scaled'!X197,IF(Control!$C$6="Wind only",'Wind scaled'!X197,IF(Control!$C$6="Solar and wind",'Solar scaled'!X197+'Wind scaled'!X197,'Grid scaled'!X197)))</f>
        <v>990.8</v>
      </c>
      <c r="Y197" s="12">
        <f>IF(Control!$C$6="Solar only",'Solar scaled'!Y197,IF(Control!$C$6="Wind only",'Wind scaled'!Y197,IF(Control!$C$6="Solar and wind",'Solar scaled'!Y197+'Wind scaled'!Y197,'Grid scaled'!Y197)))</f>
        <v>990.8</v>
      </c>
      <c r="Z197" s="12">
        <f>IF(Control!$C$6="Solar only",'Solar scaled'!Z197,IF(Control!$C$6="Wind only",'Wind scaled'!Z197,IF(Control!$C$6="Solar and wind",'Solar scaled'!Z197+'Wind scaled'!Z197,'Grid scaled'!Z197)))</f>
        <v>966.4</v>
      </c>
      <c r="AB197" s="7">
        <f t="shared" si="3"/>
        <v>9685.8399999999983</v>
      </c>
    </row>
    <row r="198" spans="2:28" x14ac:dyDescent="0.2">
      <c r="B198" s="6">
        <v>44392</v>
      </c>
      <c r="C198" s="12">
        <f>IF(Control!$C$6="Solar only",'Solar scaled'!C198,IF(Control!$C$6="Wind only",'Wind scaled'!C198,IF(Control!$C$6="Solar and wind",'Solar scaled'!C198+'Wind scaled'!C198,'Grid scaled'!C198)))</f>
        <v>934.4</v>
      </c>
      <c r="D198" s="12">
        <f>IF(Control!$C$6="Solar only",'Solar scaled'!D198,IF(Control!$C$6="Wind only",'Wind scaled'!D198,IF(Control!$C$6="Solar and wind",'Solar scaled'!D198+'Wind scaled'!D198,'Grid scaled'!D198)))</f>
        <v>876.4799999999999</v>
      </c>
      <c r="E198" s="12">
        <f>IF(Control!$C$6="Solar only",'Solar scaled'!E198,IF(Control!$C$6="Wind only",'Wind scaled'!E198,IF(Control!$C$6="Solar and wind",'Solar scaled'!E198+'Wind scaled'!E198,'Grid scaled'!E198)))</f>
        <v>728.96</v>
      </c>
      <c r="F198" s="12">
        <f>IF(Control!$C$6="Solar only",'Solar scaled'!F198,IF(Control!$C$6="Wind only",'Wind scaled'!F198,IF(Control!$C$6="Solar and wind",'Solar scaled'!F198+'Wind scaled'!F198,'Grid scaled'!F198)))</f>
        <v>720.96</v>
      </c>
      <c r="G198" s="12">
        <f>IF(Control!$C$6="Solar only",'Solar scaled'!G198,IF(Control!$C$6="Wind only",'Wind scaled'!G198,IF(Control!$C$6="Solar and wind",'Solar scaled'!G198+'Wind scaled'!G198,'Grid scaled'!G198)))</f>
        <v>620.79999999999995</v>
      </c>
      <c r="H198" s="12">
        <f>IF(Control!$C$6="Solar only",'Solar scaled'!H198,IF(Control!$C$6="Wind only",'Wind scaled'!H198,IF(Control!$C$6="Solar and wind",'Solar scaled'!H198+'Wind scaled'!H198,'Grid scaled'!H198)))</f>
        <v>536.31999999999994</v>
      </c>
      <c r="I198" s="12">
        <f>IF(Control!$C$6="Solar only",'Solar scaled'!I198,IF(Control!$C$6="Wind only",'Wind scaled'!I198,IF(Control!$C$6="Solar and wind",'Solar scaled'!I198+'Wind scaled'!I198,'Grid scaled'!I198)))</f>
        <v>497.43999999999994</v>
      </c>
      <c r="J198" s="12">
        <f>IF(Control!$C$6="Solar only",'Solar scaled'!J198,IF(Control!$C$6="Wind only",'Wind scaled'!J198,IF(Control!$C$6="Solar and wind",'Solar scaled'!J198+'Wind scaled'!J198,'Grid scaled'!J198)))</f>
        <v>346.23999999999995</v>
      </c>
      <c r="K198" s="12">
        <f>IF(Control!$C$6="Solar only",'Solar scaled'!K198,IF(Control!$C$6="Wind only",'Wind scaled'!K198,IF(Control!$C$6="Solar and wind",'Solar scaled'!K198+'Wind scaled'!K198,'Grid scaled'!K198)))</f>
        <v>226.88000000000002</v>
      </c>
      <c r="L198" s="12">
        <f>IF(Control!$C$6="Solar only",'Solar scaled'!L198,IF(Control!$C$6="Wind only",'Wind scaled'!L198,IF(Control!$C$6="Solar and wind",'Solar scaled'!L198+'Wind scaled'!L198,'Grid scaled'!L198)))</f>
        <v>146</v>
      </c>
      <c r="M198" s="12">
        <f>IF(Control!$C$6="Solar only",'Solar scaled'!M198,IF(Control!$C$6="Wind only",'Wind scaled'!M198,IF(Control!$C$6="Solar and wind",'Solar scaled'!M198+'Wind scaled'!M198,'Grid scaled'!M198)))</f>
        <v>99.759999999999991</v>
      </c>
      <c r="N198" s="12">
        <f>IF(Control!$C$6="Solar only",'Solar scaled'!N198,IF(Control!$C$6="Wind only",'Wind scaled'!N198,IF(Control!$C$6="Solar and wind",'Solar scaled'!N198+'Wind scaled'!N198,'Grid scaled'!N198)))</f>
        <v>76.239999999999995</v>
      </c>
      <c r="O198" s="12">
        <f>IF(Control!$C$6="Solar only",'Solar scaled'!O198,IF(Control!$C$6="Wind only",'Wind scaled'!O198,IF(Control!$C$6="Solar and wind",'Solar scaled'!O198+'Wind scaled'!O198,'Grid scaled'!O198)))</f>
        <v>55.280000000000008</v>
      </c>
      <c r="P198" s="12">
        <f>IF(Control!$C$6="Solar only",'Solar scaled'!P198,IF(Control!$C$6="Wind only",'Wind scaled'!P198,IF(Control!$C$6="Solar and wind",'Solar scaled'!P198+'Wind scaled'!P198,'Grid scaled'!P198)))</f>
        <v>42.160000000000004</v>
      </c>
      <c r="Q198" s="12">
        <f>IF(Control!$C$6="Solar only",'Solar scaled'!Q198,IF(Control!$C$6="Wind only",'Wind scaled'!Q198,IF(Control!$C$6="Solar and wind",'Solar scaled'!Q198+'Wind scaled'!Q198,'Grid scaled'!Q198)))</f>
        <v>30.479999999999997</v>
      </c>
      <c r="R198" s="12">
        <f>IF(Control!$C$6="Solar only",'Solar scaled'!R198,IF(Control!$C$6="Wind only",'Wind scaled'!R198,IF(Control!$C$6="Solar and wind",'Solar scaled'!R198+'Wind scaled'!R198,'Grid scaled'!R198)))</f>
        <v>20.239999999999998</v>
      </c>
      <c r="S198" s="12">
        <f>IF(Control!$C$6="Solar only",'Solar scaled'!S198,IF(Control!$C$6="Wind only",'Wind scaled'!S198,IF(Control!$C$6="Solar and wind",'Solar scaled'!S198+'Wind scaled'!S198,'Grid scaled'!S198)))</f>
        <v>0</v>
      </c>
      <c r="T198" s="12">
        <f>IF(Control!$C$6="Solar only",'Solar scaled'!T198,IF(Control!$C$6="Wind only",'Wind scaled'!T198,IF(Control!$C$6="Solar and wind",'Solar scaled'!T198+'Wind scaled'!T198,'Grid scaled'!T198)))</f>
        <v>0</v>
      </c>
      <c r="U198" s="12">
        <f>IF(Control!$C$6="Solar only",'Solar scaled'!U198,IF(Control!$C$6="Wind only",'Wind scaled'!U198,IF(Control!$C$6="Solar and wind",'Solar scaled'!U198+'Wind scaled'!U198,'Grid scaled'!U198)))</f>
        <v>0</v>
      </c>
      <c r="V198" s="12">
        <f>IF(Control!$C$6="Solar only",'Solar scaled'!V198,IF(Control!$C$6="Wind only",'Wind scaled'!V198,IF(Control!$C$6="Solar and wind",'Solar scaled'!V198+'Wind scaled'!V198,'Grid scaled'!V198)))</f>
        <v>0</v>
      </c>
      <c r="W198" s="12">
        <f>IF(Control!$C$6="Solar only",'Solar scaled'!W198,IF(Control!$C$6="Wind only",'Wind scaled'!W198,IF(Control!$C$6="Solar and wind",'Solar scaled'!W198+'Wind scaled'!W198,'Grid scaled'!W198)))</f>
        <v>0</v>
      </c>
      <c r="X198" s="12">
        <f>IF(Control!$C$6="Solar only",'Solar scaled'!X198,IF(Control!$C$6="Wind only",'Wind scaled'!X198,IF(Control!$C$6="Solar and wind",'Solar scaled'!X198+'Wind scaled'!X198,'Grid scaled'!X198)))</f>
        <v>0</v>
      </c>
      <c r="Y198" s="12">
        <f>IF(Control!$C$6="Solar only",'Solar scaled'!Y198,IF(Control!$C$6="Wind only",'Wind scaled'!Y198,IF(Control!$C$6="Solar and wind",'Solar scaled'!Y198+'Wind scaled'!Y198,'Grid scaled'!Y198)))</f>
        <v>76.239999999999995</v>
      </c>
      <c r="Z198" s="12">
        <f>IF(Control!$C$6="Solar only",'Solar scaled'!Z198,IF(Control!$C$6="Wind only",'Wind scaled'!Z198,IF(Control!$C$6="Solar and wind",'Solar scaled'!Z198+'Wind scaled'!Z198,'Grid scaled'!Z198)))</f>
        <v>201.68</v>
      </c>
      <c r="AB198" s="7">
        <f t="shared" si="3"/>
        <v>6236.5599999999986</v>
      </c>
    </row>
    <row r="199" spans="2:28" x14ac:dyDescent="0.2">
      <c r="B199" s="6">
        <v>44393</v>
      </c>
      <c r="C199" s="12">
        <f>IF(Control!$C$6="Solar only",'Solar scaled'!C199,IF(Control!$C$6="Wind only",'Wind scaled'!C199,IF(Control!$C$6="Solar and wind",'Solar scaled'!C199+'Wind scaled'!C199,'Grid scaled'!C199)))</f>
        <v>297.76</v>
      </c>
      <c r="D199" s="12">
        <f>IF(Control!$C$6="Solar only",'Solar scaled'!D199,IF(Control!$C$6="Wind only",'Wind scaled'!D199,IF(Control!$C$6="Solar and wind",'Solar scaled'!D199+'Wind scaled'!D199,'Grid scaled'!D199)))</f>
        <v>330.08</v>
      </c>
      <c r="E199" s="12">
        <f>IF(Control!$C$6="Solar only",'Solar scaled'!E199,IF(Control!$C$6="Wind only",'Wind scaled'!E199,IF(Control!$C$6="Solar and wind",'Solar scaled'!E199+'Wind scaled'!E199,'Grid scaled'!E199)))</f>
        <v>346.23999999999995</v>
      </c>
      <c r="F199" s="12">
        <f>IF(Control!$C$6="Solar only",'Solar scaled'!F199,IF(Control!$C$6="Wind only",'Wind scaled'!F199,IF(Control!$C$6="Solar and wind",'Solar scaled'!F199+'Wind scaled'!F199,'Grid scaled'!F199)))</f>
        <v>401.91999999999996</v>
      </c>
      <c r="G199" s="12">
        <f>IF(Control!$C$6="Solar only",'Solar scaled'!G199,IF(Control!$C$6="Wind only",'Wind scaled'!G199,IF(Control!$C$6="Solar and wind",'Solar scaled'!G199+'Wind scaled'!G199,'Grid scaled'!G199)))</f>
        <v>475.52</v>
      </c>
      <c r="H199" s="12">
        <f>IF(Control!$C$6="Solar only",'Solar scaled'!H199,IF(Control!$C$6="Wind only",'Wind scaled'!H199,IF(Control!$C$6="Solar and wind",'Solar scaled'!H199+'Wind scaled'!H199,'Grid scaled'!H199)))</f>
        <v>444.64</v>
      </c>
      <c r="I199" s="12">
        <f>IF(Control!$C$6="Solar only",'Solar scaled'!I199,IF(Control!$C$6="Wind only",'Wind scaled'!I199,IF(Control!$C$6="Solar and wind",'Solar scaled'!I199+'Wind scaled'!I199,'Grid scaled'!I199)))</f>
        <v>581.91999999999996</v>
      </c>
      <c r="J199" s="12">
        <f>IF(Control!$C$6="Solar only",'Solar scaled'!J199,IF(Control!$C$6="Wind only",'Wind scaled'!J199,IF(Control!$C$6="Solar and wind",'Solar scaled'!J199+'Wind scaled'!J199,'Grid scaled'!J199)))</f>
        <v>720.96</v>
      </c>
      <c r="K199" s="12">
        <f>IF(Control!$C$6="Solar only",'Solar scaled'!K199,IF(Control!$C$6="Wind only",'Wind scaled'!K199,IF(Control!$C$6="Solar and wind",'Solar scaled'!K199+'Wind scaled'!K199,'Grid scaled'!K199)))</f>
        <v>889.3599999999999</v>
      </c>
      <c r="L199" s="12">
        <f>IF(Control!$C$6="Solar only",'Solar scaled'!L199,IF(Control!$C$6="Wind only",'Wind scaled'!L199,IF(Control!$C$6="Solar and wind",'Solar scaled'!L199+'Wind scaled'!L199,'Grid scaled'!L199)))</f>
        <v>966.4</v>
      </c>
      <c r="M199" s="12">
        <f>IF(Control!$C$6="Solar only",'Solar scaled'!M199,IF(Control!$C$6="Wind only",'Wind scaled'!M199,IF(Control!$C$6="Solar and wind",'Solar scaled'!M199+'Wind scaled'!M199,'Grid scaled'!M199)))</f>
        <v>990.8</v>
      </c>
      <c r="N199" s="12">
        <f>IF(Control!$C$6="Solar only",'Solar scaled'!N199,IF(Control!$C$6="Wind only",'Wind scaled'!N199,IF(Control!$C$6="Solar and wind",'Solar scaled'!N199+'Wind scaled'!N199,'Grid scaled'!N199)))</f>
        <v>1006.72</v>
      </c>
      <c r="O199" s="12">
        <f>IF(Control!$C$6="Solar only",'Solar scaled'!O199,IF(Control!$C$6="Wind only",'Wind scaled'!O199,IF(Control!$C$6="Solar and wind",'Solar scaled'!O199+'Wind scaled'!O199,'Grid scaled'!O199)))</f>
        <v>1011.36</v>
      </c>
      <c r="P199" s="12">
        <f>IF(Control!$C$6="Solar only",'Solar scaled'!P199,IF(Control!$C$6="Wind only",'Wind scaled'!P199,IF(Control!$C$6="Solar and wind",'Solar scaled'!P199+'Wind scaled'!P199,'Grid scaled'!P199)))</f>
        <v>1012</v>
      </c>
      <c r="Q199" s="12">
        <f>IF(Control!$C$6="Solar only",'Solar scaled'!Q199,IF(Control!$C$6="Wind only",'Wind scaled'!Q199,IF(Control!$C$6="Solar and wind",'Solar scaled'!Q199+'Wind scaled'!Q199,'Grid scaled'!Q199)))</f>
        <v>1012</v>
      </c>
      <c r="R199" s="12">
        <f>IF(Control!$C$6="Solar only",'Solar scaled'!R199,IF(Control!$C$6="Wind only",'Wind scaled'!R199,IF(Control!$C$6="Solar and wind",'Solar scaled'!R199+'Wind scaled'!R199,'Grid scaled'!R199)))</f>
        <v>1012</v>
      </c>
      <c r="S199" s="12">
        <f>IF(Control!$C$6="Solar only",'Solar scaled'!S199,IF(Control!$C$6="Wind only",'Wind scaled'!S199,IF(Control!$C$6="Solar and wind",'Solar scaled'!S199+'Wind scaled'!S199,'Grid scaled'!S199)))</f>
        <v>1012</v>
      </c>
      <c r="T199" s="12">
        <f>IF(Control!$C$6="Solar only",'Solar scaled'!T199,IF(Control!$C$6="Wind only",'Wind scaled'!T199,IF(Control!$C$6="Solar and wind",'Solar scaled'!T199+'Wind scaled'!T199,'Grid scaled'!T199)))</f>
        <v>1012</v>
      </c>
      <c r="U199" s="12">
        <f>IF(Control!$C$6="Solar only",'Solar scaled'!U199,IF(Control!$C$6="Wind only",'Wind scaled'!U199,IF(Control!$C$6="Solar and wind",'Solar scaled'!U199+'Wind scaled'!U199,'Grid scaled'!U199)))</f>
        <v>1006.8800000000001</v>
      </c>
      <c r="V199" s="12">
        <f>IF(Control!$C$6="Solar only",'Solar scaled'!V199,IF(Control!$C$6="Wind only",'Wind scaled'!V199,IF(Control!$C$6="Solar and wind",'Solar scaled'!V199+'Wind scaled'!V199,'Grid scaled'!V199)))</f>
        <v>995.04000000000019</v>
      </c>
      <c r="W199" s="12">
        <f>IF(Control!$C$6="Solar only",'Solar scaled'!W199,IF(Control!$C$6="Wind only",'Wind scaled'!W199,IF(Control!$C$6="Solar and wind",'Solar scaled'!W199+'Wind scaled'!W199,'Grid scaled'!W199)))</f>
        <v>993.76</v>
      </c>
      <c r="X199" s="12">
        <f>IF(Control!$C$6="Solar only",'Solar scaled'!X199,IF(Control!$C$6="Wind only",'Wind scaled'!X199,IF(Control!$C$6="Solar and wind",'Solar scaled'!X199+'Wind scaled'!X199,'Grid scaled'!X199)))</f>
        <v>974.24</v>
      </c>
      <c r="Y199" s="12">
        <f>IF(Control!$C$6="Solar only",'Solar scaled'!Y199,IF(Control!$C$6="Wind only",'Wind scaled'!Y199,IF(Control!$C$6="Solar and wind",'Solar scaled'!Y199+'Wind scaled'!Y199,'Grid scaled'!Y199)))</f>
        <v>884.4799999999999</v>
      </c>
      <c r="Z199" s="12">
        <f>IF(Control!$C$6="Solar only",'Solar scaled'!Z199,IF(Control!$C$6="Wind only",'Wind scaled'!Z199,IF(Control!$C$6="Solar and wind",'Solar scaled'!Z199+'Wind scaled'!Z199,'Grid scaled'!Z199)))</f>
        <v>804.16000000000008</v>
      </c>
      <c r="AB199" s="7">
        <f t="shared" si="3"/>
        <v>19182.240000000002</v>
      </c>
    </row>
    <row r="200" spans="2:28" x14ac:dyDescent="0.2">
      <c r="B200" s="6">
        <v>44394</v>
      </c>
      <c r="C200" s="12">
        <f>IF(Control!$C$6="Solar only",'Solar scaled'!C200,IF(Control!$C$6="Wind only",'Wind scaled'!C200,IF(Control!$C$6="Solar and wind",'Solar scaled'!C200+'Wind scaled'!C200,'Grid scaled'!C200)))</f>
        <v>804.16000000000008</v>
      </c>
      <c r="D200" s="12">
        <f>IF(Control!$C$6="Solar only",'Solar scaled'!D200,IF(Control!$C$6="Wind only",'Wind scaled'!D200,IF(Control!$C$6="Solar and wind",'Solar scaled'!D200+'Wind scaled'!D200,'Grid scaled'!D200)))</f>
        <v>804.16000000000008</v>
      </c>
      <c r="E200" s="12">
        <f>IF(Control!$C$6="Solar only",'Solar scaled'!E200,IF(Control!$C$6="Wind only",'Wind scaled'!E200,IF(Control!$C$6="Solar and wind",'Solar scaled'!E200+'Wind scaled'!E200,'Grid scaled'!E200)))</f>
        <v>804.16000000000008</v>
      </c>
      <c r="F200" s="12">
        <f>IF(Control!$C$6="Solar only",'Solar scaled'!F200,IF(Control!$C$6="Wind only",'Wind scaled'!F200,IF(Control!$C$6="Solar and wind",'Solar scaled'!F200+'Wind scaled'!F200,'Grid scaled'!F200)))</f>
        <v>791.68000000000006</v>
      </c>
      <c r="G200" s="12">
        <f>IF(Control!$C$6="Solar only",'Solar scaled'!G200,IF(Control!$C$6="Wind only",'Wind scaled'!G200,IF(Control!$C$6="Solar and wind",'Solar scaled'!G200+'Wind scaled'!G200,'Grid scaled'!G200)))</f>
        <v>804.16000000000008</v>
      </c>
      <c r="H200" s="12">
        <f>IF(Control!$C$6="Solar only",'Solar scaled'!H200,IF(Control!$C$6="Wind only",'Wind scaled'!H200,IF(Control!$C$6="Solar and wind",'Solar scaled'!H200+'Wind scaled'!H200,'Grid scaled'!H200)))</f>
        <v>804.16000000000008</v>
      </c>
      <c r="I200" s="12">
        <f>IF(Control!$C$6="Solar only",'Solar scaled'!I200,IF(Control!$C$6="Wind only",'Wind scaled'!I200,IF(Control!$C$6="Solar and wind",'Solar scaled'!I200+'Wind scaled'!I200,'Grid scaled'!I200)))</f>
        <v>975.5200000000001</v>
      </c>
      <c r="J200" s="12">
        <f>IF(Control!$C$6="Solar only",'Solar scaled'!J200,IF(Control!$C$6="Wind only",'Wind scaled'!J200,IF(Control!$C$6="Solar and wind",'Solar scaled'!J200+'Wind scaled'!J200,'Grid scaled'!J200)))</f>
        <v>1011.36</v>
      </c>
      <c r="K200" s="12">
        <f>IF(Control!$C$6="Solar only",'Solar scaled'!K200,IF(Control!$C$6="Wind only",'Wind scaled'!K200,IF(Control!$C$6="Solar and wind",'Solar scaled'!K200+'Wind scaled'!K200,'Grid scaled'!K200)))</f>
        <v>1012</v>
      </c>
      <c r="L200" s="12">
        <f>IF(Control!$C$6="Solar only",'Solar scaled'!L200,IF(Control!$C$6="Wind only",'Wind scaled'!L200,IF(Control!$C$6="Solar and wind",'Solar scaled'!L200+'Wind scaled'!L200,'Grid scaled'!L200)))</f>
        <v>1012</v>
      </c>
      <c r="M200" s="12">
        <f>IF(Control!$C$6="Solar only",'Solar scaled'!M200,IF(Control!$C$6="Wind only",'Wind scaled'!M200,IF(Control!$C$6="Solar and wind",'Solar scaled'!M200+'Wind scaled'!M200,'Grid scaled'!M200)))</f>
        <v>1012</v>
      </c>
      <c r="N200" s="12">
        <f>IF(Control!$C$6="Solar only",'Solar scaled'!N200,IF(Control!$C$6="Wind only",'Wind scaled'!N200,IF(Control!$C$6="Solar and wind",'Solar scaled'!N200+'Wind scaled'!N200,'Grid scaled'!N200)))</f>
        <v>1012</v>
      </c>
      <c r="O200" s="12">
        <f>IF(Control!$C$6="Solar only",'Solar scaled'!O200,IF(Control!$C$6="Wind only",'Wind scaled'!O200,IF(Control!$C$6="Solar and wind",'Solar scaled'!O200+'Wind scaled'!O200,'Grid scaled'!O200)))</f>
        <v>1012</v>
      </c>
      <c r="P200" s="12">
        <f>IF(Control!$C$6="Solar only",'Solar scaled'!P200,IF(Control!$C$6="Wind only",'Wind scaled'!P200,IF(Control!$C$6="Solar and wind",'Solar scaled'!P200+'Wind scaled'!P200,'Grid scaled'!P200)))</f>
        <v>1012</v>
      </c>
      <c r="Q200" s="12">
        <f>IF(Control!$C$6="Solar only",'Solar scaled'!Q200,IF(Control!$C$6="Wind only",'Wind scaled'!Q200,IF(Control!$C$6="Solar and wind",'Solar scaled'!Q200+'Wind scaled'!Q200,'Grid scaled'!Q200)))</f>
        <v>1012</v>
      </c>
      <c r="R200" s="12">
        <f>IF(Control!$C$6="Solar only",'Solar scaled'!R200,IF(Control!$C$6="Wind only",'Wind scaled'!R200,IF(Control!$C$6="Solar and wind",'Solar scaled'!R200+'Wind scaled'!R200,'Grid scaled'!R200)))</f>
        <v>1012</v>
      </c>
      <c r="S200" s="12">
        <f>IF(Control!$C$6="Solar only",'Solar scaled'!S200,IF(Control!$C$6="Wind only",'Wind scaled'!S200,IF(Control!$C$6="Solar and wind",'Solar scaled'!S200+'Wind scaled'!S200,'Grid scaled'!S200)))</f>
        <v>1012</v>
      </c>
      <c r="T200" s="12">
        <f>IF(Control!$C$6="Solar only",'Solar scaled'!T200,IF(Control!$C$6="Wind only",'Wind scaled'!T200,IF(Control!$C$6="Solar and wind",'Solar scaled'!T200+'Wind scaled'!T200,'Grid scaled'!T200)))</f>
        <v>1012</v>
      </c>
      <c r="U200" s="12">
        <f>IF(Control!$C$6="Solar only",'Solar scaled'!U200,IF(Control!$C$6="Wind only",'Wind scaled'!U200,IF(Control!$C$6="Solar and wind",'Solar scaled'!U200+'Wind scaled'!U200,'Grid scaled'!U200)))</f>
        <v>1006.8800000000001</v>
      </c>
      <c r="V200" s="12">
        <f>IF(Control!$C$6="Solar only",'Solar scaled'!V200,IF(Control!$C$6="Wind only",'Wind scaled'!V200,IF(Control!$C$6="Solar and wind",'Solar scaled'!V200+'Wind scaled'!V200,'Grid scaled'!V200)))</f>
        <v>994.88000000000011</v>
      </c>
      <c r="W200" s="12">
        <f>IF(Control!$C$6="Solar only",'Solar scaled'!W200,IF(Control!$C$6="Wind only",'Wind scaled'!W200,IF(Control!$C$6="Solar and wind",'Solar scaled'!W200+'Wind scaled'!W200,'Grid scaled'!W200)))</f>
        <v>974.24</v>
      </c>
      <c r="X200" s="12">
        <f>IF(Control!$C$6="Solar only",'Solar scaled'!X200,IF(Control!$C$6="Wind only",'Wind scaled'!X200,IF(Control!$C$6="Solar and wind",'Solar scaled'!X200+'Wind scaled'!X200,'Grid scaled'!X200)))</f>
        <v>974.24</v>
      </c>
      <c r="Y200" s="12">
        <f>IF(Control!$C$6="Solar only",'Solar scaled'!Y200,IF(Control!$C$6="Wind only",'Wind scaled'!Y200,IF(Control!$C$6="Solar and wind",'Solar scaled'!Y200+'Wind scaled'!Y200,'Grid scaled'!Y200)))</f>
        <v>934.4</v>
      </c>
      <c r="Z200" s="12">
        <f>IF(Control!$C$6="Solar only",'Solar scaled'!Z200,IF(Control!$C$6="Wind only",'Wind scaled'!Z200,IF(Control!$C$6="Solar and wind",'Solar scaled'!Z200+'Wind scaled'!Z200,'Grid scaled'!Z200)))</f>
        <v>876.4799999999999</v>
      </c>
      <c r="AB200" s="7">
        <f t="shared" si="3"/>
        <v>22680.480000000007</v>
      </c>
    </row>
    <row r="201" spans="2:28" x14ac:dyDescent="0.2">
      <c r="B201" s="6">
        <v>44395</v>
      </c>
      <c r="C201" s="12">
        <f>IF(Control!$C$6="Solar only",'Solar scaled'!C201,IF(Control!$C$6="Wind only",'Wind scaled'!C201,IF(Control!$C$6="Solar and wind",'Solar scaled'!C201+'Wind scaled'!C201,'Grid scaled'!C201)))</f>
        <v>720.96</v>
      </c>
      <c r="D201" s="12">
        <f>IF(Control!$C$6="Solar only",'Solar scaled'!D201,IF(Control!$C$6="Wind only",'Wind scaled'!D201,IF(Control!$C$6="Solar and wind",'Solar scaled'!D201+'Wind scaled'!D201,'Grid scaled'!D201)))</f>
        <v>560</v>
      </c>
      <c r="E201" s="12">
        <f>IF(Control!$C$6="Solar only",'Solar scaled'!E201,IF(Control!$C$6="Wind only",'Wind scaled'!E201,IF(Control!$C$6="Solar and wind",'Solar scaled'!E201+'Wind scaled'!E201,'Grid scaled'!E201)))</f>
        <v>454.4</v>
      </c>
      <c r="F201" s="12">
        <f>IF(Control!$C$6="Solar only",'Solar scaled'!F201,IF(Control!$C$6="Wind only",'Wind scaled'!F201,IF(Control!$C$6="Solar and wind",'Solar scaled'!F201+'Wind scaled'!F201,'Grid scaled'!F201)))</f>
        <v>423.84</v>
      </c>
      <c r="G201" s="12">
        <f>IF(Control!$C$6="Solar only",'Solar scaled'!G201,IF(Control!$C$6="Wind only",'Wind scaled'!G201,IF(Control!$C$6="Solar and wind",'Solar scaled'!G201+'Wind scaled'!G201,'Grid scaled'!G201)))</f>
        <v>362.4</v>
      </c>
      <c r="H201" s="12">
        <f>IF(Control!$C$6="Solar only",'Solar scaled'!H201,IF(Control!$C$6="Wind only",'Wind scaled'!H201,IF(Control!$C$6="Solar and wind",'Solar scaled'!H201+'Wind scaled'!H201,'Grid scaled'!H201)))</f>
        <v>267.92000000000007</v>
      </c>
      <c r="I201" s="12">
        <f>IF(Control!$C$6="Solar only",'Solar scaled'!I201,IF(Control!$C$6="Wind only",'Wind scaled'!I201,IF(Control!$C$6="Solar and wind",'Solar scaled'!I201+'Wind scaled'!I201,'Grid scaled'!I201)))</f>
        <v>226.88000000000002</v>
      </c>
      <c r="J201" s="12">
        <f>IF(Control!$C$6="Solar only",'Solar scaled'!J201,IF(Control!$C$6="Wind only",'Wind scaled'!J201,IF(Control!$C$6="Solar and wind",'Solar scaled'!J201+'Wind scaled'!J201,'Grid scaled'!J201)))</f>
        <v>254.24000000000007</v>
      </c>
      <c r="K201" s="12">
        <f>IF(Control!$C$6="Solar only",'Solar scaled'!K201,IF(Control!$C$6="Wind only",'Wind scaled'!K201,IF(Control!$C$6="Solar and wind",'Solar scaled'!K201+'Wind scaled'!K201,'Grid scaled'!K201)))</f>
        <v>281.60000000000002</v>
      </c>
      <c r="L201" s="12">
        <f>IF(Control!$C$6="Solar only",'Solar scaled'!L201,IF(Control!$C$6="Wind only",'Wind scaled'!L201,IF(Control!$C$6="Solar and wind",'Solar scaled'!L201+'Wind scaled'!L201,'Grid scaled'!L201)))</f>
        <v>281.60000000000002</v>
      </c>
      <c r="M201" s="12">
        <f>IF(Control!$C$6="Solar only",'Solar scaled'!M201,IF(Control!$C$6="Wind only",'Wind scaled'!M201,IF(Control!$C$6="Solar and wind",'Solar scaled'!M201+'Wind scaled'!M201,'Grid scaled'!M201)))</f>
        <v>267.92000000000007</v>
      </c>
      <c r="N201" s="12">
        <f>IF(Control!$C$6="Solar only",'Solar scaled'!N201,IF(Control!$C$6="Wind only",'Wind scaled'!N201,IF(Control!$C$6="Solar and wind",'Solar scaled'!N201+'Wind scaled'!N201,'Grid scaled'!N201)))</f>
        <v>240.56000000000003</v>
      </c>
      <c r="O201" s="12">
        <f>IF(Control!$C$6="Solar only",'Solar scaled'!O201,IF(Control!$C$6="Wind only",'Wind scaled'!O201,IF(Control!$C$6="Solar and wind",'Solar scaled'!O201+'Wind scaled'!O201,'Grid scaled'!O201)))</f>
        <v>226.88000000000002</v>
      </c>
      <c r="P201" s="12">
        <f>IF(Control!$C$6="Solar only",'Solar scaled'!P201,IF(Control!$C$6="Wind only",'Wind scaled'!P201,IF(Control!$C$6="Solar and wind",'Solar scaled'!P201+'Wind scaled'!P201,'Grid scaled'!P201)))</f>
        <v>213.2</v>
      </c>
      <c r="Q201" s="12">
        <f>IF(Control!$C$6="Solar only",'Solar scaled'!Q201,IF(Control!$C$6="Wind only",'Wind scaled'!Q201,IF(Control!$C$6="Solar and wind",'Solar scaled'!Q201+'Wind scaled'!Q201,'Grid scaled'!Q201)))</f>
        <v>178.64000000000001</v>
      </c>
      <c r="R201" s="12">
        <f>IF(Control!$C$6="Solar only",'Solar scaled'!R201,IF(Control!$C$6="Wind only",'Wind scaled'!R201,IF(Control!$C$6="Solar and wind",'Solar scaled'!R201+'Wind scaled'!R201,'Grid scaled'!R201)))</f>
        <v>155.6</v>
      </c>
      <c r="S201" s="12">
        <f>IF(Control!$C$6="Solar only",'Solar scaled'!S201,IF(Control!$C$6="Wind only",'Wind scaled'!S201,IF(Control!$C$6="Solar and wind",'Solar scaled'!S201+'Wind scaled'!S201,'Grid scaled'!S201)))</f>
        <v>126.8</v>
      </c>
      <c r="T201" s="12">
        <f>IF(Control!$C$6="Solar only",'Solar scaled'!T201,IF(Control!$C$6="Wind only",'Wind scaled'!T201,IF(Control!$C$6="Solar and wind",'Solar scaled'!T201+'Wind scaled'!T201,'Grid scaled'!T201)))</f>
        <v>91.919999999999987</v>
      </c>
      <c r="U201" s="12">
        <f>IF(Control!$C$6="Solar only",'Solar scaled'!U201,IF(Control!$C$6="Wind only",'Wind scaled'!U201,IF(Control!$C$6="Solar and wind",'Solar scaled'!U201+'Wind scaled'!U201,'Grid scaled'!U201)))</f>
        <v>68.400000000000006</v>
      </c>
      <c r="V201" s="12">
        <f>IF(Control!$C$6="Solar only",'Solar scaled'!V201,IF(Control!$C$6="Wind only",'Wind scaled'!V201,IF(Control!$C$6="Solar and wind",'Solar scaled'!V201+'Wind scaled'!V201,'Grid scaled'!V201)))</f>
        <v>30.479999999999997</v>
      </c>
      <c r="W201" s="12">
        <f>IF(Control!$C$6="Solar only",'Solar scaled'!W201,IF(Control!$C$6="Wind only",'Wind scaled'!W201,IF(Control!$C$6="Solar and wind",'Solar scaled'!W201+'Wind scaled'!W201,'Grid scaled'!W201)))</f>
        <v>0</v>
      </c>
      <c r="X201" s="12">
        <f>IF(Control!$C$6="Solar only",'Solar scaled'!X201,IF(Control!$C$6="Wind only",'Wind scaled'!X201,IF(Control!$C$6="Solar and wind",'Solar scaled'!X201+'Wind scaled'!X201,'Grid scaled'!X201)))</f>
        <v>0</v>
      </c>
      <c r="Y201" s="12">
        <f>IF(Control!$C$6="Solar only",'Solar scaled'!Y201,IF(Control!$C$6="Wind only",'Wind scaled'!Y201,IF(Control!$C$6="Solar and wind",'Solar scaled'!Y201+'Wind scaled'!Y201,'Grid scaled'!Y201)))</f>
        <v>0</v>
      </c>
      <c r="Z201" s="12">
        <f>IF(Control!$C$6="Solar only",'Solar scaled'!Z201,IF(Control!$C$6="Wind only",'Wind scaled'!Z201,IF(Control!$C$6="Solar and wind",'Solar scaled'!Z201+'Wind scaled'!Z201,'Grid scaled'!Z201)))</f>
        <v>0</v>
      </c>
      <c r="AB201" s="7">
        <f t="shared" si="3"/>
        <v>5434.2400000000007</v>
      </c>
    </row>
    <row r="202" spans="2:28" x14ac:dyDescent="0.2">
      <c r="B202" s="6">
        <v>44396</v>
      </c>
      <c r="C202" s="12">
        <f>IF(Control!$C$6="Solar only",'Solar scaled'!C202,IF(Control!$C$6="Wind only",'Wind scaled'!C202,IF(Control!$C$6="Solar and wind",'Solar scaled'!C202+'Wind scaled'!C202,'Grid scaled'!C202)))</f>
        <v>0</v>
      </c>
      <c r="D202" s="12">
        <f>IF(Control!$C$6="Solar only",'Solar scaled'!D202,IF(Control!$C$6="Wind only",'Wind scaled'!D202,IF(Control!$C$6="Solar and wind",'Solar scaled'!D202+'Wind scaled'!D202,'Grid scaled'!D202)))</f>
        <v>0</v>
      </c>
      <c r="E202" s="12">
        <f>IF(Control!$C$6="Solar only",'Solar scaled'!E202,IF(Control!$C$6="Wind only",'Wind scaled'!E202,IF(Control!$C$6="Solar and wind",'Solar scaled'!E202+'Wind scaled'!E202,'Grid scaled'!E202)))</f>
        <v>0</v>
      </c>
      <c r="F202" s="12">
        <f>IF(Control!$C$6="Solar only",'Solar scaled'!F202,IF(Control!$C$6="Wind only",'Wind scaled'!F202,IF(Control!$C$6="Solar and wind",'Solar scaled'!F202+'Wind scaled'!F202,'Grid scaled'!F202)))</f>
        <v>0</v>
      </c>
      <c r="G202" s="12">
        <f>IF(Control!$C$6="Solar only",'Solar scaled'!G202,IF(Control!$C$6="Wind only",'Wind scaled'!G202,IF(Control!$C$6="Solar and wind",'Solar scaled'!G202+'Wind scaled'!G202,'Grid scaled'!G202)))</f>
        <v>0</v>
      </c>
      <c r="H202" s="12">
        <f>IF(Control!$C$6="Solar only",'Solar scaled'!H202,IF(Control!$C$6="Wind only",'Wind scaled'!H202,IF(Control!$C$6="Solar and wind",'Solar scaled'!H202+'Wind scaled'!H202,'Grid scaled'!H202)))</f>
        <v>0</v>
      </c>
      <c r="I202" s="12">
        <f>IF(Control!$C$6="Solar only",'Solar scaled'!I202,IF(Control!$C$6="Wind only",'Wind scaled'!I202,IF(Control!$C$6="Solar and wind",'Solar scaled'!I202+'Wind scaled'!I202,'Grid scaled'!I202)))</f>
        <v>0</v>
      </c>
      <c r="J202" s="12">
        <f>IF(Control!$C$6="Solar only",'Solar scaled'!J202,IF(Control!$C$6="Wind only",'Wind scaled'!J202,IF(Control!$C$6="Solar and wind",'Solar scaled'!J202+'Wind scaled'!J202,'Grid scaled'!J202)))</f>
        <v>0</v>
      </c>
      <c r="K202" s="12">
        <f>IF(Control!$C$6="Solar only",'Solar scaled'!K202,IF(Control!$C$6="Wind only",'Wind scaled'!K202,IF(Control!$C$6="Solar and wind",'Solar scaled'!K202+'Wind scaled'!K202,'Grid scaled'!K202)))</f>
        <v>15.12</v>
      </c>
      <c r="L202" s="12">
        <f>IF(Control!$C$6="Solar only",'Solar scaled'!L202,IF(Control!$C$6="Wind only",'Wind scaled'!L202,IF(Control!$C$6="Solar and wind",'Solar scaled'!L202+'Wind scaled'!L202,'Grid scaled'!L202)))</f>
        <v>35.6</v>
      </c>
      <c r="M202" s="12">
        <f>IF(Control!$C$6="Solar only",'Solar scaled'!M202,IF(Control!$C$6="Wind only",'Wind scaled'!M202,IF(Control!$C$6="Solar and wind",'Solar scaled'!M202+'Wind scaled'!M202,'Grid scaled'!M202)))</f>
        <v>42.160000000000004</v>
      </c>
      <c r="N202" s="12">
        <f>IF(Control!$C$6="Solar only",'Solar scaled'!N202,IF(Control!$C$6="Wind only",'Wind scaled'!N202,IF(Control!$C$6="Solar and wind",'Solar scaled'!N202+'Wind scaled'!N202,'Grid scaled'!N202)))</f>
        <v>48.720000000000006</v>
      </c>
      <c r="O202" s="12">
        <f>IF(Control!$C$6="Solar only",'Solar scaled'!O202,IF(Control!$C$6="Wind only",'Wind scaled'!O202,IF(Control!$C$6="Solar and wind",'Solar scaled'!O202+'Wind scaled'!O202,'Grid scaled'!O202)))</f>
        <v>55.280000000000008</v>
      </c>
      <c r="P202" s="12">
        <f>IF(Control!$C$6="Solar only",'Solar scaled'!P202,IF(Control!$C$6="Wind only",'Wind scaled'!P202,IF(Control!$C$6="Solar and wind",'Solar scaled'!P202+'Wind scaled'!P202,'Grid scaled'!P202)))</f>
        <v>68.400000000000006</v>
      </c>
      <c r="Q202" s="12">
        <f>IF(Control!$C$6="Solar only",'Solar scaled'!Q202,IF(Control!$C$6="Wind only",'Wind scaled'!Q202,IF(Control!$C$6="Solar and wind",'Solar scaled'!Q202+'Wind scaled'!Q202,'Grid scaled'!Q202)))</f>
        <v>91.919999999999987</v>
      </c>
      <c r="R202" s="12">
        <f>IF(Control!$C$6="Solar only",'Solar scaled'!R202,IF(Control!$C$6="Wind only",'Wind scaled'!R202,IF(Control!$C$6="Solar and wind",'Solar scaled'!R202+'Wind scaled'!R202,'Grid scaled'!R202)))</f>
        <v>136.4</v>
      </c>
      <c r="S202" s="12">
        <f>IF(Control!$C$6="Solar only",'Solar scaled'!S202,IF(Control!$C$6="Wind only",'Wind scaled'!S202,IF(Control!$C$6="Solar and wind",'Solar scaled'!S202+'Wind scaled'!S202,'Grid scaled'!S202)))</f>
        <v>201.68</v>
      </c>
      <c r="T202" s="12">
        <f>IF(Control!$C$6="Solar only",'Solar scaled'!T202,IF(Control!$C$6="Wind only",'Wind scaled'!T202,IF(Control!$C$6="Solar and wind",'Solar scaled'!T202+'Wind scaled'!T202,'Grid scaled'!T202)))</f>
        <v>254.24000000000007</v>
      </c>
      <c r="U202" s="12">
        <f>IF(Control!$C$6="Solar only",'Solar scaled'!U202,IF(Control!$C$6="Wind only",'Wind scaled'!U202,IF(Control!$C$6="Solar and wind",'Solar scaled'!U202+'Wind scaled'!U202,'Grid scaled'!U202)))</f>
        <v>240.56000000000003</v>
      </c>
      <c r="V202" s="12">
        <f>IF(Control!$C$6="Solar only",'Solar scaled'!V202,IF(Control!$C$6="Wind only",'Wind scaled'!V202,IF(Control!$C$6="Solar and wind",'Solar scaled'!V202+'Wind scaled'!V202,'Grid scaled'!V202)))</f>
        <v>155.6</v>
      </c>
      <c r="W202" s="12">
        <f>IF(Control!$C$6="Solar only",'Solar scaled'!W202,IF(Control!$C$6="Wind only",'Wind scaled'!W202,IF(Control!$C$6="Solar and wind",'Solar scaled'!W202+'Wind scaled'!W202,'Grid scaled'!W202)))</f>
        <v>68.400000000000006</v>
      </c>
      <c r="X202" s="12">
        <f>IF(Control!$C$6="Solar only",'Solar scaled'!X202,IF(Control!$C$6="Wind only",'Wind scaled'!X202,IF(Control!$C$6="Solar and wind",'Solar scaled'!X202+'Wind scaled'!X202,'Grid scaled'!X202)))</f>
        <v>42.160000000000004</v>
      </c>
      <c r="Y202" s="12">
        <f>IF(Control!$C$6="Solar only",'Solar scaled'!Y202,IF(Control!$C$6="Wind only",'Wind scaled'!Y202,IF(Control!$C$6="Solar and wind",'Solar scaled'!Y202+'Wind scaled'!Y202,'Grid scaled'!Y202)))</f>
        <v>35.6</v>
      </c>
      <c r="Z202" s="12">
        <f>IF(Control!$C$6="Solar only",'Solar scaled'!Z202,IF(Control!$C$6="Wind only",'Wind scaled'!Z202,IF(Control!$C$6="Solar and wind",'Solar scaled'!Z202+'Wind scaled'!Z202,'Grid scaled'!Z202)))</f>
        <v>48.720000000000006</v>
      </c>
      <c r="AB202" s="7">
        <f t="shared" si="3"/>
        <v>1540.56</v>
      </c>
    </row>
    <row r="203" spans="2:28" x14ac:dyDescent="0.2">
      <c r="B203" s="6">
        <v>44397</v>
      </c>
      <c r="C203" s="12">
        <f>IF(Control!$C$6="Solar only",'Solar scaled'!C203,IF(Control!$C$6="Wind only",'Wind scaled'!C203,IF(Control!$C$6="Solar and wind",'Solar scaled'!C203+'Wind scaled'!C203,'Grid scaled'!C203)))</f>
        <v>68.400000000000006</v>
      </c>
      <c r="D203" s="12">
        <f>IF(Control!$C$6="Solar only",'Solar scaled'!D203,IF(Control!$C$6="Wind only",'Wind scaled'!D203,IF(Control!$C$6="Solar and wind",'Solar scaled'!D203+'Wind scaled'!D203,'Grid scaled'!D203)))</f>
        <v>99.759999999999991</v>
      </c>
      <c r="E203" s="12">
        <f>IF(Control!$C$6="Solar only",'Solar scaled'!E203,IF(Control!$C$6="Wind only",'Wind scaled'!E203,IF(Control!$C$6="Solar and wind",'Solar scaled'!E203+'Wind scaled'!E203,'Grid scaled'!E203)))</f>
        <v>107.6</v>
      </c>
      <c r="F203" s="12">
        <f>IF(Control!$C$6="Solar only",'Solar scaled'!F203,IF(Control!$C$6="Wind only",'Wind scaled'!F203,IF(Control!$C$6="Solar and wind",'Solar scaled'!F203+'Wind scaled'!F203,'Grid scaled'!F203)))</f>
        <v>117.2</v>
      </c>
      <c r="G203" s="12">
        <f>IF(Control!$C$6="Solar only",'Solar scaled'!G203,IF(Control!$C$6="Wind only",'Wind scaled'!G203,IF(Control!$C$6="Solar and wind",'Solar scaled'!G203+'Wind scaled'!G203,'Grid scaled'!G203)))</f>
        <v>107.6</v>
      </c>
      <c r="H203" s="12">
        <f>IF(Control!$C$6="Solar only",'Solar scaled'!H203,IF(Control!$C$6="Wind only",'Wind scaled'!H203,IF(Control!$C$6="Solar and wind",'Solar scaled'!H203+'Wind scaled'!H203,'Grid scaled'!H203)))</f>
        <v>84.08</v>
      </c>
      <c r="I203" s="12">
        <f>IF(Control!$C$6="Solar only",'Solar scaled'!I203,IF(Control!$C$6="Wind only",'Wind scaled'!I203,IF(Control!$C$6="Solar and wind",'Solar scaled'!I203+'Wind scaled'!I203,'Grid scaled'!I203)))</f>
        <v>76.239999999999995</v>
      </c>
      <c r="J203" s="12">
        <f>IF(Control!$C$6="Solar only",'Solar scaled'!J203,IF(Control!$C$6="Wind only",'Wind scaled'!J203,IF(Control!$C$6="Solar and wind",'Solar scaled'!J203+'Wind scaled'!J203,'Grid scaled'!J203)))</f>
        <v>84.08</v>
      </c>
      <c r="K203" s="12">
        <f>IF(Control!$C$6="Solar only",'Solar scaled'!K203,IF(Control!$C$6="Wind only",'Wind scaled'!K203,IF(Control!$C$6="Solar and wind",'Solar scaled'!K203+'Wind scaled'!K203,'Grid scaled'!K203)))</f>
        <v>76.239999999999995</v>
      </c>
      <c r="L203" s="12">
        <f>IF(Control!$C$6="Solar only",'Solar scaled'!L203,IF(Control!$C$6="Wind only",'Wind scaled'!L203,IF(Control!$C$6="Solar and wind",'Solar scaled'!L203+'Wind scaled'!L203,'Grid scaled'!L203)))</f>
        <v>55.280000000000008</v>
      </c>
      <c r="M203" s="12">
        <f>IF(Control!$C$6="Solar only",'Solar scaled'!M203,IF(Control!$C$6="Wind only",'Wind scaled'!M203,IF(Control!$C$6="Solar and wind",'Solar scaled'!M203+'Wind scaled'!M203,'Grid scaled'!M203)))</f>
        <v>35.6</v>
      </c>
      <c r="N203" s="12">
        <f>IF(Control!$C$6="Solar only",'Solar scaled'!N203,IF(Control!$C$6="Wind only",'Wind scaled'!N203,IF(Control!$C$6="Solar and wind",'Solar scaled'!N203+'Wind scaled'!N203,'Grid scaled'!N203)))</f>
        <v>20.239999999999998</v>
      </c>
      <c r="O203" s="12">
        <f>IF(Control!$C$6="Solar only",'Solar scaled'!O203,IF(Control!$C$6="Wind only",'Wind scaled'!O203,IF(Control!$C$6="Solar and wind",'Solar scaled'!O203+'Wind scaled'!O203,'Grid scaled'!O203)))</f>
        <v>10</v>
      </c>
      <c r="P203" s="12">
        <f>IF(Control!$C$6="Solar only",'Solar scaled'!P203,IF(Control!$C$6="Wind only",'Wind scaled'!P203,IF(Control!$C$6="Solar and wind",'Solar scaled'!P203+'Wind scaled'!P203,'Grid scaled'!P203)))</f>
        <v>0</v>
      </c>
      <c r="Q203" s="12">
        <f>IF(Control!$C$6="Solar only",'Solar scaled'!Q203,IF(Control!$C$6="Wind only",'Wind scaled'!Q203,IF(Control!$C$6="Solar and wind",'Solar scaled'!Q203+'Wind scaled'!Q203,'Grid scaled'!Q203)))</f>
        <v>10</v>
      </c>
      <c r="R203" s="12">
        <f>IF(Control!$C$6="Solar only",'Solar scaled'!R203,IF(Control!$C$6="Wind only",'Wind scaled'!R203,IF(Control!$C$6="Solar and wind",'Solar scaled'!R203+'Wind scaled'!R203,'Grid scaled'!R203)))</f>
        <v>20.239999999999998</v>
      </c>
      <c r="S203" s="12">
        <f>IF(Control!$C$6="Solar only",'Solar scaled'!S203,IF(Control!$C$6="Wind only",'Wind scaled'!S203,IF(Control!$C$6="Solar and wind",'Solar scaled'!S203+'Wind scaled'!S203,'Grid scaled'!S203)))</f>
        <v>35.6</v>
      </c>
      <c r="T203" s="12">
        <f>IF(Control!$C$6="Solar only",'Solar scaled'!T203,IF(Control!$C$6="Wind only",'Wind scaled'!T203,IF(Control!$C$6="Solar and wind",'Solar scaled'!T203+'Wind scaled'!T203,'Grid scaled'!T203)))</f>
        <v>42.160000000000004</v>
      </c>
      <c r="U203" s="12">
        <f>IF(Control!$C$6="Solar only",'Solar scaled'!U203,IF(Control!$C$6="Wind only",'Wind scaled'!U203,IF(Control!$C$6="Solar and wind",'Solar scaled'!U203+'Wind scaled'!U203,'Grid scaled'!U203)))</f>
        <v>42.160000000000004</v>
      </c>
      <c r="V203" s="12">
        <f>IF(Control!$C$6="Solar only",'Solar scaled'!V203,IF(Control!$C$6="Wind only",'Wind scaled'!V203,IF(Control!$C$6="Solar and wind",'Solar scaled'!V203+'Wind scaled'!V203,'Grid scaled'!V203)))</f>
        <v>42.160000000000004</v>
      </c>
      <c r="W203" s="12">
        <f>IF(Control!$C$6="Solar only",'Solar scaled'!W203,IF(Control!$C$6="Wind only",'Wind scaled'!W203,IF(Control!$C$6="Solar and wind",'Solar scaled'!W203+'Wind scaled'!W203,'Grid scaled'!W203)))</f>
        <v>35.6</v>
      </c>
      <c r="X203" s="12">
        <f>IF(Control!$C$6="Solar only",'Solar scaled'!X203,IF(Control!$C$6="Wind only",'Wind scaled'!X203,IF(Control!$C$6="Solar and wind",'Solar scaled'!X203+'Wind scaled'!X203,'Grid scaled'!X203)))</f>
        <v>25.359999999999996</v>
      </c>
      <c r="Y203" s="12">
        <f>IF(Control!$C$6="Solar only",'Solar scaled'!Y203,IF(Control!$C$6="Wind only",'Wind scaled'!Y203,IF(Control!$C$6="Solar and wind",'Solar scaled'!Y203+'Wind scaled'!Y203,'Grid scaled'!Y203)))</f>
        <v>0</v>
      </c>
      <c r="Z203" s="12">
        <f>IF(Control!$C$6="Solar only",'Solar scaled'!Z203,IF(Control!$C$6="Wind only",'Wind scaled'!Z203,IF(Control!$C$6="Solar and wind",'Solar scaled'!Z203+'Wind scaled'!Z203,'Grid scaled'!Z203)))</f>
        <v>0</v>
      </c>
      <c r="AB203" s="7">
        <f t="shared" si="3"/>
        <v>1195.6000000000001</v>
      </c>
    </row>
    <row r="204" spans="2:28" x14ac:dyDescent="0.2">
      <c r="B204" s="6">
        <v>44398</v>
      </c>
      <c r="C204" s="12">
        <f>IF(Control!$C$6="Solar only",'Solar scaled'!C204,IF(Control!$C$6="Wind only",'Wind scaled'!C204,IF(Control!$C$6="Solar and wind",'Solar scaled'!C204+'Wind scaled'!C204,'Grid scaled'!C204)))</f>
        <v>0</v>
      </c>
      <c r="D204" s="12">
        <f>IF(Control!$C$6="Solar only",'Solar scaled'!D204,IF(Control!$C$6="Wind only",'Wind scaled'!D204,IF(Control!$C$6="Solar and wind",'Solar scaled'!D204+'Wind scaled'!D204,'Grid scaled'!D204)))</f>
        <v>0</v>
      </c>
      <c r="E204" s="12">
        <f>IF(Control!$C$6="Solar only",'Solar scaled'!E204,IF(Control!$C$6="Wind only",'Wind scaled'!E204,IF(Control!$C$6="Solar and wind",'Solar scaled'!E204+'Wind scaled'!E204,'Grid scaled'!E204)))</f>
        <v>0</v>
      </c>
      <c r="F204" s="12">
        <f>IF(Control!$C$6="Solar only",'Solar scaled'!F204,IF(Control!$C$6="Wind only",'Wind scaled'!F204,IF(Control!$C$6="Solar and wind",'Solar scaled'!F204+'Wind scaled'!F204,'Grid scaled'!F204)))</f>
        <v>0</v>
      </c>
      <c r="G204" s="12">
        <f>IF(Control!$C$6="Solar only",'Solar scaled'!G204,IF(Control!$C$6="Wind only",'Wind scaled'!G204,IF(Control!$C$6="Solar and wind",'Solar scaled'!G204+'Wind scaled'!G204,'Grid scaled'!G204)))</f>
        <v>0</v>
      </c>
      <c r="H204" s="12">
        <f>IF(Control!$C$6="Solar only",'Solar scaled'!H204,IF(Control!$C$6="Wind only",'Wind scaled'!H204,IF(Control!$C$6="Solar and wind",'Solar scaled'!H204+'Wind scaled'!H204,'Grid scaled'!H204)))</f>
        <v>0</v>
      </c>
      <c r="I204" s="12">
        <f>IF(Control!$C$6="Solar only",'Solar scaled'!I204,IF(Control!$C$6="Wind only",'Wind scaled'!I204,IF(Control!$C$6="Solar and wind",'Solar scaled'!I204+'Wind scaled'!I204,'Grid scaled'!I204)))</f>
        <v>0</v>
      </c>
      <c r="J204" s="12">
        <f>IF(Control!$C$6="Solar only",'Solar scaled'!J204,IF(Control!$C$6="Wind only",'Wind scaled'!J204,IF(Control!$C$6="Solar and wind",'Solar scaled'!J204+'Wind scaled'!J204,'Grid scaled'!J204)))</f>
        <v>0</v>
      </c>
      <c r="K204" s="12">
        <f>IF(Control!$C$6="Solar only",'Solar scaled'!K204,IF(Control!$C$6="Wind only",'Wind scaled'!K204,IF(Control!$C$6="Solar and wind",'Solar scaled'!K204+'Wind scaled'!K204,'Grid scaled'!K204)))</f>
        <v>0</v>
      </c>
      <c r="L204" s="12">
        <f>IF(Control!$C$6="Solar only",'Solar scaled'!L204,IF(Control!$C$6="Wind only",'Wind scaled'!L204,IF(Control!$C$6="Solar and wind",'Solar scaled'!L204+'Wind scaled'!L204,'Grid scaled'!L204)))</f>
        <v>0</v>
      </c>
      <c r="M204" s="12">
        <f>IF(Control!$C$6="Solar only",'Solar scaled'!M204,IF(Control!$C$6="Wind only",'Wind scaled'!M204,IF(Control!$C$6="Solar and wind",'Solar scaled'!M204+'Wind scaled'!M204,'Grid scaled'!M204)))</f>
        <v>0</v>
      </c>
      <c r="N204" s="12">
        <f>IF(Control!$C$6="Solar only",'Solar scaled'!N204,IF(Control!$C$6="Wind only",'Wind scaled'!N204,IF(Control!$C$6="Solar and wind",'Solar scaled'!N204+'Wind scaled'!N204,'Grid scaled'!N204)))</f>
        <v>0</v>
      </c>
      <c r="O204" s="12">
        <f>IF(Control!$C$6="Solar only",'Solar scaled'!O204,IF(Control!$C$6="Wind only",'Wind scaled'!O204,IF(Control!$C$6="Solar and wind",'Solar scaled'!O204+'Wind scaled'!O204,'Grid scaled'!O204)))</f>
        <v>0</v>
      </c>
      <c r="P204" s="12">
        <f>IF(Control!$C$6="Solar only",'Solar scaled'!P204,IF(Control!$C$6="Wind only",'Wind scaled'!P204,IF(Control!$C$6="Solar and wind",'Solar scaled'!P204+'Wind scaled'!P204,'Grid scaled'!P204)))</f>
        <v>0</v>
      </c>
      <c r="Q204" s="12">
        <f>IF(Control!$C$6="Solar only",'Solar scaled'!Q204,IF(Control!$C$6="Wind only",'Wind scaled'!Q204,IF(Control!$C$6="Solar and wind",'Solar scaled'!Q204+'Wind scaled'!Q204,'Grid scaled'!Q204)))</f>
        <v>0</v>
      </c>
      <c r="R204" s="12">
        <f>IF(Control!$C$6="Solar only",'Solar scaled'!R204,IF(Control!$C$6="Wind only",'Wind scaled'!R204,IF(Control!$C$6="Solar and wind",'Solar scaled'!R204+'Wind scaled'!R204,'Grid scaled'!R204)))</f>
        <v>0</v>
      </c>
      <c r="S204" s="12">
        <f>IF(Control!$C$6="Solar only",'Solar scaled'!S204,IF(Control!$C$6="Wind only",'Wind scaled'!S204,IF(Control!$C$6="Solar and wind",'Solar scaled'!S204+'Wind scaled'!S204,'Grid scaled'!S204)))</f>
        <v>0</v>
      </c>
      <c r="T204" s="12">
        <f>IF(Control!$C$6="Solar only",'Solar scaled'!T204,IF(Control!$C$6="Wind only",'Wind scaled'!T204,IF(Control!$C$6="Solar and wind",'Solar scaled'!T204+'Wind scaled'!T204,'Grid scaled'!T204)))</f>
        <v>0</v>
      </c>
      <c r="U204" s="12">
        <f>IF(Control!$C$6="Solar only",'Solar scaled'!U204,IF(Control!$C$6="Wind only",'Wind scaled'!U204,IF(Control!$C$6="Solar and wind",'Solar scaled'!U204+'Wind scaled'!U204,'Grid scaled'!U204)))</f>
        <v>0</v>
      </c>
      <c r="V204" s="12">
        <f>IF(Control!$C$6="Solar only",'Solar scaled'!V204,IF(Control!$C$6="Wind only",'Wind scaled'!V204,IF(Control!$C$6="Solar and wind",'Solar scaled'!V204+'Wind scaled'!V204,'Grid scaled'!V204)))</f>
        <v>0</v>
      </c>
      <c r="W204" s="12">
        <f>IF(Control!$C$6="Solar only",'Solar scaled'!W204,IF(Control!$C$6="Wind only",'Wind scaled'!W204,IF(Control!$C$6="Solar and wind",'Solar scaled'!W204+'Wind scaled'!W204,'Grid scaled'!W204)))</f>
        <v>10</v>
      </c>
      <c r="X204" s="12">
        <f>IF(Control!$C$6="Solar only",'Solar scaled'!X204,IF(Control!$C$6="Wind only",'Wind scaled'!X204,IF(Control!$C$6="Solar and wind",'Solar scaled'!X204+'Wind scaled'!X204,'Grid scaled'!X204)))</f>
        <v>0</v>
      </c>
      <c r="Y204" s="12">
        <f>IF(Control!$C$6="Solar only",'Solar scaled'!Y204,IF(Control!$C$6="Wind only",'Wind scaled'!Y204,IF(Control!$C$6="Solar and wind",'Solar scaled'!Y204+'Wind scaled'!Y204,'Grid scaled'!Y204)))</f>
        <v>0</v>
      </c>
      <c r="Z204" s="12">
        <f>IF(Control!$C$6="Solar only",'Solar scaled'!Z204,IF(Control!$C$6="Wind only",'Wind scaled'!Z204,IF(Control!$C$6="Solar and wind",'Solar scaled'!Z204+'Wind scaled'!Z204,'Grid scaled'!Z204)))</f>
        <v>0</v>
      </c>
      <c r="AB204" s="7">
        <f t="shared" si="3"/>
        <v>10</v>
      </c>
    </row>
    <row r="205" spans="2:28" x14ac:dyDescent="0.2">
      <c r="B205" s="6">
        <v>44399</v>
      </c>
      <c r="C205" s="12">
        <f>IF(Control!$C$6="Solar only",'Solar scaled'!C205,IF(Control!$C$6="Wind only",'Wind scaled'!C205,IF(Control!$C$6="Solar and wind",'Solar scaled'!C205+'Wind scaled'!C205,'Grid scaled'!C205)))</f>
        <v>0</v>
      </c>
      <c r="D205" s="12">
        <f>IF(Control!$C$6="Solar only",'Solar scaled'!D205,IF(Control!$C$6="Wind only",'Wind scaled'!D205,IF(Control!$C$6="Solar and wind",'Solar scaled'!D205+'Wind scaled'!D205,'Grid scaled'!D205)))</f>
        <v>20.239999999999998</v>
      </c>
      <c r="E205" s="12">
        <f>IF(Control!$C$6="Solar only",'Solar scaled'!E205,IF(Control!$C$6="Wind only",'Wind scaled'!E205,IF(Control!$C$6="Solar and wind",'Solar scaled'!E205+'Wind scaled'!E205,'Grid scaled'!E205)))</f>
        <v>30.479999999999997</v>
      </c>
      <c r="F205" s="12">
        <f>IF(Control!$C$6="Solar only",'Solar scaled'!F205,IF(Control!$C$6="Wind only",'Wind scaled'!F205,IF(Control!$C$6="Solar and wind",'Solar scaled'!F205+'Wind scaled'!F205,'Grid scaled'!F205)))</f>
        <v>30.479999999999997</v>
      </c>
      <c r="G205" s="12">
        <f>IF(Control!$C$6="Solar only",'Solar scaled'!G205,IF(Control!$C$6="Wind only",'Wind scaled'!G205,IF(Control!$C$6="Solar and wind",'Solar scaled'!G205+'Wind scaled'!G205,'Grid scaled'!G205)))</f>
        <v>20.239999999999998</v>
      </c>
      <c r="H205" s="12">
        <f>IF(Control!$C$6="Solar only",'Solar scaled'!H205,IF(Control!$C$6="Wind only",'Wind scaled'!H205,IF(Control!$C$6="Solar and wind",'Solar scaled'!H205+'Wind scaled'!H205,'Grid scaled'!H205)))</f>
        <v>0</v>
      </c>
      <c r="I205" s="12">
        <f>IF(Control!$C$6="Solar only",'Solar scaled'!I205,IF(Control!$C$6="Wind only",'Wind scaled'!I205,IF(Control!$C$6="Solar and wind",'Solar scaled'!I205+'Wind scaled'!I205,'Grid scaled'!I205)))</f>
        <v>0</v>
      </c>
      <c r="J205" s="12">
        <f>IF(Control!$C$6="Solar only",'Solar scaled'!J205,IF(Control!$C$6="Wind only",'Wind scaled'!J205,IF(Control!$C$6="Solar and wind",'Solar scaled'!J205+'Wind scaled'!J205,'Grid scaled'!J205)))</f>
        <v>0</v>
      </c>
      <c r="K205" s="12">
        <f>IF(Control!$C$6="Solar only",'Solar scaled'!K205,IF(Control!$C$6="Wind only",'Wind scaled'!K205,IF(Control!$C$6="Solar and wind",'Solar scaled'!K205+'Wind scaled'!K205,'Grid scaled'!K205)))</f>
        <v>0</v>
      </c>
      <c r="L205" s="12">
        <f>IF(Control!$C$6="Solar only",'Solar scaled'!L205,IF(Control!$C$6="Wind only",'Wind scaled'!L205,IF(Control!$C$6="Solar and wind",'Solar scaled'!L205+'Wind scaled'!L205,'Grid scaled'!L205)))</f>
        <v>0</v>
      </c>
      <c r="M205" s="12">
        <f>IF(Control!$C$6="Solar only",'Solar scaled'!M205,IF(Control!$C$6="Wind only",'Wind scaled'!M205,IF(Control!$C$6="Solar and wind",'Solar scaled'!M205+'Wind scaled'!M205,'Grid scaled'!M205)))</f>
        <v>0</v>
      </c>
      <c r="N205" s="12">
        <f>IF(Control!$C$6="Solar only",'Solar scaled'!N205,IF(Control!$C$6="Wind only",'Wind scaled'!N205,IF(Control!$C$6="Solar and wind",'Solar scaled'!N205+'Wind scaled'!N205,'Grid scaled'!N205)))</f>
        <v>0</v>
      </c>
      <c r="O205" s="12">
        <f>IF(Control!$C$6="Solar only",'Solar scaled'!O205,IF(Control!$C$6="Wind only",'Wind scaled'!O205,IF(Control!$C$6="Solar and wind",'Solar scaled'!O205+'Wind scaled'!O205,'Grid scaled'!O205)))</f>
        <v>0</v>
      </c>
      <c r="P205" s="12">
        <f>IF(Control!$C$6="Solar only",'Solar scaled'!P205,IF(Control!$C$6="Wind only",'Wind scaled'!P205,IF(Control!$C$6="Solar and wind",'Solar scaled'!P205+'Wind scaled'!P205,'Grid scaled'!P205)))</f>
        <v>0</v>
      </c>
      <c r="Q205" s="12">
        <f>IF(Control!$C$6="Solar only",'Solar scaled'!Q205,IF(Control!$C$6="Wind only",'Wind scaled'!Q205,IF(Control!$C$6="Solar and wind",'Solar scaled'!Q205+'Wind scaled'!Q205,'Grid scaled'!Q205)))</f>
        <v>0</v>
      </c>
      <c r="R205" s="12">
        <f>IF(Control!$C$6="Solar only",'Solar scaled'!R205,IF(Control!$C$6="Wind only",'Wind scaled'!R205,IF(Control!$C$6="Solar and wind",'Solar scaled'!R205+'Wind scaled'!R205,'Grid scaled'!R205)))</f>
        <v>0</v>
      </c>
      <c r="S205" s="12">
        <f>IF(Control!$C$6="Solar only",'Solar scaled'!S205,IF(Control!$C$6="Wind only",'Wind scaled'!S205,IF(Control!$C$6="Solar and wind",'Solar scaled'!S205+'Wind scaled'!S205,'Grid scaled'!S205)))</f>
        <v>0</v>
      </c>
      <c r="T205" s="12">
        <f>IF(Control!$C$6="Solar only",'Solar scaled'!T205,IF(Control!$C$6="Wind only",'Wind scaled'!T205,IF(Control!$C$6="Solar and wind",'Solar scaled'!T205+'Wind scaled'!T205,'Grid scaled'!T205)))</f>
        <v>0</v>
      </c>
      <c r="U205" s="12">
        <f>IF(Control!$C$6="Solar only",'Solar scaled'!U205,IF(Control!$C$6="Wind only",'Wind scaled'!U205,IF(Control!$C$6="Solar and wind",'Solar scaled'!U205+'Wind scaled'!U205,'Grid scaled'!U205)))</f>
        <v>15.12</v>
      </c>
      <c r="V205" s="12">
        <f>IF(Control!$C$6="Solar only",'Solar scaled'!V205,IF(Control!$C$6="Wind only",'Wind scaled'!V205,IF(Control!$C$6="Solar and wind",'Solar scaled'!V205+'Wind scaled'!V205,'Grid scaled'!V205)))</f>
        <v>30.479999999999997</v>
      </c>
      <c r="W205" s="12">
        <f>IF(Control!$C$6="Solar only",'Solar scaled'!W205,IF(Control!$C$6="Wind only",'Wind scaled'!W205,IF(Control!$C$6="Solar and wind",'Solar scaled'!W205+'Wind scaled'!W205,'Grid scaled'!W205)))</f>
        <v>55.280000000000008</v>
      </c>
      <c r="X205" s="12">
        <f>IF(Control!$C$6="Solar only",'Solar scaled'!X205,IF(Control!$C$6="Wind only",'Wind scaled'!X205,IF(Control!$C$6="Solar and wind",'Solar scaled'!X205+'Wind scaled'!X205,'Grid scaled'!X205)))</f>
        <v>55.280000000000008</v>
      </c>
      <c r="Y205" s="12">
        <f>IF(Control!$C$6="Solar only",'Solar scaled'!Y205,IF(Control!$C$6="Wind only",'Wind scaled'!Y205,IF(Control!$C$6="Solar and wind",'Solar scaled'!Y205+'Wind scaled'!Y205,'Grid scaled'!Y205)))</f>
        <v>48.720000000000006</v>
      </c>
      <c r="Z205" s="12">
        <f>IF(Control!$C$6="Solar only",'Solar scaled'!Z205,IF(Control!$C$6="Wind only",'Wind scaled'!Z205,IF(Control!$C$6="Solar and wind",'Solar scaled'!Z205+'Wind scaled'!Z205,'Grid scaled'!Z205)))</f>
        <v>35.6</v>
      </c>
      <c r="AB205" s="7">
        <f t="shared" si="3"/>
        <v>341.92000000000007</v>
      </c>
    </row>
    <row r="206" spans="2:28" x14ac:dyDescent="0.2">
      <c r="B206" s="6">
        <v>44400</v>
      </c>
      <c r="C206" s="12">
        <f>IF(Control!$C$6="Solar only",'Solar scaled'!C206,IF(Control!$C$6="Wind only",'Wind scaled'!C206,IF(Control!$C$6="Solar and wind",'Solar scaled'!C206+'Wind scaled'!C206,'Grid scaled'!C206)))</f>
        <v>20.239999999999998</v>
      </c>
      <c r="D206" s="12">
        <f>IF(Control!$C$6="Solar only",'Solar scaled'!D206,IF(Control!$C$6="Wind only",'Wind scaled'!D206,IF(Control!$C$6="Solar and wind",'Solar scaled'!D206+'Wind scaled'!D206,'Grid scaled'!D206)))</f>
        <v>0</v>
      </c>
      <c r="E206" s="12">
        <f>IF(Control!$C$6="Solar only",'Solar scaled'!E206,IF(Control!$C$6="Wind only",'Wind scaled'!E206,IF(Control!$C$6="Solar and wind",'Solar scaled'!E206+'Wind scaled'!E206,'Grid scaled'!E206)))</f>
        <v>0</v>
      </c>
      <c r="F206" s="12">
        <f>IF(Control!$C$6="Solar only",'Solar scaled'!F206,IF(Control!$C$6="Wind only",'Wind scaled'!F206,IF(Control!$C$6="Solar and wind",'Solar scaled'!F206+'Wind scaled'!F206,'Grid scaled'!F206)))</f>
        <v>0</v>
      </c>
      <c r="G206" s="12">
        <f>IF(Control!$C$6="Solar only",'Solar scaled'!G206,IF(Control!$C$6="Wind only",'Wind scaled'!G206,IF(Control!$C$6="Solar and wind",'Solar scaled'!G206+'Wind scaled'!G206,'Grid scaled'!G206)))</f>
        <v>0</v>
      </c>
      <c r="H206" s="12">
        <f>IF(Control!$C$6="Solar only",'Solar scaled'!H206,IF(Control!$C$6="Wind only",'Wind scaled'!H206,IF(Control!$C$6="Solar and wind",'Solar scaled'!H206+'Wind scaled'!H206,'Grid scaled'!H206)))</f>
        <v>0</v>
      </c>
      <c r="I206" s="12">
        <f>IF(Control!$C$6="Solar only",'Solar scaled'!I206,IF(Control!$C$6="Wind only",'Wind scaled'!I206,IF(Control!$C$6="Solar and wind",'Solar scaled'!I206+'Wind scaled'!I206,'Grid scaled'!I206)))</f>
        <v>0</v>
      </c>
      <c r="J206" s="12">
        <f>IF(Control!$C$6="Solar only",'Solar scaled'!J206,IF(Control!$C$6="Wind only",'Wind scaled'!J206,IF(Control!$C$6="Solar and wind",'Solar scaled'!J206+'Wind scaled'!J206,'Grid scaled'!J206)))</f>
        <v>10</v>
      </c>
      <c r="K206" s="12">
        <f>IF(Control!$C$6="Solar only",'Solar scaled'!K206,IF(Control!$C$6="Wind only",'Wind scaled'!K206,IF(Control!$C$6="Solar and wind",'Solar scaled'!K206+'Wind scaled'!K206,'Grid scaled'!K206)))</f>
        <v>15.12</v>
      </c>
      <c r="L206" s="12">
        <f>IF(Control!$C$6="Solar only",'Solar scaled'!L206,IF(Control!$C$6="Wind only",'Wind scaled'!L206,IF(Control!$C$6="Solar and wind",'Solar scaled'!L206+'Wind scaled'!L206,'Grid scaled'!L206)))</f>
        <v>15.12</v>
      </c>
      <c r="M206" s="12">
        <f>IF(Control!$C$6="Solar only",'Solar scaled'!M206,IF(Control!$C$6="Wind only",'Wind scaled'!M206,IF(Control!$C$6="Solar and wind",'Solar scaled'!M206+'Wind scaled'!M206,'Grid scaled'!M206)))</f>
        <v>15.12</v>
      </c>
      <c r="N206" s="12">
        <f>IF(Control!$C$6="Solar only",'Solar scaled'!N206,IF(Control!$C$6="Wind only",'Wind scaled'!N206,IF(Control!$C$6="Solar and wind",'Solar scaled'!N206+'Wind scaled'!N206,'Grid scaled'!N206)))</f>
        <v>15.12</v>
      </c>
      <c r="O206" s="12">
        <f>IF(Control!$C$6="Solar only",'Solar scaled'!O206,IF(Control!$C$6="Wind only",'Wind scaled'!O206,IF(Control!$C$6="Solar and wind",'Solar scaled'!O206+'Wind scaled'!O206,'Grid scaled'!O206)))</f>
        <v>15.12</v>
      </c>
      <c r="P206" s="12">
        <f>IF(Control!$C$6="Solar only",'Solar scaled'!P206,IF(Control!$C$6="Wind only",'Wind scaled'!P206,IF(Control!$C$6="Solar and wind",'Solar scaled'!P206+'Wind scaled'!P206,'Grid scaled'!P206)))</f>
        <v>15.12</v>
      </c>
      <c r="Q206" s="12">
        <f>IF(Control!$C$6="Solar only",'Solar scaled'!Q206,IF(Control!$C$6="Wind only",'Wind scaled'!Q206,IF(Control!$C$6="Solar and wind",'Solar scaled'!Q206+'Wind scaled'!Q206,'Grid scaled'!Q206)))</f>
        <v>25.359999999999996</v>
      </c>
      <c r="R206" s="12">
        <f>IF(Control!$C$6="Solar only",'Solar scaled'!R206,IF(Control!$C$6="Wind only",'Wind scaled'!R206,IF(Control!$C$6="Solar and wind",'Solar scaled'!R206+'Wind scaled'!R206,'Grid scaled'!R206)))</f>
        <v>35.6</v>
      </c>
      <c r="S206" s="12">
        <f>IF(Control!$C$6="Solar only",'Solar scaled'!S206,IF(Control!$C$6="Wind only",'Wind scaled'!S206,IF(Control!$C$6="Solar and wind",'Solar scaled'!S206+'Wind scaled'!S206,'Grid scaled'!S206)))</f>
        <v>42.160000000000004</v>
      </c>
      <c r="T206" s="12">
        <f>IF(Control!$C$6="Solar only",'Solar scaled'!T206,IF(Control!$C$6="Wind only",'Wind scaled'!T206,IF(Control!$C$6="Solar and wind",'Solar scaled'!T206+'Wind scaled'!T206,'Grid scaled'!T206)))</f>
        <v>55.280000000000008</v>
      </c>
      <c r="U206" s="12">
        <f>IF(Control!$C$6="Solar only",'Solar scaled'!U206,IF(Control!$C$6="Wind only",'Wind scaled'!U206,IF(Control!$C$6="Solar and wind",'Solar scaled'!U206+'Wind scaled'!U206,'Grid scaled'!U206)))</f>
        <v>68.400000000000006</v>
      </c>
      <c r="V206" s="12">
        <f>IF(Control!$C$6="Solar only",'Solar scaled'!V206,IF(Control!$C$6="Wind only",'Wind scaled'!V206,IF(Control!$C$6="Solar and wind",'Solar scaled'!V206+'Wind scaled'!V206,'Grid scaled'!V206)))</f>
        <v>68.400000000000006</v>
      </c>
      <c r="W206" s="12">
        <f>IF(Control!$C$6="Solar only",'Solar scaled'!W206,IF(Control!$C$6="Wind only",'Wind scaled'!W206,IF(Control!$C$6="Solar and wind",'Solar scaled'!W206+'Wind scaled'!W206,'Grid scaled'!W206)))</f>
        <v>68.400000000000006</v>
      </c>
      <c r="X206" s="12">
        <f>IF(Control!$C$6="Solar only",'Solar scaled'!X206,IF(Control!$C$6="Wind only",'Wind scaled'!X206,IF(Control!$C$6="Solar and wind",'Solar scaled'!X206+'Wind scaled'!X206,'Grid scaled'!X206)))</f>
        <v>61.840000000000011</v>
      </c>
      <c r="Y206" s="12">
        <f>IF(Control!$C$6="Solar only",'Solar scaled'!Y206,IF(Control!$C$6="Wind only",'Wind scaled'!Y206,IF(Control!$C$6="Solar and wind",'Solar scaled'!Y206+'Wind scaled'!Y206,'Grid scaled'!Y206)))</f>
        <v>61.840000000000011</v>
      </c>
      <c r="Z206" s="12">
        <f>IF(Control!$C$6="Solar only",'Solar scaled'!Z206,IF(Control!$C$6="Wind only",'Wind scaled'!Z206,IF(Control!$C$6="Solar and wind",'Solar scaled'!Z206+'Wind scaled'!Z206,'Grid scaled'!Z206)))</f>
        <v>61.840000000000011</v>
      </c>
      <c r="AB206" s="7">
        <f t="shared" si="3"/>
        <v>670.08</v>
      </c>
    </row>
    <row r="207" spans="2:28" x14ac:dyDescent="0.2">
      <c r="B207" s="6">
        <v>44401</v>
      </c>
      <c r="C207" s="12">
        <f>IF(Control!$C$6="Solar only",'Solar scaled'!C207,IF(Control!$C$6="Wind only",'Wind scaled'!C207,IF(Control!$C$6="Solar and wind",'Solar scaled'!C207+'Wind scaled'!C207,'Grid scaled'!C207)))</f>
        <v>55.280000000000008</v>
      </c>
      <c r="D207" s="12">
        <f>IF(Control!$C$6="Solar only",'Solar scaled'!D207,IF(Control!$C$6="Wind only",'Wind scaled'!D207,IF(Control!$C$6="Solar and wind",'Solar scaled'!D207+'Wind scaled'!D207,'Grid scaled'!D207)))</f>
        <v>48.720000000000006</v>
      </c>
      <c r="E207" s="12">
        <f>IF(Control!$C$6="Solar only",'Solar scaled'!E207,IF(Control!$C$6="Wind only",'Wind scaled'!E207,IF(Control!$C$6="Solar and wind",'Solar scaled'!E207+'Wind scaled'!E207,'Grid scaled'!E207)))</f>
        <v>42.160000000000004</v>
      </c>
      <c r="F207" s="12">
        <f>IF(Control!$C$6="Solar only",'Solar scaled'!F207,IF(Control!$C$6="Wind only",'Wind scaled'!F207,IF(Control!$C$6="Solar and wind",'Solar scaled'!F207+'Wind scaled'!F207,'Grid scaled'!F207)))</f>
        <v>35.6</v>
      </c>
      <c r="G207" s="12">
        <f>IF(Control!$C$6="Solar only",'Solar scaled'!G207,IF(Control!$C$6="Wind only",'Wind scaled'!G207,IF(Control!$C$6="Solar and wind",'Solar scaled'!G207+'Wind scaled'!G207,'Grid scaled'!G207)))</f>
        <v>30.479999999999997</v>
      </c>
      <c r="H207" s="12">
        <f>IF(Control!$C$6="Solar only",'Solar scaled'!H207,IF(Control!$C$6="Wind only",'Wind scaled'!H207,IF(Control!$C$6="Solar and wind",'Solar scaled'!H207+'Wind scaled'!H207,'Grid scaled'!H207)))</f>
        <v>30.479999999999997</v>
      </c>
      <c r="I207" s="12">
        <f>IF(Control!$C$6="Solar only",'Solar scaled'!I207,IF(Control!$C$6="Wind only",'Wind scaled'!I207,IF(Control!$C$6="Solar and wind",'Solar scaled'!I207+'Wind scaled'!I207,'Grid scaled'!I207)))</f>
        <v>35.6</v>
      </c>
      <c r="J207" s="12">
        <f>IF(Control!$C$6="Solar only",'Solar scaled'!J207,IF(Control!$C$6="Wind only",'Wind scaled'!J207,IF(Control!$C$6="Solar and wind",'Solar scaled'!J207+'Wind scaled'!J207,'Grid scaled'!J207)))</f>
        <v>48.720000000000006</v>
      </c>
      <c r="K207" s="12">
        <f>IF(Control!$C$6="Solar only",'Solar scaled'!K207,IF(Control!$C$6="Wind only",'Wind scaled'!K207,IF(Control!$C$6="Solar and wind",'Solar scaled'!K207+'Wind scaled'!K207,'Grid scaled'!K207)))</f>
        <v>61.840000000000011</v>
      </c>
      <c r="L207" s="12">
        <f>IF(Control!$C$6="Solar only",'Solar scaled'!L207,IF(Control!$C$6="Wind only",'Wind scaled'!L207,IF(Control!$C$6="Solar and wind",'Solar scaled'!L207+'Wind scaled'!L207,'Grid scaled'!L207)))</f>
        <v>55.280000000000008</v>
      </c>
      <c r="M207" s="12">
        <f>IF(Control!$C$6="Solar only",'Solar scaled'!M207,IF(Control!$C$6="Wind only",'Wind scaled'!M207,IF(Control!$C$6="Solar and wind",'Solar scaled'!M207+'Wind scaled'!M207,'Grid scaled'!M207)))</f>
        <v>61.840000000000011</v>
      </c>
      <c r="N207" s="12">
        <f>IF(Control!$C$6="Solar only",'Solar scaled'!N207,IF(Control!$C$6="Wind only",'Wind scaled'!N207,IF(Control!$C$6="Solar and wind",'Solar scaled'!N207+'Wind scaled'!N207,'Grid scaled'!N207)))</f>
        <v>76.239999999999995</v>
      </c>
      <c r="O207" s="12">
        <f>IF(Control!$C$6="Solar only",'Solar scaled'!O207,IF(Control!$C$6="Wind only",'Wind scaled'!O207,IF(Control!$C$6="Solar and wind",'Solar scaled'!O207+'Wind scaled'!O207,'Grid scaled'!O207)))</f>
        <v>68.400000000000006</v>
      </c>
      <c r="P207" s="12">
        <f>IF(Control!$C$6="Solar only",'Solar scaled'!P207,IF(Control!$C$6="Wind only",'Wind scaled'!P207,IF(Control!$C$6="Solar and wind",'Solar scaled'!P207+'Wind scaled'!P207,'Grid scaled'!P207)))</f>
        <v>55.280000000000008</v>
      </c>
      <c r="Q207" s="12">
        <f>IF(Control!$C$6="Solar only",'Solar scaled'!Q207,IF(Control!$C$6="Wind only",'Wind scaled'!Q207,IF(Control!$C$6="Solar and wind",'Solar scaled'!Q207+'Wind scaled'!Q207,'Grid scaled'!Q207)))</f>
        <v>25.359999999999996</v>
      </c>
      <c r="R207" s="12">
        <f>IF(Control!$C$6="Solar only",'Solar scaled'!R207,IF(Control!$C$6="Wind only",'Wind scaled'!R207,IF(Control!$C$6="Solar and wind",'Solar scaled'!R207+'Wind scaled'!R207,'Grid scaled'!R207)))</f>
        <v>15.12</v>
      </c>
      <c r="S207" s="12">
        <f>IF(Control!$C$6="Solar only",'Solar scaled'!S207,IF(Control!$C$6="Wind only",'Wind scaled'!S207,IF(Control!$C$6="Solar and wind",'Solar scaled'!S207+'Wind scaled'!S207,'Grid scaled'!S207)))</f>
        <v>30.479999999999997</v>
      </c>
      <c r="T207" s="12">
        <f>IF(Control!$C$6="Solar only",'Solar scaled'!T207,IF(Control!$C$6="Wind only",'Wind scaled'!T207,IF(Control!$C$6="Solar and wind",'Solar scaled'!T207+'Wind scaled'!T207,'Grid scaled'!T207)))</f>
        <v>68.400000000000006</v>
      </c>
      <c r="U207" s="12">
        <f>IF(Control!$C$6="Solar only",'Solar scaled'!U207,IF(Control!$C$6="Wind only",'Wind scaled'!U207,IF(Control!$C$6="Solar and wind",'Solar scaled'!U207+'Wind scaled'!U207,'Grid scaled'!U207)))</f>
        <v>146</v>
      </c>
      <c r="V207" s="12">
        <f>IF(Control!$C$6="Solar only",'Solar scaled'!V207,IF(Control!$C$6="Wind only",'Wind scaled'!V207,IF(Control!$C$6="Solar and wind",'Solar scaled'!V207+'Wind scaled'!V207,'Grid scaled'!V207)))</f>
        <v>213.2</v>
      </c>
      <c r="W207" s="12">
        <f>IF(Control!$C$6="Solar only",'Solar scaled'!W207,IF(Control!$C$6="Wind only",'Wind scaled'!W207,IF(Control!$C$6="Solar and wind",'Solar scaled'!W207+'Wind scaled'!W207,'Grid scaled'!W207)))</f>
        <v>190.16000000000003</v>
      </c>
      <c r="X207" s="12">
        <f>IF(Control!$C$6="Solar only",'Solar scaled'!X207,IF(Control!$C$6="Wind only",'Wind scaled'!X207,IF(Control!$C$6="Solar and wind",'Solar scaled'!X207+'Wind scaled'!X207,'Grid scaled'!X207)))</f>
        <v>136.4</v>
      </c>
      <c r="Y207" s="12">
        <f>IF(Control!$C$6="Solar only",'Solar scaled'!Y207,IF(Control!$C$6="Wind only",'Wind scaled'!Y207,IF(Control!$C$6="Solar and wind",'Solar scaled'!Y207+'Wind scaled'!Y207,'Grid scaled'!Y207)))</f>
        <v>84.08</v>
      </c>
      <c r="Z207" s="12">
        <f>IF(Control!$C$6="Solar only",'Solar scaled'!Z207,IF(Control!$C$6="Wind only",'Wind scaled'!Z207,IF(Control!$C$6="Solar and wind",'Solar scaled'!Z207+'Wind scaled'!Z207,'Grid scaled'!Z207)))</f>
        <v>30.479999999999997</v>
      </c>
      <c r="AB207" s="7">
        <f t="shared" si="3"/>
        <v>1645.6000000000001</v>
      </c>
    </row>
    <row r="208" spans="2:28" x14ac:dyDescent="0.2">
      <c r="B208" s="6">
        <v>44402</v>
      </c>
      <c r="C208" s="12">
        <f>IF(Control!$C$6="Solar only",'Solar scaled'!C208,IF(Control!$C$6="Wind only",'Wind scaled'!C208,IF(Control!$C$6="Solar and wind",'Solar scaled'!C208+'Wind scaled'!C208,'Grid scaled'!C208)))</f>
        <v>0</v>
      </c>
      <c r="D208" s="12">
        <f>IF(Control!$C$6="Solar only",'Solar scaled'!D208,IF(Control!$C$6="Wind only",'Wind scaled'!D208,IF(Control!$C$6="Solar and wind",'Solar scaled'!D208+'Wind scaled'!D208,'Grid scaled'!D208)))</f>
        <v>0</v>
      </c>
      <c r="E208" s="12">
        <f>IF(Control!$C$6="Solar only",'Solar scaled'!E208,IF(Control!$C$6="Wind only",'Wind scaled'!E208,IF(Control!$C$6="Solar and wind",'Solar scaled'!E208+'Wind scaled'!E208,'Grid scaled'!E208)))</f>
        <v>0</v>
      </c>
      <c r="F208" s="12">
        <f>IF(Control!$C$6="Solar only",'Solar scaled'!F208,IF(Control!$C$6="Wind only",'Wind scaled'!F208,IF(Control!$C$6="Solar and wind",'Solar scaled'!F208+'Wind scaled'!F208,'Grid scaled'!F208)))</f>
        <v>0</v>
      </c>
      <c r="G208" s="12">
        <f>IF(Control!$C$6="Solar only",'Solar scaled'!G208,IF(Control!$C$6="Wind only",'Wind scaled'!G208,IF(Control!$C$6="Solar and wind",'Solar scaled'!G208+'Wind scaled'!G208,'Grid scaled'!G208)))</f>
        <v>0</v>
      </c>
      <c r="H208" s="12">
        <f>IF(Control!$C$6="Solar only",'Solar scaled'!H208,IF(Control!$C$6="Wind only",'Wind scaled'!H208,IF(Control!$C$6="Solar and wind",'Solar scaled'!H208+'Wind scaled'!H208,'Grid scaled'!H208)))</f>
        <v>25.359999999999996</v>
      </c>
      <c r="I208" s="12">
        <f>IF(Control!$C$6="Solar only",'Solar scaled'!I208,IF(Control!$C$6="Wind only",'Wind scaled'!I208,IF(Control!$C$6="Solar and wind",'Solar scaled'!I208+'Wind scaled'!I208,'Grid scaled'!I208)))</f>
        <v>42.160000000000004</v>
      </c>
      <c r="J208" s="12">
        <f>IF(Control!$C$6="Solar only",'Solar scaled'!J208,IF(Control!$C$6="Wind only",'Wind scaled'!J208,IF(Control!$C$6="Solar and wind",'Solar scaled'!J208+'Wind scaled'!J208,'Grid scaled'!J208)))</f>
        <v>55.280000000000008</v>
      </c>
      <c r="K208" s="12">
        <f>IF(Control!$C$6="Solar only",'Solar scaled'!K208,IF(Control!$C$6="Wind only",'Wind scaled'!K208,IF(Control!$C$6="Solar and wind",'Solar scaled'!K208+'Wind scaled'!K208,'Grid scaled'!K208)))</f>
        <v>55.280000000000008</v>
      </c>
      <c r="L208" s="12">
        <f>IF(Control!$C$6="Solar only",'Solar scaled'!L208,IF(Control!$C$6="Wind only",'Wind scaled'!L208,IF(Control!$C$6="Solar and wind",'Solar scaled'!L208+'Wind scaled'!L208,'Grid scaled'!L208)))</f>
        <v>61.840000000000011</v>
      </c>
      <c r="M208" s="12">
        <f>IF(Control!$C$6="Solar only",'Solar scaled'!M208,IF(Control!$C$6="Wind only",'Wind scaled'!M208,IF(Control!$C$6="Solar and wind",'Solar scaled'!M208+'Wind scaled'!M208,'Grid scaled'!M208)))</f>
        <v>84.08</v>
      </c>
      <c r="N208" s="12">
        <f>IF(Control!$C$6="Solar only",'Solar scaled'!N208,IF(Control!$C$6="Wind only",'Wind scaled'!N208,IF(Control!$C$6="Solar and wind",'Solar scaled'!N208+'Wind scaled'!N208,'Grid scaled'!N208)))</f>
        <v>117.2</v>
      </c>
      <c r="O208" s="12">
        <f>IF(Control!$C$6="Solar only",'Solar scaled'!O208,IF(Control!$C$6="Wind only",'Wind scaled'!O208,IF(Control!$C$6="Solar and wind",'Solar scaled'!O208+'Wind scaled'!O208,'Grid scaled'!O208)))</f>
        <v>155.6</v>
      </c>
      <c r="P208" s="12">
        <f>IF(Control!$C$6="Solar only",'Solar scaled'!P208,IF(Control!$C$6="Wind only",'Wind scaled'!P208,IF(Control!$C$6="Solar and wind",'Solar scaled'!P208+'Wind scaled'!P208,'Grid scaled'!P208)))</f>
        <v>201.68</v>
      </c>
      <c r="Q208" s="12">
        <f>IF(Control!$C$6="Solar only",'Solar scaled'!Q208,IF(Control!$C$6="Wind only",'Wind scaled'!Q208,IF(Control!$C$6="Solar and wind",'Solar scaled'!Q208+'Wind scaled'!Q208,'Grid scaled'!Q208)))</f>
        <v>226.88000000000002</v>
      </c>
      <c r="R208" s="12">
        <f>IF(Control!$C$6="Solar only",'Solar scaled'!R208,IF(Control!$C$6="Wind only",'Wind scaled'!R208,IF(Control!$C$6="Solar and wind",'Solar scaled'!R208+'Wind scaled'!R208,'Grid scaled'!R208)))</f>
        <v>240.56000000000003</v>
      </c>
      <c r="S208" s="12">
        <f>IF(Control!$C$6="Solar only",'Solar scaled'!S208,IF(Control!$C$6="Wind only",'Wind scaled'!S208,IF(Control!$C$6="Solar and wind",'Solar scaled'!S208+'Wind scaled'!S208,'Grid scaled'!S208)))</f>
        <v>213.2</v>
      </c>
      <c r="T208" s="12">
        <f>IF(Control!$C$6="Solar only",'Solar scaled'!T208,IF(Control!$C$6="Wind only",'Wind scaled'!T208,IF(Control!$C$6="Solar and wind",'Solar scaled'!T208+'Wind scaled'!T208,'Grid scaled'!T208)))</f>
        <v>190.16000000000003</v>
      </c>
      <c r="U208" s="12">
        <f>IF(Control!$C$6="Solar only",'Solar scaled'!U208,IF(Control!$C$6="Wind only",'Wind scaled'!U208,IF(Control!$C$6="Solar and wind",'Solar scaled'!U208+'Wind scaled'!U208,'Grid scaled'!U208)))</f>
        <v>167.12</v>
      </c>
      <c r="V208" s="12">
        <f>IF(Control!$C$6="Solar only",'Solar scaled'!V208,IF(Control!$C$6="Wind only",'Wind scaled'!V208,IF(Control!$C$6="Solar and wind",'Solar scaled'!V208+'Wind scaled'!V208,'Grid scaled'!V208)))</f>
        <v>146</v>
      </c>
      <c r="W208" s="12">
        <f>IF(Control!$C$6="Solar only",'Solar scaled'!W208,IF(Control!$C$6="Wind only",'Wind scaled'!W208,IF(Control!$C$6="Solar and wind",'Solar scaled'!W208+'Wind scaled'!W208,'Grid scaled'!W208)))</f>
        <v>136.4</v>
      </c>
      <c r="X208" s="12">
        <f>IF(Control!$C$6="Solar only",'Solar scaled'!X208,IF(Control!$C$6="Wind only",'Wind scaled'!X208,IF(Control!$C$6="Solar and wind",'Solar scaled'!X208+'Wind scaled'!X208,'Grid scaled'!X208)))</f>
        <v>117.2</v>
      </c>
      <c r="Y208" s="12">
        <f>IF(Control!$C$6="Solar only",'Solar scaled'!Y208,IF(Control!$C$6="Wind only",'Wind scaled'!Y208,IF(Control!$C$6="Solar and wind",'Solar scaled'!Y208+'Wind scaled'!Y208,'Grid scaled'!Y208)))</f>
        <v>117.2</v>
      </c>
      <c r="Z208" s="12">
        <f>IF(Control!$C$6="Solar only",'Solar scaled'!Z208,IF(Control!$C$6="Wind only",'Wind scaled'!Z208,IF(Control!$C$6="Solar and wind",'Solar scaled'!Z208+'Wind scaled'!Z208,'Grid scaled'!Z208)))</f>
        <v>117.2</v>
      </c>
      <c r="AB208" s="7">
        <f t="shared" si="3"/>
        <v>2470.3999999999996</v>
      </c>
    </row>
    <row r="209" spans="2:29" x14ac:dyDescent="0.2">
      <c r="B209" s="6">
        <v>44403</v>
      </c>
      <c r="C209" s="12">
        <f>IF(Control!$C$6="Solar only",'Solar scaled'!C209,IF(Control!$C$6="Wind only",'Wind scaled'!C209,IF(Control!$C$6="Solar and wind",'Solar scaled'!C209+'Wind scaled'!C209,'Grid scaled'!C209)))</f>
        <v>107.6</v>
      </c>
      <c r="D209" s="12">
        <f>IF(Control!$C$6="Solar only",'Solar scaled'!D209,IF(Control!$C$6="Wind only",'Wind scaled'!D209,IF(Control!$C$6="Solar and wind",'Solar scaled'!D209+'Wind scaled'!D209,'Grid scaled'!D209)))</f>
        <v>91.919999999999987</v>
      </c>
      <c r="E209" s="12">
        <f>IF(Control!$C$6="Solar only",'Solar scaled'!E209,IF(Control!$C$6="Wind only",'Wind scaled'!E209,IF(Control!$C$6="Solar and wind",'Solar scaled'!E209+'Wind scaled'!E209,'Grid scaled'!E209)))</f>
        <v>99.759999999999991</v>
      </c>
      <c r="F209" s="12">
        <f>IF(Control!$C$6="Solar only",'Solar scaled'!F209,IF(Control!$C$6="Wind only",'Wind scaled'!F209,IF(Control!$C$6="Solar and wind",'Solar scaled'!F209+'Wind scaled'!F209,'Grid scaled'!F209)))</f>
        <v>99.759999999999991</v>
      </c>
      <c r="G209" s="12">
        <f>IF(Control!$C$6="Solar only",'Solar scaled'!G209,IF(Control!$C$6="Wind only",'Wind scaled'!G209,IF(Control!$C$6="Solar and wind",'Solar scaled'!G209+'Wind scaled'!G209,'Grid scaled'!G209)))</f>
        <v>76.239999999999995</v>
      </c>
      <c r="H209" s="12">
        <f>IF(Control!$C$6="Solar only",'Solar scaled'!H209,IF(Control!$C$6="Wind only",'Wind scaled'!H209,IF(Control!$C$6="Solar and wind",'Solar scaled'!H209+'Wind scaled'!H209,'Grid scaled'!H209)))</f>
        <v>48.720000000000006</v>
      </c>
      <c r="I209" s="12">
        <f>IF(Control!$C$6="Solar only",'Solar scaled'!I209,IF(Control!$C$6="Wind only",'Wind scaled'!I209,IF(Control!$C$6="Solar and wind",'Solar scaled'!I209+'Wind scaled'!I209,'Grid scaled'!I209)))</f>
        <v>25.359999999999996</v>
      </c>
      <c r="J209" s="12">
        <f>IF(Control!$C$6="Solar only",'Solar scaled'!J209,IF(Control!$C$6="Wind only",'Wind scaled'!J209,IF(Control!$C$6="Solar and wind",'Solar scaled'!J209+'Wind scaled'!J209,'Grid scaled'!J209)))</f>
        <v>25.359999999999996</v>
      </c>
      <c r="K209" s="12">
        <f>IF(Control!$C$6="Solar only",'Solar scaled'!K209,IF(Control!$C$6="Wind only",'Wind scaled'!K209,IF(Control!$C$6="Solar and wind",'Solar scaled'!K209+'Wind scaled'!K209,'Grid scaled'!K209)))</f>
        <v>35.6</v>
      </c>
      <c r="L209" s="12">
        <f>IF(Control!$C$6="Solar only",'Solar scaled'!L209,IF(Control!$C$6="Wind only",'Wind scaled'!L209,IF(Control!$C$6="Solar and wind",'Solar scaled'!L209+'Wind scaled'!L209,'Grid scaled'!L209)))</f>
        <v>55.280000000000008</v>
      </c>
      <c r="M209" s="12">
        <f>IF(Control!$C$6="Solar only",'Solar scaled'!M209,IF(Control!$C$6="Wind only",'Wind scaled'!M209,IF(Control!$C$6="Solar and wind",'Solar scaled'!M209+'Wind scaled'!M209,'Grid scaled'!M209)))</f>
        <v>68.400000000000006</v>
      </c>
      <c r="N209" s="12">
        <f>IF(Control!$C$6="Solar only",'Solar scaled'!N209,IF(Control!$C$6="Wind only",'Wind scaled'!N209,IF(Control!$C$6="Solar and wind",'Solar scaled'!N209+'Wind scaled'!N209,'Grid scaled'!N209)))</f>
        <v>68.400000000000006</v>
      </c>
      <c r="O209" s="12">
        <f>IF(Control!$C$6="Solar only",'Solar scaled'!O209,IF(Control!$C$6="Wind only",'Wind scaled'!O209,IF(Control!$C$6="Solar and wind",'Solar scaled'!O209+'Wind scaled'!O209,'Grid scaled'!O209)))</f>
        <v>61.840000000000011</v>
      </c>
      <c r="P209" s="12">
        <f>IF(Control!$C$6="Solar only",'Solar scaled'!P209,IF(Control!$C$6="Wind only",'Wind scaled'!P209,IF(Control!$C$6="Solar and wind",'Solar scaled'!P209+'Wind scaled'!P209,'Grid scaled'!P209)))</f>
        <v>48.720000000000006</v>
      </c>
      <c r="Q209" s="12">
        <f>IF(Control!$C$6="Solar only",'Solar scaled'!Q209,IF(Control!$C$6="Wind only",'Wind scaled'!Q209,IF(Control!$C$6="Solar and wind",'Solar scaled'!Q209+'Wind scaled'!Q209,'Grid scaled'!Q209)))</f>
        <v>55.280000000000008</v>
      </c>
      <c r="R209" s="12">
        <f>IF(Control!$C$6="Solar only",'Solar scaled'!R209,IF(Control!$C$6="Wind only",'Wind scaled'!R209,IF(Control!$C$6="Solar and wind",'Solar scaled'!R209+'Wind scaled'!R209,'Grid scaled'!R209)))</f>
        <v>68.400000000000006</v>
      </c>
      <c r="S209" s="12">
        <f>IF(Control!$C$6="Solar only",'Solar scaled'!S209,IF(Control!$C$6="Wind only",'Wind scaled'!S209,IF(Control!$C$6="Solar and wind",'Solar scaled'!S209+'Wind scaled'!S209,'Grid scaled'!S209)))</f>
        <v>68.400000000000006</v>
      </c>
      <c r="T209" s="12">
        <f>IF(Control!$C$6="Solar only",'Solar scaled'!T209,IF(Control!$C$6="Wind only",'Wind scaled'!T209,IF(Control!$C$6="Solar and wind",'Solar scaled'!T209+'Wind scaled'!T209,'Grid scaled'!T209)))</f>
        <v>61.840000000000011</v>
      </c>
      <c r="U209" s="12">
        <f>IF(Control!$C$6="Solar only",'Solar scaled'!U209,IF(Control!$C$6="Wind only",'Wind scaled'!U209,IF(Control!$C$6="Solar and wind",'Solar scaled'!U209+'Wind scaled'!U209,'Grid scaled'!U209)))</f>
        <v>48.720000000000006</v>
      </c>
      <c r="V209" s="12">
        <f>IF(Control!$C$6="Solar only",'Solar scaled'!V209,IF(Control!$C$6="Wind only",'Wind scaled'!V209,IF(Control!$C$6="Solar and wind",'Solar scaled'!V209+'Wind scaled'!V209,'Grid scaled'!V209)))</f>
        <v>42.160000000000004</v>
      </c>
      <c r="W209" s="12">
        <f>IF(Control!$C$6="Solar only",'Solar scaled'!W209,IF(Control!$C$6="Wind only",'Wind scaled'!W209,IF(Control!$C$6="Solar and wind",'Solar scaled'!W209+'Wind scaled'!W209,'Grid scaled'!W209)))</f>
        <v>42.160000000000004</v>
      </c>
      <c r="X209" s="12">
        <f>IF(Control!$C$6="Solar only",'Solar scaled'!X209,IF(Control!$C$6="Wind only",'Wind scaled'!X209,IF(Control!$C$6="Solar and wind",'Solar scaled'!X209+'Wind scaled'!X209,'Grid scaled'!X209)))</f>
        <v>55.280000000000008</v>
      </c>
      <c r="Y209" s="12">
        <f>IF(Control!$C$6="Solar only",'Solar scaled'!Y209,IF(Control!$C$6="Wind only",'Wind scaled'!Y209,IF(Control!$C$6="Solar and wind",'Solar scaled'!Y209+'Wind scaled'!Y209,'Grid scaled'!Y209)))</f>
        <v>61.840000000000011</v>
      </c>
      <c r="Z209" s="12">
        <f>IF(Control!$C$6="Solar only",'Solar scaled'!Z209,IF(Control!$C$6="Wind only",'Wind scaled'!Z209,IF(Control!$C$6="Solar and wind",'Solar scaled'!Z209+'Wind scaled'!Z209,'Grid scaled'!Z209)))</f>
        <v>76.239999999999995</v>
      </c>
      <c r="AB209" s="7">
        <f t="shared" si="3"/>
        <v>1493.2800000000002</v>
      </c>
    </row>
    <row r="210" spans="2:29" x14ac:dyDescent="0.2">
      <c r="B210" s="6">
        <v>44404</v>
      </c>
      <c r="C210" s="12">
        <f>IF(Control!$C$6="Solar only",'Solar scaled'!C210,IF(Control!$C$6="Wind only",'Wind scaled'!C210,IF(Control!$C$6="Solar and wind",'Solar scaled'!C210+'Wind scaled'!C210,'Grid scaled'!C210)))</f>
        <v>99.759999999999991</v>
      </c>
      <c r="D210" s="12">
        <f>IF(Control!$C$6="Solar only",'Solar scaled'!D210,IF(Control!$C$6="Wind only",'Wind scaled'!D210,IF(Control!$C$6="Solar and wind",'Solar scaled'!D210+'Wind scaled'!D210,'Grid scaled'!D210)))</f>
        <v>107.6</v>
      </c>
      <c r="E210" s="12">
        <f>IF(Control!$C$6="Solar only",'Solar scaled'!E210,IF(Control!$C$6="Wind only",'Wind scaled'!E210,IF(Control!$C$6="Solar and wind",'Solar scaled'!E210+'Wind scaled'!E210,'Grid scaled'!E210)))</f>
        <v>107.6</v>
      </c>
      <c r="F210" s="12">
        <f>IF(Control!$C$6="Solar only",'Solar scaled'!F210,IF(Control!$C$6="Wind only",'Wind scaled'!F210,IF(Control!$C$6="Solar and wind",'Solar scaled'!F210+'Wind scaled'!F210,'Grid scaled'!F210)))</f>
        <v>99.759999999999991</v>
      </c>
      <c r="G210" s="12">
        <f>IF(Control!$C$6="Solar only",'Solar scaled'!G210,IF(Control!$C$6="Wind only",'Wind scaled'!G210,IF(Control!$C$6="Solar and wind",'Solar scaled'!G210+'Wind scaled'!G210,'Grid scaled'!G210)))</f>
        <v>84.08</v>
      </c>
      <c r="H210" s="12">
        <f>IF(Control!$C$6="Solar only",'Solar scaled'!H210,IF(Control!$C$6="Wind only",'Wind scaled'!H210,IF(Control!$C$6="Solar and wind",'Solar scaled'!H210+'Wind scaled'!H210,'Grid scaled'!H210)))</f>
        <v>35.6</v>
      </c>
      <c r="I210" s="12">
        <f>IF(Control!$C$6="Solar only",'Solar scaled'!I210,IF(Control!$C$6="Wind only",'Wind scaled'!I210,IF(Control!$C$6="Solar and wind",'Solar scaled'!I210+'Wind scaled'!I210,'Grid scaled'!I210)))</f>
        <v>0</v>
      </c>
      <c r="J210" s="12">
        <f>IF(Control!$C$6="Solar only",'Solar scaled'!J210,IF(Control!$C$6="Wind only",'Wind scaled'!J210,IF(Control!$C$6="Solar and wind",'Solar scaled'!J210+'Wind scaled'!J210,'Grid scaled'!J210)))</f>
        <v>0</v>
      </c>
      <c r="K210" s="12">
        <f>IF(Control!$C$6="Solar only",'Solar scaled'!K210,IF(Control!$C$6="Wind only",'Wind scaled'!K210,IF(Control!$C$6="Solar and wind",'Solar scaled'!K210+'Wind scaled'!K210,'Grid scaled'!K210)))</f>
        <v>0</v>
      </c>
      <c r="L210" s="12">
        <f>IF(Control!$C$6="Solar only",'Solar scaled'!L210,IF(Control!$C$6="Wind only",'Wind scaled'!L210,IF(Control!$C$6="Solar and wind",'Solar scaled'!L210+'Wind scaled'!L210,'Grid scaled'!L210)))</f>
        <v>0</v>
      </c>
      <c r="M210" s="12">
        <f>IF(Control!$C$6="Solar only",'Solar scaled'!M210,IF(Control!$C$6="Wind only",'Wind scaled'!M210,IF(Control!$C$6="Solar and wind",'Solar scaled'!M210+'Wind scaled'!M210,'Grid scaled'!M210)))</f>
        <v>0</v>
      </c>
      <c r="N210" s="12">
        <f>IF(Control!$C$6="Solar only",'Solar scaled'!N210,IF(Control!$C$6="Wind only",'Wind scaled'!N210,IF(Control!$C$6="Solar and wind",'Solar scaled'!N210+'Wind scaled'!N210,'Grid scaled'!N210)))</f>
        <v>0</v>
      </c>
      <c r="O210" s="12">
        <f>IF(Control!$C$6="Solar only",'Solar scaled'!O210,IF(Control!$C$6="Wind only",'Wind scaled'!O210,IF(Control!$C$6="Solar and wind",'Solar scaled'!O210+'Wind scaled'!O210,'Grid scaled'!O210)))</f>
        <v>15.12</v>
      </c>
      <c r="P210" s="12">
        <f>IF(Control!$C$6="Solar only",'Solar scaled'!P210,IF(Control!$C$6="Wind only",'Wind scaled'!P210,IF(Control!$C$6="Solar and wind",'Solar scaled'!P210+'Wind scaled'!P210,'Grid scaled'!P210)))</f>
        <v>48.720000000000006</v>
      </c>
      <c r="Q210" s="12">
        <f>IF(Control!$C$6="Solar only",'Solar scaled'!Q210,IF(Control!$C$6="Wind only",'Wind scaled'!Q210,IF(Control!$C$6="Solar and wind",'Solar scaled'!Q210+'Wind scaled'!Q210,'Grid scaled'!Q210)))</f>
        <v>99.759999999999991</v>
      </c>
      <c r="R210" s="12">
        <f>IF(Control!$C$6="Solar only",'Solar scaled'!R210,IF(Control!$C$6="Wind only",'Wind scaled'!R210,IF(Control!$C$6="Solar and wind",'Solar scaled'!R210+'Wind scaled'!R210,'Grid scaled'!R210)))</f>
        <v>155.6</v>
      </c>
      <c r="S210" s="12">
        <f>IF(Control!$C$6="Solar only",'Solar scaled'!S210,IF(Control!$C$6="Wind only",'Wind scaled'!S210,IF(Control!$C$6="Solar and wind",'Solar scaled'!S210+'Wind scaled'!S210,'Grid scaled'!S210)))</f>
        <v>213.2</v>
      </c>
      <c r="T210" s="12">
        <f>IF(Control!$C$6="Solar only",'Solar scaled'!T210,IF(Control!$C$6="Wind only",'Wind scaled'!T210,IF(Control!$C$6="Solar and wind",'Solar scaled'!T210+'Wind scaled'!T210,'Grid scaled'!T210)))</f>
        <v>281.60000000000002</v>
      </c>
      <c r="U210" s="12">
        <f>IF(Control!$C$6="Solar only",'Solar scaled'!U210,IF(Control!$C$6="Wind only",'Wind scaled'!U210,IF(Control!$C$6="Solar and wind",'Solar scaled'!U210+'Wind scaled'!U210,'Grid scaled'!U210)))</f>
        <v>330.08</v>
      </c>
      <c r="V210" s="12">
        <f>IF(Control!$C$6="Solar only",'Solar scaled'!V210,IF(Control!$C$6="Wind only",'Wind scaled'!V210,IF(Control!$C$6="Solar and wind",'Solar scaled'!V210+'Wind scaled'!V210,'Grid scaled'!V210)))</f>
        <v>346.23999999999995</v>
      </c>
      <c r="W210" s="12">
        <f>IF(Control!$C$6="Solar only",'Solar scaled'!W210,IF(Control!$C$6="Wind only",'Wind scaled'!W210,IF(Control!$C$6="Solar and wind",'Solar scaled'!W210+'Wind scaled'!W210,'Grid scaled'!W210)))</f>
        <v>313.91999999999996</v>
      </c>
      <c r="X210" s="12">
        <f>IF(Control!$C$6="Solar only",'Solar scaled'!X210,IF(Control!$C$6="Wind only",'Wind scaled'!X210,IF(Control!$C$6="Solar and wind",'Solar scaled'!X210+'Wind scaled'!X210,'Grid scaled'!X210)))</f>
        <v>330.08</v>
      </c>
      <c r="Y210" s="12">
        <f>IF(Control!$C$6="Solar only",'Solar scaled'!Y210,IF(Control!$C$6="Wind only",'Wind scaled'!Y210,IF(Control!$C$6="Solar and wind",'Solar scaled'!Y210+'Wind scaled'!Y210,'Grid scaled'!Y210)))</f>
        <v>454.4</v>
      </c>
      <c r="Z210" s="12">
        <f>IF(Control!$C$6="Solar only",'Solar scaled'!Z210,IF(Control!$C$6="Wind only",'Wind scaled'!Z210,IF(Control!$C$6="Solar and wind",'Solar scaled'!Z210+'Wind scaled'!Z210,'Grid scaled'!Z210)))</f>
        <v>518.24</v>
      </c>
      <c r="AB210" s="7">
        <f t="shared" si="3"/>
        <v>3641.3599999999997</v>
      </c>
    </row>
    <row r="211" spans="2:29" x14ac:dyDescent="0.2">
      <c r="B211" s="6">
        <v>44405</v>
      </c>
      <c r="C211" s="12">
        <f>IF(Control!$C$6="Solar only",'Solar scaled'!C211,IF(Control!$C$6="Wind only",'Wind scaled'!C211,IF(Control!$C$6="Solar and wind",'Solar scaled'!C211+'Wind scaled'!C211,'Grid scaled'!C211)))</f>
        <v>497.43999999999994</v>
      </c>
      <c r="D211" s="12">
        <f>IF(Control!$C$6="Solar only",'Solar scaled'!D211,IF(Control!$C$6="Wind only",'Wind scaled'!D211,IF(Control!$C$6="Solar and wind",'Solar scaled'!D211+'Wind scaled'!D211,'Grid scaled'!D211)))</f>
        <v>454.4</v>
      </c>
      <c r="E211" s="12">
        <f>IF(Control!$C$6="Solar only",'Solar scaled'!E211,IF(Control!$C$6="Wind only",'Wind scaled'!E211,IF(Control!$C$6="Solar and wind",'Solar scaled'!E211+'Wind scaled'!E211,'Grid scaled'!E211)))</f>
        <v>454.4</v>
      </c>
      <c r="F211" s="12">
        <f>IF(Control!$C$6="Solar only",'Solar scaled'!F211,IF(Control!$C$6="Wind only",'Wind scaled'!F211,IF(Control!$C$6="Solar and wind",'Solar scaled'!F211+'Wind scaled'!F211,'Grid scaled'!F211)))</f>
        <v>475.52</v>
      </c>
      <c r="G211" s="12">
        <f>IF(Control!$C$6="Solar only",'Solar scaled'!G211,IF(Control!$C$6="Wind only",'Wind scaled'!G211,IF(Control!$C$6="Solar and wind",'Solar scaled'!G211+'Wind scaled'!G211,'Grid scaled'!G211)))</f>
        <v>475.52</v>
      </c>
      <c r="H211" s="12">
        <f>IF(Control!$C$6="Solar only",'Solar scaled'!H211,IF(Control!$C$6="Wind only",'Wind scaled'!H211,IF(Control!$C$6="Solar and wind",'Solar scaled'!H211+'Wind scaled'!H211,'Grid scaled'!H211)))</f>
        <v>475.52</v>
      </c>
      <c r="I211" s="12">
        <f>IF(Control!$C$6="Solar only",'Solar scaled'!I211,IF(Control!$C$6="Wind only",'Wind scaled'!I211,IF(Control!$C$6="Solar and wind",'Solar scaled'!I211+'Wind scaled'!I211,'Grid scaled'!I211)))</f>
        <v>497.43999999999994</v>
      </c>
      <c r="J211" s="12">
        <f>IF(Control!$C$6="Solar only",'Solar scaled'!J211,IF(Control!$C$6="Wind only",'Wind scaled'!J211,IF(Control!$C$6="Solar and wind",'Solar scaled'!J211+'Wind scaled'!J211,'Grid scaled'!J211)))</f>
        <v>602.72</v>
      </c>
      <c r="K211" s="12">
        <f>IF(Control!$C$6="Solar only",'Solar scaled'!K211,IF(Control!$C$6="Wind only",'Wind scaled'!K211,IF(Control!$C$6="Solar and wind",'Solar scaled'!K211+'Wind scaled'!K211,'Grid scaled'!K211)))</f>
        <v>708.48</v>
      </c>
      <c r="L211" s="12">
        <f>IF(Control!$C$6="Solar only",'Solar scaled'!L211,IF(Control!$C$6="Wind only",'Wind scaled'!L211,IF(Control!$C$6="Solar and wind",'Solar scaled'!L211+'Wind scaled'!L211,'Grid scaled'!L211)))</f>
        <v>728.96</v>
      </c>
      <c r="M211" s="12">
        <f>IF(Control!$C$6="Solar only",'Solar scaled'!M211,IF(Control!$C$6="Wind only",'Wind scaled'!M211,IF(Control!$C$6="Solar and wind",'Solar scaled'!M211+'Wind scaled'!M211,'Grid scaled'!M211)))</f>
        <v>728.96</v>
      </c>
      <c r="N211" s="12">
        <f>IF(Control!$C$6="Solar only",'Solar scaled'!N211,IF(Control!$C$6="Wind only",'Wind scaled'!N211,IF(Control!$C$6="Solar and wind",'Solar scaled'!N211+'Wind scaled'!N211,'Grid scaled'!N211)))</f>
        <v>728.96</v>
      </c>
      <c r="O211" s="12">
        <f>IF(Control!$C$6="Solar only",'Solar scaled'!O211,IF(Control!$C$6="Wind only",'Wind scaled'!O211,IF(Control!$C$6="Solar and wind",'Solar scaled'!O211+'Wind scaled'!O211,'Grid scaled'!O211)))</f>
        <v>690.4</v>
      </c>
      <c r="P211" s="12">
        <f>IF(Control!$C$6="Solar only",'Solar scaled'!P211,IF(Control!$C$6="Wind only",'Wind scaled'!P211,IF(Control!$C$6="Solar and wind",'Solar scaled'!P211+'Wind scaled'!P211,'Grid scaled'!P211)))</f>
        <v>620.79999999999995</v>
      </c>
      <c r="Q211" s="12">
        <f>IF(Control!$C$6="Solar only",'Solar scaled'!Q211,IF(Control!$C$6="Wind only",'Wind scaled'!Q211,IF(Control!$C$6="Solar and wind",'Solar scaled'!Q211+'Wind scaled'!Q211,'Grid scaled'!Q211)))</f>
        <v>581.91999999999996</v>
      </c>
      <c r="R211" s="12">
        <f>IF(Control!$C$6="Solar only",'Solar scaled'!R211,IF(Control!$C$6="Wind only",'Wind scaled'!R211,IF(Control!$C$6="Solar and wind",'Solar scaled'!R211+'Wind scaled'!R211,'Grid scaled'!R211)))</f>
        <v>536.31999999999994</v>
      </c>
      <c r="S211" s="12">
        <f>IF(Control!$C$6="Solar only",'Solar scaled'!S211,IF(Control!$C$6="Wind only",'Wind scaled'!S211,IF(Control!$C$6="Solar and wind",'Solar scaled'!S211+'Wind scaled'!S211,'Grid scaled'!S211)))</f>
        <v>497.43999999999994</v>
      </c>
      <c r="T211" s="12">
        <f>IF(Control!$C$6="Solar only",'Solar scaled'!T211,IF(Control!$C$6="Wind only",'Wind scaled'!T211,IF(Control!$C$6="Solar and wind",'Solar scaled'!T211+'Wind scaled'!T211,'Grid scaled'!T211)))</f>
        <v>444.64</v>
      </c>
      <c r="U211" s="12">
        <f>IF(Control!$C$6="Solar only",'Solar scaled'!U211,IF(Control!$C$6="Wind only",'Wind scaled'!U211,IF(Control!$C$6="Solar and wind",'Solar scaled'!U211+'Wind scaled'!U211,'Grid scaled'!U211)))</f>
        <v>362.4</v>
      </c>
      <c r="V211" s="12">
        <f>IF(Control!$C$6="Solar only",'Solar scaled'!V211,IF(Control!$C$6="Wind only",'Wind scaled'!V211,IF(Control!$C$6="Solar and wind",'Solar scaled'!V211+'Wind scaled'!V211,'Grid scaled'!V211)))</f>
        <v>330.08</v>
      </c>
      <c r="W211" s="12">
        <f>IF(Control!$C$6="Solar only",'Solar scaled'!W211,IF(Control!$C$6="Wind only",'Wind scaled'!W211,IF(Control!$C$6="Solar and wind",'Solar scaled'!W211+'Wind scaled'!W211,'Grid scaled'!W211)))</f>
        <v>313.91999999999996</v>
      </c>
      <c r="X211" s="12">
        <f>IF(Control!$C$6="Solar only",'Solar scaled'!X211,IF(Control!$C$6="Wind only",'Wind scaled'!X211,IF(Control!$C$6="Solar and wind",'Solar scaled'!X211+'Wind scaled'!X211,'Grid scaled'!X211)))</f>
        <v>313.91999999999996</v>
      </c>
      <c r="Y211" s="12">
        <f>IF(Control!$C$6="Solar only",'Solar scaled'!Y211,IF(Control!$C$6="Wind only",'Wind scaled'!Y211,IF(Control!$C$6="Solar and wind",'Solar scaled'!Y211+'Wind scaled'!Y211,'Grid scaled'!Y211)))</f>
        <v>281.60000000000002</v>
      </c>
      <c r="Z211" s="12">
        <f>IF(Control!$C$6="Solar only",'Solar scaled'!Z211,IF(Control!$C$6="Wind only",'Wind scaled'!Z211,IF(Control!$C$6="Solar and wind",'Solar scaled'!Z211+'Wind scaled'!Z211,'Grid scaled'!Z211)))</f>
        <v>240.56000000000003</v>
      </c>
      <c r="AB211" s="7">
        <f t="shared" si="3"/>
        <v>12042.32</v>
      </c>
    </row>
    <row r="212" spans="2:29" x14ac:dyDescent="0.2">
      <c r="B212" s="6">
        <v>44406</v>
      </c>
      <c r="C212" s="12">
        <f>IF(Control!$C$6="Solar only",'Solar scaled'!C212,IF(Control!$C$6="Wind only",'Wind scaled'!C212,IF(Control!$C$6="Solar and wind",'Solar scaled'!C212+'Wind scaled'!C212,'Grid scaled'!C212)))</f>
        <v>240.56000000000003</v>
      </c>
      <c r="D212" s="12">
        <f>IF(Control!$C$6="Solar only",'Solar scaled'!D212,IF(Control!$C$6="Wind only",'Wind scaled'!D212,IF(Control!$C$6="Solar and wind",'Solar scaled'!D212+'Wind scaled'!D212,'Grid scaled'!D212)))</f>
        <v>267.92000000000007</v>
      </c>
      <c r="E212" s="12">
        <f>IF(Control!$C$6="Solar only",'Solar scaled'!E212,IF(Control!$C$6="Wind only",'Wind scaled'!E212,IF(Control!$C$6="Solar and wind",'Solar scaled'!E212+'Wind scaled'!E212,'Grid scaled'!E212)))</f>
        <v>346.23999999999995</v>
      </c>
      <c r="F212" s="12">
        <f>IF(Control!$C$6="Solar only",'Solar scaled'!F212,IF(Control!$C$6="Wind only",'Wind scaled'!F212,IF(Control!$C$6="Solar and wind",'Solar scaled'!F212+'Wind scaled'!F212,'Grid scaled'!F212)))</f>
        <v>401.91999999999996</v>
      </c>
      <c r="G212" s="12">
        <f>IF(Control!$C$6="Solar only",'Solar scaled'!G212,IF(Control!$C$6="Wind only",'Wind scaled'!G212,IF(Control!$C$6="Solar and wind",'Solar scaled'!G212+'Wind scaled'!G212,'Grid scaled'!G212)))</f>
        <v>444.64</v>
      </c>
      <c r="H212" s="12">
        <f>IF(Control!$C$6="Solar only",'Solar scaled'!H212,IF(Control!$C$6="Wind only",'Wind scaled'!H212,IF(Control!$C$6="Solar and wind",'Solar scaled'!H212+'Wind scaled'!H212,'Grid scaled'!H212)))</f>
        <v>444.64</v>
      </c>
      <c r="I212" s="12">
        <f>IF(Control!$C$6="Solar only",'Solar scaled'!I212,IF(Control!$C$6="Wind only",'Wind scaled'!I212,IF(Control!$C$6="Solar and wind",'Solar scaled'!I212+'Wind scaled'!I212,'Grid scaled'!I212)))</f>
        <v>454.4</v>
      </c>
      <c r="J212" s="12">
        <f>IF(Control!$C$6="Solar only",'Solar scaled'!J212,IF(Control!$C$6="Wind only",'Wind scaled'!J212,IF(Control!$C$6="Solar and wind",'Solar scaled'!J212+'Wind scaled'!J212,'Grid scaled'!J212)))</f>
        <v>518.24</v>
      </c>
      <c r="K212" s="12">
        <f>IF(Control!$C$6="Solar only",'Solar scaled'!K212,IF(Control!$C$6="Wind only",'Wind scaled'!K212,IF(Control!$C$6="Solar and wind",'Solar scaled'!K212+'Wind scaled'!K212,'Grid scaled'!K212)))</f>
        <v>560</v>
      </c>
      <c r="L212" s="12">
        <f>IF(Control!$C$6="Solar only",'Solar scaled'!L212,IF(Control!$C$6="Wind only",'Wind scaled'!L212,IF(Control!$C$6="Solar and wind",'Solar scaled'!L212+'Wind scaled'!L212,'Grid scaled'!L212)))</f>
        <v>581.91999999999996</v>
      </c>
      <c r="M212" s="12">
        <f>IF(Control!$C$6="Solar only",'Solar scaled'!M212,IF(Control!$C$6="Wind only",'Wind scaled'!M212,IF(Control!$C$6="Solar and wind",'Solar scaled'!M212+'Wind scaled'!M212,'Grid scaled'!M212)))</f>
        <v>560</v>
      </c>
      <c r="N212" s="12">
        <f>IF(Control!$C$6="Solar only",'Solar scaled'!N212,IF(Control!$C$6="Wind only",'Wind scaled'!N212,IF(Control!$C$6="Solar and wind",'Solar scaled'!N212+'Wind scaled'!N212,'Grid scaled'!N212)))</f>
        <v>536.31999999999994</v>
      </c>
      <c r="O212" s="12">
        <f>IF(Control!$C$6="Solar only",'Solar scaled'!O212,IF(Control!$C$6="Wind only",'Wind scaled'!O212,IF(Control!$C$6="Solar and wind",'Solar scaled'!O212+'Wind scaled'!O212,'Grid scaled'!O212)))</f>
        <v>518.24</v>
      </c>
      <c r="P212" s="12">
        <f>IF(Control!$C$6="Solar only",'Solar scaled'!P212,IF(Control!$C$6="Wind only",'Wind scaled'!P212,IF(Control!$C$6="Solar and wind",'Solar scaled'!P212+'Wind scaled'!P212,'Grid scaled'!P212)))</f>
        <v>475.52</v>
      </c>
      <c r="Q212" s="12">
        <f>IF(Control!$C$6="Solar only",'Solar scaled'!Q212,IF(Control!$C$6="Wind only",'Wind scaled'!Q212,IF(Control!$C$6="Solar and wind",'Solar scaled'!Q212+'Wind scaled'!Q212,'Grid scaled'!Q212)))</f>
        <v>423.84</v>
      </c>
      <c r="R212" s="12">
        <f>IF(Control!$C$6="Solar only",'Solar scaled'!R212,IF(Control!$C$6="Wind only",'Wind scaled'!R212,IF(Control!$C$6="Solar and wind",'Solar scaled'!R212+'Wind scaled'!R212,'Grid scaled'!R212)))</f>
        <v>362.4</v>
      </c>
      <c r="S212" s="12">
        <f>IF(Control!$C$6="Solar only",'Solar scaled'!S212,IF(Control!$C$6="Wind only",'Wind scaled'!S212,IF(Control!$C$6="Solar and wind",'Solar scaled'!S212+'Wind scaled'!S212,'Grid scaled'!S212)))</f>
        <v>297.76</v>
      </c>
      <c r="T212" s="12">
        <f>IF(Control!$C$6="Solar only",'Solar scaled'!T212,IF(Control!$C$6="Wind only",'Wind scaled'!T212,IF(Control!$C$6="Solar and wind",'Solar scaled'!T212+'Wind scaled'!T212,'Grid scaled'!T212)))</f>
        <v>240.56000000000003</v>
      </c>
      <c r="U212" s="12">
        <f>IF(Control!$C$6="Solar only",'Solar scaled'!U212,IF(Control!$C$6="Wind only",'Wind scaled'!U212,IF(Control!$C$6="Solar and wind",'Solar scaled'!U212+'Wind scaled'!U212,'Grid scaled'!U212)))</f>
        <v>190.16000000000003</v>
      </c>
      <c r="V212" s="12">
        <f>IF(Control!$C$6="Solar only",'Solar scaled'!V212,IF(Control!$C$6="Wind only",'Wind scaled'!V212,IF(Control!$C$6="Solar and wind",'Solar scaled'!V212+'Wind scaled'!V212,'Grid scaled'!V212)))</f>
        <v>155.6</v>
      </c>
      <c r="W212" s="12">
        <f>IF(Control!$C$6="Solar only",'Solar scaled'!W212,IF(Control!$C$6="Wind only",'Wind scaled'!W212,IF(Control!$C$6="Solar and wind",'Solar scaled'!W212+'Wind scaled'!W212,'Grid scaled'!W212)))</f>
        <v>167.12</v>
      </c>
      <c r="X212" s="12">
        <f>IF(Control!$C$6="Solar only",'Solar scaled'!X212,IF(Control!$C$6="Wind only",'Wind scaled'!X212,IF(Control!$C$6="Solar and wind",'Solar scaled'!X212+'Wind scaled'!X212,'Grid scaled'!X212)))</f>
        <v>190.16000000000003</v>
      </c>
      <c r="Y212" s="12">
        <f>IF(Control!$C$6="Solar only",'Solar scaled'!Y212,IF(Control!$C$6="Wind only",'Wind scaled'!Y212,IF(Control!$C$6="Solar and wind",'Solar scaled'!Y212+'Wind scaled'!Y212,'Grid scaled'!Y212)))</f>
        <v>178.64000000000001</v>
      </c>
      <c r="Z212" s="12">
        <f>IF(Control!$C$6="Solar only",'Solar scaled'!Z212,IF(Control!$C$6="Wind only",'Wind scaled'!Z212,IF(Control!$C$6="Solar and wind",'Solar scaled'!Z212+'Wind scaled'!Z212,'Grid scaled'!Z212)))</f>
        <v>167.12</v>
      </c>
      <c r="AB212" s="7">
        <f t="shared" si="3"/>
        <v>8723.92</v>
      </c>
    </row>
    <row r="213" spans="2:29" x14ac:dyDescent="0.2">
      <c r="B213" s="6">
        <v>44407</v>
      </c>
      <c r="C213" s="12">
        <f>IF(Control!$C$6="Solar only",'Solar scaled'!C213,IF(Control!$C$6="Wind only",'Wind scaled'!C213,IF(Control!$C$6="Solar and wind",'Solar scaled'!C213+'Wind scaled'!C213,'Grid scaled'!C213)))</f>
        <v>155.6</v>
      </c>
      <c r="D213" s="12">
        <f>IF(Control!$C$6="Solar only",'Solar scaled'!D213,IF(Control!$C$6="Wind only",'Wind scaled'!D213,IF(Control!$C$6="Solar and wind",'Solar scaled'!D213+'Wind scaled'!D213,'Grid scaled'!D213)))</f>
        <v>146</v>
      </c>
      <c r="E213" s="12">
        <f>IF(Control!$C$6="Solar only",'Solar scaled'!E213,IF(Control!$C$6="Wind only",'Wind scaled'!E213,IF(Control!$C$6="Solar and wind",'Solar scaled'!E213+'Wind scaled'!E213,'Grid scaled'!E213)))</f>
        <v>136.4</v>
      </c>
      <c r="F213" s="12">
        <f>IF(Control!$C$6="Solar only",'Solar scaled'!F213,IF(Control!$C$6="Wind only",'Wind scaled'!F213,IF(Control!$C$6="Solar and wind",'Solar scaled'!F213+'Wind scaled'!F213,'Grid scaled'!F213)))</f>
        <v>126.8</v>
      </c>
      <c r="G213" s="12">
        <f>IF(Control!$C$6="Solar only",'Solar scaled'!G213,IF(Control!$C$6="Wind only",'Wind scaled'!G213,IF(Control!$C$6="Solar and wind",'Solar scaled'!G213+'Wind scaled'!G213,'Grid scaled'!G213)))</f>
        <v>99.759999999999991</v>
      </c>
      <c r="H213" s="12">
        <f>IF(Control!$C$6="Solar only",'Solar scaled'!H213,IF(Control!$C$6="Wind only",'Wind scaled'!H213,IF(Control!$C$6="Solar and wind",'Solar scaled'!H213+'Wind scaled'!H213,'Grid scaled'!H213)))</f>
        <v>68.400000000000006</v>
      </c>
      <c r="I213" s="12">
        <f>IF(Control!$C$6="Solar only",'Solar scaled'!I213,IF(Control!$C$6="Wind only",'Wind scaled'!I213,IF(Control!$C$6="Solar and wind",'Solar scaled'!I213+'Wind scaled'!I213,'Grid scaled'!I213)))</f>
        <v>35.6</v>
      </c>
      <c r="J213" s="12">
        <f>IF(Control!$C$6="Solar only",'Solar scaled'!J213,IF(Control!$C$6="Wind only",'Wind scaled'!J213,IF(Control!$C$6="Solar and wind",'Solar scaled'!J213+'Wind scaled'!J213,'Grid scaled'!J213)))</f>
        <v>15.12</v>
      </c>
      <c r="K213" s="12">
        <f>IF(Control!$C$6="Solar only",'Solar scaled'!K213,IF(Control!$C$6="Wind only",'Wind scaled'!K213,IF(Control!$C$6="Solar and wind",'Solar scaled'!K213+'Wind scaled'!K213,'Grid scaled'!K213)))</f>
        <v>0</v>
      </c>
      <c r="L213" s="12">
        <f>IF(Control!$C$6="Solar only",'Solar scaled'!L213,IF(Control!$C$6="Wind only",'Wind scaled'!L213,IF(Control!$C$6="Solar and wind",'Solar scaled'!L213+'Wind scaled'!L213,'Grid scaled'!L213)))</f>
        <v>0</v>
      </c>
      <c r="M213" s="12">
        <f>IF(Control!$C$6="Solar only",'Solar scaled'!M213,IF(Control!$C$6="Wind only",'Wind scaled'!M213,IF(Control!$C$6="Solar and wind",'Solar scaled'!M213+'Wind scaled'!M213,'Grid scaled'!M213)))</f>
        <v>0</v>
      </c>
      <c r="N213" s="12">
        <f>IF(Control!$C$6="Solar only",'Solar scaled'!N213,IF(Control!$C$6="Wind only",'Wind scaled'!N213,IF(Control!$C$6="Solar and wind",'Solar scaled'!N213+'Wind scaled'!N213,'Grid scaled'!N213)))</f>
        <v>20.239999999999998</v>
      </c>
      <c r="O213" s="12">
        <f>IF(Control!$C$6="Solar only",'Solar scaled'!O213,IF(Control!$C$6="Wind only",'Wind scaled'!O213,IF(Control!$C$6="Solar and wind",'Solar scaled'!O213+'Wind scaled'!O213,'Grid scaled'!O213)))</f>
        <v>48.720000000000006</v>
      </c>
      <c r="P213" s="12">
        <f>IF(Control!$C$6="Solar only",'Solar scaled'!P213,IF(Control!$C$6="Wind only",'Wind scaled'!P213,IF(Control!$C$6="Solar and wind",'Solar scaled'!P213+'Wind scaled'!P213,'Grid scaled'!P213)))</f>
        <v>91.919999999999987</v>
      </c>
      <c r="Q213" s="12">
        <f>IF(Control!$C$6="Solar only",'Solar scaled'!Q213,IF(Control!$C$6="Wind only",'Wind scaled'!Q213,IF(Control!$C$6="Solar and wind",'Solar scaled'!Q213+'Wind scaled'!Q213,'Grid scaled'!Q213)))</f>
        <v>146</v>
      </c>
      <c r="R213" s="12">
        <f>IF(Control!$C$6="Solar only",'Solar scaled'!R213,IF(Control!$C$6="Wind only",'Wind scaled'!R213,IF(Control!$C$6="Solar and wind",'Solar scaled'!R213+'Wind scaled'!R213,'Grid scaled'!R213)))</f>
        <v>190.16000000000003</v>
      </c>
      <c r="S213" s="12">
        <f>IF(Control!$C$6="Solar only",'Solar scaled'!S213,IF(Control!$C$6="Wind only",'Wind scaled'!S213,IF(Control!$C$6="Solar and wind",'Solar scaled'!S213+'Wind scaled'!S213,'Grid scaled'!S213)))</f>
        <v>226.88000000000002</v>
      </c>
      <c r="T213" s="12">
        <f>IF(Control!$C$6="Solar only",'Solar scaled'!T213,IF(Control!$C$6="Wind only",'Wind scaled'!T213,IF(Control!$C$6="Solar and wind",'Solar scaled'!T213+'Wind scaled'!T213,'Grid scaled'!T213)))</f>
        <v>240.56000000000003</v>
      </c>
      <c r="U213" s="12">
        <f>IF(Control!$C$6="Solar only",'Solar scaled'!U213,IF(Control!$C$6="Wind only",'Wind scaled'!U213,IF(Control!$C$6="Solar and wind",'Solar scaled'!U213+'Wind scaled'!U213,'Grid scaled'!U213)))</f>
        <v>240.56000000000003</v>
      </c>
      <c r="V213" s="12">
        <f>IF(Control!$C$6="Solar only",'Solar scaled'!V213,IF(Control!$C$6="Wind only",'Wind scaled'!V213,IF(Control!$C$6="Solar and wind",'Solar scaled'!V213+'Wind scaled'!V213,'Grid scaled'!V213)))</f>
        <v>240.56000000000003</v>
      </c>
      <c r="W213" s="12">
        <f>IF(Control!$C$6="Solar only",'Solar scaled'!W213,IF(Control!$C$6="Wind only",'Wind scaled'!W213,IF(Control!$C$6="Solar and wind",'Solar scaled'!W213+'Wind scaled'!W213,'Grid scaled'!W213)))</f>
        <v>226.88000000000002</v>
      </c>
      <c r="X213" s="12">
        <f>IF(Control!$C$6="Solar only",'Solar scaled'!X213,IF(Control!$C$6="Wind only",'Wind scaled'!X213,IF(Control!$C$6="Solar and wind",'Solar scaled'!X213+'Wind scaled'!X213,'Grid scaled'!X213)))</f>
        <v>226.88000000000002</v>
      </c>
      <c r="Y213" s="12">
        <f>IF(Control!$C$6="Solar only",'Solar scaled'!Y213,IF(Control!$C$6="Wind only",'Wind scaled'!Y213,IF(Control!$C$6="Solar and wind",'Solar scaled'!Y213+'Wind scaled'!Y213,'Grid scaled'!Y213)))</f>
        <v>226.88000000000002</v>
      </c>
      <c r="Z213" s="12">
        <f>IF(Control!$C$6="Solar only",'Solar scaled'!Z213,IF(Control!$C$6="Wind only",'Wind scaled'!Z213,IF(Control!$C$6="Solar and wind",'Solar scaled'!Z213+'Wind scaled'!Z213,'Grid scaled'!Z213)))</f>
        <v>254.24000000000007</v>
      </c>
      <c r="AB213" s="7">
        <f t="shared" si="3"/>
        <v>3164.1600000000008</v>
      </c>
    </row>
    <row r="214" spans="2:29" x14ac:dyDescent="0.2">
      <c r="B214" s="6">
        <v>44408</v>
      </c>
      <c r="C214" s="12">
        <f>IF(Control!$C$6="Solar only",'Solar scaled'!C214,IF(Control!$C$6="Wind only",'Wind scaled'!C214,IF(Control!$C$6="Solar and wind",'Solar scaled'!C214+'Wind scaled'!C214,'Grid scaled'!C214)))</f>
        <v>281.60000000000002</v>
      </c>
      <c r="D214" s="12">
        <f>IF(Control!$C$6="Solar only",'Solar scaled'!D214,IF(Control!$C$6="Wind only",'Wind scaled'!D214,IF(Control!$C$6="Solar and wind",'Solar scaled'!D214+'Wind scaled'!D214,'Grid scaled'!D214)))</f>
        <v>346.23999999999995</v>
      </c>
      <c r="E214" s="12">
        <f>IF(Control!$C$6="Solar only",'Solar scaled'!E214,IF(Control!$C$6="Wind only",'Wind scaled'!E214,IF(Control!$C$6="Solar and wind",'Solar scaled'!E214+'Wind scaled'!E214,'Grid scaled'!E214)))</f>
        <v>401.91999999999996</v>
      </c>
      <c r="F214" s="12">
        <f>IF(Control!$C$6="Solar only",'Solar scaled'!F214,IF(Control!$C$6="Wind only",'Wind scaled'!F214,IF(Control!$C$6="Solar and wind",'Solar scaled'!F214+'Wind scaled'!F214,'Grid scaled'!F214)))</f>
        <v>401.91999999999996</v>
      </c>
      <c r="G214" s="12">
        <f>IF(Control!$C$6="Solar only",'Solar scaled'!G214,IF(Control!$C$6="Wind only",'Wind scaled'!G214,IF(Control!$C$6="Solar and wind",'Solar scaled'!G214+'Wind scaled'!G214,'Grid scaled'!G214)))</f>
        <v>401.91999999999996</v>
      </c>
      <c r="H214" s="12">
        <f>IF(Control!$C$6="Solar only",'Solar scaled'!H214,IF(Control!$C$6="Wind only",'Wind scaled'!H214,IF(Control!$C$6="Solar and wind",'Solar scaled'!H214+'Wind scaled'!H214,'Grid scaled'!H214)))</f>
        <v>475.52</v>
      </c>
      <c r="I214" s="12">
        <f>IF(Control!$C$6="Solar only",'Solar scaled'!I214,IF(Control!$C$6="Wind only",'Wind scaled'!I214,IF(Control!$C$6="Solar and wind",'Solar scaled'!I214+'Wind scaled'!I214,'Grid scaled'!I214)))</f>
        <v>497.43999999999994</v>
      </c>
      <c r="J214" s="12">
        <f>IF(Control!$C$6="Solar only",'Solar scaled'!J214,IF(Control!$C$6="Wind only",'Wind scaled'!J214,IF(Control!$C$6="Solar and wind",'Solar scaled'!J214+'Wind scaled'!J214,'Grid scaled'!J214)))</f>
        <v>497.43999999999994</v>
      </c>
      <c r="K214" s="12">
        <f>IF(Control!$C$6="Solar only",'Solar scaled'!K214,IF(Control!$C$6="Wind only",'Wind scaled'!K214,IF(Control!$C$6="Solar and wind",'Solar scaled'!K214+'Wind scaled'!K214,'Grid scaled'!K214)))</f>
        <v>475.52</v>
      </c>
      <c r="L214" s="12">
        <f>IF(Control!$C$6="Solar only",'Solar scaled'!L214,IF(Control!$C$6="Wind only",'Wind scaled'!L214,IF(Control!$C$6="Solar and wind",'Solar scaled'!L214+'Wind scaled'!L214,'Grid scaled'!L214)))</f>
        <v>454.4</v>
      </c>
      <c r="M214" s="12">
        <f>IF(Control!$C$6="Solar only",'Solar scaled'!M214,IF(Control!$C$6="Wind only",'Wind scaled'!M214,IF(Control!$C$6="Solar and wind",'Solar scaled'!M214+'Wind scaled'!M214,'Grid scaled'!M214)))</f>
        <v>444.64</v>
      </c>
      <c r="N214" s="12">
        <f>IF(Control!$C$6="Solar only",'Solar scaled'!N214,IF(Control!$C$6="Wind only",'Wind scaled'!N214,IF(Control!$C$6="Solar and wind",'Solar scaled'!N214+'Wind scaled'!N214,'Grid scaled'!N214)))</f>
        <v>423.84</v>
      </c>
      <c r="O214" s="12">
        <f>IF(Control!$C$6="Solar only",'Solar scaled'!O214,IF(Control!$C$6="Wind only",'Wind scaled'!O214,IF(Control!$C$6="Solar and wind",'Solar scaled'!O214+'Wind scaled'!O214,'Grid scaled'!O214)))</f>
        <v>380.8</v>
      </c>
      <c r="P214" s="12">
        <f>IF(Control!$C$6="Solar only",'Solar scaled'!P214,IF(Control!$C$6="Wind only",'Wind scaled'!P214,IF(Control!$C$6="Solar and wind",'Solar scaled'!P214+'Wind scaled'!P214,'Grid scaled'!P214)))</f>
        <v>401.91999999999996</v>
      </c>
      <c r="Q214" s="12">
        <f>IF(Control!$C$6="Solar only",'Solar scaled'!Q214,IF(Control!$C$6="Wind only",'Wind scaled'!Q214,IF(Control!$C$6="Solar and wind",'Solar scaled'!Q214+'Wind scaled'!Q214,'Grid scaled'!Q214)))</f>
        <v>423.84</v>
      </c>
      <c r="R214" s="12">
        <f>IF(Control!$C$6="Solar only",'Solar scaled'!R214,IF(Control!$C$6="Wind only",'Wind scaled'!R214,IF(Control!$C$6="Solar and wind",'Solar scaled'!R214+'Wind scaled'!R214,'Grid scaled'!R214)))</f>
        <v>444.64</v>
      </c>
      <c r="S214" s="12">
        <f>IF(Control!$C$6="Solar only",'Solar scaled'!S214,IF(Control!$C$6="Wind only",'Wind scaled'!S214,IF(Control!$C$6="Solar and wind",'Solar scaled'!S214+'Wind scaled'!S214,'Grid scaled'!S214)))</f>
        <v>475.52</v>
      </c>
      <c r="T214" s="12">
        <f>IF(Control!$C$6="Solar only",'Solar scaled'!T214,IF(Control!$C$6="Wind only",'Wind scaled'!T214,IF(Control!$C$6="Solar and wind",'Solar scaled'!T214+'Wind scaled'!T214,'Grid scaled'!T214)))</f>
        <v>497.43999999999994</v>
      </c>
      <c r="U214" s="12">
        <f>IF(Control!$C$6="Solar only",'Solar scaled'!U214,IF(Control!$C$6="Wind only",'Wind scaled'!U214,IF(Control!$C$6="Solar and wind",'Solar scaled'!U214+'Wind scaled'!U214,'Grid scaled'!U214)))</f>
        <v>497.43999999999994</v>
      </c>
      <c r="V214" s="12">
        <f>IF(Control!$C$6="Solar only",'Solar scaled'!V214,IF(Control!$C$6="Wind only",'Wind scaled'!V214,IF(Control!$C$6="Solar and wind",'Solar scaled'!V214+'Wind scaled'!V214,'Grid scaled'!V214)))</f>
        <v>475.52</v>
      </c>
      <c r="W214" s="12">
        <f>IF(Control!$C$6="Solar only",'Solar scaled'!W214,IF(Control!$C$6="Wind only",'Wind scaled'!W214,IF(Control!$C$6="Solar and wind",'Solar scaled'!W214+'Wind scaled'!W214,'Grid scaled'!W214)))</f>
        <v>497.43999999999994</v>
      </c>
      <c r="X214" s="12">
        <f>IF(Control!$C$6="Solar only",'Solar scaled'!X214,IF(Control!$C$6="Wind only",'Wind scaled'!X214,IF(Control!$C$6="Solar and wind",'Solar scaled'!X214+'Wind scaled'!X214,'Grid scaled'!X214)))</f>
        <v>497.43999999999994</v>
      </c>
      <c r="Y214" s="12">
        <f>IF(Control!$C$6="Solar only",'Solar scaled'!Y214,IF(Control!$C$6="Wind only",'Wind scaled'!Y214,IF(Control!$C$6="Solar and wind",'Solar scaled'!Y214+'Wind scaled'!Y214,'Grid scaled'!Y214)))</f>
        <v>475.52</v>
      </c>
      <c r="Z214" s="12">
        <f>IF(Control!$C$6="Solar only",'Solar scaled'!Z214,IF(Control!$C$6="Wind only",'Wind scaled'!Z214,IF(Control!$C$6="Solar and wind",'Solar scaled'!Z214+'Wind scaled'!Z214,'Grid scaled'!Z214)))</f>
        <v>454.4</v>
      </c>
      <c r="AA214" s="14"/>
      <c r="AB214" s="7">
        <f t="shared" si="3"/>
        <v>10624.320000000002</v>
      </c>
      <c r="AC214" s="11">
        <f>SUM(AB184:AB214)</f>
        <v>179040.16</v>
      </c>
    </row>
    <row r="215" spans="2:29" x14ac:dyDescent="0.2">
      <c r="B215" s="6">
        <v>44409</v>
      </c>
      <c r="C215" s="12">
        <f>IF(Control!$C$6="Solar only",'Solar scaled'!C215,IF(Control!$C$6="Wind only",'Wind scaled'!C215,IF(Control!$C$6="Solar and wind",'Solar scaled'!C215+'Wind scaled'!C215,'Grid scaled'!C215)))</f>
        <v>423.84</v>
      </c>
      <c r="D215" s="12">
        <f>IF(Control!$C$6="Solar only",'Solar scaled'!D215,IF(Control!$C$6="Wind only",'Wind scaled'!D215,IF(Control!$C$6="Solar and wind",'Solar scaled'!D215+'Wind scaled'!D215,'Grid scaled'!D215)))</f>
        <v>401.91999999999996</v>
      </c>
      <c r="E215" s="12">
        <f>IF(Control!$C$6="Solar only",'Solar scaled'!E215,IF(Control!$C$6="Wind only",'Wind scaled'!E215,IF(Control!$C$6="Solar and wind",'Solar scaled'!E215+'Wind scaled'!E215,'Grid scaled'!E215)))</f>
        <v>401.91999999999996</v>
      </c>
      <c r="F215" s="12">
        <f>IF(Control!$C$6="Solar only",'Solar scaled'!F215,IF(Control!$C$6="Wind only",'Wind scaled'!F215,IF(Control!$C$6="Solar and wind",'Solar scaled'!F215+'Wind scaled'!F215,'Grid scaled'!F215)))</f>
        <v>423.84</v>
      </c>
      <c r="G215" s="12">
        <f>IF(Control!$C$6="Solar only",'Solar scaled'!G215,IF(Control!$C$6="Wind only",'Wind scaled'!G215,IF(Control!$C$6="Solar and wind",'Solar scaled'!G215+'Wind scaled'!G215,'Grid scaled'!G215)))</f>
        <v>423.84</v>
      </c>
      <c r="H215" s="12">
        <f>IF(Control!$C$6="Solar only",'Solar scaled'!H215,IF(Control!$C$6="Wind only",'Wind scaled'!H215,IF(Control!$C$6="Solar and wind",'Solar scaled'!H215+'Wind scaled'!H215,'Grid scaled'!H215)))</f>
        <v>380.8</v>
      </c>
      <c r="I215" s="12">
        <f>IF(Control!$C$6="Solar only",'Solar scaled'!I215,IF(Control!$C$6="Wind only",'Wind scaled'!I215,IF(Control!$C$6="Solar and wind",'Solar scaled'!I215+'Wind scaled'!I215,'Grid scaled'!I215)))</f>
        <v>401.91999999999996</v>
      </c>
      <c r="J215" s="12">
        <f>IF(Control!$C$6="Solar only",'Solar scaled'!J215,IF(Control!$C$6="Wind only",'Wind scaled'!J215,IF(Control!$C$6="Solar and wind",'Solar scaled'!J215+'Wind scaled'!J215,'Grid scaled'!J215)))</f>
        <v>380.8</v>
      </c>
      <c r="K215" s="12">
        <f>IF(Control!$C$6="Solar only",'Solar scaled'!K215,IF(Control!$C$6="Wind only",'Wind scaled'!K215,IF(Control!$C$6="Solar and wind",'Solar scaled'!K215+'Wind scaled'!K215,'Grid scaled'!K215)))</f>
        <v>346.23999999999995</v>
      </c>
      <c r="L215" s="12">
        <f>IF(Control!$C$6="Solar only",'Solar scaled'!L215,IF(Control!$C$6="Wind only",'Wind scaled'!L215,IF(Control!$C$6="Solar and wind",'Solar scaled'!L215+'Wind scaled'!L215,'Grid scaled'!L215)))</f>
        <v>297.76</v>
      </c>
      <c r="M215" s="12">
        <f>IF(Control!$C$6="Solar only",'Solar scaled'!M215,IF(Control!$C$6="Wind only",'Wind scaled'!M215,IF(Control!$C$6="Solar and wind",'Solar scaled'!M215+'Wind scaled'!M215,'Grid scaled'!M215)))</f>
        <v>254.24000000000007</v>
      </c>
      <c r="N215" s="12">
        <f>IF(Control!$C$6="Solar only",'Solar scaled'!N215,IF(Control!$C$6="Wind only",'Wind scaled'!N215,IF(Control!$C$6="Solar and wind",'Solar scaled'!N215+'Wind scaled'!N215,'Grid scaled'!N215)))</f>
        <v>226.88000000000002</v>
      </c>
      <c r="O215" s="12">
        <f>IF(Control!$C$6="Solar only",'Solar scaled'!O215,IF(Control!$C$6="Wind only",'Wind scaled'!O215,IF(Control!$C$6="Solar and wind",'Solar scaled'!O215+'Wind scaled'!O215,'Grid scaled'!O215)))</f>
        <v>213.2</v>
      </c>
      <c r="P215" s="12">
        <f>IF(Control!$C$6="Solar only",'Solar scaled'!P215,IF(Control!$C$6="Wind only",'Wind scaled'!P215,IF(Control!$C$6="Solar and wind",'Solar scaled'!P215+'Wind scaled'!P215,'Grid scaled'!P215)))</f>
        <v>201.68</v>
      </c>
      <c r="Q215" s="12">
        <f>IF(Control!$C$6="Solar only",'Solar scaled'!Q215,IF(Control!$C$6="Wind only",'Wind scaled'!Q215,IF(Control!$C$6="Solar and wind",'Solar scaled'!Q215+'Wind scaled'!Q215,'Grid scaled'!Q215)))</f>
        <v>213.2</v>
      </c>
      <c r="R215" s="12">
        <f>IF(Control!$C$6="Solar only",'Solar scaled'!R215,IF(Control!$C$6="Wind only",'Wind scaled'!R215,IF(Control!$C$6="Solar and wind",'Solar scaled'!R215+'Wind scaled'!R215,'Grid scaled'!R215)))</f>
        <v>240.56000000000003</v>
      </c>
      <c r="S215" s="12">
        <f>IF(Control!$C$6="Solar only",'Solar scaled'!S215,IF(Control!$C$6="Wind only",'Wind scaled'!S215,IF(Control!$C$6="Solar and wind",'Solar scaled'!S215+'Wind scaled'!S215,'Grid scaled'!S215)))</f>
        <v>281.60000000000002</v>
      </c>
      <c r="T215" s="12">
        <f>IF(Control!$C$6="Solar only",'Solar scaled'!T215,IF(Control!$C$6="Wind only",'Wind scaled'!T215,IF(Control!$C$6="Solar and wind",'Solar scaled'!T215+'Wind scaled'!T215,'Grid scaled'!T215)))</f>
        <v>297.76</v>
      </c>
      <c r="U215" s="12">
        <f>IF(Control!$C$6="Solar only",'Solar scaled'!U215,IF(Control!$C$6="Wind only",'Wind scaled'!U215,IF(Control!$C$6="Solar and wind",'Solar scaled'!U215+'Wind scaled'!U215,'Grid scaled'!U215)))</f>
        <v>281.60000000000002</v>
      </c>
      <c r="V215" s="12">
        <f>IF(Control!$C$6="Solar only",'Solar scaled'!V215,IF(Control!$C$6="Wind only",'Wind scaled'!V215,IF(Control!$C$6="Solar and wind",'Solar scaled'!V215+'Wind scaled'!V215,'Grid scaled'!V215)))</f>
        <v>240.56000000000003</v>
      </c>
      <c r="W215" s="12">
        <f>IF(Control!$C$6="Solar only",'Solar scaled'!W215,IF(Control!$C$6="Wind only",'Wind scaled'!W215,IF(Control!$C$6="Solar and wind",'Solar scaled'!W215+'Wind scaled'!W215,'Grid scaled'!W215)))</f>
        <v>178.64000000000001</v>
      </c>
      <c r="X215" s="12">
        <f>IF(Control!$C$6="Solar only",'Solar scaled'!X215,IF(Control!$C$6="Wind only",'Wind scaled'!X215,IF(Control!$C$6="Solar and wind",'Solar scaled'!X215+'Wind scaled'!X215,'Grid scaled'!X215)))</f>
        <v>136.4</v>
      </c>
      <c r="Y215" s="12">
        <f>IF(Control!$C$6="Solar only",'Solar scaled'!Y215,IF(Control!$C$6="Wind only",'Wind scaled'!Y215,IF(Control!$C$6="Solar and wind",'Solar scaled'!Y215+'Wind scaled'!Y215,'Grid scaled'!Y215)))</f>
        <v>99.759999999999991</v>
      </c>
      <c r="Z215" s="12">
        <f>IF(Control!$C$6="Solar only",'Solar scaled'!Z215,IF(Control!$C$6="Wind only",'Wind scaled'!Z215,IF(Control!$C$6="Solar and wind",'Solar scaled'!Z215+'Wind scaled'!Z215,'Grid scaled'!Z215)))</f>
        <v>84.08</v>
      </c>
      <c r="AB215" s="7">
        <f t="shared" si="3"/>
        <v>6833.0400000000018</v>
      </c>
    </row>
    <row r="216" spans="2:29" x14ac:dyDescent="0.2">
      <c r="B216" s="6">
        <v>44410</v>
      </c>
      <c r="C216" s="12">
        <f>IF(Control!$C$6="Solar only",'Solar scaled'!C216,IF(Control!$C$6="Wind only",'Wind scaled'!C216,IF(Control!$C$6="Solar and wind",'Solar scaled'!C216+'Wind scaled'!C216,'Grid scaled'!C216)))</f>
        <v>76.239999999999995</v>
      </c>
      <c r="D216" s="12">
        <f>IF(Control!$C$6="Solar only",'Solar scaled'!D216,IF(Control!$C$6="Wind only",'Wind scaled'!D216,IF(Control!$C$6="Solar and wind",'Solar scaled'!D216+'Wind scaled'!D216,'Grid scaled'!D216)))</f>
        <v>84.08</v>
      </c>
      <c r="E216" s="12">
        <f>IF(Control!$C$6="Solar only",'Solar scaled'!E216,IF(Control!$C$6="Wind only",'Wind scaled'!E216,IF(Control!$C$6="Solar and wind",'Solar scaled'!E216+'Wind scaled'!E216,'Grid scaled'!E216)))</f>
        <v>84.08</v>
      </c>
      <c r="F216" s="12">
        <f>IF(Control!$C$6="Solar only",'Solar scaled'!F216,IF(Control!$C$6="Wind only",'Wind scaled'!F216,IF(Control!$C$6="Solar and wind",'Solar scaled'!F216+'Wind scaled'!F216,'Grid scaled'!F216)))</f>
        <v>84.08</v>
      </c>
      <c r="G216" s="12">
        <f>IF(Control!$C$6="Solar only",'Solar scaled'!G216,IF(Control!$C$6="Wind only",'Wind scaled'!G216,IF(Control!$C$6="Solar and wind",'Solar scaled'!G216+'Wind scaled'!G216,'Grid scaled'!G216)))</f>
        <v>68.400000000000006</v>
      </c>
      <c r="H216" s="12">
        <f>IF(Control!$C$6="Solar only",'Solar scaled'!H216,IF(Control!$C$6="Wind only",'Wind scaled'!H216,IF(Control!$C$6="Solar and wind",'Solar scaled'!H216+'Wind scaled'!H216,'Grid scaled'!H216)))</f>
        <v>42.160000000000004</v>
      </c>
      <c r="I216" s="12">
        <f>IF(Control!$C$6="Solar only",'Solar scaled'!I216,IF(Control!$C$6="Wind only",'Wind scaled'!I216,IF(Control!$C$6="Solar and wind",'Solar scaled'!I216+'Wind scaled'!I216,'Grid scaled'!I216)))</f>
        <v>20.239999999999998</v>
      </c>
      <c r="J216" s="12">
        <f>IF(Control!$C$6="Solar only",'Solar scaled'!J216,IF(Control!$C$6="Wind only",'Wind scaled'!J216,IF(Control!$C$6="Solar and wind",'Solar scaled'!J216+'Wind scaled'!J216,'Grid scaled'!J216)))</f>
        <v>0</v>
      </c>
      <c r="K216" s="12">
        <f>IF(Control!$C$6="Solar only",'Solar scaled'!K216,IF(Control!$C$6="Wind only",'Wind scaled'!K216,IF(Control!$C$6="Solar and wind",'Solar scaled'!K216+'Wind scaled'!K216,'Grid scaled'!K216)))</f>
        <v>0</v>
      </c>
      <c r="L216" s="12">
        <f>IF(Control!$C$6="Solar only",'Solar scaled'!L216,IF(Control!$C$6="Wind only",'Wind scaled'!L216,IF(Control!$C$6="Solar and wind",'Solar scaled'!L216+'Wind scaled'!L216,'Grid scaled'!L216)))</f>
        <v>0</v>
      </c>
      <c r="M216" s="12">
        <f>IF(Control!$C$6="Solar only",'Solar scaled'!M216,IF(Control!$C$6="Wind only",'Wind scaled'!M216,IF(Control!$C$6="Solar and wind",'Solar scaled'!M216+'Wind scaled'!M216,'Grid scaled'!M216)))</f>
        <v>0</v>
      </c>
      <c r="N216" s="12">
        <f>IF(Control!$C$6="Solar only",'Solar scaled'!N216,IF(Control!$C$6="Wind only",'Wind scaled'!N216,IF(Control!$C$6="Solar and wind",'Solar scaled'!N216+'Wind scaled'!N216,'Grid scaled'!N216)))</f>
        <v>0</v>
      </c>
      <c r="O216" s="12">
        <f>IF(Control!$C$6="Solar only",'Solar scaled'!O216,IF(Control!$C$6="Wind only",'Wind scaled'!O216,IF(Control!$C$6="Solar and wind",'Solar scaled'!O216+'Wind scaled'!O216,'Grid scaled'!O216)))</f>
        <v>0</v>
      </c>
      <c r="P216" s="12">
        <f>IF(Control!$C$6="Solar only",'Solar scaled'!P216,IF(Control!$C$6="Wind only",'Wind scaled'!P216,IF(Control!$C$6="Solar and wind",'Solar scaled'!P216+'Wind scaled'!P216,'Grid scaled'!P216)))</f>
        <v>0</v>
      </c>
      <c r="Q216" s="12">
        <f>IF(Control!$C$6="Solar only",'Solar scaled'!Q216,IF(Control!$C$6="Wind only",'Wind scaled'!Q216,IF(Control!$C$6="Solar and wind",'Solar scaled'!Q216+'Wind scaled'!Q216,'Grid scaled'!Q216)))</f>
        <v>0</v>
      </c>
      <c r="R216" s="12">
        <f>IF(Control!$C$6="Solar only",'Solar scaled'!R216,IF(Control!$C$6="Wind only",'Wind scaled'!R216,IF(Control!$C$6="Solar and wind",'Solar scaled'!R216+'Wind scaled'!R216,'Grid scaled'!R216)))</f>
        <v>0</v>
      </c>
      <c r="S216" s="12">
        <f>IF(Control!$C$6="Solar only",'Solar scaled'!S216,IF(Control!$C$6="Wind only",'Wind scaled'!S216,IF(Control!$C$6="Solar and wind",'Solar scaled'!S216+'Wind scaled'!S216,'Grid scaled'!S216)))</f>
        <v>0</v>
      </c>
      <c r="T216" s="12">
        <f>IF(Control!$C$6="Solar only",'Solar scaled'!T216,IF(Control!$C$6="Wind only",'Wind scaled'!T216,IF(Control!$C$6="Solar and wind",'Solar scaled'!T216+'Wind scaled'!T216,'Grid scaled'!T216)))</f>
        <v>0</v>
      </c>
      <c r="U216" s="12">
        <f>IF(Control!$C$6="Solar only",'Solar scaled'!U216,IF(Control!$C$6="Wind only",'Wind scaled'!U216,IF(Control!$C$6="Solar and wind",'Solar scaled'!U216+'Wind scaled'!U216,'Grid scaled'!U216)))</f>
        <v>0</v>
      </c>
      <c r="V216" s="12">
        <f>IF(Control!$C$6="Solar only",'Solar scaled'!V216,IF(Control!$C$6="Wind only",'Wind scaled'!V216,IF(Control!$C$6="Solar and wind",'Solar scaled'!V216+'Wind scaled'!V216,'Grid scaled'!V216)))</f>
        <v>25.359999999999996</v>
      </c>
      <c r="W216" s="12">
        <f>IF(Control!$C$6="Solar only",'Solar scaled'!W216,IF(Control!$C$6="Wind only",'Wind scaled'!W216,IF(Control!$C$6="Solar and wind",'Solar scaled'!W216+'Wind scaled'!W216,'Grid scaled'!W216)))</f>
        <v>61.840000000000011</v>
      </c>
      <c r="X216" s="12">
        <f>IF(Control!$C$6="Solar only",'Solar scaled'!X216,IF(Control!$C$6="Wind only",'Wind scaled'!X216,IF(Control!$C$6="Solar and wind",'Solar scaled'!X216+'Wind scaled'!X216,'Grid scaled'!X216)))</f>
        <v>76.239999999999995</v>
      </c>
      <c r="Y216" s="12">
        <f>IF(Control!$C$6="Solar only",'Solar scaled'!Y216,IF(Control!$C$6="Wind only",'Wind scaled'!Y216,IF(Control!$C$6="Solar and wind",'Solar scaled'!Y216+'Wind scaled'!Y216,'Grid scaled'!Y216)))</f>
        <v>68.400000000000006</v>
      </c>
      <c r="Z216" s="12">
        <f>IF(Control!$C$6="Solar only",'Solar scaled'!Z216,IF(Control!$C$6="Wind only",'Wind scaled'!Z216,IF(Control!$C$6="Solar and wind",'Solar scaled'!Z216+'Wind scaled'!Z216,'Grid scaled'!Z216)))</f>
        <v>55.280000000000008</v>
      </c>
      <c r="AB216" s="7">
        <f t="shared" si="3"/>
        <v>746.4</v>
      </c>
    </row>
    <row r="217" spans="2:29" x14ac:dyDescent="0.2">
      <c r="B217" s="6">
        <v>44411</v>
      </c>
      <c r="C217" s="12">
        <f>IF(Control!$C$6="Solar only",'Solar scaled'!C217,IF(Control!$C$6="Wind only",'Wind scaled'!C217,IF(Control!$C$6="Solar and wind",'Solar scaled'!C217+'Wind scaled'!C217,'Grid scaled'!C217)))</f>
        <v>35.6</v>
      </c>
      <c r="D217" s="12">
        <f>IF(Control!$C$6="Solar only",'Solar scaled'!D217,IF(Control!$C$6="Wind only",'Wind scaled'!D217,IF(Control!$C$6="Solar and wind",'Solar scaled'!D217+'Wind scaled'!D217,'Grid scaled'!D217)))</f>
        <v>30.479999999999997</v>
      </c>
      <c r="E217" s="12">
        <f>IF(Control!$C$6="Solar only",'Solar scaled'!E217,IF(Control!$C$6="Wind only",'Wind scaled'!E217,IF(Control!$C$6="Solar and wind",'Solar scaled'!E217+'Wind scaled'!E217,'Grid scaled'!E217)))</f>
        <v>20.239999999999998</v>
      </c>
      <c r="F217" s="12">
        <f>IF(Control!$C$6="Solar only",'Solar scaled'!F217,IF(Control!$C$6="Wind only",'Wind scaled'!F217,IF(Control!$C$6="Solar and wind",'Solar scaled'!F217+'Wind scaled'!F217,'Grid scaled'!F217)))</f>
        <v>0</v>
      </c>
      <c r="G217" s="12">
        <f>IF(Control!$C$6="Solar only",'Solar scaled'!G217,IF(Control!$C$6="Wind only",'Wind scaled'!G217,IF(Control!$C$6="Solar and wind",'Solar scaled'!G217+'Wind scaled'!G217,'Grid scaled'!G217)))</f>
        <v>0</v>
      </c>
      <c r="H217" s="12">
        <f>IF(Control!$C$6="Solar only",'Solar scaled'!H217,IF(Control!$C$6="Wind only",'Wind scaled'!H217,IF(Control!$C$6="Solar and wind",'Solar scaled'!H217+'Wind scaled'!H217,'Grid scaled'!H217)))</f>
        <v>0</v>
      </c>
      <c r="I217" s="12">
        <f>IF(Control!$C$6="Solar only",'Solar scaled'!I217,IF(Control!$C$6="Wind only",'Wind scaled'!I217,IF(Control!$C$6="Solar and wind",'Solar scaled'!I217+'Wind scaled'!I217,'Grid scaled'!I217)))</f>
        <v>0</v>
      </c>
      <c r="J217" s="12">
        <f>IF(Control!$C$6="Solar only",'Solar scaled'!J217,IF(Control!$C$6="Wind only",'Wind scaled'!J217,IF(Control!$C$6="Solar and wind",'Solar scaled'!J217+'Wind scaled'!J217,'Grid scaled'!J217)))</f>
        <v>0</v>
      </c>
      <c r="K217" s="12">
        <f>IF(Control!$C$6="Solar only",'Solar scaled'!K217,IF(Control!$C$6="Wind only",'Wind scaled'!K217,IF(Control!$C$6="Solar and wind",'Solar scaled'!K217+'Wind scaled'!K217,'Grid scaled'!K217)))</f>
        <v>0</v>
      </c>
      <c r="L217" s="12">
        <f>IF(Control!$C$6="Solar only",'Solar scaled'!L217,IF(Control!$C$6="Wind only",'Wind scaled'!L217,IF(Control!$C$6="Solar and wind",'Solar scaled'!L217+'Wind scaled'!L217,'Grid scaled'!L217)))</f>
        <v>0</v>
      </c>
      <c r="M217" s="12">
        <f>IF(Control!$C$6="Solar only",'Solar scaled'!M217,IF(Control!$C$6="Wind only",'Wind scaled'!M217,IF(Control!$C$6="Solar and wind",'Solar scaled'!M217+'Wind scaled'!M217,'Grid scaled'!M217)))</f>
        <v>0</v>
      </c>
      <c r="N217" s="12">
        <f>IF(Control!$C$6="Solar only",'Solar scaled'!N217,IF(Control!$C$6="Wind only",'Wind scaled'!N217,IF(Control!$C$6="Solar and wind",'Solar scaled'!N217+'Wind scaled'!N217,'Grid scaled'!N217)))</f>
        <v>0</v>
      </c>
      <c r="O217" s="12">
        <f>IF(Control!$C$6="Solar only",'Solar scaled'!O217,IF(Control!$C$6="Wind only",'Wind scaled'!O217,IF(Control!$C$6="Solar and wind",'Solar scaled'!O217+'Wind scaled'!O217,'Grid scaled'!O217)))</f>
        <v>0</v>
      </c>
      <c r="P217" s="12">
        <f>IF(Control!$C$6="Solar only",'Solar scaled'!P217,IF(Control!$C$6="Wind only",'Wind scaled'!P217,IF(Control!$C$6="Solar and wind",'Solar scaled'!P217+'Wind scaled'!P217,'Grid scaled'!P217)))</f>
        <v>0</v>
      </c>
      <c r="Q217" s="12">
        <f>IF(Control!$C$6="Solar only",'Solar scaled'!Q217,IF(Control!$C$6="Wind only",'Wind scaled'!Q217,IF(Control!$C$6="Solar and wind",'Solar scaled'!Q217+'Wind scaled'!Q217,'Grid scaled'!Q217)))</f>
        <v>0</v>
      </c>
      <c r="R217" s="12">
        <f>IF(Control!$C$6="Solar only",'Solar scaled'!R217,IF(Control!$C$6="Wind only",'Wind scaled'!R217,IF(Control!$C$6="Solar and wind",'Solar scaled'!R217+'Wind scaled'!R217,'Grid scaled'!R217)))</f>
        <v>0</v>
      </c>
      <c r="S217" s="12">
        <f>IF(Control!$C$6="Solar only",'Solar scaled'!S217,IF(Control!$C$6="Wind only",'Wind scaled'!S217,IF(Control!$C$6="Solar and wind",'Solar scaled'!S217+'Wind scaled'!S217,'Grid scaled'!S217)))</f>
        <v>0</v>
      </c>
      <c r="T217" s="12">
        <f>IF(Control!$C$6="Solar only",'Solar scaled'!T217,IF(Control!$C$6="Wind only",'Wind scaled'!T217,IF(Control!$C$6="Solar and wind",'Solar scaled'!T217+'Wind scaled'!T217,'Grid scaled'!T217)))</f>
        <v>0</v>
      </c>
      <c r="U217" s="12">
        <f>IF(Control!$C$6="Solar only",'Solar scaled'!U217,IF(Control!$C$6="Wind only",'Wind scaled'!U217,IF(Control!$C$6="Solar and wind",'Solar scaled'!U217+'Wind scaled'!U217,'Grid scaled'!U217)))</f>
        <v>0</v>
      </c>
      <c r="V217" s="12">
        <f>IF(Control!$C$6="Solar only",'Solar scaled'!V217,IF(Control!$C$6="Wind only",'Wind scaled'!V217,IF(Control!$C$6="Solar and wind",'Solar scaled'!V217+'Wind scaled'!V217,'Grid scaled'!V217)))</f>
        <v>0</v>
      </c>
      <c r="W217" s="12">
        <f>IF(Control!$C$6="Solar only",'Solar scaled'!W217,IF(Control!$C$6="Wind only",'Wind scaled'!W217,IF(Control!$C$6="Solar and wind",'Solar scaled'!W217+'Wind scaled'!W217,'Grid scaled'!W217)))</f>
        <v>0</v>
      </c>
      <c r="X217" s="12">
        <f>IF(Control!$C$6="Solar only",'Solar scaled'!X217,IF(Control!$C$6="Wind only",'Wind scaled'!X217,IF(Control!$C$6="Solar and wind",'Solar scaled'!X217+'Wind scaled'!X217,'Grid scaled'!X217)))</f>
        <v>0</v>
      </c>
      <c r="Y217" s="12">
        <f>IF(Control!$C$6="Solar only",'Solar scaled'!Y217,IF(Control!$C$6="Wind only",'Wind scaled'!Y217,IF(Control!$C$6="Solar and wind",'Solar scaled'!Y217+'Wind scaled'!Y217,'Grid scaled'!Y217)))</f>
        <v>0</v>
      </c>
      <c r="Z217" s="12">
        <f>IF(Control!$C$6="Solar only",'Solar scaled'!Z217,IF(Control!$C$6="Wind only",'Wind scaled'!Z217,IF(Control!$C$6="Solar and wind",'Solar scaled'!Z217+'Wind scaled'!Z217,'Grid scaled'!Z217)))</f>
        <v>0</v>
      </c>
      <c r="AB217" s="7">
        <f t="shared" si="3"/>
        <v>86.32</v>
      </c>
    </row>
    <row r="218" spans="2:29" x14ac:dyDescent="0.2">
      <c r="B218" s="6">
        <v>44412</v>
      </c>
      <c r="C218" s="12">
        <f>IF(Control!$C$6="Solar only",'Solar scaled'!C218,IF(Control!$C$6="Wind only",'Wind scaled'!C218,IF(Control!$C$6="Solar and wind",'Solar scaled'!C218+'Wind scaled'!C218,'Grid scaled'!C218)))</f>
        <v>0</v>
      </c>
      <c r="D218" s="12">
        <f>IF(Control!$C$6="Solar only",'Solar scaled'!D218,IF(Control!$C$6="Wind only",'Wind scaled'!D218,IF(Control!$C$6="Solar and wind",'Solar scaled'!D218+'Wind scaled'!D218,'Grid scaled'!D218)))</f>
        <v>0</v>
      </c>
      <c r="E218" s="12">
        <f>IF(Control!$C$6="Solar only",'Solar scaled'!E218,IF(Control!$C$6="Wind only",'Wind scaled'!E218,IF(Control!$C$6="Solar and wind",'Solar scaled'!E218+'Wind scaled'!E218,'Grid scaled'!E218)))</f>
        <v>0</v>
      </c>
      <c r="F218" s="12">
        <f>IF(Control!$C$6="Solar only",'Solar scaled'!F218,IF(Control!$C$6="Wind only",'Wind scaled'!F218,IF(Control!$C$6="Solar and wind",'Solar scaled'!F218+'Wind scaled'!F218,'Grid scaled'!F218)))</f>
        <v>10</v>
      </c>
      <c r="G218" s="12">
        <f>IF(Control!$C$6="Solar only",'Solar scaled'!G218,IF(Control!$C$6="Wind only",'Wind scaled'!G218,IF(Control!$C$6="Solar and wind",'Solar scaled'!G218+'Wind scaled'!G218,'Grid scaled'!G218)))</f>
        <v>25.359999999999996</v>
      </c>
      <c r="H218" s="12">
        <f>IF(Control!$C$6="Solar only",'Solar scaled'!H218,IF(Control!$C$6="Wind only",'Wind scaled'!H218,IF(Control!$C$6="Solar and wind",'Solar scaled'!H218+'Wind scaled'!H218,'Grid scaled'!H218)))</f>
        <v>42.160000000000004</v>
      </c>
      <c r="I218" s="12">
        <f>IF(Control!$C$6="Solar only",'Solar scaled'!I218,IF(Control!$C$6="Wind only",'Wind scaled'!I218,IF(Control!$C$6="Solar and wind",'Solar scaled'!I218+'Wind scaled'!I218,'Grid scaled'!I218)))</f>
        <v>42.160000000000004</v>
      </c>
      <c r="J218" s="12">
        <f>IF(Control!$C$6="Solar only",'Solar scaled'!J218,IF(Control!$C$6="Wind only",'Wind scaled'!J218,IF(Control!$C$6="Solar and wind",'Solar scaled'!J218+'Wind scaled'!J218,'Grid scaled'!J218)))</f>
        <v>48.720000000000006</v>
      </c>
      <c r="K218" s="12">
        <f>IF(Control!$C$6="Solar only",'Solar scaled'!K218,IF(Control!$C$6="Wind only",'Wind scaled'!K218,IF(Control!$C$6="Solar and wind",'Solar scaled'!K218+'Wind scaled'!K218,'Grid scaled'!K218)))</f>
        <v>61.840000000000011</v>
      </c>
      <c r="L218" s="12">
        <f>IF(Control!$C$6="Solar only",'Solar scaled'!L218,IF(Control!$C$6="Wind only",'Wind scaled'!L218,IF(Control!$C$6="Solar and wind",'Solar scaled'!L218+'Wind scaled'!L218,'Grid scaled'!L218)))</f>
        <v>76.239999999999995</v>
      </c>
      <c r="M218" s="12">
        <f>IF(Control!$C$6="Solar only",'Solar scaled'!M218,IF(Control!$C$6="Wind only",'Wind scaled'!M218,IF(Control!$C$6="Solar and wind",'Solar scaled'!M218+'Wind scaled'!M218,'Grid scaled'!M218)))</f>
        <v>84.08</v>
      </c>
      <c r="N218" s="12">
        <f>IF(Control!$C$6="Solar only",'Solar scaled'!N218,IF(Control!$C$6="Wind only",'Wind scaled'!N218,IF(Control!$C$6="Solar and wind",'Solar scaled'!N218+'Wind scaled'!N218,'Grid scaled'!N218)))</f>
        <v>99.759999999999991</v>
      </c>
      <c r="O218" s="12">
        <f>IF(Control!$C$6="Solar only",'Solar scaled'!O218,IF(Control!$C$6="Wind only",'Wind scaled'!O218,IF(Control!$C$6="Solar and wind",'Solar scaled'!O218+'Wind scaled'!O218,'Grid scaled'!O218)))</f>
        <v>99.759999999999991</v>
      </c>
      <c r="P218" s="12">
        <f>IF(Control!$C$6="Solar only",'Solar scaled'!P218,IF(Control!$C$6="Wind only",'Wind scaled'!P218,IF(Control!$C$6="Solar and wind",'Solar scaled'!P218+'Wind scaled'!P218,'Grid scaled'!P218)))</f>
        <v>68.400000000000006</v>
      </c>
      <c r="Q218" s="12">
        <f>IF(Control!$C$6="Solar only",'Solar scaled'!Q218,IF(Control!$C$6="Wind only",'Wind scaled'!Q218,IF(Control!$C$6="Solar and wind",'Solar scaled'!Q218+'Wind scaled'!Q218,'Grid scaled'!Q218)))</f>
        <v>35.6</v>
      </c>
      <c r="R218" s="12">
        <f>IF(Control!$C$6="Solar only",'Solar scaled'!R218,IF(Control!$C$6="Wind only",'Wind scaled'!R218,IF(Control!$C$6="Solar and wind",'Solar scaled'!R218+'Wind scaled'!R218,'Grid scaled'!R218)))</f>
        <v>20.239999999999998</v>
      </c>
      <c r="S218" s="12">
        <f>IF(Control!$C$6="Solar only",'Solar scaled'!S218,IF(Control!$C$6="Wind only",'Wind scaled'!S218,IF(Control!$C$6="Solar and wind",'Solar scaled'!S218+'Wind scaled'!S218,'Grid scaled'!S218)))</f>
        <v>0</v>
      </c>
      <c r="T218" s="12">
        <f>IF(Control!$C$6="Solar only",'Solar scaled'!T218,IF(Control!$C$6="Wind only",'Wind scaled'!T218,IF(Control!$C$6="Solar and wind",'Solar scaled'!T218+'Wind scaled'!T218,'Grid scaled'!T218)))</f>
        <v>0</v>
      </c>
      <c r="U218" s="12">
        <f>IF(Control!$C$6="Solar only",'Solar scaled'!U218,IF(Control!$C$6="Wind only",'Wind scaled'!U218,IF(Control!$C$6="Solar and wind",'Solar scaled'!U218+'Wind scaled'!U218,'Grid scaled'!U218)))</f>
        <v>0</v>
      </c>
      <c r="V218" s="12">
        <f>IF(Control!$C$6="Solar only",'Solar scaled'!V218,IF(Control!$C$6="Wind only",'Wind scaled'!V218,IF(Control!$C$6="Solar and wind",'Solar scaled'!V218+'Wind scaled'!V218,'Grid scaled'!V218)))</f>
        <v>20.239999999999998</v>
      </c>
      <c r="W218" s="12">
        <f>IF(Control!$C$6="Solar only",'Solar scaled'!W218,IF(Control!$C$6="Wind only",'Wind scaled'!W218,IF(Control!$C$6="Solar and wind",'Solar scaled'!W218+'Wind scaled'!W218,'Grid scaled'!W218)))</f>
        <v>76.239999999999995</v>
      </c>
      <c r="X218" s="12">
        <f>IF(Control!$C$6="Solar only",'Solar scaled'!X218,IF(Control!$C$6="Wind only",'Wind scaled'!X218,IF(Control!$C$6="Solar and wind",'Solar scaled'!X218+'Wind scaled'!X218,'Grid scaled'!X218)))</f>
        <v>117.2</v>
      </c>
      <c r="Y218" s="12">
        <f>IF(Control!$C$6="Solar only",'Solar scaled'!Y218,IF(Control!$C$6="Wind only",'Wind scaled'!Y218,IF(Control!$C$6="Solar and wind",'Solar scaled'!Y218+'Wind scaled'!Y218,'Grid scaled'!Y218)))</f>
        <v>126.8</v>
      </c>
      <c r="Z218" s="12">
        <f>IF(Control!$C$6="Solar only",'Solar scaled'!Z218,IF(Control!$C$6="Wind only",'Wind scaled'!Z218,IF(Control!$C$6="Solar and wind",'Solar scaled'!Z218+'Wind scaled'!Z218,'Grid scaled'!Z218)))</f>
        <v>126.8</v>
      </c>
      <c r="AB218" s="7">
        <f t="shared" si="3"/>
        <v>1181.5999999999999</v>
      </c>
    </row>
    <row r="219" spans="2:29" x14ac:dyDescent="0.2">
      <c r="B219" s="6">
        <v>44413</v>
      </c>
      <c r="C219" s="12">
        <f>IF(Control!$C$6="Solar only",'Solar scaled'!C219,IF(Control!$C$6="Wind only",'Wind scaled'!C219,IF(Control!$C$6="Solar and wind",'Solar scaled'!C219+'Wind scaled'!C219,'Grid scaled'!C219)))</f>
        <v>136.4</v>
      </c>
      <c r="D219" s="12">
        <f>IF(Control!$C$6="Solar only",'Solar scaled'!D219,IF(Control!$C$6="Wind only",'Wind scaled'!D219,IF(Control!$C$6="Solar and wind",'Solar scaled'!D219+'Wind scaled'!D219,'Grid scaled'!D219)))</f>
        <v>167.12</v>
      </c>
      <c r="E219" s="12">
        <f>IF(Control!$C$6="Solar only",'Solar scaled'!E219,IF(Control!$C$6="Wind only",'Wind scaled'!E219,IF(Control!$C$6="Solar and wind",'Solar scaled'!E219+'Wind scaled'!E219,'Grid scaled'!E219)))</f>
        <v>190.16000000000003</v>
      </c>
      <c r="F219" s="12">
        <f>IF(Control!$C$6="Solar only",'Solar scaled'!F219,IF(Control!$C$6="Wind only",'Wind scaled'!F219,IF(Control!$C$6="Solar and wind",'Solar scaled'!F219+'Wind scaled'!F219,'Grid scaled'!F219)))</f>
        <v>201.68</v>
      </c>
      <c r="G219" s="12">
        <f>IF(Control!$C$6="Solar only",'Solar scaled'!G219,IF(Control!$C$6="Wind only",'Wind scaled'!G219,IF(Control!$C$6="Solar and wind",'Solar scaled'!G219+'Wind scaled'!G219,'Grid scaled'!G219)))</f>
        <v>254.24000000000007</v>
      </c>
      <c r="H219" s="12">
        <f>IF(Control!$C$6="Solar only",'Solar scaled'!H219,IF(Control!$C$6="Wind only",'Wind scaled'!H219,IF(Control!$C$6="Solar and wind",'Solar scaled'!H219+'Wind scaled'!H219,'Grid scaled'!H219)))</f>
        <v>267.92000000000007</v>
      </c>
      <c r="I219" s="12">
        <f>IF(Control!$C$6="Solar only",'Solar scaled'!I219,IF(Control!$C$6="Wind only",'Wind scaled'!I219,IF(Control!$C$6="Solar and wind",'Solar scaled'!I219+'Wind scaled'!I219,'Grid scaled'!I219)))</f>
        <v>254.24000000000007</v>
      </c>
      <c r="J219" s="12">
        <f>IF(Control!$C$6="Solar only",'Solar scaled'!J219,IF(Control!$C$6="Wind only",'Wind scaled'!J219,IF(Control!$C$6="Solar and wind",'Solar scaled'!J219+'Wind scaled'!J219,'Grid scaled'!J219)))</f>
        <v>281.60000000000002</v>
      </c>
      <c r="K219" s="12">
        <f>IF(Control!$C$6="Solar only",'Solar scaled'!K219,IF(Control!$C$6="Wind only",'Wind scaled'!K219,IF(Control!$C$6="Solar and wind",'Solar scaled'!K219+'Wind scaled'!K219,'Grid scaled'!K219)))</f>
        <v>362.4</v>
      </c>
      <c r="L219" s="12">
        <f>IF(Control!$C$6="Solar only",'Solar scaled'!L219,IF(Control!$C$6="Wind only",'Wind scaled'!L219,IF(Control!$C$6="Solar and wind",'Solar scaled'!L219+'Wind scaled'!L219,'Grid scaled'!L219)))</f>
        <v>346.23999999999995</v>
      </c>
      <c r="M219" s="12">
        <f>IF(Control!$C$6="Solar only",'Solar scaled'!M219,IF(Control!$C$6="Wind only",'Wind scaled'!M219,IF(Control!$C$6="Solar and wind",'Solar scaled'!M219+'Wind scaled'!M219,'Grid scaled'!M219)))</f>
        <v>362.4</v>
      </c>
      <c r="N219" s="12">
        <f>IF(Control!$C$6="Solar only",'Solar scaled'!N219,IF(Control!$C$6="Wind only",'Wind scaled'!N219,IF(Control!$C$6="Solar and wind",'Solar scaled'!N219+'Wind scaled'!N219,'Grid scaled'!N219)))</f>
        <v>423.84</v>
      </c>
      <c r="O219" s="12">
        <f>IF(Control!$C$6="Solar only",'Solar scaled'!O219,IF(Control!$C$6="Wind only",'Wind scaled'!O219,IF(Control!$C$6="Solar and wind",'Solar scaled'!O219+'Wind scaled'!O219,'Grid scaled'!O219)))</f>
        <v>497.43999999999994</v>
      </c>
      <c r="P219" s="12">
        <f>IF(Control!$C$6="Solar only",'Solar scaled'!P219,IF(Control!$C$6="Wind only",'Wind scaled'!P219,IF(Control!$C$6="Solar and wind",'Solar scaled'!P219+'Wind scaled'!P219,'Grid scaled'!P219)))</f>
        <v>560</v>
      </c>
      <c r="Q219" s="12">
        <f>IF(Control!$C$6="Solar only",'Solar scaled'!Q219,IF(Control!$C$6="Wind only",'Wind scaled'!Q219,IF(Control!$C$6="Solar and wind",'Solar scaled'!Q219+'Wind scaled'!Q219,'Grid scaled'!Q219)))</f>
        <v>620.79999999999995</v>
      </c>
      <c r="R219" s="12">
        <f>IF(Control!$C$6="Solar only",'Solar scaled'!R219,IF(Control!$C$6="Wind only",'Wind scaled'!R219,IF(Control!$C$6="Solar and wind",'Solar scaled'!R219+'Wind scaled'!R219,'Grid scaled'!R219)))</f>
        <v>728.96</v>
      </c>
      <c r="S219" s="12">
        <f>IF(Control!$C$6="Solar only",'Solar scaled'!S219,IF(Control!$C$6="Wind only",'Wind scaled'!S219,IF(Control!$C$6="Solar and wind",'Solar scaled'!S219+'Wind scaled'!S219,'Grid scaled'!S219)))</f>
        <v>817.04000000000008</v>
      </c>
      <c r="T219" s="12">
        <f>IF(Control!$C$6="Solar only",'Solar scaled'!T219,IF(Control!$C$6="Wind only",'Wind scaled'!T219,IF(Control!$C$6="Solar and wind",'Solar scaled'!T219+'Wind scaled'!T219,'Grid scaled'!T219)))</f>
        <v>892.31999999999994</v>
      </c>
      <c r="U219" s="12">
        <f>IF(Control!$C$6="Solar only",'Solar scaled'!U219,IF(Control!$C$6="Wind only",'Wind scaled'!U219,IF(Control!$C$6="Solar and wind",'Solar scaled'!U219+'Wind scaled'!U219,'Grid scaled'!U219)))</f>
        <v>966.4</v>
      </c>
      <c r="V219" s="12">
        <f>IF(Control!$C$6="Solar only",'Solar scaled'!V219,IF(Control!$C$6="Wind only",'Wind scaled'!V219,IF(Control!$C$6="Solar and wind",'Solar scaled'!V219+'Wind scaled'!V219,'Grid scaled'!V219)))</f>
        <v>971.28</v>
      </c>
      <c r="W219" s="12">
        <f>IF(Control!$C$6="Solar only",'Solar scaled'!W219,IF(Control!$C$6="Wind only",'Wind scaled'!W219,IF(Control!$C$6="Solar and wind",'Solar scaled'!W219+'Wind scaled'!W219,'Grid scaled'!W219)))</f>
        <v>926.4</v>
      </c>
      <c r="X219" s="12">
        <f>IF(Control!$C$6="Solar only",'Solar scaled'!X219,IF(Control!$C$6="Wind only",'Wind scaled'!X219,IF(Control!$C$6="Solar and wind",'Solar scaled'!X219+'Wind scaled'!X219,'Grid scaled'!X219)))</f>
        <v>926.4</v>
      </c>
      <c r="Y219" s="12">
        <f>IF(Control!$C$6="Solar only",'Solar scaled'!Y219,IF(Control!$C$6="Wind only",'Wind scaled'!Y219,IF(Control!$C$6="Solar and wind",'Solar scaled'!Y219+'Wind scaled'!Y219,'Grid scaled'!Y219)))</f>
        <v>939.28</v>
      </c>
      <c r="Z219" s="12">
        <f>IF(Control!$C$6="Solar only",'Solar scaled'!Z219,IF(Control!$C$6="Wind only",'Wind scaled'!Z219,IF(Control!$C$6="Solar and wind",'Solar scaled'!Z219+'Wind scaled'!Z219,'Grid scaled'!Z219)))</f>
        <v>971.28</v>
      </c>
      <c r="AB219" s="7">
        <f t="shared" si="3"/>
        <v>13065.840000000002</v>
      </c>
    </row>
    <row r="220" spans="2:29" x14ac:dyDescent="0.2">
      <c r="B220" s="6">
        <v>44414</v>
      </c>
      <c r="C220" s="12">
        <f>IF(Control!$C$6="Solar only",'Solar scaled'!C220,IF(Control!$C$6="Wind only",'Wind scaled'!C220,IF(Control!$C$6="Solar and wind",'Solar scaled'!C220+'Wind scaled'!C220,'Grid scaled'!C220)))</f>
        <v>934.4</v>
      </c>
      <c r="D220" s="12">
        <f>IF(Control!$C$6="Solar only",'Solar scaled'!D220,IF(Control!$C$6="Wind only",'Wind scaled'!D220,IF(Control!$C$6="Solar and wind",'Solar scaled'!D220+'Wind scaled'!D220,'Grid scaled'!D220)))</f>
        <v>892.31999999999994</v>
      </c>
      <c r="E220" s="12">
        <f>IF(Control!$C$6="Solar only",'Solar scaled'!E220,IF(Control!$C$6="Wind only",'Wind scaled'!E220,IF(Control!$C$6="Solar and wind",'Solar scaled'!E220+'Wind scaled'!E220,'Grid scaled'!E220)))</f>
        <v>939.28</v>
      </c>
      <c r="F220" s="12">
        <f>IF(Control!$C$6="Solar only",'Solar scaled'!F220,IF(Control!$C$6="Wind only",'Wind scaled'!F220,IF(Control!$C$6="Solar and wind",'Solar scaled'!F220+'Wind scaled'!F220,'Grid scaled'!F220)))</f>
        <v>966.4</v>
      </c>
      <c r="G220" s="12">
        <f>IF(Control!$C$6="Solar only",'Solar scaled'!G220,IF(Control!$C$6="Wind only",'Wind scaled'!G220,IF(Control!$C$6="Solar and wind",'Solar scaled'!G220+'Wind scaled'!G220,'Grid scaled'!G220)))</f>
        <v>892.31999999999994</v>
      </c>
      <c r="H220" s="12">
        <f>IF(Control!$C$6="Solar only",'Solar scaled'!H220,IF(Control!$C$6="Wind only",'Wind scaled'!H220,IF(Control!$C$6="Solar and wind",'Solar scaled'!H220+'Wind scaled'!H220,'Grid scaled'!H220)))</f>
        <v>892.31999999999994</v>
      </c>
      <c r="I220" s="12">
        <f>IF(Control!$C$6="Solar only",'Solar scaled'!I220,IF(Control!$C$6="Wind only",'Wind scaled'!I220,IF(Control!$C$6="Solar and wind",'Solar scaled'!I220+'Wind scaled'!I220,'Grid scaled'!I220)))</f>
        <v>939.28</v>
      </c>
      <c r="J220" s="12">
        <f>IF(Control!$C$6="Solar only",'Solar scaled'!J220,IF(Control!$C$6="Wind only",'Wind scaled'!J220,IF(Control!$C$6="Solar and wind",'Solar scaled'!J220+'Wind scaled'!J220,'Grid scaled'!J220)))</f>
        <v>990.8</v>
      </c>
      <c r="K220" s="12">
        <f>IF(Control!$C$6="Solar only",'Solar scaled'!K220,IF(Control!$C$6="Wind only",'Wind scaled'!K220,IF(Control!$C$6="Solar and wind",'Solar scaled'!K220+'Wind scaled'!K220,'Grid scaled'!K220)))</f>
        <v>1006.8800000000001</v>
      </c>
      <c r="L220" s="12">
        <f>IF(Control!$C$6="Solar only",'Solar scaled'!L220,IF(Control!$C$6="Wind only",'Wind scaled'!L220,IF(Control!$C$6="Solar and wind",'Solar scaled'!L220+'Wind scaled'!L220,'Grid scaled'!L220)))</f>
        <v>1011.36</v>
      </c>
      <c r="M220" s="12">
        <f>IF(Control!$C$6="Solar only",'Solar scaled'!M220,IF(Control!$C$6="Wind only",'Wind scaled'!M220,IF(Control!$C$6="Solar and wind",'Solar scaled'!M220+'Wind scaled'!M220,'Grid scaled'!M220)))</f>
        <v>1012</v>
      </c>
      <c r="N220" s="12">
        <f>IF(Control!$C$6="Solar only",'Solar scaled'!N220,IF(Control!$C$6="Wind only",'Wind scaled'!N220,IF(Control!$C$6="Solar and wind",'Solar scaled'!N220+'Wind scaled'!N220,'Grid scaled'!N220)))</f>
        <v>1012</v>
      </c>
      <c r="O220" s="12">
        <f>IF(Control!$C$6="Solar only",'Solar scaled'!O220,IF(Control!$C$6="Wind only",'Wind scaled'!O220,IF(Control!$C$6="Solar and wind",'Solar scaled'!O220+'Wind scaled'!O220,'Grid scaled'!O220)))</f>
        <v>1011.36</v>
      </c>
      <c r="P220" s="12">
        <f>IF(Control!$C$6="Solar only",'Solar scaled'!P220,IF(Control!$C$6="Wind only",'Wind scaled'!P220,IF(Control!$C$6="Solar and wind",'Solar scaled'!P220+'Wind scaled'!P220,'Grid scaled'!P220)))</f>
        <v>1011.36</v>
      </c>
      <c r="Q220" s="12">
        <f>IF(Control!$C$6="Solar only",'Solar scaled'!Q220,IF(Control!$C$6="Wind only",'Wind scaled'!Q220,IF(Control!$C$6="Solar and wind",'Solar scaled'!Q220+'Wind scaled'!Q220,'Grid scaled'!Q220)))</f>
        <v>1012</v>
      </c>
      <c r="R220" s="12">
        <f>IF(Control!$C$6="Solar only",'Solar scaled'!R220,IF(Control!$C$6="Wind only",'Wind scaled'!R220,IF(Control!$C$6="Solar and wind",'Solar scaled'!R220+'Wind scaled'!R220,'Grid scaled'!R220)))</f>
        <v>1012</v>
      </c>
      <c r="S220" s="12">
        <f>IF(Control!$C$6="Solar only",'Solar scaled'!S220,IF(Control!$C$6="Wind only",'Wind scaled'!S220,IF(Control!$C$6="Solar and wind",'Solar scaled'!S220+'Wind scaled'!S220,'Grid scaled'!S220)))</f>
        <v>1006.8800000000001</v>
      </c>
      <c r="T220" s="12">
        <f>IF(Control!$C$6="Solar only",'Solar scaled'!T220,IF(Control!$C$6="Wind only",'Wind scaled'!T220,IF(Control!$C$6="Solar and wind",'Solar scaled'!T220+'Wind scaled'!T220,'Grid scaled'!T220)))</f>
        <v>975.36</v>
      </c>
      <c r="U220" s="12">
        <f>IF(Control!$C$6="Solar only",'Solar scaled'!U220,IF(Control!$C$6="Wind only",'Wind scaled'!U220,IF(Control!$C$6="Solar and wind",'Solar scaled'!U220+'Wind scaled'!U220,'Grid scaled'!U220)))</f>
        <v>926.4</v>
      </c>
      <c r="V220" s="12">
        <f>IF(Control!$C$6="Solar only",'Solar scaled'!V220,IF(Control!$C$6="Wind only",'Wind scaled'!V220,IF(Control!$C$6="Solar and wind",'Solar scaled'!V220+'Wind scaled'!V220,'Grid scaled'!V220)))</f>
        <v>884.4799999999999</v>
      </c>
      <c r="W220" s="12">
        <f>IF(Control!$C$6="Solar only",'Solar scaled'!W220,IF(Control!$C$6="Wind only",'Wind scaled'!W220,IF(Control!$C$6="Solar and wind",'Solar scaled'!W220+'Wind scaled'!W220,'Grid scaled'!W220)))</f>
        <v>817.04000000000008</v>
      </c>
      <c r="X220" s="12">
        <f>IF(Control!$C$6="Solar only",'Solar scaled'!X220,IF(Control!$C$6="Wind only",'Wind scaled'!X220,IF(Control!$C$6="Solar and wind",'Solar scaled'!X220+'Wind scaled'!X220,'Grid scaled'!X220)))</f>
        <v>812.16000000000008</v>
      </c>
      <c r="Y220" s="12">
        <f>IF(Control!$C$6="Solar only",'Solar scaled'!Y220,IF(Control!$C$6="Wind only",'Wind scaled'!Y220,IF(Control!$C$6="Solar and wind",'Solar scaled'!Y220+'Wind scaled'!Y220,'Grid scaled'!Y220)))</f>
        <v>804.16000000000008</v>
      </c>
      <c r="Z220" s="12">
        <f>IF(Control!$C$6="Solar only",'Solar scaled'!Z220,IF(Control!$C$6="Wind only",'Wind scaled'!Z220,IF(Control!$C$6="Solar and wind",'Solar scaled'!Z220+'Wind scaled'!Z220,'Grid scaled'!Z220)))</f>
        <v>817.04000000000008</v>
      </c>
      <c r="AB220" s="7">
        <f t="shared" si="3"/>
        <v>22579.600000000006</v>
      </c>
    </row>
    <row r="221" spans="2:29" x14ac:dyDescent="0.2">
      <c r="B221" s="6">
        <v>44415</v>
      </c>
      <c r="C221" s="12">
        <f>IF(Control!$C$6="Solar only",'Solar scaled'!C221,IF(Control!$C$6="Wind only",'Wind scaled'!C221,IF(Control!$C$6="Solar and wind",'Solar scaled'!C221+'Wind scaled'!C221,'Grid scaled'!C221)))</f>
        <v>884.4799999999999</v>
      </c>
      <c r="D221" s="12">
        <f>IF(Control!$C$6="Solar only",'Solar scaled'!D221,IF(Control!$C$6="Wind only",'Wind scaled'!D221,IF(Control!$C$6="Solar and wind",'Solar scaled'!D221+'Wind scaled'!D221,'Grid scaled'!D221)))</f>
        <v>884.4799999999999</v>
      </c>
      <c r="E221" s="12">
        <f>IF(Control!$C$6="Solar only",'Solar scaled'!E221,IF(Control!$C$6="Wind only",'Wind scaled'!E221,IF(Control!$C$6="Solar and wind",'Solar scaled'!E221+'Wind scaled'!E221,'Grid scaled'!E221)))</f>
        <v>876.4799999999999</v>
      </c>
      <c r="F221" s="12">
        <f>IF(Control!$C$6="Solar only",'Solar scaled'!F221,IF(Control!$C$6="Wind only",'Wind scaled'!F221,IF(Control!$C$6="Solar and wind",'Solar scaled'!F221+'Wind scaled'!F221,'Grid scaled'!F221)))</f>
        <v>804.16000000000008</v>
      </c>
      <c r="G221" s="12">
        <f>IF(Control!$C$6="Solar only",'Solar scaled'!G221,IF(Control!$C$6="Wind only",'Wind scaled'!G221,IF(Control!$C$6="Solar and wind",'Solar scaled'!G221+'Wind scaled'!G221,'Grid scaled'!G221)))</f>
        <v>728.96</v>
      </c>
      <c r="H221" s="12">
        <f>IF(Control!$C$6="Solar only",'Solar scaled'!H221,IF(Control!$C$6="Wind only",'Wind scaled'!H221,IF(Control!$C$6="Solar and wind",'Solar scaled'!H221+'Wind scaled'!H221,'Grid scaled'!H221)))</f>
        <v>633.28</v>
      </c>
      <c r="I221" s="12">
        <f>IF(Control!$C$6="Solar only",'Solar scaled'!I221,IF(Control!$C$6="Wind only",'Wind scaled'!I221,IF(Control!$C$6="Solar and wind",'Solar scaled'!I221+'Wind scaled'!I221,'Grid scaled'!I221)))</f>
        <v>497.43999999999994</v>
      </c>
      <c r="J221" s="12">
        <f>IF(Control!$C$6="Solar only",'Solar scaled'!J221,IF(Control!$C$6="Wind only",'Wind scaled'!J221,IF(Control!$C$6="Solar and wind",'Solar scaled'!J221+'Wind scaled'!J221,'Grid scaled'!J221)))</f>
        <v>401.91999999999996</v>
      </c>
      <c r="K221" s="12">
        <f>IF(Control!$C$6="Solar only",'Solar scaled'!K221,IF(Control!$C$6="Wind only",'Wind scaled'!K221,IF(Control!$C$6="Solar and wind",'Solar scaled'!K221+'Wind scaled'!K221,'Grid scaled'!K221)))</f>
        <v>346.23999999999995</v>
      </c>
      <c r="L221" s="12">
        <f>IF(Control!$C$6="Solar only",'Solar scaled'!L221,IF(Control!$C$6="Wind only",'Wind scaled'!L221,IF(Control!$C$6="Solar and wind",'Solar scaled'!L221+'Wind scaled'!L221,'Grid scaled'!L221)))</f>
        <v>346.23999999999995</v>
      </c>
      <c r="M221" s="12">
        <f>IF(Control!$C$6="Solar only",'Solar scaled'!M221,IF(Control!$C$6="Wind only",'Wind scaled'!M221,IF(Control!$C$6="Solar and wind",'Solar scaled'!M221+'Wind scaled'!M221,'Grid scaled'!M221)))</f>
        <v>423.84</v>
      </c>
      <c r="N221" s="12">
        <f>IF(Control!$C$6="Solar only",'Solar scaled'!N221,IF(Control!$C$6="Wind only",'Wind scaled'!N221,IF(Control!$C$6="Solar and wind",'Solar scaled'!N221+'Wind scaled'!N221,'Grid scaled'!N221)))</f>
        <v>536.31999999999994</v>
      </c>
      <c r="O221" s="12">
        <f>IF(Control!$C$6="Solar only",'Solar scaled'!O221,IF(Control!$C$6="Wind only",'Wind scaled'!O221,IF(Control!$C$6="Solar and wind",'Solar scaled'!O221+'Wind scaled'!O221,'Grid scaled'!O221)))</f>
        <v>690.4</v>
      </c>
      <c r="P221" s="12">
        <f>IF(Control!$C$6="Solar only",'Solar scaled'!P221,IF(Control!$C$6="Wind only",'Wind scaled'!P221,IF(Control!$C$6="Solar and wind",'Solar scaled'!P221+'Wind scaled'!P221,'Grid scaled'!P221)))</f>
        <v>728.96</v>
      </c>
      <c r="Q221" s="12">
        <f>IF(Control!$C$6="Solar only",'Solar scaled'!Q221,IF(Control!$C$6="Wind only",'Wind scaled'!Q221,IF(Control!$C$6="Solar and wind",'Solar scaled'!Q221+'Wind scaled'!Q221,'Grid scaled'!Q221)))</f>
        <v>804.16000000000008</v>
      </c>
      <c r="R221" s="12">
        <f>IF(Control!$C$6="Solar only",'Solar scaled'!R221,IF(Control!$C$6="Wind only",'Wind scaled'!R221,IF(Control!$C$6="Solar and wind",'Solar scaled'!R221+'Wind scaled'!R221,'Grid scaled'!R221)))</f>
        <v>804.16000000000008</v>
      </c>
      <c r="S221" s="12">
        <f>IF(Control!$C$6="Solar only",'Solar scaled'!S221,IF(Control!$C$6="Wind only",'Wind scaled'!S221,IF(Control!$C$6="Solar and wind",'Solar scaled'!S221+'Wind scaled'!S221,'Grid scaled'!S221)))</f>
        <v>791.68000000000006</v>
      </c>
      <c r="T221" s="12">
        <f>IF(Control!$C$6="Solar only",'Solar scaled'!T221,IF(Control!$C$6="Wind only",'Wind scaled'!T221,IF(Control!$C$6="Solar and wind",'Solar scaled'!T221+'Wind scaled'!T221,'Grid scaled'!T221)))</f>
        <v>728.96</v>
      </c>
      <c r="U221" s="12">
        <f>IF(Control!$C$6="Solar only",'Solar scaled'!U221,IF(Control!$C$6="Wind only",'Wind scaled'!U221,IF(Control!$C$6="Solar and wind",'Solar scaled'!U221+'Wind scaled'!U221,'Grid scaled'!U221)))</f>
        <v>690.4</v>
      </c>
      <c r="V221" s="12">
        <f>IF(Control!$C$6="Solar only",'Solar scaled'!V221,IF(Control!$C$6="Wind only",'Wind scaled'!V221,IF(Control!$C$6="Solar and wind",'Solar scaled'!V221+'Wind scaled'!V221,'Grid scaled'!V221)))</f>
        <v>708.48</v>
      </c>
      <c r="W221" s="12">
        <f>IF(Control!$C$6="Solar only",'Solar scaled'!W221,IF(Control!$C$6="Wind only",'Wind scaled'!W221,IF(Control!$C$6="Solar and wind",'Solar scaled'!W221+'Wind scaled'!W221,'Grid scaled'!W221)))</f>
        <v>690.4</v>
      </c>
      <c r="X221" s="12">
        <f>IF(Control!$C$6="Solar only",'Solar scaled'!X221,IF(Control!$C$6="Wind only",'Wind scaled'!X221,IF(Control!$C$6="Solar and wind",'Solar scaled'!X221+'Wind scaled'!X221,'Grid scaled'!X221)))</f>
        <v>669.6</v>
      </c>
      <c r="Y221" s="12">
        <f>IF(Control!$C$6="Solar only",'Solar scaled'!Y221,IF(Control!$C$6="Wind only",'Wind scaled'!Y221,IF(Control!$C$6="Solar and wind",'Solar scaled'!Y221+'Wind scaled'!Y221,'Grid scaled'!Y221)))</f>
        <v>602.72</v>
      </c>
      <c r="Z221" s="12">
        <f>IF(Control!$C$6="Solar only",'Solar scaled'!Z221,IF(Control!$C$6="Wind only",'Wind scaled'!Z221,IF(Control!$C$6="Solar and wind",'Solar scaled'!Z221+'Wind scaled'!Z221,'Grid scaled'!Z221)))</f>
        <v>581.91999999999996</v>
      </c>
      <c r="AB221" s="7">
        <f t="shared" si="3"/>
        <v>15855.679999999995</v>
      </c>
    </row>
    <row r="222" spans="2:29" x14ac:dyDescent="0.2">
      <c r="B222" s="6">
        <v>44416</v>
      </c>
      <c r="C222" s="12">
        <f>IF(Control!$C$6="Solar only",'Solar scaled'!C222,IF(Control!$C$6="Wind only",'Wind scaled'!C222,IF(Control!$C$6="Solar and wind",'Solar scaled'!C222+'Wind scaled'!C222,'Grid scaled'!C222)))</f>
        <v>536.31999999999994</v>
      </c>
      <c r="D222" s="12">
        <f>IF(Control!$C$6="Solar only",'Solar scaled'!D222,IF(Control!$C$6="Wind only",'Wind scaled'!D222,IF(Control!$C$6="Solar and wind",'Solar scaled'!D222+'Wind scaled'!D222,'Grid scaled'!D222)))</f>
        <v>497.43999999999994</v>
      </c>
      <c r="E222" s="12">
        <f>IF(Control!$C$6="Solar only",'Solar scaled'!E222,IF(Control!$C$6="Wind only",'Wind scaled'!E222,IF(Control!$C$6="Solar and wind",'Solar scaled'!E222+'Wind scaled'!E222,'Grid scaled'!E222)))</f>
        <v>475.52</v>
      </c>
      <c r="F222" s="12">
        <f>IF(Control!$C$6="Solar only",'Solar scaled'!F222,IF(Control!$C$6="Wind only",'Wind scaled'!F222,IF(Control!$C$6="Solar and wind",'Solar scaled'!F222+'Wind scaled'!F222,'Grid scaled'!F222)))</f>
        <v>454.4</v>
      </c>
      <c r="G222" s="12">
        <f>IF(Control!$C$6="Solar only",'Solar scaled'!G222,IF(Control!$C$6="Wind only",'Wind scaled'!G222,IF(Control!$C$6="Solar and wind",'Solar scaled'!G222+'Wind scaled'!G222,'Grid scaled'!G222)))</f>
        <v>444.64</v>
      </c>
      <c r="H222" s="12">
        <f>IF(Control!$C$6="Solar only",'Solar scaled'!H222,IF(Control!$C$6="Wind only",'Wind scaled'!H222,IF(Control!$C$6="Solar and wind",'Solar scaled'!H222+'Wind scaled'!H222,'Grid scaled'!H222)))</f>
        <v>380.8</v>
      </c>
      <c r="I222" s="12">
        <f>IF(Control!$C$6="Solar only",'Solar scaled'!I222,IF(Control!$C$6="Wind only",'Wind scaled'!I222,IF(Control!$C$6="Solar and wind",'Solar scaled'!I222+'Wind scaled'!I222,'Grid scaled'!I222)))</f>
        <v>297.76</v>
      </c>
      <c r="J222" s="12">
        <f>IF(Control!$C$6="Solar only",'Solar scaled'!J222,IF(Control!$C$6="Wind only",'Wind scaled'!J222,IF(Control!$C$6="Solar and wind",'Solar scaled'!J222+'Wind scaled'!J222,'Grid scaled'!J222)))</f>
        <v>330.08</v>
      </c>
      <c r="K222" s="12">
        <f>IF(Control!$C$6="Solar only",'Solar scaled'!K222,IF(Control!$C$6="Wind only",'Wind scaled'!K222,IF(Control!$C$6="Solar and wind",'Solar scaled'!K222+'Wind scaled'!K222,'Grid scaled'!K222)))</f>
        <v>346.23999999999995</v>
      </c>
      <c r="L222" s="12">
        <f>IF(Control!$C$6="Solar only",'Solar scaled'!L222,IF(Control!$C$6="Wind only",'Wind scaled'!L222,IF(Control!$C$6="Solar and wind",'Solar scaled'!L222+'Wind scaled'!L222,'Grid scaled'!L222)))</f>
        <v>330.08</v>
      </c>
      <c r="M222" s="12">
        <f>IF(Control!$C$6="Solar only",'Solar scaled'!M222,IF(Control!$C$6="Wind only",'Wind scaled'!M222,IF(Control!$C$6="Solar and wind",'Solar scaled'!M222+'Wind scaled'!M222,'Grid scaled'!M222)))</f>
        <v>297.76</v>
      </c>
      <c r="N222" s="12">
        <f>IF(Control!$C$6="Solar only",'Solar scaled'!N222,IF(Control!$C$6="Wind only",'Wind scaled'!N222,IF(Control!$C$6="Solar and wind",'Solar scaled'!N222+'Wind scaled'!N222,'Grid scaled'!N222)))</f>
        <v>267.92000000000007</v>
      </c>
      <c r="O222" s="12">
        <f>IF(Control!$C$6="Solar only",'Solar scaled'!O222,IF(Control!$C$6="Wind only",'Wind scaled'!O222,IF(Control!$C$6="Solar and wind",'Solar scaled'!O222+'Wind scaled'!O222,'Grid scaled'!O222)))</f>
        <v>226.88000000000002</v>
      </c>
      <c r="P222" s="12">
        <f>IF(Control!$C$6="Solar only",'Solar scaled'!P222,IF(Control!$C$6="Wind only",'Wind scaled'!P222,IF(Control!$C$6="Solar and wind",'Solar scaled'!P222+'Wind scaled'!P222,'Grid scaled'!P222)))</f>
        <v>178.64000000000001</v>
      </c>
      <c r="Q222" s="12">
        <f>IF(Control!$C$6="Solar only",'Solar scaled'!Q222,IF(Control!$C$6="Wind only",'Wind scaled'!Q222,IF(Control!$C$6="Solar and wind",'Solar scaled'!Q222+'Wind scaled'!Q222,'Grid scaled'!Q222)))</f>
        <v>136.4</v>
      </c>
      <c r="R222" s="12">
        <f>IF(Control!$C$6="Solar only",'Solar scaled'!R222,IF(Control!$C$6="Wind only",'Wind scaled'!R222,IF(Control!$C$6="Solar and wind",'Solar scaled'!R222+'Wind scaled'!R222,'Grid scaled'!R222)))</f>
        <v>117.2</v>
      </c>
      <c r="S222" s="12">
        <f>IF(Control!$C$6="Solar only",'Solar scaled'!S222,IF(Control!$C$6="Wind only",'Wind scaled'!S222,IF(Control!$C$6="Solar and wind",'Solar scaled'!S222+'Wind scaled'!S222,'Grid scaled'!S222)))</f>
        <v>107.6</v>
      </c>
      <c r="T222" s="12">
        <f>IF(Control!$C$6="Solar only",'Solar scaled'!T222,IF(Control!$C$6="Wind only",'Wind scaled'!T222,IF(Control!$C$6="Solar and wind",'Solar scaled'!T222+'Wind scaled'!T222,'Grid scaled'!T222)))</f>
        <v>99.759999999999991</v>
      </c>
      <c r="U222" s="12">
        <f>IF(Control!$C$6="Solar only",'Solar scaled'!U222,IF(Control!$C$6="Wind only",'Wind scaled'!U222,IF(Control!$C$6="Solar and wind",'Solar scaled'!U222+'Wind scaled'!U222,'Grid scaled'!U222)))</f>
        <v>91.919999999999987</v>
      </c>
      <c r="V222" s="12">
        <f>IF(Control!$C$6="Solar only",'Solar scaled'!V222,IF(Control!$C$6="Wind only",'Wind scaled'!V222,IF(Control!$C$6="Solar and wind",'Solar scaled'!V222+'Wind scaled'!V222,'Grid scaled'!V222)))</f>
        <v>84.08</v>
      </c>
      <c r="W222" s="12">
        <f>IF(Control!$C$6="Solar only",'Solar scaled'!W222,IF(Control!$C$6="Wind only",'Wind scaled'!W222,IF(Control!$C$6="Solar and wind",'Solar scaled'!W222+'Wind scaled'!W222,'Grid scaled'!W222)))</f>
        <v>76.239999999999995</v>
      </c>
      <c r="X222" s="12">
        <f>IF(Control!$C$6="Solar only",'Solar scaled'!X222,IF(Control!$C$6="Wind only",'Wind scaled'!X222,IF(Control!$C$6="Solar and wind",'Solar scaled'!X222+'Wind scaled'!X222,'Grid scaled'!X222)))</f>
        <v>48.720000000000006</v>
      </c>
      <c r="Y222" s="12">
        <f>IF(Control!$C$6="Solar only",'Solar scaled'!Y222,IF(Control!$C$6="Wind only",'Wind scaled'!Y222,IF(Control!$C$6="Solar and wind",'Solar scaled'!Y222+'Wind scaled'!Y222,'Grid scaled'!Y222)))</f>
        <v>30.479999999999997</v>
      </c>
      <c r="Z222" s="12">
        <f>IF(Control!$C$6="Solar only",'Solar scaled'!Z222,IF(Control!$C$6="Wind only",'Wind scaled'!Z222,IF(Control!$C$6="Solar and wind",'Solar scaled'!Z222+'Wind scaled'!Z222,'Grid scaled'!Z222)))</f>
        <v>35.6</v>
      </c>
      <c r="AB222" s="7">
        <f t="shared" si="3"/>
        <v>5892.4800000000005</v>
      </c>
    </row>
    <row r="223" spans="2:29" x14ac:dyDescent="0.2">
      <c r="B223" s="6">
        <v>44417</v>
      </c>
      <c r="C223" s="12">
        <f>IF(Control!$C$6="Solar only",'Solar scaled'!C223,IF(Control!$C$6="Wind only",'Wind scaled'!C223,IF(Control!$C$6="Solar and wind",'Solar scaled'!C223+'Wind scaled'!C223,'Grid scaled'!C223)))</f>
        <v>55.280000000000008</v>
      </c>
      <c r="D223" s="12">
        <f>IF(Control!$C$6="Solar only",'Solar scaled'!D223,IF(Control!$C$6="Wind only",'Wind scaled'!D223,IF(Control!$C$6="Solar and wind",'Solar scaled'!D223+'Wind scaled'!D223,'Grid scaled'!D223)))</f>
        <v>84.08</v>
      </c>
      <c r="E223" s="12">
        <f>IF(Control!$C$6="Solar only",'Solar scaled'!E223,IF(Control!$C$6="Wind only",'Wind scaled'!E223,IF(Control!$C$6="Solar and wind",'Solar scaled'!E223+'Wind scaled'!E223,'Grid scaled'!E223)))</f>
        <v>107.6</v>
      </c>
      <c r="F223" s="12">
        <f>IF(Control!$C$6="Solar only",'Solar scaled'!F223,IF(Control!$C$6="Wind only",'Wind scaled'!F223,IF(Control!$C$6="Solar and wind",'Solar scaled'!F223+'Wind scaled'!F223,'Grid scaled'!F223)))</f>
        <v>126.8</v>
      </c>
      <c r="G223" s="12">
        <f>IF(Control!$C$6="Solar only",'Solar scaled'!G223,IF(Control!$C$6="Wind only",'Wind scaled'!G223,IF(Control!$C$6="Solar and wind",'Solar scaled'!G223+'Wind scaled'!G223,'Grid scaled'!G223)))</f>
        <v>136.4</v>
      </c>
      <c r="H223" s="12">
        <f>IF(Control!$C$6="Solar only",'Solar scaled'!H223,IF(Control!$C$6="Wind only",'Wind scaled'!H223,IF(Control!$C$6="Solar and wind",'Solar scaled'!H223+'Wind scaled'!H223,'Grid scaled'!H223)))</f>
        <v>146</v>
      </c>
      <c r="I223" s="12">
        <f>IF(Control!$C$6="Solar only",'Solar scaled'!I223,IF(Control!$C$6="Wind only",'Wind scaled'!I223,IF(Control!$C$6="Solar and wind",'Solar scaled'!I223+'Wind scaled'!I223,'Grid scaled'!I223)))</f>
        <v>126.8</v>
      </c>
      <c r="J223" s="12">
        <f>IF(Control!$C$6="Solar only",'Solar scaled'!J223,IF(Control!$C$6="Wind only",'Wind scaled'!J223,IF(Control!$C$6="Solar and wind",'Solar scaled'!J223+'Wind scaled'!J223,'Grid scaled'!J223)))</f>
        <v>107.6</v>
      </c>
      <c r="K223" s="12">
        <f>IF(Control!$C$6="Solar only",'Solar scaled'!K223,IF(Control!$C$6="Wind only",'Wind scaled'!K223,IF(Control!$C$6="Solar and wind",'Solar scaled'!K223+'Wind scaled'!K223,'Grid scaled'!K223)))</f>
        <v>99.759999999999991</v>
      </c>
      <c r="L223" s="12">
        <f>IF(Control!$C$6="Solar only",'Solar scaled'!L223,IF(Control!$C$6="Wind only",'Wind scaled'!L223,IF(Control!$C$6="Solar and wind",'Solar scaled'!L223+'Wind scaled'!L223,'Grid scaled'!L223)))</f>
        <v>76.239999999999995</v>
      </c>
      <c r="M223" s="12">
        <f>IF(Control!$C$6="Solar only",'Solar scaled'!M223,IF(Control!$C$6="Wind only",'Wind scaled'!M223,IF(Control!$C$6="Solar and wind",'Solar scaled'!M223+'Wind scaled'!M223,'Grid scaled'!M223)))</f>
        <v>68.400000000000006</v>
      </c>
      <c r="N223" s="12">
        <f>IF(Control!$C$6="Solar only",'Solar scaled'!N223,IF(Control!$C$6="Wind only",'Wind scaled'!N223,IF(Control!$C$6="Solar and wind",'Solar scaled'!N223+'Wind scaled'!N223,'Grid scaled'!N223)))</f>
        <v>68.400000000000006</v>
      </c>
      <c r="O223" s="12">
        <f>IF(Control!$C$6="Solar only",'Solar scaled'!O223,IF(Control!$C$6="Wind only",'Wind scaled'!O223,IF(Control!$C$6="Solar and wind",'Solar scaled'!O223+'Wind scaled'!O223,'Grid scaled'!O223)))</f>
        <v>61.840000000000011</v>
      </c>
      <c r="P223" s="12">
        <f>IF(Control!$C$6="Solar only",'Solar scaled'!P223,IF(Control!$C$6="Wind only",'Wind scaled'!P223,IF(Control!$C$6="Solar and wind",'Solar scaled'!P223+'Wind scaled'!P223,'Grid scaled'!P223)))</f>
        <v>68.400000000000006</v>
      </c>
      <c r="Q223" s="12">
        <f>IF(Control!$C$6="Solar only",'Solar scaled'!Q223,IF(Control!$C$6="Wind only",'Wind scaled'!Q223,IF(Control!$C$6="Solar and wind",'Solar scaled'!Q223+'Wind scaled'!Q223,'Grid scaled'!Q223)))</f>
        <v>76.239999999999995</v>
      </c>
      <c r="R223" s="12">
        <f>IF(Control!$C$6="Solar only",'Solar scaled'!R223,IF(Control!$C$6="Wind only",'Wind scaled'!R223,IF(Control!$C$6="Solar and wind",'Solar scaled'!R223+'Wind scaled'!R223,'Grid scaled'!R223)))</f>
        <v>91.919999999999987</v>
      </c>
      <c r="S223" s="12">
        <f>IF(Control!$C$6="Solar only",'Solar scaled'!S223,IF(Control!$C$6="Wind only",'Wind scaled'!S223,IF(Control!$C$6="Solar and wind",'Solar scaled'!S223+'Wind scaled'!S223,'Grid scaled'!S223)))</f>
        <v>107.6</v>
      </c>
      <c r="T223" s="12">
        <f>IF(Control!$C$6="Solar only",'Solar scaled'!T223,IF(Control!$C$6="Wind only",'Wind scaled'!T223,IF(Control!$C$6="Solar and wind",'Solar scaled'!T223+'Wind scaled'!T223,'Grid scaled'!T223)))</f>
        <v>146</v>
      </c>
      <c r="U223" s="12">
        <f>IF(Control!$C$6="Solar only",'Solar scaled'!U223,IF(Control!$C$6="Wind only",'Wind scaled'!U223,IF(Control!$C$6="Solar and wind",'Solar scaled'!U223+'Wind scaled'!U223,'Grid scaled'!U223)))</f>
        <v>155.6</v>
      </c>
      <c r="V223" s="12">
        <f>IF(Control!$C$6="Solar only",'Solar scaled'!V223,IF(Control!$C$6="Wind only",'Wind scaled'!V223,IF(Control!$C$6="Solar and wind",'Solar scaled'!V223+'Wind scaled'!V223,'Grid scaled'!V223)))</f>
        <v>155.6</v>
      </c>
      <c r="W223" s="12">
        <f>IF(Control!$C$6="Solar only",'Solar scaled'!W223,IF(Control!$C$6="Wind only",'Wind scaled'!W223,IF(Control!$C$6="Solar and wind",'Solar scaled'!W223+'Wind scaled'!W223,'Grid scaled'!W223)))</f>
        <v>178.64000000000001</v>
      </c>
      <c r="X223" s="12">
        <f>IF(Control!$C$6="Solar only",'Solar scaled'!X223,IF(Control!$C$6="Wind only",'Wind scaled'!X223,IF(Control!$C$6="Solar and wind",'Solar scaled'!X223+'Wind scaled'!X223,'Grid scaled'!X223)))</f>
        <v>190.16000000000003</v>
      </c>
      <c r="Y223" s="12">
        <f>IF(Control!$C$6="Solar only",'Solar scaled'!Y223,IF(Control!$C$6="Wind only",'Wind scaled'!Y223,IF(Control!$C$6="Solar and wind",'Solar scaled'!Y223+'Wind scaled'!Y223,'Grid scaled'!Y223)))</f>
        <v>213.2</v>
      </c>
      <c r="Z223" s="12">
        <f>IF(Control!$C$6="Solar only",'Solar scaled'!Z223,IF(Control!$C$6="Wind only",'Wind scaled'!Z223,IF(Control!$C$6="Solar and wind",'Solar scaled'!Z223+'Wind scaled'!Z223,'Grid scaled'!Z223)))</f>
        <v>213.2</v>
      </c>
      <c r="AB223" s="7">
        <f t="shared" si="3"/>
        <v>2861.7599999999993</v>
      </c>
    </row>
    <row r="224" spans="2:29" x14ac:dyDescent="0.2">
      <c r="B224" s="6">
        <v>44418</v>
      </c>
      <c r="C224" s="12">
        <f>IF(Control!$C$6="Solar only",'Solar scaled'!C224,IF(Control!$C$6="Wind only",'Wind scaled'!C224,IF(Control!$C$6="Solar and wind",'Solar scaled'!C224+'Wind scaled'!C224,'Grid scaled'!C224)))</f>
        <v>213.2</v>
      </c>
      <c r="D224" s="12">
        <f>IF(Control!$C$6="Solar only",'Solar scaled'!D224,IF(Control!$C$6="Wind only",'Wind scaled'!D224,IF(Control!$C$6="Solar and wind",'Solar scaled'!D224+'Wind scaled'!D224,'Grid scaled'!D224)))</f>
        <v>201.68</v>
      </c>
      <c r="E224" s="12">
        <f>IF(Control!$C$6="Solar only",'Solar scaled'!E224,IF(Control!$C$6="Wind only",'Wind scaled'!E224,IF(Control!$C$6="Solar and wind",'Solar scaled'!E224+'Wind scaled'!E224,'Grid scaled'!E224)))</f>
        <v>190.16000000000003</v>
      </c>
      <c r="F224" s="12">
        <f>IF(Control!$C$6="Solar only",'Solar scaled'!F224,IF(Control!$C$6="Wind only",'Wind scaled'!F224,IF(Control!$C$6="Solar and wind",'Solar scaled'!F224+'Wind scaled'!F224,'Grid scaled'!F224)))</f>
        <v>155.6</v>
      </c>
      <c r="G224" s="12">
        <f>IF(Control!$C$6="Solar only",'Solar scaled'!G224,IF(Control!$C$6="Wind only",'Wind scaled'!G224,IF(Control!$C$6="Solar and wind",'Solar scaled'!G224+'Wind scaled'!G224,'Grid scaled'!G224)))</f>
        <v>117.2</v>
      </c>
      <c r="H224" s="12">
        <f>IF(Control!$C$6="Solar only",'Solar scaled'!H224,IF(Control!$C$6="Wind only",'Wind scaled'!H224,IF(Control!$C$6="Solar and wind",'Solar scaled'!H224+'Wind scaled'!H224,'Grid scaled'!H224)))</f>
        <v>91.919999999999987</v>
      </c>
      <c r="I224" s="12">
        <f>IF(Control!$C$6="Solar only",'Solar scaled'!I224,IF(Control!$C$6="Wind only",'Wind scaled'!I224,IF(Control!$C$6="Solar and wind",'Solar scaled'!I224+'Wind scaled'!I224,'Grid scaled'!I224)))</f>
        <v>61.840000000000011</v>
      </c>
      <c r="J224" s="12">
        <f>IF(Control!$C$6="Solar only",'Solar scaled'!J224,IF(Control!$C$6="Wind only",'Wind scaled'!J224,IF(Control!$C$6="Solar and wind",'Solar scaled'!J224+'Wind scaled'!J224,'Grid scaled'!J224)))</f>
        <v>48.720000000000006</v>
      </c>
      <c r="K224" s="12">
        <f>IF(Control!$C$6="Solar only",'Solar scaled'!K224,IF(Control!$C$6="Wind only",'Wind scaled'!K224,IF(Control!$C$6="Solar and wind",'Solar scaled'!K224+'Wind scaled'!K224,'Grid scaled'!K224)))</f>
        <v>35.6</v>
      </c>
      <c r="L224" s="12">
        <f>IF(Control!$C$6="Solar only",'Solar scaled'!L224,IF(Control!$C$6="Wind only",'Wind scaled'!L224,IF(Control!$C$6="Solar and wind",'Solar scaled'!L224+'Wind scaled'!L224,'Grid scaled'!L224)))</f>
        <v>30.479999999999997</v>
      </c>
      <c r="M224" s="12">
        <f>IF(Control!$C$6="Solar only",'Solar scaled'!M224,IF(Control!$C$6="Wind only",'Wind scaled'!M224,IF(Control!$C$6="Solar and wind",'Solar scaled'!M224+'Wind scaled'!M224,'Grid scaled'!M224)))</f>
        <v>25.359999999999996</v>
      </c>
      <c r="N224" s="12">
        <f>IF(Control!$C$6="Solar only",'Solar scaled'!N224,IF(Control!$C$6="Wind only",'Wind scaled'!N224,IF(Control!$C$6="Solar and wind",'Solar scaled'!N224+'Wind scaled'!N224,'Grid scaled'!N224)))</f>
        <v>15.12</v>
      </c>
      <c r="O224" s="12">
        <f>IF(Control!$C$6="Solar only",'Solar scaled'!O224,IF(Control!$C$6="Wind only",'Wind scaled'!O224,IF(Control!$C$6="Solar and wind",'Solar scaled'!O224+'Wind scaled'!O224,'Grid scaled'!O224)))</f>
        <v>0</v>
      </c>
      <c r="P224" s="12">
        <f>IF(Control!$C$6="Solar only",'Solar scaled'!P224,IF(Control!$C$6="Wind only",'Wind scaled'!P224,IF(Control!$C$6="Solar and wind",'Solar scaled'!P224+'Wind scaled'!P224,'Grid scaled'!P224)))</f>
        <v>0</v>
      </c>
      <c r="Q224" s="12">
        <f>IF(Control!$C$6="Solar only",'Solar scaled'!Q224,IF(Control!$C$6="Wind only",'Wind scaled'!Q224,IF(Control!$C$6="Solar and wind",'Solar scaled'!Q224+'Wind scaled'!Q224,'Grid scaled'!Q224)))</f>
        <v>0</v>
      </c>
      <c r="R224" s="12">
        <f>IF(Control!$C$6="Solar only",'Solar scaled'!R224,IF(Control!$C$6="Wind only",'Wind scaled'!R224,IF(Control!$C$6="Solar and wind",'Solar scaled'!R224+'Wind scaled'!R224,'Grid scaled'!R224)))</f>
        <v>0</v>
      </c>
      <c r="S224" s="12">
        <f>IF(Control!$C$6="Solar only",'Solar scaled'!S224,IF(Control!$C$6="Wind only",'Wind scaled'!S224,IF(Control!$C$6="Solar and wind",'Solar scaled'!S224+'Wind scaled'!S224,'Grid scaled'!S224)))</f>
        <v>0</v>
      </c>
      <c r="T224" s="12">
        <f>IF(Control!$C$6="Solar only",'Solar scaled'!T224,IF(Control!$C$6="Wind only",'Wind scaled'!T224,IF(Control!$C$6="Solar and wind",'Solar scaled'!T224+'Wind scaled'!T224,'Grid scaled'!T224)))</f>
        <v>0</v>
      </c>
      <c r="U224" s="12">
        <f>IF(Control!$C$6="Solar only",'Solar scaled'!U224,IF(Control!$C$6="Wind only",'Wind scaled'!U224,IF(Control!$C$6="Solar and wind",'Solar scaled'!U224+'Wind scaled'!U224,'Grid scaled'!U224)))</f>
        <v>0</v>
      </c>
      <c r="V224" s="12">
        <f>IF(Control!$C$6="Solar only",'Solar scaled'!V224,IF(Control!$C$6="Wind only",'Wind scaled'!V224,IF(Control!$C$6="Solar and wind",'Solar scaled'!V224+'Wind scaled'!V224,'Grid scaled'!V224)))</f>
        <v>0</v>
      </c>
      <c r="W224" s="12">
        <f>IF(Control!$C$6="Solar only",'Solar scaled'!W224,IF(Control!$C$6="Wind only",'Wind scaled'!W224,IF(Control!$C$6="Solar and wind",'Solar scaled'!W224+'Wind scaled'!W224,'Grid scaled'!W224)))</f>
        <v>0</v>
      </c>
      <c r="X224" s="12">
        <f>IF(Control!$C$6="Solar only",'Solar scaled'!X224,IF(Control!$C$6="Wind only",'Wind scaled'!X224,IF(Control!$C$6="Solar and wind",'Solar scaled'!X224+'Wind scaled'!X224,'Grid scaled'!X224)))</f>
        <v>0</v>
      </c>
      <c r="Y224" s="12">
        <f>IF(Control!$C$6="Solar only",'Solar scaled'!Y224,IF(Control!$C$6="Wind only",'Wind scaled'!Y224,IF(Control!$C$6="Solar and wind",'Solar scaled'!Y224+'Wind scaled'!Y224,'Grid scaled'!Y224)))</f>
        <v>30.479999999999997</v>
      </c>
      <c r="Z224" s="12">
        <f>IF(Control!$C$6="Solar only",'Solar scaled'!Z224,IF(Control!$C$6="Wind only",'Wind scaled'!Z224,IF(Control!$C$6="Solar and wind",'Solar scaled'!Z224+'Wind scaled'!Z224,'Grid scaled'!Z224)))</f>
        <v>61.840000000000011</v>
      </c>
      <c r="AB224" s="7">
        <f t="shared" si="3"/>
        <v>1279.1999999999996</v>
      </c>
    </row>
    <row r="225" spans="2:28" x14ac:dyDescent="0.2">
      <c r="B225" s="6">
        <v>44419</v>
      </c>
      <c r="C225" s="12">
        <f>IF(Control!$C$6="Solar only",'Solar scaled'!C225,IF(Control!$C$6="Wind only",'Wind scaled'!C225,IF(Control!$C$6="Solar and wind",'Solar scaled'!C225+'Wind scaled'!C225,'Grid scaled'!C225)))</f>
        <v>107.6</v>
      </c>
      <c r="D225" s="12">
        <f>IF(Control!$C$6="Solar only",'Solar scaled'!D225,IF(Control!$C$6="Wind only",'Wind scaled'!D225,IF(Control!$C$6="Solar and wind",'Solar scaled'!D225+'Wind scaled'!D225,'Grid scaled'!D225)))</f>
        <v>167.12</v>
      </c>
      <c r="E225" s="12">
        <f>IF(Control!$C$6="Solar only",'Solar scaled'!E225,IF(Control!$C$6="Wind only",'Wind scaled'!E225,IF(Control!$C$6="Solar and wind",'Solar scaled'!E225+'Wind scaled'!E225,'Grid scaled'!E225)))</f>
        <v>254.24000000000007</v>
      </c>
      <c r="F225" s="12">
        <f>IF(Control!$C$6="Solar only",'Solar scaled'!F225,IF(Control!$C$6="Wind only",'Wind scaled'!F225,IF(Control!$C$6="Solar and wind",'Solar scaled'!F225+'Wind scaled'!F225,'Grid scaled'!F225)))</f>
        <v>313.91999999999996</v>
      </c>
      <c r="G225" s="12">
        <f>IF(Control!$C$6="Solar only",'Solar scaled'!G225,IF(Control!$C$6="Wind only",'Wind scaled'!G225,IF(Control!$C$6="Solar and wind",'Solar scaled'!G225+'Wind scaled'!G225,'Grid scaled'!G225)))</f>
        <v>380.8</v>
      </c>
      <c r="H225" s="12">
        <f>IF(Control!$C$6="Solar only",'Solar scaled'!H225,IF(Control!$C$6="Wind only",'Wind scaled'!H225,IF(Control!$C$6="Solar and wind",'Solar scaled'!H225+'Wind scaled'!H225,'Grid scaled'!H225)))</f>
        <v>444.64</v>
      </c>
      <c r="I225" s="12">
        <f>IF(Control!$C$6="Solar only",'Solar scaled'!I225,IF(Control!$C$6="Wind only",'Wind scaled'!I225,IF(Control!$C$6="Solar and wind",'Solar scaled'!I225+'Wind scaled'!I225,'Grid scaled'!I225)))</f>
        <v>454.4</v>
      </c>
      <c r="J225" s="12">
        <f>IF(Control!$C$6="Solar only",'Solar scaled'!J225,IF(Control!$C$6="Wind only",'Wind scaled'!J225,IF(Control!$C$6="Solar and wind",'Solar scaled'!J225+'Wind scaled'!J225,'Grid scaled'!J225)))</f>
        <v>518.24</v>
      </c>
      <c r="K225" s="12">
        <f>IF(Control!$C$6="Solar only",'Solar scaled'!K225,IF(Control!$C$6="Wind only",'Wind scaled'!K225,IF(Control!$C$6="Solar and wind",'Solar scaled'!K225+'Wind scaled'!K225,'Grid scaled'!K225)))</f>
        <v>581.91999999999996</v>
      </c>
      <c r="L225" s="12">
        <f>IF(Control!$C$6="Solar only",'Solar scaled'!L225,IF(Control!$C$6="Wind only",'Wind scaled'!L225,IF(Control!$C$6="Solar and wind",'Solar scaled'!L225+'Wind scaled'!L225,'Grid scaled'!L225)))</f>
        <v>536.31999999999994</v>
      </c>
      <c r="M225" s="12">
        <f>IF(Control!$C$6="Solar only",'Solar scaled'!M225,IF(Control!$C$6="Wind only",'Wind scaled'!M225,IF(Control!$C$6="Solar and wind",'Solar scaled'!M225+'Wind scaled'!M225,'Grid scaled'!M225)))</f>
        <v>536.31999999999994</v>
      </c>
      <c r="N225" s="12">
        <f>IF(Control!$C$6="Solar only",'Solar scaled'!N225,IF(Control!$C$6="Wind only",'Wind scaled'!N225,IF(Control!$C$6="Solar and wind",'Solar scaled'!N225+'Wind scaled'!N225,'Grid scaled'!N225)))</f>
        <v>669.6</v>
      </c>
      <c r="O225" s="12">
        <f>IF(Control!$C$6="Solar only",'Solar scaled'!O225,IF(Control!$C$6="Wind only",'Wind scaled'!O225,IF(Control!$C$6="Solar and wind",'Solar scaled'!O225+'Wind scaled'!O225,'Grid scaled'!O225)))</f>
        <v>812.16000000000008</v>
      </c>
      <c r="P225" s="12">
        <f>IF(Control!$C$6="Solar only",'Solar scaled'!P225,IF(Control!$C$6="Wind only",'Wind scaled'!P225,IF(Control!$C$6="Solar and wind",'Solar scaled'!P225+'Wind scaled'!P225,'Grid scaled'!P225)))</f>
        <v>876.4799999999999</v>
      </c>
      <c r="Q225" s="12">
        <f>IF(Control!$C$6="Solar only",'Solar scaled'!Q225,IF(Control!$C$6="Wind only",'Wind scaled'!Q225,IF(Control!$C$6="Solar and wind",'Solar scaled'!Q225+'Wind scaled'!Q225,'Grid scaled'!Q225)))</f>
        <v>804.16000000000008</v>
      </c>
      <c r="R225" s="12">
        <f>IF(Control!$C$6="Solar only",'Solar scaled'!R225,IF(Control!$C$6="Wind only",'Wind scaled'!R225,IF(Control!$C$6="Solar and wind",'Solar scaled'!R225+'Wind scaled'!R225,'Grid scaled'!R225)))</f>
        <v>475.52</v>
      </c>
      <c r="S225" s="12">
        <f>IF(Control!$C$6="Solar only",'Solar scaled'!S225,IF(Control!$C$6="Wind only",'Wind scaled'!S225,IF(Control!$C$6="Solar and wind",'Solar scaled'!S225+'Wind scaled'!S225,'Grid scaled'!S225)))</f>
        <v>213.2</v>
      </c>
      <c r="T225" s="12">
        <f>IF(Control!$C$6="Solar only",'Solar scaled'!T225,IF(Control!$C$6="Wind only",'Wind scaled'!T225,IF(Control!$C$6="Solar and wind",'Solar scaled'!T225+'Wind scaled'!T225,'Grid scaled'!T225)))</f>
        <v>213.2</v>
      </c>
      <c r="U225" s="12">
        <f>IF(Control!$C$6="Solar only",'Solar scaled'!U225,IF(Control!$C$6="Wind only",'Wind scaled'!U225,IF(Control!$C$6="Solar and wind",'Solar scaled'!U225+'Wind scaled'!U225,'Grid scaled'!U225)))</f>
        <v>444.64</v>
      </c>
      <c r="V225" s="12">
        <f>IF(Control!$C$6="Solar only",'Solar scaled'!V225,IF(Control!$C$6="Wind only",'Wind scaled'!V225,IF(Control!$C$6="Solar and wind",'Solar scaled'!V225+'Wind scaled'!V225,'Grid scaled'!V225)))</f>
        <v>669.6</v>
      </c>
      <c r="W225" s="12">
        <f>IF(Control!$C$6="Solar only",'Solar scaled'!W225,IF(Control!$C$6="Wind only",'Wind scaled'!W225,IF(Control!$C$6="Solar and wind",'Solar scaled'!W225+'Wind scaled'!W225,'Grid scaled'!W225)))</f>
        <v>690.4</v>
      </c>
      <c r="X225" s="12">
        <f>IF(Control!$C$6="Solar only",'Solar scaled'!X225,IF(Control!$C$6="Wind only",'Wind scaled'!X225,IF(Control!$C$6="Solar and wind",'Solar scaled'!X225+'Wind scaled'!X225,'Grid scaled'!X225)))</f>
        <v>602.72</v>
      </c>
      <c r="Y225" s="12">
        <f>IF(Control!$C$6="Solar only",'Solar scaled'!Y225,IF(Control!$C$6="Wind only",'Wind scaled'!Y225,IF(Control!$C$6="Solar and wind",'Solar scaled'!Y225+'Wind scaled'!Y225,'Grid scaled'!Y225)))</f>
        <v>536.31999999999994</v>
      </c>
      <c r="Z225" s="12">
        <f>IF(Control!$C$6="Solar only",'Solar scaled'!Z225,IF(Control!$C$6="Wind only",'Wind scaled'!Z225,IF(Control!$C$6="Solar and wind",'Solar scaled'!Z225+'Wind scaled'!Z225,'Grid scaled'!Z225)))</f>
        <v>444.64</v>
      </c>
      <c r="AB225" s="7">
        <f t="shared" si="3"/>
        <v>11748.159999999996</v>
      </c>
    </row>
    <row r="226" spans="2:28" x14ac:dyDescent="0.2">
      <c r="B226" s="6">
        <v>44420</v>
      </c>
      <c r="C226" s="12">
        <f>IF(Control!$C$6="Solar only",'Solar scaled'!C226,IF(Control!$C$6="Wind only",'Wind scaled'!C226,IF(Control!$C$6="Solar and wind",'Solar scaled'!C226+'Wind scaled'!C226,'Grid scaled'!C226)))</f>
        <v>346.23999999999995</v>
      </c>
      <c r="D226" s="12">
        <f>IF(Control!$C$6="Solar only",'Solar scaled'!D226,IF(Control!$C$6="Wind only",'Wind scaled'!D226,IF(Control!$C$6="Solar and wind",'Solar scaled'!D226+'Wind scaled'!D226,'Grid scaled'!D226)))</f>
        <v>281.60000000000002</v>
      </c>
      <c r="E226" s="12">
        <f>IF(Control!$C$6="Solar only",'Solar scaled'!E226,IF(Control!$C$6="Wind only",'Wind scaled'!E226,IF(Control!$C$6="Solar and wind",'Solar scaled'!E226+'Wind scaled'!E226,'Grid scaled'!E226)))</f>
        <v>201.68</v>
      </c>
      <c r="F226" s="12">
        <f>IF(Control!$C$6="Solar only",'Solar scaled'!F226,IF(Control!$C$6="Wind only",'Wind scaled'!F226,IF(Control!$C$6="Solar and wind",'Solar scaled'!F226+'Wind scaled'!F226,'Grid scaled'!F226)))</f>
        <v>99.759999999999991</v>
      </c>
      <c r="G226" s="12">
        <f>IF(Control!$C$6="Solar only",'Solar scaled'!G226,IF(Control!$C$6="Wind only",'Wind scaled'!G226,IF(Control!$C$6="Solar and wind",'Solar scaled'!G226+'Wind scaled'!G226,'Grid scaled'!G226)))</f>
        <v>25.359999999999996</v>
      </c>
      <c r="H226" s="12">
        <f>IF(Control!$C$6="Solar only",'Solar scaled'!H226,IF(Control!$C$6="Wind only",'Wind scaled'!H226,IF(Control!$C$6="Solar and wind",'Solar scaled'!H226+'Wind scaled'!H226,'Grid scaled'!H226)))</f>
        <v>0</v>
      </c>
      <c r="I226" s="12">
        <f>IF(Control!$C$6="Solar only",'Solar scaled'!I226,IF(Control!$C$6="Wind only",'Wind scaled'!I226,IF(Control!$C$6="Solar and wind",'Solar scaled'!I226+'Wind scaled'!I226,'Grid scaled'!I226)))</f>
        <v>0</v>
      </c>
      <c r="J226" s="12">
        <f>IF(Control!$C$6="Solar only",'Solar scaled'!J226,IF(Control!$C$6="Wind only",'Wind scaled'!J226,IF(Control!$C$6="Solar and wind",'Solar scaled'!J226+'Wind scaled'!J226,'Grid scaled'!J226)))</f>
        <v>0</v>
      </c>
      <c r="K226" s="12">
        <f>IF(Control!$C$6="Solar only",'Solar scaled'!K226,IF(Control!$C$6="Wind only",'Wind scaled'!K226,IF(Control!$C$6="Solar and wind",'Solar scaled'!K226+'Wind scaled'!K226,'Grid scaled'!K226)))</f>
        <v>76.239999999999995</v>
      </c>
      <c r="L226" s="12">
        <f>IF(Control!$C$6="Solar only",'Solar scaled'!L226,IF(Control!$C$6="Wind only",'Wind scaled'!L226,IF(Control!$C$6="Solar and wind",'Solar scaled'!L226+'Wind scaled'!L226,'Grid scaled'!L226)))</f>
        <v>254.24000000000007</v>
      </c>
      <c r="M226" s="12">
        <f>IF(Control!$C$6="Solar only",'Solar scaled'!M226,IF(Control!$C$6="Wind only",'Wind scaled'!M226,IF(Control!$C$6="Solar and wind",'Solar scaled'!M226+'Wind scaled'!M226,'Grid scaled'!M226)))</f>
        <v>454.4</v>
      </c>
      <c r="N226" s="12">
        <f>IF(Control!$C$6="Solar only",'Solar scaled'!N226,IF(Control!$C$6="Wind only",'Wind scaled'!N226,IF(Control!$C$6="Solar and wind",'Solar scaled'!N226+'Wind scaled'!N226,'Grid scaled'!N226)))</f>
        <v>602.72</v>
      </c>
      <c r="O226" s="12">
        <f>IF(Control!$C$6="Solar only",'Solar scaled'!O226,IF(Control!$C$6="Wind only",'Wind scaled'!O226,IF(Control!$C$6="Solar and wind",'Solar scaled'!O226+'Wind scaled'!O226,'Grid scaled'!O226)))</f>
        <v>690.4</v>
      </c>
      <c r="P226" s="12">
        <f>IF(Control!$C$6="Solar only",'Solar scaled'!P226,IF(Control!$C$6="Wind only",'Wind scaled'!P226,IF(Control!$C$6="Solar and wind",'Solar scaled'!P226+'Wind scaled'!P226,'Grid scaled'!P226)))</f>
        <v>791.68000000000006</v>
      </c>
      <c r="Q226" s="12">
        <f>IF(Control!$C$6="Solar only",'Solar scaled'!Q226,IF(Control!$C$6="Wind only",'Wind scaled'!Q226,IF(Control!$C$6="Solar and wind",'Solar scaled'!Q226+'Wind scaled'!Q226,'Grid scaled'!Q226)))</f>
        <v>876.4799999999999</v>
      </c>
      <c r="R226" s="12">
        <f>IF(Control!$C$6="Solar only",'Solar scaled'!R226,IF(Control!$C$6="Wind only",'Wind scaled'!R226,IF(Control!$C$6="Solar and wind",'Solar scaled'!R226+'Wind scaled'!R226,'Grid scaled'!R226)))</f>
        <v>892.31999999999994</v>
      </c>
      <c r="S226" s="12">
        <f>IF(Control!$C$6="Solar only",'Solar scaled'!S226,IF(Control!$C$6="Wind only",'Wind scaled'!S226,IF(Control!$C$6="Solar and wind",'Solar scaled'!S226+'Wind scaled'!S226,'Grid scaled'!S226)))</f>
        <v>884.4799999999999</v>
      </c>
      <c r="T226" s="12">
        <f>IF(Control!$C$6="Solar only",'Solar scaled'!T226,IF(Control!$C$6="Wind only",'Wind scaled'!T226,IF(Control!$C$6="Solar and wind",'Solar scaled'!T226+'Wind scaled'!T226,'Grid scaled'!T226)))</f>
        <v>876.4799999999999</v>
      </c>
      <c r="U226" s="12">
        <f>IF(Control!$C$6="Solar only",'Solar scaled'!U226,IF(Control!$C$6="Wind only",'Wind scaled'!U226,IF(Control!$C$6="Solar and wind",'Solar scaled'!U226+'Wind scaled'!U226,'Grid scaled'!U226)))</f>
        <v>876.4799999999999</v>
      </c>
      <c r="V226" s="12">
        <f>IF(Control!$C$6="Solar only",'Solar scaled'!V226,IF(Control!$C$6="Wind only",'Wind scaled'!V226,IF(Control!$C$6="Solar and wind",'Solar scaled'!V226+'Wind scaled'!V226,'Grid scaled'!V226)))</f>
        <v>804.16000000000008</v>
      </c>
      <c r="W226" s="12">
        <f>IF(Control!$C$6="Solar only",'Solar scaled'!W226,IF(Control!$C$6="Wind only",'Wind scaled'!W226,IF(Control!$C$6="Solar and wind",'Solar scaled'!W226+'Wind scaled'!W226,'Grid scaled'!W226)))</f>
        <v>728.96</v>
      </c>
      <c r="X226" s="12">
        <f>IF(Control!$C$6="Solar only",'Solar scaled'!X226,IF(Control!$C$6="Wind only",'Wind scaled'!X226,IF(Control!$C$6="Solar and wind",'Solar scaled'!X226+'Wind scaled'!X226,'Grid scaled'!X226)))</f>
        <v>720.96</v>
      </c>
      <c r="Y226" s="12">
        <f>IF(Control!$C$6="Solar only",'Solar scaled'!Y226,IF(Control!$C$6="Wind only",'Wind scaled'!Y226,IF(Control!$C$6="Solar and wind",'Solar scaled'!Y226+'Wind scaled'!Y226,'Grid scaled'!Y226)))</f>
        <v>602.72</v>
      </c>
      <c r="Z226" s="12">
        <f>IF(Control!$C$6="Solar only",'Solar scaled'!Z226,IF(Control!$C$6="Wind only",'Wind scaled'!Z226,IF(Control!$C$6="Solar and wind",'Solar scaled'!Z226+'Wind scaled'!Z226,'Grid scaled'!Z226)))</f>
        <v>444.64</v>
      </c>
      <c r="AB226" s="7">
        <f t="shared" si="3"/>
        <v>11531.999999999995</v>
      </c>
    </row>
    <row r="227" spans="2:28" x14ac:dyDescent="0.2">
      <c r="B227" s="6">
        <v>44421</v>
      </c>
      <c r="C227" s="12">
        <f>IF(Control!$C$6="Solar only",'Solar scaled'!C227,IF(Control!$C$6="Wind only",'Wind scaled'!C227,IF(Control!$C$6="Solar and wind",'Solar scaled'!C227+'Wind scaled'!C227,'Grid scaled'!C227)))</f>
        <v>380.8</v>
      </c>
      <c r="D227" s="12">
        <f>IF(Control!$C$6="Solar only",'Solar scaled'!D227,IF(Control!$C$6="Wind only",'Wind scaled'!D227,IF(Control!$C$6="Solar and wind",'Solar scaled'!D227+'Wind scaled'!D227,'Grid scaled'!D227)))</f>
        <v>454.4</v>
      </c>
      <c r="E227" s="12">
        <f>IF(Control!$C$6="Solar only",'Solar scaled'!E227,IF(Control!$C$6="Wind only",'Wind scaled'!E227,IF(Control!$C$6="Solar and wind",'Solar scaled'!E227+'Wind scaled'!E227,'Grid scaled'!E227)))</f>
        <v>518.24</v>
      </c>
      <c r="F227" s="12">
        <f>IF(Control!$C$6="Solar only",'Solar scaled'!F227,IF(Control!$C$6="Wind only",'Wind scaled'!F227,IF(Control!$C$6="Solar and wind",'Solar scaled'!F227+'Wind scaled'!F227,'Grid scaled'!F227)))</f>
        <v>581.91999999999996</v>
      </c>
      <c r="G227" s="12">
        <f>IF(Control!$C$6="Solar only",'Solar scaled'!G227,IF(Control!$C$6="Wind only",'Wind scaled'!G227,IF(Control!$C$6="Solar and wind",'Solar scaled'!G227+'Wind scaled'!G227,'Grid scaled'!G227)))</f>
        <v>633.28</v>
      </c>
      <c r="H227" s="12">
        <f>IF(Control!$C$6="Solar only",'Solar scaled'!H227,IF(Control!$C$6="Wind only",'Wind scaled'!H227,IF(Control!$C$6="Solar and wind",'Solar scaled'!H227+'Wind scaled'!H227,'Grid scaled'!H227)))</f>
        <v>728.96</v>
      </c>
      <c r="I227" s="12">
        <f>IF(Control!$C$6="Solar only",'Solar scaled'!I227,IF(Control!$C$6="Wind only",'Wind scaled'!I227,IF(Control!$C$6="Solar and wind",'Solar scaled'!I227+'Wind scaled'!I227,'Grid scaled'!I227)))</f>
        <v>804.16000000000008</v>
      </c>
      <c r="J227" s="12">
        <f>IF(Control!$C$6="Solar only",'Solar scaled'!J227,IF(Control!$C$6="Wind only",'Wind scaled'!J227,IF(Control!$C$6="Solar and wind",'Solar scaled'!J227+'Wind scaled'!J227,'Grid scaled'!J227)))</f>
        <v>812.16000000000008</v>
      </c>
      <c r="K227" s="12">
        <f>IF(Control!$C$6="Solar only",'Solar scaled'!K227,IF(Control!$C$6="Wind only",'Wind scaled'!K227,IF(Control!$C$6="Solar and wind",'Solar scaled'!K227+'Wind scaled'!K227,'Grid scaled'!K227)))</f>
        <v>817.04000000000008</v>
      </c>
      <c r="L227" s="12">
        <f>IF(Control!$C$6="Solar only",'Solar scaled'!L227,IF(Control!$C$6="Wind only",'Wind scaled'!L227,IF(Control!$C$6="Solar and wind",'Solar scaled'!L227+'Wind scaled'!L227,'Grid scaled'!L227)))</f>
        <v>934.4</v>
      </c>
      <c r="M227" s="12">
        <f>IF(Control!$C$6="Solar only",'Solar scaled'!M227,IF(Control!$C$6="Wind only",'Wind scaled'!M227,IF(Control!$C$6="Solar and wind",'Solar scaled'!M227+'Wind scaled'!M227,'Grid scaled'!M227)))</f>
        <v>975.5200000000001</v>
      </c>
      <c r="N227" s="12">
        <f>IF(Control!$C$6="Solar only",'Solar scaled'!N227,IF(Control!$C$6="Wind only",'Wind scaled'!N227,IF(Control!$C$6="Solar and wind",'Solar scaled'!N227+'Wind scaled'!N227,'Grid scaled'!N227)))</f>
        <v>993.76</v>
      </c>
      <c r="O227" s="12">
        <f>IF(Control!$C$6="Solar only",'Solar scaled'!O227,IF(Control!$C$6="Wind only",'Wind scaled'!O227,IF(Control!$C$6="Solar and wind",'Solar scaled'!O227+'Wind scaled'!O227,'Grid scaled'!O227)))</f>
        <v>975.5200000000001</v>
      </c>
      <c r="P227" s="12">
        <f>IF(Control!$C$6="Solar only",'Solar scaled'!P227,IF(Control!$C$6="Wind only",'Wind scaled'!P227,IF(Control!$C$6="Solar and wind",'Solar scaled'!P227+'Wind scaled'!P227,'Grid scaled'!P227)))</f>
        <v>934.4</v>
      </c>
      <c r="Q227" s="12">
        <f>IF(Control!$C$6="Solar only",'Solar scaled'!Q227,IF(Control!$C$6="Wind only",'Wind scaled'!Q227,IF(Control!$C$6="Solar and wind",'Solar scaled'!Q227+'Wind scaled'!Q227,'Grid scaled'!Q227)))</f>
        <v>876.4799999999999</v>
      </c>
      <c r="R227" s="12">
        <f>IF(Control!$C$6="Solar only",'Solar scaled'!R227,IF(Control!$C$6="Wind only",'Wind scaled'!R227,IF(Control!$C$6="Solar and wind",'Solar scaled'!R227+'Wind scaled'!R227,'Grid scaled'!R227)))</f>
        <v>876.4799999999999</v>
      </c>
      <c r="S227" s="12">
        <f>IF(Control!$C$6="Solar only",'Solar scaled'!S227,IF(Control!$C$6="Wind only",'Wind scaled'!S227,IF(Control!$C$6="Solar and wind",'Solar scaled'!S227+'Wind scaled'!S227,'Grid scaled'!S227)))</f>
        <v>884.4799999999999</v>
      </c>
      <c r="T227" s="12">
        <f>IF(Control!$C$6="Solar only",'Solar scaled'!T227,IF(Control!$C$6="Wind only",'Wind scaled'!T227,IF(Control!$C$6="Solar and wind",'Solar scaled'!T227+'Wind scaled'!T227,'Grid scaled'!T227)))</f>
        <v>876.4799999999999</v>
      </c>
      <c r="U227" s="12">
        <f>IF(Control!$C$6="Solar only",'Solar scaled'!U227,IF(Control!$C$6="Wind only",'Wind scaled'!U227,IF(Control!$C$6="Solar and wind",'Solar scaled'!U227+'Wind scaled'!U227,'Grid scaled'!U227)))</f>
        <v>876.4799999999999</v>
      </c>
      <c r="V227" s="12">
        <f>IF(Control!$C$6="Solar only",'Solar scaled'!V227,IF(Control!$C$6="Wind only",'Wind scaled'!V227,IF(Control!$C$6="Solar and wind",'Solar scaled'!V227+'Wind scaled'!V227,'Grid scaled'!V227)))</f>
        <v>926.4</v>
      </c>
      <c r="W227" s="12">
        <f>IF(Control!$C$6="Solar only",'Solar scaled'!W227,IF(Control!$C$6="Wind only",'Wind scaled'!W227,IF(Control!$C$6="Solar and wind",'Solar scaled'!W227+'Wind scaled'!W227,'Grid scaled'!W227)))</f>
        <v>939.28</v>
      </c>
      <c r="X227" s="12">
        <f>IF(Control!$C$6="Solar only",'Solar scaled'!X227,IF(Control!$C$6="Wind only",'Wind scaled'!X227,IF(Control!$C$6="Solar and wind",'Solar scaled'!X227+'Wind scaled'!X227,'Grid scaled'!X227)))</f>
        <v>975.36</v>
      </c>
      <c r="Y227" s="12">
        <f>IF(Control!$C$6="Solar only",'Solar scaled'!Y227,IF(Control!$C$6="Wind only",'Wind scaled'!Y227,IF(Control!$C$6="Solar and wind",'Solar scaled'!Y227+'Wind scaled'!Y227,'Grid scaled'!Y227)))</f>
        <v>990.8</v>
      </c>
      <c r="Z227" s="12">
        <f>IF(Control!$C$6="Solar only",'Solar scaled'!Z227,IF(Control!$C$6="Wind only",'Wind scaled'!Z227,IF(Control!$C$6="Solar and wind",'Solar scaled'!Z227+'Wind scaled'!Z227,'Grid scaled'!Z227)))</f>
        <v>975.36</v>
      </c>
      <c r="AB227" s="7">
        <f t="shared" si="3"/>
        <v>19742.159999999996</v>
      </c>
    </row>
    <row r="228" spans="2:28" x14ac:dyDescent="0.2">
      <c r="B228" s="6">
        <v>44422</v>
      </c>
      <c r="C228" s="12">
        <f>IF(Control!$C$6="Solar only",'Solar scaled'!C228,IF(Control!$C$6="Wind only",'Wind scaled'!C228,IF(Control!$C$6="Solar and wind",'Solar scaled'!C228+'Wind scaled'!C228,'Grid scaled'!C228)))</f>
        <v>971.28</v>
      </c>
      <c r="D228" s="12">
        <f>IF(Control!$C$6="Solar only",'Solar scaled'!D228,IF(Control!$C$6="Wind only",'Wind scaled'!D228,IF(Control!$C$6="Solar and wind",'Solar scaled'!D228+'Wind scaled'!D228,'Grid scaled'!D228)))</f>
        <v>942.24</v>
      </c>
      <c r="E228" s="12">
        <f>IF(Control!$C$6="Solar only",'Solar scaled'!E228,IF(Control!$C$6="Wind only",'Wind scaled'!E228,IF(Control!$C$6="Solar and wind",'Solar scaled'!E228+'Wind scaled'!E228,'Grid scaled'!E228)))</f>
        <v>934.4</v>
      </c>
      <c r="F228" s="12">
        <f>IF(Control!$C$6="Solar only",'Solar scaled'!F228,IF(Control!$C$6="Wind only",'Wind scaled'!F228,IF(Control!$C$6="Solar and wind",'Solar scaled'!F228+'Wind scaled'!F228,'Grid scaled'!F228)))</f>
        <v>892.31999999999994</v>
      </c>
      <c r="G228" s="12">
        <f>IF(Control!$C$6="Solar only",'Solar scaled'!G228,IF(Control!$C$6="Wind only",'Wind scaled'!G228,IF(Control!$C$6="Solar and wind",'Solar scaled'!G228+'Wind scaled'!G228,'Grid scaled'!G228)))</f>
        <v>876.4799999999999</v>
      </c>
      <c r="H228" s="12">
        <f>IF(Control!$C$6="Solar only",'Solar scaled'!H228,IF(Control!$C$6="Wind only",'Wind scaled'!H228,IF(Control!$C$6="Solar and wind",'Solar scaled'!H228+'Wind scaled'!H228,'Grid scaled'!H228)))</f>
        <v>817.04000000000008</v>
      </c>
      <c r="I228" s="12">
        <f>IF(Control!$C$6="Solar only",'Solar scaled'!I228,IF(Control!$C$6="Wind only",'Wind scaled'!I228,IF(Control!$C$6="Solar and wind",'Solar scaled'!I228+'Wind scaled'!I228,'Grid scaled'!I228)))</f>
        <v>791.68000000000006</v>
      </c>
      <c r="J228" s="12">
        <f>IF(Control!$C$6="Solar only",'Solar scaled'!J228,IF(Control!$C$6="Wind only",'Wind scaled'!J228,IF(Control!$C$6="Solar and wind",'Solar scaled'!J228+'Wind scaled'!J228,'Grid scaled'!J228)))</f>
        <v>791.68000000000006</v>
      </c>
      <c r="K228" s="12">
        <f>IF(Control!$C$6="Solar only",'Solar scaled'!K228,IF(Control!$C$6="Wind only",'Wind scaled'!K228,IF(Control!$C$6="Solar and wind",'Solar scaled'!K228+'Wind scaled'!K228,'Grid scaled'!K228)))</f>
        <v>728.96</v>
      </c>
      <c r="L228" s="12">
        <f>IF(Control!$C$6="Solar only",'Solar scaled'!L228,IF(Control!$C$6="Wind only",'Wind scaled'!L228,IF(Control!$C$6="Solar and wind",'Solar scaled'!L228+'Wind scaled'!L228,'Grid scaled'!L228)))</f>
        <v>633.28</v>
      </c>
      <c r="M228" s="12">
        <f>IF(Control!$C$6="Solar only",'Solar scaled'!M228,IF(Control!$C$6="Wind only",'Wind scaled'!M228,IF(Control!$C$6="Solar and wind",'Solar scaled'!M228+'Wind scaled'!M228,'Grid scaled'!M228)))</f>
        <v>560</v>
      </c>
      <c r="N228" s="12">
        <f>IF(Control!$C$6="Solar only",'Solar scaled'!N228,IF(Control!$C$6="Wind only",'Wind scaled'!N228,IF(Control!$C$6="Solar and wind",'Solar scaled'!N228+'Wind scaled'!N228,'Grid scaled'!N228)))</f>
        <v>454.4</v>
      </c>
      <c r="O228" s="12">
        <f>IF(Control!$C$6="Solar only",'Solar scaled'!O228,IF(Control!$C$6="Wind only",'Wind scaled'!O228,IF(Control!$C$6="Solar and wind",'Solar scaled'!O228+'Wind scaled'!O228,'Grid scaled'!O228)))</f>
        <v>401.91999999999996</v>
      </c>
      <c r="P228" s="12">
        <f>IF(Control!$C$6="Solar only",'Solar scaled'!P228,IF(Control!$C$6="Wind only",'Wind scaled'!P228,IF(Control!$C$6="Solar and wind",'Solar scaled'!P228+'Wind scaled'!P228,'Grid scaled'!P228)))</f>
        <v>362.4</v>
      </c>
      <c r="Q228" s="12">
        <f>IF(Control!$C$6="Solar only",'Solar scaled'!Q228,IF(Control!$C$6="Wind only",'Wind scaled'!Q228,IF(Control!$C$6="Solar and wind",'Solar scaled'!Q228+'Wind scaled'!Q228,'Grid scaled'!Q228)))</f>
        <v>362.4</v>
      </c>
      <c r="R228" s="12">
        <f>IF(Control!$C$6="Solar only",'Solar scaled'!R228,IF(Control!$C$6="Wind only",'Wind scaled'!R228,IF(Control!$C$6="Solar and wind",'Solar scaled'!R228+'Wind scaled'!R228,'Grid scaled'!R228)))</f>
        <v>401.91999999999996</v>
      </c>
      <c r="S228" s="12">
        <f>IF(Control!$C$6="Solar only",'Solar scaled'!S228,IF(Control!$C$6="Wind only",'Wind scaled'!S228,IF(Control!$C$6="Solar and wind",'Solar scaled'!S228+'Wind scaled'!S228,'Grid scaled'!S228)))</f>
        <v>380.8</v>
      </c>
      <c r="T228" s="12">
        <f>IF(Control!$C$6="Solar only",'Solar scaled'!T228,IF(Control!$C$6="Wind only",'Wind scaled'!T228,IF(Control!$C$6="Solar and wind",'Solar scaled'!T228+'Wind scaled'!T228,'Grid scaled'!T228)))</f>
        <v>313.91999999999996</v>
      </c>
      <c r="U228" s="12">
        <f>IF(Control!$C$6="Solar only",'Solar scaled'!U228,IF(Control!$C$6="Wind only",'Wind scaled'!U228,IF(Control!$C$6="Solar and wind",'Solar scaled'!U228+'Wind scaled'!U228,'Grid scaled'!U228)))</f>
        <v>226.88000000000002</v>
      </c>
      <c r="V228" s="12">
        <f>IF(Control!$C$6="Solar only",'Solar scaled'!V228,IF(Control!$C$6="Wind only",'Wind scaled'!V228,IF(Control!$C$6="Solar and wind",'Solar scaled'!V228+'Wind scaled'!V228,'Grid scaled'!V228)))</f>
        <v>178.64000000000001</v>
      </c>
      <c r="W228" s="12">
        <f>IF(Control!$C$6="Solar only",'Solar scaled'!W228,IF(Control!$C$6="Wind only",'Wind scaled'!W228,IF(Control!$C$6="Solar and wind",'Solar scaled'!W228+'Wind scaled'!W228,'Grid scaled'!W228)))</f>
        <v>167.12</v>
      </c>
      <c r="X228" s="12">
        <f>IF(Control!$C$6="Solar only",'Solar scaled'!X228,IF(Control!$C$6="Wind only",'Wind scaled'!X228,IF(Control!$C$6="Solar and wind",'Solar scaled'!X228+'Wind scaled'!X228,'Grid scaled'!X228)))</f>
        <v>190.16000000000003</v>
      </c>
      <c r="Y228" s="12">
        <f>IF(Control!$C$6="Solar only",'Solar scaled'!Y228,IF(Control!$C$6="Wind only",'Wind scaled'!Y228,IF(Control!$C$6="Solar and wind",'Solar scaled'!Y228+'Wind scaled'!Y228,'Grid scaled'!Y228)))</f>
        <v>213.2</v>
      </c>
      <c r="Z228" s="12">
        <f>IF(Control!$C$6="Solar only",'Solar scaled'!Z228,IF(Control!$C$6="Wind only",'Wind scaled'!Z228,IF(Control!$C$6="Solar and wind",'Solar scaled'!Z228+'Wind scaled'!Z228,'Grid scaled'!Z228)))</f>
        <v>240.56000000000003</v>
      </c>
      <c r="AB228" s="7">
        <f t="shared" si="3"/>
        <v>12833.679999999998</v>
      </c>
    </row>
    <row r="229" spans="2:28" x14ac:dyDescent="0.2">
      <c r="B229" s="6">
        <v>44423</v>
      </c>
      <c r="C229" s="12">
        <f>IF(Control!$C$6="Solar only",'Solar scaled'!C229,IF(Control!$C$6="Wind only",'Wind scaled'!C229,IF(Control!$C$6="Solar and wind",'Solar scaled'!C229+'Wind scaled'!C229,'Grid scaled'!C229)))</f>
        <v>297.76</v>
      </c>
      <c r="D229" s="12">
        <f>IF(Control!$C$6="Solar only",'Solar scaled'!D229,IF(Control!$C$6="Wind only",'Wind scaled'!D229,IF(Control!$C$6="Solar and wind",'Solar scaled'!D229+'Wind scaled'!D229,'Grid scaled'!D229)))</f>
        <v>346.23999999999995</v>
      </c>
      <c r="E229" s="12">
        <f>IF(Control!$C$6="Solar only",'Solar scaled'!E229,IF(Control!$C$6="Wind only",'Wind scaled'!E229,IF(Control!$C$6="Solar and wind",'Solar scaled'!E229+'Wind scaled'!E229,'Grid scaled'!E229)))</f>
        <v>401.91999999999996</v>
      </c>
      <c r="F229" s="12">
        <f>IF(Control!$C$6="Solar only",'Solar scaled'!F229,IF(Control!$C$6="Wind only",'Wind scaled'!F229,IF(Control!$C$6="Solar and wind",'Solar scaled'!F229+'Wind scaled'!F229,'Grid scaled'!F229)))</f>
        <v>444.64</v>
      </c>
      <c r="G229" s="12">
        <f>IF(Control!$C$6="Solar only",'Solar scaled'!G229,IF(Control!$C$6="Wind only",'Wind scaled'!G229,IF(Control!$C$6="Solar and wind",'Solar scaled'!G229+'Wind scaled'!G229,'Grid scaled'!G229)))</f>
        <v>380.8</v>
      </c>
      <c r="H229" s="12">
        <f>IF(Control!$C$6="Solar only",'Solar scaled'!H229,IF(Control!$C$6="Wind only",'Wind scaled'!H229,IF(Control!$C$6="Solar and wind",'Solar scaled'!H229+'Wind scaled'!H229,'Grid scaled'!H229)))</f>
        <v>346.23999999999995</v>
      </c>
      <c r="I229" s="12">
        <f>IF(Control!$C$6="Solar only",'Solar scaled'!I229,IF(Control!$C$6="Wind only",'Wind scaled'!I229,IF(Control!$C$6="Solar and wind",'Solar scaled'!I229+'Wind scaled'!I229,'Grid scaled'!I229)))</f>
        <v>346.23999999999995</v>
      </c>
      <c r="J229" s="12">
        <f>IF(Control!$C$6="Solar only",'Solar scaled'!J229,IF(Control!$C$6="Wind only",'Wind scaled'!J229,IF(Control!$C$6="Solar and wind",'Solar scaled'!J229+'Wind scaled'!J229,'Grid scaled'!J229)))</f>
        <v>380.8</v>
      </c>
      <c r="K229" s="12">
        <f>IF(Control!$C$6="Solar only",'Solar scaled'!K229,IF(Control!$C$6="Wind only",'Wind scaled'!K229,IF(Control!$C$6="Solar and wind",'Solar scaled'!K229+'Wind scaled'!K229,'Grid scaled'!K229)))</f>
        <v>346.23999999999995</v>
      </c>
      <c r="L229" s="12">
        <f>IF(Control!$C$6="Solar only",'Solar scaled'!L229,IF(Control!$C$6="Wind only",'Wind scaled'!L229,IF(Control!$C$6="Solar and wind",'Solar scaled'!L229+'Wind scaled'!L229,'Grid scaled'!L229)))</f>
        <v>281.60000000000002</v>
      </c>
      <c r="M229" s="12">
        <f>IF(Control!$C$6="Solar only",'Solar scaled'!M229,IF(Control!$C$6="Wind only",'Wind scaled'!M229,IF(Control!$C$6="Solar and wind",'Solar scaled'!M229+'Wind scaled'!M229,'Grid scaled'!M229)))</f>
        <v>240.56000000000003</v>
      </c>
      <c r="N229" s="12">
        <f>IF(Control!$C$6="Solar only",'Solar scaled'!N229,IF(Control!$C$6="Wind only",'Wind scaled'!N229,IF(Control!$C$6="Solar and wind",'Solar scaled'!N229+'Wind scaled'!N229,'Grid scaled'!N229)))</f>
        <v>254.24000000000007</v>
      </c>
      <c r="O229" s="12">
        <f>IF(Control!$C$6="Solar only",'Solar scaled'!O229,IF(Control!$C$6="Wind only",'Wind scaled'!O229,IF(Control!$C$6="Solar and wind",'Solar scaled'!O229+'Wind scaled'!O229,'Grid scaled'!O229)))</f>
        <v>281.60000000000002</v>
      </c>
      <c r="P229" s="12">
        <f>IF(Control!$C$6="Solar only",'Solar scaled'!P229,IF(Control!$C$6="Wind only",'Wind scaled'!P229,IF(Control!$C$6="Solar and wind",'Solar scaled'!P229+'Wind scaled'!P229,'Grid scaled'!P229)))</f>
        <v>362.4</v>
      </c>
      <c r="Q229" s="12">
        <f>IF(Control!$C$6="Solar only",'Solar scaled'!Q229,IF(Control!$C$6="Wind only",'Wind scaled'!Q229,IF(Control!$C$6="Solar and wind",'Solar scaled'!Q229+'Wind scaled'!Q229,'Grid scaled'!Q229)))</f>
        <v>475.52</v>
      </c>
      <c r="R229" s="12">
        <f>IF(Control!$C$6="Solar only",'Solar scaled'!R229,IF(Control!$C$6="Wind only",'Wind scaled'!R229,IF(Control!$C$6="Solar and wind",'Solar scaled'!R229+'Wind scaled'!R229,'Grid scaled'!R229)))</f>
        <v>620.79999999999995</v>
      </c>
      <c r="S229" s="12">
        <f>IF(Control!$C$6="Solar only",'Solar scaled'!S229,IF(Control!$C$6="Wind only",'Wind scaled'!S229,IF(Control!$C$6="Solar and wind",'Solar scaled'!S229+'Wind scaled'!S229,'Grid scaled'!S229)))</f>
        <v>728.96</v>
      </c>
      <c r="T229" s="12">
        <f>IF(Control!$C$6="Solar only",'Solar scaled'!T229,IF(Control!$C$6="Wind only",'Wind scaled'!T229,IF(Control!$C$6="Solar and wind",'Solar scaled'!T229+'Wind scaled'!T229,'Grid scaled'!T229)))</f>
        <v>804.16000000000008</v>
      </c>
      <c r="U229" s="12">
        <f>IF(Control!$C$6="Solar only",'Solar scaled'!U229,IF(Control!$C$6="Wind only",'Wind scaled'!U229,IF(Control!$C$6="Solar and wind",'Solar scaled'!U229+'Wind scaled'!U229,'Grid scaled'!U229)))</f>
        <v>728.96</v>
      </c>
      <c r="V229" s="12">
        <f>IF(Control!$C$6="Solar only",'Solar scaled'!V229,IF(Control!$C$6="Wind only",'Wind scaled'!V229,IF(Control!$C$6="Solar and wind",'Solar scaled'!V229+'Wind scaled'!V229,'Grid scaled'!V229)))</f>
        <v>728.96</v>
      </c>
      <c r="W229" s="12">
        <f>IF(Control!$C$6="Solar only",'Solar scaled'!W229,IF(Control!$C$6="Wind only",'Wind scaled'!W229,IF(Control!$C$6="Solar and wind",'Solar scaled'!W229+'Wind scaled'!W229,'Grid scaled'!W229)))</f>
        <v>804.16000000000008</v>
      </c>
      <c r="X229" s="12">
        <f>IF(Control!$C$6="Solar only",'Solar scaled'!X229,IF(Control!$C$6="Wind only",'Wind scaled'!X229,IF(Control!$C$6="Solar and wind",'Solar scaled'!X229+'Wind scaled'!X229,'Grid scaled'!X229)))</f>
        <v>804.16000000000008</v>
      </c>
      <c r="Y229" s="12">
        <f>IF(Control!$C$6="Solar only",'Solar scaled'!Y229,IF(Control!$C$6="Wind only",'Wind scaled'!Y229,IF(Control!$C$6="Solar and wind",'Solar scaled'!Y229+'Wind scaled'!Y229,'Grid scaled'!Y229)))</f>
        <v>812.16000000000008</v>
      </c>
      <c r="Z229" s="12">
        <f>IF(Control!$C$6="Solar only",'Solar scaled'!Z229,IF(Control!$C$6="Wind only",'Wind scaled'!Z229,IF(Control!$C$6="Solar and wind",'Solar scaled'!Z229+'Wind scaled'!Z229,'Grid scaled'!Z229)))</f>
        <v>812.16000000000008</v>
      </c>
      <c r="AB229" s="7">
        <f t="shared" si="3"/>
        <v>12031.279999999999</v>
      </c>
    </row>
    <row r="230" spans="2:28" x14ac:dyDescent="0.2">
      <c r="B230" s="6">
        <v>44424</v>
      </c>
      <c r="C230" s="12">
        <f>IF(Control!$C$6="Solar only",'Solar scaled'!C230,IF(Control!$C$6="Wind only",'Wind scaled'!C230,IF(Control!$C$6="Solar and wind",'Solar scaled'!C230+'Wind scaled'!C230,'Grid scaled'!C230)))</f>
        <v>876.4799999999999</v>
      </c>
      <c r="D230" s="12">
        <f>IF(Control!$C$6="Solar only",'Solar scaled'!D230,IF(Control!$C$6="Wind only",'Wind scaled'!D230,IF(Control!$C$6="Solar and wind",'Solar scaled'!D230+'Wind scaled'!D230,'Grid scaled'!D230)))</f>
        <v>889.3599999999999</v>
      </c>
      <c r="E230" s="12">
        <f>IF(Control!$C$6="Solar only",'Solar scaled'!E230,IF(Control!$C$6="Wind only",'Wind scaled'!E230,IF(Control!$C$6="Solar and wind",'Solar scaled'!E230+'Wind scaled'!E230,'Grid scaled'!E230)))</f>
        <v>884.4799999999999</v>
      </c>
      <c r="F230" s="12">
        <f>IF(Control!$C$6="Solar only",'Solar scaled'!F230,IF(Control!$C$6="Wind only",'Wind scaled'!F230,IF(Control!$C$6="Solar and wind",'Solar scaled'!F230+'Wind scaled'!F230,'Grid scaled'!F230)))</f>
        <v>876.4799999999999</v>
      </c>
      <c r="G230" s="12">
        <f>IF(Control!$C$6="Solar only",'Solar scaled'!G230,IF(Control!$C$6="Wind only",'Wind scaled'!G230,IF(Control!$C$6="Solar and wind",'Solar scaled'!G230+'Wind scaled'!G230,'Grid scaled'!G230)))</f>
        <v>817.04000000000008</v>
      </c>
      <c r="H230" s="12">
        <f>IF(Control!$C$6="Solar only",'Solar scaled'!H230,IF(Control!$C$6="Wind only",'Wind scaled'!H230,IF(Control!$C$6="Solar and wind",'Solar scaled'!H230+'Wind scaled'!H230,'Grid scaled'!H230)))</f>
        <v>728.96</v>
      </c>
      <c r="I230" s="12">
        <f>IF(Control!$C$6="Solar only",'Solar scaled'!I230,IF(Control!$C$6="Wind only",'Wind scaled'!I230,IF(Control!$C$6="Solar and wind",'Solar scaled'!I230+'Wind scaled'!I230,'Grid scaled'!I230)))</f>
        <v>620.79999999999995</v>
      </c>
      <c r="J230" s="12">
        <f>IF(Control!$C$6="Solar only",'Solar scaled'!J230,IF(Control!$C$6="Wind only",'Wind scaled'!J230,IF(Control!$C$6="Solar and wind",'Solar scaled'!J230+'Wind scaled'!J230,'Grid scaled'!J230)))</f>
        <v>518.24</v>
      </c>
      <c r="K230" s="12">
        <f>IF(Control!$C$6="Solar only",'Solar scaled'!K230,IF(Control!$C$6="Wind only",'Wind scaled'!K230,IF(Control!$C$6="Solar and wind",'Solar scaled'!K230+'Wind scaled'!K230,'Grid scaled'!K230)))</f>
        <v>423.84</v>
      </c>
      <c r="L230" s="12">
        <f>IF(Control!$C$6="Solar only",'Solar scaled'!L230,IF(Control!$C$6="Wind only",'Wind scaled'!L230,IF(Control!$C$6="Solar and wind",'Solar scaled'!L230+'Wind scaled'!L230,'Grid scaled'!L230)))</f>
        <v>313.91999999999996</v>
      </c>
      <c r="M230" s="12">
        <f>IF(Control!$C$6="Solar only",'Solar scaled'!M230,IF(Control!$C$6="Wind only",'Wind scaled'!M230,IF(Control!$C$6="Solar and wind",'Solar scaled'!M230+'Wind scaled'!M230,'Grid scaled'!M230)))</f>
        <v>267.92000000000007</v>
      </c>
      <c r="N230" s="12">
        <f>IF(Control!$C$6="Solar only",'Solar scaled'!N230,IF(Control!$C$6="Wind only",'Wind scaled'!N230,IF(Control!$C$6="Solar and wind",'Solar scaled'!N230+'Wind scaled'!N230,'Grid scaled'!N230)))</f>
        <v>240.56000000000003</v>
      </c>
      <c r="O230" s="12">
        <f>IF(Control!$C$6="Solar only",'Solar scaled'!O230,IF(Control!$C$6="Wind only",'Wind scaled'!O230,IF(Control!$C$6="Solar and wind",'Solar scaled'!O230+'Wind scaled'!O230,'Grid scaled'!O230)))</f>
        <v>213.2</v>
      </c>
      <c r="P230" s="12">
        <f>IF(Control!$C$6="Solar only",'Solar scaled'!P230,IF(Control!$C$6="Wind only",'Wind scaled'!P230,IF(Control!$C$6="Solar and wind",'Solar scaled'!P230+'Wind scaled'!P230,'Grid scaled'!P230)))</f>
        <v>213.2</v>
      </c>
      <c r="Q230" s="12">
        <f>IF(Control!$C$6="Solar only",'Solar scaled'!Q230,IF(Control!$C$6="Wind only",'Wind scaled'!Q230,IF(Control!$C$6="Solar and wind",'Solar scaled'!Q230+'Wind scaled'!Q230,'Grid scaled'!Q230)))</f>
        <v>254.24000000000007</v>
      </c>
      <c r="R230" s="12">
        <f>IF(Control!$C$6="Solar only",'Solar scaled'!R230,IF(Control!$C$6="Wind only",'Wind scaled'!R230,IF(Control!$C$6="Solar and wind",'Solar scaled'!R230+'Wind scaled'!R230,'Grid scaled'!R230)))</f>
        <v>281.60000000000002</v>
      </c>
      <c r="S230" s="12">
        <f>IF(Control!$C$6="Solar only",'Solar scaled'!S230,IF(Control!$C$6="Wind only",'Wind scaled'!S230,IF(Control!$C$6="Solar and wind",'Solar scaled'!S230+'Wind scaled'!S230,'Grid scaled'!S230)))</f>
        <v>267.92000000000007</v>
      </c>
      <c r="T230" s="12">
        <f>IF(Control!$C$6="Solar only",'Solar scaled'!T230,IF(Control!$C$6="Wind only",'Wind scaled'!T230,IF(Control!$C$6="Solar and wind",'Solar scaled'!T230+'Wind scaled'!T230,'Grid scaled'!T230)))</f>
        <v>240.56000000000003</v>
      </c>
      <c r="U230" s="12">
        <f>IF(Control!$C$6="Solar only",'Solar scaled'!U230,IF(Control!$C$6="Wind only",'Wind scaled'!U230,IF(Control!$C$6="Solar and wind",'Solar scaled'!U230+'Wind scaled'!U230,'Grid scaled'!U230)))</f>
        <v>226.88000000000002</v>
      </c>
      <c r="V230" s="12">
        <f>IF(Control!$C$6="Solar only",'Solar scaled'!V230,IF(Control!$C$6="Wind only",'Wind scaled'!V230,IF(Control!$C$6="Solar and wind",'Solar scaled'!V230+'Wind scaled'!V230,'Grid scaled'!V230)))</f>
        <v>254.24000000000007</v>
      </c>
      <c r="W230" s="12">
        <f>IF(Control!$C$6="Solar only",'Solar scaled'!W230,IF(Control!$C$6="Wind only",'Wind scaled'!W230,IF(Control!$C$6="Solar and wind",'Solar scaled'!W230+'Wind scaled'!W230,'Grid scaled'!W230)))</f>
        <v>330.08</v>
      </c>
      <c r="X230" s="12">
        <f>IF(Control!$C$6="Solar only",'Solar scaled'!X230,IF(Control!$C$6="Wind only",'Wind scaled'!X230,IF(Control!$C$6="Solar and wind",'Solar scaled'!X230+'Wind scaled'!X230,'Grid scaled'!X230)))</f>
        <v>362.4</v>
      </c>
      <c r="Y230" s="12">
        <f>IF(Control!$C$6="Solar only",'Solar scaled'!Y230,IF(Control!$C$6="Wind only",'Wind scaled'!Y230,IF(Control!$C$6="Solar and wind",'Solar scaled'!Y230+'Wind scaled'!Y230,'Grid scaled'!Y230)))</f>
        <v>346.23999999999995</v>
      </c>
      <c r="Z230" s="12">
        <f>IF(Control!$C$6="Solar only",'Solar scaled'!Z230,IF(Control!$C$6="Wind only",'Wind scaled'!Z230,IF(Control!$C$6="Solar and wind",'Solar scaled'!Z230+'Wind scaled'!Z230,'Grid scaled'!Z230)))</f>
        <v>330.08</v>
      </c>
      <c r="AB230" s="7">
        <f t="shared" si="3"/>
        <v>10778.719999999998</v>
      </c>
    </row>
    <row r="231" spans="2:28" x14ac:dyDescent="0.2">
      <c r="B231" s="6">
        <v>44425</v>
      </c>
      <c r="C231" s="12">
        <f>IF(Control!$C$6="Solar only",'Solar scaled'!C231,IF(Control!$C$6="Wind only",'Wind scaled'!C231,IF(Control!$C$6="Solar and wind",'Solar scaled'!C231+'Wind scaled'!C231,'Grid scaled'!C231)))</f>
        <v>362.4</v>
      </c>
      <c r="D231" s="12">
        <f>IF(Control!$C$6="Solar only",'Solar scaled'!D231,IF(Control!$C$6="Wind only",'Wind scaled'!D231,IF(Control!$C$6="Solar and wind",'Solar scaled'!D231+'Wind scaled'!D231,'Grid scaled'!D231)))</f>
        <v>330.08</v>
      </c>
      <c r="E231" s="12">
        <f>IF(Control!$C$6="Solar only",'Solar scaled'!E231,IF(Control!$C$6="Wind only",'Wind scaled'!E231,IF(Control!$C$6="Solar and wind",'Solar scaled'!E231+'Wind scaled'!E231,'Grid scaled'!E231)))</f>
        <v>380.8</v>
      </c>
      <c r="F231" s="12">
        <f>IF(Control!$C$6="Solar only",'Solar scaled'!F231,IF(Control!$C$6="Wind only",'Wind scaled'!F231,IF(Control!$C$6="Solar and wind",'Solar scaled'!F231+'Wind scaled'!F231,'Grid scaled'!F231)))</f>
        <v>444.64</v>
      </c>
      <c r="G231" s="12">
        <f>IF(Control!$C$6="Solar only",'Solar scaled'!G231,IF(Control!$C$6="Wind only",'Wind scaled'!G231,IF(Control!$C$6="Solar and wind",'Solar scaled'!G231+'Wind scaled'!G231,'Grid scaled'!G231)))</f>
        <v>497.43999999999994</v>
      </c>
      <c r="H231" s="12">
        <f>IF(Control!$C$6="Solar only",'Solar scaled'!H231,IF(Control!$C$6="Wind only",'Wind scaled'!H231,IF(Control!$C$6="Solar and wind",'Solar scaled'!H231+'Wind scaled'!H231,'Grid scaled'!H231)))</f>
        <v>454.4</v>
      </c>
      <c r="I231" s="12">
        <f>IF(Control!$C$6="Solar only",'Solar scaled'!I231,IF(Control!$C$6="Wind only",'Wind scaled'!I231,IF(Control!$C$6="Solar and wind",'Solar scaled'!I231+'Wind scaled'!I231,'Grid scaled'!I231)))</f>
        <v>423.84</v>
      </c>
      <c r="J231" s="12">
        <f>IF(Control!$C$6="Solar only",'Solar scaled'!J231,IF(Control!$C$6="Wind only",'Wind scaled'!J231,IF(Control!$C$6="Solar and wind",'Solar scaled'!J231+'Wind scaled'!J231,'Grid scaled'!J231)))</f>
        <v>620.79999999999995</v>
      </c>
      <c r="K231" s="12">
        <f>IF(Control!$C$6="Solar only",'Solar scaled'!K231,IF(Control!$C$6="Wind only",'Wind scaled'!K231,IF(Control!$C$6="Solar and wind",'Solar scaled'!K231+'Wind scaled'!K231,'Grid scaled'!K231)))</f>
        <v>728.96</v>
      </c>
      <c r="L231" s="12">
        <f>IF(Control!$C$6="Solar only",'Solar scaled'!L231,IF(Control!$C$6="Wind only",'Wind scaled'!L231,IF(Control!$C$6="Solar and wind",'Solar scaled'!L231+'Wind scaled'!L231,'Grid scaled'!L231)))</f>
        <v>791.68000000000006</v>
      </c>
      <c r="M231" s="12">
        <f>IF(Control!$C$6="Solar only",'Solar scaled'!M231,IF(Control!$C$6="Wind only",'Wind scaled'!M231,IF(Control!$C$6="Solar and wind",'Solar scaled'!M231+'Wind scaled'!M231,'Grid scaled'!M231)))</f>
        <v>791.68000000000006</v>
      </c>
      <c r="N231" s="12">
        <f>IF(Control!$C$6="Solar only",'Solar scaled'!N231,IF(Control!$C$6="Wind only",'Wind scaled'!N231,IF(Control!$C$6="Solar and wind",'Solar scaled'!N231+'Wind scaled'!N231,'Grid scaled'!N231)))</f>
        <v>804.16000000000008</v>
      </c>
      <c r="O231" s="12">
        <f>IF(Control!$C$6="Solar only",'Solar scaled'!O231,IF(Control!$C$6="Wind only",'Wind scaled'!O231,IF(Control!$C$6="Solar and wind",'Solar scaled'!O231+'Wind scaled'!O231,'Grid scaled'!O231)))</f>
        <v>804.16000000000008</v>
      </c>
      <c r="P231" s="12">
        <f>IF(Control!$C$6="Solar only",'Solar scaled'!P231,IF(Control!$C$6="Wind only",'Wind scaled'!P231,IF(Control!$C$6="Solar and wind",'Solar scaled'!P231+'Wind scaled'!P231,'Grid scaled'!P231)))</f>
        <v>804.16000000000008</v>
      </c>
      <c r="Q231" s="12">
        <f>IF(Control!$C$6="Solar only",'Solar scaled'!Q231,IF(Control!$C$6="Wind only",'Wind scaled'!Q231,IF(Control!$C$6="Solar and wind",'Solar scaled'!Q231+'Wind scaled'!Q231,'Grid scaled'!Q231)))</f>
        <v>804.16000000000008</v>
      </c>
      <c r="R231" s="12">
        <f>IF(Control!$C$6="Solar only",'Solar scaled'!R231,IF(Control!$C$6="Wind only",'Wind scaled'!R231,IF(Control!$C$6="Solar and wind",'Solar scaled'!R231+'Wind scaled'!R231,'Grid scaled'!R231)))</f>
        <v>817.04000000000008</v>
      </c>
      <c r="S231" s="12">
        <f>IF(Control!$C$6="Solar only",'Solar scaled'!S231,IF(Control!$C$6="Wind only",'Wind scaled'!S231,IF(Control!$C$6="Solar and wind",'Solar scaled'!S231+'Wind scaled'!S231,'Grid scaled'!S231)))</f>
        <v>876.4799999999999</v>
      </c>
      <c r="T231" s="12">
        <f>IF(Control!$C$6="Solar only",'Solar scaled'!T231,IF(Control!$C$6="Wind only",'Wind scaled'!T231,IF(Control!$C$6="Solar and wind",'Solar scaled'!T231+'Wind scaled'!T231,'Grid scaled'!T231)))</f>
        <v>876.4799999999999</v>
      </c>
      <c r="U231" s="12">
        <f>IF(Control!$C$6="Solar only",'Solar scaled'!U231,IF(Control!$C$6="Wind only",'Wind scaled'!U231,IF(Control!$C$6="Solar and wind",'Solar scaled'!U231+'Wind scaled'!U231,'Grid scaled'!U231)))</f>
        <v>812.16000000000008</v>
      </c>
      <c r="V231" s="12">
        <f>IF(Control!$C$6="Solar only",'Solar scaled'!V231,IF(Control!$C$6="Wind only",'Wind scaled'!V231,IF(Control!$C$6="Solar and wind",'Solar scaled'!V231+'Wind scaled'!V231,'Grid scaled'!V231)))</f>
        <v>728.96</v>
      </c>
      <c r="W231" s="12">
        <f>IF(Control!$C$6="Solar only",'Solar scaled'!W231,IF(Control!$C$6="Wind only",'Wind scaled'!W231,IF(Control!$C$6="Solar and wind",'Solar scaled'!W231+'Wind scaled'!W231,'Grid scaled'!W231)))</f>
        <v>791.68000000000006</v>
      </c>
      <c r="X231" s="12">
        <f>IF(Control!$C$6="Solar only",'Solar scaled'!X231,IF(Control!$C$6="Wind only",'Wind scaled'!X231,IF(Control!$C$6="Solar and wind",'Solar scaled'!X231+'Wind scaled'!X231,'Grid scaled'!X231)))</f>
        <v>817.04000000000008</v>
      </c>
      <c r="Y231" s="12">
        <f>IF(Control!$C$6="Solar only",'Solar scaled'!Y231,IF(Control!$C$6="Wind only",'Wind scaled'!Y231,IF(Control!$C$6="Solar and wind",'Solar scaled'!Y231+'Wind scaled'!Y231,'Grid scaled'!Y231)))</f>
        <v>728.96</v>
      </c>
      <c r="Z231" s="12">
        <f>IF(Control!$C$6="Solar only",'Solar scaled'!Z231,IF(Control!$C$6="Wind only",'Wind scaled'!Z231,IF(Control!$C$6="Solar and wind",'Solar scaled'!Z231+'Wind scaled'!Z231,'Grid scaled'!Z231)))</f>
        <v>791.68000000000006</v>
      </c>
      <c r="AB231" s="7">
        <f t="shared" si="3"/>
        <v>16283.84</v>
      </c>
    </row>
    <row r="232" spans="2:28" x14ac:dyDescent="0.2">
      <c r="B232" s="6">
        <v>44426</v>
      </c>
      <c r="C232" s="12">
        <f>IF(Control!$C$6="Solar only",'Solar scaled'!C232,IF(Control!$C$6="Wind only",'Wind scaled'!C232,IF(Control!$C$6="Solar and wind",'Solar scaled'!C232+'Wind scaled'!C232,'Grid scaled'!C232)))</f>
        <v>812.16000000000008</v>
      </c>
      <c r="D232" s="12">
        <f>IF(Control!$C$6="Solar only",'Solar scaled'!D232,IF(Control!$C$6="Wind only",'Wind scaled'!D232,IF(Control!$C$6="Solar and wind",'Solar scaled'!D232+'Wind scaled'!D232,'Grid scaled'!D232)))</f>
        <v>817.04000000000008</v>
      </c>
      <c r="E232" s="12">
        <f>IF(Control!$C$6="Solar only",'Solar scaled'!E232,IF(Control!$C$6="Wind only",'Wind scaled'!E232,IF(Control!$C$6="Solar and wind",'Solar scaled'!E232+'Wind scaled'!E232,'Grid scaled'!E232)))</f>
        <v>889.3599999999999</v>
      </c>
      <c r="F232" s="12">
        <f>IF(Control!$C$6="Solar only",'Solar scaled'!F232,IF(Control!$C$6="Wind only",'Wind scaled'!F232,IF(Control!$C$6="Solar and wind",'Solar scaled'!F232+'Wind scaled'!F232,'Grid scaled'!F232)))</f>
        <v>966.4</v>
      </c>
      <c r="G232" s="12">
        <f>IF(Control!$C$6="Solar only",'Solar scaled'!G232,IF(Control!$C$6="Wind only",'Wind scaled'!G232,IF(Control!$C$6="Solar and wind",'Solar scaled'!G232+'Wind scaled'!G232,'Grid scaled'!G232)))</f>
        <v>995.04000000000019</v>
      </c>
      <c r="H232" s="12">
        <f>IF(Control!$C$6="Solar only",'Solar scaled'!H232,IF(Control!$C$6="Wind only",'Wind scaled'!H232,IF(Control!$C$6="Solar and wind",'Solar scaled'!H232+'Wind scaled'!H232,'Grid scaled'!H232)))</f>
        <v>1006.8800000000001</v>
      </c>
      <c r="I232" s="12">
        <f>IF(Control!$C$6="Solar only",'Solar scaled'!I232,IF(Control!$C$6="Wind only",'Wind scaled'!I232,IF(Control!$C$6="Solar and wind",'Solar scaled'!I232+'Wind scaled'!I232,'Grid scaled'!I232)))</f>
        <v>1011.36</v>
      </c>
      <c r="J232" s="12">
        <f>IF(Control!$C$6="Solar only",'Solar scaled'!J232,IF(Control!$C$6="Wind only",'Wind scaled'!J232,IF(Control!$C$6="Solar and wind",'Solar scaled'!J232+'Wind scaled'!J232,'Grid scaled'!J232)))</f>
        <v>1012</v>
      </c>
      <c r="K232" s="12">
        <f>IF(Control!$C$6="Solar only",'Solar scaled'!K232,IF(Control!$C$6="Wind only",'Wind scaled'!K232,IF(Control!$C$6="Solar and wind",'Solar scaled'!K232+'Wind scaled'!K232,'Grid scaled'!K232)))</f>
        <v>1012</v>
      </c>
      <c r="L232" s="12">
        <f>IF(Control!$C$6="Solar only",'Solar scaled'!L232,IF(Control!$C$6="Wind only",'Wind scaled'!L232,IF(Control!$C$6="Solar and wind",'Solar scaled'!L232+'Wind scaled'!L232,'Grid scaled'!L232)))</f>
        <v>1012</v>
      </c>
      <c r="M232" s="12">
        <f>IF(Control!$C$6="Solar only",'Solar scaled'!M232,IF(Control!$C$6="Wind only",'Wind scaled'!M232,IF(Control!$C$6="Solar and wind",'Solar scaled'!M232+'Wind scaled'!M232,'Grid scaled'!M232)))</f>
        <v>1012</v>
      </c>
      <c r="N232" s="12">
        <f>IF(Control!$C$6="Solar only",'Solar scaled'!N232,IF(Control!$C$6="Wind only",'Wind scaled'!N232,IF(Control!$C$6="Solar and wind",'Solar scaled'!N232+'Wind scaled'!N232,'Grid scaled'!N232)))</f>
        <v>1011.2</v>
      </c>
      <c r="O232" s="12">
        <f>IF(Control!$C$6="Solar only",'Solar scaled'!O232,IF(Control!$C$6="Wind only",'Wind scaled'!O232,IF(Control!$C$6="Solar and wind",'Solar scaled'!O232+'Wind scaled'!O232,'Grid scaled'!O232)))</f>
        <v>995.04000000000019</v>
      </c>
      <c r="P232" s="12">
        <f>IF(Control!$C$6="Solar only",'Solar scaled'!P232,IF(Control!$C$6="Wind only",'Wind scaled'!P232,IF(Control!$C$6="Solar and wind",'Solar scaled'!P232+'Wind scaled'!P232,'Grid scaled'!P232)))</f>
        <v>942.24</v>
      </c>
      <c r="Q232" s="12">
        <f>IF(Control!$C$6="Solar only",'Solar scaled'!Q232,IF(Control!$C$6="Wind only",'Wind scaled'!Q232,IF(Control!$C$6="Solar and wind",'Solar scaled'!Q232+'Wind scaled'!Q232,'Grid scaled'!Q232)))</f>
        <v>817.04000000000008</v>
      </c>
      <c r="R232" s="12">
        <f>IF(Control!$C$6="Solar only",'Solar scaled'!R232,IF(Control!$C$6="Wind only",'Wind scaled'!R232,IF(Control!$C$6="Solar and wind",'Solar scaled'!R232+'Wind scaled'!R232,'Grid scaled'!R232)))</f>
        <v>720.96</v>
      </c>
      <c r="S232" s="12">
        <f>IF(Control!$C$6="Solar only",'Solar scaled'!S232,IF(Control!$C$6="Wind only",'Wind scaled'!S232,IF(Control!$C$6="Solar and wind",'Solar scaled'!S232+'Wind scaled'!S232,'Grid scaled'!S232)))</f>
        <v>581.91999999999996</v>
      </c>
      <c r="T232" s="12">
        <f>IF(Control!$C$6="Solar only",'Solar scaled'!T232,IF(Control!$C$6="Wind only",'Wind scaled'!T232,IF(Control!$C$6="Solar and wind",'Solar scaled'!T232+'Wind scaled'!T232,'Grid scaled'!T232)))</f>
        <v>444.64</v>
      </c>
      <c r="U232" s="12">
        <f>IF(Control!$C$6="Solar only",'Solar scaled'!U232,IF(Control!$C$6="Wind only",'Wind scaled'!U232,IF(Control!$C$6="Solar and wind",'Solar scaled'!U232+'Wind scaled'!U232,'Grid scaled'!U232)))</f>
        <v>313.91999999999996</v>
      </c>
      <c r="V232" s="12">
        <f>IF(Control!$C$6="Solar only",'Solar scaled'!V232,IF(Control!$C$6="Wind only",'Wind scaled'!V232,IF(Control!$C$6="Solar and wind",'Solar scaled'!V232+'Wind scaled'!V232,'Grid scaled'!V232)))</f>
        <v>240.56000000000003</v>
      </c>
      <c r="W232" s="12">
        <f>IF(Control!$C$6="Solar only",'Solar scaled'!W232,IF(Control!$C$6="Wind only",'Wind scaled'!W232,IF(Control!$C$6="Solar and wind",'Solar scaled'!W232+'Wind scaled'!W232,'Grid scaled'!W232)))</f>
        <v>190.16000000000003</v>
      </c>
      <c r="X232" s="12">
        <f>IF(Control!$C$6="Solar only",'Solar scaled'!X232,IF(Control!$C$6="Wind only",'Wind scaled'!X232,IF(Control!$C$6="Solar and wind",'Solar scaled'!X232+'Wind scaled'!X232,'Grid scaled'!X232)))</f>
        <v>136.4</v>
      </c>
      <c r="Y232" s="12">
        <f>IF(Control!$C$6="Solar only",'Solar scaled'!Y232,IF(Control!$C$6="Wind only",'Wind scaled'!Y232,IF(Control!$C$6="Solar and wind",'Solar scaled'!Y232+'Wind scaled'!Y232,'Grid scaled'!Y232)))</f>
        <v>99.759999999999991</v>
      </c>
      <c r="Z232" s="12">
        <f>IF(Control!$C$6="Solar only",'Solar scaled'!Z232,IF(Control!$C$6="Wind only",'Wind scaled'!Z232,IF(Control!$C$6="Solar and wind",'Solar scaled'!Z232+'Wind scaled'!Z232,'Grid scaled'!Z232)))</f>
        <v>76.239999999999995</v>
      </c>
      <c r="AB232" s="7">
        <f t="shared" si="3"/>
        <v>17116.320000000007</v>
      </c>
    </row>
    <row r="233" spans="2:28" x14ac:dyDescent="0.2">
      <c r="B233" s="6">
        <v>44427</v>
      </c>
      <c r="C233" s="12">
        <f>IF(Control!$C$6="Solar only",'Solar scaled'!C233,IF(Control!$C$6="Wind only",'Wind scaled'!C233,IF(Control!$C$6="Solar and wind",'Solar scaled'!C233+'Wind scaled'!C233,'Grid scaled'!C233)))</f>
        <v>68.400000000000006</v>
      </c>
      <c r="D233" s="12">
        <f>IF(Control!$C$6="Solar only",'Solar scaled'!D233,IF(Control!$C$6="Wind only",'Wind scaled'!D233,IF(Control!$C$6="Solar and wind",'Solar scaled'!D233+'Wind scaled'!D233,'Grid scaled'!D233)))</f>
        <v>61.840000000000011</v>
      </c>
      <c r="E233" s="12">
        <f>IF(Control!$C$6="Solar only",'Solar scaled'!E233,IF(Control!$C$6="Wind only",'Wind scaled'!E233,IF(Control!$C$6="Solar and wind",'Solar scaled'!E233+'Wind scaled'!E233,'Grid scaled'!E233)))</f>
        <v>55.280000000000008</v>
      </c>
      <c r="F233" s="12">
        <f>IF(Control!$C$6="Solar only",'Solar scaled'!F233,IF(Control!$C$6="Wind only",'Wind scaled'!F233,IF(Control!$C$6="Solar and wind",'Solar scaled'!F233+'Wind scaled'!F233,'Grid scaled'!F233)))</f>
        <v>55.280000000000008</v>
      </c>
      <c r="G233" s="12">
        <f>IF(Control!$C$6="Solar only",'Solar scaled'!G233,IF(Control!$C$6="Wind only",'Wind scaled'!G233,IF(Control!$C$6="Solar and wind",'Solar scaled'!G233+'Wind scaled'!G233,'Grid scaled'!G233)))</f>
        <v>48.720000000000006</v>
      </c>
      <c r="H233" s="12">
        <f>IF(Control!$C$6="Solar only",'Solar scaled'!H233,IF(Control!$C$6="Wind only",'Wind scaled'!H233,IF(Control!$C$6="Solar and wind",'Solar scaled'!H233+'Wind scaled'!H233,'Grid scaled'!H233)))</f>
        <v>25.359999999999996</v>
      </c>
      <c r="I233" s="12">
        <f>IF(Control!$C$6="Solar only",'Solar scaled'!I233,IF(Control!$C$6="Wind only",'Wind scaled'!I233,IF(Control!$C$6="Solar and wind",'Solar scaled'!I233+'Wind scaled'!I233,'Grid scaled'!I233)))</f>
        <v>0</v>
      </c>
      <c r="J233" s="12">
        <f>IF(Control!$C$6="Solar only",'Solar scaled'!J233,IF(Control!$C$6="Wind only",'Wind scaled'!J233,IF(Control!$C$6="Solar and wind",'Solar scaled'!J233+'Wind scaled'!J233,'Grid scaled'!J233)))</f>
        <v>0</v>
      </c>
      <c r="K233" s="12">
        <f>IF(Control!$C$6="Solar only",'Solar scaled'!K233,IF(Control!$C$6="Wind only",'Wind scaled'!K233,IF(Control!$C$6="Solar and wind",'Solar scaled'!K233+'Wind scaled'!K233,'Grid scaled'!K233)))</f>
        <v>0</v>
      </c>
      <c r="L233" s="12">
        <f>IF(Control!$C$6="Solar only",'Solar scaled'!L233,IF(Control!$C$6="Wind only",'Wind scaled'!L233,IF(Control!$C$6="Solar and wind",'Solar scaled'!L233+'Wind scaled'!L233,'Grid scaled'!L233)))</f>
        <v>0</v>
      </c>
      <c r="M233" s="12">
        <f>IF(Control!$C$6="Solar only",'Solar scaled'!M233,IF(Control!$C$6="Wind only",'Wind scaled'!M233,IF(Control!$C$6="Solar and wind",'Solar scaled'!M233+'Wind scaled'!M233,'Grid scaled'!M233)))</f>
        <v>0</v>
      </c>
      <c r="N233" s="12">
        <f>IF(Control!$C$6="Solar only",'Solar scaled'!N233,IF(Control!$C$6="Wind only",'Wind scaled'!N233,IF(Control!$C$6="Solar and wind",'Solar scaled'!N233+'Wind scaled'!N233,'Grid scaled'!N233)))</f>
        <v>0</v>
      </c>
      <c r="O233" s="12">
        <f>IF(Control!$C$6="Solar only",'Solar scaled'!O233,IF(Control!$C$6="Wind only",'Wind scaled'!O233,IF(Control!$C$6="Solar and wind",'Solar scaled'!O233+'Wind scaled'!O233,'Grid scaled'!O233)))</f>
        <v>0</v>
      </c>
      <c r="P233" s="12">
        <f>IF(Control!$C$6="Solar only",'Solar scaled'!P233,IF(Control!$C$6="Wind only",'Wind scaled'!P233,IF(Control!$C$6="Solar and wind",'Solar scaled'!P233+'Wind scaled'!P233,'Grid scaled'!P233)))</f>
        <v>0</v>
      </c>
      <c r="Q233" s="12">
        <f>IF(Control!$C$6="Solar only",'Solar scaled'!Q233,IF(Control!$C$6="Wind only",'Wind scaled'!Q233,IF(Control!$C$6="Solar and wind",'Solar scaled'!Q233+'Wind scaled'!Q233,'Grid scaled'!Q233)))</f>
        <v>0</v>
      </c>
      <c r="R233" s="12">
        <f>IF(Control!$C$6="Solar only",'Solar scaled'!R233,IF(Control!$C$6="Wind only",'Wind scaled'!R233,IF(Control!$C$6="Solar and wind",'Solar scaled'!R233+'Wind scaled'!R233,'Grid scaled'!R233)))</f>
        <v>0</v>
      </c>
      <c r="S233" s="12">
        <f>IF(Control!$C$6="Solar only",'Solar scaled'!S233,IF(Control!$C$6="Wind only",'Wind scaled'!S233,IF(Control!$C$6="Solar and wind",'Solar scaled'!S233+'Wind scaled'!S233,'Grid scaled'!S233)))</f>
        <v>20.239999999999998</v>
      </c>
      <c r="T233" s="12">
        <f>IF(Control!$C$6="Solar only",'Solar scaled'!T233,IF(Control!$C$6="Wind only",'Wind scaled'!T233,IF(Control!$C$6="Solar and wind",'Solar scaled'!T233+'Wind scaled'!T233,'Grid scaled'!T233)))</f>
        <v>48.720000000000006</v>
      </c>
      <c r="U233" s="12">
        <f>IF(Control!$C$6="Solar only",'Solar scaled'!U233,IF(Control!$C$6="Wind only",'Wind scaled'!U233,IF(Control!$C$6="Solar and wind",'Solar scaled'!U233+'Wind scaled'!U233,'Grid scaled'!U233)))</f>
        <v>76.239999999999995</v>
      </c>
      <c r="V233" s="12">
        <f>IF(Control!$C$6="Solar only",'Solar scaled'!V233,IF(Control!$C$6="Wind only",'Wind scaled'!V233,IF(Control!$C$6="Solar and wind",'Solar scaled'!V233+'Wind scaled'!V233,'Grid scaled'!V233)))</f>
        <v>99.759999999999991</v>
      </c>
      <c r="W233" s="12">
        <f>IF(Control!$C$6="Solar only",'Solar scaled'!W233,IF(Control!$C$6="Wind only",'Wind scaled'!W233,IF(Control!$C$6="Solar and wind",'Solar scaled'!W233+'Wind scaled'!W233,'Grid scaled'!W233)))</f>
        <v>107.6</v>
      </c>
      <c r="X233" s="12">
        <f>IF(Control!$C$6="Solar only",'Solar scaled'!X233,IF(Control!$C$6="Wind only",'Wind scaled'!X233,IF(Control!$C$6="Solar and wind",'Solar scaled'!X233+'Wind scaled'!X233,'Grid scaled'!X233)))</f>
        <v>91.919999999999987</v>
      </c>
      <c r="Y233" s="12">
        <f>IF(Control!$C$6="Solar only",'Solar scaled'!Y233,IF(Control!$C$6="Wind only",'Wind scaled'!Y233,IF(Control!$C$6="Solar and wind",'Solar scaled'!Y233+'Wind scaled'!Y233,'Grid scaled'!Y233)))</f>
        <v>91.919999999999987</v>
      </c>
      <c r="Z233" s="12">
        <f>IF(Control!$C$6="Solar only",'Solar scaled'!Z233,IF(Control!$C$6="Wind only",'Wind scaled'!Z233,IF(Control!$C$6="Solar and wind",'Solar scaled'!Z233+'Wind scaled'!Z233,'Grid scaled'!Z233)))</f>
        <v>99.759999999999991</v>
      </c>
      <c r="AB233" s="7">
        <f t="shared" si="3"/>
        <v>951.04000000000008</v>
      </c>
    </row>
    <row r="234" spans="2:28" x14ac:dyDescent="0.2">
      <c r="B234" s="6">
        <v>44428</v>
      </c>
      <c r="C234" s="12">
        <f>IF(Control!$C$6="Solar only",'Solar scaled'!C234,IF(Control!$C$6="Wind only",'Wind scaled'!C234,IF(Control!$C$6="Solar and wind",'Solar scaled'!C234+'Wind scaled'!C234,'Grid scaled'!C234)))</f>
        <v>107.6</v>
      </c>
      <c r="D234" s="12">
        <f>IF(Control!$C$6="Solar only",'Solar scaled'!D234,IF(Control!$C$6="Wind only",'Wind scaled'!D234,IF(Control!$C$6="Solar and wind",'Solar scaled'!D234+'Wind scaled'!D234,'Grid scaled'!D234)))</f>
        <v>126.8</v>
      </c>
      <c r="E234" s="12">
        <f>IF(Control!$C$6="Solar only",'Solar scaled'!E234,IF(Control!$C$6="Wind only",'Wind scaled'!E234,IF(Control!$C$6="Solar and wind",'Solar scaled'!E234+'Wind scaled'!E234,'Grid scaled'!E234)))</f>
        <v>146</v>
      </c>
      <c r="F234" s="12">
        <f>IF(Control!$C$6="Solar only",'Solar scaled'!F234,IF(Control!$C$6="Wind only",'Wind scaled'!F234,IF(Control!$C$6="Solar and wind",'Solar scaled'!F234+'Wind scaled'!F234,'Grid scaled'!F234)))</f>
        <v>155.6</v>
      </c>
      <c r="G234" s="12">
        <f>IF(Control!$C$6="Solar only",'Solar scaled'!G234,IF(Control!$C$6="Wind only",'Wind scaled'!G234,IF(Control!$C$6="Solar and wind",'Solar scaled'!G234+'Wind scaled'!G234,'Grid scaled'!G234)))</f>
        <v>178.64000000000001</v>
      </c>
      <c r="H234" s="12">
        <f>IF(Control!$C$6="Solar only",'Solar scaled'!H234,IF(Control!$C$6="Wind only",'Wind scaled'!H234,IF(Control!$C$6="Solar and wind",'Solar scaled'!H234+'Wind scaled'!H234,'Grid scaled'!H234)))</f>
        <v>201.68</v>
      </c>
      <c r="I234" s="12">
        <f>IF(Control!$C$6="Solar only",'Solar scaled'!I234,IF(Control!$C$6="Wind only",'Wind scaled'!I234,IF(Control!$C$6="Solar and wind",'Solar scaled'!I234+'Wind scaled'!I234,'Grid scaled'!I234)))</f>
        <v>201.68</v>
      </c>
      <c r="J234" s="12">
        <f>IF(Control!$C$6="Solar only",'Solar scaled'!J234,IF(Control!$C$6="Wind only",'Wind scaled'!J234,IF(Control!$C$6="Solar and wind",'Solar scaled'!J234+'Wind scaled'!J234,'Grid scaled'!J234)))</f>
        <v>201.68</v>
      </c>
      <c r="K234" s="12">
        <f>IF(Control!$C$6="Solar only",'Solar scaled'!K234,IF(Control!$C$6="Wind only",'Wind scaled'!K234,IF(Control!$C$6="Solar and wind",'Solar scaled'!K234+'Wind scaled'!K234,'Grid scaled'!K234)))</f>
        <v>213.2</v>
      </c>
      <c r="L234" s="12">
        <f>IF(Control!$C$6="Solar only",'Solar scaled'!L234,IF(Control!$C$6="Wind only",'Wind scaled'!L234,IF(Control!$C$6="Solar and wind",'Solar scaled'!L234+'Wind scaled'!L234,'Grid scaled'!L234)))</f>
        <v>213.2</v>
      </c>
      <c r="M234" s="12">
        <f>IF(Control!$C$6="Solar only",'Solar scaled'!M234,IF(Control!$C$6="Wind only",'Wind scaled'!M234,IF(Control!$C$6="Solar and wind",'Solar scaled'!M234+'Wind scaled'!M234,'Grid scaled'!M234)))</f>
        <v>226.88000000000002</v>
      </c>
      <c r="N234" s="12">
        <f>IF(Control!$C$6="Solar only",'Solar scaled'!N234,IF(Control!$C$6="Wind only",'Wind scaled'!N234,IF(Control!$C$6="Solar and wind",'Solar scaled'!N234+'Wind scaled'!N234,'Grid scaled'!N234)))</f>
        <v>254.24000000000007</v>
      </c>
      <c r="O234" s="12">
        <f>IF(Control!$C$6="Solar only",'Solar scaled'!O234,IF(Control!$C$6="Wind only",'Wind scaled'!O234,IF(Control!$C$6="Solar and wind",'Solar scaled'!O234+'Wind scaled'!O234,'Grid scaled'!O234)))</f>
        <v>281.60000000000002</v>
      </c>
      <c r="P234" s="12">
        <f>IF(Control!$C$6="Solar only",'Solar scaled'!P234,IF(Control!$C$6="Wind only",'Wind scaled'!P234,IF(Control!$C$6="Solar and wind",'Solar scaled'!P234+'Wind scaled'!P234,'Grid scaled'!P234)))</f>
        <v>330.08</v>
      </c>
      <c r="Q234" s="12">
        <f>IF(Control!$C$6="Solar only",'Solar scaled'!Q234,IF(Control!$C$6="Wind only",'Wind scaled'!Q234,IF(Control!$C$6="Solar and wind",'Solar scaled'!Q234+'Wind scaled'!Q234,'Grid scaled'!Q234)))</f>
        <v>380.8</v>
      </c>
      <c r="R234" s="12">
        <f>IF(Control!$C$6="Solar only",'Solar scaled'!R234,IF(Control!$C$6="Wind only",'Wind scaled'!R234,IF(Control!$C$6="Solar and wind",'Solar scaled'!R234+'Wind scaled'!R234,'Grid scaled'!R234)))</f>
        <v>454.4</v>
      </c>
      <c r="S234" s="12">
        <f>IF(Control!$C$6="Solar only",'Solar scaled'!S234,IF(Control!$C$6="Wind only",'Wind scaled'!S234,IF(Control!$C$6="Solar and wind",'Solar scaled'!S234+'Wind scaled'!S234,'Grid scaled'!S234)))</f>
        <v>497.43999999999994</v>
      </c>
      <c r="T234" s="12">
        <f>IF(Control!$C$6="Solar only",'Solar scaled'!T234,IF(Control!$C$6="Wind only",'Wind scaled'!T234,IF(Control!$C$6="Solar and wind",'Solar scaled'!T234+'Wind scaled'!T234,'Grid scaled'!T234)))</f>
        <v>560</v>
      </c>
      <c r="U234" s="12">
        <f>IF(Control!$C$6="Solar only",'Solar scaled'!U234,IF(Control!$C$6="Wind only",'Wind scaled'!U234,IF(Control!$C$6="Solar and wind",'Solar scaled'!U234+'Wind scaled'!U234,'Grid scaled'!U234)))</f>
        <v>633.28</v>
      </c>
      <c r="V234" s="12">
        <f>IF(Control!$C$6="Solar only",'Solar scaled'!V234,IF(Control!$C$6="Wind only",'Wind scaled'!V234,IF(Control!$C$6="Solar and wind",'Solar scaled'!V234+'Wind scaled'!V234,'Grid scaled'!V234)))</f>
        <v>690.4</v>
      </c>
      <c r="W234" s="12">
        <f>IF(Control!$C$6="Solar only",'Solar scaled'!W234,IF(Control!$C$6="Wind only",'Wind scaled'!W234,IF(Control!$C$6="Solar and wind",'Solar scaled'!W234+'Wind scaled'!W234,'Grid scaled'!W234)))</f>
        <v>728.96</v>
      </c>
      <c r="X234" s="12">
        <f>IF(Control!$C$6="Solar only",'Solar scaled'!X234,IF(Control!$C$6="Wind only",'Wind scaled'!X234,IF(Control!$C$6="Solar and wind",'Solar scaled'!X234+'Wind scaled'!X234,'Grid scaled'!X234)))</f>
        <v>690.4</v>
      </c>
      <c r="Y234" s="12">
        <f>IF(Control!$C$6="Solar only",'Solar scaled'!Y234,IF(Control!$C$6="Wind only",'Wind scaled'!Y234,IF(Control!$C$6="Solar and wind",'Solar scaled'!Y234+'Wind scaled'!Y234,'Grid scaled'!Y234)))</f>
        <v>633.28</v>
      </c>
      <c r="Z234" s="12">
        <f>IF(Control!$C$6="Solar only",'Solar scaled'!Z234,IF(Control!$C$6="Wind only",'Wind scaled'!Z234,IF(Control!$C$6="Solar and wind",'Solar scaled'!Z234+'Wind scaled'!Z234,'Grid scaled'!Z234)))</f>
        <v>669.6</v>
      </c>
      <c r="AB234" s="7">
        <f t="shared" si="3"/>
        <v>8777.4399999999987</v>
      </c>
    </row>
    <row r="235" spans="2:28" x14ac:dyDescent="0.2">
      <c r="B235" s="6">
        <v>44429</v>
      </c>
      <c r="C235" s="12">
        <f>IF(Control!$C$6="Solar only",'Solar scaled'!C235,IF(Control!$C$6="Wind only",'Wind scaled'!C235,IF(Control!$C$6="Solar and wind",'Solar scaled'!C235+'Wind scaled'!C235,'Grid scaled'!C235)))</f>
        <v>720.96</v>
      </c>
      <c r="D235" s="12">
        <f>IF(Control!$C$6="Solar only",'Solar scaled'!D235,IF(Control!$C$6="Wind only",'Wind scaled'!D235,IF(Control!$C$6="Solar and wind",'Solar scaled'!D235+'Wind scaled'!D235,'Grid scaled'!D235)))</f>
        <v>728.96</v>
      </c>
      <c r="E235" s="12">
        <f>IF(Control!$C$6="Solar only",'Solar scaled'!E235,IF(Control!$C$6="Wind only",'Wind scaled'!E235,IF(Control!$C$6="Solar and wind",'Solar scaled'!E235+'Wind scaled'!E235,'Grid scaled'!E235)))</f>
        <v>720.96</v>
      </c>
      <c r="F235" s="12">
        <f>IF(Control!$C$6="Solar only",'Solar scaled'!F235,IF(Control!$C$6="Wind only",'Wind scaled'!F235,IF(Control!$C$6="Solar and wind",'Solar scaled'!F235+'Wind scaled'!F235,'Grid scaled'!F235)))</f>
        <v>602.72</v>
      </c>
      <c r="G235" s="12">
        <f>IF(Control!$C$6="Solar only",'Solar scaled'!G235,IF(Control!$C$6="Wind only",'Wind scaled'!G235,IF(Control!$C$6="Solar and wind",'Solar scaled'!G235+'Wind scaled'!G235,'Grid scaled'!G235)))</f>
        <v>444.64</v>
      </c>
      <c r="H235" s="12">
        <f>IF(Control!$C$6="Solar only",'Solar scaled'!H235,IF(Control!$C$6="Wind only",'Wind scaled'!H235,IF(Control!$C$6="Solar and wind",'Solar scaled'!H235+'Wind scaled'!H235,'Grid scaled'!H235)))</f>
        <v>313.91999999999996</v>
      </c>
      <c r="I235" s="12">
        <f>IF(Control!$C$6="Solar only",'Solar scaled'!I235,IF(Control!$C$6="Wind only",'Wind scaled'!I235,IF(Control!$C$6="Solar and wind",'Solar scaled'!I235+'Wind scaled'!I235,'Grid scaled'!I235)))</f>
        <v>201.68</v>
      </c>
      <c r="J235" s="12">
        <f>IF(Control!$C$6="Solar only",'Solar scaled'!J235,IF(Control!$C$6="Wind only",'Wind scaled'!J235,IF(Control!$C$6="Solar and wind",'Solar scaled'!J235+'Wind scaled'!J235,'Grid scaled'!J235)))</f>
        <v>107.6</v>
      </c>
      <c r="K235" s="12">
        <f>IF(Control!$C$6="Solar only",'Solar scaled'!K235,IF(Control!$C$6="Wind only",'Wind scaled'!K235,IF(Control!$C$6="Solar and wind",'Solar scaled'!K235+'Wind scaled'!K235,'Grid scaled'!K235)))</f>
        <v>61.840000000000011</v>
      </c>
      <c r="L235" s="12">
        <f>IF(Control!$C$6="Solar only",'Solar scaled'!L235,IF(Control!$C$6="Wind only",'Wind scaled'!L235,IF(Control!$C$6="Solar and wind",'Solar scaled'!L235+'Wind scaled'!L235,'Grid scaled'!L235)))</f>
        <v>42.160000000000004</v>
      </c>
      <c r="M235" s="12">
        <f>IF(Control!$C$6="Solar only",'Solar scaled'!M235,IF(Control!$C$6="Wind only",'Wind scaled'!M235,IF(Control!$C$6="Solar and wind",'Solar scaled'!M235+'Wind scaled'!M235,'Grid scaled'!M235)))</f>
        <v>25.359999999999996</v>
      </c>
      <c r="N235" s="12">
        <f>IF(Control!$C$6="Solar only",'Solar scaled'!N235,IF(Control!$C$6="Wind only",'Wind scaled'!N235,IF(Control!$C$6="Solar and wind",'Solar scaled'!N235+'Wind scaled'!N235,'Grid scaled'!N235)))</f>
        <v>10</v>
      </c>
      <c r="O235" s="12">
        <f>IF(Control!$C$6="Solar only",'Solar scaled'!O235,IF(Control!$C$6="Wind only",'Wind scaled'!O235,IF(Control!$C$6="Solar and wind",'Solar scaled'!O235+'Wind scaled'!O235,'Grid scaled'!O235)))</f>
        <v>0</v>
      </c>
      <c r="P235" s="12">
        <f>IF(Control!$C$6="Solar only",'Solar scaled'!P235,IF(Control!$C$6="Wind only",'Wind scaled'!P235,IF(Control!$C$6="Solar and wind",'Solar scaled'!P235+'Wind scaled'!P235,'Grid scaled'!P235)))</f>
        <v>0</v>
      </c>
      <c r="Q235" s="12">
        <f>IF(Control!$C$6="Solar only",'Solar scaled'!Q235,IF(Control!$C$6="Wind only",'Wind scaled'!Q235,IF(Control!$C$6="Solar and wind",'Solar scaled'!Q235+'Wind scaled'!Q235,'Grid scaled'!Q235)))</f>
        <v>0</v>
      </c>
      <c r="R235" s="12">
        <f>IF(Control!$C$6="Solar only",'Solar scaled'!R235,IF(Control!$C$6="Wind only",'Wind scaled'!R235,IF(Control!$C$6="Solar and wind",'Solar scaled'!R235+'Wind scaled'!R235,'Grid scaled'!R235)))</f>
        <v>0</v>
      </c>
      <c r="S235" s="12">
        <f>IF(Control!$C$6="Solar only",'Solar scaled'!S235,IF(Control!$C$6="Wind only",'Wind scaled'!S235,IF(Control!$C$6="Solar and wind",'Solar scaled'!S235+'Wind scaled'!S235,'Grid scaled'!S235)))</f>
        <v>0</v>
      </c>
      <c r="T235" s="12">
        <f>IF(Control!$C$6="Solar only",'Solar scaled'!T235,IF(Control!$C$6="Wind only",'Wind scaled'!T235,IF(Control!$C$6="Solar and wind",'Solar scaled'!T235+'Wind scaled'!T235,'Grid scaled'!T235)))</f>
        <v>0</v>
      </c>
      <c r="U235" s="12">
        <f>IF(Control!$C$6="Solar only",'Solar scaled'!U235,IF(Control!$C$6="Wind only",'Wind scaled'!U235,IF(Control!$C$6="Solar and wind",'Solar scaled'!U235+'Wind scaled'!U235,'Grid scaled'!U235)))</f>
        <v>0</v>
      </c>
      <c r="V235" s="12">
        <f>IF(Control!$C$6="Solar only",'Solar scaled'!V235,IF(Control!$C$6="Wind only",'Wind scaled'!V235,IF(Control!$C$6="Solar and wind",'Solar scaled'!V235+'Wind scaled'!V235,'Grid scaled'!V235)))</f>
        <v>0</v>
      </c>
      <c r="W235" s="12">
        <f>IF(Control!$C$6="Solar only",'Solar scaled'!W235,IF(Control!$C$6="Wind only",'Wind scaled'!W235,IF(Control!$C$6="Solar and wind",'Solar scaled'!W235+'Wind scaled'!W235,'Grid scaled'!W235)))</f>
        <v>0</v>
      </c>
      <c r="X235" s="12">
        <f>IF(Control!$C$6="Solar only",'Solar scaled'!X235,IF(Control!$C$6="Wind only",'Wind scaled'!X235,IF(Control!$C$6="Solar and wind",'Solar scaled'!X235+'Wind scaled'!X235,'Grid scaled'!X235)))</f>
        <v>0</v>
      </c>
      <c r="Y235" s="12">
        <f>IF(Control!$C$6="Solar only",'Solar scaled'!Y235,IF(Control!$C$6="Wind only",'Wind scaled'!Y235,IF(Control!$C$6="Solar and wind",'Solar scaled'!Y235+'Wind scaled'!Y235,'Grid scaled'!Y235)))</f>
        <v>0</v>
      </c>
      <c r="Z235" s="12">
        <f>IF(Control!$C$6="Solar only",'Solar scaled'!Z235,IF(Control!$C$6="Wind only",'Wind scaled'!Z235,IF(Control!$C$6="Solar and wind",'Solar scaled'!Z235+'Wind scaled'!Z235,'Grid scaled'!Z235)))</f>
        <v>0</v>
      </c>
      <c r="AB235" s="7">
        <f t="shared" si="3"/>
        <v>3980.8</v>
      </c>
    </row>
    <row r="236" spans="2:28" x14ac:dyDescent="0.2">
      <c r="B236" s="6">
        <v>44430</v>
      </c>
      <c r="C236" s="12">
        <f>IF(Control!$C$6="Solar only",'Solar scaled'!C236,IF(Control!$C$6="Wind only",'Wind scaled'!C236,IF(Control!$C$6="Solar and wind",'Solar scaled'!C236+'Wind scaled'!C236,'Grid scaled'!C236)))</f>
        <v>0</v>
      </c>
      <c r="D236" s="12">
        <f>IF(Control!$C$6="Solar only",'Solar scaled'!D236,IF(Control!$C$6="Wind only",'Wind scaled'!D236,IF(Control!$C$6="Solar and wind",'Solar scaled'!D236+'Wind scaled'!D236,'Grid scaled'!D236)))</f>
        <v>0</v>
      </c>
      <c r="E236" s="12">
        <f>IF(Control!$C$6="Solar only",'Solar scaled'!E236,IF(Control!$C$6="Wind only",'Wind scaled'!E236,IF(Control!$C$6="Solar and wind",'Solar scaled'!E236+'Wind scaled'!E236,'Grid scaled'!E236)))</f>
        <v>25.359999999999996</v>
      </c>
      <c r="F236" s="12">
        <f>IF(Control!$C$6="Solar only",'Solar scaled'!F236,IF(Control!$C$6="Wind only",'Wind scaled'!F236,IF(Control!$C$6="Solar and wind",'Solar scaled'!F236+'Wind scaled'!F236,'Grid scaled'!F236)))</f>
        <v>35.6</v>
      </c>
      <c r="G236" s="12">
        <f>IF(Control!$C$6="Solar only",'Solar scaled'!G236,IF(Control!$C$6="Wind only",'Wind scaled'!G236,IF(Control!$C$6="Solar and wind",'Solar scaled'!G236+'Wind scaled'!G236,'Grid scaled'!G236)))</f>
        <v>42.160000000000004</v>
      </c>
      <c r="H236" s="12">
        <f>IF(Control!$C$6="Solar only",'Solar scaled'!H236,IF(Control!$C$6="Wind only",'Wind scaled'!H236,IF(Control!$C$6="Solar and wind",'Solar scaled'!H236+'Wind scaled'!H236,'Grid scaled'!H236)))</f>
        <v>48.720000000000006</v>
      </c>
      <c r="I236" s="12">
        <f>IF(Control!$C$6="Solar only",'Solar scaled'!I236,IF(Control!$C$6="Wind only",'Wind scaled'!I236,IF(Control!$C$6="Solar and wind",'Solar scaled'!I236+'Wind scaled'!I236,'Grid scaled'!I236)))</f>
        <v>48.720000000000006</v>
      </c>
      <c r="J236" s="12">
        <f>IF(Control!$C$6="Solar only",'Solar scaled'!J236,IF(Control!$C$6="Wind only",'Wind scaled'!J236,IF(Control!$C$6="Solar and wind",'Solar scaled'!J236+'Wind scaled'!J236,'Grid scaled'!J236)))</f>
        <v>25.359999999999996</v>
      </c>
      <c r="K236" s="12">
        <f>IF(Control!$C$6="Solar only",'Solar scaled'!K236,IF(Control!$C$6="Wind only",'Wind scaled'!K236,IF(Control!$C$6="Solar and wind",'Solar scaled'!K236+'Wind scaled'!K236,'Grid scaled'!K236)))</f>
        <v>0</v>
      </c>
      <c r="L236" s="12">
        <f>IF(Control!$C$6="Solar only",'Solar scaled'!L236,IF(Control!$C$6="Wind only",'Wind scaled'!L236,IF(Control!$C$6="Solar and wind",'Solar scaled'!L236+'Wind scaled'!L236,'Grid scaled'!L236)))</f>
        <v>0</v>
      </c>
      <c r="M236" s="12">
        <f>IF(Control!$C$6="Solar only",'Solar scaled'!M236,IF(Control!$C$6="Wind only",'Wind scaled'!M236,IF(Control!$C$6="Solar and wind",'Solar scaled'!M236+'Wind scaled'!M236,'Grid scaled'!M236)))</f>
        <v>0</v>
      </c>
      <c r="N236" s="12">
        <f>IF(Control!$C$6="Solar only",'Solar scaled'!N236,IF(Control!$C$6="Wind only",'Wind scaled'!N236,IF(Control!$C$6="Solar and wind",'Solar scaled'!N236+'Wind scaled'!N236,'Grid scaled'!N236)))</f>
        <v>0</v>
      </c>
      <c r="O236" s="12">
        <f>IF(Control!$C$6="Solar only",'Solar scaled'!O236,IF(Control!$C$6="Wind only",'Wind scaled'!O236,IF(Control!$C$6="Solar and wind",'Solar scaled'!O236+'Wind scaled'!O236,'Grid scaled'!O236)))</f>
        <v>0</v>
      </c>
      <c r="P236" s="12">
        <f>IF(Control!$C$6="Solar only",'Solar scaled'!P236,IF(Control!$C$6="Wind only",'Wind scaled'!P236,IF(Control!$C$6="Solar and wind",'Solar scaled'!P236+'Wind scaled'!P236,'Grid scaled'!P236)))</f>
        <v>0</v>
      </c>
      <c r="Q236" s="12">
        <f>IF(Control!$C$6="Solar only",'Solar scaled'!Q236,IF(Control!$C$6="Wind only",'Wind scaled'!Q236,IF(Control!$C$6="Solar and wind",'Solar scaled'!Q236+'Wind scaled'!Q236,'Grid scaled'!Q236)))</f>
        <v>0</v>
      </c>
      <c r="R236" s="12">
        <f>IF(Control!$C$6="Solar only",'Solar scaled'!R236,IF(Control!$C$6="Wind only",'Wind scaled'!R236,IF(Control!$C$6="Solar and wind",'Solar scaled'!R236+'Wind scaled'!R236,'Grid scaled'!R236)))</f>
        <v>0</v>
      </c>
      <c r="S236" s="12">
        <f>IF(Control!$C$6="Solar only",'Solar scaled'!S236,IF(Control!$C$6="Wind only",'Wind scaled'!S236,IF(Control!$C$6="Solar and wind",'Solar scaled'!S236+'Wind scaled'!S236,'Grid scaled'!S236)))</f>
        <v>0</v>
      </c>
      <c r="T236" s="12">
        <f>IF(Control!$C$6="Solar only",'Solar scaled'!T236,IF(Control!$C$6="Wind only",'Wind scaled'!T236,IF(Control!$C$6="Solar and wind",'Solar scaled'!T236+'Wind scaled'!T236,'Grid scaled'!T236)))</f>
        <v>0</v>
      </c>
      <c r="U236" s="12">
        <f>IF(Control!$C$6="Solar only",'Solar scaled'!U236,IF(Control!$C$6="Wind only",'Wind scaled'!U236,IF(Control!$C$6="Solar and wind",'Solar scaled'!U236+'Wind scaled'!U236,'Grid scaled'!U236)))</f>
        <v>0</v>
      </c>
      <c r="V236" s="12">
        <f>IF(Control!$C$6="Solar only",'Solar scaled'!V236,IF(Control!$C$6="Wind only",'Wind scaled'!V236,IF(Control!$C$6="Solar and wind",'Solar scaled'!V236+'Wind scaled'!V236,'Grid scaled'!V236)))</f>
        <v>0</v>
      </c>
      <c r="W236" s="12">
        <f>IF(Control!$C$6="Solar only",'Solar scaled'!W236,IF(Control!$C$6="Wind only",'Wind scaled'!W236,IF(Control!$C$6="Solar and wind",'Solar scaled'!W236+'Wind scaled'!W236,'Grid scaled'!W236)))</f>
        <v>0</v>
      </c>
      <c r="X236" s="12">
        <f>IF(Control!$C$6="Solar only",'Solar scaled'!X236,IF(Control!$C$6="Wind only",'Wind scaled'!X236,IF(Control!$C$6="Solar and wind",'Solar scaled'!X236+'Wind scaled'!X236,'Grid scaled'!X236)))</f>
        <v>0</v>
      </c>
      <c r="Y236" s="12">
        <f>IF(Control!$C$6="Solar only",'Solar scaled'!Y236,IF(Control!$C$6="Wind only",'Wind scaled'!Y236,IF(Control!$C$6="Solar and wind",'Solar scaled'!Y236+'Wind scaled'!Y236,'Grid scaled'!Y236)))</f>
        <v>0</v>
      </c>
      <c r="Z236" s="12">
        <f>IF(Control!$C$6="Solar only",'Solar scaled'!Z236,IF(Control!$C$6="Wind only",'Wind scaled'!Z236,IF(Control!$C$6="Solar and wind",'Solar scaled'!Z236+'Wind scaled'!Z236,'Grid scaled'!Z236)))</f>
        <v>20.239999999999998</v>
      </c>
      <c r="AB236" s="7">
        <f t="shared" si="3"/>
        <v>246.16</v>
      </c>
    </row>
    <row r="237" spans="2:28" x14ac:dyDescent="0.2">
      <c r="B237" s="6">
        <v>44431</v>
      </c>
      <c r="C237" s="12">
        <f>IF(Control!$C$6="Solar only",'Solar scaled'!C237,IF(Control!$C$6="Wind only",'Wind scaled'!C237,IF(Control!$C$6="Solar and wind",'Solar scaled'!C237+'Wind scaled'!C237,'Grid scaled'!C237)))</f>
        <v>15.12</v>
      </c>
      <c r="D237" s="12">
        <f>IF(Control!$C$6="Solar only",'Solar scaled'!D237,IF(Control!$C$6="Wind only",'Wind scaled'!D237,IF(Control!$C$6="Solar and wind",'Solar scaled'!D237+'Wind scaled'!D237,'Grid scaled'!D237)))</f>
        <v>0</v>
      </c>
      <c r="E237" s="12">
        <f>IF(Control!$C$6="Solar only",'Solar scaled'!E237,IF(Control!$C$6="Wind only",'Wind scaled'!E237,IF(Control!$C$6="Solar and wind",'Solar scaled'!E237+'Wind scaled'!E237,'Grid scaled'!E237)))</f>
        <v>0</v>
      </c>
      <c r="F237" s="12">
        <f>IF(Control!$C$6="Solar only",'Solar scaled'!F237,IF(Control!$C$6="Wind only",'Wind scaled'!F237,IF(Control!$C$6="Solar and wind",'Solar scaled'!F237+'Wind scaled'!F237,'Grid scaled'!F237)))</f>
        <v>10</v>
      </c>
      <c r="G237" s="12">
        <f>IF(Control!$C$6="Solar only",'Solar scaled'!G237,IF(Control!$C$6="Wind only",'Wind scaled'!G237,IF(Control!$C$6="Solar and wind",'Solar scaled'!G237+'Wind scaled'!G237,'Grid scaled'!G237)))</f>
        <v>20.239999999999998</v>
      </c>
      <c r="H237" s="12">
        <f>IF(Control!$C$6="Solar only",'Solar scaled'!H237,IF(Control!$C$6="Wind only",'Wind scaled'!H237,IF(Control!$C$6="Solar and wind",'Solar scaled'!H237+'Wind scaled'!H237,'Grid scaled'!H237)))</f>
        <v>10</v>
      </c>
      <c r="I237" s="12">
        <f>IF(Control!$C$6="Solar only",'Solar scaled'!I237,IF(Control!$C$6="Wind only",'Wind scaled'!I237,IF(Control!$C$6="Solar and wind",'Solar scaled'!I237+'Wind scaled'!I237,'Grid scaled'!I237)))</f>
        <v>0</v>
      </c>
      <c r="J237" s="12">
        <f>IF(Control!$C$6="Solar only",'Solar scaled'!J237,IF(Control!$C$6="Wind only",'Wind scaled'!J237,IF(Control!$C$6="Solar and wind",'Solar scaled'!J237+'Wind scaled'!J237,'Grid scaled'!J237)))</f>
        <v>0</v>
      </c>
      <c r="K237" s="12">
        <f>IF(Control!$C$6="Solar only",'Solar scaled'!K237,IF(Control!$C$6="Wind only",'Wind scaled'!K237,IF(Control!$C$6="Solar and wind",'Solar scaled'!K237+'Wind scaled'!K237,'Grid scaled'!K237)))</f>
        <v>0</v>
      </c>
      <c r="L237" s="12">
        <f>IF(Control!$C$6="Solar only",'Solar scaled'!L237,IF(Control!$C$6="Wind only",'Wind scaled'!L237,IF(Control!$C$6="Solar and wind",'Solar scaled'!L237+'Wind scaled'!L237,'Grid scaled'!L237)))</f>
        <v>0</v>
      </c>
      <c r="M237" s="12">
        <f>IF(Control!$C$6="Solar only",'Solar scaled'!M237,IF(Control!$C$6="Wind only",'Wind scaled'!M237,IF(Control!$C$6="Solar and wind",'Solar scaled'!M237+'Wind scaled'!M237,'Grid scaled'!M237)))</f>
        <v>0</v>
      </c>
      <c r="N237" s="12">
        <f>IF(Control!$C$6="Solar only",'Solar scaled'!N237,IF(Control!$C$6="Wind only",'Wind scaled'!N237,IF(Control!$C$6="Solar and wind",'Solar scaled'!N237+'Wind scaled'!N237,'Grid scaled'!N237)))</f>
        <v>0</v>
      </c>
      <c r="O237" s="12">
        <f>IF(Control!$C$6="Solar only",'Solar scaled'!O237,IF(Control!$C$6="Wind only",'Wind scaled'!O237,IF(Control!$C$6="Solar and wind",'Solar scaled'!O237+'Wind scaled'!O237,'Grid scaled'!O237)))</f>
        <v>0</v>
      </c>
      <c r="P237" s="12">
        <f>IF(Control!$C$6="Solar only",'Solar scaled'!P237,IF(Control!$C$6="Wind only",'Wind scaled'!P237,IF(Control!$C$6="Solar and wind",'Solar scaled'!P237+'Wind scaled'!P237,'Grid scaled'!P237)))</f>
        <v>0</v>
      </c>
      <c r="Q237" s="12">
        <f>IF(Control!$C$6="Solar only",'Solar scaled'!Q237,IF(Control!$C$6="Wind only",'Wind scaled'!Q237,IF(Control!$C$6="Solar and wind",'Solar scaled'!Q237+'Wind scaled'!Q237,'Grid scaled'!Q237)))</f>
        <v>0</v>
      </c>
      <c r="R237" s="12">
        <f>IF(Control!$C$6="Solar only",'Solar scaled'!R237,IF(Control!$C$6="Wind only",'Wind scaled'!R237,IF(Control!$C$6="Solar and wind",'Solar scaled'!R237+'Wind scaled'!R237,'Grid scaled'!R237)))</f>
        <v>0</v>
      </c>
      <c r="S237" s="12">
        <f>IF(Control!$C$6="Solar only",'Solar scaled'!S237,IF(Control!$C$6="Wind only",'Wind scaled'!S237,IF(Control!$C$6="Solar and wind",'Solar scaled'!S237+'Wind scaled'!S237,'Grid scaled'!S237)))</f>
        <v>0</v>
      </c>
      <c r="T237" s="12">
        <f>IF(Control!$C$6="Solar only",'Solar scaled'!T237,IF(Control!$C$6="Wind only",'Wind scaled'!T237,IF(Control!$C$6="Solar and wind",'Solar scaled'!T237+'Wind scaled'!T237,'Grid scaled'!T237)))</f>
        <v>0</v>
      </c>
      <c r="U237" s="12">
        <f>IF(Control!$C$6="Solar only",'Solar scaled'!U237,IF(Control!$C$6="Wind only",'Wind scaled'!U237,IF(Control!$C$6="Solar and wind",'Solar scaled'!U237+'Wind scaled'!U237,'Grid scaled'!U237)))</f>
        <v>0</v>
      </c>
      <c r="V237" s="12">
        <f>IF(Control!$C$6="Solar only",'Solar scaled'!V237,IF(Control!$C$6="Wind only",'Wind scaled'!V237,IF(Control!$C$6="Solar and wind",'Solar scaled'!V237+'Wind scaled'!V237,'Grid scaled'!V237)))</f>
        <v>15.12</v>
      </c>
      <c r="W237" s="12">
        <f>IF(Control!$C$6="Solar only",'Solar scaled'!W237,IF(Control!$C$6="Wind only",'Wind scaled'!W237,IF(Control!$C$6="Solar and wind",'Solar scaled'!W237+'Wind scaled'!W237,'Grid scaled'!W237)))</f>
        <v>30.479999999999997</v>
      </c>
      <c r="X237" s="12">
        <f>IF(Control!$C$6="Solar only",'Solar scaled'!X237,IF(Control!$C$6="Wind only",'Wind scaled'!X237,IF(Control!$C$6="Solar and wind",'Solar scaled'!X237+'Wind scaled'!X237,'Grid scaled'!X237)))</f>
        <v>25.359999999999996</v>
      </c>
      <c r="Y237" s="12">
        <f>IF(Control!$C$6="Solar only",'Solar scaled'!Y237,IF(Control!$C$6="Wind only",'Wind scaled'!Y237,IF(Control!$C$6="Solar and wind",'Solar scaled'!Y237+'Wind scaled'!Y237,'Grid scaled'!Y237)))</f>
        <v>0</v>
      </c>
      <c r="Z237" s="12">
        <f>IF(Control!$C$6="Solar only",'Solar scaled'!Z237,IF(Control!$C$6="Wind only",'Wind scaled'!Z237,IF(Control!$C$6="Solar and wind",'Solar scaled'!Z237+'Wind scaled'!Z237,'Grid scaled'!Z237)))</f>
        <v>0</v>
      </c>
      <c r="AB237" s="7">
        <f t="shared" si="3"/>
        <v>126.32000000000001</v>
      </c>
    </row>
    <row r="238" spans="2:28" x14ac:dyDescent="0.2">
      <c r="B238" s="6">
        <v>44432</v>
      </c>
      <c r="C238" s="12">
        <f>IF(Control!$C$6="Solar only",'Solar scaled'!C238,IF(Control!$C$6="Wind only",'Wind scaled'!C238,IF(Control!$C$6="Solar and wind",'Solar scaled'!C238+'Wind scaled'!C238,'Grid scaled'!C238)))</f>
        <v>0</v>
      </c>
      <c r="D238" s="12">
        <f>IF(Control!$C$6="Solar only",'Solar scaled'!D238,IF(Control!$C$6="Wind only",'Wind scaled'!D238,IF(Control!$C$6="Solar and wind",'Solar scaled'!D238+'Wind scaled'!D238,'Grid scaled'!D238)))</f>
        <v>0</v>
      </c>
      <c r="E238" s="12">
        <f>IF(Control!$C$6="Solar only",'Solar scaled'!E238,IF(Control!$C$6="Wind only",'Wind scaled'!E238,IF(Control!$C$6="Solar and wind",'Solar scaled'!E238+'Wind scaled'!E238,'Grid scaled'!E238)))</f>
        <v>0</v>
      </c>
      <c r="F238" s="12">
        <f>IF(Control!$C$6="Solar only",'Solar scaled'!F238,IF(Control!$C$6="Wind only",'Wind scaled'!F238,IF(Control!$C$6="Solar and wind",'Solar scaled'!F238+'Wind scaled'!F238,'Grid scaled'!F238)))</f>
        <v>0</v>
      </c>
      <c r="G238" s="12">
        <f>IF(Control!$C$6="Solar only",'Solar scaled'!G238,IF(Control!$C$6="Wind only",'Wind scaled'!G238,IF(Control!$C$6="Solar and wind",'Solar scaled'!G238+'Wind scaled'!G238,'Grid scaled'!G238)))</f>
        <v>0</v>
      </c>
      <c r="H238" s="12">
        <f>IF(Control!$C$6="Solar only",'Solar scaled'!H238,IF(Control!$C$6="Wind only",'Wind scaled'!H238,IF(Control!$C$6="Solar and wind",'Solar scaled'!H238+'Wind scaled'!H238,'Grid scaled'!H238)))</f>
        <v>0</v>
      </c>
      <c r="I238" s="12">
        <f>IF(Control!$C$6="Solar only",'Solar scaled'!I238,IF(Control!$C$6="Wind only",'Wind scaled'!I238,IF(Control!$C$6="Solar and wind",'Solar scaled'!I238+'Wind scaled'!I238,'Grid scaled'!I238)))</f>
        <v>0</v>
      </c>
      <c r="J238" s="12">
        <f>IF(Control!$C$6="Solar only",'Solar scaled'!J238,IF(Control!$C$6="Wind only",'Wind scaled'!J238,IF(Control!$C$6="Solar and wind",'Solar scaled'!J238+'Wind scaled'!J238,'Grid scaled'!J238)))</f>
        <v>0</v>
      </c>
      <c r="K238" s="12">
        <f>IF(Control!$C$6="Solar only",'Solar scaled'!K238,IF(Control!$C$6="Wind only",'Wind scaled'!K238,IF(Control!$C$6="Solar and wind",'Solar scaled'!K238+'Wind scaled'!K238,'Grid scaled'!K238)))</f>
        <v>0</v>
      </c>
      <c r="L238" s="12">
        <f>IF(Control!$C$6="Solar only",'Solar scaled'!L238,IF(Control!$C$6="Wind only",'Wind scaled'!L238,IF(Control!$C$6="Solar and wind",'Solar scaled'!L238+'Wind scaled'!L238,'Grid scaled'!L238)))</f>
        <v>0</v>
      </c>
      <c r="M238" s="12">
        <f>IF(Control!$C$6="Solar only",'Solar scaled'!M238,IF(Control!$C$6="Wind only",'Wind scaled'!M238,IF(Control!$C$6="Solar and wind",'Solar scaled'!M238+'Wind scaled'!M238,'Grid scaled'!M238)))</f>
        <v>0</v>
      </c>
      <c r="N238" s="12">
        <f>IF(Control!$C$6="Solar only",'Solar scaled'!N238,IF(Control!$C$6="Wind only",'Wind scaled'!N238,IF(Control!$C$6="Solar and wind",'Solar scaled'!N238+'Wind scaled'!N238,'Grid scaled'!N238)))</f>
        <v>0</v>
      </c>
      <c r="O238" s="12">
        <f>IF(Control!$C$6="Solar only",'Solar scaled'!O238,IF(Control!$C$6="Wind only",'Wind scaled'!O238,IF(Control!$C$6="Solar and wind",'Solar scaled'!O238+'Wind scaled'!O238,'Grid scaled'!O238)))</f>
        <v>0</v>
      </c>
      <c r="P238" s="12">
        <f>IF(Control!$C$6="Solar only",'Solar scaled'!P238,IF(Control!$C$6="Wind only",'Wind scaled'!P238,IF(Control!$C$6="Solar and wind",'Solar scaled'!P238+'Wind scaled'!P238,'Grid scaled'!P238)))</f>
        <v>0</v>
      </c>
      <c r="Q238" s="12">
        <f>IF(Control!$C$6="Solar only",'Solar scaled'!Q238,IF(Control!$C$6="Wind only",'Wind scaled'!Q238,IF(Control!$C$6="Solar and wind",'Solar scaled'!Q238+'Wind scaled'!Q238,'Grid scaled'!Q238)))</f>
        <v>0</v>
      </c>
      <c r="R238" s="12">
        <f>IF(Control!$C$6="Solar only",'Solar scaled'!R238,IF(Control!$C$6="Wind only",'Wind scaled'!R238,IF(Control!$C$6="Solar and wind",'Solar scaled'!R238+'Wind scaled'!R238,'Grid scaled'!R238)))</f>
        <v>25.359999999999996</v>
      </c>
      <c r="S238" s="12">
        <f>IF(Control!$C$6="Solar only",'Solar scaled'!S238,IF(Control!$C$6="Wind only",'Wind scaled'!S238,IF(Control!$C$6="Solar and wind",'Solar scaled'!S238+'Wind scaled'!S238,'Grid scaled'!S238)))</f>
        <v>61.840000000000011</v>
      </c>
      <c r="T238" s="12">
        <f>IF(Control!$C$6="Solar only",'Solar scaled'!T238,IF(Control!$C$6="Wind only",'Wind scaled'!T238,IF(Control!$C$6="Solar and wind",'Solar scaled'!T238+'Wind scaled'!T238,'Grid scaled'!T238)))</f>
        <v>99.759999999999991</v>
      </c>
      <c r="U238" s="12">
        <f>IF(Control!$C$6="Solar only",'Solar scaled'!U238,IF(Control!$C$6="Wind only",'Wind scaled'!U238,IF(Control!$C$6="Solar and wind",'Solar scaled'!U238+'Wind scaled'!U238,'Grid scaled'!U238)))</f>
        <v>136.4</v>
      </c>
      <c r="V238" s="12">
        <f>IF(Control!$C$6="Solar only",'Solar scaled'!V238,IF(Control!$C$6="Wind only",'Wind scaled'!V238,IF(Control!$C$6="Solar and wind",'Solar scaled'!V238+'Wind scaled'!V238,'Grid scaled'!V238)))</f>
        <v>126.8</v>
      </c>
      <c r="W238" s="12">
        <f>IF(Control!$C$6="Solar only",'Solar scaled'!W238,IF(Control!$C$6="Wind only",'Wind scaled'!W238,IF(Control!$C$6="Solar and wind",'Solar scaled'!W238+'Wind scaled'!W238,'Grid scaled'!W238)))</f>
        <v>84.08</v>
      </c>
      <c r="X238" s="12">
        <f>IF(Control!$C$6="Solar only",'Solar scaled'!X238,IF(Control!$C$6="Wind only",'Wind scaled'!X238,IF(Control!$C$6="Solar and wind",'Solar scaled'!X238+'Wind scaled'!X238,'Grid scaled'!X238)))</f>
        <v>30.479999999999997</v>
      </c>
      <c r="Y238" s="12">
        <f>IF(Control!$C$6="Solar only",'Solar scaled'!Y238,IF(Control!$C$6="Wind only",'Wind scaled'!Y238,IF(Control!$C$6="Solar and wind",'Solar scaled'!Y238+'Wind scaled'!Y238,'Grid scaled'!Y238)))</f>
        <v>0</v>
      </c>
      <c r="Z238" s="12">
        <f>IF(Control!$C$6="Solar only",'Solar scaled'!Z238,IF(Control!$C$6="Wind only",'Wind scaled'!Z238,IF(Control!$C$6="Solar and wind",'Solar scaled'!Z238+'Wind scaled'!Z238,'Grid scaled'!Z238)))</f>
        <v>10</v>
      </c>
      <c r="AB238" s="7">
        <f t="shared" si="3"/>
        <v>574.72</v>
      </c>
    </row>
    <row r="239" spans="2:28" x14ac:dyDescent="0.2">
      <c r="B239" s="6">
        <v>44433</v>
      </c>
      <c r="C239" s="12">
        <f>IF(Control!$C$6="Solar only",'Solar scaled'!C239,IF(Control!$C$6="Wind only",'Wind scaled'!C239,IF(Control!$C$6="Solar and wind",'Solar scaled'!C239+'Wind scaled'!C239,'Grid scaled'!C239)))</f>
        <v>35.6</v>
      </c>
      <c r="D239" s="12">
        <f>IF(Control!$C$6="Solar only",'Solar scaled'!D239,IF(Control!$C$6="Wind only",'Wind scaled'!D239,IF(Control!$C$6="Solar and wind",'Solar scaled'!D239+'Wind scaled'!D239,'Grid scaled'!D239)))</f>
        <v>76.239999999999995</v>
      </c>
      <c r="E239" s="12">
        <f>IF(Control!$C$6="Solar only",'Solar scaled'!E239,IF(Control!$C$6="Wind only",'Wind scaled'!E239,IF(Control!$C$6="Solar and wind",'Solar scaled'!E239+'Wind scaled'!E239,'Grid scaled'!E239)))</f>
        <v>136.4</v>
      </c>
      <c r="F239" s="12">
        <f>IF(Control!$C$6="Solar only",'Solar scaled'!F239,IF(Control!$C$6="Wind only",'Wind scaled'!F239,IF(Control!$C$6="Solar and wind",'Solar scaled'!F239+'Wind scaled'!F239,'Grid scaled'!F239)))</f>
        <v>213.2</v>
      </c>
      <c r="G239" s="12">
        <f>IF(Control!$C$6="Solar only",'Solar scaled'!G239,IF(Control!$C$6="Wind only",'Wind scaled'!G239,IF(Control!$C$6="Solar and wind",'Solar scaled'!G239+'Wind scaled'!G239,'Grid scaled'!G239)))</f>
        <v>281.60000000000002</v>
      </c>
      <c r="H239" s="12">
        <f>IF(Control!$C$6="Solar only",'Solar scaled'!H239,IF(Control!$C$6="Wind only",'Wind scaled'!H239,IF(Control!$C$6="Solar and wind",'Solar scaled'!H239+'Wind scaled'!H239,'Grid scaled'!H239)))</f>
        <v>346.23999999999995</v>
      </c>
      <c r="I239" s="12">
        <f>IF(Control!$C$6="Solar only",'Solar scaled'!I239,IF(Control!$C$6="Wind only",'Wind scaled'!I239,IF(Control!$C$6="Solar and wind",'Solar scaled'!I239+'Wind scaled'!I239,'Grid scaled'!I239)))</f>
        <v>297.76</v>
      </c>
      <c r="J239" s="12">
        <f>IF(Control!$C$6="Solar only",'Solar scaled'!J239,IF(Control!$C$6="Wind only",'Wind scaled'!J239,IF(Control!$C$6="Solar and wind",'Solar scaled'!J239+'Wind scaled'!J239,'Grid scaled'!J239)))</f>
        <v>267.92000000000007</v>
      </c>
      <c r="K239" s="12">
        <f>IF(Control!$C$6="Solar only",'Solar scaled'!K239,IF(Control!$C$6="Wind only",'Wind scaled'!K239,IF(Control!$C$6="Solar and wind",'Solar scaled'!K239+'Wind scaled'!K239,'Grid scaled'!K239)))</f>
        <v>346.23999999999995</v>
      </c>
      <c r="L239" s="12">
        <f>IF(Control!$C$6="Solar only",'Solar scaled'!L239,IF(Control!$C$6="Wind only",'Wind scaled'!L239,IF(Control!$C$6="Solar and wind",'Solar scaled'!L239+'Wind scaled'!L239,'Grid scaled'!L239)))</f>
        <v>401.91999999999996</v>
      </c>
      <c r="M239" s="12">
        <f>IF(Control!$C$6="Solar only",'Solar scaled'!M239,IF(Control!$C$6="Wind only",'Wind scaled'!M239,IF(Control!$C$6="Solar and wind",'Solar scaled'!M239+'Wind scaled'!M239,'Grid scaled'!M239)))</f>
        <v>362.4</v>
      </c>
      <c r="N239" s="12">
        <f>IF(Control!$C$6="Solar only",'Solar scaled'!N239,IF(Control!$C$6="Wind only",'Wind scaled'!N239,IF(Control!$C$6="Solar and wind",'Solar scaled'!N239+'Wind scaled'!N239,'Grid scaled'!N239)))</f>
        <v>330.08</v>
      </c>
      <c r="O239" s="12">
        <f>IF(Control!$C$6="Solar only",'Solar scaled'!O239,IF(Control!$C$6="Wind only",'Wind scaled'!O239,IF(Control!$C$6="Solar and wind",'Solar scaled'!O239+'Wind scaled'!O239,'Grid scaled'!O239)))</f>
        <v>297.76</v>
      </c>
      <c r="P239" s="12">
        <f>IF(Control!$C$6="Solar only",'Solar scaled'!P239,IF(Control!$C$6="Wind only",'Wind scaled'!P239,IF(Control!$C$6="Solar and wind",'Solar scaled'!P239+'Wind scaled'!P239,'Grid scaled'!P239)))</f>
        <v>267.92000000000007</v>
      </c>
      <c r="Q239" s="12">
        <f>IF(Control!$C$6="Solar only",'Solar scaled'!Q239,IF(Control!$C$6="Wind only",'Wind scaled'!Q239,IF(Control!$C$6="Solar and wind",'Solar scaled'!Q239+'Wind scaled'!Q239,'Grid scaled'!Q239)))</f>
        <v>267.92000000000007</v>
      </c>
      <c r="R239" s="12">
        <f>IF(Control!$C$6="Solar only",'Solar scaled'!R239,IF(Control!$C$6="Wind only",'Wind scaled'!R239,IF(Control!$C$6="Solar and wind",'Solar scaled'!R239+'Wind scaled'!R239,'Grid scaled'!R239)))</f>
        <v>281.60000000000002</v>
      </c>
      <c r="S239" s="12">
        <f>IF(Control!$C$6="Solar only",'Solar scaled'!S239,IF(Control!$C$6="Wind only",'Wind scaled'!S239,IF(Control!$C$6="Solar and wind",'Solar scaled'!S239+'Wind scaled'!S239,'Grid scaled'!S239)))</f>
        <v>313.91999999999996</v>
      </c>
      <c r="T239" s="12">
        <f>IF(Control!$C$6="Solar only",'Solar scaled'!T239,IF(Control!$C$6="Wind only",'Wind scaled'!T239,IF(Control!$C$6="Solar and wind",'Solar scaled'!T239+'Wind scaled'!T239,'Grid scaled'!T239)))</f>
        <v>313.91999999999996</v>
      </c>
      <c r="U239" s="12">
        <f>IF(Control!$C$6="Solar only",'Solar scaled'!U239,IF(Control!$C$6="Wind only",'Wind scaled'!U239,IF(Control!$C$6="Solar and wind",'Solar scaled'!U239+'Wind scaled'!U239,'Grid scaled'!U239)))</f>
        <v>281.60000000000002</v>
      </c>
      <c r="V239" s="12">
        <f>IF(Control!$C$6="Solar only",'Solar scaled'!V239,IF(Control!$C$6="Wind only",'Wind scaled'!V239,IF(Control!$C$6="Solar and wind",'Solar scaled'!V239+'Wind scaled'!V239,'Grid scaled'!V239)))</f>
        <v>254.24000000000007</v>
      </c>
      <c r="W239" s="12">
        <f>IF(Control!$C$6="Solar only",'Solar scaled'!W239,IF(Control!$C$6="Wind only",'Wind scaled'!W239,IF(Control!$C$6="Solar and wind",'Solar scaled'!W239+'Wind scaled'!W239,'Grid scaled'!W239)))</f>
        <v>254.24000000000007</v>
      </c>
      <c r="X239" s="12">
        <f>IF(Control!$C$6="Solar only",'Solar scaled'!X239,IF(Control!$C$6="Wind only",'Wind scaled'!X239,IF(Control!$C$6="Solar and wind",'Solar scaled'!X239+'Wind scaled'!X239,'Grid scaled'!X239)))</f>
        <v>226.88000000000002</v>
      </c>
      <c r="Y239" s="12">
        <f>IF(Control!$C$6="Solar only",'Solar scaled'!Y239,IF(Control!$C$6="Wind only",'Wind scaled'!Y239,IF(Control!$C$6="Solar and wind",'Solar scaled'!Y239+'Wind scaled'!Y239,'Grid scaled'!Y239)))</f>
        <v>190.16000000000003</v>
      </c>
      <c r="Z239" s="12">
        <f>IF(Control!$C$6="Solar only",'Solar scaled'!Z239,IF(Control!$C$6="Wind only",'Wind scaled'!Z239,IF(Control!$C$6="Solar and wind",'Solar scaled'!Z239+'Wind scaled'!Z239,'Grid scaled'!Z239)))</f>
        <v>146</v>
      </c>
      <c r="AB239" s="7">
        <f t="shared" si="3"/>
        <v>6191.76</v>
      </c>
    </row>
    <row r="240" spans="2:28" x14ac:dyDescent="0.2">
      <c r="B240" s="6">
        <v>44434</v>
      </c>
      <c r="C240" s="12">
        <f>IF(Control!$C$6="Solar only",'Solar scaled'!C240,IF(Control!$C$6="Wind only",'Wind scaled'!C240,IF(Control!$C$6="Solar and wind",'Solar scaled'!C240+'Wind scaled'!C240,'Grid scaled'!C240)))</f>
        <v>117.2</v>
      </c>
      <c r="D240" s="12">
        <f>IF(Control!$C$6="Solar only",'Solar scaled'!D240,IF(Control!$C$6="Wind only",'Wind scaled'!D240,IF(Control!$C$6="Solar and wind",'Solar scaled'!D240+'Wind scaled'!D240,'Grid scaled'!D240)))</f>
        <v>99.759999999999991</v>
      </c>
      <c r="E240" s="12">
        <f>IF(Control!$C$6="Solar only",'Solar scaled'!E240,IF(Control!$C$6="Wind only",'Wind scaled'!E240,IF(Control!$C$6="Solar and wind",'Solar scaled'!E240+'Wind scaled'!E240,'Grid scaled'!E240)))</f>
        <v>84.08</v>
      </c>
      <c r="F240" s="12">
        <f>IF(Control!$C$6="Solar only",'Solar scaled'!F240,IF(Control!$C$6="Wind only",'Wind scaled'!F240,IF(Control!$C$6="Solar and wind",'Solar scaled'!F240+'Wind scaled'!F240,'Grid scaled'!F240)))</f>
        <v>76.239999999999995</v>
      </c>
      <c r="G240" s="12">
        <f>IF(Control!$C$6="Solar only",'Solar scaled'!G240,IF(Control!$C$6="Wind only",'Wind scaled'!G240,IF(Control!$C$6="Solar and wind",'Solar scaled'!G240+'Wind scaled'!G240,'Grid scaled'!G240)))</f>
        <v>76.239999999999995</v>
      </c>
      <c r="H240" s="12">
        <f>IF(Control!$C$6="Solar only",'Solar scaled'!H240,IF(Control!$C$6="Wind only",'Wind scaled'!H240,IF(Control!$C$6="Solar and wind",'Solar scaled'!H240+'Wind scaled'!H240,'Grid scaled'!H240)))</f>
        <v>91.919999999999987</v>
      </c>
      <c r="I240" s="12">
        <f>IF(Control!$C$6="Solar only",'Solar scaled'!I240,IF(Control!$C$6="Wind only",'Wind scaled'!I240,IF(Control!$C$6="Solar and wind",'Solar scaled'!I240+'Wind scaled'!I240,'Grid scaled'!I240)))</f>
        <v>91.919999999999987</v>
      </c>
      <c r="J240" s="12">
        <f>IF(Control!$C$6="Solar only",'Solar scaled'!J240,IF(Control!$C$6="Wind only",'Wind scaled'!J240,IF(Control!$C$6="Solar and wind",'Solar scaled'!J240+'Wind scaled'!J240,'Grid scaled'!J240)))</f>
        <v>76.239999999999995</v>
      </c>
      <c r="K240" s="12">
        <f>IF(Control!$C$6="Solar only",'Solar scaled'!K240,IF(Control!$C$6="Wind only",'Wind scaled'!K240,IF(Control!$C$6="Solar and wind",'Solar scaled'!K240+'Wind scaled'!K240,'Grid scaled'!K240)))</f>
        <v>68.400000000000006</v>
      </c>
      <c r="L240" s="12">
        <f>IF(Control!$C$6="Solar only",'Solar scaled'!L240,IF(Control!$C$6="Wind only",'Wind scaled'!L240,IF(Control!$C$6="Solar and wind",'Solar scaled'!L240+'Wind scaled'!L240,'Grid scaled'!L240)))</f>
        <v>55.280000000000008</v>
      </c>
      <c r="M240" s="12">
        <f>IF(Control!$C$6="Solar only",'Solar scaled'!M240,IF(Control!$C$6="Wind only",'Wind scaled'!M240,IF(Control!$C$6="Solar and wind",'Solar scaled'!M240+'Wind scaled'!M240,'Grid scaled'!M240)))</f>
        <v>42.160000000000004</v>
      </c>
      <c r="N240" s="12">
        <f>IF(Control!$C$6="Solar only",'Solar scaled'!N240,IF(Control!$C$6="Wind only",'Wind scaled'!N240,IF(Control!$C$6="Solar and wind",'Solar scaled'!N240+'Wind scaled'!N240,'Grid scaled'!N240)))</f>
        <v>25.359999999999996</v>
      </c>
      <c r="O240" s="12">
        <f>IF(Control!$C$6="Solar only",'Solar scaled'!O240,IF(Control!$C$6="Wind only",'Wind scaled'!O240,IF(Control!$C$6="Solar and wind",'Solar scaled'!O240+'Wind scaled'!O240,'Grid scaled'!O240)))</f>
        <v>20.239999999999998</v>
      </c>
      <c r="P240" s="12">
        <f>IF(Control!$C$6="Solar only",'Solar scaled'!P240,IF(Control!$C$6="Wind only",'Wind scaled'!P240,IF(Control!$C$6="Solar and wind",'Solar scaled'!P240+'Wind scaled'!P240,'Grid scaled'!P240)))</f>
        <v>15.12</v>
      </c>
      <c r="Q240" s="12">
        <f>IF(Control!$C$6="Solar only",'Solar scaled'!Q240,IF(Control!$C$6="Wind only",'Wind scaled'!Q240,IF(Control!$C$6="Solar and wind",'Solar scaled'!Q240+'Wind scaled'!Q240,'Grid scaled'!Q240)))</f>
        <v>15.12</v>
      </c>
      <c r="R240" s="12">
        <f>IF(Control!$C$6="Solar only",'Solar scaled'!R240,IF(Control!$C$6="Wind only",'Wind scaled'!R240,IF(Control!$C$6="Solar and wind",'Solar scaled'!R240+'Wind scaled'!R240,'Grid scaled'!R240)))</f>
        <v>30.479999999999997</v>
      </c>
      <c r="S240" s="12">
        <f>IF(Control!$C$6="Solar only",'Solar scaled'!S240,IF(Control!$C$6="Wind only",'Wind scaled'!S240,IF(Control!$C$6="Solar and wind",'Solar scaled'!S240+'Wind scaled'!S240,'Grid scaled'!S240)))</f>
        <v>61.840000000000011</v>
      </c>
      <c r="T240" s="12">
        <f>IF(Control!$C$6="Solar only",'Solar scaled'!T240,IF(Control!$C$6="Wind only",'Wind scaled'!T240,IF(Control!$C$6="Solar and wind",'Solar scaled'!T240+'Wind scaled'!T240,'Grid scaled'!T240)))</f>
        <v>91.919999999999987</v>
      </c>
      <c r="U240" s="12">
        <f>IF(Control!$C$6="Solar only",'Solar scaled'!U240,IF(Control!$C$6="Wind only",'Wind scaled'!U240,IF(Control!$C$6="Solar and wind",'Solar scaled'!U240+'Wind scaled'!U240,'Grid scaled'!U240)))</f>
        <v>136.4</v>
      </c>
      <c r="V240" s="12">
        <f>IF(Control!$C$6="Solar only",'Solar scaled'!V240,IF(Control!$C$6="Wind only",'Wind scaled'!V240,IF(Control!$C$6="Solar and wind",'Solar scaled'!V240+'Wind scaled'!V240,'Grid scaled'!V240)))</f>
        <v>155.6</v>
      </c>
      <c r="W240" s="12">
        <f>IF(Control!$C$6="Solar only",'Solar scaled'!W240,IF(Control!$C$6="Wind only",'Wind scaled'!W240,IF(Control!$C$6="Solar and wind",'Solar scaled'!W240+'Wind scaled'!W240,'Grid scaled'!W240)))</f>
        <v>136.4</v>
      </c>
      <c r="X240" s="12">
        <f>IF(Control!$C$6="Solar only",'Solar scaled'!X240,IF(Control!$C$6="Wind only",'Wind scaled'!X240,IF(Control!$C$6="Solar and wind",'Solar scaled'!X240+'Wind scaled'!X240,'Grid scaled'!X240)))</f>
        <v>91.919999999999987</v>
      </c>
      <c r="Y240" s="12">
        <f>IF(Control!$C$6="Solar only",'Solar scaled'!Y240,IF(Control!$C$6="Wind only",'Wind scaled'!Y240,IF(Control!$C$6="Solar and wind",'Solar scaled'!Y240+'Wind scaled'!Y240,'Grid scaled'!Y240)))</f>
        <v>48.720000000000006</v>
      </c>
      <c r="Z240" s="12">
        <f>IF(Control!$C$6="Solar only",'Solar scaled'!Z240,IF(Control!$C$6="Wind only",'Wind scaled'!Z240,IF(Control!$C$6="Solar and wind",'Solar scaled'!Z240+'Wind scaled'!Z240,'Grid scaled'!Z240)))</f>
        <v>20.239999999999998</v>
      </c>
      <c r="AB240" s="7">
        <f t="shared" si="3"/>
        <v>1728.8000000000002</v>
      </c>
    </row>
    <row r="241" spans="2:29" x14ac:dyDescent="0.2">
      <c r="B241" s="6">
        <v>44435</v>
      </c>
      <c r="C241" s="12">
        <f>IF(Control!$C$6="Solar only",'Solar scaled'!C241,IF(Control!$C$6="Wind only",'Wind scaled'!C241,IF(Control!$C$6="Solar and wind",'Solar scaled'!C241+'Wind scaled'!C241,'Grid scaled'!C241)))</f>
        <v>0</v>
      </c>
      <c r="D241" s="12">
        <f>IF(Control!$C$6="Solar only",'Solar scaled'!D241,IF(Control!$C$6="Wind only",'Wind scaled'!D241,IF(Control!$C$6="Solar and wind",'Solar scaled'!D241+'Wind scaled'!D241,'Grid scaled'!D241)))</f>
        <v>0</v>
      </c>
      <c r="E241" s="12">
        <f>IF(Control!$C$6="Solar only",'Solar scaled'!E241,IF(Control!$C$6="Wind only",'Wind scaled'!E241,IF(Control!$C$6="Solar and wind",'Solar scaled'!E241+'Wind scaled'!E241,'Grid scaled'!E241)))</f>
        <v>0</v>
      </c>
      <c r="F241" s="12">
        <f>IF(Control!$C$6="Solar only",'Solar scaled'!F241,IF(Control!$C$6="Wind only",'Wind scaled'!F241,IF(Control!$C$6="Solar and wind",'Solar scaled'!F241+'Wind scaled'!F241,'Grid scaled'!F241)))</f>
        <v>0</v>
      </c>
      <c r="G241" s="12">
        <f>IF(Control!$C$6="Solar only",'Solar scaled'!G241,IF(Control!$C$6="Wind only",'Wind scaled'!G241,IF(Control!$C$6="Solar and wind",'Solar scaled'!G241+'Wind scaled'!G241,'Grid scaled'!G241)))</f>
        <v>0</v>
      </c>
      <c r="H241" s="12">
        <f>IF(Control!$C$6="Solar only",'Solar scaled'!H241,IF(Control!$C$6="Wind only",'Wind scaled'!H241,IF(Control!$C$6="Solar and wind",'Solar scaled'!H241+'Wind scaled'!H241,'Grid scaled'!H241)))</f>
        <v>0</v>
      </c>
      <c r="I241" s="12">
        <f>IF(Control!$C$6="Solar only",'Solar scaled'!I241,IF(Control!$C$6="Wind only",'Wind scaled'!I241,IF(Control!$C$6="Solar and wind",'Solar scaled'!I241+'Wind scaled'!I241,'Grid scaled'!I241)))</f>
        <v>0</v>
      </c>
      <c r="J241" s="12">
        <f>IF(Control!$C$6="Solar only",'Solar scaled'!J241,IF(Control!$C$6="Wind only",'Wind scaled'!J241,IF(Control!$C$6="Solar and wind",'Solar scaled'!J241+'Wind scaled'!J241,'Grid scaled'!J241)))</f>
        <v>0</v>
      </c>
      <c r="K241" s="12">
        <f>IF(Control!$C$6="Solar only",'Solar scaled'!K241,IF(Control!$C$6="Wind only",'Wind scaled'!K241,IF(Control!$C$6="Solar and wind",'Solar scaled'!K241+'Wind scaled'!K241,'Grid scaled'!K241)))</f>
        <v>0</v>
      </c>
      <c r="L241" s="12">
        <f>IF(Control!$C$6="Solar only",'Solar scaled'!L241,IF(Control!$C$6="Wind only",'Wind scaled'!L241,IF(Control!$C$6="Solar and wind",'Solar scaled'!L241+'Wind scaled'!L241,'Grid scaled'!L241)))</f>
        <v>10</v>
      </c>
      <c r="M241" s="12">
        <f>IF(Control!$C$6="Solar only",'Solar scaled'!M241,IF(Control!$C$6="Wind only",'Wind scaled'!M241,IF(Control!$C$6="Solar and wind",'Solar scaled'!M241+'Wind scaled'!M241,'Grid scaled'!M241)))</f>
        <v>0</v>
      </c>
      <c r="N241" s="12">
        <f>IF(Control!$C$6="Solar only",'Solar scaled'!N241,IF(Control!$C$6="Wind only",'Wind scaled'!N241,IF(Control!$C$6="Solar and wind",'Solar scaled'!N241+'Wind scaled'!N241,'Grid scaled'!N241)))</f>
        <v>0</v>
      </c>
      <c r="O241" s="12">
        <f>IF(Control!$C$6="Solar only",'Solar scaled'!O241,IF(Control!$C$6="Wind only",'Wind scaled'!O241,IF(Control!$C$6="Solar and wind",'Solar scaled'!O241+'Wind scaled'!O241,'Grid scaled'!O241)))</f>
        <v>0</v>
      </c>
      <c r="P241" s="12">
        <f>IF(Control!$C$6="Solar only",'Solar scaled'!P241,IF(Control!$C$6="Wind only",'Wind scaled'!P241,IF(Control!$C$6="Solar and wind",'Solar scaled'!P241+'Wind scaled'!P241,'Grid scaled'!P241)))</f>
        <v>0</v>
      </c>
      <c r="Q241" s="12">
        <f>IF(Control!$C$6="Solar only",'Solar scaled'!Q241,IF(Control!$C$6="Wind only",'Wind scaled'!Q241,IF(Control!$C$6="Solar and wind",'Solar scaled'!Q241+'Wind scaled'!Q241,'Grid scaled'!Q241)))</f>
        <v>0</v>
      </c>
      <c r="R241" s="12">
        <f>IF(Control!$C$6="Solar only",'Solar scaled'!R241,IF(Control!$C$6="Wind only",'Wind scaled'!R241,IF(Control!$C$6="Solar and wind",'Solar scaled'!R241+'Wind scaled'!R241,'Grid scaled'!R241)))</f>
        <v>0</v>
      </c>
      <c r="S241" s="12">
        <f>IF(Control!$C$6="Solar only",'Solar scaled'!S241,IF(Control!$C$6="Wind only",'Wind scaled'!S241,IF(Control!$C$6="Solar and wind",'Solar scaled'!S241+'Wind scaled'!S241,'Grid scaled'!S241)))</f>
        <v>10</v>
      </c>
      <c r="T241" s="12">
        <f>IF(Control!$C$6="Solar only",'Solar scaled'!T241,IF(Control!$C$6="Wind only",'Wind scaled'!T241,IF(Control!$C$6="Solar and wind",'Solar scaled'!T241+'Wind scaled'!T241,'Grid scaled'!T241)))</f>
        <v>15.12</v>
      </c>
      <c r="U241" s="12">
        <f>IF(Control!$C$6="Solar only",'Solar scaled'!U241,IF(Control!$C$6="Wind only",'Wind scaled'!U241,IF(Control!$C$6="Solar and wind",'Solar scaled'!U241+'Wind scaled'!U241,'Grid scaled'!U241)))</f>
        <v>30.479999999999997</v>
      </c>
      <c r="V241" s="12">
        <f>IF(Control!$C$6="Solar only",'Solar scaled'!V241,IF(Control!$C$6="Wind only",'Wind scaled'!V241,IF(Control!$C$6="Solar and wind",'Solar scaled'!V241+'Wind scaled'!V241,'Grid scaled'!V241)))</f>
        <v>48.720000000000006</v>
      </c>
      <c r="W241" s="12">
        <f>IF(Control!$C$6="Solar only",'Solar scaled'!W241,IF(Control!$C$6="Wind only",'Wind scaled'!W241,IF(Control!$C$6="Solar and wind",'Solar scaled'!W241+'Wind scaled'!W241,'Grid scaled'!W241)))</f>
        <v>48.720000000000006</v>
      </c>
      <c r="X241" s="12">
        <f>IF(Control!$C$6="Solar only",'Solar scaled'!X241,IF(Control!$C$6="Wind only",'Wind scaled'!X241,IF(Control!$C$6="Solar and wind",'Solar scaled'!X241+'Wind scaled'!X241,'Grid scaled'!X241)))</f>
        <v>48.720000000000006</v>
      </c>
      <c r="Y241" s="12">
        <f>IF(Control!$C$6="Solar only",'Solar scaled'!Y241,IF(Control!$C$6="Wind only",'Wind scaled'!Y241,IF(Control!$C$6="Solar and wind",'Solar scaled'!Y241+'Wind scaled'!Y241,'Grid scaled'!Y241)))</f>
        <v>42.160000000000004</v>
      </c>
      <c r="Z241" s="12">
        <f>IF(Control!$C$6="Solar only",'Solar scaled'!Z241,IF(Control!$C$6="Wind only",'Wind scaled'!Z241,IF(Control!$C$6="Solar and wind",'Solar scaled'!Z241+'Wind scaled'!Z241,'Grid scaled'!Z241)))</f>
        <v>30.479999999999997</v>
      </c>
      <c r="AB241" s="7">
        <f t="shared" si="3"/>
        <v>284.39999999999998</v>
      </c>
    </row>
    <row r="242" spans="2:29" x14ac:dyDescent="0.2">
      <c r="B242" s="6">
        <v>44436</v>
      </c>
      <c r="C242" s="12">
        <f>IF(Control!$C$6="Solar only",'Solar scaled'!C242,IF(Control!$C$6="Wind only",'Wind scaled'!C242,IF(Control!$C$6="Solar and wind",'Solar scaled'!C242+'Wind scaled'!C242,'Grid scaled'!C242)))</f>
        <v>15.12</v>
      </c>
      <c r="D242" s="12">
        <f>IF(Control!$C$6="Solar only",'Solar scaled'!D242,IF(Control!$C$6="Wind only",'Wind scaled'!D242,IF(Control!$C$6="Solar and wind",'Solar scaled'!D242+'Wind scaled'!D242,'Grid scaled'!D242)))</f>
        <v>0</v>
      </c>
      <c r="E242" s="12">
        <f>IF(Control!$C$6="Solar only",'Solar scaled'!E242,IF(Control!$C$6="Wind only",'Wind scaled'!E242,IF(Control!$C$6="Solar and wind",'Solar scaled'!E242+'Wind scaled'!E242,'Grid scaled'!E242)))</f>
        <v>0</v>
      </c>
      <c r="F242" s="12">
        <f>IF(Control!$C$6="Solar only",'Solar scaled'!F242,IF(Control!$C$6="Wind only",'Wind scaled'!F242,IF(Control!$C$6="Solar and wind",'Solar scaled'!F242+'Wind scaled'!F242,'Grid scaled'!F242)))</f>
        <v>0</v>
      </c>
      <c r="G242" s="12">
        <f>IF(Control!$C$6="Solar only",'Solar scaled'!G242,IF(Control!$C$6="Wind only",'Wind scaled'!G242,IF(Control!$C$6="Solar and wind",'Solar scaled'!G242+'Wind scaled'!G242,'Grid scaled'!G242)))</f>
        <v>0</v>
      </c>
      <c r="H242" s="12">
        <f>IF(Control!$C$6="Solar only",'Solar scaled'!H242,IF(Control!$C$6="Wind only",'Wind scaled'!H242,IF(Control!$C$6="Solar and wind",'Solar scaled'!H242+'Wind scaled'!H242,'Grid scaled'!H242)))</f>
        <v>0</v>
      </c>
      <c r="I242" s="12">
        <f>IF(Control!$C$6="Solar only",'Solar scaled'!I242,IF(Control!$C$6="Wind only",'Wind scaled'!I242,IF(Control!$C$6="Solar and wind",'Solar scaled'!I242+'Wind scaled'!I242,'Grid scaled'!I242)))</f>
        <v>0</v>
      </c>
      <c r="J242" s="12">
        <f>IF(Control!$C$6="Solar only",'Solar scaled'!J242,IF(Control!$C$6="Wind only",'Wind scaled'!J242,IF(Control!$C$6="Solar and wind",'Solar scaled'!J242+'Wind scaled'!J242,'Grid scaled'!J242)))</f>
        <v>0</v>
      </c>
      <c r="K242" s="12">
        <f>IF(Control!$C$6="Solar only",'Solar scaled'!K242,IF(Control!$C$6="Wind only",'Wind scaled'!K242,IF(Control!$C$6="Solar and wind",'Solar scaled'!K242+'Wind scaled'!K242,'Grid scaled'!K242)))</f>
        <v>0</v>
      </c>
      <c r="L242" s="12">
        <f>IF(Control!$C$6="Solar only",'Solar scaled'!L242,IF(Control!$C$6="Wind only",'Wind scaled'!L242,IF(Control!$C$6="Solar and wind",'Solar scaled'!L242+'Wind scaled'!L242,'Grid scaled'!L242)))</f>
        <v>0</v>
      </c>
      <c r="M242" s="12">
        <f>IF(Control!$C$6="Solar only",'Solar scaled'!M242,IF(Control!$C$6="Wind only",'Wind scaled'!M242,IF(Control!$C$6="Solar and wind",'Solar scaled'!M242+'Wind scaled'!M242,'Grid scaled'!M242)))</f>
        <v>0</v>
      </c>
      <c r="N242" s="12">
        <f>IF(Control!$C$6="Solar only",'Solar scaled'!N242,IF(Control!$C$6="Wind only",'Wind scaled'!N242,IF(Control!$C$6="Solar and wind",'Solar scaled'!N242+'Wind scaled'!N242,'Grid scaled'!N242)))</f>
        <v>0</v>
      </c>
      <c r="O242" s="12">
        <f>IF(Control!$C$6="Solar only",'Solar scaled'!O242,IF(Control!$C$6="Wind only",'Wind scaled'!O242,IF(Control!$C$6="Solar and wind",'Solar scaled'!O242+'Wind scaled'!O242,'Grid scaled'!O242)))</f>
        <v>0</v>
      </c>
      <c r="P242" s="12">
        <f>IF(Control!$C$6="Solar only",'Solar scaled'!P242,IF(Control!$C$6="Wind only",'Wind scaled'!P242,IF(Control!$C$6="Solar and wind",'Solar scaled'!P242+'Wind scaled'!P242,'Grid scaled'!P242)))</f>
        <v>0</v>
      </c>
      <c r="Q242" s="12">
        <f>IF(Control!$C$6="Solar only",'Solar scaled'!Q242,IF(Control!$C$6="Wind only",'Wind scaled'!Q242,IF(Control!$C$6="Solar and wind",'Solar scaled'!Q242+'Wind scaled'!Q242,'Grid scaled'!Q242)))</f>
        <v>0</v>
      </c>
      <c r="R242" s="12">
        <f>IF(Control!$C$6="Solar only",'Solar scaled'!R242,IF(Control!$C$6="Wind only",'Wind scaled'!R242,IF(Control!$C$6="Solar and wind",'Solar scaled'!R242+'Wind scaled'!R242,'Grid scaled'!R242)))</f>
        <v>30.479999999999997</v>
      </c>
      <c r="S242" s="12">
        <f>IF(Control!$C$6="Solar only",'Solar scaled'!S242,IF(Control!$C$6="Wind only",'Wind scaled'!S242,IF(Control!$C$6="Solar and wind",'Solar scaled'!S242+'Wind scaled'!S242,'Grid scaled'!S242)))</f>
        <v>61.840000000000011</v>
      </c>
      <c r="T242" s="12">
        <f>IF(Control!$C$6="Solar only",'Solar scaled'!T242,IF(Control!$C$6="Wind only",'Wind scaled'!T242,IF(Control!$C$6="Solar and wind",'Solar scaled'!T242+'Wind scaled'!T242,'Grid scaled'!T242)))</f>
        <v>91.919999999999987</v>
      </c>
      <c r="U242" s="12">
        <f>IF(Control!$C$6="Solar only",'Solar scaled'!U242,IF(Control!$C$6="Wind only",'Wind scaled'!U242,IF(Control!$C$6="Solar and wind",'Solar scaled'!U242+'Wind scaled'!U242,'Grid scaled'!U242)))</f>
        <v>117.2</v>
      </c>
      <c r="V242" s="12">
        <f>IF(Control!$C$6="Solar only",'Solar scaled'!V242,IF(Control!$C$6="Wind only",'Wind scaled'!V242,IF(Control!$C$6="Solar and wind",'Solar scaled'!V242+'Wind scaled'!V242,'Grid scaled'!V242)))</f>
        <v>126.8</v>
      </c>
      <c r="W242" s="12">
        <f>IF(Control!$C$6="Solar only",'Solar scaled'!W242,IF(Control!$C$6="Wind only",'Wind scaled'!W242,IF(Control!$C$6="Solar and wind",'Solar scaled'!W242+'Wind scaled'!W242,'Grid scaled'!W242)))</f>
        <v>167.12</v>
      </c>
      <c r="X242" s="12">
        <f>IF(Control!$C$6="Solar only",'Solar scaled'!X242,IF(Control!$C$6="Wind only",'Wind scaled'!X242,IF(Control!$C$6="Solar and wind",'Solar scaled'!X242+'Wind scaled'!X242,'Grid scaled'!X242)))</f>
        <v>254.24000000000007</v>
      </c>
      <c r="Y242" s="12">
        <f>IF(Control!$C$6="Solar only",'Solar scaled'!Y242,IF(Control!$C$6="Wind only",'Wind scaled'!Y242,IF(Control!$C$6="Solar and wind",'Solar scaled'!Y242+'Wind scaled'!Y242,'Grid scaled'!Y242)))</f>
        <v>313.91999999999996</v>
      </c>
      <c r="Z242" s="12">
        <f>IF(Control!$C$6="Solar only",'Solar scaled'!Z242,IF(Control!$C$6="Wind only",'Wind scaled'!Z242,IF(Control!$C$6="Solar and wind",'Solar scaled'!Z242+'Wind scaled'!Z242,'Grid scaled'!Z242)))</f>
        <v>313.91999999999996</v>
      </c>
      <c r="AB242" s="7">
        <f t="shared" si="3"/>
        <v>1492.56</v>
      </c>
    </row>
    <row r="243" spans="2:29" x14ac:dyDescent="0.2">
      <c r="B243" s="6">
        <v>44437</v>
      </c>
      <c r="C243" s="12">
        <f>IF(Control!$C$6="Solar only",'Solar scaled'!C243,IF(Control!$C$6="Wind only",'Wind scaled'!C243,IF(Control!$C$6="Solar and wind",'Solar scaled'!C243+'Wind scaled'!C243,'Grid scaled'!C243)))</f>
        <v>313.91999999999996</v>
      </c>
      <c r="D243" s="12">
        <f>IF(Control!$C$6="Solar only",'Solar scaled'!D243,IF(Control!$C$6="Wind only",'Wind scaled'!D243,IF(Control!$C$6="Solar and wind",'Solar scaled'!D243+'Wind scaled'!D243,'Grid scaled'!D243)))</f>
        <v>297.76</v>
      </c>
      <c r="E243" s="12">
        <f>IF(Control!$C$6="Solar only",'Solar scaled'!E243,IF(Control!$C$6="Wind only",'Wind scaled'!E243,IF(Control!$C$6="Solar and wind",'Solar scaled'!E243+'Wind scaled'!E243,'Grid scaled'!E243)))</f>
        <v>297.76</v>
      </c>
      <c r="F243" s="12">
        <f>IF(Control!$C$6="Solar only",'Solar scaled'!F243,IF(Control!$C$6="Wind only",'Wind scaled'!F243,IF(Control!$C$6="Solar and wind",'Solar scaled'!F243+'Wind scaled'!F243,'Grid scaled'!F243)))</f>
        <v>267.92000000000007</v>
      </c>
      <c r="G243" s="12">
        <f>IF(Control!$C$6="Solar only",'Solar scaled'!G243,IF(Control!$C$6="Wind only",'Wind scaled'!G243,IF(Control!$C$6="Solar and wind",'Solar scaled'!G243+'Wind scaled'!G243,'Grid scaled'!G243)))</f>
        <v>226.88000000000002</v>
      </c>
      <c r="H243" s="12">
        <f>IF(Control!$C$6="Solar only",'Solar scaled'!H243,IF(Control!$C$6="Wind only",'Wind scaled'!H243,IF(Control!$C$6="Solar and wind",'Solar scaled'!H243+'Wind scaled'!H243,'Grid scaled'!H243)))</f>
        <v>201.68</v>
      </c>
      <c r="I243" s="12">
        <f>IF(Control!$C$6="Solar only",'Solar scaled'!I243,IF(Control!$C$6="Wind only",'Wind scaled'!I243,IF(Control!$C$6="Solar and wind",'Solar scaled'!I243+'Wind scaled'!I243,'Grid scaled'!I243)))</f>
        <v>146</v>
      </c>
      <c r="J243" s="12">
        <f>IF(Control!$C$6="Solar only",'Solar scaled'!J243,IF(Control!$C$6="Wind only",'Wind scaled'!J243,IF(Control!$C$6="Solar and wind",'Solar scaled'!J243+'Wind scaled'!J243,'Grid scaled'!J243)))</f>
        <v>117.2</v>
      </c>
      <c r="K243" s="12">
        <f>IF(Control!$C$6="Solar only",'Solar scaled'!K243,IF(Control!$C$6="Wind only",'Wind scaled'!K243,IF(Control!$C$6="Solar and wind",'Solar scaled'!K243+'Wind scaled'!K243,'Grid scaled'!K243)))</f>
        <v>91.919999999999987</v>
      </c>
      <c r="L243" s="12">
        <f>IF(Control!$C$6="Solar only",'Solar scaled'!L243,IF(Control!$C$6="Wind only",'Wind scaled'!L243,IF(Control!$C$6="Solar and wind",'Solar scaled'!L243+'Wind scaled'!L243,'Grid scaled'!L243)))</f>
        <v>84.08</v>
      </c>
      <c r="M243" s="12">
        <f>IF(Control!$C$6="Solar only",'Solar scaled'!M243,IF(Control!$C$6="Wind only",'Wind scaled'!M243,IF(Control!$C$6="Solar and wind",'Solar scaled'!M243+'Wind scaled'!M243,'Grid scaled'!M243)))</f>
        <v>91.919999999999987</v>
      </c>
      <c r="N243" s="12">
        <f>IF(Control!$C$6="Solar only",'Solar scaled'!N243,IF(Control!$C$6="Wind only",'Wind scaled'!N243,IF(Control!$C$6="Solar and wind",'Solar scaled'!N243+'Wind scaled'!N243,'Grid scaled'!N243)))</f>
        <v>99.759999999999991</v>
      </c>
      <c r="O243" s="12">
        <f>IF(Control!$C$6="Solar only",'Solar scaled'!O243,IF(Control!$C$6="Wind only",'Wind scaled'!O243,IF(Control!$C$6="Solar and wind",'Solar scaled'!O243+'Wind scaled'!O243,'Grid scaled'!O243)))</f>
        <v>117.2</v>
      </c>
      <c r="P243" s="12">
        <f>IF(Control!$C$6="Solar only",'Solar scaled'!P243,IF(Control!$C$6="Wind only",'Wind scaled'!P243,IF(Control!$C$6="Solar and wind",'Solar scaled'!P243+'Wind scaled'!P243,'Grid scaled'!P243)))</f>
        <v>126.8</v>
      </c>
      <c r="Q243" s="12">
        <f>IF(Control!$C$6="Solar only",'Solar scaled'!Q243,IF(Control!$C$6="Wind only",'Wind scaled'!Q243,IF(Control!$C$6="Solar and wind",'Solar scaled'!Q243+'Wind scaled'!Q243,'Grid scaled'!Q243)))</f>
        <v>126.8</v>
      </c>
      <c r="R243" s="12">
        <f>IF(Control!$C$6="Solar only",'Solar scaled'!R243,IF(Control!$C$6="Wind only",'Wind scaled'!R243,IF(Control!$C$6="Solar and wind",'Solar scaled'!R243+'Wind scaled'!R243,'Grid scaled'!R243)))</f>
        <v>126.8</v>
      </c>
      <c r="S243" s="12">
        <f>IF(Control!$C$6="Solar only",'Solar scaled'!S243,IF(Control!$C$6="Wind only",'Wind scaled'!S243,IF(Control!$C$6="Solar and wind",'Solar scaled'!S243+'Wind scaled'!S243,'Grid scaled'!S243)))</f>
        <v>126.8</v>
      </c>
      <c r="T243" s="12">
        <f>IF(Control!$C$6="Solar only",'Solar scaled'!T243,IF(Control!$C$6="Wind only",'Wind scaled'!T243,IF(Control!$C$6="Solar and wind",'Solar scaled'!T243+'Wind scaled'!T243,'Grid scaled'!T243)))</f>
        <v>136.4</v>
      </c>
      <c r="U243" s="12">
        <f>IF(Control!$C$6="Solar only",'Solar scaled'!U243,IF(Control!$C$6="Wind only",'Wind scaled'!U243,IF(Control!$C$6="Solar and wind",'Solar scaled'!U243+'Wind scaled'!U243,'Grid scaled'!U243)))</f>
        <v>136.4</v>
      </c>
      <c r="V243" s="12">
        <f>IF(Control!$C$6="Solar only",'Solar scaled'!V243,IF(Control!$C$6="Wind only",'Wind scaled'!V243,IF(Control!$C$6="Solar and wind",'Solar scaled'!V243+'Wind scaled'!V243,'Grid scaled'!V243)))</f>
        <v>136.4</v>
      </c>
      <c r="W243" s="12">
        <f>IF(Control!$C$6="Solar only",'Solar scaled'!W243,IF(Control!$C$6="Wind only",'Wind scaled'!W243,IF(Control!$C$6="Solar and wind",'Solar scaled'!W243+'Wind scaled'!W243,'Grid scaled'!W243)))</f>
        <v>126.8</v>
      </c>
      <c r="X243" s="12">
        <f>IF(Control!$C$6="Solar only",'Solar scaled'!X243,IF(Control!$C$6="Wind only",'Wind scaled'!X243,IF(Control!$C$6="Solar and wind",'Solar scaled'!X243+'Wind scaled'!X243,'Grid scaled'!X243)))</f>
        <v>107.6</v>
      </c>
      <c r="Y243" s="12">
        <f>IF(Control!$C$6="Solar only",'Solar scaled'!Y243,IF(Control!$C$6="Wind only",'Wind scaled'!Y243,IF(Control!$C$6="Solar and wind",'Solar scaled'!Y243+'Wind scaled'!Y243,'Grid scaled'!Y243)))</f>
        <v>84.08</v>
      </c>
      <c r="Z243" s="12">
        <f>IF(Control!$C$6="Solar only",'Solar scaled'!Z243,IF(Control!$C$6="Wind only",'Wind scaled'!Z243,IF(Control!$C$6="Solar and wind",'Solar scaled'!Z243+'Wind scaled'!Z243,'Grid scaled'!Z243)))</f>
        <v>61.840000000000011</v>
      </c>
      <c r="AB243" s="7">
        <f t="shared" si="3"/>
        <v>3650.7200000000012</v>
      </c>
    </row>
    <row r="244" spans="2:29" x14ac:dyDescent="0.2">
      <c r="B244" s="6">
        <v>44438</v>
      </c>
      <c r="C244" s="12">
        <f>IF(Control!$C$6="Solar only",'Solar scaled'!C244,IF(Control!$C$6="Wind only",'Wind scaled'!C244,IF(Control!$C$6="Solar and wind",'Solar scaled'!C244+'Wind scaled'!C244,'Grid scaled'!C244)))</f>
        <v>48.720000000000006</v>
      </c>
      <c r="D244" s="12">
        <f>IF(Control!$C$6="Solar only",'Solar scaled'!D244,IF(Control!$C$6="Wind only",'Wind scaled'!D244,IF(Control!$C$6="Solar and wind",'Solar scaled'!D244+'Wind scaled'!D244,'Grid scaled'!D244)))</f>
        <v>42.160000000000004</v>
      </c>
      <c r="E244" s="12">
        <f>IF(Control!$C$6="Solar only",'Solar scaled'!E244,IF(Control!$C$6="Wind only",'Wind scaled'!E244,IF(Control!$C$6="Solar and wind",'Solar scaled'!E244+'Wind scaled'!E244,'Grid scaled'!E244)))</f>
        <v>42.160000000000004</v>
      </c>
      <c r="F244" s="12">
        <f>IF(Control!$C$6="Solar only",'Solar scaled'!F244,IF(Control!$C$6="Wind only",'Wind scaled'!F244,IF(Control!$C$6="Solar and wind",'Solar scaled'!F244+'Wind scaled'!F244,'Grid scaled'!F244)))</f>
        <v>48.720000000000006</v>
      </c>
      <c r="G244" s="12">
        <f>IF(Control!$C$6="Solar only",'Solar scaled'!G244,IF(Control!$C$6="Wind only",'Wind scaled'!G244,IF(Control!$C$6="Solar and wind",'Solar scaled'!G244+'Wind scaled'!G244,'Grid scaled'!G244)))</f>
        <v>68.400000000000006</v>
      </c>
      <c r="H244" s="12">
        <f>IF(Control!$C$6="Solar only",'Solar scaled'!H244,IF(Control!$C$6="Wind only",'Wind scaled'!H244,IF(Control!$C$6="Solar and wind",'Solar scaled'!H244+'Wind scaled'!H244,'Grid scaled'!H244)))</f>
        <v>84.08</v>
      </c>
      <c r="I244" s="12">
        <f>IF(Control!$C$6="Solar only",'Solar scaled'!I244,IF(Control!$C$6="Wind only",'Wind scaled'!I244,IF(Control!$C$6="Solar and wind",'Solar scaled'!I244+'Wind scaled'!I244,'Grid scaled'!I244)))</f>
        <v>99.759999999999991</v>
      </c>
      <c r="J244" s="12">
        <f>IF(Control!$C$6="Solar only",'Solar scaled'!J244,IF(Control!$C$6="Wind only",'Wind scaled'!J244,IF(Control!$C$6="Solar and wind",'Solar scaled'!J244+'Wind scaled'!J244,'Grid scaled'!J244)))</f>
        <v>117.2</v>
      </c>
      <c r="K244" s="12">
        <f>IF(Control!$C$6="Solar only",'Solar scaled'!K244,IF(Control!$C$6="Wind only",'Wind scaled'!K244,IF(Control!$C$6="Solar and wind",'Solar scaled'!K244+'Wind scaled'!K244,'Grid scaled'!K244)))</f>
        <v>136.4</v>
      </c>
      <c r="L244" s="12">
        <f>IF(Control!$C$6="Solar only",'Solar scaled'!L244,IF(Control!$C$6="Wind only",'Wind scaled'!L244,IF(Control!$C$6="Solar and wind",'Solar scaled'!L244+'Wind scaled'!L244,'Grid scaled'!L244)))</f>
        <v>136.4</v>
      </c>
      <c r="M244" s="12">
        <f>IF(Control!$C$6="Solar only",'Solar scaled'!M244,IF(Control!$C$6="Wind only",'Wind scaled'!M244,IF(Control!$C$6="Solar and wind",'Solar scaled'!M244+'Wind scaled'!M244,'Grid scaled'!M244)))</f>
        <v>136.4</v>
      </c>
      <c r="N244" s="12">
        <f>IF(Control!$C$6="Solar only",'Solar scaled'!N244,IF(Control!$C$6="Wind only",'Wind scaled'!N244,IF(Control!$C$6="Solar and wind",'Solar scaled'!N244+'Wind scaled'!N244,'Grid scaled'!N244)))</f>
        <v>126.8</v>
      </c>
      <c r="O244" s="12">
        <f>IF(Control!$C$6="Solar only",'Solar scaled'!O244,IF(Control!$C$6="Wind only",'Wind scaled'!O244,IF(Control!$C$6="Solar and wind",'Solar scaled'!O244+'Wind scaled'!O244,'Grid scaled'!O244)))</f>
        <v>107.6</v>
      </c>
      <c r="P244" s="12">
        <f>IF(Control!$C$6="Solar only",'Solar scaled'!P244,IF(Control!$C$6="Wind only",'Wind scaled'!P244,IF(Control!$C$6="Solar and wind",'Solar scaled'!P244+'Wind scaled'!P244,'Grid scaled'!P244)))</f>
        <v>107.6</v>
      </c>
      <c r="Q244" s="12">
        <f>IF(Control!$C$6="Solar only",'Solar scaled'!Q244,IF(Control!$C$6="Wind only",'Wind scaled'!Q244,IF(Control!$C$6="Solar and wind",'Solar scaled'!Q244+'Wind scaled'!Q244,'Grid scaled'!Q244)))</f>
        <v>117.2</v>
      </c>
      <c r="R244" s="12">
        <f>IF(Control!$C$6="Solar only",'Solar scaled'!R244,IF(Control!$C$6="Wind only",'Wind scaled'!R244,IF(Control!$C$6="Solar and wind",'Solar scaled'!R244+'Wind scaled'!R244,'Grid scaled'!R244)))</f>
        <v>126.8</v>
      </c>
      <c r="S244" s="12">
        <f>IF(Control!$C$6="Solar only",'Solar scaled'!S244,IF(Control!$C$6="Wind only",'Wind scaled'!S244,IF(Control!$C$6="Solar and wind",'Solar scaled'!S244+'Wind scaled'!S244,'Grid scaled'!S244)))</f>
        <v>146</v>
      </c>
      <c r="T244" s="12">
        <f>IF(Control!$C$6="Solar only",'Solar scaled'!T244,IF(Control!$C$6="Wind only",'Wind scaled'!T244,IF(Control!$C$6="Solar and wind",'Solar scaled'!T244+'Wind scaled'!T244,'Grid scaled'!T244)))</f>
        <v>167.12</v>
      </c>
      <c r="U244" s="12">
        <f>IF(Control!$C$6="Solar only",'Solar scaled'!U244,IF(Control!$C$6="Wind only",'Wind scaled'!U244,IF(Control!$C$6="Solar and wind",'Solar scaled'!U244+'Wind scaled'!U244,'Grid scaled'!U244)))</f>
        <v>190.16000000000003</v>
      </c>
      <c r="V244" s="12">
        <f>IF(Control!$C$6="Solar only",'Solar scaled'!V244,IF(Control!$C$6="Wind only",'Wind scaled'!V244,IF(Control!$C$6="Solar and wind",'Solar scaled'!V244+'Wind scaled'!V244,'Grid scaled'!V244)))</f>
        <v>213.2</v>
      </c>
      <c r="W244" s="12">
        <f>IF(Control!$C$6="Solar only",'Solar scaled'!W244,IF(Control!$C$6="Wind only",'Wind scaled'!W244,IF(Control!$C$6="Solar and wind",'Solar scaled'!W244+'Wind scaled'!W244,'Grid scaled'!W244)))</f>
        <v>201.68</v>
      </c>
      <c r="X244" s="12">
        <f>IF(Control!$C$6="Solar only",'Solar scaled'!X244,IF(Control!$C$6="Wind only",'Wind scaled'!X244,IF(Control!$C$6="Solar and wind",'Solar scaled'!X244+'Wind scaled'!X244,'Grid scaled'!X244)))</f>
        <v>146</v>
      </c>
      <c r="Y244" s="12">
        <f>IF(Control!$C$6="Solar only",'Solar scaled'!Y244,IF(Control!$C$6="Wind only",'Wind scaled'!Y244,IF(Control!$C$6="Solar and wind",'Solar scaled'!Y244+'Wind scaled'!Y244,'Grid scaled'!Y244)))</f>
        <v>99.759999999999991</v>
      </c>
      <c r="Z244" s="12">
        <f>IF(Control!$C$6="Solar only",'Solar scaled'!Z244,IF(Control!$C$6="Wind only",'Wind scaled'!Z244,IF(Control!$C$6="Solar and wind",'Solar scaled'!Z244+'Wind scaled'!Z244,'Grid scaled'!Z244)))</f>
        <v>68.400000000000006</v>
      </c>
      <c r="AB244" s="7">
        <f t="shared" si="3"/>
        <v>2778.72</v>
      </c>
    </row>
    <row r="245" spans="2:29" x14ac:dyDescent="0.2">
      <c r="B245" s="6">
        <v>44439</v>
      </c>
      <c r="C245" s="12">
        <f>IF(Control!$C$6="Solar only",'Solar scaled'!C245,IF(Control!$C$6="Wind only",'Wind scaled'!C245,IF(Control!$C$6="Solar and wind",'Solar scaled'!C245+'Wind scaled'!C245,'Grid scaled'!C245)))</f>
        <v>68.400000000000006</v>
      </c>
      <c r="D245" s="12">
        <f>IF(Control!$C$6="Solar only",'Solar scaled'!D245,IF(Control!$C$6="Wind only",'Wind scaled'!D245,IF(Control!$C$6="Solar and wind",'Solar scaled'!D245+'Wind scaled'!D245,'Grid scaled'!D245)))</f>
        <v>91.919999999999987</v>
      </c>
      <c r="E245" s="12">
        <f>IF(Control!$C$6="Solar only",'Solar scaled'!E245,IF(Control!$C$6="Wind only",'Wind scaled'!E245,IF(Control!$C$6="Solar and wind",'Solar scaled'!E245+'Wind scaled'!E245,'Grid scaled'!E245)))</f>
        <v>126.8</v>
      </c>
      <c r="F245" s="12">
        <f>IF(Control!$C$6="Solar only",'Solar scaled'!F245,IF(Control!$C$6="Wind only",'Wind scaled'!F245,IF(Control!$C$6="Solar and wind",'Solar scaled'!F245+'Wind scaled'!F245,'Grid scaled'!F245)))</f>
        <v>167.12</v>
      </c>
      <c r="G245" s="12">
        <f>IF(Control!$C$6="Solar only",'Solar scaled'!G245,IF(Control!$C$6="Wind only",'Wind scaled'!G245,IF(Control!$C$6="Solar and wind",'Solar scaled'!G245+'Wind scaled'!G245,'Grid scaled'!G245)))</f>
        <v>201.68</v>
      </c>
      <c r="H245" s="12">
        <f>IF(Control!$C$6="Solar only",'Solar scaled'!H245,IF(Control!$C$6="Wind only",'Wind scaled'!H245,IF(Control!$C$6="Solar and wind",'Solar scaled'!H245+'Wind scaled'!H245,'Grid scaled'!H245)))</f>
        <v>240.56000000000003</v>
      </c>
      <c r="I245" s="12">
        <f>IF(Control!$C$6="Solar only",'Solar scaled'!I245,IF(Control!$C$6="Wind only",'Wind scaled'!I245,IF(Control!$C$6="Solar and wind",'Solar scaled'!I245+'Wind scaled'!I245,'Grid scaled'!I245)))</f>
        <v>240.56000000000003</v>
      </c>
      <c r="J245" s="12">
        <f>IF(Control!$C$6="Solar only",'Solar scaled'!J245,IF(Control!$C$6="Wind only",'Wind scaled'!J245,IF(Control!$C$6="Solar and wind",'Solar scaled'!J245+'Wind scaled'!J245,'Grid scaled'!J245)))</f>
        <v>240.56000000000003</v>
      </c>
      <c r="K245" s="12">
        <f>IF(Control!$C$6="Solar only",'Solar scaled'!K245,IF(Control!$C$6="Wind only",'Wind scaled'!K245,IF(Control!$C$6="Solar and wind",'Solar scaled'!K245+'Wind scaled'!K245,'Grid scaled'!K245)))</f>
        <v>240.56000000000003</v>
      </c>
      <c r="L245" s="12">
        <f>IF(Control!$C$6="Solar only",'Solar scaled'!L245,IF(Control!$C$6="Wind only",'Wind scaled'!L245,IF(Control!$C$6="Solar and wind",'Solar scaled'!L245+'Wind scaled'!L245,'Grid scaled'!L245)))</f>
        <v>201.68</v>
      </c>
      <c r="M245" s="12">
        <f>IF(Control!$C$6="Solar only",'Solar scaled'!M245,IF(Control!$C$6="Wind only",'Wind scaled'!M245,IF(Control!$C$6="Solar and wind",'Solar scaled'!M245+'Wind scaled'!M245,'Grid scaled'!M245)))</f>
        <v>167.12</v>
      </c>
      <c r="N245" s="12">
        <f>IF(Control!$C$6="Solar only",'Solar scaled'!N245,IF(Control!$C$6="Wind only",'Wind scaled'!N245,IF(Control!$C$6="Solar and wind",'Solar scaled'!N245+'Wind scaled'!N245,'Grid scaled'!N245)))</f>
        <v>146</v>
      </c>
      <c r="O245" s="12">
        <f>IF(Control!$C$6="Solar only",'Solar scaled'!O245,IF(Control!$C$6="Wind only",'Wind scaled'!O245,IF(Control!$C$6="Solar and wind",'Solar scaled'!O245+'Wind scaled'!O245,'Grid scaled'!O245)))</f>
        <v>136.4</v>
      </c>
      <c r="P245" s="12">
        <f>IF(Control!$C$6="Solar only",'Solar scaled'!P245,IF(Control!$C$6="Wind only",'Wind scaled'!P245,IF(Control!$C$6="Solar and wind",'Solar scaled'!P245+'Wind scaled'!P245,'Grid scaled'!P245)))</f>
        <v>136.4</v>
      </c>
      <c r="Q245" s="12">
        <f>IF(Control!$C$6="Solar only",'Solar scaled'!Q245,IF(Control!$C$6="Wind only",'Wind scaled'!Q245,IF(Control!$C$6="Solar and wind",'Solar scaled'!Q245+'Wind scaled'!Q245,'Grid scaled'!Q245)))</f>
        <v>136.4</v>
      </c>
      <c r="R245" s="12">
        <f>IF(Control!$C$6="Solar only",'Solar scaled'!R245,IF(Control!$C$6="Wind only",'Wind scaled'!R245,IF(Control!$C$6="Solar and wind",'Solar scaled'!R245+'Wind scaled'!R245,'Grid scaled'!R245)))</f>
        <v>146</v>
      </c>
      <c r="S245" s="12">
        <f>IF(Control!$C$6="Solar only",'Solar scaled'!S245,IF(Control!$C$6="Wind only",'Wind scaled'!S245,IF(Control!$C$6="Solar and wind",'Solar scaled'!S245+'Wind scaled'!S245,'Grid scaled'!S245)))</f>
        <v>155.6</v>
      </c>
      <c r="T245" s="12">
        <f>IF(Control!$C$6="Solar only",'Solar scaled'!T245,IF(Control!$C$6="Wind only",'Wind scaled'!T245,IF(Control!$C$6="Solar and wind",'Solar scaled'!T245+'Wind scaled'!T245,'Grid scaled'!T245)))</f>
        <v>178.64000000000001</v>
      </c>
      <c r="U245" s="12">
        <f>IF(Control!$C$6="Solar only",'Solar scaled'!U245,IF(Control!$C$6="Wind only",'Wind scaled'!U245,IF(Control!$C$6="Solar and wind",'Solar scaled'!U245+'Wind scaled'!U245,'Grid scaled'!U245)))</f>
        <v>240.56000000000003</v>
      </c>
      <c r="V245" s="12">
        <f>IF(Control!$C$6="Solar only",'Solar scaled'!V245,IF(Control!$C$6="Wind only",'Wind scaled'!V245,IF(Control!$C$6="Solar and wind",'Solar scaled'!V245+'Wind scaled'!V245,'Grid scaled'!V245)))</f>
        <v>313.91999999999996</v>
      </c>
      <c r="W245" s="12">
        <f>IF(Control!$C$6="Solar only",'Solar scaled'!W245,IF(Control!$C$6="Wind only",'Wind scaled'!W245,IF(Control!$C$6="Solar and wind",'Solar scaled'!W245+'Wind scaled'!W245,'Grid scaled'!W245)))</f>
        <v>362.4</v>
      </c>
      <c r="X245" s="12">
        <f>IF(Control!$C$6="Solar only",'Solar scaled'!X245,IF(Control!$C$6="Wind only",'Wind scaled'!X245,IF(Control!$C$6="Solar and wind",'Solar scaled'!X245+'Wind scaled'!X245,'Grid scaled'!X245)))</f>
        <v>362.4</v>
      </c>
      <c r="Y245" s="12">
        <f>IF(Control!$C$6="Solar only",'Solar scaled'!Y245,IF(Control!$C$6="Wind only",'Wind scaled'!Y245,IF(Control!$C$6="Solar and wind",'Solar scaled'!Y245+'Wind scaled'!Y245,'Grid scaled'!Y245)))</f>
        <v>313.91999999999996</v>
      </c>
      <c r="Z245" s="12">
        <f>IF(Control!$C$6="Solar only",'Solar scaled'!Z245,IF(Control!$C$6="Wind only",'Wind scaled'!Z245,IF(Control!$C$6="Solar and wind",'Solar scaled'!Z245+'Wind scaled'!Z245,'Grid scaled'!Z245)))</f>
        <v>254.24000000000007</v>
      </c>
      <c r="AA245" s="14"/>
      <c r="AB245" s="7">
        <f t="shared" si="3"/>
        <v>4869.84</v>
      </c>
      <c r="AC245" s="11">
        <f>SUM(AB215:AB245)</f>
        <v>218101.36</v>
      </c>
    </row>
    <row r="246" spans="2:29" x14ac:dyDescent="0.2">
      <c r="B246" s="6">
        <v>44440</v>
      </c>
      <c r="C246" s="12">
        <f>IF(Control!$C$6="Solar only",'Solar scaled'!C246,IF(Control!$C$6="Wind only",'Wind scaled'!C246,IF(Control!$C$6="Solar and wind",'Solar scaled'!C246+'Wind scaled'!C246,'Grid scaled'!C246)))</f>
        <v>226.88000000000002</v>
      </c>
      <c r="D246" s="12">
        <f>IF(Control!$C$6="Solar only",'Solar scaled'!D246,IF(Control!$C$6="Wind only",'Wind scaled'!D246,IF(Control!$C$6="Solar and wind",'Solar scaled'!D246+'Wind scaled'!D246,'Grid scaled'!D246)))</f>
        <v>240.56000000000003</v>
      </c>
      <c r="E246" s="12">
        <f>IF(Control!$C$6="Solar only",'Solar scaled'!E246,IF(Control!$C$6="Wind only",'Wind scaled'!E246,IF(Control!$C$6="Solar and wind",'Solar scaled'!E246+'Wind scaled'!E246,'Grid scaled'!E246)))</f>
        <v>267.92000000000007</v>
      </c>
      <c r="F246" s="12">
        <f>IF(Control!$C$6="Solar only",'Solar scaled'!F246,IF(Control!$C$6="Wind only",'Wind scaled'!F246,IF(Control!$C$6="Solar and wind",'Solar scaled'!F246+'Wind scaled'!F246,'Grid scaled'!F246)))</f>
        <v>313.91999999999996</v>
      </c>
      <c r="G246" s="12">
        <f>IF(Control!$C$6="Solar only",'Solar scaled'!G246,IF(Control!$C$6="Wind only",'Wind scaled'!G246,IF(Control!$C$6="Solar and wind",'Solar scaled'!G246+'Wind scaled'!G246,'Grid scaled'!G246)))</f>
        <v>362.4</v>
      </c>
      <c r="H246" s="12">
        <f>IF(Control!$C$6="Solar only",'Solar scaled'!H246,IF(Control!$C$6="Wind only",'Wind scaled'!H246,IF(Control!$C$6="Solar and wind",'Solar scaled'!H246+'Wind scaled'!H246,'Grid scaled'!H246)))</f>
        <v>444.64</v>
      </c>
      <c r="I246" s="12">
        <f>IF(Control!$C$6="Solar only",'Solar scaled'!I246,IF(Control!$C$6="Wind only",'Wind scaled'!I246,IF(Control!$C$6="Solar and wind",'Solar scaled'!I246+'Wind scaled'!I246,'Grid scaled'!I246)))</f>
        <v>444.64</v>
      </c>
      <c r="J246" s="12">
        <f>IF(Control!$C$6="Solar only",'Solar scaled'!J246,IF(Control!$C$6="Wind only",'Wind scaled'!J246,IF(Control!$C$6="Solar and wind",'Solar scaled'!J246+'Wind scaled'!J246,'Grid scaled'!J246)))</f>
        <v>423.84</v>
      </c>
      <c r="K246" s="12">
        <f>IF(Control!$C$6="Solar only",'Solar scaled'!K246,IF(Control!$C$6="Wind only",'Wind scaled'!K246,IF(Control!$C$6="Solar and wind",'Solar scaled'!K246+'Wind scaled'!K246,'Grid scaled'!K246)))</f>
        <v>401.91999999999996</v>
      </c>
      <c r="L246" s="12">
        <f>IF(Control!$C$6="Solar only",'Solar scaled'!L246,IF(Control!$C$6="Wind only",'Wind scaled'!L246,IF(Control!$C$6="Solar and wind",'Solar scaled'!L246+'Wind scaled'!L246,'Grid scaled'!L246)))</f>
        <v>330.08</v>
      </c>
      <c r="M246" s="12">
        <f>IF(Control!$C$6="Solar only",'Solar scaled'!M246,IF(Control!$C$6="Wind only",'Wind scaled'!M246,IF(Control!$C$6="Solar and wind",'Solar scaled'!M246+'Wind scaled'!M246,'Grid scaled'!M246)))</f>
        <v>267.92000000000007</v>
      </c>
      <c r="N246" s="12">
        <f>IF(Control!$C$6="Solar only",'Solar scaled'!N246,IF(Control!$C$6="Wind only",'Wind scaled'!N246,IF(Control!$C$6="Solar and wind",'Solar scaled'!N246+'Wind scaled'!N246,'Grid scaled'!N246)))</f>
        <v>226.88000000000002</v>
      </c>
      <c r="O246" s="12">
        <f>IF(Control!$C$6="Solar only",'Solar scaled'!O246,IF(Control!$C$6="Wind only",'Wind scaled'!O246,IF(Control!$C$6="Solar and wind",'Solar scaled'!O246+'Wind scaled'!O246,'Grid scaled'!O246)))</f>
        <v>213.2</v>
      </c>
      <c r="P246" s="12">
        <f>IF(Control!$C$6="Solar only",'Solar scaled'!P246,IF(Control!$C$6="Wind only",'Wind scaled'!P246,IF(Control!$C$6="Solar and wind",'Solar scaled'!P246+'Wind scaled'!P246,'Grid scaled'!P246)))</f>
        <v>190.16000000000003</v>
      </c>
      <c r="Q246" s="12">
        <f>IF(Control!$C$6="Solar only",'Solar scaled'!Q246,IF(Control!$C$6="Wind only",'Wind scaled'!Q246,IF(Control!$C$6="Solar and wind",'Solar scaled'!Q246+'Wind scaled'!Q246,'Grid scaled'!Q246)))</f>
        <v>178.64000000000001</v>
      </c>
      <c r="R246" s="12">
        <f>IF(Control!$C$6="Solar only",'Solar scaled'!R246,IF(Control!$C$6="Wind only",'Wind scaled'!R246,IF(Control!$C$6="Solar and wind",'Solar scaled'!R246+'Wind scaled'!R246,'Grid scaled'!R246)))</f>
        <v>167.12</v>
      </c>
      <c r="S246" s="12">
        <f>IF(Control!$C$6="Solar only",'Solar scaled'!S246,IF(Control!$C$6="Wind only",'Wind scaled'!S246,IF(Control!$C$6="Solar and wind",'Solar scaled'!S246+'Wind scaled'!S246,'Grid scaled'!S246)))</f>
        <v>167.12</v>
      </c>
      <c r="T246" s="12">
        <f>IF(Control!$C$6="Solar only",'Solar scaled'!T246,IF(Control!$C$6="Wind only",'Wind scaled'!T246,IF(Control!$C$6="Solar and wind",'Solar scaled'!T246+'Wind scaled'!T246,'Grid scaled'!T246)))</f>
        <v>155.6</v>
      </c>
      <c r="U246" s="12">
        <f>IF(Control!$C$6="Solar only",'Solar scaled'!U246,IF(Control!$C$6="Wind only",'Wind scaled'!U246,IF(Control!$C$6="Solar and wind",'Solar scaled'!U246+'Wind scaled'!U246,'Grid scaled'!U246)))</f>
        <v>155.6</v>
      </c>
      <c r="V246" s="12">
        <f>IF(Control!$C$6="Solar only",'Solar scaled'!V246,IF(Control!$C$6="Wind only",'Wind scaled'!V246,IF(Control!$C$6="Solar and wind",'Solar scaled'!V246+'Wind scaled'!V246,'Grid scaled'!V246)))</f>
        <v>167.12</v>
      </c>
      <c r="W246" s="12">
        <f>IF(Control!$C$6="Solar only",'Solar scaled'!W246,IF(Control!$C$6="Wind only",'Wind scaled'!W246,IF(Control!$C$6="Solar and wind",'Solar scaled'!W246+'Wind scaled'!W246,'Grid scaled'!W246)))</f>
        <v>155.6</v>
      </c>
      <c r="X246" s="12">
        <f>IF(Control!$C$6="Solar only",'Solar scaled'!X246,IF(Control!$C$6="Wind only",'Wind scaled'!X246,IF(Control!$C$6="Solar and wind",'Solar scaled'!X246+'Wind scaled'!X246,'Grid scaled'!X246)))</f>
        <v>117.2</v>
      </c>
      <c r="Y246" s="12">
        <f>IF(Control!$C$6="Solar only",'Solar scaled'!Y246,IF(Control!$C$6="Wind only",'Wind scaled'!Y246,IF(Control!$C$6="Solar and wind",'Solar scaled'!Y246+'Wind scaled'!Y246,'Grid scaled'!Y246)))</f>
        <v>61.840000000000011</v>
      </c>
      <c r="Z246" s="12">
        <f>IF(Control!$C$6="Solar only",'Solar scaled'!Z246,IF(Control!$C$6="Wind only",'Wind scaled'!Z246,IF(Control!$C$6="Solar and wind",'Solar scaled'!Z246+'Wind scaled'!Z246,'Grid scaled'!Z246)))</f>
        <v>20.239999999999998</v>
      </c>
      <c r="AB246" s="7">
        <f t="shared" si="3"/>
        <v>5701.0400000000009</v>
      </c>
    </row>
    <row r="247" spans="2:29" x14ac:dyDescent="0.2">
      <c r="B247" s="6">
        <v>44441</v>
      </c>
      <c r="C247" s="12">
        <f>IF(Control!$C$6="Solar only",'Solar scaled'!C247,IF(Control!$C$6="Wind only",'Wind scaled'!C247,IF(Control!$C$6="Solar and wind",'Solar scaled'!C247+'Wind scaled'!C247,'Grid scaled'!C247)))</f>
        <v>0</v>
      </c>
      <c r="D247" s="12">
        <f>IF(Control!$C$6="Solar only",'Solar scaled'!D247,IF(Control!$C$6="Wind only",'Wind scaled'!D247,IF(Control!$C$6="Solar and wind",'Solar scaled'!D247+'Wind scaled'!D247,'Grid scaled'!D247)))</f>
        <v>0</v>
      </c>
      <c r="E247" s="12">
        <f>IF(Control!$C$6="Solar only",'Solar scaled'!E247,IF(Control!$C$6="Wind only",'Wind scaled'!E247,IF(Control!$C$6="Solar and wind",'Solar scaled'!E247+'Wind scaled'!E247,'Grid scaled'!E247)))</f>
        <v>0</v>
      </c>
      <c r="F247" s="12">
        <f>IF(Control!$C$6="Solar only",'Solar scaled'!F247,IF(Control!$C$6="Wind only",'Wind scaled'!F247,IF(Control!$C$6="Solar and wind",'Solar scaled'!F247+'Wind scaled'!F247,'Grid scaled'!F247)))</f>
        <v>0</v>
      </c>
      <c r="G247" s="12">
        <f>IF(Control!$C$6="Solar only",'Solar scaled'!G247,IF(Control!$C$6="Wind only",'Wind scaled'!G247,IF(Control!$C$6="Solar and wind",'Solar scaled'!G247+'Wind scaled'!G247,'Grid scaled'!G247)))</f>
        <v>0</v>
      </c>
      <c r="H247" s="12">
        <f>IF(Control!$C$6="Solar only",'Solar scaled'!H247,IF(Control!$C$6="Wind only",'Wind scaled'!H247,IF(Control!$C$6="Solar and wind",'Solar scaled'!H247+'Wind scaled'!H247,'Grid scaled'!H247)))</f>
        <v>0</v>
      </c>
      <c r="I247" s="12">
        <f>IF(Control!$C$6="Solar only",'Solar scaled'!I247,IF(Control!$C$6="Wind only",'Wind scaled'!I247,IF(Control!$C$6="Solar and wind",'Solar scaled'!I247+'Wind scaled'!I247,'Grid scaled'!I247)))</f>
        <v>0</v>
      </c>
      <c r="J247" s="12">
        <f>IF(Control!$C$6="Solar only",'Solar scaled'!J247,IF(Control!$C$6="Wind only",'Wind scaled'!J247,IF(Control!$C$6="Solar and wind",'Solar scaled'!J247+'Wind scaled'!J247,'Grid scaled'!J247)))</f>
        <v>0</v>
      </c>
      <c r="K247" s="12">
        <f>IF(Control!$C$6="Solar only",'Solar scaled'!K247,IF(Control!$C$6="Wind only",'Wind scaled'!K247,IF(Control!$C$6="Solar and wind",'Solar scaled'!K247+'Wind scaled'!K247,'Grid scaled'!K247)))</f>
        <v>0</v>
      </c>
      <c r="L247" s="12">
        <f>IF(Control!$C$6="Solar only",'Solar scaled'!L247,IF(Control!$C$6="Wind only",'Wind scaled'!L247,IF(Control!$C$6="Solar and wind",'Solar scaled'!L247+'Wind scaled'!L247,'Grid scaled'!L247)))</f>
        <v>0</v>
      </c>
      <c r="M247" s="12">
        <f>IF(Control!$C$6="Solar only",'Solar scaled'!M247,IF(Control!$C$6="Wind only",'Wind scaled'!M247,IF(Control!$C$6="Solar and wind",'Solar scaled'!M247+'Wind scaled'!M247,'Grid scaled'!M247)))</f>
        <v>0</v>
      </c>
      <c r="N247" s="12">
        <f>IF(Control!$C$6="Solar only",'Solar scaled'!N247,IF(Control!$C$6="Wind only",'Wind scaled'!N247,IF(Control!$C$6="Solar and wind",'Solar scaled'!N247+'Wind scaled'!N247,'Grid scaled'!N247)))</f>
        <v>0</v>
      </c>
      <c r="O247" s="12">
        <f>IF(Control!$C$6="Solar only",'Solar scaled'!O247,IF(Control!$C$6="Wind only",'Wind scaled'!O247,IF(Control!$C$6="Solar and wind",'Solar scaled'!O247+'Wind scaled'!O247,'Grid scaled'!O247)))</f>
        <v>0</v>
      </c>
      <c r="P247" s="12">
        <f>IF(Control!$C$6="Solar only",'Solar scaled'!P247,IF(Control!$C$6="Wind only",'Wind scaled'!P247,IF(Control!$C$6="Solar and wind",'Solar scaled'!P247+'Wind scaled'!P247,'Grid scaled'!P247)))</f>
        <v>0</v>
      </c>
      <c r="Q247" s="12">
        <f>IF(Control!$C$6="Solar only",'Solar scaled'!Q247,IF(Control!$C$6="Wind only",'Wind scaled'!Q247,IF(Control!$C$6="Solar and wind",'Solar scaled'!Q247+'Wind scaled'!Q247,'Grid scaled'!Q247)))</f>
        <v>0</v>
      </c>
      <c r="R247" s="12">
        <f>IF(Control!$C$6="Solar only",'Solar scaled'!R247,IF(Control!$C$6="Wind only",'Wind scaled'!R247,IF(Control!$C$6="Solar and wind",'Solar scaled'!R247+'Wind scaled'!R247,'Grid scaled'!R247)))</f>
        <v>0</v>
      </c>
      <c r="S247" s="12">
        <f>IF(Control!$C$6="Solar only",'Solar scaled'!S247,IF(Control!$C$6="Wind only",'Wind scaled'!S247,IF(Control!$C$6="Solar and wind",'Solar scaled'!S247+'Wind scaled'!S247,'Grid scaled'!S247)))</f>
        <v>0</v>
      </c>
      <c r="T247" s="12">
        <f>IF(Control!$C$6="Solar only",'Solar scaled'!T247,IF(Control!$C$6="Wind only",'Wind scaled'!T247,IF(Control!$C$6="Solar and wind",'Solar scaled'!T247+'Wind scaled'!T247,'Grid scaled'!T247)))</f>
        <v>0</v>
      </c>
      <c r="U247" s="12">
        <f>IF(Control!$C$6="Solar only",'Solar scaled'!U247,IF(Control!$C$6="Wind only",'Wind scaled'!U247,IF(Control!$C$6="Solar and wind",'Solar scaled'!U247+'Wind scaled'!U247,'Grid scaled'!U247)))</f>
        <v>10</v>
      </c>
      <c r="V247" s="12">
        <f>IF(Control!$C$6="Solar only",'Solar scaled'!V247,IF(Control!$C$6="Wind only",'Wind scaled'!V247,IF(Control!$C$6="Solar and wind",'Solar scaled'!V247+'Wind scaled'!V247,'Grid scaled'!V247)))</f>
        <v>35.6</v>
      </c>
      <c r="W247" s="12">
        <f>IF(Control!$C$6="Solar only",'Solar scaled'!W247,IF(Control!$C$6="Wind only",'Wind scaled'!W247,IF(Control!$C$6="Solar and wind",'Solar scaled'!W247+'Wind scaled'!W247,'Grid scaled'!W247)))</f>
        <v>42.160000000000004</v>
      </c>
      <c r="X247" s="12">
        <f>IF(Control!$C$6="Solar only",'Solar scaled'!X247,IF(Control!$C$6="Wind only",'Wind scaled'!X247,IF(Control!$C$6="Solar and wind",'Solar scaled'!X247+'Wind scaled'!X247,'Grid scaled'!X247)))</f>
        <v>30.479999999999997</v>
      </c>
      <c r="Y247" s="12">
        <f>IF(Control!$C$6="Solar only",'Solar scaled'!Y247,IF(Control!$C$6="Wind only",'Wind scaled'!Y247,IF(Control!$C$6="Solar and wind",'Solar scaled'!Y247+'Wind scaled'!Y247,'Grid scaled'!Y247)))</f>
        <v>20.239999999999998</v>
      </c>
      <c r="Z247" s="12">
        <f>IF(Control!$C$6="Solar only",'Solar scaled'!Z247,IF(Control!$C$6="Wind only",'Wind scaled'!Z247,IF(Control!$C$6="Solar and wind",'Solar scaled'!Z247+'Wind scaled'!Z247,'Grid scaled'!Z247)))</f>
        <v>10</v>
      </c>
      <c r="AB247" s="7">
        <f t="shared" si="3"/>
        <v>148.48000000000002</v>
      </c>
    </row>
    <row r="248" spans="2:29" x14ac:dyDescent="0.2">
      <c r="B248" s="6">
        <v>44442</v>
      </c>
      <c r="C248" s="12">
        <f>IF(Control!$C$6="Solar only",'Solar scaled'!C248,IF(Control!$C$6="Wind only",'Wind scaled'!C248,IF(Control!$C$6="Solar and wind",'Solar scaled'!C248+'Wind scaled'!C248,'Grid scaled'!C248)))</f>
        <v>0</v>
      </c>
      <c r="D248" s="12">
        <f>IF(Control!$C$6="Solar only",'Solar scaled'!D248,IF(Control!$C$6="Wind only",'Wind scaled'!D248,IF(Control!$C$6="Solar and wind",'Solar scaled'!D248+'Wind scaled'!D248,'Grid scaled'!D248)))</f>
        <v>0</v>
      </c>
      <c r="E248" s="12">
        <f>IF(Control!$C$6="Solar only",'Solar scaled'!E248,IF(Control!$C$6="Wind only",'Wind scaled'!E248,IF(Control!$C$6="Solar and wind",'Solar scaled'!E248+'Wind scaled'!E248,'Grid scaled'!E248)))</f>
        <v>0</v>
      </c>
      <c r="F248" s="12">
        <f>IF(Control!$C$6="Solar only",'Solar scaled'!F248,IF(Control!$C$6="Wind only",'Wind scaled'!F248,IF(Control!$C$6="Solar and wind",'Solar scaled'!F248+'Wind scaled'!F248,'Grid scaled'!F248)))</f>
        <v>0</v>
      </c>
      <c r="G248" s="12">
        <f>IF(Control!$C$6="Solar only",'Solar scaled'!G248,IF(Control!$C$6="Wind only",'Wind scaled'!G248,IF(Control!$C$6="Solar and wind",'Solar scaled'!G248+'Wind scaled'!G248,'Grid scaled'!G248)))</f>
        <v>10</v>
      </c>
      <c r="H248" s="12">
        <f>IF(Control!$C$6="Solar only",'Solar scaled'!H248,IF(Control!$C$6="Wind only",'Wind scaled'!H248,IF(Control!$C$6="Solar and wind",'Solar scaled'!H248+'Wind scaled'!H248,'Grid scaled'!H248)))</f>
        <v>0</v>
      </c>
      <c r="I248" s="12">
        <f>IF(Control!$C$6="Solar only",'Solar scaled'!I248,IF(Control!$C$6="Wind only",'Wind scaled'!I248,IF(Control!$C$6="Solar and wind",'Solar scaled'!I248+'Wind scaled'!I248,'Grid scaled'!I248)))</f>
        <v>0</v>
      </c>
      <c r="J248" s="12">
        <f>IF(Control!$C$6="Solar only",'Solar scaled'!J248,IF(Control!$C$6="Wind only",'Wind scaled'!J248,IF(Control!$C$6="Solar and wind",'Solar scaled'!J248+'Wind scaled'!J248,'Grid scaled'!J248)))</f>
        <v>0</v>
      </c>
      <c r="K248" s="12">
        <f>IF(Control!$C$6="Solar only",'Solar scaled'!K248,IF(Control!$C$6="Wind only",'Wind scaled'!K248,IF(Control!$C$6="Solar and wind",'Solar scaled'!K248+'Wind scaled'!K248,'Grid scaled'!K248)))</f>
        <v>0</v>
      </c>
      <c r="L248" s="12">
        <f>IF(Control!$C$6="Solar only",'Solar scaled'!L248,IF(Control!$C$6="Wind only",'Wind scaled'!L248,IF(Control!$C$6="Solar and wind",'Solar scaled'!L248+'Wind scaled'!L248,'Grid scaled'!L248)))</f>
        <v>0</v>
      </c>
      <c r="M248" s="12">
        <f>IF(Control!$C$6="Solar only",'Solar scaled'!M248,IF(Control!$C$6="Wind only",'Wind scaled'!M248,IF(Control!$C$6="Solar and wind",'Solar scaled'!M248+'Wind scaled'!M248,'Grid scaled'!M248)))</f>
        <v>0</v>
      </c>
      <c r="N248" s="12">
        <f>IF(Control!$C$6="Solar only",'Solar scaled'!N248,IF(Control!$C$6="Wind only",'Wind scaled'!N248,IF(Control!$C$6="Solar and wind",'Solar scaled'!N248+'Wind scaled'!N248,'Grid scaled'!N248)))</f>
        <v>0</v>
      </c>
      <c r="O248" s="12">
        <f>IF(Control!$C$6="Solar only",'Solar scaled'!O248,IF(Control!$C$6="Wind only",'Wind scaled'!O248,IF(Control!$C$6="Solar and wind",'Solar scaled'!O248+'Wind scaled'!O248,'Grid scaled'!O248)))</f>
        <v>0</v>
      </c>
      <c r="P248" s="12">
        <f>IF(Control!$C$6="Solar only",'Solar scaled'!P248,IF(Control!$C$6="Wind only",'Wind scaled'!P248,IF(Control!$C$6="Solar and wind",'Solar scaled'!P248+'Wind scaled'!P248,'Grid scaled'!P248)))</f>
        <v>0</v>
      </c>
      <c r="Q248" s="12">
        <f>IF(Control!$C$6="Solar only",'Solar scaled'!Q248,IF(Control!$C$6="Wind only",'Wind scaled'!Q248,IF(Control!$C$6="Solar and wind",'Solar scaled'!Q248+'Wind scaled'!Q248,'Grid scaled'!Q248)))</f>
        <v>10</v>
      </c>
      <c r="R248" s="12">
        <f>IF(Control!$C$6="Solar only",'Solar scaled'!R248,IF(Control!$C$6="Wind only",'Wind scaled'!R248,IF(Control!$C$6="Solar and wind",'Solar scaled'!R248+'Wind scaled'!R248,'Grid scaled'!R248)))</f>
        <v>30.479999999999997</v>
      </c>
      <c r="S248" s="12">
        <f>IF(Control!$C$6="Solar only",'Solar scaled'!S248,IF(Control!$C$6="Wind only",'Wind scaled'!S248,IF(Control!$C$6="Solar and wind",'Solar scaled'!S248+'Wind scaled'!S248,'Grid scaled'!S248)))</f>
        <v>55.280000000000008</v>
      </c>
      <c r="T248" s="12">
        <f>IF(Control!$C$6="Solar only",'Solar scaled'!T248,IF(Control!$C$6="Wind only",'Wind scaled'!T248,IF(Control!$C$6="Solar and wind",'Solar scaled'!T248+'Wind scaled'!T248,'Grid scaled'!T248)))</f>
        <v>76.239999999999995</v>
      </c>
      <c r="U248" s="12">
        <f>IF(Control!$C$6="Solar only",'Solar scaled'!U248,IF(Control!$C$6="Wind only",'Wind scaled'!U248,IF(Control!$C$6="Solar and wind",'Solar scaled'!U248+'Wind scaled'!U248,'Grid scaled'!U248)))</f>
        <v>107.6</v>
      </c>
      <c r="V248" s="12">
        <f>IF(Control!$C$6="Solar only",'Solar scaled'!V248,IF(Control!$C$6="Wind only",'Wind scaled'!V248,IF(Control!$C$6="Solar and wind",'Solar scaled'!V248+'Wind scaled'!V248,'Grid scaled'!V248)))</f>
        <v>107.6</v>
      </c>
      <c r="W248" s="12">
        <f>IF(Control!$C$6="Solar only",'Solar scaled'!W248,IF(Control!$C$6="Wind only",'Wind scaled'!W248,IF(Control!$C$6="Solar and wind",'Solar scaled'!W248+'Wind scaled'!W248,'Grid scaled'!W248)))</f>
        <v>99.759999999999991</v>
      </c>
      <c r="X248" s="12">
        <f>IF(Control!$C$6="Solar only",'Solar scaled'!X248,IF(Control!$C$6="Wind only",'Wind scaled'!X248,IF(Control!$C$6="Solar and wind",'Solar scaled'!X248+'Wind scaled'!X248,'Grid scaled'!X248)))</f>
        <v>84.08</v>
      </c>
      <c r="Y248" s="12">
        <f>IF(Control!$C$6="Solar only",'Solar scaled'!Y248,IF(Control!$C$6="Wind only",'Wind scaled'!Y248,IF(Control!$C$6="Solar and wind",'Solar scaled'!Y248+'Wind scaled'!Y248,'Grid scaled'!Y248)))</f>
        <v>76.239999999999995</v>
      </c>
      <c r="Z248" s="12">
        <f>IF(Control!$C$6="Solar only",'Solar scaled'!Z248,IF(Control!$C$6="Wind only",'Wind scaled'!Z248,IF(Control!$C$6="Solar and wind",'Solar scaled'!Z248+'Wind scaled'!Z248,'Grid scaled'!Z248)))</f>
        <v>68.400000000000006</v>
      </c>
      <c r="AB248" s="7">
        <f t="shared" si="3"/>
        <v>725.68000000000006</v>
      </c>
    </row>
    <row r="249" spans="2:29" x14ac:dyDescent="0.2">
      <c r="B249" s="6">
        <v>44443</v>
      </c>
      <c r="C249" s="12">
        <f>IF(Control!$C$6="Solar only",'Solar scaled'!C249,IF(Control!$C$6="Wind only",'Wind scaled'!C249,IF(Control!$C$6="Solar and wind",'Solar scaled'!C249+'Wind scaled'!C249,'Grid scaled'!C249)))</f>
        <v>68.400000000000006</v>
      </c>
      <c r="D249" s="12">
        <f>IF(Control!$C$6="Solar only",'Solar scaled'!D249,IF(Control!$C$6="Wind only",'Wind scaled'!D249,IF(Control!$C$6="Solar and wind",'Solar scaled'!D249+'Wind scaled'!D249,'Grid scaled'!D249)))</f>
        <v>68.400000000000006</v>
      </c>
      <c r="E249" s="12">
        <f>IF(Control!$C$6="Solar only",'Solar scaled'!E249,IF(Control!$C$6="Wind only",'Wind scaled'!E249,IF(Control!$C$6="Solar and wind",'Solar scaled'!E249+'Wind scaled'!E249,'Grid scaled'!E249)))</f>
        <v>61.840000000000011</v>
      </c>
      <c r="F249" s="12">
        <f>IF(Control!$C$6="Solar only",'Solar scaled'!F249,IF(Control!$C$6="Wind only",'Wind scaled'!F249,IF(Control!$C$6="Solar and wind",'Solar scaled'!F249+'Wind scaled'!F249,'Grid scaled'!F249)))</f>
        <v>61.840000000000011</v>
      </c>
      <c r="G249" s="12">
        <f>IF(Control!$C$6="Solar only",'Solar scaled'!G249,IF(Control!$C$6="Wind only",'Wind scaled'!G249,IF(Control!$C$6="Solar and wind",'Solar scaled'!G249+'Wind scaled'!G249,'Grid scaled'!G249)))</f>
        <v>61.840000000000011</v>
      </c>
      <c r="H249" s="12">
        <f>IF(Control!$C$6="Solar only",'Solar scaled'!H249,IF(Control!$C$6="Wind only",'Wind scaled'!H249,IF(Control!$C$6="Solar and wind",'Solar scaled'!H249+'Wind scaled'!H249,'Grid scaled'!H249)))</f>
        <v>61.840000000000011</v>
      </c>
      <c r="I249" s="12">
        <f>IF(Control!$C$6="Solar only",'Solar scaled'!I249,IF(Control!$C$6="Wind only",'Wind scaled'!I249,IF(Control!$C$6="Solar and wind",'Solar scaled'!I249+'Wind scaled'!I249,'Grid scaled'!I249)))</f>
        <v>61.840000000000011</v>
      </c>
      <c r="J249" s="12">
        <f>IF(Control!$C$6="Solar only",'Solar scaled'!J249,IF(Control!$C$6="Wind only",'Wind scaled'!J249,IF(Control!$C$6="Solar and wind",'Solar scaled'!J249+'Wind scaled'!J249,'Grid scaled'!J249)))</f>
        <v>55.280000000000008</v>
      </c>
      <c r="K249" s="12">
        <f>IF(Control!$C$6="Solar only",'Solar scaled'!K249,IF(Control!$C$6="Wind only",'Wind scaled'!K249,IF(Control!$C$6="Solar and wind",'Solar scaled'!K249+'Wind scaled'!K249,'Grid scaled'!K249)))</f>
        <v>48.720000000000006</v>
      </c>
      <c r="L249" s="12">
        <f>IF(Control!$C$6="Solar only",'Solar scaled'!L249,IF(Control!$C$6="Wind only",'Wind scaled'!L249,IF(Control!$C$6="Solar and wind",'Solar scaled'!L249+'Wind scaled'!L249,'Grid scaled'!L249)))</f>
        <v>42.160000000000004</v>
      </c>
      <c r="M249" s="12">
        <f>IF(Control!$C$6="Solar only",'Solar scaled'!M249,IF(Control!$C$6="Wind only",'Wind scaled'!M249,IF(Control!$C$6="Solar and wind",'Solar scaled'!M249+'Wind scaled'!M249,'Grid scaled'!M249)))</f>
        <v>30.479999999999997</v>
      </c>
      <c r="N249" s="12">
        <f>IF(Control!$C$6="Solar only",'Solar scaled'!N249,IF(Control!$C$6="Wind only",'Wind scaled'!N249,IF(Control!$C$6="Solar and wind",'Solar scaled'!N249+'Wind scaled'!N249,'Grid scaled'!N249)))</f>
        <v>30.479999999999997</v>
      </c>
      <c r="O249" s="12">
        <f>IF(Control!$C$6="Solar only",'Solar scaled'!O249,IF(Control!$C$6="Wind only",'Wind scaled'!O249,IF(Control!$C$6="Solar and wind",'Solar scaled'!O249+'Wind scaled'!O249,'Grid scaled'!O249)))</f>
        <v>30.479999999999997</v>
      </c>
      <c r="P249" s="12">
        <f>IF(Control!$C$6="Solar only",'Solar scaled'!P249,IF(Control!$C$6="Wind only",'Wind scaled'!P249,IF(Control!$C$6="Solar and wind",'Solar scaled'!P249+'Wind scaled'!P249,'Grid scaled'!P249)))</f>
        <v>35.6</v>
      </c>
      <c r="Q249" s="12">
        <f>IF(Control!$C$6="Solar only",'Solar scaled'!Q249,IF(Control!$C$6="Wind only",'Wind scaled'!Q249,IF(Control!$C$6="Solar and wind",'Solar scaled'!Q249+'Wind scaled'!Q249,'Grid scaled'!Q249)))</f>
        <v>48.720000000000006</v>
      </c>
      <c r="R249" s="12">
        <f>IF(Control!$C$6="Solar only",'Solar scaled'!R249,IF(Control!$C$6="Wind only",'Wind scaled'!R249,IF(Control!$C$6="Solar and wind",'Solar scaled'!R249+'Wind scaled'!R249,'Grid scaled'!R249)))</f>
        <v>61.840000000000011</v>
      </c>
      <c r="S249" s="12">
        <f>IF(Control!$C$6="Solar only",'Solar scaled'!S249,IF(Control!$C$6="Wind only",'Wind scaled'!S249,IF(Control!$C$6="Solar and wind",'Solar scaled'!S249+'Wind scaled'!S249,'Grid scaled'!S249)))</f>
        <v>68.400000000000006</v>
      </c>
      <c r="T249" s="12">
        <f>IF(Control!$C$6="Solar only",'Solar scaled'!T249,IF(Control!$C$6="Wind only",'Wind scaled'!T249,IF(Control!$C$6="Solar and wind",'Solar scaled'!T249+'Wind scaled'!T249,'Grid scaled'!T249)))</f>
        <v>76.239999999999995</v>
      </c>
      <c r="U249" s="12">
        <f>IF(Control!$C$6="Solar only",'Solar scaled'!U249,IF(Control!$C$6="Wind only",'Wind scaled'!U249,IF(Control!$C$6="Solar and wind",'Solar scaled'!U249+'Wind scaled'!U249,'Grid scaled'!U249)))</f>
        <v>84.08</v>
      </c>
      <c r="V249" s="12">
        <f>IF(Control!$C$6="Solar only",'Solar scaled'!V249,IF(Control!$C$6="Wind only",'Wind scaled'!V249,IF(Control!$C$6="Solar and wind",'Solar scaled'!V249+'Wind scaled'!V249,'Grid scaled'!V249)))</f>
        <v>91.919999999999987</v>
      </c>
      <c r="W249" s="12">
        <f>IF(Control!$C$6="Solar only",'Solar scaled'!W249,IF(Control!$C$6="Wind only",'Wind scaled'!W249,IF(Control!$C$6="Solar and wind",'Solar scaled'!W249+'Wind scaled'!W249,'Grid scaled'!W249)))</f>
        <v>107.6</v>
      </c>
      <c r="X249" s="12">
        <f>IF(Control!$C$6="Solar only",'Solar scaled'!X249,IF(Control!$C$6="Wind only",'Wind scaled'!X249,IF(Control!$C$6="Solar and wind",'Solar scaled'!X249+'Wind scaled'!X249,'Grid scaled'!X249)))</f>
        <v>136.4</v>
      </c>
      <c r="Y249" s="12">
        <f>IF(Control!$C$6="Solar only",'Solar scaled'!Y249,IF(Control!$C$6="Wind only",'Wind scaled'!Y249,IF(Control!$C$6="Solar and wind",'Solar scaled'!Y249+'Wind scaled'!Y249,'Grid scaled'!Y249)))</f>
        <v>167.12</v>
      </c>
      <c r="Z249" s="12">
        <f>IF(Control!$C$6="Solar only",'Solar scaled'!Z249,IF(Control!$C$6="Wind only",'Wind scaled'!Z249,IF(Control!$C$6="Solar and wind",'Solar scaled'!Z249+'Wind scaled'!Z249,'Grid scaled'!Z249)))</f>
        <v>213.2</v>
      </c>
      <c r="AB249" s="7">
        <f t="shared" si="3"/>
        <v>1774.7200000000005</v>
      </c>
    </row>
    <row r="250" spans="2:29" x14ac:dyDescent="0.2">
      <c r="B250" s="6">
        <v>44444</v>
      </c>
      <c r="C250" s="12">
        <f>IF(Control!$C$6="Solar only",'Solar scaled'!C250,IF(Control!$C$6="Wind only",'Wind scaled'!C250,IF(Control!$C$6="Solar and wind",'Solar scaled'!C250+'Wind scaled'!C250,'Grid scaled'!C250)))</f>
        <v>254.24000000000007</v>
      </c>
      <c r="D250" s="12">
        <f>IF(Control!$C$6="Solar only",'Solar scaled'!D250,IF(Control!$C$6="Wind only",'Wind scaled'!D250,IF(Control!$C$6="Solar and wind",'Solar scaled'!D250+'Wind scaled'!D250,'Grid scaled'!D250)))</f>
        <v>313.91999999999996</v>
      </c>
      <c r="E250" s="12">
        <f>IF(Control!$C$6="Solar only",'Solar scaled'!E250,IF(Control!$C$6="Wind only",'Wind scaled'!E250,IF(Control!$C$6="Solar and wind",'Solar scaled'!E250+'Wind scaled'!E250,'Grid scaled'!E250)))</f>
        <v>346.23999999999995</v>
      </c>
      <c r="F250" s="12">
        <f>IF(Control!$C$6="Solar only",'Solar scaled'!F250,IF(Control!$C$6="Wind only",'Wind scaled'!F250,IF(Control!$C$6="Solar and wind",'Solar scaled'!F250+'Wind scaled'!F250,'Grid scaled'!F250)))</f>
        <v>330.08</v>
      </c>
      <c r="G250" s="12">
        <f>IF(Control!$C$6="Solar only",'Solar scaled'!G250,IF(Control!$C$6="Wind only",'Wind scaled'!G250,IF(Control!$C$6="Solar and wind",'Solar scaled'!G250+'Wind scaled'!G250,'Grid scaled'!G250)))</f>
        <v>297.76</v>
      </c>
      <c r="H250" s="12">
        <f>IF(Control!$C$6="Solar only",'Solar scaled'!H250,IF(Control!$C$6="Wind only",'Wind scaled'!H250,IF(Control!$C$6="Solar and wind",'Solar scaled'!H250+'Wind scaled'!H250,'Grid scaled'!H250)))</f>
        <v>297.76</v>
      </c>
      <c r="I250" s="12">
        <f>IF(Control!$C$6="Solar only",'Solar scaled'!I250,IF(Control!$C$6="Wind only",'Wind scaled'!I250,IF(Control!$C$6="Solar and wind",'Solar scaled'!I250+'Wind scaled'!I250,'Grid scaled'!I250)))</f>
        <v>281.60000000000002</v>
      </c>
      <c r="J250" s="12">
        <f>IF(Control!$C$6="Solar only",'Solar scaled'!J250,IF(Control!$C$6="Wind only",'Wind scaled'!J250,IF(Control!$C$6="Solar and wind",'Solar scaled'!J250+'Wind scaled'!J250,'Grid scaled'!J250)))</f>
        <v>213.2</v>
      </c>
      <c r="K250" s="12">
        <f>IF(Control!$C$6="Solar only",'Solar scaled'!K250,IF(Control!$C$6="Wind only",'Wind scaled'!K250,IF(Control!$C$6="Solar and wind",'Solar scaled'!K250+'Wind scaled'!K250,'Grid scaled'!K250)))</f>
        <v>213.2</v>
      </c>
      <c r="L250" s="12">
        <f>IF(Control!$C$6="Solar only",'Solar scaled'!L250,IF(Control!$C$6="Wind only",'Wind scaled'!L250,IF(Control!$C$6="Solar and wind",'Solar scaled'!L250+'Wind scaled'!L250,'Grid scaled'!L250)))</f>
        <v>240.56000000000003</v>
      </c>
      <c r="M250" s="12">
        <f>IF(Control!$C$6="Solar only",'Solar scaled'!M250,IF(Control!$C$6="Wind only",'Wind scaled'!M250,IF(Control!$C$6="Solar and wind",'Solar scaled'!M250+'Wind scaled'!M250,'Grid scaled'!M250)))</f>
        <v>226.88000000000002</v>
      </c>
      <c r="N250" s="12">
        <f>IF(Control!$C$6="Solar only",'Solar scaled'!N250,IF(Control!$C$6="Wind only",'Wind scaled'!N250,IF(Control!$C$6="Solar and wind",'Solar scaled'!N250+'Wind scaled'!N250,'Grid scaled'!N250)))</f>
        <v>213.2</v>
      </c>
      <c r="O250" s="12">
        <f>IF(Control!$C$6="Solar only",'Solar scaled'!O250,IF(Control!$C$6="Wind only",'Wind scaled'!O250,IF(Control!$C$6="Solar and wind",'Solar scaled'!O250+'Wind scaled'!O250,'Grid scaled'!O250)))</f>
        <v>190.16000000000003</v>
      </c>
      <c r="P250" s="12">
        <f>IF(Control!$C$6="Solar only",'Solar scaled'!P250,IF(Control!$C$6="Wind only",'Wind scaled'!P250,IF(Control!$C$6="Solar and wind",'Solar scaled'!P250+'Wind scaled'!P250,'Grid scaled'!P250)))</f>
        <v>117.2</v>
      </c>
      <c r="Q250" s="12">
        <f>IF(Control!$C$6="Solar only",'Solar scaled'!Q250,IF(Control!$C$6="Wind only",'Wind scaled'!Q250,IF(Control!$C$6="Solar and wind",'Solar scaled'!Q250+'Wind scaled'!Q250,'Grid scaled'!Q250)))</f>
        <v>55.280000000000008</v>
      </c>
      <c r="R250" s="12">
        <f>IF(Control!$C$6="Solar only",'Solar scaled'!R250,IF(Control!$C$6="Wind only",'Wind scaled'!R250,IF(Control!$C$6="Solar and wind",'Solar scaled'!R250+'Wind scaled'!R250,'Grid scaled'!R250)))</f>
        <v>61.840000000000011</v>
      </c>
      <c r="S250" s="12">
        <f>IF(Control!$C$6="Solar only",'Solar scaled'!S250,IF(Control!$C$6="Wind only",'Wind scaled'!S250,IF(Control!$C$6="Solar and wind",'Solar scaled'!S250+'Wind scaled'!S250,'Grid scaled'!S250)))</f>
        <v>55.280000000000008</v>
      </c>
      <c r="T250" s="12">
        <f>IF(Control!$C$6="Solar only",'Solar scaled'!T250,IF(Control!$C$6="Wind only",'Wind scaled'!T250,IF(Control!$C$6="Solar and wind",'Solar scaled'!T250+'Wind scaled'!T250,'Grid scaled'!T250)))</f>
        <v>61.840000000000011</v>
      </c>
      <c r="U250" s="12">
        <f>IF(Control!$C$6="Solar only",'Solar scaled'!U250,IF(Control!$C$6="Wind only",'Wind scaled'!U250,IF(Control!$C$6="Solar and wind",'Solar scaled'!U250+'Wind scaled'!U250,'Grid scaled'!U250)))</f>
        <v>91.919999999999987</v>
      </c>
      <c r="V250" s="12">
        <f>IF(Control!$C$6="Solar only",'Solar scaled'!V250,IF(Control!$C$6="Wind only",'Wind scaled'!V250,IF(Control!$C$6="Solar and wind",'Solar scaled'!V250+'Wind scaled'!V250,'Grid scaled'!V250)))</f>
        <v>126.8</v>
      </c>
      <c r="W250" s="12">
        <f>IF(Control!$C$6="Solar only",'Solar scaled'!W250,IF(Control!$C$6="Wind only",'Wind scaled'!W250,IF(Control!$C$6="Solar and wind",'Solar scaled'!W250+'Wind scaled'!W250,'Grid scaled'!W250)))</f>
        <v>146</v>
      </c>
      <c r="X250" s="12">
        <f>IF(Control!$C$6="Solar only",'Solar scaled'!X250,IF(Control!$C$6="Wind only",'Wind scaled'!X250,IF(Control!$C$6="Solar and wind",'Solar scaled'!X250+'Wind scaled'!X250,'Grid scaled'!X250)))</f>
        <v>155.6</v>
      </c>
      <c r="Y250" s="12">
        <f>IF(Control!$C$6="Solar only",'Solar scaled'!Y250,IF(Control!$C$6="Wind only",'Wind scaled'!Y250,IF(Control!$C$6="Solar and wind",'Solar scaled'!Y250+'Wind scaled'!Y250,'Grid scaled'!Y250)))</f>
        <v>146</v>
      </c>
      <c r="Z250" s="12">
        <f>IF(Control!$C$6="Solar only",'Solar scaled'!Z250,IF(Control!$C$6="Wind only",'Wind scaled'!Z250,IF(Control!$C$6="Solar and wind",'Solar scaled'!Z250+'Wind scaled'!Z250,'Grid scaled'!Z250)))</f>
        <v>136.4</v>
      </c>
      <c r="AB250" s="7">
        <f t="shared" si="3"/>
        <v>4572.96</v>
      </c>
    </row>
    <row r="251" spans="2:29" x14ac:dyDescent="0.2">
      <c r="B251" s="6">
        <v>44445</v>
      </c>
      <c r="C251" s="12">
        <f>IF(Control!$C$6="Solar only",'Solar scaled'!C251,IF(Control!$C$6="Wind only",'Wind scaled'!C251,IF(Control!$C$6="Solar and wind",'Solar scaled'!C251+'Wind scaled'!C251,'Grid scaled'!C251)))</f>
        <v>126.8</v>
      </c>
      <c r="D251" s="12">
        <f>IF(Control!$C$6="Solar only",'Solar scaled'!D251,IF(Control!$C$6="Wind only",'Wind scaled'!D251,IF(Control!$C$6="Solar and wind",'Solar scaled'!D251+'Wind scaled'!D251,'Grid scaled'!D251)))</f>
        <v>126.8</v>
      </c>
      <c r="E251" s="12">
        <f>IF(Control!$C$6="Solar only",'Solar scaled'!E251,IF(Control!$C$6="Wind only",'Wind scaled'!E251,IF(Control!$C$6="Solar and wind",'Solar scaled'!E251+'Wind scaled'!E251,'Grid scaled'!E251)))</f>
        <v>117.2</v>
      </c>
      <c r="F251" s="12">
        <f>IF(Control!$C$6="Solar only",'Solar scaled'!F251,IF(Control!$C$6="Wind only",'Wind scaled'!F251,IF(Control!$C$6="Solar and wind",'Solar scaled'!F251+'Wind scaled'!F251,'Grid scaled'!F251)))</f>
        <v>84.08</v>
      </c>
      <c r="G251" s="12">
        <f>IF(Control!$C$6="Solar only",'Solar scaled'!G251,IF(Control!$C$6="Wind only",'Wind scaled'!G251,IF(Control!$C$6="Solar and wind",'Solar scaled'!G251+'Wind scaled'!G251,'Grid scaled'!G251)))</f>
        <v>61.840000000000011</v>
      </c>
      <c r="H251" s="12">
        <f>IF(Control!$C$6="Solar only",'Solar scaled'!H251,IF(Control!$C$6="Wind only",'Wind scaled'!H251,IF(Control!$C$6="Solar and wind",'Solar scaled'!H251+'Wind scaled'!H251,'Grid scaled'!H251)))</f>
        <v>35.6</v>
      </c>
      <c r="I251" s="12">
        <f>IF(Control!$C$6="Solar only",'Solar scaled'!I251,IF(Control!$C$6="Wind only",'Wind scaled'!I251,IF(Control!$C$6="Solar and wind",'Solar scaled'!I251+'Wind scaled'!I251,'Grid scaled'!I251)))</f>
        <v>25.359999999999996</v>
      </c>
      <c r="J251" s="12">
        <f>IF(Control!$C$6="Solar only",'Solar scaled'!J251,IF(Control!$C$6="Wind only",'Wind scaled'!J251,IF(Control!$C$6="Solar and wind",'Solar scaled'!J251+'Wind scaled'!J251,'Grid scaled'!J251)))</f>
        <v>10</v>
      </c>
      <c r="K251" s="12">
        <f>IF(Control!$C$6="Solar only",'Solar scaled'!K251,IF(Control!$C$6="Wind only",'Wind scaled'!K251,IF(Control!$C$6="Solar and wind",'Solar scaled'!K251+'Wind scaled'!K251,'Grid scaled'!K251)))</f>
        <v>20.239999999999998</v>
      </c>
      <c r="L251" s="12">
        <f>IF(Control!$C$6="Solar only",'Solar scaled'!L251,IF(Control!$C$6="Wind only",'Wind scaled'!L251,IF(Control!$C$6="Solar and wind",'Solar scaled'!L251+'Wind scaled'!L251,'Grid scaled'!L251)))</f>
        <v>30.479999999999997</v>
      </c>
      <c r="M251" s="12">
        <f>IF(Control!$C$6="Solar only",'Solar scaled'!M251,IF(Control!$C$6="Wind only",'Wind scaled'!M251,IF(Control!$C$6="Solar and wind",'Solar scaled'!M251+'Wind scaled'!M251,'Grid scaled'!M251)))</f>
        <v>42.160000000000004</v>
      </c>
      <c r="N251" s="12">
        <f>IF(Control!$C$6="Solar only",'Solar scaled'!N251,IF(Control!$C$6="Wind only",'Wind scaled'!N251,IF(Control!$C$6="Solar and wind",'Solar scaled'!N251+'Wind scaled'!N251,'Grid scaled'!N251)))</f>
        <v>61.840000000000011</v>
      </c>
      <c r="O251" s="12">
        <f>IF(Control!$C$6="Solar only",'Solar scaled'!O251,IF(Control!$C$6="Wind only",'Wind scaled'!O251,IF(Control!$C$6="Solar and wind",'Solar scaled'!O251+'Wind scaled'!O251,'Grid scaled'!O251)))</f>
        <v>91.919999999999987</v>
      </c>
      <c r="P251" s="12">
        <f>IF(Control!$C$6="Solar only",'Solar scaled'!P251,IF(Control!$C$6="Wind only",'Wind scaled'!P251,IF(Control!$C$6="Solar and wind",'Solar scaled'!P251+'Wind scaled'!P251,'Grid scaled'!P251)))</f>
        <v>136.4</v>
      </c>
      <c r="Q251" s="12">
        <f>IF(Control!$C$6="Solar only",'Solar scaled'!Q251,IF(Control!$C$6="Wind only",'Wind scaled'!Q251,IF(Control!$C$6="Solar and wind",'Solar scaled'!Q251+'Wind scaled'!Q251,'Grid scaled'!Q251)))</f>
        <v>167.12</v>
      </c>
      <c r="R251" s="12">
        <f>IF(Control!$C$6="Solar only",'Solar scaled'!R251,IF(Control!$C$6="Wind only",'Wind scaled'!R251,IF(Control!$C$6="Solar and wind",'Solar scaled'!R251+'Wind scaled'!R251,'Grid scaled'!R251)))</f>
        <v>178.64000000000001</v>
      </c>
      <c r="S251" s="12">
        <f>IF(Control!$C$6="Solar only",'Solar scaled'!S251,IF(Control!$C$6="Wind only",'Wind scaled'!S251,IF(Control!$C$6="Solar and wind",'Solar scaled'!S251+'Wind scaled'!S251,'Grid scaled'!S251)))</f>
        <v>190.16000000000003</v>
      </c>
      <c r="T251" s="12">
        <f>IF(Control!$C$6="Solar only",'Solar scaled'!T251,IF(Control!$C$6="Wind only",'Wind scaled'!T251,IF(Control!$C$6="Solar and wind",'Solar scaled'!T251+'Wind scaled'!T251,'Grid scaled'!T251)))</f>
        <v>240.56000000000003</v>
      </c>
      <c r="U251" s="12">
        <f>IF(Control!$C$6="Solar only",'Solar scaled'!U251,IF(Control!$C$6="Wind only",'Wind scaled'!U251,IF(Control!$C$6="Solar and wind",'Solar scaled'!U251+'Wind scaled'!U251,'Grid scaled'!U251)))</f>
        <v>380.8</v>
      </c>
      <c r="V251" s="12">
        <f>IF(Control!$C$6="Solar only",'Solar scaled'!V251,IF(Control!$C$6="Wind only",'Wind scaled'!V251,IF(Control!$C$6="Solar and wind",'Solar scaled'!V251+'Wind scaled'!V251,'Grid scaled'!V251)))</f>
        <v>423.84</v>
      </c>
      <c r="W251" s="12">
        <f>IF(Control!$C$6="Solar only",'Solar scaled'!W251,IF(Control!$C$6="Wind only",'Wind scaled'!W251,IF(Control!$C$6="Solar and wind",'Solar scaled'!W251+'Wind scaled'!W251,'Grid scaled'!W251)))</f>
        <v>454.4</v>
      </c>
      <c r="X251" s="12">
        <f>IF(Control!$C$6="Solar only",'Solar scaled'!X251,IF(Control!$C$6="Wind only",'Wind scaled'!X251,IF(Control!$C$6="Solar and wind",'Solar scaled'!X251+'Wind scaled'!X251,'Grid scaled'!X251)))</f>
        <v>518.24</v>
      </c>
      <c r="Y251" s="12">
        <f>IF(Control!$C$6="Solar only",'Solar scaled'!Y251,IF(Control!$C$6="Wind only",'Wind scaled'!Y251,IF(Control!$C$6="Solar and wind",'Solar scaled'!Y251+'Wind scaled'!Y251,'Grid scaled'!Y251)))</f>
        <v>536.31999999999994</v>
      </c>
      <c r="Z251" s="12">
        <f>IF(Control!$C$6="Solar only",'Solar scaled'!Z251,IF(Control!$C$6="Wind only",'Wind scaled'!Z251,IF(Control!$C$6="Solar and wind",'Solar scaled'!Z251+'Wind scaled'!Z251,'Grid scaled'!Z251)))</f>
        <v>536.31999999999994</v>
      </c>
      <c r="AB251" s="7">
        <f t="shared" si="3"/>
        <v>4597.12</v>
      </c>
    </row>
    <row r="252" spans="2:29" x14ac:dyDescent="0.2">
      <c r="B252" s="6">
        <v>44446</v>
      </c>
      <c r="C252" s="12">
        <f>IF(Control!$C$6="Solar only",'Solar scaled'!C252,IF(Control!$C$6="Wind only",'Wind scaled'!C252,IF(Control!$C$6="Solar and wind",'Solar scaled'!C252+'Wind scaled'!C252,'Grid scaled'!C252)))</f>
        <v>581.91999999999996</v>
      </c>
      <c r="D252" s="12">
        <f>IF(Control!$C$6="Solar only",'Solar scaled'!D252,IF(Control!$C$6="Wind only",'Wind scaled'!D252,IF(Control!$C$6="Solar and wind",'Solar scaled'!D252+'Wind scaled'!D252,'Grid scaled'!D252)))</f>
        <v>602.72</v>
      </c>
      <c r="E252" s="12">
        <f>IF(Control!$C$6="Solar only",'Solar scaled'!E252,IF(Control!$C$6="Wind only",'Wind scaled'!E252,IF(Control!$C$6="Solar and wind",'Solar scaled'!E252+'Wind scaled'!E252,'Grid scaled'!E252)))</f>
        <v>560</v>
      </c>
      <c r="F252" s="12">
        <f>IF(Control!$C$6="Solar only",'Solar scaled'!F252,IF(Control!$C$6="Wind only",'Wind scaled'!F252,IF(Control!$C$6="Solar and wind",'Solar scaled'!F252+'Wind scaled'!F252,'Grid scaled'!F252)))</f>
        <v>518.24</v>
      </c>
      <c r="G252" s="12">
        <f>IF(Control!$C$6="Solar only",'Solar scaled'!G252,IF(Control!$C$6="Wind only",'Wind scaled'!G252,IF(Control!$C$6="Solar and wind",'Solar scaled'!G252+'Wind scaled'!G252,'Grid scaled'!G252)))</f>
        <v>401.91999999999996</v>
      </c>
      <c r="H252" s="12">
        <f>IF(Control!$C$6="Solar only",'Solar scaled'!H252,IF(Control!$C$6="Wind only",'Wind scaled'!H252,IF(Control!$C$6="Solar and wind",'Solar scaled'!H252+'Wind scaled'!H252,'Grid scaled'!H252)))</f>
        <v>330.08</v>
      </c>
      <c r="I252" s="12">
        <f>IF(Control!$C$6="Solar only",'Solar scaled'!I252,IF(Control!$C$6="Wind only",'Wind scaled'!I252,IF(Control!$C$6="Solar and wind",'Solar scaled'!I252+'Wind scaled'!I252,'Grid scaled'!I252)))</f>
        <v>240.56000000000003</v>
      </c>
      <c r="J252" s="12">
        <f>IF(Control!$C$6="Solar only",'Solar scaled'!J252,IF(Control!$C$6="Wind only",'Wind scaled'!J252,IF(Control!$C$6="Solar and wind",'Solar scaled'!J252+'Wind scaled'!J252,'Grid scaled'!J252)))</f>
        <v>155.6</v>
      </c>
      <c r="K252" s="12">
        <f>IF(Control!$C$6="Solar only",'Solar scaled'!K252,IF(Control!$C$6="Wind only",'Wind scaled'!K252,IF(Control!$C$6="Solar and wind",'Solar scaled'!K252+'Wind scaled'!K252,'Grid scaled'!K252)))</f>
        <v>240.56000000000003</v>
      </c>
      <c r="L252" s="12">
        <f>IF(Control!$C$6="Solar only",'Solar scaled'!L252,IF(Control!$C$6="Wind only",'Wind scaled'!L252,IF(Control!$C$6="Solar and wind",'Solar scaled'!L252+'Wind scaled'!L252,'Grid scaled'!L252)))</f>
        <v>297.76</v>
      </c>
      <c r="M252" s="12">
        <f>IF(Control!$C$6="Solar only",'Solar scaled'!M252,IF(Control!$C$6="Wind only",'Wind scaled'!M252,IF(Control!$C$6="Solar and wind",'Solar scaled'!M252+'Wind scaled'!M252,'Grid scaled'!M252)))</f>
        <v>281.60000000000002</v>
      </c>
      <c r="N252" s="12">
        <f>IF(Control!$C$6="Solar only",'Solar scaled'!N252,IF(Control!$C$6="Wind only",'Wind scaled'!N252,IF(Control!$C$6="Solar and wind",'Solar scaled'!N252+'Wind scaled'!N252,'Grid scaled'!N252)))</f>
        <v>240.56000000000003</v>
      </c>
      <c r="O252" s="12">
        <f>IF(Control!$C$6="Solar only",'Solar scaled'!O252,IF(Control!$C$6="Wind only",'Wind scaled'!O252,IF(Control!$C$6="Solar and wind",'Solar scaled'!O252+'Wind scaled'!O252,'Grid scaled'!O252)))</f>
        <v>201.68</v>
      </c>
      <c r="P252" s="12">
        <f>IF(Control!$C$6="Solar only",'Solar scaled'!P252,IF(Control!$C$6="Wind only",'Wind scaled'!P252,IF(Control!$C$6="Solar and wind",'Solar scaled'!P252+'Wind scaled'!P252,'Grid scaled'!P252)))</f>
        <v>167.12</v>
      </c>
      <c r="Q252" s="12">
        <f>IF(Control!$C$6="Solar only",'Solar scaled'!Q252,IF(Control!$C$6="Wind only",'Wind scaled'!Q252,IF(Control!$C$6="Solar and wind",'Solar scaled'!Q252+'Wind scaled'!Q252,'Grid scaled'!Q252)))</f>
        <v>126.8</v>
      </c>
      <c r="R252" s="12">
        <f>IF(Control!$C$6="Solar only",'Solar scaled'!R252,IF(Control!$C$6="Wind only",'Wind scaled'!R252,IF(Control!$C$6="Solar and wind",'Solar scaled'!R252+'Wind scaled'!R252,'Grid scaled'!R252)))</f>
        <v>76.239999999999995</v>
      </c>
      <c r="S252" s="12">
        <f>IF(Control!$C$6="Solar only",'Solar scaled'!S252,IF(Control!$C$6="Wind only",'Wind scaled'!S252,IF(Control!$C$6="Solar and wind",'Solar scaled'!S252+'Wind scaled'!S252,'Grid scaled'!S252)))</f>
        <v>25.359999999999996</v>
      </c>
      <c r="T252" s="12">
        <f>IF(Control!$C$6="Solar only",'Solar scaled'!T252,IF(Control!$C$6="Wind only",'Wind scaled'!T252,IF(Control!$C$6="Solar and wind",'Solar scaled'!T252+'Wind scaled'!T252,'Grid scaled'!T252)))</f>
        <v>0</v>
      </c>
      <c r="U252" s="12">
        <f>IF(Control!$C$6="Solar only",'Solar scaled'!U252,IF(Control!$C$6="Wind only",'Wind scaled'!U252,IF(Control!$C$6="Solar and wind",'Solar scaled'!U252+'Wind scaled'!U252,'Grid scaled'!U252)))</f>
        <v>0</v>
      </c>
      <c r="V252" s="12">
        <f>IF(Control!$C$6="Solar only",'Solar scaled'!V252,IF(Control!$C$6="Wind only",'Wind scaled'!V252,IF(Control!$C$6="Solar and wind",'Solar scaled'!V252+'Wind scaled'!V252,'Grid scaled'!V252)))</f>
        <v>0</v>
      </c>
      <c r="W252" s="12">
        <f>IF(Control!$C$6="Solar only",'Solar scaled'!W252,IF(Control!$C$6="Wind only",'Wind scaled'!W252,IF(Control!$C$6="Solar and wind",'Solar scaled'!W252+'Wind scaled'!W252,'Grid scaled'!W252)))</f>
        <v>0</v>
      </c>
      <c r="X252" s="12">
        <f>IF(Control!$C$6="Solar only",'Solar scaled'!X252,IF(Control!$C$6="Wind only",'Wind scaled'!X252,IF(Control!$C$6="Solar and wind",'Solar scaled'!X252+'Wind scaled'!X252,'Grid scaled'!X252)))</f>
        <v>0</v>
      </c>
      <c r="Y252" s="12">
        <f>IF(Control!$C$6="Solar only",'Solar scaled'!Y252,IF(Control!$C$6="Wind only",'Wind scaled'!Y252,IF(Control!$C$6="Solar and wind",'Solar scaled'!Y252+'Wind scaled'!Y252,'Grid scaled'!Y252)))</f>
        <v>0</v>
      </c>
      <c r="Z252" s="12">
        <f>IF(Control!$C$6="Solar only",'Solar scaled'!Z252,IF(Control!$C$6="Wind only",'Wind scaled'!Z252,IF(Control!$C$6="Solar and wind",'Solar scaled'!Z252+'Wind scaled'!Z252,'Grid scaled'!Z252)))</f>
        <v>0</v>
      </c>
      <c r="AB252" s="7">
        <f t="shared" si="3"/>
        <v>5048.72</v>
      </c>
    </row>
    <row r="253" spans="2:29" x14ac:dyDescent="0.2">
      <c r="B253" s="6">
        <v>44447</v>
      </c>
      <c r="C253" s="12">
        <f>IF(Control!$C$6="Solar only",'Solar scaled'!C253,IF(Control!$C$6="Wind only",'Wind scaled'!C253,IF(Control!$C$6="Solar and wind",'Solar scaled'!C253+'Wind scaled'!C253,'Grid scaled'!C253)))</f>
        <v>0</v>
      </c>
      <c r="D253" s="12">
        <f>IF(Control!$C$6="Solar only",'Solar scaled'!D253,IF(Control!$C$6="Wind only",'Wind scaled'!D253,IF(Control!$C$6="Solar and wind",'Solar scaled'!D253+'Wind scaled'!D253,'Grid scaled'!D253)))</f>
        <v>0</v>
      </c>
      <c r="E253" s="12">
        <f>IF(Control!$C$6="Solar only",'Solar scaled'!E253,IF(Control!$C$6="Wind only",'Wind scaled'!E253,IF(Control!$C$6="Solar and wind",'Solar scaled'!E253+'Wind scaled'!E253,'Grid scaled'!E253)))</f>
        <v>0</v>
      </c>
      <c r="F253" s="12">
        <f>IF(Control!$C$6="Solar only",'Solar scaled'!F253,IF(Control!$C$6="Wind only",'Wind scaled'!F253,IF(Control!$C$6="Solar and wind",'Solar scaled'!F253+'Wind scaled'!F253,'Grid scaled'!F253)))</f>
        <v>0</v>
      </c>
      <c r="G253" s="12">
        <f>IF(Control!$C$6="Solar only",'Solar scaled'!G253,IF(Control!$C$6="Wind only",'Wind scaled'!G253,IF(Control!$C$6="Solar and wind",'Solar scaled'!G253+'Wind scaled'!G253,'Grid scaled'!G253)))</f>
        <v>0</v>
      </c>
      <c r="H253" s="12">
        <f>IF(Control!$C$6="Solar only",'Solar scaled'!H253,IF(Control!$C$6="Wind only",'Wind scaled'!H253,IF(Control!$C$6="Solar and wind",'Solar scaled'!H253+'Wind scaled'!H253,'Grid scaled'!H253)))</f>
        <v>0</v>
      </c>
      <c r="I253" s="12">
        <f>IF(Control!$C$6="Solar only",'Solar scaled'!I253,IF(Control!$C$6="Wind only",'Wind scaled'!I253,IF(Control!$C$6="Solar and wind",'Solar scaled'!I253+'Wind scaled'!I253,'Grid scaled'!I253)))</f>
        <v>0</v>
      </c>
      <c r="J253" s="12">
        <f>IF(Control!$C$6="Solar only",'Solar scaled'!J253,IF(Control!$C$6="Wind only",'Wind scaled'!J253,IF(Control!$C$6="Solar and wind",'Solar scaled'!J253+'Wind scaled'!J253,'Grid scaled'!J253)))</f>
        <v>0</v>
      </c>
      <c r="K253" s="12">
        <f>IF(Control!$C$6="Solar only",'Solar scaled'!K253,IF(Control!$C$6="Wind only",'Wind scaled'!K253,IF(Control!$C$6="Solar and wind",'Solar scaled'!K253+'Wind scaled'!K253,'Grid scaled'!K253)))</f>
        <v>0</v>
      </c>
      <c r="L253" s="12">
        <f>IF(Control!$C$6="Solar only",'Solar scaled'!L253,IF(Control!$C$6="Wind only",'Wind scaled'!L253,IF(Control!$C$6="Solar and wind",'Solar scaled'!L253+'Wind scaled'!L253,'Grid scaled'!L253)))</f>
        <v>0</v>
      </c>
      <c r="M253" s="12">
        <f>IF(Control!$C$6="Solar only",'Solar scaled'!M253,IF(Control!$C$6="Wind only",'Wind scaled'!M253,IF(Control!$C$6="Solar and wind",'Solar scaled'!M253+'Wind scaled'!M253,'Grid scaled'!M253)))</f>
        <v>0</v>
      </c>
      <c r="N253" s="12">
        <f>IF(Control!$C$6="Solar only",'Solar scaled'!N253,IF(Control!$C$6="Wind only",'Wind scaled'!N253,IF(Control!$C$6="Solar and wind",'Solar scaled'!N253+'Wind scaled'!N253,'Grid scaled'!N253)))</f>
        <v>0</v>
      </c>
      <c r="O253" s="12">
        <f>IF(Control!$C$6="Solar only",'Solar scaled'!O253,IF(Control!$C$6="Wind only",'Wind scaled'!O253,IF(Control!$C$6="Solar and wind",'Solar scaled'!O253+'Wind scaled'!O253,'Grid scaled'!O253)))</f>
        <v>0</v>
      </c>
      <c r="P253" s="12">
        <f>IF(Control!$C$6="Solar only",'Solar scaled'!P253,IF(Control!$C$6="Wind only",'Wind scaled'!P253,IF(Control!$C$6="Solar and wind",'Solar scaled'!P253+'Wind scaled'!P253,'Grid scaled'!P253)))</f>
        <v>0</v>
      </c>
      <c r="Q253" s="12">
        <f>IF(Control!$C$6="Solar only",'Solar scaled'!Q253,IF(Control!$C$6="Wind only",'Wind scaled'!Q253,IF(Control!$C$6="Solar and wind",'Solar scaled'!Q253+'Wind scaled'!Q253,'Grid scaled'!Q253)))</f>
        <v>0</v>
      </c>
      <c r="R253" s="12">
        <f>IF(Control!$C$6="Solar only",'Solar scaled'!R253,IF(Control!$C$6="Wind only",'Wind scaled'!R253,IF(Control!$C$6="Solar and wind",'Solar scaled'!R253+'Wind scaled'!R253,'Grid scaled'!R253)))</f>
        <v>0</v>
      </c>
      <c r="S253" s="12">
        <f>IF(Control!$C$6="Solar only",'Solar scaled'!S253,IF(Control!$C$6="Wind only",'Wind scaled'!S253,IF(Control!$C$6="Solar and wind",'Solar scaled'!S253+'Wind scaled'!S253,'Grid scaled'!S253)))</f>
        <v>0</v>
      </c>
      <c r="T253" s="12">
        <f>IF(Control!$C$6="Solar only",'Solar scaled'!T253,IF(Control!$C$6="Wind only",'Wind scaled'!T253,IF(Control!$C$6="Solar and wind",'Solar scaled'!T253+'Wind scaled'!T253,'Grid scaled'!T253)))</f>
        <v>91.919999999999987</v>
      </c>
      <c r="U253" s="12">
        <f>IF(Control!$C$6="Solar only",'Solar scaled'!U253,IF(Control!$C$6="Wind only",'Wind scaled'!U253,IF(Control!$C$6="Solar and wind",'Solar scaled'!U253+'Wind scaled'!U253,'Grid scaled'!U253)))</f>
        <v>213.2</v>
      </c>
      <c r="V253" s="12">
        <f>IF(Control!$C$6="Solar only",'Solar scaled'!V253,IF(Control!$C$6="Wind only",'Wind scaled'!V253,IF(Control!$C$6="Solar and wind",'Solar scaled'!V253+'Wind scaled'!V253,'Grid scaled'!V253)))</f>
        <v>330.08</v>
      </c>
      <c r="W253" s="12">
        <f>IF(Control!$C$6="Solar only",'Solar scaled'!W253,IF(Control!$C$6="Wind only",'Wind scaled'!W253,IF(Control!$C$6="Solar and wind",'Solar scaled'!W253+'Wind scaled'!W253,'Grid scaled'!W253)))</f>
        <v>362.4</v>
      </c>
      <c r="X253" s="12">
        <f>IF(Control!$C$6="Solar only",'Solar scaled'!X253,IF(Control!$C$6="Wind only",'Wind scaled'!X253,IF(Control!$C$6="Solar and wind",'Solar scaled'!X253+'Wind scaled'!X253,'Grid scaled'!X253)))</f>
        <v>330.08</v>
      </c>
      <c r="Y253" s="12">
        <f>IF(Control!$C$6="Solar only",'Solar scaled'!Y253,IF(Control!$C$6="Wind only",'Wind scaled'!Y253,IF(Control!$C$6="Solar and wind",'Solar scaled'!Y253+'Wind scaled'!Y253,'Grid scaled'!Y253)))</f>
        <v>267.92000000000007</v>
      </c>
      <c r="Z253" s="12">
        <f>IF(Control!$C$6="Solar only",'Solar scaled'!Z253,IF(Control!$C$6="Wind only",'Wind scaled'!Z253,IF(Control!$C$6="Solar and wind",'Solar scaled'!Z253+'Wind scaled'!Z253,'Grid scaled'!Z253)))</f>
        <v>226.88000000000002</v>
      </c>
      <c r="AB253" s="7">
        <f t="shared" si="3"/>
        <v>1822.4800000000002</v>
      </c>
    </row>
    <row r="254" spans="2:29" x14ac:dyDescent="0.2">
      <c r="B254" s="6">
        <v>44448</v>
      </c>
      <c r="C254" s="12">
        <f>IF(Control!$C$6="Solar only",'Solar scaled'!C254,IF(Control!$C$6="Wind only",'Wind scaled'!C254,IF(Control!$C$6="Solar and wind",'Solar scaled'!C254+'Wind scaled'!C254,'Grid scaled'!C254)))</f>
        <v>201.68</v>
      </c>
      <c r="D254" s="12">
        <f>IF(Control!$C$6="Solar only",'Solar scaled'!D254,IF(Control!$C$6="Wind only",'Wind scaled'!D254,IF(Control!$C$6="Solar and wind",'Solar scaled'!D254+'Wind scaled'!D254,'Grid scaled'!D254)))</f>
        <v>213.2</v>
      </c>
      <c r="E254" s="12">
        <f>IF(Control!$C$6="Solar only",'Solar scaled'!E254,IF(Control!$C$6="Wind only",'Wind scaled'!E254,IF(Control!$C$6="Solar and wind",'Solar scaled'!E254+'Wind scaled'!E254,'Grid scaled'!E254)))</f>
        <v>330.08</v>
      </c>
      <c r="F254" s="12">
        <f>IF(Control!$C$6="Solar only",'Solar scaled'!F254,IF(Control!$C$6="Wind only",'Wind scaled'!F254,IF(Control!$C$6="Solar and wind",'Solar scaled'!F254+'Wind scaled'!F254,'Grid scaled'!F254)))</f>
        <v>444.64</v>
      </c>
      <c r="G254" s="12">
        <f>IF(Control!$C$6="Solar only",'Solar scaled'!G254,IF(Control!$C$6="Wind only",'Wind scaled'!G254,IF(Control!$C$6="Solar and wind",'Solar scaled'!G254+'Wind scaled'!G254,'Grid scaled'!G254)))</f>
        <v>497.43999999999994</v>
      </c>
      <c r="H254" s="12">
        <f>IF(Control!$C$6="Solar only",'Solar scaled'!H254,IF(Control!$C$6="Wind only",'Wind scaled'!H254,IF(Control!$C$6="Solar and wind",'Solar scaled'!H254+'Wind scaled'!H254,'Grid scaled'!H254)))</f>
        <v>536.31999999999994</v>
      </c>
      <c r="I254" s="12">
        <f>IF(Control!$C$6="Solar only",'Solar scaled'!I254,IF(Control!$C$6="Wind only",'Wind scaled'!I254,IF(Control!$C$6="Solar and wind",'Solar scaled'!I254+'Wind scaled'!I254,'Grid scaled'!I254)))</f>
        <v>518.24</v>
      </c>
      <c r="J254" s="12">
        <f>IF(Control!$C$6="Solar only",'Solar scaled'!J254,IF(Control!$C$6="Wind only",'Wind scaled'!J254,IF(Control!$C$6="Solar and wind",'Solar scaled'!J254+'Wind scaled'!J254,'Grid scaled'!J254)))</f>
        <v>454.4</v>
      </c>
      <c r="K254" s="12">
        <f>IF(Control!$C$6="Solar only",'Solar scaled'!K254,IF(Control!$C$6="Wind only",'Wind scaled'!K254,IF(Control!$C$6="Solar and wind",'Solar scaled'!K254+'Wind scaled'!K254,'Grid scaled'!K254)))</f>
        <v>497.43999999999994</v>
      </c>
      <c r="L254" s="12">
        <f>IF(Control!$C$6="Solar only",'Solar scaled'!L254,IF(Control!$C$6="Wind only",'Wind scaled'!L254,IF(Control!$C$6="Solar and wind",'Solar scaled'!L254+'Wind scaled'!L254,'Grid scaled'!L254)))</f>
        <v>475.52</v>
      </c>
      <c r="M254" s="12">
        <f>IF(Control!$C$6="Solar only",'Solar scaled'!M254,IF(Control!$C$6="Wind only",'Wind scaled'!M254,IF(Control!$C$6="Solar and wind",'Solar scaled'!M254+'Wind scaled'!M254,'Grid scaled'!M254)))</f>
        <v>454.4</v>
      </c>
      <c r="N254" s="12">
        <f>IF(Control!$C$6="Solar only",'Solar scaled'!N254,IF(Control!$C$6="Wind only",'Wind scaled'!N254,IF(Control!$C$6="Solar and wind",'Solar scaled'!N254+'Wind scaled'!N254,'Grid scaled'!N254)))</f>
        <v>444.64</v>
      </c>
      <c r="O254" s="12">
        <f>IF(Control!$C$6="Solar only",'Solar scaled'!O254,IF(Control!$C$6="Wind only",'Wind scaled'!O254,IF(Control!$C$6="Solar and wind",'Solar scaled'!O254+'Wind scaled'!O254,'Grid scaled'!O254)))</f>
        <v>380.8</v>
      </c>
      <c r="P254" s="12">
        <f>IF(Control!$C$6="Solar only",'Solar scaled'!P254,IF(Control!$C$6="Wind only",'Wind scaled'!P254,IF(Control!$C$6="Solar and wind",'Solar scaled'!P254+'Wind scaled'!P254,'Grid scaled'!P254)))</f>
        <v>362.4</v>
      </c>
      <c r="Q254" s="12">
        <f>IF(Control!$C$6="Solar only",'Solar scaled'!Q254,IF(Control!$C$6="Wind only",'Wind scaled'!Q254,IF(Control!$C$6="Solar and wind",'Solar scaled'!Q254+'Wind scaled'!Q254,'Grid scaled'!Q254)))</f>
        <v>330.08</v>
      </c>
      <c r="R254" s="12">
        <f>IF(Control!$C$6="Solar only",'Solar scaled'!R254,IF(Control!$C$6="Wind only",'Wind scaled'!R254,IF(Control!$C$6="Solar and wind",'Solar scaled'!R254+'Wind scaled'!R254,'Grid scaled'!R254)))</f>
        <v>313.91999999999996</v>
      </c>
      <c r="S254" s="12">
        <f>IF(Control!$C$6="Solar only",'Solar scaled'!S254,IF(Control!$C$6="Wind only",'Wind scaled'!S254,IF(Control!$C$6="Solar and wind",'Solar scaled'!S254+'Wind scaled'!S254,'Grid scaled'!S254)))</f>
        <v>313.91999999999996</v>
      </c>
      <c r="T254" s="12">
        <f>IF(Control!$C$6="Solar only",'Solar scaled'!T254,IF(Control!$C$6="Wind only",'Wind scaled'!T254,IF(Control!$C$6="Solar and wind",'Solar scaled'!T254+'Wind scaled'!T254,'Grid scaled'!T254)))</f>
        <v>297.76</v>
      </c>
      <c r="U254" s="12">
        <f>IF(Control!$C$6="Solar only",'Solar scaled'!U254,IF(Control!$C$6="Wind only",'Wind scaled'!U254,IF(Control!$C$6="Solar and wind",'Solar scaled'!U254+'Wind scaled'!U254,'Grid scaled'!U254)))</f>
        <v>313.91999999999996</v>
      </c>
      <c r="V254" s="12">
        <f>IF(Control!$C$6="Solar only",'Solar scaled'!V254,IF(Control!$C$6="Wind only",'Wind scaled'!V254,IF(Control!$C$6="Solar and wind",'Solar scaled'!V254+'Wind scaled'!V254,'Grid scaled'!V254)))</f>
        <v>330.08</v>
      </c>
      <c r="W254" s="12">
        <f>IF(Control!$C$6="Solar only",'Solar scaled'!W254,IF(Control!$C$6="Wind only",'Wind scaled'!W254,IF(Control!$C$6="Solar and wind",'Solar scaled'!W254+'Wind scaled'!W254,'Grid scaled'!W254)))</f>
        <v>313.91999999999996</v>
      </c>
      <c r="X254" s="12">
        <f>IF(Control!$C$6="Solar only",'Solar scaled'!X254,IF(Control!$C$6="Wind only",'Wind scaled'!X254,IF(Control!$C$6="Solar and wind",'Solar scaled'!X254+'Wind scaled'!X254,'Grid scaled'!X254)))</f>
        <v>267.92000000000007</v>
      </c>
      <c r="Y254" s="12">
        <f>IF(Control!$C$6="Solar only",'Solar scaled'!Y254,IF(Control!$C$6="Wind only",'Wind scaled'!Y254,IF(Control!$C$6="Solar and wind",'Solar scaled'!Y254+'Wind scaled'!Y254,'Grid scaled'!Y254)))</f>
        <v>213.2</v>
      </c>
      <c r="Z254" s="12">
        <f>IF(Control!$C$6="Solar only",'Solar scaled'!Z254,IF(Control!$C$6="Wind only",'Wind scaled'!Z254,IF(Control!$C$6="Solar and wind",'Solar scaled'!Z254+'Wind scaled'!Z254,'Grid scaled'!Z254)))</f>
        <v>167.12</v>
      </c>
      <c r="AB254" s="7">
        <f t="shared" si="3"/>
        <v>8673.0400000000009</v>
      </c>
    </row>
    <row r="255" spans="2:29" x14ac:dyDescent="0.2">
      <c r="B255" s="6">
        <v>44449</v>
      </c>
      <c r="C255" s="12">
        <f>IF(Control!$C$6="Solar only",'Solar scaled'!C255,IF(Control!$C$6="Wind only",'Wind scaled'!C255,IF(Control!$C$6="Solar and wind",'Solar scaled'!C255+'Wind scaled'!C255,'Grid scaled'!C255)))</f>
        <v>126.8</v>
      </c>
      <c r="D255" s="12">
        <f>IF(Control!$C$6="Solar only",'Solar scaled'!D255,IF(Control!$C$6="Wind only",'Wind scaled'!D255,IF(Control!$C$6="Solar and wind",'Solar scaled'!D255+'Wind scaled'!D255,'Grid scaled'!D255)))</f>
        <v>68.400000000000006</v>
      </c>
      <c r="E255" s="12">
        <f>IF(Control!$C$6="Solar only",'Solar scaled'!E255,IF(Control!$C$6="Wind only",'Wind scaled'!E255,IF(Control!$C$6="Solar and wind",'Solar scaled'!E255+'Wind scaled'!E255,'Grid scaled'!E255)))</f>
        <v>30.479999999999997</v>
      </c>
      <c r="F255" s="12">
        <f>IF(Control!$C$6="Solar only",'Solar scaled'!F255,IF(Control!$C$6="Wind only",'Wind scaled'!F255,IF(Control!$C$6="Solar and wind",'Solar scaled'!F255+'Wind scaled'!F255,'Grid scaled'!F255)))</f>
        <v>0</v>
      </c>
      <c r="G255" s="12">
        <f>IF(Control!$C$6="Solar only",'Solar scaled'!G255,IF(Control!$C$6="Wind only",'Wind scaled'!G255,IF(Control!$C$6="Solar and wind",'Solar scaled'!G255+'Wind scaled'!G255,'Grid scaled'!G255)))</f>
        <v>0</v>
      </c>
      <c r="H255" s="12">
        <f>IF(Control!$C$6="Solar only",'Solar scaled'!H255,IF(Control!$C$6="Wind only",'Wind scaled'!H255,IF(Control!$C$6="Solar and wind",'Solar scaled'!H255+'Wind scaled'!H255,'Grid scaled'!H255)))</f>
        <v>0</v>
      </c>
      <c r="I255" s="12">
        <f>IF(Control!$C$6="Solar only",'Solar scaled'!I255,IF(Control!$C$6="Wind only",'Wind scaled'!I255,IF(Control!$C$6="Solar and wind",'Solar scaled'!I255+'Wind scaled'!I255,'Grid scaled'!I255)))</f>
        <v>0</v>
      </c>
      <c r="J255" s="12">
        <f>IF(Control!$C$6="Solar only",'Solar scaled'!J255,IF(Control!$C$6="Wind only",'Wind scaled'!J255,IF(Control!$C$6="Solar and wind",'Solar scaled'!J255+'Wind scaled'!J255,'Grid scaled'!J255)))</f>
        <v>0</v>
      </c>
      <c r="K255" s="12">
        <f>IF(Control!$C$6="Solar only",'Solar scaled'!K255,IF(Control!$C$6="Wind only",'Wind scaled'!K255,IF(Control!$C$6="Solar and wind",'Solar scaled'!K255+'Wind scaled'!K255,'Grid scaled'!K255)))</f>
        <v>0</v>
      </c>
      <c r="L255" s="12">
        <f>IF(Control!$C$6="Solar only",'Solar scaled'!L255,IF(Control!$C$6="Wind only",'Wind scaled'!L255,IF(Control!$C$6="Solar and wind",'Solar scaled'!L255+'Wind scaled'!L255,'Grid scaled'!L255)))</f>
        <v>0</v>
      </c>
      <c r="M255" s="12">
        <f>IF(Control!$C$6="Solar only",'Solar scaled'!M255,IF(Control!$C$6="Wind only",'Wind scaled'!M255,IF(Control!$C$6="Solar and wind",'Solar scaled'!M255+'Wind scaled'!M255,'Grid scaled'!M255)))</f>
        <v>0</v>
      </c>
      <c r="N255" s="12">
        <f>IF(Control!$C$6="Solar only",'Solar scaled'!N255,IF(Control!$C$6="Wind only",'Wind scaled'!N255,IF(Control!$C$6="Solar and wind",'Solar scaled'!N255+'Wind scaled'!N255,'Grid scaled'!N255)))</f>
        <v>0</v>
      </c>
      <c r="O255" s="12">
        <f>IF(Control!$C$6="Solar only",'Solar scaled'!O255,IF(Control!$C$6="Wind only",'Wind scaled'!O255,IF(Control!$C$6="Solar and wind",'Solar scaled'!O255+'Wind scaled'!O255,'Grid scaled'!O255)))</f>
        <v>0</v>
      </c>
      <c r="P255" s="12">
        <f>IF(Control!$C$6="Solar only",'Solar scaled'!P255,IF(Control!$C$6="Wind only",'Wind scaled'!P255,IF(Control!$C$6="Solar and wind",'Solar scaled'!P255+'Wind scaled'!P255,'Grid scaled'!P255)))</f>
        <v>0</v>
      </c>
      <c r="Q255" s="12">
        <f>IF(Control!$C$6="Solar only",'Solar scaled'!Q255,IF(Control!$C$6="Wind only",'Wind scaled'!Q255,IF(Control!$C$6="Solar and wind",'Solar scaled'!Q255+'Wind scaled'!Q255,'Grid scaled'!Q255)))</f>
        <v>0</v>
      </c>
      <c r="R255" s="12">
        <f>IF(Control!$C$6="Solar only",'Solar scaled'!R255,IF(Control!$C$6="Wind only",'Wind scaled'!R255,IF(Control!$C$6="Solar and wind",'Solar scaled'!R255+'Wind scaled'!R255,'Grid scaled'!R255)))</f>
        <v>0</v>
      </c>
      <c r="S255" s="12">
        <f>IF(Control!$C$6="Solar only",'Solar scaled'!S255,IF(Control!$C$6="Wind only",'Wind scaled'!S255,IF(Control!$C$6="Solar and wind",'Solar scaled'!S255+'Wind scaled'!S255,'Grid scaled'!S255)))</f>
        <v>0</v>
      </c>
      <c r="T255" s="12">
        <f>IF(Control!$C$6="Solar only",'Solar scaled'!T255,IF(Control!$C$6="Wind only",'Wind scaled'!T255,IF(Control!$C$6="Solar and wind",'Solar scaled'!T255+'Wind scaled'!T255,'Grid scaled'!T255)))</f>
        <v>0</v>
      </c>
      <c r="U255" s="12">
        <f>IF(Control!$C$6="Solar only",'Solar scaled'!U255,IF(Control!$C$6="Wind only",'Wind scaled'!U255,IF(Control!$C$6="Solar and wind",'Solar scaled'!U255+'Wind scaled'!U255,'Grid scaled'!U255)))</f>
        <v>0</v>
      </c>
      <c r="V255" s="12">
        <f>IF(Control!$C$6="Solar only",'Solar scaled'!V255,IF(Control!$C$6="Wind only",'Wind scaled'!V255,IF(Control!$C$6="Solar and wind",'Solar scaled'!V255+'Wind scaled'!V255,'Grid scaled'!V255)))</f>
        <v>0</v>
      </c>
      <c r="W255" s="12">
        <f>IF(Control!$C$6="Solar only",'Solar scaled'!W255,IF(Control!$C$6="Wind only",'Wind scaled'!W255,IF(Control!$C$6="Solar and wind",'Solar scaled'!W255+'Wind scaled'!W255,'Grid scaled'!W255)))</f>
        <v>0</v>
      </c>
      <c r="X255" s="12">
        <f>IF(Control!$C$6="Solar only",'Solar scaled'!X255,IF(Control!$C$6="Wind only",'Wind scaled'!X255,IF(Control!$C$6="Solar and wind",'Solar scaled'!X255+'Wind scaled'!X255,'Grid scaled'!X255)))</f>
        <v>0</v>
      </c>
      <c r="Y255" s="12">
        <f>IF(Control!$C$6="Solar only",'Solar scaled'!Y255,IF(Control!$C$6="Wind only",'Wind scaled'!Y255,IF(Control!$C$6="Solar and wind",'Solar scaled'!Y255+'Wind scaled'!Y255,'Grid scaled'!Y255)))</f>
        <v>0</v>
      </c>
      <c r="Z255" s="12">
        <f>IF(Control!$C$6="Solar only",'Solar scaled'!Z255,IF(Control!$C$6="Wind only",'Wind scaled'!Z255,IF(Control!$C$6="Solar and wind",'Solar scaled'!Z255+'Wind scaled'!Z255,'Grid scaled'!Z255)))</f>
        <v>0</v>
      </c>
      <c r="AB255" s="7">
        <f t="shared" si="3"/>
        <v>225.67999999999998</v>
      </c>
    </row>
    <row r="256" spans="2:29" x14ac:dyDescent="0.2">
      <c r="B256" s="6">
        <v>44450</v>
      </c>
      <c r="C256" s="12">
        <f>IF(Control!$C$6="Solar only",'Solar scaled'!C256,IF(Control!$C$6="Wind only",'Wind scaled'!C256,IF(Control!$C$6="Solar and wind",'Solar scaled'!C256+'Wind scaled'!C256,'Grid scaled'!C256)))</f>
        <v>15.12</v>
      </c>
      <c r="D256" s="12">
        <f>IF(Control!$C$6="Solar only",'Solar scaled'!D256,IF(Control!$C$6="Wind only",'Wind scaled'!D256,IF(Control!$C$6="Solar and wind",'Solar scaled'!D256+'Wind scaled'!D256,'Grid scaled'!D256)))</f>
        <v>20.239999999999998</v>
      </c>
      <c r="E256" s="12">
        <f>IF(Control!$C$6="Solar only",'Solar scaled'!E256,IF(Control!$C$6="Wind only",'Wind scaled'!E256,IF(Control!$C$6="Solar and wind",'Solar scaled'!E256+'Wind scaled'!E256,'Grid scaled'!E256)))</f>
        <v>30.479999999999997</v>
      </c>
      <c r="F256" s="12">
        <f>IF(Control!$C$6="Solar only",'Solar scaled'!F256,IF(Control!$C$6="Wind only",'Wind scaled'!F256,IF(Control!$C$6="Solar and wind",'Solar scaled'!F256+'Wind scaled'!F256,'Grid scaled'!F256)))</f>
        <v>42.160000000000004</v>
      </c>
      <c r="G256" s="12">
        <f>IF(Control!$C$6="Solar only",'Solar scaled'!G256,IF(Control!$C$6="Wind only",'Wind scaled'!G256,IF(Control!$C$6="Solar and wind",'Solar scaled'!G256+'Wind scaled'!G256,'Grid scaled'!G256)))</f>
        <v>61.840000000000011</v>
      </c>
      <c r="H256" s="12">
        <f>IF(Control!$C$6="Solar only",'Solar scaled'!H256,IF(Control!$C$6="Wind only",'Wind scaled'!H256,IF(Control!$C$6="Solar and wind",'Solar scaled'!H256+'Wind scaled'!H256,'Grid scaled'!H256)))</f>
        <v>117.2</v>
      </c>
      <c r="I256" s="12">
        <f>IF(Control!$C$6="Solar only",'Solar scaled'!I256,IF(Control!$C$6="Wind only",'Wind scaled'!I256,IF(Control!$C$6="Solar and wind",'Solar scaled'!I256+'Wind scaled'!I256,'Grid scaled'!I256)))</f>
        <v>178.64000000000001</v>
      </c>
      <c r="J256" s="12">
        <f>IF(Control!$C$6="Solar only",'Solar scaled'!J256,IF(Control!$C$6="Wind only",'Wind scaled'!J256,IF(Control!$C$6="Solar and wind",'Solar scaled'!J256+'Wind scaled'!J256,'Grid scaled'!J256)))</f>
        <v>213.2</v>
      </c>
      <c r="K256" s="12">
        <f>IF(Control!$C$6="Solar only",'Solar scaled'!K256,IF(Control!$C$6="Wind only",'Wind scaled'!K256,IF(Control!$C$6="Solar and wind",'Solar scaled'!K256+'Wind scaled'!K256,'Grid scaled'!K256)))</f>
        <v>401.91999999999996</v>
      </c>
      <c r="L256" s="12">
        <f>IF(Control!$C$6="Solar only",'Solar scaled'!L256,IF(Control!$C$6="Wind only",'Wind scaled'!L256,IF(Control!$C$6="Solar and wind",'Solar scaled'!L256+'Wind scaled'!L256,'Grid scaled'!L256)))</f>
        <v>581.91999999999996</v>
      </c>
      <c r="M256" s="12">
        <f>IF(Control!$C$6="Solar only",'Solar scaled'!M256,IF(Control!$C$6="Wind only",'Wind scaled'!M256,IF(Control!$C$6="Solar and wind",'Solar scaled'!M256+'Wind scaled'!M256,'Grid scaled'!M256)))</f>
        <v>728.96</v>
      </c>
      <c r="N256" s="12">
        <f>IF(Control!$C$6="Solar only",'Solar scaled'!N256,IF(Control!$C$6="Wind only",'Wind scaled'!N256,IF(Control!$C$6="Solar and wind",'Solar scaled'!N256+'Wind scaled'!N256,'Grid scaled'!N256)))</f>
        <v>876.4799999999999</v>
      </c>
      <c r="O256" s="12">
        <f>IF(Control!$C$6="Solar only",'Solar scaled'!O256,IF(Control!$C$6="Wind only",'Wind scaled'!O256,IF(Control!$C$6="Solar and wind",'Solar scaled'!O256+'Wind scaled'!O256,'Grid scaled'!O256)))</f>
        <v>926.4</v>
      </c>
      <c r="P256" s="12">
        <f>IF(Control!$C$6="Solar only",'Solar scaled'!P256,IF(Control!$C$6="Wind only",'Wind scaled'!P256,IF(Control!$C$6="Solar and wind",'Solar scaled'!P256+'Wind scaled'!P256,'Grid scaled'!P256)))</f>
        <v>966.4</v>
      </c>
      <c r="Q256" s="12">
        <f>IF(Control!$C$6="Solar only",'Solar scaled'!Q256,IF(Control!$C$6="Wind only",'Wind scaled'!Q256,IF(Control!$C$6="Solar and wind",'Solar scaled'!Q256+'Wind scaled'!Q256,'Grid scaled'!Q256)))</f>
        <v>966.4</v>
      </c>
      <c r="R256" s="12">
        <f>IF(Control!$C$6="Solar only",'Solar scaled'!R256,IF(Control!$C$6="Wind only",'Wind scaled'!R256,IF(Control!$C$6="Solar and wind",'Solar scaled'!R256+'Wind scaled'!R256,'Grid scaled'!R256)))</f>
        <v>939.28</v>
      </c>
      <c r="S256" s="12">
        <f>IF(Control!$C$6="Solar only",'Solar scaled'!S256,IF(Control!$C$6="Wind only",'Wind scaled'!S256,IF(Control!$C$6="Solar and wind",'Solar scaled'!S256+'Wind scaled'!S256,'Grid scaled'!S256)))</f>
        <v>876.4799999999999</v>
      </c>
      <c r="T256" s="12">
        <f>IF(Control!$C$6="Solar only",'Solar scaled'!T256,IF(Control!$C$6="Wind only",'Wind scaled'!T256,IF(Control!$C$6="Solar and wind",'Solar scaled'!T256+'Wind scaled'!T256,'Grid scaled'!T256)))</f>
        <v>708.48</v>
      </c>
      <c r="U256" s="12">
        <f>IF(Control!$C$6="Solar only",'Solar scaled'!U256,IF(Control!$C$6="Wind only",'Wind scaled'!U256,IF(Control!$C$6="Solar and wind",'Solar scaled'!U256+'Wind scaled'!U256,'Grid scaled'!U256)))</f>
        <v>581.91999999999996</v>
      </c>
      <c r="V256" s="12">
        <f>IF(Control!$C$6="Solar only",'Solar scaled'!V256,IF(Control!$C$6="Wind only",'Wind scaled'!V256,IF(Control!$C$6="Solar and wind",'Solar scaled'!V256+'Wind scaled'!V256,'Grid scaled'!V256)))</f>
        <v>560</v>
      </c>
      <c r="W256" s="12">
        <f>IF(Control!$C$6="Solar only",'Solar scaled'!W256,IF(Control!$C$6="Wind only",'Wind scaled'!W256,IF(Control!$C$6="Solar and wind",'Solar scaled'!W256+'Wind scaled'!W256,'Grid scaled'!W256)))</f>
        <v>581.91999999999996</v>
      </c>
      <c r="X256" s="12">
        <f>IF(Control!$C$6="Solar only",'Solar scaled'!X256,IF(Control!$C$6="Wind only",'Wind scaled'!X256,IF(Control!$C$6="Solar and wind",'Solar scaled'!X256+'Wind scaled'!X256,'Grid scaled'!X256)))</f>
        <v>602.72</v>
      </c>
      <c r="Y256" s="12">
        <f>IF(Control!$C$6="Solar only",'Solar scaled'!Y256,IF(Control!$C$6="Wind only",'Wind scaled'!Y256,IF(Control!$C$6="Solar and wind",'Solar scaled'!Y256+'Wind scaled'!Y256,'Grid scaled'!Y256)))</f>
        <v>620.79999999999995</v>
      </c>
      <c r="Z256" s="12">
        <f>IF(Control!$C$6="Solar only",'Solar scaled'!Z256,IF(Control!$C$6="Wind only",'Wind scaled'!Z256,IF(Control!$C$6="Solar and wind",'Solar scaled'!Z256+'Wind scaled'!Z256,'Grid scaled'!Z256)))</f>
        <v>536.31999999999994</v>
      </c>
      <c r="AB256" s="7">
        <f t="shared" si="3"/>
        <v>12135.279999999997</v>
      </c>
    </row>
    <row r="257" spans="2:28" x14ac:dyDescent="0.2">
      <c r="B257" s="6">
        <v>44451</v>
      </c>
      <c r="C257" s="12">
        <f>IF(Control!$C$6="Solar only",'Solar scaled'!C257,IF(Control!$C$6="Wind only",'Wind scaled'!C257,IF(Control!$C$6="Solar and wind",'Solar scaled'!C257+'Wind scaled'!C257,'Grid scaled'!C257)))</f>
        <v>475.52</v>
      </c>
      <c r="D257" s="12">
        <f>IF(Control!$C$6="Solar only",'Solar scaled'!D257,IF(Control!$C$6="Wind only",'Wind scaled'!D257,IF(Control!$C$6="Solar and wind",'Solar scaled'!D257+'Wind scaled'!D257,'Grid scaled'!D257)))</f>
        <v>401.91999999999996</v>
      </c>
      <c r="E257" s="12">
        <f>IF(Control!$C$6="Solar only",'Solar scaled'!E257,IF(Control!$C$6="Wind only",'Wind scaled'!E257,IF(Control!$C$6="Solar and wind",'Solar scaled'!E257+'Wind scaled'!E257,'Grid scaled'!E257)))</f>
        <v>313.91999999999996</v>
      </c>
      <c r="F257" s="12">
        <f>IF(Control!$C$6="Solar only",'Solar scaled'!F257,IF(Control!$C$6="Wind only",'Wind scaled'!F257,IF(Control!$C$6="Solar and wind",'Solar scaled'!F257+'Wind scaled'!F257,'Grid scaled'!F257)))</f>
        <v>297.76</v>
      </c>
      <c r="G257" s="12">
        <f>IF(Control!$C$6="Solar only",'Solar scaled'!G257,IF(Control!$C$6="Wind only",'Wind scaled'!G257,IF(Control!$C$6="Solar and wind",'Solar scaled'!G257+'Wind scaled'!G257,'Grid scaled'!G257)))</f>
        <v>297.76</v>
      </c>
      <c r="H257" s="12">
        <f>IF(Control!$C$6="Solar only",'Solar scaled'!H257,IF(Control!$C$6="Wind only",'Wind scaled'!H257,IF(Control!$C$6="Solar and wind",'Solar scaled'!H257+'Wind scaled'!H257,'Grid scaled'!H257)))</f>
        <v>297.76</v>
      </c>
      <c r="I257" s="12">
        <f>IF(Control!$C$6="Solar only",'Solar scaled'!I257,IF(Control!$C$6="Wind only",'Wind scaled'!I257,IF(Control!$C$6="Solar and wind",'Solar scaled'!I257+'Wind scaled'!I257,'Grid scaled'!I257)))</f>
        <v>313.91999999999996</v>
      </c>
      <c r="J257" s="12">
        <f>IF(Control!$C$6="Solar only",'Solar scaled'!J257,IF(Control!$C$6="Wind only",'Wind scaled'!J257,IF(Control!$C$6="Solar and wind",'Solar scaled'!J257+'Wind scaled'!J257,'Grid scaled'!J257)))</f>
        <v>297.76</v>
      </c>
      <c r="K257" s="12">
        <f>IF(Control!$C$6="Solar only",'Solar scaled'!K257,IF(Control!$C$6="Wind only",'Wind scaled'!K257,IF(Control!$C$6="Solar and wind",'Solar scaled'!K257+'Wind scaled'!K257,'Grid scaled'!K257)))</f>
        <v>297.76</v>
      </c>
      <c r="L257" s="12">
        <f>IF(Control!$C$6="Solar only",'Solar scaled'!L257,IF(Control!$C$6="Wind only",'Wind scaled'!L257,IF(Control!$C$6="Solar and wind",'Solar scaled'!L257+'Wind scaled'!L257,'Grid scaled'!L257)))</f>
        <v>240.56000000000003</v>
      </c>
      <c r="M257" s="12">
        <f>IF(Control!$C$6="Solar only",'Solar scaled'!M257,IF(Control!$C$6="Wind only",'Wind scaled'!M257,IF(Control!$C$6="Solar and wind",'Solar scaled'!M257+'Wind scaled'!M257,'Grid scaled'!M257)))</f>
        <v>146</v>
      </c>
      <c r="N257" s="12">
        <f>IF(Control!$C$6="Solar only",'Solar scaled'!N257,IF(Control!$C$6="Wind only",'Wind scaled'!N257,IF(Control!$C$6="Solar and wind",'Solar scaled'!N257+'Wind scaled'!N257,'Grid scaled'!N257)))</f>
        <v>76.239999999999995</v>
      </c>
      <c r="O257" s="12">
        <f>IF(Control!$C$6="Solar only",'Solar scaled'!O257,IF(Control!$C$6="Wind only",'Wind scaled'!O257,IF(Control!$C$6="Solar and wind",'Solar scaled'!O257+'Wind scaled'!O257,'Grid scaled'!O257)))</f>
        <v>48.720000000000006</v>
      </c>
      <c r="P257" s="12">
        <f>IF(Control!$C$6="Solar only",'Solar scaled'!P257,IF(Control!$C$6="Wind only",'Wind scaled'!P257,IF(Control!$C$6="Solar and wind",'Solar scaled'!P257+'Wind scaled'!P257,'Grid scaled'!P257)))</f>
        <v>35.6</v>
      </c>
      <c r="Q257" s="12">
        <f>IF(Control!$C$6="Solar only",'Solar scaled'!Q257,IF(Control!$C$6="Wind only",'Wind scaled'!Q257,IF(Control!$C$6="Solar and wind",'Solar scaled'!Q257+'Wind scaled'!Q257,'Grid scaled'!Q257)))</f>
        <v>20.239999999999998</v>
      </c>
      <c r="R257" s="12">
        <f>IF(Control!$C$6="Solar only",'Solar scaled'!R257,IF(Control!$C$6="Wind only",'Wind scaled'!R257,IF(Control!$C$6="Solar and wind",'Solar scaled'!R257+'Wind scaled'!R257,'Grid scaled'!R257)))</f>
        <v>10</v>
      </c>
      <c r="S257" s="12">
        <f>IF(Control!$C$6="Solar only",'Solar scaled'!S257,IF(Control!$C$6="Wind only",'Wind scaled'!S257,IF(Control!$C$6="Solar and wind",'Solar scaled'!S257+'Wind scaled'!S257,'Grid scaled'!S257)))</f>
        <v>0</v>
      </c>
      <c r="T257" s="12">
        <f>IF(Control!$C$6="Solar only",'Solar scaled'!T257,IF(Control!$C$6="Wind only",'Wind scaled'!T257,IF(Control!$C$6="Solar and wind",'Solar scaled'!T257+'Wind scaled'!T257,'Grid scaled'!T257)))</f>
        <v>0</v>
      </c>
      <c r="U257" s="12">
        <f>IF(Control!$C$6="Solar only",'Solar scaled'!U257,IF(Control!$C$6="Wind only",'Wind scaled'!U257,IF(Control!$C$6="Solar and wind",'Solar scaled'!U257+'Wind scaled'!U257,'Grid scaled'!U257)))</f>
        <v>0</v>
      </c>
      <c r="V257" s="12">
        <f>IF(Control!$C$6="Solar only",'Solar scaled'!V257,IF(Control!$C$6="Wind only",'Wind scaled'!V257,IF(Control!$C$6="Solar and wind",'Solar scaled'!V257+'Wind scaled'!V257,'Grid scaled'!V257)))</f>
        <v>0</v>
      </c>
      <c r="W257" s="12">
        <f>IF(Control!$C$6="Solar only",'Solar scaled'!W257,IF(Control!$C$6="Wind only",'Wind scaled'!W257,IF(Control!$C$6="Solar and wind",'Solar scaled'!W257+'Wind scaled'!W257,'Grid scaled'!W257)))</f>
        <v>0</v>
      </c>
      <c r="X257" s="12">
        <f>IF(Control!$C$6="Solar only",'Solar scaled'!X257,IF(Control!$C$6="Wind only",'Wind scaled'!X257,IF(Control!$C$6="Solar and wind",'Solar scaled'!X257+'Wind scaled'!X257,'Grid scaled'!X257)))</f>
        <v>0</v>
      </c>
      <c r="Y257" s="12">
        <f>IF(Control!$C$6="Solar only",'Solar scaled'!Y257,IF(Control!$C$6="Wind only",'Wind scaled'!Y257,IF(Control!$C$6="Solar and wind",'Solar scaled'!Y257+'Wind scaled'!Y257,'Grid scaled'!Y257)))</f>
        <v>0</v>
      </c>
      <c r="Z257" s="12">
        <f>IF(Control!$C$6="Solar only",'Solar scaled'!Z257,IF(Control!$C$6="Wind only",'Wind scaled'!Z257,IF(Control!$C$6="Solar and wind",'Solar scaled'!Z257+'Wind scaled'!Z257,'Grid scaled'!Z257)))</f>
        <v>0</v>
      </c>
      <c r="AB257" s="7">
        <f t="shared" si="3"/>
        <v>3571.4399999999991</v>
      </c>
    </row>
    <row r="258" spans="2:28" x14ac:dyDescent="0.2">
      <c r="B258" s="6">
        <v>44452</v>
      </c>
      <c r="C258" s="12">
        <f>IF(Control!$C$6="Solar only",'Solar scaled'!C258,IF(Control!$C$6="Wind only",'Wind scaled'!C258,IF(Control!$C$6="Solar and wind",'Solar scaled'!C258+'Wind scaled'!C258,'Grid scaled'!C258)))</f>
        <v>20.239999999999998</v>
      </c>
      <c r="D258" s="12">
        <f>IF(Control!$C$6="Solar only",'Solar scaled'!D258,IF(Control!$C$6="Wind only",'Wind scaled'!D258,IF(Control!$C$6="Solar and wind",'Solar scaled'!D258+'Wind scaled'!D258,'Grid scaled'!D258)))</f>
        <v>42.160000000000004</v>
      </c>
      <c r="E258" s="12">
        <f>IF(Control!$C$6="Solar only",'Solar scaled'!E258,IF(Control!$C$6="Wind only",'Wind scaled'!E258,IF(Control!$C$6="Solar and wind",'Solar scaled'!E258+'Wind scaled'!E258,'Grid scaled'!E258)))</f>
        <v>61.840000000000011</v>
      </c>
      <c r="F258" s="12">
        <f>IF(Control!$C$6="Solar only",'Solar scaled'!F258,IF(Control!$C$6="Wind only",'Wind scaled'!F258,IF(Control!$C$6="Solar and wind",'Solar scaled'!F258+'Wind scaled'!F258,'Grid scaled'!F258)))</f>
        <v>76.239999999999995</v>
      </c>
      <c r="G258" s="12">
        <f>IF(Control!$C$6="Solar only",'Solar scaled'!G258,IF(Control!$C$6="Wind only",'Wind scaled'!G258,IF(Control!$C$6="Solar and wind",'Solar scaled'!G258+'Wind scaled'!G258,'Grid scaled'!G258)))</f>
        <v>99.759999999999991</v>
      </c>
      <c r="H258" s="12">
        <f>IF(Control!$C$6="Solar only",'Solar scaled'!H258,IF(Control!$C$6="Wind only",'Wind scaled'!H258,IF(Control!$C$6="Solar and wind",'Solar scaled'!H258+'Wind scaled'!H258,'Grid scaled'!H258)))</f>
        <v>117.2</v>
      </c>
      <c r="I258" s="12">
        <f>IF(Control!$C$6="Solar only",'Solar scaled'!I258,IF(Control!$C$6="Wind only",'Wind scaled'!I258,IF(Control!$C$6="Solar and wind",'Solar scaled'!I258+'Wind scaled'!I258,'Grid scaled'!I258)))</f>
        <v>136.4</v>
      </c>
      <c r="J258" s="12">
        <f>IF(Control!$C$6="Solar only",'Solar scaled'!J258,IF(Control!$C$6="Wind only",'Wind scaled'!J258,IF(Control!$C$6="Solar and wind",'Solar scaled'!J258+'Wind scaled'!J258,'Grid scaled'!J258)))</f>
        <v>117.2</v>
      </c>
      <c r="K258" s="12">
        <f>IF(Control!$C$6="Solar only",'Solar scaled'!K258,IF(Control!$C$6="Wind only",'Wind scaled'!K258,IF(Control!$C$6="Solar and wind",'Solar scaled'!K258+'Wind scaled'!K258,'Grid scaled'!K258)))</f>
        <v>146</v>
      </c>
      <c r="L258" s="12">
        <f>IF(Control!$C$6="Solar only",'Solar scaled'!L258,IF(Control!$C$6="Wind only",'Wind scaled'!L258,IF(Control!$C$6="Solar and wind",'Solar scaled'!L258+'Wind scaled'!L258,'Grid scaled'!L258)))</f>
        <v>155.6</v>
      </c>
      <c r="M258" s="12">
        <f>IF(Control!$C$6="Solar only",'Solar scaled'!M258,IF(Control!$C$6="Wind only",'Wind scaled'!M258,IF(Control!$C$6="Solar and wind",'Solar scaled'!M258+'Wind scaled'!M258,'Grid scaled'!M258)))</f>
        <v>136.4</v>
      </c>
      <c r="N258" s="12">
        <f>IF(Control!$C$6="Solar only",'Solar scaled'!N258,IF(Control!$C$6="Wind only",'Wind scaled'!N258,IF(Control!$C$6="Solar and wind",'Solar scaled'!N258+'Wind scaled'!N258,'Grid scaled'!N258)))</f>
        <v>107.6</v>
      </c>
      <c r="O258" s="12">
        <f>IF(Control!$C$6="Solar only",'Solar scaled'!O258,IF(Control!$C$6="Wind only",'Wind scaled'!O258,IF(Control!$C$6="Solar and wind",'Solar scaled'!O258+'Wind scaled'!O258,'Grid scaled'!O258)))</f>
        <v>84.08</v>
      </c>
      <c r="P258" s="12">
        <f>IF(Control!$C$6="Solar only",'Solar scaled'!P258,IF(Control!$C$6="Wind only",'Wind scaled'!P258,IF(Control!$C$6="Solar and wind",'Solar scaled'!P258+'Wind scaled'!P258,'Grid scaled'!P258)))</f>
        <v>61.840000000000011</v>
      </c>
      <c r="Q258" s="12">
        <f>IF(Control!$C$6="Solar only",'Solar scaled'!Q258,IF(Control!$C$6="Wind only",'Wind scaled'!Q258,IF(Control!$C$6="Solar and wind",'Solar scaled'!Q258+'Wind scaled'!Q258,'Grid scaled'!Q258)))</f>
        <v>42.160000000000004</v>
      </c>
      <c r="R258" s="12">
        <f>IF(Control!$C$6="Solar only",'Solar scaled'!R258,IF(Control!$C$6="Wind only",'Wind scaled'!R258,IF(Control!$C$6="Solar and wind",'Solar scaled'!R258+'Wind scaled'!R258,'Grid scaled'!R258)))</f>
        <v>30.479999999999997</v>
      </c>
      <c r="S258" s="12">
        <f>IF(Control!$C$6="Solar only",'Solar scaled'!S258,IF(Control!$C$6="Wind only",'Wind scaled'!S258,IF(Control!$C$6="Solar and wind",'Solar scaled'!S258+'Wind scaled'!S258,'Grid scaled'!S258)))</f>
        <v>25.359999999999996</v>
      </c>
      <c r="T258" s="12">
        <f>IF(Control!$C$6="Solar only",'Solar scaled'!T258,IF(Control!$C$6="Wind only",'Wind scaled'!T258,IF(Control!$C$6="Solar and wind",'Solar scaled'!T258+'Wind scaled'!T258,'Grid scaled'!T258)))</f>
        <v>48.720000000000006</v>
      </c>
      <c r="U258" s="12">
        <f>IF(Control!$C$6="Solar only",'Solar scaled'!U258,IF(Control!$C$6="Wind only",'Wind scaled'!U258,IF(Control!$C$6="Solar and wind",'Solar scaled'!U258+'Wind scaled'!U258,'Grid scaled'!U258)))</f>
        <v>99.759999999999991</v>
      </c>
      <c r="V258" s="12">
        <f>IF(Control!$C$6="Solar only",'Solar scaled'!V258,IF(Control!$C$6="Wind only",'Wind scaled'!V258,IF(Control!$C$6="Solar and wind",'Solar scaled'!V258+'Wind scaled'!V258,'Grid scaled'!V258)))</f>
        <v>167.12</v>
      </c>
      <c r="W258" s="12">
        <f>IF(Control!$C$6="Solar only",'Solar scaled'!W258,IF(Control!$C$6="Wind only",'Wind scaled'!W258,IF(Control!$C$6="Solar and wind",'Solar scaled'!W258+'Wind scaled'!W258,'Grid scaled'!W258)))</f>
        <v>226.88000000000002</v>
      </c>
      <c r="X258" s="12">
        <f>IF(Control!$C$6="Solar only",'Solar scaled'!X258,IF(Control!$C$6="Wind only",'Wind scaled'!X258,IF(Control!$C$6="Solar and wind",'Solar scaled'!X258+'Wind scaled'!X258,'Grid scaled'!X258)))</f>
        <v>240.56000000000003</v>
      </c>
      <c r="Y258" s="12">
        <f>IF(Control!$C$6="Solar only",'Solar scaled'!Y258,IF(Control!$C$6="Wind only",'Wind scaled'!Y258,IF(Control!$C$6="Solar and wind",'Solar scaled'!Y258+'Wind scaled'!Y258,'Grid scaled'!Y258)))</f>
        <v>254.24000000000007</v>
      </c>
      <c r="Z258" s="12">
        <f>IF(Control!$C$6="Solar only",'Solar scaled'!Z258,IF(Control!$C$6="Wind only",'Wind scaled'!Z258,IF(Control!$C$6="Solar and wind",'Solar scaled'!Z258+'Wind scaled'!Z258,'Grid scaled'!Z258)))</f>
        <v>267.92000000000007</v>
      </c>
      <c r="AB258" s="7">
        <f t="shared" si="3"/>
        <v>2765.76</v>
      </c>
    </row>
    <row r="259" spans="2:28" x14ac:dyDescent="0.2">
      <c r="B259" s="6">
        <v>44453</v>
      </c>
      <c r="C259" s="12">
        <f>IF(Control!$C$6="Solar only",'Solar scaled'!C259,IF(Control!$C$6="Wind only",'Wind scaled'!C259,IF(Control!$C$6="Solar and wind",'Solar scaled'!C259+'Wind scaled'!C259,'Grid scaled'!C259)))</f>
        <v>254.24000000000007</v>
      </c>
      <c r="D259" s="12">
        <f>IF(Control!$C$6="Solar only",'Solar scaled'!D259,IF(Control!$C$6="Wind only",'Wind scaled'!D259,IF(Control!$C$6="Solar and wind",'Solar scaled'!D259+'Wind scaled'!D259,'Grid scaled'!D259)))</f>
        <v>240.56000000000003</v>
      </c>
      <c r="E259" s="12">
        <f>IF(Control!$C$6="Solar only",'Solar scaled'!E259,IF(Control!$C$6="Wind only",'Wind scaled'!E259,IF(Control!$C$6="Solar and wind",'Solar scaled'!E259+'Wind scaled'!E259,'Grid scaled'!E259)))</f>
        <v>213.2</v>
      </c>
      <c r="F259" s="12">
        <f>IF(Control!$C$6="Solar only",'Solar scaled'!F259,IF(Control!$C$6="Wind only",'Wind scaled'!F259,IF(Control!$C$6="Solar and wind",'Solar scaled'!F259+'Wind scaled'!F259,'Grid scaled'!F259)))</f>
        <v>167.12</v>
      </c>
      <c r="G259" s="12">
        <f>IF(Control!$C$6="Solar only",'Solar scaled'!G259,IF(Control!$C$6="Wind only",'Wind scaled'!G259,IF(Control!$C$6="Solar and wind",'Solar scaled'!G259+'Wind scaled'!G259,'Grid scaled'!G259)))</f>
        <v>117.2</v>
      </c>
      <c r="H259" s="12">
        <f>IF(Control!$C$6="Solar only",'Solar scaled'!H259,IF(Control!$C$6="Wind only",'Wind scaled'!H259,IF(Control!$C$6="Solar and wind",'Solar scaled'!H259+'Wind scaled'!H259,'Grid scaled'!H259)))</f>
        <v>68.400000000000006</v>
      </c>
      <c r="I259" s="12">
        <f>IF(Control!$C$6="Solar only",'Solar scaled'!I259,IF(Control!$C$6="Wind only",'Wind scaled'!I259,IF(Control!$C$6="Solar and wind",'Solar scaled'!I259+'Wind scaled'!I259,'Grid scaled'!I259)))</f>
        <v>48.720000000000006</v>
      </c>
      <c r="J259" s="12">
        <f>IF(Control!$C$6="Solar only",'Solar scaled'!J259,IF(Control!$C$6="Wind only",'Wind scaled'!J259,IF(Control!$C$6="Solar and wind",'Solar scaled'!J259+'Wind scaled'!J259,'Grid scaled'!J259)))</f>
        <v>25.359999999999996</v>
      </c>
      <c r="K259" s="12">
        <f>IF(Control!$C$6="Solar only",'Solar scaled'!K259,IF(Control!$C$6="Wind only",'Wind scaled'!K259,IF(Control!$C$6="Solar and wind",'Solar scaled'!K259+'Wind scaled'!K259,'Grid scaled'!K259)))</f>
        <v>0</v>
      </c>
      <c r="L259" s="12">
        <f>IF(Control!$C$6="Solar only",'Solar scaled'!L259,IF(Control!$C$6="Wind only",'Wind scaled'!L259,IF(Control!$C$6="Solar and wind",'Solar scaled'!L259+'Wind scaled'!L259,'Grid scaled'!L259)))</f>
        <v>0</v>
      </c>
      <c r="M259" s="12">
        <f>IF(Control!$C$6="Solar only",'Solar scaled'!M259,IF(Control!$C$6="Wind only",'Wind scaled'!M259,IF(Control!$C$6="Solar and wind",'Solar scaled'!M259+'Wind scaled'!M259,'Grid scaled'!M259)))</f>
        <v>0</v>
      </c>
      <c r="N259" s="12">
        <f>IF(Control!$C$6="Solar only",'Solar scaled'!N259,IF(Control!$C$6="Wind only",'Wind scaled'!N259,IF(Control!$C$6="Solar and wind",'Solar scaled'!N259+'Wind scaled'!N259,'Grid scaled'!N259)))</f>
        <v>0</v>
      </c>
      <c r="O259" s="12">
        <f>IF(Control!$C$6="Solar only",'Solar scaled'!O259,IF(Control!$C$6="Wind only",'Wind scaled'!O259,IF(Control!$C$6="Solar and wind",'Solar scaled'!O259+'Wind scaled'!O259,'Grid scaled'!O259)))</f>
        <v>0</v>
      </c>
      <c r="P259" s="12">
        <f>IF(Control!$C$6="Solar only",'Solar scaled'!P259,IF(Control!$C$6="Wind only",'Wind scaled'!P259,IF(Control!$C$6="Solar and wind",'Solar scaled'!P259+'Wind scaled'!P259,'Grid scaled'!P259)))</f>
        <v>0</v>
      </c>
      <c r="Q259" s="12">
        <f>IF(Control!$C$6="Solar only",'Solar scaled'!Q259,IF(Control!$C$6="Wind only",'Wind scaled'!Q259,IF(Control!$C$6="Solar and wind",'Solar scaled'!Q259+'Wind scaled'!Q259,'Grid scaled'!Q259)))</f>
        <v>0</v>
      </c>
      <c r="R259" s="12">
        <f>IF(Control!$C$6="Solar only",'Solar scaled'!R259,IF(Control!$C$6="Wind only",'Wind scaled'!R259,IF(Control!$C$6="Solar and wind",'Solar scaled'!R259+'Wind scaled'!R259,'Grid scaled'!R259)))</f>
        <v>0</v>
      </c>
      <c r="S259" s="12">
        <f>IF(Control!$C$6="Solar only",'Solar scaled'!S259,IF(Control!$C$6="Wind only",'Wind scaled'!S259,IF(Control!$C$6="Solar and wind",'Solar scaled'!S259+'Wind scaled'!S259,'Grid scaled'!S259)))</f>
        <v>0</v>
      </c>
      <c r="T259" s="12">
        <f>IF(Control!$C$6="Solar only",'Solar scaled'!T259,IF(Control!$C$6="Wind only",'Wind scaled'!T259,IF(Control!$C$6="Solar and wind",'Solar scaled'!T259+'Wind scaled'!T259,'Grid scaled'!T259)))</f>
        <v>0</v>
      </c>
      <c r="U259" s="12">
        <f>IF(Control!$C$6="Solar only",'Solar scaled'!U259,IF(Control!$C$6="Wind only",'Wind scaled'!U259,IF(Control!$C$6="Solar and wind",'Solar scaled'!U259+'Wind scaled'!U259,'Grid scaled'!U259)))</f>
        <v>0</v>
      </c>
      <c r="V259" s="12">
        <f>IF(Control!$C$6="Solar only",'Solar scaled'!V259,IF(Control!$C$6="Wind only",'Wind scaled'!V259,IF(Control!$C$6="Solar and wind",'Solar scaled'!V259+'Wind scaled'!V259,'Grid scaled'!V259)))</f>
        <v>0</v>
      </c>
      <c r="W259" s="12">
        <f>IF(Control!$C$6="Solar only",'Solar scaled'!W259,IF(Control!$C$6="Wind only",'Wind scaled'!W259,IF(Control!$C$6="Solar and wind",'Solar scaled'!W259+'Wind scaled'!W259,'Grid scaled'!W259)))</f>
        <v>0</v>
      </c>
      <c r="X259" s="12">
        <f>IF(Control!$C$6="Solar only",'Solar scaled'!X259,IF(Control!$C$6="Wind only",'Wind scaled'!X259,IF(Control!$C$6="Solar and wind",'Solar scaled'!X259+'Wind scaled'!X259,'Grid scaled'!X259)))</f>
        <v>0</v>
      </c>
      <c r="Y259" s="12">
        <f>IF(Control!$C$6="Solar only",'Solar scaled'!Y259,IF(Control!$C$6="Wind only",'Wind scaled'!Y259,IF(Control!$C$6="Solar and wind",'Solar scaled'!Y259+'Wind scaled'!Y259,'Grid scaled'!Y259)))</f>
        <v>0</v>
      </c>
      <c r="Z259" s="12">
        <f>IF(Control!$C$6="Solar only",'Solar scaled'!Z259,IF(Control!$C$6="Wind only",'Wind scaled'!Z259,IF(Control!$C$6="Solar and wind",'Solar scaled'!Z259+'Wind scaled'!Z259,'Grid scaled'!Z259)))</f>
        <v>0</v>
      </c>
      <c r="AB259" s="7">
        <f t="shared" si="3"/>
        <v>1134.8</v>
      </c>
    </row>
    <row r="260" spans="2:28" x14ac:dyDescent="0.2">
      <c r="B260" s="6">
        <v>44454</v>
      </c>
      <c r="C260" s="12">
        <f>IF(Control!$C$6="Solar only",'Solar scaled'!C260,IF(Control!$C$6="Wind only",'Wind scaled'!C260,IF(Control!$C$6="Solar and wind",'Solar scaled'!C260+'Wind scaled'!C260,'Grid scaled'!C260)))</f>
        <v>0</v>
      </c>
      <c r="D260" s="12">
        <f>IF(Control!$C$6="Solar only",'Solar scaled'!D260,IF(Control!$C$6="Wind only",'Wind scaled'!D260,IF(Control!$C$6="Solar and wind",'Solar scaled'!D260+'Wind scaled'!D260,'Grid scaled'!D260)))</f>
        <v>0</v>
      </c>
      <c r="E260" s="12">
        <f>IF(Control!$C$6="Solar only",'Solar scaled'!E260,IF(Control!$C$6="Wind only",'Wind scaled'!E260,IF(Control!$C$6="Solar and wind",'Solar scaled'!E260+'Wind scaled'!E260,'Grid scaled'!E260)))</f>
        <v>0</v>
      </c>
      <c r="F260" s="12">
        <f>IF(Control!$C$6="Solar only",'Solar scaled'!F260,IF(Control!$C$6="Wind only",'Wind scaled'!F260,IF(Control!$C$6="Solar and wind",'Solar scaled'!F260+'Wind scaled'!F260,'Grid scaled'!F260)))</f>
        <v>0</v>
      </c>
      <c r="G260" s="12">
        <f>IF(Control!$C$6="Solar only",'Solar scaled'!G260,IF(Control!$C$6="Wind only",'Wind scaled'!G260,IF(Control!$C$6="Solar and wind",'Solar scaled'!G260+'Wind scaled'!G260,'Grid scaled'!G260)))</f>
        <v>0</v>
      </c>
      <c r="H260" s="12">
        <f>IF(Control!$C$6="Solar only",'Solar scaled'!H260,IF(Control!$C$6="Wind only",'Wind scaled'!H260,IF(Control!$C$6="Solar and wind",'Solar scaled'!H260+'Wind scaled'!H260,'Grid scaled'!H260)))</f>
        <v>0</v>
      </c>
      <c r="I260" s="12">
        <f>IF(Control!$C$6="Solar only",'Solar scaled'!I260,IF(Control!$C$6="Wind only",'Wind scaled'!I260,IF(Control!$C$6="Solar and wind",'Solar scaled'!I260+'Wind scaled'!I260,'Grid scaled'!I260)))</f>
        <v>0</v>
      </c>
      <c r="J260" s="12">
        <f>IF(Control!$C$6="Solar only",'Solar scaled'!J260,IF(Control!$C$6="Wind only",'Wind scaled'!J260,IF(Control!$C$6="Solar and wind",'Solar scaled'!J260+'Wind scaled'!J260,'Grid scaled'!J260)))</f>
        <v>0</v>
      </c>
      <c r="K260" s="12">
        <f>IF(Control!$C$6="Solar only",'Solar scaled'!K260,IF(Control!$C$6="Wind only",'Wind scaled'!K260,IF(Control!$C$6="Solar and wind",'Solar scaled'!K260+'Wind scaled'!K260,'Grid scaled'!K260)))</f>
        <v>0</v>
      </c>
      <c r="L260" s="12">
        <f>IF(Control!$C$6="Solar only",'Solar scaled'!L260,IF(Control!$C$6="Wind only",'Wind scaled'!L260,IF(Control!$C$6="Solar and wind",'Solar scaled'!L260+'Wind scaled'!L260,'Grid scaled'!L260)))</f>
        <v>0</v>
      </c>
      <c r="M260" s="12">
        <f>IF(Control!$C$6="Solar only",'Solar scaled'!M260,IF(Control!$C$6="Wind only",'Wind scaled'!M260,IF(Control!$C$6="Solar and wind",'Solar scaled'!M260+'Wind scaled'!M260,'Grid scaled'!M260)))</f>
        <v>0</v>
      </c>
      <c r="N260" s="12">
        <f>IF(Control!$C$6="Solar only",'Solar scaled'!N260,IF(Control!$C$6="Wind only",'Wind scaled'!N260,IF(Control!$C$6="Solar and wind",'Solar scaled'!N260+'Wind scaled'!N260,'Grid scaled'!N260)))</f>
        <v>0</v>
      </c>
      <c r="O260" s="12">
        <f>IF(Control!$C$6="Solar only",'Solar scaled'!O260,IF(Control!$C$6="Wind only",'Wind scaled'!O260,IF(Control!$C$6="Solar and wind",'Solar scaled'!O260+'Wind scaled'!O260,'Grid scaled'!O260)))</f>
        <v>0</v>
      </c>
      <c r="P260" s="12">
        <f>IF(Control!$C$6="Solar only",'Solar scaled'!P260,IF(Control!$C$6="Wind only",'Wind scaled'!P260,IF(Control!$C$6="Solar and wind",'Solar scaled'!P260+'Wind scaled'!P260,'Grid scaled'!P260)))</f>
        <v>0</v>
      </c>
      <c r="Q260" s="12">
        <f>IF(Control!$C$6="Solar only",'Solar scaled'!Q260,IF(Control!$C$6="Wind only",'Wind scaled'!Q260,IF(Control!$C$6="Solar and wind",'Solar scaled'!Q260+'Wind scaled'!Q260,'Grid scaled'!Q260)))</f>
        <v>0</v>
      </c>
      <c r="R260" s="12">
        <f>IF(Control!$C$6="Solar only",'Solar scaled'!R260,IF(Control!$C$6="Wind only",'Wind scaled'!R260,IF(Control!$C$6="Solar and wind",'Solar scaled'!R260+'Wind scaled'!R260,'Grid scaled'!R260)))</f>
        <v>0</v>
      </c>
      <c r="S260" s="12">
        <f>IF(Control!$C$6="Solar only",'Solar scaled'!S260,IF(Control!$C$6="Wind only",'Wind scaled'!S260,IF(Control!$C$6="Solar and wind",'Solar scaled'!S260+'Wind scaled'!S260,'Grid scaled'!S260)))</f>
        <v>0</v>
      </c>
      <c r="T260" s="12">
        <f>IF(Control!$C$6="Solar only",'Solar scaled'!T260,IF(Control!$C$6="Wind only",'Wind scaled'!T260,IF(Control!$C$6="Solar and wind",'Solar scaled'!T260+'Wind scaled'!T260,'Grid scaled'!T260)))</f>
        <v>0</v>
      </c>
      <c r="U260" s="12">
        <f>IF(Control!$C$6="Solar only",'Solar scaled'!U260,IF(Control!$C$6="Wind only",'Wind scaled'!U260,IF(Control!$C$6="Solar and wind",'Solar scaled'!U260+'Wind scaled'!U260,'Grid scaled'!U260)))</f>
        <v>0</v>
      </c>
      <c r="V260" s="12">
        <f>IF(Control!$C$6="Solar only",'Solar scaled'!V260,IF(Control!$C$6="Wind only",'Wind scaled'!V260,IF(Control!$C$6="Solar and wind",'Solar scaled'!V260+'Wind scaled'!V260,'Grid scaled'!V260)))</f>
        <v>0</v>
      </c>
      <c r="W260" s="12">
        <f>IF(Control!$C$6="Solar only",'Solar scaled'!W260,IF(Control!$C$6="Wind only",'Wind scaled'!W260,IF(Control!$C$6="Solar and wind",'Solar scaled'!W260+'Wind scaled'!W260,'Grid scaled'!W260)))</f>
        <v>0</v>
      </c>
      <c r="X260" s="12">
        <f>IF(Control!$C$6="Solar only",'Solar scaled'!X260,IF(Control!$C$6="Wind only",'Wind scaled'!X260,IF(Control!$C$6="Solar and wind",'Solar scaled'!X260+'Wind scaled'!X260,'Grid scaled'!X260)))</f>
        <v>0</v>
      </c>
      <c r="Y260" s="12">
        <f>IF(Control!$C$6="Solar only",'Solar scaled'!Y260,IF(Control!$C$6="Wind only",'Wind scaled'!Y260,IF(Control!$C$6="Solar and wind",'Solar scaled'!Y260+'Wind scaled'!Y260,'Grid scaled'!Y260)))</f>
        <v>0</v>
      </c>
      <c r="Z260" s="12">
        <f>IF(Control!$C$6="Solar only",'Solar scaled'!Z260,IF(Control!$C$6="Wind only",'Wind scaled'!Z260,IF(Control!$C$6="Solar and wind",'Solar scaled'!Z260+'Wind scaled'!Z260,'Grid scaled'!Z260)))</f>
        <v>48.720000000000006</v>
      </c>
      <c r="AB260" s="7">
        <f t="shared" ref="AB260:AB323" si="4">SUM(C260:Z260)</f>
        <v>48.720000000000006</v>
      </c>
    </row>
    <row r="261" spans="2:28" x14ac:dyDescent="0.2">
      <c r="B261" s="6">
        <v>44455</v>
      </c>
      <c r="C261" s="12">
        <f>IF(Control!$C$6="Solar only",'Solar scaled'!C261,IF(Control!$C$6="Wind only",'Wind scaled'!C261,IF(Control!$C$6="Solar and wind",'Solar scaled'!C261+'Wind scaled'!C261,'Grid scaled'!C261)))</f>
        <v>136.4</v>
      </c>
      <c r="D261" s="12">
        <f>IF(Control!$C$6="Solar only",'Solar scaled'!D261,IF(Control!$C$6="Wind only",'Wind scaled'!D261,IF(Control!$C$6="Solar and wind",'Solar scaled'!D261+'Wind scaled'!D261,'Grid scaled'!D261)))</f>
        <v>240.56000000000003</v>
      </c>
      <c r="E261" s="12">
        <f>IF(Control!$C$6="Solar only",'Solar scaled'!E261,IF(Control!$C$6="Wind only",'Wind scaled'!E261,IF(Control!$C$6="Solar and wind",'Solar scaled'!E261+'Wind scaled'!E261,'Grid scaled'!E261)))</f>
        <v>313.91999999999996</v>
      </c>
      <c r="F261" s="12">
        <f>IF(Control!$C$6="Solar only",'Solar scaled'!F261,IF(Control!$C$6="Wind only",'Wind scaled'!F261,IF(Control!$C$6="Solar and wind",'Solar scaled'!F261+'Wind scaled'!F261,'Grid scaled'!F261)))</f>
        <v>330.08</v>
      </c>
      <c r="G261" s="12">
        <f>IF(Control!$C$6="Solar only",'Solar scaled'!G261,IF(Control!$C$6="Wind only",'Wind scaled'!G261,IF(Control!$C$6="Solar and wind",'Solar scaled'!G261+'Wind scaled'!G261,'Grid scaled'!G261)))</f>
        <v>346.23999999999995</v>
      </c>
      <c r="H261" s="12">
        <f>IF(Control!$C$6="Solar only",'Solar scaled'!H261,IF(Control!$C$6="Wind only",'Wind scaled'!H261,IF(Control!$C$6="Solar and wind",'Solar scaled'!H261+'Wind scaled'!H261,'Grid scaled'!H261)))</f>
        <v>313.91999999999996</v>
      </c>
      <c r="I261" s="12">
        <f>IF(Control!$C$6="Solar only",'Solar scaled'!I261,IF(Control!$C$6="Wind only",'Wind scaled'!I261,IF(Control!$C$6="Solar and wind",'Solar scaled'!I261+'Wind scaled'!I261,'Grid scaled'!I261)))</f>
        <v>254.24000000000007</v>
      </c>
      <c r="J261" s="12">
        <f>IF(Control!$C$6="Solar only",'Solar scaled'!J261,IF(Control!$C$6="Wind only",'Wind scaled'!J261,IF(Control!$C$6="Solar and wind",'Solar scaled'!J261+'Wind scaled'!J261,'Grid scaled'!J261)))</f>
        <v>146</v>
      </c>
      <c r="K261" s="12">
        <f>IF(Control!$C$6="Solar only",'Solar scaled'!K261,IF(Control!$C$6="Wind only",'Wind scaled'!K261,IF(Control!$C$6="Solar and wind",'Solar scaled'!K261+'Wind scaled'!K261,'Grid scaled'!K261)))</f>
        <v>107.6</v>
      </c>
      <c r="L261" s="12">
        <f>IF(Control!$C$6="Solar only",'Solar scaled'!L261,IF(Control!$C$6="Wind only",'Wind scaled'!L261,IF(Control!$C$6="Solar and wind",'Solar scaled'!L261+'Wind scaled'!L261,'Grid scaled'!L261)))</f>
        <v>68.400000000000006</v>
      </c>
      <c r="M261" s="12">
        <f>IF(Control!$C$6="Solar only",'Solar scaled'!M261,IF(Control!$C$6="Wind only",'Wind scaled'!M261,IF(Control!$C$6="Solar and wind",'Solar scaled'!M261+'Wind scaled'!M261,'Grid scaled'!M261)))</f>
        <v>25.359999999999996</v>
      </c>
      <c r="N261" s="12">
        <f>IF(Control!$C$6="Solar only",'Solar scaled'!N261,IF(Control!$C$6="Wind only",'Wind scaled'!N261,IF(Control!$C$6="Solar and wind",'Solar scaled'!N261+'Wind scaled'!N261,'Grid scaled'!N261)))</f>
        <v>0</v>
      </c>
      <c r="O261" s="12">
        <f>IF(Control!$C$6="Solar only",'Solar scaled'!O261,IF(Control!$C$6="Wind only",'Wind scaled'!O261,IF(Control!$C$6="Solar and wind",'Solar scaled'!O261+'Wind scaled'!O261,'Grid scaled'!O261)))</f>
        <v>0</v>
      </c>
      <c r="P261" s="12">
        <f>IF(Control!$C$6="Solar only",'Solar scaled'!P261,IF(Control!$C$6="Wind only",'Wind scaled'!P261,IF(Control!$C$6="Solar and wind",'Solar scaled'!P261+'Wind scaled'!P261,'Grid scaled'!P261)))</f>
        <v>15.12</v>
      </c>
      <c r="Q261" s="12">
        <f>IF(Control!$C$6="Solar only",'Solar scaled'!Q261,IF(Control!$C$6="Wind only",'Wind scaled'!Q261,IF(Control!$C$6="Solar and wind",'Solar scaled'!Q261+'Wind scaled'!Q261,'Grid scaled'!Q261)))</f>
        <v>35.6</v>
      </c>
      <c r="R261" s="12">
        <f>IF(Control!$C$6="Solar only",'Solar scaled'!R261,IF(Control!$C$6="Wind only",'Wind scaled'!R261,IF(Control!$C$6="Solar and wind",'Solar scaled'!R261+'Wind scaled'!R261,'Grid scaled'!R261)))</f>
        <v>61.840000000000011</v>
      </c>
      <c r="S261" s="12">
        <f>IF(Control!$C$6="Solar only",'Solar scaled'!S261,IF(Control!$C$6="Wind only",'Wind scaled'!S261,IF(Control!$C$6="Solar and wind",'Solar scaled'!S261+'Wind scaled'!S261,'Grid scaled'!S261)))</f>
        <v>107.6</v>
      </c>
      <c r="T261" s="12">
        <f>IF(Control!$C$6="Solar only",'Solar scaled'!T261,IF(Control!$C$6="Wind only",'Wind scaled'!T261,IF(Control!$C$6="Solar and wind",'Solar scaled'!T261+'Wind scaled'!T261,'Grid scaled'!T261)))</f>
        <v>226.88000000000002</v>
      </c>
      <c r="U261" s="12">
        <f>IF(Control!$C$6="Solar only",'Solar scaled'!U261,IF(Control!$C$6="Wind only",'Wind scaled'!U261,IF(Control!$C$6="Solar and wind",'Solar scaled'!U261+'Wind scaled'!U261,'Grid scaled'!U261)))</f>
        <v>401.91999999999996</v>
      </c>
      <c r="V261" s="12">
        <f>IF(Control!$C$6="Solar only",'Solar scaled'!V261,IF(Control!$C$6="Wind only",'Wind scaled'!V261,IF(Control!$C$6="Solar and wind",'Solar scaled'!V261+'Wind scaled'!V261,'Grid scaled'!V261)))</f>
        <v>497.43999999999994</v>
      </c>
      <c r="W261" s="12">
        <f>IF(Control!$C$6="Solar only",'Solar scaled'!W261,IF(Control!$C$6="Wind only",'Wind scaled'!W261,IF(Control!$C$6="Solar and wind",'Solar scaled'!W261+'Wind scaled'!W261,'Grid scaled'!W261)))</f>
        <v>518.24</v>
      </c>
      <c r="X261" s="12">
        <f>IF(Control!$C$6="Solar only",'Solar scaled'!X261,IF(Control!$C$6="Wind only",'Wind scaled'!X261,IF(Control!$C$6="Solar and wind",'Solar scaled'!X261+'Wind scaled'!X261,'Grid scaled'!X261)))</f>
        <v>560</v>
      </c>
      <c r="Y261" s="12">
        <f>IF(Control!$C$6="Solar only",'Solar scaled'!Y261,IF(Control!$C$6="Wind only",'Wind scaled'!Y261,IF(Control!$C$6="Solar and wind",'Solar scaled'!Y261+'Wind scaled'!Y261,'Grid scaled'!Y261)))</f>
        <v>602.72</v>
      </c>
      <c r="Z261" s="12">
        <f>IF(Control!$C$6="Solar only",'Solar scaled'!Z261,IF(Control!$C$6="Wind only",'Wind scaled'!Z261,IF(Control!$C$6="Solar and wind",'Solar scaled'!Z261+'Wind scaled'!Z261,'Grid scaled'!Z261)))</f>
        <v>633.28</v>
      </c>
      <c r="AB261" s="7">
        <f t="shared" si="4"/>
        <v>5943.36</v>
      </c>
    </row>
    <row r="262" spans="2:28" x14ac:dyDescent="0.2">
      <c r="B262" s="6">
        <v>44456</v>
      </c>
      <c r="C262" s="12">
        <f>IF(Control!$C$6="Solar only",'Solar scaled'!C262,IF(Control!$C$6="Wind only",'Wind scaled'!C262,IF(Control!$C$6="Solar and wind",'Solar scaled'!C262+'Wind scaled'!C262,'Grid scaled'!C262)))</f>
        <v>633.28</v>
      </c>
      <c r="D262" s="12">
        <f>IF(Control!$C$6="Solar only",'Solar scaled'!D262,IF(Control!$C$6="Wind only",'Wind scaled'!D262,IF(Control!$C$6="Solar and wind",'Solar scaled'!D262+'Wind scaled'!D262,'Grid scaled'!D262)))</f>
        <v>669.6</v>
      </c>
      <c r="E262" s="12">
        <f>IF(Control!$C$6="Solar only",'Solar scaled'!E262,IF(Control!$C$6="Wind only",'Wind scaled'!E262,IF(Control!$C$6="Solar and wind",'Solar scaled'!E262+'Wind scaled'!E262,'Grid scaled'!E262)))</f>
        <v>708.48</v>
      </c>
      <c r="F262" s="12">
        <f>IF(Control!$C$6="Solar only",'Solar scaled'!F262,IF(Control!$C$6="Wind only",'Wind scaled'!F262,IF(Control!$C$6="Solar and wind",'Solar scaled'!F262+'Wind scaled'!F262,'Grid scaled'!F262)))</f>
        <v>669.6</v>
      </c>
      <c r="G262" s="12">
        <f>IF(Control!$C$6="Solar only",'Solar scaled'!G262,IF(Control!$C$6="Wind only",'Wind scaled'!G262,IF(Control!$C$6="Solar and wind",'Solar scaled'!G262+'Wind scaled'!G262,'Grid scaled'!G262)))</f>
        <v>690.4</v>
      </c>
      <c r="H262" s="12">
        <f>IF(Control!$C$6="Solar only",'Solar scaled'!H262,IF(Control!$C$6="Wind only",'Wind scaled'!H262,IF(Control!$C$6="Solar and wind",'Solar scaled'!H262+'Wind scaled'!H262,'Grid scaled'!H262)))</f>
        <v>708.48</v>
      </c>
      <c r="I262" s="12">
        <f>IF(Control!$C$6="Solar only",'Solar scaled'!I262,IF(Control!$C$6="Wind only",'Wind scaled'!I262,IF(Control!$C$6="Solar and wind",'Solar scaled'!I262+'Wind scaled'!I262,'Grid scaled'!I262)))</f>
        <v>720.96</v>
      </c>
      <c r="J262" s="12">
        <f>IF(Control!$C$6="Solar only",'Solar scaled'!J262,IF(Control!$C$6="Wind only",'Wind scaled'!J262,IF(Control!$C$6="Solar and wind",'Solar scaled'!J262+'Wind scaled'!J262,'Grid scaled'!J262)))</f>
        <v>728.96</v>
      </c>
      <c r="K262" s="12">
        <f>IF(Control!$C$6="Solar only",'Solar scaled'!K262,IF(Control!$C$6="Wind only",'Wind scaled'!K262,IF(Control!$C$6="Solar and wind",'Solar scaled'!K262+'Wind scaled'!K262,'Grid scaled'!K262)))</f>
        <v>708.48</v>
      </c>
      <c r="L262" s="12">
        <f>IF(Control!$C$6="Solar only",'Solar scaled'!L262,IF(Control!$C$6="Wind only",'Wind scaled'!L262,IF(Control!$C$6="Solar and wind",'Solar scaled'!L262+'Wind scaled'!L262,'Grid scaled'!L262)))</f>
        <v>791.68000000000006</v>
      </c>
      <c r="M262" s="12">
        <f>IF(Control!$C$6="Solar only",'Solar scaled'!M262,IF(Control!$C$6="Wind only",'Wind scaled'!M262,IF(Control!$C$6="Solar and wind",'Solar scaled'!M262+'Wind scaled'!M262,'Grid scaled'!M262)))</f>
        <v>817.04000000000008</v>
      </c>
      <c r="N262" s="12">
        <f>IF(Control!$C$6="Solar only",'Solar scaled'!N262,IF(Control!$C$6="Wind only",'Wind scaled'!N262,IF(Control!$C$6="Solar and wind",'Solar scaled'!N262+'Wind scaled'!N262,'Grid scaled'!N262)))</f>
        <v>812.16000000000008</v>
      </c>
      <c r="O262" s="12">
        <f>IF(Control!$C$6="Solar only",'Solar scaled'!O262,IF(Control!$C$6="Wind only",'Wind scaled'!O262,IF(Control!$C$6="Solar and wind",'Solar scaled'!O262+'Wind scaled'!O262,'Grid scaled'!O262)))</f>
        <v>812.16000000000008</v>
      </c>
      <c r="P262" s="12">
        <f>IF(Control!$C$6="Solar only",'Solar scaled'!P262,IF(Control!$C$6="Wind only",'Wind scaled'!P262,IF(Control!$C$6="Solar and wind",'Solar scaled'!P262+'Wind scaled'!P262,'Grid scaled'!P262)))</f>
        <v>728.96</v>
      </c>
      <c r="Q262" s="12">
        <f>IF(Control!$C$6="Solar only",'Solar scaled'!Q262,IF(Control!$C$6="Wind only",'Wind scaled'!Q262,IF(Control!$C$6="Solar and wind",'Solar scaled'!Q262+'Wind scaled'!Q262,'Grid scaled'!Q262)))</f>
        <v>536.31999999999994</v>
      </c>
      <c r="R262" s="12">
        <f>IF(Control!$C$6="Solar only",'Solar scaled'!R262,IF(Control!$C$6="Wind only",'Wind scaled'!R262,IF(Control!$C$6="Solar and wind",'Solar scaled'!R262+'Wind scaled'!R262,'Grid scaled'!R262)))</f>
        <v>362.4</v>
      </c>
      <c r="S262" s="12">
        <f>IF(Control!$C$6="Solar only",'Solar scaled'!S262,IF(Control!$C$6="Wind only",'Wind scaled'!S262,IF(Control!$C$6="Solar and wind",'Solar scaled'!S262+'Wind scaled'!S262,'Grid scaled'!S262)))</f>
        <v>254.24000000000007</v>
      </c>
      <c r="T262" s="12">
        <f>IF(Control!$C$6="Solar only",'Solar scaled'!T262,IF(Control!$C$6="Wind only",'Wind scaled'!T262,IF(Control!$C$6="Solar and wind",'Solar scaled'!T262+'Wind scaled'!T262,'Grid scaled'!T262)))</f>
        <v>146</v>
      </c>
      <c r="U262" s="12">
        <f>IF(Control!$C$6="Solar only",'Solar scaled'!U262,IF(Control!$C$6="Wind only",'Wind scaled'!U262,IF(Control!$C$6="Solar and wind",'Solar scaled'!U262+'Wind scaled'!U262,'Grid scaled'!U262)))</f>
        <v>117.2</v>
      </c>
      <c r="V262" s="12">
        <f>IF(Control!$C$6="Solar only",'Solar scaled'!V262,IF(Control!$C$6="Wind only",'Wind scaled'!V262,IF(Control!$C$6="Solar and wind",'Solar scaled'!V262+'Wind scaled'!V262,'Grid scaled'!V262)))</f>
        <v>126.8</v>
      </c>
      <c r="W262" s="12">
        <f>IF(Control!$C$6="Solar only",'Solar scaled'!W262,IF(Control!$C$6="Wind only",'Wind scaled'!W262,IF(Control!$C$6="Solar and wind",'Solar scaled'!W262+'Wind scaled'!W262,'Grid scaled'!W262)))</f>
        <v>136.4</v>
      </c>
      <c r="X262" s="12">
        <f>IF(Control!$C$6="Solar only",'Solar scaled'!X262,IF(Control!$C$6="Wind only",'Wind scaled'!X262,IF(Control!$C$6="Solar and wind",'Solar scaled'!X262+'Wind scaled'!X262,'Grid scaled'!X262)))</f>
        <v>117.2</v>
      </c>
      <c r="Y262" s="12">
        <f>IF(Control!$C$6="Solar only",'Solar scaled'!Y262,IF(Control!$C$6="Wind only",'Wind scaled'!Y262,IF(Control!$C$6="Solar and wind",'Solar scaled'!Y262+'Wind scaled'!Y262,'Grid scaled'!Y262)))</f>
        <v>76.239999999999995</v>
      </c>
      <c r="Z262" s="12">
        <f>IF(Control!$C$6="Solar only",'Solar scaled'!Z262,IF(Control!$C$6="Wind only",'Wind scaled'!Z262,IF(Control!$C$6="Solar and wind",'Solar scaled'!Z262+'Wind scaled'!Z262,'Grid scaled'!Z262)))</f>
        <v>55.280000000000008</v>
      </c>
      <c r="AB262" s="7">
        <f t="shared" si="4"/>
        <v>12128.320000000002</v>
      </c>
    </row>
    <row r="263" spans="2:28" x14ac:dyDescent="0.2">
      <c r="B263" s="6">
        <v>44457</v>
      </c>
      <c r="C263" s="12">
        <f>IF(Control!$C$6="Solar only",'Solar scaled'!C263,IF(Control!$C$6="Wind only",'Wind scaled'!C263,IF(Control!$C$6="Solar and wind",'Solar scaled'!C263+'Wind scaled'!C263,'Grid scaled'!C263)))</f>
        <v>42.160000000000004</v>
      </c>
      <c r="D263" s="12">
        <f>IF(Control!$C$6="Solar only",'Solar scaled'!D263,IF(Control!$C$6="Wind only",'Wind scaled'!D263,IF(Control!$C$6="Solar and wind",'Solar scaled'!D263+'Wind scaled'!D263,'Grid scaled'!D263)))</f>
        <v>30.479999999999997</v>
      </c>
      <c r="E263" s="12">
        <f>IF(Control!$C$6="Solar only",'Solar scaled'!E263,IF(Control!$C$6="Wind only",'Wind scaled'!E263,IF(Control!$C$6="Solar and wind",'Solar scaled'!E263+'Wind scaled'!E263,'Grid scaled'!E263)))</f>
        <v>20.239999999999998</v>
      </c>
      <c r="F263" s="12">
        <f>IF(Control!$C$6="Solar only",'Solar scaled'!F263,IF(Control!$C$6="Wind only",'Wind scaled'!F263,IF(Control!$C$6="Solar and wind",'Solar scaled'!F263+'Wind scaled'!F263,'Grid scaled'!F263)))</f>
        <v>35.6</v>
      </c>
      <c r="G263" s="12">
        <f>IF(Control!$C$6="Solar only",'Solar scaled'!G263,IF(Control!$C$6="Wind only",'Wind scaled'!G263,IF(Control!$C$6="Solar and wind",'Solar scaled'!G263+'Wind scaled'!G263,'Grid scaled'!G263)))</f>
        <v>55.280000000000008</v>
      </c>
      <c r="H263" s="12">
        <f>IF(Control!$C$6="Solar only",'Solar scaled'!H263,IF(Control!$C$6="Wind only",'Wind scaled'!H263,IF(Control!$C$6="Solar and wind",'Solar scaled'!H263+'Wind scaled'!H263,'Grid scaled'!H263)))</f>
        <v>84.08</v>
      </c>
      <c r="I263" s="12">
        <f>IF(Control!$C$6="Solar only",'Solar scaled'!I263,IF(Control!$C$6="Wind only",'Wind scaled'!I263,IF(Control!$C$6="Solar and wind",'Solar scaled'!I263+'Wind scaled'!I263,'Grid scaled'!I263)))</f>
        <v>99.759999999999991</v>
      </c>
      <c r="J263" s="12">
        <f>IF(Control!$C$6="Solar only",'Solar scaled'!J263,IF(Control!$C$6="Wind only",'Wind scaled'!J263,IF(Control!$C$6="Solar and wind",'Solar scaled'!J263+'Wind scaled'!J263,'Grid scaled'!J263)))</f>
        <v>84.08</v>
      </c>
      <c r="K263" s="12">
        <f>IF(Control!$C$6="Solar only",'Solar scaled'!K263,IF(Control!$C$6="Wind only",'Wind scaled'!K263,IF(Control!$C$6="Solar and wind",'Solar scaled'!K263+'Wind scaled'!K263,'Grid scaled'!K263)))</f>
        <v>61.840000000000011</v>
      </c>
      <c r="L263" s="12">
        <f>IF(Control!$C$6="Solar only",'Solar scaled'!L263,IF(Control!$C$6="Wind only",'Wind scaled'!L263,IF(Control!$C$6="Solar and wind",'Solar scaled'!L263+'Wind scaled'!L263,'Grid scaled'!L263)))</f>
        <v>55.280000000000008</v>
      </c>
      <c r="M263" s="12">
        <f>IF(Control!$C$6="Solar only",'Solar scaled'!M263,IF(Control!$C$6="Wind only",'Wind scaled'!M263,IF(Control!$C$6="Solar and wind",'Solar scaled'!M263+'Wind scaled'!M263,'Grid scaled'!M263)))</f>
        <v>48.720000000000006</v>
      </c>
      <c r="N263" s="12">
        <f>IF(Control!$C$6="Solar only",'Solar scaled'!N263,IF(Control!$C$6="Wind only",'Wind scaled'!N263,IF(Control!$C$6="Solar and wind",'Solar scaled'!N263+'Wind scaled'!N263,'Grid scaled'!N263)))</f>
        <v>42.160000000000004</v>
      </c>
      <c r="O263" s="12">
        <f>IF(Control!$C$6="Solar only",'Solar scaled'!O263,IF(Control!$C$6="Wind only",'Wind scaled'!O263,IF(Control!$C$6="Solar and wind",'Solar scaled'!O263+'Wind scaled'!O263,'Grid scaled'!O263)))</f>
        <v>30.479999999999997</v>
      </c>
      <c r="P263" s="12">
        <f>IF(Control!$C$6="Solar only",'Solar scaled'!P263,IF(Control!$C$6="Wind only",'Wind scaled'!P263,IF(Control!$C$6="Solar and wind",'Solar scaled'!P263+'Wind scaled'!P263,'Grid scaled'!P263)))</f>
        <v>30.479999999999997</v>
      </c>
      <c r="Q263" s="12">
        <f>IF(Control!$C$6="Solar only",'Solar scaled'!Q263,IF(Control!$C$6="Wind only",'Wind scaled'!Q263,IF(Control!$C$6="Solar and wind",'Solar scaled'!Q263+'Wind scaled'!Q263,'Grid scaled'!Q263)))</f>
        <v>30.479999999999997</v>
      </c>
      <c r="R263" s="12">
        <f>IF(Control!$C$6="Solar only",'Solar scaled'!R263,IF(Control!$C$6="Wind only",'Wind scaled'!R263,IF(Control!$C$6="Solar and wind",'Solar scaled'!R263+'Wind scaled'!R263,'Grid scaled'!R263)))</f>
        <v>20.239999999999998</v>
      </c>
      <c r="S263" s="12">
        <f>IF(Control!$C$6="Solar only",'Solar scaled'!S263,IF(Control!$C$6="Wind only",'Wind scaled'!S263,IF(Control!$C$6="Solar and wind",'Solar scaled'!S263+'Wind scaled'!S263,'Grid scaled'!S263)))</f>
        <v>10</v>
      </c>
      <c r="T263" s="12">
        <f>IF(Control!$C$6="Solar only",'Solar scaled'!T263,IF(Control!$C$6="Wind only",'Wind scaled'!T263,IF(Control!$C$6="Solar and wind",'Solar scaled'!T263+'Wind scaled'!T263,'Grid scaled'!T263)))</f>
        <v>20.239999999999998</v>
      </c>
      <c r="U263" s="12">
        <f>IF(Control!$C$6="Solar only",'Solar scaled'!U263,IF(Control!$C$6="Wind only",'Wind scaled'!U263,IF(Control!$C$6="Solar and wind",'Solar scaled'!U263+'Wind scaled'!U263,'Grid scaled'!U263)))</f>
        <v>55.280000000000008</v>
      </c>
      <c r="V263" s="12">
        <f>IF(Control!$C$6="Solar only",'Solar scaled'!V263,IF(Control!$C$6="Wind only",'Wind scaled'!V263,IF(Control!$C$6="Solar and wind",'Solar scaled'!V263+'Wind scaled'!V263,'Grid scaled'!V263)))</f>
        <v>91.919999999999987</v>
      </c>
      <c r="W263" s="12">
        <f>IF(Control!$C$6="Solar only",'Solar scaled'!W263,IF(Control!$C$6="Wind only",'Wind scaled'!W263,IF(Control!$C$6="Solar and wind",'Solar scaled'!W263+'Wind scaled'!W263,'Grid scaled'!W263)))</f>
        <v>126.8</v>
      </c>
      <c r="X263" s="12">
        <f>IF(Control!$C$6="Solar only",'Solar scaled'!X263,IF(Control!$C$6="Wind only",'Wind scaled'!X263,IF(Control!$C$6="Solar and wind",'Solar scaled'!X263+'Wind scaled'!X263,'Grid scaled'!X263)))</f>
        <v>155.6</v>
      </c>
      <c r="Y263" s="12">
        <f>IF(Control!$C$6="Solar only",'Solar scaled'!Y263,IF(Control!$C$6="Wind only",'Wind scaled'!Y263,IF(Control!$C$6="Solar and wind",'Solar scaled'!Y263+'Wind scaled'!Y263,'Grid scaled'!Y263)))</f>
        <v>146</v>
      </c>
      <c r="Z263" s="12">
        <f>IF(Control!$C$6="Solar only",'Solar scaled'!Z263,IF(Control!$C$6="Wind only",'Wind scaled'!Z263,IF(Control!$C$6="Solar and wind",'Solar scaled'!Z263+'Wind scaled'!Z263,'Grid scaled'!Z263)))</f>
        <v>117.2</v>
      </c>
      <c r="AB263" s="7">
        <f t="shared" si="4"/>
        <v>1494.3999999999999</v>
      </c>
    </row>
    <row r="264" spans="2:28" x14ac:dyDescent="0.2">
      <c r="B264" s="6">
        <v>44458</v>
      </c>
      <c r="C264" s="12">
        <f>IF(Control!$C$6="Solar only",'Solar scaled'!C264,IF(Control!$C$6="Wind only",'Wind scaled'!C264,IF(Control!$C$6="Solar and wind",'Solar scaled'!C264+'Wind scaled'!C264,'Grid scaled'!C264)))</f>
        <v>126.8</v>
      </c>
      <c r="D264" s="12">
        <f>IF(Control!$C$6="Solar only",'Solar scaled'!D264,IF(Control!$C$6="Wind only",'Wind scaled'!D264,IF(Control!$C$6="Solar and wind",'Solar scaled'!D264+'Wind scaled'!D264,'Grid scaled'!D264)))</f>
        <v>99.759999999999991</v>
      </c>
      <c r="E264" s="12">
        <f>IF(Control!$C$6="Solar only",'Solar scaled'!E264,IF(Control!$C$6="Wind only",'Wind scaled'!E264,IF(Control!$C$6="Solar and wind",'Solar scaled'!E264+'Wind scaled'!E264,'Grid scaled'!E264)))</f>
        <v>61.840000000000011</v>
      </c>
      <c r="F264" s="12">
        <f>IF(Control!$C$6="Solar only",'Solar scaled'!F264,IF(Control!$C$6="Wind only",'Wind scaled'!F264,IF(Control!$C$6="Solar and wind",'Solar scaled'!F264+'Wind scaled'!F264,'Grid scaled'!F264)))</f>
        <v>35.6</v>
      </c>
      <c r="G264" s="12">
        <f>IF(Control!$C$6="Solar only",'Solar scaled'!G264,IF(Control!$C$6="Wind only",'Wind scaled'!G264,IF(Control!$C$6="Solar and wind",'Solar scaled'!G264+'Wind scaled'!G264,'Grid scaled'!G264)))</f>
        <v>20.239999999999998</v>
      </c>
      <c r="H264" s="12">
        <f>IF(Control!$C$6="Solar only",'Solar scaled'!H264,IF(Control!$C$6="Wind only",'Wind scaled'!H264,IF(Control!$C$6="Solar and wind",'Solar scaled'!H264+'Wind scaled'!H264,'Grid scaled'!H264)))</f>
        <v>25.359999999999996</v>
      </c>
      <c r="I264" s="12">
        <f>IF(Control!$C$6="Solar only",'Solar scaled'!I264,IF(Control!$C$6="Wind only",'Wind scaled'!I264,IF(Control!$C$6="Solar and wind",'Solar scaled'!I264+'Wind scaled'!I264,'Grid scaled'!I264)))</f>
        <v>61.840000000000011</v>
      </c>
      <c r="J264" s="12">
        <f>IF(Control!$C$6="Solar only",'Solar scaled'!J264,IF(Control!$C$6="Wind only",'Wind scaled'!J264,IF(Control!$C$6="Solar and wind",'Solar scaled'!J264+'Wind scaled'!J264,'Grid scaled'!J264)))</f>
        <v>99.759999999999991</v>
      </c>
      <c r="K264" s="12">
        <f>IF(Control!$C$6="Solar only",'Solar scaled'!K264,IF(Control!$C$6="Wind only",'Wind scaled'!K264,IF(Control!$C$6="Solar and wind",'Solar scaled'!K264+'Wind scaled'!K264,'Grid scaled'!K264)))</f>
        <v>84.08</v>
      </c>
      <c r="L264" s="12">
        <f>IF(Control!$C$6="Solar only",'Solar scaled'!L264,IF(Control!$C$6="Wind only",'Wind scaled'!L264,IF(Control!$C$6="Solar and wind",'Solar scaled'!L264+'Wind scaled'!L264,'Grid scaled'!L264)))</f>
        <v>107.6</v>
      </c>
      <c r="M264" s="12">
        <f>IF(Control!$C$6="Solar only",'Solar scaled'!M264,IF(Control!$C$6="Wind only",'Wind scaled'!M264,IF(Control!$C$6="Solar and wind",'Solar scaled'!M264+'Wind scaled'!M264,'Grid scaled'!M264)))</f>
        <v>155.6</v>
      </c>
      <c r="N264" s="12">
        <f>IF(Control!$C$6="Solar only",'Solar scaled'!N264,IF(Control!$C$6="Wind only",'Wind scaled'!N264,IF(Control!$C$6="Solar and wind",'Solar scaled'!N264+'Wind scaled'!N264,'Grid scaled'!N264)))</f>
        <v>201.68</v>
      </c>
      <c r="O264" s="12">
        <f>IF(Control!$C$6="Solar only",'Solar scaled'!O264,IF(Control!$C$6="Wind only",'Wind scaled'!O264,IF(Control!$C$6="Solar and wind",'Solar scaled'!O264+'Wind scaled'!O264,'Grid scaled'!O264)))</f>
        <v>226.88000000000002</v>
      </c>
      <c r="P264" s="12">
        <f>IF(Control!$C$6="Solar only",'Solar scaled'!P264,IF(Control!$C$6="Wind only",'Wind scaled'!P264,IF(Control!$C$6="Solar and wind",'Solar scaled'!P264+'Wind scaled'!P264,'Grid scaled'!P264)))</f>
        <v>267.92000000000007</v>
      </c>
      <c r="Q264" s="12">
        <f>IF(Control!$C$6="Solar only",'Solar scaled'!Q264,IF(Control!$C$6="Wind only",'Wind scaled'!Q264,IF(Control!$C$6="Solar and wind",'Solar scaled'!Q264+'Wind scaled'!Q264,'Grid scaled'!Q264)))</f>
        <v>313.91999999999996</v>
      </c>
      <c r="R264" s="12">
        <f>IF(Control!$C$6="Solar only",'Solar scaled'!R264,IF(Control!$C$6="Wind only",'Wind scaled'!R264,IF(Control!$C$6="Solar and wind",'Solar scaled'!R264+'Wind scaled'!R264,'Grid scaled'!R264)))</f>
        <v>281.60000000000002</v>
      </c>
      <c r="S264" s="12">
        <f>IF(Control!$C$6="Solar only",'Solar scaled'!S264,IF(Control!$C$6="Wind only",'Wind scaled'!S264,IF(Control!$C$6="Solar and wind",'Solar scaled'!S264+'Wind scaled'!S264,'Grid scaled'!S264)))</f>
        <v>190.16000000000003</v>
      </c>
      <c r="T264" s="12">
        <f>IF(Control!$C$6="Solar only",'Solar scaled'!T264,IF(Control!$C$6="Wind only",'Wind scaled'!T264,IF(Control!$C$6="Solar and wind",'Solar scaled'!T264+'Wind scaled'!T264,'Grid scaled'!T264)))</f>
        <v>117.2</v>
      </c>
      <c r="U264" s="12">
        <f>IF(Control!$C$6="Solar only",'Solar scaled'!U264,IF(Control!$C$6="Wind only",'Wind scaled'!U264,IF(Control!$C$6="Solar and wind",'Solar scaled'!U264+'Wind scaled'!U264,'Grid scaled'!U264)))</f>
        <v>76.239999999999995</v>
      </c>
      <c r="V264" s="12">
        <f>IF(Control!$C$6="Solar only",'Solar scaled'!V264,IF(Control!$C$6="Wind only",'Wind scaled'!V264,IF(Control!$C$6="Solar and wind",'Solar scaled'!V264+'Wind scaled'!V264,'Grid scaled'!V264)))</f>
        <v>35.6</v>
      </c>
      <c r="W264" s="12">
        <f>IF(Control!$C$6="Solar only",'Solar scaled'!W264,IF(Control!$C$6="Wind only",'Wind scaled'!W264,IF(Control!$C$6="Solar and wind",'Solar scaled'!W264+'Wind scaled'!W264,'Grid scaled'!W264)))</f>
        <v>35.6</v>
      </c>
      <c r="X264" s="12">
        <f>IF(Control!$C$6="Solar only",'Solar scaled'!X264,IF(Control!$C$6="Wind only",'Wind scaled'!X264,IF(Control!$C$6="Solar and wind",'Solar scaled'!X264+'Wind scaled'!X264,'Grid scaled'!X264)))</f>
        <v>55.280000000000008</v>
      </c>
      <c r="Y264" s="12">
        <f>IF(Control!$C$6="Solar only",'Solar scaled'!Y264,IF(Control!$C$6="Wind only",'Wind scaled'!Y264,IF(Control!$C$6="Solar and wind",'Solar scaled'!Y264+'Wind scaled'!Y264,'Grid scaled'!Y264)))</f>
        <v>91.919999999999987</v>
      </c>
      <c r="Z264" s="12">
        <f>IF(Control!$C$6="Solar only",'Solar scaled'!Z264,IF(Control!$C$6="Wind only",'Wind scaled'!Z264,IF(Control!$C$6="Solar and wind",'Solar scaled'!Z264+'Wind scaled'!Z264,'Grid scaled'!Z264)))</f>
        <v>136.4</v>
      </c>
      <c r="AB264" s="7">
        <f t="shared" si="4"/>
        <v>2908.8799999999997</v>
      </c>
    </row>
    <row r="265" spans="2:28" x14ac:dyDescent="0.2">
      <c r="B265" s="6">
        <v>44459</v>
      </c>
      <c r="C265" s="12">
        <f>IF(Control!$C$6="Solar only",'Solar scaled'!C265,IF(Control!$C$6="Wind only",'Wind scaled'!C265,IF(Control!$C$6="Solar and wind",'Solar scaled'!C265+'Wind scaled'!C265,'Grid scaled'!C265)))</f>
        <v>155.6</v>
      </c>
      <c r="D265" s="12">
        <f>IF(Control!$C$6="Solar only",'Solar scaled'!D265,IF(Control!$C$6="Wind only",'Wind scaled'!D265,IF(Control!$C$6="Solar and wind",'Solar scaled'!D265+'Wind scaled'!D265,'Grid scaled'!D265)))</f>
        <v>167.12</v>
      </c>
      <c r="E265" s="12">
        <f>IF(Control!$C$6="Solar only",'Solar scaled'!E265,IF(Control!$C$6="Wind only",'Wind scaled'!E265,IF(Control!$C$6="Solar and wind",'Solar scaled'!E265+'Wind scaled'!E265,'Grid scaled'!E265)))</f>
        <v>178.64000000000001</v>
      </c>
      <c r="F265" s="12">
        <f>IF(Control!$C$6="Solar only",'Solar scaled'!F265,IF(Control!$C$6="Wind only",'Wind scaled'!F265,IF(Control!$C$6="Solar and wind",'Solar scaled'!F265+'Wind scaled'!F265,'Grid scaled'!F265)))</f>
        <v>226.88000000000002</v>
      </c>
      <c r="G265" s="12">
        <f>IF(Control!$C$6="Solar only",'Solar scaled'!G265,IF(Control!$C$6="Wind only",'Wind scaled'!G265,IF(Control!$C$6="Solar and wind",'Solar scaled'!G265+'Wind scaled'!G265,'Grid scaled'!G265)))</f>
        <v>313.91999999999996</v>
      </c>
      <c r="H265" s="12">
        <f>IF(Control!$C$6="Solar only",'Solar scaled'!H265,IF(Control!$C$6="Wind only",'Wind scaled'!H265,IF(Control!$C$6="Solar and wind",'Solar scaled'!H265+'Wind scaled'!H265,'Grid scaled'!H265)))</f>
        <v>380.8</v>
      </c>
      <c r="I265" s="12">
        <f>IF(Control!$C$6="Solar only",'Solar scaled'!I265,IF(Control!$C$6="Wind only",'Wind scaled'!I265,IF(Control!$C$6="Solar and wind",'Solar scaled'!I265+'Wind scaled'!I265,'Grid scaled'!I265)))</f>
        <v>497.43999999999994</v>
      </c>
      <c r="J265" s="12">
        <f>IF(Control!$C$6="Solar only",'Solar scaled'!J265,IF(Control!$C$6="Wind only",'Wind scaled'!J265,IF(Control!$C$6="Solar and wind",'Solar scaled'!J265+'Wind scaled'!J265,'Grid scaled'!J265)))</f>
        <v>536.31999999999994</v>
      </c>
      <c r="K265" s="12">
        <f>IF(Control!$C$6="Solar only",'Solar scaled'!K265,IF(Control!$C$6="Wind only",'Wind scaled'!K265,IF(Control!$C$6="Solar and wind",'Solar scaled'!K265+'Wind scaled'!K265,'Grid scaled'!K265)))</f>
        <v>690.4</v>
      </c>
      <c r="L265" s="12">
        <f>IF(Control!$C$6="Solar only",'Solar scaled'!L265,IF(Control!$C$6="Wind only",'Wind scaled'!L265,IF(Control!$C$6="Solar and wind",'Solar scaled'!L265+'Wind scaled'!L265,'Grid scaled'!L265)))</f>
        <v>812.16000000000008</v>
      </c>
      <c r="M265" s="12">
        <f>IF(Control!$C$6="Solar only",'Solar scaled'!M265,IF(Control!$C$6="Wind only",'Wind scaled'!M265,IF(Control!$C$6="Solar and wind",'Solar scaled'!M265+'Wind scaled'!M265,'Grid scaled'!M265)))</f>
        <v>884.4799999999999</v>
      </c>
      <c r="N265" s="12">
        <f>IF(Control!$C$6="Solar only",'Solar scaled'!N265,IF(Control!$C$6="Wind only",'Wind scaled'!N265,IF(Control!$C$6="Solar and wind",'Solar scaled'!N265+'Wind scaled'!N265,'Grid scaled'!N265)))</f>
        <v>966.4</v>
      </c>
      <c r="O265" s="12">
        <f>IF(Control!$C$6="Solar only",'Solar scaled'!O265,IF(Control!$C$6="Wind only",'Wind scaled'!O265,IF(Control!$C$6="Solar and wind",'Solar scaled'!O265+'Wind scaled'!O265,'Grid scaled'!O265)))</f>
        <v>993.76</v>
      </c>
      <c r="P265" s="12">
        <f>IF(Control!$C$6="Solar only",'Solar scaled'!P265,IF(Control!$C$6="Wind only",'Wind scaled'!P265,IF(Control!$C$6="Solar and wind",'Solar scaled'!P265+'Wind scaled'!P265,'Grid scaled'!P265)))</f>
        <v>1005.6</v>
      </c>
      <c r="Q265" s="12">
        <f>IF(Control!$C$6="Solar only",'Solar scaled'!Q265,IF(Control!$C$6="Wind only",'Wind scaled'!Q265,IF(Control!$C$6="Solar and wind",'Solar scaled'!Q265+'Wind scaled'!Q265,'Grid scaled'!Q265)))</f>
        <v>994.88000000000011</v>
      </c>
      <c r="R265" s="12">
        <f>IF(Control!$C$6="Solar only",'Solar scaled'!R265,IF(Control!$C$6="Wind only",'Wind scaled'!R265,IF(Control!$C$6="Solar and wind",'Solar scaled'!R265+'Wind scaled'!R265,'Grid scaled'!R265)))</f>
        <v>974.24</v>
      </c>
      <c r="S265" s="12">
        <f>IF(Control!$C$6="Solar only",'Solar scaled'!S265,IF(Control!$C$6="Wind only",'Wind scaled'!S265,IF(Control!$C$6="Solar and wind",'Solar scaled'!S265+'Wind scaled'!S265,'Grid scaled'!S265)))</f>
        <v>966.4</v>
      </c>
      <c r="T265" s="12">
        <f>IF(Control!$C$6="Solar only",'Solar scaled'!T265,IF(Control!$C$6="Wind only",'Wind scaled'!T265,IF(Control!$C$6="Solar and wind",'Solar scaled'!T265+'Wind scaled'!T265,'Grid scaled'!T265)))</f>
        <v>966.4</v>
      </c>
      <c r="U265" s="12">
        <f>IF(Control!$C$6="Solar only",'Solar scaled'!U265,IF(Control!$C$6="Wind only",'Wind scaled'!U265,IF(Control!$C$6="Solar and wind",'Solar scaled'!U265+'Wind scaled'!U265,'Grid scaled'!U265)))</f>
        <v>966.4</v>
      </c>
      <c r="V265" s="12">
        <f>IF(Control!$C$6="Solar only",'Solar scaled'!V265,IF(Control!$C$6="Wind only",'Wind scaled'!V265,IF(Control!$C$6="Solar and wind",'Solar scaled'!V265+'Wind scaled'!V265,'Grid scaled'!V265)))</f>
        <v>942.24</v>
      </c>
      <c r="W265" s="12">
        <f>IF(Control!$C$6="Solar only",'Solar scaled'!W265,IF(Control!$C$6="Wind only",'Wind scaled'!W265,IF(Control!$C$6="Solar and wind",'Solar scaled'!W265+'Wind scaled'!W265,'Grid scaled'!W265)))</f>
        <v>939.28</v>
      </c>
      <c r="X265" s="12">
        <f>IF(Control!$C$6="Solar only",'Solar scaled'!X265,IF(Control!$C$6="Wind only",'Wind scaled'!X265,IF(Control!$C$6="Solar and wind",'Solar scaled'!X265+'Wind scaled'!X265,'Grid scaled'!X265)))</f>
        <v>942.24</v>
      </c>
      <c r="Y265" s="12">
        <f>IF(Control!$C$6="Solar only",'Solar scaled'!Y265,IF(Control!$C$6="Wind only",'Wind scaled'!Y265,IF(Control!$C$6="Solar and wind",'Solar scaled'!Y265+'Wind scaled'!Y265,'Grid scaled'!Y265)))</f>
        <v>966.4</v>
      </c>
      <c r="Z265" s="12">
        <f>IF(Control!$C$6="Solar only",'Solar scaled'!Z265,IF(Control!$C$6="Wind only",'Wind scaled'!Z265,IF(Control!$C$6="Solar and wind",'Solar scaled'!Z265+'Wind scaled'!Z265,'Grid scaled'!Z265)))</f>
        <v>942.24</v>
      </c>
      <c r="AB265" s="7">
        <f t="shared" si="4"/>
        <v>17410.240000000002</v>
      </c>
    </row>
    <row r="266" spans="2:28" x14ac:dyDescent="0.2">
      <c r="B266" s="6">
        <v>44460</v>
      </c>
      <c r="C266" s="12">
        <f>IF(Control!$C$6="Solar only",'Solar scaled'!C266,IF(Control!$C$6="Wind only",'Wind scaled'!C266,IF(Control!$C$6="Solar and wind",'Solar scaled'!C266+'Wind scaled'!C266,'Grid scaled'!C266)))</f>
        <v>876.4799999999999</v>
      </c>
      <c r="D266" s="12">
        <f>IF(Control!$C$6="Solar only",'Solar scaled'!D266,IF(Control!$C$6="Wind only",'Wind scaled'!D266,IF(Control!$C$6="Solar and wind",'Solar scaled'!D266+'Wind scaled'!D266,'Grid scaled'!D266)))</f>
        <v>876.4799999999999</v>
      </c>
      <c r="E266" s="12">
        <f>IF(Control!$C$6="Solar only",'Solar scaled'!E266,IF(Control!$C$6="Wind only",'Wind scaled'!E266,IF(Control!$C$6="Solar and wind",'Solar scaled'!E266+'Wind scaled'!E266,'Grid scaled'!E266)))</f>
        <v>817.04000000000008</v>
      </c>
      <c r="F266" s="12">
        <f>IF(Control!$C$6="Solar only",'Solar scaled'!F266,IF(Control!$C$6="Wind only",'Wind scaled'!F266,IF(Control!$C$6="Solar and wind",'Solar scaled'!F266+'Wind scaled'!F266,'Grid scaled'!F266)))</f>
        <v>804.16000000000008</v>
      </c>
      <c r="G266" s="12">
        <f>IF(Control!$C$6="Solar only",'Solar scaled'!G266,IF(Control!$C$6="Wind only",'Wind scaled'!G266,IF(Control!$C$6="Solar and wind",'Solar scaled'!G266+'Wind scaled'!G266,'Grid scaled'!G266)))</f>
        <v>720.96</v>
      </c>
      <c r="H266" s="12">
        <f>IF(Control!$C$6="Solar only",'Solar scaled'!H266,IF(Control!$C$6="Wind only",'Wind scaled'!H266,IF(Control!$C$6="Solar and wind",'Solar scaled'!H266+'Wind scaled'!H266,'Grid scaled'!H266)))</f>
        <v>581.91999999999996</v>
      </c>
      <c r="I266" s="12">
        <f>IF(Control!$C$6="Solar only",'Solar scaled'!I266,IF(Control!$C$6="Wind only",'Wind scaled'!I266,IF(Control!$C$6="Solar and wind",'Solar scaled'!I266+'Wind scaled'!I266,'Grid scaled'!I266)))</f>
        <v>669.6</v>
      </c>
      <c r="J266" s="12">
        <f>IF(Control!$C$6="Solar only",'Solar scaled'!J266,IF(Control!$C$6="Wind only",'Wind scaled'!J266,IF(Control!$C$6="Solar and wind",'Solar scaled'!J266+'Wind scaled'!J266,'Grid scaled'!J266)))</f>
        <v>804.16000000000008</v>
      </c>
      <c r="K266" s="12">
        <f>IF(Control!$C$6="Solar only",'Solar scaled'!K266,IF(Control!$C$6="Wind only",'Wind scaled'!K266,IF(Control!$C$6="Solar and wind",'Solar scaled'!K266+'Wind scaled'!K266,'Grid scaled'!K266)))</f>
        <v>889.3599999999999</v>
      </c>
      <c r="L266" s="12">
        <f>IF(Control!$C$6="Solar only",'Solar scaled'!L266,IF(Control!$C$6="Wind only",'Wind scaled'!L266,IF(Control!$C$6="Solar and wind",'Solar scaled'!L266+'Wind scaled'!L266,'Grid scaled'!L266)))</f>
        <v>995.04000000000019</v>
      </c>
      <c r="M266" s="12">
        <f>IF(Control!$C$6="Solar only",'Solar scaled'!M266,IF(Control!$C$6="Wind only",'Wind scaled'!M266,IF(Control!$C$6="Solar and wind",'Solar scaled'!M266+'Wind scaled'!M266,'Grid scaled'!M266)))</f>
        <v>1006.8800000000001</v>
      </c>
      <c r="N266" s="12">
        <f>IF(Control!$C$6="Solar only",'Solar scaled'!N266,IF(Control!$C$6="Wind only",'Wind scaled'!N266,IF(Control!$C$6="Solar and wind",'Solar scaled'!N266+'Wind scaled'!N266,'Grid scaled'!N266)))</f>
        <v>1011.36</v>
      </c>
      <c r="O266" s="12">
        <f>IF(Control!$C$6="Solar only",'Solar scaled'!O266,IF(Control!$C$6="Wind only",'Wind scaled'!O266,IF(Control!$C$6="Solar and wind",'Solar scaled'!O266+'Wind scaled'!O266,'Grid scaled'!O266)))</f>
        <v>1012</v>
      </c>
      <c r="P266" s="12">
        <f>IF(Control!$C$6="Solar only",'Solar scaled'!P266,IF(Control!$C$6="Wind only",'Wind scaled'!P266,IF(Control!$C$6="Solar and wind",'Solar scaled'!P266+'Wind scaled'!P266,'Grid scaled'!P266)))</f>
        <v>1012</v>
      </c>
      <c r="Q266" s="12">
        <f>IF(Control!$C$6="Solar only",'Solar scaled'!Q266,IF(Control!$C$6="Wind only",'Wind scaled'!Q266,IF(Control!$C$6="Solar and wind",'Solar scaled'!Q266+'Wind scaled'!Q266,'Grid scaled'!Q266)))</f>
        <v>1012</v>
      </c>
      <c r="R266" s="12">
        <f>IF(Control!$C$6="Solar only",'Solar scaled'!R266,IF(Control!$C$6="Wind only",'Wind scaled'!R266,IF(Control!$C$6="Solar and wind",'Solar scaled'!R266+'Wind scaled'!R266,'Grid scaled'!R266)))</f>
        <v>1012</v>
      </c>
      <c r="S266" s="12">
        <f>IF(Control!$C$6="Solar only",'Solar scaled'!S266,IF(Control!$C$6="Wind only",'Wind scaled'!S266,IF(Control!$C$6="Solar and wind",'Solar scaled'!S266+'Wind scaled'!S266,'Grid scaled'!S266)))</f>
        <v>1012</v>
      </c>
      <c r="T266" s="12">
        <f>IF(Control!$C$6="Solar only",'Solar scaled'!T266,IF(Control!$C$6="Wind only",'Wind scaled'!T266,IF(Control!$C$6="Solar and wind",'Solar scaled'!T266+'Wind scaled'!T266,'Grid scaled'!T266)))</f>
        <v>1012</v>
      </c>
      <c r="U266" s="12">
        <f>IF(Control!$C$6="Solar only",'Solar scaled'!U266,IF(Control!$C$6="Wind only",'Wind scaled'!U266,IF(Control!$C$6="Solar and wind",'Solar scaled'!U266+'Wind scaled'!U266,'Grid scaled'!U266)))</f>
        <v>1012</v>
      </c>
      <c r="V266" s="12">
        <f>IF(Control!$C$6="Solar only",'Solar scaled'!V266,IF(Control!$C$6="Wind only",'Wind scaled'!V266,IF(Control!$C$6="Solar and wind",'Solar scaled'!V266+'Wind scaled'!V266,'Grid scaled'!V266)))</f>
        <v>1012</v>
      </c>
      <c r="W266" s="12">
        <f>IF(Control!$C$6="Solar only",'Solar scaled'!W266,IF(Control!$C$6="Wind only",'Wind scaled'!W266,IF(Control!$C$6="Solar and wind",'Solar scaled'!W266+'Wind scaled'!W266,'Grid scaled'!W266)))</f>
        <v>1012</v>
      </c>
      <c r="X266" s="12">
        <f>IF(Control!$C$6="Solar only",'Solar scaled'!X266,IF(Control!$C$6="Wind only",'Wind scaled'!X266,IF(Control!$C$6="Solar and wind",'Solar scaled'!X266+'Wind scaled'!X266,'Grid scaled'!X266)))</f>
        <v>1012</v>
      </c>
      <c r="Y266" s="12">
        <f>IF(Control!$C$6="Solar only",'Solar scaled'!Y266,IF(Control!$C$6="Wind only",'Wind scaled'!Y266,IF(Control!$C$6="Solar and wind",'Solar scaled'!Y266+'Wind scaled'!Y266,'Grid scaled'!Y266)))</f>
        <v>1012</v>
      </c>
      <c r="Z266" s="12">
        <f>IF(Control!$C$6="Solar only",'Solar scaled'!Z266,IF(Control!$C$6="Wind only",'Wind scaled'!Z266,IF(Control!$C$6="Solar and wind",'Solar scaled'!Z266+'Wind scaled'!Z266,'Grid scaled'!Z266)))</f>
        <v>1012</v>
      </c>
      <c r="AB266" s="7">
        <f t="shared" si="4"/>
        <v>22197.440000000002</v>
      </c>
    </row>
    <row r="267" spans="2:28" x14ac:dyDescent="0.2">
      <c r="B267" s="6">
        <v>44461</v>
      </c>
      <c r="C267" s="12">
        <f>IF(Control!$C$6="Solar only",'Solar scaled'!C267,IF(Control!$C$6="Wind only",'Wind scaled'!C267,IF(Control!$C$6="Solar and wind",'Solar scaled'!C267+'Wind scaled'!C267,'Grid scaled'!C267)))</f>
        <v>1012</v>
      </c>
      <c r="D267" s="12">
        <f>IF(Control!$C$6="Solar only",'Solar scaled'!D267,IF(Control!$C$6="Wind only",'Wind scaled'!D267,IF(Control!$C$6="Solar and wind",'Solar scaled'!D267+'Wind scaled'!D267,'Grid scaled'!D267)))</f>
        <v>1012</v>
      </c>
      <c r="E267" s="12">
        <f>IF(Control!$C$6="Solar only",'Solar scaled'!E267,IF(Control!$C$6="Wind only",'Wind scaled'!E267,IF(Control!$C$6="Solar and wind",'Solar scaled'!E267+'Wind scaled'!E267,'Grid scaled'!E267)))</f>
        <v>1012</v>
      </c>
      <c r="F267" s="12">
        <f>IF(Control!$C$6="Solar only",'Solar scaled'!F267,IF(Control!$C$6="Wind only",'Wind scaled'!F267,IF(Control!$C$6="Solar and wind",'Solar scaled'!F267+'Wind scaled'!F267,'Grid scaled'!F267)))</f>
        <v>1012</v>
      </c>
      <c r="G267" s="12">
        <f>IF(Control!$C$6="Solar only",'Solar scaled'!G267,IF(Control!$C$6="Wind only",'Wind scaled'!G267,IF(Control!$C$6="Solar and wind",'Solar scaled'!G267+'Wind scaled'!G267,'Grid scaled'!G267)))</f>
        <v>1012</v>
      </c>
      <c r="H267" s="12">
        <f>IF(Control!$C$6="Solar only",'Solar scaled'!H267,IF(Control!$C$6="Wind only",'Wind scaled'!H267,IF(Control!$C$6="Solar and wind",'Solar scaled'!H267+'Wind scaled'!H267,'Grid scaled'!H267)))</f>
        <v>1012</v>
      </c>
      <c r="I267" s="12">
        <f>IF(Control!$C$6="Solar only",'Solar scaled'!I267,IF(Control!$C$6="Wind only",'Wind scaled'!I267,IF(Control!$C$6="Solar and wind",'Solar scaled'!I267+'Wind scaled'!I267,'Grid scaled'!I267)))</f>
        <v>1012</v>
      </c>
      <c r="J267" s="12">
        <f>IF(Control!$C$6="Solar only",'Solar scaled'!J267,IF(Control!$C$6="Wind only",'Wind scaled'!J267,IF(Control!$C$6="Solar and wind",'Solar scaled'!J267+'Wind scaled'!J267,'Grid scaled'!J267)))</f>
        <v>1005.6</v>
      </c>
      <c r="K267" s="12">
        <f>IF(Control!$C$6="Solar only",'Solar scaled'!K267,IF(Control!$C$6="Wind only",'Wind scaled'!K267,IF(Control!$C$6="Solar and wind",'Solar scaled'!K267+'Wind scaled'!K267,'Grid scaled'!K267)))</f>
        <v>971.28</v>
      </c>
      <c r="L267" s="12">
        <f>IF(Control!$C$6="Solar only",'Solar scaled'!L267,IF(Control!$C$6="Wind only",'Wind scaled'!L267,IF(Control!$C$6="Solar and wind",'Solar scaled'!L267+'Wind scaled'!L267,'Grid scaled'!L267)))</f>
        <v>975.5200000000001</v>
      </c>
      <c r="M267" s="12">
        <f>IF(Control!$C$6="Solar only",'Solar scaled'!M267,IF(Control!$C$6="Wind only",'Wind scaled'!M267,IF(Control!$C$6="Solar and wind",'Solar scaled'!M267+'Wind scaled'!M267,'Grid scaled'!M267)))</f>
        <v>974.24</v>
      </c>
      <c r="N267" s="12">
        <f>IF(Control!$C$6="Solar only",'Solar scaled'!N267,IF(Control!$C$6="Wind only",'Wind scaled'!N267,IF(Control!$C$6="Solar and wind",'Solar scaled'!N267+'Wind scaled'!N267,'Grid scaled'!N267)))</f>
        <v>892.31999999999994</v>
      </c>
      <c r="O267" s="12">
        <f>IF(Control!$C$6="Solar only",'Solar scaled'!O267,IF(Control!$C$6="Wind only",'Wind scaled'!O267,IF(Control!$C$6="Solar and wind",'Solar scaled'!O267+'Wind scaled'!O267,'Grid scaled'!O267)))</f>
        <v>889.3599999999999</v>
      </c>
      <c r="P267" s="12">
        <f>IF(Control!$C$6="Solar only",'Solar scaled'!P267,IF(Control!$C$6="Wind only",'Wind scaled'!P267,IF(Control!$C$6="Solar and wind",'Solar scaled'!P267+'Wind scaled'!P267,'Grid scaled'!P267)))</f>
        <v>817.04000000000008</v>
      </c>
      <c r="Q267" s="12">
        <f>IF(Control!$C$6="Solar only",'Solar scaled'!Q267,IF(Control!$C$6="Wind only",'Wind scaled'!Q267,IF(Control!$C$6="Solar and wind",'Solar scaled'!Q267+'Wind scaled'!Q267,'Grid scaled'!Q267)))</f>
        <v>876.4799999999999</v>
      </c>
      <c r="R267" s="12">
        <f>IF(Control!$C$6="Solar only",'Solar scaled'!R267,IF(Control!$C$6="Wind only",'Wind scaled'!R267,IF(Control!$C$6="Solar and wind",'Solar scaled'!R267+'Wind scaled'!R267,'Grid scaled'!R267)))</f>
        <v>876.4799999999999</v>
      </c>
      <c r="S267" s="12">
        <f>IF(Control!$C$6="Solar only",'Solar scaled'!S267,IF(Control!$C$6="Wind only",'Wind scaled'!S267,IF(Control!$C$6="Solar and wind",'Solar scaled'!S267+'Wind scaled'!S267,'Grid scaled'!S267)))</f>
        <v>804.16000000000008</v>
      </c>
      <c r="T267" s="12">
        <f>IF(Control!$C$6="Solar only",'Solar scaled'!T267,IF(Control!$C$6="Wind only",'Wind scaled'!T267,IF(Control!$C$6="Solar and wind",'Solar scaled'!T267+'Wind scaled'!T267,'Grid scaled'!T267)))</f>
        <v>812.16000000000008</v>
      </c>
      <c r="U267" s="12">
        <f>IF(Control!$C$6="Solar only",'Solar scaled'!U267,IF(Control!$C$6="Wind only",'Wind scaled'!U267,IF(Control!$C$6="Solar and wind",'Solar scaled'!U267+'Wind scaled'!U267,'Grid scaled'!U267)))</f>
        <v>884.4799999999999</v>
      </c>
      <c r="V267" s="12">
        <f>IF(Control!$C$6="Solar only",'Solar scaled'!V267,IF(Control!$C$6="Wind only",'Wind scaled'!V267,IF(Control!$C$6="Solar and wind",'Solar scaled'!V267+'Wind scaled'!V267,'Grid scaled'!V267)))</f>
        <v>934.4</v>
      </c>
      <c r="W267" s="12">
        <f>IF(Control!$C$6="Solar only",'Solar scaled'!W267,IF(Control!$C$6="Wind only",'Wind scaled'!W267,IF(Control!$C$6="Solar and wind",'Solar scaled'!W267+'Wind scaled'!W267,'Grid scaled'!W267)))</f>
        <v>975.5200000000001</v>
      </c>
      <c r="X267" s="12">
        <f>IF(Control!$C$6="Solar only",'Solar scaled'!X267,IF(Control!$C$6="Wind only",'Wind scaled'!X267,IF(Control!$C$6="Solar and wind",'Solar scaled'!X267+'Wind scaled'!X267,'Grid scaled'!X267)))</f>
        <v>1011.36</v>
      </c>
      <c r="Y267" s="12">
        <f>IF(Control!$C$6="Solar only",'Solar scaled'!Y267,IF(Control!$C$6="Wind only",'Wind scaled'!Y267,IF(Control!$C$6="Solar and wind",'Solar scaled'!Y267+'Wind scaled'!Y267,'Grid scaled'!Y267)))</f>
        <v>1012</v>
      </c>
      <c r="Z267" s="12">
        <f>IF(Control!$C$6="Solar only",'Solar scaled'!Z267,IF(Control!$C$6="Wind only",'Wind scaled'!Z267,IF(Control!$C$6="Solar and wind",'Solar scaled'!Z267+'Wind scaled'!Z267,'Grid scaled'!Z267)))</f>
        <v>1012</v>
      </c>
      <c r="AB267" s="7">
        <f t="shared" si="4"/>
        <v>22808.400000000005</v>
      </c>
    </row>
    <row r="268" spans="2:28" x14ac:dyDescent="0.2">
      <c r="B268" s="6">
        <v>44462</v>
      </c>
      <c r="C268" s="12">
        <f>IF(Control!$C$6="Solar only",'Solar scaled'!C268,IF(Control!$C$6="Wind only",'Wind scaled'!C268,IF(Control!$C$6="Solar and wind",'Solar scaled'!C268+'Wind scaled'!C268,'Grid scaled'!C268)))</f>
        <v>1012</v>
      </c>
      <c r="D268" s="12">
        <f>IF(Control!$C$6="Solar only",'Solar scaled'!D268,IF(Control!$C$6="Wind only",'Wind scaled'!D268,IF(Control!$C$6="Solar and wind",'Solar scaled'!D268+'Wind scaled'!D268,'Grid scaled'!D268)))</f>
        <v>1012</v>
      </c>
      <c r="E268" s="12">
        <f>IF(Control!$C$6="Solar only",'Solar scaled'!E268,IF(Control!$C$6="Wind only",'Wind scaled'!E268,IF(Control!$C$6="Solar and wind",'Solar scaled'!E268+'Wind scaled'!E268,'Grid scaled'!E268)))</f>
        <v>1012</v>
      </c>
      <c r="F268" s="12">
        <f>IF(Control!$C$6="Solar only",'Solar scaled'!F268,IF(Control!$C$6="Wind only",'Wind scaled'!F268,IF(Control!$C$6="Solar and wind",'Solar scaled'!F268+'Wind scaled'!F268,'Grid scaled'!F268)))</f>
        <v>1012</v>
      </c>
      <c r="G268" s="12">
        <f>IF(Control!$C$6="Solar only",'Solar scaled'!G268,IF(Control!$C$6="Wind only",'Wind scaled'!G268,IF(Control!$C$6="Solar and wind",'Solar scaled'!G268+'Wind scaled'!G268,'Grid scaled'!G268)))</f>
        <v>1012</v>
      </c>
      <c r="H268" s="12">
        <f>IF(Control!$C$6="Solar only",'Solar scaled'!H268,IF(Control!$C$6="Wind only",'Wind scaled'!H268,IF(Control!$C$6="Solar and wind",'Solar scaled'!H268+'Wind scaled'!H268,'Grid scaled'!H268)))</f>
        <v>1012</v>
      </c>
      <c r="I268" s="12">
        <f>IF(Control!$C$6="Solar only",'Solar scaled'!I268,IF(Control!$C$6="Wind only",'Wind scaled'!I268,IF(Control!$C$6="Solar and wind",'Solar scaled'!I268+'Wind scaled'!I268,'Grid scaled'!I268)))</f>
        <v>1012</v>
      </c>
      <c r="J268" s="12">
        <f>IF(Control!$C$6="Solar only",'Solar scaled'!J268,IF(Control!$C$6="Wind only",'Wind scaled'!J268,IF(Control!$C$6="Solar and wind",'Solar scaled'!J268+'Wind scaled'!J268,'Grid scaled'!J268)))</f>
        <v>1012</v>
      </c>
      <c r="K268" s="12">
        <f>IF(Control!$C$6="Solar only",'Solar scaled'!K268,IF(Control!$C$6="Wind only",'Wind scaled'!K268,IF(Control!$C$6="Solar and wind",'Solar scaled'!K268+'Wind scaled'!K268,'Grid scaled'!K268)))</f>
        <v>1012</v>
      </c>
      <c r="L268" s="12">
        <f>IF(Control!$C$6="Solar only",'Solar scaled'!L268,IF(Control!$C$6="Wind only",'Wind scaled'!L268,IF(Control!$C$6="Solar and wind",'Solar scaled'!L268+'Wind scaled'!L268,'Grid scaled'!L268)))</f>
        <v>1011.36</v>
      </c>
      <c r="M268" s="12">
        <f>IF(Control!$C$6="Solar only",'Solar scaled'!M268,IF(Control!$C$6="Wind only",'Wind scaled'!M268,IF(Control!$C$6="Solar and wind",'Solar scaled'!M268+'Wind scaled'!M268,'Grid scaled'!M268)))</f>
        <v>942.24</v>
      </c>
      <c r="N268" s="12">
        <f>IF(Control!$C$6="Solar only",'Solar scaled'!N268,IF(Control!$C$6="Wind only",'Wind scaled'!N268,IF(Control!$C$6="Solar and wind",'Solar scaled'!N268+'Wind scaled'!N268,'Grid scaled'!N268)))</f>
        <v>720.96</v>
      </c>
      <c r="O268" s="12">
        <f>IF(Control!$C$6="Solar only",'Solar scaled'!O268,IF(Control!$C$6="Wind only",'Wind scaled'!O268,IF(Control!$C$6="Solar and wind",'Solar scaled'!O268+'Wind scaled'!O268,'Grid scaled'!O268)))</f>
        <v>536.31999999999994</v>
      </c>
      <c r="P268" s="12">
        <f>IF(Control!$C$6="Solar only",'Solar scaled'!P268,IF(Control!$C$6="Wind only",'Wind scaled'!P268,IF(Control!$C$6="Solar and wind",'Solar scaled'!P268+'Wind scaled'!P268,'Grid scaled'!P268)))</f>
        <v>444.64</v>
      </c>
      <c r="Q268" s="12">
        <f>IF(Control!$C$6="Solar only",'Solar scaled'!Q268,IF(Control!$C$6="Wind only",'Wind scaled'!Q268,IF(Control!$C$6="Solar and wind",'Solar scaled'!Q268+'Wind scaled'!Q268,'Grid scaled'!Q268)))</f>
        <v>401.91999999999996</v>
      </c>
      <c r="R268" s="12">
        <f>IF(Control!$C$6="Solar only",'Solar scaled'!R268,IF(Control!$C$6="Wind only",'Wind scaled'!R268,IF(Control!$C$6="Solar and wind",'Solar scaled'!R268+'Wind scaled'!R268,'Grid scaled'!R268)))</f>
        <v>330.08</v>
      </c>
      <c r="S268" s="12">
        <f>IF(Control!$C$6="Solar only",'Solar scaled'!S268,IF(Control!$C$6="Wind only",'Wind scaled'!S268,IF(Control!$C$6="Solar and wind",'Solar scaled'!S268+'Wind scaled'!S268,'Grid scaled'!S268)))</f>
        <v>178.64000000000001</v>
      </c>
      <c r="T268" s="12">
        <f>IF(Control!$C$6="Solar only",'Solar scaled'!T268,IF(Control!$C$6="Wind only",'Wind scaled'!T268,IF(Control!$C$6="Solar and wind",'Solar scaled'!T268+'Wind scaled'!T268,'Grid scaled'!T268)))</f>
        <v>91.919999999999987</v>
      </c>
      <c r="U268" s="12">
        <f>IF(Control!$C$6="Solar only",'Solar scaled'!U268,IF(Control!$C$6="Wind only",'Wind scaled'!U268,IF(Control!$C$6="Solar and wind",'Solar scaled'!U268+'Wind scaled'!U268,'Grid scaled'!U268)))</f>
        <v>190.16000000000003</v>
      </c>
      <c r="V268" s="12">
        <f>IF(Control!$C$6="Solar only",'Solar scaled'!V268,IF(Control!$C$6="Wind only",'Wind scaled'!V268,IF(Control!$C$6="Solar and wind",'Solar scaled'!V268+'Wind scaled'!V268,'Grid scaled'!V268)))</f>
        <v>518.24</v>
      </c>
      <c r="W268" s="12">
        <f>IF(Control!$C$6="Solar only",'Solar scaled'!W268,IF(Control!$C$6="Wind only",'Wind scaled'!W268,IF(Control!$C$6="Solar and wind",'Solar scaled'!W268+'Wind scaled'!W268,'Grid scaled'!W268)))</f>
        <v>804.16000000000008</v>
      </c>
      <c r="X268" s="12">
        <f>IF(Control!$C$6="Solar only",'Solar scaled'!X268,IF(Control!$C$6="Wind only",'Wind scaled'!X268,IF(Control!$C$6="Solar and wind",'Solar scaled'!X268+'Wind scaled'!X268,'Grid scaled'!X268)))</f>
        <v>975.5200000000001</v>
      </c>
      <c r="Y268" s="12">
        <f>IF(Control!$C$6="Solar only",'Solar scaled'!Y268,IF(Control!$C$6="Wind only",'Wind scaled'!Y268,IF(Control!$C$6="Solar and wind",'Solar scaled'!Y268+'Wind scaled'!Y268,'Grid scaled'!Y268)))</f>
        <v>1012</v>
      </c>
      <c r="Z268" s="12">
        <f>IF(Control!$C$6="Solar only",'Solar scaled'!Z268,IF(Control!$C$6="Wind only",'Wind scaled'!Z268,IF(Control!$C$6="Solar and wind",'Solar scaled'!Z268+'Wind scaled'!Z268,'Grid scaled'!Z268)))</f>
        <v>1012</v>
      </c>
      <c r="AB268" s="7">
        <f t="shared" si="4"/>
        <v>18278.16</v>
      </c>
    </row>
    <row r="269" spans="2:28" x14ac:dyDescent="0.2">
      <c r="B269" s="6">
        <v>44463</v>
      </c>
      <c r="C269" s="12">
        <f>IF(Control!$C$6="Solar only",'Solar scaled'!C269,IF(Control!$C$6="Wind only",'Wind scaled'!C269,IF(Control!$C$6="Solar and wind",'Solar scaled'!C269+'Wind scaled'!C269,'Grid scaled'!C269)))</f>
        <v>1012</v>
      </c>
      <c r="D269" s="12">
        <f>IF(Control!$C$6="Solar only",'Solar scaled'!D269,IF(Control!$C$6="Wind only",'Wind scaled'!D269,IF(Control!$C$6="Solar and wind",'Solar scaled'!D269+'Wind scaled'!D269,'Grid scaled'!D269)))</f>
        <v>1012</v>
      </c>
      <c r="E269" s="12">
        <f>IF(Control!$C$6="Solar only",'Solar scaled'!E269,IF(Control!$C$6="Wind only",'Wind scaled'!E269,IF(Control!$C$6="Solar and wind",'Solar scaled'!E269+'Wind scaled'!E269,'Grid scaled'!E269)))</f>
        <v>1012</v>
      </c>
      <c r="F269" s="12">
        <f>IF(Control!$C$6="Solar only",'Solar scaled'!F269,IF(Control!$C$6="Wind only",'Wind scaled'!F269,IF(Control!$C$6="Solar and wind",'Solar scaled'!F269+'Wind scaled'!F269,'Grid scaled'!F269)))</f>
        <v>1012</v>
      </c>
      <c r="G269" s="12">
        <f>IF(Control!$C$6="Solar only",'Solar scaled'!G269,IF(Control!$C$6="Wind only",'Wind scaled'!G269,IF(Control!$C$6="Solar and wind",'Solar scaled'!G269+'Wind scaled'!G269,'Grid scaled'!G269)))</f>
        <v>1012</v>
      </c>
      <c r="H269" s="12">
        <f>IF(Control!$C$6="Solar only",'Solar scaled'!H269,IF(Control!$C$6="Wind only",'Wind scaled'!H269,IF(Control!$C$6="Solar and wind",'Solar scaled'!H269+'Wind scaled'!H269,'Grid scaled'!H269)))</f>
        <v>1012</v>
      </c>
      <c r="I269" s="12">
        <f>IF(Control!$C$6="Solar only",'Solar scaled'!I269,IF(Control!$C$6="Wind only",'Wind scaled'!I269,IF(Control!$C$6="Solar and wind",'Solar scaled'!I269+'Wind scaled'!I269,'Grid scaled'!I269)))</f>
        <v>1012</v>
      </c>
      <c r="J269" s="12">
        <f>IF(Control!$C$6="Solar only",'Solar scaled'!J269,IF(Control!$C$6="Wind only",'Wind scaled'!J269,IF(Control!$C$6="Solar and wind",'Solar scaled'!J269+'Wind scaled'!J269,'Grid scaled'!J269)))</f>
        <v>1012</v>
      </c>
      <c r="K269" s="12">
        <f>IF(Control!$C$6="Solar only",'Solar scaled'!K269,IF(Control!$C$6="Wind only",'Wind scaled'!K269,IF(Control!$C$6="Solar and wind",'Solar scaled'!K269+'Wind scaled'!K269,'Grid scaled'!K269)))</f>
        <v>1012</v>
      </c>
      <c r="L269" s="12">
        <f>IF(Control!$C$6="Solar only",'Solar scaled'!L269,IF(Control!$C$6="Wind only",'Wind scaled'!L269,IF(Control!$C$6="Solar and wind",'Solar scaled'!L269+'Wind scaled'!L269,'Grid scaled'!L269)))</f>
        <v>1012</v>
      </c>
      <c r="M269" s="12">
        <f>IF(Control!$C$6="Solar only",'Solar scaled'!M269,IF(Control!$C$6="Wind only",'Wind scaled'!M269,IF(Control!$C$6="Solar and wind",'Solar scaled'!M269+'Wind scaled'!M269,'Grid scaled'!M269)))</f>
        <v>1012</v>
      </c>
      <c r="N269" s="12">
        <f>IF(Control!$C$6="Solar only",'Solar scaled'!N269,IF(Control!$C$6="Wind only",'Wind scaled'!N269,IF(Control!$C$6="Solar and wind",'Solar scaled'!N269+'Wind scaled'!N269,'Grid scaled'!N269)))</f>
        <v>1012</v>
      </c>
      <c r="O269" s="12">
        <f>IF(Control!$C$6="Solar only",'Solar scaled'!O269,IF(Control!$C$6="Wind only",'Wind scaled'!O269,IF(Control!$C$6="Solar and wind",'Solar scaled'!O269+'Wind scaled'!O269,'Grid scaled'!O269)))</f>
        <v>1012</v>
      </c>
      <c r="P269" s="12">
        <f>IF(Control!$C$6="Solar only",'Solar scaled'!P269,IF(Control!$C$6="Wind only",'Wind scaled'!P269,IF(Control!$C$6="Solar and wind",'Solar scaled'!P269+'Wind scaled'!P269,'Grid scaled'!P269)))</f>
        <v>1012</v>
      </c>
      <c r="Q269" s="12">
        <f>IF(Control!$C$6="Solar only",'Solar scaled'!Q269,IF(Control!$C$6="Wind only",'Wind scaled'!Q269,IF(Control!$C$6="Solar and wind",'Solar scaled'!Q269+'Wind scaled'!Q269,'Grid scaled'!Q269)))</f>
        <v>1012</v>
      </c>
      <c r="R269" s="12">
        <f>IF(Control!$C$6="Solar only",'Solar scaled'!R269,IF(Control!$C$6="Wind only",'Wind scaled'!R269,IF(Control!$C$6="Solar and wind",'Solar scaled'!R269+'Wind scaled'!R269,'Grid scaled'!R269)))</f>
        <v>1012</v>
      </c>
      <c r="S269" s="12">
        <f>IF(Control!$C$6="Solar only",'Solar scaled'!S269,IF(Control!$C$6="Wind only",'Wind scaled'!S269,IF(Control!$C$6="Solar and wind",'Solar scaled'!S269+'Wind scaled'!S269,'Grid scaled'!S269)))</f>
        <v>1011.2</v>
      </c>
      <c r="T269" s="12">
        <f>IF(Control!$C$6="Solar only",'Solar scaled'!T269,IF(Control!$C$6="Wind only",'Wind scaled'!T269,IF(Control!$C$6="Solar and wind",'Solar scaled'!T269+'Wind scaled'!T269,'Grid scaled'!T269)))</f>
        <v>974.24</v>
      </c>
      <c r="U269" s="12">
        <f>IF(Control!$C$6="Solar only",'Solar scaled'!U269,IF(Control!$C$6="Wind only",'Wind scaled'!U269,IF(Control!$C$6="Solar and wind",'Solar scaled'!U269+'Wind scaled'!U269,'Grid scaled'!U269)))</f>
        <v>884.4799999999999</v>
      </c>
      <c r="V269" s="12">
        <f>IF(Control!$C$6="Solar only",'Solar scaled'!V269,IF(Control!$C$6="Wind only",'Wind scaled'!V269,IF(Control!$C$6="Solar and wind",'Solar scaled'!V269+'Wind scaled'!V269,'Grid scaled'!V269)))</f>
        <v>804.16000000000008</v>
      </c>
      <c r="W269" s="12">
        <f>IF(Control!$C$6="Solar only",'Solar scaled'!W269,IF(Control!$C$6="Wind only",'Wind scaled'!W269,IF(Control!$C$6="Solar and wind",'Solar scaled'!W269+'Wind scaled'!W269,'Grid scaled'!W269)))</f>
        <v>690.4</v>
      </c>
      <c r="X269" s="12">
        <f>IF(Control!$C$6="Solar only",'Solar scaled'!X269,IF(Control!$C$6="Wind only",'Wind scaled'!X269,IF(Control!$C$6="Solar and wind",'Solar scaled'!X269+'Wind scaled'!X269,'Grid scaled'!X269)))</f>
        <v>669.6</v>
      </c>
      <c r="Y269" s="12">
        <f>IF(Control!$C$6="Solar only",'Solar scaled'!Y269,IF(Control!$C$6="Wind only",'Wind scaled'!Y269,IF(Control!$C$6="Solar and wind",'Solar scaled'!Y269+'Wind scaled'!Y269,'Grid scaled'!Y269)))</f>
        <v>669.6</v>
      </c>
      <c r="Z269" s="12">
        <f>IF(Control!$C$6="Solar only",'Solar scaled'!Z269,IF(Control!$C$6="Wind only",'Wind scaled'!Z269,IF(Control!$C$6="Solar and wind",'Solar scaled'!Z269+'Wind scaled'!Z269,'Grid scaled'!Z269)))</f>
        <v>497.43999999999994</v>
      </c>
      <c r="AB269" s="7">
        <f t="shared" si="4"/>
        <v>22393.119999999999</v>
      </c>
    </row>
    <row r="270" spans="2:28" x14ac:dyDescent="0.2">
      <c r="B270" s="6">
        <v>44464</v>
      </c>
      <c r="C270" s="12">
        <f>IF(Control!$C$6="Solar only",'Solar scaled'!C270,IF(Control!$C$6="Wind only",'Wind scaled'!C270,IF(Control!$C$6="Solar and wind",'Solar scaled'!C270+'Wind scaled'!C270,'Grid scaled'!C270)))</f>
        <v>380.8</v>
      </c>
      <c r="D270" s="12">
        <f>IF(Control!$C$6="Solar only",'Solar scaled'!D270,IF(Control!$C$6="Wind only",'Wind scaled'!D270,IF(Control!$C$6="Solar and wind",'Solar scaled'!D270+'Wind scaled'!D270,'Grid scaled'!D270)))</f>
        <v>401.91999999999996</v>
      </c>
      <c r="E270" s="12">
        <f>IF(Control!$C$6="Solar only",'Solar scaled'!E270,IF(Control!$C$6="Wind only",'Wind scaled'!E270,IF(Control!$C$6="Solar and wind",'Solar scaled'!E270+'Wind scaled'!E270,'Grid scaled'!E270)))</f>
        <v>362.4</v>
      </c>
      <c r="F270" s="12">
        <f>IF(Control!$C$6="Solar only",'Solar scaled'!F270,IF(Control!$C$6="Wind only",'Wind scaled'!F270,IF(Control!$C$6="Solar and wind",'Solar scaled'!F270+'Wind scaled'!F270,'Grid scaled'!F270)))</f>
        <v>346.23999999999995</v>
      </c>
      <c r="G270" s="12">
        <f>IF(Control!$C$6="Solar only",'Solar scaled'!G270,IF(Control!$C$6="Wind only",'Wind scaled'!G270,IF(Control!$C$6="Solar and wind",'Solar scaled'!G270+'Wind scaled'!G270,'Grid scaled'!G270)))</f>
        <v>330.08</v>
      </c>
      <c r="H270" s="12">
        <f>IF(Control!$C$6="Solar only",'Solar scaled'!H270,IF(Control!$C$6="Wind only",'Wind scaled'!H270,IF(Control!$C$6="Solar and wind",'Solar scaled'!H270+'Wind scaled'!H270,'Grid scaled'!H270)))</f>
        <v>380.8</v>
      </c>
      <c r="I270" s="12">
        <f>IF(Control!$C$6="Solar only",'Solar scaled'!I270,IF(Control!$C$6="Wind only",'Wind scaled'!I270,IF(Control!$C$6="Solar and wind",'Solar scaled'!I270+'Wind scaled'!I270,'Grid scaled'!I270)))</f>
        <v>401.91999999999996</v>
      </c>
      <c r="J270" s="12">
        <f>IF(Control!$C$6="Solar only",'Solar scaled'!J270,IF(Control!$C$6="Wind only",'Wind scaled'!J270,IF(Control!$C$6="Solar and wind",'Solar scaled'!J270+'Wind scaled'!J270,'Grid scaled'!J270)))</f>
        <v>401.91999999999996</v>
      </c>
      <c r="K270" s="12">
        <f>IF(Control!$C$6="Solar only",'Solar scaled'!K270,IF(Control!$C$6="Wind only",'Wind scaled'!K270,IF(Control!$C$6="Solar and wind",'Solar scaled'!K270+'Wind scaled'!K270,'Grid scaled'!K270)))</f>
        <v>423.84</v>
      </c>
      <c r="L270" s="12">
        <f>IF(Control!$C$6="Solar only",'Solar scaled'!L270,IF(Control!$C$6="Wind only",'Wind scaled'!L270,IF(Control!$C$6="Solar and wind",'Solar scaled'!L270+'Wind scaled'!L270,'Grid scaled'!L270)))</f>
        <v>444.64</v>
      </c>
      <c r="M270" s="12">
        <f>IF(Control!$C$6="Solar only",'Solar scaled'!M270,IF(Control!$C$6="Wind only",'Wind scaled'!M270,IF(Control!$C$6="Solar and wind",'Solar scaled'!M270+'Wind scaled'!M270,'Grid scaled'!M270)))</f>
        <v>560</v>
      </c>
      <c r="N270" s="12">
        <f>IF(Control!$C$6="Solar only",'Solar scaled'!N270,IF(Control!$C$6="Wind only",'Wind scaled'!N270,IF(Control!$C$6="Solar and wind",'Solar scaled'!N270+'Wind scaled'!N270,'Grid scaled'!N270)))</f>
        <v>720.96</v>
      </c>
      <c r="O270" s="12">
        <f>IF(Control!$C$6="Solar only",'Solar scaled'!O270,IF(Control!$C$6="Wind only",'Wind scaled'!O270,IF(Control!$C$6="Solar and wind",'Solar scaled'!O270+'Wind scaled'!O270,'Grid scaled'!O270)))</f>
        <v>728.96</v>
      </c>
      <c r="P270" s="12">
        <f>IF(Control!$C$6="Solar only",'Solar scaled'!P270,IF(Control!$C$6="Wind only",'Wind scaled'!P270,IF(Control!$C$6="Solar and wind",'Solar scaled'!P270+'Wind scaled'!P270,'Grid scaled'!P270)))</f>
        <v>708.48</v>
      </c>
      <c r="Q270" s="12">
        <f>IF(Control!$C$6="Solar only",'Solar scaled'!Q270,IF(Control!$C$6="Wind only",'Wind scaled'!Q270,IF(Control!$C$6="Solar and wind",'Solar scaled'!Q270+'Wind scaled'!Q270,'Grid scaled'!Q270)))</f>
        <v>581.91999999999996</v>
      </c>
      <c r="R270" s="12">
        <f>IF(Control!$C$6="Solar only",'Solar scaled'!R270,IF(Control!$C$6="Wind only",'Wind scaled'!R270,IF(Control!$C$6="Solar and wind",'Solar scaled'!R270+'Wind scaled'!R270,'Grid scaled'!R270)))</f>
        <v>444.64</v>
      </c>
      <c r="S270" s="12">
        <f>IF(Control!$C$6="Solar only",'Solar scaled'!S270,IF(Control!$C$6="Wind only",'Wind scaled'!S270,IF(Control!$C$6="Solar and wind",'Solar scaled'!S270+'Wind scaled'!S270,'Grid scaled'!S270)))</f>
        <v>346.23999999999995</v>
      </c>
      <c r="T270" s="12">
        <f>IF(Control!$C$6="Solar only",'Solar scaled'!T270,IF(Control!$C$6="Wind only",'Wind scaled'!T270,IF(Control!$C$6="Solar and wind",'Solar scaled'!T270+'Wind scaled'!T270,'Grid scaled'!T270)))</f>
        <v>313.91999999999996</v>
      </c>
      <c r="U270" s="12">
        <f>IF(Control!$C$6="Solar only",'Solar scaled'!U270,IF(Control!$C$6="Wind only",'Wind scaled'!U270,IF(Control!$C$6="Solar and wind",'Solar scaled'!U270+'Wind scaled'!U270,'Grid scaled'!U270)))</f>
        <v>330.08</v>
      </c>
      <c r="V270" s="12">
        <f>IF(Control!$C$6="Solar only",'Solar scaled'!V270,IF(Control!$C$6="Wind only",'Wind scaled'!V270,IF(Control!$C$6="Solar and wind",'Solar scaled'!V270+'Wind scaled'!V270,'Grid scaled'!V270)))</f>
        <v>346.23999999999995</v>
      </c>
      <c r="W270" s="12">
        <f>IF(Control!$C$6="Solar only",'Solar scaled'!W270,IF(Control!$C$6="Wind only",'Wind scaled'!W270,IF(Control!$C$6="Solar and wind",'Solar scaled'!W270+'Wind scaled'!W270,'Grid scaled'!W270)))</f>
        <v>423.84</v>
      </c>
      <c r="X270" s="12">
        <f>IF(Control!$C$6="Solar only",'Solar scaled'!X270,IF(Control!$C$6="Wind only",'Wind scaled'!X270,IF(Control!$C$6="Solar and wind",'Solar scaled'!X270+'Wind scaled'!X270,'Grid scaled'!X270)))</f>
        <v>518.24</v>
      </c>
      <c r="Y270" s="12">
        <f>IF(Control!$C$6="Solar only",'Solar scaled'!Y270,IF(Control!$C$6="Wind only",'Wind scaled'!Y270,IF(Control!$C$6="Solar and wind",'Solar scaled'!Y270+'Wind scaled'!Y270,'Grid scaled'!Y270)))</f>
        <v>633.28</v>
      </c>
      <c r="Z270" s="12">
        <f>IF(Control!$C$6="Solar only",'Solar scaled'!Z270,IF(Control!$C$6="Wind only",'Wind scaled'!Z270,IF(Control!$C$6="Solar and wind",'Solar scaled'!Z270+'Wind scaled'!Z270,'Grid scaled'!Z270)))</f>
        <v>804.16000000000008</v>
      </c>
      <c r="AB270" s="7">
        <f t="shared" si="4"/>
        <v>11335.519999999999</v>
      </c>
    </row>
    <row r="271" spans="2:28" x14ac:dyDescent="0.2">
      <c r="B271" s="6">
        <v>44465</v>
      </c>
      <c r="C271" s="12">
        <f>IF(Control!$C$6="Solar only",'Solar scaled'!C271,IF(Control!$C$6="Wind only",'Wind scaled'!C271,IF(Control!$C$6="Solar and wind",'Solar scaled'!C271+'Wind scaled'!C271,'Grid scaled'!C271)))</f>
        <v>804.16000000000008</v>
      </c>
      <c r="D271" s="12">
        <f>IF(Control!$C$6="Solar only",'Solar scaled'!D271,IF(Control!$C$6="Wind only",'Wind scaled'!D271,IF(Control!$C$6="Solar and wind",'Solar scaled'!D271+'Wind scaled'!D271,'Grid scaled'!D271)))</f>
        <v>791.68000000000006</v>
      </c>
      <c r="E271" s="12">
        <f>IF(Control!$C$6="Solar only",'Solar scaled'!E271,IF(Control!$C$6="Wind only",'Wind scaled'!E271,IF(Control!$C$6="Solar and wind",'Solar scaled'!E271+'Wind scaled'!E271,'Grid scaled'!E271)))</f>
        <v>708.48</v>
      </c>
      <c r="F271" s="12">
        <f>IF(Control!$C$6="Solar only",'Solar scaled'!F271,IF(Control!$C$6="Wind only",'Wind scaled'!F271,IF(Control!$C$6="Solar and wind",'Solar scaled'!F271+'Wind scaled'!F271,'Grid scaled'!F271)))</f>
        <v>791.68000000000006</v>
      </c>
      <c r="G271" s="12">
        <f>IF(Control!$C$6="Solar only",'Solar scaled'!G271,IF(Control!$C$6="Wind only",'Wind scaled'!G271,IF(Control!$C$6="Solar and wind",'Solar scaled'!G271+'Wind scaled'!G271,'Grid scaled'!G271)))</f>
        <v>812.16000000000008</v>
      </c>
      <c r="H271" s="12">
        <f>IF(Control!$C$6="Solar only",'Solar scaled'!H271,IF(Control!$C$6="Wind only",'Wind scaled'!H271,IF(Control!$C$6="Solar and wind",'Solar scaled'!H271+'Wind scaled'!H271,'Grid scaled'!H271)))</f>
        <v>812.16000000000008</v>
      </c>
      <c r="I271" s="12">
        <f>IF(Control!$C$6="Solar only",'Solar scaled'!I271,IF(Control!$C$6="Wind only",'Wind scaled'!I271,IF(Control!$C$6="Solar and wind",'Solar scaled'!I271+'Wind scaled'!I271,'Grid scaled'!I271)))</f>
        <v>804.16000000000008</v>
      </c>
      <c r="J271" s="12">
        <f>IF(Control!$C$6="Solar only",'Solar scaled'!J271,IF(Control!$C$6="Wind only",'Wind scaled'!J271,IF(Control!$C$6="Solar and wind",'Solar scaled'!J271+'Wind scaled'!J271,'Grid scaled'!J271)))</f>
        <v>804.16000000000008</v>
      </c>
      <c r="K271" s="12">
        <f>IF(Control!$C$6="Solar only",'Solar scaled'!K271,IF(Control!$C$6="Wind only",'Wind scaled'!K271,IF(Control!$C$6="Solar and wind",'Solar scaled'!K271+'Wind scaled'!K271,'Grid scaled'!K271)))</f>
        <v>791.68000000000006</v>
      </c>
      <c r="L271" s="12">
        <f>IF(Control!$C$6="Solar only",'Solar scaled'!L271,IF(Control!$C$6="Wind only",'Wind scaled'!L271,IF(Control!$C$6="Solar and wind",'Solar scaled'!L271+'Wind scaled'!L271,'Grid scaled'!L271)))</f>
        <v>884.4799999999999</v>
      </c>
      <c r="M271" s="12">
        <f>IF(Control!$C$6="Solar only",'Solar scaled'!M271,IF(Control!$C$6="Wind only",'Wind scaled'!M271,IF(Control!$C$6="Solar and wind",'Solar scaled'!M271+'Wind scaled'!M271,'Grid scaled'!M271)))</f>
        <v>975.5200000000001</v>
      </c>
      <c r="N271" s="12">
        <f>IF(Control!$C$6="Solar only",'Solar scaled'!N271,IF(Control!$C$6="Wind only",'Wind scaled'!N271,IF(Control!$C$6="Solar and wind",'Solar scaled'!N271+'Wind scaled'!N271,'Grid scaled'!N271)))</f>
        <v>995.04000000000019</v>
      </c>
      <c r="O271" s="12">
        <f>IF(Control!$C$6="Solar only",'Solar scaled'!O271,IF(Control!$C$6="Wind only",'Wind scaled'!O271,IF(Control!$C$6="Solar and wind",'Solar scaled'!O271+'Wind scaled'!O271,'Grid scaled'!O271)))</f>
        <v>1005.6</v>
      </c>
      <c r="P271" s="12">
        <f>IF(Control!$C$6="Solar only",'Solar scaled'!P271,IF(Control!$C$6="Wind only",'Wind scaled'!P271,IF(Control!$C$6="Solar and wind",'Solar scaled'!P271+'Wind scaled'!P271,'Grid scaled'!P271)))</f>
        <v>994.88000000000011</v>
      </c>
      <c r="Q271" s="12">
        <f>IF(Control!$C$6="Solar only",'Solar scaled'!Q271,IF(Control!$C$6="Wind only",'Wind scaled'!Q271,IF(Control!$C$6="Solar and wind",'Solar scaled'!Q271+'Wind scaled'!Q271,'Grid scaled'!Q271)))</f>
        <v>942.24</v>
      </c>
      <c r="R271" s="12">
        <f>IF(Control!$C$6="Solar only",'Solar scaled'!R271,IF(Control!$C$6="Wind only",'Wind scaled'!R271,IF(Control!$C$6="Solar and wind",'Solar scaled'!R271+'Wind scaled'!R271,'Grid scaled'!R271)))</f>
        <v>884.4799999999999</v>
      </c>
      <c r="S271" s="12">
        <f>IF(Control!$C$6="Solar only",'Solar scaled'!S271,IF(Control!$C$6="Wind only",'Wind scaled'!S271,IF(Control!$C$6="Solar and wind",'Solar scaled'!S271+'Wind scaled'!S271,'Grid scaled'!S271)))</f>
        <v>728.96</v>
      </c>
      <c r="T271" s="12">
        <f>IF(Control!$C$6="Solar only",'Solar scaled'!T271,IF(Control!$C$6="Wind only",'Wind scaled'!T271,IF(Control!$C$6="Solar and wind",'Solar scaled'!T271+'Wind scaled'!T271,'Grid scaled'!T271)))</f>
        <v>690.4</v>
      </c>
      <c r="U271" s="12">
        <f>IF(Control!$C$6="Solar only",'Solar scaled'!U271,IF(Control!$C$6="Wind only",'Wind scaled'!U271,IF(Control!$C$6="Solar and wind",'Solar scaled'!U271+'Wind scaled'!U271,'Grid scaled'!U271)))</f>
        <v>620.79999999999995</v>
      </c>
      <c r="V271" s="12">
        <f>IF(Control!$C$6="Solar only",'Solar scaled'!V271,IF(Control!$C$6="Wind only",'Wind scaled'!V271,IF(Control!$C$6="Solar and wind",'Solar scaled'!V271+'Wind scaled'!V271,'Grid scaled'!V271)))</f>
        <v>380.8</v>
      </c>
      <c r="W271" s="12">
        <f>IF(Control!$C$6="Solar only",'Solar scaled'!W271,IF(Control!$C$6="Wind only",'Wind scaled'!W271,IF(Control!$C$6="Solar and wind",'Solar scaled'!W271+'Wind scaled'!W271,'Grid scaled'!W271)))</f>
        <v>146</v>
      </c>
      <c r="X271" s="12">
        <f>IF(Control!$C$6="Solar only",'Solar scaled'!X271,IF(Control!$C$6="Wind only",'Wind scaled'!X271,IF(Control!$C$6="Solar and wind",'Solar scaled'!X271+'Wind scaled'!X271,'Grid scaled'!X271)))</f>
        <v>35.6</v>
      </c>
      <c r="Y271" s="12">
        <f>IF(Control!$C$6="Solar only",'Solar scaled'!Y271,IF(Control!$C$6="Wind only",'Wind scaled'!Y271,IF(Control!$C$6="Solar and wind",'Solar scaled'!Y271+'Wind scaled'!Y271,'Grid scaled'!Y271)))</f>
        <v>10</v>
      </c>
      <c r="Z271" s="12">
        <f>IF(Control!$C$6="Solar only",'Solar scaled'!Z271,IF(Control!$C$6="Wind only",'Wind scaled'!Z271,IF(Control!$C$6="Solar and wind",'Solar scaled'!Z271+'Wind scaled'!Z271,'Grid scaled'!Z271)))</f>
        <v>84.08</v>
      </c>
      <c r="AB271" s="7">
        <f t="shared" si="4"/>
        <v>16499.2</v>
      </c>
    </row>
    <row r="272" spans="2:28" x14ac:dyDescent="0.2">
      <c r="B272" s="6">
        <v>44466</v>
      </c>
      <c r="C272" s="12">
        <f>IF(Control!$C$6="Solar only",'Solar scaled'!C272,IF(Control!$C$6="Wind only",'Wind scaled'!C272,IF(Control!$C$6="Solar and wind",'Solar scaled'!C272+'Wind scaled'!C272,'Grid scaled'!C272)))</f>
        <v>297.76</v>
      </c>
      <c r="D272" s="12">
        <f>IF(Control!$C$6="Solar only",'Solar scaled'!D272,IF(Control!$C$6="Wind only",'Wind scaled'!D272,IF(Control!$C$6="Solar and wind",'Solar scaled'!D272+'Wind scaled'!D272,'Grid scaled'!D272)))</f>
        <v>401.91999999999996</v>
      </c>
      <c r="E272" s="12">
        <f>IF(Control!$C$6="Solar only",'Solar scaled'!E272,IF(Control!$C$6="Wind only",'Wind scaled'!E272,IF(Control!$C$6="Solar and wind",'Solar scaled'!E272+'Wind scaled'!E272,'Grid scaled'!E272)))</f>
        <v>401.91999999999996</v>
      </c>
      <c r="F272" s="12">
        <f>IF(Control!$C$6="Solar only",'Solar scaled'!F272,IF(Control!$C$6="Wind only",'Wind scaled'!F272,IF(Control!$C$6="Solar and wind",'Solar scaled'!F272+'Wind scaled'!F272,'Grid scaled'!F272)))</f>
        <v>267.92000000000007</v>
      </c>
      <c r="G272" s="12">
        <f>IF(Control!$C$6="Solar only",'Solar scaled'!G272,IF(Control!$C$6="Wind only",'Wind scaled'!G272,IF(Control!$C$6="Solar and wind",'Solar scaled'!G272+'Wind scaled'!G272,'Grid scaled'!G272)))</f>
        <v>117.2</v>
      </c>
      <c r="H272" s="12">
        <f>IF(Control!$C$6="Solar only",'Solar scaled'!H272,IF(Control!$C$6="Wind only",'Wind scaled'!H272,IF(Control!$C$6="Solar and wind",'Solar scaled'!H272+'Wind scaled'!H272,'Grid scaled'!H272)))</f>
        <v>48.720000000000006</v>
      </c>
      <c r="I272" s="12">
        <f>IF(Control!$C$6="Solar only",'Solar scaled'!I272,IF(Control!$C$6="Wind only",'Wind scaled'!I272,IF(Control!$C$6="Solar and wind",'Solar scaled'!I272+'Wind scaled'!I272,'Grid scaled'!I272)))</f>
        <v>10</v>
      </c>
      <c r="J272" s="12">
        <f>IF(Control!$C$6="Solar only",'Solar scaled'!J272,IF(Control!$C$6="Wind only",'Wind scaled'!J272,IF(Control!$C$6="Solar and wind",'Solar scaled'!J272+'Wind scaled'!J272,'Grid scaled'!J272)))</f>
        <v>0</v>
      </c>
      <c r="K272" s="12">
        <f>IF(Control!$C$6="Solar only",'Solar scaled'!K272,IF(Control!$C$6="Wind only",'Wind scaled'!K272,IF(Control!$C$6="Solar and wind",'Solar scaled'!K272+'Wind scaled'!K272,'Grid scaled'!K272)))</f>
        <v>15.12</v>
      </c>
      <c r="L272" s="12">
        <f>IF(Control!$C$6="Solar only",'Solar scaled'!L272,IF(Control!$C$6="Wind only",'Wind scaled'!L272,IF(Control!$C$6="Solar and wind",'Solar scaled'!L272+'Wind scaled'!L272,'Grid scaled'!L272)))</f>
        <v>126.8</v>
      </c>
      <c r="M272" s="12">
        <f>IF(Control!$C$6="Solar only",'Solar scaled'!M272,IF(Control!$C$6="Wind only",'Wind scaled'!M272,IF(Control!$C$6="Solar and wind",'Solar scaled'!M272+'Wind scaled'!M272,'Grid scaled'!M272)))</f>
        <v>330.08</v>
      </c>
      <c r="N272" s="12">
        <f>IF(Control!$C$6="Solar only",'Solar scaled'!N272,IF(Control!$C$6="Wind only",'Wind scaled'!N272,IF(Control!$C$6="Solar and wind",'Solar scaled'!N272+'Wind scaled'!N272,'Grid scaled'!N272)))</f>
        <v>423.84</v>
      </c>
      <c r="O272" s="12">
        <f>IF(Control!$C$6="Solar only",'Solar scaled'!O272,IF(Control!$C$6="Wind only",'Wind scaled'!O272,IF(Control!$C$6="Solar and wind",'Solar scaled'!O272+'Wind scaled'!O272,'Grid scaled'!O272)))</f>
        <v>475.52</v>
      </c>
      <c r="P272" s="12">
        <f>IF(Control!$C$6="Solar only",'Solar scaled'!P272,IF(Control!$C$6="Wind only",'Wind scaled'!P272,IF(Control!$C$6="Solar and wind",'Solar scaled'!P272+'Wind scaled'!P272,'Grid scaled'!P272)))</f>
        <v>560</v>
      </c>
      <c r="Q272" s="12">
        <f>IF(Control!$C$6="Solar only",'Solar scaled'!Q272,IF(Control!$C$6="Wind only",'Wind scaled'!Q272,IF(Control!$C$6="Solar and wind",'Solar scaled'!Q272+'Wind scaled'!Q272,'Grid scaled'!Q272)))</f>
        <v>804.16000000000008</v>
      </c>
      <c r="R272" s="12">
        <f>IF(Control!$C$6="Solar only",'Solar scaled'!R272,IF(Control!$C$6="Wind only",'Wind scaled'!R272,IF(Control!$C$6="Solar and wind",'Solar scaled'!R272+'Wind scaled'!R272,'Grid scaled'!R272)))</f>
        <v>939.28</v>
      </c>
      <c r="S272" s="12">
        <f>IF(Control!$C$6="Solar only",'Solar scaled'!S272,IF(Control!$C$6="Wind only",'Wind scaled'!S272,IF(Control!$C$6="Solar and wind",'Solar scaled'!S272+'Wind scaled'!S272,'Grid scaled'!S272)))</f>
        <v>994.88000000000011</v>
      </c>
      <c r="T272" s="12">
        <f>IF(Control!$C$6="Solar only",'Solar scaled'!T272,IF(Control!$C$6="Wind only",'Wind scaled'!T272,IF(Control!$C$6="Solar and wind",'Solar scaled'!T272+'Wind scaled'!T272,'Grid scaled'!T272)))</f>
        <v>1006.72</v>
      </c>
      <c r="U272" s="12">
        <f>IF(Control!$C$6="Solar only",'Solar scaled'!U272,IF(Control!$C$6="Wind only",'Wind scaled'!U272,IF(Control!$C$6="Solar and wind",'Solar scaled'!U272+'Wind scaled'!U272,'Grid scaled'!U272)))</f>
        <v>990.8</v>
      </c>
      <c r="V272" s="12">
        <f>IF(Control!$C$6="Solar only",'Solar scaled'!V272,IF(Control!$C$6="Wind only",'Wind scaled'!V272,IF(Control!$C$6="Solar and wind",'Solar scaled'!V272+'Wind scaled'!V272,'Grid scaled'!V272)))</f>
        <v>939.28</v>
      </c>
      <c r="W272" s="12">
        <f>IF(Control!$C$6="Solar only",'Solar scaled'!W272,IF(Control!$C$6="Wind only",'Wind scaled'!W272,IF(Control!$C$6="Solar and wind",'Solar scaled'!W272+'Wind scaled'!W272,'Grid scaled'!W272)))</f>
        <v>884.4799999999999</v>
      </c>
      <c r="X272" s="12">
        <f>IF(Control!$C$6="Solar only",'Solar scaled'!X272,IF(Control!$C$6="Wind only",'Wind scaled'!X272,IF(Control!$C$6="Solar and wind",'Solar scaled'!X272+'Wind scaled'!X272,'Grid scaled'!X272)))</f>
        <v>817.04000000000008</v>
      </c>
      <c r="Y272" s="12">
        <f>IF(Control!$C$6="Solar only",'Solar scaled'!Y272,IF(Control!$C$6="Wind only",'Wind scaled'!Y272,IF(Control!$C$6="Solar and wind",'Solar scaled'!Y272+'Wind scaled'!Y272,'Grid scaled'!Y272)))</f>
        <v>812.16000000000008</v>
      </c>
      <c r="Z272" s="12">
        <f>IF(Control!$C$6="Solar only",'Solar scaled'!Z272,IF(Control!$C$6="Wind only",'Wind scaled'!Z272,IF(Control!$C$6="Solar and wind",'Solar scaled'!Z272+'Wind scaled'!Z272,'Grid scaled'!Z272)))</f>
        <v>804.16000000000008</v>
      </c>
      <c r="AB272" s="7">
        <f t="shared" si="4"/>
        <v>12469.76</v>
      </c>
    </row>
    <row r="273" spans="2:29" x14ac:dyDescent="0.2">
      <c r="B273" s="6">
        <v>44467</v>
      </c>
      <c r="C273" s="12">
        <f>IF(Control!$C$6="Solar only",'Solar scaled'!C273,IF(Control!$C$6="Wind only",'Wind scaled'!C273,IF(Control!$C$6="Solar and wind",'Solar scaled'!C273+'Wind scaled'!C273,'Grid scaled'!C273)))</f>
        <v>804.16000000000008</v>
      </c>
      <c r="D273" s="12">
        <f>IF(Control!$C$6="Solar only",'Solar scaled'!D273,IF(Control!$C$6="Wind only",'Wind scaled'!D273,IF(Control!$C$6="Solar and wind",'Solar scaled'!D273+'Wind scaled'!D273,'Grid scaled'!D273)))</f>
        <v>812.16000000000008</v>
      </c>
      <c r="E273" s="12">
        <f>IF(Control!$C$6="Solar only",'Solar scaled'!E273,IF(Control!$C$6="Wind only",'Wind scaled'!E273,IF(Control!$C$6="Solar and wind",'Solar scaled'!E273+'Wind scaled'!E273,'Grid scaled'!E273)))</f>
        <v>876.4799999999999</v>
      </c>
      <c r="F273" s="12">
        <f>IF(Control!$C$6="Solar only",'Solar scaled'!F273,IF(Control!$C$6="Wind only",'Wind scaled'!F273,IF(Control!$C$6="Solar and wind",'Solar scaled'!F273+'Wind scaled'!F273,'Grid scaled'!F273)))</f>
        <v>884.4799999999999</v>
      </c>
      <c r="G273" s="12">
        <f>IF(Control!$C$6="Solar only",'Solar scaled'!G273,IF(Control!$C$6="Wind only",'Wind scaled'!G273,IF(Control!$C$6="Solar and wind",'Solar scaled'!G273+'Wind scaled'!G273,'Grid scaled'!G273)))</f>
        <v>876.4799999999999</v>
      </c>
      <c r="H273" s="12">
        <f>IF(Control!$C$6="Solar only",'Solar scaled'!H273,IF(Control!$C$6="Wind only",'Wind scaled'!H273,IF(Control!$C$6="Solar and wind",'Solar scaled'!H273+'Wind scaled'!H273,'Grid scaled'!H273)))</f>
        <v>876.4799999999999</v>
      </c>
      <c r="I273" s="12">
        <f>IF(Control!$C$6="Solar only",'Solar scaled'!I273,IF(Control!$C$6="Wind only",'Wind scaled'!I273,IF(Control!$C$6="Solar and wind",'Solar scaled'!I273+'Wind scaled'!I273,'Grid scaled'!I273)))</f>
        <v>817.04000000000008</v>
      </c>
      <c r="J273" s="12">
        <f>IF(Control!$C$6="Solar only",'Solar scaled'!J273,IF(Control!$C$6="Wind only",'Wind scaled'!J273,IF(Control!$C$6="Solar and wind",'Solar scaled'!J273+'Wind scaled'!J273,'Grid scaled'!J273)))</f>
        <v>817.04000000000008</v>
      </c>
      <c r="K273" s="12">
        <f>IF(Control!$C$6="Solar only",'Solar scaled'!K273,IF(Control!$C$6="Wind only",'Wind scaled'!K273,IF(Control!$C$6="Solar and wind",'Solar scaled'!K273+'Wind scaled'!K273,'Grid scaled'!K273)))</f>
        <v>817.04000000000008</v>
      </c>
      <c r="L273" s="12">
        <f>IF(Control!$C$6="Solar only",'Solar scaled'!L273,IF(Control!$C$6="Wind only",'Wind scaled'!L273,IF(Control!$C$6="Solar and wind",'Solar scaled'!L273+'Wind scaled'!L273,'Grid scaled'!L273)))</f>
        <v>892.31999999999994</v>
      </c>
      <c r="M273" s="12">
        <f>IF(Control!$C$6="Solar only",'Solar scaled'!M273,IF(Control!$C$6="Wind only",'Wind scaled'!M273,IF(Control!$C$6="Solar and wind",'Solar scaled'!M273+'Wind scaled'!M273,'Grid scaled'!M273)))</f>
        <v>892.31999999999994</v>
      </c>
      <c r="N273" s="12">
        <f>IF(Control!$C$6="Solar only",'Solar scaled'!N273,IF(Control!$C$6="Wind only",'Wind scaled'!N273,IF(Control!$C$6="Solar and wind",'Solar scaled'!N273+'Wind scaled'!N273,'Grid scaled'!N273)))</f>
        <v>884.4799999999999</v>
      </c>
      <c r="O273" s="12">
        <f>IF(Control!$C$6="Solar only",'Solar scaled'!O273,IF(Control!$C$6="Wind only",'Wind scaled'!O273,IF(Control!$C$6="Solar and wind",'Solar scaled'!O273+'Wind scaled'!O273,'Grid scaled'!O273)))</f>
        <v>876.4799999999999</v>
      </c>
      <c r="P273" s="12">
        <f>IF(Control!$C$6="Solar only",'Solar scaled'!P273,IF(Control!$C$6="Wind only",'Wind scaled'!P273,IF(Control!$C$6="Solar and wind",'Solar scaled'!P273+'Wind scaled'!P273,'Grid scaled'!P273)))</f>
        <v>812.16000000000008</v>
      </c>
      <c r="Q273" s="12">
        <f>IF(Control!$C$6="Solar only",'Solar scaled'!Q273,IF(Control!$C$6="Wind only",'Wind scaled'!Q273,IF(Control!$C$6="Solar and wind",'Solar scaled'!Q273+'Wind scaled'!Q273,'Grid scaled'!Q273)))</f>
        <v>708.48</v>
      </c>
      <c r="R273" s="12">
        <f>IF(Control!$C$6="Solar only",'Solar scaled'!R273,IF(Control!$C$6="Wind only",'Wind scaled'!R273,IF(Control!$C$6="Solar and wind",'Solar scaled'!R273+'Wind scaled'!R273,'Grid scaled'!R273)))</f>
        <v>497.43999999999994</v>
      </c>
      <c r="S273" s="12">
        <f>IF(Control!$C$6="Solar only",'Solar scaled'!S273,IF(Control!$C$6="Wind only",'Wind scaled'!S273,IF(Control!$C$6="Solar and wind",'Solar scaled'!S273+'Wind scaled'!S273,'Grid scaled'!S273)))</f>
        <v>346.23999999999995</v>
      </c>
      <c r="T273" s="12">
        <f>IF(Control!$C$6="Solar only",'Solar scaled'!T273,IF(Control!$C$6="Wind only",'Wind scaled'!T273,IF(Control!$C$6="Solar and wind",'Solar scaled'!T273+'Wind scaled'!T273,'Grid scaled'!T273)))</f>
        <v>267.92000000000007</v>
      </c>
      <c r="U273" s="12">
        <f>IF(Control!$C$6="Solar only",'Solar scaled'!U273,IF(Control!$C$6="Wind only",'Wind scaled'!U273,IF(Control!$C$6="Solar and wind",'Solar scaled'!U273+'Wind scaled'!U273,'Grid scaled'!U273)))</f>
        <v>136.4</v>
      </c>
      <c r="V273" s="12">
        <f>IF(Control!$C$6="Solar only",'Solar scaled'!V273,IF(Control!$C$6="Wind only",'Wind scaled'!V273,IF(Control!$C$6="Solar and wind",'Solar scaled'!V273+'Wind scaled'!V273,'Grid scaled'!V273)))</f>
        <v>107.6</v>
      </c>
      <c r="W273" s="12">
        <f>IF(Control!$C$6="Solar only",'Solar scaled'!W273,IF(Control!$C$6="Wind only",'Wind scaled'!W273,IF(Control!$C$6="Solar and wind",'Solar scaled'!W273+'Wind scaled'!W273,'Grid scaled'!W273)))</f>
        <v>136.4</v>
      </c>
      <c r="X273" s="12">
        <f>IF(Control!$C$6="Solar only",'Solar scaled'!X273,IF(Control!$C$6="Wind only",'Wind scaled'!X273,IF(Control!$C$6="Solar and wind",'Solar scaled'!X273+'Wind scaled'!X273,'Grid scaled'!X273)))</f>
        <v>155.6</v>
      </c>
      <c r="Y273" s="12">
        <f>IF(Control!$C$6="Solar only",'Solar scaled'!Y273,IF(Control!$C$6="Wind only",'Wind scaled'!Y273,IF(Control!$C$6="Solar and wind",'Solar scaled'!Y273+'Wind scaled'!Y273,'Grid scaled'!Y273)))</f>
        <v>146</v>
      </c>
      <c r="Z273" s="12">
        <f>IF(Control!$C$6="Solar only",'Solar scaled'!Z273,IF(Control!$C$6="Wind only",'Wind scaled'!Z273,IF(Control!$C$6="Solar and wind",'Solar scaled'!Z273+'Wind scaled'!Z273,'Grid scaled'!Z273)))</f>
        <v>146</v>
      </c>
      <c r="AB273" s="7">
        <f t="shared" si="4"/>
        <v>14587.199999999999</v>
      </c>
    </row>
    <row r="274" spans="2:29" x14ac:dyDescent="0.2">
      <c r="B274" s="6">
        <v>44468</v>
      </c>
      <c r="C274" s="12">
        <f>IF(Control!$C$6="Solar only",'Solar scaled'!C274,IF(Control!$C$6="Wind only",'Wind scaled'!C274,IF(Control!$C$6="Solar and wind",'Solar scaled'!C274+'Wind scaled'!C274,'Grid scaled'!C274)))</f>
        <v>155.6</v>
      </c>
      <c r="D274" s="12">
        <f>IF(Control!$C$6="Solar only",'Solar scaled'!D274,IF(Control!$C$6="Wind only",'Wind scaled'!D274,IF(Control!$C$6="Solar and wind",'Solar scaled'!D274+'Wind scaled'!D274,'Grid scaled'!D274)))</f>
        <v>155.6</v>
      </c>
      <c r="E274" s="12">
        <f>IF(Control!$C$6="Solar only",'Solar scaled'!E274,IF(Control!$C$6="Wind only",'Wind scaled'!E274,IF(Control!$C$6="Solar and wind",'Solar scaled'!E274+'Wind scaled'!E274,'Grid scaled'!E274)))</f>
        <v>155.6</v>
      </c>
      <c r="F274" s="12">
        <f>IF(Control!$C$6="Solar only",'Solar scaled'!F274,IF(Control!$C$6="Wind only",'Wind scaled'!F274,IF(Control!$C$6="Solar and wind",'Solar scaled'!F274+'Wind scaled'!F274,'Grid scaled'!F274)))</f>
        <v>267.92000000000007</v>
      </c>
      <c r="G274" s="12">
        <f>IF(Control!$C$6="Solar only",'Solar scaled'!G274,IF(Control!$C$6="Wind only",'Wind scaled'!G274,IF(Control!$C$6="Solar and wind",'Solar scaled'!G274+'Wind scaled'!G274,'Grid scaled'!G274)))</f>
        <v>475.52</v>
      </c>
      <c r="H274" s="12">
        <f>IF(Control!$C$6="Solar only",'Solar scaled'!H274,IF(Control!$C$6="Wind only",'Wind scaled'!H274,IF(Control!$C$6="Solar and wind",'Solar scaled'!H274+'Wind scaled'!H274,'Grid scaled'!H274)))</f>
        <v>633.28</v>
      </c>
      <c r="I274" s="12">
        <f>IF(Control!$C$6="Solar only",'Solar scaled'!I274,IF(Control!$C$6="Wind only",'Wind scaled'!I274,IF(Control!$C$6="Solar and wind",'Solar scaled'!I274+'Wind scaled'!I274,'Grid scaled'!I274)))</f>
        <v>728.96</v>
      </c>
      <c r="J274" s="12">
        <f>IF(Control!$C$6="Solar only",'Solar scaled'!J274,IF(Control!$C$6="Wind only",'Wind scaled'!J274,IF(Control!$C$6="Solar and wind",'Solar scaled'!J274+'Wind scaled'!J274,'Grid scaled'!J274)))</f>
        <v>728.96</v>
      </c>
      <c r="K274" s="12">
        <f>IF(Control!$C$6="Solar only",'Solar scaled'!K274,IF(Control!$C$6="Wind only",'Wind scaled'!K274,IF(Control!$C$6="Solar and wind",'Solar scaled'!K274+'Wind scaled'!K274,'Grid scaled'!K274)))</f>
        <v>690.4</v>
      </c>
      <c r="L274" s="12">
        <f>IF(Control!$C$6="Solar only",'Solar scaled'!L274,IF(Control!$C$6="Wind only",'Wind scaled'!L274,IF(Control!$C$6="Solar and wind",'Solar scaled'!L274+'Wind scaled'!L274,'Grid scaled'!L274)))</f>
        <v>812.16000000000008</v>
      </c>
      <c r="M274" s="12">
        <f>IF(Control!$C$6="Solar only",'Solar scaled'!M274,IF(Control!$C$6="Wind only",'Wind scaled'!M274,IF(Control!$C$6="Solar and wind",'Solar scaled'!M274+'Wind scaled'!M274,'Grid scaled'!M274)))</f>
        <v>804.16000000000008</v>
      </c>
      <c r="N274" s="12">
        <f>IF(Control!$C$6="Solar only",'Solar scaled'!N274,IF(Control!$C$6="Wind only",'Wind scaled'!N274,IF(Control!$C$6="Solar and wind",'Solar scaled'!N274+'Wind scaled'!N274,'Grid scaled'!N274)))</f>
        <v>728.96</v>
      </c>
      <c r="O274" s="12">
        <f>IF(Control!$C$6="Solar only",'Solar scaled'!O274,IF(Control!$C$6="Wind only",'Wind scaled'!O274,IF(Control!$C$6="Solar and wind",'Solar scaled'!O274+'Wind scaled'!O274,'Grid scaled'!O274)))</f>
        <v>728.96</v>
      </c>
      <c r="P274" s="12">
        <f>IF(Control!$C$6="Solar only",'Solar scaled'!P274,IF(Control!$C$6="Wind only",'Wind scaled'!P274,IF(Control!$C$6="Solar and wind",'Solar scaled'!P274+'Wind scaled'!P274,'Grid scaled'!P274)))</f>
        <v>720.96</v>
      </c>
      <c r="Q274" s="12">
        <f>IF(Control!$C$6="Solar only",'Solar scaled'!Q274,IF(Control!$C$6="Wind only",'Wind scaled'!Q274,IF(Control!$C$6="Solar and wind",'Solar scaled'!Q274+'Wind scaled'!Q274,'Grid scaled'!Q274)))</f>
        <v>708.48</v>
      </c>
      <c r="R274" s="12">
        <f>IF(Control!$C$6="Solar only",'Solar scaled'!R274,IF(Control!$C$6="Wind only",'Wind scaled'!R274,IF(Control!$C$6="Solar and wind",'Solar scaled'!R274+'Wind scaled'!R274,'Grid scaled'!R274)))</f>
        <v>620.79999999999995</v>
      </c>
      <c r="S274" s="12">
        <f>IF(Control!$C$6="Solar only",'Solar scaled'!S274,IF(Control!$C$6="Wind only",'Wind scaled'!S274,IF(Control!$C$6="Solar and wind",'Solar scaled'!S274+'Wind scaled'!S274,'Grid scaled'!S274)))</f>
        <v>423.84</v>
      </c>
      <c r="T274" s="12">
        <f>IF(Control!$C$6="Solar only",'Solar scaled'!T274,IF(Control!$C$6="Wind only",'Wind scaled'!T274,IF(Control!$C$6="Solar and wind",'Solar scaled'!T274+'Wind scaled'!T274,'Grid scaled'!T274)))</f>
        <v>346.23999999999995</v>
      </c>
      <c r="U274" s="12">
        <f>IF(Control!$C$6="Solar only",'Solar scaled'!U274,IF(Control!$C$6="Wind only",'Wind scaled'!U274,IF(Control!$C$6="Solar and wind",'Solar scaled'!U274+'Wind scaled'!U274,'Grid scaled'!U274)))</f>
        <v>401.91999999999996</v>
      </c>
      <c r="V274" s="12">
        <f>IF(Control!$C$6="Solar only",'Solar scaled'!V274,IF(Control!$C$6="Wind only",'Wind scaled'!V274,IF(Control!$C$6="Solar and wind",'Solar scaled'!V274+'Wind scaled'!V274,'Grid scaled'!V274)))</f>
        <v>380.8</v>
      </c>
      <c r="W274" s="12">
        <f>IF(Control!$C$6="Solar only",'Solar scaled'!W274,IF(Control!$C$6="Wind only",'Wind scaled'!W274,IF(Control!$C$6="Solar and wind",'Solar scaled'!W274+'Wind scaled'!W274,'Grid scaled'!W274)))</f>
        <v>267.92000000000007</v>
      </c>
      <c r="X274" s="12">
        <f>IF(Control!$C$6="Solar only",'Solar scaled'!X274,IF(Control!$C$6="Wind only",'Wind scaled'!X274,IF(Control!$C$6="Solar and wind",'Solar scaled'!X274+'Wind scaled'!X274,'Grid scaled'!X274)))</f>
        <v>155.6</v>
      </c>
      <c r="Y274" s="12">
        <f>IF(Control!$C$6="Solar only",'Solar scaled'!Y274,IF(Control!$C$6="Wind only",'Wind scaled'!Y274,IF(Control!$C$6="Solar and wind",'Solar scaled'!Y274+'Wind scaled'!Y274,'Grid scaled'!Y274)))</f>
        <v>117.2</v>
      </c>
      <c r="Z274" s="12">
        <f>IF(Control!$C$6="Solar only",'Solar scaled'!Z274,IF(Control!$C$6="Wind only",'Wind scaled'!Z274,IF(Control!$C$6="Solar and wind",'Solar scaled'!Z274+'Wind scaled'!Z274,'Grid scaled'!Z274)))</f>
        <v>117.2</v>
      </c>
      <c r="AB274" s="7">
        <f t="shared" si="4"/>
        <v>11327.04</v>
      </c>
    </row>
    <row r="275" spans="2:29" x14ac:dyDescent="0.2">
      <c r="B275" s="6">
        <v>44469</v>
      </c>
      <c r="C275" s="12">
        <f>IF(Control!$C$6="Solar only",'Solar scaled'!C275,IF(Control!$C$6="Wind only",'Wind scaled'!C275,IF(Control!$C$6="Solar and wind",'Solar scaled'!C275+'Wind scaled'!C275,'Grid scaled'!C275)))</f>
        <v>155.6</v>
      </c>
      <c r="D275" s="12">
        <f>IF(Control!$C$6="Solar only",'Solar scaled'!D275,IF(Control!$C$6="Wind only",'Wind scaled'!D275,IF(Control!$C$6="Solar and wind",'Solar scaled'!D275+'Wind scaled'!D275,'Grid scaled'!D275)))</f>
        <v>254.24000000000007</v>
      </c>
      <c r="E275" s="12">
        <f>IF(Control!$C$6="Solar only",'Solar scaled'!E275,IF(Control!$C$6="Wind only",'Wind scaled'!E275,IF(Control!$C$6="Solar and wind",'Solar scaled'!E275+'Wind scaled'!E275,'Grid scaled'!E275)))</f>
        <v>401.91999999999996</v>
      </c>
      <c r="F275" s="12">
        <f>IF(Control!$C$6="Solar only",'Solar scaled'!F275,IF(Control!$C$6="Wind only",'Wind scaled'!F275,IF(Control!$C$6="Solar and wind",'Solar scaled'!F275+'Wind scaled'!F275,'Grid scaled'!F275)))</f>
        <v>620.79999999999995</v>
      </c>
      <c r="G275" s="12">
        <f>IF(Control!$C$6="Solar only",'Solar scaled'!G275,IF(Control!$C$6="Wind only",'Wind scaled'!G275,IF(Control!$C$6="Solar and wind",'Solar scaled'!G275+'Wind scaled'!G275,'Grid scaled'!G275)))</f>
        <v>884.4799999999999</v>
      </c>
      <c r="H275" s="12">
        <f>IF(Control!$C$6="Solar only",'Solar scaled'!H275,IF(Control!$C$6="Wind only",'Wind scaled'!H275,IF(Control!$C$6="Solar and wind",'Solar scaled'!H275+'Wind scaled'!H275,'Grid scaled'!H275)))</f>
        <v>994.88000000000011</v>
      </c>
      <c r="I275" s="12">
        <f>IF(Control!$C$6="Solar only",'Solar scaled'!I275,IF(Control!$C$6="Wind only",'Wind scaled'!I275,IF(Control!$C$6="Solar and wind",'Solar scaled'!I275+'Wind scaled'!I275,'Grid scaled'!I275)))</f>
        <v>1011.36</v>
      </c>
      <c r="J275" s="12">
        <f>IF(Control!$C$6="Solar only",'Solar scaled'!J275,IF(Control!$C$6="Wind only",'Wind scaled'!J275,IF(Control!$C$6="Solar and wind",'Solar scaled'!J275+'Wind scaled'!J275,'Grid scaled'!J275)))</f>
        <v>1012</v>
      </c>
      <c r="K275" s="12">
        <f>IF(Control!$C$6="Solar only",'Solar scaled'!K275,IF(Control!$C$6="Wind only",'Wind scaled'!K275,IF(Control!$C$6="Solar and wind",'Solar scaled'!K275+'Wind scaled'!K275,'Grid scaled'!K275)))</f>
        <v>1006.8800000000001</v>
      </c>
      <c r="L275" s="12">
        <f>IF(Control!$C$6="Solar only",'Solar scaled'!L275,IF(Control!$C$6="Wind only",'Wind scaled'!L275,IF(Control!$C$6="Solar and wind",'Solar scaled'!L275+'Wind scaled'!L275,'Grid scaled'!L275)))</f>
        <v>939.28</v>
      </c>
      <c r="M275" s="12">
        <f>IF(Control!$C$6="Solar only",'Solar scaled'!M275,IF(Control!$C$6="Wind only",'Wind scaled'!M275,IF(Control!$C$6="Solar and wind",'Solar scaled'!M275+'Wind scaled'!M275,'Grid scaled'!M275)))</f>
        <v>728.96</v>
      </c>
      <c r="N275" s="12">
        <f>IF(Control!$C$6="Solar only",'Solar scaled'!N275,IF(Control!$C$6="Wind only",'Wind scaled'!N275,IF(Control!$C$6="Solar and wind",'Solar scaled'!N275+'Wind scaled'!N275,'Grid scaled'!N275)))</f>
        <v>633.28</v>
      </c>
      <c r="O275" s="12">
        <f>IF(Control!$C$6="Solar only",'Solar scaled'!O275,IF(Control!$C$6="Wind only",'Wind scaled'!O275,IF(Control!$C$6="Solar and wind",'Solar scaled'!O275+'Wind scaled'!O275,'Grid scaled'!O275)))</f>
        <v>620.79999999999995</v>
      </c>
      <c r="P275" s="12">
        <f>IF(Control!$C$6="Solar only",'Solar scaled'!P275,IF(Control!$C$6="Wind only",'Wind scaled'!P275,IF(Control!$C$6="Solar and wind",'Solar scaled'!P275+'Wind scaled'!P275,'Grid scaled'!P275)))</f>
        <v>690.4</v>
      </c>
      <c r="Q275" s="12">
        <f>IF(Control!$C$6="Solar only",'Solar scaled'!Q275,IF(Control!$C$6="Wind only",'Wind scaled'!Q275,IF(Control!$C$6="Solar and wind",'Solar scaled'!Q275+'Wind scaled'!Q275,'Grid scaled'!Q275)))</f>
        <v>804.16000000000008</v>
      </c>
      <c r="R275" s="12">
        <f>IF(Control!$C$6="Solar only",'Solar scaled'!R275,IF(Control!$C$6="Wind only",'Wind scaled'!R275,IF(Control!$C$6="Solar and wind",'Solar scaled'!R275+'Wind scaled'!R275,'Grid scaled'!R275)))</f>
        <v>817.04000000000008</v>
      </c>
      <c r="S275" s="12">
        <f>IF(Control!$C$6="Solar only",'Solar scaled'!S275,IF(Control!$C$6="Wind only",'Wind scaled'!S275,IF(Control!$C$6="Solar and wind",'Solar scaled'!S275+'Wind scaled'!S275,'Grid scaled'!S275)))</f>
        <v>884.4799999999999</v>
      </c>
      <c r="T275" s="12">
        <f>IF(Control!$C$6="Solar only",'Solar scaled'!T275,IF(Control!$C$6="Wind only",'Wind scaled'!T275,IF(Control!$C$6="Solar and wind",'Solar scaled'!T275+'Wind scaled'!T275,'Grid scaled'!T275)))</f>
        <v>876.4799999999999</v>
      </c>
      <c r="U275" s="12">
        <f>IF(Control!$C$6="Solar only",'Solar scaled'!U275,IF(Control!$C$6="Wind only",'Wind scaled'!U275,IF(Control!$C$6="Solar and wind",'Solar scaled'!U275+'Wind scaled'!U275,'Grid scaled'!U275)))</f>
        <v>804.16000000000008</v>
      </c>
      <c r="V275" s="12">
        <f>IF(Control!$C$6="Solar only",'Solar scaled'!V275,IF(Control!$C$6="Wind only",'Wind scaled'!V275,IF(Control!$C$6="Solar and wind",'Solar scaled'!V275+'Wind scaled'!V275,'Grid scaled'!V275)))</f>
        <v>620.79999999999995</v>
      </c>
      <c r="W275" s="12">
        <f>IF(Control!$C$6="Solar only",'Solar scaled'!W275,IF(Control!$C$6="Wind only",'Wind scaled'!W275,IF(Control!$C$6="Solar and wind",'Solar scaled'!W275+'Wind scaled'!W275,'Grid scaled'!W275)))</f>
        <v>444.64</v>
      </c>
      <c r="X275" s="12">
        <f>IF(Control!$C$6="Solar only",'Solar scaled'!X275,IF(Control!$C$6="Wind only",'Wind scaled'!X275,IF(Control!$C$6="Solar and wind",'Solar scaled'!X275+'Wind scaled'!X275,'Grid scaled'!X275)))</f>
        <v>313.91999999999996</v>
      </c>
      <c r="Y275" s="12">
        <f>IF(Control!$C$6="Solar only",'Solar scaled'!Y275,IF(Control!$C$6="Wind only",'Wind scaled'!Y275,IF(Control!$C$6="Solar and wind",'Solar scaled'!Y275+'Wind scaled'!Y275,'Grid scaled'!Y275)))</f>
        <v>178.64000000000001</v>
      </c>
      <c r="Z275" s="12">
        <f>IF(Control!$C$6="Solar only",'Solar scaled'!Z275,IF(Control!$C$6="Wind only",'Wind scaled'!Z275,IF(Control!$C$6="Solar and wind",'Solar scaled'!Z275+'Wind scaled'!Z275,'Grid scaled'!Z275)))</f>
        <v>76.239999999999995</v>
      </c>
      <c r="AA275" s="14"/>
      <c r="AB275" s="7">
        <f t="shared" si="4"/>
        <v>15775.439999999997</v>
      </c>
      <c r="AC275" s="11">
        <f>SUM(AB246:AB275)</f>
        <v>260502.40000000005</v>
      </c>
    </row>
    <row r="276" spans="2:29" x14ac:dyDescent="0.2">
      <c r="B276" s="6">
        <v>44470</v>
      </c>
      <c r="C276" s="12">
        <f>IF(Control!$C$6="Solar only",'Solar scaled'!C276,IF(Control!$C$6="Wind only",'Wind scaled'!C276,IF(Control!$C$6="Solar and wind",'Solar scaled'!C276+'Wind scaled'!C276,'Grid scaled'!C276)))</f>
        <v>0</v>
      </c>
      <c r="D276" s="12">
        <f>IF(Control!$C$6="Solar only",'Solar scaled'!D276,IF(Control!$C$6="Wind only",'Wind scaled'!D276,IF(Control!$C$6="Solar and wind",'Solar scaled'!D276+'Wind scaled'!D276,'Grid scaled'!D276)))</f>
        <v>0</v>
      </c>
      <c r="E276" s="12">
        <f>IF(Control!$C$6="Solar only",'Solar scaled'!E276,IF(Control!$C$6="Wind only",'Wind scaled'!E276,IF(Control!$C$6="Solar and wind",'Solar scaled'!E276+'Wind scaled'!E276,'Grid scaled'!E276)))</f>
        <v>48.720000000000006</v>
      </c>
      <c r="F276" s="12">
        <f>IF(Control!$C$6="Solar only",'Solar scaled'!F276,IF(Control!$C$6="Wind only",'Wind scaled'!F276,IF(Control!$C$6="Solar and wind",'Solar scaled'!F276+'Wind scaled'!F276,'Grid scaled'!F276)))</f>
        <v>178.64000000000001</v>
      </c>
      <c r="G276" s="12">
        <f>IF(Control!$C$6="Solar only",'Solar scaled'!G276,IF(Control!$C$6="Wind only",'Wind scaled'!G276,IF(Control!$C$6="Solar and wind",'Solar scaled'!G276+'Wind scaled'!G276,'Grid scaled'!G276)))</f>
        <v>423.84</v>
      </c>
      <c r="H276" s="12">
        <f>IF(Control!$C$6="Solar only",'Solar scaled'!H276,IF(Control!$C$6="Wind only",'Wind scaled'!H276,IF(Control!$C$6="Solar and wind",'Solar scaled'!H276+'Wind scaled'!H276,'Grid scaled'!H276)))</f>
        <v>633.28</v>
      </c>
      <c r="I276" s="12">
        <f>IF(Control!$C$6="Solar only",'Solar scaled'!I276,IF(Control!$C$6="Wind only",'Wind scaled'!I276,IF(Control!$C$6="Solar and wind",'Solar scaled'!I276+'Wind scaled'!I276,'Grid scaled'!I276)))</f>
        <v>620.79999999999995</v>
      </c>
      <c r="J276" s="12">
        <f>IF(Control!$C$6="Solar only",'Solar scaled'!J276,IF(Control!$C$6="Wind only",'Wind scaled'!J276,IF(Control!$C$6="Solar and wind",'Solar scaled'!J276+'Wind scaled'!J276,'Grid scaled'!J276)))</f>
        <v>602.72</v>
      </c>
      <c r="K276" s="12">
        <f>IF(Control!$C$6="Solar only",'Solar scaled'!K276,IF(Control!$C$6="Wind only",'Wind scaled'!K276,IF(Control!$C$6="Solar and wind",'Solar scaled'!K276+'Wind scaled'!K276,'Grid scaled'!K276)))</f>
        <v>1006.8800000000001</v>
      </c>
      <c r="L276" s="12">
        <f>IF(Control!$C$6="Solar only",'Solar scaled'!L276,IF(Control!$C$6="Wind only",'Wind scaled'!L276,IF(Control!$C$6="Solar and wind",'Solar scaled'!L276+'Wind scaled'!L276,'Grid scaled'!L276)))</f>
        <v>1012</v>
      </c>
      <c r="M276" s="12">
        <f>IF(Control!$C$6="Solar only",'Solar scaled'!M276,IF(Control!$C$6="Wind only",'Wind scaled'!M276,IF(Control!$C$6="Solar and wind",'Solar scaled'!M276+'Wind scaled'!M276,'Grid scaled'!M276)))</f>
        <v>1012</v>
      </c>
      <c r="N276" s="12">
        <f>IF(Control!$C$6="Solar only",'Solar scaled'!N276,IF(Control!$C$6="Wind only",'Wind scaled'!N276,IF(Control!$C$6="Solar and wind",'Solar scaled'!N276+'Wind scaled'!N276,'Grid scaled'!N276)))</f>
        <v>1012</v>
      </c>
      <c r="O276" s="12">
        <f>IF(Control!$C$6="Solar only",'Solar scaled'!O276,IF(Control!$C$6="Wind only",'Wind scaled'!O276,IF(Control!$C$6="Solar and wind",'Solar scaled'!O276+'Wind scaled'!O276,'Grid scaled'!O276)))</f>
        <v>1012</v>
      </c>
      <c r="P276" s="12">
        <f>IF(Control!$C$6="Solar only",'Solar scaled'!P276,IF(Control!$C$6="Wind only",'Wind scaled'!P276,IF(Control!$C$6="Solar and wind",'Solar scaled'!P276+'Wind scaled'!P276,'Grid scaled'!P276)))</f>
        <v>1012</v>
      </c>
      <c r="Q276" s="12">
        <f>IF(Control!$C$6="Solar only",'Solar scaled'!Q276,IF(Control!$C$6="Wind only",'Wind scaled'!Q276,IF(Control!$C$6="Solar and wind",'Solar scaled'!Q276+'Wind scaled'!Q276,'Grid scaled'!Q276)))</f>
        <v>1012</v>
      </c>
      <c r="R276" s="12">
        <f>IF(Control!$C$6="Solar only",'Solar scaled'!R276,IF(Control!$C$6="Wind only",'Wind scaled'!R276,IF(Control!$C$6="Solar and wind",'Solar scaled'!R276+'Wind scaled'!R276,'Grid scaled'!R276)))</f>
        <v>1012</v>
      </c>
      <c r="S276" s="12">
        <f>IF(Control!$C$6="Solar only",'Solar scaled'!S276,IF(Control!$C$6="Wind only",'Wind scaled'!S276,IF(Control!$C$6="Solar and wind",'Solar scaled'!S276+'Wind scaled'!S276,'Grid scaled'!S276)))</f>
        <v>1012</v>
      </c>
      <c r="T276" s="12">
        <f>IF(Control!$C$6="Solar only",'Solar scaled'!T276,IF(Control!$C$6="Wind only",'Wind scaled'!T276,IF(Control!$C$6="Solar and wind",'Solar scaled'!T276+'Wind scaled'!T276,'Grid scaled'!T276)))</f>
        <v>1012</v>
      </c>
      <c r="U276" s="12">
        <f>IF(Control!$C$6="Solar only",'Solar scaled'!U276,IF(Control!$C$6="Wind only",'Wind scaled'!U276,IF(Control!$C$6="Solar and wind",'Solar scaled'!U276+'Wind scaled'!U276,'Grid scaled'!U276)))</f>
        <v>1012</v>
      </c>
      <c r="V276" s="12">
        <f>IF(Control!$C$6="Solar only",'Solar scaled'!V276,IF(Control!$C$6="Wind only",'Wind scaled'!V276,IF(Control!$C$6="Solar and wind",'Solar scaled'!V276+'Wind scaled'!V276,'Grid scaled'!V276)))</f>
        <v>1012</v>
      </c>
      <c r="W276" s="12">
        <f>IF(Control!$C$6="Solar only",'Solar scaled'!W276,IF(Control!$C$6="Wind only",'Wind scaled'!W276,IF(Control!$C$6="Solar and wind",'Solar scaled'!W276+'Wind scaled'!W276,'Grid scaled'!W276)))</f>
        <v>1012</v>
      </c>
      <c r="X276" s="12">
        <f>IF(Control!$C$6="Solar only",'Solar scaled'!X276,IF(Control!$C$6="Wind only",'Wind scaled'!X276,IF(Control!$C$6="Solar and wind",'Solar scaled'!X276+'Wind scaled'!X276,'Grid scaled'!X276)))</f>
        <v>1012</v>
      </c>
      <c r="Y276" s="12">
        <f>IF(Control!$C$6="Solar only",'Solar scaled'!Y276,IF(Control!$C$6="Wind only",'Wind scaled'!Y276,IF(Control!$C$6="Solar and wind",'Solar scaled'!Y276+'Wind scaled'!Y276,'Grid scaled'!Y276)))</f>
        <v>1012</v>
      </c>
      <c r="Z276" s="12">
        <f>IF(Control!$C$6="Solar only",'Solar scaled'!Z276,IF(Control!$C$6="Wind only",'Wind scaled'!Z276,IF(Control!$C$6="Solar and wind",'Solar scaled'!Z276+'Wind scaled'!Z276,'Grid scaled'!Z276)))</f>
        <v>1011.2</v>
      </c>
      <c r="AB276" s="7">
        <f t="shared" si="4"/>
        <v>18694.080000000002</v>
      </c>
    </row>
    <row r="277" spans="2:29" x14ac:dyDescent="0.2">
      <c r="B277" s="6">
        <v>44471</v>
      </c>
      <c r="C277" s="12">
        <f>IF(Control!$C$6="Solar only",'Solar scaled'!C277,IF(Control!$C$6="Wind only",'Wind scaled'!C277,IF(Control!$C$6="Solar and wind",'Solar scaled'!C277+'Wind scaled'!C277,'Grid scaled'!C277)))</f>
        <v>1006.8800000000001</v>
      </c>
      <c r="D277" s="12">
        <f>IF(Control!$C$6="Solar only",'Solar scaled'!D277,IF(Control!$C$6="Wind only",'Wind scaled'!D277,IF(Control!$C$6="Solar and wind",'Solar scaled'!D277+'Wind scaled'!D277,'Grid scaled'!D277)))</f>
        <v>990.8</v>
      </c>
      <c r="E277" s="12">
        <f>IF(Control!$C$6="Solar only",'Solar scaled'!E277,IF(Control!$C$6="Wind only",'Wind scaled'!E277,IF(Control!$C$6="Solar and wind",'Solar scaled'!E277+'Wind scaled'!E277,'Grid scaled'!E277)))</f>
        <v>934.4</v>
      </c>
      <c r="F277" s="12">
        <f>IF(Control!$C$6="Solar only",'Solar scaled'!F277,IF(Control!$C$6="Wind only",'Wind scaled'!F277,IF(Control!$C$6="Solar and wind",'Solar scaled'!F277+'Wind scaled'!F277,'Grid scaled'!F277)))</f>
        <v>926.4</v>
      </c>
      <c r="G277" s="12">
        <f>IF(Control!$C$6="Solar only",'Solar scaled'!G277,IF(Control!$C$6="Wind only",'Wind scaled'!G277,IF(Control!$C$6="Solar and wind",'Solar scaled'!G277+'Wind scaled'!G277,'Grid scaled'!G277)))</f>
        <v>934.4</v>
      </c>
      <c r="H277" s="12">
        <f>IF(Control!$C$6="Solar only",'Solar scaled'!H277,IF(Control!$C$6="Wind only",'Wind scaled'!H277,IF(Control!$C$6="Solar and wind",'Solar scaled'!H277+'Wind scaled'!H277,'Grid scaled'!H277)))</f>
        <v>934.4</v>
      </c>
      <c r="I277" s="12">
        <f>IF(Control!$C$6="Solar only",'Solar scaled'!I277,IF(Control!$C$6="Wind only",'Wind scaled'!I277,IF(Control!$C$6="Solar and wind",'Solar scaled'!I277+'Wind scaled'!I277,'Grid scaled'!I277)))</f>
        <v>939.28</v>
      </c>
      <c r="J277" s="12">
        <f>IF(Control!$C$6="Solar only",'Solar scaled'!J277,IF(Control!$C$6="Wind only",'Wind scaled'!J277,IF(Control!$C$6="Solar and wind",'Solar scaled'!J277+'Wind scaled'!J277,'Grid scaled'!J277)))</f>
        <v>926.4</v>
      </c>
      <c r="K277" s="12">
        <f>IF(Control!$C$6="Solar only",'Solar scaled'!K277,IF(Control!$C$6="Wind only",'Wind scaled'!K277,IF(Control!$C$6="Solar and wind",'Solar scaled'!K277+'Wind scaled'!K277,'Grid scaled'!K277)))</f>
        <v>884.4799999999999</v>
      </c>
      <c r="L277" s="12">
        <f>IF(Control!$C$6="Solar only",'Solar scaled'!L277,IF(Control!$C$6="Wind only",'Wind scaled'!L277,IF(Control!$C$6="Solar and wind",'Solar scaled'!L277+'Wind scaled'!L277,'Grid scaled'!L277)))</f>
        <v>926.4</v>
      </c>
      <c r="M277" s="12">
        <f>IF(Control!$C$6="Solar only",'Solar scaled'!M277,IF(Control!$C$6="Wind only",'Wind scaled'!M277,IF(Control!$C$6="Solar and wind",'Solar scaled'!M277+'Wind scaled'!M277,'Grid scaled'!M277)))</f>
        <v>812.16000000000008</v>
      </c>
      <c r="N277" s="12">
        <f>IF(Control!$C$6="Solar only",'Solar scaled'!N277,IF(Control!$C$6="Wind only",'Wind scaled'!N277,IF(Control!$C$6="Solar and wind",'Solar scaled'!N277+'Wind scaled'!N277,'Grid scaled'!N277)))</f>
        <v>728.96</v>
      </c>
      <c r="O277" s="12">
        <f>IF(Control!$C$6="Solar only",'Solar scaled'!O277,IF(Control!$C$6="Wind only",'Wind scaled'!O277,IF(Control!$C$6="Solar and wind",'Solar scaled'!O277+'Wind scaled'!O277,'Grid scaled'!O277)))</f>
        <v>934.4</v>
      </c>
      <c r="P277" s="12">
        <f>IF(Control!$C$6="Solar only",'Solar scaled'!P277,IF(Control!$C$6="Wind only",'Wind scaled'!P277,IF(Control!$C$6="Solar and wind",'Solar scaled'!P277+'Wind scaled'!P277,'Grid scaled'!P277)))</f>
        <v>1011.2</v>
      </c>
      <c r="Q277" s="12">
        <f>IF(Control!$C$6="Solar only",'Solar scaled'!Q277,IF(Control!$C$6="Wind only",'Wind scaled'!Q277,IF(Control!$C$6="Solar and wind",'Solar scaled'!Q277+'Wind scaled'!Q277,'Grid scaled'!Q277)))</f>
        <v>1012</v>
      </c>
      <c r="R277" s="12">
        <f>IF(Control!$C$6="Solar only",'Solar scaled'!R277,IF(Control!$C$6="Wind only",'Wind scaled'!R277,IF(Control!$C$6="Solar and wind",'Solar scaled'!R277+'Wind scaled'!R277,'Grid scaled'!R277)))</f>
        <v>1012</v>
      </c>
      <c r="S277" s="12">
        <f>IF(Control!$C$6="Solar only",'Solar scaled'!S277,IF(Control!$C$6="Wind only",'Wind scaled'!S277,IF(Control!$C$6="Solar and wind",'Solar scaled'!S277+'Wind scaled'!S277,'Grid scaled'!S277)))</f>
        <v>1012</v>
      </c>
      <c r="T277" s="12">
        <f>IF(Control!$C$6="Solar only",'Solar scaled'!T277,IF(Control!$C$6="Wind only",'Wind scaled'!T277,IF(Control!$C$6="Solar and wind",'Solar scaled'!T277+'Wind scaled'!T277,'Grid scaled'!T277)))</f>
        <v>990.8</v>
      </c>
      <c r="U277" s="12">
        <f>IF(Control!$C$6="Solar only",'Solar scaled'!U277,IF(Control!$C$6="Wind only",'Wind scaled'!U277,IF(Control!$C$6="Solar and wind",'Solar scaled'!U277+'Wind scaled'!U277,'Grid scaled'!U277)))</f>
        <v>812.16000000000008</v>
      </c>
      <c r="V277" s="12">
        <f>IF(Control!$C$6="Solar only",'Solar scaled'!V277,IF(Control!$C$6="Wind only",'Wind scaled'!V277,IF(Control!$C$6="Solar and wind",'Solar scaled'!V277+'Wind scaled'!V277,'Grid scaled'!V277)))</f>
        <v>518.24</v>
      </c>
      <c r="W277" s="12">
        <f>IF(Control!$C$6="Solar only",'Solar scaled'!W277,IF(Control!$C$6="Wind only",'Wind scaled'!W277,IF(Control!$C$6="Solar and wind",'Solar scaled'!W277+'Wind scaled'!W277,'Grid scaled'!W277)))</f>
        <v>254.24000000000007</v>
      </c>
      <c r="X277" s="12">
        <f>IF(Control!$C$6="Solar only",'Solar scaled'!X277,IF(Control!$C$6="Wind only",'Wind scaled'!X277,IF(Control!$C$6="Solar and wind",'Solar scaled'!X277+'Wind scaled'!X277,'Grid scaled'!X277)))</f>
        <v>91.919999999999987</v>
      </c>
      <c r="Y277" s="12">
        <f>IF(Control!$C$6="Solar only",'Solar scaled'!Y277,IF(Control!$C$6="Wind only",'Wind scaled'!Y277,IF(Control!$C$6="Solar and wind",'Solar scaled'!Y277+'Wind scaled'!Y277,'Grid scaled'!Y277)))</f>
        <v>20.239999999999998</v>
      </c>
      <c r="Z277" s="12">
        <f>IF(Control!$C$6="Solar only",'Solar scaled'!Z277,IF(Control!$C$6="Wind only",'Wind scaled'!Z277,IF(Control!$C$6="Solar and wind",'Solar scaled'!Z277+'Wind scaled'!Z277,'Grid scaled'!Z277)))</f>
        <v>91.919999999999987</v>
      </c>
      <c r="AB277" s="7">
        <f t="shared" si="4"/>
        <v>18706.080000000002</v>
      </c>
    </row>
    <row r="278" spans="2:29" x14ac:dyDescent="0.2">
      <c r="B278" s="6">
        <v>44472</v>
      </c>
      <c r="C278" s="12">
        <f>IF(Control!$C$6="Solar only",'Solar scaled'!C278,IF(Control!$C$6="Wind only",'Wind scaled'!C278,IF(Control!$C$6="Solar and wind",'Solar scaled'!C278+'Wind scaled'!C278,'Grid scaled'!C278)))</f>
        <v>401.91999999999996</v>
      </c>
      <c r="D278" s="12">
        <f>IF(Control!$C$6="Solar only",'Solar scaled'!D278,IF(Control!$C$6="Wind only",'Wind scaled'!D278,IF(Control!$C$6="Solar and wind",'Solar scaled'!D278+'Wind scaled'!D278,'Grid scaled'!D278)))</f>
        <v>728.96</v>
      </c>
      <c r="E278" s="12">
        <f>IF(Control!$C$6="Solar only",'Solar scaled'!E278,IF(Control!$C$6="Wind only",'Wind scaled'!E278,IF(Control!$C$6="Solar and wind",'Solar scaled'!E278+'Wind scaled'!E278,'Grid scaled'!E278)))</f>
        <v>892.31999999999994</v>
      </c>
      <c r="F278" s="12">
        <f>IF(Control!$C$6="Solar only",'Solar scaled'!F278,IF(Control!$C$6="Wind only",'Wind scaled'!F278,IF(Control!$C$6="Solar and wind",'Solar scaled'!F278+'Wind scaled'!F278,'Grid scaled'!F278)))</f>
        <v>942.24</v>
      </c>
      <c r="G278" s="12">
        <f>IF(Control!$C$6="Solar only",'Solar scaled'!G278,IF(Control!$C$6="Wind only",'Wind scaled'!G278,IF(Control!$C$6="Solar and wind",'Solar scaled'!G278+'Wind scaled'!G278,'Grid scaled'!G278)))</f>
        <v>942.24</v>
      </c>
      <c r="H278" s="12">
        <f>IF(Control!$C$6="Solar only",'Solar scaled'!H278,IF(Control!$C$6="Wind only",'Wind scaled'!H278,IF(Control!$C$6="Solar and wind",'Solar scaled'!H278+'Wind scaled'!H278,'Grid scaled'!H278)))</f>
        <v>966.4</v>
      </c>
      <c r="I278" s="12">
        <f>IF(Control!$C$6="Solar only",'Solar scaled'!I278,IF(Control!$C$6="Wind only",'Wind scaled'!I278,IF(Control!$C$6="Solar and wind",'Solar scaled'!I278+'Wind scaled'!I278,'Grid scaled'!I278)))</f>
        <v>966.4</v>
      </c>
      <c r="J278" s="12">
        <f>IF(Control!$C$6="Solar only",'Solar scaled'!J278,IF(Control!$C$6="Wind only",'Wind scaled'!J278,IF(Control!$C$6="Solar and wind",'Solar scaled'!J278+'Wind scaled'!J278,'Grid scaled'!J278)))</f>
        <v>934.4</v>
      </c>
      <c r="K278" s="12">
        <f>IF(Control!$C$6="Solar only",'Solar scaled'!K278,IF(Control!$C$6="Wind only",'Wind scaled'!K278,IF(Control!$C$6="Solar and wind",'Solar scaled'!K278+'Wind scaled'!K278,'Grid scaled'!K278)))</f>
        <v>892.31999999999994</v>
      </c>
      <c r="L278" s="12">
        <f>IF(Control!$C$6="Solar only",'Solar scaled'!L278,IF(Control!$C$6="Wind only",'Wind scaled'!L278,IF(Control!$C$6="Solar and wind",'Solar scaled'!L278+'Wind scaled'!L278,'Grid scaled'!L278)))</f>
        <v>974.24</v>
      </c>
      <c r="M278" s="12">
        <f>IF(Control!$C$6="Solar only",'Solar scaled'!M278,IF(Control!$C$6="Wind only",'Wind scaled'!M278,IF(Control!$C$6="Solar and wind",'Solar scaled'!M278+'Wind scaled'!M278,'Grid scaled'!M278)))</f>
        <v>1006.8800000000001</v>
      </c>
      <c r="N278" s="12">
        <f>IF(Control!$C$6="Solar only",'Solar scaled'!N278,IF(Control!$C$6="Wind only",'Wind scaled'!N278,IF(Control!$C$6="Solar and wind",'Solar scaled'!N278+'Wind scaled'!N278,'Grid scaled'!N278)))</f>
        <v>1012</v>
      </c>
      <c r="O278" s="12">
        <f>IF(Control!$C$6="Solar only",'Solar scaled'!O278,IF(Control!$C$6="Wind only",'Wind scaled'!O278,IF(Control!$C$6="Solar and wind",'Solar scaled'!O278+'Wind scaled'!O278,'Grid scaled'!O278)))</f>
        <v>1012</v>
      </c>
      <c r="P278" s="12">
        <f>IF(Control!$C$6="Solar only",'Solar scaled'!P278,IF(Control!$C$6="Wind only",'Wind scaled'!P278,IF(Control!$C$6="Solar and wind",'Solar scaled'!P278+'Wind scaled'!P278,'Grid scaled'!P278)))</f>
        <v>1012</v>
      </c>
      <c r="Q278" s="12">
        <f>IF(Control!$C$6="Solar only",'Solar scaled'!Q278,IF(Control!$C$6="Wind only",'Wind scaled'!Q278,IF(Control!$C$6="Solar and wind",'Solar scaled'!Q278+'Wind scaled'!Q278,'Grid scaled'!Q278)))</f>
        <v>1012</v>
      </c>
      <c r="R278" s="12">
        <f>IF(Control!$C$6="Solar only",'Solar scaled'!R278,IF(Control!$C$6="Wind only",'Wind scaled'!R278,IF(Control!$C$6="Solar and wind",'Solar scaled'!R278+'Wind scaled'!R278,'Grid scaled'!R278)))</f>
        <v>1012</v>
      </c>
      <c r="S278" s="12">
        <f>IF(Control!$C$6="Solar only",'Solar scaled'!S278,IF(Control!$C$6="Wind only",'Wind scaled'!S278,IF(Control!$C$6="Solar and wind",'Solar scaled'!S278+'Wind scaled'!S278,'Grid scaled'!S278)))</f>
        <v>1012</v>
      </c>
      <c r="T278" s="12">
        <f>IF(Control!$C$6="Solar only",'Solar scaled'!T278,IF(Control!$C$6="Wind only",'Wind scaled'!T278,IF(Control!$C$6="Solar and wind",'Solar scaled'!T278+'Wind scaled'!T278,'Grid scaled'!T278)))</f>
        <v>1012</v>
      </c>
      <c r="U278" s="12">
        <f>IF(Control!$C$6="Solar only",'Solar scaled'!U278,IF(Control!$C$6="Wind only",'Wind scaled'!U278,IF(Control!$C$6="Solar and wind",'Solar scaled'!U278+'Wind scaled'!U278,'Grid scaled'!U278)))</f>
        <v>1012</v>
      </c>
      <c r="V278" s="12">
        <f>IF(Control!$C$6="Solar only",'Solar scaled'!V278,IF(Control!$C$6="Wind only",'Wind scaled'!V278,IF(Control!$C$6="Solar and wind",'Solar scaled'!V278+'Wind scaled'!V278,'Grid scaled'!V278)))</f>
        <v>1012</v>
      </c>
      <c r="W278" s="12">
        <f>IF(Control!$C$6="Solar only",'Solar scaled'!W278,IF(Control!$C$6="Wind only",'Wind scaled'!W278,IF(Control!$C$6="Solar and wind",'Solar scaled'!W278+'Wind scaled'!W278,'Grid scaled'!W278)))</f>
        <v>1012</v>
      </c>
      <c r="X278" s="12">
        <f>IF(Control!$C$6="Solar only",'Solar scaled'!X278,IF(Control!$C$6="Wind only",'Wind scaled'!X278,IF(Control!$C$6="Solar and wind",'Solar scaled'!X278+'Wind scaled'!X278,'Grid scaled'!X278)))</f>
        <v>1012</v>
      </c>
      <c r="Y278" s="12">
        <f>IF(Control!$C$6="Solar only",'Solar scaled'!Y278,IF(Control!$C$6="Wind only",'Wind scaled'!Y278,IF(Control!$C$6="Solar and wind",'Solar scaled'!Y278+'Wind scaled'!Y278,'Grid scaled'!Y278)))</f>
        <v>1011.36</v>
      </c>
      <c r="Z278" s="12">
        <f>IF(Control!$C$6="Solar only",'Solar scaled'!Z278,IF(Control!$C$6="Wind only",'Wind scaled'!Z278,IF(Control!$C$6="Solar and wind",'Solar scaled'!Z278+'Wind scaled'!Z278,'Grid scaled'!Z278)))</f>
        <v>1006.8800000000001</v>
      </c>
      <c r="AB278" s="7">
        <f t="shared" si="4"/>
        <v>22798.560000000001</v>
      </c>
    </row>
    <row r="279" spans="2:29" x14ac:dyDescent="0.2">
      <c r="B279" s="6">
        <v>44473</v>
      </c>
      <c r="C279" s="12">
        <f>IF(Control!$C$6="Solar only",'Solar scaled'!C279,IF(Control!$C$6="Wind only",'Wind scaled'!C279,IF(Control!$C$6="Solar and wind",'Solar scaled'!C279+'Wind scaled'!C279,'Grid scaled'!C279)))</f>
        <v>1005.6</v>
      </c>
      <c r="D279" s="12">
        <f>IF(Control!$C$6="Solar only",'Solar scaled'!D279,IF(Control!$C$6="Wind only",'Wind scaled'!D279,IF(Control!$C$6="Solar and wind",'Solar scaled'!D279+'Wind scaled'!D279,'Grid scaled'!D279)))</f>
        <v>994.88000000000011</v>
      </c>
      <c r="E279" s="12">
        <f>IF(Control!$C$6="Solar only",'Solar scaled'!E279,IF(Control!$C$6="Wind only",'Wind scaled'!E279,IF(Control!$C$6="Solar and wind",'Solar scaled'!E279+'Wind scaled'!E279,'Grid scaled'!E279)))</f>
        <v>975.5200000000001</v>
      </c>
      <c r="F279" s="12">
        <f>IF(Control!$C$6="Solar only",'Solar scaled'!F279,IF(Control!$C$6="Wind only",'Wind scaled'!F279,IF(Control!$C$6="Solar and wind",'Solar scaled'!F279+'Wind scaled'!F279,'Grid scaled'!F279)))</f>
        <v>892.31999999999994</v>
      </c>
      <c r="G279" s="12">
        <f>IF(Control!$C$6="Solar only",'Solar scaled'!G279,IF(Control!$C$6="Wind only",'Wind scaled'!G279,IF(Control!$C$6="Solar and wind",'Solar scaled'!G279+'Wind scaled'!G279,'Grid scaled'!G279)))</f>
        <v>812.16000000000008</v>
      </c>
      <c r="H279" s="12">
        <f>IF(Control!$C$6="Solar only",'Solar scaled'!H279,IF(Control!$C$6="Wind only",'Wind scaled'!H279,IF(Control!$C$6="Solar and wind",'Solar scaled'!H279+'Wind scaled'!H279,'Grid scaled'!H279)))</f>
        <v>804.16000000000008</v>
      </c>
      <c r="I279" s="12">
        <f>IF(Control!$C$6="Solar only",'Solar scaled'!I279,IF(Control!$C$6="Wind only",'Wind scaled'!I279,IF(Control!$C$6="Solar and wind",'Solar scaled'!I279+'Wind scaled'!I279,'Grid scaled'!I279)))</f>
        <v>720.96</v>
      </c>
      <c r="J279" s="12">
        <f>IF(Control!$C$6="Solar only",'Solar scaled'!J279,IF(Control!$C$6="Wind only",'Wind scaled'!J279,IF(Control!$C$6="Solar and wind",'Solar scaled'!J279+'Wind scaled'!J279,'Grid scaled'!J279)))</f>
        <v>620.79999999999995</v>
      </c>
      <c r="K279" s="12">
        <f>IF(Control!$C$6="Solar only",'Solar scaled'!K279,IF(Control!$C$6="Wind only",'Wind scaled'!K279,IF(Control!$C$6="Solar and wind",'Solar scaled'!K279+'Wind scaled'!K279,'Grid scaled'!K279)))</f>
        <v>497.43999999999994</v>
      </c>
      <c r="L279" s="12">
        <f>IF(Control!$C$6="Solar only",'Solar scaled'!L279,IF(Control!$C$6="Wind only",'Wind scaled'!L279,IF(Control!$C$6="Solar and wind",'Solar scaled'!L279+'Wind scaled'!L279,'Grid scaled'!L279)))</f>
        <v>475.52</v>
      </c>
      <c r="M279" s="12">
        <f>IF(Control!$C$6="Solar only",'Solar scaled'!M279,IF(Control!$C$6="Wind only",'Wind scaled'!M279,IF(Control!$C$6="Solar and wind",'Solar scaled'!M279+'Wind scaled'!M279,'Grid scaled'!M279)))</f>
        <v>454.4</v>
      </c>
      <c r="N279" s="12">
        <f>IF(Control!$C$6="Solar only",'Solar scaled'!N279,IF(Control!$C$6="Wind only",'Wind scaled'!N279,IF(Control!$C$6="Solar and wind",'Solar scaled'!N279+'Wind scaled'!N279,'Grid scaled'!N279)))</f>
        <v>401.91999999999996</v>
      </c>
      <c r="O279" s="12">
        <f>IF(Control!$C$6="Solar only",'Solar scaled'!O279,IF(Control!$C$6="Wind only",'Wind scaled'!O279,IF(Control!$C$6="Solar and wind",'Solar scaled'!O279+'Wind scaled'!O279,'Grid scaled'!O279)))</f>
        <v>330.08</v>
      </c>
      <c r="P279" s="12">
        <f>IF(Control!$C$6="Solar only",'Solar scaled'!P279,IF(Control!$C$6="Wind only",'Wind scaled'!P279,IF(Control!$C$6="Solar and wind",'Solar scaled'!P279+'Wind scaled'!P279,'Grid scaled'!P279)))</f>
        <v>254.24000000000007</v>
      </c>
      <c r="Q279" s="12">
        <f>IF(Control!$C$6="Solar only",'Solar scaled'!Q279,IF(Control!$C$6="Wind only",'Wind scaled'!Q279,IF(Control!$C$6="Solar and wind",'Solar scaled'!Q279+'Wind scaled'!Q279,'Grid scaled'!Q279)))</f>
        <v>201.68</v>
      </c>
      <c r="R279" s="12">
        <f>IF(Control!$C$6="Solar only",'Solar scaled'!R279,IF(Control!$C$6="Wind only",'Wind scaled'!R279,IF(Control!$C$6="Solar and wind",'Solar scaled'!R279+'Wind scaled'!R279,'Grid scaled'!R279)))</f>
        <v>126.8</v>
      </c>
      <c r="S279" s="12">
        <f>IF(Control!$C$6="Solar only",'Solar scaled'!S279,IF(Control!$C$6="Wind only",'Wind scaled'!S279,IF(Control!$C$6="Solar and wind",'Solar scaled'!S279+'Wind scaled'!S279,'Grid scaled'!S279)))</f>
        <v>61.840000000000011</v>
      </c>
      <c r="T279" s="12">
        <f>IF(Control!$C$6="Solar only",'Solar scaled'!T279,IF(Control!$C$6="Wind only",'Wind scaled'!T279,IF(Control!$C$6="Solar and wind",'Solar scaled'!T279+'Wind scaled'!T279,'Grid scaled'!T279)))</f>
        <v>42.160000000000004</v>
      </c>
      <c r="U279" s="12">
        <f>IF(Control!$C$6="Solar only",'Solar scaled'!U279,IF(Control!$C$6="Wind only",'Wind scaled'!U279,IF(Control!$C$6="Solar and wind",'Solar scaled'!U279+'Wind scaled'!U279,'Grid scaled'!U279)))</f>
        <v>30.479999999999997</v>
      </c>
      <c r="V279" s="12">
        <f>IF(Control!$C$6="Solar only",'Solar scaled'!V279,IF(Control!$C$6="Wind only",'Wind scaled'!V279,IF(Control!$C$6="Solar and wind",'Solar scaled'!V279+'Wind scaled'!V279,'Grid scaled'!V279)))</f>
        <v>25.359999999999996</v>
      </c>
      <c r="W279" s="12">
        <f>IF(Control!$C$6="Solar only",'Solar scaled'!W279,IF(Control!$C$6="Wind only",'Wind scaled'!W279,IF(Control!$C$6="Solar and wind",'Solar scaled'!W279+'Wind scaled'!W279,'Grid scaled'!W279)))</f>
        <v>25.359999999999996</v>
      </c>
      <c r="X279" s="12">
        <f>IF(Control!$C$6="Solar only",'Solar scaled'!X279,IF(Control!$C$6="Wind only",'Wind scaled'!X279,IF(Control!$C$6="Solar and wind",'Solar scaled'!X279+'Wind scaled'!X279,'Grid scaled'!X279)))</f>
        <v>35.6</v>
      </c>
      <c r="Y279" s="12">
        <f>IF(Control!$C$6="Solar only",'Solar scaled'!Y279,IF(Control!$C$6="Wind only",'Wind scaled'!Y279,IF(Control!$C$6="Solar and wind",'Solar scaled'!Y279+'Wind scaled'!Y279,'Grid scaled'!Y279)))</f>
        <v>42.160000000000004</v>
      </c>
      <c r="Z279" s="12">
        <f>IF(Control!$C$6="Solar only",'Solar scaled'!Z279,IF(Control!$C$6="Wind only",'Wind scaled'!Z279,IF(Control!$C$6="Solar and wind",'Solar scaled'!Z279+'Wind scaled'!Z279,'Grid scaled'!Z279)))</f>
        <v>35.6</v>
      </c>
      <c r="AB279" s="7">
        <f t="shared" si="4"/>
        <v>9867.0399999999991</v>
      </c>
    </row>
    <row r="280" spans="2:29" x14ac:dyDescent="0.2">
      <c r="B280" s="6">
        <v>44474</v>
      </c>
      <c r="C280" s="12">
        <f>IF(Control!$C$6="Solar only",'Solar scaled'!C280,IF(Control!$C$6="Wind only",'Wind scaled'!C280,IF(Control!$C$6="Solar and wind",'Solar scaled'!C280+'Wind scaled'!C280,'Grid scaled'!C280)))</f>
        <v>35.6</v>
      </c>
      <c r="D280" s="12">
        <f>IF(Control!$C$6="Solar only",'Solar scaled'!D280,IF(Control!$C$6="Wind only",'Wind scaled'!D280,IF(Control!$C$6="Solar and wind",'Solar scaled'!D280+'Wind scaled'!D280,'Grid scaled'!D280)))</f>
        <v>35.6</v>
      </c>
      <c r="E280" s="12">
        <f>IF(Control!$C$6="Solar only",'Solar scaled'!E280,IF(Control!$C$6="Wind only",'Wind scaled'!E280,IF(Control!$C$6="Solar and wind",'Solar scaled'!E280+'Wind scaled'!E280,'Grid scaled'!E280)))</f>
        <v>61.840000000000011</v>
      </c>
      <c r="F280" s="12">
        <f>IF(Control!$C$6="Solar only",'Solar scaled'!F280,IF(Control!$C$6="Wind only",'Wind scaled'!F280,IF(Control!$C$6="Solar and wind",'Solar scaled'!F280+'Wind scaled'!F280,'Grid scaled'!F280)))</f>
        <v>117.2</v>
      </c>
      <c r="G280" s="12">
        <f>IF(Control!$C$6="Solar only",'Solar scaled'!G280,IF(Control!$C$6="Wind only",'Wind scaled'!G280,IF(Control!$C$6="Solar and wind",'Solar scaled'!G280+'Wind scaled'!G280,'Grid scaled'!G280)))</f>
        <v>155.6</v>
      </c>
      <c r="H280" s="12">
        <f>IF(Control!$C$6="Solar only",'Solar scaled'!H280,IF(Control!$C$6="Wind only",'Wind scaled'!H280,IF(Control!$C$6="Solar and wind",'Solar scaled'!H280+'Wind scaled'!H280,'Grid scaled'!H280)))</f>
        <v>213.2</v>
      </c>
      <c r="I280" s="12">
        <f>IF(Control!$C$6="Solar only",'Solar scaled'!I280,IF(Control!$C$6="Wind only",'Wind scaled'!I280,IF(Control!$C$6="Solar and wind",'Solar scaled'!I280+'Wind scaled'!I280,'Grid scaled'!I280)))</f>
        <v>346.23999999999995</v>
      </c>
      <c r="J280" s="12">
        <f>IF(Control!$C$6="Solar only",'Solar scaled'!J280,IF(Control!$C$6="Wind only",'Wind scaled'!J280,IF(Control!$C$6="Solar and wind",'Solar scaled'!J280+'Wind scaled'!J280,'Grid scaled'!J280)))</f>
        <v>423.84</v>
      </c>
      <c r="K280" s="12">
        <f>IF(Control!$C$6="Solar only",'Solar scaled'!K280,IF(Control!$C$6="Wind only",'Wind scaled'!K280,IF(Control!$C$6="Solar and wind",'Solar scaled'!K280+'Wind scaled'!K280,'Grid scaled'!K280)))</f>
        <v>454.4</v>
      </c>
      <c r="L280" s="12">
        <f>IF(Control!$C$6="Solar only",'Solar scaled'!L280,IF(Control!$C$6="Wind only",'Wind scaled'!L280,IF(Control!$C$6="Solar and wind",'Solar scaled'!L280+'Wind scaled'!L280,'Grid scaled'!L280)))</f>
        <v>581.91999999999996</v>
      </c>
      <c r="M280" s="12">
        <f>IF(Control!$C$6="Solar only",'Solar scaled'!M280,IF(Control!$C$6="Wind only",'Wind scaled'!M280,IF(Control!$C$6="Solar and wind",'Solar scaled'!M280+'Wind scaled'!M280,'Grid scaled'!M280)))</f>
        <v>720.96</v>
      </c>
      <c r="N280" s="12">
        <f>IF(Control!$C$6="Solar only",'Solar scaled'!N280,IF(Control!$C$6="Wind only",'Wind scaled'!N280,IF(Control!$C$6="Solar and wind",'Solar scaled'!N280+'Wind scaled'!N280,'Grid scaled'!N280)))</f>
        <v>804.16000000000008</v>
      </c>
      <c r="O280" s="12">
        <f>IF(Control!$C$6="Solar only",'Solar scaled'!O280,IF(Control!$C$6="Wind only",'Wind scaled'!O280,IF(Control!$C$6="Solar and wind",'Solar scaled'!O280+'Wind scaled'!O280,'Grid scaled'!O280)))</f>
        <v>884.4799999999999</v>
      </c>
      <c r="P280" s="12">
        <f>IF(Control!$C$6="Solar only",'Solar scaled'!P280,IF(Control!$C$6="Wind only",'Wind scaled'!P280,IF(Control!$C$6="Solar and wind",'Solar scaled'!P280+'Wind scaled'!P280,'Grid scaled'!P280)))</f>
        <v>939.28</v>
      </c>
      <c r="Q280" s="12">
        <f>IF(Control!$C$6="Solar only",'Solar scaled'!Q280,IF(Control!$C$6="Wind only",'Wind scaled'!Q280,IF(Control!$C$6="Solar and wind",'Solar scaled'!Q280+'Wind scaled'!Q280,'Grid scaled'!Q280)))</f>
        <v>974.24</v>
      </c>
      <c r="R280" s="12">
        <f>IF(Control!$C$6="Solar only",'Solar scaled'!R280,IF(Control!$C$6="Wind only",'Wind scaled'!R280,IF(Control!$C$6="Solar and wind",'Solar scaled'!R280+'Wind scaled'!R280,'Grid scaled'!R280)))</f>
        <v>974.24</v>
      </c>
      <c r="S280" s="12">
        <f>IF(Control!$C$6="Solar only",'Solar scaled'!S280,IF(Control!$C$6="Wind only",'Wind scaled'!S280,IF(Control!$C$6="Solar and wind",'Solar scaled'!S280+'Wind scaled'!S280,'Grid scaled'!S280)))</f>
        <v>942.24</v>
      </c>
      <c r="T280" s="12">
        <f>IF(Control!$C$6="Solar only",'Solar scaled'!T280,IF(Control!$C$6="Wind only",'Wind scaled'!T280,IF(Control!$C$6="Solar and wind",'Solar scaled'!T280+'Wind scaled'!T280,'Grid scaled'!T280)))</f>
        <v>934.4</v>
      </c>
      <c r="U280" s="12">
        <f>IF(Control!$C$6="Solar only",'Solar scaled'!U280,IF(Control!$C$6="Wind only",'Wind scaled'!U280,IF(Control!$C$6="Solar and wind",'Solar scaled'!U280+'Wind scaled'!U280,'Grid scaled'!U280)))</f>
        <v>939.28</v>
      </c>
      <c r="V280" s="12">
        <f>IF(Control!$C$6="Solar only",'Solar scaled'!V280,IF(Control!$C$6="Wind only",'Wind scaled'!V280,IF(Control!$C$6="Solar and wind",'Solar scaled'!V280+'Wind scaled'!V280,'Grid scaled'!V280)))</f>
        <v>926.4</v>
      </c>
      <c r="W280" s="12">
        <f>IF(Control!$C$6="Solar only",'Solar scaled'!W280,IF(Control!$C$6="Wind only",'Wind scaled'!W280,IF(Control!$C$6="Solar and wind",'Solar scaled'!W280+'Wind scaled'!W280,'Grid scaled'!W280)))</f>
        <v>876.4799999999999</v>
      </c>
      <c r="X280" s="12">
        <f>IF(Control!$C$6="Solar only",'Solar scaled'!X280,IF(Control!$C$6="Wind only",'Wind scaled'!X280,IF(Control!$C$6="Solar and wind",'Solar scaled'!X280+'Wind scaled'!X280,'Grid scaled'!X280)))</f>
        <v>812.16000000000008</v>
      </c>
      <c r="Y280" s="12">
        <f>IF(Control!$C$6="Solar only",'Solar scaled'!Y280,IF(Control!$C$6="Wind only",'Wind scaled'!Y280,IF(Control!$C$6="Solar and wind",'Solar scaled'!Y280+'Wind scaled'!Y280,'Grid scaled'!Y280)))</f>
        <v>791.68000000000006</v>
      </c>
      <c r="Z280" s="12">
        <f>IF(Control!$C$6="Solar only",'Solar scaled'!Z280,IF(Control!$C$6="Wind only",'Wind scaled'!Z280,IF(Control!$C$6="Solar and wind",'Solar scaled'!Z280+'Wind scaled'!Z280,'Grid scaled'!Z280)))</f>
        <v>804.16000000000008</v>
      </c>
      <c r="AB280" s="7">
        <f t="shared" si="4"/>
        <v>14749.599999999999</v>
      </c>
    </row>
    <row r="281" spans="2:29" x14ac:dyDescent="0.2">
      <c r="B281" s="6">
        <v>44475</v>
      </c>
      <c r="C281" s="12">
        <f>IF(Control!$C$6="Solar only",'Solar scaled'!C281,IF(Control!$C$6="Wind only",'Wind scaled'!C281,IF(Control!$C$6="Solar and wind",'Solar scaled'!C281+'Wind scaled'!C281,'Grid scaled'!C281)))</f>
        <v>791.68000000000006</v>
      </c>
      <c r="D281" s="12">
        <f>IF(Control!$C$6="Solar only",'Solar scaled'!D281,IF(Control!$C$6="Wind only",'Wind scaled'!D281,IF(Control!$C$6="Solar and wind",'Solar scaled'!D281+'Wind scaled'!D281,'Grid scaled'!D281)))</f>
        <v>728.96</v>
      </c>
      <c r="E281" s="12">
        <f>IF(Control!$C$6="Solar only",'Solar scaled'!E281,IF(Control!$C$6="Wind only",'Wind scaled'!E281,IF(Control!$C$6="Solar and wind",'Solar scaled'!E281+'Wind scaled'!E281,'Grid scaled'!E281)))</f>
        <v>690.4</v>
      </c>
      <c r="F281" s="12">
        <f>IF(Control!$C$6="Solar only",'Solar scaled'!F281,IF(Control!$C$6="Wind only",'Wind scaled'!F281,IF(Control!$C$6="Solar and wind",'Solar scaled'!F281+'Wind scaled'!F281,'Grid scaled'!F281)))</f>
        <v>602.72</v>
      </c>
      <c r="G281" s="12">
        <f>IF(Control!$C$6="Solar only",'Solar scaled'!G281,IF(Control!$C$6="Wind only",'Wind scaled'!G281,IF(Control!$C$6="Solar and wind",'Solar scaled'!G281+'Wind scaled'!G281,'Grid scaled'!G281)))</f>
        <v>475.52</v>
      </c>
      <c r="H281" s="12">
        <f>IF(Control!$C$6="Solar only",'Solar scaled'!H281,IF(Control!$C$6="Wind only",'Wind scaled'!H281,IF(Control!$C$6="Solar and wind",'Solar scaled'!H281+'Wind scaled'!H281,'Grid scaled'!H281)))</f>
        <v>362.4</v>
      </c>
      <c r="I281" s="12">
        <f>IF(Control!$C$6="Solar only",'Solar scaled'!I281,IF(Control!$C$6="Wind only",'Wind scaled'!I281,IF(Control!$C$6="Solar and wind",'Solar scaled'!I281+'Wind scaled'!I281,'Grid scaled'!I281)))</f>
        <v>240.56000000000003</v>
      </c>
      <c r="J281" s="12">
        <f>IF(Control!$C$6="Solar only",'Solar scaled'!J281,IF(Control!$C$6="Wind only",'Wind scaled'!J281,IF(Control!$C$6="Solar and wind",'Solar scaled'!J281+'Wind scaled'!J281,'Grid scaled'!J281)))</f>
        <v>136.4</v>
      </c>
      <c r="K281" s="12">
        <f>IF(Control!$C$6="Solar only",'Solar scaled'!K281,IF(Control!$C$6="Wind only",'Wind scaled'!K281,IF(Control!$C$6="Solar and wind",'Solar scaled'!K281+'Wind scaled'!K281,'Grid scaled'!K281)))</f>
        <v>68.400000000000006</v>
      </c>
      <c r="L281" s="12">
        <f>IF(Control!$C$6="Solar only",'Solar scaled'!L281,IF(Control!$C$6="Wind only",'Wind scaled'!L281,IF(Control!$C$6="Solar and wind",'Solar scaled'!L281+'Wind scaled'!L281,'Grid scaled'!L281)))</f>
        <v>10</v>
      </c>
      <c r="M281" s="12">
        <f>IF(Control!$C$6="Solar only",'Solar scaled'!M281,IF(Control!$C$6="Wind only",'Wind scaled'!M281,IF(Control!$C$6="Solar and wind",'Solar scaled'!M281+'Wind scaled'!M281,'Grid scaled'!M281)))</f>
        <v>0</v>
      </c>
      <c r="N281" s="12">
        <f>IF(Control!$C$6="Solar only",'Solar scaled'!N281,IF(Control!$C$6="Wind only",'Wind scaled'!N281,IF(Control!$C$6="Solar and wind",'Solar scaled'!N281+'Wind scaled'!N281,'Grid scaled'!N281)))</f>
        <v>0</v>
      </c>
      <c r="O281" s="12">
        <f>IF(Control!$C$6="Solar only",'Solar scaled'!O281,IF(Control!$C$6="Wind only",'Wind scaled'!O281,IF(Control!$C$6="Solar and wind",'Solar scaled'!O281+'Wind scaled'!O281,'Grid scaled'!O281)))</f>
        <v>0</v>
      </c>
      <c r="P281" s="12">
        <f>IF(Control!$C$6="Solar only",'Solar scaled'!P281,IF(Control!$C$6="Wind only",'Wind scaled'!P281,IF(Control!$C$6="Solar and wind",'Solar scaled'!P281+'Wind scaled'!P281,'Grid scaled'!P281)))</f>
        <v>0</v>
      </c>
      <c r="Q281" s="12">
        <f>IF(Control!$C$6="Solar only",'Solar scaled'!Q281,IF(Control!$C$6="Wind only",'Wind scaled'!Q281,IF(Control!$C$6="Solar and wind",'Solar scaled'!Q281+'Wind scaled'!Q281,'Grid scaled'!Q281)))</f>
        <v>15.12</v>
      </c>
      <c r="R281" s="12">
        <f>IF(Control!$C$6="Solar only",'Solar scaled'!R281,IF(Control!$C$6="Wind only",'Wind scaled'!R281,IF(Control!$C$6="Solar and wind",'Solar scaled'!R281+'Wind scaled'!R281,'Grid scaled'!R281)))</f>
        <v>68.400000000000006</v>
      </c>
      <c r="S281" s="12">
        <f>IF(Control!$C$6="Solar only",'Solar scaled'!S281,IF(Control!$C$6="Wind only",'Wind scaled'!S281,IF(Control!$C$6="Solar and wind",'Solar scaled'!S281+'Wind scaled'!S281,'Grid scaled'!S281)))</f>
        <v>178.64000000000001</v>
      </c>
      <c r="T281" s="12">
        <f>IF(Control!$C$6="Solar only",'Solar scaled'!T281,IF(Control!$C$6="Wind only",'Wind scaled'!T281,IF(Control!$C$6="Solar and wind",'Solar scaled'!T281+'Wind scaled'!T281,'Grid scaled'!T281)))</f>
        <v>423.84</v>
      </c>
      <c r="U281" s="12">
        <f>IF(Control!$C$6="Solar only",'Solar scaled'!U281,IF(Control!$C$6="Wind only",'Wind scaled'!U281,IF(Control!$C$6="Solar and wind",'Solar scaled'!U281+'Wind scaled'!U281,'Grid scaled'!U281)))</f>
        <v>633.28</v>
      </c>
      <c r="V281" s="12">
        <f>IF(Control!$C$6="Solar only",'Solar scaled'!V281,IF(Control!$C$6="Wind only",'Wind scaled'!V281,IF(Control!$C$6="Solar and wind",'Solar scaled'!V281+'Wind scaled'!V281,'Grid scaled'!V281)))</f>
        <v>791.68000000000006</v>
      </c>
      <c r="W281" s="12">
        <f>IF(Control!$C$6="Solar only",'Solar scaled'!W281,IF(Control!$C$6="Wind only",'Wind scaled'!W281,IF(Control!$C$6="Solar and wind",'Solar scaled'!W281+'Wind scaled'!W281,'Grid scaled'!W281)))</f>
        <v>926.4</v>
      </c>
      <c r="X281" s="12">
        <f>IF(Control!$C$6="Solar only",'Solar scaled'!X281,IF(Control!$C$6="Wind only",'Wind scaled'!X281,IF(Control!$C$6="Solar and wind",'Solar scaled'!X281+'Wind scaled'!X281,'Grid scaled'!X281)))</f>
        <v>975.36</v>
      </c>
      <c r="Y281" s="12">
        <f>IF(Control!$C$6="Solar only",'Solar scaled'!Y281,IF(Control!$C$6="Wind only",'Wind scaled'!Y281,IF(Control!$C$6="Solar and wind",'Solar scaled'!Y281+'Wind scaled'!Y281,'Grid scaled'!Y281)))</f>
        <v>990.8</v>
      </c>
      <c r="Z281" s="12">
        <f>IF(Control!$C$6="Solar only",'Solar scaled'!Z281,IF(Control!$C$6="Wind only",'Wind scaled'!Z281,IF(Control!$C$6="Solar and wind",'Solar scaled'!Z281+'Wind scaled'!Z281,'Grid scaled'!Z281)))</f>
        <v>966.4</v>
      </c>
      <c r="AB281" s="7">
        <f t="shared" si="4"/>
        <v>10076.959999999999</v>
      </c>
    </row>
    <row r="282" spans="2:29" x14ac:dyDescent="0.2">
      <c r="B282" s="6">
        <v>44476</v>
      </c>
      <c r="C282" s="12">
        <f>IF(Control!$C$6="Solar only",'Solar scaled'!C282,IF(Control!$C$6="Wind only",'Wind scaled'!C282,IF(Control!$C$6="Solar and wind",'Solar scaled'!C282+'Wind scaled'!C282,'Grid scaled'!C282)))</f>
        <v>926.4</v>
      </c>
      <c r="D282" s="12">
        <f>IF(Control!$C$6="Solar only",'Solar scaled'!D282,IF(Control!$C$6="Wind only",'Wind scaled'!D282,IF(Control!$C$6="Solar and wind",'Solar scaled'!D282+'Wind scaled'!D282,'Grid scaled'!D282)))</f>
        <v>889.3599999999999</v>
      </c>
      <c r="E282" s="12">
        <f>IF(Control!$C$6="Solar only",'Solar scaled'!E282,IF(Control!$C$6="Wind only",'Wind scaled'!E282,IF(Control!$C$6="Solar and wind",'Solar scaled'!E282+'Wind scaled'!E282,'Grid scaled'!E282)))</f>
        <v>817.04000000000008</v>
      </c>
      <c r="F282" s="12">
        <f>IF(Control!$C$6="Solar only",'Solar scaled'!F282,IF(Control!$C$6="Wind only",'Wind scaled'!F282,IF(Control!$C$6="Solar and wind",'Solar scaled'!F282+'Wind scaled'!F282,'Grid scaled'!F282)))</f>
        <v>812.16000000000008</v>
      </c>
      <c r="G282" s="12">
        <f>IF(Control!$C$6="Solar only",'Solar scaled'!G282,IF(Control!$C$6="Wind only",'Wind scaled'!G282,IF(Control!$C$6="Solar and wind",'Solar scaled'!G282+'Wind scaled'!G282,'Grid scaled'!G282)))</f>
        <v>884.4799999999999</v>
      </c>
      <c r="H282" s="12">
        <f>IF(Control!$C$6="Solar only",'Solar scaled'!H282,IF(Control!$C$6="Wind only",'Wind scaled'!H282,IF(Control!$C$6="Solar and wind",'Solar scaled'!H282+'Wind scaled'!H282,'Grid scaled'!H282)))</f>
        <v>892.31999999999994</v>
      </c>
      <c r="I282" s="12">
        <f>IF(Control!$C$6="Solar only",'Solar scaled'!I282,IF(Control!$C$6="Wind only",'Wind scaled'!I282,IF(Control!$C$6="Solar and wind",'Solar scaled'!I282+'Wind scaled'!I282,'Grid scaled'!I282)))</f>
        <v>974.24</v>
      </c>
      <c r="J282" s="12">
        <f>IF(Control!$C$6="Solar only",'Solar scaled'!J282,IF(Control!$C$6="Wind only",'Wind scaled'!J282,IF(Control!$C$6="Solar and wind",'Solar scaled'!J282+'Wind scaled'!J282,'Grid scaled'!J282)))</f>
        <v>971.28</v>
      </c>
      <c r="K282" s="12">
        <f>IF(Control!$C$6="Solar only",'Solar scaled'!K282,IF(Control!$C$6="Wind only",'Wind scaled'!K282,IF(Control!$C$6="Solar and wind",'Solar scaled'!K282+'Wind scaled'!K282,'Grid scaled'!K282)))</f>
        <v>817.04000000000008</v>
      </c>
      <c r="L282" s="12">
        <f>IF(Control!$C$6="Solar only",'Solar scaled'!L282,IF(Control!$C$6="Wind only",'Wind scaled'!L282,IF(Control!$C$6="Solar and wind",'Solar scaled'!L282+'Wind scaled'!L282,'Grid scaled'!L282)))</f>
        <v>804.16000000000008</v>
      </c>
      <c r="M282" s="12">
        <f>IF(Control!$C$6="Solar only",'Solar scaled'!M282,IF(Control!$C$6="Wind only",'Wind scaled'!M282,IF(Control!$C$6="Solar and wind",'Solar scaled'!M282+'Wind scaled'!M282,'Grid scaled'!M282)))</f>
        <v>728.96</v>
      </c>
      <c r="N282" s="12">
        <f>IF(Control!$C$6="Solar only",'Solar scaled'!N282,IF(Control!$C$6="Wind only",'Wind scaled'!N282,IF(Control!$C$6="Solar and wind",'Solar scaled'!N282+'Wind scaled'!N282,'Grid scaled'!N282)))</f>
        <v>812.16000000000008</v>
      </c>
      <c r="O282" s="12">
        <f>IF(Control!$C$6="Solar only",'Solar scaled'!O282,IF(Control!$C$6="Wind only",'Wind scaled'!O282,IF(Control!$C$6="Solar and wind",'Solar scaled'!O282+'Wind scaled'!O282,'Grid scaled'!O282)))</f>
        <v>876.4799999999999</v>
      </c>
      <c r="P282" s="12">
        <f>IF(Control!$C$6="Solar only",'Solar scaled'!P282,IF(Control!$C$6="Wind only",'Wind scaled'!P282,IF(Control!$C$6="Solar and wind",'Solar scaled'!P282+'Wind scaled'!P282,'Grid scaled'!P282)))</f>
        <v>876.4799999999999</v>
      </c>
      <c r="Q282" s="12">
        <f>IF(Control!$C$6="Solar only",'Solar scaled'!Q282,IF(Control!$C$6="Wind only",'Wind scaled'!Q282,IF(Control!$C$6="Solar and wind",'Solar scaled'!Q282+'Wind scaled'!Q282,'Grid scaled'!Q282)))</f>
        <v>812.16000000000008</v>
      </c>
      <c r="R282" s="12">
        <f>IF(Control!$C$6="Solar only",'Solar scaled'!R282,IF(Control!$C$6="Wind only",'Wind scaled'!R282,IF(Control!$C$6="Solar and wind",'Solar scaled'!R282+'Wind scaled'!R282,'Grid scaled'!R282)))</f>
        <v>728.96</v>
      </c>
      <c r="S282" s="12">
        <f>IF(Control!$C$6="Solar only",'Solar scaled'!S282,IF(Control!$C$6="Wind only",'Wind scaled'!S282,IF(Control!$C$6="Solar and wind",'Solar scaled'!S282+'Wind scaled'!S282,'Grid scaled'!S282)))</f>
        <v>728.96</v>
      </c>
      <c r="T282" s="12">
        <f>IF(Control!$C$6="Solar only",'Solar scaled'!T282,IF(Control!$C$6="Wind only",'Wind scaled'!T282,IF(Control!$C$6="Solar and wind",'Solar scaled'!T282+'Wind scaled'!T282,'Grid scaled'!T282)))</f>
        <v>669.6</v>
      </c>
      <c r="U282" s="12">
        <f>IF(Control!$C$6="Solar only",'Solar scaled'!U282,IF(Control!$C$6="Wind only",'Wind scaled'!U282,IF(Control!$C$6="Solar and wind",'Solar scaled'!U282+'Wind scaled'!U282,'Grid scaled'!U282)))</f>
        <v>708.48</v>
      </c>
      <c r="V282" s="12">
        <f>IF(Control!$C$6="Solar only",'Solar scaled'!V282,IF(Control!$C$6="Wind only",'Wind scaled'!V282,IF(Control!$C$6="Solar and wind",'Solar scaled'!V282+'Wind scaled'!V282,'Grid scaled'!V282)))</f>
        <v>728.96</v>
      </c>
      <c r="W282" s="12">
        <f>IF(Control!$C$6="Solar only",'Solar scaled'!W282,IF(Control!$C$6="Wind only",'Wind scaled'!W282,IF(Control!$C$6="Solar and wind",'Solar scaled'!W282+'Wind scaled'!W282,'Grid scaled'!W282)))</f>
        <v>708.48</v>
      </c>
      <c r="X282" s="12">
        <f>IF(Control!$C$6="Solar only",'Solar scaled'!X282,IF(Control!$C$6="Wind only",'Wind scaled'!X282,IF(Control!$C$6="Solar and wind",'Solar scaled'!X282+'Wind scaled'!X282,'Grid scaled'!X282)))</f>
        <v>633.28</v>
      </c>
      <c r="Y282" s="12">
        <f>IF(Control!$C$6="Solar only",'Solar scaled'!Y282,IF(Control!$C$6="Wind only",'Wind scaled'!Y282,IF(Control!$C$6="Solar and wind",'Solar scaled'!Y282+'Wind scaled'!Y282,'Grid scaled'!Y282)))</f>
        <v>581.91999999999996</v>
      </c>
      <c r="Z282" s="12">
        <f>IF(Control!$C$6="Solar only",'Solar scaled'!Z282,IF(Control!$C$6="Wind only",'Wind scaled'!Z282,IF(Control!$C$6="Solar and wind",'Solar scaled'!Z282+'Wind scaled'!Z282,'Grid scaled'!Z282)))</f>
        <v>475.52</v>
      </c>
      <c r="AB282" s="7">
        <f t="shared" si="4"/>
        <v>18858.879999999994</v>
      </c>
    </row>
    <row r="283" spans="2:29" x14ac:dyDescent="0.2">
      <c r="B283" s="6">
        <v>44477</v>
      </c>
      <c r="C283" s="12">
        <f>IF(Control!$C$6="Solar only",'Solar scaled'!C283,IF(Control!$C$6="Wind only",'Wind scaled'!C283,IF(Control!$C$6="Solar and wind",'Solar scaled'!C283+'Wind scaled'!C283,'Grid scaled'!C283)))</f>
        <v>281.60000000000002</v>
      </c>
      <c r="D283" s="12">
        <f>IF(Control!$C$6="Solar only",'Solar scaled'!D283,IF(Control!$C$6="Wind only",'Wind scaled'!D283,IF(Control!$C$6="Solar and wind",'Solar scaled'!D283+'Wind scaled'!D283,'Grid scaled'!D283)))</f>
        <v>136.4</v>
      </c>
      <c r="E283" s="12">
        <f>IF(Control!$C$6="Solar only",'Solar scaled'!E283,IF(Control!$C$6="Wind only",'Wind scaled'!E283,IF(Control!$C$6="Solar and wind",'Solar scaled'!E283+'Wind scaled'!E283,'Grid scaled'!E283)))</f>
        <v>84.08</v>
      </c>
      <c r="F283" s="12">
        <f>IF(Control!$C$6="Solar only",'Solar scaled'!F283,IF(Control!$C$6="Wind only",'Wind scaled'!F283,IF(Control!$C$6="Solar and wind",'Solar scaled'!F283+'Wind scaled'!F283,'Grid scaled'!F283)))</f>
        <v>61.840000000000011</v>
      </c>
      <c r="G283" s="12">
        <f>IF(Control!$C$6="Solar only",'Solar scaled'!G283,IF(Control!$C$6="Wind only",'Wind scaled'!G283,IF(Control!$C$6="Solar and wind",'Solar scaled'!G283+'Wind scaled'!G283,'Grid scaled'!G283)))</f>
        <v>10</v>
      </c>
      <c r="H283" s="12">
        <f>IF(Control!$C$6="Solar only",'Solar scaled'!H283,IF(Control!$C$6="Wind only",'Wind scaled'!H283,IF(Control!$C$6="Solar and wind",'Solar scaled'!H283+'Wind scaled'!H283,'Grid scaled'!H283)))</f>
        <v>0</v>
      </c>
      <c r="I283" s="12">
        <f>IF(Control!$C$6="Solar only",'Solar scaled'!I283,IF(Control!$C$6="Wind only",'Wind scaled'!I283,IF(Control!$C$6="Solar and wind",'Solar scaled'!I283+'Wind scaled'!I283,'Grid scaled'!I283)))</f>
        <v>0</v>
      </c>
      <c r="J283" s="12">
        <f>IF(Control!$C$6="Solar only",'Solar scaled'!J283,IF(Control!$C$6="Wind only",'Wind scaled'!J283,IF(Control!$C$6="Solar and wind",'Solar scaled'!J283+'Wind scaled'!J283,'Grid scaled'!J283)))</f>
        <v>0</v>
      </c>
      <c r="K283" s="12">
        <f>IF(Control!$C$6="Solar only",'Solar scaled'!K283,IF(Control!$C$6="Wind only",'Wind scaled'!K283,IF(Control!$C$6="Solar and wind",'Solar scaled'!K283+'Wind scaled'!K283,'Grid scaled'!K283)))</f>
        <v>48.720000000000006</v>
      </c>
      <c r="L283" s="12">
        <f>IF(Control!$C$6="Solar only",'Solar scaled'!L283,IF(Control!$C$6="Wind only",'Wind scaled'!L283,IF(Control!$C$6="Solar and wind",'Solar scaled'!L283+'Wind scaled'!L283,'Grid scaled'!L283)))</f>
        <v>55.280000000000008</v>
      </c>
      <c r="M283" s="12">
        <f>IF(Control!$C$6="Solar only",'Solar scaled'!M283,IF(Control!$C$6="Wind only",'Wind scaled'!M283,IF(Control!$C$6="Solar and wind",'Solar scaled'!M283+'Wind scaled'!M283,'Grid scaled'!M283)))</f>
        <v>48.720000000000006</v>
      </c>
      <c r="N283" s="12">
        <f>IF(Control!$C$6="Solar only",'Solar scaled'!N283,IF(Control!$C$6="Wind only",'Wind scaled'!N283,IF(Control!$C$6="Solar and wind",'Solar scaled'!N283+'Wind scaled'!N283,'Grid scaled'!N283)))</f>
        <v>68.400000000000006</v>
      </c>
      <c r="O283" s="12">
        <f>IF(Control!$C$6="Solar only",'Solar scaled'!O283,IF(Control!$C$6="Wind only",'Wind scaled'!O283,IF(Control!$C$6="Solar and wind",'Solar scaled'!O283+'Wind scaled'!O283,'Grid scaled'!O283)))</f>
        <v>117.2</v>
      </c>
      <c r="P283" s="12">
        <f>IF(Control!$C$6="Solar only",'Solar scaled'!P283,IF(Control!$C$6="Wind only",'Wind scaled'!P283,IF(Control!$C$6="Solar and wind",'Solar scaled'!P283+'Wind scaled'!P283,'Grid scaled'!P283)))</f>
        <v>178.64000000000001</v>
      </c>
      <c r="Q283" s="12">
        <f>IF(Control!$C$6="Solar only",'Solar scaled'!Q283,IF(Control!$C$6="Wind only",'Wind scaled'!Q283,IF(Control!$C$6="Solar and wind",'Solar scaled'!Q283+'Wind scaled'!Q283,'Grid scaled'!Q283)))</f>
        <v>240.56000000000003</v>
      </c>
      <c r="R283" s="12">
        <f>IF(Control!$C$6="Solar only",'Solar scaled'!R283,IF(Control!$C$6="Wind only",'Wind scaled'!R283,IF(Control!$C$6="Solar and wind",'Solar scaled'!R283+'Wind scaled'!R283,'Grid scaled'!R283)))</f>
        <v>281.60000000000002</v>
      </c>
      <c r="S283" s="12">
        <f>IF(Control!$C$6="Solar only",'Solar scaled'!S283,IF(Control!$C$6="Wind only",'Wind scaled'!S283,IF(Control!$C$6="Solar and wind",'Solar scaled'!S283+'Wind scaled'!S283,'Grid scaled'!S283)))</f>
        <v>267.92000000000007</v>
      </c>
      <c r="T283" s="12">
        <f>IF(Control!$C$6="Solar only",'Solar scaled'!T283,IF(Control!$C$6="Wind only",'Wind scaled'!T283,IF(Control!$C$6="Solar and wind",'Solar scaled'!T283+'Wind scaled'!T283,'Grid scaled'!T283)))</f>
        <v>240.56000000000003</v>
      </c>
      <c r="U283" s="12">
        <f>IF(Control!$C$6="Solar only",'Solar scaled'!U283,IF(Control!$C$6="Wind only",'Wind scaled'!U283,IF(Control!$C$6="Solar and wind",'Solar scaled'!U283+'Wind scaled'!U283,'Grid scaled'!U283)))</f>
        <v>267.92000000000007</v>
      </c>
      <c r="V283" s="12">
        <f>IF(Control!$C$6="Solar only",'Solar scaled'!V283,IF(Control!$C$6="Wind only",'Wind scaled'!V283,IF(Control!$C$6="Solar and wind",'Solar scaled'!V283+'Wind scaled'!V283,'Grid scaled'!V283)))</f>
        <v>297.76</v>
      </c>
      <c r="W283" s="12">
        <f>IF(Control!$C$6="Solar only",'Solar scaled'!W283,IF(Control!$C$6="Wind only",'Wind scaled'!W283,IF(Control!$C$6="Solar and wind",'Solar scaled'!W283+'Wind scaled'!W283,'Grid scaled'!W283)))</f>
        <v>362.4</v>
      </c>
      <c r="X283" s="12">
        <f>IF(Control!$C$6="Solar only",'Solar scaled'!X283,IF(Control!$C$6="Wind only",'Wind scaled'!X283,IF(Control!$C$6="Solar and wind",'Solar scaled'!X283+'Wind scaled'!X283,'Grid scaled'!X283)))</f>
        <v>475.52</v>
      </c>
      <c r="Y283" s="12">
        <f>IF(Control!$C$6="Solar only",'Solar scaled'!Y283,IF(Control!$C$6="Wind only",'Wind scaled'!Y283,IF(Control!$C$6="Solar and wind",'Solar scaled'!Y283+'Wind scaled'!Y283,'Grid scaled'!Y283)))</f>
        <v>518.24</v>
      </c>
      <c r="Z283" s="12">
        <f>IF(Control!$C$6="Solar only",'Solar scaled'!Z283,IF(Control!$C$6="Wind only",'Wind scaled'!Z283,IF(Control!$C$6="Solar and wind",'Solar scaled'!Z283+'Wind scaled'!Z283,'Grid scaled'!Z283)))</f>
        <v>536.31999999999994</v>
      </c>
      <c r="AB283" s="7">
        <f t="shared" si="4"/>
        <v>4579.6799999999994</v>
      </c>
    </row>
    <row r="284" spans="2:29" x14ac:dyDescent="0.2">
      <c r="B284" s="6">
        <v>44478</v>
      </c>
      <c r="C284" s="12">
        <f>IF(Control!$C$6="Solar only",'Solar scaled'!C284,IF(Control!$C$6="Wind only",'Wind scaled'!C284,IF(Control!$C$6="Solar and wind",'Solar scaled'!C284+'Wind scaled'!C284,'Grid scaled'!C284)))</f>
        <v>560</v>
      </c>
      <c r="D284" s="12">
        <f>IF(Control!$C$6="Solar only",'Solar scaled'!D284,IF(Control!$C$6="Wind only",'Wind scaled'!D284,IF(Control!$C$6="Solar and wind",'Solar scaled'!D284+'Wind scaled'!D284,'Grid scaled'!D284)))</f>
        <v>602.72</v>
      </c>
      <c r="E284" s="12">
        <f>IF(Control!$C$6="Solar only",'Solar scaled'!E284,IF(Control!$C$6="Wind only",'Wind scaled'!E284,IF(Control!$C$6="Solar and wind",'Solar scaled'!E284+'Wind scaled'!E284,'Grid scaled'!E284)))</f>
        <v>602.72</v>
      </c>
      <c r="F284" s="12">
        <f>IF(Control!$C$6="Solar only",'Solar scaled'!F284,IF(Control!$C$6="Wind only",'Wind scaled'!F284,IF(Control!$C$6="Solar and wind",'Solar scaled'!F284+'Wind scaled'!F284,'Grid scaled'!F284)))</f>
        <v>602.72</v>
      </c>
      <c r="G284" s="12">
        <f>IF(Control!$C$6="Solar only",'Solar scaled'!G284,IF(Control!$C$6="Wind only",'Wind scaled'!G284,IF(Control!$C$6="Solar and wind",'Solar scaled'!G284+'Wind scaled'!G284,'Grid scaled'!G284)))</f>
        <v>602.72</v>
      </c>
      <c r="H284" s="12">
        <f>IF(Control!$C$6="Solar only",'Solar scaled'!H284,IF(Control!$C$6="Wind only",'Wind scaled'!H284,IF(Control!$C$6="Solar and wind",'Solar scaled'!H284+'Wind scaled'!H284,'Grid scaled'!H284)))</f>
        <v>581.91999999999996</v>
      </c>
      <c r="I284" s="12">
        <f>IF(Control!$C$6="Solar only",'Solar scaled'!I284,IF(Control!$C$6="Wind only",'Wind scaled'!I284,IF(Control!$C$6="Solar and wind",'Solar scaled'!I284+'Wind scaled'!I284,'Grid scaled'!I284)))</f>
        <v>690.4</v>
      </c>
      <c r="J284" s="12">
        <f>IF(Control!$C$6="Solar only",'Solar scaled'!J284,IF(Control!$C$6="Wind only",'Wind scaled'!J284,IF(Control!$C$6="Solar and wind",'Solar scaled'!J284+'Wind scaled'!J284,'Grid scaled'!J284)))</f>
        <v>884.4799999999999</v>
      </c>
      <c r="K284" s="12">
        <f>IF(Control!$C$6="Solar only",'Solar scaled'!K284,IF(Control!$C$6="Wind only",'Wind scaled'!K284,IF(Control!$C$6="Solar and wind",'Solar scaled'!K284+'Wind scaled'!K284,'Grid scaled'!K284)))</f>
        <v>892.31999999999994</v>
      </c>
      <c r="L284" s="12">
        <f>IF(Control!$C$6="Solar only",'Solar scaled'!L284,IF(Control!$C$6="Wind only",'Wind scaled'!L284,IF(Control!$C$6="Solar and wind",'Solar scaled'!L284+'Wind scaled'!L284,'Grid scaled'!L284)))</f>
        <v>804.16000000000008</v>
      </c>
      <c r="M284" s="12">
        <f>IF(Control!$C$6="Solar only",'Solar scaled'!M284,IF(Control!$C$6="Wind only",'Wind scaled'!M284,IF(Control!$C$6="Solar and wind",'Solar scaled'!M284+'Wind scaled'!M284,'Grid scaled'!M284)))</f>
        <v>690.4</v>
      </c>
      <c r="N284" s="12">
        <f>IF(Control!$C$6="Solar only",'Solar scaled'!N284,IF(Control!$C$6="Wind only",'Wind scaled'!N284,IF(Control!$C$6="Solar and wind",'Solar scaled'!N284+'Wind scaled'!N284,'Grid scaled'!N284)))</f>
        <v>633.28</v>
      </c>
      <c r="O284" s="12">
        <f>IF(Control!$C$6="Solar only",'Solar scaled'!O284,IF(Control!$C$6="Wind only",'Wind scaled'!O284,IF(Control!$C$6="Solar and wind",'Solar scaled'!O284+'Wind scaled'!O284,'Grid scaled'!O284)))</f>
        <v>454.4</v>
      </c>
      <c r="P284" s="12">
        <f>IF(Control!$C$6="Solar only",'Solar scaled'!P284,IF(Control!$C$6="Wind only",'Wind scaled'!P284,IF(Control!$C$6="Solar and wind",'Solar scaled'!P284+'Wind scaled'!P284,'Grid scaled'!P284)))</f>
        <v>346.23999999999995</v>
      </c>
      <c r="Q284" s="12">
        <f>IF(Control!$C$6="Solar only",'Solar scaled'!Q284,IF(Control!$C$6="Wind only",'Wind scaled'!Q284,IF(Control!$C$6="Solar and wind",'Solar scaled'!Q284+'Wind scaled'!Q284,'Grid scaled'!Q284)))</f>
        <v>313.91999999999996</v>
      </c>
      <c r="R284" s="12">
        <f>IF(Control!$C$6="Solar only",'Solar scaled'!R284,IF(Control!$C$6="Wind only",'Wind scaled'!R284,IF(Control!$C$6="Solar and wind",'Solar scaled'!R284+'Wind scaled'!R284,'Grid scaled'!R284)))</f>
        <v>281.60000000000002</v>
      </c>
      <c r="S284" s="12">
        <f>IF(Control!$C$6="Solar only",'Solar scaled'!S284,IF(Control!$C$6="Wind only",'Wind scaled'!S284,IF(Control!$C$6="Solar and wind",'Solar scaled'!S284+'Wind scaled'!S284,'Grid scaled'!S284)))</f>
        <v>267.92000000000007</v>
      </c>
      <c r="T284" s="12">
        <f>IF(Control!$C$6="Solar only",'Solar scaled'!T284,IF(Control!$C$6="Wind only",'Wind scaled'!T284,IF(Control!$C$6="Solar and wind",'Solar scaled'!T284+'Wind scaled'!T284,'Grid scaled'!T284)))</f>
        <v>297.76</v>
      </c>
      <c r="U284" s="12">
        <f>IF(Control!$C$6="Solar only",'Solar scaled'!U284,IF(Control!$C$6="Wind only",'Wind scaled'!U284,IF(Control!$C$6="Solar and wind",'Solar scaled'!U284+'Wind scaled'!U284,'Grid scaled'!U284)))</f>
        <v>423.84</v>
      </c>
      <c r="V284" s="12">
        <f>IF(Control!$C$6="Solar only",'Solar scaled'!V284,IF(Control!$C$6="Wind only",'Wind scaled'!V284,IF(Control!$C$6="Solar and wind",'Solar scaled'!V284+'Wind scaled'!V284,'Grid scaled'!V284)))</f>
        <v>518.24</v>
      </c>
      <c r="W284" s="12">
        <f>IF(Control!$C$6="Solar only",'Solar scaled'!W284,IF(Control!$C$6="Wind only",'Wind scaled'!W284,IF(Control!$C$6="Solar and wind",'Solar scaled'!W284+'Wind scaled'!W284,'Grid scaled'!W284)))</f>
        <v>560</v>
      </c>
      <c r="X284" s="12">
        <f>IF(Control!$C$6="Solar only",'Solar scaled'!X284,IF(Control!$C$6="Wind only",'Wind scaled'!X284,IF(Control!$C$6="Solar and wind",'Solar scaled'!X284+'Wind scaled'!X284,'Grid scaled'!X284)))</f>
        <v>560</v>
      </c>
      <c r="Y284" s="12">
        <f>IF(Control!$C$6="Solar only",'Solar scaled'!Y284,IF(Control!$C$6="Wind only",'Wind scaled'!Y284,IF(Control!$C$6="Solar and wind",'Solar scaled'!Y284+'Wind scaled'!Y284,'Grid scaled'!Y284)))</f>
        <v>581.91999999999996</v>
      </c>
      <c r="Z284" s="12">
        <f>IF(Control!$C$6="Solar only",'Solar scaled'!Z284,IF(Control!$C$6="Wind only",'Wind scaled'!Z284,IF(Control!$C$6="Solar and wind",'Solar scaled'!Z284+'Wind scaled'!Z284,'Grid scaled'!Z284)))</f>
        <v>620.79999999999995</v>
      </c>
      <c r="AB284" s="7">
        <f t="shared" si="4"/>
        <v>13374.479999999998</v>
      </c>
    </row>
    <row r="285" spans="2:29" x14ac:dyDescent="0.2">
      <c r="B285" s="6">
        <v>44479</v>
      </c>
      <c r="C285" s="12">
        <f>IF(Control!$C$6="Solar only",'Solar scaled'!C285,IF(Control!$C$6="Wind only",'Wind scaled'!C285,IF(Control!$C$6="Solar and wind",'Solar scaled'!C285+'Wind scaled'!C285,'Grid scaled'!C285)))</f>
        <v>633.28</v>
      </c>
      <c r="D285" s="12">
        <f>IF(Control!$C$6="Solar only",'Solar scaled'!D285,IF(Control!$C$6="Wind only",'Wind scaled'!D285,IF(Control!$C$6="Solar and wind",'Solar scaled'!D285+'Wind scaled'!D285,'Grid scaled'!D285)))</f>
        <v>669.6</v>
      </c>
      <c r="E285" s="12">
        <f>IF(Control!$C$6="Solar only",'Solar scaled'!E285,IF(Control!$C$6="Wind only",'Wind scaled'!E285,IF(Control!$C$6="Solar and wind",'Solar scaled'!E285+'Wind scaled'!E285,'Grid scaled'!E285)))</f>
        <v>690.4</v>
      </c>
      <c r="F285" s="12">
        <f>IF(Control!$C$6="Solar only",'Solar scaled'!F285,IF(Control!$C$6="Wind only",'Wind scaled'!F285,IF(Control!$C$6="Solar and wind",'Solar scaled'!F285+'Wind scaled'!F285,'Grid scaled'!F285)))</f>
        <v>708.48</v>
      </c>
      <c r="G285" s="12">
        <f>IF(Control!$C$6="Solar only",'Solar scaled'!G285,IF(Control!$C$6="Wind only",'Wind scaled'!G285,IF(Control!$C$6="Solar and wind",'Solar scaled'!G285+'Wind scaled'!G285,'Grid scaled'!G285)))</f>
        <v>720.96</v>
      </c>
      <c r="H285" s="12">
        <f>IF(Control!$C$6="Solar only",'Solar scaled'!H285,IF(Control!$C$6="Wind only",'Wind scaled'!H285,IF(Control!$C$6="Solar and wind",'Solar scaled'!H285+'Wind scaled'!H285,'Grid scaled'!H285)))</f>
        <v>812.16000000000008</v>
      </c>
      <c r="I285" s="12">
        <f>IF(Control!$C$6="Solar only",'Solar scaled'!I285,IF(Control!$C$6="Wind only",'Wind scaled'!I285,IF(Control!$C$6="Solar and wind",'Solar scaled'!I285+'Wind scaled'!I285,'Grid scaled'!I285)))</f>
        <v>889.3599999999999</v>
      </c>
      <c r="J285" s="12">
        <f>IF(Control!$C$6="Solar only",'Solar scaled'!J285,IF(Control!$C$6="Wind only",'Wind scaled'!J285,IF(Control!$C$6="Solar and wind",'Solar scaled'!J285+'Wind scaled'!J285,'Grid scaled'!J285)))</f>
        <v>974.24</v>
      </c>
      <c r="K285" s="12">
        <f>IF(Control!$C$6="Solar only",'Solar scaled'!K285,IF(Control!$C$6="Wind only",'Wind scaled'!K285,IF(Control!$C$6="Solar and wind",'Solar scaled'!K285+'Wind scaled'!K285,'Grid scaled'!K285)))</f>
        <v>1006.72</v>
      </c>
      <c r="L285" s="12">
        <f>IF(Control!$C$6="Solar only",'Solar scaled'!L285,IF(Control!$C$6="Wind only",'Wind scaled'!L285,IF(Control!$C$6="Solar and wind",'Solar scaled'!L285+'Wind scaled'!L285,'Grid scaled'!L285)))</f>
        <v>1011.36</v>
      </c>
      <c r="M285" s="12">
        <f>IF(Control!$C$6="Solar only",'Solar scaled'!M285,IF(Control!$C$6="Wind only",'Wind scaled'!M285,IF(Control!$C$6="Solar and wind",'Solar scaled'!M285+'Wind scaled'!M285,'Grid scaled'!M285)))</f>
        <v>1012</v>
      </c>
      <c r="N285" s="12">
        <f>IF(Control!$C$6="Solar only",'Solar scaled'!N285,IF(Control!$C$6="Wind only",'Wind scaled'!N285,IF(Control!$C$6="Solar and wind",'Solar scaled'!N285+'Wind scaled'!N285,'Grid scaled'!N285)))</f>
        <v>1012</v>
      </c>
      <c r="O285" s="12">
        <f>IF(Control!$C$6="Solar only",'Solar scaled'!O285,IF(Control!$C$6="Wind only",'Wind scaled'!O285,IF(Control!$C$6="Solar and wind",'Solar scaled'!O285+'Wind scaled'!O285,'Grid scaled'!O285)))</f>
        <v>1012</v>
      </c>
      <c r="P285" s="12">
        <f>IF(Control!$C$6="Solar only",'Solar scaled'!P285,IF(Control!$C$6="Wind only",'Wind scaled'!P285,IF(Control!$C$6="Solar and wind",'Solar scaled'!P285+'Wind scaled'!P285,'Grid scaled'!P285)))</f>
        <v>1012</v>
      </c>
      <c r="Q285" s="12">
        <f>IF(Control!$C$6="Solar only",'Solar scaled'!Q285,IF(Control!$C$6="Wind only",'Wind scaled'!Q285,IF(Control!$C$6="Solar and wind",'Solar scaled'!Q285+'Wind scaled'!Q285,'Grid scaled'!Q285)))</f>
        <v>1012</v>
      </c>
      <c r="R285" s="12">
        <f>IF(Control!$C$6="Solar only",'Solar scaled'!R285,IF(Control!$C$6="Wind only",'Wind scaled'!R285,IF(Control!$C$6="Solar and wind",'Solar scaled'!R285+'Wind scaled'!R285,'Grid scaled'!R285)))</f>
        <v>1012</v>
      </c>
      <c r="S285" s="12">
        <f>IF(Control!$C$6="Solar only",'Solar scaled'!S285,IF(Control!$C$6="Wind only",'Wind scaled'!S285,IF(Control!$C$6="Solar and wind",'Solar scaled'!S285+'Wind scaled'!S285,'Grid scaled'!S285)))</f>
        <v>1012</v>
      </c>
      <c r="T285" s="12">
        <f>IF(Control!$C$6="Solar only",'Solar scaled'!T285,IF(Control!$C$6="Wind only",'Wind scaled'!T285,IF(Control!$C$6="Solar and wind",'Solar scaled'!T285+'Wind scaled'!T285,'Grid scaled'!T285)))</f>
        <v>1012</v>
      </c>
      <c r="U285" s="12">
        <f>IF(Control!$C$6="Solar only",'Solar scaled'!U285,IF(Control!$C$6="Wind only",'Wind scaled'!U285,IF(Control!$C$6="Solar and wind",'Solar scaled'!U285+'Wind scaled'!U285,'Grid scaled'!U285)))</f>
        <v>1012</v>
      </c>
      <c r="V285" s="12">
        <f>IF(Control!$C$6="Solar only",'Solar scaled'!V285,IF(Control!$C$6="Wind only",'Wind scaled'!V285,IF(Control!$C$6="Solar and wind",'Solar scaled'!V285+'Wind scaled'!V285,'Grid scaled'!V285)))</f>
        <v>1012</v>
      </c>
      <c r="W285" s="12">
        <f>IF(Control!$C$6="Solar only",'Solar scaled'!W285,IF(Control!$C$6="Wind only",'Wind scaled'!W285,IF(Control!$C$6="Solar and wind",'Solar scaled'!W285+'Wind scaled'!W285,'Grid scaled'!W285)))</f>
        <v>1006.8800000000001</v>
      </c>
      <c r="X285" s="12">
        <f>IF(Control!$C$6="Solar only",'Solar scaled'!X285,IF(Control!$C$6="Wind only",'Wind scaled'!X285,IF(Control!$C$6="Solar and wind",'Solar scaled'!X285+'Wind scaled'!X285,'Grid scaled'!X285)))</f>
        <v>974.24</v>
      </c>
      <c r="Y285" s="12">
        <f>IF(Control!$C$6="Solar only",'Solar scaled'!Y285,IF(Control!$C$6="Wind only",'Wind scaled'!Y285,IF(Control!$C$6="Solar and wind",'Solar scaled'!Y285+'Wind scaled'!Y285,'Grid scaled'!Y285)))</f>
        <v>926.4</v>
      </c>
      <c r="Z285" s="12">
        <f>IF(Control!$C$6="Solar only",'Solar scaled'!Z285,IF(Control!$C$6="Wind only",'Wind scaled'!Z285,IF(Control!$C$6="Solar and wind",'Solar scaled'!Z285+'Wind scaled'!Z285,'Grid scaled'!Z285)))</f>
        <v>884.4799999999999</v>
      </c>
      <c r="AB285" s="7">
        <f t="shared" si="4"/>
        <v>22028.560000000001</v>
      </c>
    </row>
    <row r="286" spans="2:29" x14ac:dyDescent="0.2">
      <c r="B286" s="6">
        <v>44480</v>
      </c>
      <c r="C286" s="12">
        <f>IF(Control!$C$6="Solar only",'Solar scaled'!C286,IF(Control!$C$6="Wind only",'Wind scaled'!C286,IF(Control!$C$6="Solar and wind",'Solar scaled'!C286+'Wind scaled'!C286,'Grid scaled'!C286)))</f>
        <v>812.16000000000008</v>
      </c>
      <c r="D286" s="12">
        <f>IF(Control!$C$6="Solar only",'Solar scaled'!D286,IF(Control!$C$6="Wind only",'Wind scaled'!D286,IF(Control!$C$6="Solar and wind",'Solar scaled'!D286+'Wind scaled'!D286,'Grid scaled'!D286)))</f>
        <v>728.96</v>
      </c>
      <c r="E286" s="12">
        <f>IF(Control!$C$6="Solar only",'Solar scaled'!E286,IF(Control!$C$6="Wind only",'Wind scaled'!E286,IF(Control!$C$6="Solar and wind",'Solar scaled'!E286+'Wind scaled'!E286,'Grid scaled'!E286)))</f>
        <v>728.96</v>
      </c>
      <c r="F286" s="12">
        <f>IF(Control!$C$6="Solar only",'Solar scaled'!F286,IF(Control!$C$6="Wind only",'Wind scaled'!F286,IF(Control!$C$6="Solar and wind",'Solar scaled'!F286+'Wind scaled'!F286,'Grid scaled'!F286)))</f>
        <v>728.96</v>
      </c>
      <c r="G286" s="12">
        <f>IF(Control!$C$6="Solar only",'Solar scaled'!G286,IF(Control!$C$6="Wind only",'Wind scaled'!G286,IF(Control!$C$6="Solar and wind",'Solar scaled'!G286+'Wind scaled'!G286,'Grid scaled'!G286)))</f>
        <v>708.48</v>
      </c>
      <c r="H286" s="12">
        <f>IF(Control!$C$6="Solar only",'Solar scaled'!H286,IF(Control!$C$6="Wind only",'Wind scaled'!H286,IF(Control!$C$6="Solar and wind",'Solar scaled'!H286+'Wind scaled'!H286,'Grid scaled'!H286)))</f>
        <v>708.48</v>
      </c>
      <c r="I286" s="12">
        <f>IF(Control!$C$6="Solar only",'Solar scaled'!I286,IF(Control!$C$6="Wind only",'Wind scaled'!I286,IF(Control!$C$6="Solar and wind",'Solar scaled'!I286+'Wind scaled'!I286,'Grid scaled'!I286)))</f>
        <v>708.48</v>
      </c>
      <c r="J286" s="12">
        <f>IF(Control!$C$6="Solar only",'Solar scaled'!J286,IF(Control!$C$6="Wind only",'Wind scaled'!J286,IF(Control!$C$6="Solar and wind",'Solar scaled'!J286+'Wind scaled'!J286,'Grid scaled'!J286)))</f>
        <v>690.4</v>
      </c>
      <c r="K286" s="12">
        <f>IF(Control!$C$6="Solar only",'Solar scaled'!K286,IF(Control!$C$6="Wind only",'Wind scaled'!K286,IF(Control!$C$6="Solar and wind",'Solar scaled'!K286+'Wind scaled'!K286,'Grid scaled'!K286)))</f>
        <v>633.28</v>
      </c>
      <c r="L286" s="12">
        <f>IF(Control!$C$6="Solar only",'Solar scaled'!L286,IF(Control!$C$6="Wind only",'Wind scaled'!L286,IF(Control!$C$6="Solar and wind",'Solar scaled'!L286+'Wind scaled'!L286,'Grid scaled'!L286)))</f>
        <v>720.96</v>
      </c>
      <c r="M286" s="12">
        <f>IF(Control!$C$6="Solar only",'Solar scaled'!M286,IF(Control!$C$6="Wind only",'Wind scaled'!M286,IF(Control!$C$6="Solar and wind",'Solar scaled'!M286+'Wind scaled'!M286,'Grid scaled'!M286)))</f>
        <v>804.16000000000008</v>
      </c>
      <c r="N286" s="12">
        <f>IF(Control!$C$6="Solar only",'Solar scaled'!N286,IF(Control!$C$6="Wind only",'Wind scaled'!N286,IF(Control!$C$6="Solar and wind",'Solar scaled'!N286+'Wind scaled'!N286,'Grid scaled'!N286)))</f>
        <v>817.04000000000008</v>
      </c>
      <c r="O286" s="12">
        <f>IF(Control!$C$6="Solar only",'Solar scaled'!O286,IF(Control!$C$6="Wind only",'Wind scaled'!O286,IF(Control!$C$6="Solar and wind",'Solar scaled'!O286+'Wind scaled'!O286,'Grid scaled'!O286)))</f>
        <v>804.16000000000008</v>
      </c>
      <c r="P286" s="12">
        <f>IF(Control!$C$6="Solar only",'Solar scaled'!P286,IF(Control!$C$6="Wind only",'Wind scaled'!P286,IF(Control!$C$6="Solar and wind",'Solar scaled'!P286+'Wind scaled'!P286,'Grid scaled'!P286)))</f>
        <v>708.48</v>
      </c>
      <c r="Q286" s="12">
        <f>IF(Control!$C$6="Solar only",'Solar scaled'!Q286,IF(Control!$C$6="Wind only",'Wind scaled'!Q286,IF(Control!$C$6="Solar and wind",'Solar scaled'!Q286+'Wind scaled'!Q286,'Grid scaled'!Q286)))</f>
        <v>690.4</v>
      </c>
      <c r="R286" s="12">
        <f>IF(Control!$C$6="Solar only",'Solar scaled'!R286,IF(Control!$C$6="Wind only",'Wind scaled'!R286,IF(Control!$C$6="Solar and wind",'Solar scaled'!R286+'Wind scaled'!R286,'Grid scaled'!R286)))</f>
        <v>633.28</v>
      </c>
      <c r="S286" s="12">
        <f>IF(Control!$C$6="Solar only",'Solar scaled'!S286,IF(Control!$C$6="Wind only",'Wind scaled'!S286,IF(Control!$C$6="Solar and wind",'Solar scaled'!S286+'Wind scaled'!S286,'Grid scaled'!S286)))</f>
        <v>497.43999999999994</v>
      </c>
      <c r="T286" s="12">
        <f>IF(Control!$C$6="Solar only",'Solar scaled'!T286,IF(Control!$C$6="Wind only",'Wind scaled'!T286,IF(Control!$C$6="Solar and wind",'Solar scaled'!T286+'Wind scaled'!T286,'Grid scaled'!T286)))</f>
        <v>423.84</v>
      </c>
      <c r="U286" s="12">
        <f>IF(Control!$C$6="Solar only",'Solar scaled'!U286,IF(Control!$C$6="Wind only",'Wind scaled'!U286,IF(Control!$C$6="Solar and wind",'Solar scaled'!U286+'Wind scaled'!U286,'Grid scaled'!U286)))</f>
        <v>380.8</v>
      </c>
      <c r="V286" s="12">
        <f>IF(Control!$C$6="Solar only",'Solar scaled'!V286,IF(Control!$C$6="Wind only",'Wind scaled'!V286,IF(Control!$C$6="Solar and wind",'Solar scaled'!V286+'Wind scaled'!V286,'Grid scaled'!V286)))</f>
        <v>226.88000000000002</v>
      </c>
      <c r="W286" s="12">
        <f>IF(Control!$C$6="Solar only",'Solar scaled'!W286,IF(Control!$C$6="Wind only",'Wind scaled'!W286,IF(Control!$C$6="Solar and wind",'Solar scaled'!W286+'Wind scaled'!W286,'Grid scaled'!W286)))</f>
        <v>91.919999999999987</v>
      </c>
      <c r="X286" s="12">
        <f>IF(Control!$C$6="Solar only",'Solar scaled'!X286,IF(Control!$C$6="Wind only",'Wind scaled'!X286,IF(Control!$C$6="Solar and wind",'Solar scaled'!X286+'Wind scaled'!X286,'Grid scaled'!X286)))</f>
        <v>10</v>
      </c>
      <c r="Y286" s="12">
        <f>IF(Control!$C$6="Solar only",'Solar scaled'!Y286,IF(Control!$C$6="Wind only",'Wind scaled'!Y286,IF(Control!$C$6="Solar and wind",'Solar scaled'!Y286+'Wind scaled'!Y286,'Grid scaled'!Y286)))</f>
        <v>0</v>
      </c>
      <c r="Z286" s="12">
        <f>IF(Control!$C$6="Solar only",'Solar scaled'!Z286,IF(Control!$C$6="Wind only",'Wind scaled'!Z286,IF(Control!$C$6="Solar and wind",'Solar scaled'!Z286+'Wind scaled'!Z286,'Grid scaled'!Z286)))</f>
        <v>0</v>
      </c>
      <c r="AB286" s="7">
        <f t="shared" si="4"/>
        <v>13257.519999999999</v>
      </c>
    </row>
    <row r="287" spans="2:29" x14ac:dyDescent="0.2">
      <c r="B287" s="6">
        <v>44481</v>
      </c>
      <c r="C287" s="12">
        <f>IF(Control!$C$6="Solar only",'Solar scaled'!C287,IF(Control!$C$6="Wind only",'Wind scaled'!C287,IF(Control!$C$6="Solar and wind",'Solar scaled'!C287+'Wind scaled'!C287,'Grid scaled'!C287)))</f>
        <v>68.400000000000006</v>
      </c>
      <c r="D287" s="12">
        <f>IF(Control!$C$6="Solar only",'Solar scaled'!D287,IF(Control!$C$6="Wind only",'Wind scaled'!D287,IF(Control!$C$6="Solar and wind",'Solar scaled'!D287+'Wind scaled'!D287,'Grid scaled'!D287)))</f>
        <v>167.12</v>
      </c>
      <c r="E287" s="12">
        <f>IF(Control!$C$6="Solar only",'Solar scaled'!E287,IF(Control!$C$6="Wind only",'Wind scaled'!E287,IF(Control!$C$6="Solar and wind",'Solar scaled'!E287+'Wind scaled'!E287,'Grid scaled'!E287)))</f>
        <v>240.56000000000003</v>
      </c>
      <c r="F287" s="12">
        <f>IF(Control!$C$6="Solar only",'Solar scaled'!F287,IF(Control!$C$6="Wind only",'Wind scaled'!F287,IF(Control!$C$6="Solar and wind",'Solar scaled'!F287+'Wind scaled'!F287,'Grid scaled'!F287)))</f>
        <v>201.68</v>
      </c>
      <c r="G287" s="12">
        <f>IF(Control!$C$6="Solar only",'Solar scaled'!G287,IF(Control!$C$6="Wind only",'Wind scaled'!G287,IF(Control!$C$6="Solar and wind",'Solar scaled'!G287+'Wind scaled'!G287,'Grid scaled'!G287)))</f>
        <v>117.2</v>
      </c>
      <c r="H287" s="12">
        <f>IF(Control!$C$6="Solar only",'Solar scaled'!H287,IF(Control!$C$6="Wind only",'Wind scaled'!H287,IF(Control!$C$6="Solar and wind",'Solar scaled'!H287+'Wind scaled'!H287,'Grid scaled'!H287)))</f>
        <v>55.280000000000008</v>
      </c>
      <c r="I287" s="12">
        <f>IF(Control!$C$6="Solar only",'Solar scaled'!I287,IF(Control!$C$6="Wind only",'Wind scaled'!I287,IF(Control!$C$6="Solar and wind",'Solar scaled'!I287+'Wind scaled'!I287,'Grid scaled'!I287)))</f>
        <v>10</v>
      </c>
      <c r="J287" s="12">
        <f>IF(Control!$C$6="Solar only",'Solar scaled'!J287,IF(Control!$C$6="Wind only",'Wind scaled'!J287,IF(Control!$C$6="Solar and wind",'Solar scaled'!J287+'Wind scaled'!J287,'Grid scaled'!J287)))</f>
        <v>0</v>
      </c>
      <c r="K287" s="12">
        <f>IF(Control!$C$6="Solar only",'Solar scaled'!K287,IF(Control!$C$6="Wind only",'Wind scaled'!K287,IF(Control!$C$6="Solar and wind",'Solar scaled'!K287+'Wind scaled'!K287,'Grid scaled'!K287)))</f>
        <v>0</v>
      </c>
      <c r="L287" s="12">
        <f>IF(Control!$C$6="Solar only",'Solar scaled'!L287,IF(Control!$C$6="Wind only",'Wind scaled'!L287,IF(Control!$C$6="Solar and wind",'Solar scaled'!L287+'Wind scaled'!L287,'Grid scaled'!L287)))</f>
        <v>0</v>
      </c>
      <c r="M287" s="12">
        <f>IF(Control!$C$6="Solar only",'Solar scaled'!M287,IF(Control!$C$6="Wind only",'Wind scaled'!M287,IF(Control!$C$6="Solar and wind",'Solar scaled'!M287+'Wind scaled'!M287,'Grid scaled'!M287)))</f>
        <v>0</v>
      </c>
      <c r="N287" s="12">
        <f>IF(Control!$C$6="Solar only",'Solar scaled'!N287,IF(Control!$C$6="Wind only",'Wind scaled'!N287,IF(Control!$C$6="Solar and wind",'Solar scaled'!N287+'Wind scaled'!N287,'Grid scaled'!N287)))</f>
        <v>0</v>
      </c>
      <c r="O287" s="12">
        <f>IF(Control!$C$6="Solar only",'Solar scaled'!O287,IF(Control!$C$6="Wind only",'Wind scaled'!O287,IF(Control!$C$6="Solar and wind",'Solar scaled'!O287+'Wind scaled'!O287,'Grid scaled'!O287)))</f>
        <v>0</v>
      </c>
      <c r="P287" s="12">
        <f>IF(Control!$C$6="Solar only",'Solar scaled'!P287,IF(Control!$C$6="Wind only",'Wind scaled'!P287,IF(Control!$C$6="Solar and wind",'Solar scaled'!P287+'Wind scaled'!P287,'Grid scaled'!P287)))</f>
        <v>0</v>
      </c>
      <c r="Q287" s="12">
        <f>IF(Control!$C$6="Solar only",'Solar scaled'!Q287,IF(Control!$C$6="Wind only",'Wind scaled'!Q287,IF(Control!$C$6="Solar and wind",'Solar scaled'!Q287+'Wind scaled'!Q287,'Grid scaled'!Q287)))</f>
        <v>0</v>
      </c>
      <c r="R287" s="12">
        <f>IF(Control!$C$6="Solar only",'Solar scaled'!R287,IF(Control!$C$6="Wind only",'Wind scaled'!R287,IF(Control!$C$6="Solar and wind",'Solar scaled'!R287+'Wind scaled'!R287,'Grid scaled'!R287)))</f>
        <v>0</v>
      </c>
      <c r="S287" s="12">
        <f>IF(Control!$C$6="Solar only",'Solar scaled'!S287,IF(Control!$C$6="Wind only",'Wind scaled'!S287,IF(Control!$C$6="Solar and wind",'Solar scaled'!S287+'Wind scaled'!S287,'Grid scaled'!S287)))</f>
        <v>0</v>
      </c>
      <c r="T287" s="12">
        <f>IF(Control!$C$6="Solar only",'Solar scaled'!T287,IF(Control!$C$6="Wind only",'Wind scaled'!T287,IF(Control!$C$6="Solar and wind",'Solar scaled'!T287+'Wind scaled'!T287,'Grid scaled'!T287)))</f>
        <v>0</v>
      </c>
      <c r="U287" s="12">
        <f>IF(Control!$C$6="Solar only",'Solar scaled'!U287,IF(Control!$C$6="Wind only",'Wind scaled'!U287,IF(Control!$C$6="Solar and wind",'Solar scaled'!U287+'Wind scaled'!U287,'Grid scaled'!U287)))</f>
        <v>10</v>
      </c>
      <c r="V287" s="12">
        <f>IF(Control!$C$6="Solar only",'Solar scaled'!V287,IF(Control!$C$6="Wind only",'Wind scaled'!V287,IF(Control!$C$6="Solar and wind",'Solar scaled'!V287+'Wind scaled'!V287,'Grid scaled'!V287)))</f>
        <v>42.160000000000004</v>
      </c>
      <c r="W287" s="12">
        <f>IF(Control!$C$6="Solar only",'Solar scaled'!W287,IF(Control!$C$6="Wind only",'Wind scaled'!W287,IF(Control!$C$6="Solar and wind",'Solar scaled'!W287+'Wind scaled'!W287,'Grid scaled'!W287)))</f>
        <v>91.919999999999987</v>
      </c>
      <c r="X287" s="12">
        <f>IF(Control!$C$6="Solar only",'Solar scaled'!X287,IF(Control!$C$6="Wind only",'Wind scaled'!X287,IF(Control!$C$6="Solar and wind",'Solar scaled'!X287+'Wind scaled'!X287,'Grid scaled'!X287)))</f>
        <v>190.16000000000003</v>
      </c>
      <c r="Y287" s="12">
        <f>IF(Control!$C$6="Solar only",'Solar scaled'!Y287,IF(Control!$C$6="Wind only",'Wind scaled'!Y287,IF(Control!$C$6="Solar and wind",'Solar scaled'!Y287+'Wind scaled'!Y287,'Grid scaled'!Y287)))</f>
        <v>330.08</v>
      </c>
      <c r="Z287" s="12">
        <f>IF(Control!$C$6="Solar only",'Solar scaled'!Z287,IF(Control!$C$6="Wind only",'Wind scaled'!Z287,IF(Control!$C$6="Solar and wind",'Solar scaled'!Z287+'Wind scaled'!Z287,'Grid scaled'!Z287)))</f>
        <v>497.43999999999994</v>
      </c>
      <c r="AB287" s="7">
        <f t="shared" si="4"/>
        <v>2022</v>
      </c>
    </row>
    <row r="288" spans="2:29" x14ac:dyDescent="0.2">
      <c r="B288" s="6">
        <v>44482</v>
      </c>
      <c r="C288" s="12">
        <f>IF(Control!$C$6="Solar only",'Solar scaled'!C288,IF(Control!$C$6="Wind only",'Wind scaled'!C288,IF(Control!$C$6="Solar and wind",'Solar scaled'!C288+'Wind scaled'!C288,'Grid scaled'!C288)))</f>
        <v>708.48</v>
      </c>
      <c r="D288" s="12">
        <f>IF(Control!$C$6="Solar only",'Solar scaled'!D288,IF(Control!$C$6="Wind only",'Wind scaled'!D288,IF(Control!$C$6="Solar and wind",'Solar scaled'!D288+'Wind scaled'!D288,'Grid scaled'!D288)))</f>
        <v>934.4</v>
      </c>
      <c r="E288" s="12">
        <f>IF(Control!$C$6="Solar only",'Solar scaled'!E288,IF(Control!$C$6="Wind only",'Wind scaled'!E288,IF(Control!$C$6="Solar and wind",'Solar scaled'!E288+'Wind scaled'!E288,'Grid scaled'!E288)))</f>
        <v>975.36</v>
      </c>
      <c r="F288" s="12">
        <f>IF(Control!$C$6="Solar only",'Solar scaled'!F288,IF(Control!$C$6="Wind only",'Wind scaled'!F288,IF(Control!$C$6="Solar and wind",'Solar scaled'!F288+'Wind scaled'!F288,'Grid scaled'!F288)))</f>
        <v>975.36</v>
      </c>
      <c r="G288" s="12">
        <f>IF(Control!$C$6="Solar only",'Solar scaled'!G288,IF(Control!$C$6="Wind only",'Wind scaled'!G288,IF(Control!$C$6="Solar and wind",'Solar scaled'!G288+'Wind scaled'!G288,'Grid scaled'!G288)))</f>
        <v>974.24</v>
      </c>
      <c r="H288" s="12">
        <f>IF(Control!$C$6="Solar only",'Solar scaled'!H288,IF(Control!$C$6="Wind only",'Wind scaled'!H288,IF(Control!$C$6="Solar and wind",'Solar scaled'!H288+'Wind scaled'!H288,'Grid scaled'!H288)))</f>
        <v>971.28</v>
      </c>
      <c r="I288" s="12">
        <f>IF(Control!$C$6="Solar only",'Solar scaled'!I288,IF(Control!$C$6="Wind only",'Wind scaled'!I288,IF(Control!$C$6="Solar and wind",'Solar scaled'!I288+'Wind scaled'!I288,'Grid scaled'!I288)))</f>
        <v>975.36</v>
      </c>
      <c r="J288" s="12">
        <f>IF(Control!$C$6="Solar only",'Solar scaled'!J288,IF(Control!$C$6="Wind only",'Wind scaled'!J288,IF(Control!$C$6="Solar and wind",'Solar scaled'!J288+'Wind scaled'!J288,'Grid scaled'!J288)))</f>
        <v>975.36</v>
      </c>
      <c r="K288" s="12">
        <f>IF(Control!$C$6="Solar only",'Solar scaled'!K288,IF(Control!$C$6="Wind only",'Wind scaled'!K288,IF(Control!$C$6="Solar and wind",'Solar scaled'!K288+'Wind scaled'!K288,'Grid scaled'!K288)))</f>
        <v>966.4</v>
      </c>
      <c r="L288" s="12">
        <f>IF(Control!$C$6="Solar only",'Solar scaled'!L288,IF(Control!$C$6="Wind only",'Wind scaled'!L288,IF(Control!$C$6="Solar and wind",'Solar scaled'!L288+'Wind scaled'!L288,'Grid scaled'!L288)))</f>
        <v>939.28</v>
      </c>
      <c r="M288" s="12">
        <f>IF(Control!$C$6="Solar only",'Solar scaled'!M288,IF(Control!$C$6="Wind only",'Wind scaled'!M288,IF(Control!$C$6="Solar and wind",'Solar scaled'!M288+'Wind scaled'!M288,'Grid scaled'!M288)))</f>
        <v>971.28</v>
      </c>
      <c r="N288" s="12">
        <f>IF(Control!$C$6="Solar only",'Solar scaled'!N288,IF(Control!$C$6="Wind only",'Wind scaled'!N288,IF(Control!$C$6="Solar and wind",'Solar scaled'!N288+'Wind scaled'!N288,'Grid scaled'!N288)))</f>
        <v>975.5200000000001</v>
      </c>
      <c r="O288" s="12">
        <f>IF(Control!$C$6="Solar only",'Solar scaled'!O288,IF(Control!$C$6="Wind only",'Wind scaled'!O288,IF(Control!$C$6="Solar and wind",'Solar scaled'!O288+'Wind scaled'!O288,'Grid scaled'!O288)))</f>
        <v>993.76</v>
      </c>
      <c r="P288" s="12">
        <f>IF(Control!$C$6="Solar only",'Solar scaled'!P288,IF(Control!$C$6="Wind only",'Wind scaled'!P288,IF(Control!$C$6="Solar and wind",'Solar scaled'!P288+'Wind scaled'!P288,'Grid scaled'!P288)))</f>
        <v>975.5200000000001</v>
      </c>
      <c r="Q288" s="12">
        <f>IF(Control!$C$6="Solar only",'Solar scaled'!Q288,IF(Control!$C$6="Wind only",'Wind scaled'!Q288,IF(Control!$C$6="Solar and wind",'Solar scaled'!Q288+'Wind scaled'!Q288,'Grid scaled'!Q288)))</f>
        <v>974.24</v>
      </c>
      <c r="R288" s="12">
        <f>IF(Control!$C$6="Solar only",'Solar scaled'!R288,IF(Control!$C$6="Wind only",'Wind scaled'!R288,IF(Control!$C$6="Solar and wind",'Solar scaled'!R288+'Wind scaled'!R288,'Grid scaled'!R288)))</f>
        <v>939.28</v>
      </c>
      <c r="S288" s="12">
        <f>IF(Control!$C$6="Solar only",'Solar scaled'!S288,IF(Control!$C$6="Wind only",'Wind scaled'!S288,IF(Control!$C$6="Solar and wind",'Solar scaled'!S288+'Wind scaled'!S288,'Grid scaled'!S288)))</f>
        <v>975.36</v>
      </c>
      <c r="T288" s="12">
        <f>IF(Control!$C$6="Solar only",'Solar scaled'!T288,IF(Control!$C$6="Wind only",'Wind scaled'!T288,IF(Control!$C$6="Solar and wind",'Solar scaled'!T288+'Wind scaled'!T288,'Grid scaled'!T288)))</f>
        <v>990.8</v>
      </c>
      <c r="U288" s="12">
        <f>IF(Control!$C$6="Solar only",'Solar scaled'!U288,IF(Control!$C$6="Wind only",'Wind scaled'!U288,IF(Control!$C$6="Solar and wind",'Solar scaled'!U288+'Wind scaled'!U288,'Grid scaled'!U288)))</f>
        <v>990.8</v>
      </c>
      <c r="V288" s="12">
        <f>IF(Control!$C$6="Solar only",'Solar scaled'!V288,IF(Control!$C$6="Wind only",'Wind scaled'!V288,IF(Control!$C$6="Solar and wind",'Solar scaled'!V288+'Wind scaled'!V288,'Grid scaled'!V288)))</f>
        <v>1005.6</v>
      </c>
      <c r="W288" s="12">
        <f>IF(Control!$C$6="Solar only",'Solar scaled'!W288,IF(Control!$C$6="Wind only",'Wind scaled'!W288,IF(Control!$C$6="Solar and wind",'Solar scaled'!W288+'Wind scaled'!W288,'Grid scaled'!W288)))</f>
        <v>1006.8800000000001</v>
      </c>
      <c r="X288" s="12">
        <f>IF(Control!$C$6="Solar only",'Solar scaled'!X288,IF(Control!$C$6="Wind only",'Wind scaled'!X288,IF(Control!$C$6="Solar and wind",'Solar scaled'!X288+'Wind scaled'!X288,'Grid scaled'!X288)))</f>
        <v>1006.8800000000001</v>
      </c>
      <c r="Y288" s="12">
        <f>IF(Control!$C$6="Solar only",'Solar scaled'!Y288,IF(Control!$C$6="Wind only",'Wind scaled'!Y288,IF(Control!$C$6="Solar and wind",'Solar scaled'!Y288+'Wind scaled'!Y288,'Grid scaled'!Y288)))</f>
        <v>995.04000000000019</v>
      </c>
      <c r="Z288" s="12">
        <f>IF(Control!$C$6="Solar only",'Solar scaled'!Z288,IF(Control!$C$6="Wind only",'Wind scaled'!Z288,IF(Control!$C$6="Solar and wind",'Solar scaled'!Z288+'Wind scaled'!Z288,'Grid scaled'!Z288)))</f>
        <v>1006.72</v>
      </c>
      <c r="AB288" s="7">
        <f t="shared" si="4"/>
        <v>23203.200000000004</v>
      </c>
    </row>
    <row r="289" spans="2:28" x14ac:dyDescent="0.2">
      <c r="B289" s="6">
        <v>44483</v>
      </c>
      <c r="C289" s="12">
        <f>IF(Control!$C$6="Solar only",'Solar scaled'!C289,IF(Control!$C$6="Wind only",'Wind scaled'!C289,IF(Control!$C$6="Solar and wind",'Solar scaled'!C289+'Wind scaled'!C289,'Grid scaled'!C289)))</f>
        <v>1006.8800000000001</v>
      </c>
      <c r="D289" s="12">
        <f>IF(Control!$C$6="Solar only",'Solar scaled'!D289,IF(Control!$C$6="Wind only",'Wind scaled'!D289,IF(Control!$C$6="Solar and wind",'Solar scaled'!D289+'Wind scaled'!D289,'Grid scaled'!D289)))</f>
        <v>1011.2</v>
      </c>
      <c r="E289" s="12">
        <f>IF(Control!$C$6="Solar only",'Solar scaled'!E289,IF(Control!$C$6="Wind only",'Wind scaled'!E289,IF(Control!$C$6="Solar and wind",'Solar scaled'!E289+'Wind scaled'!E289,'Grid scaled'!E289)))</f>
        <v>1011.36</v>
      </c>
      <c r="F289" s="12">
        <f>IF(Control!$C$6="Solar only",'Solar scaled'!F289,IF(Control!$C$6="Wind only",'Wind scaled'!F289,IF(Control!$C$6="Solar and wind",'Solar scaled'!F289+'Wind scaled'!F289,'Grid scaled'!F289)))</f>
        <v>1011.36</v>
      </c>
      <c r="G289" s="12">
        <f>IF(Control!$C$6="Solar only",'Solar scaled'!G289,IF(Control!$C$6="Wind only",'Wind scaled'!G289,IF(Control!$C$6="Solar and wind",'Solar scaled'!G289+'Wind scaled'!G289,'Grid scaled'!G289)))</f>
        <v>1012</v>
      </c>
      <c r="H289" s="12">
        <f>IF(Control!$C$6="Solar only",'Solar scaled'!H289,IF(Control!$C$6="Wind only",'Wind scaled'!H289,IF(Control!$C$6="Solar and wind",'Solar scaled'!H289+'Wind scaled'!H289,'Grid scaled'!H289)))</f>
        <v>1012</v>
      </c>
      <c r="I289" s="12">
        <f>IF(Control!$C$6="Solar only",'Solar scaled'!I289,IF(Control!$C$6="Wind only",'Wind scaled'!I289,IF(Control!$C$6="Solar and wind",'Solar scaled'!I289+'Wind scaled'!I289,'Grid scaled'!I289)))</f>
        <v>1012</v>
      </c>
      <c r="J289" s="12">
        <f>IF(Control!$C$6="Solar only",'Solar scaled'!J289,IF(Control!$C$6="Wind only",'Wind scaled'!J289,IF(Control!$C$6="Solar and wind",'Solar scaled'!J289+'Wind scaled'!J289,'Grid scaled'!J289)))</f>
        <v>1012</v>
      </c>
      <c r="K289" s="12">
        <f>IF(Control!$C$6="Solar only",'Solar scaled'!K289,IF(Control!$C$6="Wind only",'Wind scaled'!K289,IF(Control!$C$6="Solar and wind",'Solar scaled'!K289+'Wind scaled'!K289,'Grid scaled'!K289)))</f>
        <v>1012</v>
      </c>
      <c r="L289" s="12">
        <f>IF(Control!$C$6="Solar only",'Solar scaled'!L289,IF(Control!$C$6="Wind only",'Wind scaled'!L289,IF(Control!$C$6="Solar and wind",'Solar scaled'!L289+'Wind scaled'!L289,'Grid scaled'!L289)))</f>
        <v>1012</v>
      </c>
      <c r="M289" s="12">
        <f>IF(Control!$C$6="Solar only",'Solar scaled'!M289,IF(Control!$C$6="Wind only",'Wind scaled'!M289,IF(Control!$C$6="Solar and wind",'Solar scaled'!M289+'Wind scaled'!M289,'Grid scaled'!M289)))</f>
        <v>1012</v>
      </c>
      <c r="N289" s="12">
        <f>IF(Control!$C$6="Solar only",'Solar scaled'!N289,IF(Control!$C$6="Wind only",'Wind scaled'!N289,IF(Control!$C$6="Solar and wind",'Solar scaled'!N289+'Wind scaled'!N289,'Grid scaled'!N289)))</f>
        <v>1012</v>
      </c>
      <c r="O289" s="12">
        <f>IF(Control!$C$6="Solar only",'Solar scaled'!O289,IF(Control!$C$6="Wind only",'Wind scaled'!O289,IF(Control!$C$6="Solar and wind",'Solar scaled'!O289+'Wind scaled'!O289,'Grid scaled'!O289)))</f>
        <v>1012</v>
      </c>
      <c r="P289" s="12">
        <f>IF(Control!$C$6="Solar only",'Solar scaled'!P289,IF(Control!$C$6="Wind only",'Wind scaled'!P289,IF(Control!$C$6="Solar and wind",'Solar scaled'!P289+'Wind scaled'!P289,'Grid scaled'!P289)))</f>
        <v>1012</v>
      </c>
      <c r="Q289" s="12">
        <f>IF(Control!$C$6="Solar only",'Solar scaled'!Q289,IF(Control!$C$6="Wind only",'Wind scaled'!Q289,IF(Control!$C$6="Solar and wind",'Solar scaled'!Q289+'Wind scaled'!Q289,'Grid scaled'!Q289)))</f>
        <v>1012</v>
      </c>
      <c r="R289" s="12">
        <f>IF(Control!$C$6="Solar only",'Solar scaled'!R289,IF(Control!$C$6="Wind only",'Wind scaled'!R289,IF(Control!$C$6="Solar and wind",'Solar scaled'!R289+'Wind scaled'!R289,'Grid scaled'!R289)))</f>
        <v>1012</v>
      </c>
      <c r="S289" s="12">
        <f>IF(Control!$C$6="Solar only",'Solar scaled'!S289,IF(Control!$C$6="Wind only",'Wind scaled'!S289,IF(Control!$C$6="Solar and wind",'Solar scaled'!S289+'Wind scaled'!S289,'Grid scaled'!S289)))</f>
        <v>1012</v>
      </c>
      <c r="T289" s="12">
        <f>IF(Control!$C$6="Solar only",'Solar scaled'!T289,IF(Control!$C$6="Wind only",'Wind scaled'!T289,IF(Control!$C$6="Solar and wind",'Solar scaled'!T289+'Wind scaled'!T289,'Grid scaled'!T289)))</f>
        <v>1011.36</v>
      </c>
      <c r="U289" s="12">
        <f>IF(Control!$C$6="Solar only",'Solar scaled'!U289,IF(Control!$C$6="Wind only",'Wind scaled'!U289,IF(Control!$C$6="Solar and wind",'Solar scaled'!U289+'Wind scaled'!U289,'Grid scaled'!U289)))</f>
        <v>1006.8800000000001</v>
      </c>
      <c r="V289" s="12">
        <f>IF(Control!$C$6="Solar only",'Solar scaled'!V289,IF(Control!$C$6="Wind only",'Wind scaled'!V289,IF(Control!$C$6="Solar and wind",'Solar scaled'!V289+'Wind scaled'!V289,'Grid scaled'!V289)))</f>
        <v>1006.8800000000001</v>
      </c>
      <c r="W289" s="12">
        <f>IF(Control!$C$6="Solar only",'Solar scaled'!W289,IF(Control!$C$6="Wind only",'Wind scaled'!W289,IF(Control!$C$6="Solar and wind",'Solar scaled'!W289+'Wind scaled'!W289,'Grid scaled'!W289)))</f>
        <v>1006.8800000000001</v>
      </c>
      <c r="X289" s="12">
        <f>IF(Control!$C$6="Solar only",'Solar scaled'!X289,IF(Control!$C$6="Wind only",'Wind scaled'!X289,IF(Control!$C$6="Solar and wind",'Solar scaled'!X289+'Wind scaled'!X289,'Grid scaled'!X289)))</f>
        <v>1006.8800000000001</v>
      </c>
      <c r="Y289" s="12">
        <f>IF(Control!$C$6="Solar only",'Solar scaled'!Y289,IF(Control!$C$6="Wind only",'Wind scaled'!Y289,IF(Control!$C$6="Solar and wind",'Solar scaled'!Y289+'Wind scaled'!Y289,'Grid scaled'!Y289)))</f>
        <v>995.04000000000019</v>
      </c>
      <c r="Z289" s="12">
        <f>IF(Control!$C$6="Solar only",'Solar scaled'!Z289,IF(Control!$C$6="Wind only",'Wind scaled'!Z289,IF(Control!$C$6="Solar and wind",'Solar scaled'!Z289+'Wind scaled'!Z289,'Grid scaled'!Z289)))</f>
        <v>966.4</v>
      </c>
      <c r="AB289" s="7">
        <f t="shared" si="4"/>
        <v>24197.120000000006</v>
      </c>
    </row>
    <row r="290" spans="2:28" x14ac:dyDescent="0.2">
      <c r="B290" s="6">
        <v>44484</v>
      </c>
      <c r="C290" s="12">
        <f>IF(Control!$C$6="Solar only",'Solar scaled'!C290,IF(Control!$C$6="Wind only",'Wind scaled'!C290,IF(Control!$C$6="Solar and wind",'Solar scaled'!C290+'Wind scaled'!C290,'Grid scaled'!C290)))</f>
        <v>876.4799999999999</v>
      </c>
      <c r="D290" s="12">
        <f>IF(Control!$C$6="Solar only",'Solar scaled'!D290,IF(Control!$C$6="Wind only",'Wind scaled'!D290,IF(Control!$C$6="Solar and wind",'Solar scaled'!D290+'Wind scaled'!D290,'Grid scaled'!D290)))</f>
        <v>804.16000000000008</v>
      </c>
      <c r="E290" s="12">
        <f>IF(Control!$C$6="Solar only",'Solar scaled'!E290,IF(Control!$C$6="Wind only",'Wind scaled'!E290,IF(Control!$C$6="Solar and wind",'Solar scaled'!E290+'Wind scaled'!E290,'Grid scaled'!E290)))</f>
        <v>720.96</v>
      </c>
      <c r="F290" s="12">
        <f>IF(Control!$C$6="Solar only",'Solar scaled'!F290,IF(Control!$C$6="Wind only",'Wind scaled'!F290,IF(Control!$C$6="Solar and wind",'Solar scaled'!F290+'Wind scaled'!F290,'Grid scaled'!F290)))</f>
        <v>669.6</v>
      </c>
      <c r="G290" s="12">
        <f>IF(Control!$C$6="Solar only",'Solar scaled'!G290,IF(Control!$C$6="Wind only",'Wind scaled'!G290,IF(Control!$C$6="Solar and wind",'Solar scaled'!G290+'Wind scaled'!G290,'Grid scaled'!G290)))</f>
        <v>633.28</v>
      </c>
      <c r="H290" s="12">
        <f>IF(Control!$C$6="Solar only",'Solar scaled'!H290,IF(Control!$C$6="Wind only",'Wind scaled'!H290,IF(Control!$C$6="Solar and wind",'Solar scaled'!H290+'Wind scaled'!H290,'Grid scaled'!H290)))</f>
        <v>633.28</v>
      </c>
      <c r="I290" s="12">
        <f>IF(Control!$C$6="Solar only",'Solar scaled'!I290,IF(Control!$C$6="Wind only",'Wind scaled'!I290,IF(Control!$C$6="Solar and wind",'Solar scaled'!I290+'Wind scaled'!I290,'Grid scaled'!I290)))</f>
        <v>620.79999999999995</v>
      </c>
      <c r="J290" s="12">
        <f>IF(Control!$C$6="Solar only",'Solar scaled'!J290,IF(Control!$C$6="Wind only",'Wind scaled'!J290,IF(Control!$C$6="Solar and wind",'Solar scaled'!J290+'Wind scaled'!J290,'Grid scaled'!J290)))</f>
        <v>620.79999999999995</v>
      </c>
      <c r="K290" s="12">
        <f>IF(Control!$C$6="Solar only",'Solar scaled'!K290,IF(Control!$C$6="Wind only",'Wind scaled'!K290,IF(Control!$C$6="Solar and wind",'Solar scaled'!K290+'Wind scaled'!K290,'Grid scaled'!K290)))</f>
        <v>560</v>
      </c>
      <c r="L290" s="12">
        <f>IF(Control!$C$6="Solar only",'Solar scaled'!L290,IF(Control!$C$6="Wind only",'Wind scaled'!L290,IF(Control!$C$6="Solar and wind",'Solar scaled'!L290+'Wind scaled'!L290,'Grid scaled'!L290)))</f>
        <v>497.43999999999994</v>
      </c>
      <c r="M290" s="12">
        <f>IF(Control!$C$6="Solar only",'Solar scaled'!M290,IF(Control!$C$6="Wind only",'Wind scaled'!M290,IF(Control!$C$6="Solar and wind",'Solar scaled'!M290+'Wind scaled'!M290,'Grid scaled'!M290)))</f>
        <v>518.24</v>
      </c>
      <c r="N290" s="12">
        <f>IF(Control!$C$6="Solar only",'Solar scaled'!N290,IF(Control!$C$6="Wind only",'Wind scaled'!N290,IF(Control!$C$6="Solar and wind",'Solar scaled'!N290+'Wind scaled'!N290,'Grid scaled'!N290)))</f>
        <v>620.79999999999995</v>
      </c>
      <c r="O290" s="12">
        <f>IF(Control!$C$6="Solar only",'Solar scaled'!O290,IF(Control!$C$6="Wind only",'Wind scaled'!O290,IF(Control!$C$6="Solar and wind",'Solar scaled'!O290+'Wind scaled'!O290,'Grid scaled'!O290)))</f>
        <v>690.4</v>
      </c>
      <c r="P290" s="12">
        <f>IF(Control!$C$6="Solar only",'Solar scaled'!P290,IF(Control!$C$6="Wind only",'Wind scaled'!P290,IF(Control!$C$6="Solar and wind",'Solar scaled'!P290+'Wind scaled'!P290,'Grid scaled'!P290)))</f>
        <v>728.96</v>
      </c>
      <c r="Q290" s="12">
        <f>IF(Control!$C$6="Solar only",'Solar scaled'!Q290,IF(Control!$C$6="Wind only",'Wind scaled'!Q290,IF(Control!$C$6="Solar and wind",'Solar scaled'!Q290+'Wind scaled'!Q290,'Grid scaled'!Q290)))</f>
        <v>728.96</v>
      </c>
      <c r="R290" s="12">
        <f>IF(Control!$C$6="Solar only",'Solar scaled'!R290,IF(Control!$C$6="Wind only",'Wind scaled'!R290,IF(Control!$C$6="Solar and wind",'Solar scaled'!R290+'Wind scaled'!R290,'Grid scaled'!R290)))</f>
        <v>728.96</v>
      </c>
      <c r="S290" s="12">
        <f>IF(Control!$C$6="Solar only",'Solar scaled'!S290,IF(Control!$C$6="Wind only",'Wind scaled'!S290,IF(Control!$C$6="Solar and wind",'Solar scaled'!S290+'Wind scaled'!S290,'Grid scaled'!S290)))</f>
        <v>708.48</v>
      </c>
      <c r="T290" s="12">
        <f>IF(Control!$C$6="Solar only",'Solar scaled'!T290,IF(Control!$C$6="Wind only",'Wind scaled'!T290,IF(Control!$C$6="Solar and wind",'Solar scaled'!T290+'Wind scaled'!T290,'Grid scaled'!T290)))</f>
        <v>690.4</v>
      </c>
      <c r="U290" s="12">
        <f>IF(Control!$C$6="Solar only",'Solar scaled'!U290,IF(Control!$C$6="Wind only",'Wind scaled'!U290,IF(Control!$C$6="Solar and wind",'Solar scaled'!U290+'Wind scaled'!U290,'Grid scaled'!U290)))</f>
        <v>669.6</v>
      </c>
      <c r="V290" s="12">
        <f>IF(Control!$C$6="Solar only",'Solar scaled'!V290,IF(Control!$C$6="Wind only",'Wind scaled'!V290,IF(Control!$C$6="Solar and wind",'Solar scaled'!V290+'Wind scaled'!V290,'Grid scaled'!V290)))</f>
        <v>633.28</v>
      </c>
      <c r="W290" s="12">
        <f>IF(Control!$C$6="Solar only",'Solar scaled'!W290,IF(Control!$C$6="Wind only",'Wind scaled'!W290,IF(Control!$C$6="Solar and wind",'Solar scaled'!W290+'Wind scaled'!W290,'Grid scaled'!W290)))</f>
        <v>620.79999999999995</v>
      </c>
      <c r="X290" s="12">
        <f>IF(Control!$C$6="Solar only",'Solar scaled'!X290,IF(Control!$C$6="Wind only",'Wind scaled'!X290,IF(Control!$C$6="Solar and wind",'Solar scaled'!X290+'Wind scaled'!X290,'Grid scaled'!X290)))</f>
        <v>602.72</v>
      </c>
      <c r="Y290" s="12">
        <f>IF(Control!$C$6="Solar only",'Solar scaled'!Y290,IF(Control!$C$6="Wind only",'Wind scaled'!Y290,IF(Control!$C$6="Solar and wind",'Solar scaled'!Y290+'Wind scaled'!Y290,'Grid scaled'!Y290)))</f>
        <v>581.91999999999996</v>
      </c>
      <c r="Z290" s="12">
        <f>IF(Control!$C$6="Solar only",'Solar scaled'!Z290,IF(Control!$C$6="Wind only",'Wind scaled'!Z290,IF(Control!$C$6="Solar and wind",'Solar scaled'!Z290+'Wind scaled'!Z290,'Grid scaled'!Z290)))</f>
        <v>560</v>
      </c>
      <c r="AB290" s="7">
        <f t="shared" si="4"/>
        <v>15720.319999999998</v>
      </c>
    </row>
    <row r="291" spans="2:28" x14ac:dyDescent="0.2">
      <c r="B291" s="6">
        <v>44485</v>
      </c>
      <c r="C291" s="12">
        <f>IF(Control!$C$6="Solar only",'Solar scaled'!C291,IF(Control!$C$6="Wind only",'Wind scaled'!C291,IF(Control!$C$6="Solar and wind",'Solar scaled'!C291+'Wind scaled'!C291,'Grid scaled'!C291)))</f>
        <v>536.31999999999994</v>
      </c>
      <c r="D291" s="12">
        <f>IF(Control!$C$6="Solar only",'Solar scaled'!D291,IF(Control!$C$6="Wind only",'Wind scaled'!D291,IF(Control!$C$6="Solar and wind",'Solar scaled'!D291+'Wind scaled'!D291,'Grid scaled'!D291)))</f>
        <v>518.24</v>
      </c>
      <c r="E291" s="12">
        <f>IF(Control!$C$6="Solar only",'Solar scaled'!E291,IF(Control!$C$6="Wind only",'Wind scaled'!E291,IF(Control!$C$6="Solar and wind",'Solar scaled'!E291+'Wind scaled'!E291,'Grid scaled'!E291)))</f>
        <v>518.24</v>
      </c>
      <c r="F291" s="12">
        <f>IF(Control!$C$6="Solar only",'Solar scaled'!F291,IF(Control!$C$6="Wind only",'Wind scaled'!F291,IF(Control!$C$6="Solar and wind",'Solar scaled'!F291+'Wind scaled'!F291,'Grid scaled'!F291)))</f>
        <v>475.52</v>
      </c>
      <c r="G291" s="12">
        <f>IF(Control!$C$6="Solar only",'Solar scaled'!G291,IF(Control!$C$6="Wind only",'Wind scaled'!G291,IF(Control!$C$6="Solar and wind",'Solar scaled'!G291+'Wind scaled'!G291,'Grid scaled'!G291)))</f>
        <v>423.84</v>
      </c>
      <c r="H291" s="12">
        <f>IF(Control!$C$6="Solar only",'Solar scaled'!H291,IF(Control!$C$6="Wind only",'Wind scaled'!H291,IF(Control!$C$6="Solar and wind",'Solar scaled'!H291+'Wind scaled'!H291,'Grid scaled'!H291)))</f>
        <v>380.8</v>
      </c>
      <c r="I291" s="12">
        <f>IF(Control!$C$6="Solar only",'Solar scaled'!I291,IF(Control!$C$6="Wind only",'Wind scaled'!I291,IF(Control!$C$6="Solar and wind",'Solar scaled'!I291+'Wind scaled'!I291,'Grid scaled'!I291)))</f>
        <v>380.8</v>
      </c>
      <c r="J291" s="12">
        <f>IF(Control!$C$6="Solar only",'Solar scaled'!J291,IF(Control!$C$6="Wind only",'Wind scaled'!J291,IF(Control!$C$6="Solar and wind",'Solar scaled'!J291+'Wind scaled'!J291,'Grid scaled'!J291)))</f>
        <v>380.8</v>
      </c>
      <c r="K291" s="12">
        <f>IF(Control!$C$6="Solar only",'Solar scaled'!K291,IF(Control!$C$6="Wind only",'Wind scaled'!K291,IF(Control!$C$6="Solar and wind",'Solar scaled'!K291+'Wind scaled'!K291,'Grid scaled'!K291)))</f>
        <v>330.08</v>
      </c>
      <c r="L291" s="12">
        <f>IF(Control!$C$6="Solar only",'Solar scaled'!L291,IF(Control!$C$6="Wind only",'Wind scaled'!L291,IF(Control!$C$6="Solar and wind",'Solar scaled'!L291+'Wind scaled'!L291,'Grid scaled'!L291)))</f>
        <v>281.60000000000002</v>
      </c>
      <c r="M291" s="12">
        <f>IF(Control!$C$6="Solar only",'Solar scaled'!M291,IF(Control!$C$6="Wind only",'Wind scaled'!M291,IF(Control!$C$6="Solar and wind",'Solar scaled'!M291+'Wind scaled'!M291,'Grid scaled'!M291)))</f>
        <v>281.60000000000002</v>
      </c>
      <c r="N291" s="12">
        <f>IF(Control!$C$6="Solar only",'Solar scaled'!N291,IF(Control!$C$6="Wind only",'Wind scaled'!N291,IF(Control!$C$6="Solar and wind",'Solar scaled'!N291+'Wind scaled'!N291,'Grid scaled'!N291)))</f>
        <v>226.88000000000002</v>
      </c>
      <c r="O291" s="12">
        <f>IF(Control!$C$6="Solar only",'Solar scaled'!O291,IF(Control!$C$6="Wind only",'Wind scaled'!O291,IF(Control!$C$6="Solar and wind",'Solar scaled'!O291+'Wind scaled'!O291,'Grid scaled'!O291)))</f>
        <v>155.6</v>
      </c>
      <c r="P291" s="12">
        <f>IF(Control!$C$6="Solar only",'Solar scaled'!P291,IF(Control!$C$6="Wind only",'Wind scaled'!P291,IF(Control!$C$6="Solar and wind",'Solar scaled'!P291+'Wind scaled'!P291,'Grid scaled'!P291)))</f>
        <v>91.919999999999987</v>
      </c>
      <c r="Q291" s="12">
        <f>IF(Control!$C$6="Solar only",'Solar scaled'!Q291,IF(Control!$C$6="Wind only",'Wind scaled'!Q291,IF(Control!$C$6="Solar and wind",'Solar scaled'!Q291+'Wind scaled'!Q291,'Grid scaled'!Q291)))</f>
        <v>25.359999999999996</v>
      </c>
      <c r="R291" s="12">
        <f>IF(Control!$C$6="Solar only",'Solar scaled'!R291,IF(Control!$C$6="Wind only",'Wind scaled'!R291,IF(Control!$C$6="Solar and wind",'Solar scaled'!R291+'Wind scaled'!R291,'Grid scaled'!R291)))</f>
        <v>0</v>
      </c>
      <c r="S291" s="12">
        <f>IF(Control!$C$6="Solar only",'Solar scaled'!S291,IF(Control!$C$6="Wind only",'Wind scaled'!S291,IF(Control!$C$6="Solar and wind",'Solar scaled'!S291+'Wind scaled'!S291,'Grid scaled'!S291)))</f>
        <v>0</v>
      </c>
      <c r="T291" s="12">
        <f>IF(Control!$C$6="Solar only",'Solar scaled'!T291,IF(Control!$C$6="Wind only",'Wind scaled'!T291,IF(Control!$C$6="Solar and wind",'Solar scaled'!T291+'Wind scaled'!T291,'Grid scaled'!T291)))</f>
        <v>0</v>
      </c>
      <c r="U291" s="12">
        <f>IF(Control!$C$6="Solar only",'Solar scaled'!U291,IF(Control!$C$6="Wind only",'Wind scaled'!U291,IF(Control!$C$6="Solar and wind",'Solar scaled'!U291+'Wind scaled'!U291,'Grid scaled'!U291)))</f>
        <v>0</v>
      </c>
      <c r="V291" s="12">
        <f>IF(Control!$C$6="Solar only",'Solar scaled'!V291,IF(Control!$C$6="Wind only",'Wind scaled'!V291,IF(Control!$C$6="Solar and wind",'Solar scaled'!V291+'Wind scaled'!V291,'Grid scaled'!V291)))</f>
        <v>0</v>
      </c>
      <c r="W291" s="12">
        <f>IF(Control!$C$6="Solar only",'Solar scaled'!W291,IF(Control!$C$6="Wind only",'Wind scaled'!W291,IF(Control!$C$6="Solar and wind",'Solar scaled'!W291+'Wind scaled'!W291,'Grid scaled'!W291)))</f>
        <v>0</v>
      </c>
      <c r="X291" s="12">
        <f>IF(Control!$C$6="Solar only",'Solar scaled'!X291,IF(Control!$C$6="Wind only",'Wind scaled'!X291,IF(Control!$C$6="Solar and wind",'Solar scaled'!X291+'Wind scaled'!X291,'Grid scaled'!X291)))</f>
        <v>20.239999999999998</v>
      </c>
      <c r="Y291" s="12">
        <f>IF(Control!$C$6="Solar only",'Solar scaled'!Y291,IF(Control!$C$6="Wind only",'Wind scaled'!Y291,IF(Control!$C$6="Solar and wind",'Solar scaled'!Y291+'Wind scaled'!Y291,'Grid scaled'!Y291)))</f>
        <v>55.280000000000008</v>
      </c>
      <c r="Z291" s="12">
        <f>IF(Control!$C$6="Solar only",'Solar scaled'!Z291,IF(Control!$C$6="Wind only",'Wind scaled'!Z291,IF(Control!$C$6="Solar and wind",'Solar scaled'!Z291+'Wind scaled'!Z291,'Grid scaled'!Z291)))</f>
        <v>126.8</v>
      </c>
      <c r="AB291" s="7">
        <f t="shared" si="4"/>
        <v>5209.920000000001</v>
      </c>
    </row>
    <row r="292" spans="2:28" x14ac:dyDescent="0.2">
      <c r="B292" s="6">
        <v>44486</v>
      </c>
      <c r="C292" s="12">
        <f>IF(Control!$C$6="Solar only",'Solar scaled'!C292,IF(Control!$C$6="Wind only",'Wind scaled'!C292,IF(Control!$C$6="Solar and wind",'Solar scaled'!C292+'Wind scaled'!C292,'Grid scaled'!C292)))</f>
        <v>201.68</v>
      </c>
      <c r="D292" s="12">
        <f>IF(Control!$C$6="Solar only",'Solar scaled'!D292,IF(Control!$C$6="Wind only",'Wind scaled'!D292,IF(Control!$C$6="Solar and wind",'Solar scaled'!D292+'Wind scaled'!D292,'Grid scaled'!D292)))</f>
        <v>240.56000000000003</v>
      </c>
      <c r="E292" s="12">
        <f>IF(Control!$C$6="Solar only",'Solar scaled'!E292,IF(Control!$C$6="Wind only",'Wind scaled'!E292,IF(Control!$C$6="Solar and wind",'Solar scaled'!E292+'Wind scaled'!E292,'Grid scaled'!E292)))</f>
        <v>281.60000000000002</v>
      </c>
      <c r="F292" s="12">
        <f>IF(Control!$C$6="Solar only",'Solar scaled'!F292,IF(Control!$C$6="Wind only",'Wind scaled'!F292,IF(Control!$C$6="Solar and wind",'Solar scaled'!F292+'Wind scaled'!F292,'Grid scaled'!F292)))</f>
        <v>362.4</v>
      </c>
      <c r="G292" s="12">
        <f>IF(Control!$C$6="Solar only",'Solar scaled'!G292,IF(Control!$C$6="Wind only",'Wind scaled'!G292,IF(Control!$C$6="Solar and wind",'Solar scaled'!G292+'Wind scaled'!G292,'Grid scaled'!G292)))</f>
        <v>454.4</v>
      </c>
      <c r="H292" s="12">
        <f>IF(Control!$C$6="Solar only",'Solar scaled'!H292,IF(Control!$C$6="Wind only",'Wind scaled'!H292,IF(Control!$C$6="Solar and wind",'Solar scaled'!H292+'Wind scaled'!H292,'Grid scaled'!H292)))</f>
        <v>620.79999999999995</v>
      </c>
      <c r="I292" s="12">
        <f>IF(Control!$C$6="Solar only",'Solar scaled'!I292,IF(Control!$C$6="Wind only",'Wind scaled'!I292,IF(Control!$C$6="Solar and wind",'Solar scaled'!I292+'Wind scaled'!I292,'Grid scaled'!I292)))</f>
        <v>791.68000000000006</v>
      </c>
      <c r="J292" s="12">
        <f>IF(Control!$C$6="Solar only",'Solar scaled'!J292,IF(Control!$C$6="Wind only",'Wind scaled'!J292,IF(Control!$C$6="Solar and wind",'Solar scaled'!J292+'Wind scaled'!J292,'Grid scaled'!J292)))</f>
        <v>889.3599999999999</v>
      </c>
      <c r="K292" s="12">
        <f>IF(Control!$C$6="Solar only",'Solar scaled'!K292,IF(Control!$C$6="Wind only",'Wind scaled'!K292,IF(Control!$C$6="Solar and wind",'Solar scaled'!K292+'Wind scaled'!K292,'Grid scaled'!K292)))</f>
        <v>892.31999999999994</v>
      </c>
      <c r="L292" s="12">
        <f>IF(Control!$C$6="Solar only",'Solar scaled'!L292,IF(Control!$C$6="Wind only",'Wind scaled'!L292,IF(Control!$C$6="Solar and wind",'Solar scaled'!L292+'Wind scaled'!L292,'Grid scaled'!L292)))</f>
        <v>884.4799999999999</v>
      </c>
      <c r="M292" s="12">
        <f>IF(Control!$C$6="Solar only",'Solar scaled'!M292,IF(Control!$C$6="Wind only",'Wind scaled'!M292,IF(Control!$C$6="Solar and wind",'Solar scaled'!M292+'Wind scaled'!M292,'Grid scaled'!M292)))</f>
        <v>804.16000000000008</v>
      </c>
      <c r="N292" s="12">
        <f>IF(Control!$C$6="Solar only",'Solar scaled'!N292,IF(Control!$C$6="Wind only",'Wind scaled'!N292,IF(Control!$C$6="Solar and wind",'Solar scaled'!N292+'Wind scaled'!N292,'Grid scaled'!N292)))</f>
        <v>791.68000000000006</v>
      </c>
      <c r="O292" s="12">
        <f>IF(Control!$C$6="Solar only",'Solar scaled'!O292,IF(Control!$C$6="Wind only",'Wind scaled'!O292,IF(Control!$C$6="Solar and wind",'Solar scaled'!O292+'Wind scaled'!O292,'Grid scaled'!O292)))</f>
        <v>812.16000000000008</v>
      </c>
      <c r="P292" s="12">
        <f>IF(Control!$C$6="Solar only",'Solar scaled'!P292,IF(Control!$C$6="Wind only",'Wind scaled'!P292,IF(Control!$C$6="Solar and wind",'Solar scaled'!P292+'Wind scaled'!P292,'Grid scaled'!P292)))</f>
        <v>804.16000000000008</v>
      </c>
      <c r="Q292" s="12">
        <f>IF(Control!$C$6="Solar only",'Solar scaled'!Q292,IF(Control!$C$6="Wind only",'Wind scaled'!Q292,IF(Control!$C$6="Solar and wind",'Solar scaled'!Q292+'Wind scaled'!Q292,'Grid scaled'!Q292)))</f>
        <v>791.68000000000006</v>
      </c>
      <c r="R292" s="12">
        <f>IF(Control!$C$6="Solar only",'Solar scaled'!R292,IF(Control!$C$6="Wind only",'Wind scaled'!R292,IF(Control!$C$6="Solar and wind",'Solar scaled'!R292+'Wind scaled'!R292,'Grid scaled'!R292)))</f>
        <v>791.68000000000006</v>
      </c>
      <c r="S292" s="12">
        <f>IF(Control!$C$6="Solar only",'Solar scaled'!S292,IF(Control!$C$6="Wind only",'Wind scaled'!S292,IF(Control!$C$6="Solar and wind",'Solar scaled'!S292+'Wind scaled'!S292,'Grid scaled'!S292)))</f>
        <v>804.16000000000008</v>
      </c>
      <c r="T292" s="12">
        <f>IF(Control!$C$6="Solar only",'Solar scaled'!T292,IF(Control!$C$6="Wind only",'Wind scaled'!T292,IF(Control!$C$6="Solar and wind",'Solar scaled'!T292+'Wind scaled'!T292,'Grid scaled'!T292)))</f>
        <v>812.16000000000008</v>
      </c>
      <c r="U292" s="12">
        <f>IF(Control!$C$6="Solar only",'Solar scaled'!U292,IF(Control!$C$6="Wind only",'Wind scaled'!U292,IF(Control!$C$6="Solar and wind",'Solar scaled'!U292+'Wind scaled'!U292,'Grid scaled'!U292)))</f>
        <v>812.16000000000008</v>
      </c>
      <c r="V292" s="12">
        <f>IF(Control!$C$6="Solar only",'Solar scaled'!V292,IF(Control!$C$6="Wind only",'Wind scaled'!V292,IF(Control!$C$6="Solar and wind",'Solar scaled'!V292+'Wind scaled'!V292,'Grid scaled'!V292)))</f>
        <v>884.4799999999999</v>
      </c>
      <c r="W292" s="12">
        <f>IF(Control!$C$6="Solar only",'Solar scaled'!W292,IF(Control!$C$6="Wind only",'Wind scaled'!W292,IF(Control!$C$6="Solar and wind",'Solar scaled'!W292+'Wind scaled'!W292,'Grid scaled'!W292)))</f>
        <v>884.4799999999999</v>
      </c>
      <c r="X292" s="12">
        <f>IF(Control!$C$6="Solar only",'Solar scaled'!X292,IF(Control!$C$6="Wind only",'Wind scaled'!X292,IF(Control!$C$6="Solar and wind",'Solar scaled'!X292+'Wind scaled'!X292,'Grid scaled'!X292)))</f>
        <v>889.3599999999999</v>
      </c>
      <c r="Y292" s="12">
        <f>IF(Control!$C$6="Solar only",'Solar scaled'!Y292,IF(Control!$C$6="Wind only",'Wind scaled'!Y292,IF(Control!$C$6="Solar and wind",'Solar scaled'!Y292+'Wind scaled'!Y292,'Grid scaled'!Y292)))</f>
        <v>884.4799999999999</v>
      </c>
      <c r="Z292" s="12">
        <f>IF(Control!$C$6="Solar only",'Solar scaled'!Z292,IF(Control!$C$6="Wind only",'Wind scaled'!Z292,IF(Control!$C$6="Solar and wind",'Solar scaled'!Z292+'Wind scaled'!Z292,'Grid scaled'!Z292)))</f>
        <v>876.4799999999999</v>
      </c>
      <c r="AB292" s="7">
        <f t="shared" si="4"/>
        <v>17262.559999999998</v>
      </c>
    </row>
    <row r="293" spans="2:28" x14ac:dyDescent="0.2">
      <c r="B293" s="6">
        <v>44487</v>
      </c>
      <c r="C293" s="12">
        <f>IF(Control!$C$6="Solar only",'Solar scaled'!C293,IF(Control!$C$6="Wind only",'Wind scaled'!C293,IF(Control!$C$6="Solar and wind",'Solar scaled'!C293+'Wind scaled'!C293,'Grid scaled'!C293)))</f>
        <v>817.04000000000008</v>
      </c>
      <c r="D293" s="12">
        <f>IF(Control!$C$6="Solar only",'Solar scaled'!D293,IF(Control!$C$6="Wind only",'Wind scaled'!D293,IF(Control!$C$6="Solar and wind",'Solar scaled'!D293+'Wind scaled'!D293,'Grid scaled'!D293)))</f>
        <v>817.04000000000008</v>
      </c>
      <c r="E293" s="12">
        <f>IF(Control!$C$6="Solar only",'Solar scaled'!E293,IF(Control!$C$6="Wind only",'Wind scaled'!E293,IF(Control!$C$6="Solar and wind",'Solar scaled'!E293+'Wind scaled'!E293,'Grid scaled'!E293)))</f>
        <v>804.16000000000008</v>
      </c>
      <c r="F293" s="12">
        <f>IF(Control!$C$6="Solar only",'Solar scaled'!F293,IF(Control!$C$6="Wind only",'Wind scaled'!F293,IF(Control!$C$6="Solar and wind",'Solar scaled'!F293+'Wind scaled'!F293,'Grid scaled'!F293)))</f>
        <v>728.96</v>
      </c>
      <c r="G293" s="12">
        <f>IF(Control!$C$6="Solar only",'Solar scaled'!G293,IF(Control!$C$6="Wind only",'Wind scaled'!G293,IF(Control!$C$6="Solar and wind",'Solar scaled'!G293+'Wind scaled'!G293,'Grid scaled'!G293)))</f>
        <v>720.96</v>
      </c>
      <c r="H293" s="12">
        <f>IF(Control!$C$6="Solar only",'Solar scaled'!H293,IF(Control!$C$6="Wind only",'Wind scaled'!H293,IF(Control!$C$6="Solar and wind",'Solar scaled'!H293+'Wind scaled'!H293,'Grid scaled'!H293)))</f>
        <v>720.96</v>
      </c>
      <c r="I293" s="12">
        <f>IF(Control!$C$6="Solar only",'Solar scaled'!I293,IF(Control!$C$6="Wind only",'Wind scaled'!I293,IF(Control!$C$6="Solar and wind",'Solar scaled'!I293+'Wind scaled'!I293,'Grid scaled'!I293)))</f>
        <v>690.4</v>
      </c>
      <c r="J293" s="12">
        <f>IF(Control!$C$6="Solar only",'Solar scaled'!J293,IF(Control!$C$6="Wind only",'Wind scaled'!J293,IF(Control!$C$6="Solar and wind",'Solar scaled'!J293+'Wind scaled'!J293,'Grid scaled'!J293)))</f>
        <v>536.31999999999994</v>
      </c>
      <c r="K293" s="12">
        <f>IF(Control!$C$6="Solar only",'Solar scaled'!K293,IF(Control!$C$6="Wind only",'Wind scaled'!K293,IF(Control!$C$6="Solar and wind",'Solar scaled'!K293+'Wind scaled'!K293,'Grid scaled'!K293)))</f>
        <v>401.91999999999996</v>
      </c>
      <c r="L293" s="12">
        <f>IF(Control!$C$6="Solar only",'Solar scaled'!L293,IF(Control!$C$6="Wind only",'Wind scaled'!L293,IF(Control!$C$6="Solar and wind",'Solar scaled'!L293+'Wind scaled'!L293,'Grid scaled'!L293)))</f>
        <v>362.4</v>
      </c>
      <c r="M293" s="12">
        <f>IF(Control!$C$6="Solar only",'Solar scaled'!M293,IF(Control!$C$6="Wind only",'Wind scaled'!M293,IF(Control!$C$6="Solar and wind",'Solar scaled'!M293+'Wind scaled'!M293,'Grid scaled'!M293)))</f>
        <v>444.64</v>
      </c>
      <c r="N293" s="12">
        <f>IF(Control!$C$6="Solar only",'Solar scaled'!N293,IF(Control!$C$6="Wind only",'Wind scaled'!N293,IF(Control!$C$6="Solar and wind",'Solar scaled'!N293+'Wind scaled'!N293,'Grid scaled'!N293)))</f>
        <v>669.6</v>
      </c>
      <c r="O293" s="12">
        <f>IF(Control!$C$6="Solar only",'Solar scaled'!O293,IF(Control!$C$6="Wind only",'Wind scaled'!O293,IF(Control!$C$6="Solar and wind",'Solar scaled'!O293+'Wind scaled'!O293,'Grid scaled'!O293)))</f>
        <v>926.4</v>
      </c>
      <c r="P293" s="12">
        <f>IF(Control!$C$6="Solar only",'Solar scaled'!P293,IF(Control!$C$6="Wind only",'Wind scaled'!P293,IF(Control!$C$6="Solar and wind",'Solar scaled'!P293+'Wind scaled'!P293,'Grid scaled'!P293)))</f>
        <v>926.4</v>
      </c>
      <c r="Q293" s="12">
        <f>IF(Control!$C$6="Solar only",'Solar scaled'!Q293,IF(Control!$C$6="Wind only",'Wind scaled'!Q293,IF(Control!$C$6="Solar and wind",'Solar scaled'!Q293+'Wind scaled'!Q293,'Grid scaled'!Q293)))</f>
        <v>971.28</v>
      </c>
      <c r="R293" s="12">
        <f>IF(Control!$C$6="Solar only",'Solar scaled'!R293,IF(Control!$C$6="Wind only",'Wind scaled'!R293,IF(Control!$C$6="Solar and wind",'Solar scaled'!R293+'Wind scaled'!R293,'Grid scaled'!R293)))</f>
        <v>975.5200000000001</v>
      </c>
      <c r="S293" s="12">
        <f>IF(Control!$C$6="Solar only",'Solar scaled'!S293,IF(Control!$C$6="Wind only",'Wind scaled'!S293,IF(Control!$C$6="Solar and wind",'Solar scaled'!S293+'Wind scaled'!S293,'Grid scaled'!S293)))</f>
        <v>994.88000000000011</v>
      </c>
      <c r="T293" s="12">
        <f>IF(Control!$C$6="Solar only",'Solar scaled'!T293,IF(Control!$C$6="Wind only",'Wind scaled'!T293,IF(Control!$C$6="Solar and wind",'Solar scaled'!T293+'Wind scaled'!T293,'Grid scaled'!T293)))</f>
        <v>990.8</v>
      </c>
      <c r="U293" s="12">
        <f>IF(Control!$C$6="Solar only",'Solar scaled'!U293,IF(Control!$C$6="Wind only",'Wind scaled'!U293,IF(Control!$C$6="Solar and wind",'Solar scaled'!U293+'Wind scaled'!U293,'Grid scaled'!U293)))</f>
        <v>817.04000000000008</v>
      </c>
      <c r="V293" s="12">
        <f>IF(Control!$C$6="Solar only",'Solar scaled'!V293,IF(Control!$C$6="Wind only",'Wind scaled'!V293,IF(Control!$C$6="Solar and wind",'Solar scaled'!V293+'Wind scaled'!V293,'Grid scaled'!V293)))</f>
        <v>817.04000000000008</v>
      </c>
      <c r="W293" s="12">
        <f>IF(Control!$C$6="Solar only",'Solar scaled'!W293,IF(Control!$C$6="Wind only",'Wind scaled'!W293,IF(Control!$C$6="Solar and wind",'Solar scaled'!W293+'Wind scaled'!W293,'Grid scaled'!W293)))</f>
        <v>804.16000000000008</v>
      </c>
      <c r="X293" s="12">
        <f>IF(Control!$C$6="Solar only",'Solar scaled'!X293,IF(Control!$C$6="Wind only",'Wind scaled'!X293,IF(Control!$C$6="Solar and wind",'Solar scaled'!X293+'Wind scaled'!X293,'Grid scaled'!X293)))</f>
        <v>720.96</v>
      </c>
      <c r="Y293" s="12">
        <f>IF(Control!$C$6="Solar only",'Solar scaled'!Y293,IF(Control!$C$6="Wind only",'Wind scaled'!Y293,IF(Control!$C$6="Solar and wind",'Solar scaled'!Y293+'Wind scaled'!Y293,'Grid scaled'!Y293)))</f>
        <v>669.6</v>
      </c>
      <c r="Z293" s="12">
        <f>IF(Control!$C$6="Solar only",'Solar scaled'!Z293,IF(Control!$C$6="Wind only",'Wind scaled'!Z293,IF(Control!$C$6="Solar and wind",'Solar scaled'!Z293+'Wind scaled'!Z293,'Grid scaled'!Z293)))</f>
        <v>708.48</v>
      </c>
      <c r="AB293" s="7">
        <f t="shared" si="4"/>
        <v>18036.96</v>
      </c>
    </row>
    <row r="294" spans="2:28" x14ac:dyDescent="0.2">
      <c r="B294" s="6">
        <v>44488</v>
      </c>
      <c r="C294" s="12">
        <f>IF(Control!$C$6="Solar only",'Solar scaled'!C294,IF(Control!$C$6="Wind only",'Wind scaled'!C294,IF(Control!$C$6="Solar and wind",'Solar scaled'!C294+'Wind scaled'!C294,'Grid scaled'!C294)))</f>
        <v>720.96</v>
      </c>
      <c r="D294" s="12">
        <f>IF(Control!$C$6="Solar only",'Solar scaled'!D294,IF(Control!$C$6="Wind only",'Wind scaled'!D294,IF(Control!$C$6="Solar and wind",'Solar scaled'!D294+'Wind scaled'!D294,'Grid scaled'!D294)))</f>
        <v>690.4</v>
      </c>
      <c r="E294" s="12">
        <f>IF(Control!$C$6="Solar only",'Solar scaled'!E294,IF(Control!$C$6="Wind only",'Wind scaled'!E294,IF(Control!$C$6="Solar and wind",'Solar scaled'!E294+'Wind scaled'!E294,'Grid scaled'!E294)))</f>
        <v>633.28</v>
      </c>
      <c r="F294" s="12">
        <f>IF(Control!$C$6="Solar only",'Solar scaled'!F294,IF(Control!$C$6="Wind only",'Wind scaled'!F294,IF(Control!$C$6="Solar and wind",'Solar scaled'!F294+'Wind scaled'!F294,'Grid scaled'!F294)))</f>
        <v>669.6</v>
      </c>
      <c r="G294" s="12">
        <f>IF(Control!$C$6="Solar only",'Solar scaled'!G294,IF(Control!$C$6="Wind only",'Wind scaled'!G294,IF(Control!$C$6="Solar and wind",'Solar scaled'!G294+'Wind scaled'!G294,'Grid scaled'!G294)))</f>
        <v>728.96</v>
      </c>
      <c r="H294" s="12">
        <f>IF(Control!$C$6="Solar only",'Solar scaled'!H294,IF(Control!$C$6="Wind only",'Wind scaled'!H294,IF(Control!$C$6="Solar and wind",'Solar scaled'!H294+'Wind scaled'!H294,'Grid scaled'!H294)))</f>
        <v>690.4</v>
      </c>
      <c r="I294" s="12">
        <f>IF(Control!$C$6="Solar only",'Solar scaled'!I294,IF(Control!$C$6="Wind only",'Wind scaled'!I294,IF(Control!$C$6="Solar and wind",'Solar scaled'!I294+'Wind scaled'!I294,'Grid scaled'!I294)))</f>
        <v>633.28</v>
      </c>
      <c r="J294" s="12">
        <f>IF(Control!$C$6="Solar only",'Solar scaled'!J294,IF(Control!$C$6="Wind only",'Wind scaled'!J294,IF(Control!$C$6="Solar and wind",'Solar scaled'!J294+'Wind scaled'!J294,'Grid scaled'!J294)))</f>
        <v>620.79999999999995</v>
      </c>
      <c r="K294" s="12">
        <f>IF(Control!$C$6="Solar only",'Solar scaled'!K294,IF(Control!$C$6="Wind only",'Wind scaled'!K294,IF(Control!$C$6="Solar and wind",'Solar scaled'!K294+'Wind scaled'!K294,'Grid scaled'!K294)))</f>
        <v>423.84</v>
      </c>
      <c r="L294" s="12">
        <f>IF(Control!$C$6="Solar only",'Solar scaled'!L294,IF(Control!$C$6="Wind only",'Wind scaled'!L294,IF(Control!$C$6="Solar and wind",'Solar scaled'!L294+'Wind scaled'!L294,'Grid scaled'!L294)))</f>
        <v>281.60000000000002</v>
      </c>
      <c r="M294" s="12">
        <f>IF(Control!$C$6="Solar only",'Solar scaled'!M294,IF(Control!$C$6="Wind only",'Wind scaled'!M294,IF(Control!$C$6="Solar and wind",'Solar scaled'!M294+'Wind scaled'!M294,'Grid scaled'!M294)))</f>
        <v>167.12</v>
      </c>
      <c r="N294" s="12">
        <f>IF(Control!$C$6="Solar only",'Solar scaled'!N294,IF(Control!$C$6="Wind only",'Wind scaled'!N294,IF(Control!$C$6="Solar and wind",'Solar scaled'!N294+'Wind scaled'!N294,'Grid scaled'!N294)))</f>
        <v>107.6</v>
      </c>
      <c r="O294" s="12">
        <f>IF(Control!$C$6="Solar only",'Solar scaled'!O294,IF(Control!$C$6="Wind only",'Wind scaled'!O294,IF(Control!$C$6="Solar and wind",'Solar scaled'!O294+'Wind scaled'!O294,'Grid scaled'!O294)))</f>
        <v>155.6</v>
      </c>
      <c r="P294" s="12">
        <f>IF(Control!$C$6="Solar only",'Solar scaled'!P294,IF(Control!$C$6="Wind only",'Wind scaled'!P294,IF(Control!$C$6="Solar and wind",'Solar scaled'!P294+'Wind scaled'!P294,'Grid scaled'!P294)))</f>
        <v>155.6</v>
      </c>
      <c r="Q294" s="12">
        <f>IF(Control!$C$6="Solar only",'Solar scaled'!Q294,IF(Control!$C$6="Wind only",'Wind scaled'!Q294,IF(Control!$C$6="Solar and wind",'Solar scaled'!Q294+'Wind scaled'!Q294,'Grid scaled'!Q294)))</f>
        <v>61.840000000000011</v>
      </c>
      <c r="R294" s="12">
        <f>IF(Control!$C$6="Solar only",'Solar scaled'!R294,IF(Control!$C$6="Wind only",'Wind scaled'!R294,IF(Control!$C$6="Solar and wind",'Solar scaled'!R294+'Wind scaled'!R294,'Grid scaled'!R294)))</f>
        <v>76.239999999999995</v>
      </c>
      <c r="S294" s="12">
        <f>IF(Control!$C$6="Solar only",'Solar scaled'!S294,IF(Control!$C$6="Wind only",'Wind scaled'!S294,IF(Control!$C$6="Solar and wind",'Solar scaled'!S294+'Wind scaled'!S294,'Grid scaled'!S294)))</f>
        <v>267.92000000000007</v>
      </c>
      <c r="T294" s="12">
        <f>IF(Control!$C$6="Solar only",'Solar scaled'!T294,IF(Control!$C$6="Wind only",'Wind scaled'!T294,IF(Control!$C$6="Solar and wind",'Solar scaled'!T294+'Wind scaled'!T294,'Grid scaled'!T294)))</f>
        <v>728.96</v>
      </c>
      <c r="U294" s="12">
        <f>IF(Control!$C$6="Solar only",'Solar scaled'!U294,IF(Control!$C$6="Wind only",'Wind scaled'!U294,IF(Control!$C$6="Solar and wind",'Solar scaled'!U294+'Wind scaled'!U294,'Grid scaled'!U294)))</f>
        <v>1006.8800000000001</v>
      </c>
      <c r="V294" s="12">
        <f>IF(Control!$C$6="Solar only",'Solar scaled'!V294,IF(Control!$C$6="Wind only",'Wind scaled'!V294,IF(Control!$C$6="Solar and wind",'Solar scaled'!V294+'Wind scaled'!V294,'Grid scaled'!V294)))</f>
        <v>1012</v>
      </c>
      <c r="W294" s="12">
        <f>IF(Control!$C$6="Solar only",'Solar scaled'!W294,IF(Control!$C$6="Wind only",'Wind scaled'!W294,IF(Control!$C$6="Solar and wind",'Solar scaled'!W294+'Wind scaled'!W294,'Grid scaled'!W294)))</f>
        <v>1006.8800000000001</v>
      </c>
      <c r="X294" s="12">
        <f>IF(Control!$C$6="Solar only",'Solar scaled'!X294,IF(Control!$C$6="Wind only",'Wind scaled'!X294,IF(Control!$C$6="Solar and wind",'Solar scaled'!X294+'Wind scaled'!X294,'Grid scaled'!X294)))</f>
        <v>990.8</v>
      </c>
      <c r="Y294" s="12">
        <f>IF(Control!$C$6="Solar only",'Solar scaled'!Y294,IF(Control!$C$6="Wind only",'Wind scaled'!Y294,IF(Control!$C$6="Solar and wind",'Solar scaled'!Y294+'Wind scaled'!Y294,'Grid scaled'!Y294)))</f>
        <v>939.28</v>
      </c>
      <c r="Z294" s="12">
        <f>IF(Control!$C$6="Solar only",'Solar scaled'!Z294,IF(Control!$C$6="Wind only",'Wind scaled'!Z294,IF(Control!$C$6="Solar and wind",'Solar scaled'!Z294+'Wind scaled'!Z294,'Grid scaled'!Z294)))</f>
        <v>939.28</v>
      </c>
      <c r="AB294" s="7">
        <f t="shared" si="4"/>
        <v>13709.120000000003</v>
      </c>
    </row>
    <row r="295" spans="2:28" x14ac:dyDescent="0.2">
      <c r="B295" s="6">
        <v>44489</v>
      </c>
      <c r="C295" s="12">
        <f>IF(Control!$C$6="Solar only",'Solar scaled'!C295,IF(Control!$C$6="Wind only",'Wind scaled'!C295,IF(Control!$C$6="Solar and wind",'Solar scaled'!C295+'Wind scaled'!C295,'Grid scaled'!C295)))</f>
        <v>1006.72</v>
      </c>
      <c r="D295" s="12">
        <f>IF(Control!$C$6="Solar only",'Solar scaled'!D295,IF(Control!$C$6="Wind only",'Wind scaled'!D295,IF(Control!$C$6="Solar and wind",'Solar scaled'!D295+'Wind scaled'!D295,'Grid scaled'!D295)))</f>
        <v>1012</v>
      </c>
      <c r="E295" s="12">
        <f>IF(Control!$C$6="Solar only",'Solar scaled'!E295,IF(Control!$C$6="Wind only",'Wind scaled'!E295,IF(Control!$C$6="Solar and wind",'Solar scaled'!E295+'Wind scaled'!E295,'Grid scaled'!E295)))</f>
        <v>1012</v>
      </c>
      <c r="F295" s="12">
        <f>IF(Control!$C$6="Solar only",'Solar scaled'!F295,IF(Control!$C$6="Wind only",'Wind scaled'!F295,IF(Control!$C$6="Solar and wind",'Solar scaled'!F295+'Wind scaled'!F295,'Grid scaled'!F295)))</f>
        <v>1012</v>
      </c>
      <c r="G295" s="12">
        <f>IF(Control!$C$6="Solar only",'Solar scaled'!G295,IF(Control!$C$6="Wind only",'Wind scaled'!G295,IF(Control!$C$6="Solar and wind",'Solar scaled'!G295+'Wind scaled'!G295,'Grid scaled'!G295)))</f>
        <v>1012</v>
      </c>
      <c r="H295" s="12">
        <f>IF(Control!$C$6="Solar only",'Solar scaled'!H295,IF(Control!$C$6="Wind only",'Wind scaled'!H295,IF(Control!$C$6="Solar and wind",'Solar scaled'!H295+'Wind scaled'!H295,'Grid scaled'!H295)))</f>
        <v>1012</v>
      </c>
      <c r="I295" s="12">
        <f>IF(Control!$C$6="Solar only",'Solar scaled'!I295,IF(Control!$C$6="Wind only",'Wind scaled'!I295,IF(Control!$C$6="Solar and wind",'Solar scaled'!I295+'Wind scaled'!I295,'Grid scaled'!I295)))</f>
        <v>1012</v>
      </c>
      <c r="J295" s="12">
        <f>IF(Control!$C$6="Solar only",'Solar scaled'!J295,IF(Control!$C$6="Wind only",'Wind scaled'!J295,IF(Control!$C$6="Solar and wind",'Solar scaled'!J295+'Wind scaled'!J295,'Grid scaled'!J295)))</f>
        <v>1012</v>
      </c>
      <c r="K295" s="12">
        <f>IF(Control!$C$6="Solar only",'Solar scaled'!K295,IF(Control!$C$6="Wind only",'Wind scaled'!K295,IF(Control!$C$6="Solar and wind",'Solar scaled'!K295+'Wind scaled'!K295,'Grid scaled'!K295)))</f>
        <v>1012</v>
      </c>
      <c r="L295" s="12">
        <f>IF(Control!$C$6="Solar only",'Solar scaled'!L295,IF(Control!$C$6="Wind only",'Wind scaled'!L295,IF(Control!$C$6="Solar and wind",'Solar scaled'!L295+'Wind scaled'!L295,'Grid scaled'!L295)))</f>
        <v>1012</v>
      </c>
      <c r="M295" s="12">
        <f>IF(Control!$C$6="Solar only",'Solar scaled'!M295,IF(Control!$C$6="Wind only",'Wind scaled'!M295,IF(Control!$C$6="Solar and wind",'Solar scaled'!M295+'Wind scaled'!M295,'Grid scaled'!M295)))</f>
        <v>1012</v>
      </c>
      <c r="N295" s="12">
        <f>IF(Control!$C$6="Solar only",'Solar scaled'!N295,IF(Control!$C$6="Wind only",'Wind scaled'!N295,IF(Control!$C$6="Solar and wind",'Solar scaled'!N295+'Wind scaled'!N295,'Grid scaled'!N295)))</f>
        <v>1006.8800000000001</v>
      </c>
      <c r="O295" s="12">
        <f>IF(Control!$C$6="Solar only",'Solar scaled'!O295,IF(Control!$C$6="Wind only",'Wind scaled'!O295,IF(Control!$C$6="Solar and wind",'Solar scaled'!O295+'Wind scaled'!O295,'Grid scaled'!O295)))</f>
        <v>934.4</v>
      </c>
      <c r="P295" s="12">
        <f>IF(Control!$C$6="Solar only",'Solar scaled'!P295,IF(Control!$C$6="Wind only",'Wind scaled'!P295,IF(Control!$C$6="Solar and wind",'Solar scaled'!P295+'Wind scaled'!P295,'Grid scaled'!P295)))</f>
        <v>974.24</v>
      </c>
      <c r="Q295" s="12">
        <f>IF(Control!$C$6="Solar only",'Solar scaled'!Q295,IF(Control!$C$6="Wind only",'Wind scaled'!Q295,IF(Control!$C$6="Solar and wind",'Solar scaled'!Q295+'Wind scaled'!Q295,'Grid scaled'!Q295)))</f>
        <v>975.5200000000001</v>
      </c>
      <c r="R295" s="12">
        <f>IF(Control!$C$6="Solar only",'Solar scaled'!R295,IF(Control!$C$6="Wind only",'Wind scaled'!R295,IF(Control!$C$6="Solar and wind",'Solar scaled'!R295+'Wind scaled'!R295,'Grid scaled'!R295)))</f>
        <v>995.04000000000019</v>
      </c>
      <c r="S295" s="12">
        <f>IF(Control!$C$6="Solar only",'Solar scaled'!S295,IF(Control!$C$6="Wind only",'Wind scaled'!S295,IF(Control!$C$6="Solar and wind",'Solar scaled'!S295+'Wind scaled'!S295,'Grid scaled'!S295)))</f>
        <v>995.04000000000019</v>
      </c>
      <c r="T295" s="12">
        <f>IF(Control!$C$6="Solar only",'Solar scaled'!T295,IF(Control!$C$6="Wind only",'Wind scaled'!T295,IF(Control!$C$6="Solar and wind",'Solar scaled'!T295+'Wind scaled'!T295,'Grid scaled'!T295)))</f>
        <v>1005.6</v>
      </c>
      <c r="U295" s="12">
        <f>IF(Control!$C$6="Solar only",'Solar scaled'!U295,IF(Control!$C$6="Wind only",'Wind scaled'!U295,IF(Control!$C$6="Solar and wind",'Solar scaled'!U295+'Wind scaled'!U295,'Grid scaled'!U295)))</f>
        <v>1005.6</v>
      </c>
      <c r="V295" s="12">
        <f>IF(Control!$C$6="Solar only",'Solar scaled'!V295,IF(Control!$C$6="Wind only",'Wind scaled'!V295,IF(Control!$C$6="Solar and wind",'Solar scaled'!V295+'Wind scaled'!V295,'Grid scaled'!V295)))</f>
        <v>993.76</v>
      </c>
      <c r="W295" s="12">
        <f>IF(Control!$C$6="Solar only",'Solar scaled'!W295,IF(Control!$C$6="Wind only",'Wind scaled'!W295,IF(Control!$C$6="Solar and wind",'Solar scaled'!W295+'Wind scaled'!W295,'Grid scaled'!W295)))</f>
        <v>974.24</v>
      </c>
      <c r="X295" s="12">
        <f>IF(Control!$C$6="Solar only",'Solar scaled'!X295,IF(Control!$C$6="Wind only",'Wind scaled'!X295,IF(Control!$C$6="Solar and wind",'Solar scaled'!X295+'Wind scaled'!X295,'Grid scaled'!X295)))</f>
        <v>975.5200000000001</v>
      </c>
      <c r="Y295" s="12">
        <f>IF(Control!$C$6="Solar only",'Solar scaled'!Y295,IF(Control!$C$6="Wind only",'Wind scaled'!Y295,IF(Control!$C$6="Solar and wind",'Solar scaled'!Y295+'Wind scaled'!Y295,'Grid scaled'!Y295)))</f>
        <v>1011.36</v>
      </c>
      <c r="Z295" s="12">
        <f>IF(Control!$C$6="Solar only",'Solar scaled'!Z295,IF(Control!$C$6="Wind only",'Wind scaled'!Z295,IF(Control!$C$6="Solar and wind",'Solar scaled'!Z295+'Wind scaled'!Z295,'Grid scaled'!Z295)))</f>
        <v>1012</v>
      </c>
      <c r="AB295" s="7">
        <f t="shared" si="4"/>
        <v>23985.920000000002</v>
      </c>
    </row>
    <row r="296" spans="2:28" x14ac:dyDescent="0.2">
      <c r="B296" s="6">
        <v>44490</v>
      </c>
      <c r="C296" s="12">
        <f>IF(Control!$C$6="Solar only",'Solar scaled'!C296,IF(Control!$C$6="Wind only",'Wind scaled'!C296,IF(Control!$C$6="Solar and wind",'Solar scaled'!C296+'Wind scaled'!C296,'Grid scaled'!C296)))</f>
        <v>1012</v>
      </c>
      <c r="D296" s="12">
        <f>IF(Control!$C$6="Solar only",'Solar scaled'!D296,IF(Control!$C$6="Wind only",'Wind scaled'!D296,IF(Control!$C$6="Solar and wind",'Solar scaled'!D296+'Wind scaled'!D296,'Grid scaled'!D296)))</f>
        <v>1012</v>
      </c>
      <c r="E296" s="12">
        <f>IF(Control!$C$6="Solar only",'Solar scaled'!E296,IF(Control!$C$6="Wind only",'Wind scaled'!E296,IF(Control!$C$6="Solar and wind",'Solar scaled'!E296+'Wind scaled'!E296,'Grid scaled'!E296)))</f>
        <v>1012</v>
      </c>
      <c r="F296" s="12">
        <f>IF(Control!$C$6="Solar only",'Solar scaled'!F296,IF(Control!$C$6="Wind only",'Wind scaled'!F296,IF(Control!$C$6="Solar and wind",'Solar scaled'!F296+'Wind scaled'!F296,'Grid scaled'!F296)))</f>
        <v>1012</v>
      </c>
      <c r="G296" s="12">
        <f>IF(Control!$C$6="Solar only",'Solar scaled'!G296,IF(Control!$C$6="Wind only",'Wind scaled'!G296,IF(Control!$C$6="Solar and wind",'Solar scaled'!G296+'Wind scaled'!G296,'Grid scaled'!G296)))</f>
        <v>1012</v>
      </c>
      <c r="H296" s="12">
        <f>IF(Control!$C$6="Solar only",'Solar scaled'!H296,IF(Control!$C$6="Wind only",'Wind scaled'!H296,IF(Control!$C$6="Solar and wind",'Solar scaled'!H296+'Wind scaled'!H296,'Grid scaled'!H296)))</f>
        <v>1012</v>
      </c>
      <c r="I296" s="12">
        <f>IF(Control!$C$6="Solar only",'Solar scaled'!I296,IF(Control!$C$6="Wind only",'Wind scaled'!I296,IF(Control!$C$6="Solar and wind",'Solar scaled'!I296+'Wind scaled'!I296,'Grid scaled'!I296)))</f>
        <v>1012</v>
      </c>
      <c r="J296" s="12">
        <f>IF(Control!$C$6="Solar only",'Solar scaled'!J296,IF(Control!$C$6="Wind only",'Wind scaled'!J296,IF(Control!$C$6="Solar and wind",'Solar scaled'!J296+'Wind scaled'!J296,'Grid scaled'!J296)))</f>
        <v>1011.36</v>
      </c>
      <c r="K296" s="12">
        <f>IF(Control!$C$6="Solar only",'Solar scaled'!K296,IF(Control!$C$6="Wind only",'Wind scaled'!K296,IF(Control!$C$6="Solar and wind",'Solar scaled'!K296+'Wind scaled'!K296,'Grid scaled'!K296)))</f>
        <v>1006.8800000000001</v>
      </c>
      <c r="L296" s="12">
        <f>IF(Control!$C$6="Solar only",'Solar scaled'!L296,IF(Control!$C$6="Wind only",'Wind scaled'!L296,IF(Control!$C$6="Solar and wind",'Solar scaled'!L296+'Wind scaled'!L296,'Grid scaled'!L296)))</f>
        <v>975.5200000000001</v>
      </c>
      <c r="M296" s="12">
        <f>IF(Control!$C$6="Solar only",'Solar scaled'!M296,IF(Control!$C$6="Wind only",'Wind scaled'!M296,IF(Control!$C$6="Solar and wind",'Solar scaled'!M296+'Wind scaled'!M296,'Grid scaled'!M296)))</f>
        <v>995.04000000000019</v>
      </c>
      <c r="N296" s="12">
        <f>IF(Control!$C$6="Solar only",'Solar scaled'!N296,IF(Control!$C$6="Wind only",'Wind scaled'!N296,IF(Control!$C$6="Solar and wind",'Solar scaled'!N296+'Wind scaled'!N296,'Grid scaled'!N296)))</f>
        <v>1006.8800000000001</v>
      </c>
      <c r="O296" s="12">
        <f>IF(Control!$C$6="Solar only",'Solar scaled'!O296,IF(Control!$C$6="Wind only",'Wind scaled'!O296,IF(Control!$C$6="Solar and wind",'Solar scaled'!O296+'Wind scaled'!O296,'Grid scaled'!O296)))</f>
        <v>1012</v>
      </c>
      <c r="P296" s="12">
        <f>IF(Control!$C$6="Solar only",'Solar scaled'!P296,IF(Control!$C$6="Wind only",'Wind scaled'!P296,IF(Control!$C$6="Solar and wind",'Solar scaled'!P296+'Wind scaled'!P296,'Grid scaled'!P296)))</f>
        <v>1012</v>
      </c>
      <c r="Q296" s="12">
        <f>IF(Control!$C$6="Solar only",'Solar scaled'!Q296,IF(Control!$C$6="Wind only",'Wind scaled'!Q296,IF(Control!$C$6="Solar and wind",'Solar scaled'!Q296+'Wind scaled'!Q296,'Grid scaled'!Q296)))</f>
        <v>1012</v>
      </c>
      <c r="R296" s="12">
        <f>IF(Control!$C$6="Solar only",'Solar scaled'!R296,IF(Control!$C$6="Wind only",'Wind scaled'!R296,IF(Control!$C$6="Solar and wind",'Solar scaled'!R296+'Wind scaled'!R296,'Grid scaled'!R296)))</f>
        <v>1012</v>
      </c>
      <c r="S296" s="12">
        <f>IF(Control!$C$6="Solar only",'Solar scaled'!S296,IF(Control!$C$6="Wind only",'Wind scaled'!S296,IF(Control!$C$6="Solar and wind",'Solar scaled'!S296+'Wind scaled'!S296,'Grid scaled'!S296)))</f>
        <v>1012</v>
      </c>
      <c r="T296" s="12">
        <f>IF(Control!$C$6="Solar only",'Solar scaled'!T296,IF(Control!$C$6="Wind only",'Wind scaled'!T296,IF(Control!$C$6="Solar and wind",'Solar scaled'!T296+'Wind scaled'!T296,'Grid scaled'!T296)))</f>
        <v>1012</v>
      </c>
      <c r="U296" s="12">
        <f>IF(Control!$C$6="Solar only",'Solar scaled'!U296,IF(Control!$C$6="Wind only",'Wind scaled'!U296,IF(Control!$C$6="Solar and wind",'Solar scaled'!U296+'Wind scaled'!U296,'Grid scaled'!U296)))</f>
        <v>1012</v>
      </c>
      <c r="V296" s="12">
        <f>IF(Control!$C$6="Solar only",'Solar scaled'!V296,IF(Control!$C$6="Wind only",'Wind scaled'!V296,IF(Control!$C$6="Solar and wind",'Solar scaled'!V296+'Wind scaled'!V296,'Grid scaled'!V296)))</f>
        <v>1012</v>
      </c>
      <c r="W296" s="12">
        <f>IF(Control!$C$6="Solar only",'Solar scaled'!W296,IF(Control!$C$6="Wind only",'Wind scaled'!W296,IF(Control!$C$6="Solar and wind",'Solar scaled'!W296+'Wind scaled'!W296,'Grid scaled'!W296)))</f>
        <v>1012</v>
      </c>
      <c r="X296" s="12">
        <f>IF(Control!$C$6="Solar only",'Solar scaled'!X296,IF(Control!$C$6="Wind only",'Wind scaled'!X296,IF(Control!$C$6="Solar and wind",'Solar scaled'!X296+'Wind scaled'!X296,'Grid scaled'!X296)))</f>
        <v>1012</v>
      </c>
      <c r="Y296" s="12">
        <f>IF(Control!$C$6="Solar only",'Solar scaled'!Y296,IF(Control!$C$6="Wind only",'Wind scaled'!Y296,IF(Control!$C$6="Solar and wind",'Solar scaled'!Y296+'Wind scaled'!Y296,'Grid scaled'!Y296)))</f>
        <v>1012</v>
      </c>
      <c r="Z296" s="12">
        <f>IF(Control!$C$6="Solar only",'Solar scaled'!Z296,IF(Control!$C$6="Wind only",'Wind scaled'!Z296,IF(Control!$C$6="Solar and wind",'Solar scaled'!Z296+'Wind scaled'!Z296,'Grid scaled'!Z296)))</f>
        <v>1012</v>
      </c>
      <c r="AB296" s="7">
        <f t="shared" si="4"/>
        <v>24223.68</v>
      </c>
    </row>
    <row r="297" spans="2:28" x14ac:dyDescent="0.2">
      <c r="B297" s="6">
        <v>44491</v>
      </c>
      <c r="C297" s="12">
        <f>IF(Control!$C$6="Solar only",'Solar scaled'!C297,IF(Control!$C$6="Wind only",'Wind scaled'!C297,IF(Control!$C$6="Solar and wind",'Solar scaled'!C297+'Wind scaled'!C297,'Grid scaled'!C297)))</f>
        <v>1012</v>
      </c>
      <c r="D297" s="12">
        <f>IF(Control!$C$6="Solar only",'Solar scaled'!D297,IF(Control!$C$6="Wind only",'Wind scaled'!D297,IF(Control!$C$6="Solar and wind",'Solar scaled'!D297+'Wind scaled'!D297,'Grid scaled'!D297)))</f>
        <v>1012</v>
      </c>
      <c r="E297" s="12">
        <f>IF(Control!$C$6="Solar only",'Solar scaled'!E297,IF(Control!$C$6="Wind only",'Wind scaled'!E297,IF(Control!$C$6="Solar and wind",'Solar scaled'!E297+'Wind scaled'!E297,'Grid scaled'!E297)))</f>
        <v>1012</v>
      </c>
      <c r="F297" s="12">
        <f>IF(Control!$C$6="Solar only",'Solar scaled'!F297,IF(Control!$C$6="Wind only",'Wind scaled'!F297,IF(Control!$C$6="Solar and wind",'Solar scaled'!F297+'Wind scaled'!F297,'Grid scaled'!F297)))</f>
        <v>1012</v>
      </c>
      <c r="G297" s="12">
        <f>IF(Control!$C$6="Solar only",'Solar scaled'!G297,IF(Control!$C$6="Wind only",'Wind scaled'!G297,IF(Control!$C$6="Solar and wind",'Solar scaled'!G297+'Wind scaled'!G297,'Grid scaled'!G297)))</f>
        <v>1012</v>
      </c>
      <c r="H297" s="12">
        <f>IF(Control!$C$6="Solar only",'Solar scaled'!H297,IF(Control!$C$6="Wind only",'Wind scaled'!H297,IF(Control!$C$6="Solar and wind",'Solar scaled'!H297+'Wind scaled'!H297,'Grid scaled'!H297)))</f>
        <v>1006.72</v>
      </c>
      <c r="I297" s="12">
        <f>IF(Control!$C$6="Solar only",'Solar scaled'!I297,IF(Control!$C$6="Wind only",'Wind scaled'!I297,IF(Control!$C$6="Solar and wind",'Solar scaled'!I297+'Wind scaled'!I297,'Grid scaled'!I297)))</f>
        <v>990.8</v>
      </c>
      <c r="J297" s="12">
        <f>IF(Control!$C$6="Solar only",'Solar scaled'!J297,IF(Control!$C$6="Wind only",'Wind scaled'!J297,IF(Control!$C$6="Solar and wind",'Solar scaled'!J297+'Wind scaled'!J297,'Grid scaled'!J297)))</f>
        <v>942.24</v>
      </c>
      <c r="K297" s="12">
        <f>IF(Control!$C$6="Solar only",'Solar scaled'!K297,IF(Control!$C$6="Wind only",'Wind scaled'!K297,IF(Control!$C$6="Solar and wind",'Solar scaled'!K297+'Wind scaled'!K297,'Grid scaled'!K297)))</f>
        <v>812.16000000000008</v>
      </c>
      <c r="L297" s="12">
        <f>IF(Control!$C$6="Solar only",'Solar scaled'!L297,IF(Control!$C$6="Wind only",'Wind scaled'!L297,IF(Control!$C$6="Solar and wind",'Solar scaled'!L297+'Wind scaled'!L297,'Grid scaled'!L297)))</f>
        <v>620.79999999999995</v>
      </c>
      <c r="M297" s="12">
        <f>IF(Control!$C$6="Solar only",'Solar scaled'!M297,IF(Control!$C$6="Wind only",'Wind scaled'!M297,IF(Control!$C$6="Solar and wind",'Solar scaled'!M297+'Wind scaled'!M297,'Grid scaled'!M297)))</f>
        <v>620.79999999999995</v>
      </c>
      <c r="N297" s="12">
        <f>IF(Control!$C$6="Solar only",'Solar scaled'!N297,IF(Control!$C$6="Wind only",'Wind scaled'!N297,IF(Control!$C$6="Solar and wind",'Solar scaled'!N297+'Wind scaled'!N297,'Grid scaled'!N297)))</f>
        <v>560</v>
      </c>
      <c r="O297" s="12">
        <f>IF(Control!$C$6="Solar only",'Solar scaled'!O297,IF(Control!$C$6="Wind only",'Wind scaled'!O297,IF(Control!$C$6="Solar and wind",'Solar scaled'!O297+'Wind scaled'!O297,'Grid scaled'!O297)))</f>
        <v>475.52</v>
      </c>
      <c r="P297" s="12">
        <f>IF(Control!$C$6="Solar only",'Solar scaled'!P297,IF(Control!$C$6="Wind only",'Wind scaled'!P297,IF(Control!$C$6="Solar and wind",'Solar scaled'!P297+'Wind scaled'!P297,'Grid scaled'!P297)))</f>
        <v>401.91999999999996</v>
      </c>
      <c r="Q297" s="12">
        <f>IF(Control!$C$6="Solar only",'Solar scaled'!Q297,IF(Control!$C$6="Wind only",'Wind scaled'!Q297,IF(Control!$C$6="Solar and wind",'Solar scaled'!Q297+'Wind scaled'!Q297,'Grid scaled'!Q297)))</f>
        <v>281.60000000000002</v>
      </c>
      <c r="R297" s="12">
        <f>IF(Control!$C$6="Solar only",'Solar scaled'!R297,IF(Control!$C$6="Wind only",'Wind scaled'!R297,IF(Control!$C$6="Solar and wind",'Solar scaled'!R297+'Wind scaled'!R297,'Grid scaled'!R297)))</f>
        <v>178.64000000000001</v>
      </c>
      <c r="S297" s="12">
        <f>IF(Control!$C$6="Solar only",'Solar scaled'!S297,IF(Control!$C$6="Wind only",'Wind scaled'!S297,IF(Control!$C$6="Solar and wind",'Solar scaled'!S297+'Wind scaled'!S297,'Grid scaled'!S297)))</f>
        <v>126.8</v>
      </c>
      <c r="T297" s="12">
        <f>IF(Control!$C$6="Solar only",'Solar scaled'!T297,IF(Control!$C$6="Wind only",'Wind scaled'!T297,IF(Control!$C$6="Solar and wind",'Solar scaled'!T297+'Wind scaled'!T297,'Grid scaled'!T297)))</f>
        <v>91.919999999999987</v>
      </c>
      <c r="U297" s="12">
        <f>IF(Control!$C$6="Solar only",'Solar scaled'!U297,IF(Control!$C$6="Wind only",'Wind scaled'!U297,IF(Control!$C$6="Solar and wind",'Solar scaled'!U297+'Wind scaled'!U297,'Grid scaled'!U297)))</f>
        <v>55.280000000000008</v>
      </c>
      <c r="V297" s="12">
        <f>IF(Control!$C$6="Solar only",'Solar scaled'!V297,IF(Control!$C$6="Wind only",'Wind scaled'!V297,IF(Control!$C$6="Solar and wind",'Solar scaled'!V297+'Wind scaled'!V297,'Grid scaled'!V297)))</f>
        <v>35.6</v>
      </c>
      <c r="W297" s="12">
        <f>IF(Control!$C$6="Solar only",'Solar scaled'!W297,IF(Control!$C$6="Wind only",'Wind scaled'!W297,IF(Control!$C$6="Solar and wind",'Solar scaled'!W297+'Wind scaled'!W297,'Grid scaled'!W297)))</f>
        <v>25.359999999999996</v>
      </c>
      <c r="X297" s="12">
        <f>IF(Control!$C$6="Solar only",'Solar scaled'!X297,IF(Control!$C$6="Wind only",'Wind scaled'!X297,IF(Control!$C$6="Solar and wind",'Solar scaled'!X297+'Wind scaled'!X297,'Grid scaled'!X297)))</f>
        <v>42.160000000000004</v>
      </c>
      <c r="Y297" s="12">
        <f>IF(Control!$C$6="Solar only",'Solar scaled'!Y297,IF(Control!$C$6="Wind only",'Wind scaled'!Y297,IF(Control!$C$6="Solar and wind",'Solar scaled'!Y297+'Wind scaled'!Y297,'Grid scaled'!Y297)))</f>
        <v>117.2</v>
      </c>
      <c r="Z297" s="12">
        <f>IF(Control!$C$6="Solar only",'Solar scaled'!Z297,IF(Control!$C$6="Wind only",'Wind scaled'!Z297,IF(Control!$C$6="Solar and wind",'Solar scaled'!Z297+'Wind scaled'!Z297,'Grid scaled'!Z297)))</f>
        <v>226.88000000000002</v>
      </c>
      <c r="AB297" s="7">
        <f t="shared" si="4"/>
        <v>12672.4</v>
      </c>
    </row>
    <row r="298" spans="2:28" x14ac:dyDescent="0.2">
      <c r="B298" s="6">
        <v>44492</v>
      </c>
      <c r="C298" s="12">
        <f>IF(Control!$C$6="Solar only",'Solar scaled'!C298,IF(Control!$C$6="Wind only",'Wind scaled'!C298,IF(Control!$C$6="Solar and wind",'Solar scaled'!C298+'Wind scaled'!C298,'Grid scaled'!C298)))</f>
        <v>330.08</v>
      </c>
      <c r="D298" s="12">
        <f>IF(Control!$C$6="Solar only",'Solar scaled'!D298,IF(Control!$C$6="Wind only",'Wind scaled'!D298,IF(Control!$C$6="Solar and wind",'Solar scaled'!D298+'Wind scaled'!D298,'Grid scaled'!D298)))</f>
        <v>380.8</v>
      </c>
      <c r="E298" s="12">
        <f>IF(Control!$C$6="Solar only",'Solar scaled'!E298,IF(Control!$C$6="Wind only",'Wind scaled'!E298,IF(Control!$C$6="Solar and wind",'Solar scaled'!E298+'Wind scaled'!E298,'Grid scaled'!E298)))</f>
        <v>423.84</v>
      </c>
      <c r="F298" s="12">
        <f>IF(Control!$C$6="Solar only",'Solar scaled'!F298,IF(Control!$C$6="Wind only",'Wind scaled'!F298,IF(Control!$C$6="Solar and wind",'Solar scaled'!F298+'Wind scaled'!F298,'Grid scaled'!F298)))</f>
        <v>497.43999999999994</v>
      </c>
      <c r="G298" s="12">
        <f>IF(Control!$C$6="Solar only",'Solar scaled'!G298,IF(Control!$C$6="Wind only",'Wind scaled'!G298,IF(Control!$C$6="Solar and wind",'Solar scaled'!G298+'Wind scaled'!G298,'Grid scaled'!G298)))</f>
        <v>602.72</v>
      </c>
      <c r="H298" s="12">
        <f>IF(Control!$C$6="Solar only",'Solar scaled'!H298,IF(Control!$C$6="Wind only",'Wind scaled'!H298,IF(Control!$C$6="Solar and wind",'Solar scaled'!H298+'Wind scaled'!H298,'Grid scaled'!H298)))</f>
        <v>708.48</v>
      </c>
      <c r="I298" s="12">
        <f>IF(Control!$C$6="Solar only",'Solar scaled'!I298,IF(Control!$C$6="Wind only",'Wind scaled'!I298,IF(Control!$C$6="Solar and wind",'Solar scaled'!I298+'Wind scaled'!I298,'Grid scaled'!I298)))</f>
        <v>791.68000000000006</v>
      </c>
      <c r="J298" s="12">
        <f>IF(Control!$C$6="Solar only",'Solar scaled'!J298,IF(Control!$C$6="Wind only",'Wind scaled'!J298,IF(Control!$C$6="Solar and wind",'Solar scaled'!J298+'Wind scaled'!J298,'Grid scaled'!J298)))</f>
        <v>804.16000000000008</v>
      </c>
      <c r="K298" s="12">
        <f>IF(Control!$C$6="Solar only",'Solar scaled'!K298,IF(Control!$C$6="Wind only",'Wind scaled'!K298,IF(Control!$C$6="Solar and wind",'Solar scaled'!K298+'Wind scaled'!K298,'Grid scaled'!K298)))</f>
        <v>892.31999999999994</v>
      </c>
      <c r="L298" s="12">
        <f>IF(Control!$C$6="Solar only",'Solar scaled'!L298,IF(Control!$C$6="Wind only",'Wind scaled'!L298,IF(Control!$C$6="Solar and wind",'Solar scaled'!L298+'Wind scaled'!L298,'Grid scaled'!L298)))</f>
        <v>971.28</v>
      </c>
      <c r="M298" s="12">
        <f>IF(Control!$C$6="Solar only",'Solar scaled'!M298,IF(Control!$C$6="Wind only",'Wind scaled'!M298,IF(Control!$C$6="Solar and wind",'Solar scaled'!M298+'Wind scaled'!M298,'Grid scaled'!M298)))</f>
        <v>995.04000000000019</v>
      </c>
      <c r="N298" s="12">
        <f>IF(Control!$C$6="Solar only",'Solar scaled'!N298,IF(Control!$C$6="Wind only",'Wind scaled'!N298,IF(Control!$C$6="Solar and wind",'Solar scaled'!N298+'Wind scaled'!N298,'Grid scaled'!N298)))</f>
        <v>993.76</v>
      </c>
      <c r="O298" s="12">
        <f>IF(Control!$C$6="Solar only",'Solar scaled'!O298,IF(Control!$C$6="Wind only",'Wind scaled'!O298,IF(Control!$C$6="Solar and wind",'Solar scaled'!O298+'Wind scaled'!O298,'Grid scaled'!O298)))</f>
        <v>994.88000000000011</v>
      </c>
      <c r="P298" s="12">
        <f>IF(Control!$C$6="Solar only",'Solar scaled'!P298,IF(Control!$C$6="Wind only",'Wind scaled'!P298,IF(Control!$C$6="Solar and wind",'Solar scaled'!P298+'Wind scaled'!P298,'Grid scaled'!P298)))</f>
        <v>1005.6</v>
      </c>
      <c r="Q298" s="12">
        <f>IF(Control!$C$6="Solar only",'Solar scaled'!Q298,IF(Control!$C$6="Wind only",'Wind scaled'!Q298,IF(Control!$C$6="Solar and wind",'Solar scaled'!Q298+'Wind scaled'!Q298,'Grid scaled'!Q298)))</f>
        <v>1006.72</v>
      </c>
      <c r="R298" s="12">
        <f>IF(Control!$C$6="Solar only",'Solar scaled'!R298,IF(Control!$C$6="Wind only",'Wind scaled'!R298,IF(Control!$C$6="Solar and wind",'Solar scaled'!R298+'Wind scaled'!R298,'Grid scaled'!R298)))</f>
        <v>1006.8800000000001</v>
      </c>
      <c r="S298" s="12">
        <f>IF(Control!$C$6="Solar only",'Solar scaled'!S298,IF(Control!$C$6="Wind only",'Wind scaled'!S298,IF(Control!$C$6="Solar and wind",'Solar scaled'!S298+'Wind scaled'!S298,'Grid scaled'!S298)))</f>
        <v>1011.2</v>
      </c>
      <c r="T298" s="12">
        <f>IF(Control!$C$6="Solar only",'Solar scaled'!T298,IF(Control!$C$6="Wind only",'Wind scaled'!T298,IF(Control!$C$6="Solar and wind",'Solar scaled'!T298+'Wind scaled'!T298,'Grid scaled'!T298)))</f>
        <v>1011.2</v>
      </c>
      <c r="U298" s="12">
        <f>IF(Control!$C$6="Solar only",'Solar scaled'!U298,IF(Control!$C$6="Wind only",'Wind scaled'!U298,IF(Control!$C$6="Solar and wind",'Solar scaled'!U298+'Wind scaled'!U298,'Grid scaled'!U298)))</f>
        <v>1011.36</v>
      </c>
      <c r="V298" s="12">
        <f>IF(Control!$C$6="Solar only",'Solar scaled'!V298,IF(Control!$C$6="Wind only",'Wind scaled'!V298,IF(Control!$C$6="Solar and wind",'Solar scaled'!V298+'Wind scaled'!V298,'Grid scaled'!V298)))</f>
        <v>1011.36</v>
      </c>
      <c r="W298" s="12">
        <f>IF(Control!$C$6="Solar only",'Solar scaled'!W298,IF(Control!$C$6="Wind only",'Wind scaled'!W298,IF(Control!$C$6="Solar and wind",'Solar scaled'!W298+'Wind scaled'!W298,'Grid scaled'!W298)))</f>
        <v>1011.36</v>
      </c>
      <c r="X298" s="12">
        <f>IF(Control!$C$6="Solar only",'Solar scaled'!X298,IF(Control!$C$6="Wind only",'Wind scaled'!X298,IF(Control!$C$6="Solar and wind",'Solar scaled'!X298+'Wind scaled'!X298,'Grid scaled'!X298)))</f>
        <v>1012</v>
      </c>
      <c r="Y298" s="12">
        <f>IF(Control!$C$6="Solar only",'Solar scaled'!Y298,IF(Control!$C$6="Wind only",'Wind scaled'!Y298,IF(Control!$C$6="Solar and wind",'Solar scaled'!Y298+'Wind scaled'!Y298,'Grid scaled'!Y298)))</f>
        <v>1012</v>
      </c>
      <c r="Z298" s="12">
        <f>IF(Control!$C$6="Solar only",'Solar scaled'!Z298,IF(Control!$C$6="Wind only",'Wind scaled'!Z298,IF(Control!$C$6="Solar and wind",'Solar scaled'!Z298+'Wind scaled'!Z298,'Grid scaled'!Z298)))</f>
        <v>1012</v>
      </c>
      <c r="AB298" s="7">
        <f t="shared" si="4"/>
        <v>20498.160000000003</v>
      </c>
    </row>
    <row r="299" spans="2:28" x14ac:dyDescent="0.2">
      <c r="B299" s="6">
        <v>44493</v>
      </c>
      <c r="C299" s="12">
        <f>IF(Control!$C$6="Solar only",'Solar scaled'!C299,IF(Control!$C$6="Wind only",'Wind scaled'!C299,IF(Control!$C$6="Solar and wind",'Solar scaled'!C299+'Wind scaled'!C299,'Grid scaled'!C299)))</f>
        <v>1011.36</v>
      </c>
      <c r="D299" s="12">
        <f>IF(Control!$C$6="Solar only",'Solar scaled'!D299,IF(Control!$C$6="Wind only",'Wind scaled'!D299,IF(Control!$C$6="Solar and wind",'Solar scaled'!D299+'Wind scaled'!D299,'Grid scaled'!D299)))</f>
        <v>1006.8800000000001</v>
      </c>
      <c r="E299" s="12">
        <f>IF(Control!$C$6="Solar only",'Solar scaled'!E299,IF(Control!$C$6="Wind only",'Wind scaled'!E299,IF(Control!$C$6="Solar and wind",'Solar scaled'!E299+'Wind scaled'!E299,'Grid scaled'!E299)))</f>
        <v>1005.6</v>
      </c>
      <c r="F299" s="12">
        <f>IF(Control!$C$6="Solar only",'Solar scaled'!F299,IF(Control!$C$6="Wind only",'Wind scaled'!F299,IF(Control!$C$6="Solar and wind",'Solar scaled'!F299+'Wind scaled'!F299,'Grid scaled'!F299)))</f>
        <v>1006.8800000000001</v>
      </c>
      <c r="G299" s="12">
        <f>IF(Control!$C$6="Solar only",'Solar scaled'!G299,IF(Control!$C$6="Wind only",'Wind scaled'!G299,IF(Control!$C$6="Solar and wind",'Solar scaled'!G299+'Wind scaled'!G299,'Grid scaled'!G299)))</f>
        <v>993.76</v>
      </c>
      <c r="H299" s="12">
        <f>IF(Control!$C$6="Solar only",'Solar scaled'!H299,IF(Control!$C$6="Wind only",'Wind scaled'!H299,IF(Control!$C$6="Solar and wind",'Solar scaled'!H299+'Wind scaled'!H299,'Grid scaled'!H299)))</f>
        <v>889.3599999999999</v>
      </c>
      <c r="I299" s="12">
        <f>IF(Control!$C$6="Solar only",'Solar scaled'!I299,IF(Control!$C$6="Wind only",'Wind scaled'!I299,IF(Control!$C$6="Solar and wind",'Solar scaled'!I299+'Wind scaled'!I299,'Grid scaled'!I299)))</f>
        <v>791.68000000000006</v>
      </c>
      <c r="J299" s="12">
        <f>IF(Control!$C$6="Solar only",'Solar scaled'!J299,IF(Control!$C$6="Wind only",'Wind scaled'!J299,IF(Control!$C$6="Solar and wind",'Solar scaled'!J299+'Wind scaled'!J299,'Grid scaled'!J299)))</f>
        <v>728.96</v>
      </c>
      <c r="K299" s="12">
        <f>IF(Control!$C$6="Solar only",'Solar scaled'!K299,IF(Control!$C$6="Wind only",'Wind scaled'!K299,IF(Control!$C$6="Solar and wind",'Solar scaled'!K299+'Wind scaled'!K299,'Grid scaled'!K299)))</f>
        <v>720.96</v>
      </c>
      <c r="L299" s="12">
        <f>IF(Control!$C$6="Solar only",'Solar scaled'!L299,IF(Control!$C$6="Wind only",'Wind scaled'!L299,IF(Control!$C$6="Solar and wind",'Solar scaled'!L299+'Wind scaled'!L299,'Grid scaled'!L299)))</f>
        <v>633.28</v>
      </c>
      <c r="M299" s="12">
        <f>IF(Control!$C$6="Solar only",'Solar scaled'!M299,IF(Control!$C$6="Wind only",'Wind scaled'!M299,IF(Control!$C$6="Solar and wind",'Solar scaled'!M299+'Wind scaled'!M299,'Grid scaled'!M299)))</f>
        <v>633.28</v>
      </c>
      <c r="N299" s="12">
        <f>IF(Control!$C$6="Solar only",'Solar scaled'!N299,IF(Control!$C$6="Wind only",'Wind scaled'!N299,IF(Control!$C$6="Solar and wind",'Solar scaled'!N299+'Wind scaled'!N299,'Grid scaled'!N299)))</f>
        <v>804.16000000000008</v>
      </c>
      <c r="O299" s="12">
        <f>IF(Control!$C$6="Solar only",'Solar scaled'!O299,IF(Control!$C$6="Wind only",'Wind scaled'!O299,IF(Control!$C$6="Solar and wind",'Solar scaled'!O299+'Wind scaled'!O299,'Grid scaled'!O299)))</f>
        <v>817.04000000000008</v>
      </c>
      <c r="P299" s="12">
        <f>IF(Control!$C$6="Solar only",'Solar scaled'!P299,IF(Control!$C$6="Wind only",'Wind scaled'!P299,IF(Control!$C$6="Solar and wind",'Solar scaled'!P299+'Wind scaled'!P299,'Grid scaled'!P299)))</f>
        <v>812.16000000000008</v>
      </c>
      <c r="Q299" s="12">
        <f>IF(Control!$C$6="Solar only",'Solar scaled'!Q299,IF(Control!$C$6="Wind only",'Wind scaled'!Q299,IF(Control!$C$6="Solar and wind",'Solar scaled'!Q299+'Wind scaled'!Q299,'Grid scaled'!Q299)))</f>
        <v>804.16000000000008</v>
      </c>
      <c r="R299" s="12">
        <f>IF(Control!$C$6="Solar only",'Solar scaled'!R299,IF(Control!$C$6="Wind only",'Wind scaled'!R299,IF(Control!$C$6="Solar and wind",'Solar scaled'!R299+'Wind scaled'!R299,'Grid scaled'!R299)))</f>
        <v>804.16000000000008</v>
      </c>
      <c r="S299" s="12">
        <f>IF(Control!$C$6="Solar only",'Solar scaled'!S299,IF(Control!$C$6="Wind only",'Wind scaled'!S299,IF(Control!$C$6="Solar and wind",'Solar scaled'!S299+'Wind scaled'!S299,'Grid scaled'!S299)))</f>
        <v>817.04000000000008</v>
      </c>
      <c r="T299" s="12">
        <f>IF(Control!$C$6="Solar only",'Solar scaled'!T299,IF(Control!$C$6="Wind only",'Wind scaled'!T299,IF(Control!$C$6="Solar and wind",'Solar scaled'!T299+'Wind scaled'!T299,'Grid scaled'!T299)))</f>
        <v>889.3599999999999</v>
      </c>
      <c r="U299" s="12">
        <f>IF(Control!$C$6="Solar only",'Solar scaled'!U299,IF(Control!$C$6="Wind only",'Wind scaled'!U299,IF(Control!$C$6="Solar and wind",'Solar scaled'!U299+'Wind scaled'!U299,'Grid scaled'!U299)))</f>
        <v>892.31999999999994</v>
      </c>
      <c r="V299" s="12">
        <f>IF(Control!$C$6="Solar only",'Solar scaled'!V299,IF(Control!$C$6="Wind only",'Wind scaled'!V299,IF(Control!$C$6="Solar and wind",'Solar scaled'!V299+'Wind scaled'!V299,'Grid scaled'!V299)))</f>
        <v>892.31999999999994</v>
      </c>
      <c r="W299" s="12">
        <f>IF(Control!$C$6="Solar only",'Solar scaled'!W299,IF(Control!$C$6="Wind only",'Wind scaled'!W299,IF(Control!$C$6="Solar and wind",'Solar scaled'!W299+'Wind scaled'!W299,'Grid scaled'!W299)))</f>
        <v>876.4799999999999</v>
      </c>
      <c r="X299" s="12">
        <f>IF(Control!$C$6="Solar only",'Solar scaled'!X299,IF(Control!$C$6="Wind only",'Wind scaled'!X299,IF(Control!$C$6="Solar and wind",'Solar scaled'!X299+'Wind scaled'!X299,'Grid scaled'!X299)))</f>
        <v>812.16000000000008</v>
      </c>
      <c r="Y299" s="12">
        <f>IF(Control!$C$6="Solar only",'Solar scaled'!Y299,IF(Control!$C$6="Wind only",'Wind scaled'!Y299,IF(Control!$C$6="Solar and wind",'Solar scaled'!Y299+'Wind scaled'!Y299,'Grid scaled'!Y299)))</f>
        <v>720.96</v>
      </c>
      <c r="Z299" s="12">
        <f>IF(Control!$C$6="Solar only",'Solar scaled'!Z299,IF(Control!$C$6="Wind only",'Wind scaled'!Z299,IF(Control!$C$6="Solar and wind",'Solar scaled'!Z299+'Wind scaled'!Z299,'Grid scaled'!Z299)))</f>
        <v>602.72</v>
      </c>
      <c r="AB299" s="7">
        <f t="shared" si="4"/>
        <v>19967.040000000005</v>
      </c>
    </row>
    <row r="300" spans="2:28" x14ac:dyDescent="0.2">
      <c r="B300" s="6">
        <v>44494</v>
      </c>
      <c r="C300" s="12">
        <f>IF(Control!$C$6="Solar only",'Solar scaled'!C300,IF(Control!$C$6="Wind only",'Wind scaled'!C300,IF(Control!$C$6="Solar and wind",'Solar scaled'!C300+'Wind scaled'!C300,'Grid scaled'!C300)))</f>
        <v>536.31999999999994</v>
      </c>
      <c r="D300" s="12">
        <f>IF(Control!$C$6="Solar only",'Solar scaled'!D300,IF(Control!$C$6="Wind only",'Wind scaled'!D300,IF(Control!$C$6="Solar and wind",'Solar scaled'!D300+'Wind scaled'!D300,'Grid scaled'!D300)))</f>
        <v>720.96</v>
      </c>
      <c r="E300" s="12">
        <f>IF(Control!$C$6="Solar only",'Solar scaled'!E300,IF(Control!$C$6="Wind only",'Wind scaled'!E300,IF(Control!$C$6="Solar and wind",'Solar scaled'!E300+'Wind scaled'!E300,'Grid scaled'!E300)))</f>
        <v>812.16000000000008</v>
      </c>
      <c r="F300" s="12">
        <f>IF(Control!$C$6="Solar only",'Solar scaled'!F300,IF(Control!$C$6="Wind only",'Wind scaled'!F300,IF(Control!$C$6="Solar and wind",'Solar scaled'!F300+'Wind scaled'!F300,'Grid scaled'!F300)))</f>
        <v>884.4799999999999</v>
      </c>
      <c r="G300" s="12">
        <f>IF(Control!$C$6="Solar only",'Solar scaled'!G300,IF(Control!$C$6="Wind only",'Wind scaled'!G300,IF(Control!$C$6="Solar and wind",'Solar scaled'!G300+'Wind scaled'!G300,'Grid scaled'!G300)))</f>
        <v>934.4</v>
      </c>
      <c r="H300" s="12">
        <f>IF(Control!$C$6="Solar only",'Solar scaled'!H300,IF(Control!$C$6="Wind only",'Wind scaled'!H300,IF(Control!$C$6="Solar and wind",'Solar scaled'!H300+'Wind scaled'!H300,'Grid scaled'!H300)))</f>
        <v>934.4</v>
      </c>
      <c r="I300" s="12">
        <f>IF(Control!$C$6="Solar only",'Solar scaled'!I300,IF(Control!$C$6="Wind only",'Wind scaled'!I300,IF(Control!$C$6="Solar and wind",'Solar scaled'!I300+'Wind scaled'!I300,'Grid scaled'!I300)))</f>
        <v>966.4</v>
      </c>
      <c r="J300" s="12">
        <f>IF(Control!$C$6="Solar only",'Solar scaled'!J300,IF(Control!$C$6="Wind only",'Wind scaled'!J300,IF(Control!$C$6="Solar and wind",'Solar scaled'!J300+'Wind scaled'!J300,'Grid scaled'!J300)))</f>
        <v>975.36</v>
      </c>
      <c r="K300" s="12">
        <f>IF(Control!$C$6="Solar only",'Solar scaled'!K300,IF(Control!$C$6="Wind only",'Wind scaled'!K300,IF(Control!$C$6="Solar and wind",'Solar scaled'!K300+'Wind scaled'!K300,'Grid scaled'!K300)))</f>
        <v>994.88000000000011</v>
      </c>
      <c r="L300" s="12">
        <f>IF(Control!$C$6="Solar only",'Solar scaled'!L300,IF(Control!$C$6="Wind only",'Wind scaled'!L300,IF(Control!$C$6="Solar and wind",'Solar scaled'!L300+'Wind scaled'!L300,'Grid scaled'!L300)))</f>
        <v>1006.72</v>
      </c>
      <c r="M300" s="12">
        <f>IF(Control!$C$6="Solar only",'Solar scaled'!M300,IF(Control!$C$6="Wind only",'Wind scaled'!M300,IF(Control!$C$6="Solar and wind",'Solar scaled'!M300+'Wind scaled'!M300,'Grid scaled'!M300)))</f>
        <v>1011.36</v>
      </c>
      <c r="N300" s="12">
        <f>IF(Control!$C$6="Solar only",'Solar scaled'!N300,IF(Control!$C$6="Wind only",'Wind scaled'!N300,IF(Control!$C$6="Solar and wind",'Solar scaled'!N300+'Wind scaled'!N300,'Grid scaled'!N300)))</f>
        <v>1011.36</v>
      </c>
      <c r="O300" s="12">
        <f>IF(Control!$C$6="Solar only",'Solar scaled'!O300,IF(Control!$C$6="Wind only",'Wind scaled'!O300,IF(Control!$C$6="Solar and wind",'Solar scaled'!O300+'Wind scaled'!O300,'Grid scaled'!O300)))</f>
        <v>1011.36</v>
      </c>
      <c r="P300" s="12">
        <f>IF(Control!$C$6="Solar only",'Solar scaled'!P300,IF(Control!$C$6="Wind only",'Wind scaled'!P300,IF(Control!$C$6="Solar and wind",'Solar scaled'!P300+'Wind scaled'!P300,'Grid scaled'!P300)))</f>
        <v>1012</v>
      </c>
      <c r="Q300" s="12">
        <f>IF(Control!$C$6="Solar only",'Solar scaled'!Q300,IF(Control!$C$6="Wind only",'Wind scaled'!Q300,IF(Control!$C$6="Solar and wind",'Solar scaled'!Q300+'Wind scaled'!Q300,'Grid scaled'!Q300)))</f>
        <v>1011.36</v>
      </c>
      <c r="R300" s="12">
        <f>IF(Control!$C$6="Solar only",'Solar scaled'!R300,IF(Control!$C$6="Wind only",'Wind scaled'!R300,IF(Control!$C$6="Solar and wind",'Solar scaled'!R300+'Wind scaled'!R300,'Grid scaled'!R300)))</f>
        <v>1006.8800000000001</v>
      </c>
      <c r="S300" s="12">
        <f>IF(Control!$C$6="Solar only",'Solar scaled'!S300,IF(Control!$C$6="Wind only",'Wind scaled'!S300,IF(Control!$C$6="Solar and wind",'Solar scaled'!S300+'Wind scaled'!S300,'Grid scaled'!S300)))</f>
        <v>993.76</v>
      </c>
      <c r="T300" s="12">
        <f>IF(Control!$C$6="Solar only",'Solar scaled'!T300,IF(Control!$C$6="Wind only",'Wind scaled'!T300,IF(Control!$C$6="Solar and wind",'Solar scaled'!T300+'Wind scaled'!T300,'Grid scaled'!T300)))</f>
        <v>966.4</v>
      </c>
      <c r="U300" s="12">
        <f>IF(Control!$C$6="Solar only",'Solar scaled'!U300,IF(Control!$C$6="Wind only",'Wind scaled'!U300,IF(Control!$C$6="Solar and wind",'Solar scaled'!U300+'Wind scaled'!U300,'Grid scaled'!U300)))</f>
        <v>812.16000000000008</v>
      </c>
      <c r="V300" s="12">
        <f>IF(Control!$C$6="Solar only",'Solar scaled'!V300,IF(Control!$C$6="Wind only",'Wind scaled'!V300,IF(Control!$C$6="Solar and wind",'Solar scaled'!V300+'Wind scaled'!V300,'Grid scaled'!V300)))</f>
        <v>720.96</v>
      </c>
      <c r="W300" s="12">
        <f>IF(Control!$C$6="Solar only",'Solar scaled'!W300,IF(Control!$C$6="Wind only",'Wind scaled'!W300,IF(Control!$C$6="Solar and wind",'Solar scaled'!W300+'Wind scaled'!W300,'Grid scaled'!W300)))</f>
        <v>720.96</v>
      </c>
      <c r="X300" s="12">
        <f>IF(Control!$C$6="Solar only",'Solar scaled'!X300,IF(Control!$C$6="Wind only",'Wind scaled'!X300,IF(Control!$C$6="Solar and wind",'Solar scaled'!X300+'Wind scaled'!X300,'Grid scaled'!X300)))</f>
        <v>720.96</v>
      </c>
      <c r="Y300" s="12">
        <f>IF(Control!$C$6="Solar only",'Solar scaled'!Y300,IF(Control!$C$6="Wind only",'Wind scaled'!Y300,IF(Control!$C$6="Solar and wind",'Solar scaled'!Y300+'Wind scaled'!Y300,'Grid scaled'!Y300)))</f>
        <v>708.48</v>
      </c>
      <c r="Z300" s="12">
        <f>IF(Control!$C$6="Solar only",'Solar scaled'!Z300,IF(Control!$C$6="Wind only",'Wind scaled'!Z300,IF(Control!$C$6="Solar and wind",'Solar scaled'!Z300+'Wind scaled'!Z300,'Grid scaled'!Z300)))</f>
        <v>690.4</v>
      </c>
      <c r="AB300" s="7">
        <f t="shared" si="4"/>
        <v>21164.48</v>
      </c>
    </row>
    <row r="301" spans="2:28" x14ac:dyDescent="0.2">
      <c r="B301" s="6">
        <v>44495</v>
      </c>
      <c r="C301" s="12">
        <f>IF(Control!$C$6="Solar only",'Solar scaled'!C301,IF(Control!$C$6="Wind only",'Wind scaled'!C301,IF(Control!$C$6="Solar and wind",'Solar scaled'!C301+'Wind scaled'!C301,'Grid scaled'!C301)))</f>
        <v>669.6</v>
      </c>
      <c r="D301" s="12">
        <f>IF(Control!$C$6="Solar only",'Solar scaled'!D301,IF(Control!$C$6="Wind only",'Wind scaled'!D301,IF(Control!$C$6="Solar and wind",'Solar scaled'!D301+'Wind scaled'!D301,'Grid scaled'!D301)))</f>
        <v>620.79999999999995</v>
      </c>
      <c r="E301" s="12">
        <f>IF(Control!$C$6="Solar only",'Solar scaled'!E301,IF(Control!$C$6="Wind only",'Wind scaled'!E301,IF(Control!$C$6="Solar and wind",'Solar scaled'!E301+'Wind scaled'!E301,'Grid scaled'!E301)))</f>
        <v>536.31999999999994</v>
      </c>
      <c r="F301" s="12">
        <f>IF(Control!$C$6="Solar only",'Solar scaled'!F301,IF(Control!$C$6="Wind only",'Wind scaled'!F301,IF(Control!$C$6="Solar and wind",'Solar scaled'!F301+'Wind scaled'!F301,'Grid scaled'!F301)))</f>
        <v>497.43999999999994</v>
      </c>
      <c r="G301" s="12">
        <f>IF(Control!$C$6="Solar only",'Solar scaled'!G301,IF(Control!$C$6="Wind only",'Wind scaled'!G301,IF(Control!$C$6="Solar and wind",'Solar scaled'!G301+'Wind scaled'!G301,'Grid scaled'!G301)))</f>
        <v>454.4</v>
      </c>
      <c r="H301" s="12">
        <f>IF(Control!$C$6="Solar only",'Solar scaled'!H301,IF(Control!$C$6="Wind only",'Wind scaled'!H301,IF(Control!$C$6="Solar and wind",'Solar scaled'!H301+'Wind scaled'!H301,'Grid scaled'!H301)))</f>
        <v>444.64</v>
      </c>
      <c r="I301" s="12">
        <f>IF(Control!$C$6="Solar only",'Solar scaled'!I301,IF(Control!$C$6="Wind only",'Wind scaled'!I301,IF(Control!$C$6="Solar and wind",'Solar scaled'!I301+'Wind scaled'!I301,'Grid scaled'!I301)))</f>
        <v>497.43999999999994</v>
      </c>
      <c r="J301" s="12">
        <f>IF(Control!$C$6="Solar only",'Solar scaled'!J301,IF(Control!$C$6="Wind only",'Wind scaled'!J301,IF(Control!$C$6="Solar and wind",'Solar scaled'!J301+'Wind scaled'!J301,'Grid scaled'!J301)))</f>
        <v>581.91999999999996</v>
      </c>
      <c r="K301" s="12">
        <f>IF(Control!$C$6="Solar only",'Solar scaled'!K301,IF(Control!$C$6="Wind only",'Wind scaled'!K301,IF(Control!$C$6="Solar and wind",'Solar scaled'!K301+'Wind scaled'!K301,'Grid scaled'!K301)))</f>
        <v>720.96</v>
      </c>
      <c r="L301" s="12">
        <f>IF(Control!$C$6="Solar only",'Solar scaled'!L301,IF(Control!$C$6="Wind only",'Wind scaled'!L301,IF(Control!$C$6="Solar and wind",'Solar scaled'!L301+'Wind scaled'!L301,'Grid scaled'!L301)))</f>
        <v>966.4</v>
      </c>
      <c r="M301" s="12">
        <f>IF(Control!$C$6="Solar only",'Solar scaled'!M301,IF(Control!$C$6="Wind only",'Wind scaled'!M301,IF(Control!$C$6="Solar and wind",'Solar scaled'!M301+'Wind scaled'!M301,'Grid scaled'!M301)))</f>
        <v>990.8</v>
      </c>
      <c r="N301" s="12">
        <f>IF(Control!$C$6="Solar only",'Solar scaled'!N301,IF(Control!$C$6="Wind only",'Wind scaled'!N301,IF(Control!$C$6="Solar and wind",'Solar scaled'!N301+'Wind scaled'!N301,'Grid scaled'!N301)))</f>
        <v>994.88000000000011</v>
      </c>
      <c r="O301" s="12">
        <f>IF(Control!$C$6="Solar only",'Solar scaled'!O301,IF(Control!$C$6="Wind only",'Wind scaled'!O301,IF(Control!$C$6="Solar and wind",'Solar scaled'!O301+'Wind scaled'!O301,'Grid scaled'!O301)))</f>
        <v>1006.8800000000001</v>
      </c>
      <c r="P301" s="12">
        <f>IF(Control!$C$6="Solar only",'Solar scaled'!P301,IF(Control!$C$6="Wind only",'Wind scaled'!P301,IF(Control!$C$6="Solar and wind",'Solar scaled'!P301+'Wind scaled'!P301,'Grid scaled'!P301)))</f>
        <v>1011.36</v>
      </c>
      <c r="Q301" s="12">
        <f>IF(Control!$C$6="Solar only",'Solar scaled'!Q301,IF(Control!$C$6="Wind only",'Wind scaled'!Q301,IF(Control!$C$6="Solar and wind",'Solar scaled'!Q301+'Wind scaled'!Q301,'Grid scaled'!Q301)))</f>
        <v>1011.36</v>
      </c>
      <c r="R301" s="12">
        <f>IF(Control!$C$6="Solar only",'Solar scaled'!R301,IF(Control!$C$6="Wind only",'Wind scaled'!R301,IF(Control!$C$6="Solar and wind",'Solar scaled'!R301+'Wind scaled'!R301,'Grid scaled'!R301)))</f>
        <v>1012</v>
      </c>
      <c r="S301" s="12">
        <f>IF(Control!$C$6="Solar only",'Solar scaled'!S301,IF(Control!$C$6="Wind only",'Wind scaled'!S301,IF(Control!$C$6="Solar and wind",'Solar scaled'!S301+'Wind scaled'!S301,'Grid scaled'!S301)))</f>
        <v>1012</v>
      </c>
      <c r="T301" s="12">
        <f>IF(Control!$C$6="Solar only",'Solar scaled'!T301,IF(Control!$C$6="Wind only",'Wind scaled'!T301,IF(Control!$C$6="Solar and wind",'Solar scaled'!T301+'Wind scaled'!T301,'Grid scaled'!T301)))</f>
        <v>1011.36</v>
      </c>
      <c r="U301" s="12">
        <f>IF(Control!$C$6="Solar only",'Solar scaled'!U301,IF(Control!$C$6="Wind only",'Wind scaled'!U301,IF(Control!$C$6="Solar and wind",'Solar scaled'!U301+'Wind scaled'!U301,'Grid scaled'!U301)))</f>
        <v>1006.72</v>
      </c>
      <c r="V301" s="12">
        <f>IF(Control!$C$6="Solar only",'Solar scaled'!V301,IF(Control!$C$6="Wind only",'Wind scaled'!V301,IF(Control!$C$6="Solar and wind",'Solar scaled'!V301+'Wind scaled'!V301,'Grid scaled'!V301)))</f>
        <v>971.28</v>
      </c>
      <c r="W301" s="12">
        <f>IF(Control!$C$6="Solar only",'Solar scaled'!W301,IF(Control!$C$6="Wind only",'Wind scaled'!W301,IF(Control!$C$6="Solar and wind",'Solar scaled'!W301+'Wind scaled'!W301,'Grid scaled'!W301)))</f>
        <v>971.28</v>
      </c>
      <c r="X301" s="12">
        <f>IF(Control!$C$6="Solar only",'Solar scaled'!X301,IF(Control!$C$6="Wind only",'Wind scaled'!X301,IF(Control!$C$6="Solar and wind",'Solar scaled'!X301+'Wind scaled'!X301,'Grid scaled'!X301)))</f>
        <v>971.28</v>
      </c>
      <c r="Y301" s="12">
        <f>IF(Control!$C$6="Solar only",'Solar scaled'!Y301,IF(Control!$C$6="Wind only",'Wind scaled'!Y301,IF(Control!$C$6="Solar and wind",'Solar scaled'!Y301+'Wind scaled'!Y301,'Grid scaled'!Y301)))</f>
        <v>934.4</v>
      </c>
      <c r="Z301" s="12">
        <f>IF(Control!$C$6="Solar only",'Solar scaled'!Z301,IF(Control!$C$6="Wind only",'Wind scaled'!Z301,IF(Control!$C$6="Solar and wind",'Solar scaled'!Z301+'Wind scaled'!Z301,'Grid scaled'!Z301)))</f>
        <v>812.16000000000008</v>
      </c>
      <c r="AB301" s="7">
        <f t="shared" si="4"/>
        <v>19707.68</v>
      </c>
    </row>
    <row r="302" spans="2:28" x14ac:dyDescent="0.2">
      <c r="B302" s="6">
        <v>44496</v>
      </c>
      <c r="C302" s="12">
        <f>IF(Control!$C$6="Solar only",'Solar scaled'!C302,IF(Control!$C$6="Wind only",'Wind scaled'!C302,IF(Control!$C$6="Solar and wind",'Solar scaled'!C302+'Wind scaled'!C302,'Grid scaled'!C302)))</f>
        <v>620.79999999999995</v>
      </c>
      <c r="D302" s="12">
        <f>IF(Control!$C$6="Solar only",'Solar scaled'!D302,IF(Control!$C$6="Wind only",'Wind scaled'!D302,IF(Control!$C$6="Solar and wind",'Solar scaled'!D302+'Wind scaled'!D302,'Grid scaled'!D302)))</f>
        <v>423.84</v>
      </c>
      <c r="E302" s="12">
        <f>IF(Control!$C$6="Solar only",'Solar scaled'!E302,IF(Control!$C$6="Wind only",'Wind scaled'!E302,IF(Control!$C$6="Solar and wind",'Solar scaled'!E302+'Wind scaled'!E302,'Grid scaled'!E302)))</f>
        <v>380.8</v>
      </c>
      <c r="F302" s="12">
        <f>IF(Control!$C$6="Solar only",'Solar scaled'!F302,IF(Control!$C$6="Wind only",'Wind scaled'!F302,IF(Control!$C$6="Solar and wind",'Solar scaled'!F302+'Wind scaled'!F302,'Grid scaled'!F302)))</f>
        <v>423.84</v>
      </c>
      <c r="G302" s="12">
        <f>IF(Control!$C$6="Solar only",'Solar scaled'!G302,IF(Control!$C$6="Wind only",'Wind scaled'!G302,IF(Control!$C$6="Solar and wind",'Solar scaled'!G302+'Wind scaled'!G302,'Grid scaled'!G302)))</f>
        <v>560</v>
      </c>
      <c r="H302" s="12">
        <f>IF(Control!$C$6="Solar only",'Solar scaled'!H302,IF(Control!$C$6="Wind only",'Wind scaled'!H302,IF(Control!$C$6="Solar and wind",'Solar scaled'!H302+'Wind scaled'!H302,'Grid scaled'!H302)))</f>
        <v>708.48</v>
      </c>
      <c r="I302" s="12">
        <f>IF(Control!$C$6="Solar only",'Solar scaled'!I302,IF(Control!$C$6="Wind only",'Wind scaled'!I302,IF(Control!$C$6="Solar and wind",'Solar scaled'!I302+'Wind scaled'!I302,'Grid scaled'!I302)))</f>
        <v>804.16000000000008</v>
      </c>
      <c r="J302" s="12">
        <f>IF(Control!$C$6="Solar only",'Solar scaled'!J302,IF(Control!$C$6="Wind only",'Wind scaled'!J302,IF(Control!$C$6="Solar and wind",'Solar scaled'!J302+'Wind scaled'!J302,'Grid scaled'!J302)))</f>
        <v>817.04000000000008</v>
      </c>
      <c r="K302" s="12">
        <f>IF(Control!$C$6="Solar only",'Solar scaled'!K302,IF(Control!$C$6="Wind only",'Wind scaled'!K302,IF(Control!$C$6="Solar and wind",'Solar scaled'!K302+'Wind scaled'!K302,'Grid scaled'!K302)))</f>
        <v>812.16000000000008</v>
      </c>
      <c r="L302" s="12">
        <f>IF(Control!$C$6="Solar only",'Solar scaled'!L302,IF(Control!$C$6="Wind only",'Wind scaled'!L302,IF(Control!$C$6="Solar and wind",'Solar scaled'!L302+'Wind scaled'!L302,'Grid scaled'!L302)))</f>
        <v>728.96</v>
      </c>
      <c r="M302" s="12">
        <f>IF(Control!$C$6="Solar only",'Solar scaled'!M302,IF(Control!$C$6="Wind only",'Wind scaled'!M302,IF(Control!$C$6="Solar and wind",'Solar scaled'!M302+'Wind scaled'!M302,'Grid scaled'!M302)))</f>
        <v>728.96</v>
      </c>
      <c r="N302" s="12">
        <f>IF(Control!$C$6="Solar only",'Solar scaled'!N302,IF(Control!$C$6="Wind only",'Wind scaled'!N302,IF(Control!$C$6="Solar and wind",'Solar scaled'!N302+'Wind scaled'!N302,'Grid scaled'!N302)))</f>
        <v>669.6</v>
      </c>
      <c r="O302" s="12">
        <f>IF(Control!$C$6="Solar only",'Solar scaled'!O302,IF(Control!$C$6="Wind only",'Wind scaled'!O302,IF(Control!$C$6="Solar and wind",'Solar scaled'!O302+'Wind scaled'!O302,'Grid scaled'!O302)))</f>
        <v>633.28</v>
      </c>
      <c r="P302" s="12">
        <f>IF(Control!$C$6="Solar only",'Solar scaled'!P302,IF(Control!$C$6="Wind only",'Wind scaled'!P302,IF(Control!$C$6="Solar and wind",'Solar scaled'!P302+'Wind scaled'!P302,'Grid scaled'!P302)))</f>
        <v>581.91999999999996</v>
      </c>
      <c r="Q302" s="12">
        <f>IF(Control!$C$6="Solar only",'Solar scaled'!Q302,IF(Control!$C$6="Wind only",'Wind scaled'!Q302,IF(Control!$C$6="Solar and wind",'Solar scaled'!Q302+'Wind scaled'!Q302,'Grid scaled'!Q302)))</f>
        <v>518.24</v>
      </c>
      <c r="R302" s="12">
        <f>IF(Control!$C$6="Solar only",'Solar scaled'!R302,IF(Control!$C$6="Wind only",'Wind scaled'!R302,IF(Control!$C$6="Solar and wind",'Solar scaled'!R302+'Wind scaled'!R302,'Grid scaled'!R302)))</f>
        <v>560</v>
      </c>
      <c r="S302" s="12">
        <f>IF(Control!$C$6="Solar only",'Solar scaled'!S302,IF(Control!$C$6="Wind only",'Wind scaled'!S302,IF(Control!$C$6="Solar and wind",'Solar scaled'!S302+'Wind scaled'!S302,'Grid scaled'!S302)))</f>
        <v>401.91999999999996</v>
      </c>
      <c r="T302" s="12">
        <f>IF(Control!$C$6="Solar only",'Solar scaled'!T302,IF(Control!$C$6="Wind only",'Wind scaled'!T302,IF(Control!$C$6="Solar and wind",'Solar scaled'!T302+'Wind scaled'!T302,'Grid scaled'!T302)))</f>
        <v>281.60000000000002</v>
      </c>
      <c r="U302" s="12">
        <f>IF(Control!$C$6="Solar only",'Solar scaled'!U302,IF(Control!$C$6="Wind only",'Wind scaled'!U302,IF(Control!$C$6="Solar and wind",'Solar scaled'!U302+'Wind scaled'!U302,'Grid scaled'!U302)))</f>
        <v>254.24000000000007</v>
      </c>
      <c r="V302" s="12">
        <f>IF(Control!$C$6="Solar only",'Solar scaled'!V302,IF(Control!$C$6="Wind only",'Wind scaled'!V302,IF(Control!$C$6="Solar and wind",'Solar scaled'!V302+'Wind scaled'!V302,'Grid scaled'!V302)))</f>
        <v>297.76</v>
      </c>
      <c r="W302" s="12">
        <f>IF(Control!$C$6="Solar only",'Solar scaled'!W302,IF(Control!$C$6="Wind only",'Wind scaled'!W302,IF(Control!$C$6="Solar and wind",'Solar scaled'!W302+'Wind scaled'!W302,'Grid scaled'!W302)))</f>
        <v>313.91999999999996</v>
      </c>
      <c r="X302" s="12">
        <f>IF(Control!$C$6="Solar only",'Solar scaled'!X302,IF(Control!$C$6="Wind only",'Wind scaled'!X302,IF(Control!$C$6="Solar and wind",'Solar scaled'!X302+'Wind scaled'!X302,'Grid scaled'!X302)))</f>
        <v>281.60000000000002</v>
      </c>
      <c r="Y302" s="12">
        <f>IF(Control!$C$6="Solar only",'Solar scaled'!Y302,IF(Control!$C$6="Wind only",'Wind scaled'!Y302,IF(Control!$C$6="Solar and wind",'Solar scaled'!Y302+'Wind scaled'!Y302,'Grid scaled'!Y302)))</f>
        <v>297.76</v>
      </c>
      <c r="Z302" s="12">
        <f>IF(Control!$C$6="Solar only",'Solar scaled'!Z302,IF(Control!$C$6="Wind only",'Wind scaled'!Z302,IF(Control!$C$6="Solar and wind",'Solar scaled'!Z302+'Wind scaled'!Z302,'Grid scaled'!Z302)))</f>
        <v>267.92000000000007</v>
      </c>
      <c r="AB302" s="7">
        <f t="shared" si="4"/>
        <v>12368.800000000001</v>
      </c>
    </row>
    <row r="303" spans="2:28" x14ac:dyDescent="0.2">
      <c r="B303" s="6">
        <v>44497</v>
      </c>
      <c r="C303" s="12">
        <f>IF(Control!$C$6="Solar only",'Solar scaled'!C303,IF(Control!$C$6="Wind only",'Wind scaled'!C303,IF(Control!$C$6="Solar and wind",'Solar scaled'!C303+'Wind scaled'!C303,'Grid scaled'!C303)))</f>
        <v>240.56000000000003</v>
      </c>
      <c r="D303" s="12">
        <f>IF(Control!$C$6="Solar only",'Solar scaled'!D303,IF(Control!$C$6="Wind only",'Wind scaled'!D303,IF(Control!$C$6="Solar and wind",'Solar scaled'!D303+'Wind scaled'!D303,'Grid scaled'!D303)))</f>
        <v>254.24000000000007</v>
      </c>
      <c r="E303" s="12">
        <f>IF(Control!$C$6="Solar only",'Solar scaled'!E303,IF(Control!$C$6="Wind only",'Wind scaled'!E303,IF(Control!$C$6="Solar and wind",'Solar scaled'!E303+'Wind scaled'!E303,'Grid scaled'!E303)))</f>
        <v>297.76</v>
      </c>
      <c r="F303" s="12">
        <f>IF(Control!$C$6="Solar only",'Solar scaled'!F303,IF(Control!$C$6="Wind only",'Wind scaled'!F303,IF(Control!$C$6="Solar and wind",'Solar scaled'!F303+'Wind scaled'!F303,'Grid scaled'!F303)))</f>
        <v>362.4</v>
      </c>
      <c r="G303" s="12">
        <f>IF(Control!$C$6="Solar only",'Solar scaled'!G303,IF(Control!$C$6="Wind only",'Wind scaled'!G303,IF(Control!$C$6="Solar and wind",'Solar scaled'!G303+'Wind scaled'!G303,'Grid scaled'!G303)))</f>
        <v>313.91999999999996</v>
      </c>
      <c r="H303" s="12">
        <f>IF(Control!$C$6="Solar only",'Solar scaled'!H303,IF(Control!$C$6="Wind only",'Wind scaled'!H303,IF(Control!$C$6="Solar and wind",'Solar scaled'!H303+'Wind scaled'!H303,'Grid scaled'!H303)))</f>
        <v>362.4</v>
      </c>
      <c r="I303" s="12">
        <f>IF(Control!$C$6="Solar only",'Solar scaled'!I303,IF(Control!$C$6="Wind only",'Wind scaled'!I303,IF(Control!$C$6="Solar and wind",'Solar scaled'!I303+'Wind scaled'!I303,'Grid scaled'!I303)))</f>
        <v>401.91999999999996</v>
      </c>
      <c r="J303" s="12">
        <f>IF(Control!$C$6="Solar only",'Solar scaled'!J303,IF(Control!$C$6="Wind only",'Wind scaled'!J303,IF(Control!$C$6="Solar and wind",'Solar scaled'!J303+'Wind scaled'!J303,'Grid scaled'!J303)))</f>
        <v>401.91999999999996</v>
      </c>
      <c r="K303" s="12">
        <f>IF(Control!$C$6="Solar only",'Solar scaled'!K303,IF(Control!$C$6="Wind only",'Wind scaled'!K303,IF(Control!$C$6="Solar and wind",'Solar scaled'!K303+'Wind scaled'!K303,'Grid scaled'!K303)))</f>
        <v>362.4</v>
      </c>
      <c r="L303" s="12">
        <f>IF(Control!$C$6="Solar only",'Solar scaled'!L303,IF(Control!$C$6="Wind only",'Wind scaled'!L303,IF(Control!$C$6="Solar and wind",'Solar scaled'!L303+'Wind scaled'!L303,'Grid scaled'!L303)))</f>
        <v>297.76</v>
      </c>
      <c r="M303" s="12">
        <f>IF(Control!$C$6="Solar only",'Solar scaled'!M303,IF(Control!$C$6="Wind only",'Wind scaled'!M303,IF(Control!$C$6="Solar and wind",'Solar scaled'!M303+'Wind scaled'!M303,'Grid scaled'!M303)))</f>
        <v>226.88000000000002</v>
      </c>
      <c r="N303" s="12">
        <f>IF(Control!$C$6="Solar only",'Solar scaled'!N303,IF(Control!$C$6="Wind only",'Wind scaled'!N303,IF(Control!$C$6="Solar and wind",'Solar scaled'!N303+'Wind scaled'!N303,'Grid scaled'!N303)))</f>
        <v>126.8</v>
      </c>
      <c r="O303" s="12">
        <f>IF(Control!$C$6="Solar only",'Solar scaled'!O303,IF(Control!$C$6="Wind only",'Wind scaled'!O303,IF(Control!$C$6="Solar and wind",'Solar scaled'!O303+'Wind scaled'!O303,'Grid scaled'!O303)))</f>
        <v>61.840000000000011</v>
      </c>
      <c r="P303" s="12">
        <f>IF(Control!$C$6="Solar only",'Solar scaled'!P303,IF(Control!$C$6="Wind only",'Wind scaled'!P303,IF(Control!$C$6="Solar and wind",'Solar scaled'!P303+'Wind scaled'!P303,'Grid scaled'!P303)))</f>
        <v>61.840000000000011</v>
      </c>
      <c r="Q303" s="12">
        <f>IF(Control!$C$6="Solar only",'Solar scaled'!Q303,IF(Control!$C$6="Wind only",'Wind scaled'!Q303,IF(Control!$C$6="Solar and wind",'Solar scaled'!Q303+'Wind scaled'!Q303,'Grid scaled'!Q303)))</f>
        <v>68.400000000000006</v>
      </c>
      <c r="R303" s="12">
        <f>IF(Control!$C$6="Solar only",'Solar scaled'!R303,IF(Control!$C$6="Wind only",'Wind scaled'!R303,IF(Control!$C$6="Solar and wind",'Solar scaled'!R303+'Wind scaled'!R303,'Grid scaled'!R303)))</f>
        <v>84.08</v>
      </c>
      <c r="S303" s="12">
        <f>IF(Control!$C$6="Solar only",'Solar scaled'!S303,IF(Control!$C$6="Wind only",'Wind scaled'!S303,IF(Control!$C$6="Solar and wind",'Solar scaled'!S303+'Wind scaled'!S303,'Grid scaled'!S303)))</f>
        <v>107.6</v>
      </c>
      <c r="T303" s="12">
        <f>IF(Control!$C$6="Solar only",'Solar scaled'!T303,IF(Control!$C$6="Wind only",'Wind scaled'!T303,IF(Control!$C$6="Solar and wind",'Solar scaled'!T303+'Wind scaled'!T303,'Grid scaled'!T303)))</f>
        <v>146</v>
      </c>
      <c r="U303" s="12">
        <f>IF(Control!$C$6="Solar only",'Solar scaled'!U303,IF(Control!$C$6="Wind only",'Wind scaled'!U303,IF(Control!$C$6="Solar and wind",'Solar scaled'!U303+'Wind scaled'!U303,'Grid scaled'!U303)))</f>
        <v>167.12</v>
      </c>
      <c r="V303" s="12">
        <f>IF(Control!$C$6="Solar only",'Solar scaled'!V303,IF(Control!$C$6="Wind only",'Wind scaled'!V303,IF(Control!$C$6="Solar and wind",'Solar scaled'!V303+'Wind scaled'!V303,'Grid scaled'!V303)))</f>
        <v>136.4</v>
      </c>
      <c r="W303" s="12">
        <f>IF(Control!$C$6="Solar only",'Solar scaled'!W303,IF(Control!$C$6="Wind only",'Wind scaled'!W303,IF(Control!$C$6="Solar and wind",'Solar scaled'!W303+'Wind scaled'!W303,'Grid scaled'!W303)))</f>
        <v>107.6</v>
      </c>
      <c r="X303" s="12">
        <f>IF(Control!$C$6="Solar only",'Solar scaled'!X303,IF(Control!$C$6="Wind only",'Wind scaled'!X303,IF(Control!$C$6="Solar and wind",'Solar scaled'!X303+'Wind scaled'!X303,'Grid scaled'!X303)))</f>
        <v>68.400000000000006</v>
      </c>
      <c r="Y303" s="12">
        <f>IF(Control!$C$6="Solar only",'Solar scaled'!Y303,IF(Control!$C$6="Wind only",'Wind scaled'!Y303,IF(Control!$C$6="Solar and wind",'Solar scaled'!Y303+'Wind scaled'!Y303,'Grid scaled'!Y303)))</f>
        <v>55.280000000000008</v>
      </c>
      <c r="Z303" s="12">
        <f>IF(Control!$C$6="Solar only",'Solar scaled'!Z303,IF(Control!$C$6="Wind only",'Wind scaled'!Z303,IF(Control!$C$6="Solar and wind",'Solar scaled'!Z303+'Wind scaled'!Z303,'Grid scaled'!Z303)))</f>
        <v>30.479999999999997</v>
      </c>
      <c r="AB303" s="7">
        <f t="shared" si="4"/>
        <v>4744</v>
      </c>
    </row>
    <row r="304" spans="2:28" x14ac:dyDescent="0.2">
      <c r="B304" s="6">
        <v>44498</v>
      </c>
      <c r="C304" s="12">
        <f>IF(Control!$C$6="Solar only",'Solar scaled'!C304,IF(Control!$C$6="Wind only",'Wind scaled'!C304,IF(Control!$C$6="Solar and wind",'Solar scaled'!C304+'Wind scaled'!C304,'Grid scaled'!C304)))</f>
        <v>0</v>
      </c>
      <c r="D304" s="12">
        <f>IF(Control!$C$6="Solar only",'Solar scaled'!D304,IF(Control!$C$6="Wind only",'Wind scaled'!D304,IF(Control!$C$6="Solar and wind",'Solar scaled'!D304+'Wind scaled'!D304,'Grid scaled'!D304)))</f>
        <v>0</v>
      </c>
      <c r="E304" s="12">
        <f>IF(Control!$C$6="Solar only",'Solar scaled'!E304,IF(Control!$C$6="Wind only",'Wind scaled'!E304,IF(Control!$C$6="Solar and wind",'Solar scaled'!E304+'Wind scaled'!E304,'Grid scaled'!E304)))</f>
        <v>0</v>
      </c>
      <c r="F304" s="12">
        <f>IF(Control!$C$6="Solar only",'Solar scaled'!F304,IF(Control!$C$6="Wind only",'Wind scaled'!F304,IF(Control!$C$6="Solar and wind",'Solar scaled'!F304+'Wind scaled'!F304,'Grid scaled'!F304)))</f>
        <v>0</v>
      </c>
      <c r="G304" s="12">
        <f>IF(Control!$C$6="Solar only",'Solar scaled'!G304,IF(Control!$C$6="Wind only",'Wind scaled'!G304,IF(Control!$C$6="Solar and wind",'Solar scaled'!G304+'Wind scaled'!G304,'Grid scaled'!G304)))</f>
        <v>0</v>
      </c>
      <c r="H304" s="12">
        <f>IF(Control!$C$6="Solar only",'Solar scaled'!H304,IF(Control!$C$6="Wind only",'Wind scaled'!H304,IF(Control!$C$6="Solar and wind",'Solar scaled'!H304+'Wind scaled'!H304,'Grid scaled'!H304)))</f>
        <v>0</v>
      </c>
      <c r="I304" s="12">
        <f>IF(Control!$C$6="Solar only",'Solar scaled'!I304,IF(Control!$C$6="Wind only",'Wind scaled'!I304,IF(Control!$C$6="Solar and wind",'Solar scaled'!I304+'Wind scaled'!I304,'Grid scaled'!I304)))</f>
        <v>0</v>
      </c>
      <c r="J304" s="12">
        <f>IF(Control!$C$6="Solar only",'Solar scaled'!J304,IF(Control!$C$6="Wind only",'Wind scaled'!J304,IF(Control!$C$6="Solar and wind",'Solar scaled'!J304+'Wind scaled'!J304,'Grid scaled'!J304)))</f>
        <v>0</v>
      </c>
      <c r="K304" s="12">
        <f>IF(Control!$C$6="Solar only",'Solar scaled'!K304,IF(Control!$C$6="Wind only",'Wind scaled'!K304,IF(Control!$C$6="Solar and wind",'Solar scaled'!K304+'Wind scaled'!K304,'Grid scaled'!K304)))</f>
        <v>0</v>
      </c>
      <c r="L304" s="12">
        <f>IF(Control!$C$6="Solar only",'Solar scaled'!L304,IF(Control!$C$6="Wind only",'Wind scaled'!L304,IF(Control!$C$6="Solar and wind",'Solar scaled'!L304+'Wind scaled'!L304,'Grid scaled'!L304)))</f>
        <v>15.12</v>
      </c>
      <c r="M304" s="12">
        <f>IF(Control!$C$6="Solar only",'Solar scaled'!M304,IF(Control!$C$6="Wind only",'Wind scaled'!M304,IF(Control!$C$6="Solar and wind",'Solar scaled'!M304+'Wind scaled'!M304,'Grid scaled'!M304)))</f>
        <v>25.359999999999996</v>
      </c>
      <c r="N304" s="12">
        <f>IF(Control!$C$6="Solar only",'Solar scaled'!N304,IF(Control!$C$6="Wind only",'Wind scaled'!N304,IF(Control!$C$6="Solar and wind",'Solar scaled'!N304+'Wind scaled'!N304,'Grid scaled'!N304)))</f>
        <v>48.720000000000006</v>
      </c>
      <c r="O304" s="12">
        <f>IF(Control!$C$6="Solar only",'Solar scaled'!O304,IF(Control!$C$6="Wind only",'Wind scaled'!O304,IF(Control!$C$6="Solar and wind",'Solar scaled'!O304+'Wind scaled'!O304,'Grid scaled'!O304)))</f>
        <v>76.239999999999995</v>
      </c>
      <c r="P304" s="12">
        <f>IF(Control!$C$6="Solar only",'Solar scaled'!P304,IF(Control!$C$6="Wind only",'Wind scaled'!P304,IF(Control!$C$6="Solar and wind",'Solar scaled'!P304+'Wind scaled'!P304,'Grid scaled'!P304)))</f>
        <v>178.64000000000001</v>
      </c>
      <c r="Q304" s="12">
        <f>IF(Control!$C$6="Solar only",'Solar scaled'!Q304,IF(Control!$C$6="Wind only",'Wind scaled'!Q304,IF(Control!$C$6="Solar and wind",'Solar scaled'!Q304+'Wind scaled'!Q304,'Grid scaled'!Q304)))</f>
        <v>401.91999999999996</v>
      </c>
      <c r="R304" s="12">
        <f>IF(Control!$C$6="Solar only",'Solar scaled'!R304,IF(Control!$C$6="Wind only",'Wind scaled'!R304,IF(Control!$C$6="Solar and wind",'Solar scaled'!R304+'Wind scaled'!R304,'Grid scaled'!R304)))</f>
        <v>633.28</v>
      </c>
      <c r="S304" s="12">
        <f>IF(Control!$C$6="Solar only",'Solar scaled'!S304,IF(Control!$C$6="Wind only",'Wind scaled'!S304,IF(Control!$C$6="Solar and wind",'Solar scaled'!S304+'Wind scaled'!S304,'Grid scaled'!S304)))</f>
        <v>804.16000000000008</v>
      </c>
      <c r="T304" s="12">
        <f>IF(Control!$C$6="Solar only",'Solar scaled'!T304,IF(Control!$C$6="Wind only",'Wind scaled'!T304,IF(Control!$C$6="Solar and wind",'Solar scaled'!T304+'Wind scaled'!T304,'Grid scaled'!T304)))</f>
        <v>804.16000000000008</v>
      </c>
      <c r="U304" s="12">
        <f>IF(Control!$C$6="Solar only",'Solar scaled'!U304,IF(Control!$C$6="Wind only",'Wind scaled'!U304,IF(Control!$C$6="Solar and wind",'Solar scaled'!U304+'Wind scaled'!U304,'Grid scaled'!U304)))</f>
        <v>669.6</v>
      </c>
      <c r="V304" s="12">
        <f>IF(Control!$C$6="Solar only",'Solar scaled'!V304,IF(Control!$C$6="Wind only",'Wind scaled'!V304,IF(Control!$C$6="Solar and wind",'Solar scaled'!V304+'Wind scaled'!V304,'Grid scaled'!V304)))</f>
        <v>560</v>
      </c>
      <c r="W304" s="12">
        <f>IF(Control!$C$6="Solar only",'Solar scaled'!W304,IF(Control!$C$6="Wind only",'Wind scaled'!W304,IF(Control!$C$6="Solar and wind",'Solar scaled'!W304+'Wind scaled'!W304,'Grid scaled'!W304)))</f>
        <v>669.6</v>
      </c>
      <c r="X304" s="12">
        <f>IF(Control!$C$6="Solar only",'Solar scaled'!X304,IF(Control!$C$6="Wind only",'Wind scaled'!X304,IF(Control!$C$6="Solar and wind",'Solar scaled'!X304+'Wind scaled'!X304,'Grid scaled'!X304)))</f>
        <v>791.68000000000006</v>
      </c>
      <c r="Y304" s="12">
        <f>IF(Control!$C$6="Solar only",'Solar scaled'!Y304,IF(Control!$C$6="Wind only",'Wind scaled'!Y304,IF(Control!$C$6="Solar and wind",'Solar scaled'!Y304+'Wind scaled'!Y304,'Grid scaled'!Y304)))</f>
        <v>728.96</v>
      </c>
      <c r="Z304" s="12">
        <f>IF(Control!$C$6="Solar only",'Solar scaled'!Z304,IF(Control!$C$6="Wind only",'Wind scaled'!Z304,IF(Control!$C$6="Solar and wind",'Solar scaled'!Z304+'Wind scaled'!Z304,'Grid scaled'!Z304)))</f>
        <v>690.4</v>
      </c>
      <c r="AB304" s="7">
        <f t="shared" si="4"/>
        <v>7097.8400000000011</v>
      </c>
    </row>
    <row r="305" spans="2:29" x14ac:dyDescent="0.2">
      <c r="B305" s="6">
        <v>44499</v>
      </c>
      <c r="C305" s="12">
        <f>IF(Control!$C$6="Solar only",'Solar scaled'!C305,IF(Control!$C$6="Wind only",'Wind scaled'!C305,IF(Control!$C$6="Solar and wind",'Solar scaled'!C305+'Wind scaled'!C305,'Grid scaled'!C305)))</f>
        <v>518.24</v>
      </c>
      <c r="D305" s="12">
        <f>IF(Control!$C$6="Solar only",'Solar scaled'!D305,IF(Control!$C$6="Wind only",'Wind scaled'!D305,IF(Control!$C$6="Solar and wind",'Solar scaled'!D305+'Wind scaled'!D305,'Grid scaled'!D305)))</f>
        <v>346.23999999999995</v>
      </c>
      <c r="E305" s="12">
        <f>IF(Control!$C$6="Solar only",'Solar scaled'!E305,IF(Control!$C$6="Wind only",'Wind scaled'!E305,IF(Control!$C$6="Solar and wind",'Solar scaled'!E305+'Wind scaled'!E305,'Grid scaled'!E305)))</f>
        <v>401.91999999999996</v>
      </c>
      <c r="F305" s="12">
        <f>IF(Control!$C$6="Solar only",'Solar scaled'!F305,IF(Control!$C$6="Wind only",'Wind scaled'!F305,IF(Control!$C$6="Solar and wind",'Solar scaled'!F305+'Wind scaled'!F305,'Grid scaled'!F305)))</f>
        <v>444.64</v>
      </c>
      <c r="G305" s="12">
        <f>IF(Control!$C$6="Solar only",'Solar scaled'!G305,IF(Control!$C$6="Wind only",'Wind scaled'!G305,IF(Control!$C$6="Solar and wind",'Solar scaled'!G305+'Wind scaled'!G305,'Grid scaled'!G305)))</f>
        <v>602.72</v>
      </c>
      <c r="H305" s="12">
        <f>IF(Control!$C$6="Solar only",'Solar scaled'!H305,IF(Control!$C$6="Wind only",'Wind scaled'!H305,IF(Control!$C$6="Solar and wind",'Solar scaled'!H305+'Wind scaled'!H305,'Grid scaled'!H305)))</f>
        <v>876.4799999999999</v>
      </c>
      <c r="I305" s="12">
        <f>IF(Control!$C$6="Solar only",'Solar scaled'!I305,IF(Control!$C$6="Wind only",'Wind scaled'!I305,IF(Control!$C$6="Solar and wind",'Solar scaled'!I305+'Wind scaled'!I305,'Grid scaled'!I305)))</f>
        <v>1005.6</v>
      </c>
      <c r="J305" s="12">
        <f>IF(Control!$C$6="Solar only",'Solar scaled'!J305,IF(Control!$C$6="Wind only",'Wind scaled'!J305,IF(Control!$C$6="Solar and wind",'Solar scaled'!J305+'Wind scaled'!J305,'Grid scaled'!J305)))</f>
        <v>1012</v>
      </c>
      <c r="K305" s="12">
        <f>IF(Control!$C$6="Solar only",'Solar scaled'!K305,IF(Control!$C$6="Wind only",'Wind scaled'!K305,IF(Control!$C$6="Solar and wind",'Solar scaled'!K305+'Wind scaled'!K305,'Grid scaled'!K305)))</f>
        <v>1012</v>
      </c>
      <c r="L305" s="12">
        <f>IF(Control!$C$6="Solar only",'Solar scaled'!L305,IF(Control!$C$6="Wind only",'Wind scaled'!L305,IF(Control!$C$6="Solar and wind",'Solar scaled'!L305+'Wind scaled'!L305,'Grid scaled'!L305)))</f>
        <v>1006.72</v>
      </c>
      <c r="M305" s="12">
        <f>IF(Control!$C$6="Solar only",'Solar scaled'!M305,IF(Control!$C$6="Wind only",'Wind scaled'!M305,IF(Control!$C$6="Solar and wind",'Solar scaled'!M305+'Wind scaled'!M305,'Grid scaled'!M305)))</f>
        <v>804.16000000000008</v>
      </c>
      <c r="N305" s="12">
        <f>IF(Control!$C$6="Solar only",'Solar scaled'!N305,IF(Control!$C$6="Wind only",'Wind scaled'!N305,IF(Control!$C$6="Solar and wind",'Solar scaled'!N305+'Wind scaled'!N305,'Grid scaled'!N305)))</f>
        <v>536.31999999999994</v>
      </c>
      <c r="O305" s="12">
        <f>IF(Control!$C$6="Solar only",'Solar scaled'!O305,IF(Control!$C$6="Wind only",'Wind scaled'!O305,IF(Control!$C$6="Solar and wind",'Solar scaled'!O305+'Wind scaled'!O305,'Grid scaled'!O305)))</f>
        <v>346.23999999999995</v>
      </c>
      <c r="P305" s="12">
        <f>IF(Control!$C$6="Solar only",'Solar scaled'!P305,IF(Control!$C$6="Wind only",'Wind scaled'!P305,IF(Control!$C$6="Solar and wind",'Solar scaled'!P305+'Wind scaled'!P305,'Grid scaled'!P305)))</f>
        <v>226.88000000000002</v>
      </c>
      <c r="Q305" s="12">
        <f>IF(Control!$C$6="Solar only",'Solar scaled'!Q305,IF(Control!$C$6="Wind only",'Wind scaled'!Q305,IF(Control!$C$6="Solar and wind",'Solar scaled'!Q305+'Wind scaled'!Q305,'Grid scaled'!Q305)))</f>
        <v>201.68</v>
      </c>
      <c r="R305" s="12">
        <f>IF(Control!$C$6="Solar only",'Solar scaled'!R305,IF(Control!$C$6="Wind only",'Wind scaled'!R305,IF(Control!$C$6="Solar and wind",'Solar scaled'!R305+'Wind scaled'!R305,'Grid scaled'!R305)))</f>
        <v>267.92000000000007</v>
      </c>
      <c r="S305" s="12">
        <f>IF(Control!$C$6="Solar only",'Solar scaled'!S305,IF(Control!$C$6="Wind only",'Wind scaled'!S305,IF(Control!$C$6="Solar and wind",'Solar scaled'!S305+'Wind scaled'!S305,'Grid scaled'!S305)))</f>
        <v>454.4</v>
      </c>
      <c r="T305" s="12">
        <f>IF(Control!$C$6="Solar only",'Solar scaled'!T305,IF(Control!$C$6="Wind only",'Wind scaled'!T305,IF(Control!$C$6="Solar and wind",'Solar scaled'!T305+'Wind scaled'!T305,'Grid scaled'!T305)))</f>
        <v>633.28</v>
      </c>
      <c r="U305" s="12">
        <f>IF(Control!$C$6="Solar only",'Solar scaled'!U305,IF(Control!$C$6="Wind only",'Wind scaled'!U305,IF(Control!$C$6="Solar and wind",'Solar scaled'!U305+'Wind scaled'!U305,'Grid scaled'!U305)))</f>
        <v>728.96</v>
      </c>
      <c r="V305" s="12">
        <f>IF(Control!$C$6="Solar only",'Solar scaled'!V305,IF(Control!$C$6="Wind only",'Wind scaled'!V305,IF(Control!$C$6="Solar and wind",'Solar scaled'!V305+'Wind scaled'!V305,'Grid scaled'!V305)))</f>
        <v>804.16000000000008</v>
      </c>
      <c r="W305" s="12">
        <f>IF(Control!$C$6="Solar only",'Solar scaled'!W305,IF(Control!$C$6="Wind only",'Wind scaled'!W305,IF(Control!$C$6="Solar and wind",'Solar scaled'!W305+'Wind scaled'!W305,'Grid scaled'!W305)))</f>
        <v>876.4799999999999</v>
      </c>
      <c r="X305" s="12">
        <f>IF(Control!$C$6="Solar only",'Solar scaled'!X305,IF(Control!$C$6="Wind only",'Wind scaled'!X305,IF(Control!$C$6="Solar and wind",'Solar scaled'!X305+'Wind scaled'!X305,'Grid scaled'!X305)))</f>
        <v>876.4799999999999</v>
      </c>
      <c r="Y305" s="12">
        <f>IF(Control!$C$6="Solar only",'Solar scaled'!Y305,IF(Control!$C$6="Wind only",'Wind scaled'!Y305,IF(Control!$C$6="Solar and wind",'Solar scaled'!Y305+'Wind scaled'!Y305,'Grid scaled'!Y305)))</f>
        <v>817.04000000000008</v>
      </c>
      <c r="Z305" s="12">
        <f>IF(Control!$C$6="Solar only",'Solar scaled'!Z305,IF(Control!$C$6="Wind only",'Wind scaled'!Z305,IF(Control!$C$6="Solar and wind",'Solar scaled'!Z305+'Wind scaled'!Z305,'Grid scaled'!Z305)))</f>
        <v>812.16000000000008</v>
      </c>
      <c r="AB305" s="7">
        <f t="shared" si="4"/>
        <v>15612.720000000001</v>
      </c>
    </row>
    <row r="306" spans="2:29" x14ac:dyDescent="0.2">
      <c r="B306" s="6">
        <v>44500</v>
      </c>
      <c r="C306" s="12">
        <f>IF(Control!$C$6="Solar only",'Solar scaled'!C306,IF(Control!$C$6="Wind only",'Wind scaled'!C306,IF(Control!$C$6="Solar and wind",'Solar scaled'!C306+'Wind scaled'!C306,'Grid scaled'!C306)))</f>
        <v>804.16000000000008</v>
      </c>
      <c r="D306" s="12">
        <f>IF(Control!$C$6="Solar only",'Solar scaled'!D306,IF(Control!$C$6="Wind only",'Wind scaled'!D306,IF(Control!$C$6="Solar and wind",'Solar scaled'!D306+'Wind scaled'!D306,'Grid scaled'!D306)))</f>
        <v>690.4</v>
      </c>
      <c r="E306" s="12">
        <f>IF(Control!$C$6="Solar only",'Solar scaled'!E306,IF(Control!$C$6="Wind only",'Wind scaled'!E306,IF(Control!$C$6="Solar and wind",'Solar scaled'!E306+'Wind scaled'!E306,'Grid scaled'!E306)))</f>
        <v>497.43999999999994</v>
      </c>
      <c r="F306" s="12">
        <f>IF(Control!$C$6="Solar only",'Solar scaled'!F306,IF(Control!$C$6="Wind only",'Wind scaled'!F306,IF(Control!$C$6="Solar and wind",'Solar scaled'!F306+'Wind scaled'!F306,'Grid scaled'!F306)))</f>
        <v>313.91999999999996</v>
      </c>
      <c r="G306" s="12">
        <f>IF(Control!$C$6="Solar only",'Solar scaled'!G306,IF(Control!$C$6="Wind only",'Wind scaled'!G306,IF(Control!$C$6="Solar and wind",'Solar scaled'!G306+'Wind scaled'!G306,'Grid scaled'!G306)))</f>
        <v>146</v>
      </c>
      <c r="H306" s="12">
        <f>IF(Control!$C$6="Solar only",'Solar scaled'!H306,IF(Control!$C$6="Wind only",'Wind scaled'!H306,IF(Control!$C$6="Solar and wind",'Solar scaled'!H306+'Wind scaled'!H306,'Grid scaled'!H306)))</f>
        <v>55.280000000000008</v>
      </c>
      <c r="I306" s="12">
        <f>IF(Control!$C$6="Solar only",'Solar scaled'!I306,IF(Control!$C$6="Wind only",'Wind scaled'!I306,IF(Control!$C$6="Solar and wind",'Solar scaled'!I306+'Wind scaled'!I306,'Grid scaled'!I306)))</f>
        <v>42.160000000000004</v>
      </c>
      <c r="J306" s="12">
        <f>IF(Control!$C$6="Solar only",'Solar scaled'!J306,IF(Control!$C$6="Wind only",'Wind scaled'!J306,IF(Control!$C$6="Solar and wind",'Solar scaled'!J306+'Wind scaled'!J306,'Grid scaled'!J306)))</f>
        <v>136.4</v>
      </c>
      <c r="K306" s="12">
        <f>IF(Control!$C$6="Solar only",'Solar scaled'!K306,IF(Control!$C$6="Wind only",'Wind scaled'!K306,IF(Control!$C$6="Solar and wind",'Solar scaled'!K306+'Wind scaled'!K306,'Grid scaled'!K306)))</f>
        <v>346.23999999999995</v>
      </c>
      <c r="L306" s="12">
        <f>IF(Control!$C$6="Solar only",'Solar scaled'!L306,IF(Control!$C$6="Wind only",'Wind scaled'!L306,IF(Control!$C$6="Solar and wind",'Solar scaled'!L306+'Wind scaled'!L306,'Grid scaled'!L306)))</f>
        <v>518.24</v>
      </c>
      <c r="M306" s="12">
        <f>IF(Control!$C$6="Solar only",'Solar scaled'!M306,IF(Control!$C$6="Wind only",'Wind scaled'!M306,IF(Control!$C$6="Solar and wind",'Solar scaled'!M306+'Wind scaled'!M306,'Grid scaled'!M306)))</f>
        <v>708.48</v>
      </c>
      <c r="N306" s="12">
        <f>IF(Control!$C$6="Solar only",'Solar scaled'!N306,IF(Control!$C$6="Wind only",'Wind scaled'!N306,IF(Control!$C$6="Solar and wind",'Solar scaled'!N306+'Wind scaled'!N306,'Grid scaled'!N306)))</f>
        <v>974.24</v>
      </c>
      <c r="O306" s="12">
        <f>IF(Control!$C$6="Solar only",'Solar scaled'!O306,IF(Control!$C$6="Wind only",'Wind scaled'!O306,IF(Control!$C$6="Solar and wind",'Solar scaled'!O306+'Wind scaled'!O306,'Grid scaled'!O306)))</f>
        <v>1012</v>
      </c>
      <c r="P306" s="12">
        <f>IF(Control!$C$6="Solar only",'Solar scaled'!P306,IF(Control!$C$6="Wind only",'Wind scaled'!P306,IF(Control!$C$6="Solar and wind",'Solar scaled'!P306+'Wind scaled'!P306,'Grid scaled'!P306)))</f>
        <v>1012</v>
      </c>
      <c r="Q306" s="12">
        <f>IF(Control!$C$6="Solar only",'Solar scaled'!Q306,IF(Control!$C$6="Wind only",'Wind scaled'!Q306,IF(Control!$C$6="Solar and wind",'Solar scaled'!Q306+'Wind scaled'!Q306,'Grid scaled'!Q306)))</f>
        <v>1012</v>
      </c>
      <c r="R306" s="12">
        <f>IF(Control!$C$6="Solar only",'Solar scaled'!R306,IF(Control!$C$6="Wind only",'Wind scaled'!R306,IF(Control!$C$6="Solar and wind",'Solar scaled'!R306+'Wind scaled'!R306,'Grid scaled'!R306)))</f>
        <v>1012</v>
      </c>
      <c r="S306" s="12">
        <f>IF(Control!$C$6="Solar only",'Solar scaled'!S306,IF(Control!$C$6="Wind only",'Wind scaled'!S306,IF(Control!$C$6="Solar and wind",'Solar scaled'!S306+'Wind scaled'!S306,'Grid scaled'!S306)))</f>
        <v>1012</v>
      </c>
      <c r="T306" s="12">
        <f>IF(Control!$C$6="Solar only",'Solar scaled'!T306,IF(Control!$C$6="Wind only",'Wind scaled'!T306,IF(Control!$C$6="Solar and wind",'Solar scaled'!T306+'Wind scaled'!T306,'Grid scaled'!T306)))</f>
        <v>1012</v>
      </c>
      <c r="U306" s="12">
        <f>IF(Control!$C$6="Solar only",'Solar scaled'!U306,IF(Control!$C$6="Wind only",'Wind scaled'!U306,IF(Control!$C$6="Solar and wind",'Solar scaled'!U306+'Wind scaled'!U306,'Grid scaled'!U306)))</f>
        <v>1012</v>
      </c>
      <c r="V306" s="12">
        <f>IF(Control!$C$6="Solar only",'Solar scaled'!V306,IF(Control!$C$6="Wind only",'Wind scaled'!V306,IF(Control!$C$6="Solar and wind",'Solar scaled'!V306+'Wind scaled'!V306,'Grid scaled'!V306)))</f>
        <v>942.24</v>
      </c>
      <c r="W306" s="12">
        <f>IF(Control!$C$6="Solar only",'Solar scaled'!W306,IF(Control!$C$6="Wind only",'Wind scaled'!W306,IF(Control!$C$6="Solar and wind",'Solar scaled'!W306+'Wind scaled'!W306,'Grid scaled'!W306)))</f>
        <v>380.8</v>
      </c>
      <c r="X306" s="12">
        <f>IF(Control!$C$6="Solar only",'Solar scaled'!X306,IF(Control!$C$6="Wind only",'Wind scaled'!X306,IF(Control!$C$6="Solar and wind",'Solar scaled'!X306+'Wind scaled'!X306,'Grid scaled'!X306)))</f>
        <v>25.359999999999996</v>
      </c>
      <c r="Y306" s="12">
        <f>IF(Control!$C$6="Solar only",'Solar scaled'!Y306,IF(Control!$C$6="Wind only",'Wind scaled'!Y306,IF(Control!$C$6="Solar and wind",'Solar scaled'!Y306+'Wind scaled'!Y306,'Grid scaled'!Y306)))</f>
        <v>0</v>
      </c>
      <c r="Z306" s="12">
        <f>IF(Control!$C$6="Solar only",'Solar scaled'!Z306,IF(Control!$C$6="Wind only",'Wind scaled'!Z306,IF(Control!$C$6="Solar and wind",'Solar scaled'!Z306+'Wind scaled'!Z306,'Grid scaled'!Z306)))</f>
        <v>0</v>
      </c>
      <c r="AA306" s="14"/>
      <c r="AB306" s="7">
        <f t="shared" si="4"/>
        <v>13665.359999999999</v>
      </c>
      <c r="AC306" s="11">
        <f>SUM(AB276:AB306)</f>
        <v>482060.71999999986</v>
      </c>
    </row>
    <row r="307" spans="2:29" x14ac:dyDescent="0.2">
      <c r="B307" s="6">
        <v>44501</v>
      </c>
      <c r="C307" s="12">
        <f>IF(Control!$C$6="Solar only",'Solar scaled'!C307,IF(Control!$C$6="Wind only",'Wind scaled'!C307,IF(Control!$C$6="Solar and wind",'Solar scaled'!C307+'Wind scaled'!C307,'Grid scaled'!C307)))</f>
        <v>0</v>
      </c>
      <c r="D307" s="12">
        <f>IF(Control!$C$6="Solar only",'Solar scaled'!D307,IF(Control!$C$6="Wind only",'Wind scaled'!D307,IF(Control!$C$6="Solar and wind",'Solar scaled'!D307+'Wind scaled'!D307,'Grid scaled'!D307)))</f>
        <v>0</v>
      </c>
      <c r="E307" s="12">
        <f>IF(Control!$C$6="Solar only",'Solar scaled'!E307,IF(Control!$C$6="Wind only",'Wind scaled'!E307,IF(Control!$C$6="Solar and wind",'Solar scaled'!E307+'Wind scaled'!E307,'Grid scaled'!E307)))</f>
        <v>0</v>
      </c>
      <c r="F307" s="12">
        <f>IF(Control!$C$6="Solar only",'Solar scaled'!F307,IF(Control!$C$6="Wind only",'Wind scaled'!F307,IF(Control!$C$6="Solar and wind",'Solar scaled'!F307+'Wind scaled'!F307,'Grid scaled'!F307)))</f>
        <v>0</v>
      </c>
      <c r="G307" s="12">
        <f>IF(Control!$C$6="Solar only",'Solar scaled'!G307,IF(Control!$C$6="Wind only",'Wind scaled'!G307,IF(Control!$C$6="Solar and wind",'Solar scaled'!G307+'Wind scaled'!G307,'Grid scaled'!G307)))</f>
        <v>0</v>
      </c>
      <c r="H307" s="12">
        <f>IF(Control!$C$6="Solar only",'Solar scaled'!H307,IF(Control!$C$6="Wind only",'Wind scaled'!H307,IF(Control!$C$6="Solar and wind",'Solar scaled'!H307+'Wind scaled'!H307,'Grid scaled'!H307)))</f>
        <v>48.720000000000006</v>
      </c>
      <c r="I307" s="12">
        <f>IF(Control!$C$6="Solar only",'Solar scaled'!I307,IF(Control!$C$6="Wind only",'Wind scaled'!I307,IF(Control!$C$6="Solar and wind",'Solar scaled'!I307+'Wind scaled'!I307,'Grid scaled'!I307)))</f>
        <v>178.64000000000001</v>
      </c>
      <c r="J307" s="12">
        <f>IF(Control!$C$6="Solar only",'Solar scaled'!J307,IF(Control!$C$6="Wind only",'Wind scaled'!J307,IF(Control!$C$6="Solar and wind",'Solar scaled'!J307+'Wind scaled'!J307,'Grid scaled'!J307)))</f>
        <v>380.8</v>
      </c>
      <c r="K307" s="12">
        <f>IF(Control!$C$6="Solar only",'Solar scaled'!K307,IF(Control!$C$6="Wind only",'Wind scaled'!K307,IF(Control!$C$6="Solar and wind",'Solar scaled'!K307+'Wind scaled'!K307,'Grid scaled'!K307)))</f>
        <v>669.6</v>
      </c>
      <c r="L307" s="12">
        <f>IF(Control!$C$6="Solar only",'Solar scaled'!L307,IF(Control!$C$6="Wind only",'Wind scaled'!L307,IF(Control!$C$6="Solar and wind",'Solar scaled'!L307+'Wind scaled'!L307,'Grid scaled'!L307)))</f>
        <v>812.16000000000008</v>
      </c>
      <c r="M307" s="12">
        <f>IF(Control!$C$6="Solar only",'Solar scaled'!M307,IF(Control!$C$6="Wind only",'Wind scaled'!M307,IF(Control!$C$6="Solar and wind",'Solar scaled'!M307+'Wind scaled'!M307,'Grid scaled'!M307)))</f>
        <v>934.4</v>
      </c>
      <c r="N307" s="12">
        <f>IF(Control!$C$6="Solar only",'Solar scaled'!N307,IF(Control!$C$6="Wind only",'Wind scaled'!N307,IF(Control!$C$6="Solar and wind",'Solar scaled'!N307+'Wind scaled'!N307,'Grid scaled'!N307)))</f>
        <v>994.88000000000011</v>
      </c>
      <c r="O307" s="12">
        <f>IF(Control!$C$6="Solar only",'Solar scaled'!O307,IF(Control!$C$6="Wind only",'Wind scaled'!O307,IF(Control!$C$6="Solar and wind",'Solar scaled'!O307+'Wind scaled'!O307,'Grid scaled'!O307)))</f>
        <v>1011.36</v>
      </c>
      <c r="P307" s="12">
        <f>IF(Control!$C$6="Solar only",'Solar scaled'!P307,IF(Control!$C$6="Wind only",'Wind scaled'!P307,IF(Control!$C$6="Solar and wind",'Solar scaled'!P307+'Wind scaled'!P307,'Grid scaled'!P307)))</f>
        <v>1012</v>
      </c>
      <c r="Q307" s="12">
        <f>IF(Control!$C$6="Solar only",'Solar scaled'!Q307,IF(Control!$C$6="Wind only",'Wind scaled'!Q307,IF(Control!$C$6="Solar and wind",'Solar scaled'!Q307+'Wind scaled'!Q307,'Grid scaled'!Q307)))</f>
        <v>1012</v>
      </c>
      <c r="R307" s="12">
        <f>IF(Control!$C$6="Solar only",'Solar scaled'!R307,IF(Control!$C$6="Wind only",'Wind scaled'!R307,IF(Control!$C$6="Solar and wind",'Solar scaled'!R307+'Wind scaled'!R307,'Grid scaled'!R307)))</f>
        <v>1012</v>
      </c>
      <c r="S307" s="12">
        <f>IF(Control!$C$6="Solar only",'Solar scaled'!S307,IF(Control!$C$6="Wind only",'Wind scaled'!S307,IF(Control!$C$6="Solar and wind",'Solar scaled'!S307+'Wind scaled'!S307,'Grid scaled'!S307)))</f>
        <v>1012</v>
      </c>
      <c r="T307" s="12">
        <f>IF(Control!$C$6="Solar only",'Solar scaled'!T307,IF(Control!$C$6="Wind only",'Wind scaled'!T307,IF(Control!$C$6="Solar and wind",'Solar scaled'!T307+'Wind scaled'!T307,'Grid scaled'!T307)))</f>
        <v>1012</v>
      </c>
      <c r="U307" s="12">
        <f>IF(Control!$C$6="Solar only",'Solar scaled'!U307,IF(Control!$C$6="Wind only",'Wind scaled'!U307,IF(Control!$C$6="Solar and wind",'Solar scaled'!U307+'Wind scaled'!U307,'Grid scaled'!U307)))</f>
        <v>1011.36</v>
      </c>
      <c r="V307" s="12">
        <f>IF(Control!$C$6="Solar only",'Solar scaled'!V307,IF(Control!$C$6="Wind only",'Wind scaled'!V307,IF(Control!$C$6="Solar and wind",'Solar scaled'!V307+'Wind scaled'!V307,'Grid scaled'!V307)))</f>
        <v>1011.36</v>
      </c>
      <c r="W307" s="12">
        <f>IF(Control!$C$6="Solar only",'Solar scaled'!W307,IF(Control!$C$6="Wind only",'Wind scaled'!W307,IF(Control!$C$6="Solar and wind",'Solar scaled'!W307+'Wind scaled'!W307,'Grid scaled'!W307)))</f>
        <v>1006.8800000000001</v>
      </c>
      <c r="X307" s="12">
        <f>IF(Control!$C$6="Solar only",'Solar scaled'!X307,IF(Control!$C$6="Wind only",'Wind scaled'!X307,IF(Control!$C$6="Solar and wind",'Solar scaled'!X307+'Wind scaled'!X307,'Grid scaled'!X307)))</f>
        <v>993.76</v>
      </c>
      <c r="Y307" s="12">
        <f>IF(Control!$C$6="Solar only",'Solar scaled'!Y307,IF(Control!$C$6="Wind only",'Wind scaled'!Y307,IF(Control!$C$6="Solar and wind",'Solar scaled'!Y307+'Wind scaled'!Y307,'Grid scaled'!Y307)))</f>
        <v>971.28</v>
      </c>
      <c r="Z307" s="12">
        <f>IF(Control!$C$6="Solar only",'Solar scaled'!Z307,IF(Control!$C$6="Wind only",'Wind scaled'!Z307,IF(Control!$C$6="Solar and wind",'Solar scaled'!Z307+'Wind scaled'!Z307,'Grid scaled'!Z307)))</f>
        <v>966.4</v>
      </c>
      <c r="AB307" s="7">
        <f t="shared" si="4"/>
        <v>16051.600000000004</v>
      </c>
    </row>
    <row r="308" spans="2:29" x14ac:dyDescent="0.2">
      <c r="B308" s="6">
        <v>44502</v>
      </c>
      <c r="C308" s="12">
        <f>IF(Control!$C$6="Solar only",'Solar scaled'!C308,IF(Control!$C$6="Wind only",'Wind scaled'!C308,IF(Control!$C$6="Solar and wind",'Solar scaled'!C308+'Wind scaled'!C308,'Grid scaled'!C308)))</f>
        <v>889.3599999999999</v>
      </c>
      <c r="D308" s="12">
        <f>IF(Control!$C$6="Solar only",'Solar scaled'!D308,IF(Control!$C$6="Wind only",'Wind scaled'!D308,IF(Control!$C$6="Solar and wind",'Solar scaled'!D308+'Wind scaled'!D308,'Grid scaled'!D308)))</f>
        <v>804.16000000000008</v>
      </c>
      <c r="E308" s="12">
        <f>IF(Control!$C$6="Solar only",'Solar scaled'!E308,IF(Control!$C$6="Wind only",'Wind scaled'!E308,IF(Control!$C$6="Solar and wind",'Solar scaled'!E308+'Wind scaled'!E308,'Grid scaled'!E308)))</f>
        <v>690.4</v>
      </c>
      <c r="F308" s="12">
        <f>IF(Control!$C$6="Solar only",'Solar scaled'!F308,IF(Control!$C$6="Wind only",'Wind scaled'!F308,IF(Control!$C$6="Solar and wind",'Solar scaled'!F308+'Wind scaled'!F308,'Grid scaled'!F308)))</f>
        <v>633.28</v>
      </c>
      <c r="G308" s="12">
        <f>IF(Control!$C$6="Solar only",'Solar scaled'!G308,IF(Control!$C$6="Wind only",'Wind scaled'!G308,IF(Control!$C$6="Solar and wind",'Solar scaled'!G308+'Wind scaled'!G308,'Grid scaled'!G308)))</f>
        <v>602.72</v>
      </c>
      <c r="H308" s="12">
        <f>IF(Control!$C$6="Solar only",'Solar scaled'!H308,IF(Control!$C$6="Wind only",'Wind scaled'!H308,IF(Control!$C$6="Solar and wind",'Solar scaled'!H308+'Wind scaled'!H308,'Grid scaled'!H308)))</f>
        <v>581.91999999999996</v>
      </c>
      <c r="I308" s="12">
        <f>IF(Control!$C$6="Solar only",'Solar scaled'!I308,IF(Control!$C$6="Wind only",'Wind scaled'!I308,IF(Control!$C$6="Solar and wind",'Solar scaled'!I308+'Wind scaled'!I308,'Grid scaled'!I308)))</f>
        <v>560</v>
      </c>
      <c r="J308" s="12">
        <f>IF(Control!$C$6="Solar only",'Solar scaled'!J308,IF(Control!$C$6="Wind only",'Wind scaled'!J308,IF(Control!$C$6="Solar and wind",'Solar scaled'!J308+'Wind scaled'!J308,'Grid scaled'!J308)))</f>
        <v>581.91999999999996</v>
      </c>
      <c r="K308" s="12">
        <f>IF(Control!$C$6="Solar only",'Solar scaled'!K308,IF(Control!$C$6="Wind only",'Wind scaled'!K308,IF(Control!$C$6="Solar and wind",'Solar scaled'!K308+'Wind scaled'!K308,'Grid scaled'!K308)))</f>
        <v>536.31999999999994</v>
      </c>
      <c r="L308" s="12">
        <f>IF(Control!$C$6="Solar only",'Solar scaled'!L308,IF(Control!$C$6="Wind only",'Wind scaled'!L308,IF(Control!$C$6="Solar and wind",'Solar scaled'!L308+'Wind scaled'!L308,'Grid scaled'!L308)))</f>
        <v>444.64</v>
      </c>
      <c r="M308" s="12">
        <f>IF(Control!$C$6="Solar only",'Solar scaled'!M308,IF(Control!$C$6="Wind only",'Wind scaled'!M308,IF(Control!$C$6="Solar and wind",'Solar scaled'!M308+'Wind scaled'!M308,'Grid scaled'!M308)))</f>
        <v>380.8</v>
      </c>
      <c r="N308" s="12">
        <f>IF(Control!$C$6="Solar only",'Solar scaled'!N308,IF(Control!$C$6="Wind only",'Wind scaled'!N308,IF(Control!$C$6="Solar and wind",'Solar scaled'!N308+'Wind scaled'!N308,'Grid scaled'!N308)))</f>
        <v>380.8</v>
      </c>
      <c r="O308" s="12">
        <f>IF(Control!$C$6="Solar only",'Solar scaled'!O308,IF(Control!$C$6="Wind only",'Wind scaled'!O308,IF(Control!$C$6="Solar and wind",'Solar scaled'!O308+'Wind scaled'!O308,'Grid scaled'!O308)))</f>
        <v>380.8</v>
      </c>
      <c r="P308" s="12">
        <f>IF(Control!$C$6="Solar only",'Solar scaled'!P308,IF(Control!$C$6="Wind only",'Wind scaled'!P308,IF(Control!$C$6="Solar and wind",'Solar scaled'!P308+'Wind scaled'!P308,'Grid scaled'!P308)))</f>
        <v>362.4</v>
      </c>
      <c r="Q308" s="12">
        <f>IF(Control!$C$6="Solar only",'Solar scaled'!Q308,IF(Control!$C$6="Wind only",'Wind scaled'!Q308,IF(Control!$C$6="Solar and wind",'Solar scaled'!Q308+'Wind scaled'!Q308,'Grid scaled'!Q308)))</f>
        <v>362.4</v>
      </c>
      <c r="R308" s="12">
        <f>IF(Control!$C$6="Solar only",'Solar scaled'!R308,IF(Control!$C$6="Wind only",'Wind scaled'!R308,IF(Control!$C$6="Solar and wind",'Solar scaled'!R308+'Wind scaled'!R308,'Grid scaled'!R308)))</f>
        <v>423.84</v>
      </c>
      <c r="S308" s="12">
        <f>IF(Control!$C$6="Solar only",'Solar scaled'!S308,IF(Control!$C$6="Wind only",'Wind scaled'!S308,IF(Control!$C$6="Solar and wind",'Solar scaled'!S308+'Wind scaled'!S308,'Grid scaled'!S308)))</f>
        <v>475.52</v>
      </c>
      <c r="T308" s="12">
        <f>IF(Control!$C$6="Solar only",'Solar scaled'!T308,IF(Control!$C$6="Wind only",'Wind scaled'!T308,IF(Control!$C$6="Solar and wind",'Solar scaled'!T308+'Wind scaled'!T308,'Grid scaled'!T308)))</f>
        <v>497.43999999999994</v>
      </c>
      <c r="U308" s="12">
        <f>IF(Control!$C$6="Solar only",'Solar scaled'!U308,IF(Control!$C$6="Wind only",'Wind scaled'!U308,IF(Control!$C$6="Solar and wind",'Solar scaled'!U308+'Wind scaled'!U308,'Grid scaled'!U308)))</f>
        <v>536.31999999999994</v>
      </c>
      <c r="V308" s="12">
        <f>IF(Control!$C$6="Solar only",'Solar scaled'!V308,IF(Control!$C$6="Wind only",'Wind scaled'!V308,IF(Control!$C$6="Solar and wind",'Solar scaled'!V308+'Wind scaled'!V308,'Grid scaled'!V308)))</f>
        <v>581.91999999999996</v>
      </c>
      <c r="W308" s="12">
        <f>IF(Control!$C$6="Solar only",'Solar scaled'!W308,IF(Control!$C$6="Wind only",'Wind scaled'!W308,IF(Control!$C$6="Solar and wind",'Solar scaled'!W308+'Wind scaled'!W308,'Grid scaled'!W308)))</f>
        <v>560</v>
      </c>
      <c r="X308" s="12">
        <f>IF(Control!$C$6="Solar only",'Solar scaled'!X308,IF(Control!$C$6="Wind only",'Wind scaled'!X308,IF(Control!$C$6="Solar and wind",'Solar scaled'!X308+'Wind scaled'!X308,'Grid scaled'!X308)))</f>
        <v>560</v>
      </c>
      <c r="Y308" s="12">
        <f>IF(Control!$C$6="Solar only",'Solar scaled'!Y308,IF(Control!$C$6="Wind only",'Wind scaled'!Y308,IF(Control!$C$6="Solar and wind",'Solar scaled'!Y308+'Wind scaled'!Y308,'Grid scaled'!Y308)))</f>
        <v>602.72</v>
      </c>
      <c r="Z308" s="12">
        <f>IF(Control!$C$6="Solar only",'Solar scaled'!Z308,IF(Control!$C$6="Wind only",'Wind scaled'!Z308,IF(Control!$C$6="Solar and wind",'Solar scaled'!Z308+'Wind scaled'!Z308,'Grid scaled'!Z308)))</f>
        <v>633.28</v>
      </c>
      <c r="AB308" s="7">
        <f t="shared" si="4"/>
        <v>13062.960000000001</v>
      </c>
    </row>
    <row r="309" spans="2:29" x14ac:dyDescent="0.2">
      <c r="B309" s="6">
        <v>44503</v>
      </c>
      <c r="C309" s="12">
        <f>IF(Control!$C$6="Solar only",'Solar scaled'!C309,IF(Control!$C$6="Wind only",'Wind scaled'!C309,IF(Control!$C$6="Solar and wind",'Solar scaled'!C309+'Wind scaled'!C309,'Grid scaled'!C309)))</f>
        <v>690.4</v>
      </c>
      <c r="D309" s="12">
        <f>IF(Control!$C$6="Solar only",'Solar scaled'!D309,IF(Control!$C$6="Wind only",'Wind scaled'!D309,IF(Control!$C$6="Solar and wind",'Solar scaled'!D309+'Wind scaled'!D309,'Grid scaled'!D309)))</f>
        <v>728.96</v>
      </c>
      <c r="E309" s="12">
        <f>IF(Control!$C$6="Solar only",'Solar scaled'!E309,IF(Control!$C$6="Wind only",'Wind scaled'!E309,IF(Control!$C$6="Solar and wind",'Solar scaled'!E309+'Wind scaled'!E309,'Grid scaled'!E309)))</f>
        <v>791.68000000000006</v>
      </c>
      <c r="F309" s="12">
        <f>IF(Control!$C$6="Solar only",'Solar scaled'!F309,IF(Control!$C$6="Wind only",'Wind scaled'!F309,IF(Control!$C$6="Solar and wind",'Solar scaled'!F309+'Wind scaled'!F309,'Grid scaled'!F309)))</f>
        <v>817.04000000000008</v>
      </c>
      <c r="G309" s="12">
        <f>IF(Control!$C$6="Solar only",'Solar scaled'!G309,IF(Control!$C$6="Wind only",'Wind scaled'!G309,IF(Control!$C$6="Solar and wind",'Solar scaled'!G309+'Wind scaled'!G309,'Grid scaled'!G309)))</f>
        <v>889.3599999999999</v>
      </c>
      <c r="H309" s="12">
        <f>IF(Control!$C$6="Solar only",'Solar scaled'!H309,IF(Control!$C$6="Wind only",'Wind scaled'!H309,IF(Control!$C$6="Solar and wind",'Solar scaled'!H309+'Wind scaled'!H309,'Grid scaled'!H309)))</f>
        <v>966.4</v>
      </c>
      <c r="I309" s="12">
        <f>IF(Control!$C$6="Solar only",'Solar scaled'!I309,IF(Control!$C$6="Wind only",'Wind scaled'!I309,IF(Control!$C$6="Solar and wind",'Solar scaled'!I309+'Wind scaled'!I309,'Grid scaled'!I309)))</f>
        <v>974.24</v>
      </c>
      <c r="J309" s="12">
        <f>IF(Control!$C$6="Solar only",'Solar scaled'!J309,IF(Control!$C$6="Wind only",'Wind scaled'!J309,IF(Control!$C$6="Solar and wind",'Solar scaled'!J309+'Wind scaled'!J309,'Grid scaled'!J309)))</f>
        <v>971.28</v>
      </c>
      <c r="K309" s="12">
        <f>IF(Control!$C$6="Solar only",'Solar scaled'!K309,IF(Control!$C$6="Wind only",'Wind scaled'!K309,IF(Control!$C$6="Solar and wind",'Solar scaled'!K309+'Wind scaled'!K309,'Grid scaled'!K309)))</f>
        <v>966.4</v>
      </c>
      <c r="L309" s="12">
        <f>IF(Control!$C$6="Solar only",'Solar scaled'!L309,IF(Control!$C$6="Wind only",'Wind scaled'!L309,IF(Control!$C$6="Solar and wind",'Solar scaled'!L309+'Wind scaled'!L309,'Grid scaled'!L309)))</f>
        <v>966.4</v>
      </c>
      <c r="M309" s="12">
        <f>IF(Control!$C$6="Solar only",'Solar scaled'!M309,IF(Control!$C$6="Wind only",'Wind scaled'!M309,IF(Control!$C$6="Solar and wind",'Solar scaled'!M309+'Wind scaled'!M309,'Grid scaled'!M309)))</f>
        <v>993.76</v>
      </c>
      <c r="N309" s="12">
        <f>IF(Control!$C$6="Solar only",'Solar scaled'!N309,IF(Control!$C$6="Wind only",'Wind scaled'!N309,IF(Control!$C$6="Solar and wind",'Solar scaled'!N309+'Wind scaled'!N309,'Grid scaled'!N309)))</f>
        <v>995.04000000000019</v>
      </c>
      <c r="O309" s="12">
        <f>IF(Control!$C$6="Solar only",'Solar scaled'!O309,IF(Control!$C$6="Wind only",'Wind scaled'!O309,IF(Control!$C$6="Solar and wind",'Solar scaled'!O309+'Wind scaled'!O309,'Grid scaled'!O309)))</f>
        <v>1006.8800000000001</v>
      </c>
      <c r="P309" s="12">
        <f>IF(Control!$C$6="Solar only",'Solar scaled'!P309,IF(Control!$C$6="Wind only",'Wind scaled'!P309,IF(Control!$C$6="Solar and wind",'Solar scaled'!P309+'Wind scaled'!P309,'Grid scaled'!P309)))</f>
        <v>1006.8800000000001</v>
      </c>
      <c r="Q309" s="12">
        <f>IF(Control!$C$6="Solar only",'Solar scaled'!Q309,IF(Control!$C$6="Wind only",'Wind scaled'!Q309,IF(Control!$C$6="Solar and wind",'Solar scaled'!Q309+'Wind scaled'!Q309,'Grid scaled'!Q309)))</f>
        <v>1006.8800000000001</v>
      </c>
      <c r="R309" s="12">
        <f>IF(Control!$C$6="Solar only",'Solar scaled'!R309,IF(Control!$C$6="Wind only",'Wind scaled'!R309,IF(Control!$C$6="Solar and wind",'Solar scaled'!R309+'Wind scaled'!R309,'Grid scaled'!R309)))</f>
        <v>1006.8800000000001</v>
      </c>
      <c r="S309" s="12">
        <f>IF(Control!$C$6="Solar only",'Solar scaled'!S309,IF(Control!$C$6="Wind only",'Wind scaled'!S309,IF(Control!$C$6="Solar and wind",'Solar scaled'!S309+'Wind scaled'!S309,'Grid scaled'!S309)))</f>
        <v>1006.8800000000001</v>
      </c>
      <c r="T309" s="12">
        <f>IF(Control!$C$6="Solar only",'Solar scaled'!T309,IF(Control!$C$6="Wind only",'Wind scaled'!T309,IF(Control!$C$6="Solar and wind",'Solar scaled'!T309+'Wind scaled'!T309,'Grid scaled'!T309)))</f>
        <v>1006.8800000000001</v>
      </c>
      <c r="U309" s="12">
        <f>IF(Control!$C$6="Solar only",'Solar scaled'!U309,IF(Control!$C$6="Wind only",'Wind scaled'!U309,IF(Control!$C$6="Solar and wind",'Solar scaled'!U309+'Wind scaled'!U309,'Grid scaled'!U309)))</f>
        <v>995.04000000000019</v>
      </c>
      <c r="V309" s="12">
        <f>IF(Control!$C$6="Solar only",'Solar scaled'!V309,IF(Control!$C$6="Wind only",'Wind scaled'!V309,IF(Control!$C$6="Solar and wind",'Solar scaled'!V309+'Wind scaled'!V309,'Grid scaled'!V309)))</f>
        <v>990.8</v>
      </c>
      <c r="W309" s="12">
        <f>IF(Control!$C$6="Solar only",'Solar scaled'!W309,IF(Control!$C$6="Wind only",'Wind scaled'!W309,IF(Control!$C$6="Solar and wind",'Solar scaled'!W309+'Wind scaled'!W309,'Grid scaled'!W309)))</f>
        <v>971.28</v>
      </c>
      <c r="X309" s="12">
        <f>IF(Control!$C$6="Solar only",'Solar scaled'!X309,IF(Control!$C$6="Wind only",'Wind scaled'!X309,IF(Control!$C$6="Solar and wind",'Solar scaled'!X309+'Wind scaled'!X309,'Grid scaled'!X309)))</f>
        <v>974.24</v>
      </c>
      <c r="Y309" s="12">
        <f>IF(Control!$C$6="Solar only",'Solar scaled'!Y309,IF(Control!$C$6="Wind only",'Wind scaled'!Y309,IF(Control!$C$6="Solar and wind",'Solar scaled'!Y309+'Wind scaled'!Y309,'Grid scaled'!Y309)))</f>
        <v>990.8</v>
      </c>
      <c r="Z309" s="12">
        <f>IF(Control!$C$6="Solar only",'Solar scaled'!Z309,IF(Control!$C$6="Wind only",'Wind scaled'!Z309,IF(Control!$C$6="Solar and wind",'Solar scaled'!Z309+'Wind scaled'!Z309,'Grid scaled'!Z309)))</f>
        <v>975.5200000000001</v>
      </c>
      <c r="AB309" s="7">
        <f t="shared" si="4"/>
        <v>22689.920000000006</v>
      </c>
    </row>
    <row r="310" spans="2:29" x14ac:dyDescent="0.2">
      <c r="B310" s="6">
        <v>44504</v>
      </c>
      <c r="C310" s="12">
        <f>IF(Control!$C$6="Solar only",'Solar scaled'!C310,IF(Control!$C$6="Wind only",'Wind scaled'!C310,IF(Control!$C$6="Solar and wind",'Solar scaled'!C310+'Wind scaled'!C310,'Grid scaled'!C310)))</f>
        <v>971.28</v>
      </c>
      <c r="D310" s="12">
        <f>IF(Control!$C$6="Solar only",'Solar scaled'!D310,IF(Control!$C$6="Wind only",'Wind scaled'!D310,IF(Control!$C$6="Solar and wind",'Solar scaled'!D310+'Wind scaled'!D310,'Grid scaled'!D310)))</f>
        <v>966.4</v>
      </c>
      <c r="E310" s="12">
        <f>IF(Control!$C$6="Solar only",'Solar scaled'!E310,IF(Control!$C$6="Wind only",'Wind scaled'!E310,IF(Control!$C$6="Solar and wind",'Solar scaled'!E310+'Wind scaled'!E310,'Grid scaled'!E310)))</f>
        <v>974.24</v>
      </c>
      <c r="F310" s="12">
        <f>IF(Control!$C$6="Solar only",'Solar scaled'!F310,IF(Control!$C$6="Wind only",'Wind scaled'!F310,IF(Control!$C$6="Solar and wind",'Solar scaled'!F310+'Wind scaled'!F310,'Grid scaled'!F310)))</f>
        <v>974.24</v>
      </c>
      <c r="G310" s="12">
        <f>IF(Control!$C$6="Solar only",'Solar scaled'!G310,IF(Control!$C$6="Wind only",'Wind scaled'!G310,IF(Control!$C$6="Solar and wind",'Solar scaled'!G310+'Wind scaled'!G310,'Grid scaled'!G310)))</f>
        <v>971.28</v>
      </c>
      <c r="H310" s="12">
        <f>IF(Control!$C$6="Solar only",'Solar scaled'!H310,IF(Control!$C$6="Wind only",'Wind scaled'!H310,IF(Control!$C$6="Solar and wind",'Solar scaled'!H310+'Wind scaled'!H310,'Grid scaled'!H310)))</f>
        <v>942.24</v>
      </c>
      <c r="I310" s="12">
        <f>IF(Control!$C$6="Solar only",'Solar scaled'!I310,IF(Control!$C$6="Wind only",'Wind scaled'!I310,IF(Control!$C$6="Solar and wind",'Solar scaled'!I310+'Wind scaled'!I310,'Grid scaled'!I310)))</f>
        <v>934.4</v>
      </c>
      <c r="J310" s="12">
        <f>IF(Control!$C$6="Solar only",'Solar scaled'!J310,IF(Control!$C$6="Wind only",'Wind scaled'!J310,IF(Control!$C$6="Solar and wind",'Solar scaled'!J310+'Wind scaled'!J310,'Grid scaled'!J310)))</f>
        <v>926.4</v>
      </c>
      <c r="K310" s="12">
        <f>IF(Control!$C$6="Solar only",'Solar scaled'!K310,IF(Control!$C$6="Wind only",'Wind scaled'!K310,IF(Control!$C$6="Solar and wind",'Solar scaled'!K310+'Wind scaled'!K310,'Grid scaled'!K310)))</f>
        <v>876.4799999999999</v>
      </c>
      <c r="L310" s="12">
        <f>IF(Control!$C$6="Solar only",'Solar scaled'!L310,IF(Control!$C$6="Wind only",'Wind scaled'!L310,IF(Control!$C$6="Solar and wind",'Solar scaled'!L310+'Wind scaled'!L310,'Grid scaled'!L310)))</f>
        <v>804.16000000000008</v>
      </c>
      <c r="M310" s="12">
        <f>IF(Control!$C$6="Solar only",'Solar scaled'!M310,IF(Control!$C$6="Wind only",'Wind scaled'!M310,IF(Control!$C$6="Solar and wind",'Solar scaled'!M310+'Wind scaled'!M310,'Grid scaled'!M310)))</f>
        <v>728.96</v>
      </c>
      <c r="N310" s="12">
        <f>IF(Control!$C$6="Solar only",'Solar scaled'!N310,IF(Control!$C$6="Wind only",'Wind scaled'!N310,IF(Control!$C$6="Solar and wind",'Solar scaled'!N310+'Wind scaled'!N310,'Grid scaled'!N310)))</f>
        <v>812.16000000000008</v>
      </c>
      <c r="O310" s="12">
        <f>IF(Control!$C$6="Solar only",'Solar scaled'!O310,IF(Control!$C$6="Wind only",'Wind scaled'!O310,IF(Control!$C$6="Solar and wind",'Solar scaled'!O310+'Wind scaled'!O310,'Grid scaled'!O310)))</f>
        <v>804.16000000000008</v>
      </c>
      <c r="P310" s="12">
        <f>IF(Control!$C$6="Solar only",'Solar scaled'!P310,IF(Control!$C$6="Wind only",'Wind scaled'!P310,IF(Control!$C$6="Solar and wind",'Solar scaled'!P310+'Wind scaled'!P310,'Grid scaled'!P310)))</f>
        <v>791.68000000000006</v>
      </c>
      <c r="Q310" s="12">
        <f>IF(Control!$C$6="Solar only",'Solar scaled'!Q310,IF(Control!$C$6="Wind only",'Wind scaled'!Q310,IF(Control!$C$6="Solar and wind",'Solar scaled'!Q310+'Wind scaled'!Q310,'Grid scaled'!Q310)))</f>
        <v>690.4</v>
      </c>
      <c r="R310" s="12">
        <f>IF(Control!$C$6="Solar only",'Solar scaled'!R310,IF(Control!$C$6="Wind only",'Wind scaled'!R310,IF(Control!$C$6="Solar and wind",'Solar scaled'!R310+'Wind scaled'!R310,'Grid scaled'!R310)))</f>
        <v>669.6</v>
      </c>
      <c r="S310" s="12">
        <f>IF(Control!$C$6="Solar only",'Solar scaled'!S310,IF(Control!$C$6="Wind only",'Wind scaled'!S310,IF(Control!$C$6="Solar and wind",'Solar scaled'!S310+'Wind scaled'!S310,'Grid scaled'!S310)))</f>
        <v>720.96</v>
      </c>
      <c r="T310" s="12">
        <f>IF(Control!$C$6="Solar only",'Solar scaled'!T310,IF(Control!$C$6="Wind only",'Wind scaled'!T310,IF(Control!$C$6="Solar and wind",'Solar scaled'!T310+'Wind scaled'!T310,'Grid scaled'!T310)))</f>
        <v>708.48</v>
      </c>
      <c r="U310" s="12">
        <f>IF(Control!$C$6="Solar only",'Solar scaled'!U310,IF(Control!$C$6="Wind only",'Wind scaled'!U310,IF(Control!$C$6="Solar and wind",'Solar scaled'!U310+'Wind scaled'!U310,'Grid scaled'!U310)))</f>
        <v>804.16000000000008</v>
      </c>
      <c r="V310" s="12">
        <f>IF(Control!$C$6="Solar only",'Solar scaled'!V310,IF(Control!$C$6="Wind only",'Wind scaled'!V310,IF(Control!$C$6="Solar and wind",'Solar scaled'!V310+'Wind scaled'!V310,'Grid scaled'!V310)))</f>
        <v>889.3599999999999</v>
      </c>
      <c r="W310" s="12">
        <f>IF(Control!$C$6="Solar only",'Solar scaled'!W310,IF(Control!$C$6="Wind only",'Wind scaled'!W310,IF(Control!$C$6="Solar and wind",'Solar scaled'!W310+'Wind scaled'!W310,'Grid scaled'!W310)))</f>
        <v>926.4</v>
      </c>
      <c r="X310" s="12">
        <f>IF(Control!$C$6="Solar only",'Solar scaled'!X310,IF(Control!$C$6="Wind only",'Wind scaled'!X310,IF(Control!$C$6="Solar and wind",'Solar scaled'!X310+'Wind scaled'!X310,'Grid scaled'!X310)))</f>
        <v>934.4</v>
      </c>
      <c r="Y310" s="12">
        <f>IF(Control!$C$6="Solar only",'Solar scaled'!Y310,IF(Control!$C$6="Wind only",'Wind scaled'!Y310,IF(Control!$C$6="Solar and wind",'Solar scaled'!Y310+'Wind scaled'!Y310,'Grid scaled'!Y310)))</f>
        <v>934.4</v>
      </c>
      <c r="Z310" s="12">
        <f>IF(Control!$C$6="Solar only",'Solar scaled'!Z310,IF(Control!$C$6="Wind only",'Wind scaled'!Z310,IF(Control!$C$6="Solar and wind",'Solar scaled'!Z310+'Wind scaled'!Z310,'Grid scaled'!Z310)))</f>
        <v>876.4799999999999</v>
      </c>
      <c r="AB310" s="7">
        <f t="shared" si="4"/>
        <v>20632.72</v>
      </c>
    </row>
    <row r="311" spans="2:29" x14ac:dyDescent="0.2">
      <c r="B311" s="6">
        <v>44505</v>
      </c>
      <c r="C311" s="12">
        <f>IF(Control!$C$6="Solar only",'Solar scaled'!C311,IF(Control!$C$6="Wind only",'Wind scaled'!C311,IF(Control!$C$6="Solar and wind",'Solar scaled'!C311+'Wind scaled'!C311,'Grid scaled'!C311)))</f>
        <v>804.16000000000008</v>
      </c>
      <c r="D311" s="12">
        <f>IF(Control!$C$6="Solar only",'Solar scaled'!D311,IF(Control!$C$6="Wind only",'Wind scaled'!D311,IF(Control!$C$6="Solar and wind",'Solar scaled'!D311+'Wind scaled'!D311,'Grid scaled'!D311)))</f>
        <v>817.04000000000008</v>
      </c>
      <c r="E311" s="12">
        <f>IF(Control!$C$6="Solar only",'Solar scaled'!E311,IF(Control!$C$6="Wind only",'Wind scaled'!E311,IF(Control!$C$6="Solar and wind",'Solar scaled'!E311+'Wind scaled'!E311,'Grid scaled'!E311)))</f>
        <v>884.4799999999999</v>
      </c>
      <c r="F311" s="12">
        <f>IF(Control!$C$6="Solar only",'Solar scaled'!F311,IF(Control!$C$6="Wind only",'Wind scaled'!F311,IF(Control!$C$6="Solar and wind",'Solar scaled'!F311+'Wind scaled'!F311,'Grid scaled'!F311)))</f>
        <v>876.4799999999999</v>
      </c>
      <c r="G311" s="12">
        <f>IF(Control!$C$6="Solar only",'Solar scaled'!G311,IF(Control!$C$6="Wind only",'Wind scaled'!G311,IF(Control!$C$6="Solar and wind",'Solar scaled'!G311+'Wind scaled'!G311,'Grid scaled'!G311)))</f>
        <v>728.96</v>
      </c>
      <c r="H311" s="12">
        <f>IF(Control!$C$6="Solar only",'Solar scaled'!H311,IF(Control!$C$6="Wind only",'Wind scaled'!H311,IF(Control!$C$6="Solar and wind",'Solar scaled'!H311+'Wind scaled'!H311,'Grid scaled'!H311)))</f>
        <v>720.96</v>
      </c>
      <c r="I311" s="12">
        <f>IF(Control!$C$6="Solar only",'Solar scaled'!I311,IF(Control!$C$6="Wind only",'Wind scaled'!I311,IF(Control!$C$6="Solar and wind",'Solar scaled'!I311+'Wind scaled'!I311,'Grid scaled'!I311)))</f>
        <v>708.48</v>
      </c>
      <c r="J311" s="12">
        <f>IF(Control!$C$6="Solar only",'Solar scaled'!J311,IF(Control!$C$6="Wind only",'Wind scaled'!J311,IF(Control!$C$6="Solar and wind",'Solar scaled'!J311+'Wind scaled'!J311,'Grid scaled'!J311)))</f>
        <v>690.4</v>
      </c>
      <c r="K311" s="12">
        <f>IF(Control!$C$6="Solar only",'Solar scaled'!K311,IF(Control!$C$6="Wind only",'Wind scaled'!K311,IF(Control!$C$6="Solar and wind",'Solar scaled'!K311+'Wind scaled'!K311,'Grid scaled'!K311)))</f>
        <v>690.4</v>
      </c>
      <c r="L311" s="12">
        <f>IF(Control!$C$6="Solar only",'Solar scaled'!L311,IF(Control!$C$6="Wind only",'Wind scaled'!L311,IF(Control!$C$6="Solar and wind",'Solar scaled'!L311+'Wind scaled'!L311,'Grid scaled'!L311)))</f>
        <v>633.28</v>
      </c>
      <c r="M311" s="12">
        <f>IF(Control!$C$6="Solar only",'Solar scaled'!M311,IF(Control!$C$6="Wind only",'Wind scaled'!M311,IF(Control!$C$6="Solar and wind",'Solar scaled'!M311+'Wind scaled'!M311,'Grid scaled'!M311)))</f>
        <v>720.96</v>
      </c>
      <c r="N311" s="12">
        <f>IF(Control!$C$6="Solar only",'Solar scaled'!N311,IF(Control!$C$6="Wind only",'Wind scaled'!N311,IF(Control!$C$6="Solar and wind",'Solar scaled'!N311+'Wind scaled'!N311,'Grid scaled'!N311)))</f>
        <v>812.16000000000008</v>
      </c>
      <c r="O311" s="12">
        <f>IF(Control!$C$6="Solar only",'Solar scaled'!O311,IF(Control!$C$6="Wind only",'Wind scaled'!O311,IF(Control!$C$6="Solar and wind",'Solar scaled'!O311+'Wind scaled'!O311,'Grid scaled'!O311)))</f>
        <v>892.31999999999994</v>
      </c>
      <c r="P311" s="12">
        <f>IF(Control!$C$6="Solar only",'Solar scaled'!P311,IF(Control!$C$6="Wind only",'Wind scaled'!P311,IF(Control!$C$6="Solar and wind",'Solar scaled'!P311+'Wind scaled'!P311,'Grid scaled'!P311)))</f>
        <v>942.24</v>
      </c>
      <c r="Q311" s="12">
        <f>IF(Control!$C$6="Solar only",'Solar scaled'!Q311,IF(Control!$C$6="Wind only",'Wind scaled'!Q311,IF(Control!$C$6="Solar and wind",'Solar scaled'!Q311+'Wind scaled'!Q311,'Grid scaled'!Q311)))</f>
        <v>966.4</v>
      </c>
      <c r="R311" s="12">
        <f>IF(Control!$C$6="Solar only",'Solar scaled'!R311,IF(Control!$C$6="Wind only",'Wind scaled'!R311,IF(Control!$C$6="Solar and wind",'Solar scaled'!R311+'Wind scaled'!R311,'Grid scaled'!R311)))</f>
        <v>939.28</v>
      </c>
      <c r="S311" s="12">
        <f>IF(Control!$C$6="Solar only",'Solar scaled'!S311,IF(Control!$C$6="Wind only",'Wind scaled'!S311,IF(Control!$C$6="Solar and wind",'Solar scaled'!S311+'Wind scaled'!S311,'Grid scaled'!S311)))</f>
        <v>892.31999999999994</v>
      </c>
      <c r="T311" s="12">
        <f>IF(Control!$C$6="Solar only",'Solar scaled'!T311,IF(Control!$C$6="Wind only",'Wind scaled'!T311,IF(Control!$C$6="Solar and wind",'Solar scaled'!T311+'Wind scaled'!T311,'Grid scaled'!T311)))</f>
        <v>876.4799999999999</v>
      </c>
      <c r="U311" s="12">
        <f>IF(Control!$C$6="Solar only",'Solar scaled'!U311,IF(Control!$C$6="Wind only",'Wind scaled'!U311,IF(Control!$C$6="Solar and wind",'Solar scaled'!U311+'Wind scaled'!U311,'Grid scaled'!U311)))</f>
        <v>812.16000000000008</v>
      </c>
      <c r="V311" s="12">
        <f>IF(Control!$C$6="Solar only",'Solar scaled'!V311,IF(Control!$C$6="Wind only",'Wind scaled'!V311,IF(Control!$C$6="Solar and wind",'Solar scaled'!V311+'Wind scaled'!V311,'Grid scaled'!V311)))</f>
        <v>728.96</v>
      </c>
      <c r="W311" s="12">
        <f>IF(Control!$C$6="Solar only",'Solar scaled'!W311,IF(Control!$C$6="Wind only",'Wind scaled'!W311,IF(Control!$C$6="Solar and wind",'Solar scaled'!W311+'Wind scaled'!W311,'Grid scaled'!W311)))</f>
        <v>720.96</v>
      </c>
      <c r="X311" s="12">
        <f>IF(Control!$C$6="Solar only",'Solar scaled'!X311,IF(Control!$C$6="Wind only",'Wind scaled'!X311,IF(Control!$C$6="Solar and wind",'Solar scaled'!X311+'Wind scaled'!X311,'Grid scaled'!X311)))</f>
        <v>728.96</v>
      </c>
      <c r="Y311" s="12">
        <f>IF(Control!$C$6="Solar only",'Solar scaled'!Y311,IF(Control!$C$6="Wind only",'Wind scaled'!Y311,IF(Control!$C$6="Solar and wind",'Solar scaled'!Y311+'Wind scaled'!Y311,'Grid scaled'!Y311)))</f>
        <v>720.96</v>
      </c>
      <c r="Z311" s="12">
        <f>IF(Control!$C$6="Solar only",'Solar scaled'!Z311,IF(Control!$C$6="Wind only",'Wind scaled'!Z311,IF(Control!$C$6="Solar and wind",'Solar scaled'!Z311+'Wind scaled'!Z311,'Grid scaled'!Z311)))</f>
        <v>728.96</v>
      </c>
      <c r="AB311" s="7">
        <f t="shared" si="4"/>
        <v>19037.759999999995</v>
      </c>
    </row>
    <row r="312" spans="2:29" x14ac:dyDescent="0.2">
      <c r="B312" s="6">
        <v>44506</v>
      </c>
      <c r="C312" s="12">
        <f>IF(Control!$C$6="Solar only",'Solar scaled'!C312,IF(Control!$C$6="Wind only",'Wind scaled'!C312,IF(Control!$C$6="Solar and wind",'Solar scaled'!C312+'Wind scaled'!C312,'Grid scaled'!C312)))</f>
        <v>720.96</v>
      </c>
      <c r="D312" s="12">
        <f>IF(Control!$C$6="Solar only",'Solar scaled'!D312,IF(Control!$C$6="Wind only",'Wind scaled'!D312,IF(Control!$C$6="Solar and wind",'Solar scaled'!D312+'Wind scaled'!D312,'Grid scaled'!D312)))</f>
        <v>669.6</v>
      </c>
      <c r="E312" s="12">
        <f>IF(Control!$C$6="Solar only",'Solar scaled'!E312,IF(Control!$C$6="Wind only",'Wind scaled'!E312,IF(Control!$C$6="Solar and wind",'Solar scaled'!E312+'Wind scaled'!E312,'Grid scaled'!E312)))</f>
        <v>633.28</v>
      </c>
      <c r="F312" s="12">
        <f>IF(Control!$C$6="Solar only",'Solar scaled'!F312,IF(Control!$C$6="Wind only",'Wind scaled'!F312,IF(Control!$C$6="Solar and wind",'Solar scaled'!F312+'Wind scaled'!F312,'Grid scaled'!F312)))</f>
        <v>669.6</v>
      </c>
      <c r="G312" s="12">
        <f>IF(Control!$C$6="Solar only",'Solar scaled'!G312,IF(Control!$C$6="Wind only",'Wind scaled'!G312,IF(Control!$C$6="Solar and wind",'Solar scaled'!G312+'Wind scaled'!G312,'Grid scaled'!G312)))</f>
        <v>708.48</v>
      </c>
      <c r="H312" s="12">
        <f>IF(Control!$C$6="Solar only",'Solar scaled'!H312,IF(Control!$C$6="Wind only",'Wind scaled'!H312,IF(Control!$C$6="Solar and wind",'Solar scaled'!H312+'Wind scaled'!H312,'Grid scaled'!H312)))</f>
        <v>804.16000000000008</v>
      </c>
      <c r="I312" s="12">
        <f>IF(Control!$C$6="Solar only",'Solar scaled'!I312,IF(Control!$C$6="Wind only",'Wind scaled'!I312,IF(Control!$C$6="Solar and wind",'Solar scaled'!I312+'Wind scaled'!I312,'Grid scaled'!I312)))</f>
        <v>966.4</v>
      </c>
      <c r="J312" s="12">
        <f>IF(Control!$C$6="Solar only",'Solar scaled'!J312,IF(Control!$C$6="Wind only",'Wind scaled'!J312,IF(Control!$C$6="Solar and wind",'Solar scaled'!J312+'Wind scaled'!J312,'Grid scaled'!J312)))</f>
        <v>1006.8800000000001</v>
      </c>
      <c r="K312" s="12">
        <f>IF(Control!$C$6="Solar only",'Solar scaled'!K312,IF(Control!$C$6="Wind only",'Wind scaled'!K312,IF(Control!$C$6="Solar and wind",'Solar scaled'!K312+'Wind scaled'!K312,'Grid scaled'!K312)))</f>
        <v>1012</v>
      </c>
      <c r="L312" s="12">
        <f>IF(Control!$C$6="Solar only",'Solar scaled'!L312,IF(Control!$C$6="Wind only",'Wind scaled'!L312,IF(Control!$C$6="Solar and wind",'Solar scaled'!L312+'Wind scaled'!L312,'Grid scaled'!L312)))</f>
        <v>1012</v>
      </c>
      <c r="M312" s="12">
        <f>IF(Control!$C$6="Solar only",'Solar scaled'!M312,IF(Control!$C$6="Wind only",'Wind scaled'!M312,IF(Control!$C$6="Solar and wind",'Solar scaled'!M312+'Wind scaled'!M312,'Grid scaled'!M312)))</f>
        <v>1012</v>
      </c>
      <c r="N312" s="12">
        <f>IF(Control!$C$6="Solar only",'Solar scaled'!N312,IF(Control!$C$6="Wind only",'Wind scaled'!N312,IF(Control!$C$6="Solar and wind",'Solar scaled'!N312+'Wind scaled'!N312,'Grid scaled'!N312)))</f>
        <v>1012</v>
      </c>
      <c r="O312" s="12">
        <f>IF(Control!$C$6="Solar only",'Solar scaled'!O312,IF(Control!$C$6="Wind only",'Wind scaled'!O312,IF(Control!$C$6="Solar and wind",'Solar scaled'!O312+'Wind scaled'!O312,'Grid scaled'!O312)))</f>
        <v>1012</v>
      </c>
      <c r="P312" s="12">
        <f>IF(Control!$C$6="Solar only",'Solar scaled'!P312,IF(Control!$C$6="Wind only",'Wind scaled'!P312,IF(Control!$C$6="Solar and wind",'Solar scaled'!P312+'Wind scaled'!P312,'Grid scaled'!P312)))</f>
        <v>1012</v>
      </c>
      <c r="Q312" s="12">
        <f>IF(Control!$C$6="Solar only",'Solar scaled'!Q312,IF(Control!$C$6="Wind only",'Wind scaled'!Q312,IF(Control!$C$6="Solar and wind",'Solar scaled'!Q312+'Wind scaled'!Q312,'Grid scaled'!Q312)))</f>
        <v>1012</v>
      </c>
      <c r="R312" s="12">
        <f>IF(Control!$C$6="Solar only",'Solar scaled'!R312,IF(Control!$C$6="Wind only",'Wind scaled'!R312,IF(Control!$C$6="Solar and wind",'Solar scaled'!R312+'Wind scaled'!R312,'Grid scaled'!R312)))</f>
        <v>0</v>
      </c>
      <c r="S312" s="12">
        <f>IF(Control!$C$6="Solar only",'Solar scaled'!S312,IF(Control!$C$6="Wind only",'Wind scaled'!S312,IF(Control!$C$6="Solar and wind",'Solar scaled'!S312+'Wind scaled'!S312,'Grid scaled'!S312)))</f>
        <v>0</v>
      </c>
      <c r="T312" s="12">
        <f>IF(Control!$C$6="Solar only",'Solar scaled'!T312,IF(Control!$C$6="Wind only",'Wind scaled'!T312,IF(Control!$C$6="Solar and wind",'Solar scaled'!T312+'Wind scaled'!T312,'Grid scaled'!T312)))</f>
        <v>1012</v>
      </c>
      <c r="U312" s="12">
        <f>IF(Control!$C$6="Solar only",'Solar scaled'!U312,IF(Control!$C$6="Wind only",'Wind scaled'!U312,IF(Control!$C$6="Solar and wind",'Solar scaled'!U312+'Wind scaled'!U312,'Grid scaled'!U312)))</f>
        <v>1012</v>
      </c>
      <c r="V312" s="12">
        <f>IF(Control!$C$6="Solar only",'Solar scaled'!V312,IF(Control!$C$6="Wind only",'Wind scaled'!V312,IF(Control!$C$6="Solar and wind",'Solar scaled'!V312+'Wind scaled'!V312,'Grid scaled'!V312)))</f>
        <v>1012</v>
      </c>
      <c r="W312" s="12">
        <f>IF(Control!$C$6="Solar only",'Solar scaled'!W312,IF(Control!$C$6="Wind only",'Wind scaled'!W312,IF(Control!$C$6="Solar and wind",'Solar scaled'!W312+'Wind scaled'!W312,'Grid scaled'!W312)))</f>
        <v>1012</v>
      </c>
      <c r="X312" s="12">
        <f>IF(Control!$C$6="Solar only",'Solar scaled'!X312,IF(Control!$C$6="Wind only",'Wind scaled'!X312,IF(Control!$C$6="Solar and wind",'Solar scaled'!X312+'Wind scaled'!X312,'Grid scaled'!X312)))</f>
        <v>1012</v>
      </c>
      <c r="Y312" s="12">
        <f>IF(Control!$C$6="Solar only",'Solar scaled'!Y312,IF(Control!$C$6="Wind only",'Wind scaled'!Y312,IF(Control!$C$6="Solar and wind",'Solar scaled'!Y312+'Wind scaled'!Y312,'Grid scaled'!Y312)))</f>
        <v>0</v>
      </c>
      <c r="Z312" s="12">
        <f>IF(Control!$C$6="Solar only",'Solar scaled'!Z312,IF(Control!$C$6="Wind only",'Wind scaled'!Z312,IF(Control!$C$6="Solar and wind",'Solar scaled'!Z312+'Wind scaled'!Z312,'Grid scaled'!Z312)))</f>
        <v>0</v>
      </c>
      <c r="AB312" s="7">
        <f t="shared" si="4"/>
        <v>18323.36</v>
      </c>
    </row>
    <row r="313" spans="2:29" x14ac:dyDescent="0.2">
      <c r="B313" s="6">
        <v>44507</v>
      </c>
      <c r="C313" s="12">
        <f>IF(Control!$C$6="Solar only",'Solar scaled'!C313,IF(Control!$C$6="Wind only",'Wind scaled'!C313,IF(Control!$C$6="Solar and wind",'Solar scaled'!C313+'Wind scaled'!C313,'Grid scaled'!C313)))</f>
        <v>0</v>
      </c>
      <c r="D313" s="12">
        <f>IF(Control!$C$6="Solar only",'Solar scaled'!D313,IF(Control!$C$6="Wind only",'Wind scaled'!D313,IF(Control!$C$6="Solar and wind",'Solar scaled'!D313+'Wind scaled'!D313,'Grid scaled'!D313)))</f>
        <v>0</v>
      </c>
      <c r="E313" s="12">
        <f>IF(Control!$C$6="Solar only",'Solar scaled'!E313,IF(Control!$C$6="Wind only",'Wind scaled'!E313,IF(Control!$C$6="Solar and wind",'Solar scaled'!E313+'Wind scaled'!E313,'Grid scaled'!E313)))</f>
        <v>0</v>
      </c>
      <c r="F313" s="12">
        <f>IF(Control!$C$6="Solar only",'Solar scaled'!F313,IF(Control!$C$6="Wind only",'Wind scaled'!F313,IF(Control!$C$6="Solar and wind",'Solar scaled'!F313+'Wind scaled'!F313,'Grid scaled'!F313)))</f>
        <v>0</v>
      </c>
      <c r="G313" s="12">
        <f>IF(Control!$C$6="Solar only",'Solar scaled'!G313,IF(Control!$C$6="Wind only",'Wind scaled'!G313,IF(Control!$C$6="Solar and wind",'Solar scaled'!G313+'Wind scaled'!G313,'Grid scaled'!G313)))</f>
        <v>0</v>
      </c>
      <c r="H313" s="12">
        <f>IF(Control!$C$6="Solar only",'Solar scaled'!H313,IF(Control!$C$6="Wind only",'Wind scaled'!H313,IF(Control!$C$6="Solar and wind",'Solar scaled'!H313+'Wind scaled'!H313,'Grid scaled'!H313)))</f>
        <v>0</v>
      </c>
      <c r="I313" s="12">
        <f>IF(Control!$C$6="Solar only",'Solar scaled'!I313,IF(Control!$C$6="Wind only",'Wind scaled'!I313,IF(Control!$C$6="Solar and wind",'Solar scaled'!I313+'Wind scaled'!I313,'Grid scaled'!I313)))</f>
        <v>0</v>
      </c>
      <c r="J313" s="12">
        <f>IF(Control!$C$6="Solar only",'Solar scaled'!J313,IF(Control!$C$6="Wind only",'Wind scaled'!J313,IF(Control!$C$6="Solar and wind",'Solar scaled'!J313+'Wind scaled'!J313,'Grid scaled'!J313)))</f>
        <v>0</v>
      </c>
      <c r="K313" s="12">
        <f>IF(Control!$C$6="Solar only",'Solar scaled'!K313,IF(Control!$C$6="Wind only",'Wind scaled'!K313,IF(Control!$C$6="Solar and wind",'Solar scaled'!K313+'Wind scaled'!K313,'Grid scaled'!K313)))</f>
        <v>1012</v>
      </c>
      <c r="L313" s="12">
        <f>IF(Control!$C$6="Solar only",'Solar scaled'!L313,IF(Control!$C$6="Wind only",'Wind scaled'!L313,IF(Control!$C$6="Solar and wind",'Solar scaled'!L313+'Wind scaled'!L313,'Grid scaled'!L313)))</f>
        <v>1012</v>
      </c>
      <c r="M313" s="12">
        <f>IF(Control!$C$6="Solar only",'Solar scaled'!M313,IF(Control!$C$6="Wind only",'Wind scaled'!M313,IF(Control!$C$6="Solar and wind",'Solar scaled'!M313+'Wind scaled'!M313,'Grid scaled'!M313)))</f>
        <v>1012</v>
      </c>
      <c r="N313" s="12">
        <f>IF(Control!$C$6="Solar only",'Solar scaled'!N313,IF(Control!$C$6="Wind only",'Wind scaled'!N313,IF(Control!$C$6="Solar and wind",'Solar scaled'!N313+'Wind scaled'!N313,'Grid scaled'!N313)))</f>
        <v>1012</v>
      </c>
      <c r="O313" s="12">
        <f>IF(Control!$C$6="Solar only",'Solar scaled'!O313,IF(Control!$C$6="Wind only",'Wind scaled'!O313,IF(Control!$C$6="Solar and wind",'Solar scaled'!O313+'Wind scaled'!O313,'Grid scaled'!O313)))</f>
        <v>1012</v>
      </c>
      <c r="P313" s="12">
        <f>IF(Control!$C$6="Solar only",'Solar scaled'!P313,IF(Control!$C$6="Wind only",'Wind scaled'!P313,IF(Control!$C$6="Solar and wind",'Solar scaled'!P313+'Wind scaled'!P313,'Grid scaled'!P313)))</f>
        <v>1012</v>
      </c>
      <c r="Q313" s="12">
        <f>IF(Control!$C$6="Solar only",'Solar scaled'!Q313,IF(Control!$C$6="Wind only",'Wind scaled'!Q313,IF(Control!$C$6="Solar and wind",'Solar scaled'!Q313+'Wind scaled'!Q313,'Grid scaled'!Q313)))</f>
        <v>1012</v>
      </c>
      <c r="R313" s="12">
        <f>IF(Control!$C$6="Solar only",'Solar scaled'!R313,IF(Control!$C$6="Wind only",'Wind scaled'!R313,IF(Control!$C$6="Solar and wind",'Solar scaled'!R313+'Wind scaled'!R313,'Grid scaled'!R313)))</f>
        <v>1012</v>
      </c>
      <c r="S313" s="12">
        <f>IF(Control!$C$6="Solar only",'Solar scaled'!S313,IF(Control!$C$6="Wind only",'Wind scaled'!S313,IF(Control!$C$6="Solar and wind",'Solar scaled'!S313+'Wind scaled'!S313,'Grid scaled'!S313)))</f>
        <v>1012</v>
      </c>
      <c r="T313" s="12">
        <f>IF(Control!$C$6="Solar only",'Solar scaled'!T313,IF(Control!$C$6="Wind only",'Wind scaled'!T313,IF(Control!$C$6="Solar and wind",'Solar scaled'!T313+'Wind scaled'!T313,'Grid scaled'!T313)))</f>
        <v>1012</v>
      </c>
      <c r="U313" s="12">
        <f>IF(Control!$C$6="Solar only",'Solar scaled'!U313,IF(Control!$C$6="Wind only",'Wind scaled'!U313,IF(Control!$C$6="Solar and wind",'Solar scaled'!U313+'Wind scaled'!U313,'Grid scaled'!U313)))</f>
        <v>1006.8800000000001</v>
      </c>
      <c r="V313" s="12">
        <f>IF(Control!$C$6="Solar only",'Solar scaled'!V313,IF(Control!$C$6="Wind only",'Wind scaled'!V313,IF(Control!$C$6="Solar and wind",'Solar scaled'!V313+'Wind scaled'!V313,'Grid scaled'!V313)))</f>
        <v>942.24</v>
      </c>
      <c r="W313" s="12">
        <f>IF(Control!$C$6="Solar only",'Solar scaled'!W313,IF(Control!$C$6="Wind only",'Wind scaled'!W313,IF(Control!$C$6="Solar and wind",'Solar scaled'!W313+'Wind scaled'!W313,'Grid scaled'!W313)))</f>
        <v>804.16000000000008</v>
      </c>
      <c r="X313" s="12">
        <f>IF(Control!$C$6="Solar only",'Solar scaled'!X313,IF(Control!$C$6="Wind only",'Wind scaled'!X313,IF(Control!$C$6="Solar and wind",'Solar scaled'!X313+'Wind scaled'!X313,'Grid scaled'!X313)))</f>
        <v>690.4</v>
      </c>
      <c r="Y313" s="12">
        <f>IF(Control!$C$6="Solar only",'Solar scaled'!Y313,IF(Control!$C$6="Wind only",'Wind scaled'!Y313,IF(Control!$C$6="Solar and wind",'Solar scaled'!Y313+'Wind scaled'!Y313,'Grid scaled'!Y313)))</f>
        <v>620.79999999999995</v>
      </c>
      <c r="Z313" s="12">
        <f>IF(Control!$C$6="Solar only",'Solar scaled'!Z313,IF(Control!$C$6="Wind only",'Wind scaled'!Z313,IF(Control!$C$6="Solar and wind",'Solar scaled'!Z313+'Wind scaled'!Z313,'Grid scaled'!Z313)))</f>
        <v>602.72</v>
      </c>
      <c r="AB313" s="7">
        <f t="shared" si="4"/>
        <v>14787.199999999999</v>
      </c>
    </row>
    <row r="314" spans="2:29" x14ac:dyDescent="0.2">
      <c r="B314" s="6">
        <v>44508</v>
      </c>
      <c r="C314" s="12">
        <f>IF(Control!$C$6="Solar only",'Solar scaled'!C314,IF(Control!$C$6="Wind only",'Wind scaled'!C314,IF(Control!$C$6="Solar and wind",'Solar scaled'!C314+'Wind scaled'!C314,'Grid scaled'!C314)))</f>
        <v>475.52</v>
      </c>
      <c r="D314" s="12">
        <f>IF(Control!$C$6="Solar only",'Solar scaled'!D314,IF(Control!$C$6="Wind only",'Wind scaled'!D314,IF(Control!$C$6="Solar and wind",'Solar scaled'!D314+'Wind scaled'!D314,'Grid scaled'!D314)))</f>
        <v>226.88000000000002</v>
      </c>
      <c r="E314" s="12">
        <f>IF(Control!$C$6="Solar only",'Solar scaled'!E314,IF(Control!$C$6="Wind only",'Wind scaled'!E314,IF(Control!$C$6="Solar and wind",'Solar scaled'!E314+'Wind scaled'!E314,'Grid scaled'!E314)))</f>
        <v>55.280000000000008</v>
      </c>
      <c r="F314" s="12">
        <f>IF(Control!$C$6="Solar only",'Solar scaled'!F314,IF(Control!$C$6="Wind only",'Wind scaled'!F314,IF(Control!$C$6="Solar and wind",'Solar scaled'!F314+'Wind scaled'!F314,'Grid scaled'!F314)))</f>
        <v>0</v>
      </c>
      <c r="G314" s="12">
        <f>IF(Control!$C$6="Solar only",'Solar scaled'!G314,IF(Control!$C$6="Wind only",'Wind scaled'!G314,IF(Control!$C$6="Solar and wind",'Solar scaled'!G314+'Wind scaled'!G314,'Grid scaled'!G314)))</f>
        <v>20.239999999999998</v>
      </c>
      <c r="H314" s="12">
        <f>IF(Control!$C$6="Solar only",'Solar scaled'!H314,IF(Control!$C$6="Wind only",'Wind scaled'!H314,IF(Control!$C$6="Solar and wind",'Solar scaled'!H314+'Wind scaled'!H314,'Grid scaled'!H314)))</f>
        <v>178.64000000000001</v>
      </c>
      <c r="I314" s="12">
        <f>IF(Control!$C$6="Solar only",'Solar scaled'!I314,IF(Control!$C$6="Wind only",'Wind scaled'!I314,IF(Control!$C$6="Solar and wind",'Solar scaled'!I314+'Wind scaled'!I314,'Grid scaled'!I314)))</f>
        <v>401.91999999999996</v>
      </c>
      <c r="J314" s="12">
        <f>IF(Control!$C$6="Solar only",'Solar scaled'!J314,IF(Control!$C$6="Wind only",'Wind scaled'!J314,IF(Control!$C$6="Solar and wind",'Solar scaled'!J314+'Wind scaled'!J314,'Grid scaled'!J314)))</f>
        <v>560</v>
      </c>
      <c r="K314" s="12">
        <f>IF(Control!$C$6="Solar only",'Solar scaled'!K314,IF(Control!$C$6="Wind only",'Wind scaled'!K314,IF(Control!$C$6="Solar and wind",'Solar scaled'!K314+'Wind scaled'!K314,'Grid scaled'!K314)))</f>
        <v>690.4</v>
      </c>
      <c r="L314" s="12">
        <f>IF(Control!$C$6="Solar only",'Solar scaled'!L314,IF(Control!$C$6="Wind only",'Wind scaled'!L314,IF(Control!$C$6="Solar and wind",'Solar scaled'!L314+'Wind scaled'!L314,'Grid scaled'!L314)))</f>
        <v>690.4</v>
      </c>
      <c r="M314" s="12">
        <f>IF(Control!$C$6="Solar only",'Solar scaled'!M314,IF(Control!$C$6="Wind only",'Wind scaled'!M314,IF(Control!$C$6="Solar and wind",'Solar scaled'!M314+'Wind scaled'!M314,'Grid scaled'!M314)))</f>
        <v>669.6</v>
      </c>
      <c r="N314" s="12">
        <f>IF(Control!$C$6="Solar only",'Solar scaled'!N314,IF(Control!$C$6="Wind only",'Wind scaled'!N314,IF(Control!$C$6="Solar and wind",'Solar scaled'!N314+'Wind scaled'!N314,'Grid scaled'!N314)))</f>
        <v>708.48</v>
      </c>
      <c r="O314" s="12">
        <f>IF(Control!$C$6="Solar only",'Solar scaled'!O314,IF(Control!$C$6="Wind only",'Wind scaled'!O314,IF(Control!$C$6="Solar and wind",'Solar scaled'!O314+'Wind scaled'!O314,'Grid scaled'!O314)))</f>
        <v>812.16000000000008</v>
      </c>
      <c r="P314" s="12">
        <f>IF(Control!$C$6="Solar only",'Solar scaled'!P314,IF(Control!$C$6="Wind only",'Wind scaled'!P314,IF(Control!$C$6="Solar and wind",'Solar scaled'!P314+'Wind scaled'!P314,'Grid scaled'!P314)))</f>
        <v>966.4</v>
      </c>
      <c r="Q314" s="12">
        <f>IF(Control!$C$6="Solar only",'Solar scaled'!Q314,IF(Control!$C$6="Wind only",'Wind scaled'!Q314,IF(Control!$C$6="Solar and wind",'Solar scaled'!Q314+'Wind scaled'!Q314,'Grid scaled'!Q314)))</f>
        <v>975.5200000000001</v>
      </c>
      <c r="R314" s="12">
        <f>IF(Control!$C$6="Solar only",'Solar scaled'!R314,IF(Control!$C$6="Wind only",'Wind scaled'!R314,IF(Control!$C$6="Solar and wind",'Solar scaled'!R314+'Wind scaled'!R314,'Grid scaled'!R314)))</f>
        <v>995.04000000000019</v>
      </c>
      <c r="S314" s="12">
        <f>IF(Control!$C$6="Solar only",'Solar scaled'!S314,IF(Control!$C$6="Wind only",'Wind scaled'!S314,IF(Control!$C$6="Solar and wind",'Solar scaled'!S314+'Wind scaled'!S314,'Grid scaled'!S314)))</f>
        <v>1006.8800000000001</v>
      </c>
      <c r="T314" s="12">
        <f>IF(Control!$C$6="Solar only",'Solar scaled'!T314,IF(Control!$C$6="Wind only",'Wind scaled'!T314,IF(Control!$C$6="Solar and wind",'Solar scaled'!T314+'Wind scaled'!T314,'Grid scaled'!T314)))</f>
        <v>1011.36</v>
      </c>
      <c r="U314" s="12">
        <f>IF(Control!$C$6="Solar only",'Solar scaled'!U314,IF(Control!$C$6="Wind only",'Wind scaled'!U314,IF(Control!$C$6="Solar and wind",'Solar scaled'!U314+'Wind scaled'!U314,'Grid scaled'!U314)))</f>
        <v>1006.8800000000001</v>
      </c>
      <c r="V314" s="12">
        <f>IF(Control!$C$6="Solar only",'Solar scaled'!V314,IF(Control!$C$6="Wind only",'Wind scaled'!V314,IF(Control!$C$6="Solar and wind",'Solar scaled'!V314+'Wind scaled'!V314,'Grid scaled'!V314)))</f>
        <v>975.5200000000001</v>
      </c>
      <c r="W314" s="12">
        <f>IF(Control!$C$6="Solar only",'Solar scaled'!W314,IF(Control!$C$6="Wind only",'Wind scaled'!W314,IF(Control!$C$6="Solar and wind",'Solar scaled'!W314+'Wind scaled'!W314,'Grid scaled'!W314)))</f>
        <v>889.3599999999999</v>
      </c>
      <c r="X314" s="12">
        <f>IF(Control!$C$6="Solar only",'Solar scaled'!X314,IF(Control!$C$6="Wind only",'Wind scaled'!X314,IF(Control!$C$6="Solar and wind",'Solar scaled'!X314+'Wind scaled'!X314,'Grid scaled'!X314)))</f>
        <v>889.3599999999999</v>
      </c>
      <c r="Y314" s="12">
        <f>IF(Control!$C$6="Solar only",'Solar scaled'!Y314,IF(Control!$C$6="Wind only",'Wind scaled'!Y314,IF(Control!$C$6="Solar and wind",'Solar scaled'!Y314+'Wind scaled'!Y314,'Grid scaled'!Y314)))</f>
        <v>926.4</v>
      </c>
      <c r="Z314" s="12">
        <f>IF(Control!$C$6="Solar only",'Solar scaled'!Z314,IF(Control!$C$6="Wind only",'Wind scaled'!Z314,IF(Control!$C$6="Solar and wind",'Solar scaled'!Z314+'Wind scaled'!Z314,'Grid scaled'!Z314)))</f>
        <v>1006.72</v>
      </c>
      <c r="AB314" s="7">
        <f t="shared" si="4"/>
        <v>16138.960000000003</v>
      </c>
    </row>
    <row r="315" spans="2:29" x14ac:dyDescent="0.2">
      <c r="B315" s="6">
        <v>44509</v>
      </c>
      <c r="C315" s="12">
        <f>IF(Control!$C$6="Solar only",'Solar scaled'!C315,IF(Control!$C$6="Wind only",'Wind scaled'!C315,IF(Control!$C$6="Solar and wind",'Solar scaled'!C315+'Wind scaled'!C315,'Grid scaled'!C315)))</f>
        <v>1006.8800000000001</v>
      </c>
      <c r="D315" s="12">
        <f>IF(Control!$C$6="Solar only",'Solar scaled'!D315,IF(Control!$C$6="Wind only",'Wind scaled'!D315,IF(Control!$C$6="Solar and wind",'Solar scaled'!D315+'Wind scaled'!D315,'Grid scaled'!D315)))</f>
        <v>1006.8800000000001</v>
      </c>
      <c r="E315" s="12">
        <f>IF(Control!$C$6="Solar only",'Solar scaled'!E315,IF(Control!$C$6="Wind only",'Wind scaled'!E315,IF(Control!$C$6="Solar and wind",'Solar scaled'!E315+'Wind scaled'!E315,'Grid scaled'!E315)))</f>
        <v>1006.8800000000001</v>
      </c>
      <c r="F315" s="12">
        <f>IF(Control!$C$6="Solar only",'Solar scaled'!F315,IF(Control!$C$6="Wind only",'Wind scaled'!F315,IF(Control!$C$6="Solar and wind",'Solar scaled'!F315+'Wind scaled'!F315,'Grid scaled'!F315)))</f>
        <v>995.04000000000019</v>
      </c>
      <c r="G315" s="12">
        <f>IF(Control!$C$6="Solar only",'Solar scaled'!G315,IF(Control!$C$6="Wind only",'Wind scaled'!G315,IF(Control!$C$6="Solar and wind",'Solar scaled'!G315+'Wind scaled'!G315,'Grid scaled'!G315)))</f>
        <v>942.24</v>
      </c>
      <c r="H315" s="12">
        <f>IF(Control!$C$6="Solar only",'Solar scaled'!H315,IF(Control!$C$6="Wind only",'Wind scaled'!H315,IF(Control!$C$6="Solar and wind",'Solar scaled'!H315+'Wind scaled'!H315,'Grid scaled'!H315)))</f>
        <v>884.4799999999999</v>
      </c>
      <c r="I315" s="12">
        <f>IF(Control!$C$6="Solar only",'Solar scaled'!I315,IF(Control!$C$6="Wind only",'Wind scaled'!I315,IF(Control!$C$6="Solar and wind",'Solar scaled'!I315+'Wind scaled'!I315,'Grid scaled'!I315)))</f>
        <v>812.16000000000008</v>
      </c>
      <c r="J315" s="12">
        <f>IF(Control!$C$6="Solar only",'Solar scaled'!J315,IF(Control!$C$6="Wind only",'Wind scaled'!J315,IF(Control!$C$6="Solar and wind",'Solar scaled'!J315+'Wind scaled'!J315,'Grid scaled'!J315)))</f>
        <v>876.4799999999999</v>
      </c>
      <c r="K315" s="12">
        <f>IF(Control!$C$6="Solar only",'Solar scaled'!K315,IF(Control!$C$6="Wind only",'Wind scaled'!K315,IF(Control!$C$6="Solar and wind",'Solar scaled'!K315+'Wind scaled'!K315,'Grid scaled'!K315)))</f>
        <v>926.4</v>
      </c>
      <c r="L315" s="12">
        <f>IF(Control!$C$6="Solar only",'Solar scaled'!L315,IF(Control!$C$6="Wind only",'Wind scaled'!L315,IF(Control!$C$6="Solar and wind",'Solar scaled'!L315+'Wind scaled'!L315,'Grid scaled'!L315)))</f>
        <v>990.8</v>
      </c>
      <c r="M315" s="12">
        <f>IF(Control!$C$6="Solar only",'Solar scaled'!M315,IF(Control!$C$6="Wind only",'Wind scaled'!M315,IF(Control!$C$6="Solar and wind",'Solar scaled'!M315+'Wind scaled'!M315,'Grid scaled'!M315)))</f>
        <v>1005.6</v>
      </c>
      <c r="N315" s="12">
        <f>IF(Control!$C$6="Solar only",'Solar scaled'!N315,IF(Control!$C$6="Wind only",'Wind scaled'!N315,IF(Control!$C$6="Solar and wind",'Solar scaled'!N315+'Wind scaled'!N315,'Grid scaled'!N315)))</f>
        <v>995.04000000000019</v>
      </c>
      <c r="O315" s="12">
        <f>IF(Control!$C$6="Solar only",'Solar scaled'!O315,IF(Control!$C$6="Wind only",'Wind scaled'!O315,IF(Control!$C$6="Solar and wind",'Solar scaled'!O315+'Wind scaled'!O315,'Grid scaled'!O315)))</f>
        <v>995.04000000000019</v>
      </c>
      <c r="P315" s="12">
        <f>IF(Control!$C$6="Solar only",'Solar scaled'!P315,IF(Control!$C$6="Wind only",'Wind scaled'!P315,IF(Control!$C$6="Solar and wind",'Solar scaled'!P315+'Wind scaled'!P315,'Grid scaled'!P315)))</f>
        <v>995.04000000000019</v>
      </c>
      <c r="Q315" s="12">
        <f>IF(Control!$C$6="Solar only",'Solar scaled'!Q315,IF(Control!$C$6="Wind only",'Wind scaled'!Q315,IF(Control!$C$6="Solar and wind",'Solar scaled'!Q315+'Wind scaled'!Q315,'Grid scaled'!Q315)))</f>
        <v>975.5200000000001</v>
      </c>
      <c r="R315" s="12">
        <f>IF(Control!$C$6="Solar only",'Solar scaled'!R315,IF(Control!$C$6="Wind only",'Wind scaled'!R315,IF(Control!$C$6="Solar and wind",'Solar scaled'!R315+'Wind scaled'!R315,'Grid scaled'!R315)))</f>
        <v>939.28</v>
      </c>
      <c r="S315" s="12">
        <f>IF(Control!$C$6="Solar only",'Solar scaled'!S315,IF(Control!$C$6="Wind only",'Wind scaled'!S315,IF(Control!$C$6="Solar and wind",'Solar scaled'!S315+'Wind scaled'!S315,'Grid scaled'!S315)))</f>
        <v>889.3599999999999</v>
      </c>
      <c r="T315" s="12">
        <f>IF(Control!$C$6="Solar only",'Solar scaled'!T315,IF(Control!$C$6="Wind only",'Wind scaled'!T315,IF(Control!$C$6="Solar and wind",'Solar scaled'!T315+'Wind scaled'!T315,'Grid scaled'!T315)))</f>
        <v>876.4799999999999</v>
      </c>
      <c r="U315" s="12">
        <f>IF(Control!$C$6="Solar only",'Solar scaled'!U315,IF(Control!$C$6="Wind only",'Wind scaled'!U315,IF(Control!$C$6="Solar and wind",'Solar scaled'!U315+'Wind scaled'!U315,'Grid scaled'!U315)))</f>
        <v>876.4799999999999</v>
      </c>
      <c r="V315" s="12">
        <f>IF(Control!$C$6="Solar only",'Solar scaled'!V315,IF(Control!$C$6="Wind only",'Wind scaled'!V315,IF(Control!$C$6="Solar and wind",'Solar scaled'!V315+'Wind scaled'!V315,'Grid scaled'!V315)))</f>
        <v>884.4799999999999</v>
      </c>
      <c r="W315" s="12">
        <f>IF(Control!$C$6="Solar only",'Solar scaled'!W315,IF(Control!$C$6="Wind only",'Wind scaled'!W315,IF(Control!$C$6="Solar and wind",'Solar scaled'!W315+'Wind scaled'!W315,'Grid scaled'!W315)))</f>
        <v>817.04000000000008</v>
      </c>
      <c r="X315" s="12">
        <f>IF(Control!$C$6="Solar only",'Solar scaled'!X315,IF(Control!$C$6="Wind only",'Wind scaled'!X315,IF(Control!$C$6="Solar and wind",'Solar scaled'!X315+'Wind scaled'!X315,'Grid scaled'!X315)))</f>
        <v>884.4799999999999</v>
      </c>
      <c r="Y315" s="12">
        <f>IF(Control!$C$6="Solar only",'Solar scaled'!Y315,IF(Control!$C$6="Wind only",'Wind scaled'!Y315,IF(Control!$C$6="Solar and wind",'Solar scaled'!Y315+'Wind scaled'!Y315,'Grid scaled'!Y315)))</f>
        <v>966.4</v>
      </c>
      <c r="Z315" s="12">
        <f>IF(Control!$C$6="Solar only",'Solar scaled'!Z315,IF(Control!$C$6="Wind only",'Wind scaled'!Z315,IF(Control!$C$6="Solar and wind",'Solar scaled'!Z315+'Wind scaled'!Z315,'Grid scaled'!Z315)))</f>
        <v>990.8</v>
      </c>
      <c r="AB315" s="7">
        <f t="shared" si="4"/>
        <v>22539.280000000002</v>
      </c>
    </row>
    <row r="316" spans="2:29" x14ac:dyDescent="0.2">
      <c r="B316" s="6">
        <v>44510</v>
      </c>
      <c r="C316" s="12">
        <f>IF(Control!$C$6="Solar only",'Solar scaled'!C316,IF(Control!$C$6="Wind only",'Wind scaled'!C316,IF(Control!$C$6="Solar and wind",'Solar scaled'!C316+'Wind scaled'!C316,'Grid scaled'!C316)))</f>
        <v>974.24</v>
      </c>
      <c r="D316" s="12">
        <f>IF(Control!$C$6="Solar only",'Solar scaled'!D316,IF(Control!$C$6="Wind only",'Wind scaled'!D316,IF(Control!$C$6="Solar and wind",'Solar scaled'!D316+'Wind scaled'!D316,'Grid scaled'!D316)))</f>
        <v>942.24</v>
      </c>
      <c r="E316" s="12">
        <f>IF(Control!$C$6="Solar only",'Solar scaled'!E316,IF(Control!$C$6="Wind only",'Wind scaled'!E316,IF(Control!$C$6="Solar and wind",'Solar scaled'!E316+'Wind scaled'!E316,'Grid scaled'!E316)))</f>
        <v>939.28</v>
      </c>
      <c r="F316" s="12">
        <f>IF(Control!$C$6="Solar only",'Solar scaled'!F316,IF(Control!$C$6="Wind only",'Wind scaled'!F316,IF(Control!$C$6="Solar and wind",'Solar scaled'!F316+'Wind scaled'!F316,'Grid scaled'!F316)))</f>
        <v>942.24</v>
      </c>
      <c r="G316" s="12">
        <f>IF(Control!$C$6="Solar only",'Solar scaled'!G316,IF(Control!$C$6="Wind only",'Wind scaled'!G316,IF(Control!$C$6="Solar and wind",'Solar scaled'!G316+'Wind scaled'!G316,'Grid scaled'!G316)))</f>
        <v>926.4</v>
      </c>
      <c r="H316" s="12">
        <f>IF(Control!$C$6="Solar only",'Solar scaled'!H316,IF(Control!$C$6="Wind only",'Wind scaled'!H316,IF(Control!$C$6="Solar and wind",'Solar scaled'!H316+'Wind scaled'!H316,'Grid scaled'!H316)))</f>
        <v>876.4799999999999</v>
      </c>
      <c r="I316" s="12">
        <f>IF(Control!$C$6="Solar only",'Solar scaled'!I316,IF(Control!$C$6="Wind only",'Wind scaled'!I316,IF(Control!$C$6="Solar and wind",'Solar scaled'!I316+'Wind scaled'!I316,'Grid scaled'!I316)))</f>
        <v>876.4799999999999</v>
      </c>
      <c r="J316" s="12">
        <f>IF(Control!$C$6="Solar only",'Solar scaled'!J316,IF(Control!$C$6="Wind only",'Wind scaled'!J316,IF(Control!$C$6="Solar and wind",'Solar scaled'!J316+'Wind scaled'!J316,'Grid scaled'!J316)))</f>
        <v>817.04000000000008</v>
      </c>
      <c r="K316" s="12">
        <f>IF(Control!$C$6="Solar only",'Solar scaled'!K316,IF(Control!$C$6="Wind only",'Wind scaled'!K316,IF(Control!$C$6="Solar and wind",'Solar scaled'!K316+'Wind scaled'!K316,'Grid scaled'!K316)))</f>
        <v>804.16000000000008</v>
      </c>
      <c r="L316" s="12">
        <f>IF(Control!$C$6="Solar only",'Solar scaled'!L316,IF(Control!$C$6="Wind only",'Wind scaled'!L316,IF(Control!$C$6="Solar and wind",'Solar scaled'!L316+'Wind scaled'!L316,'Grid scaled'!L316)))</f>
        <v>720.96</v>
      </c>
      <c r="M316" s="12">
        <f>IF(Control!$C$6="Solar only",'Solar scaled'!M316,IF(Control!$C$6="Wind only",'Wind scaled'!M316,IF(Control!$C$6="Solar and wind",'Solar scaled'!M316+'Wind scaled'!M316,'Grid scaled'!M316)))</f>
        <v>633.28</v>
      </c>
      <c r="N316" s="12">
        <f>IF(Control!$C$6="Solar only",'Solar scaled'!N316,IF(Control!$C$6="Wind only",'Wind scaled'!N316,IF(Control!$C$6="Solar and wind",'Solar scaled'!N316+'Wind scaled'!N316,'Grid scaled'!N316)))</f>
        <v>708.48</v>
      </c>
      <c r="O316" s="12">
        <f>IF(Control!$C$6="Solar only",'Solar scaled'!O316,IF(Control!$C$6="Wind only",'Wind scaled'!O316,IF(Control!$C$6="Solar and wind",'Solar scaled'!O316+'Wind scaled'!O316,'Grid scaled'!O316)))</f>
        <v>791.68000000000006</v>
      </c>
      <c r="P316" s="12">
        <f>IF(Control!$C$6="Solar only",'Solar scaled'!P316,IF(Control!$C$6="Wind only",'Wind scaled'!P316,IF(Control!$C$6="Solar and wind",'Solar scaled'!P316+'Wind scaled'!P316,'Grid scaled'!P316)))</f>
        <v>804.16000000000008</v>
      </c>
      <c r="Q316" s="12">
        <f>IF(Control!$C$6="Solar only",'Solar scaled'!Q316,IF(Control!$C$6="Wind only",'Wind scaled'!Q316,IF(Control!$C$6="Solar and wind",'Solar scaled'!Q316+'Wind scaled'!Q316,'Grid scaled'!Q316)))</f>
        <v>892.31999999999994</v>
      </c>
      <c r="R316" s="12">
        <f>IF(Control!$C$6="Solar only",'Solar scaled'!R316,IF(Control!$C$6="Wind only",'Wind scaled'!R316,IF(Control!$C$6="Solar and wind",'Solar scaled'!R316+'Wind scaled'!R316,'Grid scaled'!R316)))</f>
        <v>971.28</v>
      </c>
      <c r="S316" s="12">
        <f>IF(Control!$C$6="Solar only",'Solar scaled'!S316,IF(Control!$C$6="Wind only",'Wind scaled'!S316,IF(Control!$C$6="Solar and wind",'Solar scaled'!S316+'Wind scaled'!S316,'Grid scaled'!S316)))</f>
        <v>994.88000000000011</v>
      </c>
      <c r="T316" s="12">
        <f>IF(Control!$C$6="Solar only",'Solar scaled'!T316,IF(Control!$C$6="Wind only",'Wind scaled'!T316,IF(Control!$C$6="Solar and wind",'Solar scaled'!T316+'Wind scaled'!T316,'Grid scaled'!T316)))</f>
        <v>1006.8800000000001</v>
      </c>
      <c r="U316" s="12">
        <f>IF(Control!$C$6="Solar only",'Solar scaled'!U316,IF(Control!$C$6="Wind only",'Wind scaled'!U316,IF(Control!$C$6="Solar and wind",'Solar scaled'!U316+'Wind scaled'!U316,'Grid scaled'!U316)))</f>
        <v>1011.36</v>
      </c>
      <c r="V316" s="12">
        <f>IF(Control!$C$6="Solar only",'Solar scaled'!V316,IF(Control!$C$6="Wind only",'Wind scaled'!V316,IF(Control!$C$6="Solar and wind",'Solar scaled'!V316+'Wind scaled'!V316,'Grid scaled'!V316)))</f>
        <v>1012</v>
      </c>
      <c r="W316" s="12">
        <f>IF(Control!$C$6="Solar only",'Solar scaled'!W316,IF(Control!$C$6="Wind only",'Wind scaled'!W316,IF(Control!$C$6="Solar and wind",'Solar scaled'!W316+'Wind scaled'!W316,'Grid scaled'!W316)))</f>
        <v>1012</v>
      </c>
      <c r="X316" s="12">
        <f>IF(Control!$C$6="Solar only",'Solar scaled'!X316,IF(Control!$C$6="Wind only",'Wind scaled'!X316,IF(Control!$C$6="Solar and wind",'Solar scaled'!X316+'Wind scaled'!X316,'Grid scaled'!X316)))</f>
        <v>1012</v>
      </c>
      <c r="Y316" s="12">
        <f>IF(Control!$C$6="Solar only",'Solar scaled'!Y316,IF(Control!$C$6="Wind only",'Wind scaled'!Y316,IF(Control!$C$6="Solar and wind",'Solar scaled'!Y316+'Wind scaled'!Y316,'Grid scaled'!Y316)))</f>
        <v>1012</v>
      </c>
      <c r="Z316" s="12">
        <f>IF(Control!$C$6="Solar only",'Solar scaled'!Z316,IF(Control!$C$6="Wind only",'Wind scaled'!Z316,IF(Control!$C$6="Solar and wind",'Solar scaled'!Z316+'Wind scaled'!Z316,'Grid scaled'!Z316)))</f>
        <v>1012</v>
      </c>
      <c r="AB316" s="7">
        <f t="shared" si="4"/>
        <v>21693.84</v>
      </c>
    </row>
    <row r="317" spans="2:29" x14ac:dyDescent="0.2">
      <c r="B317" s="6">
        <v>44511</v>
      </c>
      <c r="C317" s="12">
        <f>IF(Control!$C$6="Solar only",'Solar scaled'!C317,IF(Control!$C$6="Wind only",'Wind scaled'!C317,IF(Control!$C$6="Solar and wind",'Solar scaled'!C317+'Wind scaled'!C317,'Grid scaled'!C317)))</f>
        <v>1012</v>
      </c>
      <c r="D317" s="12">
        <f>IF(Control!$C$6="Solar only",'Solar scaled'!D317,IF(Control!$C$6="Wind only",'Wind scaled'!D317,IF(Control!$C$6="Solar and wind",'Solar scaled'!D317+'Wind scaled'!D317,'Grid scaled'!D317)))</f>
        <v>1012</v>
      </c>
      <c r="E317" s="12">
        <f>IF(Control!$C$6="Solar only",'Solar scaled'!E317,IF(Control!$C$6="Wind only",'Wind scaled'!E317,IF(Control!$C$6="Solar and wind",'Solar scaled'!E317+'Wind scaled'!E317,'Grid scaled'!E317)))</f>
        <v>1011.36</v>
      </c>
      <c r="F317" s="12">
        <f>IF(Control!$C$6="Solar only",'Solar scaled'!F317,IF(Control!$C$6="Wind only",'Wind scaled'!F317,IF(Control!$C$6="Solar and wind",'Solar scaled'!F317+'Wind scaled'!F317,'Grid scaled'!F317)))</f>
        <v>974.24</v>
      </c>
      <c r="G317" s="12">
        <f>IF(Control!$C$6="Solar only",'Solar scaled'!G317,IF(Control!$C$6="Wind only",'Wind scaled'!G317,IF(Control!$C$6="Solar and wind",'Solar scaled'!G317+'Wind scaled'!G317,'Grid scaled'!G317)))</f>
        <v>728.96</v>
      </c>
      <c r="H317" s="12">
        <f>IF(Control!$C$6="Solar only",'Solar scaled'!H317,IF(Control!$C$6="Wind only",'Wind scaled'!H317,IF(Control!$C$6="Solar and wind",'Solar scaled'!H317+'Wind scaled'!H317,'Grid scaled'!H317)))</f>
        <v>536.31999999999994</v>
      </c>
      <c r="I317" s="12">
        <f>IF(Control!$C$6="Solar only",'Solar scaled'!I317,IF(Control!$C$6="Wind only",'Wind scaled'!I317,IF(Control!$C$6="Solar and wind",'Solar scaled'!I317+'Wind scaled'!I317,'Grid scaled'!I317)))</f>
        <v>346.23999999999995</v>
      </c>
      <c r="J317" s="12">
        <f>IF(Control!$C$6="Solar only",'Solar scaled'!J317,IF(Control!$C$6="Wind only",'Wind scaled'!J317,IF(Control!$C$6="Solar and wind",'Solar scaled'!J317+'Wind scaled'!J317,'Grid scaled'!J317)))</f>
        <v>213.2</v>
      </c>
      <c r="K317" s="12">
        <f>IF(Control!$C$6="Solar only",'Solar scaled'!K317,IF(Control!$C$6="Wind only",'Wind scaled'!K317,IF(Control!$C$6="Solar and wind",'Solar scaled'!K317+'Wind scaled'!K317,'Grid scaled'!K317)))</f>
        <v>107.6</v>
      </c>
      <c r="L317" s="12">
        <f>IF(Control!$C$6="Solar only",'Solar scaled'!L317,IF(Control!$C$6="Wind only",'Wind scaled'!L317,IF(Control!$C$6="Solar and wind",'Solar scaled'!L317+'Wind scaled'!L317,'Grid scaled'!L317)))</f>
        <v>30.479999999999997</v>
      </c>
      <c r="M317" s="12">
        <f>IF(Control!$C$6="Solar only",'Solar scaled'!M317,IF(Control!$C$6="Wind only",'Wind scaled'!M317,IF(Control!$C$6="Solar and wind",'Solar scaled'!M317+'Wind scaled'!M317,'Grid scaled'!M317)))</f>
        <v>0</v>
      </c>
      <c r="N317" s="12">
        <f>IF(Control!$C$6="Solar only",'Solar scaled'!N317,IF(Control!$C$6="Wind only",'Wind scaled'!N317,IF(Control!$C$6="Solar and wind",'Solar scaled'!N317+'Wind scaled'!N317,'Grid scaled'!N317)))</f>
        <v>0</v>
      </c>
      <c r="O317" s="12">
        <f>IF(Control!$C$6="Solar only",'Solar scaled'!O317,IF(Control!$C$6="Wind only",'Wind scaled'!O317,IF(Control!$C$6="Solar and wind",'Solar scaled'!O317+'Wind scaled'!O317,'Grid scaled'!O317)))</f>
        <v>15.12</v>
      </c>
      <c r="P317" s="12">
        <f>IF(Control!$C$6="Solar only",'Solar scaled'!P317,IF(Control!$C$6="Wind only",'Wind scaled'!P317,IF(Control!$C$6="Solar and wind",'Solar scaled'!P317+'Wind scaled'!P317,'Grid scaled'!P317)))</f>
        <v>178.64000000000001</v>
      </c>
      <c r="Q317" s="12">
        <f>IF(Control!$C$6="Solar only",'Solar scaled'!Q317,IF(Control!$C$6="Wind only",'Wind scaled'!Q317,IF(Control!$C$6="Solar and wind",'Solar scaled'!Q317+'Wind scaled'!Q317,'Grid scaled'!Q317)))</f>
        <v>454.4</v>
      </c>
      <c r="R317" s="12">
        <f>IF(Control!$C$6="Solar only",'Solar scaled'!R317,IF(Control!$C$6="Wind only",'Wind scaled'!R317,IF(Control!$C$6="Solar and wind",'Solar scaled'!R317+'Wind scaled'!R317,'Grid scaled'!R317)))</f>
        <v>690.4</v>
      </c>
      <c r="S317" s="12">
        <f>IF(Control!$C$6="Solar only",'Solar scaled'!S317,IF(Control!$C$6="Wind only",'Wind scaled'!S317,IF(Control!$C$6="Solar and wind",'Solar scaled'!S317+'Wind scaled'!S317,'Grid scaled'!S317)))</f>
        <v>817.04000000000008</v>
      </c>
      <c r="T317" s="12">
        <f>IF(Control!$C$6="Solar only",'Solar scaled'!T317,IF(Control!$C$6="Wind only",'Wind scaled'!T317,IF(Control!$C$6="Solar and wind",'Solar scaled'!T317+'Wind scaled'!T317,'Grid scaled'!T317)))</f>
        <v>926.4</v>
      </c>
      <c r="U317" s="12">
        <f>IF(Control!$C$6="Solar only",'Solar scaled'!U317,IF(Control!$C$6="Wind only",'Wind scaled'!U317,IF(Control!$C$6="Solar and wind",'Solar scaled'!U317+'Wind scaled'!U317,'Grid scaled'!U317)))</f>
        <v>971.28</v>
      </c>
      <c r="V317" s="12">
        <f>IF(Control!$C$6="Solar only",'Solar scaled'!V317,IF(Control!$C$6="Wind only",'Wind scaled'!V317,IF(Control!$C$6="Solar and wind",'Solar scaled'!V317+'Wind scaled'!V317,'Grid scaled'!V317)))</f>
        <v>994.88000000000011</v>
      </c>
      <c r="W317" s="12">
        <f>IF(Control!$C$6="Solar only",'Solar scaled'!W317,IF(Control!$C$6="Wind only",'Wind scaled'!W317,IF(Control!$C$6="Solar and wind",'Solar scaled'!W317+'Wind scaled'!W317,'Grid scaled'!W317)))</f>
        <v>1012</v>
      </c>
      <c r="X317" s="12">
        <f>IF(Control!$C$6="Solar only",'Solar scaled'!X317,IF(Control!$C$6="Wind only",'Wind scaled'!X317,IF(Control!$C$6="Solar and wind",'Solar scaled'!X317+'Wind scaled'!X317,'Grid scaled'!X317)))</f>
        <v>1012</v>
      </c>
      <c r="Y317" s="12">
        <f>IF(Control!$C$6="Solar only",'Solar scaled'!Y317,IF(Control!$C$6="Wind only",'Wind scaled'!Y317,IF(Control!$C$6="Solar and wind",'Solar scaled'!Y317+'Wind scaled'!Y317,'Grid scaled'!Y317)))</f>
        <v>1012</v>
      </c>
      <c r="Z317" s="12">
        <f>IF(Control!$C$6="Solar only",'Solar scaled'!Z317,IF(Control!$C$6="Wind only",'Wind scaled'!Z317,IF(Control!$C$6="Solar and wind",'Solar scaled'!Z317+'Wind scaled'!Z317,'Grid scaled'!Z317)))</f>
        <v>1012</v>
      </c>
      <c r="AB317" s="7">
        <f t="shared" si="4"/>
        <v>15068.560000000001</v>
      </c>
    </row>
    <row r="318" spans="2:29" x14ac:dyDescent="0.2">
      <c r="B318" s="6">
        <v>44512</v>
      </c>
      <c r="C318" s="12">
        <f>IF(Control!$C$6="Solar only",'Solar scaled'!C318,IF(Control!$C$6="Wind only",'Wind scaled'!C318,IF(Control!$C$6="Solar and wind",'Solar scaled'!C318+'Wind scaled'!C318,'Grid scaled'!C318)))</f>
        <v>1011.36</v>
      </c>
      <c r="D318" s="12">
        <f>IF(Control!$C$6="Solar only",'Solar scaled'!D318,IF(Control!$C$6="Wind only",'Wind scaled'!D318,IF(Control!$C$6="Solar and wind",'Solar scaled'!D318+'Wind scaled'!D318,'Grid scaled'!D318)))</f>
        <v>1011.36</v>
      </c>
      <c r="E318" s="12">
        <f>IF(Control!$C$6="Solar only",'Solar scaled'!E318,IF(Control!$C$6="Wind only",'Wind scaled'!E318,IF(Control!$C$6="Solar and wind",'Solar scaled'!E318+'Wind scaled'!E318,'Grid scaled'!E318)))</f>
        <v>994.88000000000011</v>
      </c>
      <c r="F318" s="12">
        <f>IF(Control!$C$6="Solar only",'Solar scaled'!F318,IF(Control!$C$6="Wind only",'Wind scaled'!F318,IF(Control!$C$6="Solar and wind",'Solar scaled'!F318+'Wind scaled'!F318,'Grid scaled'!F318)))</f>
        <v>889.3599999999999</v>
      </c>
      <c r="G318" s="12">
        <f>IF(Control!$C$6="Solar only",'Solar scaled'!G318,IF(Control!$C$6="Wind only",'Wind scaled'!G318,IF(Control!$C$6="Solar and wind",'Solar scaled'!G318+'Wind scaled'!G318,'Grid scaled'!G318)))</f>
        <v>728.96</v>
      </c>
      <c r="H318" s="12">
        <f>IF(Control!$C$6="Solar only",'Solar scaled'!H318,IF(Control!$C$6="Wind only",'Wind scaled'!H318,IF(Control!$C$6="Solar and wind",'Solar scaled'!H318+'Wind scaled'!H318,'Grid scaled'!H318)))</f>
        <v>690.4</v>
      </c>
      <c r="I318" s="12">
        <f>IF(Control!$C$6="Solar only",'Solar scaled'!I318,IF(Control!$C$6="Wind only",'Wind scaled'!I318,IF(Control!$C$6="Solar and wind",'Solar scaled'!I318+'Wind scaled'!I318,'Grid scaled'!I318)))</f>
        <v>602.72</v>
      </c>
      <c r="J318" s="12">
        <f>IF(Control!$C$6="Solar only",'Solar scaled'!J318,IF(Control!$C$6="Wind only",'Wind scaled'!J318,IF(Control!$C$6="Solar and wind",'Solar scaled'!J318+'Wind scaled'!J318,'Grid scaled'!J318)))</f>
        <v>536.31999999999994</v>
      </c>
      <c r="K318" s="12">
        <f>IF(Control!$C$6="Solar only",'Solar scaled'!K318,IF(Control!$C$6="Wind only",'Wind scaled'!K318,IF(Control!$C$6="Solar and wind",'Solar scaled'!K318+'Wind scaled'!K318,'Grid scaled'!K318)))</f>
        <v>475.52</v>
      </c>
      <c r="L318" s="12">
        <f>IF(Control!$C$6="Solar only",'Solar scaled'!L318,IF(Control!$C$6="Wind only",'Wind scaled'!L318,IF(Control!$C$6="Solar and wind",'Solar scaled'!L318+'Wind scaled'!L318,'Grid scaled'!L318)))</f>
        <v>423.84</v>
      </c>
      <c r="M318" s="12">
        <f>IF(Control!$C$6="Solar only",'Solar scaled'!M318,IF(Control!$C$6="Wind only",'Wind scaled'!M318,IF(Control!$C$6="Solar and wind",'Solar scaled'!M318+'Wind scaled'!M318,'Grid scaled'!M318)))</f>
        <v>330.08</v>
      </c>
      <c r="N318" s="12">
        <f>IF(Control!$C$6="Solar only",'Solar scaled'!N318,IF(Control!$C$6="Wind only",'Wind scaled'!N318,IF(Control!$C$6="Solar and wind",'Solar scaled'!N318+'Wind scaled'!N318,'Grid scaled'!N318)))</f>
        <v>213.2</v>
      </c>
      <c r="O318" s="12">
        <f>IF(Control!$C$6="Solar only",'Solar scaled'!O318,IF(Control!$C$6="Wind only",'Wind scaled'!O318,IF(Control!$C$6="Solar and wind",'Solar scaled'!O318+'Wind scaled'!O318,'Grid scaled'!O318)))</f>
        <v>178.64000000000001</v>
      </c>
      <c r="P318" s="12">
        <f>IF(Control!$C$6="Solar only",'Solar scaled'!P318,IF(Control!$C$6="Wind only",'Wind scaled'!P318,IF(Control!$C$6="Solar and wind",'Solar scaled'!P318+'Wind scaled'!P318,'Grid scaled'!P318)))</f>
        <v>178.64000000000001</v>
      </c>
      <c r="Q318" s="12">
        <f>IF(Control!$C$6="Solar only",'Solar scaled'!Q318,IF(Control!$C$6="Wind only",'Wind scaled'!Q318,IF(Control!$C$6="Solar and wind",'Solar scaled'!Q318+'Wind scaled'!Q318,'Grid scaled'!Q318)))</f>
        <v>178.64000000000001</v>
      </c>
      <c r="R318" s="12">
        <f>IF(Control!$C$6="Solar only",'Solar scaled'!R318,IF(Control!$C$6="Wind only",'Wind scaled'!R318,IF(Control!$C$6="Solar and wind",'Solar scaled'!R318+'Wind scaled'!R318,'Grid scaled'!R318)))</f>
        <v>107.6</v>
      </c>
      <c r="S318" s="12">
        <f>IF(Control!$C$6="Solar only",'Solar scaled'!S318,IF(Control!$C$6="Wind only",'Wind scaled'!S318,IF(Control!$C$6="Solar and wind",'Solar scaled'!S318+'Wind scaled'!S318,'Grid scaled'!S318)))</f>
        <v>25.359999999999996</v>
      </c>
      <c r="T318" s="12">
        <f>IF(Control!$C$6="Solar only",'Solar scaled'!T318,IF(Control!$C$6="Wind only",'Wind scaled'!T318,IF(Control!$C$6="Solar and wind",'Solar scaled'!T318+'Wind scaled'!T318,'Grid scaled'!T318)))</f>
        <v>42.160000000000004</v>
      </c>
      <c r="U318" s="12">
        <f>IF(Control!$C$6="Solar only",'Solar scaled'!U318,IF(Control!$C$6="Wind only",'Wind scaled'!U318,IF(Control!$C$6="Solar and wind",'Solar scaled'!U318+'Wind scaled'!U318,'Grid scaled'!U318)))</f>
        <v>107.6</v>
      </c>
      <c r="V318" s="12">
        <f>IF(Control!$C$6="Solar only",'Solar scaled'!V318,IF(Control!$C$6="Wind only",'Wind scaled'!V318,IF(Control!$C$6="Solar and wind",'Solar scaled'!V318+'Wind scaled'!V318,'Grid scaled'!V318)))</f>
        <v>226.88000000000002</v>
      </c>
      <c r="W318" s="12">
        <f>IF(Control!$C$6="Solar only",'Solar scaled'!W318,IF(Control!$C$6="Wind only",'Wind scaled'!W318,IF(Control!$C$6="Solar and wind",'Solar scaled'!W318+'Wind scaled'!W318,'Grid scaled'!W318)))</f>
        <v>297.76</v>
      </c>
      <c r="X318" s="12">
        <f>IF(Control!$C$6="Solar only",'Solar scaled'!X318,IF(Control!$C$6="Wind only",'Wind scaled'!X318,IF(Control!$C$6="Solar and wind",'Solar scaled'!X318+'Wind scaled'!X318,'Grid scaled'!X318)))</f>
        <v>362.4</v>
      </c>
      <c r="Y318" s="12">
        <f>IF(Control!$C$6="Solar only",'Solar scaled'!Y318,IF(Control!$C$6="Wind only",'Wind scaled'!Y318,IF(Control!$C$6="Solar and wind",'Solar scaled'!Y318+'Wind scaled'!Y318,'Grid scaled'!Y318)))</f>
        <v>380.8</v>
      </c>
      <c r="Z318" s="12">
        <f>IF(Control!$C$6="Solar only",'Solar scaled'!Z318,IF(Control!$C$6="Wind only",'Wind scaled'!Z318,IF(Control!$C$6="Solar and wind",'Solar scaled'!Z318+'Wind scaled'!Z318,'Grid scaled'!Z318)))</f>
        <v>401.91999999999996</v>
      </c>
      <c r="AB318" s="7">
        <f t="shared" si="4"/>
        <v>10396.399999999998</v>
      </c>
    </row>
    <row r="319" spans="2:29" x14ac:dyDescent="0.2">
      <c r="B319" s="6">
        <v>44513</v>
      </c>
      <c r="C319" s="12">
        <f>IF(Control!$C$6="Solar only",'Solar scaled'!C319,IF(Control!$C$6="Wind only",'Wind scaled'!C319,IF(Control!$C$6="Solar and wind",'Solar scaled'!C319+'Wind scaled'!C319,'Grid scaled'!C319)))</f>
        <v>454.4</v>
      </c>
      <c r="D319" s="12">
        <f>IF(Control!$C$6="Solar only",'Solar scaled'!D319,IF(Control!$C$6="Wind only",'Wind scaled'!D319,IF(Control!$C$6="Solar and wind",'Solar scaled'!D319+'Wind scaled'!D319,'Grid scaled'!D319)))</f>
        <v>423.84</v>
      </c>
      <c r="E319" s="12">
        <f>IF(Control!$C$6="Solar only",'Solar scaled'!E319,IF(Control!$C$6="Wind only",'Wind scaled'!E319,IF(Control!$C$6="Solar and wind",'Solar scaled'!E319+'Wind scaled'!E319,'Grid scaled'!E319)))</f>
        <v>401.91999999999996</v>
      </c>
      <c r="F319" s="12">
        <f>IF(Control!$C$6="Solar only",'Solar scaled'!F319,IF(Control!$C$6="Wind only",'Wind scaled'!F319,IF(Control!$C$6="Solar and wind",'Solar scaled'!F319+'Wind scaled'!F319,'Grid scaled'!F319)))</f>
        <v>380.8</v>
      </c>
      <c r="G319" s="12">
        <f>IF(Control!$C$6="Solar only",'Solar scaled'!G319,IF(Control!$C$6="Wind only",'Wind scaled'!G319,IF(Control!$C$6="Solar and wind",'Solar scaled'!G319+'Wind scaled'!G319,'Grid scaled'!G319)))</f>
        <v>380.8</v>
      </c>
      <c r="H319" s="12">
        <f>IF(Control!$C$6="Solar only",'Solar scaled'!H319,IF(Control!$C$6="Wind only",'Wind scaled'!H319,IF(Control!$C$6="Solar and wind",'Solar scaled'!H319+'Wind scaled'!H319,'Grid scaled'!H319)))</f>
        <v>380.8</v>
      </c>
      <c r="I319" s="12">
        <f>IF(Control!$C$6="Solar only",'Solar scaled'!I319,IF(Control!$C$6="Wind only",'Wind scaled'!I319,IF(Control!$C$6="Solar and wind",'Solar scaled'!I319+'Wind scaled'!I319,'Grid scaled'!I319)))</f>
        <v>313.91999999999996</v>
      </c>
      <c r="J319" s="12">
        <f>IF(Control!$C$6="Solar only",'Solar scaled'!J319,IF(Control!$C$6="Wind only",'Wind scaled'!J319,IF(Control!$C$6="Solar and wind",'Solar scaled'!J319+'Wind scaled'!J319,'Grid scaled'!J319)))</f>
        <v>240.56000000000003</v>
      </c>
      <c r="K319" s="12">
        <f>IF(Control!$C$6="Solar only",'Solar scaled'!K319,IF(Control!$C$6="Wind only",'Wind scaled'!K319,IF(Control!$C$6="Solar and wind",'Solar scaled'!K319+'Wind scaled'!K319,'Grid scaled'!K319)))</f>
        <v>178.64000000000001</v>
      </c>
      <c r="L319" s="12">
        <f>IF(Control!$C$6="Solar only",'Solar scaled'!L319,IF(Control!$C$6="Wind only",'Wind scaled'!L319,IF(Control!$C$6="Solar and wind",'Solar scaled'!L319+'Wind scaled'!L319,'Grid scaled'!L319)))</f>
        <v>136.4</v>
      </c>
      <c r="M319" s="12">
        <f>IF(Control!$C$6="Solar only",'Solar scaled'!M319,IF(Control!$C$6="Wind only",'Wind scaled'!M319,IF(Control!$C$6="Solar and wind",'Solar scaled'!M319+'Wind scaled'!M319,'Grid scaled'!M319)))</f>
        <v>84.08</v>
      </c>
      <c r="N319" s="12">
        <f>IF(Control!$C$6="Solar only",'Solar scaled'!N319,IF(Control!$C$6="Wind only",'Wind scaled'!N319,IF(Control!$C$6="Solar and wind",'Solar scaled'!N319+'Wind scaled'!N319,'Grid scaled'!N319)))</f>
        <v>30.479999999999997</v>
      </c>
      <c r="O319" s="12">
        <f>IF(Control!$C$6="Solar only",'Solar scaled'!O319,IF(Control!$C$6="Wind only",'Wind scaled'!O319,IF(Control!$C$6="Solar and wind",'Solar scaled'!O319+'Wind scaled'!O319,'Grid scaled'!O319)))</f>
        <v>0</v>
      </c>
      <c r="P319" s="12">
        <f>IF(Control!$C$6="Solar only",'Solar scaled'!P319,IF(Control!$C$6="Wind only",'Wind scaled'!P319,IF(Control!$C$6="Solar and wind",'Solar scaled'!P319+'Wind scaled'!P319,'Grid scaled'!P319)))</f>
        <v>0</v>
      </c>
      <c r="Q319" s="12">
        <f>IF(Control!$C$6="Solar only",'Solar scaled'!Q319,IF(Control!$C$6="Wind only",'Wind scaled'!Q319,IF(Control!$C$6="Solar and wind",'Solar scaled'!Q319+'Wind scaled'!Q319,'Grid scaled'!Q319)))</f>
        <v>0</v>
      </c>
      <c r="R319" s="12">
        <f>IF(Control!$C$6="Solar only",'Solar scaled'!R319,IF(Control!$C$6="Wind only",'Wind scaled'!R319,IF(Control!$C$6="Solar and wind",'Solar scaled'!R319+'Wind scaled'!R319,'Grid scaled'!R319)))</f>
        <v>0</v>
      </c>
      <c r="S319" s="12">
        <f>IF(Control!$C$6="Solar only",'Solar scaled'!S319,IF(Control!$C$6="Wind only",'Wind scaled'!S319,IF(Control!$C$6="Solar and wind",'Solar scaled'!S319+'Wind scaled'!S319,'Grid scaled'!S319)))</f>
        <v>0</v>
      </c>
      <c r="T319" s="12">
        <f>IF(Control!$C$6="Solar only",'Solar scaled'!T319,IF(Control!$C$6="Wind only",'Wind scaled'!T319,IF(Control!$C$6="Solar and wind",'Solar scaled'!T319+'Wind scaled'!T319,'Grid scaled'!T319)))</f>
        <v>0</v>
      </c>
      <c r="U319" s="12">
        <f>IF(Control!$C$6="Solar only",'Solar scaled'!U319,IF(Control!$C$6="Wind only",'Wind scaled'!U319,IF(Control!$C$6="Solar and wind",'Solar scaled'!U319+'Wind scaled'!U319,'Grid scaled'!U319)))</f>
        <v>0</v>
      </c>
      <c r="V319" s="12">
        <f>IF(Control!$C$6="Solar only",'Solar scaled'!V319,IF(Control!$C$6="Wind only",'Wind scaled'!V319,IF(Control!$C$6="Solar and wind",'Solar scaled'!V319+'Wind scaled'!V319,'Grid scaled'!V319)))</f>
        <v>61.840000000000011</v>
      </c>
      <c r="W319" s="12">
        <f>IF(Control!$C$6="Solar only",'Solar scaled'!W319,IF(Control!$C$6="Wind only",'Wind scaled'!W319,IF(Control!$C$6="Solar and wind",'Solar scaled'!W319+'Wind scaled'!W319,'Grid scaled'!W319)))</f>
        <v>146</v>
      </c>
      <c r="X319" s="12">
        <f>IF(Control!$C$6="Solar only",'Solar scaled'!X319,IF(Control!$C$6="Wind only",'Wind scaled'!X319,IF(Control!$C$6="Solar and wind",'Solar scaled'!X319+'Wind scaled'!X319,'Grid scaled'!X319)))</f>
        <v>297.76</v>
      </c>
      <c r="Y319" s="12">
        <f>IF(Control!$C$6="Solar only",'Solar scaled'!Y319,IF(Control!$C$6="Wind only",'Wind scaled'!Y319,IF(Control!$C$6="Solar and wind",'Solar scaled'!Y319+'Wind scaled'!Y319,'Grid scaled'!Y319)))</f>
        <v>454.4</v>
      </c>
      <c r="Z319" s="12">
        <f>IF(Control!$C$6="Solar only",'Solar scaled'!Z319,IF(Control!$C$6="Wind only",'Wind scaled'!Z319,IF(Control!$C$6="Solar and wind",'Solar scaled'!Z319+'Wind scaled'!Z319,'Grid scaled'!Z319)))</f>
        <v>581.91999999999996</v>
      </c>
      <c r="AB319" s="7">
        <f t="shared" si="4"/>
        <v>4948.5599999999995</v>
      </c>
    </row>
    <row r="320" spans="2:29" x14ac:dyDescent="0.2">
      <c r="B320" s="6">
        <v>44514</v>
      </c>
      <c r="C320" s="12">
        <f>IF(Control!$C$6="Solar only",'Solar scaled'!C320,IF(Control!$C$6="Wind only",'Wind scaled'!C320,IF(Control!$C$6="Solar and wind",'Solar scaled'!C320+'Wind scaled'!C320,'Grid scaled'!C320)))</f>
        <v>633.28</v>
      </c>
      <c r="D320" s="12">
        <f>IF(Control!$C$6="Solar only",'Solar scaled'!D320,IF(Control!$C$6="Wind only",'Wind scaled'!D320,IF(Control!$C$6="Solar and wind",'Solar scaled'!D320+'Wind scaled'!D320,'Grid scaled'!D320)))</f>
        <v>669.6</v>
      </c>
      <c r="E320" s="12">
        <f>IF(Control!$C$6="Solar only",'Solar scaled'!E320,IF(Control!$C$6="Wind only",'Wind scaled'!E320,IF(Control!$C$6="Solar and wind",'Solar scaled'!E320+'Wind scaled'!E320,'Grid scaled'!E320)))</f>
        <v>690.4</v>
      </c>
      <c r="F320" s="12">
        <f>IF(Control!$C$6="Solar only",'Solar scaled'!F320,IF(Control!$C$6="Wind only",'Wind scaled'!F320,IF(Control!$C$6="Solar and wind",'Solar scaled'!F320+'Wind scaled'!F320,'Grid scaled'!F320)))</f>
        <v>633.28</v>
      </c>
      <c r="G320" s="12">
        <f>IF(Control!$C$6="Solar only",'Solar scaled'!G320,IF(Control!$C$6="Wind only",'Wind scaled'!G320,IF(Control!$C$6="Solar and wind",'Solar scaled'!G320+'Wind scaled'!G320,'Grid scaled'!G320)))</f>
        <v>633.28</v>
      </c>
      <c r="H320" s="12">
        <f>IF(Control!$C$6="Solar only",'Solar scaled'!H320,IF(Control!$C$6="Wind only",'Wind scaled'!H320,IF(Control!$C$6="Solar and wind",'Solar scaled'!H320+'Wind scaled'!H320,'Grid scaled'!H320)))</f>
        <v>690.4</v>
      </c>
      <c r="I320" s="12">
        <f>IF(Control!$C$6="Solar only",'Solar scaled'!I320,IF(Control!$C$6="Wind only",'Wind scaled'!I320,IF(Control!$C$6="Solar and wind",'Solar scaled'!I320+'Wind scaled'!I320,'Grid scaled'!I320)))</f>
        <v>720.96</v>
      </c>
      <c r="J320" s="12">
        <f>IF(Control!$C$6="Solar only",'Solar scaled'!J320,IF(Control!$C$6="Wind only",'Wind scaled'!J320,IF(Control!$C$6="Solar and wind",'Solar scaled'!J320+'Wind scaled'!J320,'Grid scaled'!J320)))</f>
        <v>728.96</v>
      </c>
      <c r="K320" s="12">
        <f>IF(Control!$C$6="Solar only",'Solar scaled'!K320,IF(Control!$C$6="Wind only",'Wind scaled'!K320,IF(Control!$C$6="Solar and wind",'Solar scaled'!K320+'Wind scaled'!K320,'Grid scaled'!K320)))</f>
        <v>728.96</v>
      </c>
      <c r="L320" s="12">
        <f>IF(Control!$C$6="Solar only",'Solar scaled'!L320,IF(Control!$C$6="Wind only",'Wind scaled'!L320,IF(Control!$C$6="Solar and wind",'Solar scaled'!L320+'Wind scaled'!L320,'Grid scaled'!L320)))</f>
        <v>728.96</v>
      </c>
      <c r="M320" s="12">
        <f>IF(Control!$C$6="Solar only",'Solar scaled'!M320,IF(Control!$C$6="Wind only",'Wind scaled'!M320,IF(Control!$C$6="Solar and wind",'Solar scaled'!M320+'Wind scaled'!M320,'Grid scaled'!M320)))</f>
        <v>876.4799999999999</v>
      </c>
      <c r="N320" s="12">
        <f>IF(Control!$C$6="Solar only",'Solar scaled'!N320,IF(Control!$C$6="Wind only",'Wind scaled'!N320,IF(Control!$C$6="Solar and wind",'Solar scaled'!N320+'Wind scaled'!N320,'Grid scaled'!N320)))</f>
        <v>728.96</v>
      </c>
      <c r="O320" s="12">
        <f>IF(Control!$C$6="Solar only",'Solar scaled'!O320,IF(Control!$C$6="Wind only",'Wind scaled'!O320,IF(Control!$C$6="Solar and wind",'Solar scaled'!O320+'Wind scaled'!O320,'Grid scaled'!O320)))</f>
        <v>560</v>
      </c>
      <c r="P320" s="12">
        <f>IF(Control!$C$6="Solar only",'Solar scaled'!P320,IF(Control!$C$6="Wind only",'Wind scaled'!P320,IF(Control!$C$6="Solar and wind",'Solar scaled'!P320+'Wind scaled'!P320,'Grid scaled'!P320)))</f>
        <v>602.72</v>
      </c>
      <c r="Q320" s="12">
        <f>IF(Control!$C$6="Solar only",'Solar scaled'!Q320,IF(Control!$C$6="Wind only",'Wind scaled'!Q320,IF(Control!$C$6="Solar and wind",'Solar scaled'!Q320+'Wind scaled'!Q320,'Grid scaled'!Q320)))</f>
        <v>690.4</v>
      </c>
      <c r="R320" s="12">
        <f>IF(Control!$C$6="Solar only",'Solar scaled'!R320,IF(Control!$C$6="Wind only",'Wind scaled'!R320,IF(Control!$C$6="Solar and wind",'Solar scaled'!R320+'Wind scaled'!R320,'Grid scaled'!R320)))</f>
        <v>804.16000000000008</v>
      </c>
      <c r="S320" s="12">
        <f>IF(Control!$C$6="Solar only",'Solar scaled'!S320,IF(Control!$C$6="Wind only",'Wind scaled'!S320,IF(Control!$C$6="Solar and wind",'Solar scaled'!S320+'Wind scaled'!S320,'Grid scaled'!S320)))</f>
        <v>804.16000000000008</v>
      </c>
      <c r="T320" s="12">
        <f>IF(Control!$C$6="Solar only",'Solar scaled'!T320,IF(Control!$C$6="Wind only",'Wind scaled'!T320,IF(Control!$C$6="Solar and wind",'Solar scaled'!T320+'Wind scaled'!T320,'Grid scaled'!T320)))</f>
        <v>791.68000000000006</v>
      </c>
      <c r="U320" s="12">
        <f>IF(Control!$C$6="Solar only",'Solar scaled'!U320,IF(Control!$C$6="Wind only",'Wind scaled'!U320,IF(Control!$C$6="Solar and wind",'Solar scaled'!U320+'Wind scaled'!U320,'Grid scaled'!U320)))</f>
        <v>581.91999999999996</v>
      </c>
      <c r="V320" s="12">
        <f>IF(Control!$C$6="Solar only",'Solar scaled'!V320,IF(Control!$C$6="Wind only",'Wind scaled'!V320,IF(Control!$C$6="Solar and wind",'Solar scaled'!V320+'Wind scaled'!V320,'Grid scaled'!V320)))</f>
        <v>518.24</v>
      </c>
      <c r="W320" s="12">
        <f>IF(Control!$C$6="Solar only",'Solar scaled'!W320,IF(Control!$C$6="Wind only",'Wind scaled'!W320,IF(Control!$C$6="Solar and wind",'Solar scaled'!W320+'Wind scaled'!W320,'Grid scaled'!W320)))</f>
        <v>423.84</v>
      </c>
      <c r="X320" s="12">
        <f>IF(Control!$C$6="Solar only",'Solar scaled'!X320,IF(Control!$C$6="Wind only",'Wind scaled'!X320,IF(Control!$C$6="Solar and wind",'Solar scaled'!X320+'Wind scaled'!X320,'Grid scaled'!X320)))</f>
        <v>362.4</v>
      </c>
      <c r="Y320" s="12">
        <f>IF(Control!$C$6="Solar only",'Solar scaled'!Y320,IF(Control!$C$6="Wind only",'Wind scaled'!Y320,IF(Control!$C$6="Solar and wind",'Solar scaled'!Y320+'Wind scaled'!Y320,'Grid scaled'!Y320)))</f>
        <v>313.91999999999996</v>
      </c>
      <c r="Z320" s="12">
        <f>IF(Control!$C$6="Solar only",'Solar scaled'!Z320,IF(Control!$C$6="Wind only",'Wind scaled'!Z320,IF(Control!$C$6="Solar and wind",'Solar scaled'!Z320+'Wind scaled'!Z320,'Grid scaled'!Z320)))</f>
        <v>254.24000000000007</v>
      </c>
      <c r="AB320" s="7">
        <f t="shared" si="4"/>
        <v>15171.199999999999</v>
      </c>
    </row>
    <row r="321" spans="2:29" x14ac:dyDescent="0.2">
      <c r="B321" s="6">
        <v>44515</v>
      </c>
      <c r="C321" s="12">
        <f>IF(Control!$C$6="Solar only",'Solar scaled'!C321,IF(Control!$C$6="Wind only",'Wind scaled'!C321,IF(Control!$C$6="Solar and wind",'Solar scaled'!C321+'Wind scaled'!C321,'Grid scaled'!C321)))</f>
        <v>281.60000000000002</v>
      </c>
      <c r="D321" s="12">
        <f>IF(Control!$C$6="Solar only",'Solar scaled'!D321,IF(Control!$C$6="Wind only",'Wind scaled'!D321,IF(Control!$C$6="Solar and wind",'Solar scaled'!D321+'Wind scaled'!D321,'Grid scaled'!D321)))</f>
        <v>362.4</v>
      </c>
      <c r="E321" s="12">
        <f>IF(Control!$C$6="Solar only",'Solar scaled'!E321,IF(Control!$C$6="Wind only",'Wind scaled'!E321,IF(Control!$C$6="Solar and wind",'Solar scaled'!E321+'Wind scaled'!E321,'Grid scaled'!E321)))</f>
        <v>380.8</v>
      </c>
      <c r="F321" s="12">
        <f>IF(Control!$C$6="Solar only",'Solar scaled'!F321,IF(Control!$C$6="Wind only",'Wind scaled'!F321,IF(Control!$C$6="Solar and wind",'Solar scaled'!F321+'Wind scaled'!F321,'Grid scaled'!F321)))</f>
        <v>330.08</v>
      </c>
      <c r="G321" s="12">
        <f>IF(Control!$C$6="Solar only",'Solar scaled'!G321,IF(Control!$C$6="Wind only",'Wind scaled'!G321,IF(Control!$C$6="Solar and wind",'Solar scaled'!G321+'Wind scaled'!G321,'Grid scaled'!G321)))</f>
        <v>297.76</v>
      </c>
      <c r="H321" s="12">
        <f>IF(Control!$C$6="Solar only",'Solar scaled'!H321,IF(Control!$C$6="Wind only",'Wind scaled'!H321,IF(Control!$C$6="Solar and wind",'Solar scaled'!H321+'Wind scaled'!H321,'Grid scaled'!H321)))</f>
        <v>362.4</v>
      </c>
      <c r="I321" s="12">
        <f>IF(Control!$C$6="Solar only",'Solar scaled'!I321,IF(Control!$C$6="Wind only",'Wind scaled'!I321,IF(Control!$C$6="Solar and wind",'Solar scaled'!I321+'Wind scaled'!I321,'Grid scaled'!I321)))</f>
        <v>346.23999999999995</v>
      </c>
      <c r="J321" s="12">
        <f>IF(Control!$C$6="Solar only",'Solar scaled'!J321,IF(Control!$C$6="Wind only",'Wind scaled'!J321,IF(Control!$C$6="Solar and wind",'Solar scaled'!J321+'Wind scaled'!J321,'Grid scaled'!J321)))</f>
        <v>281.60000000000002</v>
      </c>
      <c r="K321" s="12">
        <f>IF(Control!$C$6="Solar only",'Solar scaled'!K321,IF(Control!$C$6="Wind only",'Wind scaled'!K321,IF(Control!$C$6="Solar and wind",'Solar scaled'!K321+'Wind scaled'!K321,'Grid scaled'!K321)))</f>
        <v>254.24000000000007</v>
      </c>
      <c r="L321" s="12">
        <f>IF(Control!$C$6="Solar only",'Solar scaled'!L321,IF(Control!$C$6="Wind only",'Wind scaled'!L321,IF(Control!$C$6="Solar and wind",'Solar scaled'!L321+'Wind scaled'!L321,'Grid scaled'!L321)))</f>
        <v>240.56000000000003</v>
      </c>
      <c r="M321" s="12">
        <f>IF(Control!$C$6="Solar only",'Solar scaled'!M321,IF(Control!$C$6="Wind only",'Wind scaled'!M321,IF(Control!$C$6="Solar and wind",'Solar scaled'!M321+'Wind scaled'!M321,'Grid scaled'!M321)))</f>
        <v>178.64000000000001</v>
      </c>
      <c r="N321" s="12">
        <f>IF(Control!$C$6="Solar only",'Solar scaled'!N321,IF(Control!$C$6="Wind only",'Wind scaled'!N321,IF(Control!$C$6="Solar and wind",'Solar scaled'!N321+'Wind scaled'!N321,'Grid scaled'!N321)))</f>
        <v>146</v>
      </c>
      <c r="O321" s="12">
        <f>IF(Control!$C$6="Solar only",'Solar scaled'!O321,IF(Control!$C$6="Wind only",'Wind scaled'!O321,IF(Control!$C$6="Solar and wind",'Solar scaled'!O321+'Wind scaled'!O321,'Grid scaled'!O321)))</f>
        <v>167.12</v>
      </c>
      <c r="P321" s="12">
        <f>IF(Control!$C$6="Solar only",'Solar scaled'!P321,IF(Control!$C$6="Wind only",'Wind scaled'!P321,IF(Control!$C$6="Solar and wind",'Solar scaled'!P321+'Wind scaled'!P321,'Grid scaled'!P321)))</f>
        <v>267.92000000000007</v>
      </c>
      <c r="Q321" s="12">
        <f>IF(Control!$C$6="Solar only",'Solar scaled'!Q321,IF(Control!$C$6="Wind only",'Wind scaled'!Q321,IF(Control!$C$6="Solar and wind",'Solar scaled'!Q321+'Wind scaled'!Q321,'Grid scaled'!Q321)))</f>
        <v>346.23999999999995</v>
      </c>
      <c r="R321" s="12">
        <f>IF(Control!$C$6="Solar only",'Solar scaled'!R321,IF(Control!$C$6="Wind only",'Wind scaled'!R321,IF(Control!$C$6="Solar and wind",'Solar scaled'!R321+'Wind scaled'!R321,'Grid scaled'!R321)))</f>
        <v>444.64</v>
      </c>
      <c r="S321" s="12">
        <f>IF(Control!$C$6="Solar only",'Solar scaled'!S321,IF(Control!$C$6="Wind only",'Wind scaled'!S321,IF(Control!$C$6="Solar and wind",'Solar scaled'!S321+'Wind scaled'!S321,'Grid scaled'!S321)))</f>
        <v>560</v>
      </c>
      <c r="T321" s="12">
        <f>IF(Control!$C$6="Solar only",'Solar scaled'!T321,IF(Control!$C$6="Wind only",'Wind scaled'!T321,IF(Control!$C$6="Solar and wind",'Solar scaled'!T321+'Wind scaled'!T321,'Grid scaled'!T321)))</f>
        <v>602.72</v>
      </c>
      <c r="U321" s="12">
        <f>IF(Control!$C$6="Solar only",'Solar scaled'!U321,IF(Control!$C$6="Wind only",'Wind scaled'!U321,IF(Control!$C$6="Solar and wind",'Solar scaled'!U321+'Wind scaled'!U321,'Grid scaled'!U321)))</f>
        <v>633.28</v>
      </c>
      <c r="V321" s="12">
        <f>IF(Control!$C$6="Solar only",'Solar scaled'!V321,IF(Control!$C$6="Wind only",'Wind scaled'!V321,IF(Control!$C$6="Solar and wind",'Solar scaled'!V321+'Wind scaled'!V321,'Grid scaled'!V321)))</f>
        <v>690.4</v>
      </c>
      <c r="W321" s="12">
        <f>IF(Control!$C$6="Solar only",'Solar scaled'!W321,IF(Control!$C$6="Wind only",'Wind scaled'!W321,IF(Control!$C$6="Solar and wind",'Solar scaled'!W321+'Wind scaled'!W321,'Grid scaled'!W321)))</f>
        <v>708.48</v>
      </c>
      <c r="X321" s="12">
        <f>IF(Control!$C$6="Solar only",'Solar scaled'!X321,IF(Control!$C$6="Wind only",'Wind scaled'!X321,IF(Control!$C$6="Solar and wind",'Solar scaled'!X321+'Wind scaled'!X321,'Grid scaled'!X321)))</f>
        <v>690.4</v>
      </c>
      <c r="Y321" s="12">
        <f>IF(Control!$C$6="Solar only",'Solar scaled'!Y321,IF(Control!$C$6="Wind only",'Wind scaled'!Y321,IF(Control!$C$6="Solar and wind",'Solar scaled'!Y321+'Wind scaled'!Y321,'Grid scaled'!Y321)))</f>
        <v>690.4</v>
      </c>
      <c r="Z321" s="12">
        <f>IF(Control!$C$6="Solar only",'Solar scaled'!Z321,IF(Control!$C$6="Wind only",'Wind scaled'!Z321,IF(Control!$C$6="Solar and wind",'Solar scaled'!Z321+'Wind scaled'!Z321,'Grid scaled'!Z321)))</f>
        <v>804.16000000000008</v>
      </c>
      <c r="AB321" s="7">
        <f t="shared" si="4"/>
        <v>10068.079999999998</v>
      </c>
    </row>
    <row r="322" spans="2:29" x14ac:dyDescent="0.2">
      <c r="B322" s="6">
        <v>44516</v>
      </c>
      <c r="C322" s="12">
        <f>IF(Control!$C$6="Solar only",'Solar scaled'!C322,IF(Control!$C$6="Wind only",'Wind scaled'!C322,IF(Control!$C$6="Solar and wind",'Solar scaled'!C322+'Wind scaled'!C322,'Grid scaled'!C322)))</f>
        <v>876.4799999999999</v>
      </c>
      <c r="D322" s="12">
        <f>IF(Control!$C$6="Solar only",'Solar scaled'!D322,IF(Control!$C$6="Wind only",'Wind scaled'!D322,IF(Control!$C$6="Solar and wind",'Solar scaled'!D322+'Wind scaled'!D322,'Grid scaled'!D322)))</f>
        <v>892.31999999999994</v>
      </c>
      <c r="E322" s="12">
        <f>IF(Control!$C$6="Solar only",'Solar scaled'!E322,IF(Control!$C$6="Wind only",'Wind scaled'!E322,IF(Control!$C$6="Solar and wind",'Solar scaled'!E322+'Wind scaled'!E322,'Grid scaled'!E322)))</f>
        <v>939.28</v>
      </c>
      <c r="F322" s="12">
        <f>IF(Control!$C$6="Solar only",'Solar scaled'!F322,IF(Control!$C$6="Wind only",'Wind scaled'!F322,IF(Control!$C$6="Solar and wind",'Solar scaled'!F322+'Wind scaled'!F322,'Grid scaled'!F322)))</f>
        <v>971.28</v>
      </c>
      <c r="G322" s="12">
        <f>IF(Control!$C$6="Solar only",'Solar scaled'!G322,IF(Control!$C$6="Wind only",'Wind scaled'!G322,IF(Control!$C$6="Solar and wind",'Solar scaled'!G322+'Wind scaled'!G322,'Grid scaled'!G322)))</f>
        <v>993.76</v>
      </c>
      <c r="H322" s="12">
        <f>IF(Control!$C$6="Solar only",'Solar scaled'!H322,IF(Control!$C$6="Wind only",'Wind scaled'!H322,IF(Control!$C$6="Solar and wind",'Solar scaled'!H322+'Wind scaled'!H322,'Grid scaled'!H322)))</f>
        <v>1011.36</v>
      </c>
      <c r="I322" s="12">
        <f>IF(Control!$C$6="Solar only",'Solar scaled'!I322,IF(Control!$C$6="Wind only",'Wind scaled'!I322,IF(Control!$C$6="Solar and wind",'Solar scaled'!I322+'Wind scaled'!I322,'Grid scaled'!I322)))</f>
        <v>1012</v>
      </c>
      <c r="J322" s="12">
        <f>IF(Control!$C$6="Solar only",'Solar scaled'!J322,IF(Control!$C$6="Wind only",'Wind scaled'!J322,IF(Control!$C$6="Solar and wind",'Solar scaled'!J322+'Wind scaled'!J322,'Grid scaled'!J322)))</f>
        <v>1012</v>
      </c>
      <c r="K322" s="12">
        <f>IF(Control!$C$6="Solar only",'Solar scaled'!K322,IF(Control!$C$6="Wind only",'Wind scaled'!K322,IF(Control!$C$6="Solar and wind",'Solar scaled'!K322+'Wind scaled'!K322,'Grid scaled'!K322)))</f>
        <v>1012</v>
      </c>
      <c r="L322" s="12">
        <f>IF(Control!$C$6="Solar only",'Solar scaled'!L322,IF(Control!$C$6="Wind only",'Wind scaled'!L322,IF(Control!$C$6="Solar and wind",'Solar scaled'!L322+'Wind scaled'!L322,'Grid scaled'!L322)))</f>
        <v>1012</v>
      </c>
      <c r="M322" s="12">
        <f>IF(Control!$C$6="Solar only",'Solar scaled'!M322,IF(Control!$C$6="Wind only",'Wind scaled'!M322,IF(Control!$C$6="Solar and wind",'Solar scaled'!M322+'Wind scaled'!M322,'Grid scaled'!M322)))</f>
        <v>1012</v>
      </c>
      <c r="N322" s="12">
        <f>IF(Control!$C$6="Solar only",'Solar scaled'!N322,IF(Control!$C$6="Wind only",'Wind scaled'!N322,IF(Control!$C$6="Solar and wind",'Solar scaled'!N322+'Wind scaled'!N322,'Grid scaled'!N322)))</f>
        <v>1012</v>
      </c>
      <c r="O322" s="12">
        <f>IF(Control!$C$6="Solar only",'Solar scaled'!O322,IF(Control!$C$6="Wind only",'Wind scaled'!O322,IF(Control!$C$6="Solar and wind",'Solar scaled'!O322+'Wind scaled'!O322,'Grid scaled'!O322)))</f>
        <v>1012</v>
      </c>
      <c r="P322" s="12">
        <f>IF(Control!$C$6="Solar only",'Solar scaled'!P322,IF(Control!$C$6="Wind only",'Wind scaled'!P322,IF(Control!$C$6="Solar and wind",'Solar scaled'!P322+'Wind scaled'!P322,'Grid scaled'!P322)))</f>
        <v>1012</v>
      </c>
      <c r="Q322" s="12">
        <f>IF(Control!$C$6="Solar only",'Solar scaled'!Q322,IF(Control!$C$6="Wind only",'Wind scaled'!Q322,IF(Control!$C$6="Solar and wind",'Solar scaled'!Q322+'Wind scaled'!Q322,'Grid scaled'!Q322)))</f>
        <v>1012</v>
      </c>
      <c r="R322" s="12">
        <f>IF(Control!$C$6="Solar only",'Solar scaled'!R322,IF(Control!$C$6="Wind only",'Wind scaled'!R322,IF(Control!$C$6="Solar and wind",'Solar scaled'!R322+'Wind scaled'!R322,'Grid scaled'!R322)))</f>
        <v>1011.36</v>
      </c>
      <c r="S322" s="12">
        <f>IF(Control!$C$6="Solar only",'Solar scaled'!S322,IF(Control!$C$6="Wind only",'Wind scaled'!S322,IF(Control!$C$6="Solar and wind",'Solar scaled'!S322+'Wind scaled'!S322,'Grid scaled'!S322)))</f>
        <v>1011.36</v>
      </c>
      <c r="T322" s="12">
        <f>IF(Control!$C$6="Solar only",'Solar scaled'!T322,IF(Control!$C$6="Wind only",'Wind scaled'!T322,IF(Control!$C$6="Solar and wind",'Solar scaled'!T322+'Wind scaled'!T322,'Grid scaled'!T322)))</f>
        <v>1005.6</v>
      </c>
      <c r="U322" s="12">
        <f>IF(Control!$C$6="Solar only",'Solar scaled'!U322,IF(Control!$C$6="Wind only",'Wind scaled'!U322,IF(Control!$C$6="Solar and wind",'Solar scaled'!U322+'Wind scaled'!U322,'Grid scaled'!U322)))</f>
        <v>966.4</v>
      </c>
      <c r="V322" s="12">
        <f>IF(Control!$C$6="Solar only",'Solar scaled'!V322,IF(Control!$C$6="Wind only",'Wind scaled'!V322,IF(Control!$C$6="Solar and wind",'Solar scaled'!V322+'Wind scaled'!V322,'Grid scaled'!V322)))</f>
        <v>990.8</v>
      </c>
      <c r="W322" s="12">
        <f>IF(Control!$C$6="Solar only",'Solar scaled'!W322,IF(Control!$C$6="Wind only",'Wind scaled'!W322,IF(Control!$C$6="Solar and wind",'Solar scaled'!W322+'Wind scaled'!W322,'Grid scaled'!W322)))</f>
        <v>1006.8800000000001</v>
      </c>
      <c r="X322" s="12">
        <f>IF(Control!$C$6="Solar only",'Solar scaled'!X322,IF(Control!$C$6="Wind only",'Wind scaled'!X322,IF(Control!$C$6="Solar and wind",'Solar scaled'!X322+'Wind scaled'!X322,'Grid scaled'!X322)))</f>
        <v>1006.8800000000001</v>
      </c>
      <c r="Y322" s="12">
        <f>IF(Control!$C$6="Solar only",'Solar scaled'!Y322,IF(Control!$C$6="Wind only",'Wind scaled'!Y322,IF(Control!$C$6="Solar and wind",'Solar scaled'!Y322+'Wind scaled'!Y322,'Grid scaled'!Y322)))</f>
        <v>1006.8800000000001</v>
      </c>
      <c r="Z322" s="12">
        <f>IF(Control!$C$6="Solar only",'Solar scaled'!Z322,IF(Control!$C$6="Wind only",'Wind scaled'!Z322,IF(Control!$C$6="Solar and wind",'Solar scaled'!Z322+'Wind scaled'!Z322,'Grid scaled'!Z322)))</f>
        <v>1006.8800000000001</v>
      </c>
      <c r="AB322" s="7">
        <f t="shared" si="4"/>
        <v>23805.520000000004</v>
      </c>
    </row>
    <row r="323" spans="2:29" x14ac:dyDescent="0.2">
      <c r="B323" s="6">
        <v>44517</v>
      </c>
      <c r="C323" s="12">
        <f>IF(Control!$C$6="Solar only",'Solar scaled'!C323,IF(Control!$C$6="Wind only",'Wind scaled'!C323,IF(Control!$C$6="Solar and wind",'Solar scaled'!C323+'Wind scaled'!C323,'Grid scaled'!C323)))</f>
        <v>1006.8800000000001</v>
      </c>
      <c r="D323" s="12">
        <f>IF(Control!$C$6="Solar only",'Solar scaled'!D323,IF(Control!$C$6="Wind only",'Wind scaled'!D323,IF(Control!$C$6="Solar and wind",'Solar scaled'!D323+'Wind scaled'!D323,'Grid scaled'!D323)))</f>
        <v>1006.8800000000001</v>
      </c>
      <c r="E323" s="12">
        <f>IF(Control!$C$6="Solar only",'Solar scaled'!E323,IF(Control!$C$6="Wind only",'Wind scaled'!E323,IF(Control!$C$6="Solar and wind",'Solar scaled'!E323+'Wind scaled'!E323,'Grid scaled'!E323)))</f>
        <v>1006.8800000000001</v>
      </c>
      <c r="F323" s="12">
        <f>IF(Control!$C$6="Solar only",'Solar scaled'!F323,IF(Control!$C$6="Wind only",'Wind scaled'!F323,IF(Control!$C$6="Solar and wind",'Solar scaled'!F323+'Wind scaled'!F323,'Grid scaled'!F323)))</f>
        <v>1006.8800000000001</v>
      </c>
      <c r="G323" s="12">
        <f>IF(Control!$C$6="Solar only",'Solar scaled'!G323,IF(Control!$C$6="Wind only",'Wind scaled'!G323,IF(Control!$C$6="Solar and wind",'Solar scaled'!G323+'Wind scaled'!G323,'Grid scaled'!G323)))</f>
        <v>1006.72</v>
      </c>
      <c r="H323" s="12">
        <f>IF(Control!$C$6="Solar only",'Solar scaled'!H323,IF(Control!$C$6="Wind only",'Wind scaled'!H323,IF(Control!$C$6="Solar and wind",'Solar scaled'!H323+'Wind scaled'!H323,'Grid scaled'!H323)))</f>
        <v>1006.72</v>
      </c>
      <c r="I323" s="12">
        <f>IF(Control!$C$6="Solar only",'Solar scaled'!I323,IF(Control!$C$6="Wind only",'Wind scaled'!I323,IF(Control!$C$6="Solar and wind",'Solar scaled'!I323+'Wind scaled'!I323,'Grid scaled'!I323)))</f>
        <v>1006.8800000000001</v>
      </c>
      <c r="J323" s="12">
        <f>IF(Control!$C$6="Solar only",'Solar scaled'!J323,IF(Control!$C$6="Wind only",'Wind scaled'!J323,IF(Control!$C$6="Solar and wind",'Solar scaled'!J323+'Wind scaled'!J323,'Grid scaled'!J323)))</f>
        <v>994.88000000000011</v>
      </c>
      <c r="K323" s="12">
        <f>IF(Control!$C$6="Solar only",'Solar scaled'!K323,IF(Control!$C$6="Wind only",'Wind scaled'!K323,IF(Control!$C$6="Solar and wind",'Solar scaled'!K323+'Wind scaled'!K323,'Grid scaled'!K323)))</f>
        <v>990.8</v>
      </c>
      <c r="L323" s="12">
        <f>IF(Control!$C$6="Solar only",'Solar scaled'!L323,IF(Control!$C$6="Wind only",'Wind scaled'!L323,IF(Control!$C$6="Solar and wind",'Solar scaled'!L323+'Wind scaled'!L323,'Grid scaled'!L323)))</f>
        <v>994.88000000000011</v>
      </c>
      <c r="M323" s="12">
        <f>IF(Control!$C$6="Solar only",'Solar scaled'!M323,IF(Control!$C$6="Wind only",'Wind scaled'!M323,IF(Control!$C$6="Solar and wind",'Solar scaled'!M323+'Wind scaled'!M323,'Grid scaled'!M323)))</f>
        <v>994.88000000000011</v>
      </c>
      <c r="N323" s="12">
        <f>IF(Control!$C$6="Solar only",'Solar scaled'!N323,IF(Control!$C$6="Wind only",'Wind scaled'!N323,IF(Control!$C$6="Solar and wind",'Solar scaled'!N323+'Wind scaled'!N323,'Grid scaled'!N323)))</f>
        <v>1005.6</v>
      </c>
      <c r="O323" s="12">
        <f>IF(Control!$C$6="Solar only",'Solar scaled'!O323,IF(Control!$C$6="Wind only",'Wind scaled'!O323,IF(Control!$C$6="Solar and wind",'Solar scaled'!O323+'Wind scaled'!O323,'Grid scaled'!O323)))</f>
        <v>1011.2</v>
      </c>
      <c r="P323" s="12">
        <f>IF(Control!$C$6="Solar only",'Solar scaled'!P323,IF(Control!$C$6="Wind only",'Wind scaled'!P323,IF(Control!$C$6="Solar and wind",'Solar scaled'!P323+'Wind scaled'!P323,'Grid scaled'!P323)))</f>
        <v>1011.36</v>
      </c>
      <c r="Q323" s="12">
        <f>IF(Control!$C$6="Solar only",'Solar scaled'!Q323,IF(Control!$C$6="Wind only",'Wind scaled'!Q323,IF(Control!$C$6="Solar and wind",'Solar scaled'!Q323+'Wind scaled'!Q323,'Grid scaled'!Q323)))</f>
        <v>1011.36</v>
      </c>
      <c r="R323" s="12">
        <f>IF(Control!$C$6="Solar only",'Solar scaled'!R323,IF(Control!$C$6="Wind only",'Wind scaled'!R323,IF(Control!$C$6="Solar and wind",'Solar scaled'!R323+'Wind scaled'!R323,'Grid scaled'!R323)))</f>
        <v>994.88000000000011</v>
      </c>
      <c r="S323" s="12">
        <f>IF(Control!$C$6="Solar only",'Solar scaled'!S323,IF(Control!$C$6="Wind only",'Wind scaled'!S323,IF(Control!$C$6="Solar and wind",'Solar scaled'!S323+'Wind scaled'!S323,'Grid scaled'!S323)))</f>
        <v>966.4</v>
      </c>
      <c r="T323" s="12">
        <f>IF(Control!$C$6="Solar only",'Solar scaled'!T323,IF(Control!$C$6="Wind only",'Wind scaled'!T323,IF(Control!$C$6="Solar and wind",'Solar scaled'!T323+'Wind scaled'!T323,'Grid scaled'!T323)))</f>
        <v>791.68000000000006</v>
      </c>
      <c r="U323" s="12">
        <f>IF(Control!$C$6="Solar only",'Solar scaled'!U323,IF(Control!$C$6="Wind only",'Wind scaled'!U323,IF(Control!$C$6="Solar and wind",'Solar scaled'!U323+'Wind scaled'!U323,'Grid scaled'!U323)))</f>
        <v>620.79999999999995</v>
      </c>
      <c r="V323" s="12">
        <f>IF(Control!$C$6="Solar only",'Solar scaled'!V323,IF(Control!$C$6="Wind only",'Wind scaled'!V323,IF(Control!$C$6="Solar and wind",'Solar scaled'!V323+'Wind scaled'!V323,'Grid scaled'!V323)))</f>
        <v>602.72</v>
      </c>
      <c r="W323" s="12">
        <f>IF(Control!$C$6="Solar only",'Solar scaled'!W323,IF(Control!$C$6="Wind only",'Wind scaled'!W323,IF(Control!$C$6="Solar and wind",'Solar scaled'!W323+'Wind scaled'!W323,'Grid scaled'!W323)))</f>
        <v>669.6</v>
      </c>
      <c r="X323" s="12">
        <f>IF(Control!$C$6="Solar only",'Solar scaled'!X323,IF(Control!$C$6="Wind only",'Wind scaled'!X323,IF(Control!$C$6="Solar and wind",'Solar scaled'!X323+'Wind scaled'!X323,'Grid scaled'!X323)))</f>
        <v>669.6</v>
      </c>
      <c r="Y323" s="12">
        <f>IF(Control!$C$6="Solar only",'Solar scaled'!Y323,IF(Control!$C$6="Wind only",'Wind scaled'!Y323,IF(Control!$C$6="Solar and wind",'Solar scaled'!Y323+'Wind scaled'!Y323,'Grid scaled'!Y323)))</f>
        <v>804.16000000000008</v>
      </c>
      <c r="Z323" s="12">
        <f>IF(Control!$C$6="Solar only",'Solar scaled'!Z323,IF(Control!$C$6="Wind only",'Wind scaled'!Z323,IF(Control!$C$6="Solar and wind",'Solar scaled'!Z323+'Wind scaled'!Z323,'Grid scaled'!Z323)))</f>
        <v>1006.8800000000001</v>
      </c>
      <c r="AB323" s="7">
        <f t="shared" si="4"/>
        <v>22189.520000000004</v>
      </c>
    </row>
    <row r="324" spans="2:29" x14ac:dyDescent="0.2">
      <c r="B324" s="6">
        <v>44518</v>
      </c>
      <c r="C324" s="12">
        <f>IF(Control!$C$6="Solar only",'Solar scaled'!C324,IF(Control!$C$6="Wind only",'Wind scaled'!C324,IF(Control!$C$6="Solar and wind",'Solar scaled'!C324+'Wind scaled'!C324,'Grid scaled'!C324)))</f>
        <v>1012</v>
      </c>
      <c r="D324" s="12">
        <f>IF(Control!$C$6="Solar only",'Solar scaled'!D324,IF(Control!$C$6="Wind only",'Wind scaled'!D324,IF(Control!$C$6="Solar and wind",'Solar scaled'!D324+'Wind scaled'!D324,'Grid scaled'!D324)))</f>
        <v>1012</v>
      </c>
      <c r="E324" s="12">
        <f>IF(Control!$C$6="Solar only",'Solar scaled'!E324,IF(Control!$C$6="Wind only",'Wind scaled'!E324,IF(Control!$C$6="Solar and wind",'Solar scaled'!E324+'Wind scaled'!E324,'Grid scaled'!E324)))</f>
        <v>1012</v>
      </c>
      <c r="F324" s="12">
        <f>IF(Control!$C$6="Solar only",'Solar scaled'!F324,IF(Control!$C$6="Wind only",'Wind scaled'!F324,IF(Control!$C$6="Solar and wind",'Solar scaled'!F324+'Wind scaled'!F324,'Grid scaled'!F324)))</f>
        <v>1012</v>
      </c>
      <c r="G324" s="12">
        <f>IF(Control!$C$6="Solar only",'Solar scaled'!G324,IF(Control!$C$6="Wind only",'Wind scaled'!G324,IF(Control!$C$6="Solar and wind",'Solar scaled'!G324+'Wind scaled'!G324,'Grid scaled'!G324)))</f>
        <v>1012</v>
      </c>
      <c r="H324" s="12">
        <f>IF(Control!$C$6="Solar only",'Solar scaled'!H324,IF(Control!$C$6="Wind only",'Wind scaled'!H324,IF(Control!$C$6="Solar and wind",'Solar scaled'!H324+'Wind scaled'!H324,'Grid scaled'!H324)))</f>
        <v>1012</v>
      </c>
      <c r="I324" s="12">
        <f>IF(Control!$C$6="Solar only",'Solar scaled'!I324,IF(Control!$C$6="Wind only",'Wind scaled'!I324,IF(Control!$C$6="Solar and wind",'Solar scaled'!I324+'Wind scaled'!I324,'Grid scaled'!I324)))</f>
        <v>1012</v>
      </c>
      <c r="J324" s="12">
        <f>IF(Control!$C$6="Solar only",'Solar scaled'!J324,IF(Control!$C$6="Wind only",'Wind scaled'!J324,IF(Control!$C$6="Solar and wind",'Solar scaled'!J324+'Wind scaled'!J324,'Grid scaled'!J324)))</f>
        <v>1012</v>
      </c>
      <c r="K324" s="12">
        <f>IF(Control!$C$6="Solar only",'Solar scaled'!K324,IF(Control!$C$6="Wind only",'Wind scaled'!K324,IF(Control!$C$6="Solar and wind",'Solar scaled'!K324+'Wind scaled'!K324,'Grid scaled'!K324)))</f>
        <v>1012</v>
      </c>
      <c r="L324" s="12">
        <f>IF(Control!$C$6="Solar only",'Solar scaled'!L324,IF(Control!$C$6="Wind only",'Wind scaled'!L324,IF(Control!$C$6="Solar and wind",'Solar scaled'!L324+'Wind scaled'!L324,'Grid scaled'!L324)))</f>
        <v>1012</v>
      </c>
      <c r="M324" s="12">
        <f>IF(Control!$C$6="Solar only",'Solar scaled'!M324,IF(Control!$C$6="Wind only",'Wind scaled'!M324,IF(Control!$C$6="Solar and wind",'Solar scaled'!M324+'Wind scaled'!M324,'Grid scaled'!M324)))</f>
        <v>1012</v>
      </c>
      <c r="N324" s="12">
        <f>IF(Control!$C$6="Solar only",'Solar scaled'!N324,IF(Control!$C$6="Wind only",'Wind scaled'!N324,IF(Control!$C$6="Solar and wind",'Solar scaled'!N324+'Wind scaled'!N324,'Grid scaled'!N324)))</f>
        <v>1012</v>
      </c>
      <c r="O324" s="12">
        <f>IF(Control!$C$6="Solar only",'Solar scaled'!O324,IF(Control!$C$6="Wind only",'Wind scaled'!O324,IF(Control!$C$6="Solar and wind",'Solar scaled'!O324+'Wind scaled'!O324,'Grid scaled'!O324)))</f>
        <v>1012</v>
      </c>
      <c r="P324" s="12">
        <f>IF(Control!$C$6="Solar only",'Solar scaled'!P324,IF(Control!$C$6="Wind only",'Wind scaled'!P324,IF(Control!$C$6="Solar and wind",'Solar scaled'!P324+'Wind scaled'!P324,'Grid scaled'!P324)))</f>
        <v>1012</v>
      </c>
      <c r="Q324" s="12">
        <f>IF(Control!$C$6="Solar only",'Solar scaled'!Q324,IF(Control!$C$6="Wind only",'Wind scaled'!Q324,IF(Control!$C$6="Solar and wind",'Solar scaled'!Q324+'Wind scaled'!Q324,'Grid scaled'!Q324)))</f>
        <v>1012</v>
      </c>
      <c r="R324" s="12">
        <f>IF(Control!$C$6="Solar only",'Solar scaled'!R324,IF(Control!$C$6="Wind only",'Wind scaled'!R324,IF(Control!$C$6="Solar and wind",'Solar scaled'!R324+'Wind scaled'!R324,'Grid scaled'!R324)))</f>
        <v>1012</v>
      </c>
      <c r="S324" s="12">
        <f>IF(Control!$C$6="Solar only",'Solar scaled'!S324,IF(Control!$C$6="Wind only",'Wind scaled'!S324,IF(Control!$C$6="Solar and wind",'Solar scaled'!S324+'Wind scaled'!S324,'Grid scaled'!S324)))</f>
        <v>1012</v>
      </c>
      <c r="T324" s="12">
        <f>IF(Control!$C$6="Solar only",'Solar scaled'!T324,IF(Control!$C$6="Wind only",'Wind scaled'!T324,IF(Control!$C$6="Solar and wind",'Solar scaled'!T324+'Wind scaled'!T324,'Grid scaled'!T324)))</f>
        <v>1012</v>
      </c>
      <c r="U324" s="12">
        <f>IF(Control!$C$6="Solar only",'Solar scaled'!U324,IF(Control!$C$6="Wind only",'Wind scaled'!U324,IF(Control!$C$6="Solar and wind",'Solar scaled'!U324+'Wind scaled'!U324,'Grid scaled'!U324)))</f>
        <v>1012</v>
      </c>
      <c r="V324" s="12">
        <f>IF(Control!$C$6="Solar only",'Solar scaled'!V324,IF(Control!$C$6="Wind only",'Wind scaled'!V324,IF(Control!$C$6="Solar and wind",'Solar scaled'!V324+'Wind scaled'!V324,'Grid scaled'!V324)))</f>
        <v>1012</v>
      </c>
      <c r="W324" s="12">
        <f>IF(Control!$C$6="Solar only",'Solar scaled'!W324,IF(Control!$C$6="Wind only",'Wind scaled'!W324,IF(Control!$C$6="Solar and wind",'Solar scaled'!W324+'Wind scaled'!W324,'Grid scaled'!W324)))</f>
        <v>1012</v>
      </c>
      <c r="X324" s="12">
        <f>IF(Control!$C$6="Solar only",'Solar scaled'!X324,IF(Control!$C$6="Wind only",'Wind scaled'!X324,IF(Control!$C$6="Solar and wind",'Solar scaled'!X324+'Wind scaled'!X324,'Grid scaled'!X324)))</f>
        <v>1012</v>
      </c>
      <c r="Y324" s="12">
        <f>IF(Control!$C$6="Solar only",'Solar scaled'!Y324,IF(Control!$C$6="Wind only",'Wind scaled'!Y324,IF(Control!$C$6="Solar and wind",'Solar scaled'!Y324+'Wind scaled'!Y324,'Grid scaled'!Y324)))</f>
        <v>1012</v>
      </c>
      <c r="Z324" s="12">
        <f>IF(Control!$C$6="Solar only",'Solar scaled'!Z324,IF(Control!$C$6="Wind only",'Wind scaled'!Z324,IF(Control!$C$6="Solar and wind",'Solar scaled'!Z324+'Wind scaled'!Z324,'Grid scaled'!Z324)))</f>
        <v>1012</v>
      </c>
      <c r="AB324" s="7">
        <f t="shared" ref="AB324:AB367" si="5">SUM(C324:Z324)</f>
        <v>24288</v>
      </c>
    </row>
    <row r="325" spans="2:29" x14ac:dyDescent="0.2">
      <c r="B325" s="6">
        <v>44519</v>
      </c>
      <c r="C325" s="12">
        <f>IF(Control!$C$6="Solar only",'Solar scaled'!C325,IF(Control!$C$6="Wind only",'Wind scaled'!C325,IF(Control!$C$6="Solar and wind",'Solar scaled'!C325+'Wind scaled'!C325,'Grid scaled'!C325)))</f>
        <v>1012</v>
      </c>
      <c r="D325" s="12">
        <f>IF(Control!$C$6="Solar only",'Solar scaled'!D325,IF(Control!$C$6="Wind only",'Wind scaled'!D325,IF(Control!$C$6="Solar and wind",'Solar scaled'!D325+'Wind scaled'!D325,'Grid scaled'!D325)))</f>
        <v>1012</v>
      </c>
      <c r="E325" s="12">
        <f>IF(Control!$C$6="Solar only",'Solar scaled'!E325,IF(Control!$C$6="Wind only",'Wind scaled'!E325,IF(Control!$C$6="Solar and wind",'Solar scaled'!E325+'Wind scaled'!E325,'Grid scaled'!E325)))</f>
        <v>1012</v>
      </c>
      <c r="F325" s="12">
        <f>IF(Control!$C$6="Solar only",'Solar scaled'!F325,IF(Control!$C$6="Wind only",'Wind scaled'!F325,IF(Control!$C$6="Solar and wind",'Solar scaled'!F325+'Wind scaled'!F325,'Grid scaled'!F325)))</f>
        <v>1012</v>
      </c>
      <c r="G325" s="12">
        <f>IF(Control!$C$6="Solar only",'Solar scaled'!G325,IF(Control!$C$6="Wind only",'Wind scaled'!G325,IF(Control!$C$6="Solar and wind",'Solar scaled'!G325+'Wind scaled'!G325,'Grid scaled'!G325)))</f>
        <v>1012</v>
      </c>
      <c r="H325" s="12">
        <f>IF(Control!$C$6="Solar only",'Solar scaled'!H325,IF(Control!$C$6="Wind only",'Wind scaled'!H325,IF(Control!$C$6="Solar and wind",'Solar scaled'!H325+'Wind scaled'!H325,'Grid scaled'!H325)))</f>
        <v>1012</v>
      </c>
      <c r="I325" s="12">
        <f>IF(Control!$C$6="Solar only",'Solar scaled'!I325,IF(Control!$C$6="Wind only",'Wind scaled'!I325,IF(Control!$C$6="Solar and wind",'Solar scaled'!I325+'Wind scaled'!I325,'Grid scaled'!I325)))</f>
        <v>1012</v>
      </c>
      <c r="J325" s="12">
        <f>IF(Control!$C$6="Solar only",'Solar scaled'!J325,IF(Control!$C$6="Wind only",'Wind scaled'!J325,IF(Control!$C$6="Solar and wind",'Solar scaled'!J325+'Wind scaled'!J325,'Grid scaled'!J325)))</f>
        <v>1012</v>
      </c>
      <c r="K325" s="12">
        <f>IF(Control!$C$6="Solar only",'Solar scaled'!K325,IF(Control!$C$6="Wind only",'Wind scaled'!K325,IF(Control!$C$6="Solar and wind",'Solar scaled'!K325+'Wind scaled'!K325,'Grid scaled'!K325)))</f>
        <v>995.04000000000019</v>
      </c>
      <c r="L325" s="12">
        <f>IF(Control!$C$6="Solar only",'Solar scaled'!L325,IF(Control!$C$6="Wind only",'Wind scaled'!L325,IF(Control!$C$6="Solar and wind",'Solar scaled'!L325+'Wind scaled'!L325,'Grid scaled'!L325)))</f>
        <v>939.28</v>
      </c>
      <c r="M325" s="12">
        <f>IF(Control!$C$6="Solar only",'Solar scaled'!M325,IF(Control!$C$6="Wind only",'Wind scaled'!M325,IF(Control!$C$6="Solar and wind",'Solar scaled'!M325+'Wind scaled'!M325,'Grid scaled'!M325)))</f>
        <v>966.4</v>
      </c>
      <c r="N325" s="12">
        <f>IF(Control!$C$6="Solar only",'Solar scaled'!N325,IF(Control!$C$6="Wind only",'Wind scaled'!N325,IF(Control!$C$6="Solar and wind",'Solar scaled'!N325+'Wind scaled'!N325,'Grid scaled'!N325)))</f>
        <v>975.36</v>
      </c>
      <c r="O325" s="12">
        <f>IF(Control!$C$6="Solar only",'Solar scaled'!O325,IF(Control!$C$6="Wind only",'Wind scaled'!O325,IF(Control!$C$6="Solar and wind",'Solar scaled'!O325+'Wind scaled'!O325,'Grid scaled'!O325)))</f>
        <v>1006.8800000000001</v>
      </c>
      <c r="P325" s="12">
        <f>IF(Control!$C$6="Solar only",'Solar scaled'!P325,IF(Control!$C$6="Wind only",'Wind scaled'!P325,IF(Control!$C$6="Solar and wind",'Solar scaled'!P325+'Wind scaled'!P325,'Grid scaled'!P325)))</f>
        <v>1011.36</v>
      </c>
      <c r="Q325" s="12">
        <f>IF(Control!$C$6="Solar only",'Solar scaled'!Q325,IF(Control!$C$6="Wind only",'Wind scaled'!Q325,IF(Control!$C$6="Solar and wind",'Solar scaled'!Q325+'Wind scaled'!Q325,'Grid scaled'!Q325)))</f>
        <v>1012</v>
      </c>
      <c r="R325" s="12">
        <f>IF(Control!$C$6="Solar only",'Solar scaled'!R325,IF(Control!$C$6="Wind only",'Wind scaled'!R325,IF(Control!$C$6="Solar and wind",'Solar scaled'!R325+'Wind scaled'!R325,'Grid scaled'!R325)))</f>
        <v>1012</v>
      </c>
      <c r="S325" s="12">
        <f>IF(Control!$C$6="Solar only",'Solar scaled'!S325,IF(Control!$C$6="Wind only",'Wind scaled'!S325,IF(Control!$C$6="Solar and wind",'Solar scaled'!S325+'Wind scaled'!S325,'Grid scaled'!S325)))</f>
        <v>1012</v>
      </c>
      <c r="T325" s="12">
        <f>IF(Control!$C$6="Solar only",'Solar scaled'!T325,IF(Control!$C$6="Wind only",'Wind scaled'!T325,IF(Control!$C$6="Solar and wind",'Solar scaled'!T325+'Wind scaled'!T325,'Grid scaled'!T325)))</f>
        <v>1012</v>
      </c>
      <c r="U325" s="12">
        <f>IF(Control!$C$6="Solar only",'Solar scaled'!U325,IF(Control!$C$6="Wind only",'Wind scaled'!U325,IF(Control!$C$6="Solar and wind",'Solar scaled'!U325+'Wind scaled'!U325,'Grid scaled'!U325)))</f>
        <v>1012</v>
      </c>
      <c r="V325" s="12">
        <f>IF(Control!$C$6="Solar only",'Solar scaled'!V325,IF(Control!$C$6="Wind only",'Wind scaled'!V325,IF(Control!$C$6="Solar and wind",'Solar scaled'!V325+'Wind scaled'!V325,'Grid scaled'!V325)))</f>
        <v>1012</v>
      </c>
      <c r="W325" s="12">
        <f>IF(Control!$C$6="Solar only",'Solar scaled'!W325,IF(Control!$C$6="Wind only",'Wind scaled'!W325,IF(Control!$C$6="Solar and wind",'Solar scaled'!W325+'Wind scaled'!W325,'Grid scaled'!W325)))</f>
        <v>1012</v>
      </c>
      <c r="X325" s="12">
        <f>IF(Control!$C$6="Solar only",'Solar scaled'!X325,IF(Control!$C$6="Wind only",'Wind scaled'!X325,IF(Control!$C$6="Solar and wind",'Solar scaled'!X325+'Wind scaled'!X325,'Grid scaled'!X325)))</f>
        <v>1012</v>
      </c>
      <c r="Y325" s="12">
        <f>IF(Control!$C$6="Solar only",'Solar scaled'!Y325,IF(Control!$C$6="Wind only",'Wind scaled'!Y325,IF(Control!$C$6="Solar and wind",'Solar scaled'!Y325+'Wind scaled'!Y325,'Grid scaled'!Y325)))</f>
        <v>1012</v>
      </c>
      <c r="Z325" s="12">
        <f>IF(Control!$C$6="Solar only",'Solar scaled'!Z325,IF(Control!$C$6="Wind only",'Wind scaled'!Z325,IF(Control!$C$6="Solar and wind",'Solar scaled'!Z325+'Wind scaled'!Z325,'Grid scaled'!Z325)))</f>
        <v>1012</v>
      </c>
      <c r="AB325" s="7">
        <f t="shared" si="5"/>
        <v>24110.320000000003</v>
      </c>
    </row>
    <row r="326" spans="2:29" x14ac:dyDescent="0.2">
      <c r="B326" s="6">
        <v>44520</v>
      </c>
      <c r="C326" s="12">
        <f>IF(Control!$C$6="Solar only",'Solar scaled'!C326,IF(Control!$C$6="Wind only",'Wind scaled'!C326,IF(Control!$C$6="Solar and wind",'Solar scaled'!C326+'Wind scaled'!C326,'Grid scaled'!C326)))</f>
        <v>1012</v>
      </c>
      <c r="D326" s="12">
        <f>IF(Control!$C$6="Solar only",'Solar scaled'!D326,IF(Control!$C$6="Wind only",'Wind scaled'!D326,IF(Control!$C$6="Solar and wind",'Solar scaled'!D326+'Wind scaled'!D326,'Grid scaled'!D326)))</f>
        <v>1011.36</v>
      </c>
      <c r="E326" s="12">
        <f>IF(Control!$C$6="Solar only",'Solar scaled'!E326,IF(Control!$C$6="Wind only",'Wind scaled'!E326,IF(Control!$C$6="Solar and wind",'Solar scaled'!E326+'Wind scaled'!E326,'Grid scaled'!E326)))</f>
        <v>1011.36</v>
      </c>
      <c r="F326" s="12">
        <f>IF(Control!$C$6="Solar only",'Solar scaled'!F326,IF(Control!$C$6="Wind only",'Wind scaled'!F326,IF(Control!$C$6="Solar and wind",'Solar scaled'!F326+'Wind scaled'!F326,'Grid scaled'!F326)))</f>
        <v>1011.36</v>
      </c>
      <c r="G326" s="12">
        <f>IF(Control!$C$6="Solar only",'Solar scaled'!G326,IF(Control!$C$6="Wind only",'Wind scaled'!G326,IF(Control!$C$6="Solar and wind",'Solar scaled'!G326+'Wind scaled'!G326,'Grid scaled'!G326)))</f>
        <v>1012</v>
      </c>
      <c r="H326" s="12">
        <f>IF(Control!$C$6="Solar only",'Solar scaled'!H326,IF(Control!$C$6="Wind only",'Wind scaled'!H326,IF(Control!$C$6="Solar and wind",'Solar scaled'!H326+'Wind scaled'!H326,'Grid scaled'!H326)))</f>
        <v>1011.36</v>
      </c>
      <c r="I326" s="12">
        <f>IF(Control!$C$6="Solar only",'Solar scaled'!I326,IF(Control!$C$6="Wind only",'Wind scaled'!I326,IF(Control!$C$6="Solar and wind",'Solar scaled'!I326+'Wind scaled'!I326,'Grid scaled'!I326)))</f>
        <v>966.4</v>
      </c>
      <c r="J326" s="12">
        <f>IF(Control!$C$6="Solar only",'Solar scaled'!J326,IF(Control!$C$6="Wind only",'Wind scaled'!J326,IF(Control!$C$6="Solar and wind",'Solar scaled'!J326+'Wind scaled'!J326,'Grid scaled'!J326)))</f>
        <v>812.16000000000008</v>
      </c>
      <c r="K326" s="12">
        <f>IF(Control!$C$6="Solar only",'Solar scaled'!K326,IF(Control!$C$6="Wind only",'Wind scaled'!K326,IF(Control!$C$6="Solar and wind",'Solar scaled'!K326+'Wind scaled'!K326,'Grid scaled'!K326)))</f>
        <v>791.68000000000006</v>
      </c>
      <c r="L326" s="12">
        <f>IF(Control!$C$6="Solar only",'Solar scaled'!L326,IF(Control!$C$6="Wind only",'Wind scaled'!L326,IF(Control!$C$6="Solar and wind",'Solar scaled'!L326+'Wind scaled'!L326,'Grid scaled'!L326)))</f>
        <v>728.96</v>
      </c>
      <c r="M326" s="12">
        <f>IF(Control!$C$6="Solar only",'Solar scaled'!M326,IF(Control!$C$6="Wind only",'Wind scaled'!M326,IF(Control!$C$6="Solar and wind",'Solar scaled'!M326+'Wind scaled'!M326,'Grid scaled'!M326)))</f>
        <v>812.16000000000008</v>
      </c>
      <c r="N326" s="12">
        <f>IF(Control!$C$6="Solar only",'Solar scaled'!N326,IF(Control!$C$6="Wind only",'Wind scaled'!N326,IF(Control!$C$6="Solar and wind",'Solar scaled'!N326+'Wind scaled'!N326,'Grid scaled'!N326)))</f>
        <v>975.5200000000001</v>
      </c>
      <c r="O326" s="12">
        <f>IF(Control!$C$6="Solar only",'Solar scaled'!O326,IF(Control!$C$6="Wind only",'Wind scaled'!O326,IF(Control!$C$6="Solar and wind",'Solar scaled'!O326+'Wind scaled'!O326,'Grid scaled'!O326)))</f>
        <v>1011.36</v>
      </c>
      <c r="P326" s="12">
        <f>IF(Control!$C$6="Solar only",'Solar scaled'!P326,IF(Control!$C$6="Wind only",'Wind scaled'!P326,IF(Control!$C$6="Solar and wind",'Solar scaled'!P326+'Wind scaled'!P326,'Grid scaled'!P326)))</f>
        <v>1012</v>
      </c>
      <c r="Q326" s="12">
        <f>IF(Control!$C$6="Solar only",'Solar scaled'!Q326,IF(Control!$C$6="Wind only",'Wind scaled'!Q326,IF(Control!$C$6="Solar and wind",'Solar scaled'!Q326+'Wind scaled'!Q326,'Grid scaled'!Q326)))</f>
        <v>1012</v>
      </c>
      <c r="R326" s="12">
        <f>IF(Control!$C$6="Solar only",'Solar scaled'!R326,IF(Control!$C$6="Wind only",'Wind scaled'!R326,IF(Control!$C$6="Solar and wind",'Solar scaled'!R326+'Wind scaled'!R326,'Grid scaled'!R326)))</f>
        <v>1012</v>
      </c>
      <c r="S326" s="12">
        <f>IF(Control!$C$6="Solar only",'Solar scaled'!S326,IF(Control!$C$6="Wind only",'Wind scaled'!S326,IF(Control!$C$6="Solar and wind",'Solar scaled'!S326+'Wind scaled'!S326,'Grid scaled'!S326)))</f>
        <v>1012</v>
      </c>
      <c r="T326" s="12">
        <f>IF(Control!$C$6="Solar only",'Solar scaled'!T326,IF(Control!$C$6="Wind only",'Wind scaled'!T326,IF(Control!$C$6="Solar and wind",'Solar scaled'!T326+'Wind scaled'!T326,'Grid scaled'!T326)))</f>
        <v>1012</v>
      </c>
      <c r="U326" s="12">
        <f>IF(Control!$C$6="Solar only",'Solar scaled'!U326,IF(Control!$C$6="Wind only",'Wind scaled'!U326,IF(Control!$C$6="Solar and wind",'Solar scaled'!U326+'Wind scaled'!U326,'Grid scaled'!U326)))</f>
        <v>1012</v>
      </c>
      <c r="V326" s="12">
        <f>IF(Control!$C$6="Solar only",'Solar scaled'!V326,IF(Control!$C$6="Wind only",'Wind scaled'!V326,IF(Control!$C$6="Solar and wind",'Solar scaled'!V326+'Wind scaled'!V326,'Grid scaled'!V326)))</f>
        <v>1012</v>
      </c>
      <c r="W326" s="12">
        <f>IF(Control!$C$6="Solar only",'Solar scaled'!W326,IF(Control!$C$6="Wind only",'Wind scaled'!W326,IF(Control!$C$6="Solar and wind",'Solar scaled'!W326+'Wind scaled'!W326,'Grid scaled'!W326)))</f>
        <v>1012</v>
      </c>
      <c r="X326" s="12">
        <f>IF(Control!$C$6="Solar only",'Solar scaled'!X326,IF(Control!$C$6="Wind only",'Wind scaled'!X326,IF(Control!$C$6="Solar and wind",'Solar scaled'!X326+'Wind scaled'!X326,'Grid scaled'!X326)))</f>
        <v>1012</v>
      </c>
      <c r="Y326" s="12">
        <f>IF(Control!$C$6="Solar only",'Solar scaled'!Y326,IF(Control!$C$6="Wind only",'Wind scaled'!Y326,IF(Control!$C$6="Solar and wind",'Solar scaled'!Y326+'Wind scaled'!Y326,'Grid scaled'!Y326)))</f>
        <v>1012</v>
      </c>
      <c r="Z326" s="12">
        <f>IF(Control!$C$6="Solar only",'Solar scaled'!Z326,IF(Control!$C$6="Wind only",'Wind scaled'!Z326,IF(Control!$C$6="Solar and wind",'Solar scaled'!Z326+'Wind scaled'!Z326,'Grid scaled'!Z326)))</f>
        <v>1012</v>
      </c>
      <c r="AB326" s="7">
        <f t="shared" si="5"/>
        <v>23299.68</v>
      </c>
    </row>
    <row r="327" spans="2:29" x14ac:dyDescent="0.2">
      <c r="B327" s="6">
        <v>44521</v>
      </c>
      <c r="C327" s="12">
        <f>IF(Control!$C$6="Solar only",'Solar scaled'!C327,IF(Control!$C$6="Wind only",'Wind scaled'!C327,IF(Control!$C$6="Solar and wind",'Solar scaled'!C327+'Wind scaled'!C327,'Grid scaled'!C327)))</f>
        <v>1012</v>
      </c>
      <c r="D327" s="12">
        <f>IF(Control!$C$6="Solar only",'Solar scaled'!D327,IF(Control!$C$6="Wind only",'Wind scaled'!D327,IF(Control!$C$6="Solar and wind",'Solar scaled'!D327+'Wind scaled'!D327,'Grid scaled'!D327)))</f>
        <v>1012</v>
      </c>
      <c r="E327" s="12">
        <f>IF(Control!$C$6="Solar only",'Solar scaled'!E327,IF(Control!$C$6="Wind only",'Wind scaled'!E327,IF(Control!$C$6="Solar and wind",'Solar scaled'!E327+'Wind scaled'!E327,'Grid scaled'!E327)))</f>
        <v>1012</v>
      </c>
      <c r="F327" s="12">
        <f>IF(Control!$C$6="Solar only",'Solar scaled'!F327,IF(Control!$C$6="Wind only",'Wind scaled'!F327,IF(Control!$C$6="Solar and wind",'Solar scaled'!F327+'Wind scaled'!F327,'Grid scaled'!F327)))</f>
        <v>1011.36</v>
      </c>
      <c r="G327" s="12">
        <f>IF(Control!$C$6="Solar only",'Solar scaled'!G327,IF(Control!$C$6="Wind only",'Wind scaled'!G327,IF(Control!$C$6="Solar and wind",'Solar scaled'!G327+'Wind scaled'!G327,'Grid scaled'!G327)))</f>
        <v>1011.36</v>
      </c>
      <c r="H327" s="12">
        <f>IF(Control!$C$6="Solar only",'Solar scaled'!H327,IF(Control!$C$6="Wind only",'Wind scaled'!H327,IF(Control!$C$6="Solar and wind",'Solar scaled'!H327+'Wind scaled'!H327,'Grid scaled'!H327)))</f>
        <v>1006.8800000000001</v>
      </c>
      <c r="I327" s="12">
        <f>IF(Control!$C$6="Solar only",'Solar scaled'!I327,IF(Control!$C$6="Wind only",'Wind scaled'!I327,IF(Control!$C$6="Solar and wind",'Solar scaled'!I327+'Wind scaled'!I327,'Grid scaled'!I327)))</f>
        <v>1006.8800000000001</v>
      </c>
      <c r="J327" s="12">
        <f>IF(Control!$C$6="Solar only",'Solar scaled'!J327,IF(Control!$C$6="Wind only",'Wind scaled'!J327,IF(Control!$C$6="Solar and wind",'Solar scaled'!J327+'Wind scaled'!J327,'Grid scaled'!J327)))</f>
        <v>995.04000000000019</v>
      </c>
      <c r="K327" s="12">
        <f>IF(Control!$C$6="Solar only",'Solar scaled'!K327,IF(Control!$C$6="Wind only",'Wind scaled'!K327,IF(Control!$C$6="Solar and wind",'Solar scaled'!K327+'Wind scaled'!K327,'Grid scaled'!K327)))</f>
        <v>994.88000000000011</v>
      </c>
      <c r="L327" s="12">
        <f>IF(Control!$C$6="Solar only",'Solar scaled'!L327,IF(Control!$C$6="Wind only",'Wind scaled'!L327,IF(Control!$C$6="Solar and wind",'Solar scaled'!L327+'Wind scaled'!L327,'Grid scaled'!L327)))</f>
        <v>993.76</v>
      </c>
      <c r="M327" s="12">
        <f>IF(Control!$C$6="Solar only",'Solar scaled'!M327,IF(Control!$C$6="Wind only",'Wind scaled'!M327,IF(Control!$C$6="Solar and wind",'Solar scaled'!M327+'Wind scaled'!M327,'Grid scaled'!M327)))</f>
        <v>995.04000000000019</v>
      </c>
      <c r="N327" s="12">
        <f>IF(Control!$C$6="Solar only",'Solar scaled'!N327,IF(Control!$C$6="Wind only",'Wind scaled'!N327,IF(Control!$C$6="Solar and wind",'Solar scaled'!N327+'Wind scaled'!N327,'Grid scaled'!N327)))</f>
        <v>975.5200000000001</v>
      </c>
      <c r="O327" s="12">
        <f>IF(Control!$C$6="Solar only",'Solar scaled'!O327,IF(Control!$C$6="Wind only",'Wind scaled'!O327,IF(Control!$C$6="Solar and wind",'Solar scaled'!O327+'Wind scaled'!O327,'Grid scaled'!O327)))</f>
        <v>966.4</v>
      </c>
      <c r="P327" s="12">
        <f>IF(Control!$C$6="Solar only",'Solar scaled'!P327,IF(Control!$C$6="Wind only",'Wind scaled'!P327,IF(Control!$C$6="Solar and wind",'Solar scaled'!P327+'Wind scaled'!P327,'Grid scaled'!P327)))</f>
        <v>884.4799999999999</v>
      </c>
      <c r="Q327" s="12">
        <f>IF(Control!$C$6="Solar only",'Solar scaled'!Q327,IF(Control!$C$6="Wind only",'Wind scaled'!Q327,IF(Control!$C$6="Solar and wind",'Solar scaled'!Q327+'Wind scaled'!Q327,'Grid scaled'!Q327)))</f>
        <v>812.16000000000008</v>
      </c>
      <c r="R327" s="12">
        <f>IF(Control!$C$6="Solar only",'Solar scaled'!R327,IF(Control!$C$6="Wind only",'Wind scaled'!R327,IF(Control!$C$6="Solar and wind",'Solar scaled'!R327+'Wind scaled'!R327,'Grid scaled'!R327)))</f>
        <v>728.96</v>
      </c>
      <c r="S327" s="12">
        <f>IF(Control!$C$6="Solar only",'Solar scaled'!S327,IF(Control!$C$6="Wind only",'Wind scaled'!S327,IF(Control!$C$6="Solar and wind",'Solar scaled'!S327+'Wind scaled'!S327,'Grid scaled'!S327)))</f>
        <v>708.48</v>
      </c>
      <c r="T327" s="12">
        <f>IF(Control!$C$6="Solar only",'Solar scaled'!T327,IF(Control!$C$6="Wind only",'Wind scaled'!T327,IF(Control!$C$6="Solar and wind",'Solar scaled'!T327+'Wind scaled'!T327,'Grid scaled'!T327)))</f>
        <v>669.6</v>
      </c>
      <c r="U327" s="12">
        <f>IF(Control!$C$6="Solar only",'Solar scaled'!U327,IF(Control!$C$6="Wind only",'Wind scaled'!U327,IF(Control!$C$6="Solar and wind",'Solar scaled'!U327+'Wind scaled'!U327,'Grid scaled'!U327)))</f>
        <v>633.28</v>
      </c>
      <c r="V327" s="12">
        <f>IF(Control!$C$6="Solar only",'Solar scaled'!V327,IF(Control!$C$6="Wind only",'Wind scaled'!V327,IF(Control!$C$6="Solar and wind",'Solar scaled'!V327+'Wind scaled'!V327,'Grid scaled'!V327)))</f>
        <v>620.79999999999995</v>
      </c>
      <c r="W327" s="12">
        <f>IF(Control!$C$6="Solar only",'Solar scaled'!W327,IF(Control!$C$6="Wind only",'Wind scaled'!W327,IF(Control!$C$6="Solar and wind",'Solar scaled'!W327+'Wind scaled'!W327,'Grid scaled'!W327)))</f>
        <v>602.72</v>
      </c>
      <c r="X327" s="12">
        <f>IF(Control!$C$6="Solar only",'Solar scaled'!X327,IF(Control!$C$6="Wind only",'Wind scaled'!X327,IF(Control!$C$6="Solar and wind",'Solar scaled'!X327+'Wind scaled'!X327,'Grid scaled'!X327)))</f>
        <v>602.72</v>
      </c>
      <c r="Y327" s="12">
        <f>IF(Control!$C$6="Solar only",'Solar scaled'!Y327,IF(Control!$C$6="Wind only",'Wind scaled'!Y327,IF(Control!$C$6="Solar and wind",'Solar scaled'!Y327+'Wind scaled'!Y327,'Grid scaled'!Y327)))</f>
        <v>560</v>
      </c>
      <c r="Z327" s="12">
        <f>IF(Control!$C$6="Solar only",'Solar scaled'!Z327,IF(Control!$C$6="Wind only",'Wind scaled'!Z327,IF(Control!$C$6="Solar and wind",'Solar scaled'!Z327+'Wind scaled'!Z327,'Grid scaled'!Z327)))</f>
        <v>620.79999999999995</v>
      </c>
      <c r="AB327" s="7">
        <f t="shared" si="5"/>
        <v>20437.12</v>
      </c>
    </row>
    <row r="328" spans="2:29" x14ac:dyDescent="0.2">
      <c r="B328" s="6">
        <v>44522</v>
      </c>
      <c r="C328" s="12">
        <f>IF(Control!$C$6="Solar only",'Solar scaled'!C328,IF(Control!$C$6="Wind only",'Wind scaled'!C328,IF(Control!$C$6="Solar and wind",'Solar scaled'!C328+'Wind scaled'!C328,'Grid scaled'!C328)))</f>
        <v>791.68000000000006</v>
      </c>
      <c r="D328" s="12">
        <f>IF(Control!$C$6="Solar only",'Solar scaled'!D328,IF(Control!$C$6="Wind only",'Wind scaled'!D328,IF(Control!$C$6="Solar and wind",'Solar scaled'!D328+'Wind scaled'!D328,'Grid scaled'!D328)))</f>
        <v>817.04000000000008</v>
      </c>
      <c r="E328" s="12">
        <f>IF(Control!$C$6="Solar only",'Solar scaled'!E328,IF(Control!$C$6="Wind only",'Wind scaled'!E328,IF(Control!$C$6="Solar and wind",'Solar scaled'!E328+'Wind scaled'!E328,'Grid scaled'!E328)))</f>
        <v>884.4799999999999</v>
      </c>
      <c r="F328" s="12">
        <f>IF(Control!$C$6="Solar only",'Solar scaled'!F328,IF(Control!$C$6="Wind only",'Wind scaled'!F328,IF(Control!$C$6="Solar and wind",'Solar scaled'!F328+'Wind scaled'!F328,'Grid scaled'!F328)))</f>
        <v>934.4</v>
      </c>
      <c r="G328" s="12">
        <f>IF(Control!$C$6="Solar only",'Solar scaled'!G328,IF(Control!$C$6="Wind only",'Wind scaled'!G328,IF(Control!$C$6="Solar and wind",'Solar scaled'!G328+'Wind scaled'!G328,'Grid scaled'!G328)))</f>
        <v>966.4</v>
      </c>
      <c r="H328" s="12">
        <f>IF(Control!$C$6="Solar only",'Solar scaled'!H328,IF(Control!$C$6="Wind only",'Wind scaled'!H328,IF(Control!$C$6="Solar and wind",'Solar scaled'!H328+'Wind scaled'!H328,'Grid scaled'!H328)))</f>
        <v>971.28</v>
      </c>
      <c r="I328" s="12">
        <f>IF(Control!$C$6="Solar only",'Solar scaled'!I328,IF(Control!$C$6="Wind only",'Wind scaled'!I328,IF(Control!$C$6="Solar and wind",'Solar scaled'!I328+'Wind scaled'!I328,'Grid scaled'!I328)))</f>
        <v>975.36</v>
      </c>
      <c r="J328" s="12">
        <f>IF(Control!$C$6="Solar only",'Solar scaled'!J328,IF(Control!$C$6="Wind only",'Wind scaled'!J328,IF(Control!$C$6="Solar and wind",'Solar scaled'!J328+'Wind scaled'!J328,'Grid scaled'!J328)))</f>
        <v>975.36</v>
      </c>
      <c r="K328" s="12">
        <f>IF(Control!$C$6="Solar only",'Solar scaled'!K328,IF(Control!$C$6="Wind only",'Wind scaled'!K328,IF(Control!$C$6="Solar and wind",'Solar scaled'!K328+'Wind scaled'!K328,'Grid scaled'!K328)))</f>
        <v>974.24</v>
      </c>
      <c r="L328" s="12">
        <f>IF(Control!$C$6="Solar only",'Solar scaled'!L328,IF(Control!$C$6="Wind only",'Wind scaled'!L328,IF(Control!$C$6="Solar and wind",'Solar scaled'!L328+'Wind scaled'!L328,'Grid scaled'!L328)))</f>
        <v>971.28</v>
      </c>
      <c r="M328" s="12">
        <f>IF(Control!$C$6="Solar only",'Solar scaled'!M328,IF(Control!$C$6="Wind only",'Wind scaled'!M328,IF(Control!$C$6="Solar and wind",'Solar scaled'!M328+'Wind scaled'!M328,'Grid scaled'!M328)))</f>
        <v>939.28</v>
      </c>
      <c r="N328" s="12">
        <f>IF(Control!$C$6="Solar only",'Solar scaled'!N328,IF(Control!$C$6="Wind only",'Wind scaled'!N328,IF(Control!$C$6="Solar and wind",'Solar scaled'!N328+'Wind scaled'!N328,'Grid scaled'!N328)))</f>
        <v>974.24</v>
      </c>
      <c r="O328" s="12">
        <f>IF(Control!$C$6="Solar only",'Solar scaled'!O328,IF(Control!$C$6="Wind only",'Wind scaled'!O328,IF(Control!$C$6="Solar and wind",'Solar scaled'!O328+'Wind scaled'!O328,'Grid scaled'!O328)))</f>
        <v>975.36</v>
      </c>
      <c r="P328" s="12">
        <f>IF(Control!$C$6="Solar only",'Solar scaled'!P328,IF(Control!$C$6="Wind only",'Wind scaled'!P328,IF(Control!$C$6="Solar and wind",'Solar scaled'!P328+'Wind scaled'!P328,'Grid scaled'!P328)))</f>
        <v>974.24</v>
      </c>
      <c r="Q328" s="12">
        <f>IF(Control!$C$6="Solar only",'Solar scaled'!Q328,IF(Control!$C$6="Wind only",'Wind scaled'!Q328,IF(Control!$C$6="Solar and wind",'Solar scaled'!Q328+'Wind scaled'!Q328,'Grid scaled'!Q328)))</f>
        <v>974.24</v>
      </c>
      <c r="R328" s="12">
        <f>IF(Control!$C$6="Solar only",'Solar scaled'!R328,IF(Control!$C$6="Wind only",'Wind scaled'!R328,IF(Control!$C$6="Solar and wind",'Solar scaled'!R328+'Wind scaled'!R328,'Grid scaled'!R328)))</f>
        <v>975.36</v>
      </c>
      <c r="S328" s="12">
        <f>IF(Control!$C$6="Solar only",'Solar scaled'!S328,IF(Control!$C$6="Wind only",'Wind scaled'!S328,IF(Control!$C$6="Solar and wind",'Solar scaled'!S328+'Wind scaled'!S328,'Grid scaled'!S328)))</f>
        <v>975.5200000000001</v>
      </c>
      <c r="T328" s="12">
        <f>IF(Control!$C$6="Solar only",'Solar scaled'!T328,IF(Control!$C$6="Wind only",'Wind scaled'!T328,IF(Control!$C$6="Solar and wind",'Solar scaled'!T328+'Wind scaled'!T328,'Grid scaled'!T328)))</f>
        <v>974.24</v>
      </c>
      <c r="U328" s="12">
        <f>IF(Control!$C$6="Solar only",'Solar scaled'!U328,IF(Control!$C$6="Wind only",'Wind scaled'!U328,IF(Control!$C$6="Solar and wind",'Solar scaled'!U328+'Wind scaled'!U328,'Grid scaled'!U328)))</f>
        <v>966.4</v>
      </c>
      <c r="V328" s="12">
        <f>IF(Control!$C$6="Solar only",'Solar scaled'!V328,IF(Control!$C$6="Wind only",'Wind scaled'!V328,IF(Control!$C$6="Solar and wind",'Solar scaled'!V328+'Wind scaled'!V328,'Grid scaled'!V328)))</f>
        <v>934.4</v>
      </c>
      <c r="W328" s="12">
        <f>IF(Control!$C$6="Solar only",'Solar scaled'!W328,IF(Control!$C$6="Wind only",'Wind scaled'!W328,IF(Control!$C$6="Solar and wind",'Solar scaled'!W328+'Wind scaled'!W328,'Grid scaled'!W328)))</f>
        <v>939.28</v>
      </c>
      <c r="X328" s="12">
        <f>IF(Control!$C$6="Solar only",'Solar scaled'!X328,IF(Control!$C$6="Wind only",'Wind scaled'!X328,IF(Control!$C$6="Solar and wind",'Solar scaled'!X328+'Wind scaled'!X328,'Grid scaled'!X328)))</f>
        <v>892.31999999999994</v>
      </c>
      <c r="Y328" s="12">
        <f>IF(Control!$C$6="Solar only",'Solar scaled'!Y328,IF(Control!$C$6="Wind only",'Wind scaled'!Y328,IF(Control!$C$6="Solar and wind",'Solar scaled'!Y328+'Wind scaled'!Y328,'Grid scaled'!Y328)))</f>
        <v>876.4799999999999</v>
      </c>
      <c r="Z328" s="12">
        <f>IF(Control!$C$6="Solar only",'Solar scaled'!Z328,IF(Control!$C$6="Wind only",'Wind scaled'!Z328,IF(Control!$C$6="Solar and wind",'Solar scaled'!Z328+'Wind scaled'!Z328,'Grid scaled'!Z328)))</f>
        <v>876.4799999999999</v>
      </c>
      <c r="AB328" s="7">
        <f t="shared" si="5"/>
        <v>22509.360000000004</v>
      </c>
    </row>
    <row r="329" spans="2:29" x14ac:dyDescent="0.2">
      <c r="B329" s="6">
        <v>44523</v>
      </c>
      <c r="C329" s="12">
        <f>IF(Control!$C$6="Solar only",'Solar scaled'!C329,IF(Control!$C$6="Wind only",'Wind scaled'!C329,IF(Control!$C$6="Solar and wind",'Solar scaled'!C329+'Wind scaled'!C329,'Grid scaled'!C329)))</f>
        <v>876.4799999999999</v>
      </c>
      <c r="D329" s="12">
        <f>IF(Control!$C$6="Solar only",'Solar scaled'!D329,IF(Control!$C$6="Wind only",'Wind scaled'!D329,IF(Control!$C$6="Solar and wind",'Solar scaled'!D329+'Wind scaled'!D329,'Grid scaled'!D329)))</f>
        <v>876.4799999999999</v>
      </c>
      <c r="E329" s="12">
        <f>IF(Control!$C$6="Solar only",'Solar scaled'!E329,IF(Control!$C$6="Wind only",'Wind scaled'!E329,IF(Control!$C$6="Solar and wind",'Solar scaled'!E329+'Wind scaled'!E329,'Grid scaled'!E329)))</f>
        <v>884.4799999999999</v>
      </c>
      <c r="F329" s="12">
        <f>IF(Control!$C$6="Solar only",'Solar scaled'!F329,IF(Control!$C$6="Wind only",'Wind scaled'!F329,IF(Control!$C$6="Solar and wind",'Solar scaled'!F329+'Wind scaled'!F329,'Grid scaled'!F329)))</f>
        <v>934.4</v>
      </c>
      <c r="G329" s="12">
        <f>IF(Control!$C$6="Solar only",'Solar scaled'!G329,IF(Control!$C$6="Wind only",'Wind scaled'!G329,IF(Control!$C$6="Solar and wind",'Solar scaled'!G329+'Wind scaled'!G329,'Grid scaled'!G329)))</f>
        <v>934.4</v>
      </c>
      <c r="H329" s="12">
        <f>IF(Control!$C$6="Solar only",'Solar scaled'!H329,IF(Control!$C$6="Wind only",'Wind scaled'!H329,IF(Control!$C$6="Solar and wind",'Solar scaled'!H329+'Wind scaled'!H329,'Grid scaled'!H329)))</f>
        <v>892.31999999999994</v>
      </c>
      <c r="I329" s="12">
        <f>IF(Control!$C$6="Solar only",'Solar scaled'!I329,IF(Control!$C$6="Wind only",'Wind scaled'!I329,IF(Control!$C$6="Solar and wind",'Solar scaled'!I329+'Wind scaled'!I329,'Grid scaled'!I329)))</f>
        <v>934.4</v>
      </c>
      <c r="J329" s="12">
        <f>IF(Control!$C$6="Solar only",'Solar scaled'!J329,IF(Control!$C$6="Wind only",'Wind scaled'!J329,IF(Control!$C$6="Solar and wind",'Solar scaled'!J329+'Wind scaled'!J329,'Grid scaled'!J329)))</f>
        <v>942.24</v>
      </c>
      <c r="K329" s="12">
        <f>IF(Control!$C$6="Solar only",'Solar scaled'!K329,IF(Control!$C$6="Wind only",'Wind scaled'!K329,IF(Control!$C$6="Solar and wind",'Solar scaled'!K329+'Wind scaled'!K329,'Grid scaled'!K329)))</f>
        <v>884.4799999999999</v>
      </c>
      <c r="L329" s="12">
        <f>IF(Control!$C$6="Solar only",'Solar scaled'!L329,IF(Control!$C$6="Wind only",'Wind scaled'!L329,IF(Control!$C$6="Solar and wind",'Solar scaled'!L329+'Wind scaled'!L329,'Grid scaled'!L329)))</f>
        <v>942.24</v>
      </c>
      <c r="M329" s="12">
        <f>IF(Control!$C$6="Solar only",'Solar scaled'!M329,IF(Control!$C$6="Wind only",'Wind scaled'!M329,IF(Control!$C$6="Solar and wind",'Solar scaled'!M329+'Wind scaled'!M329,'Grid scaled'!M329)))</f>
        <v>966.4</v>
      </c>
      <c r="N329" s="12">
        <f>IF(Control!$C$6="Solar only",'Solar scaled'!N329,IF(Control!$C$6="Wind only",'Wind scaled'!N329,IF(Control!$C$6="Solar and wind",'Solar scaled'!N329+'Wind scaled'!N329,'Grid scaled'!N329)))</f>
        <v>939.28</v>
      </c>
      <c r="O329" s="12">
        <f>IF(Control!$C$6="Solar only",'Solar scaled'!O329,IF(Control!$C$6="Wind only",'Wind scaled'!O329,IF(Control!$C$6="Solar and wind",'Solar scaled'!O329+'Wind scaled'!O329,'Grid scaled'!O329)))</f>
        <v>974.24</v>
      </c>
      <c r="P329" s="12">
        <f>IF(Control!$C$6="Solar only",'Solar scaled'!P329,IF(Control!$C$6="Wind only",'Wind scaled'!P329,IF(Control!$C$6="Solar and wind",'Solar scaled'!P329+'Wind scaled'!P329,'Grid scaled'!P329)))</f>
        <v>975.5200000000001</v>
      </c>
      <c r="Q329" s="12">
        <f>IF(Control!$C$6="Solar only",'Solar scaled'!Q329,IF(Control!$C$6="Wind only",'Wind scaled'!Q329,IF(Control!$C$6="Solar and wind",'Solar scaled'!Q329+'Wind scaled'!Q329,'Grid scaled'!Q329)))</f>
        <v>994.88000000000011</v>
      </c>
      <c r="R329" s="12">
        <f>IF(Control!$C$6="Solar only",'Solar scaled'!R329,IF(Control!$C$6="Wind only",'Wind scaled'!R329,IF(Control!$C$6="Solar and wind",'Solar scaled'!R329+'Wind scaled'!R329,'Grid scaled'!R329)))</f>
        <v>995.04000000000019</v>
      </c>
      <c r="S329" s="12">
        <f>IF(Control!$C$6="Solar only",'Solar scaled'!S329,IF(Control!$C$6="Wind only",'Wind scaled'!S329,IF(Control!$C$6="Solar and wind",'Solar scaled'!S329+'Wind scaled'!S329,'Grid scaled'!S329)))</f>
        <v>1005.6</v>
      </c>
      <c r="T329" s="12">
        <f>IF(Control!$C$6="Solar only",'Solar scaled'!T329,IF(Control!$C$6="Wind only",'Wind scaled'!T329,IF(Control!$C$6="Solar and wind",'Solar scaled'!T329+'Wind scaled'!T329,'Grid scaled'!T329)))</f>
        <v>1006.72</v>
      </c>
      <c r="U329" s="12">
        <f>IF(Control!$C$6="Solar only",'Solar scaled'!U329,IF(Control!$C$6="Wind only",'Wind scaled'!U329,IF(Control!$C$6="Solar and wind",'Solar scaled'!U329+'Wind scaled'!U329,'Grid scaled'!U329)))</f>
        <v>1005.6</v>
      </c>
      <c r="V329" s="12">
        <f>IF(Control!$C$6="Solar only",'Solar scaled'!V329,IF(Control!$C$6="Wind only",'Wind scaled'!V329,IF(Control!$C$6="Solar and wind",'Solar scaled'!V329+'Wind scaled'!V329,'Grid scaled'!V329)))</f>
        <v>995.04000000000019</v>
      </c>
      <c r="W329" s="12">
        <f>IF(Control!$C$6="Solar only",'Solar scaled'!W329,IF(Control!$C$6="Wind only",'Wind scaled'!W329,IF(Control!$C$6="Solar and wind",'Solar scaled'!W329+'Wind scaled'!W329,'Grid scaled'!W329)))</f>
        <v>993.76</v>
      </c>
      <c r="X329" s="12">
        <f>IF(Control!$C$6="Solar only",'Solar scaled'!X329,IF(Control!$C$6="Wind only",'Wind scaled'!X329,IF(Control!$C$6="Solar and wind",'Solar scaled'!X329+'Wind scaled'!X329,'Grid scaled'!X329)))</f>
        <v>995.04000000000019</v>
      </c>
      <c r="Y329" s="12">
        <f>IF(Control!$C$6="Solar only",'Solar scaled'!Y329,IF(Control!$C$6="Wind only",'Wind scaled'!Y329,IF(Control!$C$6="Solar and wind",'Solar scaled'!Y329+'Wind scaled'!Y329,'Grid scaled'!Y329)))</f>
        <v>1006.8800000000001</v>
      </c>
      <c r="Z329" s="12">
        <f>IF(Control!$C$6="Solar only",'Solar scaled'!Z329,IF(Control!$C$6="Wind only",'Wind scaled'!Z329,IF(Control!$C$6="Solar and wind",'Solar scaled'!Z329+'Wind scaled'!Z329,'Grid scaled'!Z329)))</f>
        <v>1011.36</v>
      </c>
      <c r="AB329" s="7">
        <f t="shared" si="5"/>
        <v>22967.279999999999</v>
      </c>
    </row>
    <row r="330" spans="2:29" x14ac:dyDescent="0.2">
      <c r="B330" s="6">
        <v>44524</v>
      </c>
      <c r="C330" s="12">
        <f>IF(Control!$C$6="Solar only",'Solar scaled'!C330,IF(Control!$C$6="Wind only",'Wind scaled'!C330,IF(Control!$C$6="Solar and wind",'Solar scaled'!C330+'Wind scaled'!C330,'Grid scaled'!C330)))</f>
        <v>1011.36</v>
      </c>
      <c r="D330" s="12">
        <f>IF(Control!$C$6="Solar only",'Solar scaled'!D330,IF(Control!$C$6="Wind only",'Wind scaled'!D330,IF(Control!$C$6="Solar and wind",'Solar scaled'!D330+'Wind scaled'!D330,'Grid scaled'!D330)))</f>
        <v>1012</v>
      </c>
      <c r="E330" s="12">
        <f>IF(Control!$C$6="Solar only",'Solar scaled'!E330,IF(Control!$C$6="Wind only",'Wind scaled'!E330,IF(Control!$C$6="Solar and wind",'Solar scaled'!E330+'Wind scaled'!E330,'Grid scaled'!E330)))</f>
        <v>995.04000000000019</v>
      </c>
      <c r="F330" s="12">
        <f>IF(Control!$C$6="Solar only",'Solar scaled'!F330,IF(Control!$C$6="Wind only",'Wind scaled'!F330,IF(Control!$C$6="Solar and wind",'Solar scaled'!F330+'Wind scaled'!F330,'Grid scaled'!F330)))</f>
        <v>993.76</v>
      </c>
      <c r="G330" s="12">
        <f>IF(Control!$C$6="Solar only",'Solar scaled'!G330,IF(Control!$C$6="Wind only",'Wind scaled'!G330,IF(Control!$C$6="Solar and wind",'Solar scaled'!G330+'Wind scaled'!G330,'Grid scaled'!G330)))</f>
        <v>993.76</v>
      </c>
      <c r="H330" s="12">
        <f>IF(Control!$C$6="Solar only",'Solar scaled'!H330,IF(Control!$C$6="Wind only",'Wind scaled'!H330,IF(Control!$C$6="Solar and wind",'Solar scaled'!H330+'Wind scaled'!H330,'Grid scaled'!H330)))</f>
        <v>926.4</v>
      </c>
      <c r="I330" s="12">
        <f>IF(Control!$C$6="Solar only",'Solar scaled'!I330,IF(Control!$C$6="Wind only",'Wind scaled'!I330,IF(Control!$C$6="Solar and wind",'Solar scaled'!I330+'Wind scaled'!I330,'Grid scaled'!I330)))</f>
        <v>804.16000000000008</v>
      </c>
      <c r="J330" s="12">
        <f>IF(Control!$C$6="Solar only",'Solar scaled'!J330,IF(Control!$C$6="Wind only",'Wind scaled'!J330,IF(Control!$C$6="Solar and wind",'Solar scaled'!J330+'Wind scaled'!J330,'Grid scaled'!J330)))</f>
        <v>804.16000000000008</v>
      </c>
      <c r="K330" s="12">
        <f>IF(Control!$C$6="Solar only",'Solar scaled'!K330,IF(Control!$C$6="Wind only",'Wind scaled'!K330,IF(Control!$C$6="Solar and wind",'Solar scaled'!K330+'Wind scaled'!K330,'Grid scaled'!K330)))</f>
        <v>817.04000000000008</v>
      </c>
      <c r="L330" s="12">
        <f>IF(Control!$C$6="Solar only",'Solar scaled'!L330,IF(Control!$C$6="Wind only",'Wind scaled'!L330,IF(Control!$C$6="Solar and wind",'Solar scaled'!L330+'Wind scaled'!L330,'Grid scaled'!L330)))</f>
        <v>876.4799999999999</v>
      </c>
      <c r="M330" s="12">
        <f>IF(Control!$C$6="Solar only",'Solar scaled'!M330,IF(Control!$C$6="Wind only",'Wind scaled'!M330,IF(Control!$C$6="Solar and wind",'Solar scaled'!M330+'Wind scaled'!M330,'Grid scaled'!M330)))</f>
        <v>884.4799999999999</v>
      </c>
      <c r="N330" s="12">
        <f>IF(Control!$C$6="Solar only",'Solar scaled'!N330,IF(Control!$C$6="Wind only",'Wind scaled'!N330,IF(Control!$C$6="Solar and wind",'Solar scaled'!N330+'Wind scaled'!N330,'Grid scaled'!N330)))</f>
        <v>889.3599999999999</v>
      </c>
      <c r="O330" s="12">
        <f>IF(Control!$C$6="Solar only",'Solar scaled'!O330,IF(Control!$C$6="Wind only",'Wind scaled'!O330,IF(Control!$C$6="Solar and wind",'Solar scaled'!O330+'Wind scaled'!O330,'Grid scaled'!O330)))</f>
        <v>934.4</v>
      </c>
      <c r="P330" s="12">
        <f>IF(Control!$C$6="Solar only",'Solar scaled'!P330,IF(Control!$C$6="Wind only",'Wind scaled'!P330,IF(Control!$C$6="Solar and wind",'Solar scaled'!P330+'Wind scaled'!P330,'Grid scaled'!P330)))</f>
        <v>971.28</v>
      </c>
      <c r="Q330" s="12">
        <f>IF(Control!$C$6="Solar only",'Solar scaled'!Q330,IF(Control!$C$6="Wind only",'Wind scaled'!Q330,IF(Control!$C$6="Solar and wind",'Solar scaled'!Q330+'Wind scaled'!Q330,'Grid scaled'!Q330)))</f>
        <v>990.8</v>
      </c>
      <c r="R330" s="12">
        <f>IF(Control!$C$6="Solar only",'Solar scaled'!R330,IF(Control!$C$6="Wind only",'Wind scaled'!R330,IF(Control!$C$6="Solar and wind",'Solar scaled'!R330+'Wind scaled'!R330,'Grid scaled'!R330)))</f>
        <v>1006.8800000000001</v>
      </c>
      <c r="S330" s="12">
        <f>IF(Control!$C$6="Solar only",'Solar scaled'!S330,IF(Control!$C$6="Wind only",'Wind scaled'!S330,IF(Control!$C$6="Solar and wind",'Solar scaled'!S330+'Wind scaled'!S330,'Grid scaled'!S330)))</f>
        <v>1011.36</v>
      </c>
      <c r="T330" s="12">
        <f>IF(Control!$C$6="Solar only",'Solar scaled'!T330,IF(Control!$C$6="Wind only",'Wind scaled'!T330,IF(Control!$C$6="Solar and wind",'Solar scaled'!T330+'Wind scaled'!T330,'Grid scaled'!T330)))</f>
        <v>1012</v>
      </c>
      <c r="U330" s="12">
        <f>IF(Control!$C$6="Solar only",'Solar scaled'!U330,IF(Control!$C$6="Wind only",'Wind scaled'!U330,IF(Control!$C$6="Solar and wind",'Solar scaled'!U330+'Wind scaled'!U330,'Grid scaled'!U330)))</f>
        <v>1012</v>
      </c>
      <c r="V330" s="12">
        <f>IF(Control!$C$6="Solar only",'Solar scaled'!V330,IF(Control!$C$6="Wind only",'Wind scaled'!V330,IF(Control!$C$6="Solar and wind",'Solar scaled'!V330+'Wind scaled'!V330,'Grid scaled'!V330)))</f>
        <v>1012</v>
      </c>
      <c r="W330" s="12">
        <f>IF(Control!$C$6="Solar only",'Solar scaled'!W330,IF(Control!$C$6="Wind only",'Wind scaled'!W330,IF(Control!$C$6="Solar and wind",'Solar scaled'!W330+'Wind scaled'!W330,'Grid scaled'!W330)))</f>
        <v>1012</v>
      </c>
      <c r="X330" s="12">
        <f>IF(Control!$C$6="Solar only",'Solar scaled'!X330,IF(Control!$C$6="Wind only",'Wind scaled'!X330,IF(Control!$C$6="Solar and wind",'Solar scaled'!X330+'Wind scaled'!X330,'Grid scaled'!X330)))</f>
        <v>1012</v>
      </c>
      <c r="Y330" s="12">
        <f>IF(Control!$C$6="Solar only",'Solar scaled'!Y330,IF(Control!$C$6="Wind only",'Wind scaled'!Y330,IF(Control!$C$6="Solar and wind",'Solar scaled'!Y330+'Wind scaled'!Y330,'Grid scaled'!Y330)))</f>
        <v>1012</v>
      </c>
      <c r="Z330" s="12">
        <f>IF(Control!$C$6="Solar only",'Solar scaled'!Z330,IF(Control!$C$6="Wind only",'Wind scaled'!Z330,IF(Control!$C$6="Solar and wind",'Solar scaled'!Z330+'Wind scaled'!Z330,'Grid scaled'!Z330)))</f>
        <v>1012</v>
      </c>
      <c r="AB330" s="7">
        <f t="shared" si="5"/>
        <v>23006.720000000001</v>
      </c>
    </row>
    <row r="331" spans="2:29" x14ac:dyDescent="0.2">
      <c r="B331" s="6">
        <v>44525</v>
      </c>
      <c r="C331" s="12">
        <f>IF(Control!$C$6="Solar only",'Solar scaled'!C331,IF(Control!$C$6="Wind only",'Wind scaled'!C331,IF(Control!$C$6="Solar and wind",'Solar scaled'!C331+'Wind scaled'!C331,'Grid scaled'!C331)))</f>
        <v>1012</v>
      </c>
      <c r="D331" s="12">
        <f>IF(Control!$C$6="Solar only",'Solar scaled'!D331,IF(Control!$C$6="Wind only",'Wind scaled'!D331,IF(Control!$C$6="Solar and wind",'Solar scaled'!D331+'Wind scaled'!D331,'Grid scaled'!D331)))</f>
        <v>1012</v>
      </c>
      <c r="E331" s="12">
        <f>IF(Control!$C$6="Solar only",'Solar scaled'!E331,IF(Control!$C$6="Wind only",'Wind scaled'!E331,IF(Control!$C$6="Solar and wind",'Solar scaled'!E331+'Wind scaled'!E331,'Grid scaled'!E331)))</f>
        <v>1012</v>
      </c>
      <c r="F331" s="12">
        <f>IF(Control!$C$6="Solar only",'Solar scaled'!F331,IF(Control!$C$6="Wind only",'Wind scaled'!F331,IF(Control!$C$6="Solar and wind",'Solar scaled'!F331+'Wind scaled'!F331,'Grid scaled'!F331)))</f>
        <v>1012</v>
      </c>
      <c r="G331" s="12">
        <f>IF(Control!$C$6="Solar only",'Solar scaled'!G331,IF(Control!$C$6="Wind only",'Wind scaled'!G331,IF(Control!$C$6="Solar and wind",'Solar scaled'!G331+'Wind scaled'!G331,'Grid scaled'!G331)))</f>
        <v>1012</v>
      </c>
      <c r="H331" s="12">
        <f>IF(Control!$C$6="Solar only",'Solar scaled'!H331,IF(Control!$C$6="Wind only",'Wind scaled'!H331,IF(Control!$C$6="Solar and wind",'Solar scaled'!H331+'Wind scaled'!H331,'Grid scaled'!H331)))</f>
        <v>1012</v>
      </c>
      <c r="I331" s="12">
        <f>IF(Control!$C$6="Solar only",'Solar scaled'!I331,IF(Control!$C$6="Wind only",'Wind scaled'!I331,IF(Control!$C$6="Solar and wind",'Solar scaled'!I331+'Wind scaled'!I331,'Grid scaled'!I331)))</f>
        <v>1005.6</v>
      </c>
      <c r="J331" s="12">
        <f>IF(Control!$C$6="Solar only",'Solar scaled'!J331,IF(Control!$C$6="Wind only",'Wind scaled'!J331,IF(Control!$C$6="Solar and wind",'Solar scaled'!J331+'Wind scaled'!J331,'Grid scaled'!J331)))</f>
        <v>975.36</v>
      </c>
      <c r="K331" s="12">
        <f>IF(Control!$C$6="Solar only",'Solar scaled'!K331,IF(Control!$C$6="Wind only",'Wind scaled'!K331,IF(Control!$C$6="Solar and wind",'Solar scaled'!K331+'Wind scaled'!K331,'Grid scaled'!K331)))</f>
        <v>934.4</v>
      </c>
      <c r="L331" s="12">
        <f>IF(Control!$C$6="Solar only",'Solar scaled'!L331,IF(Control!$C$6="Wind only",'Wind scaled'!L331,IF(Control!$C$6="Solar and wind",'Solar scaled'!L331+'Wind scaled'!L331,'Grid scaled'!L331)))</f>
        <v>817.04000000000008</v>
      </c>
      <c r="M331" s="12">
        <f>IF(Control!$C$6="Solar only",'Solar scaled'!M331,IF(Control!$C$6="Wind only",'Wind scaled'!M331,IF(Control!$C$6="Solar and wind",'Solar scaled'!M331+'Wind scaled'!M331,'Grid scaled'!M331)))</f>
        <v>728.96</v>
      </c>
      <c r="N331" s="12">
        <f>IF(Control!$C$6="Solar only",'Solar scaled'!N331,IF(Control!$C$6="Wind only",'Wind scaled'!N331,IF(Control!$C$6="Solar and wind",'Solar scaled'!N331+'Wind scaled'!N331,'Grid scaled'!N331)))</f>
        <v>791.68000000000006</v>
      </c>
      <c r="O331" s="12">
        <f>IF(Control!$C$6="Solar only",'Solar scaled'!O331,IF(Control!$C$6="Wind only",'Wind scaled'!O331,IF(Control!$C$6="Solar and wind",'Solar scaled'!O331+'Wind scaled'!O331,'Grid scaled'!O331)))</f>
        <v>876.4799999999999</v>
      </c>
      <c r="P331" s="12">
        <f>IF(Control!$C$6="Solar only",'Solar scaled'!P331,IF(Control!$C$6="Wind only",'Wind scaled'!P331,IF(Control!$C$6="Solar and wind",'Solar scaled'!P331+'Wind scaled'!P331,'Grid scaled'!P331)))</f>
        <v>876.4799999999999</v>
      </c>
      <c r="Q331" s="12">
        <f>IF(Control!$C$6="Solar only",'Solar scaled'!Q331,IF(Control!$C$6="Wind only",'Wind scaled'!Q331,IF(Control!$C$6="Solar and wind",'Solar scaled'!Q331+'Wind scaled'!Q331,'Grid scaled'!Q331)))</f>
        <v>876.4799999999999</v>
      </c>
      <c r="R331" s="12">
        <f>IF(Control!$C$6="Solar only",'Solar scaled'!R331,IF(Control!$C$6="Wind only",'Wind scaled'!R331,IF(Control!$C$6="Solar and wind",'Solar scaled'!R331+'Wind scaled'!R331,'Grid scaled'!R331)))</f>
        <v>817.04000000000008</v>
      </c>
      <c r="S331" s="12">
        <f>IF(Control!$C$6="Solar only",'Solar scaled'!S331,IF(Control!$C$6="Wind only",'Wind scaled'!S331,IF(Control!$C$6="Solar and wind",'Solar scaled'!S331+'Wind scaled'!S331,'Grid scaled'!S331)))</f>
        <v>812.16000000000008</v>
      </c>
      <c r="T331" s="12">
        <f>IF(Control!$C$6="Solar only",'Solar scaled'!T331,IF(Control!$C$6="Wind only",'Wind scaled'!T331,IF(Control!$C$6="Solar and wind",'Solar scaled'!T331+'Wind scaled'!T331,'Grid scaled'!T331)))</f>
        <v>934.4</v>
      </c>
      <c r="U331" s="12">
        <f>IF(Control!$C$6="Solar only",'Solar scaled'!U331,IF(Control!$C$6="Wind only",'Wind scaled'!U331,IF(Control!$C$6="Solar and wind",'Solar scaled'!U331+'Wind scaled'!U331,'Grid scaled'!U331)))</f>
        <v>995.04000000000019</v>
      </c>
      <c r="V331" s="12">
        <f>IF(Control!$C$6="Solar only",'Solar scaled'!V331,IF(Control!$C$6="Wind only",'Wind scaled'!V331,IF(Control!$C$6="Solar and wind",'Solar scaled'!V331+'Wind scaled'!V331,'Grid scaled'!V331)))</f>
        <v>1011.2</v>
      </c>
      <c r="W331" s="12">
        <f>IF(Control!$C$6="Solar only",'Solar scaled'!W331,IF(Control!$C$6="Wind only",'Wind scaled'!W331,IF(Control!$C$6="Solar and wind",'Solar scaled'!W331+'Wind scaled'!W331,'Grid scaled'!W331)))</f>
        <v>1011.2</v>
      </c>
      <c r="X331" s="12">
        <f>IF(Control!$C$6="Solar only",'Solar scaled'!X331,IF(Control!$C$6="Wind only",'Wind scaled'!X331,IF(Control!$C$6="Solar and wind",'Solar scaled'!X331+'Wind scaled'!X331,'Grid scaled'!X331)))</f>
        <v>1005.6</v>
      </c>
      <c r="Y331" s="12">
        <f>IF(Control!$C$6="Solar only",'Solar scaled'!Y331,IF(Control!$C$6="Wind only",'Wind scaled'!Y331,IF(Control!$C$6="Solar and wind",'Solar scaled'!Y331+'Wind scaled'!Y331,'Grid scaled'!Y331)))</f>
        <v>1005.6</v>
      </c>
      <c r="Z331" s="12">
        <f>IF(Control!$C$6="Solar only",'Solar scaled'!Z331,IF(Control!$C$6="Wind only",'Wind scaled'!Z331,IF(Control!$C$6="Solar and wind",'Solar scaled'!Z331+'Wind scaled'!Z331,'Grid scaled'!Z331)))</f>
        <v>1011.36</v>
      </c>
      <c r="AB331" s="7">
        <f t="shared" si="5"/>
        <v>22558.080000000002</v>
      </c>
    </row>
    <row r="332" spans="2:29" x14ac:dyDescent="0.2">
      <c r="B332" s="6">
        <v>44526</v>
      </c>
      <c r="C332" s="12">
        <f>IF(Control!$C$6="Solar only",'Solar scaled'!C332,IF(Control!$C$6="Wind only",'Wind scaled'!C332,IF(Control!$C$6="Solar and wind",'Solar scaled'!C332+'Wind scaled'!C332,'Grid scaled'!C332)))</f>
        <v>1012</v>
      </c>
      <c r="D332" s="12">
        <f>IF(Control!$C$6="Solar only",'Solar scaled'!D332,IF(Control!$C$6="Wind only",'Wind scaled'!D332,IF(Control!$C$6="Solar and wind",'Solar scaled'!D332+'Wind scaled'!D332,'Grid scaled'!D332)))</f>
        <v>1012</v>
      </c>
      <c r="E332" s="12">
        <f>IF(Control!$C$6="Solar only",'Solar scaled'!E332,IF(Control!$C$6="Wind only",'Wind scaled'!E332,IF(Control!$C$6="Solar and wind",'Solar scaled'!E332+'Wind scaled'!E332,'Grid scaled'!E332)))</f>
        <v>1012</v>
      </c>
      <c r="F332" s="12">
        <f>IF(Control!$C$6="Solar only",'Solar scaled'!F332,IF(Control!$C$6="Wind only",'Wind scaled'!F332,IF(Control!$C$6="Solar and wind",'Solar scaled'!F332+'Wind scaled'!F332,'Grid scaled'!F332)))</f>
        <v>1012</v>
      </c>
      <c r="G332" s="12">
        <f>IF(Control!$C$6="Solar only",'Solar scaled'!G332,IF(Control!$C$6="Wind only",'Wind scaled'!G332,IF(Control!$C$6="Solar and wind",'Solar scaled'!G332+'Wind scaled'!G332,'Grid scaled'!G332)))</f>
        <v>1012</v>
      </c>
      <c r="H332" s="12">
        <f>IF(Control!$C$6="Solar only",'Solar scaled'!H332,IF(Control!$C$6="Wind only",'Wind scaled'!H332,IF(Control!$C$6="Solar and wind",'Solar scaled'!H332+'Wind scaled'!H332,'Grid scaled'!H332)))</f>
        <v>1012</v>
      </c>
      <c r="I332" s="12">
        <f>IF(Control!$C$6="Solar only",'Solar scaled'!I332,IF(Control!$C$6="Wind only",'Wind scaled'!I332,IF(Control!$C$6="Solar and wind",'Solar scaled'!I332+'Wind scaled'!I332,'Grid scaled'!I332)))</f>
        <v>1012</v>
      </c>
      <c r="J332" s="12">
        <f>IF(Control!$C$6="Solar only",'Solar scaled'!J332,IF(Control!$C$6="Wind only",'Wind scaled'!J332,IF(Control!$C$6="Solar and wind",'Solar scaled'!J332+'Wind scaled'!J332,'Grid scaled'!J332)))</f>
        <v>1012</v>
      </c>
      <c r="K332" s="12">
        <f>IF(Control!$C$6="Solar only",'Solar scaled'!K332,IF(Control!$C$6="Wind only",'Wind scaled'!K332,IF(Control!$C$6="Solar and wind",'Solar scaled'!K332+'Wind scaled'!K332,'Grid scaled'!K332)))</f>
        <v>1012</v>
      </c>
      <c r="L332" s="12">
        <f>IF(Control!$C$6="Solar only",'Solar scaled'!L332,IF(Control!$C$6="Wind only",'Wind scaled'!L332,IF(Control!$C$6="Solar and wind",'Solar scaled'!L332+'Wind scaled'!L332,'Grid scaled'!L332)))</f>
        <v>1012</v>
      </c>
      <c r="M332" s="12">
        <f>IF(Control!$C$6="Solar only",'Solar scaled'!M332,IF(Control!$C$6="Wind only",'Wind scaled'!M332,IF(Control!$C$6="Solar and wind",'Solar scaled'!M332+'Wind scaled'!M332,'Grid scaled'!M332)))</f>
        <v>1012</v>
      </c>
      <c r="N332" s="12">
        <f>IF(Control!$C$6="Solar only",'Solar scaled'!N332,IF(Control!$C$6="Wind only",'Wind scaled'!N332,IF(Control!$C$6="Solar and wind",'Solar scaled'!N332+'Wind scaled'!N332,'Grid scaled'!N332)))</f>
        <v>1012</v>
      </c>
      <c r="O332" s="12">
        <f>IF(Control!$C$6="Solar only",'Solar scaled'!O332,IF(Control!$C$6="Wind only",'Wind scaled'!O332,IF(Control!$C$6="Solar and wind",'Solar scaled'!O332+'Wind scaled'!O332,'Grid scaled'!O332)))</f>
        <v>0</v>
      </c>
      <c r="P332" s="12">
        <f>IF(Control!$C$6="Solar only",'Solar scaled'!P332,IF(Control!$C$6="Wind only",'Wind scaled'!P332,IF(Control!$C$6="Solar and wind",'Solar scaled'!P332+'Wind scaled'!P332,'Grid scaled'!P332)))</f>
        <v>0</v>
      </c>
      <c r="Q332" s="12">
        <f>IF(Control!$C$6="Solar only",'Solar scaled'!Q332,IF(Control!$C$6="Wind only",'Wind scaled'!Q332,IF(Control!$C$6="Solar and wind",'Solar scaled'!Q332+'Wind scaled'!Q332,'Grid scaled'!Q332)))</f>
        <v>0</v>
      </c>
      <c r="R332" s="12">
        <f>IF(Control!$C$6="Solar only",'Solar scaled'!R332,IF(Control!$C$6="Wind only",'Wind scaled'!R332,IF(Control!$C$6="Solar and wind",'Solar scaled'!R332+'Wind scaled'!R332,'Grid scaled'!R332)))</f>
        <v>0</v>
      </c>
      <c r="S332" s="12">
        <f>IF(Control!$C$6="Solar only",'Solar scaled'!S332,IF(Control!$C$6="Wind only",'Wind scaled'!S332,IF(Control!$C$6="Solar and wind",'Solar scaled'!S332+'Wind scaled'!S332,'Grid scaled'!S332)))</f>
        <v>0</v>
      </c>
      <c r="T332" s="12">
        <f>IF(Control!$C$6="Solar only",'Solar scaled'!T332,IF(Control!$C$6="Wind only",'Wind scaled'!T332,IF(Control!$C$6="Solar and wind",'Solar scaled'!T332+'Wind scaled'!T332,'Grid scaled'!T332)))</f>
        <v>0</v>
      </c>
      <c r="U332" s="12">
        <f>IF(Control!$C$6="Solar only",'Solar scaled'!U332,IF(Control!$C$6="Wind only",'Wind scaled'!U332,IF(Control!$C$6="Solar and wind",'Solar scaled'!U332+'Wind scaled'!U332,'Grid scaled'!U332)))</f>
        <v>0</v>
      </c>
      <c r="V332" s="12">
        <f>IF(Control!$C$6="Solar only",'Solar scaled'!V332,IF(Control!$C$6="Wind only",'Wind scaled'!V332,IF(Control!$C$6="Solar and wind",'Solar scaled'!V332+'Wind scaled'!V332,'Grid scaled'!V332)))</f>
        <v>0</v>
      </c>
      <c r="W332" s="12">
        <f>IF(Control!$C$6="Solar only",'Solar scaled'!W332,IF(Control!$C$6="Wind only",'Wind scaled'!W332,IF(Control!$C$6="Solar and wind",'Solar scaled'!W332+'Wind scaled'!W332,'Grid scaled'!W332)))</f>
        <v>0</v>
      </c>
      <c r="X332" s="12">
        <f>IF(Control!$C$6="Solar only",'Solar scaled'!X332,IF(Control!$C$6="Wind only",'Wind scaled'!X332,IF(Control!$C$6="Solar and wind",'Solar scaled'!X332+'Wind scaled'!X332,'Grid scaled'!X332)))</f>
        <v>0</v>
      </c>
      <c r="Y332" s="12">
        <f>IF(Control!$C$6="Solar only",'Solar scaled'!Y332,IF(Control!$C$6="Wind only",'Wind scaled'!Y332,IF(Control!$C$6="Solar and wind",'Solar scaled'!Y332+'Wind scaled'!Y332,'Grid scaled'!Y332)))</f>
        <v>1012</v>
      </c>
      <c r="Z332" s="12">
        <f>IF(Control!$C$6="Solar only",'Solar scaled'!Z332,IF(Control!$C$6="Wind only",'Wind scaled'!Z332,IF(Control!$C$6="Solar and wind",'Solar scaled'!Z332+'Wind scaled'!Z332,'Grid scaled'!Z332)))</f>
        <v>1012</v>
      </c>
      <c r="AB332" s="7">
        <f t="shared" si="5"/>
        <v>14168</v>
      </c>
    </row>
    <row r="333" spans="2:29" x14ac:dyDescent="0.2">
      <c r="B333" s="6">
        <v>44527</v>
      </c>
      <c r="C333" s="12">
        <f>IF(Control!$C$6="Solar only",'Solar scaled'!C333,IF(Control!$C$6="Wind only",'Wind scaled'!C333,IF(Control!$C$6="Solar and wind",'Solar scaled'!C333+'Wind scaled'!C333,'Grid scaled'!C333)))</f>
        <v>1012</v>
      </c>
      <c r="D333" s="12">
        <f>IF(Control!$C$6="Solar only",'Solar scaled'!D333,IF(Control!$C$6="Wind only",'Wind scaled'!D333,IF(Control!$C$6="Solar and wind",'Solar scaled'!D333+'Wind scaled'!D333,'Grid scaled'!D333)))</f>
        <v>1012</v>
      </c>
      <c r="E333" s="12">
        <f>IF(Control!$C$6="Solar only",'Solar scaled'!E333,IF(Control!$C$6="Wind only",'Wind scaled'!E333,IF(Control!$C$6="Solar and wind",'Solar scaled'!E333+'Wind scaled'!E333,'Grid scaled'!E333)))</f>
        <v>1012</v>
      </c>
      <c r="F333" s="12">
        <f>IF(Control!$C$6="Solar only",'Solar scaled'!F333,IF(Control!$C$6="Wind only",'Wind scaled'!F333,IF(Control!$C$6="Solar and wind",'Solar scaled'!F333+'Wind scaled'!F333,'Grid scaled'!F333)))</f>
        <v>1012</v>
      </c>
      <c r="G333" s="12">
        <f>IF(Control!$C$6="Solar only",'Solar scaled'!G333,IF(Control!$C$6="Wind only",'Wind scaled'!G333,IF(Control!$C$6="Solar and wind",'Solar scaled'!G333+'Wind scaled'!G333,'Grid scaled'!G333)))</f>
        <v>1012</v>
      </c>
      <c r="H333" s="12">
        <f>IF(Control!$C$6="Solar only",'Solar scaled'!H333,IF(Control!$C$6="Wind only",'Wind scaled'!H333,IF(Control!$C$6="Solar and wind",'Solar scaled'!H333+'Wind scaled'!H333,'Grid scaled'!H333)))</f>
        <v>1012</v>
      </c>
      <c r="I333" s="12">
        <f>IF(Control!$C$6="Solar only",'Solar scaled'!I333,IF(Control!$C$6="Wind only",'Wind scaled'!I333,IF(Control!$C$6="Solar and wind",'Solar scaled'!I333+'Wind scaled'!I333,'Grid scaled'!I333)))</f>
        <v>1012</v>
      </c>
      <c r="J333" s="12">
        <f>IF(Control!$C$6="Solar only",'Solar scaled'!J333,IF(Control!$C$6="Wind only",'Wind scaled'!J333,IF(Control!$C$6="Solar and wind",'Solar scaled'!J333+'Wind scaled'!J333,'Grid scaled'!J333)))</f>
        <v>1012</v>
      </c>
      <c r="K333" s="12">
        <f>IF(Control!$C$6="Solar only",'Solar scaled'!K333,IF(Control!$C$6="Wind only",'Wind scaled'!K333,IF(Control!$C$6="Solar and wind",'Solar scaled'!K333+'Wind scaled'!K333,'Grid scaled'!K333)))</f>
        <v>1012</v>
      </c>
      <c r="L333" s="12">
        <f>IF(Control!$C$6="Solar only",'Solar scaled'!L333,IF(Control!$C$6="Wind only",'Wind scaled'!L333,IF(Control!$C$6="Solar and wind",'Solar scaled'!L333+'Wind scaled'!L333,'Grid scaled'!L333)))</f>
        <v>1012</v>
      </c>
      <c r="M333" s="12">
        <f>IF(Control!$C$6="Solar only",'Solar scaled'!M333,IF(Control!$C$6="Wind only",'Wind scaled'!M333,IF(Control!$C$6="Solar and wind",'Solar scaled'!M333+'Wind scaled'!M333,'Grid scaled'!M333)))</f>
        <v>1012</v>
      </c>
      <c r="N333" s="12">
        <f>IF(Control!$C$6="Solar only",'Solar scaled'!N333,IF(Control!$C$6="Wind only",'Wind scaled'!N333,IF(Control!$C$6="Solar and wind",'Solar scaled'!N333+'Wind scaled'!N333,'Grid scaled'!N333)))</f>
        <v>1012</v>
      </c>
      <c r="O333" s="12">
        <f>IF(Control!$C$6="Solar only",'Solar scaled'!O333,IF(Control!$C$6="Wind only",'Wind scaled'!O333,IF(Control!$C$6="Solar and wind",'Solar scaled'!O333+'Wind scaled'!O333,'Grid scaled'!O333)))</f>
        <v>1011.36</v>
      </c>
      <c r="P333" s="12">
        <f>IF(Control!$C$6="Solar only",'Solar scaled'!P333,IF(Control!$C$6="Wind only",'Wind scaled'!P333,IF(Control!$C$6="Solar and wind",'Solar scaled'!P333+'Wind scaled'!P333,'Grid scaled'!P333)))</f>
        <v>1006.8800000000001</v>
      </c>
      <c r="Q333" s="12">
        <f>IF(Control!$C$6="Solar only",'Solar scaled'!Q333,IF(Control!$C$6="Wind only",'Wind scaled'!Q333,IF(Control!$C$6="Solar and wind",'Solar scaled'!Q333+'Wind scaled'!Q333,'Grid scaled'!Q333)))</f>
        <v>995.04000000000019</v>
      </c>
      <c r="R333" s="12">
        <f>IF(Control!$C$6="Solar only",'Solar scaled'!R333,IF(Control!$C$6="Wind only",'Wind scaled'!R333,IF(Control!$C$6="Solar and wind",'Solar scaled'!R333+'Wind scaled'!R333,'Grid scaled'!R333)))</f>
        <v>990.8</v>
      </c>
      <c r="S333" s="12">
        <f>IF(Control!$C$6="Solar only",'Solar scaled'!S333,IF(Control!$C$6="Wind only",'Wind scaled'!S333,IF(Control!$C$6="Solar and wind",'Solar scaled'!S333+'Wind scaled'!S333,'Grid scaled'!S333)))</f>
        <v>975.5200000000001</v>
      </c>
      <c r="T333" s="12">
        <f>IF(Control!$C$6="Solar only",'Solar scaled'!T333,IF(Control!$C$6="Wind only",'Wind scaled'!T333,IF(Control!$C$6="Solar and wind",'Solar scaled'!T333+'Wind scaled'!T333,'Grid scaled'!T333)))</f>
        <v>942.24</v>
      </c>
      <c r="U333" s="12">
        <f>IF(Control!$C$6="Solar only",'Solar scaled'!U333,IF(Control!$C$6="Wind only",'Wind scaled'!U333,IF(Control!$C$6="Solar and wind",'Solar scaled'!U333+'Wind scaled'!U333,'Grid scaled'!U333)))</f>
        <v>892.31999999999994</v>
      </c>
      <c r="V333" s="12">
        <f>IF(Control!$C$6="Solar only",'Solar scaled'!V333,IF(Control!$C$6="Wind only",'Wind scaled'!V333,IF(Control!$C$6="Solar and wind",'Solar scaled'!V333+'Wind scaled'!V333,'Grid scaled'!V333)))</f>
        <v>876.4799999999999</v>
      </c>
      <c r="W333" s="12">
        <f>IF(Control!$C$6="Solar only",'Solar scaled'!W333,IF(Control!$C$6="Wind only",'Wind scaled'!W333,IF(Control!$C$6="Solar and wind",'Solar scaled'!W333+'Wind scaled'!W333,'Grid scaled'!W333)))</f>
        <v>804.16000000000008</v>
      </c>
      <c r="X333" s="12">
        <f>IF(Control!$C$6="Solar only",'Solar scaled'!X333,IF(Control!$C$6="Wind only",'Wind scaled'!X333,IF(Control!$C$6="Solar and wind",'Solar scaled'!X333+'Wind scaled'!X333,'Grid scaled'!X333)))</f>
        <v>720.96</v>
      </c>
      <c r="Y333" s="12">
        <f>IF(Control!$C$6="Solar only",'Solar scaled'!Y333,IF(Control!$C$6="Wind only",'Wind scaled'!Y333,IF(Control!$C$6="Solar and wind",'Solar scaled'!Y333+'Wind scaled'!Y333,'Grid scaled'!Y333)))</f>
        <v>620.79999999999995</v>
      </c>
      <c r="Z333" s="12">
        <f>IF(Control!$C$6="Solar only",'Solar scaled'!Z333,IF(Control!$C$6="Wind only",'Wind scaled'!Z333,IF(Control!$C$6="Solar and wind",'Solar scaled'!Z333+'Wind scaled'!Z333,'Grid scaled'!Z333)))</f>
        <v>497.43999999999994</v>
      </c>
      <c r="AB333" s="7">
        <f t="shared" si="5"/>
        <v>22478</v>
      </c>
    </row>
    <row r="334" spans="2:29" x14ac:dyDescent="0.2">
      <c r="B334" s="6">
        <v>44528</v>
      </c>
      <c r="C334" s="12">
        <f>IF(Control!$C$6="Solar only",'Solar scaled'!C334,IF(Control!$C$6="Wind only",'Wind scaled'!C334,IF(Control!$C$6="Solar and wind",'Solar scaled'!C334+'Wind scaled'!C334,'Grid scaled'!C334)))</f>
        <v>380.8</v>
      </c>
      <c r="D334" s="12">
        <f>IF(Control!$C$6="Solar only",'Solar scaled'!D334,IF(Control!$C$6="Wind only",'Wind scaled'!D334,IF(Control!$C$6="Solar and wind",'Solar scaled'!D334+'Wind scaled'!D334,'Grid scaled'!D334)))</f>
        <v>267.92000000000007</v>
      </c>
      <c r="E334" s="12">
        <f>IF(Control!$C$6="Solar only",'Solar scaled'!E334,IF(Control!$C$6="Wind only",'Wind scaled'!E334,IF(Control!$C$6="Solar and wind",'Solar scaled'!E334+'Wind scaled'!E334,'Grid scaled'!E334)))</f>
        <v>190.16000000000003</v>
      </c>
      <c r="F334" s="12">
        <f>IF(Control!$C$6="Solar only",'Solar scaled'!F334,IF(Control!$C$6="Wind only",'Wind scaled'!F334,IF(Control!$C$6="Solar and wind",'Solar scaled'!F334+'Wind scaled'!F334,'Grid scaled'!F334)))</f>
        <v>167.12</v>
      </c>
      <c r="G334" s="12">
        <f>IF(Control!$C$6="Solar only",'Solar scaled'!G334,IF(Control!$C$6="Wind only",'Wind scaled'!G334,IF(Control!$C$6="Solar and wind",'Solar scaled'!G334+'Wind scaled'!G334,'Grid scaled'!G334)))</f>
        <v>178.64000000000001</v>
      </c>
      <c r="H334" s="12">
        <f>IF(Control!$C$6="Solar only",'Solar scaled'!H334,IF(Control!$C$6="Wind only",'Wind scaled'!H334,IF(Control!$C$6="Solar and wind",'Solar scaled'!H334+'Wind scaled'!H334,'Grid scaled'!H334)))</f>
        <v>190.16000000000003</v>
      </c>
      <c r="I334" s="12">
        <f>IF(Control!$C$6="Solar only",'Solar scaled'!I334,IF(Control!$C$6="Wind only",'Wind scaled'!I334,IF(Control!$C$6="Solar and wind",'Solar scaled'!I334+'Wind scaled'!I334,'Grid scaled'!I334)))</f>
        <v>213.2</v>
      </c>
      <c r="J334" s="12">
        <f>IF(Control!$C$6="Solar only",'Solar scaled'!J334,IF(Control!$C$6="Wind only",'Wind scaled'!J334,IF(Control!$C$6="Solar and wind",'Solar scaled'!J334+'Wind scaled'!J334,'Grid scaled'!J334)))</f>
        <v>297.76</v>
      </c>
      <c r="K334" s="12">
        <f>IF(Control!$C$6="Solar only",'Solar scaled'!K334,IF(Control!$C$6="Wind only",'Wind scaled'!K334,IF(Control!$C$6="Solar and wind",'Solar scaled'!K334+'Wind scaled'!K334,'Grid scaled'!K334)))</f>
        <v>454.4</v>
      </c>
      <c r="L334" s="12">
        <f>IF(Control!$C$6="Solar only",'Solar scaled'!L334,IF(Control!$C$6="Wind only",'Wind scaled'!L334,IF(Control!$C$6="Solar and wind",'Solar scaled'!L334+'Wind scaled'!L334,'Grid scaled'!L334)))</f>
        <v>560</v>
      </c>
      <c r="M334" s="12">
        <f>IF(Control!$C$6="Solar only",'Solar scaled'!M334,IF(Control!$C$6="Wind only",'Wind scaled'!M334,IF(Control!$C$6="Solar and wind",'Solar scaled'!M334+'Wind scaled'!M334,'Grid scaled'!M334)))</f>
        <v>620.79999999999995</v>
      </c>
      <c r="N334" s="12">
        <f>IF(Control!$C$6="Solar only",'Solar scaled'!N334,IF(Control!$C$6="Wind only",'Wind scaled'!N334,IF(Control!$C$6="Solar and wind",'Solar scaled'!N334+'Wind scaled'!N334,'Grid scaled'!N334)))</f>
        <v>669.6</v>
      </c>
      <c r="O334" s="12">
        <f>IF(Control!$C$6="Solar only",'Solar scaled'!O334,IF(Control!$C$6="Wind only",'Wind scaled'!O334,IF(Control!$C$6="Solar and wind",'Solar scaled'!O334+'Wind scaled'!O334,'Grid scaled'!O334)))</f>
        <v>633.28</v>
      </c>
      <c r="P334" s="12">
        <f>IF(Control!$C$6="Solar only",'Solar scaled'!P334,IF(Control!$C$6="Wind only",'Wind scaled'!P334,IF(Control!$C$6="Solar and wind",'Solar scaled'!P334+'Wind scaled'!P334,'Grid scaled'!P334)))</f>
        <v>581.91999999999996</v>
      </c>
      <c r="Q334" s="12">
        <f>IF(Control!$C$6="Solar only",'Solar scaled'!Q334,IF(Control!$C$6="Wind only",'Wind scaled'!Q334,IF(Control!$C$6="Solar and wind",'Solar scaled'!Q334+'Wind scaled'!Q334,'Grid scaled'!Q334)))</f>
        <v>602.72</v>
      </c>
      <c r="R334" s="12">
        <f>IF(Control!$C$6="Solar only",'Solar scaled'!R334,IF(Control!$C$6="Wind only",'Wind scaled'!R334,IF(Control!$C$6="Solar and wind",'Solar scaled'!R334+'Wind scaled'!R334,'Grid scaled'!R334)))</f>
        <v>581.91999999999996</v>
      </c>
      <c r="S334" s="12">
        <f>IF(Control!$C$6="Solar only",'Solar scaled'!S334,IF(Control!$C$6="Wind only",'Wind scaled'!S334,IF(Control!$C$6="Solar and wind",'Solar scaled'!S334+'Wind scaled'!S334,'Grid scaled'!S334)))</f>
        <v>518.24</v>
      </c>
      <c r="T334" s="12">
        <f>IF(Control!$C$6="Solar only",'Solar scaled'!T334,IF(Control!$C$6="Wind only",'Wind scaled'!T334,IF(Control!$C$6="Solar and wind",'Solar scaled'!T334+'Wind scaled'!T334,'Grid scaled'!T334)))</f>
        <v>401.91999999999996</v>
      </c>
      <c r="U334" s="12">
        <f>IF(Control!$C$6="Solar only",'Solar scaled'!U334,IF(Control!$C$6="Wind only",'Wind scaled'!U334,IF(Control!$C$6="Solar and wind",'Solar scaled'!U334+'Wind scaled'!U334,'Grid scaled'!U334)))</f>
        <v>267.92000000000007</v>
      </c>
      <c r="V334" s="12">
        <f>IF(Control!$C$6="Solar only",'Solar scaled'!V334,IF(Control!$C$6="Wind only",'Wind scaled'!V334,IF(Control!$C$6="Solar and wind",'Solar scaled'!V334+'Wind scaled'!V334,'Grid scaled'!V334)))</f>
        <v>155.6</v>
      </c>
      <c r="W334" s="12">
        <f>IF(Control!$C$6="Solar only",'Solar scaled'!W334,IF(Control!$C$6="Wind only",'Wind scaled'!W334,IF(Control!$C$6="Solar and wind",'Solar scaled'!W334+'Wind scaled'!W334,'Grid scaled'!W334)))</f>
        <v>68.400000000000006</v>
      </c>
      <c r="X334" s="12">
        <f>IF(Control!$C$6="Solar only",'Solar scaled'!X334,IF(Control!$C$6="Wind only",'Wind scaled'!X334,IF(Control!$C$6="Solar and wind",'Solar scaled'!X334+'Wind scaled'!X334,'Grid scaled'!X334)))</f>
        <v>15.12</v>
      </c>
      <c r="Y334" s="12">
        <f>IF(Control!$C$6="Solar only",'Solar scaled'!Y334,IF(Control!$C$6="Wind only",'Wind scaled'!Y334,IF(Control!$C$6="Solar and wind",'Solar scaled'!Y334+'Wind scaled'!Y334,'Grid scaled'!Y334)))</f>
        <v>0</v>
      </c>
      <c r="Z334" s="12">
        <f>IF(Control!$C$6="Solar only",'Solar scaled'!Z334,IF(Control!$C$6="Wind only",'Wind scaled'!Z334,IF(Control!$C$6="Solar and wind",'Solar scaled'!Z334+'Wind scaled'!Z334,'Grid scaled'!Z334)))</f>
        <v>15.12</v>
      </c>
      <c r="AB334" s="7">
        <f t="shared" si="5"/>
        <v>8032.72</v>
      </c>
    </row>
    <row r="335" spans="2:29" x14ac:dyDescent="0.2">
      <c r="B335" s="6">
        <v>44529</v>
      </c>
      <c r="C335" s="12">
        <f>IF(Control!$C$6="Solar only",'Solar scaled'!C335,IF(Control!$C$6="Wind only",'Wind scaled'!C335,IF(Control!$C$6="Solar and wind",'Solar scaled'!C335+'Wind scaled'!C335,'Grid scaled'!C335)))</f>
        <v>48.720000000000006</v>
      </c>
      <c r="D335" s="12">
        <f>IF(Control!$C$6="Solar only",'Solar scaled'!D335,IF(Control!$C$6="Wind only",'Wind scaled'!D335,IF(Control!$C$6="Solar and wind",'Solar scaled'!D335+'Wind scaled'!D335,'Grid scaled'!D335)))</f>
        <v>76.239999999999995</v>
      </c>
      <c r="E335" s="12">
        <f>IF(Control!$C$6="Solar only",'Solar scaled'!E335,IF(Control!$C$6="Wind only",'Wind scaled'!E335,IF(Control!$C$6="Solar and wind",'Solar scaled'!E335+'Wind scaled'!E335,'Grid scaled'!E335)))</f>
        <v>107.6</v>
      </c>
      <c r="F335" s="12">
        <f>IF(Control!$C$6="Solar only",'Solar scaled'!F335,IF(Control!$C$6="Wind only",'Wind scaled'!F335,IF(Control!$C$6="Solar and wind",'Solar scaled'!F335+'Wind scaled'!F335,'Grid scaled'!F335)))</f>
        <v>146</v>
      </c>
      <c r="G335" s="12">
        <f>IF(Control!$C$6="Solar only",'Solar scaled'!G335,IF(Control!$C$6="Wind only",'Wind scaled'!G335,IF(Control!$C$6="Solar and wind",'Solar scaled'!G335+'Wind scaled'!G335,'Grid scaled'!G335)))</f>
        <v>201.68</v>
      </c>
      <c r="H335" s="12">
        <f>IF(Control!$C$6="Solar only",'Solar scaled'!H335,IF(Control!$C$6="Wind only",'Wind scaled'!H335,IF(Control!$C$6="Solar and wind",'Solar scaled'!H335+'Wind scaled'!H335,'Grid scaled'!H335)))</f>
        <v>297.76</v>
      </c>
      <c r="I335" s="12">
        <f>IF(Control!$C$6="Solar only",'Solar scaled'!I335,IF(Control!$C$6="Wind only",'Wind scaled'!I335,IF(Control!$C$6="Solar and wind",'Solar scaled'!I335+'Wind scaled'!I335,'Grid scaled'!I335)))</f>
        <v>444.64</v>
      </c>
      <c r="J335" s="12">
        <f>IF(Control!$C$6="Solar only",'Solar scaled'!J335,IF(Control!$C$6="Wind only",'Wind scaled'!J335,IF(Control!$C$6="Solar and wind",'Solar scaled'!J335+'Wind scaled'!J335,'Grid scaled'!J335)))</f>
        <v>633.28</v>
      </c>
      <c r="K335" s="12">
        <f>IF(Control!$C$6="Solar only",'Solar scaled'!K335,IF(Control!$C$6="Wind only",'Wind scaled'!K335,IF(Control!$C$6="Solar and wind",'Solar scaled'!K335+'Wind scaled'!K335,'Grid scaled'!K335)))</f>
        <v>876.4799999999999</v>
      </c>
      <c r="L335" s="12">
        <f>IF(Control!$C$6="Solar only",'Solar scaled'!L335,IF(Control!$C$6="Wind only",'Wind scaled'!L335,IF(Control!$C$6="Solar and wind",'Solar scaled'!L335+'Wind scaled'!L335,'Grid scaled'!L335)))</f>
        <v>975.5200000000001</v>
      </c>
      <c r="M335" s="12">
        <f>IF(Control!$C$6="Solar only",'Solar scaled'!M335,IF(Control!$C$6="Wind only",'Wind scaled'!M335,IF(Control!$C$6="Solar and wind",'Solar scaled'!M335+'Wind scaled'!M335,'Grid scaled'!M335)))</f>
        <v>1006.8800000000001</v>
      </c>
      <c r="N335" s="12">
        <f>IF(Control!$C$6="Solar only",'Solar scaled'!N335,IF(Control!$C$6="Wind only",'Wind scaled'!N335,IF(Control!$C$6="Solar and wind",'Solar scaled'!N335+'Wind scaled'!N335,'Grid scaled'!N335)))</f>
        <v>1012</v>
      </c>
      <c r="O335" s="12">
        <f>IF(Control!$C$6="Solar only",'Solar scaled'!O335,IF(Control!$C$6="Wind only",'Wind scaled'!O335,IF(Control!$C$6="Solar and wind",'Solar scaled'!O335+'Wind scaled'!O335,'Grid scaled'!O335)))</f>
        <v>1012</v>
      </c>
      <c r="P335" s="12">
        <f>IF(Control!$C$6="Solar only",'Solar scaled'!P335,IF(Control!$C$6="Wind only",'Wind scaled'!P335,IF(Control!$C$6="Solar and wind",'Solar scaled'!P335+'Wind scaled'!P335,'Grid scaled'!P335)))</f>
        <v>1012</v>
      </c>
      <c r="Q335" s="12">
        <f>IF(Control!$C$6="Solar only",'Solar scaled'!Q335,IF(Control!$C$6="Wind only",'Wind scaled'!Q335,IF(Control!$C$6="Solar and wind",'Solar scaled'!Q335+'Wind scaled'!Q335,'Grid scaled'!Q335)))</f>
        <v>1012</v>
      </c>
      <c r="R335" s="12">
        <f>IF(Control!$C$6="Solar only",'Solar scaled'!R335,IF(Control!$C$6="Wind only",'Wind scaled'!R335,IF(Control!$C$6="Solar and wind",'Solar scaled'!R335+'Wind scaled'!R335,'Grid scaled'!R335)))</f>
        <v>1012</v>
      </c>
      <c r="S335" s="12">
        <f>IF(Control!$C$6="Solar only",'Solar scaled'!S335,IF(Control!$C$6="Wind only",'Wind scaled'!S335,IF(Control!$C$6="Solar and wind",'Solar scaled'!S335+'Wind scaled'!S335,'Grid scaled'!S335)))</f>
        <v>1012</v>
      </c>
      <c r="T335" s="12">
        <f>IF(Control!$C$6="Solar only",'Solar scaled'!T335,IF(Control!$C$6="Wind only",'Wind scaled'!T335,IF(Control!$C$6="Solar and wind",'Solar scaled'!T335+'Wind scaled'!T335,'Grid scaled'!T335)))</f>
        <v>1012</v>
      </c>
      <c r="U335" s="12">
        <f>IF(Control!$C$6="Solar only",'Solar scaled'!U335,IF(Control!$C$6="Wind only",'Wind scaled'!U335,IF(Control!$C$6="Solar and wind",'Solar scaled'!U335+'Wind scaled'!U335,'Grid scaled'!U335)))</f>
        <v>1012</v>
      </c>
      <c r="V335" s="12">
        <f>IF(Control!$C$6="Solar only",'Solar scaled'!V335,IF(Control!$C$6="Wind only",'Wind scaled'!V335,IF(Control!$C$6="Solar and wind",'Solar scaled'!V335+'Wind scaled'!V335,'Grid scaled'!V335)))</f>
        <v>1011.2</v>
      </c>
      <c r="W335" s="12">
        <f>IF(Control!$C$6="Solar only",'Solar scaled'!W335,IF(Control!$C$6="Wind only",'Wind scaled'!W335,IF(Control!$C$6="Solar and wind",'Solar scaled'!W335+'Wind scaled'!W335,'Grid scaled'!W335)))</f>
        <v>993.76</v>
      </c>
      <c r="X335" s="12">
        <f>IF(Control!$C$6="Solar only",'Solar scaled'!X335,IF(Control!$C$6="Wind only",'Wind scaled'!X335,IF(Control!$C$6="Solar and wind",'Solar scaled'!X335+'Wind scaled'!X335,'Grid scaled'!X335)))</f>
        <v>939.28</v>
      </c>
      <c r="Y335" s="12">
        <f>IF(Control!$C$6="Solar only",'Solar scaled'!Y335,IF(Control!$C$6="Wind only",'Wind scaled'!Y335,IF(Control!$C$6="Solar and wind",'Solar scaled'!Y335+'Wind scaled'!Y335,'Grid scaled'!Y335)))</f>
        <v>812.16000000000008</v>
      </c>
      <c r="Z335" s="12">
        <f>IF(Control!$C$6="Solar only",'Solar scaled'!Z335,IF(Control!$C$6="Wind only",'Wind scaled'!Z335,IF(Control!$C$6="Solar and wind",'Solar scaled'!Z335+'Wind scaled'!Z335,'Grid scaled'!Z335)))</f>
        <v>791.68000000000006</v>
      </c>
      <c r="AB335" s="7">
        <f t="shared" si="5"/>
        <v>17458.88</v>
      </c>
    </row>
    <row r="336" spans="2:29" x14ac:dyDescent="0.2">
      <c r="B336" s="6">
        <v>44530</v>
      </c>
      <c r="C336" s="12">
        <f>IF(Control!$C$6="Solar only",'Solar scaled'!C336,IF(Control!$C$6="Wind only",'Wind scaled'!C336,IF(Control!$C$6="Solar and wind",'Solar scaled'!C336+'Wind scaled'!C336,'Grid scaled'!C336)))</f>
        <v>720.96</v>
      </c>
      <c r="D336" s="12">
        <f>IF(Control!$C$6="Solar only",'Solar scaled'!D336,IF(Control!$C$6="Wind only",'Wind scaled'!D336,IF(Control!$C$6="Solar and wind",'Solar scaled'!D336+'Wind scaled'!D336,'Grid scaled'!D336)))</f>
        <v>669.6</v>
      </c>
      <c r="E336" s="12">
        <f>IF(Control!$C$6="Solar only",'Solar scaled'!E336,IF(Control!$C$6="Wind only",'Wind scaled'!E336,IF(Control!$C$6="Solar and wind",'Solar scaled'!E336+'Wind scaled'!E336,'Grid scaled'!E336)))</f>
        <v>690.4</v>
      </c>
      <c r="F336" s="12">
        <f>IF(Control!$C$6="Solar only",'Solar scaled'!F336,IF(Control!$C$6="Wind only",'Wind scaled'!F336,IF(Control!$C$6="Solar and wind",'Solar scaled'!F336+'Wind scaled'!F336,'Grid scaled'!F336)))</f>
        <v>581.91999999999996</v>
      </c>
      <c r="G336" s="12">
        <f>IF(Control!$C$6="Solar only",'Solar scaled'!G336,IF(Control!$C$6="Wind only",'Wind scaled'!G336,IF(Control!$C$6="Solar and wind",'Solar scaled'!G336+'Wind scaled'!G336,'Grid scaled'!G336)))</f>
        <v>454.4</v>
      </c>
      <c r="H336" s="12">
        <f>IF(Control!$C$6="Solar only",'Solar scaled'!H336,IF(Control!$C$6="Wind only",'Wind scaled'!H336,IF(Control!$C$6="Solar and wind",'Solar scaled'!H336+'Wind scaled'!H336,'Grid scaled'!H336)))</f>
        <v>297.76</v>
      </c>
      <c r="I336" s="12">
        <f>IF(Control!$C$6="Solar only",'Solar scaled'!I336,IF(Control!$C$6="Wind only",'Wind scaled'!I336,IF(Control!$C$6="Solar and wind",'Solar scaled'!I336+'Wind scaled'!I336,'Grid scaled'!I336)))</f>
        <v>107.6</v>
      </c>
      <c r="J336" s="12">
        <f>IF(Control!$C$6="Solar only",'Solar scaled'!J336,IF(Control!$C$6="Wind only",'Wind scaled'!J336,IF(Control!$C$6="Solar and wind",'Solar scaled'!J336+'Wind scaled'!J336,'Grid scaled'!J336)))</f>
        <v>20.239999999999998</v>
      </c>
      <c r="K336" s="12">
        <f>IF(Control!$C$6="Solar only",'Solar scaled'!K336,IF(Control!$C$6="Wind only",'Wind scaled'!K336,IF(Control!$C$6="Solar and wind",'Solar scaled'!K336+'Wind scaled'!K336,'Grid scaled'!K336)))</f>
        <v>0</v>
      </c>
      <c r="L336" s="12">
        <f>IF(Control!$C$6="Solar only",'Solar scaled'!L336,IF(Control!$C$6="Wind only",'Wind scaled'!L336,IF(Control!$C$6="Solar and wind",'Solar scaled'!L336+'Wind scaled'!L336,'Grid scaled'!L336)))</f>
        <v>0</v>
      </c>
      <c r="M336" s="12">
        <f>IF(Control!$C$6="Solar only",'Solar scaled'!M336,IF(Control!$C$6="Wind only",'Wind scaled'!M336,IF(Control!$C$6="Solar and wind",'Solar scaled'!M336+'Wind scaled'!M336,'Grid scaled'!M336)))</f>
        <v>0</v>
      </c>
      <c r="N336" s="12">
        <f>IF(Control!$C$6="Solar only",'Solar scaled'!N336,IF(Control!$C$6="Wind only",'Wind scaled'!N336,IF(Control!$C$6="Solar and wind",'Solar scaled'!N336+'Wind scaled'!N336,'Grid scaled'!N336)))</f>
        <v>0</v>
      </c>
      <c r="O336" s="12">
        <f>IF(Control!$C$6="Solar only",'Solar scaled'!O336,IF(Control!$C$6="Wind only",'Wind scaled'!O336,IF(Control!$C$6="Solar and wind",'Solar scaled'!O336+'Wind scaled'!O336,'Grid scaled'!O336)))</f>
        <v>0</v>
      </c>
      <c r="P336" s="12">
        <f>IF(Control!$C$6="Solar only",'Solar scaled'!P336,IF(Control!$C$6="Wind only",'Wind scaled'!P336,IF(Control!$C$6="Solar and wind",'Solar scaled'!P336+'Wind scaled'!P336,'Grid scaled'!P336)))</f>
        <v>0</v>
      </c>
      <c r="Q336" s="12">
        <f>IF(Control!$C$6="Solar only",'Solar scaled'!Q336,IF(Control!$C$6="Wind only",'Wind scaled'!Q336,IF(Control!$C$6="Solar and wind",'Solar scaled'!Q336+'Wind scaled'!Q336,'Grid scaled'!Q336)))</f>
        <v>0</v>
      </c>
      <c r="R336" s="12">
        <f>IF(Control!$C$6="Solar only",'Solar scaled'!R336,IF(Control!$C$6="Wind only",'Wind scaled'!R336,IF(Control!$C$6="Solar and wind",'Solar scaled'!R336+'Wind scaled'!R336,'Grid scaled'!R336)))</f>
        <v>0</v>
      </c>
      <c r="S336" s="12">
        <f>IF(Control!$C$6="Solar only",'Solar scaled'!S336,IF(Control!$C$6="Wind only",'Wind scaled'!S336,IF(Control!$C$6="Solar and wind",'Solar scaled'!S336+'Wind scaled'!S336,'Grid scaled'!S336)))</f>
        <v>0</v>
      </c>
      <c r="T336" s="12">
        <f>IF(Control!$C$6="Solar only",'Solar scaled'!T336,IF(Control!$C$6="Wind only",'Wind scaled'!T336,IF(Control!$C$6="Solar and wind",'Solar scaled'!T336+'Wind scaled'!T336,'Grid scaled'!T336)))</f>
        <v>0</v>
      </c>
      <c r="U336" s="12">
        <f>IF(Control!$C$6="Solar only",'Solar scaled'!U336,IF(Control!$C$6="Wind only",'Wind scaled'!U336,IF(Control!$C$6="Solar and wind",'Solar scaled'!U336+'Wind scaled'!U336,'Grid scaled'!U336)))</f>
        <v>0</v>
      </c>
      <c r="V336" s="12">
        <f>IF(Control!$C$6="Solar only",'Solar scaled'!V336,IF(Control!$C$6="Wind only",'Wind scaled'!V336,IF(Control!$C$6="Solar and wind",'Solar scaled'!V336+'Wind scaled'!V336,'Grid scaled'!V336)))</f>
        <v>20.239999999999998</v>
      </c>
      <c r="W336" s="12">
        <f>IF(Control!$C$6="Solar only",'Solar scaled'!W336,IF(Control!$C$6="Wind only",'Wind scaled'!W336,IF(Control!$C$6="Solar and wind",'Solar scaled'!W336+'Wind scaled'!W336,'Grid scaled'!W336)))</f>
        <v>35.6</v>
      </c>
      <c r="X336" s="12">
        <f>IF(Control!$C$6="Solar only",'Solar scaled'!X336,IF(Control!$C$6="Wind only",'Wind scaled'!X336,IF(Control!$C$6="Solar and wind",'Solar scaled'!X336+'Wind scaled'!X336,'Grid scaled'!X336)))</f>
        <v>84.08</v>
      </c>
      <c r="Y336" s="12">
        <f>IF(Control!$C$6="Solar only",'Solar scaled'!Y336,IF(Control!$C$6="Wind only",'Wind scaled'!Y336,IF(Control!$C$6="Solar and wind",'Solar scaled'!Y336+'Wind scaled'!Y336,'Grid scaled'!Y336)))</f>
        <v>201.68</v>
      </c>
      <c r="Z336" s="12">
        <f>IF(Control!$C$6="Solar only",'Solar scaled'!Z336,IF(Control!$C$6="Wind only",'Wind scaled'!Z336,IF(Control!$C$6="Solar and wind",'Solar scaled'!Z336+'Wind scaled'!Z336,'Grid scaled'!Z336)))</f>
        <v>380.8</v>
      </c>
      <c r="AA336" s="14"/>
      <c r="AB336" s="7">
        <f t="shared" si="5"/>
        <v>4265.2799999999988</v>
      </c>
      <c r="AC336" s="11">
        <f>SUM(AB307:AB336)</f>
        <v>536184.87999999989</v>
      </c>
    </row>
    <row r="337" spans="2:28" x14ac:dyDescent="0.2">
      <c r="B337" s="6">
        <v>44531</v>
      </c>
      <c r="C337" s="12">
        <f>IF(Control!$C$6="Solar only",'Solar scaled'!C337,IF(Control!$C$6="Wind only",'Wind scaled'!C337,IF(Control!$C$6="Solar and wind",'Solar scaled'!C337+'Wind scaled'!C337,'Grid scaled'!C337)))</f>
        <v>560</v>
      </c>
      <c r="D337" s="12">
        <f>IF(Control!$C$6="Solar only",'Solar scaled'!D337,IF(Control!$C$6="Wind only",'Wind scaled'!D337,IF(Control!$C$6="Solar and wind",'Solar scaled'!D337+'Wind scaled'!D337,'Grid scaled'!D337)))</f>
        <v>690.4</v>
      </c>
      <c r="E337" s="12">
        <f>IF(Control!$C$6="Solar only",'Solar scaled'!E337,IF(Control!$C$6="Wind only",'Wind scaled'!E337,IF(Control!$C$6="Solar and wind",'Solar scaled'!E337+'Wind scaled'!E337,'Grid scaled'!E337)))</f>
        <v>817.04000000000008</v>
      </c>
      <c r="F337" s="12">
        <f>IF(Control!$C$6="Solar only",'Solar scaled'!F337,IF(Control!$C$6="Wind only",'Wind scaled'!F337,IF(Control!$C$6="Solar and wind",'Solar scaled'!F337+'Wind scaled'!F337,'Grid scaled'!F337)))</f>
        <v>939.28</v>
      </c>
      <c r="G337" s="12">
        <f>IF(Control!$C$6="Solar only",'Solar scaled'!G337,IF(Control!$C$6="Wind only",'Wind scaled'!G337,IF(Control!$C$6="Solar and wind",'Solar scaled'!G337+'Wind scaled'!G337,'Grid scaled'!G337)))</f>
        <v>975.36</v>
      </c>
      <c r="H337" s="12">
        <f>IF(Control!$C$6="Solar only",'Solar scaled'!H337,IF(Control!$C$6="Wind only",'Wind scaled'!H337,IF(Control!$C$6="Solar and wind",'Solar scaled'!H337+'Wind scaled'!H337,'Grid scaled'!H337)))</f>
        <v>993.76</v>
      </c>
      <c r="I337" s="12">
        <f>IF(Control!$C$6="Solar only",'Solar scaled'!I337,IF(Control!$C$6="Wind only",'Wind scaled'!I337,IF(Control!$C$6="Solar and wind",'Solar scaled'!I337+'Wind scaled'!I337,'Grid scaled'!I337)))</f>
        <v>995.04000000000019</v>
      </c>
      <c r="J337" s="12">
        <f>IF(Control!$C$6="Solar only",'Solar scaled'!J337,IF(Control!$C$6="Wind only",'Wind scaled'!J337,IF(Control!$C$6="Solar and wind",'Solar scaled'!J337+'Wind scaled'!J337,'Grid scaled'!J337)))</f>
        <v>1006.8800000000001</v>
      </c>
      <c r="K337" s="12">
        <f>IF(Control!$C$6="Solar only",'Solar scaled'!K337,IF(Control!$C$6="Wind only",'Wind scaled'!K337,IF(Control!$C$6="Solar and wind",'Solar scaled'!K337+'Wind scaled'!K337,'Grid scaled'!K337)))</f>
        <v>1005.6</v>
      </c>
      <c r="L337" s="12">
        <f>IF(Control!$C$6="Solar only",'Solar scaled'!L337,IF(Control!$C$6="Wind only",'Wind scaled'!L337,IF(Control!$C$6="Solar and wind",'Solar scaled'!L337+'Wind scaled'!L337,'Grid scaled'!L337)))</f>
        <v>1005.6</v>
      </c>
      <c r="M337" s="12">
        <f>IF(Control!$C$6="Solar only",'Solar scaled'!M337,IF(Control!$C$6="Wind only",'Wind scaled'!M337,IF(Control!$C$6="Solar and wind",'Solar scaled'!M337+'Wind scaled'!M337,'Grid scaled'!M337)))</f>
        <v>1006.8800000000001</v>
      </c>
      <c r="N337" s="12">
        <f>IF(Control!$C$6="Solar only",'Solar scaled'!N337,IF(Control!$C$6="Wind only",'Wind scaled'!N337,IF(Control!$C$6="Solar and wind",'Solar scaled'!N337+'Wind scaled'!N337,'Grid scaled'!N337)))</f>
        <v>1011.2</v>
      </c>
      <c r="O337" s="12">
        <f>IF(Control!$C$6="Solar only",'Solar scaled'!O337,IF(Control!$C$6="Wind only",'Wind scaled'!O337,IF(Control!$C$6="Solar and wind",'Solar scaled'!O337+'Wind scaled'!O337,'Grid scaled'!O337)))</f>
        <v>1011.36</v>
      </c>
      <c r="P337" s="12">
        <f>IF(Control!$C$6="Solar only",'Solar scaled'!P337,IF(Control!$C$6="Wind only",'Wind scaled'!P337,IF(Control!$C$6="Solar and wind",'Solar scaled'!P337+'Wind scaled'!P337,'Grid scaled'!P337)))</f>
        <v>1011.36</v>
      </c>
      <c r="Q337" s="12">
        <f>IF(Control!$C$6="Solar only",'Solar scaled'!Q337,IF(Control!$C$6="Wind only",'Wind scaled'!Q337,IF(Control!$C$6="Solar and wind",'Solar scaled'!Q337+'Wind scaled'!Q337,'Grid scaled'!Q337)))</f>
        <v>1012</v>
      </c>
      <c r="R337" s="12">
        <f>IF(Control!$C$6="Solar only",'Solar scaled'!R337,IF(Control!$C$6="Wind only",'Wind scaled'!R337,IF(Control!$C$6="Solar and wind",'Solar scaled'!R337+'Wind scaled'!R337,'Grid scaled'!R337)))</f>
        <v>1012</v>
      </c>
      <c r="S337" s="12">
        <f>IF(Control!$C$6="Solar only",'Solar scaled'!S337,IF(Control!$C$6="Wind only",'Wind scaled'!S337,IF(Control!$C$6="Solar and wind",'Solar scaled'!S337+'Wind scaled'!S337,'Grid scaled'!S337)))</f>
        <v>1012</v>
      </c>
      <c r="T337" s="12">
        <f>IF(Control!$C$6="Solar only",'Solar scaled'!T337,IF(Control!$C$6="Wind only",'Wind scaled'!T337,IF(Control!$C$6="Solar and wind",'Solar scaled'!T337+'Wind scaled'!T337,'Grid scaled'!T337)))</f>
        <v>1012</v>
      </c>
      <c r="U337" s="12">
        <f>IF(Control!$C$6="Solar only",'Solar scaled'!U337,IF(Control!$C$6="Wind only",'Wind scaled'!U337,IF(Control!$C$6="Solar and wind",'Solar scaled'!U337+'Wind scaled'!U337,'Grid scaled'!U337)))</f>
        <v>1012</v>
      </c>
      <c r="V337" s="12">
        <f>IF(Control!$C$6="Solar only",'Solar scaled'!V337,IF(Control!$C$6="Wind only",'Wind scaled'!V337,IF(Control!$C$6="Solar and wind",'Solar scaled'!V337+'Wind scaled'!V337,'Grid scaled'!V337)))</f>
        <v>1012</v>
      </c>
      <c r="W337" s="12">
        <f>IF(Control!$C$6="Solar only",'Solar scaled'!W337,IF(Control!$C$6="Wind only",'Wind scaled'!W337,IF(Control!$C$6="Solar and wind",'Solar scaled'!W337+'Wind scaled'!W337,'Grid scaled'!W337)))</f>
        <v>1012</v>
      </c>
      <c r="X337" s="12">
        <f>IF(Control!$C$6="Solar only",'Solar scaled'!X337,IF(Control!$C$6="Wind only",'Wind scaled'!X337,IF(Control!$C$6="Solar and wind",'Solar scaled'!X337+'Wind scaled'!X337,'Grid scaled'!X337)))</f>
        <v>1012</v>
      </c>
      <c r="Y337" s="12">
        <f>IF(Control!$C$6="Solar only",'Solar scaled'!Y337,IF(Control!$C$6="Wind only",'Wind scaled'!Y337,IF(Control!$C$6="Solar and wind",'Solar scaled'!Y337+'Wind scaled'!Y337,'Grid scaled'!Y337)))</f>
        <v>1012</v>
      </c>
      <c r="Z337" s="12">
        <f>IF(Control!$C$6="Solar only",'Solar scaled'!Z337,IF(Control!$C$6="Wind only",'Wind scaled'!Z337,IF(Control!$C$6="Solar and wind",'Solar scaled'!Z337+'Wind scaled'!Z337,'Grid scaled'!Z337)))</f>
        <v>1012</v>
      </c>
      <c r="AB337" s="7">
        <f t="shared" si="5"/>
        <v>23149.760000000002</v>
      </c>
    </row>
    <row r="338" spans="2:28" x14ac:dyDescent="0.2">
      <c r="B338" s="6">
        <v>44532</v>
      </c>
      <c r="C338" s="12">
        <f>IF(Control!$C$6="Solar only",'Solar scaled'!C338,IF(Control!$C$6="Wind only",'Wind scaled'!C338,IF(Control!$C$6="Solar and wind",'Solar scaled'!C338+'Wind scaled'!C338,'Grid scaled'!C338)))</f>
        <v>1012</v>
      </c>
      <c r="D338" s="12">
        <f>IF(Control!$C$6="Solar only",'Solar scaled'!D338,IF(Control!$C$6="Wind only",'Wind scaled'!D338,IF(Control!$C$6="Solar and wind",'Solar scaled'!D338+'Wind scaled'!D338,'Grid scaled'!D338)))</f>
        <v>1012</v>
      </c>
      <c r="E338" s="12">
        <f>IF(Control!$C$6="Solar only",'Solar scaled'!E338,IF(Control!$C$6="Wind only",'Wind scaled'!E338,IF(Control!$C$6="Solar and wind",'Solar scaled'!E338+'Wind scaled'!E338,'Grid scaled'!E338)))</f>
        <v>1012</v>
      </c>
      <c r="F338" s="12">
        <f>IF(Control!$C$6="Solar only",'Solar scaled'!F338,IF(Control!$C$6="Wind only",'Wind scaled'!F338,IF(Control!$C$6="Solar and wind",'Solar scaled'!F338+'Wind scaled'!F338,'Grid scaled'!F338)))</f>
        <v>1012</v>
      </c>
      <c r="G338" s="12">
        <f>IF(Control!$C$6="Solar only",'Solar scaled'!G338,IF(Control!$C$6="Wind only",'Wind scaled'!G338,IF(Control!$C$6="Solar and wind",'Solar scaled'!G338+'Wind scaled'!G338,'Grid scaled'!G338)))</f>
        <v>1012</v>
      </c>
      <c r="H338" s="12">
        <f>IF(Control!$C$6="Solar only",'Solar scaled'!H338,IF(Control!$C$6="Wind only",'Wind scaled'!H338,IF(Control!$C$6="Solar and wind",'Solar scaled'!H338+'Wind scaled'!H338,'Grid scaled'!H338)))</f>
        <v>1012</v>
      </c>
      <c r="I338" s="12">
        <f>IF(Control!$C$6="Solar only",'Solar scaled'!I338,IF(Control!$C$6="Wind only",'Wind scaled'!I338,IF(Control!$C$6="Solar and wind",'Solar scaled'!I338+'Wind scaled'!I338,'Grid scaled'!I338)))</f>
        <v>1006.8800000000001</v>
      </c>
      <c r="J338" s="12">
        <f>IF(Control!$C$6="Solar only",'Solar scaled'!J338,IF(Control!$C$6="Wind only",'Wind scaled'!J338,IF(Control!$C$6="Solar and wind",'Solar scaled'!J338+'Wind scaled'!J338,'Grid scaled'!J338)))</f>
        <v>993.76</v>
      </c>
      <c r="K338" s="12">
        <f>IF(Control!$C$6="Solar only",'Solar scaled'!K338,IF(Control!$C$6="Wind only",'Wind scaled'!K338,IF(Control!$C$6="Solar and wind",'Solar scaled'!K338+'Wind scaled'!K338,'Grid scaled'!K338)))</f>
        <v>942.24</v>
      </c>
      <c r="L338" s="12">
        <f>IF(Control!$C$6="Solar only",'Solar scaled'!L338,IF(Control!$C$6="Wind only",'Wind scaled'!L338,IF(Control!$C$6="Solar and wind",'Solar scaled'!L338+'Wind scaled'!L338,'Grid scaled'!L338)))</f>
        <v>804.16000000000008</v>
      </c>
      <c r="M338" s="12">
        <f>IF(Control!$C$6="Solar only",'Solar scaled'!M338,IF(Control!$C$6="Wind only",'Wind scaled'!M338,IF(Control!$C$6="Solar and wind",'Solar scaled'!M338+'Wind scaled'!M338,'Grid scaled'!M338)))</f>
        <v>518.24</v>
      </c>
      <c r="N338" s="12">
        <f>IF(Control!$C$6="Solar only",'Solar scaled'!N338,IF(Control!$C$6="Wind only",'Wind scaled'!N338,IF(Control!$C$6="Solar and wind",'Solar scaled'!N338+'Wind scaled'!N338,'Grid scaled'!N338)))</f>
        <v>297.76</v>
      </c>
      <c r="O338" s="12">
        <f>IF(Control!$C$6="Solar only",'Solar scaled'!O338,IF(Control!$C$6="Wind only",'Wind scaled'!O338,IF(Control!$C$6="Solar and wind",'Solar scaled'!O338+'Wind scaled'!O338,'Grid scaled'!O338)))</f>
        <v>226.88000000000002</v>
      </c>
      <c r="P338" s="12">
        <f>IF(Control!$C$6="Solar only",'Solar scaled'!P338,IF(Control!$C$6="Wind only",'Wind scaled'!P338,IF(Control!$C$6="Solar and wind",'Solar scaled'!P338+'Wind scaled'!P338,'Grid scaled'!P338)))</f>
        <v>201.68</v>
      </c>
      <c r="Q338" s="12">
        <f>IF(Control!$C$6="Solar only",'Solar scaled'!Q338,IF(Control!$C$6="Wind only",'Wind scaled'!Q338,IF(Control!$C$6="Solar and wind",'Solar scaled'!Q338+'Wind scaled'!Q338,'Grid scaled'!Q338)))</f>
        <v>226.88000000000002</v>
      </c>
      <c r="R338" s="12">
        <f>IF(Control!$C$6="Solar only",'Solar scaled'!R338,IF(Control!$C$6="Wind only",'Wind scaled'!R338,IF(Control!$C$6="Solar and wind",'Solar scaled'!R338+'Wind scaled'!R338,'Grid scaled'!R338)))</f>
        <v>240.56000000000003</v>
      </c>
      <c r="S338" s="12">
        <f>IF(Control!$C$6="Solar only",'Solar scaled'!S338,IF(Control!$C$6="Wind only",'Wind scaled'!S338,IF(Control!$C$6="Solar and wind",'Solar scaled'!S338+'Wind scaled'!S338,'Grid scaled'!S338)))</f>
        <v>240.56000000000003</v>
      </c>
      <c r="T338" s="12">
        <f>IF(Control!$C$6="Solar only",'Solar scaled'!T338,IF(Control!$C$6="Wind only",'Wind scaled'!T338,IF(Control!$C$6="Solar and wind",'Solar scaled'!T338+'Wind scaled'!T338,'Grid scaled'!T338)))</f>
        <v>267.92000000000007</v>
      </c>
      <c r="U338" s="12">
        <f>IF(Control!$C$6="Solar only",'Solar scaled'!U338,IF(Control!$C$6="Wind only",'Wind scaled'!U338,IF(Control!$C$6="Solar and wind",'Solar scaled'!U338+'Wind scaled'!U338,'Grid scaled'!U338)))</f>
        <v>254.24000000000007</v>
      </c>
      <c r="V338" s="12">
        <f>IF(Control!$C$6="Solar only",'Solar scaled'!V338,IF(Control!$C$6="Wind only",'Wind scaled'!V338,IF(Control!$C$6="Solar and wind",'Solar scaled'!V338+'Wind scaled'!V338,'Grid scaled'!V338)))</f>
        <v>346.23999999999995</v>
      </c>
      <c r="W338" s="12">
        <f>IF(Control!$C$6="Solar only",'Solar scaled'!W338,IF(Control!$C$6="Wind only",'Wind scaled'!W338,IF(Control!$C$6="Solar and wind",'Solar scaled'!W338+'Wind scaled'!W338,'Grid scaled'!W338)))</f>
        <v>475.52</v>
      </c>
      <c r="X338" s="12">
        <f>IF(Control!$C$6="Solar only",'Solar scaled'!X338,IF(Control!$C$6="Wind only",'Wind scaled'!X338,IF(Control!$C$6="Solar and wind",'Solar scaled'!X338+'Wind scaled'!X338,'Grid scaled'!X338)))</f>
        <v>669.6</v>
      </c>
      <c r="Y338" s="12">
        <f>IF(Control!$C$6="Solar only",'Solar scaled'!Y338,IF(Control!$C$6="Wind only",'Wind scaled'!Y338,IF(Control!$C$6="Solar and wind",'Solar scaled'!Y338+'Wind scaled'!Y338,'Grid scaled'!Y338)))</f>
        <v>812.16000000000008</v>
      </c>
      <c r="Z338" s="12">
        <f>IF(Control!$C$6="Solar only",'Solar scaled'!Z338,IF(Control!$C$6="Wind only",'Wind scaled'!Z338,IF(Control!$C$6="Solar and wind",'Solar scaled'!Z338+'Wind scaled'!Z338,'Grid scaled'!Z338)))</f>
        <v>971.28</v>
      </c>
      <c r="AB338" s="7">
        <f t="shared" si="5"/>
        <v>15568.56</v>
      </c>
    </row>
    <row r="339" spans="2:28" x14ac:dyDescent="0.2">
      <c r="B339" s="6">
        <v>44533</v>
      </c>
      <c r="C339" s="12">
        <f>IF(Control!$C$6="Solar only",'Solar scaled'!C339,IF(Control!$C$6="Wind only",'Wind scaled'!C339,IF(Control!$C$6="Solar and wind",'Solar scaled'!C339+'Wind scaled'!C339,'Grid scaled'!C339)))</f>
        <v>942.24</v>
      </c>
      <c r="D339" s="12">
        <f>IF(Control!$C$6="Solar only",'Solar scaled'!D339,IF(Control!$C$6="Wind only",'Wind scaled'!D339,IF(Control!$C$6="Solar and wind",'Solar scaled'!D339+'Wind scaled'!D339,'Grid scaled'!D339)))</f>
        <v>971.28</v>
      </c>
      <c r="E339" s="12">
        <f>IF(Control!$C$6="Solar only",'Solar scaled'!E339,IF(Control!$C$6="Wind only",'Wind scaled'!E339,IF(Control!$C$6="Solar and wind",'Solar scaled'!E339+'Wind scaled'!E339,'Grid scaled'!E339)))</f>
        <v>995.04000000000019</v>
      </c>
      <c r="F339" s="12">
        <f>IF(Control!$C$6="Solar only",'Solar scaled'!F339,IF(Control!$C$6="Wind only",'Wind scaled'!F339,IF(Control!$C$6="Solar and wind",'Solar scaled'!F339+'Wind scaled'!F339,'Grid scaled'!F339)))</f>
        <v>1011.36</v>
      </c>
      <c r="G339" s="12">
        <f>IF(Control!$C$6="Solar only",'Solar scaled'!G339,IF(Control!$C$6="Wind only",'Wind scaled'!G339,IF(Control!$C$6="Solar and wind",'Solar scaled'!G339+'Wind scaled'!G339,'Grid scaled'!G339)))</f>
        <v>1011.36</v>
      </c>
      <c r="H339" s="12">
        <f>IF(Control!$C$6="Solar only",'Solar scaled'!H339,IF(Control!$C$6="Wind only",'Wind scaled'!H339,IF(Control!$C$6="Solar and wind",'Solar scaled'!H339+'Wind scaled'!H339,'Grid scaled'!H339)))</f>
        <v>1006.72</v>
      </c>
      <c r="I339" s="12">
        <f>IF(Control!$C$6="Solar only",'Solar scaled'!I339,IF(Control!$C$6="Wind only",'Wind scaled'!I339,IF(Control!$C$6="Solar and wind",'Solar scaled'!I339+'Wind scaled'!I339,'Grid scaled'!I339)))</f>
        <v>995.04000000000019</v>
      </c>
      <c r="J339" s="12">
        <f>IF(Control!$C$6="Solar only",'Solar scaled'!J339,IF(Control!$C$6="Wind only",'Wind scaled'!J339,IF(Control!$C$6="Solar and wind",'Solar scaled'!J339+'Wind scaled'!J339,'Grid scaled'!J339)))</f>
        <v>1006.8800000000001</v>
      </c>
      <c r="K339" s="12">
        <f>IF(Control!$C$6="Solar only",'Solar scaled'!K339,IF(Control!$C$6="Wind only",'Wind scaled'!K339,IF(Control!$C$6="Solar and wind",'Solar scaled'!K339+'Wind scaled'!K339,'Grid scaled'!K339)))</f>
        <v>1006.8800000000001</v>
      </c>
      <c r="L339" s="12">
        <f>IF(Control!$C$6="Solar only",'Solar scaled'!L339,IF(Control!$C$6="Wind only",'Wind scaled'!L339,IF(Control!$C$6="Solar and wind",'Solar scaled'!L339+'Wind scaled'!L339,'Grid scaled'!L339)))</f>
        <v>1011.36</v>
      </c>
      <c r="M339" s="12">
        <f>IF(Control!$C$6="Solar only",'Solar scaled'!M339,IF(Control!$C$6="Wind only",'Wind scaled'!M339,IF(Control!$C$6="Solar and wind",'Solar scaled'!M339+'Wind scaled'!M339,'Grid scaled'!M339)))</f>
        <v>1011.36</v>
      </c>
      <c r="N339" s="12">
        <f>IF(Control!$C$6="Solar only",'Solar scaled'!N339,IF(Control!$C$6="Wind only",'Wind scaled'!N339,IF(Control!$C$6="Solar and wind",'Solar scaled'!N339+'Wind scaled'!N339,'Grid scaled'!N339)))</f>
        <v>1011.36</v>
      </c>
      <c r="O339" s="12">
        <f>IF(Control!$C$6="Solar only",'Solar scaled'!O339,IF(Control!$C$6="Wind only",'Wind scaled'!O339,IF(Control!$C$6="Solar and wind",'Solar scaled'!O339+'Wind scaled'!O339,'Grid scaled'!O339)))</f>
        <v>995.04000000000019</v>
      </c>
      <c r="P339" s="12">
        <f>IF(Control!$C$6="Solar only",'Solar scaled'!P339,IF(Control!$C$6="Wind only",'Wind scaled'!P339,IF(Control!$C$6="Solar and wind",'Solar scaled'!P339+'Wind scaled'!P339,'Grid scaled'!P339)))</f>
        <v>942.24</v>
      </c>
      <c r="Q339" s="12">
        <f>IF(Control!$C$6="Solar only",'Solar scaled'!Q339,IF(Control!$C$6="Wind only",'Wind scaled'!Q339,IF(Control!$C$6="Solar and wind",'Solar scaled'!Q339+'Wind scaled'!Q339,'Grid scaled'!Q339)))</f>
        <v>876.4799999999999</v>
      </c>
      <c r="R339" s="12">
        <f>IF(Control!$C$6="Solar only",'Solar scaled'!R339,IF(Control!$C$6="Wind only",'Wind scaled'!R339,IF(Control!$C$6="Solar and wind",'Solar scaled'!R339+'Wind scaled'!R339,'Grid scaled'!R339)))</f>
        <v>690.4</v>
      </c>
      <c r="S339" s="12">
        <f>IF(Control!$C$6="Solar only",'Solar scaled'!S339,IF(Control!$C$6="Wind only",'Wind scaled'!S339,IF(Control!$C$6="Solar and wind",'Solar scaled'!S339+'Wind scaled'!S339,'Grid scaled'!S339)))</f>
        <v>497.43999999999994</v>
      </c>
      <c r="T339" s="12">
        <f>IF(Control!$C$6="Solar only",'Solar scaled'!T339,IF(Control!$C$6="Wind only",'Wind scaled'!T339,IF(Control!$C$6="Solar and wind",'Solar scaled'!T339+'Wind scaled'!T339,'Grid scaled'!T339)))</f>
        <v>401.91999999999996</v>
      </c>
      <c r="U339" s="12">
        <f>IF(Control!$C$6="Solar only",'Solar scaled'!U339,IF(Control!$C$6="Wind only",'Wind scaled'!U339,IF(Control!$C$6="Solar and wind",'Solar scaled'!U339+'Wind scaled'!U339,'Grid scaled'!U339)))</f>
        <v>346.23999999999995</v>
      </c>
      <c r="V339" s="12">
        <f>IF(Control!$C$6="Solar only",'Solar scaled'!V339,IF(Control!$C$6="Wind only",'Wind scaled'!V339,IF(Control!$C$6="Solar and wind",'Solar scaled'!V339+'Wind scaled'!V339,'Grid scaled'!V339)))</f>
        <v>190.16000000000003</v>
      </c>
      <c r="W339" s="12">
        <f>IF(Control!$C$6="Solar only",'Solar scaled'!W339,IF(Control!$C$6="Wind only",'Wind scaled'!W339,IF(Control!$C$6="Solar and wind",'Solar scaled'!W339+'Wind scaled'!W339,'Grid scaled'!W339)))</f>
        <v>136.4</v>
      </c>
      <c r="X339" s="12">
        <f>IF(Control!$C$6="Solar only",'Solar scaled'!X339,IF(Control!$C$6="Wind only",'Wind scaled'!X339,IF(Control!$C$6="Solar and wind",'Solar scaled'!X339+'Wind scaled'!X339,'Grid scaled'!X339)))</f>
        <v>201.68</v>
      </c>
      <c r="Y339" s="12">
        <f>IF(Control!$C$6="Solar only",'Solar scaled'!Y339,IF(Control!$C$6="Wind only",'Wind scaled'!Y339,IF(Control!$C$6="Solar and wind",'Solar scaled'!Y339+'Wind scaled'!Y339,'Grid scaled'!Y339)))</f>
        <v>240.56000000000003</v>
      </c>
      <c r="Z339" s="12">
        <f>IF(Control!$C$6="Solar only",'Solar scaled'!Z339,IF(Control!$C$6="Wind only",'Wind scaled'!Z339,IF(Control!$C$6="Solar and wind",'Solar scaled'!Z339+'Wind scaled'!Z339,'Grid scaled'!Z339)))</f>
        <v>190.16000000000003</v>
      </c>
      <c r="AB339" s="7">
        <f t="shared" si="5"/>
        <v>17689.600000000006</v>
      </c>
    </row>
    <row r="340" spans="2:28" x14ac:dyDescent="0.2">
      <c r="B340" s="6">
        <v>44534</v>
      </c>
      <c r="C340" s="12">
        <f>IF(Control!$C$6="Solar only",'Solar scaled'!C340,IF(Control!$C$6="Wind only",'Wind scaled'!C340,IF(Control!$C$6="Solar and wind",'Solar scaled'!C340+'Wind scaled'!C340,'Grid scaled'!C340)))</f>
        <v>107.6</v>
      </c>
      <c r="D340" s="12">
        <f>IF(Control!$C$6="Solar only",'Solar scaled'!D340,IF(Control!$C$6="Wind only",'Wind scaled'!D340,IF(Control!$C$6="Solar and wind",'Solar scaled'!D340+'Wind scaled'!D340,'Grid scaled'!D340)))</f>
        <v>99.759999999999991</v>
      </c>
      <c r="E340" s="12">
        <f>IF(Control!$C$6="Solar only",'Solar scaled'!E340,IF(Control!$C$6="Wind only",'Wind scaled'!E340,IF(Control!$C$6="Solar and wind",'Solar scaled'!E340+'Wind scaled'!E340,'Grid scaled'!E340)))</f>
        <v>84.08</v>
      </c>
      <c r="F340" s="12">
        <f>IF(Control!$C$6="Solar only",'Solar scaled'!F340,IF(Control!$C$6="Wind only",'Wind scaled'!F340,IF(Control!$C$6="Solar and wind",'Solar scaled'!F340+'Wind scaled'!F340,'Grid scaled'!F340)))</f>
        <v>42.160000000000004</v>
      </c>
      <c r="G340" s="12">
        <f>IF(Control!$C$6="Solar only",'Solar scaled'!G340,IF(Control!$C$6="Wind only",'Wind scaled'!G340,IF(Control!$C$6="Solar and wind",'Solar scaled'!G340+'Wind scaled'!G340,'Grid scaled'!G340)))</f>
        <v>30.479999999999997</v>
      </c>
      <c r="H340" s="12">
        <f>IF(Control!$C$6="Solar only",'Solar scaled'!H340,IF(Control!$C$6="Wind only",'Wind scaled'!H340,IF(Control!$C$6="Solar and wind",'Solar scaled'!H340+'Wind scaled'!H340,'Grid scaled'!H340)))</f>
        <v>55.280000000000008</v>
      </c>
      <c r="I340" s="12">
        <f>IF(Control!$C$6="Solar only",'Solar scaled'!I340,IF(Control!$C$6="Wind only",'Wind scaled'!I340,IF(Control!$C$6="Solar and wind",'Solar scaled'!I340+'Wind scaled'!I340,'Grid scaled'!I340)))</f>
        <v>117.2</v>
      </c>
      <c r="J340" s="12">
        <f>IF(Control!$C$6="Solar only",'Solar scaled'!J340,IF(Control!$C$6="Wind only",'Wind scaled'!J340,IF(Control!$C$6="Solar and wind",'Solar scaled'!J340+'Wind scaled'!J340,'Grid scaled'!J340)))</f>
        <v>240.56000000000003</v>
      </c>
      <c r="K340" s="12">
        <f>IF(Control!$C$6="Solar only",'Solar scaled'!K340,IF(Control!$C$6="Wind only",'Wind scaled'!K340,IF(Control!$C$6="Solar and wind",'Solar scaled'!K340+'Wind scaled'!K340,'Grid scaled'!K340)))</f>
        <v>401.91999999999996</v>
      </c>
      <c r="L340" s="12">
        <f>IF(Control!$C$6="Solar only",'Solar scaled'!L340,IF(Control!$C$6="Wind only",'Wind scaled'!L340,IF(Control!$C$6="Solar and wind",'Solar scaled'!L340+'Wind scaled'!L340,'Grid scaled'!L340)))</f>
        <v>728.96</v>
      </c>
      <c r="M340" s="12">
        <f>IF(Control!$C$6="Solar only",'Solar scaled'!M340,IF(Control!$C$6="Wind only",'Wind scaled'!M340,IF(Control!$C$6="Solar and wind",'Solar scaled'!M340+'Wind scaled'!M340,'Grid scaled'!M340)))</f>
        <v>990.8</v>
      </c>
      <c r="N340" s="12">
        <f>IF(Control!$C$6="Solar only",'Solar scaled'!N340,IF(Control!$C$6="Wind only",'Wind scaled'!N340,IF(Control!$C$6="Solar and wind",'Solar scaled'!N340+'Wind scaled'!N340,'Grid scaled'!N340)))</f>
        <v>1012</v>
      </c>
      <c r="O340" s="12">
        <f>IF(Control!$C$6="Solar only",'Solar scaled'!O340,IF(Control!$C$6="Wind only",'Wind scaled'!O340,IF(Control!$C$6="Solar and wind",'Solar scaled'!O340+'Wind scaled'!O340,'Grid scaled'!O340)))</f>
        <v>1012</v>
      </c>
      <c r="P340" s="12">
        <f>IF(Control!$C$6="Solar only",'Solar scaled'!P340,IF(Control!$C$6="Wind only",'Wind scaled'!P340,IF(Control!$C$6="Solar and wind",'Solar scaled'!P340+'Wind scaled'!P340,'Grid scaled'!P340)))</f>
        <v>1012</v>
      </c>
      <c r="Q340" s="12">
        <f>IF(Control!$C$6="Solar only",'Solar scaled'!Q340,IF(Control!$C$6="Wind only",'Wind scaled'!Q340,IF(Control!$C$6="Solar and wind",'Solar scaled'!Q340+'Wind scaled'!Q340,'Grid scaled'!Q340)))</f>
        <v>1012</v>
      </c>
      <c r="R340" s="12">
        <f>IF(Control!$C$6="Solar only",'Solar scaled'!R340,IF(Control!$C$6="Wind only",'Wind scaled'!R340,IF(Control!$C$6="Solar and wind",'Solar scaled'!R340+'Wind scaled'!R340,'Grid scaled'!R340)))</f>
        <v>1012</v>
      </c>
      <c r="S340" s="12">
        <f>IF(Control!$C$6="Solar only",'Solar scaled'!S340,IF(Control!$C$6="Wind only",'Wind scaled'!S340,IF(Control!$C$6="Solar and wind",'Solar scaled'!S340+'Wind scaled'!S340,'Grid scaled'!S340)))</f>
        <v>1012</v>
      </c>
      <c r="T340" s="12">
        <f>IF(Control!$C$6="Solar only",'Solar scaled'!T340,IF(Control!$C$6="Wind only",'Wind scaled'!T340,IF(Control!$C$6="Solar and wind",'Solar scaled'!T340+'Wind scaled'!T340,'Grid scaled'!T340)))</f>
        <v>1012</v>
      </c>
      <c r="U340" s="12">
        <f>IF(Control!$C$6="Solar only",'Solar scaled'!U340,IF(Control!$C$6="Wind only",'Wind scaled'!U340,IF(Control!$C$6="Solar and wind",'Solar scaled'!U340+'Wind scaled'!U340,'Grid scaled'!U340)))</f>
        <v>1012</v>
      </c>
      <c r="V340" s="12">
        <f>IF(Control!$C$6="Solar only",'Solar scaled'!V340,IF(Control!$C$6="Wind only",'Wind scaled'!V340,IF(Control!$C$6="Solar and wind",'Solar scaled'!V340+'Wind scaled'!V340,'Grid scaled'!V340)))</f>
        <v>1012</v>
      </c>
      <c r="W340" s="12">
        <f>IF(Control!$C$6="Solar only",'Solar scaled'!W340,IF(Control!$C$6="Wind only",'Wind scaled'!W340,IF(Control!$C$6="Solar and wind",'Solar scaled'!W340+'Wind scaled'!W340,'Grid scaled'!W340)))</f>
        <v>1012</v>
      </c>
      <c r="X340" s="12">
        <f>IF(Control!$C$6="Solar only",'Solar scaled'!X340,IF(Control!$C$6="Wind only",'Wind scaled'!X340,IF(Control!$C$6="Solar and wind",'Solar scaled'!X340+'Wind scaled'!X340,'Grid scaled'!X340)))</f>
        <v>1012</v>
      </c>
      <c r="Y340" s="12">
        <f>IF(Control!$C$6="Solar only",'Solar scaled'!Y340,IF(Control!$C$6="Wind only",'Wind scaled'!Y340,IF(Control!$C$6="Solar and wind",'Solar scaled'!Y340+'Wind scaled'!Y340,'Grid scaled'!Y340)))</f>
        <v>1012</v>
      </c>
      <c r="Z340" s="12">
        <f>IF(Control!$C$6="Solar only",'Solar scaled'!Z340,IF(Control!$C$6="Wind only",'Wind scaled'!Z340,IF(Control!$C$6="Solar and wind",'Solar scaled'!Z340+'Wind scaled'!Z340,'Grid scaled'!Z340)))</f>
        <v>1012</v>
      </c>
      <c r="AB340" s="7">
        <f t="shared" si="5"/>
        <v>16054.8</v>
      </c>
    </row>
    <row r="341" spans="2:28" x14ac:dyDescent="0.2">
      <c r="B341" s="6">
        <v>44535</v>
      </c>
      <c r="C341" s="12">
        <f>IF(Control!$C$6="Solar only",'Solar scaled'!C341,IF(Control!$C$6="Wind only",'Wind scaled'!C341,IF(Control!$C$6="Solar and wind",'Solar scaled'!C341+'Wind scaled'!C341,'Grid scaled'!C341)))</f>
        <v>1012</v>
      </c>
      <c r="D341" s="12">
        <f>IF(Control!$C$6="Solar only",'Solar scaled'!D341,IF(Control!$C$6="Wind only",'Wind scaled'!D341,IF(Control!$C$6="Solar and wind",'Solar scaled'!D341+'Wind scaled'!D341,'Grid scaled'!D341)))</f>
        <v>1012</v>
      </c>
      <c r="E341" s="12">
        <f>IF(Control!$C$6="Solar only",'Solar scaled'!E341,IF(Control!$C$6="Wind only",'Wind scaled'!E341,IF(Control!$C$6="Solar and wind",'Solar scaled'!E341+'Wind scaled'!E341,'Grid scaled'!E341)))</f>
        <v>1012</v>
      </c>
      <c r="F341" s="12">
        <f>IF(Control!$C$6="Solar only",'Solar scaled'!F341,IF(Control!$C$6="Wind only",'Wind scaled'!F341,IF(Control!$C$6="Solar and wind",'Solar scaled'!F341+'Wind scaled'!F341,'Grid scaled'!F341)))</f>
        <v>1012</v>
      </c>
      <c r="G341" s="12">
        <f>IF(Control!$C$6="Solar only",'Solar scaled'!G341,IF(Control!$C$6="Wind only",'Wind scaled'!G341,IF(Control!$C$6="Solar and wind",'Solar scaled'!G341+'Wind scaled'!G341,'Grid scaled'!G341)))</f>
        <v>1012</v>
      </c>
      <c r="H341" s="12">
        <f>IF(Control!$C$6="Solar only",'Solar scaled'!H341,IF(Control!$C$6="Wind only",'Wind scaled'!H341,IF(Control!$C$6="Solar and wind",'Solar scaled'!H341+'Wind scaled'!H341,'Grid scaled'!H341)))</f>
        <v>1012</v>
      </c>
      <c r="I341" s="12">
        <f>IF(Control!$C$6="Solar only",'Solar scaled'!I341,IF(Control!$C$6="Wind only",'Wind scaled'!I341,IF(Control!$C$6="Solar and wind",'Solar scaled'!I341+'Wind scaled'!I341,'Grid scaled'!I341)))</f>
        <v>1011.36</v>
      </c>
      <c r="J341" s="12">
        <f>IF(Control!$C$6="Solar only",'Solar scaled'!J341,IF(Control!$C$6="Wind only",'Wind scaled'!J341,IF(Control!$C$6="Solar and wind",'Solar scaled'!J341+'Wind scaled'!J341,'Grid scaled'!J341)))</f>
        <v>995.04000000000019</v>
      </c>
      <c r="K341" s="12">
        <f>IF(Control!$C$6="Solar only",'Solar scaled'!K341,IF(Control!$C$6="Wind only",'Wind scaled'!K341,IF(Control!$C$6="Solar and wind",'Solar scaled'!K341+'Wind scaled'!K341,'Grid scaled'!K341)))</f>
        <v>974.24</v>
      </c>
      <c r="L341" s="12">
        <f>IF(Control!$C$6="Solar only",'Solar scaled'!L341,IF(Control!$C$6="Wind only",'Wind scaled'!L341,IF(Control!$C$6="Solar and wind",'Solar scaled'!L341+'Wind scaled'!L341,'Grid scaled'!L341)))</f>
        <v>926.4</v>
      </c>
      <c r="M341" s="12">
        <f>IF(Control!$C$6="Solar only",'Solar scaled'!M341,IF(Control!$C$6="Wind only",'Wind scaled'!M341,IF(Control!$C$6="Solar and wind",'Solar scaled'!M341+'Wind scaled'!M341,'Grid scaled'!M341)))</f>
        <v>804.16000000000008</v>
      </c>
      <c r="N341" s="12">
        <f>IF(Control!$C$6="Solar only",'Solar scaled'!N341,IF(Control!$C$6="Wind only",'Wind scaled'!N341,IF(Control!$C$6="Solar and wind",'Solar scaled'!N341+'Wind scaled'!N341,'Grid scaled'!N341)))</f>
        <v>620.79999999999995</v>
      </c>
      <c r="O341" s="12">
        <f>IF(Control!$C$6="Solar only",'Solar scaled'!O341,IF(Control!$C$6="Wind only",'Wind scaled'!O341,IF(Control!$C$6="Solar and wind",'Solar scaled'!O341+'Wind scaled'!O341,'Grid scaled'!O341)))</f>
        <v>444.64</v>
      </c>
      <c r="P341" s="12">
        <f>IF(Control!$C$6="Solar only",'Solar scaled'!P341,IF(Control!$C$6="Wind only",'Wind scaled'!P341,IF(Control!$C$6="Solar and wind",'Solar scaled'!P341+'Wind scaled'!P341,'Grid scaled'!P341)))</f>
        <v>313.91999999999996</v>
      </c>
      <c r="Q341" s="12">
        <f>IF(Control!$C$6="Solar only",'Solar scaled'!Q341,IF(Control!$C$6="Wind only",'Wind scaled'!Q341,IF(Control!$C$6="Solar and wind",'Solar scaled'!Q341+'Wind scaled'!Q341,'Grid scaled'!Q341)))</f>
        <v>254.24000000000007</v>
      </c>
      <c r="R341" s="12">
        <f>IF(Control!$C$6="Solar only",'Solar scaled'!R341,IF(Control!$C$6="Wind only",'Wind scaled'!R341,IF(Control!$C$6="Solar and wind",'Solar scaled'!R341+'Wind scaled'!R341,'Grid scaled'!R341)))</f>
        <v>167.12</v>
      </c>
      <c r="S341" s="12">
        <f>IF(Control!$C$6="Solar only",'Solar scaled'!S341,IF(Control!$C$6="Wind only",'Wind scaled'!S341,IF(Control!$C$6="Solar and wind",'Solar scaled'!S341+'Wind scaled'!S341,'Grid scaled'!S341)))</f>
        <v>76.239999999999995</v>
      </c>
      <c r="T341" s="12">
        <f>IF(Control!$C$6="Solar only",'Solar scaled'!T341,IF(Control!$C$6="Wind only",'Wind scaled'!T341,IF(Control!$C$6="Solar and wind",'Solar scaled'!T341+'Wind scaled'!T341,'Grid scaled'!T341)))</f>
        <v>0</v>
      </c>
      <c r="U341" s="12">
        <f>IF(Control!$C$6="Solar only",'Solar scaled'!U341,IF(Control!$C$6="Wind only",'Wind scaled'!U341,IF(Control!$C$6="Solar and wind",'Solar scaled'!U341+'Wind scaled'!U341,'Grid scaled'!U341)))</f>
        <v>0</v>
      </c>
      <c r="V341" s="12">
        <f>IF(Control!$C$6="Solar only",'Solar scaled'!V341,IF(Control!$C$6="Wind only",'Wind scaled'!V341,IF(Control!$C$6="Solar and wind",'Solar scaled'!V341+'Wind scaled'!V341,'Grid scaled'!V341)))</f>
        <v>0</v>
      </c>
      <c r="W341" s="12">
        <f>IF(Control!$C$6="Solar only",'Solar scaled'!W341,IF(Control!$C$6="Wind only",'Wind scaled'!W341,IF(Control!$C$6="Solar and wind",'Solar scaled'!W341+'Wind scaled'!W341,'Grid scaled'!W341)))</f>
        <v>20.239999999999998</v>
      </c>
      <c r="X341" s="12">
        <f>IF(Control!$C$6="Solar only",'Solar scaled'!X341,IF(Control!$C$6="Wind only",'Wind scaled'!X341,IF(Control!$C$6="Solar and wind",'Solar scaled'!X341+'Wind scaled'!X341,'Grid scaled'!X341)))</f>
        <v>126.8</v>
      </c>
      <c r="Y341" s="12">
        <f>IF(Control!$C$6="Solar only",'Solar scaled'!Y341,IF(Control!$C$6="Wind only",'Wind scaled'!Y341,IF(Control!$C$6="Solar and wind",'Solar scaled'!Y341+'Wind scaled'!Y341,'Grid scaled'!Y341)))</f>
        <v>297.76</v>
      </c>
      <c r="Z341" s="12">
        <f>IF(Control!$C$6="Solar only",'Solar scaled'!Z341,IF(Control!$C$6="Wind only",'Wind scaled'!Z341,IF(Control!$C$6="Solar and wind",'Solar scaled'!Z341+'Wind scaled'!Z341,'Grid scaled'!Z341)))</f>
        <v>536.31999999999994</v>
      </c>
      <c r="AB341" s="7">
        <f t="shared" si="5"/>
        <v>13641.279999999997</v>
      </c>
    </row>
    <row r="342" spans="2:28" x14ac:dyDescent="0.2">
      <c r="B342" s="6">
        <v>44536</v>
      </c>
      <c r="C342" s="12">
        <f>IF(Control!$C$6="Solar only",'Solar scaled'!C342,IF(Control!$C$6="Wind only",'Wind scaled'!C342,IF(Control!$C$6="Solar and wind",'Solar scaled'!C342+'Wind scaled'!C342,'Grid scaled'!C342)))</f>
        <v>728.96</v>
      </c>
      <c r="D342" s="12">
        <f>IF(Control!$C$6="Solar only",'Solar scaled'!D342,IF(Control!$C$6="Wind only",'Wind scaled'!D342,IF(Control!$C$6="Solar and wind",'Solar scaled'!D342+'Wind scaled'!D342,'Grid scaled'!D342)))</f>
        <v>876.4799999999999</v>
      </c>
      <c r="E342" s="12">
        <f>IF(Control!$C$6="Solar only",'Solar scaled'!E342,IF(Control!$C$6="Wind only",'Wind scaled'!E342,IF(Control!$C$6="Solar and wind",'Solar scaled'!E342+'Wind scaled'!E342,'Grid scaled'!E342)))</f>
        <v>966.4</v>
      </c>
      <c r="F342" s="12">
        <f>IF(Control!$C$6="Solar only",'Solar scaled'!F342,IF(Control!$C$6="Wind only",'Wind scaled'!F342,IF(Control!$C$6="Solar and wind",'Solar scaled'!F342+'Wind scaled'!F342,'Grid scaled'!F342)))</f>
        <v>990.8</v>
      </c>
      <c r="G342" s="12">
        <f>IF(Control!$C$6="Solar only",'Solar scaled'!G342,IF(Control!$C$6="Wind only",'Wind scaled'!G342,IF(Control!$C$6="Solar and wind",'Solar scaled'!G342+'Wind scaled'!G342,'Grid scaled'!G342)))</f>
        <v>1006.8800000000001</v>
      </c>
      <c r="H342" s="12">
        <f>IF(Control!$C$6="Solar only",'Solar scaled'!H342,IF(Control!$C$6="Wind only",'Wind scaled'!H342,IF(Control!$C$6="Solar and wind",'Solar scaled'!H342+'Wind scaled'!H342,'Grid scaled'!H342)))</f>
        <v>1012</v>
      </c>
      <c r="I342" s="12">
        <f>IF(Control!$C$6="Solar only",'Solar scaled'!I342,IF(Control!$C$6="Wind only",'Wind scaled'!I342,IF(Control!$C$6="Solar and wind",'Solar scaled'!I342+'Wind scaled'!I342,'Grid scaled'!I342)))</f>
        <v>1012</v>
      </c>
      <c r="J342" s="12">
        <f>IF(Control!$C$6="Solar only",'Solar scaled'!J342,IF(Control!$C$6="Wind only",'Wind scaled'!J342,IF(Control!$C$6="Solar and wind",'Solar scaled'!J342+'Wind scaled'!J342,'Grid scaled'!J342)))</f>
        <v>1012</v>
      </c>
      <c r="K342" s="12">
        <f>IF(Control!$C$6="Solar only",'Solar scaled'!K342,IF(Control!$C$6="Wind only",'Wind scaled'!K342,IF(Control!$C$6="Solar and wind",'Solar scaled'!K342+'Wind scaled'!K342,'Grid scaled'!K342)))</f>
        <v>1012</v>
      </c>
      <c r="L342" s="12">
        <f>IF(Control!$C$6="Solar only",'Solar scaled'!L342,IF(Control!$C$6="Wind only",'Wind scaled'!L342,IF(Control!$C$6="Solar and wind",'Solar scaled'!L342+'Wind scaled'!L342,'Grid scaled'!L342)))</f>
        <v>1012</v>
      </c>
      <c r="M342" s="12">
        <f>IF(Control!$C$6="Solar only",'Solar scaled'!M342,IF(Control!$C$6="Wind only",'Wind scaled'!M342,IF(Control!$C$6="Solar and wind",'Solar scaled'!M342+'Wind scaled'!M342,'Grid scaled'!M342)))</f>
        <v>1006.72</v>
      </c>
      <c r="N342" s="12">
        <f>IF(Control!$C$6="Solar only",'Solar scaled'!N342,IF(Control!$C$6="Wind only",'Wind scaled'!N342,IF(Control!$C$6="Solar and wind",'Solar scaled'!N342+'Wind scaled'!N342,'Grid scaled'!N342)))</f>
        <v>971.28</v>
      </c>
      <c r="O342" s="12">
        <f>IF(Control!$C$6="Solar only",'Solar scaled'!O342,IF(Control!$C$6="Wind only",'Wind scaled'!O342,IF(Control!$C$6="Solar and wind",'Solar scaled'!O342+'Wind scaled'!O342,'Grid scaled'!O342)))</f>
        <v>876.4799999999999</v>
      </c>
      <c r="P342" s="12">
        <f>IF(Control!$C$6="Solar only",'Solar scaled'!P342,IF(Control!$C$6="Wind only",'Wind scaled'!P342,IF(Control!$C$6="Solar and wind",'Solar scaled'!P342+'Wind scaled'!P342,'Grid scaled'!P342)))</f>
        <v>876.4799999999999</v>
      </c>
      <c r="Q342" s="12">
        <f>IF(Control!$C$6="Solar only",'Solar scaled'!Q342,IF(Control!$C$6="Wind only",'Wind scaled'!Q342,IF(Control!$C$6="Solar and wind",'Solar scaled'!Q342+'Wind scaled'!Q342,'Grid scaled'!Q342)))</f>
        <v>817.04000000000008</v>
      </c>
      <c r="R342" s="12">
        <f>IF(Control!$C$6="Solar only",'Solar scaled'!R342,IF(Control!$C$6="Wind only",'Wind scaled'!R342,IF(Control!$C$6="Solar and wind",'Solar scaled'!R342+'Wind scaled'!R342,'Grid scaled'!R342)))</f>
        <v>817.04000000000008</v>
      </c>
      <c r="S342" s="12">
        <f>IF(Control!$C$6="Solar only",'Solar scaled'!S342,IF(Control!$C$6="Wind only",'Wind scaled'!S342,IF(Control!$C$6="Solar and wind",'Solar scaled'!S342+'Wind scaled'!S342,'Grid scaled'!S342)))</f>
        <v>876.4799999999999</v>
      </c>
      <c r="T342" s="12">
        <f>IF(Control!$C$6="Solar only",'Solar scaled'!T342,IF(Control!$C$6="Wind only",'Wind scaled'!T342,IF(Control!$C$6="Solar and wind",'Solar scaled'!T342+'Wind scaled'!T342,'Grid scaled'!T342)))</f>
        <v>889.3599999999999</v>
      </c>
      <c r="U342" s="12">
        <f>IF(Control!$C$6="Solar only",'Solar scaled'!U342,IF(Control!$C$6="Wind only",'Wind scaled'!U342,IF(Control!$C$6="Solar and wind",'Solar scaled'!U342+'Wind scaled'!U342,'Grid scaled'!U342)))</f>
        <v>942.24</v>
      </c>
      <c r="V342" s="12">
        <f>IF(Control!$C$6="Solar only",'Solar scaled'!V342,IF(Control!$C$6="Wind only",'Wind scaled'!V342,IF(Control!$C$6="Solar and wind",'Solar scaled'!V342+'Wind scaled'!V342,'Grid scaled'!V342)))</f>
        <v>971.28</v>
      </c>
      <c r="W342" s="12">
        <f>IF(Control!$C$6="Solar only",'Solar scaled'!W342,IF(Control!$C$6="Wind only",'Wind scaled'!W342,IF(Control!$C$6="Solar and wind",'Solar scaled'!W342+'Wind scaled'!W342,'Grid scaled'!W342)))</f>
        <v>994.88000000000011</v>
      </c>
      <c r="X342" s="12">
        <f>IF(Control!$C$6="Solar only",'Solar scaled'!X342,IF(Control!$C$6="Wind only",'Wind scaled'!X342,IF(Control!$C$6="Solar and wind",'Solar scaled'!X342+'Wind scaled'!X342,'Grid scaled'!X342)))</f>
        <v>1006.72</v>
      </c>
      <c r="Y342" s="12">
        <f>IF(Control!$C$6="Solar only",'Solar scaled'!Y342,IF(Control!$C$6="Wind only",'Wind scaled'!Y342,IF(Control!$C$6="Solar and wind",'Solar scaled'!Y342+'Wind scaled'!Y342,'Grid scaled'!Y342)))</f>
        <v>995.04000000000019</v>
      </c>
      <c r="Z342" s="12">
        <f>IF(Control!$C$6="Solar only",'Solar scaled'!Z342,IF(Control!$C$6="Wind only",'Wind scaled'!Z342,IF(Control!$C$6="Solar and wind",'Solar scaled'!Z342+'Wind scaled'!Z342,'Grid scaled'!Z342)))</f>
        <v>990.8</v>
      </c>
      <c r="AB342" s="7">
        <f t="shared" si="5"/>
        <v>22661.360000000004</v>
      </c>
    </row>
    <row r="343" spans="2:28" x14ac:dyDescent="0.2">
      <c r="B343" s="6">
        <v>44537</v>
      </c>
      <c r="C343" s="12">
        <f>IF(Control!$C$6="Solar only",'Solar scaled'!C343,IF(Control!$C$6="Wind only",'Wind scaled'!C343,IF(Control!$C$6="Solar and wind",'Solar scaled'!C343+'Wind scaled'!C343,'Grid scaled'!C343)))</f>
        <v>975.36</v>
      </c>
      <c r="D343" s="12">
        <f>IF(Control!$C$6="Solar only",'Solar scaled'!D343,IF(Control!$C$6="Wind only",'Wind scaled'!D343,IF(Control!$C$6="Solar and wind",'Solar scaled'!D343+'Wind scaled'!D343,'Grid scaled'!D343)))</f>
        <v>966.4</v>
      </c>
      <c r="E343" s="12">
        <f>IF(Control!$C$6="Solar only",'Solar scaled'!E343,IF(Control!$C$6="Wind only",'Wind scaled'!E343,IF(Control!$C$6="Solar and wind",'Solar scaled'!E343+'Wind scaled'!E343,'Grid scaled'!E343)))</f>
        <v>892.31999999999994</v>
      </c>
      <c r="F343" s="12">
        <f>IF(Control!$C$6="Solar only",'Solar scaled'!F343,IF(Control!$C$6="Wind only",'Wind scaled'!F343,IF(Control!$C$6="Solar and wind",'Solar scaled'!F343+'Wind scaled'!F343,'Grid scaled'!F343)))</f>
        <v>804.16000000000008</v>
      </c>
      <c r="G343" s="12">
        <f>IF(Control!$C$6="Solar only",'Solar scaled'!G343,IF(Control!$C$6="Wind only",'Wind scaled'!G343,IF(Control!$C$6="Solar and wind",'Solar scaled'!G343+'Wind scaled'!G343,'Grid scaled'!G343)))</f>
        <v>581.91999999999996</v>
      </c>
      <c r="H343" s="12">
        <f>IF(Control!$C$6="Solar only",'Solar scaled'!H343,IF(Control!$C$6="Wind only",'Wind scaled'!H343,IF(Control!$C$6="Solar and wind",'Solar scaled'!H343+'Wind scaled'!H343,'Grid scaled'!H343)))</f>
        <v>362.4</v>
      </c>
      <c r="I343" s="12">
        <f>IF(Control!$C$6="Solar only",'Solar scaled'!I343,IF(Control!$C$6="Wind only",'Wind scaled'!I343,IF(Control!$C$6="Solar and wind",'Solar scaled'!I343+'Wind scaled'!I343,'Grid scaled'!I343)))</f>
        <v>146</v>
      </c>
      <c r="J343" s="12">
        <f>IF(Control!$C$6="Solar only",'Solar scaled'!J343,IF(Control!$C$6="Wind only",'Wind scaled'!J343,IF(Control!$C$6="Solar and wind",'Solar scaled'!J343+'Wind scaled'!J343,'Grid scaled'!J343)))</f>
        <v>20.239999999999998</v>
      </c>
      <c r="K343" s="12">
        <f>IF(Control!$C$6="Solar only",'Solar scaled'!K343,IF(Control!$C$6="Wind only",'Wind scaled'!K343,IF(Control!$C$6="Solar and wind",'Solar scaled'!K343+'Wind scaled'!K343,'Grid scaled'!K343)))</f>
        <v>35.6</v>
      </c>
      <c r="L343" s="12">
        <f>IF(Control!$C$6="Solar only",'Solar scaled'!L343,IF(Control!$C$6="Wind only",'Wind scaled'!L343,IF(Control!$C$6="Solar and wind",'Solar scaled'!L343+'Wind scaled'!L343,'Grid scaled'!L343)))</f>
        <v>201.68</v>
      </c>
      <c r="M343" s="12">
        <f>IF(Control!$C$6="Solar only",'Solar scaled'!M343,IF(Control!$C$6="Wind only",'Wind scaled'!M343,IF(Control!$C$6="Solar and wind",'Solar scaled'!M343+'Wind scaled'!M343,'Grid scaled'!M343)))</f>
        <v>423.84</v>
      </c>
      <c r="N343" s="12">
        <f>IF(Control!$C$6="Solar only",'Solar scaled'!N343,IF(Control!$C$6="Wind only",'Wind scaled'!N343,IF(Control!$C$6="Solar and wind",'Solar scaled'!N343+'Wind scaled'!N343,'Grid scaled'!N343)))</f>
        <v>690.4</v>
      </c>
      <c r="O343" s="12">
        <f>IF(Control!$C$6="Solar only",'Solar scaled'!O343,IF(Control!$C$6="Wind only",'Wind scaled'!O343,IF(Control!$C$6="Solar and wind",'Solar scaled'!O343+'Wind scaled'!O343,'Grid scaled'!O343)))</f>
        <v>884.4799999999999</v>
      </c>
      <c r="P343" s="12">
        <f>IF(Control!$C$6="Solar only",'Solar scaled'!P343,IF(Control!$C$6="Wind only",'Wind scaled'!P343,IF(Control!$C$6="Solar and wind",'Solar scaled'!P343+'Wind scaled'!P343,'Grid scaled'!P343)))</f>
        <v>975.5200000000001</v>
      </c>
      <c r="Q343" s="12">
        <f>IF(Control!$C$6="Solar only",'Solar scaled'!Q343,IF(Control!$C$6="Wind only",'Wind scaled'!Q343,IF(Control!$C$6="Solar and wind",'Solar scaled'!Q343+'Wind scaled'!Q343,'Grid scaled'!Q343)))</f>
        <v>1011.36</v>
      </c>
      <c r="R343" s="12">
        <f>IF(Control!$C$6="Solar only",'Solar scaled'!R343,IF(Control!$C$6="Wind only",'Wind scaled'!R343,IF(Control!$C$6="Solar and wind",'Solar scaled'!R343+'Wind scaled'!R343,'Grid scaled'!R343)))</f>
        <v>1012</v>
      </c>
      <c r="S343" s="12">
        <f>IF(Control!$C$6="Solar only",'Solar scaled'!S343,IF(Control!$C$6="Wind only",'Wind scaled'!S343,IF(Control!$C$6="Solar and wind",'Solar scaled'!S343+'Wind scaled'!S343,'Grid scaled'!S343)))</f>
        <v>1012</v>
      </c>
      <c r="T343" s="12">
        <f>IF(Control!$C$6="Solar only",'Solar scaled'!T343,IF(Control!$C$6="Wind only",'Wind scaled'!T343,IF(Control!$C$6="Solar and wind",'Solar scaled'!T343+'Wind scaled'!T343,'Grid scaled'!T343)))</f>
        <v>1012</v>
      </c>
      <c r="U343" s="12">
        <f>IF(Control!$C$6="Solar only",'Solar scaled'!U343,IF(Control!$C$6="Wind only",'Wind scaled'!U343,IF(Control!$C$6="Solar and wind",'Solar scaled'!U343+'Wind scaled'!U343,'Grid scaled'!U343)))</f>
        <v>1012</v>
      </c>
      <c r="V343" s="12">
        <f>IF(Control!$C$6="Solar only",'Solar scaled'!V343,IF(Control!$C$6="Wind only",'Wind scaled'!V343,IF(Control!$C$6="Solar and wind",'Solar scaled'!V343+'Wind scaled'!V343,'Grid scaled'!V343)))</f>
        <v>1012</v>
      </c>
      <c r="W343" s="12">
        <f>IF(Control!$C$6="Solar only",'Solar scaled'!W343,IF(Control!$C$6="Wind only",'Wind scaled'!W343,IF(Control!$C$6="Solar and wind",'Solar scaled'!W343+'Wind scaled'!W343,'Grid scaled'!W343)))</f>
        <v>1012</v>
      </c>
      <c r="X343" s="12">
        <f>IF(Control!$C$6="Solar only",'Solar scaled'!X343,IF(Control!$C$6="Wind only",'Wind scaled'!X343,IF(Control!$C$6="Solar and wind",'Solar scaled'!X343+'Wind scaled'!X343,'Grid scaled'!X343)))</f>
        <v>1012</v>
      </c>
      <c r="Y343" s="12">
        <f>IF(Control!$C$6="Solar only",'Solar scaled'!Y343,IF(Control!$C$6="Wind only",'Wind scaled'!Y343,IF(Control!$C$6="Solar and wind",'Solar scaled'!Y343+'Wind scaled'!Y343,'Grid scaled'!Y343)))</f>
        <v>1012</v>
      </c>
      <c r="Z343" s="12">
        <f>IF(Control!$C$6="Solar only",'Solar scaled'!Z343,IF(Control!$C$6="Wind only",'Wind scaled'!Z343,IF(Control!$C$6="Solar and wind",'Solar scaled'!Z343+'Wind scaled'!Z343,'Grid scaled'!Z343)))</f>
        <v>1012</v>
      </c>
      <c r="AB343" s="7">
        <f t="shared" si="5"/>
        <v>18079.68</v>
      </c>
    </row>
    <row r="344" spans="2:28" x14ac:dyDescent="0.2">
      <c r="B344" s="6">
        <v>44538</v>
      </c>
      <c r="C344" s="12">
        <f>IF(Control!$C$6="Solar only",'Solar scaled'!C344,IF(Control!$C$6="Wind only",'Wind scaled'!C344,IF(Control!$C$6="Solar and wind",'Solar scaled'!C344+'Wind scaled'!C344,'Grid scaled'!C344)))</f>
        <v>1012</v>
      </c>
      <c r="D344" s="12">
        <f>IF(Control!$C$6="Solar only",'Solar scaled'!D344,IF(Control!$C$6="Wind only",'Wind scaled'!D344,IF(Control!$C$6="Solar and wind",'Solar scaled'!D344+'Wind scaled'!D344,'Grid scaled'!D344)))</f>
        <v>1012</v>
      </c>
      <c r="E344" s="12">
        <f>IF(Control!$C$6="Solar only",'Solar scaled'!E344,IF(Control!$C$6="Wind only",'Wind scaled'!E344,IF(Control!$C$6="Solar and wind",'Solar scaled'!E344+'Wind scaled'!E344,'Grid scaled'!E344)))</f>
        <v>1012</v>
      </c>
      <c r="F344" s="12">
        <f>IF(Control!$C$6="Solar only",'Solar scaled'!F344,IF(Control!$C$6="Wind only",'Wind scaled'!F344,IF(Control!$C$6="Solar and wind",'Solar scaled'!F344+'Wind scaled'!F344,'Grid scaled'!F344)))</f>
        <v>1011.36</v>
      </c>
      <c r="G344" s="12">
        <f>IF(Control!$C$6="Solar only",'Solar scaled'!G344,IF(Control!$C$6="Wind only",'Wind scaled'!G344,IF(Control!$C$6="Solar and wind",'Solar scaled'!G344+'Wind scaled'!G344,'Grid scaled'!G344)))</f>
        <v>993.76</v>
      </c>
      <c r="H344" s="12">
        <f>IF(Control!$C$6="Solar only",'Solar scaled'!H344,IF(Control!$C$6="Wind only",'Wind scaled'!H344,IF(Control!$C$6="Solar and wind",'Solar scaled'!H344+'Wind scaled'!H344,'Grid scaled'!H344)))</f>
        <v>939.28</v>
      </c>
      <c r="I344" s="12">
        <f>IF(Control!$C$6="Solar only",'Solar scaled'!I344,IF(Control!$C$6="Wind only",'Wind scaled'!I344,IF(Control!$C$6="Solar and wind",'Solar scaled'!I344+'Wind scaled'!I344,'Grid scaled'!I344)))</f>
        <v>974.24</v>
      </c>
      <c r="J344" s="12">
        <f>IF(Control!$C$6="Solar only",'Solar scaled'!J344,IF(Control!$C$6="Wind only",'Wind scaled'!J344,IF(Control!$C$6="Solar and wind",'Solar scaled'!J344+'Wind scaled'!J344,'Grid scaled'!J344)))</f>
        <v>995.04000000000019</v>
      </c>
      <c r="K344" s="12">
        <f>IF(Control!$C$6="Solar only",'Solar scaled'!K344,IF(Control!$C$6="Wind only",'Wind scaled'!K344,IF(Control!$C$6="Solar and wind",'Solar scaled'!K344+'Wind scaled'!K344,'Grid scaled'!K344)))</f>
        <v>995.04000000000019</v>
      </c>
      <c r="L344" s="12">
        <f>IF(Control!$C$6="Solar only",'Solar scaled'!L344,IF(Control!$C$6="Wind only",'Wind scaled'!L344,IF(Control!$C$6="Solar and wind",'Solar scaled'!L344+'Wind scaled'!L344,'Grid scaled'!L344)))</f>
        <v>995.04000000000019</v>
      </c>
      <c r="M344" s="12">
        <f>IF(Control!$C$6="Solar only",'Solar scaled'!M344,IF(Control!$C$6="Wind only",'Wind scaled'!M344,IF(Control!$C$6="Solar and wind",'Solar scaled'!M344+'Wind scaled'!M344,'Grid scaled'!M344)))</f>
        <v>975.5200000000001</v>
      </c>
      <c r="N344" s="12">
        <f>IF(Control!$C$6="Solar only",'Solar scaled'!N344,IF(Control!$C$6="Wind only",'Wind scaled'!N344,IF(Control!$C$6="Solar and wind",'Solar scaled'!N344+'Wind scaled'!N344,'Grid scaled'!N344)))</f>
        <v>942.24</v>
      </c>
      <c r="O344" s="12">
        <f>IF(Control!$C$6="Solar only",'Solar scaled'!O344,IF(Control!$C$6="Wind only",'Wind scaled'!O344,IF(Control!$C$6="Solar and wind",'Solar scaled'!O344+'Wind scaled'!O344,'Grid scaled'!O344)))</f>
        <v>884.4799999999999</v>
      </c>
      <c r="P344" s="12">
        <f>IF(Control!$C$6="Solar only",'Solar scaled'!P344,IF(Control!$C$6="Wind only",'Wind scaled'!P344,IF(Control!$C$6="Solar and wind",'Solar scaled'!P344+'Wind scaled'!P344,'Grid scaled'!P344)))</f>
        <v>804.16000000000008</v>
      </c>
      <c r="Q344" s="12">
        <f>IF(Control!$C$6="Solar only",'Solar scaled'!Q344,IF(Control!$C$6="Wind only",'Wind scaled'!Q344,IF(Control!$C$6="Solar and wind",'Solar scaled'!Q344+'Wind scaled'!Q344,'Grid scaled'!Q344)))</f>
        <v>708.48</v>
      </c>
      <c r="R344" s="12">
        <f>IF(Control!$C$6="Solar only",'Solar scaled'!R344,IF(Control!$C$6="Wind only",'Wind scaled'!R344,IF(Control!$C$6="Solar and wind",'Solar scaled'!R344+'Wind scaled'!R344,'Grid scaled'!R344)))</f>
        <v>602.72</v>
      </c>
      <c r="S344" s="12">
        <f>IF(Control!$C$6="Solar only",'Solar scaled'!S344,IF(Control!$C$6="Wind only",'Wind scaled'!S344,IF(Control!$C$6="Solar and wind",'Solar scaled'!S344+'Wind scaled'!S344,'Grid scaled'!S344)))</f>
        <v>454.4</v>
      </c>
      <c r="T344" s="12">
        <f>IF(Control!$C$6="Solar only",'Solar scaled'!T344,IF(Control!$C$6="Wind only",'Wind scaled'!T344,IF(Control!$C$6="Solar and wind",'Solar scaled'!T344+'Wind scaled'!T344,'Grid scaled'!T344)))</f>
        <v>313.91999999999996</v>
      </c>
      <c r="U344" s="12">
        <f>IF(Control!$C$6="Solar only",'Solar scaled'!U344,IF(Control!$C$6="Wind only",'Wind scaled'!U344,IF(Control!$C$6="Solar and wind",'Solar scaled'!U344+'Wind scaled'!U344,'Grid scaled'!U344)))</f>
        <v>226.88000000000002</v>
      </c>
      <c r="V344" s="12">
        <f>IF(Control!$C$6="Solar only",'Solar scaled'!V344,IF(Control!$C$6="Wind only",'Wind scaled'!V344,IF(Control!$C$6="Solar and wind",'Solar scaled'!V344+'Wind scaled'!V344,'Grid scaled'!V344)))</f>
        <v>190.16000000000003</v>
      </c>
      <c r="W344" s="12">
        <f>IF(Control!$C$6="Solar only",'Solar scaled'!W344,IF(Control!$C$6="Wind only",'Wind scaled'!W344,IF(Control!$C$6="Solar and wind",'Solar scaled'!W344+'Wind scaled'!W344,'Grid scaled'!W344)))</f>
        <v>178.64000000000001</v>
      </c>
      <c r="X344" s="12">
        <f>IF(Control!$C$6="Solar only",'Solar scaled'!X344,IF(Control!$C$6="Wind only",'Wind scaled'!X344,IF(Control!$C$6="Solar and wind",'Solar scaled'!X344+'Wind scaled'!X344,'Grid scaled'!X344)))</f>
        <v>178.64000000000001</v>
      </c>
      <c r="Y344" s="12">
        <f>IF(Control!$C$6="Solar only",'Solar scaled'!Y344,IF(Control!$C$6="Wind only",'Wind scaled'!Y344,IF(Control!$C$6="Solar and wind",'Solar scaled'!Y344+'Wind scaled'!Y344,'Grid scaled'!Y344)))</f>
        <v>190.16000000000003</v>
      </c>
      <c r="Z344" s="12">
        <f>IF(Control!$C$6="Solar only",'Solar scaled'!Z344,IF(Control!$C$6="Wind only",'Wind scaled'!Z344,IF(Control!$C$6="Solar and wind",'Solar scaled'!Z344+'Wind scaled'!Z344,'Grid scaled'!Z344)))</f>
        <v>190.16000000000003</v>
      </c>
      <c r="AB344" s="7">
        <f t="shared" si="5"/>
        <v>16780.319999999996</v>
      </c>
    </row>
    <row r="345" spans="2:28" x14ac:dyDescent="0.2">
      <c r="B345" s="6">
        <v>44539</v>
      </c>
      <c r="C345" s="12">
        <f>IF(Control!$C$6="Solar only",'Solar scaled'!C345,IF(Control!$C$6="Wind only",'Wind scaled'!C345,IF(Control!$C$6="Solar and wind",'Solar scaled'!C345+'Wind scaled'!C345,'Grid scaled'!C345)))</f>
        <v>167.12</v>
      </c>
      <c r="D345" s="12">
        <f>IF(Control!$C$6="Solar only",'Solar scaled'!D345,IF(Control!$C$6="Wind only",'Wind scaled'!D345,IF(Control!$C$6="Solar and wind",'Solar scaled'!D345+'Wind scaled'!D345,'Grid scaled'!D345)))</f>
        <v>126.8</v>
      </c>
      <c r="E345" s="12">
        <f>IF(Control!$C$6="Solar only",'Solar scaled'!E345,IF(Control!$C$6="Wind only",'Wind scaled'!E345,IF(Control!$C$6="Solar and wind",'Solar scaled'!E345+'Wind scaled'!E345,'Grid scaled'!E345)))</f>
        <v>136.4</v>
      </c>
      <c r="F345" s="12">
        <f>IF(Control!$C$6="Solar only",'Solar scaled'!F345,IF(Control!$C$6="Wind only",'Wind scaled'!F345,IF(Control!$C$6="Solar and wind",'Solar scaled'!F345+'Wind scaled'!F345,'Grid scaled'!F345)))</f>
        <v>240.56000000000003</v>
      </c>
      <c r="G345" s="12">
        <f>IF(Control!$C$6="Solar only",'Solar scaled'!G345,IF(Control!$C$6="Wind only",'Wind scaled'!G345,IF(Control!$C$6="Solar and wind",'Solar scaled'!G345+'Wind scaled'!G345,'Grid scaled'!G345)))</f>
        <v>346.23999999999995</v>
      </c>
      <c r="H345" s="12">
        <f>IF(Control!$C$6="Solar only",'Solar scaled'!H345,IF(Control!$C$6="Wind only",'Wind scaled'!H345,IF(Control!$C$6="Solar and wind",'Solar scaled'!H345+'Wind scaled'!H345,'Grid scaled'!H345)))</f>
        <v>330.08</v>
      </c>
      <c r="I345" s="12">
        <f>IF(Control!$C$6="Solar only",'Solar scaled'!I345,IF(Control!$C$6="Wind only",'Wind scaled'!I345,IF(Control!$C$6="Solar and wind",'Solar scaled'!I345+'Wind scaled'!I345,'Grid scaled'!I345)))</f>
        <v>254.24000000000007</v>
      </c>
      <c r="J345" s="12">
        <f>IF(Control!$C$6="Solar only",'Solar scaled'!J345,IF(Control!$C$6="Wind only",'Wind scaled'!J345,IF(Control!$C$6="Solar and wind",'Solar scaled'!J345+'Wind scaled'!J345,'Grid scaled'!J345)))</f>
        <v>201.68</v>
      </c>
      <c r="K345" s="12">
        <f>IF(Control!$C$6="Solar only",'Solar scaled'!K345,IF(Control!$C$6="Wind only",'Wind scaled'!K345,IF(Control!$C$6="Solar and wind",'Solar scaled'!K345+'Wind scaled'!K345,'Grid scaled'!K345)))</f>
        <v>190.16000000000003</v>
      </c>
      <c r="L345" s="12">
        <f>IF(Control!$C$6="Solar only",'Solar scaled'!L345,IF(Control!$C$6="Wind only",'Wind scaled'!L345,IF(Control!$C$6="Solar and wind",'Solar scaled'!L345+'Wind scaled'!L345,'Grid scaled'!L345)))</f>
        <v>201.68</v>
      </c>
      <c r="M345" s="12">
        <f>IF(Control!$C$6="Solar only",'Solar scaled'!M345,IF(Control!$C$6="Wind only",'Wind scaled'!M345,IF(Control!$C$6="Solar and wind",'Solar scaled'!M345+'Wind scaled'!M345,'Grid scaled'!M345)))</f>
        <v>213.2</v>
      </c>
      <c r="N345" s="12">
        <f>IF(Control!$C$6="Solar only",'Solar scaled'!N345,IF(Control!$C$6="Wind only",'Wind scaled'!N345,IF(Control!$C$6="Solar and wind",'Solar scaled'!N345+'Wind scaled'!N345,'Grid scaled'!N345)))</f>
        <v>240.56000000000003</v>
      </c>
      <c r="O345" s="12">
        <f>IF(Control!$C$6="Solar only",'Solar scaled'!O345,IF(Control!$C$6="Wind only",'Wind scaled'!O345,IF(Control!$C$6="Solar and wind",'Solar scaled'!O345+'Wind scaled'!O345,'Grid scaled'!O345)))</f>
        <v>281.60000000000002</v>
      </c>
      <c r="P345" s="12">
        <f>IF(Control!$C$6="Solar only",'Solar scaled'!P345,IF(Control!$C$6="Wind only",'Wind scaled'!P345,IF(Control!$C$6="Solar and wind",'Solar scaled'!P345+'Wind scaled'!P345,'Grid scaled'!P345)))</f>
        <v>267.92000000000007</v>
      </c>
      <c r="Q345" s="12">
        <f>IF(Control!$C$6="Solar only",'Solar scaled'!Q345,IF(Control!$C$6="Wind only",'Wind scaled'!Q345,IF(Control!$C$6="Solar and wind",'Solar scaled'!Q345+'Wind scaled'!Q345,'Grid scaled'!Q345)))</f>
        <v>267.92000000000007</v>
      </c>
      <c r="R345" s="12">
        <f>IF(Control!$C$6="Solar only",'Solar scaled'!R345,IF(Control!$C$6="Wind only",'Wind scaled'!R345,IF(Control!$C$6="Solar and wind",'Solar scaled'!R345+'Wind scaled'!R345,'Grid scaled'!R345)))</f>
        <v>346.23999999999995</v>
      </c>
      <c r="S345" s="12">
        <f>IF(Control!$C$6="Solar only",'Solar scaled'!S345,IF(Control!$C$6="Wind only",'Wind scaled'!S345,IF(Control!$C$6="Solar and wind",'Solar scaled'!S345+'Wind scaled'!S345,'Grid scaled'!S345)))</f>
        <v>475.52</v>
      </c>
      <c r="T345" s="12">
        <f>IF(Control!$C$6="Solar only",'Solar scaled'!T345,IF(Control!$C$6="Wind only",'Wind scaled'!T345,IF(Control!$C$6="Solar and wind",'Solar scaled'!T345+'Wind scaled'!T345,'Grid scaled'!T345)))</f>
        <v>602.72</v>
      </c>
      <c r="U345" s="12">
        <f>IF(Control!$C$6="Solar only",'Solar scaled'!U345,IF(Control!$C$6="Wind only",'Wind scaled'!U345,IF(Control!$C$6="Solar and wind",'Solar scaled'!U345+'Wind scaled'!U345,'Grid scaled'!U345)))</f>
        <v>720.96</v>
      </c>
      <c r="V345" s="12">
        <f>IF(Control!$C$6="Solar only",'Solar scaled'!V345,IF(Control!$C$6="Wind only",'Wind scaled'!V345,IF(Control!$C$6="Solar and wind",'Solar scaled'!V345+'Wind scaled'!V345,'Grid scaled'!V345)))</f>
        <v>791.68000000000006</v>
      </c>
      <c r="W345" s="12">
        <f>IF(Control!$C$6="Solar only",'Solar scaled'!W345,IF(Control!$C$6="Wind only",'Wind scaled'!W345,IF(Control!$C$6="Solar and wind",'Solar scaled'!W345+'Wind scaled'!W345,'Grid scaled'!W345)))</f>
        <v>728.96</v>
      </c>
      <c r="X345" s="12">
        <f>IF(Control!$C$6="Solar only",'Solar scaled'!X345,IF(Control!$C$6="Wind only",'Wind scaled'!X345,IF(Control!$C$6="Solar and wind",'Solar scaled'!X345+'Wind scaled'!X345,'Grid scaled'!X345)))</f>
        <v>633.28</v>
      </c>
      <c r="Y345" s="12">
        <f>IF(Control!$C$6="Solar only",'Solar scaled'!Y345,IF(Control!$C$6="Wind only",'Wind scaled'!Y345,IF(Control!$C$6="Solar and wind",'Solar scaled'!Y345+'Wind scaled'!Y345,'Grid scaled'!Y345)))</f>
        <v>620.79999999999995</v>
      </c>
      <c r="Z345" s="12">
        <f>IF(Control!$C$6="Solar only",'Solar scaled'!Z345,IF(Control!$C$6="Wind only",'Wind scaled'!Z345,IF(Control!$C$6="Solar and wind",'Solar scaled'!Z345+'Wind scaled'!Z345,'Grid scaled'!Z345)))</f>
        <v>720.96</v>
      </c>
      <c r="AB345" s="7">
        <f t="shared" si="5"/>
        <v>9107.2799999999988</v>
      </c>
    </row>
    <row r="346" spans="2:28" x14ac:dyDescent="0.2">
      <c r="B346" s="6">
        <v>44540</v>
      </c>
      <c r="C346" s="12">
        <f>IF(Control!$C$6="Solar only",'Solar scaled'!C346,IF(Control!$C$6="Wind only",'Wind scaled'!C346,IF(Control!$C$6="Solar and wind",'Solar scaled'!C346+'Wind scaled'!C346,'Grid scaled'!C346)))</f>
        <v>804.16000000000008</v>
      </c>
      <c r="D346" s="12">
        <f>IF(Control!$C$6="Solar only",'Solar scaled'!D346,IF(Control!$C$6="Wind only",'Wind scaled'!D346,IF(Control!$C$6="Solar and wind",'Solar scaled'!D346+'Wind scaled'!D346,'Grid scaled'!D346)))</f>
        <v>804.16000000000008</v>
      </c>
      <c r="E346" s="12">
        <f>IF(Control!$C$6="Solar only",'Solar scaled'!E346,IF(Control!$C$6="Wind only",'Wind scaled'!E346,IF(Control!$C$6="Solar and wind",'Solar scaled'!E346+'Wind scaled'!E346,'Grid scaled'!E346)))</f>
        <v>812.16000000000008</v>
      </c>
      <c r="F346" s="12">
        <f>IF(Control!$C$6="Solar only",'Solar scaled'!F346,IF(Control!$C$6="Wind only",'Wind scaled'!F346,IF(Control!$C$6="Solar and wind",'Solar scaled'!F346+'Wind scaled'!F346,'Grid scaled'!F346)))</f>
        <v>812.16000000000008</v>
      </c>
      <c r="G346" s="12">
        <f>IF(Control!$C$6="Solar only",'Solar scaled'!G346,IF(Control!$C$6="Wind only",'Wind scaled'!G346,IF(Control!$C$6="Solar and wind",'Solar scaled'!G346+'Wind scaled'!G346,'Grid scaled'!G346)))</f>
        <v>812.16000000000008</v>
      </c>
      <c r="H346" s="12">
        <f>IF(Control!$C$6="Solar only",'Solar scaled'!H346,IF(Control!$C$6="Wind only",'Wind scaled'!H346,IF(Control!$C$6="Solar and wind",'Solar scaled'!H346+'Wind scaled'!H346,'Grid scaled'!H346)))</f>
        <v>876.4799999999999</v>
      </c>
      <c r="I346" s="12">
        <f>IF(Control!$C$6="Solar only",'Solar scaled'!I346,IF(Control!$C$6="Wind only",'Wind scaled'!I346,IF(Control!$C$6="Solar and wind",'Solar scaled'!I346+'Wind scaled'!I346,'Grid scaled'!I346)))</f>
        <v>892.31999999999994</v>
      </c>
      <c r="J346" s="12">
        <f>IF(Control!$C$6="Solar only",'Solar scaled'!J346,IF(Control!$C$6="Wind only",'Wind scaled'!J346,IF(Control!$C$6="Solar and wind",'Solar scaled'!J346+'Wind scaled'!J346,'Grid scaled'!J346)))</f>
        <v>812.16000000000008</v>
      </c>
      <c r="K346" s="12">
        <f>IF(Control!$C$6="Solar only",'Solar scaled'!K346,IF(Control!$C$6="Wind only",'Wind scaled'!K346,IF(Control!$C$6="Solar and wind",'Solar scaled'!K346+'Wind scaled'!K346,'Grid scaled'!K346)))</f>
        <v>728.96</v>
      </c>
      <c r="L346" s="12">
        <f>IF(Control!$C$6="Solar only",'Solar scaled'!L346,IF(Control!$C$6="Wind only",'Wind scaled'!L346,IF(Control!$C$6="Solar and wind",'Solar scaled'!L346+'Wind scaled'!L346,'Grid scaled'!L346)))</f>
        <v>728.96</v>
      </c>
      <c r="M346" s="12">
        <f>IF(Control!$C$6="Solar only",'Solar scaled'!M346,IF(Control!$C$6="Wind only",'Wind scaled'!M346,IF(Control!$C$6="Solar and wind",'Solar scaled'!M346+'Wind scaled'!M346,'Grid scaled'!M346)))</f>
        <v>669.6</v>
      </c>
      <c r="N346" s="12">
        <f>IF(Control!$C$6="Solar only",'Solar scaled'!N346,IF(Control!$C$6="Wind only",'Wind scaled'!N346,IF(Control!$C$6="Solar and wind",'Solar scaled'!N346+'Wind scaled'!N346,'Grid scaled'!N346)))</f>
        <v>620.79999999999995</v>
      </c>
      <c r="O346" s="12">
        <f>IF(Control!$C$6="Solar only",'Solar scaled'!O346,IF(Control!$C$6="Wind only",'Wind scaled'!O346,IF(Control!$C$6="Solar and wind",'Solar scaled'!O346+'Wind scaled'!O346,'Grid scaled'!O346)))</f>
        <v>581.91999999999996</v>
      </c>
      <c r="P346" s="12">
        <f>IF(Control!$C$6="Solar only",'Solar scaled'!P346,IF(Control!$C$6="Wind only",'Wind scaled'!P346,IF(Control!$C$6="Solar and wind",'Solar scaled'!P346+'Wind scaled'!P346,'Grid scaled'!P346)))</f>
        <v>560</v>
      </c>
      <c r="Q346" s="12">
        <f>IF(Control!$C$6="Solar only",'Solar scaled'!Q346,IF(Control!$C$6="Wind only",'Wind scaled'!Q346,IF(Control!$C$6="Solar and wind",'Solar scaled'!Q346+'Wind scaled'!Q346,'Grid scaled'!Q346)))</f>
        <v>581.91999999999996</v>
      </c>
      <c r="R346" s="12">
        <f>IF(Control!$C$6="Solar only",'Solar scaled'!R346,IF(Control!$C$6="Wind only",'Wind scaled'!R346,IF(Control!$C$6="Solar and wind",'Solar scaled'!R346+'Wind scaled'!R346,'Grid scaled'!R346)))</f>
        <v>633.28</v>
      </c>
      <c r="S346" s="12">
        <f>IF(Control!$C$6="Solar only",'Solar scaled'!S346,IF(Control!$C$6="Wind only",'Wind scaled'!S346,IF(Control!$C$6="Solar and wind",'Solar scaled'!S346+'Wind scaled'!S346,'Grid scaled'!S346)))</f>
        <v>690.4</v>
      </c>
      <c r="T346" s="12">
        <f>IF(Control!$C$6="Solar only",'Solar scaled'!T346,IF(Control!$C$6="Wind only",'Wind scaled'!T346,IF(Control!$C$6="Solar and wind",'Solar scaled'!T346+'Wind scaled'!T346,'Grid scaled'!T346)))</f>
        <v>669.6</v>
      </c>
      <c r="U346" s="12">
        <f>IF(Control!$C$6="Solar only",'Solar scaled'!U346,IF(Control!$C$6="Wind only",'Wind scaled'!U346,IF(Control!$C$6="Solar and wind",'Solar scaled'!U346+'Wind scaled'!U346,'Grid scaled'!U346)))</f>
        <v>633.28</v>
      </c>
      <c r="V346" s="12">
        <f>IF(Control!$C$6="Solar only",'Solar scaled'!V346,IF(Control!$C$6="Wind only",'Wind scaled'!V346,IF(Control!$C$6="Solar and wind",'Solar scaled'!V346+'Wind scaled'!V346,'Grid scaled'!V346)))</f>
        <v>669.6</v>
      </c>
      <c r="W346" s="12">
        <f>IF(Control!$C$6="Solar only",'Solar scaled'!W346,IF(Control!$C$6="Wind only",'Wind scaled'!W346,IF(Control!$C$6="Solar and wind",'Solar scaled'!W346+'Wind scaled'!W346,'Grid scaled'!W346)))</f>
        <v>708.48</v>
      </c>
      <c r="X346" s="12">
        <f>IF(Control!$C$6="Solar only",'Solar scaled'!X346,IF(Control!$C$6="Wind only",'Wind scaled'!X346,IF(Control!$C$6="Solar and wind",'Solar scaled'!X346+'Wind scaled'!X346,'Grid scaled'!X346)))</f>
        <v>728.96</v>
      </c>
      <c r="Y346" s="12">
        <f>IF(Control!$C$6="Solar only",'Solar scaled'!Y346,IF(Control!$C$6="Wind only",'Wind scaled'!Y346,IF(Control!$C$6="Solar and wind",'Solar scaled'!Y346+'Wind scaled'!Y346,'Grid scaled'!Y346)))</f>
        <v>708.48</v>
      </c>
      <c r="Z346" s="12">
        <f>IF(Control!$C$6="Solar only",'Solar scaled'!Z346,IF(Control!$C$6="Wind only",'Wind scaled'!Z346,IF(Control!$C$6="Solar and wind",'Solar scaled'!Z346+'Wind scaled'!Z346,'Grid scaled'!Z346)))</f>
        <v>669.6</v>
      </c>
      <c r="AB346" s="7">
        <f t="shared" si="5"/>
        <v>17209.599999999999</v>
      </c>
    </row>
    <row r="347" spans="2:28" x14ac:dyDescent="0.2">
      <c r="B347" s="6">
        <v>44541</v>
      </c>
      <c r="C347" s="12">
        <f>IF(Control!$C$6="Solar only",'Solar scaled'!C347,IF(Control!$C$6="Wind only",'Wind scaled'!C347,IF(Control!$C$6="Solar and wind",'Solar scaled'!C347+'Wind scaled'!C347,'Grid scaled'!C347)))</f>
        <v>602.72</v>
      </c>
      <c r="D347" s="12">
        <f>IF(Control!$C$6="Solar only",'Solar scaled'!D347,IF(Control!$C$6="Wind only",'Wind scaled'!D347,IF(Control!$C$6="Solar and wind",'Solar scaled'!D347+'Wind scaled'!D347,'Grid scaled'!D347)))</f>
        <v>602.72</v>
      </c>
      <c r="E347" s="12">
        <f>IF(Control!$C$6="Solar only",'Solar scaled'!E347,IF(Control!$C$6="Wind only",'Wind scaled'!E347,IF(Control!$C$6="Solar and wind",'Solar scaled'!E347+'Wind scaled'!E347,'Grid scaled'!E347)))</f>
        <v>518.24</v>
      </c>
      <c r="F347" s="12">
        <f>IF(Control!$C$6="Solar only",'Solar scaled'!F347,IF(Control!$C$6="Wind only",'Wind scaled'!F347,IF(Control!$C$6="Solar and wind",'Solar scaled'!F347+'Wind scaled'!F347,'Grid scaled'!F347)))</f>
        <v>454.4</v>
      </c>
      <c r="G347" s="12">
        <f>IF(Control!$C$6="Solar only",'Solar scaled'!G347,IF(Control!$C$6="Wind only",'Wind scaled'!G347,IF(Control!$C$6="Solar and wind",'Solar scaled'!G347+'Wind scaled'!G347,'Grid scaled'!G347)))</f>
        <v>346.23999999999995</v>
      </c>
      <c r="H347" s="12">
        <f>IF(Control!$C$6="Solar only",'Solar scaled'!H347,IF(Control!$C$6="Wind only",'Wind scaled'!H347,IF(Control!$C$6="Solar and wind",'Solar scaled'!H347+'Wind scaled'!H347,'Grid scaled'!H347)))</f>
        <v>330.08</v>
      </c>
      <c r="I347" s="12">
        <f>IF(Control!$C$6="Solar only",'Solar scaled'!I347,IF(Control!$C$6="Wind only",'Wind scaled'!I347,IF(Control!$C$6="Solar and wind",'Solar scaled'!I347+'Wind scaled'!I347,'Grid scaled'!I347)))</f>
        <v>444.64</v>
      </c>
      <c r="J347" s="12">
        <f>IF(Control!$C$6="Solar only",'Solar scaled'!J347,IF(Control!$C$6="Wind only",'Wind scaled'!J347,IF(Control!$C$6="Solar and wind",'Solar scaled'!J347+'Wind scaled'!J347,'Grid scaled'!J347)))</f>
        <v>560</v>
      </c>
      <c r="K347" s="12">
        <f>IF(Control!$C$6="Solar only",'Solar scaled'!K347,IF(Control!$C$6="Wind only",'Wind scaled'!K347,IF(Control!$C$6="Solar and wind",'Solar scaled'!K347+'Wind scaled'!K347,'Grid scaled'!K347)))</f>
        <v>690.4</v>
      </c>
      <c r="L347" s="12">
        <f>IF(Control!$C$6="Solar only",'Solar scaled'!L347,IF(Control!$C$6="Wind only",'Wind scaled'!L347,IF(Control!$C$6="Solar and wind",'Solar scaled'!L347+'Wind scaled'!L347,'Grid scaled'!L347)))</f>
        <v>804.16000000000008</v>
      </c>
      <c r="M347" s="12">
        <f>IF(Control!$C$6="Solar only",'Solar scaled'!M347,IF(Control!$C$6="Wind only",'Wind scaled'!M347,IF(Control!$C$6="Solar and wind",'Solar scaled'!M347+'Wind scaled'!M347,'Grid scaled'!M347)))</f>
        <v>876.4799999999999</v>
      </c>
      <c r="N347" s="12">
        <f>IF(Control!$C$6="Solar only",'Solar scaled'!N347,IF(Control!$C$6="Wind only",'Wind scaled'!N347,IF(Control!$C$6="Solar and wind",'Solar scaled'!N347+'Wind scaled'!N347,'Grid scaled'!N347)))</f>
        <v>884.4799999999999</v>
      </c>
      <c r="O347" s="12">
        <f>IF(Control!$C$6="Solar only",'Solar scaled'!O347,IF(Control!$C$6="Wind only",'Wind scaled'!O347,IF(Control!$C$6="Solar and wind",'Solar scaled'!O347+'Wind scaled'!O347,'Grid scaled'!O347)))</f>
        <v>990.8</v>
      </c>
      <c r="P347" s="12">
        <f>IF(Control!$C$6="Solar only",'Solar scaled'!P347,IF(Control!$C$6="Wind only",'Wind scaled'!P347,IF(Control!$C$6="Solar and wind",'Solar scaled'!P347+'Wind scaled'!P347,'Grid scaled'!P347)))</f>
        <v>990.8</v>
      </c>
      <c r="Q347" s="12">
        <f>IF(Control!$C$6="Solar only",'Solar scaled'!Q347,IF(Control!$C$6="Wind only",'Wind scaled'!Q347,IF(Control!$C$6="Solar and wind",'Solar scaled'!Q347+'Wind scaled'!Q347,'Grid scaled'!Q347)))</f>
        <v>994.88000000000011</v>
      </c>
      <c r="R347" s="12">
        <f>IF(Control!$C$6="Solar only",'Solar scaled'!R347,IF(Control!$C$6="Wind only",'Wind scaled'!R347,IF(Control!$C$6="Solar and wind",'Solar scaled'!R347+'Wind scaled'!R347,'Grid scaled'!R347)))</f>
        <v>939.28</v>
      </c>
      <c r="S347" s="12">
        <f>IF(Control!$C$6="Solar only",'Solar scaled'!S347,IF(Control!$C$6="Wind only",'Wind scaled'!S347,IF(Control!$C$6="Solar and wind",'Solar scaled'!S347+'Wind scaled'!S347,'Grid scaled'!S347)))</f>
        <v>804.16000000000008</v>
      </c>
      <c r="T347" s="12">
        <f>IF(Control!$C$6="Solar only",'Solar scaled'!T347,IF(Control!$C$6="Wind only",'Wind scaled'!T347,IF(Control!$C$6="Solar and wind",'Solar scaled'!T347+'Wind scaled'!T347,'Grid scaled'!T347)))</f>
        <v>633.28</v>
      </c>
      <c r="U347" s="12">
        <f>IF(Control!$C$6="Solar only",'Solar scaled'!U347,IF(Control!$C$6="Wind only",'Wind scaled'!U347,IF(Control!$C$6="Solar and wind",'Solar scaled'!U347+'Wind scaled'!U347,'Grid scaled'!U347)))</f>
        <v>602.72</v>
      </c>
      <c r="V347" s="12">
        <f>IF(Control!$C$6="Solar only",'Solar scaled'!V347,IF(Control!$C$6="Wind only",'Wind scaled'!V347,IF(Control!$C$6="Solar and wind",'Solar scaled'!V347+'Wind scaled'!V347,'Grid scaled'!V347)))</f>
        <v>581.91999999999996</v>
      </c>
      <c r="W347" s="12">
        <f>IF(Control!$C$6="Solar only",'Solar scaled'!W347,IF(Control!$C$6="Wind only",'Wind scaled'!W347,IF(Control!$C$6="Solar and wind",'Solar scaled'!W347+'Wind scaled'!W347,'Grid scaled'!W347)))</f>
        <v>560</v>
      </c>
      <c r="X347" s="12">
        <f>IF(Control!$C$6="Solar only",'Solar scaled'!X347,IF(Control!$C$6="Wind only",'Wind scaled'!X347,IF(Control!$C$6="Solar and wind",'Solar scaled'!X347+'Wind scaled'!X347,'Grid scaled'!X347)))</f>
        <v>581.91999999999996</v>
      </c>
      <c r="Y347" s="12">
        <f>IF(Control!$C$6="Solar only",'Solar scaled'!Y347,IF(Control!$C$6="Wind only",'Wind scaled'!Y347,IF(Control!$C$6="Solar and wind",'Solar scaled'!Y347+'Wind scaled'!Y347,'Grid scaled'!Y347)))</f>
        <v>581.91999999999996</v>
      </c>
      <c r="Z347" s="12">
        <f>IF(Control!$C$6="Solar only",'Solar scaled'!Z347,IF(Control!$C$6="Wind only",'Wind scaled'!Z347,IF(Control!$C$6="Solar and wind",'Solar scaled'!Z347+'Wind scaled'!Z347,'Grid scaled'!Z347)))</f>
        <v>560</v>
      </c>
      <c r="AB347" s="7">
        <f t="shared" si="5"/>
        <v>15936.239999999998</v>
      </c>
    </row>
    <row r="348" spans="2:28" x14ac:dyDescent="0.2">
      <c r="B348" s="6">
        <v>44542</v>
      </c>
      <c r="C348" s="12">
        <f>IF(Control!$C$6="Solar only",'Solar scaled'!C348,IF(Control!$C$6="Wind only",'Wind scaled'!C348,IF(Control!$C$6="Solar and wind",'Solar scaled'!C348+'Wind scaled'!C348,'Grid scaled'!C348)))</f>
        <v>560</v>
      </c>
      <c r="D348" s="12">
        <f>IF(Control!$C$6="Solar only",'Solar scaled'!D348,IF(Control!$C$6="Wind only",'Wind scaled'!D348,IF(Control!$C$6="Solar and wind",'Solar scaled'!D348+'Wind scaled'!D348,'Grid scaled'!D348)))</f>
        <v>620.79999999999995</v>
      </c>
      <c r="E348" s="12">
        <f>IF(Control!$C$6="Solar only",'Solar scaled'!E348,IF(Control!$C$6="Wind only",'Wind scaled'!E348,IF(Control!$C$6="Solar and wind",'Solar scaled'!E348+'Wind scaled'!E348,'Grid scaled'!E348)))</f>
        <v>620.79999999999995</v>
      </c>
      <c r="F348" s="12">
        <f>IF(Control!$C$6="Solar only",'Solar scaled'!F348,IF(Control!$C$6="Wind only",'Wind scaled'!F348,IF(Control!$C$6="Solar and wind",'Solar scaled'!F348+'Wind scaled'!F348,'Grid scaled'!F348)))</f>
        <v>581.91999999999996</v>
      </c>
      <c r="G348" s="12">
        <f>IF(Control!$C$6="Solar only",'Solar scaled'!G348,IF(Control!$C$6="Wind only",'Wind scaled'!G348,IF(Control!$C$6="Solar and wind",'Solar scaled'!G348+'Wind scaled'!G348,'Grid scaled'!G348)))</f>
        <v>560</v>
      </c>
      <c r="H348" s="12">
        <f>IF(Control!$C$6="Solar only",'Solar scaled'!H348,IF(Control!$C$6="Wind only",'Wind scaled'!H348,IF(Control!$C$6="Solar and wind",'Solar scaled'!H348+'Wind scaled'!H348,'Grid scaled'!H348)))</f>
        <v>581.91999999999996</v>
      </c>
      <c r="I348" s="12">
        <f>IF(Control!$C$6="Solar only",'Solar scaled'!I348,IF(Control!$C$6="Wind only",'Wind scaled'!I348,IF(Control!$C$6="Solar and wind",'Solar scaled'!I348+'Wind scaled'!I348,'Grid scaled'!I348)))</f>
        <v>581.91999999999996</v>
      </c>
      <c r="J348" s="12">
        <f>IF(Control!$C$6="Solar only",'Solar scaled'!J348,IF(Control!$C$6="Wind only",'Wind scaled'!J348,IF(Control!$C$6="Solar and wind",'Solar scaled'!J348+'Wind scaled'!J348,'Grid scaled'!J348)))</f>
        <v>536.31999999999994</v>
      </c>
      <c r="K348" s="12">
        <f>IF(Control!$C$6="Solar only",'Solar scaled'!K348,IF(Control!$C$6="Wind only",'Wind scaled'!K348,IF(Control!$C$6="Solar and wind",'Solar scaled'!K348+'Wind scaled'!K348,'Grid scaled'!K348)))</f>
        <v>497.43999999999994</v>
      </c>
      <c r="L348" s="12">
        <f>IF(Control!$C$6="Solar only",'Solar scaled'!L348,IF(Control!$C$6="Wind only",'Wind scaled'!L348,IF(Control!$C$6="Solar and wind",'Solar scaled'!L348+'Wind scaled'!L348,'Grid scaled'!L348)))</f>
        <v>497.43999999999994</v>
      </c>
      <c r="M348" s="12">
        <f>IF(Control!$C$6="Solar only",'Solar scaled'!M348,IF(Control!$C$6="Wind only",'Wind scaled'!M348,IF(Control!$C$6="Solar and wind",'Solar scaled'!M348+'Wind scaled'!M348,'Grid scaled'!M348)))</f>
        <v>444.64</v>
      </c>
      <c r="N348" s="12">
        <f>IF(Control!$C$6="Solar only",'Solar scaled'!N348,IF(Control!$C$6="Wind only",'Wind scaled'!N348,IF(Control!$C$6="Solar and wind",'Solar scaled'!N348+'Wind scaled'!N348,'Grid scaled'!N348)))</f>
        <v>346.23999999999995</v>
      </c>
      <c r="O348" s="12">
        <f>IF(Control!$C$6="Solar only",'Solar scaled'!O348,IF(Control!$C$6="Wind only",'Wind scaled'!O348,IF(Control!$C$6="Solar and wind",'Solar scaled'!O348+'Wind scaled'!O348,'Grid scaled'!O348)))</f>
        <v>267.92000000000007</v>
      </c>
      <c r="P348" s="12">
        <f>IF(Control!$C$6="Solar only",'Solar scaled'!P348,IF(Control!$C$6="Wind only",'Wind scaled'!P348,IF(Control!$C$6="Solar and wind",'Solar scaled'!P348+'Wind scaled'!P348,'Grid scaled'!P348)))</f>
        <v>201.68</v>
      </c>
      <c r="Q348" s="12">
        <f>IF(Control!$C$6="Solar only",'Solar scaled'!Q348,IF(Control!$C$6="Wind only",'Wind scaled'!Q348,IF(Control!$C$6="Solar and wind",'Solar scaled'!Q348+'Wind scaled'!Q348,'Grid scaled'!Q348)))</f>
        <v>201.68</v>
      </c>
      <c r="R348" s="12">
        <f>IF(Control!$C$6="Solar only",'Solar scaled'!R348,IF(Control!$C$6="Wind only",'Wind scaled'!R348,IF(Control!$C$6="Solar and wind",'Solar scaled'!R348+'Wind scaled'!R348,'Grid scaled'!R348)))</f>
        <v>226.88000000000002</v>
      </c>
      <c r="S348" s="12">
        <f>IF(Control!$C$6="Solar only",'Solar scaled'!S348,IF(Control!$C$6="Wind only",'Wind scaled'!S348,IF(Control!$C$6="Solar and wind",'Solar scaled'!S348+'Wind scaled'!S348,'Grid scaled'!S348)))</f>
        <v>313.91999999999996</v>
      </c>
      <c r="T348" s="12">
        <f>IF(Control!$C$6="Solar only",'Solar scaled'!T348,IF(Control!$C$6="Wind only",'Wind scaled'!T348,IF(Control!$C$6="Solar and wind",'Solar scaled'!T348+'Wind scaled'!T348,'Grid scaled'!T348)))</f>
        <v>581.91999999999996</v>
      </c>
      <c r="U348" s="12">
        <f>IF(Control!$C$6="Solar only",'Solar scaled'!U348,IF(Control!$C$6="Wind only",'Wind scaled'!U348,IF(Control!$C$6="Solar and wind",'Solar scaled'!U348+'Wind scaled'!U348,'Grid scaled'!U348)))</f>
        <v>939.28</v>
      </c>
      <c r="V348" s="12">
        <f>IF(Control!$C$6="Solar only",'Solar scaled'!V348,IF(Control!$C$6="Wind only",'Wind scaled'!V348,IF(Control!$C$6="Solar and wind",'Solar scaled'!V348+'Wind scaled'!V348,'Grid scaled'!V348)))</f>
        <v>1011.36</v>
      </c>
      <c r="W348" s="12">
        <f>IF(Control!$C$6="Solar only",'Solar scaled'!W348,IF(Control!$C$6="Wind only",'Wind scaled'!W348,IF(Control!$C$6="Solar and wind",'Solar scaled'!W348+'Wind scaled'!W348,'Grid scaled'!W348)))</f>
        <v>1006.8800000000001</v>
      </c>
      <c r="X348" s="12">
        <f>IF(Control!$C$6="Solar only",'Solar scaled'!X348,IF(Control!$C$6="Wind only",'Wind scaled'!X348,IF(Control!$C$6="Solar and wind",'Solar scaled'!X348+'Wind scaled'!X348,'Grid scaled'!X348)))</f>
        <v>1012</v>
      </c>
      <c r="Y348" s="12">
        <f>IF(Control!$C$6="Solar only",'Solar scaled'!Y348,IF(Control!$C$6="Wind only",'Wind scaled'!Y348,IF(Control!$C$6="Solar and wind",'Solar scaled'!Y348+'Wind scaled'!Y348,'Grid scaled'!Y348)))</f>
        <v>1012</v>
      </c>
      <c r="Z348" s="12">
        <f>IF(Control!$C$6="Solar only",'Solar scaled'!Z348,IF(Control!$C$6="Wind only",'Wind scaled'!Z348,IF(Control!$C$6="Solar and wind",'Solar scaled'!Z348+'Wind scaled'!Z348,'Grid scaled'!Z348)))</f>
        <v>1012</v>
      </c>
      <c r="AB348" s="7">
        <f t="shared" si="5"/>
        <v>14216.96</v>
      </c>
    </row>
    <row r="349" spans="2:28" x14ac:dyDescent="0.2">
      <c r="B349" s="6">
        <v>44543</v>
      </c>
      <c r="C349" s="12">
        <f>IF(Control!$C$6="Solar only",'Solar scaled'!C349,IF(Control!$C$6="Wind only",'Wind scaled'!C349,IF(Control!$C$6="Solar and wind",'Solar scaled'!C349+'Wind scaled'!C349,'Grid scaled'!C349)))</f>
        <v>1012</v>
      </c>
      <c r="D349" s="12">
        <f>IF(Control!$C$6="Solar only",'Solar scaled'!D349,IF(Control!$C$6="Wind only",'Wind scaled'!D349,IF(Control!$C$6="Solar and wind",'Solar scaled'!D349+'Wind scaled'!D349,'Grid scaled'!D349)))</f>
        <v>1012</v>
      </c>
      <c r="E349" s="12">
        <f>IF(Control!$C$6="Solar only",'Solar scaled'!E349,IF(Control!$C$6="Wind only",'Wind scaled'!E349,IF(Control!$C$6="Solar and wind",'Solar scaled'!E349+'Wind scaled'!E349,'Grid scaled'!E349)))</f>
        <v>1012</v>
      </c>
      <c r="F349" s="12">
        <f>IF(Control!$C$6="Solar only",'Solar scaled'!F349,IF(Control!$C$6="Wind only",'Wind scaled'!F349,IF(Control!$C$6="Solar and wind",'Solar scaled'!F349+'Wind scaled'!F349,'Grid scaled'!F349)))</f>
        <v>1012</v>
      </c>
      <c r="G349" s="12">
        <f>IF(Control!$C$6="Solar only",'Solar scaled'!G349,IF(Control!$C$6="Wind only",'Wind scaled'!G349,IF(Control!$C$6="Solar and wind",'Solar scaled'!G349+'Wind scaled'!G349,'Grid scaled'!G349)))</f>
        <v>1012</v>
      </c>
      <c r="H349" s="12">
        <f>IF(Control!$C$6="Solar only",'Solar scaled'!H349,IF(Control!$C$6="Wind only",'Wind scaled'!H349,IF(Control!$C$6="Solar and wind",'Solar scaled'!H349+'Wind scaled'!H349,'Grid scaled'!H349)))</f>
        <v>1012</v>
      </c>
      <c r="I349" s="12">
        <f>IF(Control!$C$6="Solar only",'Solar scaled'!I349,IF(Control!$C$6="Wind only",'Wind scaled'!I349,IF(Control!$C$6="Solar and wind",'Solar scaled'!I349+'Wind scaled'!I349,'Grid scaled'!I349)))</f>
        <v>1012</v>
      </c>
      <c r="J349" s="12">
        <f>IF(Control!$C$6="Solar only",'Solar scaled'!J349,IF(Control!$C$6="Wind only",'Wind scaled'!J349,IF(Control!$C$6="Solar and wind",'Solar scaled'!J349+'Wind scaled'!J349,'Grid scaled'!J349)))</f>
        <v>1012</v>
      </c>
      <c r="K349" s="12">
        <f>IF(Control!$C$6="Solar only",'Solar scaled'!K349,IF(Control!$C$6="Wind only",'Wind scaled'!K349,IF(Control!$C$6="Solar and wind",'Solar scaled'!K349+'Wind scaled'!K349,'Grid scaled'!K349)))</f>
        <v>1011.36</v>
      </c>
      <c r="L349" s="12">
        <f>IF(Control!$C$6="Solar only",'Solar scaled'!L349,IF(Control!$C$6="Wind only",'Wind scaled'!L349,IF(Control!$C$6="Solar and wind",'Solar scaled'!L349+'Wind scaled'!L349,'Grid scaled'!L349)))</f>
        <v>990.8</v>
      </c>
      <c r="M349" s="12">
        <f>IF(Control!$C$6="Solar only",'Solar scaled'!M349,IF(Control!$C$6="Wind only",'Wind scaled'!M349,IF(Control!$C$6="Solar and wind",'Solar scaled'!M349+'Wind scaled'!M349,'Grid scaled'!M349)))</f>
        <v>884.4799999999999</v>
      </c>
      <c r="N349" s="12">
        <f>IF(Control!$C$6="Solar only",'Solar scaled'!N349,IF(Control!$C$6="Wind only",'Wind scaled'!N349,IF(Control!$C$6="Solar and wind",'Solar scaled'!N349+'Wind scaled'!N349,'Grid scaled'!N349)))</f>
        <v>812.16000000000008</v>
      </c>
      <c r="O349" s="12">
        <f>IF(Control!$C$6="Solar only",'Solar scaled'!O349,IF(Control!$C$6="Wind only",'Wind scaled'!O349,IF(Control!$C$6="Solar and wind",'Solar scaled'!O349+'Wind scaled'!O349,'Grid scaled'!O349)))</f>
        <v>804.16000000000008</v>
      </c>
      <c r="P349" s="12">
        <f>IF(Control!$C$6="Solar only",'Solar scaled'!P349,IF(Control!$C$6="Wind only",'Wind scaled'!P349,IF(Control!$C$6="Solar and wind",'Solar scaled'!P349+'Wind scaled'!P349,'Grid scaled'!P349)))</f>
        <v>876.4799999999999</v>
      </c>
      <c r="Q349" s="12">
        <f>IF(Control!$C$6="Solar only",'Solar scaled'!Q349,IF(Control!$C$6="Wind only",'Wind scaled'!Q349,IF(Control!$C$6="Solar and wind",'Solar scaled'!Q349+'Wind scaled'!Q349,'Grid scaled'!Q349)))</f>
        <v>889.3599999999999</v>
      </c>
      <c r="R349" s="12">
        <f>IF(Control!$C$6="Solar only",'Solar scaled'!R349,IF(Control!$C$6="Wind only",'Wind scaled'!R349,IF(Control!$C$6="Solar and wind",'Solar scaled'!R349+'Wind scaled'!R349,'Grid scaled'!R349)))</f>
        <v>939.28</v>
      </c>
      <c r="S349" s="12">
        <f>IF(Control!$C$6="Solar only",'Solar scaled'!S349,IF(Control!$C$6="Wind only",'Wind scaled'!S349,IF(Control!$C$6="Solar and wind",'Solar scaled'!S349+'Wind scaled'!S349,'Grid scaled'!S349)))</f>
        <v>966.4</v>
      </c>
      <c r="T349" s="12">
        <f>IF(Control!$C$6="Solar only",'Solar scaled'!T349,IF(Control!$C$6="Wind only",'Wind scaled'!T349,IF(Control!$C$6="Solar and wind",'Solar scaled'!T349+'Wind scaled'!T349,'Grid scaled'!T349)))</f>
        <v>942.24</v>
      </c>
      <c r="U349" s="12">
        <f>IF(Control!$C$6="Solar only",'Solar scaled'!U349,IF(Control!$C$6="Wind only",'Wind scaled'!U349,IF(Control!$C$6="Solar and wind",'Solar scaled'!U349+'Wind scaled'!U349,'Grid scaled'!U349)))</f>
        <v>892.31999999999994</v>
      </c>
      <c r="V349" s="12">
        <f>IF(Control!$C$6="Solar only",'Solar scaled'!V349,IF(Control!$C$6="Wind only",'Wind scaled'!V349,IF(Control!$C$6="Solar and wind",'Solar scaled'!V349+'Wind scaled'!V349,'Grid scaled'!V349)))</f>
        <v>892.31999999999994</v>
      </c>
      <c r="W349" s="12">
        <f>IF(Control!$C$6="Solar only",'Solar scaled'!W349,IF(Control!$C$6="Wind only",'Wind scaled'!W349,IF(Control!$C$6="Solar and wind",'Solar scaled'!W349+'Wind scaled'!W349,'Grid scaled'!W349)))</f>
        <v>817.04000000000008</v>
      </c>
      <c r="X349" s="12">
        <f>IF(Control!$C$6="Solar only",'Solar scaled'!X349,IF(Control!$C$6="Wind only",'Wind scaled'!X349,IF(Control!$C$6="Solar and wind",'Solar scaled'!X349+'Wind scaled'!X349,'Grid scaled'!X349)))</f>
        <v>791.68000000000006</v>
      </c>
      <c r="Y349" s="12">
        <f>IF(Control!$C$6="Solar only",'Solar scaled'!Y349,IF(Control!$C$6="Wind only",'Wind scaled'!Y349,IF(Control!$C$6="Solar and wind",'Solar scaled'!Y349+'Wind scaled'!Y349,'Grid scaled'!Y349)))</f>
        <v>817.04000000000008</v>
      </c>
      <c r="Z349" s="12">
        <f>IF(Control!$C$6="Solar only",'Solar scaled'!Z349,IF(Control!$C$6="Wind only",'Wind scaled'!Z349,IF(Control!$C$6="Solar and wind",'Solar scaled'!Z349+'Wind scaled'!Z349,'Grid scaled'!Z349)))</f>
        <v>876.4799999999999</v>
      </c>
      <c r="AB349" s="7">
        <f t="shared" si="5"/>
        <v>22299.600000000002</v>
      </c>
    </row>
    <row r="350" spans="2:28" x14ac:dyDescent="0.2">
      <c r="B350" s="6">
        <v>44544</v>
      </c>
      <c r="C350" s="12">
        <f>IF(Control!$C$6="Solar only",'Solar scaled'!C350,IF(Control!$C$6="Wind only",'Wind scaled'!C350,IF(Control!$C$6="Solar and wind",'Solar scaled'!C350+'Wind scaled'!C350,'Grid scaled'!C350)))</f>
        <v>804.16000000000008</v>
      </c>
      <c r="D350" s="12">
        <f>IF(Control!$C$6="Solar only",'Solar scaled'!D350,IF(Control!$C$6="Wind only",'Wind scaled'!D350,IF(Control!$C$6="Solar and wind",'Solar scaled'!D350+'Wind scaled'!D350,'Grid scaled'!D350)))</f>
        <v>876.4799999999999</v>
      </c>
      <c r="E350" s="12">
        <f>IF(Control!$C$6="Solar only",'Solar scaled'!E350,IF(Control!$C$6="Wind only",'Wind scaled'!E350,IF(Control!$C$6="Solar and wind",'Solar scaled'!E350+'Wind scaled'!E350,'Grid scaled'!E350)))</f>
        <v>942.24</v>
      </c>
      <c r="F350" s="12">
        <f>IF(Control!$C$6="Solar only",'Solar scaled'!F350,IF(Control!$C$6="Wind only",'Wind scaled'!F350,IF(Control!$C$6="Solar and wind",'Solar scaled'!F350+'Wind scaled'!F350,'Grid scaled'!F350)))</f>
        <v>993.76</v>
      </c>
      <c r="G350" s="12">
        <f>IF(Control!$C$6="Solar only",'Solar scaled'!G350,IF(Control!$C$6="Wind only",'Wind scaled'!G350,IF(Control!$C$6="Solar and wind",'Solar scaled'!G350+'Wind scaled'!G350,'Grid scaled'!G350)))</f>
        <v>1005.6</v>
      </c>
      <c r="H350" s="12">
        <f>IF(Control!$C$6="Solar only",'Solar scaled'!H350,IF(Control!$C$6="Wind only",'Wind scaled'!H350,IF(Control!$C$6="Solar and wind",'Solar scaled'!H350+'Wind scaled'!H350,'Grid scaled'!H350)))</f>
        <v>1011.36</v>
      </c>
      <c r="I350" s="12">
        <f>IF(Control!$C$6="Solar only",'Solar scaled'!I350,IF(Control!$C$6="Wind only",'Wind scaled'!I350,IF(Control!$C$6="Solar and wind",'Solar scaled'!I350+'Wind scaled'!I350,'Grid scaled'!I350)))</f>
        <v>1012</v>
      </c>
      <c r="J350" s="12">
        <f>IF(Control!$C$6="Solar only",'Solar scaled'!J350,IF(Control!$C$6="Wind only",'Wind scaled'!J350,IF(Control!$C$6="Solar and wind",'Solar scaled'!J350+'Wind scaled'!J350,'Grid scaled'!J350)))</f>
        <v>1012</v>
      </c>
      <c r="K350" s="12">
        <f>IF(Control!$C$6="Solar only",'Solar scaled'!K350,IF(Control!$C$6="Wind only",'Wind scaled'!K350,IF(Control!$C$6="Solar and wind",'Solar scaled'!K350+'Wind scaled'!K350,'Grid scaled'!K350)))</f>
        <v>1012</v>
      </c>
      <c r="L350" s="12">
        <f>IF(Control!$C$6="Solar only",'Solar scaled'!L350,IF(Control!$C$6="Wind only",'Wind scaled'!L350,IF(Control!$C$6="Solar and wind",'Solar scaled'!L350+'Wind scaled'!L350,'Grid scaled'!L350)))</f>
        <v>1012</v>
      </c>
      <c r="M350" s="12">
        <f>IF(Control!$C$6="Solar only",'Solar scaled'!M350,IF(Control!$C$6="Wind only",'Wind scaled'!M350,IF(Control!$C$6="Solar and wind",'Solar scaled'!M350+'Wind scaled'!M350,'Grid scaled'!M350)))</f>
        <v>1012</v>
      </c>
      <c r="N350" s="12">
        <f>IF(Control!$C$6="Solar only",'Solar scaled'!N350,IF(Control!$C$6="Wind only",'Wind scaled'!N350,IF(Control!$C$6="Solar and wind",'Solar scaled'!N350+'Wind scaled'!N350,'Grid scaled'!N350)))</f>
        <v>1012</v>
      </c>
      <c r="O350" s="12">
        <f>IF(Control!$C$6="Solar only",'Solar scaled'!O350,IF(Control!$C$6="Wind only",'Wind scaled'!O350,IF(Control!$C$6="Solar and wind",'Solar scaled'!O350+'Wind scaled'!O350,'Grid scaled'!O350)))</f>
        <v>1012</v>
      </c>
      <c r="P350" s="12">
        <f>IF(Control!$C$6="Solar only",'Solar scaled'!P350,IF(Control!$C$6="Wind only",'Wind scaled'!P350,IF(Control!$C$6="Solar and wind",'Solar scaled'!P350+'Wind scaled'!P350,'Grid scaled'!P350)))</f>
        <v>1012</v>
      </c>
      <c r="Q350" s="12">
        <f>IF(Control!$C$6="Solar only",'Solar scaled'!Q350,IF(Control!$C$6="Wind only",'Wind scaled'!Q350,IF(Control!$C$6="Solar and wind",'Solar scaled'!Q350+'Wind scaled'!Q350,'Grid scaled'!Q350)))</f>
        <v>1012</v>
      </c>
      <c r="R350" s="12">
        <f>IF(Control!$C$6="Solar only",'Solar scaled'!R350,IF(Control!$C$6="Wind only",'Wind scaled'!R350,IF(Control!$C$6="Solar and wind",'Solar scaled'!R350+'Wind scaled'!R350,'Grid scaled'!R350)))</f>
        <v>1012</v>
      </c>
      <c r="S350" s="12">
        <f>IF(Control!$C$6="Solar only",'Solar scaled'!S350,IF(Control!$C$6="Wind only",'Wind scaled'!S350,IF(Control!$C$6="Solar and wind",'Solar scaled'!S350+'Wind scaled'!S350,'Grid scaled'!S350)))</f>
        <v>1012</v>
      </c>
      <c r="T350" s="12">
        <f>IF(Control!$C$6="Solar only",'Solar scaled'!T350,IF(Control!$C$6="Wind only",'Wind scaled'!T350,IF(Control!$C$6="Solar and wind",'Solar scaled'!T350+'Wind scaled'!T350,'Grid scaled'!T350)))</f>
        <v>1012</v>
      </c>
      <c r="U350" s="12">
        <f>IF(Control!$C$6="Solar only",'Solar scaled'!U350,IF(Control!$C$6="Wind only",'Wind scaled'!U350,IF(Control!$C$6="Solar and wind",'Solar scaled'!U350+'Wind scaled'!U350,'Grid scaled'!U350)))</f>
        <v>1012</v>
      </c>
      <c r="V350" s="12">
        <f>IF(Control!$C$6="Solar only",'Solar scaled'!V350,IF(Control!$C$6="Wind only",'Wind scaled'!V350,IF(Control!$C$6="Solar and wind",'Solar scaled'!V350+'Wind scaled'!V350,'Grid scaled'!V350)))</f>
        <v>1012</v>
      </c>
      <c r="W350" s="12">
        <f>IF(Control!$C$6="Solar only",'Solar scaled'!W350,IF(Control!$C$6="Wind only",'Wind scaled'!W350,IF(Control!$C$6="Solar and wind",'Solar scaled'!W350+'Wind scaled'!W350,'Grid scaled'!W350)))</f>
        <v>1012</v>
      </c>
      <c r="X350" s="12">
        <f>IF(Control!$C$6="Solar only",'Solar scaled'!X350,IF(Control!$C$6="Wind only",'Wind scaled'!X350,IF(Control!$C$6="Solar and wind",'Solar scaled'!X350+'Wind scaled'!X350,'Grid scaled'!X350)))</f>
        <v>1012</v>
      </c>
      <c r="Y350" s="12">
        <f>IF(Control!$C$6="Solar only",'Solar scaled'!Y350,IF(Control!$C$6="Wind only",'Wind scaled'!Y350,IF(Control!$C$6="Solar and wind",'Solar scaled'!Y350+'Wind scaled'!Y350,'Grid scaled'!Y350)))</f>
        <v>1012</v>
      </c>
      <c r="Z350" s="12">
        <f>IF(Control!$C$6="Solar only",'Solar scaled'!Z350,IF(Control!$C$6="Wind only",'Wind scaled'!Z350,IF(Control!$C$6="Solar and wind",'Solar scaled'!Z350+'Wind scaled'!Z350,'Grid scaled'!Z350)))</f>
        <v>1012</v>
      </c>
      <c r="AB350" s="7">
        <f t="shared" si="5"/>
        <v>23849.599999999999</v>
      </c>
    </row>
    <row r="351" spans="2:28" x14ac:dyDescent="0.2">
      <c r="B351" s="6">
        <v>44545</v>
      </c>
      <c r="C351" s="12">
        <f>IF(Control!$C$6="Solar only",'Solar scaled'!C351,IF(Control!$C$6="Wind only",'Wind scaled'!C351,IF(Control!$C$6="Solar and wind",'Solar scaled'!C351+'Wind scaled'!C351,'Grid scaled'!C351)))</f>
        <v>1012</v>
      </c>
      <c r="D351" s="12">
        <f>IF(Control!$C$6="Solar only",'Solar scaled'!D351,IF(Control!$C$6="Wind only",'Wind scaled'!D351,IF(Control!$C$6="Solar and wind",'Solar scaled'!D351+'Wind scaled'!D351,'Grid scaled'!D351)))</f>
        <v>1012</v>
      </c>
      <c r="E351" s="12">
        <f>IF(Control!$C$6="Solar only",'Solar scaled'!E351,IF(Control!$C$6="Wind only",'Wind scaled'!E351,IF(Control!$C$6="Solar and wind",'Solar scaled'!E351+'Wind scaled'!E351,'Grid scaled'!E351)))</f>
        <v>1012</v>
      </c>
      <c r="F351" s="12">
        <f>IF(Control!$C$6="Solar only",'Solar scaled'!F351,IF(Control!$C$6="Wind only",'Wind scaled'!F351,IF(Control!$C$6="Solar and wind",'Solar scaled'!F351+'Wind scaled'!F351,'Grid scaled'!F351)))</f>
        <v>1012</v>
      </c>
      <c r="G351" s="12">
        <f>IF(Control!$C$6="Solar only",'Solar scaled'!G351,IF(Control!$C$6="Wind only",'Wind scaled'!G351,IF(Control!$C$6="Solar and wind",'Solar scaled'!G351+'Wind scaled'!G351,'Grid scaled'!G351)))</f>
        <v>1012</v>
      </c>
      <c r="H351" s="12">
        <f>IF(Control!$C$6="Solar only",'Solar scaled'!H351,IF(Control!$C$6="Wind only",'Wind scaled'!H351,IF(Control!$C$6="Solar and wind",'Solar scaled'!H351+'Wind scaled'!H351,'Grid scaled'!H351)))</f>
        <v>1012</v>
      </c>
      <c r="I351" s="12">
        <f>IF(Control!$C$6="Solar only",'Solar scaled'!I351,IF(Control!$C$6="Wind only",'Wind scaled'!I351,IF(Control!$C$6="Solar and wind",'Solar scaled'!I351+'Wind scaled'!I351,'Grid scaled'!I351)))</f>
        <v>1012</v>
      </c>
      <c r="J351" s="12">
        <f>IF(Control!$C$6="Solar only",'Solar scaled'!J351,IF(Control!$C$6="Wind only",'Wind scaled'!J351,IF(Control!$C$6="Solar and wind",'Solar scaled'!J351+'Wind scaled'!J351,'Grid scaled'!J351)))</f>
        <v>1011.36</v>
      </c>
      <c r="K351" s="12">
        <f>IF(Control!$C$6="Solar only",'Solar scaled'!K351,IF(Control!$C$6="Wind only",'Wind scaled'!K351,IF(Control!$C$6="Solar and wind",'Solar scaled'!K351+'Wind scaled'!K351,'Grid scaled'!K351)))</f>
        <v>1006.8800000000001</v>
      </c>
      <c r="L351" s="12">
        <f>IF(Control!$C$6="Solar only",'Solar scaled'!L351,IF(Control!$C$6="Wind only",'Wind scaled'!L351,IF(Control!$C$6="Solar and wind",'Solar scaled'!L351+'Wind scaled'!L351,'Grid scaled'!L351)))</f>
        <v>1006.8800000000001</v>
      </c>
      <c r="M351" s="12">
        <f>IF(Control!$C$6="Solar only",'Solar scaled'!M351,IF(Control!$C$6="Wind only",'Wind scaled'!M351,IF(Control!$C$6="Solar and wind",'Solar scaled'!M351+'Wind scaled'!M351,'Grid scaled'!M351)))</f>
        <v>1011.36</v>
      </c>
      <c r="N351" s="12">
        <f>IF(Control!$C$6="Solar only",'Solar scaled'!N351,IF(Control!$C$6="Wind only",'Wind scaled'!N351,IF(Control!$C$6="Solar and wind",'Solar scaled'!N351+'Wind scaled'!N351,'Grid scaled'!N351)))</f>
        <v>1012</v>
      </c>
      <c r="O351" s="12">
        <f>IF(Control!$C$6="Solar only",'Solar scaled'!O351,IF(Control!$C$6="Wind only",'Wind scaled'!O351,IF(Control!$C$6="Solar and wind",'Solar scaled'!O351+'Wind scaled'!O351,'Grid scaled'!O351)))</f>
        <v>1012</v>
      </c>
      <c r="P351" s="12">
        <f>IF(Control!$C$6="Solar only",'Solar scaled'!P351,IF(Control!$C$6="Wind only",'Wind scaled'!P351,IF(Control!$C$6="Solar and wind",'Solar scaled'!P351+'Wind scaled'!P351,'Grid scaled'!P351)))</f>
        <v>1011.36</v>
      </c>
      <c r="Q351" s="12">
        <f>IF(Control!$C$6="Solar only",'Solar scaled'!Q351,IF(Control!$C$6="Wind only",'Wind scaled'!Q351,IF(Control!$C$6="Solar and wind",'Solar scaled'!Q351+'Wind scaled'!Q351,'Grid scaled'!Q351)))</f>
        <v>1006.8800000000001</v>
      </c>
      <c r="R351" s="12">
        <f>IF(Control!$C$6="Solar only",'Solar scaled'!R351,IF(Control!$C$6="Wind only",'Wind scaled'!R351,IF(Control!$C$6="Solar and wind",'Solar scaled'!R351+'Wind scaled'!R351,'Grid scaled'!R351)))</f>
        <v>995.04000000000019</v>
      </c>
      <c r="S351" s="12">
        <f>IF(Control!$C$6="Solar only",'Solar scaled'!S351,IF(Control!$C$6="Wind only",'Wind scaled'!S351,IF(Control!$C$6="Solar and wind",'Solar scaled'!S351+'Wind scaled'!S351,'Grid scaled'!S351)))</f>
        <v>974.24</v>
      </c>
      <c r="T351" s="12">
        <f>IF(Control!$C$6="Solar only",'Solar scaled'!T351,IF(Control!$C$6="Wind only",'Wind scaled'!T351,IF(Control!$C$6="Solar and wind",'Solar scaled'!T351+'Wind scaled'!T351,'Grid scaled'!T351)))</f>
        <v>926.4</v>
      </c>
      <c r="U351" s="12">
        <f>IF(Control!$C$6="Solar only",'Solar scaled'!U351,IF(Control!$C$6="Wind only",'Wind scaled'!U351,IF(Control!$C$6="Solar and wind",'Solar scaled'!U351+'Wind scaled'!U351,'Grid scaled'!U351)))</f>
        <v>876.4799999999999</v>
      </c>
      <c r="V351" s="12">
        <f>IF(Control!$C$6="Solar only",'Solar scaled'!V351,IF(Control!$C$6="Wind only",'Wind scaled'!V351,IF(Control!$C$6="Solar and wind",'Solar scaled'!V351+'Wind scaled'!V351,'Grid scaled'!V351)))</f>
        <v>804.16000000000008</v>
      </c>
      <c r="W351" s="12">
        <f>IF(Control!$C$6="Solar only",'Solar scaled'!W351,IF(Control!$C$6="Wind only",'Wind scaled'!W351,IF(Control!$C$6="Solar and wind",'Solar scaled'!W351+'Wind scaled'!W351,'Grid scaled'!W351)))</f>
        <v>728.96</v>
      </c>
      <c r="X351" s="12">
        <f>IF(Control!$C$6="Solar only",'Solar scaled'!X351,IF(Control!$C$6="Wind only",'Wind scaled'!X351,IF(Control!$C$6="Solar and wind",'Solar scaled'!X351+'Wind scaled'!X351,'Grid scaled'!X351)))</f>
        <v>633.28</v>
      </c>
      <c r="Y351" s="12">
        <f>IF(Control!$C$6="Solar only",'Solar scaled'!Y351,IF(Control!$C$6="Wind only",'Wind scaled'!Y351,IF(Control!$C$6="Solar and wind",'Solar scaled'!Y351+'Wind scaled'!Y351,'Grid scaled'!Y351)))</f>
        <v>475.52</v>
      </c>
      <c r="Z351" s="12">
        <f>IF(Control!$C$6="Solar only",'Solar scaled'!Z351,IF(Control!$C$6="Wind only",'Wind scaled'!Z351,IF(Control!$C$6="Solar and wind",'Solar scaled'!Z351+'Wind scaled'!Z351,'Grid scaled'!Z351)))</f>
        <v>401.91999999999996</v>
      </c>
      <c r="AB351" s="7">
        <f t="shared" si="5"/>
        <v>21978.720000000001</v>
      </c>
    </row>
    <row r="352" spans="2:28" x14ac:dyDescent="0.2">
      <c r="B352" s="6">
        <v>44546</v>
      </c>
      <c r="C352" s="12">
        <f>IF(Control!$C$6="Solar only",'Solar scaled'!C352,IF(Control!$C$6="Wind only",'Wind scaled'!C352,IF(Control!$C$6="Solar and wind",'Solar scaled'!C352+'Wind scaled'!C352,'Grid scaled'!C352)))</f>
        <v>313.91999999999996</v>
      </c>
      <c r="D352" s="12">
        <f>IF(Control!$C$6="Solar only",'Solar scaled'!D352,IF(Control!$C$6="Wind only",'Wind scaled'!D352,IF(Control!$C$6="Solar and wind",'Solar scaled'!D352+'Wind scaled'!D352,'Grid scaled'!D352)))</f>
        <v>226.88000000000002</v>
      </c>
      <c r="E352" s="12">
        <f>IF(Control!$C$6="Solar only",'Solar scaled'!E352,IF(Control!$C$6="Wind only",'Wind scaled'!E352,IF(Control!$C$6="Solar and wind",'Solar scaled'!E352+'Wind scaled'!E352,'Grid scaled'!E352)))</f>
        <v>155.6</v>
      </c>
      <c r="F352" s="12">
        <f>IF(Control!$C$6="Solar only",'Solar scaled'!F352,IF(Control!$C$6="Wind only",'Wind scaled'!F352,IF(Control!$C$6="Solar and wind",'Solar scaled'!F352+'Wind scaled'!F352,'Grid scaled'!F352)))</f>
        <v>126.8</v>
      </c>
      <c r="G352" s="12">
        <f>IF(Control!$C$6="Solar only",'Solar scaled'!G352,IF(Control!$C$6="Wind only",'Wind scaled'!G352,IF(Control!$C$6="Solar and wind",'Solar scaled'!G352+'Wind scaled'!G352,'Grid scaled'!G352)))</f>
        <v>136.4</v>
      </c>
      <c r="H352" s="12">
        <f>IF(Control!$C$6="Solar only",'Solar scaled'!H352,IF(Control!$C$6="Wind only",'Wind scaled'!H352,IF(Control!$C$6="Solar and wind",'Solar scaled'!H352+'Wind scaled'!H352,'Grid scaled'!H352)))</f>
        <v>240.56000000000003</v>
      </c>
      <c r="I352" s="12">
        <f>IF(Control!$C$6="Solar only",'Solar scaled'!I352,IF(Control!$C$6="Wind only",'Wind scaled'!I352,IF(Control!$C$6="Solar and wind",'Solar scaled'!I352+'Wind scaled'!I352,'Grid scaled'!I352)))</f>
        <v>423.84</v>
      </c>
      <c r="J352" s="12">
        <f>IF(Control!$C$6="Solar only",'Solar scaled'!J352,IF(Control!$C$6="Wind only",'Wind scaled'!J352,IF(Control!$C$6="Solar and wind",'Solar scaled'!J352+'Wind scaled'!J352,'Grid scaled'!J352)))</f>
        <v>581.91999999999996</v>
      </c>
      <c r="K352" s="12">
        <f>IF(Control!$C$6="Solar only",'Solar scaled'!K352,IF(Control!$C$6="Wind only",'Wind scaled'!K352,IF(Control!$C$6="Solar and wind",'Solar scaled'!K352+'Wind scaled'!K352,'Grid scaled'!K352)))</f>
        <v>728.96</v>
      </c>
      <c r="L352" s="12">
        <f>IF(Control!$C$6="Solar only",'Solar scaled'!L352,IF(Control!$C$6="Wind only",'Wind scaled'!L352,IF(Control!$C$6="Solar and wind",'Solar scaled'!L352+'Wind scaled'!L352,'Grid scaled'!L352)))</f>
        <v>812.16000000000008</v>
      </c>
      <c r="M352" s="12">
        <f>IF(Control!$C$6="Solar only",'Solar scaled'!M352,IF(Control!$C$6="Wind only",'Wind scaled'!M352,IF(Control!$C$6="Solar and wind",'Solar scaled'!M352+'Wind scaled'!M352,'Grid scaled'!M352)))</f>
        <v>804.16000000000008</v>
      </c>
      <c r="N352" s="12">
        <f>IF(Control!$C$6="Solar only",'Solar scaled'!N352,IF(Control!$C$6="Wind only",'Wind scaled'!N352,IF(Control!$C$6="Solar and wind",'Solar scaled'!N352+'Wind scaled'!N352,'Grid scaled'!N352)))</f>
        <v>791.68000000000006</v>
      </c>
      <c r="O352" s="12">
        <f>IF(Control!$C$6="Solar only",'Solar scaled'!O352,IF(Control!$C$6="Wind only",'Wind scaled'!O352,IF(Control!$C$6="Solar and wind",'Solar scaled'!O352+'Wind scaled'!O352,'Grid scaled'!O352)))</f>
        <v>791.68000000000006</v>
      </c>
      <c r="P352" s="12">
        <f>IF(Control!$C$6="Solar only",'Solar scaled'!P352,IF(Control!$C$6="Wind only",'Wind scaled'!P352,IF(Control!$C$6="Solar and wind",'Solar scaled'!P352+'Wind scaled'!P352,'Grid scaled'!P352)))</f>
        <v>804.16000000000008</v>
      </c>
      <c r="Q352" s="12">
        <f>IF(Control!$C$6="Solar only",'Solar scaled'!Q352,IF(Control!$C$6="Wind only",'Wind scaled'!Q352,IF(Control!$C$6="Solar and wind",'Solar scaled'!Q352+'Wind scaled'!Q352,'Grid scaled'!Q352)))</f>
        <v>791.68000000000006</v>
      </c>
      <c r="R352" s="12">
        <f>IF(Control!$C$6="Solar only",'Solar scaled'!R352,IF(Control!$C$6="Wind only",'Wind scaled'!R352,IF(Control!$C$6="Solar and wind",'Solar scaled'!R352+'Wind scaled'!R352,'Grid scaled'!R352)))</f>
        <v>804.16000000000008</v>
      </c>
      <c r="S352" s="12">
        <f>IF(Control!$C$6="Solar only",'Solar scaled'!S352,IF(Control!$C$6="Wind only",'Wind scaled'!S352,IF(Control!$C$6="Solar and wind",'Solar scaled'!S352+'Wind scaled'!S352,'Grid scaled'!S352)))</f>
        <v>791.68000000000006</v>
      </c>
      <c r="T352" s="12">
        <f>IF(Control!$C$6="Solar only",'Solar scaled'!T352,IF(Control!$C$6="Wind only",'Wind scaled'!T352,IF(Control!$C$6="Solar and wind",'Solar scaled'!T352+'Wind scaled'!T352,'Grid scaled'!T352)))</f>
        <v>728.96</v>
      </c>
      <c r="U352" s="12">
        <f>IF(Control!$C$6="Solar only",'Solar scaled'!U352,IF(Control!$C$6="Wind only",'Wind scaled'!U352,IF(Control!$C$6="Solar and wind",'Solar scaled'!U352+'Wind scaled'!U352,'Grid scaled'!U352)))</f>
        <v>720.96</v>
      </c>
      <c r="V352" s="12">
        <f>IF(Control!$C$6="Solar only",'Solar scaled'!V352,IF(Control!$C$6="Wind only",'Wind scaled'!V352,IF(Control!$C$6="Solar and wind",'Solar scaled'!V352+'Wind scaled'!V352,'Grid scaled'!V352)))</f>
        <v>720.96</v>
      </c>
      <c r="W352" s="12">
        <f>IF(Control!$C$6="Solar only",'Solar scaled'!W352,IF(Control!$C$6="Wind only",'Wind scaled'!W352,IF(Control!$C$6="Solar and wind",'Solar scaled'!W352+'Wind scaled'!W352,'Grid scaled'!W352)))</f>
        <v>728.96</v>
      </c>
      <c r="X352" s="12">
        <f>IF(Control!$C$6="Solar only",'Solar scaled'!X352,IF(Control!$C$6="Wind only",'Wind scaled'!X352,IF(Control!$C$6="Solar and wind",'Solar scaled'!X352+'Wind scaled'!X352,'Grid scaled'!X352)))</f>
        <v>720.96</v>
      </c>
      <c r="Y352" s="12">
        <f>IF(Control!$C$6="Solar only",'Solar scaled'!Y352,IF(Control!$C$6="Wind only",'Wind scaled'!Y352,IF(Control!$C$6="Solar and wind",'Solar scaled'!Y352+'Wind scaled'!Y352,'Grid scaled'!Y352)))</f>
        <v>669.6</v>
      </c>
      <c r="Z352" s="12">
        <f>IF(Control!$C$6="Solar only",'Solar scaled'!Z352,IF(Control!$C$6="Wind only",'Wind scaled'!Z352,IF(Control!$C$6="Solar and wind",'Solar scaled'!Z352+'Wind scaled'!Z352,'Grid scaled'!Z352)))</f>
        <v>581.91999999999996</v>
      </c>
      <c r="AB352" s="7">
        <f t="shared" si="5"/>
        <v>14198.559999999998</v>
      </c>
    </row>
    <row r="353" spans="2:29" x14ac:dyDescent="0.2">
      <c r="B353" s="6">
        <v>44547</v>
      </c>
      <c r="C353" s="12">
        <f>IF(Control!$C$6="Solar only",'Solar scaled'!C353,IF(Control!$C$6="Wind only",'Wind scaled'!C353,IF(Control!$C$6="Solar and wind",'Solar scaled'!C353+'Wind scaled'!C353,'Grid scaled'!C353)))</f>
        <v>518.24</v>
      </c>
      <c r="D353" s="12">
        <f>IF(Control!$C$6="Solar only",'Solar scaled'!D353,IF(Control!$C$6="Wind only",'Wind scaled'!D353,IF(Control!$C$6="Solar and wind",'Solar scaled'!D353+'Wind scaled'!D353,'Grid scaled'!D353)))</f>
        <v>454.4</v>
      </c>
      <c r="E353" s="12">
        <f>IF(Control!$C$6="Solar only",'Solar scaled'!E353,IF(Control!$C$6="Wind only",'Wind scaled'!E353,IF(Control!$C$6="Solar and wind",'Solar scaled'!E353+'Wind scaled'!E353,'Grid scaled'!E353)))</f>
        <v>362.4</v>
      </c>
      <c r="F353" s="12">
        <f>IF(Control!$C$6="Solar only",'Solar scaled'!F353,IF(Control!$C$6="Wind only",'Wind scaled'!F353,IF(Control!$C$6="Solar and wind",'Solar scaled'!F353+'Wind scaled'!F353,'Grid scaled'!F353)))</f>
        <v>313.91999999999996</v>
      </c>
      <c r="G353" s="12">
        <f>IF(Control!$C$6="Solar only",'Solar scaled'!G353,IF(Control!$C$6="Wind only",'Wind scaled'!G353,IF(Control!$C$6="Solar and wind",'Solar scaled'!G353+'Wind scaled'!G353,'Grid scaled'!G353)))</f>
        <v>254.24000000000007</v>
      </c>
      <c r="H353" s="12">
        <f>IF(Control!$C$6="Solar only",'Solar scaled'!H353,IF(Control!$C$6="Wind only",'Wind scaled'!H353,IF(Control!$C$6="Solar and wind",'Solar scaled'!H353+'Wind scaled'!H353,'Grid scaled'!H353)))</f>
        <v>190.16000000000003</v>
      </c>
      <c r="I353" s="12">
        <f>IF(Control!$C$6="Solar only",'Solar scaled'!I353,IF(Control!$C$6="Wind only",'Wind scaled'!I353,IF(Control!$C$6="Solar and wind",'Solar scaled'!I353+'Wind scaled'!I353,'Grid scaled'!I353)))</f>
        <v>146</v>
      </c>
      <c r="J353" s="12">
        <f>IF(Control!$C$6="Solar only",'Solar scaled'!J353,IF(Control!$C$6="Wind only",'Wind scaled'!J353,IF(Control!$C$6="Solar and wind",'Solar scaled'!J353+'Wind scaled'!J353,'Grid scaled'!J353)))</f>
        <v>117.2</v>
      </c>
      <c r="K353" s="12">
        <f>IF(Control!$C$6="Solar only",'Solar scaled'!K353,IF(Control!$C$6="Wind only",'Wind scaled'!K353,IF(Control!$C$6="Solar and wind",'Solar scaled'!K353+'Wind scaled'!K353,'Grid scaled'!K353)))</f>
        <v>91.919999999999987</v>
      </c>
      <c r="L353" s="12">
        <f>IF(Control!$C$6="Solar only",'Solar scaled'!L353,IF(Control!$C$6="Wind only",'Wind scaled'!L353,IF(Control!$C$6="Solar and wind",'Solar scaled'!L353+'Wind scaled'!L353,'Grid scaled'!L353)))</f>
        <v>76.239999999999995</v>
      </c>
      <c r="M353" s="12">
        <f>IF(Control!$C$6="Solar only",'Solar scaled'!M353,IF(Control!$C$6="Wind only",'Wind scaled'!M353,IF(Control!$C$6="Solar and wind",'Solar scaled'!M353+'Wind scaled'!M353,'Grid scaled'!M353)))</f>
        <v>55.280000000000008</v>
      </c>
      <c r="N353" s="12">
        <f>IF(Control!$C$6="Solar only",'Solar scaled'!N353,IF(Control!$C$6="Wind only",'Wind scaled'!N353,IF(Control!$C$6="Solar and wind",'Solar scaled'!N353+'Wind scaled'!N353,'Grid scaled'!N353)))</f>
        <v>42.160000000000004</v>
      </c>
      <c r="O353" s="12">
        <f>IF(Control!$C$6="Solar only",'Solar scaled'!O353,IF(Control!$C$6="Wind only",'Wind scaled'!O353,IF(Control!$C$6="Solar and wind",'Solar scaled'!O353+'Wind scaled'!O353,'Grid scaled'!O353)))</f>
        <v>30.479999999999997</v>
      </c>
      <c r="P353" s="12">
        <f>IF(Control!$C$6="Solar only",'Solar scaled'!P353,IF(Control!$C$6="Wind only",'Wind scaled'!P353,IF(Control!$C$6="Solar and wind",'Solar scaled'!P353+'Wind scaled'!P353,'Grid scaled'!P353)))</f>
        <v>25.359999999999996</v>
      </c>
      <c r="Q353" s="12">
        <f>IF(Control!$C$6="Solar only",'Solar scaled'!Q353,IF(Control!$C$6="Wind only",'Wind scaled'!Q353,IF(Control!$C$6="Solar and wind",'Solar scaled'!Q353+'Wind scaled'!Q353,'Grid scaled'!Q353)))</f>
        <v>10</v>
      </c>
      <c r="R353" s="12">
        <f>IF(Control!$C$6="Solar only",'Solar scaled'!R353,IF(Control!$C$6="Wind only",'Wind scaled'!R353,IF(Control!$C$6="Solar and wind",'Solar scaled'!R353+'Wind scaled'!R353,'Grid scaled'!R353)))</f>
        <v>0</v>
      </c>
      <c r="S353" s="12">
        <f>IF(Control!$C$6="Solar only",'Solar scaled'!S353,IF(Control!$C$6="Wind only",'Wind scaled'!S353,IF(Control!$C$6="Solar and wind",'Solar scaled'!S353+'Wind scaled'!S353,'Grid scaled'!S353)))</f>
        <v>0</v>
      </c>
      <c r="T353" s="12">
        <f>IF(Control!$C$6="Solar only",'Solar scaled'!T353,IF(Control!$C$6="Wind only",'Wind scaled'!T353,IF(Control!$C$6="Solar and wind",'Solar scaled'!T353+'Wind scaled'!T353,'Grid scaled'!T353)))</f>
        <v>0</v>
      </c>
      <c r="U353" s="12">
        <f>IF(Control!$C$6="Solar only",'Solar scaled'!U353,IF(Control!$C$6="Wind only",'Wind scaled'!U353,IF(Control!$C$6="Solar and wind",'Solar scaled'!U353+'Wind scaled'!U353,'Grid scaled'!U353)))</f>
        <v>0</v>
      </c>
      <c r="V353" s="12">
        <f>IF(Control!$C$6="Solar only",'Solar scaled'!V353,IF(Control!$C$6="Wind only",'Wind scaled'!V353,IF(Control!$C$6="Solar and wind",'Solar scaled'!V353+'Wind scaled'!V353,'Grid scaled'!V353)))</f>
        <v>0</v>
      </c>
      <c r="W353" s="12">
        <f>IF(Control!$C$6="Solar only",'Solar scaled'!W353,IF(Control!$C$6="Wind only",'Wind scaled'!W353,IF(Control!$C$6="Solar and wind",'Solar scaled'!W353+'Wind scaled'!W353,'Grid scaled'!W353)))</f>
        <v>0</v>
      </c>
      <c r="X353" s="12">
        <f>IF(Control!$C$6="Solar only",'Solar scaled'!X353,IF(Control!$C$6="Wind only",'Wind scaled'!X353,IF(Control!$C$6="Solar and wind",'Solar scaled'!X353+'Wind scaled'!X353,'Grid scaled'!X353)))</f>
        <v>0</v>
      </c>
      <c r="Y353" s="12">
        <f>IF(Control!$C$6="Solar only",'Solar scaled'!Y353,IF(Control!$C$6="Wind only",'Wind scaled'!Y353,IF(Control!$C$6="Solar and wind",'Solar scaled'!Y353+'Wind scaled'!Y353,'Grid scaled'!Y353)))</f>
        <v>0</v>
      </c>
      <c r="Z353" s="12">
        <f>IF(Control!$C$6="Solar only",'Solar scaled'!Z353,IF(Control!$C$6="Wind only",'Wind scaled'!Z353,IF(Control!$C$6="Solar and wind",'Solar scaled'!Z353+'Wind scaled'!Z353,'Grid scaled'!Z353)))</f>
        <v>15.12</v>
      </c>
      <c r="AB353" s="7">
        <f t="shared" si="5"/>
        <v>2703.12</v>
      </c>
    </row>
    <row r="354" spans="2:29" x14ac:dyDescent="0.2">
      <c r="B354" s="6">
        <v>44548</v>
      </c>
      <c r="C354" s="12">
        <f>IF(Control!$C$6="Solar only",'Solar scaled'!C354,IF(Control!$C$6="Wind only",'Wind scaled'!C354,IF(Control!$C$6="Solar and wind",'Solar scaled'!C354+'Wind scaled'!C354,'Grid scaled'!C354)))</f>
        <v>35.6</v>
      </c>
      <c r="D354" s="12">
        <f>IF(Control!$C$6="Solar only",'Solar scaled'!D354,IF(Control!$C$6="Wind only",'Wind scaled'!D354,IF(Control!$C$6="Solar and wind",'Solar scaled'!D354+'Wind scaled'!D354,'Grid scaled'!D354)))</f>
        <v>48.720000000000006</v>
      </c>
      <c r="E354" s="12">
        <f>IF(Control!$C$6="Solar only",'Solar scaled'!E354,IF(Control!$C$6="Wind only",'Wind scaled'!E354,IF(Control!$C$6="Solar and wind",'Solar scaled'!E354+'Wind scaled'!E354,'Grid scaled'!E354)))</f>
        <v>55.280000000000008</v>
      </c>
      <c r="F354" s="12">
        <f>IF(Control!$C$6="Solar only",'Solar scaled'!F354,IF(Control!$C$6="Wind only",'Wind scaled'!F354,IF(Control!$C$6="Solar and wind",'Solar scaled'!F354+'Wind scaled'!F354,'Grid scaled'!F354)))</f>
        <v>55.280000000000008</v>
      </c>
      <c r="G354" s="12">
        <f>IF(Control!$C$6="Solar only",'Solar scaled'!G354,IF(Control!$C$6="Wind only",'Wind scaled'!G354,IF(Control!$C$6="Solar and wind",'Solar scaled'!G354+'Wind scaled'!G354,'Grid scaled'!G354)))</f>
        <v>48.720000000000006</v>
      </c>
      <c r="H354" s="12">
        <f>IF(Control!$C$6="Solar only",'Solar scaled'!H354,IF(Control!$C$6="Wind only",'Wind scaled'!H354,IF(Control!$C$6="Solar and wind",'Solar scaled'!H354+'Wind scaled'!H354,'Grid scaled'!H354)))</f>
        <v>42.160000000000004</v>
      </c>
      <c r="I354" s="12">
        <f>IF(Control!$C$6="Solar only",'Solar scaled'!I354,IF(Control!$C$6="Wind only",'Wind scaled'!I354,IF(Control!$C$6="Solar and wind",'Solar scaled'!I354+'Wind scaled'!I354,'Grid scaled'!I354)))</f>
        <v>48.720000000000006</v>
      </c>
      <c r="J354" s="12">
        <f>IF(Control!$C$6="Solar only",'Solar scaled'!J354,IF(Control!$C$6="Wind only",'Wind scaled'!J354,IF(Control!$C$6="Solar and wind",'Solar scaled'!J354+'Wind scaled'!J354,'Grid scaled'!J354)))</f>
        <v>61.840000000000011</v>
      </c>
      <c r="K354" s="12">
        <f>IF(Control!$C$6="Solar only",'Solar scaled'!K354,IF(Control!$C$6="Wind only",'Wind scaled'!K354,IF(Control!$C$6="Solar and wind",'Solar scaled'!K354+'Wind scaled'!K354,'Grid scaled'!K354)))</f>
        <v>91.919999999999987</v>
      </c>
      <c r="L354" s="12">
        <f>IF(Control!$C$6="Solar only",'Solar scaled'!L354,IF(Control!$C$6="Wind only",'Wind scaled'!L354,IF(Control!$C$6="Solar and wind",'Solar scaled'!L354+'Wind scaled'!L354,'Grid scaled'!L354)))</f>
        <v>126.8</v>
      </c>
      <c r="M354" s="12">
        <f>IF(Control!$C$6="Solar only",'Solar scaled'!M354,IF(Control!$C$6="Wind only",'Wind scaled'!M354,IF(Control!$C$6="Solar and wind",'Solar scaled'!M354+'Wind scaled'!M354,'Grid scaled'!M354)))</f>
        <v>167.12</v>
      </c>
      <c r="N354" s="12">
        <f>IF(Control!$C$6="Solar only",'Solar scaled'!N354,IF(Control!$C$6="Wind only",'Wind scaled'!N354,IF(Control!$C$6="Solar and wind",'Solar scaled'!N354+'Wind scaled'!N354,'Grid scaled'!N354)))</f>
        <v>213.2</v>
      </c>
      <c r="O354" s="12">
        <f>IF(Control!$C$6="Solar only",'Solar scaled'!O354,IF(Control!$C$6="Wind only",'Wind scaled'!O354,IF(Control!$C$6="Solar and wind",'Solar scaled'!O354+'Wind scaled'!O354,'Grid scaled'!O354)))</f>
        <v>240.56000000000003</v>
      </c>
      <c r="P354" s="12">
        <f>IF(Control!$C$6="Solar only",'Solar scaled'!P354,IF(Control!$C$6="Wind only",'Wind scaled'!P354,IF(Control!$C$6="Solar and wind",'Solar scaled'!P354+'Wind scaled'!P354,'Grid scaled'!P354)))</f>
        <v>240.56000000000003</v>
      </c>
      <c r="Q354" s="12">
        <f>IF(Control!$C$6="Solar only",'Solar scaled'!Q354,IF(Control!$C$6="Wind only",'Wind scaled'!Q354,IF(Control!$C$6="Solar and wind",'Solar scaled'!Q354+'Wind scaled'!Q354,'Grid scaled'!Q354)))</f>
        <v>226.88000000000002</v>
      </c>
      <c r="R354" s="12">
        <f>IF(Control!$C$6="Solar only",'Solar scaled'!R354,IF(Control!$C$6="Wind only",'Wind scaled'!R354,IF(Control!$C$6="Solar and wind",'Solar scaled'!R354+'Wind scaled'!R354,'Grid scaled'!R354)))</f>
        <v>213.2</v>
      </c>
      <c r="S354" s="12">
        <f>IF(Control!$C$6="Solar only",'Solar scaled'!S354,IF(Control!$C$6="Wind only",'Wind scaled'!S354,IF(Control!$C$6="Solar and wind",'Solar scaled'!S354+'Wind scaled'!S354,'Grid scaled'!S354)))</f>
        <v>167.12</v>
      </c>
      <c r="T354" s="12">
        <f>IF(Control!$C$6="Solar only",'Solar scaled'!T354,IF(Control!$C$6="Wind only",'Wind scaled'!T354,IF(Control!$C$6="Solar and wind",'Solar scaled'!T354+'Wind scaled'!T354,'Grid scaled'!T354)))</f>
        <v>117.2</v>
      </c>
      <c r="U354" s="12">
        <f>IF(Control!$C$6="Solar only",'Solar scaled'!U354,IF(Control!$C$6="Wind only",'Wind scaled'!U354,IF(Control!$C$6="Solar and wind",'Solar scaled'!U354+'Wind scaled'!U354,'Grid scaled'!U354)))</f>
        <v>91.919999999999987</v>
      </c>
      <c r="V354" s="12">
        <f>IF(Control!$C$6="Solar only",'Solar scaled'!V354,IF(Control!$C$6="Wind only",'Wind scaled'!V354,IF(Control!$C$6="Solar and wind",'Solar scaled'!V354+'Wind scaled'!V354,'Grid scaled'!V354)))</f>
        <v>61.840000000000011</v>
      </c>
      <c r="W354" s="12">
        <f>IF(Control!$C$6="Solar only",'Solar scaled'!W354,IF(Control!$C$6="Wind only",'Wind scaled'!W354,IF(Control!$C$6="Solar and wind",'Solar scaled'!W354+'Wind scaled'!W354,'Grid scaled'!W354)))</f>
        <v>42.160000000000004</v>
      </c>
      <c r="X354" s="12">
        <f>IF(Control!$C$6="Solar only",'Solar scaled'!X354,IF(Control!$C$6="Wind only",'Wind scaled'!X354,IF(Control!$C$6="Solar and wind",'Solar scaled'!X354+'Wind scaled'!X354,'Grid scaled'!X354)))</f>
        <v>55.280000000000008</v>
      </c>
      <c r="Y354" s="12">
        <f>IF(Control!$C$6="Solar only",'Solar scaled'!Y354,IF(Control!$C$6="Wind only",'Wind scaled'!Y354,IF(Control!$C$6="Solar and wind",'Solar scaled'!Y354+'Wind scaled'!Y354,'Grid scaled'!Y354)))</f>
        <v>84.08</v>
      </c>
      <c r="Z354" s="12">
        <f>IF(Control!$C$6="Solar only",'Solar scaled'!Z354,IF(Control!$C$6="Wind only",'Wind scaled'!Z354,IF(Control!$C$6="Solar and wind",'Solar scaled'!Z354+'Wind scaled'!Z354,'Grid scaled'!Z354)))</f>
        <v>107.6</v>
      </c>
      <c r="AB354" s="7">
        <f t="shared" si="5"/>
        <v>2643.76</v>
      </c>
    </row>
    <row r="355" spans="2:29" x14ac:dyDescent="0.2">
      <c r="B355" s="6">
        <v>44549</v>
      </c>
      <c r="C355" s="12">
        <f>IF(Control!$C$6="Solar only",'Solar scaled'!C355,IF(Control!$C$6="Wind only",'Wind scaled'!C355,IF(Control!$C$6="Solar and wind",'Solar scaled'!C355+'Wind scaled'!C355,'Grid scaled'!C355)))</f>
        <v>126.8</v>
      </c>
      <c r="D355" s="12">
        <f>IF(Control!$C$6="Solar only",'Solar scaled'!D355,IF(Control!$C$6="Wind only",'Wind scaled'!D355,IF(Control!$C$6="Solar and wind",'Solar scaled'!D355+'Wind scaled'!D355,'Grid scaled'!D355)))</f>
        <v>126.8</v>
      </c>
      <c r="E355" s="12">
        <f>IF(Control!$C$6="Solar only",'Solar scaled'!E355,IF(Control!$C$6="Wind only",'Wind scaled'!E355,IF(Control!$C$6="Solar and wind",'Solar scaled'!E355+'Wind scaled'!E355,'Grid scaled'!E355)))</f>
        <v>117.2</v>
      </c>
      <c r="F355" s="12">
        <f>IF(Control!$C$6="Solar only",'Solar scaled'!F355,IF(Control!$C$6="Wind only",'Wind scaled'!F355,IF(Control!$C$6="Solar and wind",'Solar scaled'!F355+'Wind scaled'!F355,'Grid scaled'!F355)))</f>
        <v>99.759999999999991</v>
      </c>
      <c r="G355" s="12">
        <f>IF(Control!$C$6="Solar only",'Solar scaled'!G355,IF(Control!$C$6="Wind only",'Wind scaled'!G355,IF(Control!$C$6="Solar and wind",'Solar scaled'!G355+'Wind scaled'!G355,'Grid scaled'!G355)))</f>
        <v>84.08</v>
      </c>
      <c r="H355" s="12">
        <f>IF(Control!$C$6="Solar only",'Solar scaled'!H355,IF(Control!$C$6="Wind only",'Wind scaled'!H355,IF(Control!$C$6="Solar and wind",'Solar scaled'!H355+'Wind scaled'!H355,'Grid scaled'!H355)))</f>
        <v>68.400000000000006</v>
      </c>
      <c r="I355" s="12">
        <f>IF(Control!$C$6="Solar only",'Solar scaled'!I355,IF(Control!$C$6="Wind only",'Wind scaled'!I355,IF(Control!$C$6="Solar and wind",'Solar scaled'!I355+'Wind scaled'!I355,'Grid scaled'!I355)))</f>
        <v>55.280000000000008</v>
      </c>
      <c r="J355" s="12">
        <f>IF(Control!$C$6="Solar only",'Solar scaled'!J355,IF(Control!$C$6="Wind only",'Wind scaled'!J355,IF(Control!$C$6="Solar and wind",'Solar scaled'!J355+'Wind scaled'!J355,'Grid scaled'!J355)))</f>
        <v>35.6</v>
      </c>
      <c r="K355" s="12">
        <f>IF(Control!$C$6="Solar only",'Solar scaled'!K355,IF(Control!$C$6="Wind only",'Wind scaled'!K355,IF(Control!$C$6="Solar and wind",'Solar scaled'!K355+'Wind scaled'!K355,'Grid scaled'!K355)))</f>
        <v>25.359999999999996</v>
      </c>
      <c r="L355" s="12">
        <f>IF(Control!$C$6="Solar only",'Solar scaled'!L355,IF(Control!$C$6="Wind only",'Wind scaled'!L355,IF(Control!$C$6="Solar and wind",'Solar scaled'!L355+'Wind scaled'!L355,'Grid scaled'!L355)))</f>
        <v>10</v>
      </c>
      <c r="M355" s="12">
        <f>IF(Control!$C$6="Solar only",'Solar scaled'!M355,IF(Control!$C$6="Wind only",'Wind scaled'!M355,IF(Control!$C$6="Solar and wind",'Solar scaled'!M355+'Wind scaled'!M355,'Grid scaled'!M355)))</f>
        <v>0</v>
      </c>
      <c r="N355" s="12">
        <f>IF(Control!$C$6="Solar only",'Solar scaled'!N355,IF(Control!$C$6="Wind only",'Wind scaled'!N355,IF(Control!$C$6="Solar and wind",'Solar scaled'!N355+'Wind scaled'!N355,'Grid scaled'!N355)))</f>
        <v>0</v>
      </c>
      <c r="O355" s="12">
        <f>IF(Control!$C$6="Solar only",'Solar scaled'!O355,IF(Control!$C$6="Wind only",'Wind scaled'!O355,IF(Control!$C$6="Solar and wind",'Solar scaled'!O355+'Wind scaled'!O355,'Grid scaled'!O355)))</f>
        <v>0</v>
      </c>
      <c r="P355" s="12">
        <f>IF(Control!$C$6="Solar only",'Solar scaled'!P355,IF(Control!$C$6="Wind only",'Wind scaled'!P355,IF(Control!$C$6="Solar and wind",'Solar scaled'!P355+'Wind scaled'!P355,'Grid scaled'!P355)))</f>
        <v>0</v>
      </c>
      <c r="Q355" s="12">
        <f>IF(Control!$C$6="Solar only",'Solar scaled'!Q355,IF(Control!$C$6="Wind only",'Wind scaled'!Q355,IF(Control!$C$6="Solar and wind",'Solar scaled'!Q355+'Wind scaled'!Q355,'Grid scaled'!Q355)))</f>
        <v>20.239999999999998</v>
      </c>
      <c r="R355" s="12">
        <f>IF(Control!$C$6="Solar only",'Solar scaled'!R355,IF(Control!$C$6="Wind only",'Wind scaled'!R355,IF(Control!$C$6="Solar and wind",'Solar scaled'!R355+'Wind scaled'!R355,'Grid scaled'!R355)))</f>
        <v>35.6</v>
      </c>
      <c r="S355" s="12">
        <f>IF(Control!$C$6="Solar only",'Solar scaled'!S355,IF(Control!$C$6="Wind only",'Wind scaled'!S355,IF(Control!$C$6="Solar and wind",'Solar scaled'!S355+'Wind scaled'!S355,'Grid scaled'!S355)))</f>
        <v>48.720000000000006</v>
      </c>
      <c r="T355" s="12">
        <f>IF(Control!$C$6="Solar only",'Solar scaled'!T355,IF(Control!$C$6="Wind only",'Wind scaled'!T355,IF(Control!$C$6="Solar and wind",'Solar scaled'!T355+'Wind scaled'!T355,'Grid scaled'!T355)))</f>
        <v>61.840000000000011</v>
      </c>
      <c r="U355" s="12">
        <f>IF(Control!$C$6="Solar only",'Solar scaled'!U355,IF(Control!$C$6="Wind only",'Wind scaled'!U355,IF(Control!$C$6="Solar and wind",'Solar scaled'!U355+'Wind scaled'!U355,'Grid scaled'!U355)))</f>
        <v>76.239999999999995</v>
      </c>
      <c r="V355" s="12">
        <f>IF(Control!$C$6="Solar only",'Solar scaled'!V355,IF(Control!$C$6="Wind only",'Wind scaled'!V355,IF(Control!$C$6="Solar and wind",'Solar scaled'!V355+'Wind scaled'!V355,'Grid scaled'!V355)))</f>
        <v>91.919999999999987</v>
      </c>
      <c r="W355" s="12">
        <f>IF(Control!$C$6="Solar only",'Solar scaled'!W355,IF(Control!$C$6="Wind only",'Wind scaled'!W355,IF(Control!$C$6="Solar and wind",'Solar scaled'!W355+'Wind scaled'!W355,'Grid scaled'!W355)))</f>
        <v>99.759999999999991</v>
      </c>
      <c r="X355" s="12">
        <f>IF(Control!$C$6="Solar only",'Solar scaled'!X355,IF(Control!$C$6="Wind only",'Wind scaled'!X355,IF(Control!$C$6="Solar and wind",'Solar scaled'!X355+'Wind scaled'!X355,'Grid scaled'!X355)))</f>
        <v>91.919999999999987</v>
      </c>
      <c r="Y355" s="12">
        <f>IF(Control!$C$6="Solar only",'Solar scaled'!Y355,IF(Control!$C$6="Wind only",'Wind scaled'!Y355,IF(Control!$C$6="Solar and wind",'Solar scaled'!Y355+'Wind scaled'!Y355,'Grid scaled'!Y355)))</f>
        <v>76.239999999999995</v>
      </c>
      <c r="Z355" s="12">
        <f>IF(Control!$C$6="Solar only",'Solar scaled'!Z355,IF(Control!$C$6="Wind only",'Wind scaled'!Z355,IF(Control!$C$6="Solar and wind",'Solar scaled'!Z355+'Wind scaled'!Z355,'Grid scaled'!Z355)))</f>
        <v>61.840000000000011</v>
      </c>
      <c r="AB355" s="7">
        <f t="shared" si="5"/>
        <v>1413.6000000000001</v>
      </c>
    </row>
    <row r="356" spans="2:29" x14ac:dyDescent="0.2">
      <c r="B356" s="6">
        <v>44550</v>
      </c>
      <c r="C356" s="12">
        <f>IF(Control!$C$6="Solar only",'Solar scaled'!C356,IF(Control!$C$6="Wind only",'Wind scaled'!C356,IF(Control!$C$6="Solar and wind",'Solar scaled'!C356+'Wind scaled'!C356,'Grid scaled'!C356)))</f>
        <v>35.6</v>
      </c>
      <c r="D356" s="12">
        <f>IF(Control!$C$6="Solar only",'Solar scaled'!D356,IF(Control!$C$6="Wind only",'Wind scaled'!D356,IF(Control!$C$6="Solar and wind",'Solar scaled'!D356+'Wind scaled'!D356,'Grid scaled'!D356)))</f>
        <v>10</v>
      </c>
      <c r="E356" s="12">
        <f>IF(Control!$C$6="Solar only",'Solar scaled'!E356,IF(Control!$C$6="Wind only",'Wind scaled'!E356,IF(Control!$C$6="Solar and wind",'Solar scaled'!E356+'Wind scaled'!E356,'Grid scaled'!E356)))</f>
        <v>0</v>
      </c>
      <c r="F356" s="12">
        <f>IF(Control!$C$6="Solar only",'Solar scaled'!F356,IF(Control!$C$6="Wind only",'Wind scaled'!F356,IF(Control!$C$6="Solar and wind",'Solar scaled'!F356+'Wind scaled'!F356,'Grid scaled'!F356)))</f>
        <v>0</v>
      </c>
      <c r="G356" s="12">
        <f>IF(Control!$C$6="Solar only",'Solar scaled'!G356,IF(Control!$C$6="Wind only",'Wind scaled'!G356,IF(Control!$C$6="Solar and wind",'Solar scaled'!G356+'Wind scaled'!G356,'Grid scaled'!G356)))</f>
        <v>0</v>
      </c>
      <c r="H356" s="12">
        <f>IF(Control!$C$6="Solar only",'Solar scaled'!H356,IF(Control!$C$6="Wind only",'Wind scaled'!H356,IF(Control!$C$6="Solar and wind",'Solar scaled'!H356+'Wind scaled'!H356,'Grid scaled'!H356)))</f>
        <v>0</v>
      </c>
      <c r="I356" s="12">
        <f>IF(Control!$C$6="Solar only",'Solar scaled'!I356,IF(Control!$C$6="Wind only",'Wind scaled'!I356,IF(Control!$C$6="Solar and wind",'Solar scaled'!I356+'Wind scaled'!I356,'Grid scaled'!I356)))</f>
        <v>0</v>
      </c>
      <c r="J356" s="12">
        <f>IF(Control!$C$6="Solar only",'Solar scaled'!J356,IF(Control!$C$6="Wind only",'Wind scaled'!J356,IF(Control!$C$6="Solar and wind",'Solar scaled'!J356+'Wind scaled'!J356,'Grid scaled'!J356)))</f>
        <v>0</v>
      </c>
      <c r="K356" s="12">
        <f>IF(Control!$C$6="Solar only",'Solar scaled'!K356,IF(Control!$C$6="Wind only",'Wind scaled'!K356,IF(Control!$C$6="Solar and wind",'Solar scaled'!K356+'Wind scaled'!K356,'Grid scaled'!K356)))</f>
        <v>0</v>
      </c>
      <c r="L356" s="12">
        <f>IF(Control!$C$6="Solar only",'Solar scaled'!L356,IF(Control!$C$6="Wind only",'Wind scaled'!L356,IF(Control!$C$6="Solar and wind",'Solar scaled'!L356+'Wind scaled'!L356,'Grid scaled'!L356)))</f>
        <v>0</v>
      </c>
      <c r="M356" s="12">
        <f>IF(Control!$C$6="Solar only",'Solar scaled'!M356,IF(Control!$C$6="Wind only",'Wind scaled'!M356,IF(Control!$C$6="Solar and wind",'Solar scaled'!M356+'Wind scaled'!M356,'Grid scaled'!M356)))</f>
        <v>0</v>
      </c>
      <c r="N356" s="12">
        <f>IF(Control!$C$6="Solar only",'Solar scaled'!N356,IF(Control!$C$6="Wind only",'Wind scaled'!N356,IF(Control!$C$6="Solar and wind",'Solar scaled'!N356+'Wind scaled'!N356,'Grid scaled'!N356)))</f>
        <v>0</v>
      </c>
      <c r="O356" s="12">
        <f>IF(Control!$C$6="Solar only",'Solar scaled'!O356,IF(Control!$C$6="Wind only",'Wind scaled'!O356,IF(Control!$C$6="Solar and wind",'Solar scaled'!O356+'Wind scaled'!O356,'Grid scaled'!O356)))</f>
        <v>0</v>
      </c>
      <c r="P356" s="12">
        <f>IF(Control!$C$6="Solar only",'Solar scaled'!P356,IF(Control!$C$6="Wind only",'Wind scaled'!P356,IF(Control!$C$6="Solar and wind",'Solar scaled'!P356+'Wind scaled'!P356,'Grid scaled'!P356)))</f>
        <v>0</v>
      </c>
      <c r="Q356" s="12">
        <f>IF(Control!$C$6="Solar only",'Solar scaled'!Q356,IF(Control!$C$6="Wind only",'Wind scaled'!Q356,IF(Control!$C$6="Solar and wind",'Solar scaled'!Q356+'Wind scaled'!Q356,'Grid scaled'!Q356)))</f>
        <v>0</v>
      </c>
      <c r="R356" s="12">
        <f>IF(Control!$C$6="Solar only",'Solar scaled'!R356,IF(Control!$C$6="Wind only",'Wind scaled'!R356,IF(Control!$C$6="Solar and wind",'Solar scaled'!R356+'Wind scaled'!R356,'Grid scaled'!R356)))</f>
        <v>0</v>
      </c>
      <c r="S356" s="12">
        <f>IF(Control!$C$6="Solar only",'Solar scaled'!S356,IF(Control!$C$6="Wind only",'Wind scaled'!S356,IF(Control!$C$6="Solar and wind",'Solar scaled'!S356+'Wind scaled'!S356,'Grid scaled'!S356)))</f>
        <v>0</v>
      </c>
      <c r="T356" s="12">
        <f>IF(Control!$C$6="Solar only",'Solar scaled'!T356,IF(Control!$C$6="Wind only",'Wind scaled'!T356,IF(Control!$C$6="Solar and wind",'Solar scaled'!T356+'Wind scaled'!T356,'Grid scaled'!T356)))</f>
        <v>0</v>
      </c>
      <c r="U356" s="12">
        <f>IF(Control!$C$6="Solar only",'Solar scaled'!U356,IF(Control!$C$6="Wind only",'Wind scaled'!U356,IF(Control!$C$6="Solar and wind",'Solar scaled'!U356+'Wind scaled'!U356,'Grid scaled'!U356)))</f>
        <v>0</v>
      </c>
      <c r="V356" s="12">
        <f>IF(Control!$C$6="Solar only",'Solar scaled'!V356,IF(Control!$C$6="Wind only",'Wind scaled'!V356,IF(Control!$C$6="Solar and wind",'Solar scaled'!V356+'Wind scaled'!V356,'Grid scaled'!V356)))</f>
        <v>0</v>
      </c>
      <c r="W356" s="12">
        <f>IF(Control!$C$6="Solar only",'Solar scaled'!W356,IF(Control!$C$6="Wind only",'Wind scaled'!W356,IF(Control!$C$6="Solar and wind",'Solar scaled'!W356+'Wind scaled'!W356,'Grid scaled'!W356)))</f>
        <v>0</v>
      </c>
      <c r="X356" s="12">
        <f>IF(Control!$C$6="Solar only",'Solar scaled'!X356,IF(Control!$C$6="Wind only",'Wind scaled'!X356,IF(Control!$C$6="Solar and wind",'Solar scaled'!X356+'Wind scaled'!X356,'Grid scaled'!X356)))</f>
        <v>0</v>
      </c>
      <c r="Y356" s="12">
        <f>IF(Control!$C$6="Solar only",'Solar scaled'!Y356,IF(Control!$C$6="Wind only",'Wind scaled'!Y356,IF(Control!$C$6="Solar and wind",'Solar scaled'!Y356+'Wind scaled'!Y356,'Grid scaled'!Y356)))</f>
        <v>0</v>
      </c>
      <c r="Z356" s="12">
        <f>IF(Control!$C$6="Solar only",'Solar scaled'!Z356,IF(Control!$C$6="Wind only",'Wind scaled'!Z356,IF(Control!$C$6="Solar and wind",'Solar scaled'!Z356+'Wind scaled'!Z356,'Grid scaled'!Z356)))</f>
        <v>0</v>
      </c>
      <c r="AB356" s="7">
        <f t="shared" si="5"/>
        <v>45.6</v>
      </c>
    </row>
    <row r="357" spans="2:29" x14ac:dyDescent="0.2">
      <c r="B357" s="6">
        <v>44551</v>
      </c>
      <c r="C357" s="12">
        <f>IF(Control!$C$6="Solar only",'Solar scaled'!C357,IF(Control!$C$6="Wind only",'Wind scaled'!C357,IF(Control!$C$6="Solar and wind",'Solar scaled'!C357+'Wind scaled'!C357,'Grid scaled'!C357)))</f>
        <v>0</v>
      </c>
      <c r="D357" s="12">
        <f>IF(Control!$C$6="Solar only",'Solar scaled'!D357,IF(Control!$C$6="Wind only",'Wind scaled'!D357,IF(Control!$C$6="Solar and wind",'Solar scaled'!D357+'Wind scaled'!D357,'Grid scaled'!D357)))</f>
        <v>0</v>
      </c>
      <c r="E357" s="12">
        <f>IF(Control!$C$6="Solar only",'Solar scaled'!E357,IF(Control!$C$6="Wind only",'Wind scaled'!E357,IF(Control!$C$6="Solar and wind",'Solar scaled'!E357+'Wind scaled'!E357,'Grid scaled'!E357)))</f>
        <v>15.12</v>
      </c>
      <c r="F357" s="12">
        <f>IF(Control!$C$6="Solar only",'Solar scaled'!F357,IF(Control!$C$6="Wind only",'Wind scaled'!F357,IF(Control!$C$6="Solar and wind",'Solar scaled'!F357+'Wind scaled'!F357,'Grid scaled'!F357)))</f>
        <v>25.359999999999996</v>
      </c>
      <c r="G357" s="12">
        <f>IF(Control!$C$6="Solar only",'Solar scaled'!G357,IF(Control!$C$6="Wind only",'Wind scaled'!G357,IF(Control!$C$6="Solar and wind",'Solar scaled'!G357+'Wind scaled'!G357,'Grid scaled'!G357)))</f>
        <v>20.239999999999998</v>
      </c>
      <c r="H357" s="12">
        <f>IF(Control!$C$6="Solar only",'Solar scaled'!H357,IF(Control!$C$6="Wind only",'Wind scaled'!H357,IF(Control!$C$6="Solar and wind",'Solar scaled'!H357+'Wind scaled'!H357,'Grid scaled'!H357)))</f>
        <v>15.12</v>
      </c>
      <c r="I357" s="12">
        <f>IF(Control!$C$6="Solar only",'Solar scaled'!I357,IF(Control!$C$6="Wind only",'Wind scaled'!I357,IF(Control!$C$6="Solar and wind",'Solar scaled'!I357+'Wind scaled'!I357,'Grid scaled'!I357)))</f>
        <v>10</v>
      </c>
      <c r="J357" s="12">
        <f>IF(Control!$C$6="Solar only",'Solar scaled'!J357,IF(Control!$C$6="Wind only",'Wind scaled'!J357,IF(Control!$C$6="Solar and wind",'Solar scaled'!J357+'Wind scaled'!J357,'Grid scaled'!J357)))</f>
        <v>0</v>
      </c>
      <c r="K357" s="12">
        <f>IF(Control!$C$6="Solar only",'Solar scaled'!K357,IF(Control!$C$6="Wind only",'Wind scaled'!K357,IF(Control!$C$6="Solar and wind",'Solar scaled'!K357+'Wind scaled'!K357,'Grid scaled'!K357)))</f>
        <v>0</v>
      </c>
      <c r="L357" s="12">
        <f>IF(Control!$C$6="Solar only",'Solar scaled'!L357,IF(Control!$C$6="Wind only",'Wind scaled'!L357,IF(Control!$C$6="Solar and wind",'Solar scaled'!L357+'Wind scaled'!L357,'Grid scaled'!L357)))</f>
        <v>0</v>
      </c>
      <c r="M357" s="12">
        <f>IF(Control!$C$6="Solar only",'Solar scaled'!M357,IF(Control!$C$6="Wind only",'Wind scaled'!M357,IF(Control!$C$6="Solar and wind",'Solar scaled'!M357+'Wind scaled'!M357,'Grid scaled'!M357)))</f>
        <v>0</v>
      </c>
      <c r="N357" s="12">
        <f>IF(Control!$C$6="Solar only",'Solar scaled'!N357,IF(Control!$C$6="Wind only",'Wind scaled'!N357,IF(Control!$C$6="Solar and wind",'Solar scaled'!N357+'Wind scaled'!N357,'Grid scaled'!N357)))</f>
        <v>0</v>
      </c>
      <c r="O357" s="12">
        <f>IF(Control!$C$6="Solar only",'Solar scaled'!O357,IF(Control!$C$6="Wind only",'Wind scaled'!O357,IF(Control!$C$6="Solar and wind",'Solar scaled'!O357+'Wind scaled'!O357,'Grid scaled'!O357)))</f>
        <v>0</v>
      </c>
      <c r="P357" s="12">
        <f>IF(Control!$C$6="Solar only",'Solar scaled'!P357,IF(Control!$C$6="Wind only",'Wind scaled'!P357,IF(Control!$C$6="Solar and wind",'Solar scaled'!P357+'Wind scaled'!P357,'Grid scaled'!P357)))</f>
        <v>0</v>
      </c>
      <c r="Q357" s="12">
        <f>IF(Control!$C$6="Solar only",'Solar scaled'!Q357,IF(Control!$C$6="Wind only",'Wind scaled'!Q357,IF(Control!$C$6="Solar and wind",'Solar scaled'!Q357+'Wind scaled'!Q357,'Grid scaled'!Q357)))</f>
        <v>0</v>
      </c>
      <c r="R357" s="12">
        <f>IF(Control!$C$6="Solar only",'Solar scaled'!R357,IF(Control!$C$6="Wind only",'Wind scaled'!R357,IF(Control!$C$6="Solar and wind",'Solar scaled'!R357+'Wind scaled'!R357,'Grid scaled'!R357)))</f>
        <v>0</v>
      </c>
      <c r="S357" s="12">
        <f>IF(Control!$C$6="Solar only",'Solar scaled'!S357,IF(Control!$C$6="Wind only",'Wind scaled'!S357,IF(Control!$C$6="Solar and wind",'Solar scaled'!S357+'Wind scaled'!S357,'Grid scaled'!S357)))</f>
        <v>0</v>
      </c>
      <c r="T357" s="12">
        <f>IF(Control!$C$6="Solar only",'Solar scaled'!T357,IF(Control!$C$6="Wind only",'Wind scaled'!T357,IF(Control!$C$6="Solar and wind",'Solar scaled'!T357+'Wind scaled'!T357,'Grid scaled'!T357)))</f>
        <v>0</v>
      </c>
      <c r="U357" s="12">
        <f>IF(Control!$C$6="Solar only",'Solar scaled'!U357,IF(Control!$C$6="Wind only",'Wind scaled'!U357,IF(Control!$C$6="Solar and wind",'Solar scaled'!U357+'Wind scaled'!U357,'Grid scaled'!U357)))</f>
        <v>0</v>
      </c>
      <c r="V357" s="12">
        <f>IF(Control!$C$6="Solar only",'Solar scaled'!V357,IF(Control!$C$6="Wind only",'Wind scaled'!V357,IF(Control!$C$6="Solar and wind",'Solar scaled'!V357+'Wind scaled'!V357,'Grid scaled'!V357)))</f>
        <v>0</v>
      </c>
      <c r="W357" s="12">
        <f>IF(Control!$C$6="Solar only",'Solar scaled'!W357,IF(Control!$C$6="Wind only",'Wind scaled'!W357,IF(Control!$C$6="Solar and wind",'Solar scaled'!W357+'Wind scaled'!W357,'Grid scaled'!W357)))</f>
        <v>0</v>
      </c>
      <c r="X357" s="12">
        <f>IF(Control!$C$6="Solar only",'Solar scaled'!X357,IF(Control!$C$6="Wind only",'Wind scaled'!X357,IF(Control!$C$6="Solar and wind",'Solar scaled'!X357+'Wind scaled'!X357,'Grid scaled'!X357)))</f>
        <v>0</v>
      </c>
      <c r="Y357" s="12">
        <f>IF(Control!$C$6="Solar only",'Solar scaled'!Y357,IF(Control!$C$6="Wind only",'Wind scaled'!Y357,IF(Control!$C$6="Solar and wind",'Solar scaled'!Y357+'Wind scaled'!Y357,'Grid scaled'!Y357)))</f>
        <v>0</v>
      </c>
      <c r="Z357" s="12">
        <f>IF(Control!$C$6="Solar only",'Solar scaled'!Z357,IF(Control!$C$6="Wind only",'Wind scaled'!Z357,IF(Control!$C$6="Solar and wind",'Solar scaled'!Z357+'Wind scaled'!Z357,'Grid scaled'!Z357)))</f>
        <v>0</v>
      </c>
      <c r="AB357" s="7">
        <f t="shared" si="5"/>
        <v>85.84</v>
      </c>
    </row>
    <row r="358" spans="2:29" x14ac:dyDescent="0.2">
      <c r="B358" s="6">
        <v>44552</v>
      </c>
      <c r="C358" s="12">
        <f>IF(Control!$C$6="Solar only",'Solar scaled'!C358,IF(Control!$C$6="Wind only",'Wind scaled'!C358,IF(Control!$C$6="Solar and wind",'Solar scaled'!C358+'Wind scaled'!C358,'Grid scaled'!C358)))</f>
        <v>0</v>
      </c>
      <c r="D358" s="12">
        <f>IF(Control!$C$6="Solar only",'Solar scaled'!D358,IF(Control!$C$6="Wind only",'Wind scaled'!D358,IF(Control!$C$6="Solar and wind",'Solar scaled'!D358+'Wind scaled'!D358,'Grid scaled'!D358)))</f>
        <v>0</v>
      </c>
      <c r="E358" s="12">
        <f>IF(Control!$C$6="Solar only",'Solar scaled'!E358,IF(Control!$C$6="Wind only",'Wind scaled'!E358,IF(Control!$C$6="Solar and wind",'Solar scaled'!E358+'Wind scaled'!E358,'Grid scaled'!E358)))</f>
        <v>0</v>
      </c>
      <c r="F358" s="12">
        <f>IF(Control!$C$6="Solar only",'Solar scaled'!F358,IF(Control!$C$6="Wind only",'Wind scaled'!F358,IF(Control!$C$6="Solar and wind",'Solar scaled'!F358+'Wind scaled'!F358,'Grid scaled'!F358)))</f>
        <v>0</v>
      </c>
      <c r="G358" s="12">
        <f>IF(Control!$C$6="Solar only",'Solar scaled'!G358,IF(Control!$C$6="Wind only",'Wind scaled'!G358,IF(Control!$C$6="Solar and wind",'Solar scaled'!G358+'Wind scaled'!G358,'Grid scaled'!G358)))</f>
        <v>0</v>
      </c>
      <c r="H358" s="12">
        <f>IF(Control!$C$6="Solar only",'Solar scaled'!H358,IF(Control!$C$6="Wind only",'Wind scaled'!H358,IF(Control!$C$6="Solar and wind",'Solar scaled'!H358+'Wind scaled'!H358,'Grid scaled'!H358)))</f>
        <v>0</v>
      </c>
      <c r="I358" s="12">
        <f>IF(Control!$C$6="Solar only",'Solar scaled'!I358,IF(Control!$C$6="Wind only",'Wind scaled'!I358,IF(Control!$C$6="Solar and wind",'Solar scaled'!I358+'Wind scaled'!I358,'Grid scaled'!I358)))</f>
        <v>0</v>
      </c>
      <c r="J358" s="12">
        <f>IF(Control!$C$6="Solar only",'Solar scaled'!J358,IF(Control!$C$6="Wind only",'Wind scaled'!J358,IF(Control!$C$6="Solar and wind",'Solar scaled'!J358+'Wind scaled'!J358,'Grid scaled'!J358)))</f>
        <v>0</v>
      </c>
      <c r="K358" s="12">
        <f>IF(Control!$C$6="Solar only",'Solar scaled'!K358,IF(Control!$C$6="Wind only",'Wind scaled'!K358,IF(Control!$C$6="Solar and wind",'Solar scaled'!K358+'Wind scaled'!K358,'Grid scaled'!K358)))</f>
        <v>0</v>
      </c>
      <c r="L358" s="12">
        <f>IF(Control!$C$6="Solar only",'Solar scaled'!L358,IF(Control!$C$6="Wind only",'Wind scaled'!L358,IF(Control!$C$6="Solar and wind",'Solar scaled'!L358+'Wind scaled'!L358,'Grid scaled'!L358)))</f>
        <v>0</v>
      </c>
      <c r="M358" s="12">
        <f>IF(Control!$C$6="Solar only",'Solar scaled'!M358,IF(Control!$C$6="Wind only",'Wind scaled'!M358,IF(Control!$C$6="Solar and wind",'Solar scaled'!M358+'Wind scaled'!M358,'Grid scaled'!M358)))</f>
        <v>0</v>
      </c>
      <c r="N358" s="12">
        <f>IF(Control!$C$6="Solar only",'Solar scaled'!N358,IF(Control!$C$6="Wind only",'Wind scaled'!N358,IF(Control!$C$6="Solar and wind",'Solar scaled'!N358+'Wind scaled'!N358,'Grid scaled'!N358)))</f>
        <v>0</v>
      </c>
      <c r="O358" s="12">
        <f>IF(Control!$C$6="Solar only",'Solar scaled'!O358,IF(Control!$C$6="Wind only",'Wind scaled'!O358,IF(Control!$C$6="Solar and wind",'Solar scaled'!O358+'Wind scaled'!O358,'Grid scaled'!O358)))</f>
        <v>0</v>
      </c>
      <c r="P358" s="12">
        <f>IF(Control!$C$6="Solar only",'Solar scaled'!P358,IF(Control!$C$6="Wind only",'Wind scaled'!P358,IF(Control!$C$6="Solar and wind",'Solar scaled'!P358+'Wind scaled'!P358,'Grid scaled'!P358)))</f>
        <v>0</v>
      </c>
      <c r="Q358" s="12">
        <f>IF(Control!$C$6="Solar only",'Solar scaled'!Q358,IF(Control!$C$6="Wind only",'Wind scaled'!Q358,IF(Control!$C$6="Solar and wind",'Solar scaled'!Q358+'Wind scaled'!Q358,'Grid scaled'!Q358)))</f>
        <v>0</v>
      </c>
      <c r="R358" s="12">
        <f>IF(Control!$C$6="Solar only",'Solar scaled'!R358,IF(Control!$C$6="Wind only",'Wind scaled'!R358,IF(Control!$C$6="Solar and wind",'Solar scaled'!R358+'Wind scaled'!R358,'Grid scaled'!R358)))</f>
        <v>0</v>
      </c>
      <c r="S358" s="12">
        <f>IF(Control!$C$6="Solar only",'Solar scaled'!S358,IF(Control!$C$6="Wind only",'Wind scaled'!S358,IF(Control!$C$6="Solar and wind",'Solar scaled'!S358+'Wind scaled'!S358,'Grid scaled'!S358)))</f>
        <v>0</v>
      </c>
      <c r="T358" s="12">
        <f>IF(Control!$C$6="Solar only",'Solar scaled'!T358,IF(Control!$C$6="Wind only",'Wind scaled'!T358,IF(Control!$C$6="Solar and wind",'Solar scaled'!T358+'Wind scaled'!T358,'Grid scaled'!T358)))</f>
        <v>0</v>
      </c>
      <c r="U358" s="12">
        <f>IF(Control!$C$6="Solar only",'Solar scaled'!U358,IF(Control!$C$6="Wind only",'Wind scaled'!U358,IF(Control!$C$6="Solar and wind",'Solar scaled'!U358+'Wind scaled'!U358,'Grid scaled'!U358)))</f>
        <v>0</v>
      </c>
      <c r="V358" s="12">
        <f>IF(Control!$C$6="Solar only",'Solar scaled'!V358,IF(Control!$C$6="Wind only",'Wind scaled'!V358,IF(Control!$C$6="Solar and wind",'Solar scaled'!V358+'Wind scaled'!V358,'Grid scaled'!V358)))</f>
        <v>0</v>
      </c>
      <c r="W358" s="12">
        <f>IF(Control!$C$6="Solar only",'Solar scaled'!W358,IF(Control!$C$6="Wind only",'Wind scaled'!W358,IF(Control!$C$6="Solar and wind",'Solar scaled'!W358+'Wind scaled'!W358,'Grid scaled'!W358)))</f>
        <v>0</v>
      </c>
      <c r="X358" s="12">
        <f>IF(Control!$C$6="Solar only",'Solar scaled'!X358,IF(Control!$C$6="Wind only",'Wind scaled'!X358,IF(Control!$C$6="Solar and wind",'Solar scaled'!X358+'Wind scaled'!X358,'Grid scaled'!X358)))</f>
        <v>0</v>
      </c>
      <c r="Y358" s="12">
        <f>IF(Control!$C$6="Solar only",'Solar scaled'!Y358,IF(Control!$C$6="Wind only",'Wind scaled'!Y358,IF(Control!$C$6="Solar and wind",'Solar scaled'!Y358+'Wind scaled'!Y358,'Grid scaled'!Y358)))</f>
        <v>0</v>
      </c>
      <c r="Z358" s="12">
        <f>IF(Control!$C$6="Solar only",'Solar scaled'!Z358,IF(Control!$C$6="Wind only",'Wind scaled'!Z358,IF(Control!$C$6="Solar and wind",'Solar scaled'!Z358+'Wind scaled'!Z358,'Grid scaled'!Z358)))</f>
        <v>0</v>
      </c>
      <c r="AB358" s="7">
        <f t="shared" si="5"/>
        <v>0</v>
      </c>
    </row>
    <row r="359" spans="2:29" x14ac:dyDescent="0.2">
      <c r="B359" s="6">
        <v>44553</v>
      </c>
      <c r="C359" s="12">
        <f>IF(Control!$C$6="Solar only",'Solar scaled'!C359,IF(Control!$C$6="Wind only",'Wind scaled'!C359,IF(Control!$C$6="Solar and wind",'Solar scaled'!C359+'Wind scaled'!C359,'Grid scaled'!C359)))</f>
        <v>0</v>
      </c>
      <c r="D359" s="12">
        <f>IF(Control!$C$6="Solar only",'Solar scaled'!D359,IF(Control!$C$6="Wind only",'Wind scaled'!D359,IF(Control!$C$6="Solar and wind",'Solar scaled'!D359+'Wind scaled'!D359,'Grid scaled'!D359)))</f>
        <v>0</v>
      </c>
      <c r="E359" s="12">
        <f>IF(Control!$C$6="Solar only",'Solar scaled'!E359,IF(Control!$C$6="Wind only",'Wind scaled'!E359,IF(Control!$C$6="Solar and wind",'Solar scaled'!E359+'Wind scaled'!E359,'Grid scaled'!E359)))</f>
        <v>48.720000000000006</v>
      </c>
      <c r="F359" s="12">
        <f>IF(Control!$C$6="Solar only",'Solar scaled'!F359,IF(Control!$C$6="Wind only",'Wind scaled'!F359,IF(Control!$C$6="Solar and wind",'Solar scaled'!F359+'Wind scaled'!F359,'Grid scaled'!F359)))</f>
        <v>91.919999999999987</v>
      </c>
      <c r="G359" s="12">
        <f>IF(Control!$C$6="Solar only",'Solar scaled'!G359,IF(Control!$C$6="Wind only",'Wind scaled'!G359,IF(Control!$C$6="Solar and wind",'Solar scaled'!G359+'Wind scaled'!G359,'Grid scaled'!G359)))</f>
        <v>155.6</v>
      </c>
      <c r="H359" s="12">
        <f>IF(Control!$C$6="Solar only",'Solar scaled'!H359,IF(Control!$C$6="Wind only",'Wind scaled'!H359,IF(Control!$C$6="Solar and wind",'Solar scaled'!H359+'Wind scaled'!H359,'Grid scaled'!H359)))</f>
        <v>240.56000000000003</v>
      </c>
      <c r="I359" s="12">
        <f>IF(Control!$C$6="Solar only",'Solar scaled'!I359,IF(Control!$C$6="Wind only",'Wind scaled'!I359,IF(Control!$C$6="Solar and wind",'Solar scaled'!I359+'Wind scaled'!I359,'Grid scaled'!I359)))</f>
        <v>330.08</v>
      </c>
      <c r="J359" s="12">
        <f>IF(Control!$C$6="Solar only",'Solar scaled'!J359,IF(Control!$C$6="Wind only",'Wind scaled'!J359,IF(Control!$C$6="Solar and wind",'Solar scaled'!J359+'Wind scaled'!J359,'Grid scaled'!J359)))</f>
        <v>380.8</v>
      </c>
      <c r="K359" s="12">
        <f>IF(Control!$C$6="Solar only",'Solar scaled'!K359,IF(Control!$C$6="Wind only",'Wind scaled'!K359,IF(Control!$C$6="Solar and wind",'Solar scaled'!K359+'Wind scaled'!K359,'Grid scaled'!K359)))</f>
        <v>475.52</v>
      </c>
      <c r="L359" s="12">
        <f>IF(Control!$C$6="Solar only",'Solar scaled'!L359,IF(Control!$C$6="Wind only",'Wind scaled'!L359,IF(Control!$C$6="Solar and wind",'Solar scaled'!L359+'Wind scaled'!L359,'Grid scaled'!L359)))</f>
        <v>581.91999999999996</v>
      </c>
      <c r="M359" s="12">
        <f>IF(Control!$C$6="Solar only",'Solar scaled'!M359,IF(Control!$C$6="Wind only",'Wind scaled'!M359,IF(Control!$C$6="Solar and wind",'Solar scaled'!M359+'Wind scaled'!M359,'Grid scaled'!M359)))</f>
        <v>690.4</v>
      </c>
      <c r="N359" s="12">
        <f>IF(Control!$C$6="Solar only",'Solar scaled'!N359,IF(Control!$C$6="Wind only",'Wind scaled'!N359,IF(Control!$C$6="Solar and wind",'Solar scaled'!N359+'Wind scaled'!N359,'Grid scaled'!N359)))</f>
        <v>728.96</v>
      </c>
      <c r="O359" s="12">
        <f>IF(Control!$C$6="Solar only",'Solar scaled'!O359,IF(Control!$C$6="Wind only",'Wind scaled'!O359,IF(Control!$C$6="Solar and wind",'Solar scaled'!O359+'Wind scaled'!O359,'Grid scaled'!O359)))</f>
        <v>791.68000000000006</v>
      </c>
      <c r="P359" s="12">
        <f>IF(Control!$C$6="Solar only",'Solar scaled'!P359,IF(Control!$C$6="Wind only",'Wind scaled'!P359,IF(Control!$C$6="Solar and wind",'Solar scaled'!P359+'Wind scaled'!P359,'Grid scaled'!P359)))</f>
        <v>812.16000000000008</v>
      </c>
      <c r="Q359" s="12">
        <f>IF(Control!$C$6="Solar only",'Solar scaled'!Q359,IF(Control!$C$6="Wind only",'Wind scaled'!Q359,IF(Control!$C$6="Solar and wind",'Solar scaled'!Q359+'Wind scaled'!Q359,'Grid scaled'!Q359)))</f>
        <v>884.4799999999999</v>
      </c>
      <c r="R359" s="12">
        <f>IF(Control!$C$6="Solar only",'Solar scaled'!R359,IF(Control!$C$6="Wind only",'Wind scaled'!R359,IF(Control!$C$6="Solar and wind",'Solar scaled'!R359+'Wind scaled'!R359,'Grid scaled'!R359)))</f>
        <v>892.31999999999994</v>
      </c>
      <c r="S359" s="12">
        <f>IF(Control!$C$6="Solar only",'Solar scaled'!S359,IF(Control!$C$6="Wind only",'Wind scaled'!S359,IF(Control!$C$6="Solar and wind",'Solar scaled'!S359+'Wind scaled'!S359,'Grid scaled'!S359)))</f>
        <v>942.24</v>
      </c>
      <c r="T359" s="12">
        <f>IF(Control!$C$6="Solar only",'Solar scaled'!T359,IF(Control!$C$6="Wind only",'Wind scaled'!T359,IF(Control!$C$6="Solar and wind",'Solar scaled'!T359+'Wind scaled'!T359,'Grid scaled'!T359)))</f>
        <v>966.4</v>
      </c>
      <c r="U359" s="12">
        <f>IF(Control!$C$6="Solar only",'Solar scaled'!U359,IF(Control!$C$6="Wind only",'Wind scaled'!U359,IF(Control!$C$6="Solar and wind",'Solar scaled'!U359+'Wind scaled'!U359,'Grid scaled'!U359)))</f>
        <v>876.4799999999999</v>
      </c>
      <c r="V359" s="12">
        <f>IF(Control!$C$6="Solar only",'Solar scaled'!V359,IF(Control!$C$6="Wind only",'Wind scaled'!V359,IF(Control!$C$6="Solar and wind",'Solar scaled'!V359+'Wind scaled'!V359,'Grid scaled'!V359)))</f>
        <v>728.96</v>
      </c>
      <c r="W359" s="12">
        <f>IF(Control!$C$6="Solar only",'Solar scaled'!W359,IF(Control!$C$6="Wind only",'Wind scaled'!W359,IF(Control!$C$6="Solar and wind",'Solar scaled'!W359+'Wind scaled'!W359,'Grid scaled'!W359)))</f>
        <v>669.6</v>
      </c>
      <c r="X359" s="12">
        <f>IF(Control!$C$6="Solar only",'Solar scaled'!X359,IF(Control!$C$6="Wind only",'Wind scaled'!X359,IF(Control!$C$6="Solar and wind",'Solar scaled'!X359+'Wind scaled'!X359,'Grid scaled'!X359)))</f>
        <v>633.28</v>
      </c>
      <c r="Y359" s="12">
        <f>IF(Control!$C$6="Solar only",'Solar scaled'!Y359,IF(Control!$C$6="Wind only",'Wind scaled'!Y359,IF(Control!$C$6="Solar and wind",'Solar scaled'!Y359+'Wind scaled'!Y359,'Grid scaled'!Y359)))</f>
        <v>690.4</v>
      </c>
      <c r="Z359" s="12">
        <f>IF(Control!$C$6="Solar only",'Solar scaled'!Z359,IF(Control!$C$6="Wind only",'Wind scaled'!Z359,IF(Control!$C$6="Solar and wind",'Solar scaled'!Z359+'Wind scaled'!Z359,'Grid scaled'!Z359)))</f>
        <v>728.96</v>
      </c>
      <c r="AB359" s="7">
        <f t="shared" si="5"/>
        <v>13341.439999999999</v>
      </c>
    </row>
    <row r="360" spans="2:29" x14ac:dyDescent="0.2">
      <c r="B360" s="6">
        <v>44554</v>
      </c>
      <c r="C360" s="12">
        <f>IF(Control!$C$6="Solar only",'Solar scaled'!C360,IF(Control!$C$6="Wind only",'Wind scaled'!C360,IF(Control!$C$6="Solar and wind",'Solar scaled'!C360+'Wind scaled'!C360,'Grid scaled'!C360)))</f>
        <v>728.96</v>
      </c>
      <c r="D360" s="12">
        <f>IF(Control!$C$6="Solar only",'Solar scaled'!D360,IF(Control!$C$6="Wind only",'Wind scaled'!D360,IF(Control!$C$6="Solar and wind",'Solar scaled'!D360+'Wind scaled'!D360,'Grid scaled'!D360)))</f>
        <v>728.96</v>
      </c>
      <c r="E360" s="12">
        <f>IF(Control!$C$6="Solar only",'Solar scaled'!E360,IF(Control!$C$6="Wind only",'Wind scaled'!E360,IF(Control!$C$6="Solar and wind",'Solar scaled'!E360+'Wind scaled'!E360,'Grid scaled'!E360)))</f>
        <v>728.96</v>
      </c>
      <c r="F360" s="12">
        <f>IF(Control!$C$6="Solar only",'Solar scaled'!F360,IF(Control!$C$6="Wind only",'Wind scaled'!F360,IF(Control!$C$6="Solar and wind",'Solar scaled'!F360+'Wind scaled'!F360,'Grid scaled'!F360)))</f>
        <v>728.96</v>
      </c>
      <c r="G360" s="12">
        <f>IF(Control!$C$6="Solar only",'Solar scaled'!G360,IF(Control!$C$6="Wind only",'Wind scaled'!G360,IF(Control!$C$6="Solar and wind",'Solar scaled'!G360+'Wind scaled'!G360,'Grid scaled'!G360)))</f>
        <v>708.48</v>
      </c>
      <c r="H360" s="12">
        <f>IF(Control!$C$6="Solar only",'Solar scaled'!H360,IF(Control!$C$6="Wind only",'Wind scaled'!H360,IF(Control!$C$6="Solar and wind",'Solar scaled'!H360+'Wind scaled'!H360,'Grid scaled'!H360)))</f>
        <v>728.96</v>
      </c>
      <c r="I360" s="12">
        <f>IF(Control!$C$6="Solar only",'Solar scaled'!I360,IF(Control!$C$6="Wind only",'Wind scaled'!I360,IF(Control!$C$6="Solar and wind",'Solar scaled'!I360+'Wind scaled'!I360,'Grid scaled'!I360)))</f>
        <v>804.16000000000008</v>
      </c>
      <c r="J360" s="12">
        <f>IF(Control!$C$6="Solar only",'Solar scaled'!J360,IF(Control!$C$6="Wind only",'Wind scaled'!J360,IF(Control!$C$6="Solar and wind",'Solar scaled'!J360+'Wind scaled'!J360,'Grid scaled'!J360)))</f>
        <v>876.4799999999999</v>
      </c>
      <c r="K360" s="12">
        <f>IF(Control!$C$6="Solar only",'Solar scaled'!K360,IF(Control!$C$6="Wind only",'Wind scaled'!K360,IF(Control!$C$6="Solar and wind",'Solar scaled'!K360+'Wind scaled'!K360,'Grid scaled'!K360)))</f>
        <v>892.31999999999994</v>
      </c>
      <c r="L360" s="12">
        <f>IF(Control!$C$6="Solar only",'Solar scaled'!L360,IF(Control!$C$6="Wind only",'Wind scaled'!L360,IF(Control!$C$6="Solar and wind",'Solar scaled'!L360+'Wind scaled'!L360,'Grid scaled'!L360)))</f>
        <v>974.24</v>
      </c>
      <c r="M360" s="12">
        <f>IF(Control!$C$6="Solar only",'Solar scaled'!M360,IF(Control!$C$6="Wind only",'Wind scaled'!M360,IF(Control!$C$6="Solar and wind",'Solar scaled'!M360+'Wind scaled'!M360,'Grid scaled'!M360)))</f>
        <v>975.36</v>
      </c>
      <c r="N360" s="12">
        <f>IF(Control!$C$6="Solar only",'Solar scaled'!N360,IF(Control!$C$6="Wind only",'Wind scaled'!N360,IF(Control!$C$6="Solar and wind",'Solar scaled'!N360+'Wind scaled'!N360,'Grid scaled'!N360)))</f>
        <v>971.28</v>
      </c>
      <c r="O360" s="12">
        <f>IF(Control!$C$6="Solar only",'Solar scaled'!O360,IF(Control!$C$6="Wind only",'Wind scaled'!O360,IF(Control!$C$6="Solar and wind",'Solar scaled'!O360+'Wind scaled'!O360,'Grid scaled'!O360)))</f>
        <v>934.4</v>
      </c>
      <c r="P360" s="12">
        <f>IF(Control!$C$6="Solar only",'Solar scaled'!P360,IF(Control!$C$6="Wind only",'Wind scaled'!P360,IF(Control!$C$6="Solar and wind",'Solar scaled'!P360+'Wind scaled'!P360,'Grid scaled'!P360)))</f>
        <v>939.28</v>
      </c>
      <c r="Q360" s="12">
        <f>IF(Control!$C$6="Solar only",'Solar scaled'!Q360,IF(Control!$C$6="Wind only",'Wind scaled'!Q360,IF(Control!$C$6="Solar and wind",'Solar scaled'!Q360+'Wind scaled'!Q360,'Grid scaled'!Q360)))</f>
        <v>966.4</v>
      </c>
      <c r="R360" s="12">
        <f>IF(Control!$C$6="Solar only",'Solar scaled'!R360,IF(Control!$C$6="Wind only",'Wind scaled'!R360,IF(Control!$C$6="Solar and wind",'Solar scaled'!R360+'Wind scaled'!R360,'Grid scaled'!R360)))</f>
        <v>975.36</v>
      </c>
      <c r="S360" s="12">
        <f>IF(Control!$C$6="Solar only",'Solar scaled'!S360,IF(Control!$C$6="Wind only",'Wind scaled'!S360,IF(Control!$C$6="Solar and wind",'Solar scaled'!S360+'Wind scaled'!S360,'Grid scaled'!S360)))</f>
        <v>975.5200000000001</v>
      </c>
      <c r="T360" s="12">
        <f>IF(Control!$C$6="Solar only",'Solar scaled'!T360,IF(Control!$C$6="Wind only",'Wind scaled'!T360,IF(Control!$C$6="Solar and wind",'Solar scaled'!T360+'Wind scaled'!T360,'Grid scaled'!T360)))</f>
        <v>990.8</v>
      </c>
      <c r="U360" s="12">
        <f>IF(Control!$C$6="Solar only",'Solar scaled'!U360,IF(Control!$C$6="Wind only",'Wind scaled'!U360,IF(Control!$C$6="Solar and wind",'Solar scaled'!U360+'Wind scaled'!U360,'Grid scaled'!U360)))</f>
        <v>975.5200000000001</v>
      </c>
      <c r="V360" s="12">
        <f>IF(Control!$C$6="Solar only",'Solar scaled'!V360,IF(Control!$C$6="Wind only",'Wind scaled'!V360,IF(Control!$C$6="Solar and wind",'Solar scaled'!V360+'Wind scaled'!V360,'Grid scaled'!V360)))</f>
        <v>975.36</v>
      </c>
      <c r="W360" s="12">
        <f>IF(Control!$C$6="Solar only",'Solar scaled'!W360,IF(Control!$C$6="Wind only",'Wind scaled'!W360,IF(Control!$C$6="Solar and wind",'Solar scaled'!W360+'Wind scaled'!W360,'Grid scaled'!W360)))</f>
        <v>974.24</v>
      </c>
      <c r="X360" s="12">
        <f>IF(Control!$C$6="Solar only",'Solar scaled'!X360,IF(Control!$C$6="Wind only",'Wind scaled'!X360,IF(Control!$C$6="Solar and wind",'Solar scaled'!X360+'Wind scaled'!X360,'Grid scaled'!X360)))</f>
        <v>966.4</v>
      </c>
      <c r="Y360" s="12">
        <f>IF(Control!$C$6="Solar only",'Solar scaled'!Y360,IF(Control!$C$6="Wind only",'Wind scaled'!Y360,IF(Control!$C$6="Solar and wind",'Solar scaled'!Y360+'Wind scaled'!Y360,'Grid scaled'!Y360)))</f>
        <v>966.4</v>
      </c>
      <c r="Z360" s="12">
        <f>IF(Control!$C$6="Solar only",'Solar scaled'!Z360,IF(Control!$C$6="Wind only",'Wind scaled'!Z360,IF(Control!$C$6="Solar and wind",'Solar scaled'!Z360+'Wind scaled'!Z360,'Grid scaled'!Z360)))</f>
        <v>939.28</v>
      </c>
      <c r="AB360" s="7">
        <f t="shared" si="5"/>
        <v>21426.080000000005</v>
      </c>
    </row>
    <row r="361" spans="2:29" x14ac:dyDescent="0.2">
      <c r="B361" s="6">
        <v>44555</v>
      </c>
      <c r="C361" s="12">
        <f>IF(Control!$C$6="Solar only",'Solar scaled'!C361,IF(Control!$C$6="Wind only",'Wind scaled'!C361,IF(Control!$C$6="Solar and wind",'Solar scaled'!C361+'Wind scaled'!C361,'Grid scaled'!C361)))</f>
        <v>934.4</v>
      </c>
      <c r="D361" s="12">
        <f>IF(Control!$C$6="Solar only",'Solar scaled'!D361,IF(Control!$C$6="Wind only",'Wind scaled'!D361,IF(Control!$C$6="Solar and wind",'Solar scaled'!D361+'Wind scaled'!D361,'Grid scaled'!D361)))</f>
        <v>926.4</v>
      </c>
      <c r="E361" s="12">
        <f>IF(Control!$C$6="Solar only",'Solar scaled'!E361,IF(Control!$C$6="Wind only",'Wind scaled'!E361,IF(Control!$C$6="Solar and wind",'Solar scaled'!E361+'Wind scaled'!E361,'Grid scaled'!E361)))</f>
        <v>892.31999999999994</v>
      </c>
      <c r="F361" s="12">
        <f>IF(Control!$C$6="Solar only",'Solar scaled'!F361,IF(Control!$C$6="Wind only",'Wind scaled'!F361,IF(Control!$C$6="Solar and wind",'Solar scaled'!F361+'Wind scaled'!F361,'Grid scaled'!F361)))</f>
        <v>889.3599999999999</v>
      </c>
      <c r="G361" s="12">
        <f>IF(Control!$C$6="Solar only",'Solar scaled'!G361,IF(Control!$C$6="Wind only",'Wind scaled'!G361,IF(Control!$C$6="Solar and wind",'Solar scaled'!G361+'Wind scaled'!G361,'Grid scaled'!G361)))</f>
        <v>889.3599999999999</v>
      </c>
      <c r="H361" s="12">
        <f>IF(Control!$C$6="Solar only",'Solar scaled'!H361,IF(Control!$C$6="Wind only",'Wind scaled'!H361,IF(Control!$C$6="Solar and wind",'Solar scaled'!H361+'Wind scaled'!H361,'Grid scaled'!H361)))</f>
        <v>892.31999999999994</v>
      </c>
      <c r="I361" s="12">
        <f>IF(Control!$C$6="Solar only",'Solar scaled'!I361,IF(Control!$C$6="Wind only",'Wind scaled'!I361,IF(Control!$C$6="Solar and wind",'Solar scaled'!I361+'Wind scaled'!I361,'Grid scaled'!I361)))</f>
        <v>926.4</v>
      </c>
      <c r="J361" s="12">
        <f>IF(Control!$C$6="Solar only",'Solar scaled'!J361,IF(Control!$C$6="Wind only",'Wind scaled'!J361,IF(Control!$C$6="Solar and wind",'Solar scaled'!J361+'Wind scaled'!J361,'Grid scaled'!J361)))</f>
        <v>934.4</v>
      </c>
      <c r="K361" s="12">
        <f>IF(Control!$C$6="Solar only",'Solar scaled'!K361,IF(Control!$C$6="Wind only",'Wind scaled'!K361,IF(Control!$C$6="Solar and wind",'Solar scaled'!K361+'Wind scaled'!K361,'Grid scaled'!K361)))</f>
        <v>939.28</v>
      </c>
      <c r="L361" s="12">
        <f>IF(Control!$C$6="Solar only",'Solar scaled'!L361,IF(Control!$C$6="Wind only",'Wind scaled'!L361,IF(Control!$C$6="Solar and wind",'Solar scaled'!L361+'Wind scaled'!L361,'Grid scaled'!L361)))</f>
        <v>942.24</v>
      </c>
      <c r="M361" s="12">
        <f>IF(Control!$C$6="Solar only",'Solar scaled'!M361,IF(Control!$C$6="Wind only",'Wind scaled'!M361,IF(Control!$C$6="Solar and wind",'Solar scaled'!M361+'Wind scaled'!M361,'Grid scaled'!M361)))</f>
        <v>939.28</v>
      </c>
      <c r="N361" s="12">
        <f>IF(Control!$C$6="Solar only",'Solar scaled'!N361,IF(Control!$C$6="Wind only",'Wind scaled'!N361,IF(Control!$C$6="Solar and wind",'Solar scaled'!N361+'Wind scaled'!N361,'Grid scaled'!N361)))</f>
        <v>926.4</v>
      </c>
      <c r="O361" s="12">
        <f>IF(Control!$C$6="Solar only",'Solar scaled'!O361,IF(Control!$C$6="Wind only",'Wind scaled'!O361,IF(Control!$C$6="Solar and wind",'Solar scaled'!O361+'Wind scaled'!O361,'Grid scaled'!O361)))</f>
        <v>926.4</v>
      </c>
      <c r="P361" s="12">
        <f>IF(Control!$C$6="Solar only",'Solar scaled'!P361,IF(Control!$C$6="Wind only",'Wind scaled'!P361,IF(Control!$C$6="Solar and wind",'Solar scaled'!P361+'Wind scaled'!P361,'Grid scaled'!P361)))</f>
        <v>934.4</v>
      </c>
      <c r="Q361" s="12">
        <f>IF(Control!$C$6="Solar only",'Solar scaled'!Q361,IF(Control!$C$6="Wind only",'Wind scaled'!Q361,IF(Control!$C$6="Solar and wind",'Solar scaled'!Q361+'Wind scaled'!Q361,'Grid scaled'!Q361)))</f>
        <v>966.4</v>
      </c>
      <c r="R361" s="12">
        <f>IF(Control!$C$6="Solar only",'Solar scaled'!R361,IF(Control!$C$6="Wind only",'Wind scaled'!R361,IF(Control!$C$6="Solar and wind",'Solar scaled'!R361+'Wind scaled'!R361,'Grid scaled'!R361)))</f>
        <v>975.5200000000001</v>
      </c>
      <c r="S361" s="12">
        <f>IF(Control!$C$6="Solar only",'Solar scaled'!S361,IF(Control!$C$6="Wind only",'Wind scaled'!S361,IF(Control!$C$6="Solar and wind",'Solar scaled'!S361+'Wind scaled'!S361,'Grid scaled'!S361)))</f>
        <v>990.8</v>
      </c>
      <c r="T361" s="12">
        <f>IF(Control!$C$6="Solar only",'Solar scaled'!T361,IF(Control!$C$6="Wind only",'Wind scaled'!T361,IF(Control!$C$6="Solar and wind",'Solar scaled'!T361+'Wind scaled'!T361,'Grid scaled'!T361)))</f>
        <v>990.8</v>
      </c>
      <c r="U361" s="12">
        <f>IF(Control!$C$6="Solar only",'Solar scaled'!U361,IF(Control!$C$6="Wind only",'Wind scaled'!U361,IF(Control!$C$6="Solar and wind",'Solar scaled'!U361+'Wind scaled'!U361,'Grid scaled'!U361)))</f>
        <v>990.8</v>
      </c>
      <c r="V361" s="12">
        <f>IF(Control!$C$6="Solar only",'Solar scaled'!V361,IF(Control!$C$6="Wind only",'Wind scaled'!V361,IF(Control!$C$6="Solar and wind",'Solar scaled'!V361+'Wind scaled'!V361,'Grid scaled'!V361)))</f>
        <v>993.76</v>
      </c>
      <c r="W361" s="12">
        <f>IF(Control!$C$6="Solar only",'Solar scaled'!W361,IF(Control!$C$6="Wind only",'Wind scaled'!W361,IF(Control!$C$6="Solar and wind",'Solar scaled'!W361+'Wind scaled'!W361,'Grid scaled'!W361)))</f>
        <v>995.04000000000019</v>
      </c>
      <c r="X361" s="12">
        <f>IF(Control!$C$6="Solar only",'Solar scaled'!X361,IF(Control!$C$6="Wind only",'Wind scaled'!X361,IF(Control!$C$6="Solar and wind",'Solar scaled'!X361+'Wind scaled'!X361,'Grid scaled'!X361)))</f>
        <v>995.04000000000019</v>
      </c>
      <c r="Y361" s="12">
        <f>IF(Control!$C$6="Solar only",'Solar scaled'!Y361,IF(Control!$C$6="Wind only",'Wind scaled'!Y361,IF(Control!$C$6="Solar and wind",'Solar scaled'!Y361+'Wind scaled'!Y361,'Grid scaled'!Y361)))</f>
        <v>1006.72</v>
      </c>
      <c r="Z361" s="12">
        <f>IF(Control!$C$6="Solar only",'Solar scaled'!Z361,IF(Control!$C$6="Wind only",'Wind scaled'!Z361,IF(Control!$C$6="Solar and wind",'Solar scaled'!Z361+'Wind scaled'!Z361,'Grid scaled'!Z361)))</f>
        <v>1006.8800000000001</v>
      </c>
      <c r="AB361" s="7">
        <f t="shared" si="5"/>
        <v>22804.719999999998</v>
      </c>
    </row>
    <row r="362" spans="2:29" x14ac:dyDescent="0.2">
      <c r="B362" s="6">
        <v>44556</v>
      </c>
      <c r="C362" s="12">
        <f>IF(Control!$C$6="Solar only",'Solar scaled'!C362,IF(Control!$C$6="Wind only",'Wind scaled'!C362,IF(Control!$C$6="Solar and wind",'Solar scaled'!C362+'Wind scaled'!C362,'Grid scaled'!C362)))</f>
        <v>1006.8800000000001</v>
      </c>
      <c r="D362" s="12">
        <f>IF(Control!$C$6="Solar only",'Solar scaled'!D362,IF(Control!$C$6="Wind only",'Wind scaled'!D362,IF(Control!$C$6="Solar and wind",'Solar scaled'!D362+'Wind scaled'!D362,'Grid scaled'!D362)))</f>
        <v>1006.8800000000001</v>
      </c>
      <c r="E362" s="12">
        <f>IF(Control!$C$6="Solar only",'Solar scaled'!E362,IF(Control!$C$6="Wind only",'Wind scaled'!E362,IF(Control!$C$6="Solar and wind",'Solar scaled'!E362+'Wind scaled'!E362,'Grid scaled'!E362)))</f>
        <v>1006.8800000000001</v>
      </c>
      <c r="F362" s="12">
        <f>IF(Control!$C$6="Solar only",'Solar scaled'!F362,IF(Control!$C$6="Wind only",'Wind scaled'!F362,IF(Control!$C$6="Solar and wind",'Solar scaled'!F362+'Wind scaled'!F362,'Grid scaled'!F362)))</f>
        <v>1006.72</v>
      </c>
      <c r="G362" s="12">
        <f>IF(Control!$C$6="Solar only",'Solar scaled'!G362,IF(Control!$C$6="Wind only",'Wind scaled'!G362,IF(Control!$C$6="Solar and wind",'Solar scaled'!G362+'Wind scaled'!G362,'Grid scaled'!G362)))</f>
        <v>995.04000000000019</v>
      </c>
      <c r="H362" s="12">
        <f>IF(Control!$C$6="Solar only",'Solar scaled'!H362,IF(Control!$C$6="Wind only",'Wind scaled'!H362,IF(Control!$C$6="Solar and wind",'Solar scaled'!H362+'Wind scaled'!H362,'Grid scaled'!H362)))</f>
        <v>995.04000000000019</v>
      </c>
      <c r="I362" s="12">
        <f>IF(Control!$C$6="Solar only",'Solar scaled'!I362,IF(Control!$C$6="Wind only",'Wind scaled'!I362,IF(Control!$C$6="Solar and wind",'Solar scaled'!I362+'Wind scaled'!I362,'Grid scaled'!I362)))</f>
        <v>1005.6</v>
      </c>
      <c r="J362" s="12">
        <f>IF(Control!$C$6="Solar only",'Solar scaled'!J362,IF(Control!$C$6="Wind only",'Wind scaled'!J362,IF(Control!$C$6="Solar and wind",'Solar scaled'!J362+'Wind scaled'!J362,'Grid scaled'!J362)))</f>
        <v>1005.6</v>
      </c>
      <c r="K362" s="12">
        <f>IF(Control!$C$6="Solar only",'Solar scaled'!K362,IF(Control!$C$6="Wind only",'Wind scaled'!K362,IF(Control!$C$6="Solar and wind",'Solar scaled'!K362+'Wind scaled'!K362,'Grid scaled'!K362)))</f>
        <v>1006.72</v>
      </c>
      <c r="L362" s="12">
        <f>IF(Control!$C$6="Solar only",'Solar scaled'!L362,IF(Control!$C$6="Wind only",'Wind scaled'!L362,IF(Control!$C$6="Solar and wind",'Solar scaled'!L362+'Wind scaled'!L362,'Grid scaled'!L362)))</f>
        <v>1006.72</v>
      </c>
      <c r="M362" s="12">
        <f>IF(Control!$C$6="Solar only",'Solar scaled'!M362,IF(Control!$C$6="Wind only",'Wind scaled'!M362,IF(Control!$C$6="Solar and wind",'Solar scaled'!M362+'Wind scaled'!M362,'Grid scaled'!M362)))</f>
        <v>1011.36</v>
      </c>
      <c r="N362" s="12">
        <f>IF(Control!$C$6="Solar only",'Solar scaled'!N362,IF(Control!$C$6="Wind only",'Wind scaled'!N362,IF(Control!$C$6="Solar and wind",'Solar scaled'!N362+'Wind scaled'!N362,'Grid scaled'!N362)))</f>
        <v>1011.36</v>
      </c>
      <c r="O362" s="12">
        <f>IF(Control!$C$6="Solar only",'Solar scaled'!O362,IF(Control!$C$6="Wind only",'Wind scaled'!O362,IF(Control!$C$6="Solar and wind",'Solar scaled'!O362+'Wind scaled'!O362,'Grid scaled'!O362)))</f>
        <v>1011.36</v>
      </c>
      <c r="P362" s="12">
        <f>IF(Control!$C$6="Solar only",'Solar scaled'!P362,IF(Control!$C$6="Wind only",'Wind scaled'!P362,IF(Control!$C$6="Solar and wind",'Solar scaled'!P362+'Wind scaled'!P362,'Grid scaled'!P362)))</f>
        <v>1011.36</v>
      </c>
      <c r="Q362" s="12">
        <f>IF(Control!$C$6="Solar only",'Solar scaled'!Q362,IF(Control!$C$6="Wind only",'Wind scaled'!Q362,IF(Control!$C$6="Solar and wind",'Solar scaled'!Q362+'Wind scaled'!Q362,'Grid scaled'!Q362)))</f>
        <v>1011.2</v>
      </c>
      <c r="R362" s="12">
        <f>IF(Control!$C$6="Solar only",'Solar scaled'!R362,IF(Control!$C$6="Wind only",'Wind scaled'!R362,IF(Control!$C$6="Solar and wind",'Solar scaled'!R362+'Wind scaled'!R362,'Grid scaled'!R362)))</f>
        <v>1011.2</v>
      </c>
      <c r="S362" s="12">
        <f>IF(Control!$C$6="Solar only",'Solar scaled'!S362,IF(Control!$C$6="Wind only",'Wind scaled'!S362,IF(Control!$C$6="Solar and wind",'Solar scaled'!S362+'Wind scaled'!S362,'Grid scaled'!S362)))</f>
        <v>1011.2</v>
      </c>
      <c r="T362" s="12">
        <f>IF(Control!$C$6="Solar only",'Solar scaled'!T362,IF(Control!$C$6="Wind only",'Wind scaled'!T362,IF(Control!$C$6="Solar and wind",'Solar scaled'!T362+'Wind scaled'!T362,'Grid scaled'!T362)))</f>
        <v>1006.8800000000001</v>
      </c>
      <c r="U362" s="12">
        <f>IF(Control!$C$6="Solar only",'Solar scaled'!U362,IF(Control!$C$6="Wind only",'Wind scaled'!U362,IF(Control!$C$6="Solar and wind",'Solar scaled'!U362+'Wind scaled'!U362,'Grid scaled'!U362)))</f>
        <v>1006.72</v>
      </c>
      <c r="V362" s="12">
        <f>IF(Control!$C$6="Solar only",'Solar scaled'!V362,IF(Control!$C$6="Wind only",'Wind scaled'!V362,IF(Control!$C$6="Solar and wind",'Solar scaled'!V362+'Wind scaled'!V362,'Grid scaled'!V362)))</f>
        <v>1006.8800000000001</v>
      </c>
      <c r="W362" s="12">
        <f>IF(Control!$C$6="Solar only",'Solar scaled'!W362,IF(Control!$C$6="Wind only",'Wind scaled'!W362,IF(Control!$C$6="Solar and wind",'Solar scaled'!W362+'Wind scaled'!W362,'Grid scaled'!W362)))</f>
        <v>994.88000000000011</v>
      </c>
      <c r="X362" s="12">
        <f>IF(Control!$C$6="Solar only",'Solar scaled'!X362,IF(Control!$C$6="Wind only",'Wind scaled'!X362,IF(Control!$C$6="Solar and wind",'Solar scaled'!X362+'Wind scaled'!X362,'Grid scaled'!X362)))</f>
        <v>990.8</v>
      </c>
      <c r="Y362" s="12">
        <f>IF(Control!$C$6="Solar only",'Solar scaled'!Y362,IF(Control!$C$6="Wind only",'Wind scaled'!Y362,IF(Control!$C$6="Solar and wind",'Solar scaled'!Y362+'Wind scaled'!Y362,'Grid scaled'!Y362)))</f>
        <v>975.5200000000001</v>
      </c>
      <c r="Z362" s="12">
        <f>IF(Control!$C$6="Solar only",'Solar scaled'!Z362,IF(Control!$C$6="Wind only",'Wind scaled'!Z362,IF(Control!$C$6="Solar and wind",'Solar scaled'!Z362+'Wind scaled'!Z362,'Grid scaled'!Z362)))</f>
        <v>974.24</v>
      </c>
      <c r="AB362" s="7">
        <f t="shared" si="5"/>
        <v>24077.040000000008</v>
      </c>
    </row>
    <row r="363" spans="2:29" x14ac:dyDescent="0.2">
      <c r="B363" s="6">
        <v>44557</v>
      </c>
      <c r="C363" s="12">
        <f>IF(Control!$C$6="Solar only",'Solar scaled'!C363,IF(Control!$C$6="Wind only",'Wind scaled'!C363,IF(Control!$C$6="Solar and wind",'Solar scaled'!C363+'Wind scaled'!C363,'Grid scaled'!C363)))</f>
        <v>966.4</v>
      </c>
      <c r="D363" s="12">
        <f>IF(Control!$C$6="Solar only",'Solar scaled'!D363,IF(Control!$C$6="Wind only",'Wind scaled'!D363,IF(Control!$C$6="Solar and wind",'Solar scaled'!D363+'Wind scaled'!D363,'Grid scaled'!D363)))</f>
        <v>939.28</v>
      </c>
      <c r="E363" s="12">
        <f>IF(Control!$C$6="Solar only",'Solar scaled'!E363,IF(Control!$C$6="Wind only",'Wind scaled'!E363,IF(Control!$C$6="Solar and wind",'Solar scaled'!E363+'Wind scaled'!E363,'Grid scaled'!E363)))</f>
        <v>892.31999999999994</v>
      </c>
      <c r="F363" s="12">
        <f>IF(Control!$C$6="Solar only",'Solar scaled'!F363,IF(Control!$C$6="Wind only",'Wind scaled'!F363,IF(Control!$C$6="Solar and wind",'Solar scaled'!F363+'Wind scaled'!F363,'Grid scaled'!F363)))</f>
        <v>876.4799999999999</v>
      </c>
      <c r="G363" s="12">
        <f>IF(Control!$C$6="Solar only",'Solar scaled'!G363,IF(Control!$C$6="Wind only",'Wind scaled'!G363,IF(Control!$C$6="Solar and wind",'Solar scaled'!G363+'Wind scaled'!G363,'Grid scaled'!G363)))</f>
        <v>804.16000000000008</v>
      </c>
      <c r="H363" s="12">
        <f>IF(Control!$C$6="Solar only",'Solar scaled'!H363,IF(Control!$C$6="Wind only",'Wind scaled'!H363,IF(Control!$C$6="Solar and wind",'Solar scaled'!H363+'Wind scaled'!H363,'Grid scaled'!H363)))</f>
        <v>690.4</v>
      </c>
      <c r="I363" s="12">
        <f>IF(Control!$C$6="Solar only",'Solar scaled'!I363,IF(Control!$C$6="Wind only",'Wind scaled'!I363,IF(Control!$C$6="Solar and wind",'Solar scaled'!I363+'Wind scaled'!I363,'Grid scaled'!I363)))</f>
        <v>560</v>
      </c>
      <c r="J363" s="12">
        <f>IF(Control!$C$6="Solar only",'Solar scaled'!J363,IF(Control!$C$6="Wind only",'Wind scaled'!J363,IF(Control!$C$6="Solar and wind",'Solar scaled'!J363+'Wind scaled'!J363,'Grid scaled'!J363)))</f>
        <v>454.4</v>
      </c>
      <c r="K363" s="12">
        <f>IF(Control!$C$6="Solar only",'Solar scaled'!K363,IF(Control!$C$6="Wind only",'Wind scaled'!K363,IF(Control!$C$6="Solar and wind",'Solar scaled'!K363+'Wind scaled'!K363,'Grid scaled'!K363)))</f>
        <v>362.4</v>
      </c>
      <c r="L363" s="12">
        <f>IF(Control!$C$6="Solar only",'Solar scaled'!L363,IF(Control!$C$6="Wind only",'Wind scaled'!L363,IF(Control!$C$6="Solar and wind",'Solar scaled'!L363+'Wind scaled'!L363,'Grid scaled'!L363)))</f>
        <v>281.60000000000002</v>
      </c>
      <c r="M363" s="12">
        <f>IF(Control!$C$6="Solar only",'Solar scaled'!M363,IF(Control!$C$6="Wind only",'Wind scaled'!M363,IF(Control!$C$6="Solar and wind",'Solar scaled'!M363+'Wind scaled'!M363,'Grid scaled'!M363)))</f>
        <v>240.56000000000003</v>
      </c>
      <c r="N363" s="12">
        <f>IF(Control!$C$6="Solar only",'Solar scaled'!N363,IF(Control!$C$6="Wind only",'Wind scaled'!N363,IF(Control!$C$6="Solar and wind",'Solar scaled'!N363+'Wind scaled'!N363,'Grid scaled'!N363)))</f>
        <v>213.2</v>
      </c>
      <c r="O363" s="12">
        <f>IF(Control!$C$6="Solar only",'Solar scaled'!O363,IF(Control!$C$6="Wind only",'Wind scaled'!O363,IF(Control!$C$6="Solar and wind",'Solar scaled'!O363+'Wind scaled'!O363,'Grid scaled'!O363)))</f>
        <v>167.12</v>
      </c>
      <c r="P363" s="12">
        <f>IF(Control!$C$6="Solar only",'Solar scaled'!P363,IF(Control!$C$6="Wind only",'Wind scaled'!P363,IF(Control!$C$6="Solar and wind",'Solar scaled'!P363+'Wind scaled'!P363,'Grid scaled'!P363)))</f>
        <v>136.4</v>
      </c>
      <c r="Q363" s="12">
        <f>IF(Control!$C$6="Solar only",'Solar scaled'!Q363,IF(Control!$C$6="Wind only",'Wind scaled'!Q363,IF(Control!$C$6="Solar and wind",'Solar scaled'!Q363+'Wind scaled'!Q363,'Grid scaled'!Q363)))</f>
        <v>126.8</v>
      </c>
      <c r="R363" s="12">
        <f>IF(Control!$C$6="Solar only",'Solar scaled'!R363,IF(Control!$C$6="Wind only",'Wind scaled'!R363,IF(Control!$C$6="Solar and wind",'Solar scaled'!R363+'Wind scaled'!R363,'Grid scaled'!R363)))</f>
        <v>107.6</v>
      </c>
      <c r="S363" s="12">
        <f>IF(Control!$C$6="Solar only",'Solar scaled'!S363,IF(Control!$C$6="Wind only",'Wind scaled'!S363,IF(Control!$C$6="Solar and wind",'Solar scaled'!S363+'Wind scaled'!S363,'Grid scaled'!S363)))</f>
        <v>107.6</v>
      </c>
      <c r="T363" s="12">
        <f>IF(Control!$C$6="Solar only",'Solar scaled'!T363,IF(Control!$C$6="Wind only",'Wind scaled'!T363,IF(Control!$C$6="Solar and wind",'Solar scaled'!T363+'Wind scaled'!T363,'Grid scaled'!T363)))</f>
        <v>99.759999999999991</v>
      </c>
      <c r="U363" s="12">
        <f>IF(Control!$C$6="Solar only",'Solar scaled'!U363,IF(Control!$C$6="Wind only",'Wind scaled'!U363,IF(Control!$C$6="Solar and wind",'Solar scaled'!U363+'Wind scaled'!U363,'Grid scaled'!U363)))</f>
        <v>76.239999999999995</v>
      </c>
      <c r="V363" s="12">
        <f>IF(Control!$C$6="Solar only",'Solar scaled'!V363,IF(Control!$C$6="Wind only",'Wind scaled'!V363,IF(Control!$C$6="Solar and wind",'Solar scaled'!V363+'Wind scaled'!V363,'Grid scaled'!V363)))</f>
        <v>48.720000000000006</v>
      </c>
      <c r="W363" s="12">
        <f>IF(Control!$C$6="Solar only",'Solar scaled'!W363,IF(Control!$C$6="Wind only",'Wind scaled'!W363,IF(Control!$C$6="Solar and wind",'Solar scaled'!W363+'Wind scaled'!W363,'Grid scaled'!W363)))</f>
        <v>20.239999999999998</v>
      </c>
      <c r="X363" s="12">
        <f>IF(Control!$C$6="Solar only",'Solar scaled'!X363,IF(Control!$C$6="Wind only",'Wind scaled'!X363,IF(Control!$C$6="Solar and wind",'Solar scaled'!X363+'Wind scaled'!X363,'Grid scaled'!X363)))</f>
        <v>0</v>
      </c>
      <c r="Y363" s="12">
        <f>IF(Control!$C$6="Solar only",'Solar scaled'!Y363,IF(Control!$C$6="Wind only",'Wind scaled'!Y363,IF(Control!$C$6="Solar and wind",'Solar scaled'!Y363+'Wind scaled'!Y363,'Grid scaled'!Y363)))</f>
        <v>0</v>
      </c>
      <c r="Z363" s="12">
        <f>IF(Control!$C$6="Solar only",'Solar scaled'!Z363,IF(Control!$C$6="Wind only",'Wind scaled'!Z363,IF(Control!$C$6="Solar and wind",'Solar scaled'!Z363+'Wind scaled'!Z363,'Grid scaled'!Z363)))</f>
        <v>0</v>
      </c>
      <c r="AB363" s="7">
        <f t="shared" si="5"/>
        <v>8171.68</v>
      </c>
    </row>
    <row r="364" spans="2:29" x14ac:dyDescent="0.2">
      <c r="B364" s="6">
        <v>44558</v>
      </c>
      <c r="C364" s="12">
        <f>IF(Control!$C$6="Solar only",'Solar scaled'!C364,IF(Control!$C$6="Wind only",'Wind scaled'!C364,IF(Control!$C$6="Solar and wind",'Solar scaled'!C364+'Wind scaled'!C364,'Grid scaled'!C364)))</f>
        <v>0</v>
      </c>
      <c r="D364" s="12">
        <f>IF(Control!$C$6="Solar only",'Solar scaled'!D364,IF(Control!$C$6="Wind only",'Wind scaled'!D364,IF(Control!$C$6="Solar and wind",'Solar scaled'!D364+'Wind scaled'!D364,'Grid scaled'!D364)))</f>
        <v>0</v>
      </c>
      <c r="E364" s="12">
        <f>IF(Control!$C$6="Solar only",'Solar scaled'!E364,IF(Control!$C$6="Wind only",'Wind scaled'!E364,IF(Control!$C$6="Solar and wind",'Solar scaled'!E364+'Wind scaled'!E364,'Grid scaled'!E364)))</f>
        <v>0</v>
      </c>
      <c r="F364" s="12">
        <f>IF(Control!$C$6="Solar only",'Solar scaled'!F364,IF(Control!$C$6="Wind only",'Wind scaled'!F364,IF(Control!$C$6="Solar and wind",'Solar scaled'!F364+'Wind scaled'!F364,'Grid scaled'!F364)))</f>
        <v>0</v>
      </c>
      <c r="G364" s="12">
        <f>IF(Control!$C$6="Solar only",'Solar scaled'!G364,IF(Control!$C$6="Wind only",'Wind scaled'!G364,IF(Control!$C$6="Solar and wind",'Solar scaled'!G364+'Wind scaled'!G364,'Grid scaled'!G364)))</f>
        <v>0</v>
      </c>
      <c r="H364" s="12">
        <f>IF(Control!$C$6="Solar only",'Solar scaled'!H364,IF(Control!$C$6="Wind only",'Wind scaled'!H364,IF(Control!$C$6="Solar and wind",'Solar scaled'!H364+'Wind scaled'!H364,'Grid scaled'!H364)))</f>
        <v>0</v>
      </c>
      <c r="I364" s="12">
        <f>IF(Control!$C$6="Solar only",'Solar scaled'!I364,IF(Control!$C$6="Wind only",'Wind scaled'!I364,IF(Control!$C$6="Solar and wind",'Solar scaled'!I364+'Wind scaled'!I364,'Grid scaled'!I364)))</f>
        <v>0</v>
      </c>
      <c r="J364" s="12">
        <f>IF(Control!$C$6="Solar only",'Solar scaled'!J364,IF(Control!$C$6="Wind only",'Wind scaled'!J364,IF(Control!$C$6="Solar and wind",'Solar scaled'!J364+'Wind scaled'!J364,'Grid scaled'!J364)))</f>
        <v>0</v>
      </c>
      <c r="K364" s="12">
        <f>IF(Control!$C$6="Solar only",'Solar scaled'!K364,IF(Control!$C$6="Wind only",'Wind scaled'!K364,IF(Control!$C$6="Solar and wind",'Solar scaled'!K364+'Wind scaled'!K364,'Grid scaled'!K364)))</f>
        <v>0</v>
      </c>
      <c r="L364" s="12">
        <f>IF(Control!$C$6="Solar only",'Solar scaled'!L364,IF(Control!$C$6="Wind only",'Wind scaled'!L364,IF(Control!$C$6="Solar and wind",'Solar scaled'!L364+'Wind scaled'!L364,'Grid scaled'!L364)))</f>
        <v>0</v>
      </c>
      <c r="M364" s="12">
        <f>IF(Control!$C$6="Solar only",'Solar scaled'!M364,IF(Control!$C$6="Wind only",'Wind scaled'!M364,IF(Control!$C$6="Solar and wind",'Solar scaled'!M364+'Wind scaled'!M364,'Grid scaled'!M364)))</f>
        <v>0</v>
      </c>
      <c r="N364" s="12">
        <f>IF(Control!$C$6="Solar only",'Solar scaled'!N364,IF(Control!$C$6="Wind only",'Wind scaled'!N364,IF(Control!$C$6="Solar and wind",'Solar scaled'!N364+'Wind scaled'!N364,'Grid scaled'!N364)))</f>
        <v>0</v>
      </c>
      <c r="O364" s="12">
        <f>IF(Control!$C$6="Solar only",'Solar scaled'!O364,IF(Control!$C$6="Wind only",'Wind scaled'!O364,IF(Control!$C$6="Solar and wind",'Solar scaled'!O364+'Wind scaled'!O364,'Grid scaled'!O364)))</f>
        <v>0</v>
      </c>
      <c r="P364" s="12">
        <f>IF(Control!$C$6="Solar only",'Solar scaled'!P364,IF(Control!$C$6="Wind only",'Wind scaled'!P364,IF(Control!$C$6="Solar and wind",'Solar scaled'!P364+'Wind scaled'!P364,'Grid scaled'!P364)))</f>
        <v>0</v>
      </c>
      <c r="Q364" s="12">
        <f>IF(Control!$C$6="Solar only",'Solar scaled'!Q364,IF(Control!$C$6="Wind only",'Wind scaled'!Q364,IF(Control!$C$6="Solar and wind",'Solar scaled'!Q364+'Wind scaled'!Q364,'Grid scaled'!Q364)))</f>
        <v>0</v>
      </c>
      <c r="R364" s="12">
        <f>IF(Control!$C$6="Solar only",'Solar scaled'!R364,IF(Control!$C$6="Wind only",'Wind scaled'!R364,IF(Control!$C$6="Solar and wind",'Solar scaled'!R364+'Wind scaled'!R364,'Grid scaled'!R364)))</f>
        <v>0</v>
      </c>
      <c r="S364" s="12">
        <f>IF(Control!$C$6="Solar only",'Solar scaled'!S364,IF(Control!$C$6="Wind only",'Wind scaled'!S364,IF(Control!$C$6="Solar and wind",'Solar scaled'!S364+'Wind scaled'!S364,'Grid scaled'!S364)))</f>
        <v>20.239999999999998</v>
      </c>
      <c r="T364" s="12">
        <f>IF(Control!$C$6="Solar only",'Solar scaled'!T364,IF(Control!$C$6="Wind only",'Wind scaled'!T364,IF(Control!$C$6="Solar and wind",'Solar scaled'!T364+'Wind scaled'!T364,'Grid scaled'!T364)))</f>
        <v>55.280000000000008</v>
      </c>
      <c r="U364" s="12">
        <f>IF(Control!$C$6="Solar only",'Solar scaled'!U364,IF(Control!$C$6="Wind only",'Wind scaled'!U364,IF(Control!$C$6="Solar and wind",'Solar scaled'!U364+'Wind scaled'!U364,'Grid scaled'!U364)))</f>
        <v>76.239999999999995</v>
      </c>
      <c r="V364" s="12">
        <f>IF(Control!$C$6="Solar only",'Solar scaled'!V364,IF(Control!$C$6="Wind only",'Wind scaled'!V364,IF(Control!$C$6="Solar and wind",'Solar scaled'!V364+'Wind scaled'!V364,'Grid scaled'!V364)))</f>
        <v>84.08</v>
      </c>
      <c r="W364" s="12">
        <f>IF(Control!$C$6="Solar only",'Solar scaled'!W364,IF(Control!$C$6="Wind only",'Wind scaled'!W364,IF(Control!$C$6="Solar and wind",'Solar scaled'!W364+'Wind scaled'!W364,'Grid scaled'!W364)))</f>
        <v>117.2</v>
      </c>
      <c r="X364" s="12">
        <f>IF(Control!$C$6="Solar only",'Solar scaled'!X364,IF(Control!$C$6="Wind only",'Wind scaled'!X364,IF(Control!$C$6="Solar and wind",'Solar scaled'!X364+'Wind scaled'!X364,'Grid scaled'!X364)))</f>
        <v>99.759999999999991</v>
      </c>
      <c r="Y364" s="12">
        <f>IF(Control!$C$6="Solar only",'Solar scaled'!Y364,IF(Control!$C$6="Wind only",'Wind scaled'!Y364,IF(Control!$C$6="Solar and wind",'Solar scaled'!Y364+'Wind scaled'!Y364,'Grid scaled'!Y364)))</f>
        <v>61.840000000000011</v>
      </c>
      <c r="Z364" s="12">
        <f>IF(Control!$C$6="Solar only",'Solar scaled'!Z364,IF(Control!$C$6="Wind only",'Wind scaled'!Z364,IF(Control!$C$6="Solar and wind",'Solar scaled'!Z364+'Wind scaled'!Z364,'Grid scaled'!Z364)))</f>
        <v>68.400000000000006</v>
      </c>
      <c r="AB364" s="7">
        <f t="shared" si="5"/>
        <v>583.04</v>
      </c>
    </row>
    <row r="365" spans="2:29" x14ac:dyDescent="0.2">
      <c r="B365" s="6">
        <v>44559</v>
      </c>
      <c r="C365" s="12">
        <f>IF(Control!$C$6="Solar only",'Solar scaled'!C365,IF(Control!$C$6="Wind only",'Wind scaled'!C365,IF(Control!$C$6="Solar and wind",'Solar scaled'!C365+'Wind scaled'!C365,'Grid scaled'!C365)))</f>
        <v>68.400000000000006</v>
      </c>
      <c r="D365" s="12">
        <f>IF(Control!$C$6="Solar only",'Solar scaled'!D365,IF(Control!$C$6="Wind only",'Wind scaled'!D365,IF(Control!$C$6="Solar and wind",'Solar scaled'!D365+'Wind scaled'!D365,'Grid scaled'!D365)))</f>
        <v>35.6</v>
      </c>
      <c r="E365" s="12">
        <f>IF(Control!$C$6="Solar only",'Solar scaled'!E365,IF(Control!$C$6="Wind only",'Wind scaled'!E365,IF(Control!$C$6="Solar and wind",'Solar scaled'!E365+'Wind scaled'!E365,'Grid scaled'!E365)))</f>
        <v>61.840000000000011</v>
      </c>
      <c r="F365" s="12">
        <f>IF(Control!$C$6="Solar only",'Solar scaled'!F365,IF(Control!$C$6="Wind only",'Wind scaled'!F365,IF(Control!$C$6="Solar and wind",'Solar scaled'!F365+'Wind scaled'!F365,'Grid scaled'!F365)))</f>
        <v>68.400000000000006</v>
      </c>
      <c r="G365" s="12">
        <f>IF(Control!$C$6="Solar only",'Solar scaled'!G365,IF(Control!$C$6="Wind only",'Wind scaled'!G365,IF(Control!$C$6="Solar and wind",'Solar scaled'!G365+'Wind scaled'!G365,'Grid scaled'!G365)))</f>
        <v>91.919999999999987</v>
      </c>
      <c r="H365" s="12">
        <f>IF(Control!$C$6="Solar only",'Solar scaled'!H365,IF(Control!$C$6="Wind only",'Wind scaled'!H365,IF(Control!$C$6="Solar and wind",'Solar scaled'!H365+'Wind scaled'!H365,'Grid scaled'!H365)))</f>
        <v>213.2</v>
      </c>
      <c r="I365" s="12">
        <f>IF(Control!$C$6="Solar only",'Solar scaled'!I365,IF(Control!$C$6="Wind only",'Wind scaled'!I365,IF(Control!$C$6="Solar and wind",'Solar scaled'!I365+'Wind scaled'!I365,'Grid scaled'!I365)))</f>
        <v>380.8</v>
      </c>
      <c r="J365" s="12">
        <f>IF(Control!$C$6="Solar only",'Solar scaled'!J365,IF(Control!$C$6="Wind only",'Wind scaled'!J365,IF(Control!$C$6="Solar and wind",'Solar scaled'!J365+'Wind scaled'!J365,'Grid scaled'!J365)))</f>
        <v>454.4</v>
      </c>
      <c r="K365" s="12">
        <f>IF(Control!$C$6="Solar only",'Solar scaled'!K365,IF(Control!$C$6="Wind only",'Wind scaled'!K365,IF(Control!$C$6="Solar and wind",'Solar scaled'!K365+'Wind scaled'!K365,'Grid scaled'!K365)))</f>
        <v>581.91999999999996</v>
      </c>
      <c r="L365" s="12">
        <f>IF(Control!$C$6="Solar only",'Solar scaled'!L365,IF(Control!$C$6="Wind only",'Wind scaled'!L365,IF(Control!$C$6="Solar and wind",'Solar scaled'!L365+'Wind scaled'!L365,'Grid scaled'!L365)))</f>
        <v>720.96</v>
      </c>
      <c r="M365" s="12">
        <f>IF(Control!$C$6="Solar only",'Solar scaled'!M365,IF(Control!$C$6="Wind only",'Wind scaled'!M365,IF(Control!$C$6="Solar and wind",'Solar scaled'!M365+'Wind scaled'!M365,'Grid scaled'!M365)))</f>
        <v>884.4799999999999</v>
      </c>
      <c r="N365" s="12">
        <f>IF(Control!$C$6="Solar only",'Solar scaled'!N365,IF(Control!$C$6="Wind only",'Wind scaled'!N365,IF(Control!$C$6="Solar and wind",'Solar scaled'!N365+'Wind scaled'!N365,'Grid scaled'!N365)))</f>
        <v>975.5200000000001</v>
      </c>
      <c r="O365" s="12">
        <f>IF(Control!$C$6="Solar only",'Solar scaled'!O365,IF(Control!$C$6="Wind only",'Wind scaled'!O365,IF(Control!$C$6="Solar and wind",'Solar scaled'!O365+'Wind scaled'!O365,'Grid scaled'!O365)))</f>
        <v>993.76</v>
      </c>
      <c r="P365" s="12">
        <f>IF(Control!$C$6="Solar only",'Solar scaled'!P365,IF(Control!$C$6="Wind only",'Wind scaled'!P365,IF(Control!$C$6="Solar and wind",'Solar scaled'!P365+'Wind scaled'!P365,'Grid scaled'!P365)))</f>
        <v>892.31999999999994</v>
      </c>
      <c r="Q365" s="12">
        <f>IF(Control!$C$6="Solar only",'Solar scaled'!Q365,IF(Control!$C$6="Wind only",'Wind scaled'!Q365,IF(Control!$C$6="Solar and wind",'Solar scaled'!Q365+'Wind scaled'!Q365,'Grid scaled'!Q365)))</f>
        <v>791.68000000000006</v>
      </c>
      <c r="R365" s="12">
        <f>IF(Control!$C$6="Solar only",'Solar scaled'!R365,IF(Control!$C$6="Wind only",'Wind scaled'!R365,IF(Control!$C$6="Solar and wind",'Solar scaled'!R365+'Wind scaled'!R365,'Grid scaled'!R365)))</f>
        <v>581.91999999999996</v>
      </c>
      <c r="S365" s="12">
        <f>IF(Control!$C$6="Solar only",'Solar scaled'!S365,IF(Control!$C$6="Wind only",'Wind scaled'!S365,IF(Control!$C$6="Solar and wind",'Solar scaled'!S365+'Wind scaled'!S365,'Grid scaled'!S365)))</f>
        <v>720.96</v>
      </c>
      <c r="T365" s="12">
        <f>IF(Control!$C$6="Solar only",'Solar scaled'!T365,IF(Control!$C$6="Wind only",'Wind scaled'!T365,IF(Control!$C$6="Solar and wind",'Solar scaled'!T365+'Wind scaled'!T365,'Grid scaled'!T365)))</f>
        <v>1012</v>
      </c>
      <c r="U365" s="12">
        <f>IF(Control!$C$6="Solar only",'Solar scaled'!U365,IF(Control!$C$6="Wind only",'Wind scaled'!U365,IF(Control!$C$6="Solar and wind",'Solar scaled'!U365+'Wind scaled'!U365,'Grid scaled'!U365)))</f>
        <v>1012</v>
      </c>
      <c r="V365" s="12">
        <f>IF(Control!$C$6="Solar only",'Solar scaled'!V365,IF(Control!$C$6="Wind only",'Wind scaled'!V365,IF(Control!$C$6="Solar and wind",'Solar scaled'!V365+'Wind scaled'!V365,'Grid scaled'!V365)))</f>
        <v>1012</v>
      </c>
      <c r="W365" s="12">
        <f>IF(Control!$C$6="Solar only",'Solar scaled'!W365,IF(Control!$C$6="Wind only",'Wind scaled'!W365,IF(Control!$C$6="Solar and wind",'Solar scaled'!W365+'Wind scaled'!W365,'Grid scaled'!W365)))</f>
        <v>1012</v>
      </c>
      <c r="X365" s="12">
        <f>IF(Control!$C$6="Solar only",'Solar scaled'!X365,IF(Control!$C$6="Wind only",'Wind scaled'!X365,IF(Control!$C$6="Solar and wind",'Solar scaled'!X365+'Wind scaled'!X365,'Grid scaled'!X365)))</f>
        <v>1012</v>
      </c>
      <c r="Y365" s="12">
        <f>IF(Control!$C$6="Solar only",'Solar scaled'!Y365,IF(Control!$C$6="Wind only",'Wind scaled'!Y365,IF(Control!$C$6="Solar and wind",'Solar scaled'!Y365+'Wind scaled'!Y365,'Grid scaled'!Y365)))</f>
        <v>1012</v>
      </c>
      <c r="Z365" s="12">
        <f>IF(Control!$C$6="Solar only",'Solar scaled'!Z365,IF(Control!$C$6="Wind only",'Wind scaled'!Z365,IF(Control!$C$6="Solar and wind",'Solar scaled'!Z365+'Wind scaled'!Z365,'Grid scaled'!Z365)))</f>
        <v>1012</v>
      </c>
      <c r="AB365" s="7">
        <f t="shared" si="5"/>
        <v>15602.080000000002</v>
      </c>
    </row>
    <row r="366" spans="2:29" x14ac:dyDescent="0.2">
      <c r="B366" s="6">
        <v>44560</v>
      </c>
      <c r="C366" s="12">
        <f>IF(Control!$C$6="Solar only",'Solar scaled'!C366,IF(Control!$C$6="Wind only",'Wind scaled'!C366,IF(Control!$C$6="Solar and wind",'Solar scaled'!C366+'Wind scaled'!C366,'Grid scaled'!C366)))</f>
        <v>1012</v>
      </c>
      <c r="D366" s="12">
        <f>IF(Control!$C$6="Solar only",'Solar scaled'!D366,IF(Control!$C$6="Wind only",'Wind scaled'!D366,IF(Control!$C$6="Solar and wind",'Solar scaled'!D366+'Wind scaled'!D366,'Grid scaled'!D366)))</f>
        <v>1012</v>
      </c>
      <c r="E366" s="12">
        <f>IF(Control!$C$6="Solar only",'Solar scaled'!E366,IF(Control!$C$6="Wind only",'Wind scaled'!E366,IF(Control!$C$6="Solar and wind",'Solar scaled'!E366+'Wind scaled'!E366,'Grid scaled'!E366)))</f>
        <v>1012</v>
      </c>
      <c r="F366" s="12">
        <f>IF(Control!$C$6="Solar only",'Solar scaled'!F366,IF(Control!$C$6="Wind only",'Wind scaled'!F366,IF(Control!$C$6="Solar and wind",'Solar scaled'!F366+'Wind scaled'!F366,'Grid scaled'!F366)))</f>
        <v>1012</v>
      </c>
      <c r="G366" s="12">
        <f>IF(Control!$C$6="Solar only",'Solar scaled'!G366,IF(Control!$C$6="Wind only",'Wind scaled'!G366,IF(Control!$C$6="Solar and wind",'Solar scaled'!G366+'Wind scaled'!G366,'Grid scaled'!G366)))</f>
        <v>1011.36</v>
      </c>
      <c r="H366" s="12">
        <f>IF(Control!$C$6="Solar only",'Solar scaled'!H366,IF(Control!$C$6="Wind only",'Wind scaled'!H366,IF(Control!$C$6="Solar and wind",'Solar scaled'!H366+'Wind scaled'!H366,'Grid scaled'!H366)))</f>
        <v>1006.8800000000001</v>
      </c>
      <c r="I366" s="12">
        <f>IF(Control!$C$6="Solar only",'Solar scaled'!I366,IF(Control!$C$6="Wind only",'Wind scaled'!I366,IF(Control!$C$6="Solar and wind",'Solar scaled'!I366+'Wind scaled'!I366,'Grid scaled'!I366)))</f>
        <v>990.8</v>
      </c>
      <c r="J366" s="12">
        <f>IF(Control!$C$6="Solar only",'Solar scaled'!J366,IF(Control!$C$6="Wind only",'Wind scaled'!J366,IF(Control!$C$6="Solar and wind",'Solar scaled'!J366+'Wind scaled'!J366,'Grid scaled'!J366)))</f>
        <v>974.24</v>
      </c>
      <c r="K366" s="12">
        <f>IF(Control!$C$6="Solar only",'Solar scaled'!K366,IF(Control!$C$6="Wind only",'Wind scaled'!K366,IF(Control!$C$6="Solar and wind",'Solar scaled'!K366+'Wind scaled'!K366,'Grid scaled'!K366)))</f>
        <v>994.88000000000011</v>
      </c>
      <c r="L366" s="12">
        <f>IF(Control!$C$6="Solar only",'Solar scaled'!L366,IF(Control!$C$6="Wind only",'Wind scaled'!L366,IF(Control!$C$6="Solar and wind",'Solar scaled'!L366+'Wind scaled'!L366,'Grid scaled'!L366)))</f>
        <v>995.04000000000019</v>
      </c>
      <c r="M366" s="12">
        <f>IF(Control!$C$6="Solar only",'Solar scaled'!M366,IF(Control!$C$6="Wind only",'Wind scaled'!M366,IF(Control!$C$6="Solar and wind",'Solar scaled'!M366+'Wind scaled'!M366,'Grid scaled'!M366)))</f>
        <v>1006.72</v>
      </c>
      <c r="N366" s="12">
        <f>IF(Control!$C$6="Solar only",'Solar scaled'!N366,IF(Control!$C$6="Wind only",'Wind scaled'!N366,IF(Control!$C$6="Solar and wind",'Solar scaled'!N366+'Wind scaled'!N366,'Grid scaled'!N366)))</f>
        <v>1006.72</v>
      </c>
      <c r="O366" s="12">
        <f>IF(Control!$C$6="Solar only",'Solar scaled'!O366,IF(Control!$C$6="Wind only",'Wind scaled'!O366,IF(Control!$C$6="Solar and wind",'Solar scaled'!O366+'Wind scaled'!O366,'Grid scaled'!O366)))</f>
        <v>1006.72</v>
      </c>
      <c r="P366" s="12">
        <f>IF(Control!$C$6="Solar only",'Solar scaled'!P366,IF(Control!$C$6="Wind only",'Wind scaled'!P366,IF(Control!$C$6="Solar and wind",'Solar scaled'!P366+'Wind scaled'!P366,'Grid scaled'!P366)))</f>
        <v>995.04000000000019</v>
      </c>
      <c r="Q366" s="12">
        <f>IF(Control!$C$6="Solar only",'Solar scaled'!Q366,IF(Control!$C$6="Wind only",'Wind scaled'!Q366,IF(Control!$C$6="Solar and wind",'Solar scaled'!Q366+'Wind scaled'!Q366,'Grid scaled'!Q366)))</f>
        <v>994.88000000000011</v>
      </c>
      <c r="R366" s="12">
        <f>IF(Control!$C$6="Solar only",'Solar scaled'!R366,IF(Control!$C$6="Wind only",'Wind scaled'!R366,IF(Control!$C$6="Solar and wind",'Solar scaled'!R366+'Wind scaled'!R366,'Grid scaled'!R366)))</f>
        <v>1005.6</v>
      </c>
      <c r="S366" s="12">
        <f>IF(Control!$C$6="Solar only",'Solar scaled'!S366,IF(Control!$C$6="Wind only",'Wind scaled'!S366,IF(Control!$C$6="Solar and wind",'Solar scaled'!S366+'Wind scaled'!S366,'Grid scaled'!S366)))</f>
        <v>1011.36</v>
      </c>
      <c r="T366" s="12">
        <f>IF(Control!$C$6="Solar only",'Solar scaled'!T366,IF(Control!$C$6="Wind only",'Wind scaled'!T366,IF(Control!$C$6="Solar and wind",'Solar scaled'!T366+'Wind scaled'!T366,'Grid scaled'!T366)))</f>
        <v>1011.2</v>
      </c>
      <c r="U366" s="12">
        <f>IF(Control!$C$6="Solar only",'Solar scaled'!U366,IF(Control!$C$6="Wind only",'Wind scaled'!U366,IF(Control!$C$6="Solar and wind",'Solar scaled'!U366+'Wind scaled'!U366,'Grid scaled'!U366)))</f>
        <v>995.04000000000019</v>
      </c>
      <c r="V366" s="12">
        <f>IF(Control!$C$6="Solar only",'Solar scaled'!V366,IF(Control!$C$6="Wind only",'Wind scaled'!V366,IF(Control!$C$6="Solar and wind",'Solar scaled'!V366+'Wind scaled'!V366,'Grid scaled'!V366)))</f>
        <v>975.36</v>
      </c>
      <c r="W366" s="12">
        <f>IF(Control!$C$6="Solar only",'Solar scaled'!W366,IF(Control!$C$6="Wind only",'Wind scaled'!W366,IF(Control!$C$6="Solar and wind",'Solar scaled'!W366+'Wind scaled'!W366,'Grid scaled'!W366)))</f>
        <v>942.24</v>
      </c>
      <c r="X366" s="12">
        <f>IF(Control!$C$6="Solar only",'Solar scaled'!X366,IF(Control!$C$6="Wind only",'Wind scaled'!X366,IF(Control!$C$6="Solar and wind",'Solar scaled'!X366+'Wind scaled'!X366,'Grid scaled'!X366)))</f>
        <v>876.4799999999999</v>
      </c>
      <c r="Y366" s="12">
        <f>IF(Control!$C$6="Solar only",'Solar scaled'!Y366,IF(Control!$C$6="Wind only",'Wind scaled'!Y366,IF(Control!$C$6="Solar and wind",'Solar scaled'!Y366+'Wind scaled'!Y366,'Grid scaled'!Y366)))</f>
        <v>720.96</v>
      </c>
      <c r="Z366" s="12">
        <f>IF(Control!$C$6="Solar only",'Solar scaled'!Z366,IF(Control!$C$6="Wind only",'Wind scaled'!Z366,IF(Control!$C$6="Solar and wind",'Solar scaled'!Z366+'Wind scaled'!Z366,'Grid scaled'!Z366)))</f>
        <v>620.79999999999995</v>
      </c>
      <c r="AB366" s="7">
        <f t="shared" si="5"/>
        <v>23190.32</v>
      </c>
    </row>
    <row r="367" spans="2:29" x14ac:dyDescent="0.2">
      <c r="B367" s="6">
        <v>44561</v>
      </c>
      <c r="C367" s="12">
        <f>IF(Control!$C$6="Solar only",'Solar scaled'!C367,IF(Control!$C$6="Wind only",'Wind scaled'!C367,IF(Control!$C$6="Solar and wind",'Solar scaled'!C367+'Wind scaled'!C367,'Grid scaled'!C367)))</f>
        <v>633.28</v>
      </c>
      <c r="D367" s="12">
        <f>IF(Control!$C$6="Solar only",'Solar scaled'!D367,IF(Control!$C$6="Wind only",'Wind scaled'!D367,IF(Control!$C$6="Solar and wind",'Solar scaled'!D367+'Wind scaled'!D367,'Grid scaled'!D367)))</f>
        <v>581.91999999999996</v>
      </c>
      <c r="E367" s="12">
        <f>IF(Control!$C$6="Solar only",'Solar scaled'!E367,IF(Control!$C$6="Wind only",'Wind scaled'!E367,IF(Control!$C$6="Solar and wind",'Solar scaled'!E367+'Wind scaled'!E367,'Grid scaled'!E367)))</f>
        <v>633.28</v>
      </c>
      <c r="F367" s="12">
        <f>IF(Control!$C$6="Solar only",'Solar scaled'!F367,IF(Control!$C$6="Wind only",'Wind scaled'!F367,IF(Control!$C$6="Solar and wind",'Solar scaled'!F367+'Wind scaled'!F367,'Grid scaled'!F367)))</f>
        <v>620.79999999999995</v>
      </c>
      <c r="G367" s="12">
        <f>IF(Control!$C$6="Solar only",'Solar scaled'!G367,IF(Control!$C$6="Wind only",'Wind scaled'!G367,IF(Control!$C$6="Solar and wind",'Solar scaled'!G367+'Wind scaled'!G367,'Grid scaled'!G367)))</f>
        <v>581.91999999999996</v>
      </c>
      <c r="H367" s="12">
        <f>IF(Control!$C$6="Solar only",'Solar scaled'!H367,IF(Control!$C$6="Wind only",'Wind scaled'!H367,IF(Control!$C$6="Solar and wind",'Solar scaled'!H367+'Wind scaled'!H367,'Grid scaled'!H367)))</f>
        <v>475.52</v>
      </c>
      <c r="I367" s="12">
        <f>IF(Control!$C$6="Solar only",'Solar scaled'!I367,IF(Control!$C$6="Wind only",'Wind scaled'!I367,IF(Control!$C$6="Solar and wind",'Solar scaled'!I367+'Wind scaled'!I367,'Grid scaled'!I367)))</f>
        <v>380.8</v>
      </c>
      <c r="J367" s="12">
        <f>IF(Control!$C$6="Solar only",'Solar scaled'!J367,IF(Control!$C$6="Wind only",'Wind scaled'!J367,IF(Control!$C$6="Solar and wind",'Solar scaled'!J367+'Wind scaled'!J367,'Grid scaled'!J367)))</f>
        <v>313.91999999999996</v>
      </c>
      <c r="K367" s="12">
        <f>IF(Control!$C$6="Solar only",'Solar scaled'!K367,IF(Control!$C$6="Wind only",'Wind scaled'!K367,IF(Control!$C$6="Solar and wind",'Solar scaled'!K367+'Wind scaled'!K367,'Grid scaled'!K367)))</f>
        <v>267.92000000000007</v>
      </c>
      <c r="L367" s="12">
        <f>IF(Control!$C$6="Solar only",'Solar scaled'!L367,IF(Control!$C$6="Wind only",'Wind scaled'!L367,IF(Control!$C$6="Solar and wind",'Solar scaled'!L367+'Wind scaled'!L367,'Grid scaled'!L367)))</f>
        <v>213.2</v>
      </c>
      <c r="M367" s="12">
        <f>IF(Control!$C$6="Solar only",'Solar scaled'!M367,IF(Control!$C$6="Wind only",'Wind scaled'!M367,IF(Control!$C$6="Solar and wind",'Solar scaled'!M367+'Wind scaled'!M367,'Grid scaled'!M367)))</f>
        <v>167.12</v>
      </c>
      <c r="N367" s="12">
        <f>IF(Control!$C$6="Solar only",'Solar scaled'!N367,IF(Control!$C$6="Wind only",'Wind scaled'!N367,IF(Control!$C$6="Solar and wind",'Solar scaled'!N367+'Wind scaled'!N367,'Grid scaled'!N367)))</f>
        <v>146</v>
      </c>
      <c r="O367" s="12">
        <f>IF(Control!$C$6="Solar only",'Solar scaled'!O367,IF(Control!$C$6="Wind only",'Wind scaled'!O367,IF(Control!$C$6="Solar and wind",'Solar scaled'!O367+'Wind scaled'!O367,'Grid scaled'!O367)))</f>
        <v>146</v>
      </c>
      <c r="P367" s="12">
        <f>IF(Control!$C$6="Solar only",'Solar scaled'!P367,IF(Control!$C$6="Wind only",'Wind scaled'!P367,IF(Control!$C$6="Solar and wind",'Solar scaled'!P367+'Wind scaled'!P367,'Grid scaled'!P367)))</f>
        <v>76.239999999999995</v>
      </c>
      <c r="Q367" s="12">
        <f>IF(Control!$C$6="Solar only",'Solar scaled'!Q367,IF(Control!$C$6="Wind only",'Wind scaled'!Q367,IF(Control!$C$6="Solar and wind",'Solar scaled'!Q367+'Wind scaled'!Q367,'Grid scaled'!Q367)))</f>
        <v>42.160000000000004</v>
      </c>
      <c r="R367" s="12">
        <f>IF(Control!$C$6="Solar only",'Solar scaled'!R367,IF(Control!$C$6="Wind only",'Wind scaled'!R367,IF(Control!$C$6="Solar and wind",'Solar scaled'!R367+'Wind scaled'!R367,'Grid scaled'!R367)))</f>
        <v>25.359999999999996</v>
      </c>
      <c r="S367" s="12">
        <f>IF(Control!$C$6="Solar only",'Solar scaled'!S367,IF(Control!$C$6="Wind only",'Wind scaled'!S367,IF(Control!$C$6="Solar and wind",'Solar scaled'!S367+'Wind scaled'!S367,'Grid scaled'!S367)))</f>
        <v>42.160000000000004</v>
      </c>
      <c r="T367" s="12">
        <f>IF(Control!$C$6="Solar only",'Solar scaled'!T367,IF(Control!$C$6="Wind only",'Wind scaled'!T367,IF(Control!$C$6="Solar and wind",'Solar scaled'!T367+'Wind scaled'!T367,'Grid scaled'!T367)))</f>
        <v>42.160000000000004</v>
      </c>
      <c r="U367" s="12">
        <f>IF(Control!$C$6="Solar only",'Solar scaled'!U367,IF(Control!$C$6="Wind only",'Wind scaled'!U367,IF(Control!$C$6="Solar and wind",'Solar scaled'!U367+'Wind scaled'!U367,'Grid scaled'!U367)))</f>
        <v>99.759999999999991</v>
      </c>
      <c r="V367" s="12">
        <f>IF(Control!$C$6="Solar only",'Solar scaled'!V367,IF(Control!$C$6="Wind only",'Wind scaled'!V367,IF(Control!$C$6="Solar and wind",'Solar scaled'!V367+'Wind scaled'!V367,'Grid scaled'!V367)))</f>
        <v>126.8</v>
      </c>
      <c r="W367" s="12">
        <f>IF(Control!$C$6="Solar only",'Solar scaled'!W367,IF(Control!$C$6="Wind only",'Wind scaled'!W367,IF(Control!$C$6="Solar and wind",'Solar scaled'!W367+'Wind scaled'!W367,'Grid scaled'!W367)))</f>
        <v>126.8</v>
      </c>
      <c r="X367" s="12">
        <f>IF(Control!$C$6="Solar only",'Solar scaled'!X367,IF(Control!$C$6="Wind only",'Wind scaled'!X367,IF(Control!$C$6="Solar and wind",'Solar scaled'!X367+'Wind scaled'!X367,'Grid scaled'!X367)))</f>
        <v>167.12</v>
      </c>
      <c r="Y367" s="12">
        <f>IF(Control!$C$6="Solar only",'Solar scaled'!Y367,IF(Control!$C$6="Wind only",'Wind scaled'!Y367,IF(Control!$C$6="Solar and wind",'Solar scaled'!Y367+'Wind scaled'!Y367,'Grid scaled'!Y367)))</f>
        <v>213.2</v>
      </c>
      <c r="Z367" s="12">
        <f>IF(Control!$C$6="Solar only",'Solar scaled'!Z367,IF(Control!$C$6="Wind only",'Wind scaled'!Z367,IF(Control!$C$6="Solar and wind",'Solar scaled'!Z367+'Wind scaled'!Z367,'Grid scaled'!Z367)))</f>
        <v>281.60000000000002</v>
      </c>
      <c r="AA367" s="14"/>
      <c r="AB367" s="7">
        <f t="shared" si="5"/>
        <v>6405.0399999999991</v>
      </c>
      <c r="AC367" s="11">
        <f>SUM(AB337:AB367)</f>
        <v>424915.27999999997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05A4-552B-AF4F-9A09-7321A811A8F4}">
  <dimension ref="B2:AF367"/>
  <sheetViews>
    <sheetView workbookViewId="0">
      <selection activeCell="W3" sqref="W3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'Total power'!C3/Parameters!$C$3</f>
        <v>18.750188679245284</v>
      </c>
      <c r="D3" s="12">
        <f>'Total power'!D3/Parameters!$C$3</f>
        <v>18.771320754716982</v>
      </c>
      <c r="E3" s="12">
        <f>'Total power'!E3/Parameters!$C$3</f>
        <v>18.771320754716982</v>
      </c>
      <c r="F3" s="12">
        <f>'Total power'!F3/Parameters!$C$3</f>
        <v>18.406037735849058</v>
      </c>
      <c r="G3" s="12">
        <f>'Total power'!G3/Parameters!$C$3</f>
        <v>18.233962264150943</v>
      </c>
      <c r="H3" s="12">
        <f>'Total power'!H3/Parameters!$C$3</f>
        <v>17.722264150943396</v>
      </c>
      <c r="I3" s="12">
        <f>'Total power'!I3/Parameters!$C$3</f>
        <v>17.479245283018866</v>
      </c>
      <c r="J3" s="12">
        <f>'Total power'!J3/Parameters!$C$3</f>
        <v>16.836226415094337</v>
      </c>
      <c r="K3" s="12">
        <f>'Total power'!K3/Parameters!$C$3</f>
        <v>16.537358490566035</v>
      </c>
      <c r="L3" s="12">
        <f>'Total power'!L3/Parameters!$C$3</f>
        <v>16.537358490566035</v>
      </c>
      <c r="M3" s="12">
        <f>'Total power'!M3/Parameters!$C$3</f>
        <v>15.172830188679248</v>
      </c>
      <c r="N3" s="12">
        <f>'Total power'!N3/Parameters!$C$3</f>
        <v>13.753962264150944</v>
      </c>
      <c r="O3" s="12">
        <f>'Total power'!O3/Parameters!$C$3</f>
        <v>13.753962264150944</v>
      </c>
      <c r="P3" s="12">
        <f>'Total power'!P3/Parameters!$C$3</f>
        <v>13.603018867924529</v>
      </c>
      <c r="Q3" s="12">
        <f>'Total power'!Q3/Parameters!$C$3</f>
        <v>13.753962264150944</v>
      </c>
      <c r="R3" s="12">
        <f>'Total power'!R3/Parameters!$C$3</f>
        <v>15.172830188679248</v>
      </c>
      <c r="S3" s="12">
        <f>'Total power'!S3/Parameters!$C$3</f>
        <v>14.937358490566039</v>
      </c>
      <c r="T3" s="12">
        <f>'Total power'!T3/Parameters!$C$3</f>
        <v>13.753962264150944</v>
      </c>
      <c r="U3" s="12">
        <f>'Total power'!U3/Parameters!$C$3</f>
        <v>13.367547169811321</v>
      </c>
      <c r="V3" s="12">
        <f>'Total power'!V3/Parameters!$C$3</f>
        <v>11.948679245283019</v>
      </c>
      <c r="W3" s="12">
        <f>'Total power'!W3/Parameters!$C$3</f>
        <v>11.372075471698114</v>
      </c>
      <c r="X3" s="12">
        <f>'Total power'!X3/Parameters!$C$3</f>
        <v>10.566037735849056</v>
      </c>
      <c r="Y3" s="12">
        <f>'Total power'!Y3/Parameters!$C$3</f>
        <v>11.71320754716981</v>
      </c>
      <c r="Z3" s="12">
        <f>'Total power'!Z3/Parameters!$C$3</f>
        <v>11.948679245283019</v>
      </c>
      <c r="AB3" s="7">
        <f>SUM(C3:Z3)</f>
        <v>362.86339622641515</v>
      </c>
    </row>
    <row r="4" spans="2:32" x14ac:dyDescent="0.2">
      <c r="B4" s="6">
        <v>44198</v>
      </c>
      <c r="C4" s="12">
        <f>'Total power'!C4/Parameters!$C$3</f>
        <v>13.367547169811321</v>
      </c>
      <c r="D4" s="12">
        <f>'Total power'!D4/Parameters!$C$3</f>
        <v>13.753962264150944</v>
      </c>
      <c r="E4" s="12">
        <f>'Total power'!E4/Parameters!$C$3</f>
        <v>13.753962264150944</v>
      </c>
      <c r="F4" s="12">
        <f>'Total power'!F4/Parameters!$C$3</f>
        <v>13.753962264150944</v>
      </c>
      <c r="G4" s="12">
        <f>'Total power'!G4/Parameters!$C$3</f>
        <v>13.603018867924529</v>
      </c>
      <c r="H4" s="12">
        <f>'Total power'!H4/Parameters!$C$3</f>
        <v>13.367547169811321</v>
      </c>
      <c r="I4" s="12">
        <f>'Total power'!I4/Parameters!$C$3</f>
        <v>13.367547169811321</v>
      </c>
      <c r="J4" s="12">
        <f>'Total power'!J4/Parameters!$C$3</f>
        <v>13.026415094339622</v>
      </c>
      <c r="K4" s="12">
        <f>'Total power'!K4/Parameters!$C$3</f>
        <v>11.71320754716981</v>
      </c>
      <c r="L4" s="12">
        <f>'Total power'!L4/Parameters!$C$3</f>
        <v>10.979622641509433</v>
      </c>
      <c r="M4" s="12">
        <f>'Total power'!M4/Parameters!$C$3</f>
        <v>10.119245283018866</v>
      </c>
      <c r="N4" s="12">
        <f>'Total power'!N4/Parameters!$C$3</f>
        <v>10.566037735849056</v>
      </c>
      <c r="O4" s="12">
        <f>'Total power'!O4/Parameters!$C$3</f>
        <v>11.71320754716981</v>
      </c>
      <c r="P4" s="12">
        <f>'Total power'!P4/Parameters!$C$3</f>
        <v>12.633962264150943</v>
      </c>
      <c r="Q4" s="12">
        <f>'Total power'!Q4/Parameters!$C$3</f>
        <v>13.026415094339622</v>
      </c>
      <c r="R4" s="12">
        <f>'Total power'!R4/Parameters!$C$3</f>
        <v>13.603018867924529</v>
      </c>
      <c r="S4" s="12">
        <f>'Total power'!S4/Parameters!$C$3</f>
        <v>13.753962264150944</v>
      </c>
      <c r="T4" s="12">
        <f>'Total power'!T4/Parameters!$C$3</f>
        <v>13.753962264150944</v>
      </c>
      <c r="U4" s="12">
        <f>'Total power'!U4/Parameters!$C$3</f>
        <v>13.753962264150944</v>
      </c>
      <c r="V4" s="12">
        <f>'Total power'!V4/Parameters!$C$3</f>
        <v>14.937358490566039</v>
      </c>
      <c r="W4" s="12">
        <f>'Total power'!W4/Parameters!$C$3</f>
        <v>14.937358490566039</v>
      </c>
      <c r="X4" s="12">
        <f>'Total power'!X4/Parameters!$C$3</f>
        <v>15.323773584905663</v>
      </c>
      <c r="Y4" s="12">
        <f>'Total power'!Y4/Parameters!$C$3</f>
        <v>16.537358490566035</v>
      </c>
      <c r="Z4" s="12">
        <f>'Total power'!Z4/Parameters!$C$3</f>
        <v>16.688301886792452</v>
      </c>
      <c r="AB4" s="7">
        <f t="shared" ref="AB4:AB67" si="0">SUM(C4:Z4)</f>
        <v>322.03471698113208</v>
      </c>
      <c r="AD4" s="8" t="s">
        <v>19</v>
      </c>
      <c r="AE4" s="9">
        <f>SUM(C3:Z367)</f>
        <v>82804.351698111219</v>
      </c>
    </row>
    <row r="5" spans="2:32" x14ac:dyDescent="0.2">
      <c r="B5" s="6">
        <v>44199</v>
      </c>
      <c r="C5" s="12">
        <f>'Total power'!C5/Parameters!$C$3</f>
        <v>16.780377358490565</v>
      </c>
      <c r="D5" s="12">
        <f>'Total power'!D5/Parameters!$C$3</f>
        <v>16.836226415094337</v>
      </c>
      <c r="E5" s="12">
        <f>'Total power'!E5/Parameters!$C$3</f>
        <v>16.836226415094337</v>
      </c>
      <c r="F5" s="12">
        <f>'Total power'!F5/Parameters!$C$3</f>
        <v>17.479245283018866</v>
      </c>
      <c r="G5" s="12">
        <f>'Total power'!G5/Parameters!$C$3</f>
        <v>16.688301886792452</v>
      </c>
      <c r="H5" s="12">
        <f>'Total power'!H5/Parameters!$C$3</f>
        <v>16.537358490566035</v>
      </c>
      <c r="I5" s="12">
        <f>'Total power'!I5/Parameters!$C$3</f>
        <v>15.172830188679248</v>
      </c>
      <c r="J5" s="12">
        <f>'Total power'!J5/Parameters!$C$3</f>
        <v>15.172830188679248</v>
      </c>
      <c r="K5" s="12">
        <f>'Total power'!K5/Parameters!$C$3</f>
        <v>13.753962264150944</v>
      </c>
      <c r="L5" s="12">
        <f>'Total power'!L5/Parameters!$C$3</f>
        <v>11.71320754716981</v>
      </c>
      <c r="M5" s="12">
        <f>'Total power'!M5/Parameters!$C$3</f>
        <v>8.9720754716981137</v>
      </c>
      <c r="N5" s="12">
        <f>'Total power'!N5/Parameters!$C$3</f>
        <v>6.2279245283018865</v>
      </c>
      <c r="O5" s="12">
        <f>'Total power'!O5/Parameters!$C$3</f>
        <v>4.5388679245283026</v>
      </c>
      <c r="P5" s="12">
        <f>'Total power'!P5/Parameters!$C$3</f>
        <v>3.8052830188679247</v>
      </c>
      <c r="Q5" s="12">
        <f>'Total power'!Q5/Parameters!$C$3</f>
        <v>3.3705660377358493</v>
      </c>
      <c r="R5" s="12">
        <f>'Total power'!R5/Parameters!$C$3</f>
        <v>3.8052830188679247</v>
      </c>
      <c r="S5" s="12">
        <f>'Total power'!S5/Parameters!$C$3</f>
        <v>4.2807547169811322</v>
      </c>
      <c r="T5" s="12">
        <f>'Total power'!T5/Parameters!$C$3</f>
        <v>4.2807547169811322</v>
      </c>
      <c r="U5" s="12">
        <f>'Total power'!U5/Parameters!$C$3</f>
        <v>4.5388679245283026</v>
      </c>
      <c r="V5" s="12">
        <f>'Total power'!V5/Parameters!$C$3</f>
        <v>4.5388679245283026</v>
      </c>
      <c r="W5" s="12">
        <f>'Total power'!W5/Parameters!$C$3</f>
        <v>4.2807547169811322</v>
      </c>
      <c r="X5" s="12">
        <f>'Total power'!X5/Parameters!$C$3</f>
        <v>3.5879245283018872</v>
      </c>
      <c r="Y5" s="12">
        <f>'Total power'!Y5/Parameters!$C$3</f>
        <v>2.7547169811320753</v>
      </c>
      <c r="Z5" s="12">
        <f>'Total power'!Z5/Parameters!$C$3</f>
        <v>2.030188679245283</v>
      </c>
      <c r="AB5" s="7">
        <f t="shared" si="0"/>
        <v>217.98339622641504</v>
      </c>
    </row>
    <row r="6" spans="2:32" x14ac:dyDescent="0.2">
      <c r="B6" s="6">
        <v>44200</v>
      </c>
      <c r="C6" s="12">
        <f>'Total power'!C6/Parameters!$C$3</f>
        <v>1.166792452830189</v>
      </c>
      <c r="D6" s="12">
        <f>'Total power'!D6/Parameters!$C$3</f>
        <v>0.57509433962264145</v>
      </c>
      <c r="E6" s="12">
        <f>'Total power'!E6/Parameters!$C$3</f>
        <v>0.28528301886792451</v>
      </c>
      <c r="F6" s="12">
        <f>'Total power'!F6/Parameters!$C$3</f>
        <v>0</v>
      </c>
      <c r="G6" s="12">
        <f>'Total power'!G6/Parameters!$C$3</f>
        <v>0</v>
      </c>
      <c r="H6" s="12">
        <f>'Total power'!H6/Parameters!$C$3</f>
        <v>0</v>
      </c>
      <c r="I6" s="12">
        <f>'Total power'!I6/Parameters!$C$3</f>
        <v>0</v>
      </c>
      <c r="J6" s="12">
        <f>'Total power'!J6/Parameters!$C$3</f>
        <v>0.28528301886792451</v>
      </c>
      <c r="K6" s="12">
        <f>'Total power'!K6/Parameters!$C$3</f>
        <v>0.47849056603773577</v>
      </c>
      <c r="L6" s="12">
        <f>'Total power'!L6/Parameters!$C$3</f>
        <v>0.47849056603773577</v>
      </c>
      <c r="M6" s="12">
        <f>'Total power'!M6/Parameters!$C$3</f>
        <v>0.38188679245283014</v>
      </c>
      <c r="N6" s="12">
        <f>'Total power'!N6/Parameters!$C$3</f>
        <v>0.38188679245283014</v>
      </c>
      <c r="O6" s="12">
        <f>'Total power'!O6/Parameters!$C$3</f>
        <v>0.57509433962264145</v>
      </c>
      <c r="P6" s="12">
        <f>'Total power'!P6/Parameters!$C$3</f>
        <v>0.91924528301886799</v>
      </c>
      <c r="Q6" s="12">
        <f>'Total power'!Q6/Parameters!$C$3</f>
        <v>1.4384905660377358</v>
      </c>
      <c r="R6" s="12">
        <f>'Total power'!R6/Parameters!$C$3</f>
        <v>2.2113207547169811</v>
      </c>
      <c r="S6" s="12">
        <f>'Total power'!S6/Parameters!$C$3</f>
        <v>2.7547169811320753</v>
      </c>
      <c r="T6" s="12">
        <f>'Total power'!T6/Parameters!$C$3</f>
        <v>3.3705660377358493</v>
      </c>
      <c r="U6" s="12">
        <f>'Total power'!U6/Parameters!$C$3</f>
        <v>3.5879245283018872</v>
      </c>
      <c r="V6" s="12">
        <f>'Total power'!V6/Parameters!$C$3</f>
        <v>3.5879245283018872</v>
      </c>
      <c r="W6" s="12">
        <f>'Total power'!W6/Parameters!$C$3</f>
        <v>3.8052830188679247</v>
      </c>
      <c r="X6" s="12">
        <f>'Total power'!X6/Parameters!$C$3</f>
        <v>3.5879245283018872</v>
      </c>
      <c r="Y6" s="12">
        <f>'Total power'!Y6/Parameters!$C$3</f>
        <v>3.5879245283018872</v>
      </c>
      <c r="Z6" s="12">
        <f>'Total power'!Z6/Parameters!$C$3</f>
        <v>3.8052830188679247</v>
      </c>
      <c r="AB6" s="7">
        <f t="shared" si="0"/>
        <v>37.264905660377359</v>
      </c>
    </row>
    <row r="7" spans="2:32" x14ac:dyDescent="0.2">
      <c r="B7" s="6">
        <v>44201</v>
      </c>
      <c r="C7" s="12">
        <f>'Total power'!C7/Parameters!$C$3</f>
        <v>4.2807547169811322</v>
      </c>
      <c r="D7" s="12">
        <f>'Total power'!D7/Parameters!$C$3</f>
        <v>4.7969811320754729</v>
      </c>
      <c r="E7" s="12">
        <f>'Total power'!E7/Parameters!$C$3</f>
        <v>4.7969811320754729</v>
      </c>
      <c r="F7" s="12">
        <f>'Total power'!F7/Parameters!$C$3</f>
        <v>4.5388679245283026</v>
      </c>
      <c r="G7" s="12">
        <f>'Total power'!G7/Parameters!$C$3</f>
        <v>4.2807547169811322</v>
      </c>
      <c r="H7" s="12">
        <f>'Total power'!H7/Parameters!$C$3</f>
        <v>3.8052830188679247</v>
      </c>
      <c r="I7" s="12">
        <f>'Total power'!I7/Parameters!$C$3</f>
        <v>3.5879245283018872</v>
      </c>
      <c r="J7" s="12">
        <f>'Total power'!J7/Parameters!$C$3</f>
        <v>3.5879245283018872</v>
      </c>
      <c r="K7" s="12">
        <f>'Total power'!K7/Parameters!$C$3</f>
        <v>3.8052830188679247</v>
      </c>
      <c r="L7" s="12">
        <f>'Total power'!L7/Parameters!$C$3</f>
        <v>3.8052830188679247</v>
      </c>
      <c r="M7" s="12">
        <f>'Total power'!M7/Parameters!$C$3</f>
        <v>3.5879245283018872</v>
      </c>
      <c r="N7" s="12">
        <f>'Total power'!N7/Parameters!$C$3</f>
        <v>3.8052830188679247</v>
      </c>
      <c r="O7" s="12">
        <f>'Total power'!O7/Parameters!$C$3</f>
        <v>3.8052830188679247</v>
      </c>
      <c r="P7" s="12">
        <f>'Total power'!P7/Parameters!$C$3</f>
        <v>3.8052830188679247</v>
      </c>
      <c r="Q7" s="12">
        <f>'Total power'!Q7/Parameters!$C$3</f>
        <v>3.3705660377358493</v>
      </c>
      <c r="R7" s="12">
        <f>'Total power'!R7/Parameters!$C$3</f>
        <v>2.5735849056603777</v>
      </c>
      <c r="S7" s="12">
        <f>'Total power'!S7/Parameters!$C$3</f>
        <v>2.030188679245283</v>
      </c>
      <c r="T7" s="12">
        <f>'Total power'!T7/Parameters!$C$3</f>
        <v>1.5864150943396227</v>
      </c>
      <c r="U7" s="12">
        <f>'Total power'!U7/Parameters!$C$3</f>
        <v>1.166792452830189</v>
      </c>
      <c r="V7" s="12">
        <f>'Total power'!V7/Parameters!$C$3</f>
        <v>0.79547169811320761</v>
      </c>
      <c r="W7" s="12">
        <f>'Total power'!W7/Parameters!$C$3</f>
        <v>0.47849056603773577</v>
      </c>
      <c r="X7" s="12">
        <f>'Total power'!X7/Parameters!$C$3</f>
        <v>0.18867924528301888</v>
      </c>
      <c r="Y7" s="12">
        <f>'Total power'!Y7/Parameters!$C$3</f>
        <v>0</v>
      </c>
      <c r="Z7" s="12">
        <f>'Total power'!Z7/Parameters!$C$3</f>
        <v>0</v>
      </c>
      <c r="AB7" s="7">
        <f t="shared" si="0"/>
        <v>68.48</v>
      </c>
    </row>
    <row r="8" spans="2:32" x14ac:dyDescent="0.2">
      <c r="B8" s="6">
        <v>44202</v>
      </c>
      <c r="C8" s="12">
        <f>'Total power'!C8/Parameters!$C$3</f>
        <v>0.28528301886792451</v>
      </c>
      <c r="D8" s="12">
        <f>'Total power'!D8/Parameters!$C$3</f>
        <v>0.47849056603773577</v>
      </c>
      <c r="E8" s="12">
        <f>'Total power'!E8/Parameters!$C$3</f>
        <v>0.67169811320754724</v>
      </c>
      <c r="F8" s="12">
        <f>'Total power'!F8/Parameters!$C$3</f>
        <v>0.91924528301886799</v>
      </c>
      <c r="G8" s="12">
        <f>'Total power'!G8/Parameters!$C$3</f>
        <v>0.91924528301886799</v>
      </c>
      <c r="H8" s="12">
        <f>'Total power'!H8/Parameters!$C$3</f>
        <v>1.0430188679245285</v>
      </c>
      <c r="I8" s="12">
        <f>'Total power'!I8/Parameters!$C$3</f>
        <v>1.2905660377358492</v>
      </c>
      <c r="J8" s="12">
        <f>'Total power'!J8/Parameters!$C$3</f>
        <v>1.8822641509433962</v>
      </c>
      <c r="K8" s="12">
        <f>'Total power'!K8/Parameters!$C$3</f>
        <v>2.5735849056603777</v>
      </c>
      <c r="L8" s="12">
        <f>'Total power'!L8/Parameters!$C$3</f>
        <v>3.5879245283018872</v>
      </c>
      <c r="M8" s="12">
        <f>'Total power'!M8/Parameters!$C$3</f>
        <v>4.2807547169811322</v>
      </c>
      <c r="N8" s="12">
        <f>'Total power'!N8/Parameters!$C$3</f>
        <v>4.5388679245283026</v>
      </c>
      <c r="O8" s="12">
        <f>'Total power'!O8/Parameters!$C$3</f>
        <v>5.3132075471698119</v>
      </c>
      <c r="P8" s="12">
        <f>'Total power'!P8/Parameters!$C$3</f>
        <v>6.8377358490566031</v>
      </c>
      <c r="Q8" s="12">
        <f>'Total power'!Q8/Parameters!$C$3</f>
        <v>8.5735849056603772</v>
      </c>
      <c r="R8" s="12">
        <f>'Total power'!R8/Parameters!$C$3</f>
        <v>10.566037735849056</v>
      </c>
      <c r="S8" s="12">
        <f>'Total power'!S8/Parameters!$C$3</f>
        <v>11.71320754716981</v>
      </c>
      <c r="T8" s="12">
        <f>'Total power'!T8/Parameters!$C$3</f>
        <v>12.633962264150943</v>
      </c>
      <c r="U8" s="12">
        <f>'Total power'!U8/Parameters!$C$3</f>
        <v>13.753962264150944</v>
      </c>
      <c r="V8" s="12">
        <f>'Total power'!V8/Parameters!$C$3</f>
        <v>15.323773584905663</v>
      </c>
      <c r="W8" s="12">
        <f>'Total power'!W8/Parameters!$C$3</f>
        <v>16.537358490566035</v>
      </c>
      <c r="X8" s="12">
        <f>'Total power'!X8/Parameters!$C$3</f>
        <v>16.537358490566035</v>
      </c>
      <c r="Y8" s="12">
        <f>'Total power'!Y8/Parameters!$C$3</f>
        <v>14.937358490566039</v>
      </c>
      <c r="Z8" s="12">
        <f>'Total power'!Z8/Parameters!$C$3</f>
        <v>13.026415094339622</v>
      </c>
      <c r="AB8" s="7">
        <f t="shared" si="0"/>
        <v>168.22490566037735</v>
      </c>
      <c r="AD8" s="8" t="s">
        <v>16</v>
      </c>
      <c r="AE8" s="11">
        <f>MAX(AB3:AB367)</f>
        <v>458.26415094339598</v>
      </c>
      <c r="AF8" t="s">
        <v>20</v>
      </c>
    </row>
    <row r="9" spans="2:32" x14ac:dyDescent="0.2">
      <c r="B9" s="6">
        <v>44203</v>
      </c>
      <c r="C9" s="12">
        <f>'Total power'!C9/Parameters!$C$3</f>
        <v>15.172830188679248</v>
      </c>
      <c r="D9" s="12">
        <f>'Total power'!D9/Parameters!$C$3</f>
        <v>16.537358490566035</v>
      </c>
      <c r="E9" s="12">
        <f>'Total power'!E9/Parameters!$C$3</f>
        <v>16.780377358490565</v>
      </c>
      <c r="F9" s="12">
        <f>'Total power'!F9/Parameters!$C$3</f>
        <v>15.415849056603776</v>
      </c>
      <c r="G9" s="12">
        <f>'Total power'!G9/Parameters!$C$3</f>
        <v>13.367547169811321</v>
      </c>
      <c r="H9" s="12">
        <f>'Total power'!H9/Parameters!$C$3</f>
        <v>10.119245283018866</v>
      </c>
      <c r="I9" s="12">
        <f>'Total power'!I9/Parameters!$C$3</f>
        <v>7.9969811320754713</v>
      </c>
      <c r="J9" s="12">
        <f>'Total power'!J9/Parameters!$C$3</f>
        <v>7.1849056603773587</v>
      </c>
      <c r="K9" s="12">
        <f>'Total power'!K9/Parameters!$C$3</f>
        <v>6.8377358490566031</v>
      </c>
      <c r="L9" s="12">
        <f>'Total power'!L9/Parameters!$C$3</f>
        <v>7.1849056603773587</v>
      </c>
      <c r="M9" s="12">
        <f>'Total power'!M9/Parameters!$C$3</f>
        <v>7.5833962264150934</v>
      </c>
      <c r="N9" s="12">
        <f>'Total power'!N9/Parameters!$C$3</f>
        <v>8.9720754716981137</v>
      </c>
      <c r="O9" s="12">
        <f>'Total power'!O9/Parameters!$C$3</f>
        <v>11.372075471698114</v>
      </c>
      <c r="P9" s="12">
        <f>'Total power'!P9/Parameters!$C$3</f>
        <v>13.753962264150944</v>
      </c>
      <c r="Q9" s="12">
        <f>'Total power'!Q9/Parameters!$C$3</f>
        <v>16.537358490566035</v>
      </c>
      <c r="R9" s="12">
        <f>'Total power'!R9/Parameters!$C$3</f>
        <v>16.836226415094337</v>
      </c>
      <c r="S9" s="12">
        <f>'Total power'!S9/Parameters!$C$3</f>
        <v>16.780377358490565</v>
      </c>
      <c r="T9" s="12">
        <f>'Total power'!T9/Parameters!$C$3</f>
        <v>15.323773584905663</v>
      </c>
      <c r="U9" s="12">
        <f>'Total power'!U9/Parameters!$C$3</f>
        <v>13.753962264150944</v>
      </c>
      <c r="V9" s="12">
        <f>'Total power'!V9/Parameters!$C$3</f>
        <v>13.753962264150944</v>
      </c>
      <c r="W9" s="12">
        <f>'Total power'!W9/Parameters!$C$3</f>
        <v>15.415849056603776</v>
      </c>
      <c r="X9" s="12">
        <f>'Total power'!X9/Parameters!$C$3</f>
        <v>17.479245283018866</v>
      </c>
      <c r="Y9" s="12">
        <f>'Total power'!Y9/Parameters!$C$3</f>
        <v>17.722264150943396</v>
      </c>
      <c r="Z9" s="12">
        <f>'Total power'!Z9/Parameters!$C$3</f>
        <v>16.688301886792452</v>
      </c>
      <c r="AB9" s="7">
        <f t="shared" si="0"/>
        <v>318.57056603773577</v>
      </c>
      <c r="AD9" s="8" t="s">
        <v>18</v>
      </c>
      <c r="AE9" s="11">
        <f>MIN(AB3:AB367)</f>
        <v>0</v>
      </c>
      <c r="AF9" t="s">
        <v>20</v>
      </c>
    </row>
    <row r="10" spans="2:32" x14ac:dyDescent="0.2">
      <c r="B10" s="6">
        <v>44204</v>
      </c>
      <c r="C10" s="12">
        <f>'Total power'!C10/Parameters!$C$3</f>
        <v>15.415849056603776</v>
      </c>
      <c r="D10" s="12">
        <f>'Total power'!D10/Parameters!$C$3</f>
        <v>16.688301886792452</v>
      </c>
      <c r="E10" s="12">
        <f>'Total power'!E10/Parameters!$C$3</f>
        <v>17.630188679245283</v>
      </c>
      <c r="F10" s="12">
        <f>'Total power'!F10/Parameters!$C$3</f>
        <v>16.836226415094337</v>
      </c>
      <c r="G10" s="12">
        <f>'Total power'!G10/Parameters!$C$3</f>
        <v>16.780377358490565</v>
      </c>
      <c r="H10" s="12">
        <f>'Total power'!H10/Parameters!$C$3</f>
        <v>16.537358490566035</v>
      </c>
      <c r="I10" s="12">
        <f>'Total power'!I10/Parameters!$C$3</f>
        <v>15.172830188679248</v>
      </c>
      <c r="J10" s="12">
        <f>'Total power'!J10/Parameters!$C$3</f>
        <v>15.172830188679248</v>
      </c>
      <c r="K10" s="12">
        <f>'Total power'!K10/Parameters!$C$3</f>
        <v>15.172830188679248</v>
      </c>
      <c r="L10" s="12">
        <f>'Total power'!L10/Parameters!$C$3</f>
        <v>14.937358490566039</v>
      </c>
      <c r="M10" s="12">
        <f>'Total power'!M10/Parameters!$C$3</f>
        <v>13.603018867924529</v>
      </c>
      <c r="N10" s="12">
        <f>'Total power'!N10/Parameters!$C$3</f>
        <v>11.372075471698114</v>
      </c>
      <c r="O10" s="12">
        <f>'Total power'!O10/Parameters!$C$3</f>
        <v>9.385660377358489</v>
      </c>
      <c r="P10" s="12">
        <f>'Total power'!P10/Parameters!$C$3</f>
        <v>8.5735849056603772</v>
      </c>
      <c r="Q10" s="12">
        <f>'Total power'!Q10/Parameters!$C$3</f>
        <v>8.5735849056603772</v>
      </c>
      <c r="R10" s="12">
        <f>'Total power'!R10/Parameters!$C$3</f>
        <v>7.5833962264150934</v>
      </c>
      <c r="S10" s="12">
        <f>'Total power'!S10/Parameters!$C$3</f>
        <v>4.7969811320754729</v>
      </c>
      <c r="T10" s="12">
        <f>'Total power'!T10/Parameters!$C$3</f>
        <v>2.9358490566037734</v>
      </c>
      <c r="U10" s="12">
        <f>'Total power'!U10/Parameters!$C$3</f>
        <v>2.5735849056603777</v>
      </c>
      <c r="V10" s="12">
        <f>'Total power'!V10/Parameters!$C$3</f>
        <v>2.7547169811320753</v>
      </c>
      <c r="W10" s="12">
        <f>'Total power'!W10/Parameters!$C$3</f>
        <v>3.8052830188679247</v>
      </c>
      <c r="X10" s="12">
        <f>'Total power'!X10/Parameters!$C$3</f>
        <v>5.6181132075471698</v>
      </c>
      <c r="Y10" s="12">
        <f>'Total power'!Y10/Parameters!$C$3</f>
        <v>6.8377358490566031</v>
      </c>
      <c r="Z10" s="12">
        <f>'Total power'!Z10/Parameters!$C$3</f>
        <v>8.3894339622641514</v>
      </c>
      <c r="AB10" s="7">
        <f t="shared" si="0"/>
        <v>257.14716981132074</v>
      </c>
    </row>
    <row r="11" spans="2:32" x14ac:dyDescent="0.2">
      <c r="B11" s="6">
        <v>44205</v>
      </c>
      <c r="C11" s="12">
        <f>'Total power'!C11/Parameters!$C$3</f>
        <v>10.119245283018866</v>
      </c>
      <c r="D11" s="12">
        <f>'Total power'!D11/Parameters!$C$3</f>
        <v>13.026415094339622</v>
      </c>
      <c r="E11" s="12">
        <f>'Total power'!E11/Parameters!$C$3</f>
        <v>15.323773584905663</v>
      </c>
      <c r="F11" s="12">
        <f>'Total power'!F11/Parameters!$C$3</f>
        <v>18.326037735849056</v>
      </c>
      <c r="G11" s="12">
        <f>'Total power'!G11/Parameters!$C$3</f>
        <v>18.40301886792453</v>
      </c>
      <c r="H11" s="12">
        <f>'Total power'!H11/Parameters!$C$3</f>
        <v>18.997735849056607</v>
      </c>
      <c r="I11" s="12">
        <f>'Total power'!I11/Parameters!$C$3</f>
        <v>19.09433962264151</v>
      </c>
      <c r="J11" s="12">
        <f>'Total power'!J11/Parameters!$C$3</f>
        <v>19.09433962264151</v>
      </c>
      <c r="K11" s="12">
        <f>'Total power'!K11/Parameters!$C$3</f>
        <v>19.09433962264151</v>
      </c>
      <c r="L11" s="12">
        <f>'Total power'!L11/Parameters!$C$3</f>
        <v>19.09433962264151</v>
      </c>
      <c r="M11" s="12">
        <f>'Total power'!M11/Parameters!$C$3</f>
        <v>19.09433962264151</v>
      </c>
      <c r="N11" s="12">
        <f>'Total power'!N11/Parameters!$C$3</f>
        <v>19.09433962264151</v>
      </c>
      <c r="O11" s="12">
        <f>'Total power'!O11/Parameters!$C$3</f>
        <v>19.09433962264151</v>
      </c>
      <c r="P11" s="12">
        <f>'Total power'!P11/Parameters!$C$3</f>
        <v>19.09433962264151</v>
      </c>
      <c r="Q11" s="12">
        <f>'Total power'!Q11/Parameters!$C$3</f>
        <v>19.09433962264151</v>
      </c>
      <c r="R11" s="12">
        <f>'Total power'!R11/Parameters!$C$3</f>
        <v>19.082264150943395</v>
      </c>
      <c r="S11" s="12">
        <f>'Total power'!S11/Parameters!$C$3</f>
        <v>18.774339622641513</v>
      </c>
      <c r="T11" s="12">
        <f>'Total power'!T11/Parameters!$C$3</f>
        <v>18.40301886792453</v>
      </c>
      <c r="U11" s="12">
        <f>'Total power'!U11/Parameters!$C$3</f>
        <v>18.406037735849058</v>
      </c>
      <c r="V11" s="12">
        <f>'Total power'!V11/Parameters!$C$3</f>
        <v>18.381886792452832</v>
      </c>
      <c r="W11" s="12">
        <f>'Total power'!W11/Parameters!$C$3</f>
        <v>16.688301886792452</v>
      </c>
      <c r="X11" s="12">
        <f>'Total power'!X11/Parameters!$C$3</f>
        <v>13.753962264150944</v>
      </c>
      <c r="Y11" s="12">
        <f>'Total power'!Y11/Parameters!$C$3</f>
        <v>11.71320754716981</v>
      </c>
      <c r="Z11" s="12">
        <f>'Total power'!Z11/Parameters!$C$3</f>
        <v>10.566037735849056</v>
      </c>
      <c r="AB11" s="7">
        <f t="shared" si="0"/>
        <v>411.81433962264157</v>
      </c>
    </row>
    <row r="12" spans="2:32" x14ac:dyDescent="0.2">
      <c r="B12" s="6">
        <v>44206</v>
      </c>
      <c r="C12" s="12">
        <f>'Total power'!C12/Parameters!$C$3</f>
        <v>10.566037735849056</v>
      </c>
      <c r="D12" s="12">
        <f>'Total power'!D12/Parameters!$C$3</f>
        <v>11.71320754716981</v>
      </c>
      <c r="E12" s="12">
        <f>'Total power'!E12/Parameters!$C$3</f>
        <v>13.367547169811321</v>
      </c>
      <c r="F12" s="12">
        <f>'Total power'!F12/Parameters!$C$3</f>
        <v>13.753962264150944</v>
      </c>
      <c r="G12" s="12">
        <f>'Total power'!G12/Parameters!$C$3</f>
        <v>14.937358490566039</v>
      </c>
      <c r="H12" s="12">
        <f>'Total power'!H12/Parameters!$C$3</f>
        <v>13.753962264150944</v>
      </c>
      <c r="I12" s="12">
        <f>'Total power'!I12/Parameters!$C$3</f>
        <v>13.753962264150944</v>
      </c>
      <c r="J12" s="12">
        <f>'Total power'!J12/Parameters!$C$3</f>
        <v>13.026415094339622</v>
      </c>
      <c r="K12" s="12">
        <f>'Total power'!K12/Parameters!$C$3</f>
        <v>11.948679245283019</v>
      </c>
      <c r="L12" s="12">
        <f>'Total power'!L12/Parameters!$C$3</f>
        <v>11.71320754716981</v>
      </c>
      <c r="M12" s="12">
        <f>'Total power'!M12/Parameters!$C$3</f>
        <v>10.119245283018866</v>
      </c>
      <c r="N12" s="12">
        <f>'Total power'!N12/Parameters!$C$3</f>
        <v>8.3894339622641514</v>
      </c>
      <c r="O12" s="12">
        <f>'Total power'!O12/Parameters!$C$3</f>
        <v>5.9230188679245277</v>
      </c>
      <c r="P12" s="12">
        <f>'Total power'!P12/Parameters!$C$3</f>
        <v>4.0226415094339618</v>
      </c>
      <c r="Q12" s="12">
        <f>'Total power'!Q12/Parameters!$C$3</f>
        <v>3.5879245283018872</v>
      </c>
      <c r="R12" s="12">
        <f>'Total power'!R12/Parameters!$C$3</f>
        <v>4.5388679245283026</v>
      </c>
      <c r="S12" s="12">
        <f>'Total power'!S12/Parameters!$C$3</f>
        <v>7.5833962264150934</v>
      </c>
      <c r="T12" s="12">
        <f>'Total power'!T12/Parameters!$C$3</f>
        <v>11.71320754716981</v>
      </c>
      <c r="U12" s="12">
        <f>'Total power'!U12/Parameters!$C$3</f>
        <v>15.172830188679248</v>
      </c>
      <c r="V12" s="12">
        <f>'Total power'!V12/Parameters!$C$3</f>
        <v>16.688301886792452</v>
      </c>
      <c r="W12" s="12">
        <f>'Total power'!W12/Parameters!$C$3</f>
        <v>17.630188679245283</v>
      </c>
      <c r="X12" s="12">
        <f>'Total power'!X12/Parameters!$C$3</f>
        <v>18.233962264150943</v>
      </c>
      <c r="Y12" s="12">
        <f>'Total power'!Y12/Parameters!$C$3</f>
        <v>18.326037735849056</v>
      </c>
      <c r="Z12" s="12">
        <f>'Total power'!Z12/Parameters!$C$3</f>
        <v>18.406037735849058</v>
      </c>
      <c r="AB12" s="7">
        <f t="shared" si="0"/>
        <v>288.86943396226417</v>
      </c>
    </row>
    <row r="13" spans="2:32" x14ac:dyDescent="0.2">
      <c r="B13" s="6">
        <v>44207</v>
      </c>
      <c r="C13" s="12">
        <f>'Total power'!C13/Parameters!$C$3</f>
        <v>18.973584905660378</v>
      </c>
      <c r="D13" s="12">
        <f>'Total power'!D13/Parameters!$C$3</f>
        <v>19.09433962264151</v>
      </c>
      <c r="E13" s="12">
        <f>'Total power'!E13/Parameters!$C$3</f>
        <v>19.082264150943395</v>
      </c>
      <c r="F13" s="12">
        <f>'Total power'!F13/Parameters!$C$3</f>
        <v>18.694339622641508</v>
      </c>
      <c r="G13" s="12">
        <f>'Total power'!G13/Parameters!$C$3</f>
        <v>15.323773584905663</v>
      </c>
      <c r="H13" s="12">
        <f>'Total power'!H13/Parameters!$C$3</f>
        <v>9.7781132075471699</v>
      </c>
      <c r="I13" s="12">
        <f>'Total power'!I13/Parameters!$C$3</f>
        <v>5.6181132075471698</v>
      </c>
      <c r="J13" s="12">
        <f>'Total power'!J13/Parameters!$C$3</f>
        <v>4.5388679245283026</v>
      </c>
      <c r="K13" s="12">
        <f>'Total power'!K13/Parameters!$C$3</f>
        <v>5.9230188679245277</v>
      </c>
      <c r="L13" s="12">
        <f>'Total power'!L13/Parameters!$C$3</f>
        <v>8.3894339622641514</v>
      </c>
      <c r="M13" s="12">
        <f>'Total power'!M13/Parameters!$C$3</f>
        <v>8.5735849056603772</v>
      </c>
      <c r="N13" s="12">
        <f>'Total power'!N13/Parameters!$C$3</f>
        <v>8.3894339622641514</v>
      </c>
      <c r="O13" s="12">
        <f>'Total power'!O13/Parameters!$C$3</f>
        <v>7.1849056603773587</v>
      </c>
      <c r="P13" s="12">
        <f>'Total power'!P13/Parameters!$C$3</f>
        <v>8.3894339622641514</v>
      </c>
      <c r="Q13" s="12">
        <f>'Total power'!Q13/Parameters!$C$3</f>
        <v>10.566037735849056</v>
      </c>
      <c r="R13" s="12">
        <f>'Total power'!R13/Parameters!$C$3</f>
        <v>13.603018867924529</v>
      </c>
      <c r="S13" s="12">
        <f>'Total power'!S13/Parameters!$C$3</f>
        <v>15.323773584905663</v>
      </c>
      <c r="T13" s="12">
        <f>'Total power'!T13/Parameters!$C$3</f>
        <v>16.688301886792452</v>
      </c>
      <c r="U13" s="12">
        <f>'Total power'!U13/Parameters!$C$3</f>
        <v>16.836226415094337</v>
      </c>
      <c r="V13" s="12">
        <f>'Total power'!V13/Parameters!$C$3</f>
        <v>17.722264150943396</v>
      </c>
      <c r="W13" s="12">
        <f>'Total power'!W13/Parameters!$C$3</f>
        <v>18.40301886792453</v>
      </c>
      <c r="X13" s="12">
        <f>'Total power'!X13/Parameters!$C$3</f>
        <v>18.406037735849058</v>
      </c>
      <c r="Y13" s="12">
        <f>'Total power'!Y13/Parameters!$C$3</f>
        <v>18.694339622641508</v>
      </c>
      <c r="Z13" s="12">
        <f>'Total power'!Z13/Parameters!$C$3</f>
        <v>18.750188679245284</v>
      </c>
      <c r="AB13" s="7">
        <f t="shared" si="0"/>
        <v>322.94641509433961</v>
      </c>
    </row>
    <row r="14" spans="2:32" x14ac:dyDescent="0.2">
      <c r="B14" s="6">
        <v>44208</v>
      </c>
      <c r="C14" s="12">
        <f>'Total power'!C14/Parameters!$C$3</f>
        <v>18.774339622641513</v>
      </c>
      <c r="D14" s="12">
        <f>'Total power'!D14/Parameters!$C$3</f>
        <v>18.997735849056607</v>
      </c>
      <c r="E14" s="12">
        <f>'Total power'!E14/Parameters!$C$3</f>
        <v>18.997735849056607</v>
      </c>
      <c r="F14" s="12">
        <f>'Total power'!F14/Parameters!$C$3</f>
        <v>18.973584905660378</v>
      </c>
      <c r="G14" s="12">
        <f>'Total power'!G14/Parameters!$C$3</f>
        <v>18.750188679245284</v>
      </c>
      <c r="H14" s="12">
        <f>'Total power'!H14/Parameters!$C$3</f>
        <v>18.326037735849056</v>
      </c>
      <c r="I14" s="12">
        <f>'Total power'!I14/Parameters!$C$3</f>
        <v>16.836226415094337</v>
      </c>
      <c r="J14" s="12">
        <f>'Total power'!J14/Parameters!$C$3</f>
        <v>15.172830188679248</v>
      </c>
      <c r="K14" s="12">
        <f>'Total power'!K14/Parameters!$C$3</f>
        <v>13.367547169811321</v>
      </c>
      <c r="L14" s="12">
        <f>'Total power'!L14/Parameters!$C$3</f>
        <v>12.633962264150943</v>
      </c>
      <c r="M14" s="12">
        <f>'Total power'!M14/Parameters!$C$3</f>
        <v>12.633962264150943</v>
      </c>
      <c r="N14" s="12">
        <f>'Total power'!N14/Parameters!$C$3</f>
        <v>12.633962264150943</v>
      </c>
      <c r="O14" s="12">
        <f>'Total power'!O14/Parameters!$C$3</f>
        <v>13.026415094339622</v>
      </c>
      <c r="P14" s="12">
        <f>'Total power'!P14/Parameters!$C$3</f>
        <v>13.753962264150944</v>
      </c>
      <c r="Q14" s="12">
        <f>'Total power'!Q14/Parameters!$C$3</f>
        <v>14.937358490566039</v>
      </c>
      <c r="R14" s="12">
        <f>'Total power'!R14/Parameters!$C$3</f>
        <v>15.172830188679248</v>
      </c>
      <c r="S14" s="12">
        <f>'Total power'!S14/Parameters!$C$3</f>
        <v>15.172830188679248</v>
      </c>
      <c r="T14" s="12">
        <f>'Total power'!T14/Parameters!$C$3</f>
        <v>13.603018867924529</v>
      </c>
      <c r="U14" s="12">
        <f>'Total power'!U14/Parameters!$C$3</f>
        <v>11.71320754716981</v>
      </c>
      <c r="V14" s="12">
        <f>'Total power'!V14/Parameters!$C$3</f>
        <v>9.385660377358489</v>
      </c>
      <c r="W14" s="12">
        <f>'Total power'!W14/Parameters!$C$3</f>
        <v>7.5833962264150934</v>
      </c>
      <c r="X14" s="12">
        <f>'Total power'!X14/Parameters!$C$3</f>
        <v>6.2279245283018865</v>
      </c>
      <c r="Y14" s="12">
        <f>'Total power'!Y14/Parameters!$C$3</f>
        <v>5.0550943396226433</v>
      </c>
      <c r="Z14" s="12">
        <f>'Total power'!Z14/Parameters!$C$3</f>
        <v>4.5388679245283026</v>
      </c>
      <c r="AB14" s="7">
        <f t="shared" si="0"/>
        <v>326.26867924528307</v>
      </c>
    </row>
    <row r="15" spans="2:32" x14ac:dyDescent="0.2">
      <c r="B15" s="6">
        <v>44209</v>
      </c>
      <c r="C15" s="12">
        <f>'Total power'!C15/Parameters!$C$3</f>
        <v>3.8052830188679247</v>
      </c>
      <c r="D15" s="12">
        <f>'Total power'!D15/Parameters!$C$3</f>
        <v>3.1532075471698113</v>
      </c>
      <c r="E15" s="12">
        <f>'Total power'!E15/Parameters!$C$3</f>
        <v>2.5735849056603777</v>
      </c>
      <c r="F15" s="12">
        <f>'Total power'!F15/Parameters!$C$3</f>
        <v>2.2113207547169811</v>
      </c>
      <c r="G15" s="12">
        <f>'Total power'!G15/Parameters!$C$3</f>
        <v>1.7343396226415091</v>
      </c>
      <c r="H15" s="12">
        <f>'Total power'!H15/Parameters!$C$3</f>
        <v>1.4384905660377358</v>
      </c>
      <c r="I15" s="12">
        <f>'Total power'!I15/Parameters!$C$3</f>
        <v>1.166792452830189</v>
      </c>
      <c r="J15" s="12">
        <f>'Total power'!J15/Parameters!$C$3</f>
        <v>1.166792452830189</v>
      </c>
      <c r="K15" s="12">
        <f>'Total power'!K15/Parameters!$C$3</f>
        <v>1.166792452830189</v>
      </c>
      <c r="L15" s="12">
        <f>'Total power'!L15/Parameters!$C$3</f>
        <v>0.79547169811320761</v>
      </c>
      <c r="M15" s="12">
        <f>'Total power'!M15/Parameters!$C$3</f>
        <v>0</v>
      </c>
      <c r="N15" s="12">
        <f>'Total power'!N15/Parameters!$C$3</f>
        <v>0</v>
      </c>
      <c r="O15" s="12">
        <f>'Total power'!O15/Parameters!$C$3</f>
        <v>0.28528301886792451</v>
      </c>
      <c r="P15" s="12">
        <f>'Total power'!P15/Parameters!$C$3</f>
        <v>0.67169811320754724</v>
      </c>
      <c r="Q15" s="12">
        <f>'Total power'!Q15/Parameters!$C$3</f>
        <v>1.4384905660377358</v>
      </c>
      <c r="R15" s="12">
        <f>'Total power'!R15/Parameters!$C$3</f>
        <v>2.3924528301886792</v>
      </c>
      <c r="S15" s="12">
        <f>'Total power'!S15/Parameters!$C$3</f>
        <v>3.8052830188679247</v>
      </c>
      <c r="T15" s="12">
        <f>'Total power'!T15/Parameters!$C$3</f>
        <v>5.3132075471698119</v>
      </c>
      <c r="U15" s="12">
        <f>'Total power'!U15/Parameters!$C$3</f>
        <v>6.8377358490566031</v>
      </c>
      <c r="V15" s="12">
        <f>'Total power'!V15/Parameters!$C$3</f>
        <v>8.3894339622641514</v>
      </c>
      <c r="W15" s="12">
        <f>'Total power'!W15/Parameters!$C$3</f>
        <v>10.119245283018866</v>
      </c>
      <c r="X15" s="12">
        <f>'Total power'!X15/Parameters!$C$3</f>
        <v>11.71320754716981</v>
      </c>
      <c r="Y15" s="12">
        <f>'Total power'!Y15/Parameters!$C$3</f>
        <v>13.367547169811321</v>
      </c>
      <c r="Z15" s="12">
        <f>'Total power'!Z15/Parameters!$C$3</f>
        <v>13.026415094339622</v>
      </c>
      <c r="AB15" s="7">
        <f t="shared" si="0"/>
        <v>96.572075471698128</v>
      </c>
    </row>
    <row r="16" spans="2:32" x14ac:dyDescent="0.2">
      <c r="B16" s="6">
        <v>44210</v>
      </c>
      <c r="C16" s="12">
        <f>'Total power'!C16/Parameters!$C$3</f>
        <v>11.948679245283019</v>
      </c>
      <c r="D16" s="12">
        <f>'Total power'!D16/Parameters!$C$3</f>
        <v>11.948679245283019</v>
      </c>
      <c r="E16" s="12">
        <f>'Total power'!E16/Parameters!$C$3</f>
        <v>13.026415094339622</v>
      </c>
      <c r="F16" s="12">
        <f>'Total power'!F16/Parameters!$C$3</f>
        <v>13.603018867924529</v>
      </c>
      <c r="G16" s="12">
        <f>'Total power'!G16/Parameters!$C$3</f>
        <v>13.753962264150944</v>
      </c>
      <c r="H16" s="12">
        <f>'Total power'!H16/Parameters!$C$3</f>
        <v>13.753962264150944</v>
      </c>
      <c r="I16" s="12">
        <f>'Total power'!I16/Parameters!$C$3</f>
        <v>14.937358490566039</v>
      </c>
      <c r="J16" s="12">
        <f>'Total power'!J16/Parameters!$C$3</f>
        <v>15.172830188679248</v>
      </c>
      <c r="K16" s="12">
        <f>'Total power'!K16/Parameters!$C$3</f>
        <v>16.537358490566035</v>
      </c>
      <c r="L16" s="12">
        <f>'Total power'!L16/Parameters!$C$3</f>
        <v>16.688301886792452</v>
      </c>
      <c r="M16" s="12">
        <f>'Total power'!M16/Parameters!$C$3</f>
        <v>16.780377358490565</v>
      </c>
      <c r="N16" s="12">
        <f>'Total power'!N16/Parameters!$C$3</f>
        <v>16.836226415094337</v>
      </c>
      <c r="O16" s="12">
        <f>'Total power'!O16/Parameters!$C$3</f>
        <v>17.722264150943396</v>
      </c>
      <c r="P16" s="12">
        <f>'Total power'!P16/Parameters!$C$3</f>
        <v>17.630188679245283</v>
      </c>
      <c r="Q16" s="12">
        <f>'Total power'!Q16/Parameters!$C$3</f>
        <v>17.778113207547172</v>
      </c>
      <c r="R16" s="12">
        <f>'Total power'!R16/Parameters!$C$3</f>
        <v>17.778113207547172</v>
      </c>
      <c r="S16" s="12">
        <f>'Total power'!S16/Parameters!$C$3</f>
        <v>16.780377358490565</v>
      </c>
      <c r="T16" s="12">
        <f>'Total power'!T16/Parameters!$C$3</f>
        <v>15.172830188679248</v>
      </c>
      <c r="U16" s="12">
        <f>'Total power'!U16/Parameters!$C$3</f>
        <v>13.753962264150944</v>
      </c>
      <c r="V16" s="12">
        <f>'Total power'!V16/Parameters!$C$3</f>
        <v>13.026415094339622</v>
      </c>
      <c r="W16" s="12">
        <f>'Total power'!W16/Parameters!$C$3</f>
        <v>11.372075471698114</v>
      </c>
      <c r="X16" s="12">
        <f>'Total power'!X16/Parameters!$C$3</f>
        <v>10.119245283018866</v>
      </c>
      <c r="Y16" s="12">
        <f>'Total power'!Y16/Parameters!$C$3</f>
        <v>8.9720754716981137</v>
      </c>
      <c r="Z16" s="12">
        <f>'Total power'!Z16/Parameters!$C$3</f>
        <v>8.5735849056603772</v>
      </c>
      <c r="AB16" s="7">
        <f t="shared" si="0"/>
        <v>343.66641509433964</v>
      </c>
    </row>
    <row r="17" spans="2:28" x14ac:dyDescent="0.2">
      <c r="B17" s="6">
        <v>44211</v>
      </c>
      <c r="C17" s="12">
        <f>'Total power'!C17/Parameters!$C$3</f>
        <v>9.385660377358489</v>
      </c>
      <c r="D17" s="12">
        <f>'Total power'!D17/Parameters!$C$3</f>
        <v>10.566037735849056</v>
      </c>
      <c r="E17" s="12">
        <f>'Total power'!E17/Parameters!$C$3</f>
        <v>11.372075471698114</v>
      </c>
      <c r="F17" s="12">
        <f>'Total power'!F17/Parameters!$C$3</f>
        <v>12.633962264150943</v>
      </c>
      <c r="G17" s="12">
        <f>'Total power'!G17/Parameters!$C$3</f>
        <v>12.633962264150943</v>
      </c>
      <c r="H17" s="12">
        <f>'Total power'!H17/Parameters!$C$3</f>
        <v>10.119245283018866</v>
      </c>
      <c r="I17" s="12">
        <f>'Total power'!I17/Parameters!$C$3</f>
        <v>7.9969811320754713</v>
      </c>
      <c r="J17" s="12">
        <f>'Total power'!J17/Parameters!$C$3</f>
        <v>6.5328301886792444</v>
      </c>
      <c r="K17" s="12">
        <f>'Total power'!K17/Parameters!$C$3</f>
        <v>7.1849056603773587</v>
      </c>
      <c r="L17" s="12">
        <f>'Total power'!L17/Parameters!$C$3</f>
        <v>6.5328301886792444</v>
      </c>
      <c r="M17" s="12">
        <f>'Total power'!M17/Parameters!$C$3</f>
        <v>5.0550943396226433</v>
      </c>
      <c r="N17" s="12">
        <f>'Total power'!N17/Parameters!$C$3</f>
        <v>3.1532075471698113</v>
      </c>
      <c r="O17" s="12">
        <f>'Total power'!O17/Parameters!$C$3</f>
        <v>2.7547169811320753</v>
      </c>
      <c r="P17" s="12">
        <f>'Total power'!P17/Parameters!$C$3</f>
        <v>2.3924528301886792</v>
      </c>
      <c r="Q17" s="12">
        <f>'Total power'!Q17/Parameters!$C$3</f>
        <v>2.3924528301886792</v>
      </c>
      <c r="R17" s="12">
        <f>'Total power'!R17/Parameters!$C$3</f>
        <v>3.3705660377358493</v>
      </c>
      <c r="S17" s="12">
        <f>'Total power'!S17/Parameters!$C$3</f>
        <v>5.9230188679245277</v>
      </c>
      <c r="T17" s="12">
        <f>'Total power'!T17/Parameters!$C$3</f>
        <v>9.7781132075471699</v>
      </c>
      <c r="U17" s="12">
        <f>'Total power'!U17/Parameters!$C$3</f>
        <v>13.753962264150944</v>
      </c>
      <c r="V17" s="12">
        <f>'Total power'!V17/Parameters!$C$3</f>
        <v>16.780377358490565</v>
      </c>
      <c r="W17" s="12">
        <f>'Total power'!W17/Parameters!$C$3</f>
        <v>18.40301886792453</v>
      </c>
      <c r="X17" s="12">
        <f>'Total power'!X17/Parameters!$C$3</f>
        <v>18.973584905660378</v>
      </c>
      <c r="Y17" s="12">
        <f>'Total power'!Y17/Parameters!$C$3</f>
        <v>19.082264150943395</v>
      </c>
      <c r="Z17" s="12">
        <f>'Total power'!Z17/Parameters!$C$3</f>
        <v>19.09433962264151</v>
      </c>
      <c r="AB17" s="7">
        <f t="shared" si="0"/>
        <v>235.86566037735849</v>
      </c>
    </row>
    <row r="18" spans="2:28" x14ac:dyDescent="0.2">
      <c r="B18" s="6">
        <v>44212</v>
      </c>
      <c r="C18" s="12">
        <f>'Total power'!C18/Parameters!$C$3</f>
        <v>19.09433962264151</v>
      </c>
      <c r="D18" s="12">
        <f>'Total power'!D18/Parameters!$C$3</f>
        <v>19.09433962264151</v>
      </c>
      <c r="E18" s="12">
        <f>'Total power'!E18/Parameters!$C$3</f>
        <v>19.09433962264151</v>
      </c>
      <c r="F18" s="12">
        <f>'Total power'!F18/Parameters!$C$3</f>
        <v>19.09433962264151</v>
      </c>
      <c r="G18" s="12">
        <f>'Total power'!G18/Parameters!$C$3</f>
        <v>19.09433962264151</v>
      </c>
      <c r="H18" s="12">
        <f>'Total power'!H18/Parameters!$C$3</f>
        <v>19.09433962264151</v>
      </c>
      <c r="I18" s="12">
        <f>'Total power'!I18/Parameters!$C$3</f>
        <v>19.09433962264151</v>
      </c>
      <c r="J18" s="12">
        <f>'Total power'!J18/Parameters!$C$3</f>
        <v>19.09433962264151</v>
      </c>
      <c r="K18" s="12">
        <f>'Total power'!K18/Parameters!$C$3</f>
        <v>18.326037735849056</v>
      </c>
      <c r="L18" s="12">
        <f>'Total power'!L18/Parameters!$C$3</f>
        <v>16.537358490566035</v>
      </c>
      <c r="M18" s="12">
        <f>'Total power'!M18/Parameters!$C$3</f>
        <v>15.415849056603776</v>
      </c>
      <c r="N18" s="12">
        <f>'Total power'!N18/Parameters!$C$3</f>
        <v>16.688301886792452</v>
      </c>
      <c r="O18" s="12">
        <f>'Total power'!O18/Parameters!$C$3</f>
        <v>18.774339622641513</v>
      </c>
      <c r="P18" s="12">
        <f>'Total power'!P18/Parameters!$C$3</f>
        <v>19.09433962264151</v>
      </c>
      <c r="Q18" s="12">
        <f>'Total power'!Q18/Parameters!$C$3</f>
        <v>19.09433962264151</v>
      </c>
      <c r="R18" s="12">
        <f>'Total power'!R18/Parameters!$C$3</f>
        <v>19.09433962264151</v>
      </c>
      <c r="S18" s="12">
        <f>'Total power'!S18/Parameters!$C$3</f>
        <v>19.09433962264151</v>
      </c>
      <c r="T18" s="12">
        <f>'Total power'!T18/Parameters!$C$3</f>
        <v>19.09433962264151</v>
      </c>
      <c r="U18" s="12">
        <f>'Total power'!U18/Parameters!$C$3</f>
        <v>19.09433962264151</v>
      </c>
      <c r="V18" s="12">
        <f>'Total power'!V18/Parameters!$C$3</f>
        <v>19.09433962264151</v>
      </c>
      <c r="W18" s="12">
        <f>'Total power'!W18/Parameters!$C$3</f>
        <v>19.09433962264151</v>
      </c>
      <c r="X18" s="12">
        <f>'Total power'!X18/Parameters!$C$3</f>
        <v>19.09433962264151</v>
      </c>
      <c r="Y18" s="12">
        <f>'Total power'!Y18/Parameters!$C$3</f>
        <v>19.09433962264151</v>
      </c>
      <c r="Z18" s="12">
        <f>'Total power'!Z18/Parameters!$C$3</f>
        <v>19.09433962264151</v>
      </c>
      <c r="AB18" s="7">
        <f t="shared" si="0"/>
        <v>448.53433962264126</v>
      </c>
    </row>
    <row r="19" spans="2:28" x14ac:dyDescent="0.2">
      <c r="B19" s="6">
        <v>44213</v>
      </c>
      <c r="C19" s="12">
        <f>'Total power'!C19/Parameters!$C$3</f>
        <v>19.09433962264151</v>
      </c>
      <c r="D19" s="12">
        <f>'Total power'!D19/Parameters!$C$3</f>
        <v>19.09433962264151</v>
      </c>
      <c r="E19" s="12">
        <f>'Total power'!E19/Parameters!$C$3</f>
        <v>19.09433962264151</v>
      </c>
      <c r="F19" s="12">
        <f>'Total power'!F19/Parameters!$C$3</f>
        <v>19.09433962264151</v>
      </c>
      <c r="G19" s="12">
        <f>'Total power'!G19/Parameters!$C$3</f>
        <v>19.09433962264151</v>
      </c>
      <c r="H19" s="12">
        <f>'Total power'!H19/Parameters!$C$3</f>
        <v>19.09433962264151</v>
      </c>
      <c r="I19" s="12">
        <f>'Total power'!I19/Parameters!$C$3</f>
        <v>19.09433962264151</v>
      </c>
      <c r="J19" s="12">
        <f>'Total power'!J19/Parameters!$C$3</f>
        <v>19.082264150943395</v>
      </c>
      <c r="K19" s="12">
        <f>'Total power'!K19/Parameters!$C$3</f>
        <v>18.774339622641513</v>
      </c>
      <c r="L19" s="12">
        <f>'Total power'!L19/Parameters!$C$3</f>
        <v>17.630188679245283</v>
      </c>
      <c r="M19" s="12">
        <f>'Total power'!M19/Parameters!$C$3</f>
        <v>16.688301886792452</v>
      </c>
      <c r="N19" s="12">
        <f>'Total power'!N19/Parameters!$C$3</f>
        <v>16.537358490566035</v>
      </c>
      <c r="O19" s="12">
        <f>'Total power'!O19/Parameters!$C$3</f>
        <v>15.172830188679248</v>
      </c>
      <c r="P19" s="12">
        <f>'Total power'!P19/Parameters!$C$3</f>
        <v>15.172830188679248</v>
      </c>
      <c r="Q19" s="12">
        <f>'Total power'!Q19/Parameters!$C$3</f>
        <v>13.753962264150944</v>
      </c>
      <c r="R19" s="12">
        <f>'Total power'!R19/Parameters!$C$3</f>
        <v>15.323773584905663</v>
      </c>
      <c r="S19" s="12">
        <f>'Total power'!S19/Parameters!$C$3</f>
        <v>17.479245283018866</v>
      </c>
      <c r="T19" s="12">
        <f>'Total power'!T19/Parameters!$C$3</f>
        <v>18.406037735849058</v>
      </c>
      <c r="U19" s="12">
        <f>'Total power'!U19/Parameters!$C$3</f>
        <v>18.774339622641513</v>
      </c>
      <c r="V19" s="12">
        <f>'Total power'!V19/Parameters!$C$3</f>
        <v>18.694339622641508</v>
      </c>
      <c r="W19" s="12">
        <f>'Total power'!W19/Parameters!$C$3</f>
        <v>18.406037735849058</v>
      </c>
      <c r="X19" s="12">
        <f>'Total power'!X19/Parameters!$C$3</f>
        <v>18.771320754716982</v>
      </c>
      <c r="Y19" s="12">
        <f>'Total power'!Y19/Parameters!$C$3</f>
        <v>18.973584905660378</v>
      </c>
      <c r="Z19" s="12">
        <f>'Total power'!Z19/Parameters!$C$3</f>
        <v>18.994716981132076</v>
      </c>
      <c r="AB19" s="7">
        <f t="shared" si="0"/>
        <v>430.29584905660386</v>
      </c>
    </row>
    <row r="20" spans="2:28" x14ac:dyDescent="0.2">
      <c r="B20" s="6">
        <v>44214</v>
      </c>
      <c r="C20" s="12">
        <f>'Total power'!C20/Parameters!$C$3</f>
        <v>18.997735849056607</v>
      </c>
      <c r="D20" s="12">
        <f>'Total power'!D20/Parameters!$C$3</f>
        <v>19.082264150943395</v>
      </c>
      <c r="E20" s="12">
        <f>'Total power'!E20/Parameters!$C$3</f>
        <v>19.082264150943395</v>
      </c>
      <c r="F20" s="12">
        <f>'Total power'!F20/Parameters!$C$3</f>
        <v>19.079245283018867</v>
      </c>
      <c r="G20" s="12">
        <f>'Total power'!G20/Parameters!$C$3</f>
        <v>18.774339622641513</v>
      </c>
      <c r="H20" s="12">
        <f>'Total power'!H20/Parameters!$C$3</f>
        <v>18.997735849056607</v>
      </c>
      <c r="I20" s="12">
        <f>'Total power'!I20/Parameters!$C$3</f>
        <v>18.774339622641513</v>
      </c>
      <c r="J20" s="12">
        <f>'Total power'!J20/Parameters!$C$3</f>
        <v>18.40301886792453</v>
      </c>
      <c r="K20" s="12">
        <f>'Total power'!K20/Parameters!$C$3</f>
        <v>18.326037735849056</v>
      </c>
      <c r="L20" s="12">
        <f>'Total power'!L20/Parameters!$C$3</f>
        <v>18.326037735849056</v>
      </c>
      <c r="M20" s="12">
        <f>'Total power'!M20/Parameters!$C$3</f>
        <v>18.326037735849056</v>
      </c>
      <c r="N20" s="12">
        <f>'Total power'!N20/Parameters!$C$3</f>
        <v>18.40301886792453</v>
      </c>
      <c r="O20" s="12">
        <f>'Total power'!O20/Parameters!$C$3</f>
        <v>18.381886792452832</v>
      </c>
      <c r="P20" s="12">
        <f>'Total power'!P20/Parameters!$C$3</f>
        <v>18.40301886792453</v>
      </c>
      <c r="Q20" s="12">
        <f>'Total power'!Q20/Parameters!$C$3</f>
        <v>18.406037735849058</v>
      </c>
      <c r="R20" s="12">
        <f>'Total power'!R20/Parameters!$C$3</f>
        <v>18.40301886792453</v>
      </c>
      <c r="S20" s="12">
        <f>'Total power'!S20/Parameters!$C$3</f>
        <v>18.326037735849056</v>
      </c>
      <c r="T20" s="12">
        <f>'Total power'!T20/Parameters!$C$3</f>
        <v>17.778113207547172</v>
      </c>
      <c r="U20" s="12">
        <f>'Total power'!U20/Parameters!$C$3</f>
        <v>17.630188679245283</v>
      </c>
      <c r="V20" s="12">
        <f>'Total power'!V20/Parameters!$C$3</f>
        <v>17.479245283018866</v>
      </c>
      <c r="W20" s="12">
        <f>'Total power'!W20/Parameters!$C$3</f>
        <v>16.688301886792452</v>
      </c>
      <c r="X20" s="12">
        <f>'Total power'!X20/Parameters!$C$3</f>
        <v>15.323773584905663</v>
      </c>
      <c r="Y20" s="12">
        <f>'Total power'!Y20/Parameters!$C$3</f>
        <v>13.753962264150944</v>
      </c>
      <c r="Z20" s="12">
        <f>'Total power'!Z20/Parameters!$C$3</f>
        <v>13.367547169811321</v>
      </c>
      <c r="AB20" s="7">
        <f t="shared" si="0"/>
        <v>428.51320754716988</v>
      </c>
    </row>
    <row r="21" spans="2:28" x14ac:dyDescent="0.2">
      <c r="B21" s="6">
        <v>44215</v>
      </c>
      <c r="C21" s="12">
        <f>'Total power'!C21/Parameters!$C$3</f>
        <v>12.633962264150943</v>
      </c>
      <c r="D21" s="12">
        <f>'Total power'!D21/Parameters!$C$3</f>
        <v>10.979622641509433</v>
      </c>
      <c r="E21" s="12">
        <f>'Total power'!E21/Parameters!$C$3</f>
        <v>10.119245283018866</v>
      </c>
      <c r="F21" s="12">
        <f>'Total power'!F21/Parameters!$C$3</f>
        <v>10.119245283018866</v>
      </c>
      <c r="G21" s="12">
        <f>'Total power'!G21/Parameters!$C$3</f>
        <v>10.566037735849056</v>
      </c>
      <c r="H21" s="12">
        <f>'Total power'!H21/Parameters!$C$3</f>
        <v>10.119245283018866</v>
      </c>
      <c r="I21" s="12">
        <f>'Total power'!I21/Parameters!$C$3</f>
        <v>10.119245283018866</v>
      </c>
      <c r="J21" s="12">
        <f>'Total power'!J21/Parameters!$C$3</f>
        <v>10.566037735849056</v>
      </c>
      <c r="K21" s="12">
        <f>'Total power'!K21/Parameters!$C$3</f>
        <v>10.119245283018866</v>
      </c>
      <c r="L21" s="12">
        <f>'Total power'!L21/Parameters!$C$3</f>
        <v>9.7781132075471699</v>
      </c>
      <c r="M21" s="12">
        <f>'Total power'!M21/Parameters!$C$3</f>
        <v>7.9969811320754713</v>
      </c>
      <c r="N21" s="12">
        <f>'Total power'!N21/Parameters!$C$3</f>
        <v>5.9230188679245277</v>
      </c>
      <c r="O21" s="12">
        <f>'Total power'!O21/Parameters!$C$3</f>
        <v>4.5388679245283026</v>
      </c>
      <c r="P21" s="12">
        <f>'Total power'!P21/Parameters!$C$3</f>
        <v>3.8052830188679247</v>
      </c>
      <c r="Q21" s="12">
        <f>'Total power'!Q21/Parameters!$C$3</f>
        <v>2.9358490566037734</v>
      </c>
      <c r="R21" s="12">
        <f>'Total power'!R21/Parameters!$C$3</f>
        <v>1.8822641509433962</v>
      </c>
      <c r="S21" s="12">
        <f>'Total power'!S21/Parameters!$C$3</f>
        <v>1.0430188679245285</v>
      </c>
      <c r="T21" s="12">
        <f>'Total power'!T21/Parameters!$C$3</f>
        <v>0.38188679245283014</v>
      </c>
      <c r="U21" s="12">
        <f>'Total power'!U21/Parameters!$C$3</f>
        <v>0</v>
      </c>
      <c r="V21" s="12">
        <f>'Total power'!V21/Parameters!$C$3</f>
        <v>0</v>
      </c>
      <c r="W21" s="12">
        <f>'Total power'!W21/Parameters!$C$3</f>
        <v>0</v>
      </c>
      <c r="X21" s="12">
        <f>'Total power'!X21/Parameters!$C$3</f>
        <v>0</v>
      </c>
      <c r="Y21" s="12">
        <f>'Total power'!Y21/Parameters!$C$3</f>
        <v>0</v>
      </c>
      <c r="Z21" s="12">
        <f>'Total power'!Z21/Parameters!$C$3</f>
        <v>0</v>
      </c>
      <c r="AB21" s="7">
        <f t="shared" si="0"/>
        <v>133.62716981132075</v>
      </c>
    </row>
    <row r="22" spans="2:28" x14ac:dyDescent="0.2">
      <c r="B22" s="6">
        <v>44216</v>
      </c>
      <c r="C22" s="12">
        <f>'Total power'!C22/Parameters!$C$3</f>
        <v>0</v>
      </c>
      <c r="D22" s="12">
        <f>'Total power'!D22/Parameters!$C$3</f>
        <v>0</v>
      </c>
      <c r="E22" s="12">
        <f>'Total power'!E22/Parameters!$C$3</f>
        <v>0.57509433962264145</v>
      </c>
      <c r="F22" s="12">
        <f>'Total power'!F22/Parameters!$C$3</f>
        <v>0.91924528301886799</v>
      </c>
      <c r="G22" s="12">
        <f>'Total power'!G22/Parameters!$C$3</f>
        <v>1.166792452830189</v>
      </c>
      <c r="H22" s="12">
        <f>'Total power'!H22/Parameters!$C$3</f>
        <v>1.4384905660377358</v>
      </c>
      <c r="I22" s="12">
        <f>'Total power'!I22/Parameters!$C$3</f>
        <v>2.3924528301886792</v>
      </c>
      <c r="J22" s="12">
        <f>'Total power'!J22/Parameters!$C$3</f>
        <v>3.3705660377358493</v>
      </c>
      <c r="K22" s="12">
        <f>'Total power'!K22/Parameters!$C$3</f>
        <v>4.2807547169811322</v>
      </c>
      <c r="L22" s="12">
        <f>'Total power'!L22/Parameters!$C$3</f>
        <v>4.2807547169811322</v>
      </c>
      <c r="M22" s="12">
        <f>'Total power'!M22/Parameters!$C$3</f>
        <v>3.8052830188679247</v>
      </c>
      <c r="N22" s="12">
        <f>'Total power'!N22/Parameters!$C$3</f>
        <v>3.1532075471698113</v>
      </c>
      <c r="O22" s="12">
        <f>'Total power'!O22/Parameters!$C$3</f>
        <v>2.5735849056603777</v>
      </c>
      <c r="P22" s="12">
        <f>'Total power'!P22/Parameters!$C$3</f>
        <v>2.5735849056603777</v>
      </c>
      <c r="Q22" s="12">
        <f>'Total power'!Q22/Parameters!$C$3</f>
        <v>3.1532075471698113</v>
      </c>
      <c r="R22" s="12">
        <f>'Total power'!R22/Parameters!$C$3</f>
        <v>3.3705660377358493</v>
      </c>
      <c r="S22" s="12">
        <f>'Total power'!S22/Parameters!$C$3</f>
        <v>3.3705660377358493</v>
      </c>
      <c r="T22" s="12">
        <f>'Total power'!T22/Parameters!$C$3</f>
        <v>2.7547169811320753</v>
      </c>
      <c r="U22" s="12">
        <f>'Total power'!U22/Parameters!$C$3</f>
        <v>2.7547169811320753</v>
      </c>
      <c r="V22" s="12">
        <f>'Total power'!V22/Parameters!$C$3</f>
        <v>5.3132075471698119</v>
      </c>
      <c r="W22" s="12">
        <f>'Total power'!W22/Parameters!$C$3</f>
        <v>10.119245283018866</v>
      </c>
      <c r="X22" s="12">
        <f>'Total power'!X22/Parameters!$C$3</f>
        <v>15.172830188679248</v>
      </c>
      <c r="Y22" s="12">
        <f>'Total power'!Y22/Parameters!$C$3</f>
        <v>17.630188679245283</v>
      </c>
      <c r="Z22" s="12">
        <f>'Total power'!Z22/Parameters!$C$3</f>
        <v>18.694339622641508</v>
      </c>
      <c r="AB22" s="7">
        <f t="shared" si="0"/>
        <v>112.86339622641509</v>
      </c>
    </row>
    <row r="23" spans="2:28" x14ac:dyDescent="0.2">
      <c r="B23" s="6">
        <v>44217</v>
      </c>
      <c r="C23" s="12">
        <f>'Total power'!C23/Parameters!$C$3</f>
        <v>18.771320754716982</v>
      </c>
      <c r="D23" s="12">
        <f>'Total power'!D23/Parameters!$C$3</f>
        <v>18.973584905660378</v>
      </c>
      <c r="E23" s="12">
        <f>'Total power'!E23/Parameters!$C$3</f>
        <v>18.997735849056607</v>
      </c>
      <c r="F23" s="12">
        <f>'Total power'!F23/Parameters!$C$3</f>
        <v>19.082264150943395</v>
      </c>
      <c r="G23" s="12">
        <f>'Total power'!G23/Parameters!$C$3</f>
        <v>19.09433962264151</v>
      </c>
      <c r="H23" s="12">
        <f>'Total power'!H23/Parameters!$C$3</f>
        <v>19.09433962264151</v>
      </c>
      <c r="I23" s="12">
        <f>'Total power'!I23/Parameters!$C$3</f>
        <v>19.09433962264151</v>
      </c>
      <c r="J23" s="12">
        <f>'Total power'!J23/Parameters!$C$3</f>
        <v>19.09433962264151</v>
      </c>
      <c r="K23" s="12">
        <f>'Total power'!K23/Parameters!$C$3</f>
        <v>19.09433962264151</v>
      </c>
      <c r="L23" s="12">
        <f>'Total power'!L23/Parameters!$C$3</f>
        <v>19.09433962264151</v>
      </c>
      <c r="M23" s="12">
        <f>'Total power'!M23/Parameters!$C$3</f>
        <v>19.09433962264151</v>
      </c>
      <c r="N23" s="12">
        <f>'Total power'!N23/Parameters!$C$3</f>
        <v>19.09433962264151</v>
      </c>
      <c r="O23" s="12">
        <f>'Total power'!O23/Parameters!$C$3</f>
        <v>19.09433962264151</v>
      </c>
      <c r="P23" s="12">
        <f>'Total power'!P23/Parameters!$C$3</f>
        <v>19.09433962264151</v>
      </c>
      <c r="Q23" s="12">
        <f>'Total power'!Q23/Parameters!$C$3</f>
        <v>19.09433962264151</v>
      </c>
      <c r="R23" s="12">
        <f>'Total power'!R23/Parameters!$C$3</f>
        <v>19.09433962264151</v>
      </c>
      <c r="S23" s="12">
        <f>'Total power'!S23/Parameters!$C$3</f>
        <v>19.09433962264151</v>
      </c>
      <c r="T23" s="12">
        <f>'Total power'!T23/Parameters!$C$3</f>
        <v>19.09433962264151</v>
      </c>
      <c r="U23" s="12">
        <f>'Total power'!U23/Parameters!$C$3</f>
        <v>19.09433962264151</v>
      </c>
      <c r="V23" s="12">
        <f>'Total power'!V23/Parameters!$C$3</f>
        <v>19.09433962264151</v>
      </c>
      <c r="W23" s="12">
        <f>'Total power'!W23/Parameters!$C$3</f>
        <v>19.09433962264151</v>
      </c>
      <c r="X23" s="12">
        <f>'Total power'!X23/Parameters!$C$3</f>
        <v>19.09433962264151</v>
      </c>
      <c r="Y23" s="12">
        <f>'Total power'!Y23/Parameters!$C$3</f>
        <v>19.09433962264151</v>
      </c>
      <c r="Z23" s="12">
        <f>'Total power'!Z23/Parameters!$C$3</f>
        <v>19.09433962264151</v>
      </c>
      <c r="AB23" s="7">
        <f t="shared" si="0"/>
        <v>457.71169811320732</v>
      </c>
    </row>
    <row r="24" spans="2:28" x14ac:dyDescent="0.2">
      <c r="B24" s="6">
        <v>44218</v>
      </c>
      <c r="C24" s="12">
        <f>'Total power'!C24/Parameters!$C$3</f>
        <v>19.09433962264151</v>
      </c>
      <c r="D24" s="12">
        <f>'Total power'!D24/Parameters!$C$3</f>
        <v>19.09433962264151</v>
      </c>
      <c r="E24" s="12">
        <f>'Total power'!E24/Parameters!$C$3</f>
        <v>19.09433962264151</v>
      </c>
      <c r="F24" s="12">
        <f>'Total power'!F24/Parameters!$C$3</f>
        <v>19.09433962264151</v>
      </c>
      <c r="G24" s="12">
        <f>'Total power'!G24/Parameters!$C$3</f>
        <v>19.09433962264151</v>
      </c>
      <c r="H24" s="12">
        <f>'Total power'!H24/Parameters!$C$3</f>
        <v>19.09433962264151</v>
      </c>
      <c r="I24" s="12">
        <f>'Total power'!I24/Parameters!$C$3</f>
        <v>19.09433962264151</v>
      </c>
      <c r="J24" s="12">
        <f>'Total power'!J24/Parameters!$C$3</f>
        <v>19.09433962264151</v>
      </c>
      <c r="K24" s="12">
        <f>'Total power'!K24/Parameters!$C$3</f>
        <v>19.09433962264151</v>
      </c>
      <c r="L24" s="12">
        <f>'Total power'!L24/Parameters!$C$3</f>
        <v>19.09433962264151</v>
      </c>
      <c r="M24" s="12">
        <f>'Total power'!M24/Parameters!$C$3</f>
        <v>19.079245283018867</v>
      </c>
      <c r="N24" s="12">
        <f>'Total power'!N24/Parameters!$C$3</f>
        <v>18.994716981132076</v>
      </c>
      <c r="O24" s="12">
        <f>'Total power'!O24/Parameters!$C$3</f>
        <v>18.774339622641513</v>
      </c>
      <c r="P24" s="12">
        <f>'Total power'!P24/Parameters!$C$3</f>
        <v>18.771320754716982</v>
      </c>
      <c r="Q24" s="12">
        <f>'Total power'!Q24/Parameters!$C$3</f>
        <v>18.40301886792453</v>
      </c>
      <c r="R24" s="12">
        <f>'Total power'!R24/Parameters!$C$3</f>
        <v>17.630188679245283</v>
      </c>
      <c r="S24" s="12">
        <f>'Total power'!S24/Parameters!$C$3</f>
        <v>16.780377358490565</v>
      </c>
      <c r="T24" s="12">
        <f>'Total power'!T24/Parameters!$C$3</f>
        <v>16.688301886792452</v>
      </c>
      <c r="U24" s="12">
        <f>'Total power'!U24/Parameters!$C$3</f>
        <v>16.688301886792452</v>
      </c>
      <c r="V24" s="12">
        <f>'Total power'!V24/Parameters!$C$3</f>
        <v>15.172830188679248</v>
      </c>
      <c r="W24" s="12">
        <f>'Total power'!W24/Parameters!$C$3</f>
        <v>13.753962264150944</v>
      </c>
      <c r="X24" s="12">
        <f>'Total power'!X24/Parameters!$C$3</f>
        <v>12.633962264150943</v>
      </c>
      <c r="Y24" s="12">
        <f>'Total power'!Y24/Parameters!$C$3</f>
        <v>10.566037735849056</v>
      </c>
      <c r="Z24" s="12">
        <f>'Total power'!Z24/Parameters!$C$3</f>
        <v>10.119245283018866</v>
      </c>
      <c r="AB24" s="7">
        <f t="shared" si="0"/>
        <v>414.99924528301898</v>
      </c>
    </row>
    <row r="25" spans="2:28" x14ac:dyDescent="0.2">
      <c r="B25" s="6">
        <v>44219</v>
      </c>
      <c r="C25" s="12">
        <f>'Total power'!C25/Parameters!$C$3</f>
        <v>9.7781132075471699</v>
      </c>
      <c r="D25" s="12">
        <f>'Total power'!D25/Parameters!$C$3</f>
        <v>8.9720754716981137</v>
      </c>
      <c r="E25" s="12">
        <f>'Total power'!E25/Parameters!$C$3</f>
        <v>7.9969811320754713</v>
      </c>
      <c r="F25" s="12">
        <f>'Total power'!F25/Parameters!$C$3</f>
        <v>7.9969811320754713</v>
      </c>
      <c r="G25" s="12">
        <f>'Total power'!G25/Parameters!$C$3</f>
        <v>8.5735849056603772</v>
      </c>
      <c r="H25" s="12">
        <f>'Total power'!H25/Parameters!$C$3</f>
        <v>9.385660377358489</v>
      </c>
      <c r="I25" s="12">
        <f>'Total power'!I25/Parameters!$C$3</f>
        <v>10.119245283018866</v>
      </c>
      <c r="J25" s="12">
        <f>'Total power'!J25/Parameters!$C$3</f>
        <v>10.566037735849056</v>
      </c>
      <c r="K25" s="12">
        <f>'Total power'!K25/Parameters!$C$3</f>
        <v>11.372075471698114</v>
      </c>
      <c r="L25" s="12">
        <f>'Total power'!L25/Parameters!$C$3</f>
        <v>11.71320754716981</v>
      </c>
      <c r="M25" s="12">
        <f>'Total power'!M25/Parameters!$C$3</f>
        <v>11.372075471698114</v>
      </c>
      <c r="N25" s="12">
        <f>'Total power'!N25/Parameters!$C$3</f>
        <v>10.566037735849056</v>
      </c>
      <c r="O25" s="12">
        <f>'Total power'!O25/Parameters!$C$3</f>
        <v>9.7781132075471699</v>
      </c>
      <c r="P25" s="12">
        <f>'Total power'!P25/Parameters!$C$3</f>
        <v>8.9720754716981137</v>
      </c>
      <c r="Q25" s="12">
        <f>'Total power'!Q25/Parameters!$C$3</f>
        <v>9.385660377358489</v>
      </c>
      <c r="R25" s="12">
        <f>'Total power'!R25/Parameters!$C$3</f>
        <v>10.119245283018866</v>
      </c>
      <c r="S25" s="12">
        <f>'Total power'!S25/Parameters!$C$3</f>
        <v>10.979622641509433</v>
      </c>
      <c r="T25" s="12">
        <f>'Total power'!T25/Parameters!$C$3</f>
        <v>11.372075471698114</v>
      </c>
      <c r="U25" s="12">
        <f>'Total power'!U25/Parameters!$C$3</f>
        <v>11.372075471698114</v>
      </c>
      <c r="V25" s="12">
        <f>'Total power'!V25/Parameters!$C$3</f>
        <v>10.979622641509433</v>
      </c>
      <c r="W25" s="12">
        <f>'Total power'!W25/Parameters!$C$3</f>
        <v>10.566037735849056</v>
      </c>
      <c r="X25" s="12">
        <f>'Total power'!X25/Parameters!$C$3</f>
        <v>9.7781132075471699</v>
      </c>
      <c r="Y25" s="12">
        <f>'Total power'!Y25/Parameters!$C$3</f>
        <v>8.9720754716981137</v>
      </c>
      <c r="Z25" s="12">
        <f>'Total power'!Z25/Parameters!$C$3</f>
        <v>8.3894339622641514</v>
      </c>
      <c r="AB25" s="7">
        <f t="shared" si="0"/>
        <v>239.07622641509425</v>
      </c>
    </row>
    <row r="26" spans="2:28" x14ac:dyDescent="0.2">
      <c r="B26" s="6">
        <v>44220</v>
      </c>
      <c r="C26" s="12">
        <f>'Total power'!C26/Parameters!$C$3</f>
        <v>7.5833962264150934</v>
      </c>
      <c r="D26" s="12">
        <f>'Total power'!D26/Parameters!$C$3</f>
        <v>6.8377358490566031</v>
      </c>
      <c r="E26" s="12">
        <f>'Total power'!E26/Parameters!$C$3</f>
        <v>6.2279245283018865</v>
      </c>
      <c r="F26" s="12">
        <f>'Total power'!F26/Parameters!$C$3</f>
        <v>5.9230188679245277</v>
      </c>
      <c r="G26" s="12">
        <f>'Total power'!G26/Parameters!$C$3</f>
        <v>5.6181132075471698</v>
      </c>
      <c r="H26" s="12">
        <f>'Total power'!H26/Parameters!$C$3</f>
        <v>5.3132075471698119</v>
      </c>
      <c r="I26" s="12">
        <f>'Total power'!I26/Parameters!$C$3</f>
        <v>5.6181132075471698</v>
      </c>
      <c r="J26" s="12">
        <f>'Total power'!J26/Parameters!$C$3</f>
        <v>6.2279245283018865</v>
      </c>
      <c r="K26" s="12">
        <f>'Total power'!K26/Parameters!$C$3</f>
        <v>6.2279245283018865</v>
      </c>
      <c r="L26" s="12">
        <f>'Total power'!L26/Parameters!$C$3</f>
        <v>6.5328301886792444</v>
      </c>
      <c r="M26" s="12">
        <f>'Total power'!M26/Parameters!$C$3</f>
        <v>6.5328301886792444</v>
      </c>
      <c r="N26" s="12">
        <f>'Total power'!N26/Parameters!$C$3</f>
        <v>6.8377358490566031</v>
      </c>
      <c r="O26" s="12">
        <f>'Total power'!O26/Parameters!$C$3</f>
        <v>7.9969811320754713</v>
      </c>
      <c r="P26" s="12">
        <f>'Total power'!P26/Parameters!$C$3</f>
        <v>9.7781132075471699</v>
      </c>
      <c r="Q26" s="12">
        <f>'Total power'!Q26/Parameters!$C$3</f>
        <v>12.633962264150943</v>
      </c>
      <c r="R26" s="12">
        <f>'Total power'!R26/Parameters!$C$3</f>
        <v>15.172830188679248</v>
      </c>
      <c r="S26" s="12">
        <f>'Total power'!S26/Parameters!$C$3</f>
        <v>17.630188679245283</v>
      </c>
      <c r="T26" s="12">
        <f>'Total power'!T26/Parameters!$C$3</f>
        <v>18.40301886792453</v>
      </c>
      <c r="U26" s="12">
        <f>'Total power'!U26/Parameters!$C$3</f>
        <v>18.750188679245284</v>
      </c>
      <c r="V26" s="12">
        <f>'Total power'!V26/Parameters!$C$3</f>
        <v>18.973584905660378</v>
      </c>
      <c r="W26" s="12">
        <f>'Total power'!W26/Parameters!$C$3</f>
        <v>19.079245283018867</v>
      </c>
      <c r="X26" s="12">
        <f>'Total power'!X26/Parameters!$C$3</f>
        <v>18.994716981132076</v>
      </c>
      <c r="Y26" s="12">
        <f>'Total power'!Y26/Parameters!$C$3</f>
        <v>18.997735849056607</v>
      </c>
      <c r="Z26" s="12">
        <f>'Total power'!Z26/Parameters!$C$3</f>
        <v>18.774339622641513</v>
      </c>
      <c r="AB26" s="7">
        <f t="shared" si="0"/>
        <v>270.66566037735851</v>
      </c>
    </row>
    <row r="27" spans="2:28" x14ac:dyDescent="0.2">
      <c r="B27" s="6">
        <v>44221</v>
      </c>
      <c r="C27" s="12">
        <f>'Total power'!C27/Parameters!$C$3</f>
        <v>18.997735849056607</v>
      </c>
      <c r="D27" s="12">
        <f>'Total power'!D27/Parameters!$C$3</f>
        <v>18.997735849056607</v>
      </c>
      <c r="E27" s="12">
        <f>'Total power'!E27/Parameters!$C$3</f>
        <v>19.079245283018867</v>
      </c>
      <c r="F27" s="12">
        <f>'Total power'!F27/Parameters!$C$3</f>
        <v>18.994716981132076</v>
      </c>
      <c r="G27" s="12">
        <f>'Total power'!G27/Parameters!$C$3</f>
        <v>18.750188679245284</v>
      </c>
      <c r="H27" s="12">
        <f>'Total power'!H27/Parameters!$C$3</f>
        <v>17.479245283018866</v>
      </c>
      <c r="I27" s="12">
        <f>'Total power'!I27/Parameters!$C$3</f>
        <v>13.753962264150944</v>
      </c>
      <c r="J27" s="12">
        <f>'Total power'!J27/Parameters!$C$3</f>
        <v>10.979622641509433</v>
      </c>
      <c r="K27" s="12">
        <f>'Total power'!K27/Parameters!$C$3</f>
        <v>6.8377358490566031</v>
      </c>
      <c r="L27" s="12">
        <f>'Total power'!L27/Parameters!$C$3</f>
        <v>3.8052830188679247</v>
      </c>
      <c r="M27" s="12">
        <f>'Total power'!M27/Parameters!$C$3</f>
        <v>2.2113207547169811</v>
      </c>
      <c r="N27" s="12">
        <f>'Total power'!N27/Parameters!$C$3</f>
        <v>1.4384905660377358</v>
      </c>
      <c r="O27" s="12">
        <f>'Total power'!O27/Parameters!$C$3</f>
        <v>1.2905660377358492</v>
      </c>
      <c r="P27" s="12">
        <f>'Total power'!P27/Parameters!$C$3</f>
        <v>1.5864150943396227</v>
      </c>
      <c r="Q27" s="12">
        <f>'Total power'!Q27/Parameters!$C$3</f>
        <v>2.3924528301886792</v>
      </c>
      <c r="R27" s="12">
        <f>'Total power'!R27/Parameters!$C$3</f>
        <v>3.3705660377358493</v>
      </c>
      <c r="S27" s="12">
        <f>'Total power'!S27/Parameters!$C$3</f>
        <v>3.8052830188679247</v>
      </c>
      <c r="T27" s="12">
        <f>'Total power'!T27/Parameters!$C$3</f>
        <v>4.0226415094339618</v>
      </c>
      <c r="U27" s="12">
        <f>'Total power'!U27/Parameters!$C$3</f>
        <v>3.8052830188679247</v>
      </c>
      <c r="V27" s="12">
        <f>'Total power'!V27/Parameters!$C$3</f>
        <v>4.2807547169811322</v>
      </c>
      <c r="W27" s="12">
        <f>'Total power'!W27/Parameters!$C$3</f>
        <v>5.3132075471698119</v>
      </c>
      <c r="X27" s="12">
        <f>'Total power'!X27/Parameters!$C$3</f>
        <v>5.6181132075471698</v>
      </c>
      <c r="Y27" s="12">
        <f>'Total power'!Y27/Parameters!$C$3</f>
        <v>4.5388679245283026</v>
      </c>
      <c r="Z27" s="12">
        <f>'Total power'!Z27/Parameters!$C$3</f>
        <v>2.7547169811320753</v>
      </c>
      <c r="AB27" s="7">
        <f t="shared" si="0"/>
        <v>194.10415094339621</v>
      </c>
    </row>
    <row r="28" spans="2:28" x14ac:dyDescent="0.2">
      <c r="B28" s="6">
        <v>44222</v>
      </c>
      <c r="C28" s="12">
        <f>'Total power'!C28/Parameters!$C$3</f>
        <v>1.2905660377358492</v>
      </c>
      <c r="D28" s="12">
        <f>'Total power'!D28/Parameters!$C$3</f>
        <v>0.38188679245283014</v>
      </c>
      <c r="E28" s="12">
        <f>'Total power'!E28/Parameters!$C$3</f>
        <v>0</v>
      </c>
      <c r="F28" s="12">
        <f>'Total power'!F28/Parameters!$C$3</f>
        <v>0</v>
      </c>
      <c r="G28" s="12">
        <f>'Total power'!G28/Parameters!$C$3</f>
        <v>0</v>
      </c>
      <c r="H28" s="12">
        <f>'Total power'!H28/Parameters!$C$3</f>
        <v>0</v>
      </c>
      <c r="I28" s="12">
        <f>'Total power'!I28/Parameters!$C$3</f>
        <v>0</v>
      </c>
      <c r="J28" s="12">
        <f>'Total power'!J28/Parameters!$C$3</f>
        <v>0.28528301886792451</v>
      </c>
      <c r="K28" s="12">
        <f>'Total power'!K28/Parameters!$C$3</f>
        <v>0.91924528301886799</v>
      </c>
      <c r="L28" s="12">
        <f>'Total power'!L28/Parameters!$C$3</f>
        <v>1.7343396226415091</v>
      </c>
      <c r="M28" s="12">
        <f>'Total power'!M28/Parameters!$C$3</f>
        <v>2.5735849056603777</v>
      </c>
      <c r="N28" s="12">
        <f>'Total power'!N28/Parameters!$C$3</f>
        <v>3.3705660377358493</v>
      </c>
      <c r="O28" s="12">
        <f>'Total power'!O28/Parameters!$C$3</f>
        <v>3.8052830188679247</v>
      </c>
      <c r="P28" s="12">
        <f>'Total power'!P28/Parameters!$C$3</f>
        <v>4.2807547169811322</v>
      </c>
      <c r="Q28" s="12">
        <f>'Total power'!Q28/Parameters!$C$3</f>
        <v>4.7969811320754729</v>
      </c>
      <c r="R28" s="12">
        <f>'Total power'!R28/Parameters!$C$3</f>
        <v>5.3132075471698119</v>
      </c>
      <c r="S28" s="12">
        <f>'Total power'!S28/Parameters!$C$3</f>
        <v>5.6181132075471698</v>
      </c>
      <c r="T28" s="12">
        <f>'Total power'!T28/Parameters!$C$3</f>
        <v>6.2279245283018865</v>
      </c>
      <c r="U28" s="12">
        <f>'Total power'!U28/Parameters!$C$3</f>
        <v>7.1849056603773587</v>
      </c>
      <c r="V28" s="12">
        <f>'Total power'!V28/Parameters!$C$3</f>
        <v>7.9969811320754713</v>
      </c>
      <c r="W28" s="12">
        <f>'Total power'!W28/Parameters!$C$3</f>
        <v>6.5328301886792444</v>
      </c>
      <c r="X28" s="12">
        <f>'Total power'!X28/Parameters!$C$3</f>
        <v>4.5388679245283026</v>
      </c>
      <c r="Y28" s="12">
        <f>'Total power'!Y28/Parameters!$C$3</f>
        <v>3.3705660377358493</v>
      </c>
      <c r="Z28" s="12">
        <f>'Total power'!Z28/Parameters!$C$3</f>
        <v>2.5735849056603777</v>
      </c>
      <c r="AB28" s="7">
        <f t="shared" si="0"/>
        <v>72.795471698113218</v>
      </c>
    </row>
    <row r="29" spans="2:28" x14ac:dyDescent="0.2">
      <c r="B29" s="6">
        <v>44223</v>
      </c>
      <c r="C29" s="12">
        <f>'Total power'!C29/Parameters!$C$3</f>
        <v>2.2113207547169811</v>
      </c>
      <c r="D29" s="12">
        <f>'Total power'!D29/Parameters!$C$3</f>
        <v>1.8822641509433962</v>
      </c>
      <c r="E29" s="12">
        <f>'Total power'!E29/Parameters!$C$3</f>
        <v>1.8822641509433962</v>
      </c>
      <c r="F29" s="12">
        <f>'Total power'!F29/Parameters!$C$3</f>
        <v>2.5735849056603777</v>
      </c>
      <c r="G29" s="12">
        <f>'Total power'!G29/Parameters!$C$3</f>
        <v>4.5388679245283026</v>
      </c>
      <c r="H29" s="12">
        <f>'Total power'!H29/Parameters!$C$3</f>
        <v>6.8377358490566031</v>
      </c>
      <c r="I29" s="12">
        <f>'Total power'!I29/Parameters!$C$3</f>
        <v>8.3894339622641514</v>
      </c>
      <c r="J29" s="12">
        <f>'Total power'!J29/Parameters!$C$3</f>
        <v>9.385660377358489</v>
      </c>
      <c r="K29" s="12">
        <f>'Total power'!K29/Parameters!$C$3</f>
        <v>10.566037735849056</v>
      </c>
      <c r="L29" s="12">
        <f>'Total power'!L29/Parameters!$C$3</f>
        <v>10.119245283018866</v>
      </c>
      <c r="M29" s="12">
        <f>'Total power'!M29/Parameters!$C$3</f>
        <v>8.3894339622641514</v>
      </c>
      <c r="N29" s="12">
        <f>'Total power'!N29/Parameters!$C$3</f>
        <v>7.1849056603773587</v>
      </c>
      <c r="O29" s="12">
        <f>'Total power'!O29/Parameters!$C$3</f>
        <v>6.5328301886792444</v>
      </c>
      <c r="P29" s="12">
        <f>'Total power'!P29/Parameters!$C$3</f>
        <v>6.2279245283018865</v>
      </c>
      <c r="Q29" s="12">
        <f>'Total power'!Q29/Parameters!$C$3</f>
        <v>5.9230188679245277</v>
      </c>
      <c r="R29" s="12">
        <f>'Total power'!R29/Parameters!$C$3</f>
        <v>5.0550943396226433</v>
      </c>
      <c r="S29" s="12">
        <f>'Total power'!S29/Parameters!$C$3</f>
        <v>4.5388679245283026</v>
      </c>
      <c r="T29" s="12">
        <f>'Total power'!T29/Parameters!$C$3</f>
        <v>4.2807547169811322</v>
      </c>
      <c r="U29" s="12">
        <f>'Total power'!U29/Parameters!$C$3</f>
        <v>3.8052830188679247</v>
      </c>
      <c r="V29" s="12">
        <f>'Total power'!V29/Parameters!$C$3</f>
        <v>3.1532075471698113</v>
      </c>
      <c r="W29" s="12">
        <f>'Total power'!W29/Parameters!$C$3</f>
        <v>2.7547169811320753</v>
      </c>
      <c r="X29" s="12">
        <f>'Total power'!X29/Parameters!$C$3</f>
        <v>2.9358490566037734</v>
      </c>
      <c r="Y29" s="12">
        <f>'Total power'!Y29/Parameters!$C$3</f>
        <v>3.8052830188679247</v>
      </c>
      <c r="Z29" s="12">
        <f>'Total power'!Z29/Parameters!$C$3</f>
        <v>4.7969811320754729</v>
      </c>
      <c r="AB29" s="7">
        <f t="shared" si="0"/>
        <v>127.77056603773585</v>
      </c>
    </row>
    <row r="30" spans="2:28" x14ac:dyDescent="0.2">
      <c r="B30" s="6">
        <v>44224</v>
      </c>
      <c r="C30" s="12">
        <f>'Total power'!C30/Parameters!$C$3</f>
        <v>6.2279245283018865</v>
      </c>
      <c r="D30" s="12">
        <f>'Total power'!D30/Parameters!$C$3</f>
        <v>8.3894339622641514</v>
      </c>
      <c r="E30" s="12">
        <f>'Total power'!E30/Parameters!$C$3</f>
        <v>9.7781132075471699</v>
      </c>
      <c r="F30" s="12">
        <f>'Total power'!F30/Parameters!$C$3</f>
        <v>9.7781132075471699</v>
      </c>
      <c r="G30" s="12">
        <f>'Total power'!G30/Parameters!$C$3</f>
        <v>8.5735849056603772</v>
      </c>
      <c r="H30" s="12">
        <f>'Total power'!H30/Parameters!$C$3</f>
        <v>8.3894339622641514</v>
      </c>
      <c r="I30" s="12">
        <f>'Total power'!I30/Parameters!$C$3</f>
        <v>8.3894339622641514</v>
      </c>
      <c r="J30" s="12">
        <f>'Total power'!J30/Parameters!$C$3</f>
        <v>7.9969811320754713</v>
      </c>
      <c r="K30" s="12">
        <f>'Total power'!K30/Parameters!$C$3</f>
        <v>7.9969811320754713</v>
      </c>
      <c r="L30" s="12">
        <f>'Total power'!L30/Parameters!$C$3</f>
        <v>7.9969811320754713</v>
      </c>
      <c r="M30" s="12">
        <f>'Total power'!M30/Parameters!$C$3</f>
        <v>8.3894339622641514</v>
      </c>
      <c r="N30" s="12">
        <f>'Total power'!N30/Parameters!$C$3</f>
        <v>8.9720754716981137</v>
      </c>
      <c r="O30" s="12">
        <f>'Total power'!O30/Parameters!$C$3</f>
        <v>8.9720754716981137</v>
      </c>
      <c r="P30" s="12">
        <f>'Total power'!P30/Parameters!$C$3</f>
        <v>9.385660377358489</v>
      </c>
      <c r="Q30" s="12">
        <f>'Total power'!Q30/Parameters!$C$3</f>
        <v>10.566037735849056</v>
      </c>
      <c r="R30" s="12">
        <f>'Total power'!R30/Parameters!$C$3</f>
        <v>11.948679245283019</v>
      </c>
      <c r="S30" s="12">
        <f>'Total power'!S30/Parameters!$C$3</f>
        <v>13.753962264150944</v>
      </c>
      <c r="T30" s="12">
        <f>'Total power'!T30/Parameters!$C$3</f>
        <v>15.323773584905663</v>
      </c>
      <c r="U30" s="12">
        <f>'Total power'!U30/Parameters!$C$3</f>
        <v>16.537358490566035</v>
      </c>
      <c r="V30" s="12">
        <f>'Total power'!V30/Parameters!$C$3</f>
        <v>17.479245283018866</v>
      </c>
      <c r="W30" s="12">
        <f>'Total power'!W30/Parameters!$C$3</f>
        <v>18.233962264150943</v>
      </c>
      <c r="X30" s="12">
        <f>'Total power'!X30/Parameters!$C$3</f>
        <v>18.40301886792453</v>
      </c>
      <c r="Y30" s="12">
        <f>'Total power'!Y30/Parameters!$C$3</f>
        <v>18.40301886792453</v>
      </c>
      <c r="Z30" s="12">
        <f>'Total power'!Z30/Parameters!$C$3</f>
        <v>18.381886792452832</v>
      </c>
      <c r="AB30" s="7">
        <f t="shared" si="0"/>
        <v>278.26716981132074</v>
      </c>
    </row>
    <row r="31" spans="2:28" x14ac:dyDescent="0.2">
      <c r="B31" s="6">
        <v>44225</v>
      </c>
      <c r="C31" s="12">
        <f>'Total power'!C31/Parameters!$C$3</f>
        <v>18.326037735849056</v>
      </c>
      <c r="D31" s="12">
        <f>'Total power'!D31/Parameters!$C$3</f>
        <v>18.233962264150943</v>
      </c>
      <c r="E31" s="12">
        <f>'Total power'!E31/Parameters!$C$3</f>
        <v>18.233962264150943</v>
      </c>
      <c r="F31" s="12">
        <f>'Total power'!F31/Parameters!$C$3</f>
        <v>18.233962264150943</v>
      </c>
      <c r="G31" s="12">
        <f>'Total power'!G31/Parameters!$C$3</f>
        <v>18.750188679245284</v>
      </c>
      <c r="H31" s="12">
        <f>'Total power'!H31/Parameters!$C$3</f>
        <v>18.774339622641513</v>
      </c>
      <c r="I31" s="12">
        <f>'Total power'!I31/Parameters!$C$3</f>
        <v>18.750188679245284</v>
      </c>
      <c r="J31" s="12">
        <f>'Total power'!J31/Parameters!$C$3</f>
        <v>18.750188679245284</v>
      </c>
      <c r="K31" s="12">
        <f>'Total power'!K31/Parameters!$C$3</f>
        <v>18.694339622641508</v>
      </c>
      <c r="L31" s="12">
        <f>'Total power'!L31/Parameters!$C$3</f>
        <v>18.40301886792453</v>
      </c>
      <c r="M31" s="12">
        <f>'Total power'!M31/Parameters!$C$3</f>
        <v>18.406037735849058</v>
      </c>
      <c r="N31" s="12">
        <f>'Total power'!N31/Parameters!$C$3</f>
        <v>17.778113207547172</v>
      </c>
      <c r="O31" s="12">
        <f>'Total power'!O31/Parameters!$C$3</f>
        <v>16.780377358490565</v>
      </c>
      <c r="P31" s="12">
        <f>'Total power'!P31/Parameters!$C$3</f>
        <v>15.172830188679248</v>
      </c>
      <c r="Q31" s="12">
        <f>'Total power'!Q31/Parameters!$C$3</f>
        <v>13.753962264150944</v>
      </c>
      <c r="R31" s="12">
        <f>'Total power'!R31/Parameters!$C$3</f>
        <v>13.753962264150944</v>
      </c>
      <c r="S31" s="12">
        <f>'Total power'!S31/Parameters!$C$3</f>
        <v>13.753962264150944</v>
      </c>
      <c r="T31" s="12">
        <f>'Total power'!T31/Parameters!$C$3</f>
        <v>13.603018867924529</v>
      </c>
      <c r="U31" s="12">
        <f>'Total power'!U31/Parameters!$C$3</f>
        <v>13.026415094339622</v>
      </c>
      <c r="V31" s="12">
        <f>'Total power'!V31/Parameters!$C$3</f>
        <v>12.633962264150943</v>
      </c>
      <c r="W31" s="12">
        <f>'Total power'!W31/Parameters!$C$3</f>
        <v>13.026415094339622</v>
      </c>
      <c r="X31" s="12">
        <f>'Total power'!X31/Parameters!$C$3</f>
        <v>11.948679245283019</v>
      </c>
      <c r="Y31" s="12">
        <f>'Total power'!Y31/Parameters!$C$3</f>
        <v>11.71320754716981</v>
      </c>
      <c r="Z31" s="12">
        <f>'Total power'!Z31/Parameters!$C$3</f>
        <v>12.633962264150943</v>
      </c>
      <c r="AB31" s="7">
        <f t="shared" si="0"/>
        <v>383.1350943396227</v>
      </c>
    </row>
    <row r="32" spans="2:28" x14ac:dyDescent="0.2">
      <c r="B32" s="6">
        <v>44226</v>
      </c>
      <c r="C32" s="12">
        <f>'Total power'!C32/Parameters!$C$3</f>
        <v>10.979622641509433</v>
      </c>
      <c r="D32" s="12">
        <f>'Total power'!D32/Parameters!$C$3</f>
        <v>9.7781132075471699</v>
      </c>
      <c r="E32" s="12">
        <f>'Total power'!E32/Parameters!$C$3</f>
        <v>10.566037735849056</v>
      </c>
      <c r="F32" s="12">
        <f>'Total power'!F32/Parameters!$C$3</f>
        <v>11.948679245283019</v>
      </c>
      <c r="G32" s="12">
        <f>'Total power'!G32/Parameters!$C$3</f>
        <v>13.753962264150944</v>
      </c>
      <c r="H32" s="12">
        <f>'Total power'!H32/Parameters!$C$3</f>
        <v>15.323773584905663</v>
      </c>
      <c r="I32" s="12">
        <f>'Total power'!I32/Parameters!$C$3</f>
        <v>15.415849056603776</v>
      </c>
      <c r="J32" s="12">
        <f>'Total power'!J32/Parameters!$C$3</f>
        <v>15.323773584905663</v>
      </c>
      <c r="K32" s="12">
        <f>'Total power'!K32/Parameters!$C$3</f>
        <v>13.753962264150944</v>
      </c>
      <c r="L32" s="12">
        <f>'Total power'!L32/Parameters!$C$3</f>
        <v>12.633962264150943</v>
      </c>
      <c r="M32" s="12">
        <f>'Total power'!M32/Parameters!$C$3</f>
        <v>10.119245283018866</v>
      </c>
      <c r="N32" s="12">
        <f>'Total power'!N32/Parameters!$C$3</f>
        <v>7.5833962264150934</v>
      </c>
      <c r="O32" s="12">
        <f>'Total power'!O32/Parameters!$C$3</f>
        <v>5.6181132075471698</v>
      </c>
      <c r="P32" s="12">
        <f>'Total power'!P32/Parameters!$C$3</f>
        <v>4.5388679245283026</v>
      </c>
      <c r="Q32" s="12">
        <f>'Total power'!Q32/Parameters!$C$3</f>
        <v>3.8052830188679247</v>
      </c>
      <c r="R32" s="12">
        <f>'Total power'!R32/Parameters!$C$3</f>
        <v>3.8052830188679247</v>
      </c>
      <c r="S32" s="12">
        <f>'Total power'!S32/Parameters!$C$3</f>
        <v>4.0226415094339618</v>
      </c>
      <c r="T32" s="12">
        <f>'Total power'!T32/Parameters!$C$3</f>
        <v>3.8052830188679247</v>
      </c>
      <c r="U32" s="12">
        <f>'Total power'!U32/Parameters!$C$3</f>
        <v>2.9358490566037734</v>
      </c>
      <c r="V32" s="12">
        <f>'Total power'!V32/Parameters!$C$3</f>
        <v>1.8822641509433962</v>
      </c>
      <c r="W32" s="12">
        <f>'Total power'!W32/Parameters!$C$3</f>
        <v>1.166792452830189</v>
      </c>
      <c r="X32" s="12">
        <f>'Total power'!X32/Parameters!$C$3</f>
        <v>0.67169811320754724</v>
      </c>
      <c r="Y32" s="12">
        <f>'Total power'!Y32/Parameters!$C$3</f>
        <v>0.18867924528301888</v>
      </c>
      <c r="Z32" s="12">
        <f>'Total power'!Z32/Parameters!$C$3</f>
        <v>0</v>
      </c>
      <c r="AB32" s="7">
        <f t="shared" si="0"/>
        <v>179.62113207547171</v>
      </c>
    </row>
    <row r="33" spans="2:28" x14ac:dyDescent="0.2">
      <c r="B33" s="6">
        <v>44227</v>
      </c>
      <c r="C33" s="12">
        <f>'Total power'!C33/Parameters!$C$3</f>
        <v>0</v>
      </c>
      <c r="D33" s="12">
        <f>'Total power'!D33/Parameters!$C$3</f>
        <v>0</v>
      </c>
      <c r="E33" s="12">
        <f>'Total power'!E33/Parameters!$C$3</f>
        <v>0</v>
      </c>
      <c r="F33" s="12">
        <f>'Total power'!F33/Parameters!$C$3</f>
        <v>0</v>
      </c>
      <c r="G33" s="12">
        <f>'Total power'!G33/Parameters!$C$3</f>
        <v>0</v>
      </c>
      <c r="H33" s="12">
        <f>'Total power'!H33/Parameters!$C$3</f>
        <v>0</v>
      </c>
      <c r="I33" s="12">
        <f>'Total power'!I33/Parameters!$C$3</f>
        <v>0</v>
      </c>
      <c r="J33" s="12">
        <f>'Total power'!J33/Parameters!$C$3</f>
        <v>0</v>
      </c>
      <c r="K33" s="12">
        <f>'Total power'!K33/Parameters!$C$3</f>
        <v>0</v>
      </c>
      <c r="L33" s="12">
        <f>'Total power'!L33/Parameters!$C$3</f>
        <v>0</v>
      </c>
      <c r="M33" s="12">
        <f>'Total power'!M33/Parameters!$C$3</f>
        <v>0</v>
      </c>
      <c r="N33" s="12">
        <f>'Total power'!N33/Parameters!$C$3</f>
        <v>0</v>
      </c>
      <c r="O33" s="12">
        <f>'Total power'!O33/Parameters!$C$3</f>
        <v>0</v>
      </c>
      <c r="P33" s="12">
        <f>'Total power'!P33/Parameters!$C$3</f>
        <v>0</v>
      </c>
      <c r="Q33" s="12">
        <f>'Total power'!Q33/Parameters!$C$3</f>
        <v>0</v>
      </c>
      <c r="R33" s="12">
        <f>'Total power'!R33/Parameters!$C$3</f>
        <v>0</v>
      </c>
      <c r="S33" s="12">
        <f>'Total power'!S33/Parameters!$C$3</f>
        <v>0</v>
      </c>
      <c r="T33" s="12">
        <f>'Total power'!T33/Parameters!$C$3</f>
        <v>0.67169811320754724</v>
      </c>
      <c r="U33" s="12">
        <f>'Total power'!U33/Parameters!$C$3</f>
        <v>1.166792452830189</v>
      </c>
      <c r="V33" s="12">
        <f>'Total power'!V33/Parameters!$C$3</f>
        <v>1.5864150943396227</v>
      </c>
      <c r="W33" s="12">
        <f>'Total power'!W33/Parameters!$C$3</f>
        <v>1.5864150943396227</v>
      </c>
      <c r="X33" s="12">
        <f>'Total power'!X33/Parameters!$C$3</f>
        <v>1.7343396226415091</v>
      </c>
      <c r="Y33" s="12">
        <f>'Total power'!Y33/Parameters!$C$3</f>
        <v>1.7343396226415091</v>
      </c>
      <c r="Z33" s="12">
        <f>'Total power'!Z33/Parameters!$C$3</f>
        <v>1.7343396226415091</v>
      </c>
      <c r="AB33" s="7">
        <f t="shared" si="0"/>
        <v>10.214339622641509</v>
      </c>
    </row>
    <row r="34" spans="2:28" x14ac:dyDescent="0.2">
      <c r="B34" s="6">
        <v>44228</v>
      </c>
      <c r="C34" s="12">
        <f>'Total power'!C34/Parameters!$C$3</f>
        <v>2.030188679245283</v>
      </c>
      <c r="D34" s="12">
        <f>'Total power'!D34/Parameters!$C$3</f>
        <v>2.5735849056603777</v>
      </c>
      <c r="E34" s="12">
        <f>'Total power'!E34/Parameters!$C$3</f>
        <v>3.5879245283018872</v>
      </c>
      <c r="F34" s="12">
        <f>'Total power'!F34/Parameters!$C$3</f>
        <v>5.0550943396226433</v>
      </c>
      <c r="G34" s="12">
        <f>'Total power'!G34/Parameters!$C$3</f>
        <v>6.5328301886792444</v>
      </c>
      <c r="H34" s="12">
        <f>'Total power'!H34/Parameters!$C$3</f>
        <v>7.5833962264150934</v>
      </c>
      <c r="I34" s="12">
        <f>'Total power'!I34/Parameters!$C$3</f>
        <v>8.3894339622641514</v>
      </c>
      <c r="J34" s="12">
        <f>'Total power'!J34/Parameters!$C$3</f>
        <v>8.5735849056603772</v>
      </c>
      <c r="K34" s="12">
        <f>'Total power'!K34/Parameters!$C$3</f>
        <v>7.9969811320754713</v>
      </c>
      <c r="L34" s="12">
        <f>'Total power'!L34/Parameters!$C$3</f>
        <v>6.5328301886792444</v>
      </c>
      <c r="M34" s="12">
        <f>'Total power'!M34/Parameters!$C$3</f>
        <v>5.0550943396226433</v>
      </c>
      <c r="N34" s="12">
        <f>'Total power'!N34/Parameters!$C$3</f>
        <v>3.8052830188679247</v>
      </c>
      <c r="O34" s="12">
        <f>'Total power'!O34/Parameters!$C$3</f>
        <v>2.7547169811320753</v>
      </c>
      <c r="P34" s="12">
        <f>'Total power'!P34/Parameters!$C$3</f>
        <v>2.3924528301886792</v>
      </c>
      <c r="Q34" s="12">
        <f>'Total power'!Q34/Parameters!$C$3</f>
        <v>2.030188679245283</v>
      </c>
      <c r="R34" s="12">
        <f>'Total power'!R34/Parameters!$C$3</f>
        <v>1.7343396226415091</v>
      </c>
      <c r="S34" s="12">
        <f>'Total power'!S34/Parameters!$C$3</f>
        <v>1.5864150943396227</v>
      </c>
      <c r="T34" s="12">
        <f>'Total power'!T34/Parameters!$C$3</f>
        <v>1.8822641509433962</v>
      </c>
      <c r="U34" s="12">
        <f>'Total power'!U34/Parameters!$C$3</f>
        <v>2.2113207547169811</v>
      </c>
      <c r="V34" s="12">
        <f>'Total power'!V34/Parameters!$C$3</f>
        <v>2.5735849056603777</v>
      </c>
      <c r="W34" s="12">
        <f>'Total power'!W34/Parameters!$C$3</f>
        <v>3.5879245283018872</v>
      </c>
      <c r="X34" s="12">
        <f>'Total power'!X34/Parameters!$C$3</f>
        <v>4.5388679245283026</v>
      </c>
      <c r="Y34" s="12">
        <f>'Total power'!Y34/Parameters!$C$3</f>
        <v>5.6181132075471698</v>
      </c>
      <c r="Z34" s="12">
        <f>'Total power'!Z34/Parameters!$C$3</f>
        <v>6.5328301886792444</v>
      </c>
      <c r="AB34" s="7">
        <f t="shared" si="0"/>
        <v>105.15924528301886</v>
      </c>
    </row>
    <row r="35" spans="2:28" x14ac:dyDescent="0.2">
      <c r="B35" s="6">
        <v>44229</v>
      </c>
      <c r="C35" s="12">
        <f>'Total power'!C35/Parameters!$C$3</f>
        <v>7.1849056603773587</v>
      </c>
      <c r="D35" s="12">
        <f>'Total power'!D35/Parameters!$C$3</f>
        <v>8.9720754716981137</v>
      </c>
      <c r="E35" s="12">
        <f>'Total power'!E35/Parameters!$C$3</f>
        <v>10.979622641509433</v>
      </c>
      <c r="F35" s="12">
        <f>'Total power'!F35/Parameters!$C$3</f>
        <v>13.367547169811321</v>
      </c>
      <c r="G35" s="12">
        <f>'Total power'!G35/Parameters!$C$3</f>
        <v>15.172830188679248</v>
      </c>
      <c r="H35" s="12">
        <f>'Total power'!H35/Parameters!$C$3</f>
        <v>16.537358490566035</v>
      </c>
      <c r="I35" s="12">
        <f>'Total power'!I35/Parameters!$C$3</f>
        <v>17.479245283018866</v>
      </c>
      <c r="J35" s="12">
        <f>'Total power'!J35/Parameters!$C$3</f>
        <v>18.233962264150943</v>
      </c>
      <c r="K35" s="12">
        <f>'Total power'!K35/Parameters!$C$3</f>
        <v>18.406037735849058</v>
      </c>
      <c r="L35" s="12">
        <f>'Total power'!L35/Parameters!$C$3</f>
        <v>18.750188679245284</v>
      </c>
      <c r="M35" s="12">
        <f>'Total power'!M35/Parameters!$C$3</f>
        <v>18.771320754716982</v>
      </c>
      <c r="N35" s="12">
        <f>'Total power'!N35/Parameters!$C$3</f>
        <v>18.774339622641513</v>
      </c>
      <c r="O35" s="12">
        <f>'Total power'!O35/Parameters!$C$3</f>
        <v>18.994716981132076</v>
      </c>
      <c r="P35" s="12">
        <f>'Total power'!P35/Parameters!$C$3</f>
        <v>18.994716981132076</v>
      </c>
      <c r="Q35" s="12">
        <f>'Total power'!Q35/Parameters!$C$3</f>
        <v>18.997735849056607</v>
      </c>
      <c r="R35" s="12">
        <f>'Total power'!R35/Parameters!$C$3</f>
        <v>19.079245283018867</v>
      </c>
      <c r="S35" s="12">
        <f>'Total power'!S35/Parameters!$C$3</f>
        <v>19.082264150943395</v>
      </c>
      <c r="T35" s="12">
        <f>'Total power'!T35/Parameters!$C$3</f>
        <v>19.09433962264151</v>
      </c>
      <c r="U35" s="12">
        <f>'Total power'!U35/Parameters!$C$3</f>
        <v>19.09433962264151</v>
      </c>
      <c r="V35" s="12">
        <f>'Total power'!V35/Parameters!$C$3</f>
        <v>19.09433962264151</v>
      </c>
      <c r="W35" s="12">
        <f>'Total power'!W35/Parameters!$C$3</f>
        <v>19.09433962264151</v>
      </c>
      <c r="X35" s="12">
        <f>'Total power'!X35/Parameters!$C$3</f>
        <v>19.09433962264151</v>
      </c>
      <c r="Y35" s="12">
        <f>'Total power'!Y35/Parameters!$C$3</f>
        <v>19.09433962264151</v>
      </c>
      <c r="Z35" s="12">
        <f>'Total power'!Z35/Parameters!$C$3</f>
        <v>19.09433962264151</v>
      </c>
      <c r="AB35" s="7">
        <f t="shared" si="0"/>
        <v>411.43849056603756</v>
      </c>
    </row>
    <row r="36" spans="2:28" x14ac:dyDescent="0.2">
      <c r="B36" s="6">
        <v>44230</v>
      </c>
      <c r="C36" s="12">
        <f>'Total power'!C36/Parameters!$C$3</f>
        <v>19.09433962264151</v>
      </c>
      <c r="D36" s="12">
        <f>'Total power'!D36/Parameters!$C$3</f>
        <v>19.09433962264151</v>
      </c>
      <c r="E36" s="12">
        <f>'Total power'!E36/Parameters!$C$3</f>
        <v>19.09433962264151</v>
      </c>
      <c r="F36" s="12">
        <f>'Total power'!F36/Parameters!$C$3</f>
        <v>19.09433962264151</v>
      </c>
      <c r="G36" s="12">
        <f>'Total power'!G36/Parameters!$C$3</f>
        <v>19.09433962264151</v>
      </c>
      <c r="H36" s="12">
        <f>'Total power'!H36/Parameters!$C$3</f>
        <v>19.09433962264151</v>
      </c>
      <c r="I36" s="12">
        <f>'Total power'!I36/Parameters!$C$3</f>
        <v>19.09433962264151</v>
      </c>
      <c r="J36" s="12">
        <f>'Total power'!J36/Parameters!$C$3</f>
        <v>19.09433962264151</v>
      </c>
      <c r="K36" s="12">
        <f>'Total power'!K36/Parameters!$C$3</f>
        <v>19.09433962264151</v>
      </c>
      <c r="L36" s="12">
        <f>'Total power'!L36/Parameters!$C$3</f>
        <v>19.09433962264151</v>
      </c>
      <c r="M36" s="12">
        <f>'Total power'!M36/Parameters!$C$3</f>
        <v>19.09433962264151</v>
      </c>
      <c r="N36" s="12">
        <f>'Total power'!N36/Parameters!$C$3</f>
        <v>19.09433962264151</v>
      </c>
      <c r="O36" s="12">
        <f>'Total power'!O36/Parameters!$C$3</f>
        <v>19.09433962264151</v>
      </c>
      <c r="P36" s="12">
        <f>'Total power'!P36/Parameters!$C$3</f>
        <v>19.09433962264151</v>
      </c>
      <c r="Q36" s="12">
        <f>'Total power'!Q36/Parameters!$C$3</f>
        <v>19.09433962264151</v>
      </c>
      <c r="R36" s="12">
        <f>'Total power'!R36/Parameters!$C$3</f>
        <v>19.09433962264151</v>
      </c>
      <c r="S36" s="12">
        <f>'Total power'!S36/Parameters!$C$3</f>
        <v>19.09433962264151</v>
      </c>
      <c r="T36" s="12">
        <f>'Total power'!T36/Parameters!$C$3</f>
        <v>19.09433962264151</v>
      </c>
      <c r="U36" s="12">
        <f>'Total power'!U36/Parameters!$C$3</f>
        <v>19.09433962264151</v>
      </c>
      <c r="V36" s="12">
        <f>'Total power'!V36/Parameters!$C$3</f>
        <v>19.09433962264151</v>
      </c>
      <c r="W36" s="12">
        <f>'Total power'!W36/Parameters!$C$3</f>
        <v>19.09433962264151</v>
      </c>
      <c r="X36" s="12">
        <f>'Total power'!X36/Parameters!$C$3</f>
        <v>19.082264150943395</v>
      </c>
      <c r="Y36" s="12">
        <f>'Total power'!Y36/Parameters!$C$3</f>
        <v>18.997735849056607</v>
      </c>
      <c r="Z36" s="12">
        <f>'Total power'!Z36/Parameters!$C$3</f>
        <v>18.774339622641513</v>
      </c>
      <c r="AB36" s="7">
        <f t="shared" si="0"/>
        <v>457.835471698113</v>
      </c>
    </row>
    <row r="37" spans="2:28" x14ac:dyDescent="0.2">
      <c r="B37" s="6">
        <v>44231</v>
      </c>
      <c r="C37" s="12">
        <f>'Total power'!C37/Parameters!$C$3</f>
        <v>18.40301886792453</v>
      </c>
      <c r="D37" s="12">
        <f>'Total power'!D37/Parameters!$C$3</f>
        <v>18.40301886792453</v>
      </c>
      <c r="E37" s="12">
        <f>'Total power'!E37/Parameters!$C$3</f>
        <v>18.326037735849056</v>
      </c>
      <c r="F37" s="12">
        <f>'Total power'!F37/Parameters!$C$3</f>
        <v>18.233962264150943</v>
      </c>
      <c r="G37" s="12">
        <f>'Total power'!G37/Parameters!$C$3</f>
        <v>18.233962264150943</v>
      </c>
      <c r="H37" s="12">
        <f>'Total power'!H37/Parameters!$C$3</f>
        <v>18.750188679245284</v>
      </c>
      <c r="I37" s="12">
        <f>'Total power'!I37/Parameters!$C$3</f>
        <v>18.771320754716982</v>
      </c>
      <c r="J37" s="12">
        <f>'Total power'!J37/Parameters!$C$3</f>
        <v>18.750188679245284</v>
      </c>
      <c r="K37" s="12">
        <f>'Total power'!K37/Parameters!$C$3</f>
        <v>18.406037735849058</v>
      </c>
      <c r="L37" s="12">
        <f>'Total power'!L37/Parameters!$C$3</f>
        <v>18.750188679245284</v>
      </c>
      <c r="M37" s="12">
        <f>'Total power'!M37/Parameters!$C$3</f>
        <v>18.771320754716982</v>
      </c>
      <c r="N37" s="12">
        <f>'Total power'!N37/Parameters!$C$3</f>
        <v>18.774339622641513</v>
      </c>
      <c r="O37" s="12">
        <f>'Total power'!O37/Parameters!$C$3</f>
        <v>18.774339622641513</v>
      </c>
      <c r="P37" s="12">
        <f>'Total power'!P37/Parameters!$C$3</f>
        <v>18.997735849056607</v>
      </c>
      <c r="Q37" s="12">
        <f>'Total power'!Q37/Parameters!$C$3</f>
        <v>19.079245283018867</v>
      </c>
      <c r="R37" s="12">
        <f>'Total power'!R37/Parameters!$C$3</f>
        <v>19.082264150943395</v>
      </c>
      <c r="S37" s="12">
        <f>'Total power'!S37/Parameters!$C$3</f>
        <v>19.09433962264151</v>
      </c>
      <c r="T37" s="12">
        <f>'Total power'!T37/Parameters!$C$3</f>
        <v>19.09433962264151</v>
      </c>
      <c r="U37" s="12">
        <f>'Total power'!U37/Parameters!$C$3</f>
        <v>19.09433962264151</v>
      </c>
      <c r="V37" s="12">
        <f>'Total power'!V37/Parameters!$C$3</f>
        <v>19.09433962264151</v>
      </c>
      <c r="W37" s="12">
        <f>'Total power'!W37/Parameters!$C$3</f>
        <v>19.09433962264151</v>
      </c>
      <c r="X37" s="12">
        <f>'Total power'!X37/Parameters!$C$3</f>
        <v>19.09433962264151</v>
      </c>
      <c r="Y37" s="12">
        <f>'Total power'!Y37/Parameters!$C$3</f>
        <v>19.09433962264151</v>
      </c>
      <c r="Z37" s="12">
        <f>'Total power'!Z37/Parameters!$C$3</f>
        <v>19.09433962264151</v>
      </c>
      <c r="AB37" s="7">
        <f t="shared" si="0"/>
        <v>451.26188679245269</v>
      </c>
    </row>
    <row r="38" spans="2:28" x14ac:dyDescent="0.2">
      <c r="B38" s="6">
        <v>44232</v>
      </c>
      <c r="C38" s="12">
        <f>'Total power'!C38/Parameters!$C$3</f>
        <v>19.09433962264151</v>
      </c>
      <c r="D38" s="12">
        <f>'Total power'!D38/Parameters!$C$3</f>
        <v>19.09433962264151</v>
      </c>
      <c r="E38" s="12">
        <f>'Total power'!E38/Parameters!$C$3</f>
        <v>19.09433962264151</v>
      </c>
      <c r="F38" s="12">
        <f>'Total power'!F38/Parameters!$C$3</f>
        <v>19.09433962264151</v>
      </c>
      <c r="G38" s="12">
        <f>'Total power'!G38/Parameters!$C$3</f>
        <v>19.09433962264151</v>
      </c>
      <c r="H38" s="12">
        <f>'Total power'!H38/Parameters!$C$3</f>
        <v>19.09433962264151</v>
      </c>
      <c r="I38" s="12">
        <f>'Total power'!I38/Parameters!$C$3</f>
        <v>19.09433962264151</v>
      </c>
      <c r="J38" s="12">
        <f>'Total power'!J38/Parameters!$C$3</f>
        <v>19.09433962264151</v>
      </c>
      <c r="K38" s="12">
        <f>'Total power'!K38/Parameters!$C$3</f>
        <v>19.09433962264151</v>
      </c>
      <c r="L38" s="12">
        <f>'Total power'!L38/Parameters!$C$3</f>
        <v>19.09433962264151</v>
      </c>
      <c r="M38" s="12">
        <f>'Total power'!M38/Parameters!$C$3</f>
        <v>19.09433962264151</v>
      </c>
      <c r="N38" s="12">
        <f>'Total power'!N38/Parameters!$C$3</f>
        <v>19.09433962264151</v>
      </c>
      <c r="O38" s="12">
        <f>'Total power'!O38/Parameters!$C$3</f>
        <v>19.09433962264151</v>
      </c>
      <c r="P38" s="12">
        <f>'Total power'!P38/Parameters!$C$3</f>
        <v>19.09433962264151</v>
      </c>
      <c r="Q38" s="12">
        <f>'Total power'!Q38/Parameters!$C$3</f>
        <v>19.09433962264151</v>
      </c>
      <c r="R38" s="12">
        <f>'Total power'!R38/Parameters!$C$3</f>
        <v>19.09433962264151</v>
      </c>
      <c r="S38" s="12">
        <f>'Total power'!S38/Parameters!$C$3</f>
        <v>19.09433962264151</v>
      </c>
      <c r="T38" s="12">
        <f>'Total power'!T38/Parameters!$C$3</f>
        <v>19.09433962264151</v>
      </c>
      <c r="U38" s="12">
        <f>'Total power'!U38/Parameters!$C$3</f>
        <v>19.09433962264151</v>
      </c>
      <c r="V38" s="12">
        <f>'Total power'!V38/Parameters!$C$3</f>
        <v>19.09433962264151</v>
      </c>
      <c r="W38" s="12">
        <f>'Total power'!W38/Parameters!$C$3</f>
        <v>19.09433962264151</v>
      </c>
      <c r="X38" s="12">
        <f>'Total power'!X38/Parameters!$C$3</f>
        <v>19.09433962264151</v>
      </c>
      <c r="Y38" s="12">
        <f>'Total power'!Y38/Parameters!$C$3</f>
        <v>19.09433962264151</v>
      </c>
      <c r="Z38" s="12">
        <f>'Total power'!Z38/Parameters!$C$3</f>
        <v>19.09433962264151</v>
      </c>
      <c r="AB38" s="7">
        <f t="shared" si="0"/>
        <v>458.26415094339598</v>
      </c>
    </row>
    <row r="39" spans="2:28" x14ac:dyDescent="0.2">
      <c r="B39" s="6">
        <v>44233</v>
      </c>
      <c r="C39" s="12">
        <f>'Total power'!C39/Parameters!$C$3</f>
        <v>19.09433962264151</v>
      </c>
      <c r="D39" s="12">
        <f>'Total power'!D39/Parameters!$C$3</f>
        <v>19.09433962264151</v>
      </c>
      <c r="E39" s="12">
        <f>'Total power'!E39/Parameters!$C$3</f>
        <v>19.082264150943395</v>
      </c>
      <c r="F39" s="12">
        <f>'Total power'!F39/Parameters!$C$3</f>
        <v>19.082264150943395</v>
      </c>
      <c r="G39" s="12">
        <f>'Total power'!G39/Parameters!$C$3</f>
        <v>18.997735849056607</v>
      </c>
      <c r="H39" s="12">
        <f>'Total power'!H39/Parameters!$C$3</f>
        <v>18.997735849056607</v>
      </c>
      <c r="I39" s="12">
        <f>'Total power'!I39/Parameters!$C$3</f>
        <v>19.079245283018867</v>
      </c>
      <c r="J39" s="12">
        <f>'Total power'!J39/Parameters!$C$3</f>
        <v>19.082264150943395</v>
      </c>
      <c r="K39" s="12">
        <f>'Total power'!K39/Parameters!$C$3</f>
        <v>19.082264150943395</v>
      </c>
      <c r="L39" s="12">
        <f>'Total power'!L39/Parameters!$C$3</f>
        <v>19.082264150943395</v>
      </c>
      <c r="M39" s="12">
        <f>'Total power'!M39/Parameters!$C$3</f>
        <v>19.09433962264151</v>
      </c>
      <c r="N39" s="12">
        <f>'Total power'!N39/Parameters!$C$3</f>
        <v>19.09433962264151</v>
      </c>
      <c r="O39" s="12">
        <f>'Total power'!O39/Parameters!$C$3</f>
        <v>19.09433962264151</v>
      </c>
      <c r="P39" s="12">
        <f>'Total power'!P39/Parameters!$C$3</f>
        <v>19.09433962264151</v>
      </c>
      <c r="Q39" s="12">
        <f>'Total power'!Q39/Parameters!$C$3</f>
        <v>19.09433962264151</v>
      </c>
      <c r="R39" s="12">
        <f>'Total power'!R39/Parameters!$C$3</f>
        <v>19.09433962264151</v>
      </c>
      <c r="S39" s="12">
        <f>'Total power'!S39/Parameters!$C$3</f>
        <v>19.09433962264151</v>
      </c>
      <c r="T39" s="12">
        <f>'Total power'!T39/Parameters!$C$3</f>
        <v>19.09433962264151</v>
      </c>
      <c r="U39" s="12">
        <f>'Total power'!U39/Parameters!$C$3</f>
        <v>19.09433962264151</v>
      </c>
      <c r="V39" s="12">
        <f>'Total power'!V39/Parameters!$C$3</f>
        <v>19.09433962264151</v>
      </c>
      <c r="W39" s="12">
        <f>'Total power'!W39/Parameters!$C$3</f>
        <v>19.09433962264151</v>
      </c>
      <c r="X39" s="12">
        <f>'Total power'!X39/Parameters!$C$3</f>
        <v>19.09433962264151</v>
      </c>
      <c r="Y39" s="12">
        <f>'Total power'!Y39/Parameters!$C$3</f>
        <v>19.082264150943395</v>
      </c>
      <c r="Z39" s="12">
        <f>'Total power'!Z39/Parameters!$C$3</f>
        <v>18.997735849056607</v>
      </c>
      <c r="AB39" s="7">
        <f t="shared" si="0"/>
        <v>457.88679245282998</v>
      </c>
    </row>
    <row r="40" spans="2:28" x14ac:dyDescent="0.2">
      <c r="B40" s="6">
        <v>44234</v>
      </c>
      <c r="C40" s="12">
        <f>'Total power'!C40/Parameters!$C$3</f>
        <v>18.973584905660378</v>
      </c>
      <c r="D40" s="12">
        <f>'Total power'!D40/Parameters!$C$3</f>
        <v>18.774339622641513</v>
      </c>
      <c r="E40" s="12">
        <f>'Total power'!E40/Parameters!$C$3</f>
        <v>18.771320754716982</v>
      </c>
      <c r="F40" s="12">
        <f>'Total power'!F40/Parameters!$C$3</f>
        <v>18.750188679245284</v>
      </c>
      <c r="G40" s="12">
        <f>'Total power'!G40/Parameters!$C$3</f>
        <v>18.406037735849058</v>
      </c>
      <c r="H40" s="12">
        <f>'Total power'!H40/Parameters!$C$3</f>
        <v>18.694339622641508</v>
      </c>
      <c r="I40" s="12">
        <f>'Total power'!I40/Parameters!$C$3</f>
        <v>18.771320754716982</v>
      </c>
      <c r="J40" s="12">
        <f>'Total power'!J40/Parameters!$C$3</f>
        <v>18.774339622641513</v>
      </c>
      <c r="K40" s="12">
        <f>'Total power'!K40/Parameters!$C$3</f>
        <v>18.774339622641513</v>
      </c>
      <c r="L40" s="12">
        <f>'Total power'!L40/Parameters!$C$3</f>
        <v>18.774339622641513</v>
      </c>
      <c r="M40" s="12">
        <f>'Total power'!M40/Parameters!$C$3</f>
        <v>18.973584905660378</v>
      </c>
      <c r="N40" s="12">
        <f>'Total power'!N40/Parameters!$C$3</f>
        <v>18.997735849056607</v>
      </c>
      <c r="O40" s="12">
        <f>'Total power'!O40/Parameters!$C$3</f>
        <v>18.994716981132076</v>
      </c>
      <c r="P40" s="12">
        <f>'Total power'!P40/Parameters!$C$3</f>
        <v>18.771320754716982</v>
      </c>
      <c r="Q40" s="12">
        <f>'Total power'!Q40/Parameters!$C$3</f>
        <v>18.40301886792453</v>
      </c>
      <c r="R40" s="12">
        <f>'Total power'!R40/Parameters!$C$3</f>
        <v>18.381886792452832</v>
      </c>
      <c r="S40" s="12">
        <f>'Total power'!S40/Parameters!$C$3</f>
        <v>18.381886792452832</v>
      </c>
      <c r="T40" s="12">
        <f>'Total power'!T40/Parameters!$C$3</f>
        <v>18.381886792452832</v>
      </c>
      <c r="U40" s="12">
        <f>'Total power'!U40/Parameters!$C$3</f>
        <v>18.326037735849056</v>
      </c>
      <c r="V40" s="12">
        <f>'Total power'!V40/Parameters!$C$3</f>
        <v>18.326037735849056</v>
      </c>
      <c r="W40" s="12">
        <f>'Total power'!W40/Parameters!$C$3</f>
        <v>18.381886792452832</v>
      </c>
      <c r="X40" s="12">
        <f>'Total power'!X40/Parameters!$C$3</f>
        <v>18.381886792452832</v>
      </c>
      <c r="Y40" s="12">
        <f>'Total power'!Y40/Parameters!$C$3</f>
        <v>18.233962264150943</v>
      </c>
      <c r="Z40" s="12">
        <f>'Total power'!Z40/Parameters!$C$3</f>
        <v>17.479245283018866</v>
      </c>
      <c r="AB40" s="7">
        <f t="shared" si="0"/>
        <v>445.87924528301909</v>
      </c>
    </row>
    <row r="41" spans="2:28" x14ac:dyDescent="0.2">
      <c r="B41" s="6">
        <v>44235</v>
      </c>
      <c r="C41" s="12">
        <f>'Total power'!C41/Parameters!$C$3</f>
        <v>16.688301886792452</v>
      </c>
      <c r="D41" s="12">
        <f>'Total power'!D41/Parameters!$C$3</f>
        <v>15.415849056603776</v>
      </c>
      <c r="E41" s="12">
        <f>'Total power'!E41/Parameters!$C$3</f>
        <v>15.172830188679248</v>
      </c>
      <c r="F41" s="12">
        <f>'Total power'!F41/Parameters!$C$3</f>
        <v>14.937358490566039</v>
      </c>
      <c r="G41" s="12">
        <f>'Total power'!G41/Parameters!$C$3</f>
        <v>14.937358490566039</v>
      </c>
      <c r="H41" s="12">
        <f>'Total power'!H41/Parameters!$C$3</f>
        <v>15.172830188679248</v>
      </c>
      <c r="I41" s="12">
        <f>'Total power'!I41/Parameters!$C$3</f>
        <v>16.537358490566035</v>
      </c>
      <c r="J41" s="12">
        <f>'Total power'!J41/Parameters!$C$3</f>
        <v>16.836226415094337</v>
      </c>
      <c r="K41" s="12">
        <f>'Total power'!K41/Parameters!$C$3</f>
        <v>17.778113207547172</v>
      </c>
      <c r="L41" s="12">
        <f>'Total power'!L41/Parameters!$C$3</f>
        <v>18.381886792452832</v>
      </c>
      <c r="M41" s="12">
        <f>'Total power'!M41/Parameters!$C$3</f>
        <v>18.694339622641508</v>
      </c>
      <c r="N41" s="12">
        <f>'Total power'!N41/Parameters!$C$3</f>
        <v>18.694339622641508</v>
      </c>
      <c r="O41" s="12">
        <f>'Total power'!O41/Parameters!$C$3</f>
        <v>18.694339622641508</v>
      </c>
      <c r="P41" s="12">
        <f>'Total power'!P41/Parameters!$C$3</f>
        <v>18.40301886792453</v>
      </c>
      <c r="Q41" s="12">
        <f>'Total power'!Q41/Parameters!$C$3</f>
        <v>18.326037735849056</v>
      </c>
      <c r="R41" s="12">
        <f>'Total power'!R41/Parameters!$C$3</f>
        <v>18.326037735849056</v>
      </c>
      <c r="S41" s="12">
        <f>'Total power'!S41/Parameters!$C$3</f>
        <v>17.778113207547172</v>
      </c>
      <c r="T41" s="12">
        <f>'Total power'!T41/Parameters!$C$3</f>
        <v>17.479245283018866</v>
      </c>
      <c r="U41" s="12">
        <f>'Total power'!U41/Parameters!$C$3</f>
        <v>16.780377358490565</v>
      </c>
      <c r="V41" s="12">
        <f>'Total power'!V41/Parameters!$C$3</f>
        <v>15.415849056603776</v>
      </c>
      <c r="W41" s="12">
        <f>'Total power'!W41/Parameters!$C$3</f>
        <v>13.753962264150944</v>
      </c>
      <c r="X41" s="12">
        <f>'Total power'!X41/Parameters!$C$3</f>
        <v>11.71320754716981</v>
      </c>
      <c r="Y41" s="12">
        <f>'Total power'!Y41/Parameters!$C$3</f>
        <v>8.9720754716981137</v>
      </c>
      <c r="Z41" s="12">
        <f>'Total power'!Z41/Parameters!$C$3</f>
        <v>6.2279245283018865</v>
      </c>
      <c r="AB41" s="7">
        <f t="shared" si="0"/>
        <v>381.11698113207558</v>
      </c>
    </row>
    <row r="42" spans="2:28" x14ac:dyDescent="0.2">
      <c r="B42" s="6">
        <v>44236</v>
      </c>
      <c r="C42" s="12">
        <f>'Total power'!C42/Parameters!$C$3</f>
        <v>4.2807547169811322</v>
      </c>
      <c r="D42" s="12">
        <f>'Total power'!D42/Parameters!$C$3</f>
        <v>3.1532075471698113</v>
      </c>
      <c r="E42" s="12">
        <f>'Total power'!E42/Parameters!$C$3</f>
        <v>2.3924528301886792</v>
      </c>
      <c r="F42" s="12">
        <f>'Total power'!F42/Parameters!$C$3</f>
        <v>2.030188679245283</v>
      </c>
      <c r="G42" s="12">
        <f>'Total power'!G42/Parameters!$C$3</f>
        <v>2.030188679245283</v>
      </c>
      <c r="H42" s="12">
        <f>'Total power'!H42/Parameters!$C$3</f>
        <v>2.5735849056603777</v>
      </c>
      <c r="I42" s="12">
        <f>'Total power'!I42/Parameters!$C$3</f>
        <v>3.1532075471698113</v>
      </c>
      <c r="J42" s="12">
        <f>'Total power'!J42/Parameters!$C$3</f>
        <v>3.8052830188679247</v>
      </c>
      <c r="K42" s="12">
        <f>'Total power'!K42/Parameters!$C$3</f>
        <v>4.7969811320754729</v>
      </c>
      <c r="L42" s="12">
        <f>'Total power'!L42/Parameters!$C$3</f>
        <v>5.6181132075471698</v>
      </c>
      <c r="M42" s="12">
        <f>'Total power'!M42/Parameters!$C$3</f>
        <v>6.8377358490566031</v>
      </c>
      <c r="N42" s="12">
        <f>'Total power'!N42/Parameters!$C$3</f>
        <v>7.9969811320754713</v>
      </c>
      <c r="O42" s="12">
        <f>'Total power'!O42/Parameters!$C$3</f>
        <v>8.5735849056603772</v>
      </c>
      <c r="P42" s="12">
        <f>'Total power'!P42/Parameters!$C$3</f>
        <v>9.385660377358489</v>
      </c>
      <c r="Q42" s="12">
        <f>'Total power'!Q42/Parameters!$C$3</f>
        <v>9.385660377358489</v>
      </c>
      <c r="R42" s="12">
        <f>'Total power'!R42/Parameters!$C$3</f>
        <v>8.9720754716981137</v>
      </c>
      <c r="S42" s="12">
        <f>'Total power'!S42/Parameters!$C$3</f>
        <v>9.385660377358489</v>
      </c>
      <c r="T42" s="12">
        <f>'Total power'!T42/Parameters!$C$3</f>
        <v>10.119245283018866</v>
      </c>
      <c r="U42" s="12">
        <f>'Total power'!U42/Parameters!$C$3</f>
        <v>10.566037735849056</v>
      </c>
      <c r="V42" s="12">
        <f>'Total power'!V42/Parameters!$C$3</f>
        <v>10.979622641509433</v>
      </c>
      <c r="W42" s="12">
        <f>'Total power'!W42/Parameters!$C$3</f>
        <v>11.372075471698114</v>
      </c>
      <c r="X42" s="12">
        <f>'Total power'!X42/Parameters!$C$3</f>
        <v>11.372075471698114</v>
      </c>
      <c r="Y42" s="12">
        <f>'Total power'!Y42/Parameters!$C$3</f>
        <v>10.979622641509433</v>
      </c>
      <c r="Z42" s="12">
        <f>'Total power'!Z42/Parameters!$C$3</f>
        <v>10.119245283018866</v>
      </c>
      <c r="AB42" s="7">
        <f t="shared" si="0"/>
        <v>169.87924528301886</v>
      </c>
    </row>
    <row r="43" spans="2:28" x14ac:dyDescent="0.2">
      <c r="B43" s="6">
        <v>44237</v>
      </c>
      <c r="C43" s="12">
        <f>'Total power'!C43/Parameters!$C$3</f>
        <v>9.385660377358489</v>
      </c>
      <c r="D43" s="12">
        <f>'Total power'!D43/Parameters!$C$3</f>
        <v>8.5735849056603772</v>
      </c>
      <c r="E43" s="12">
        <f>'Total power'!E43/Parameters!$C$3</f>
        <v>7.9969811320754713</v>
      </c>
      <c r="F43" s="12">
        <f>'Total power'!F43/Parameters!$C$3</f>
        <v>7.9969811320754713</v>
      </c>
      <c r="G43" s="12">
        <f>'Total power'!G43/Parameters!$C$3</f>
        <v>7.9969811320754713</v>
      </c>
      <c r="H43" s="12">
        <f>'Total power'!H43/Parameters!$C$3</f>
        <v>8.3894339622641514</v>
      </c>
      <c r="I43" s="12">
        <f>'Total power'!I43/Parameters!$C$3</f>
        <v>8.5735849056603772</v>
      </c>
      <c r="J43" s="12">
        <f>'Total power'!J43/Parameters!$C$3</f>
        <v>8.5735849056603772</v>
      </c>
      <c r="K43" s="12">
        <f>'Total power'!K43/Parameters!$C$3</f>
        <v>7.5833962264150934</v>
      </c>
      <c r="L43" s="12">
        <f>'Total power'!L43/Parameters!$C$3</f>
        <v>6.2279245283018865</v>
      </c>
      <c r="M43" s="12">
        <f>'Total power'!M43/Parameters!$C$3</f>
        <v>5.0550943396226433</v>
      </c>
      <c r="N43" s="12">
        <f>'Total power'!N43/Parameters!$C$3</f>
        <v>4.0226415094339618</v>
      </c>
      <c r="O43" s="12">
        <f>'Total power'!O43/Parameters!$C$3</f>
        <v>2.7547169811320753</v>
      </c>
      <c r="P43" s="12">
        <f>'Total power'!P43/Parameters!$C$3</f>
        <v>1.8822641509433962</v>
      </c>
      <c r="Q43" s="12">
        <f>'Total power'!Q43/Parameters!$C$3</f>
        <v>1.166792452830189</v>
      </c>
      <c r="R43" s="12">
        <f>'Total power'!R43/Parameters!$C$3</f>
        <v>0.57509433962264145</v>
      </c>
      <c r="S43" s="12">
        <f>'Total power'!S43/Parameters!$C$3</f>
        <v>0</v>
      </c>
      <c r="T43" s="12">
        <f>'Total power'!T43/Parameters!$C$3</f>
        <v>0</v>
      </c>
      <c r="U43" s="12">
        <f>'Total power'!U43/Parameters!$C$3</f>
        <v>0</v>
      </c>
      <c r="V43" s="12">
        <f>'Total power'!V43/Parameters!$C$3</f>
        <v>0</v>
      </c>
      <c r="W43" s="12">
        <f>'Total power'!W43/Parameters!$C$3</f>
        <v>0</v>
      </c>
      <c r="X43" s="12">
        <f>'Total power'!X43/Parameters!$C$3</f>
        <v>0</v>
      </c>
      <c r="Y43" s="12">
        <f>'Total power'!Y43/Parameters!$C$3</f>
        <v>0</v>
      </c>
      <c r="Z43" s="12">
        <f>'Total power'!Z43/Parameters!$C$3</f>
        <v>0</v>
      </c>
      <c r="AB43" s="7">
        <f t="shared" si="0"/>
        <v>96.754716981132077</v>
      </c>
    </row>
    <row r="44" spans="2:28" x14ac:dyDescent="0.2">
      <c r="B44" s="6">
        <v>44238</v>
      </c>
      <c r="C44" s="12">
        <f>'Total power'!C44/Parameters!$C$3</f>
        <v>0</v>
      </c>
      <c r="D44" s="12">
        <f>'Total power'!D44/Parameters!$C$3</f>
        <v>0</v>
      </c>
      <c r="E44" s="12">
        <f>'Total power'!E44/Parameters!$C$3</f>
        <v>0</v>
      </c>
      <c r="F44" s="12">
        <f>'Total power'!F44/Parameters!$C$3</f>
        <v>0</v>
      </c>
      <c r="G44" s="12">
        <f>'Total power'!G44/Parameters!$C$3</f>
        <v>0</v>
      </c>
      <c r="H44" s="12">
        <f>'Total power'!H44/Parameters!$C$3</f>
        <v>0</v>
      </c>
      <c r="I44" s="12">
        <f>'Total power'!I44/Parameters!$C$3</f>
        <v>0</v>
      </c>
      <c r="J44" s="12">
        <f>'Total power'!J44/Parameters!$C$3</f>
        <v>0</v>
      </c>
      <c r="K44" s="12">
        <f>'Total power'!K44/Parameters!$C$3</f>
        <v>0</v>
      </c>
      <c r="L44" s="12">
        <f>'Total power'!L44/Parameters!$C$3</f>
        <v>0</v>
      </c>
      <c r="M44" s="12">
        <f>'Total power'!M44/Parameters!$C$3</f>
        <v>0</v>
      </c>
      <c r="N44" s="12">
        <f>'Total power'!N44/Parameters!$C$3</f>
        <v>0.18867924528301888</v>
      </c>
      <c r="O44" s="12">
        <f>'Total power'!O44/Parameters!$C$3</f>
        <v>0.79547169811320761</v>
      </c>
      <c r="P44" s="12">
        <f>'Total power'!P44/Parameters!$C$3</f>
        <v>1.4384905660377358</v>
      </c>
      <c r="Q44" s="12">
        <f>'Total power'!Q44/Parameters!$C$3</f>
        <v>2.5735849056603777</v>
      </c>
      <c r="R44" s="12">
        <f>'Total power'!R44/Parameters!$C$3</f>
        <v>4.0226415094339618</v>
      </c>
      <c r="S44" s="12">
        <f>'Total power'!S44/Parameters!$C$3</f>
        <v>5.6181132075471698</v>
      </c>
      <c r="T44" s="12">
        <f>'Total power'!T44/Parameters!$C$3</f>
        <v>7.1849056603773587</v>
      </c>
      <c r="U44" s="12">
        <f>'Total power'!U44/Parameters!$C$3</f>
        <v>7.9969811320754713</v>
      </c>
      <c r="V44" s="12">
        <f>'Total power'!V44/Parameters!$C$3</f>
        <v>8.5735849056603772</v>
      </c>
      <c r="W44" s="12">
        <f>'Total power'!W44/Parameters!$C$3</f>
        <v>9.385660377358489</v>
      </c>
      <c r="X44" s="12">
        <f>'Total power'!X44/Parameters!$C$3</f>
        <v>10.566037735849056</v>
      </c>
      <c r="Y44" s="12">
        <f>'Total power'!Y44/Parameters!$C$3</f>
        <v>11.372075471698114</v>
      </c>
      <c r="Z44" s="12">
        <f>'Total power'!Z44/Parameters!$C$3</f>
        <v>12.633962264150943</v>
      </c>
      <c r="AB44" s="7">
        <f t="shared" si="0"/>
        <v>82.350188679245278</v>
      </c>
    </row>
    <row r="45" spans="2:28" x14ac:dyDescent="0.2">
      <c r="B45" s="6">
        <v>44239</v>
      </c>
      <c r="C45" s="12">
        <f>'Total power'!C45/Parameters!$C$3</f>
        <v>13.753962264150944</v>
      </c>
      <c r="D45" s="12">
        <f>'Total power'!D45/Parameters!$C$3</f>
        <v>16.537358490566035</v>
      </c>
      <c r="E45" s="12">
        <f>'Total power'!E45/Parameters!$C$3</f>
        <v>17.778113207547172</v>
      </c>
      <c r="F45" s="12">
        <f>'Total power'!F45/Parameters!$C$3</f>
        <v>18.774339622641513</v>
      </c>
      <c r="G45" s="12">
        <f>'Total power'!G45/Parameters!$C$3</f>
        <v>18.994716981132076</v>
      </c>
      <c r="H45" s="12">
        <f>'Total power'!H45/Parameters!$C$3</f>
        <v>18.997735849056607</v>
      </c>
      <c r="I45" s="12">
        <f>'Total power'!I45/Parameters!$C$3</f>
        <v>19.082264150943395</v>
      </c>
      <c r="J45" s="12">
        <f>'Total power'!J45/Parameters!$C$3</f>
        <v>19.082264150943395</v>
      </c>
      <c r="K45" s="12">
        <f>'Total power'!K45/Parameters!$C$3</f>
        <v>19.082264150943395</v>
      </c>
      <c r="L45" s="12">
        <f>'Total power'!L45/Parameters!$C$3</f>
        <v>19.082264150943395</v>
      </c>
      <c r="M45" s="12">
        <f>'Total power'!M45/Parameters!$C$3</f>
        <v>19.082264150943395</v>
      </c>
      <c r="N45" s="12">
        <f>'Total power'!N45/Parameters!$C$3</f>
        <v>19.09433962264151</v>
      </c>
      <c r="O45" s="12">
        <f>'Total power'!O45/Parameters!$C$3</f>
        <v>19.09433962264151</v>
      </c>
      <c r="P45" s="12">
        <f>'Total power'!P45/Parameters!$C$3</f>
        <v>19.09433962264151</v>
      </c>
      <c r="Q45" s="12">
        <f>'Total power'!Q45/Parameters!$C$3</f>
        <v>19.09433962264151</v>
      </c>
      <c r="R45" s="12">
        <f>'Total power'!R45/Parameters!$C$3</f>
        <v>19.09433962264151</v>
      </c>
      <c r="S45" s="12">
        <f>'Total power'!S45/Parameters!$C$3</f>
        <v>19.09433962264151</v>
      </c>
      <c r="T45" s="12">
        <f>'Total power'!T45/Parameters!$C$3</f>
        <v>19.09433962264151</v>
      </c>
      <c r="U45" s="12">
        <f>'Total power'!U45/Parameters!$C$3</f>
        <v>19.09433962264151</v>
      </c>
      <c r="V45" s="12">
        <f>'Total power'!V45/Parameters!$C$3</f>
        <v>19.09433962264151</v>
      </c>
      <c r="W45" s="12">
        <f>'Total power'!W45/Parameters!$C$3</f>
        <v>19.09433962264151</v>
      </c>
      <c r="X45" s="12">
        <f>'Total power'!X45/Parameters!$C$3</f>
        <v>19.09433962264151</v>
      </c>
      <c r="Y45" s="12">
        <f>'Total power'!Y45/Parameters!$C$3</f>
        <v>19.09433962264151</v>
      </c>
      <c r="Z45" s="12">
        <f>'Total power'!Z45/Parameters!$C$3</f>
        <v>19.09433962264151</v>
      </c>
      <c r="AB45" s="7">
        <f t="shared" si="0"/>
        <v>448.47396226415066</v>
      </c>
    </row>
    <row r="46" spans="2:28" x14ac:dyDescent="0.2">
      <c r="B46" s="6">
        <v>44240</v>
      </c>
      <c r="C46" s="12">
        <f>'Total power'!C46/Parameters!$C$3</f>
        <v>19.09433962264151</v>
      </c>
      <c r="D46" s="12">
        <f>'Total power'!D46/Parameters!$C$3</f>
        <v>19.09433962264151</v>
      </c>
      <c r="E46" s="12">
        <f>'Total power'!E46/Parameters!$C$3</f>
        <v>19.09433962264151</v>
      </c>
      <c r="F46" s="12">
        <f>'Total power'!F46/Parameters!$C$3</f>
        <v>19.09433962264151</v>
      </c>
      <c r="G46" s="12">
        <f>'Total power'!G46/Parameters!$C$3</f>
        <v>19.09433962264151</v>
      </c>
      <c r="H46" s="12">
        <f>'Total power'!H46/Parameters!$C$3</f>
        <v>19.09433962264151</v>
      </c>
      <c r="I46" s="12">
        <f>'Total power'!I46/Parameters!$C$3</f>
        <v>19.09433962264151</v>
      </c>
      <c r="J46" s="12">
        <f>'Total power'!J46/Parameters!$C$3</f>
        <v>19.09433962264151</v>
      </c>
      <c r="K46" s="12">
        <f>'Total power'!K46/Parameters!$C$3</f>
        <v>19.09433962264151</v>
      </c>
      <c r="L46" s="12">
        <f>'Total power'!L46/Parameters!$C$3</f>
        <v>19.09433962264151</v>
      </c>
      <c r="M46" s="12">
        <f>'Total power'!M46/Parameters!$C$3</f>
        <v>19.09433962264151</v>
      </c>
      <c r="N46" s="12">
        <f>'Total power'!N46/Parameters!$C$3</f>
        <v>19.09433962264151</v>
      </c>
      <c r="O46" s="12">
        <f>'Total power'!O46/Parameters!$C$3</f>
        <v>19.09433962264151</v>
      </c>
      <c r="P46" s="12">
        <f>'Total power'!P46/Parameters!$C$3</f>
        <v>19.09433962264151</v>
      </c>
      <c r="Q46" s="12">
        <f>'Total power'!Q46/Parameters!$C$3</f>
        <v>19.09433962264151</v>
      </c>
      <c r="R46" s="12">
        <f>'Total power'!R46/Parameters!$C$3</f>
        <v>19.09433962264151</v>
      </c>
      <c r="S46" s="12">
        <f>'Total power'!S46/Parameters!$C$3</f>
        <v>19.09433962264151</v>
      </c>
      <c r="T46" s="12">
        <f>'Total power'!T46/Parameters!$C$3</f>
        <v>19.09433962264151</v>
      </c>
      <c r="U46" s="12">
        <f>'Total power'!U46/Parameters!$C$3</f>
        <v>19.09433962264151</v>
      </c>
      <c r="V46" s="12">
        <f>'Total power'!V46/Parameters!$C$3</f>
        <v>19.09433962264151</v>
      </c>
      <c r="W46" s="12">
        <f>'Total power'!W46/Parameters!$C$3</f>
        <v>19.09433962264151</v>
      </c>
      <c r="X46" s="12">
        <f>'Total power'!X46/Parameters!$C$3</f>
        <v>19.09433962264151</v>
      </c>
      <c r="Y46" s="12">
        <f>'Total power'!Y46/Parameters!$C$3</f>
        <v>19.09433962264151</v>
      </c>
      <c r="Z46" s="12">
        <f>'Total power'!Z46/Parameters!$C$3</f>
        <v>19.09433962264151</v>
      </c>
      <c r="AB46" s="7">
        <f t="shared" si="0"/>
        <v>458.26415094339598</v>
      </c>
    </row>
    <row r="47" spans="2:28" x14ac:dyDescent="0.2">
      <c r="B47" s="6">
        <v>44241</v>
      </c>
      <c r="C47" s="12">
        <f>'Total power'!C47/Parameters!$C$3</f>
        <v>19.09433962264151</v>
      </c>
      <c r="D47" s="12">
        <f>'Total power'!D47/Parameters!$C$3</f>
        <v>19.09433962264151</v>
      </c>
      <c r="E47" s="12">
        <f>'Total power'!E47/Parameters!$C$3</f>
        <v>19.09433962264151</v>
      </c>
      <c r="F47" s="12">
        <f>'Total power'!F47/Parameters!$C$3</f>
        <v>19.09433962264151</v>
      </c>
      <c r="G47" s="12">
        <f>'Total power'!G47/Parameters!$C$3</f>
        <v>19.09433962264151</v>
      </c>
      <c r="H47" s="12">
        <f>'Total power'!H47/Parameters!$C$3</f>
        <v>19.09433962264151</v>
      </c>
      <c r="I47" s="12">
        <f>'Total power'!I47/Parameters!$C$3</f>
        <v>19.09433962264151</v>
      </c>
      <c r="J47" s="12">
        <f>'Total power'!J47/Parameters!$C$3</f>
        <v>19.09433962264151</v>
      </c>
      <c r="K47" s="12">
        <f>'Total power'!K47/Parameters!$C$3</f>
        <v>19.09433962264151</v>
      </c>
      <c r="L47" s="12">
        <f>'Total power'!L47/Parameters!$C$3</f>
        <v>19.09433962264151</v>
      </c>
      <c r="M47" s="12">
        <f>'Total power'!M47/Parameters!$C$3</f>
        <v>19.09433962264151</v>
      </c>
      <c r="N47" s="12">
        <f>'Total power'!N47/Parameters!$C$3</f>
        <v>19.09433962264151</v>
      </c>
      <c r="O47" s="12">
        <f>'Total power'!O47/Parameters!$C$3</f>
        <v>19.09433962264151</v>
      </c>
      <c r="P47" s="12">
        <f>'Total power'!P47/Parameters!$C$3</f>
        <v>19.09433962264151</v>
      </c>
      <c r="Q47" s="12">
        <f>'Total power'!Q47/Parameters!$C$3</f>
        <v>19.09433962264151</v>
      </c>
      <c r="R47" s="12">
        <f>'Total power'!R47/Parameters!$C$3</f>
        <v>19.09433962264151</v>
      </c>
      <c r="S47" s="12">
        <f>'Total power'!S47/Parameters!$C$3</f>
        <v>19.09433962264151</v>
      </c>
      <c r="T47" s="12">
        <f>'Total power'!T47/Parameters!$C$3</f>
        <v>19.09433962264151</v>
      </c>
      <c r="U47" s="12">
        <f>'Total power'!U47/Parameters!$C$3</f>
        <v>19.09433962264151</v>
      </c>
      <c r="V47" s="12">
        <f>'Total power'!V47/Parameters!$C$3</f>
        <v>19.09433962264151</v>
      </c>
      <c r="W47" s="12">
        <f>'Total power'!W47/Parameters!$C$3</f>
        <v>18.994716981132076</v>
      </c>
      <c r="X47" s="12">
        <f>'Total power'!X47/Parameters!$C$3</f>
        <v>18.326037735849056</v>
      </c>
      <c r="Y47" s="12">
        <f>'Total power'!Y47/Parameters!$C$3</f>
        <v>17.778113207547172</v>
      </c>
      <c r="Z47" s="12">
        <f>'Total power'!Z47/Parameters!$C$3</f>
        <v>17.630188679245283</v>
      </c>
      <c r="AB47" s="7">
        <f t="shared" si="0"/>
        <v>454.61584905660362</v>
      </c>
    </row>
    <row r="48" spans="2:28" x14ac:dyDescent="0.2">
      <c r="B48" s="6">
        <v>44242</v>
      </c>
      <c r="C48" s="12">
        <f>'Total power'!C48/Parameters!$C$3</f>
        <v>18.994716981132076</v>
      </c>
      <c r="D48" s="12">
        <f>'Total power'!D48/Parameters!$C$3</f>
        <v>18.233962264150943</v>
      </c>
      <c r="E48" s="12">
        <f>'Total power'!E48/Parameters!$C$3</f>
        <v>15.323773584905663</v>
      </c>
      <c r="F48" s="12">
        <f>'Total power'!F48/Parameters!$C$3</f>
        <v>14.937358490566039</v>
      </c>
      <c r="G48" s="12">
        <f>'Total power'!G48/Parameters!$C$3</f>
        <v>14.937358490566039</v>
      </c>
      <c r="H48" s="12">
        <f>'Total power'!H48/Parameters!$C$3</f>
        <v>15.415849056603776</v>
      </c>
      <c r="I48" s="12">
        <f>'Total power'!I48/Parameters!$C$3</f>
        <v>17.722264150943396</v>
      </c>
      <c r="J48" s="12">
        <f>'Total power'!J48/Parameters!$C$3</f>
        <v>18.233962264150943</v>
      </c>
      <c r="K48" s="12">
        <f>'Total power'!K48/Parameters!$C$3</f>
        <v>16.537358490566035</v>
      </c>
      <c r="L48" s="12">
        <f>'Total power'!L48/Parameters!$C$3</f>
        <v>13.603018867924529</v>
      </c>
      <c r="M48" s="12">
        <f>'Total power'!M48/Parameters!$C$3</f>
        <v>12.633962264150943</v>
      </c>
      <c r="N48" s="12">
        <f>'Total power'!N48/Parameters!$C$3</f>
        <v>11.372075471698114</v>
      </c>
      <c r="O48" s="12">
        <f>'Total power'!O48/Parameters!$C$3</f>
        <v>9.7781132075471699</v>
      </c>
      <c r="P48" s="12">
        <f>'Total power'!P48/Parameters!$C$3</f>
        <v>8.5735849056603772</v>
      </c>
      <c r="Q48" s="12">
        <f>'Total power'!Q48/Parameters!$C$3</f>
        <v>9.385660377358489</v>
      </c>
      <c r="R48" s="12">
        <f>'Total power'!R48/Parameters!$C$3</f>
        <v>12.633962264150943</v>
      </c>
      <c r="S48" s="12">
        <f>'Total power'!S48/Parameters!$C$3</f>
        <v>13.753962264150944</v>
      </c>
      <c r="T48" s="12">
        <f>'Total power'!T48/Parameters!$C$3</f>
        <v>14.937358490566039</v>
      </c>
      <c r="U48" s="12">
        <f>'Total power'!U48/Parameters!$C$3</f>
        <v>13.367547169811321</v>
      </c>
      <c r="V48" s="12">
        <f>'Total power'!V48/Parameters!$C$3</f>
        <v>13.026415094339622</v>
      </c>
      <c r="W48" s="12">
        <f>'Total power'!W48/Parameters!$C$3</f>
        <v>11.71320754716981</v>
      </c>
      <c r="X48" s="12">
        <f>'Total power'!X48/Parameters!$C$3</f>
        <v>10.119245283018866</v>
      </c>
      <c r="Y48" s="12">
        <f>'Total power'!Y48/Parameters!$C$3</f>
        <v>10.566037735849056</v>
      </c>
      <c r="Z48" s="12">
        <f>'Total power'!Z48/Parameters!$C$3</f>
        <v>13.026415094339622</v>
      </c>
      <c r="AB48" s="7">
        <f t="shared" si="0"/>
        <v>328.82716981132069</v>
      </c>
    </row>
    <row r="49" spans="2:28" x14ac:dyDescent="0.2">
      <c r="B49" s="6">
        <v>44243</v>
      </c>
      <c r="C49" s="12">
        <f>'Total power'!C49/Parameters!$C$3</f>
        <v>13.603018867924529</v>
      </c>
      <c r="D49" s="12">
        <f>'Total power'!D49/Parameters!$C$3</f>
        <v>13.603018867924529</v>
      </c>
      <c r="E49" s="12">
        <f>'Total power'!E49/Parameters!$C$3</f>
        <v>15.172830188679248</v>
      </c>
      <c r="F49" s="12">
        <f>'Total power'!F49/Parameters!$C$3</f>
        <v>17.630188679245283</v>
      </c>
      <c r="G49" s="12">
        <f>'Total power'!G49/Parameters!$C$3</f>
        <v>18.994716981132076</v>
      </c>
      <c r="H49" s="12">
        <f>'Total power'!H49/Parameters!$C$3</f>
        <v>19.082264150943395</v>
      </c>
      <c r="I49" s="12">
        <f>'Total power'!I49/Parameters!$C$3</f>
        <v>19.079245283018867</v>
      </c>
      <c r="J49" s="12">
        <f>'Total power'!J49/Parameters!$C$3</f>
        <v>18.973584905660378</v>
      </c>
      <c r="K49" s="12">
        <f>'Total power'!K49/Parameters!$C$3</f>
        <v>18.997735849056607</v>
      </c>
      <c r="L49" s="12">
        <f>'Total power'!L49/Parameters!$C$3</f>
        <v>19.09433962264151</v>
      </c>
      <c r="M49" s="12">
        <f>'Total power'!M49/Parameters!$C$3</f>
        <v>19.09433962264151</v>
      </c>
      <c r="N49" s="12">
        <f>'Total power'!N49/Parameters!$C$3</f>
        <v>19.09433962264151</v>
      </c>
      <c r="O49" s="12">
        <f>'Total power'!O49/Parameters!$C$3</f>
        <v>19.09433962264151</v>
      </c>
      <c r="P49" s="12">
        <f>'Total power'!P49/Parameters!$C$3</f>
        <v>19.09433962264151</v>
      </c>
      <c r="Q49" s="12">
        <f>'Total power'!Q49/Parameters!$C$3</f>
        <v>19.09433962264151</v>
      </c>
      <c r="R49" s="12">
        <f>'Total power'!R49/Parameters!$C$3</f>
        <v>19.09433962264151</v>
      </c>
      <c r="S49" s="12">
        <f>'Total power'!S49/Parameters!$C$3</f>
        <v>19.09433962264151</v>
      </c>
      <c r="T49" s="12">
        <f>'Total power'!T49/Parameters!$C$3</f>
        <v>19.09433962264151</v>
      </c>
      <c r="U49" s="12">
        <f>'Total power'!U49/Parameters!$C$3</f>
        <v>19.09433962264151</v>
      </c>
      <c r="V49" s="12">
        <f>'Total power'!V49/Parameters!$C$3</f>
        <v>19.09433962264151</v>
      </c>
      <c r="W49" s="12">
        <f>'Total power'!W49/Parameters!$C$3</f>
        <v>19.09433962264151</v>
      </c>
      <c r="X49" s="12">
        <f>'Total power'!X49/Parameters!$C$3</f>
        <v>19.082264150943395</v>
      </c>
      <c r="Y49" s="12">
        <f>'Total power'!Y49/Parameters!$C$3</f>
        <v>18.973584905660378</v>
      </c>
      <c r="Z49" s="12">
        <f>'Total power'!Z49/Parameters!$C$3</f>
        <v>17.722264150943396</v>
      </c>
      <c r="AB49" s="7">
        <f t="shared" si="0"/>
        <v>440.04679245283006</v>
      </c>
    </row>
    <row r="50" spans="2:28" x14ac:dyDescent="0.2">
      <c r="B50" s="6">
        <v>44244</v>
      </c>
      <c r="C50" s="12">
        <f>'Total power'!C50/Parameters!$C$3</f>
        <v>13.603018867924529</v>
      </c>
      <c r="D50" s="12">
        <f>'Total power'!D50/Parameters!$C$3</f>
        <v>12.633962264150943</v>
      </c>
      <c r="E50" s="12">
        <f>'Total power'!E50/Parameters!$C$3</f>
        <v>13.367547169811321</v>
      </c>
      <c r="F50" s="12">
        <f>'Total power'!F50/Parameters!$C$3</f>
        <v>13.753962264150944</v>
      </c>
      <c r="G50" s="12">
        <f>'Total power'!G50/Parameters!$C$3</f>
        <v>17.479245283018866</v>
      </c>
      <c r="H50" s="12">
        <f>'Total power'!H50/Parameters!$C$3</f>
        <v>18.40301886792453</v>
      </c>
      <c r="I50" s="12">
        <f>'Total power'!I50/Parameters!$C$3</f>
        <v>18.774339622641513</v>
      </c>
      <c r="J50" s="12">
        <f>'Total power'!J50/Parameters!$C$3</f>
        <v>19.082264150943395</v>
      </c>
      <c r="K50" s="12">
        <f>'Total power'!K50/Parameters!$C$3</f>
        <v>19.09433962264151</v>
      </c>
      <c r="L50" s="12">
        <f>'Total power'!L50/Parameters!$C$3</f>
        <v>19.09433962264151</v>
      </c>
      <c r="M50" s="12">
        <f>'Total power'!M50/Parameters!$C$3</f>
        <v>19.09433962264151</v>
      </c>
      <c r="N50" s="12">
        <f>'Total power'!N50/Parameters!$C$3</f>
        <v>19.09433962264151</v>
      </c>
      <c r="O50" s="12">
        <f>'Total power'!O50/Parameters!$C$3</f>
        <v>19.09433962264151</v>
      </c>
      <c r="P50" s="12">
        <f>'Total power'!P50/Parameters!$C$3</f>
        <v>19.09433962264151</v>
      </c>
      <c r="Q50" s="12">
        <f>'Total power'!Q50/Parameters!$C$3</f>
        <v>19.09433962264151</v>
      </c>
      <c r="R50" s="12">
        <f>'Total power'!R50/Parameters!$C$3</f>
        <v>19.09433962264151</v>
      </c>
      <c r="S50" s="12">
        <f>'Total power'!S50/Parameters!$C$3</f>
        <v>19.09433962264151</v>
      </c>
      <c r="T50" s="12">
        <f>'Total power'!T50/Parameters!$C$3</f>
        <v>19.09433962264151</v>
      </c>
      <c r="U50" s="12">
        <f>'Total power'!U50/Parameters!$C$3</f>
        <v>19.09433962264151</v>
      </c>
      <c r="V50" s="12">
        <f>'Total power'!V50/Parameters!$C$3</f>
        <v>19.09433962264151</v>
      </c>
      <c r="W50" s="12">
        <f>'Total power'!W50/Parameters!$C$3</f>
        <v>19.09433962264151</v>
      </c>
      <c r="X50" s="12">
        <f>'Total power'!X50/Parameters!$C$3</f>
        <v>19.09433962264151</v>
      </c>
      <c r="Y50" s="12">
        <f>'Total power'!Y50/Parameters!$C$3</f>
        <v>18.694339622641508</v>
      </c>
      <c r="Z50" s="12">
        <f>'Total power'!Z50/Parameters!$C$3</f>
        <v>17.630188679245283</v>
      </c>
      <c r="AB50" s="7">
        <f t="shared" si="0"/>
        <v>430.74264150943378</v>
      </c>
    </row>
    <row r="51" spans="2:28" x14ac:dyDescent="0.2">
      <c r="B51" s="6">
        <v>44245</v>
      </c>
      <c r="C51" s="12">
        <f>'Total power'!C51/Parameters!$C$3</f>
        <v>16.537358490566035</v>
      </c>
      <c r="D51" s="12">
        <f>'Total power'!D51/Parameters!$C$3</f>
        <v>15.172830188679248</v>
      </c>
      <c r="E51" s="12">
        <f>'Total power'!E51/Parameters!$C$3</f>
        <v>13.367547169811321</v>
      </c>
      <c r="F51" s="12">
        <f>'Total power'!F51/Parameters!$C$3</f>
        <v>9.385660377358489</v>
      </c>
      <c r="G51" s="12">
        <f>'Total power'!G51/Parameters!$C$3</f>
        <v>6.5328301886792444</v>
      </c>
      <c r="H51" s="12">
        <f>'Total power'!H51/Parameters!$C$3</f>
        <v>6.8377358490566031</v>
      </c>
      <c r="I51" s="12">
        <f>'Total power'!I51/Parameters!$C$3</f>
        <v>10.979622641509433</v>
      </c>
      <c r="J51" s="12">
        <f>'Total power'!J51/Parameters!$C$3</f>
        <v>15.415849056603776</v>
      </c>
      <c r="K51" s="12">
        <f>'Total power'!K51/Parameters!$C$3</f>
        <v>18.326037735849056</v>
      </c>
      <c r="L51" s="12">
        <f>'Total power'!L51/Parameters!$C$3</f>
        <v>18.406037735849058</v>
      </c>
      <c r="M51" s="12">
        <f>'Total power'!M51/Parameters!$C$3</f>
        <v>18.326037735849056</v>
      </c>
      <c r="N51" s="12">
        <f>'Total power'!N51/Parameters!$C$3</f>
        <v>18.406037735849058</v>
      </c>
      <c r="O51" s="12">
        <f>'Total power'!O51/Parameters!$C$3</f>
        <v>18.326037735849056</v>
      </c>
      <c r="P51" s="12">
        <f>'Total power'!P51/Parameters!$C$3</f>
        <v>17.479245283018866</v>
      </c>
      <c r="Q51" s="12">
        <f>'Total power'!Q51/Parameters!$C$3</f>
        <v>16.688301886792452</v>
      </c>
      <c r="R51" s="12">
        <f>'Total power'!R51/Parameters!$C$3</f>
        <v>16.780377358490565</v>
      </c>
      <c r="S51" s="12">
        <f>'Total power'!S51/Parameters!$C$3</f>
        <v>16.780377358490565</v>
      </c>
      <c r="T51" s="12">
        <f>'Total power'!T51/Parameters!$C$3</f>
        <v>16.537358490566035</v>
      </c>
      <c r="U51" s="12">
        <f>'Total power'!U51/Parameters!$C$3</f>
        <v>17.722264150943396</v>
      </c>
      <c r="V51" s="12">
        <f>'Total power'!V51/Parameters!$C$3</f>
        <v>18.326037735849056</v>
      </c>
      <c r="W51" s="12">
        <f>'Total power'!W51/Parameters!$C$3</f>
        <v>18.994716981132076</v>
      </c>
      <c r="X51" s="12">
        <f>'Total power'!X51/Parameters!$C$3</f>
        <v>19.09433962264151</v>
      </c>
      <c r="Y51" s="12">
        <f>'Total power'!Y51/Parameters!$C$3</f>
        <v>19.09433962264151</v>
      </c>
      <c r="Z51" s="12">
        <f>'Total power'!Z51/Parameters!$C$3</f>
        <v>19.09433962264151</v>
      </c>
      <c r="AB51" s="7">
        <f t="shared" si="0"/>
        <v>382.61132075471687</v>
      </c>
    </row>
    <row r="52" spans="2:28" x14ac:dyDescent="0.2">
      <c r="B52" s="6">
        <v>44246</v>
      </c>
      <c r="C52" s="12">
        <f>'Total power'!C52/Parameters!$C$3</f>
        <v>19.082264150943395</v>
      </c>
      <c r="D52" s="12">
        <f>'Total power'!D52/Parameters!$C$3</f>
        <v>18.40301886792453</v>
      </c>
      <c r="E52" s="12">
        <f>'Total power'!E52/Parameters!$C$3</f>
        <v>15.415849056603776</v>
      </c>
      <c r="F52" s="12">
        <f>'Total power'!F52/Parameters!$C$3</f>
        <v>12.633962264150943</v>
      </c>
      <c r="G52" s="12">
        <f>'Total power'!G52/Parameters!$C$3</f>
        <v>15.172830188679248</v>
      </c>
      <c r="H52" s="12">
        <f>'Total power'!H52/Parameters!$C$3</f>
        <v>16.780377358490565</v>
      </c>
      <c r="I52" s="12">
        <f>'Total power'!I52/Parameters!$C$3</f>
        <v>18.750188679245284</v>
      </c>
      <c r="J52" s="12">
        <f>'Total power'!J52/Parameters!$C$3</f>
        <v>19.09433962264151</v>
      </c>
      <c r="K52" s="12">
        <f>'Total power'!K52/Parameters!$C$3</f>
        <v>19.09433962264151</v>
      </c>
      <c r="L52" s="12">
        <f>'Total power'!L52/Parameters!$C$3</f>
        <v>19.09433962264151</v>
      </c>
      <c r="M52" s="12">
        <f>'Total power'!M52/Parameters!$C$3</f>
        <v>19.09433962264151</v>
      </c>
      <c r="N52" s="12">
        <f>'Total power'!N52/Parameters!$C$3</f>
        <v>19.09433962264151</v>
      </c>
      <c r="O52" s="12">
        <f>'Total power'!O52/Parameters!$C$3</f>
        <v>19.09433962264151</v>
      </c>
      <c r="P52" s="12">
        <f>'Total power'!P52/Parameters!$C$3</f>
        <v>19.09433962264151</v>
      </c>
      <c r="Q52" s="12">
        <f>'Total power'!Q52/Parameters!$C$3</f>
        <v>19.09433962264151</v>
      </c>
      <c r="R52" s="12">
        <f>'Total power'!R52/Parameters!$C$3</f>
        <v>19.09433962264151</v>
      </c>
      <c r="S52" s="12">
        <f>'Total power'!S52/Parameters!$C$3</f>
        <v>19.09433962264151</v>
      </c>
      <c r="T52" s="12">
        <f>'Total power'!T52/Parameters!$C$3</f>
        <v>19.082264150943395</v>
      </c>
      <c r="U52" s="12">
        <f>'Total power'!U52/Parameters!$C$3</f>
        <v>18.771320754716982</v>
      </c>
      <c r="V52" s="12">
        <f>'Total power'!V52/Parameters!$C$3</f>
        <v>18.233962264150943</v>
      </c>
      <c r="W52" s="12">
        <f>'Total power'!W52/Parameters!$C$3</f>
        <v>18.774339622641513</v>
      </c>
      <c r="X52" s="12">
        <f>'Total power'!X52/Parameters!$C$3</f>
        <v>18.771320754716982</v>
      </c>
      <c r="Y52" s="12">
        <f>'Total power'!Y52/Parameters!$C$3</f>
        <v>18.973584905660378</v>
      </c>
      <c r="Z52" s="12">
        <f>'Total power'!Z52/Parameters!$C$3</f>
        <v>18.771320754716982</v>
      </c>
      <c r="AB52" s="7">
        <f t="shared" si="0"/>
        <v>438.55999999999995</v>
      </c>
    </row>
    <row r="53" spans="2:28" x14ac:dyDescent="0.2">
      <c r="B53" s="6">
        <v>44247</v>
      </c>
      <c r="C53" s="12">
        <f>'Total power'!C53/Parameters!$C$3</f>
        <v>18.406037735849058</v>
      </c>
      <c r="D53" s="12">
        <f>'Total power'!D53/Parameters!$C$3</f>
        <v>18.40301886792453</v>
      </c>
      <c r="E53" s="12">
        <f>'Total power'!E53/Parameters!$C$3</f>
        <v>18.233962264150943</v>
      </c>
      <c r="F53" s="12">
        <f>'Total power'!F53/Parameters!$C$3</f>
        <v>16.780377358490565</v>
      </c>
      <c r="G53" s="12">
        <f>'Total power'!G53/Parameters!$C$3</f>
        <v>15.172830188679248</v>
      </c>
      <c r="H53" s="12">
        <f>'Total power'!H53/Parameters!$C$3</f>
        <v>13.367547169811321</v>
      </c>
      <c r="I53" s="12">
        <f>'Total power'!I53/Parameters!$C$3</f>
        <v>10.119245283018866</v>
      </c>
      <c r="J53" s="12">
        <f>'Total power'!J53/Parameters!$C$3</f>
        <v>10.119245283018866</v>
      </c>
      <c r="K53" s="12">
        <f>'Total power'!K53/Parameters!$C$3</f>
        <v>7.1849056603773587</v>
      </c>
      <c r="L53" s="12">
        <f>'Total power'!L53/Parameters!$C$3</f>
        <v>5.3132075471698119</v>
      </c>
      <c r="M53" s="12">
        <f>'Total power'!M53/Parameters!$C$3</f>
        <v>4.5388679245283026</v>
      </c>
      <c r="N53" s="12">
        <f>'Total power'!N53/Parameters!$C$3</f>
        <v>6.8377358490566031</v>
      </c>
      <c r="O53" s="12">
        <f>'Total power'!O53/Parameters!$C$3</f>
        <v>11.71320754716981</v>
      </c>
      <c r="P53" s="12">
        <f>'Total power'!P53/Parameters!$C$3</f>
        <v>15.172830188679248</v>
      </c>
      <c r="Q53" s="12">
        <f>'Total power'!Q53/Parameters!$C$3</f>
        <v>17.630188679245283</v>
      </c>
      <c r="R53" s="12">
        <f>'Total power'!R53/Parameters!$C$3</f>
        <v>18.997735849056607</v>
      </c>
      <c r="S53" s="12">
        <f>'Total power'!S53/Parameters!$C$3</f>
        <v>19.09433962264151</v>
      </c>
      <c r="T53" s="12">
        <f>'Total power'!T53/Parameters!$C$3</f>
        <v>19.09433962264151</v>
      </c>
      <c r="U53" s="12">
        <f>'Total power'!U53/Parameters!$C$3</f>
        <v>19.09433962264151</v>
      </c>
      <c r="V53" s="12">
        <f>'Total power'!V53/Parameters!$C$3</f>
        <v>19.09433962264151</v>
      </c>
      <c r="W53" s="12">
        <f>'Total power'!W53/Parameters!$C$3</f>
        <v>19.09433962264151</v>
      </c>
      <c r="X53" s="12">
        <f>'Total power'!X53/Parameters!$C$3</f>
        <v>19.09433962264151</v>
      </c>
      <c r="Y53" s="12">
        <f>'Total power'!Y53/Parameters!$C$3</f>
        <v>19.09433962264151</v>
      </c>
      <c r="Z53" s="12">
        <f>'Total power'!Z53/Parameters!$C$3</f>
        <v>19.09433962264151</v>
      </c>
      <c r="AB53" s="7">
        <f t="shared" si="0"/>
        <v>360.74566037735838</v>
      </c>
    </row>
    <row r="54" spans="2:28" x14ac:dyDescent="0.2">
      <c r="B54" s="6">
        <v>44248</v>
      </c>
      <c r="C54" s="12">
        <f>'Total power'!C54/Parameters!$C$3</f>
        <v>19.09433962264151</v>
      </c>
      <c r="D54" s="12">
        <f>'Total power'!D54/Parameters!$C$3</f>
        <v>19.09433962264151</v>
      </c>
      <c r="E54" s="12">
        <f>'Total power'!E54/Parameters!$C$3</f>
        <v>19.09433962264151</v>
      </c>
      <c r="F54" s="12">
        <f>'Total power'!F54/Parameters!$C$3</f>
        <v>19.09433962264151</v>
      </c>
      <c r="G54" s="12">
        <f>'Total power'!G54/Parameters!$C$3</f>
        <v>19.09433962264151</v>
      </c>
      <c r="H54" s="12">
        <f>'Total power'!H54/Parameters!$C$3</f>
        <v>19.09433962264151</v>
      </c>
      <c r="I54" s="12">
        <f>'Total power'!I54/Parameters!$C$3</f>
        <v>19.09433962264151</v>
      </c>
      <c r="J54" s="12">
        <f>'Total power'!J54/Parameters!$C$3</f>
        <v>19.09433962264151</v>
      </c>
      <c r="K54" s="12">
        <f>'Total power'!K54/Parameters!$C$3</f>
        <v>19.09433962264151</v>
      </c>
      <c r="L54" s="12">
        <f>'Total power'!L54/Parameters!$C$3</f>
        <v>19.09433962264151</v>
      </c>
      <c r="M54" s="12">
        <f>'Total power'!M54/Parameters!$C$3</f>
        <v>19.09433962264151</v>
      </c>
      <c r="N54" s="12">
        <f>'Total power'!N54/Parameters!$C$3</f>
        <v>19.09433962264151</v>
      </c>
      <c r="O54" s="12">
        <f>'Total power'!O54/Parameters!$C$3</f>
        <v>19.09433962264151</v>
      </c>
      <c r="P54" s="12">
        <f>'Total power'!P54/Parameters!$C$3</f>
        <v>19.09433962264151</v>
      </c>
      <c r="Q54" s="12">
        <f>'Total power'!Q54/Parameters!$C$3</f>
        <v>19.09433962264151</v>
      </c>
      <c r="R54" s="12">
        <f>'Total power'!R54/Parameters!$C$3</f>
        <v>19.082264150943395</v>
      </c>
      <c r="S54" s="12">
        <f>'Total power'!S54/Parameters!$C$3</f>
        <v>18.997735849056607</v>
      </c>
      <c r="T54" s="12">
        <f>'Total power'!T54/Parameters!$C$3</f>
        <v>18.771320754716982</v>
      </c>
      <c r="U54" s="12">
        <f>'Total power'!U54/Parameters!$C$3</f>
        <v>18.233962264150943</v>
      </c>
      <c r="V54" s="12">
        <f>'Total power'!V54/Parameters!$C$3</f>
        <v>17.479245283018866</v>
      </c>
      <c r="W54" s="12">
        <f>'Total power'!W54/Parameters!$C$3</f>
        <v>15.415849056603776</v>
      </c>
      <c r="X54" s="12">
        <f>'Total power'!X54/Parameters!$C$3</f>
        <v>15.323773584905663</v>
      </c>
      <c r="Y54" s="12">
        <f>'Total power'!Y54/Parameters!$C$3</f>
        <v>15.172830188679248</v>
      </c>
      <c r="Z54" s="12">
        <f>'Total power'!Z54/Parameters!$C$3</f>
        <v>13.753962264150944</v>
      </c>
      <c r="AB54" s="7">
        <f t="shared" si="0"/>
        <v>438.64603773584906</v>
      </c>
    </row>
    <row r="55" spans="2:28" x14ac:dyDescent="0.2">
      <c r="B55" s="6">
        <v>44249</v>
      </c>
      <c r="C55" s="12">
        <f>'Total power'!C55/Parameters!$C$3</f>
        <v>13.026415094339622</v>
      </c>
      <c r="D55" s="12">
        <f>'Total power'!D55/Parameters!$C$3</f>
        <v>11.372075471698114</v>
      </c>
      <c r="E55" s="12">
        <f>'Total power'!E55/Parameters!$C$3</f>
        <v>10.119245283018866</v>
      </c>
      <c r="F55" s="12">
        <f>'Total power'!F55/Parameters!$C$3</f>
        <v>8.9720754716981137</v>
      </c>
      <c r="G55" s="12">
        <f>'Total power'!G55/Parameters!$C$3</f>
        <v>8.3894339622641514</v>
      </c>
      <c r="H55" s="12">
        <f>'Total power'!H55/Parameters!$C$3</f>
        <v>8.3894339622641514</v>
      </c>
      <c r="I55" s="12">
        <f>'Total power'!I55/Parameters!$C$3</f>
        <v>8.5735849056603772</v>
      </c>
      <c r="J55" s="12">
        <f>'Total power'!J55/Parameters!$C$3</f>
        <v>8.5735849056603772</v>
      </c>
      <c r="K55" s="12">
        <f>'Total power'!K55/Parameters!$C$3</f>
        <v>7.5833962264150934</v>
      </c>
      <c r="L55" s="12">
        <f>'Total power'!L55/Parameters!$C$3</f>
        <v>6.2279245283018865</v>
      </c>
      <c r="M55" s="12">
        <f>'Total power'!M55/Parameters!$C$3</f>
        <v>5.6181132075471698</v>
      </c>
      <c r="N55" s="12">
        <f>'Total power'!N55/Parameters!$C$3</f>
        <v>8.3894339622641514</v>
      </c>
      <c r="O55" s="12">
        <f>'Total power'!O55/Parameters!$C$3</f>
        <v>11.71320754716981</v>
      </c>
      <c r="P55" s="12">
        <f>'Total power'!P55/Parameters!$C$3</f>
        <v>13.753962264150944</v>
      </c>
      <c r="Q55" s="12">
        <f>'Total power'!Q55/Parameters!$C$3</f>
        <v>15.172830188679248</v>
      </c>
      <c r="R55" s="12">
        <f>'Total power'!R55/Parameters!$C$3</f>
        <v>15.172830188679248</v>
      </c>
      <c r="S55" s="12">
        <f>'Total power'!S55/Parameters!$C$3</f>
        <v>15.415849056603776</v>
      </c>
      <c r="T55" s="12">
        <f>'Total power'!T55/Parameters!$C$3</f>
        <v>16.780377358490565</v>
      </c>
      <c r="U55" s="12">
        <f>'Total power'!U55/Parameters!$C$3</f>
        <v>13.753962264150944</v>
      </c>
      <c r="V55" s="12">
        <f>'Total power'!V55/Parameters!$C$3</f>
        <v>12.633962264150943</v>
      </c>
      <c r="W55" s="12">
        <f>'Total power'!W55/Parameters!$C$3</f>
        <v>13.603018867924529</v>
      </c>
      <c r="X55" s="12">
        <f>'Total power'!X55/Parameters!$C$3</f>
        <v>15.323773584905663</v>
      </c>
      <c r="Y55" s="12">
        <f>'Total power'!Y55/Parameters!$C$3</f>
        <v>15.172830188679248</v>
      </c>
      <c r="Z55" s="12">
        <f>'Total power'!Z55/Parameters!$C$3</f>
        <v>15.323773584905663</v>
      </c>
      <c r="AB55" s="7">
        <f t="shared" si="0"/>
        <v>279.05509433962266</v>
      </c>
    </row>
    <row r="56" spans="2:28" x14ac:dyDescent="0.2">
      <c r="B56" s="6">
        <v>44250</v>
      </c>
      <c r="C56" s="12">
        <f>'Total power'!C56/Parameters!$C$3</f>
        <v>15.415849056603776</v>
      </c>
      <c r="D56" s="12">
        <f>'Total power'!D56/Parameters!$C$3</f>
        <v>18.233962264150943</v>
      </c>
      <c r="E56" s="12">
        <f>'Total power'!E56/Parameters!$C$3</f>
        <v>18.774339622641513</v>
      </c>
      <c r="F56" s="12">
        <f>'Total power'!F56/Parameters!$C$3</f>
        <v>19.082264150943395</v>
      </c>
      <c r="G56" s="12">
        <f>'Total power'!G56/Parameters!$C$3</f>
        <v>19.09433962264151</v>
      </c>
      <c r="H56" s="12">
        <f>'Total power'!H56/Parameters!$C$3</f>
        <v>19.09433962264151</v>
      </c>
      <c r="I56" s="12">
        <f>'Total power'!I56/Parameters!$C$3</f>
        <v>19.09433962264151</v>
      </c>
      <c r="J56" s="12">
        <f>'Total power'!J56/Parameters!$C$3</f>
        <v>19.09433962264151</v>
      </c>
      <c r="K56" s="12">
        <f>'Total power'!K56/Parameters!$C$3</f>
        <v>19.09433962264151</v>
      </c>
      <c r="L56" s="12">
        <f>'Total power'!L56/Parameters!$C$3</f>
        <v>19.09433962264151</v>
      </c>
      <c r="M56" s="12">
        <f>'Total power'!M56/Parameters!$C$3</f>
        <v>19.09433962264151</v>
      </c>
      <c r="N56" s="12">
        <f>'Total power'!N56/Parameters!$C$3</f>
        <v>19.09433962264151</v>
      </c>
      <c r="O56" s="12">
        <f>'Total power'!O56/Parameters!$C$3</f>
        <v>19.09433962264151</v>
      </c>
      <c r="P56" s="12">
        <f>'Total power'!P56/Parameters!$C$3</f>
        <v>19.09433962264151</v>
      </c>
      <c r="Q56" s="12">
        <f>'Total power'!Q56/Parameters!$C$3</f>
        <v>19.09433962264151</v>
      </c>
      <c r="R56" s="12">
        <f>'Total power'!R56/Parameters!$C$3</f>
        <v>19.09433962264151</v>
      </c>
      <c r="S56" s="12">
        <f>'Total power'!S56/Parameters!$C$3</f>
        <v>19.09433962264151</v>
      </c>
      <c r="T56" s="12">
        <f>'Total power'!T56/Parameters!$C$3</f>
        <v>19.079245283018867</v>
      </c>
      <c r="U56" s="12">
        <f>'Total power'!U56/Parameters!$C$3</f>
        <v>18.40301886792453</v>
      </c>
      <c r="V56" s="12">
        <f>'Total power'!V56/Parameters!$C$3</f>
        <v>18.233962264150943</v>
      </c>
      <c r="W56" s="12">
        <f>'Total power'!W56/Parameters!$C$3</f>
        <v>18.994716981132076</v>
      </c>
      <c r="X56" s="12">
        <f>'Total power'!X56/Parameters!$C$3</f>
        <v>19.09433962264151</v>
      </c>
      <c r="Y56" s="12">
        <f>'Total power'!Y56/Parameters!$C$3</f>
        <v>19.09433962264151</v>
      </c>
      <c r="Z56" s="12">
        <f>'Total power'!Z56/Parameters!$C$3</f>
        <v>19.09433962264151</v>
      </c>
      <c r="AB56" s="7">
        <f t="shared" si="0"/>
        <v>451.72679245283001</v>
      </c>
    </row>
    <row r="57" spans="2:28" x14ac:dyDescent="0.2">
      <c r="B57" s="6">
        <v>44251</v>
      </c>
      <c r="C57" s="12">
        <f>'Total power'!C57/Parameters!$C$3</f>
        <v>19.09433962264151</v>
      </c>
      <c r="D57" s="12">
        <f>'Total power'!D57/Parameters!$C$3</f>
        <v>19.09433962264151</v>
      </c>
      <c r="E57" s="12">
        <f>'Total power'!E57/Parameters!$C$3</f>
        <v>19.09433962264151</v>
      </c>
      <c r="F57" s="12">
        <f>'Total power'!F57/Parameters!$C$3</f>
        <v>19.09433962264151</v>
      </c>
      <c r="G57" s="12">
        <f>'Total power'!G57/Parameters!$C$3</f>
        <v>19.09433962264151</v>
      </c>
      <c r="H57" s="12">
        <f>'Total power'!H57/Parameters!$C$3</f>
        <v>19.09433962264151</v>
      </c>
      <c r="I57" s="12">
        <f>'Total power'!I57/Parameters!$C$3</f>
        <v>19.09433962264151</v>
      </c>
      <c r="J57" s="12">
        <f>'Total power'!J57/Parameters!$C$3</f>
        <v>19.09433962264151</v>
      </c>
      <c r="K57" s="12">
        <f>'Total power'!K57/Parameters!$C$3</f>
        <v>19.09433962264151</v>
      </c>
      <c r="L57" s="12">
        <f>'Total power'!L57/Parameters!$C$3</f>
        <v>19.09433962264151</v>
      </c>
      <c r="M57" s="12">
        <f>'Total power'!M57/Parameters!$C$3</f>
        <v>19.09433962264151</v>
      </c>
      <c r="N57" s="12">
        <f>'Total power'!N57/Parameters!$C$3</f>
        <v>19.09433962264151</v>
      </c>
      <c r="O57" s="12">
        <f>'Total power'!O57/Parameters!$C$3</f>
        <v>19.09433962264151</v>
      </c>
      <c r="P57" s="12">
        <f>'Total power'!P57/Parameters!$C$3</f>
        <v>19.09433962264151</v>
      </c>
      <c r="Q57" s="12">
        <f>'Total power'!Q57/Parameters!$C$3</f>
        <v>19.09433962264151</v>
      </c>
      <c r="R57" s="12">
        <f>'Total power'!R57/Parameters!$C$3</f>
        <v>19.09433962264151</v>
      </c>
      <c r="S57" s="12">
        <f>'Total power'!S57/Parameters!$C$3</f>
        <v>19.09433962264151</v>
      </c>
      <c r="T57" s="12">
        <f>'Total power'!T57/Parameters!$C$3</f>
        <v>19.09433962264151</v>
      </c>
      <c r="U57" s="12">
        <f>'Total power'!U57/Parameters!$C$3</f>
        <v>19.09433962264151</v>
      </c>
      <c r="V57" s="12">
        <f>'Total power'!V57/Parameters!$C$3</f>
        <v>19.09433962264151</v>
      </c>
      <c r="W57" s="12">
        <f>'Total power'!W57/Parameters!$C$3</f>
        <v>19.09433962264151</v>
      </c>
      <c r="X57" s="12">
        <f>'Total power'!X57/Parameters!$C$3</f>
        <v>19.09433962264151</v>
      </c>
      <c r="Y57" s="12">
        <f>'Total power'!Y57/Parameters!$C$3</f>
        <v>19.09433962264151</v>
      </c>
      <c r="Z57" s="12">
        <f>'Total power'!Z57/Parameters!$C$3</f>
        <v>19.09433962264151</v>
      </c>
      <c r="AB57" s="7">
        <f t="shared" si="0"/>
        <v>458.26415094339598</v>
      </c>
    </row>
    <row r="58" spans="2:28" x14ac:dyDescent="0.2">
      <c r="B58" s="6">
        <v>44252</v>
      </c>
      <c r="C58" s="12">
        <f>'Total power'!C58/Parameters!$C$3</f>
        <v>19.09433962264151</v>
      </c>
      <c r="D58" s="12">
        <f>'Total power'!D58/Parameters!$C$3</f>
        <v>19.09433962264151</v>
      </c>
      <c r="E58" s="12">
        <f>'Total power'!E58/Parameters!$C$3</f>
        <v>19.09433962264151</v>
      </c>
      <c r="F58" s="12">
        <f>'Total power'!F58/Parameters!$C$3</f>
        <v>19.09433962264151</v>
      </c>
      <c r="G58" s="12">
        <f>'Total power'!G58/Parameters!$C$3</f>
        <v>19.09433962264151</v>
      </c>
      <c r="H58" s="12">
        <f>'Total power'!H58/Parameters!$C$3</f>
        <v>19.09433962264151</v>
      </c>
      <c r="I58" s="12">
        <f>'Total power'!I58/Parameters!$C$3</f>
        <v>19.09433962264151</v>
      </c>
      <c r="J58" s="12">
        <f>'Total power'!J58/Parameters!$C$3</f>
        <v>19.09433962264151</v>
      </c>
      <c r="K58" s="12">
        <f>'Total power'!K58/Parameters!$C$3</f>
        <v>19.09433962264151</v>
      </c>
      <c r="L58" s="12">
        <f>'Total power'!L58/Parameters!$C$3</f>
        <v>19.09433962264151</v>
      </c>
      <c r="M58" s="12">
        <f>'Total power'!M58/Parameters!$C$3</f>
        <v>19.09433962264151</v>
      </c>
      <c r="N58" s="12">
        <f>'Total power'!N58/Parameters!$C$3</f>
        <v>19.09433962264151</v>
      </c>
      <c r="O58" s="12">
        <f>'Total power'!O58/Parameters!$C$3</f>
        <v>19.09433962264151</v>
      </c>
      <c r="P58" s="12">
        <f>'Total power'!P58/Parameters!$C$3</f>
        <v>19.09433962264151</v>
      </c>
      <c r="Q58" s="12">
        <f>'Total power'!Q58/Parameters!$C$3</f>
        <v>19.09433962264151</v>
      </c>
      <c r="R58" s="12">
        <f>'Total power'!R58/Parameters!$C$3</f>
        <v>19.09433962264151</v>
      </c>
      <c r="S58" s="12">
        <f>'Total power'!S58/Parameters!$C$3</f>
        <v>19.09433962264151</v>
      </c>
      <c r="T58" s="12">
        <f>'Total power'!T58/Parameters!$C$3</f>
        <v>19.09433962264151</v>
      </c>
      <c r="U58" s="12">
        <f>'Total power'!U58/Parameters!$C$3</f>
        <v>19.082264150943395</v>
      </c>
      <c r="V58" s="12">
        <f>'Total power'!V58/Parameters!$C$3</f>
        <v>18.40301886792453</v>
      </c>
      <c r="W58" s="12">
        <f>'Total power'!W58/Parameters!$C$3</f>
        <v>16.537358490566035</v>
      </c>
      <c r="X58" s="12">
        <f>'Total power'!X58/Parameters!$C$3</f>
        <v>15.172830188679248</v>
      </c>
      <c r="Y58" s="12">
        <f>'Total power'!Y58/Parameters!$C$3</f>
        <v>13.753962264150944</v>
      </c>
      <c r="Z58" s="12">
        <f>'Total power'!Z58/Parameters!$C$3</f>
        <v>13.603018867924529</v>
      </c>
      <c r="AB58" s="7">
        <f t="shared" si="0"/>
        <v>440.25056603773572</v>
      </c>
    </row>
    <row r="59" spans="2:28" x14ac:dyDescent="0.2">
      <c r="B59" s="6">
        <v>44253</v>
      </c>
      <c r="C59" s="12">
        <f>'Total power'!C59/Parameters!$C$3</f>
        <v>13.603018867924529</v>
      </c>
      <c r="D59" s="12">
        <f>'Total power'!D59/Parameters!$C$3</f>
        <v>13.367547169811321</v>
      </c>
      <c r="E59" s="12">
        <f>'Total power'!E59/Parameters!$C$3</f>
        <v>13.603018867924529</v>
      </c>
      <c r="F59" s="12">
        <f>'Total power'!F59/Parameters!$C$3</f>
        <v>15.172830188679248</v>
      </c>
      <c r="G59" s="12">
        <f>'Total power'!G59/Parameters!$C$3</f>
        <v>15.172830188679248</v>
      </c>
      <c r="H59" s="12">
        <f>'Total power'!H59/Parameters!$C$3</f>
        <v>13.367547169811321</v>
      </c>
      <c r="I59" s="12">
        <f>'Total power'!I59/Parameters!$C$3</f>
        <v>13.026415094339622</v>
      </c>
      <c r="J59" s="12">
        <f>'Total power'!J59/Parameters!$C$3</f>
        <v>13.603018867924529</v>
      </c>
      <c r="K59" s="12">
        <f>'Total power'!K59/Parameters!$C$3</f>
        <v>13.026415094339622</v>
      </c>
      <c r="L59" s="12">
        <f>'Total power'!L59/Parameters!$C$3</f>
        <v>11.372075471698114</v>
      </c>
      <c r="M59" s="12">
        <f>'Total power'!M59/Parameters!$C$3</f>
        <v>13.026415094339622</v>
      </c>
      <c r="N59" s="12">
        <f>'Total power'!N59/Parameters!$C$3</f>
        <v>16.537358490566035</v>
      </c>
      <c r="O59" s="12">
        <f>'Total power'!O59/Parameters!$C$3</f>
        <v>16.688301886792452</v>
      </c>
      <c r="P59" s="12">
        <f>'Total power'!P59/Parameters!$C$3</f>
        <v>16.537358490566035</v>
      </c>
      <c r="Q59" s="12">
        <f>'Total power'!Q59/Parameters!$C$3</f>
        <v>15.172830188679248</v>
      </c>
      <c r="R59" s="12">
        <f>'Total power'!R59/Parameters!$C$3</f>
        <v>13.603018867924529</v>
      </c>
      <c r="S59" s="12">
        <f>'Total power'!S59/Parameters!$C$3</f>
        <v>13.367547169811321</v>
      </c>
      <c r="T59" s="12">
        <f>'Total power'!T59/Parameters!$C$3</f>
        <v>13.753962264150944</v>
      </c>
      <c r="U59" s="12">
        <f>'Total power'!U59/Parameters!$C$3</f>
        <v>15.172830188679248</v>
      </c>
      <c r="V59" s="12">
        <f>'Total power'!V59/Parameters!$C$3</f>
        <v>15.172830188679248</v>
      </c>
      <c r="W59" s="12">
        <f>'Total power'!W59/Parameters!$C$3</f>
        <v>13.026415094339622</v>
      </c>
      <c r="X59" s="12">
        <f>'Total power'!X59/Parameters!$C$3</f>
        <v>13.603018867924529</v>
      </c>
      <c r="Y59" s="12">
        <f>'Total power'!Y59/Parameters!$C$3</f>
        <v>15.172830188679248</v>
      </c>
      <c r="Z59" s="12">
        <f>'Total power'!Z59/Parameters!$C$3</f>
        <v>15.172830188679248</v>
      </c>
      <c r="AB59" s="7">
        <f t="shared" si="0"/>
        <v>341.32226415094345</v>
      </c>
    </row>
    <row r="60" spans="2:28" x14ac:dyDescent="0.2">
      <c r="B60" s="6">
        <v>44254</v>
      </c>
      <c r="C60" s="12">
        <f>'Total power'!C60/Parameters!$C$3</f>
        <v>14.937358490566039</v>
      </c>
      <c r="D60" s="12">
        <f>'Total power'!D60/Parameters!$C$3</f>
        <v>15.172830188679248</v>
      </c>
      <c r="E60" s="12">
        <f>'Total power'!E60/Parameters!$C$3</f>
        <v>17.778113207547172</v>
      </c>
      <c r="F60" s="12">
        <f>'Total power'!F60/Parameters!$C$3</f>
        <v>18.326037735849056</v>
      </c>
      <c r="G60" s="12">
        <f>'Total power'!G60/Parameters!$C$3</f>
        <v>17.778113207547172</v>
      </c>
      <c r="H60" s="12">
        <f>'Total power'!H60/Parameters!$C$3</f>
        <v>16.836226415094337</v>
      </c>
      <c r="I60" s="12">
        <f>'Total power'!I60/Parameters!$C$3</f>
        <v>16.537358490566035</v>
      </c>
      <c r="J60" s="12">
        <f>'Total power'!J60/Parameters!$C$3</f>
        <v>15.172830188679248</v>
      </c>
      <c r="K60" s="12">
        <f>'Total power'!K60/Parameters!$C$3</f>
        <v>13.367547169811321</v>
      </c>
      <c r="L60" s="12">
        <f>'Total power'!L60/Parameters!$C$3</f>
        <v>11.372075471698114</v>
      </c>
      <c r="M60" s="12">
        <f>'Total power'!M60/Parameters!$C$3</f>
        <v>11.71320754716981</v>
      </c>
      <c r="N60" s="12">
        <f>'Total power'!N60/Parameters!$C$3</f>
        <v>13.367547169811321</v>
      </c>
      <c r="O60" s="12">
        <f>'Total power'!O60/Parameters!$C$3</f>
        <v>13.026415094339622</v>
      </c>
      <c r="P60" s="12">
        <f>'Total power'!P60/Parameters!$C$3</f>
        <v>11.71320754716981</v>
      </c>
      <c r="Q60" s="12">
        <f>'Total power'!Q60/Parameters!$C$3</f>
        <v>10.566037735849056</v>
      </c>
      <c r="R60" s="12">
        <f>'Total power'!R60/Parameters!$C$3</f>
        <v>8.9720754716981137</v>
      </c>
      <c r="S60" s="12">
        <f>'Total power'!S60/Parameters!$C$3</f>
        <v>8.5735849056603772</v>
      </c>
      <c r="T60" s="12">
        <f>'Total power'!T60/Parameters!$C$3</f>
        <v>9.385660377358489</v>
      </c>
      <c r="U60" s="12">
        <f>'Total power'!U60/Parameters!$C$3</f>
        <v>9.7781132075471699</v>
      </c>
      <c r="V60" s="12">
        <f>'Total power'!V60/Parameters!$C$3</f>
        <v>8.9720754716981137</v>
      </c>
      <c r="W60" s="12">
        <f>'Total power'!W60/Parameters!$C$3</f>
        <v>7.5833962264150934</v>
      </c>
      <c r="X60" s="12">
        <f>'Total power'!X60/Parameters!$C$3</f>
        <v>7.1849056603773587</v>
      </c>
      <c r="Y60" s="12">
        <f>'Total power'!Y60/Parameters!$C$3</f>
        <v>6.8377358490566031</v>
      </c>
      <c r="Z60" s="12">
        <f>'Total power'!Z60/Parameters!$C$3</f>
        <v>7.1849056603773587</v>
      </c>
      <c r="AB60" s="7">
        <f t="shared" si="0"/>
        <v>292.13735849056604</v>
      </c>
    </row>
    <row r="61" spans="2:28" x14ac:dyDescent="0.2">
      <c r="B61" s="6">
        <v>44255</v>
      </c>
      <c r="C61" s="12">
        <f>'Total power'!C61/Parameters!$C$3</f>
        <v>6.8377358490566031</v>
      </c>
      <c r="D61" s="12">
        <f>'Total power'!D61/Parameters!$C$3</f>
        <v>6.5328301886792444</v>
      </c>
      <c r="E61" s="12">
        <f>'Total power'!E61/Parameters!$C$3</f>
        <v>5.9230188679245277</v>
      </c>
      <c r="F61" s="12">
        <f>'Total power'!F61/Parameters!$C$3</f>
        <v>4.5388679245283026</v>
      </c>
      <c r="G61" s="12">
        <f>'Total power'!G61/Parameters!$C$3</f>
        <v>3.5879245283018872</v>
      </c>
      <c r="H61" s="12">
        <f>'Total power'!H61/Parameters!$C$3</f>
        <v>3.1532075471698113</v>
      </c>
      <c r="I61" s="12">
        <f>'Total power'!I61/Parameters!$C$3</f>
        <v>2.9358490566037734</v>
      </c>
      <c r="J61" s="12">
        <f>'Total power'!J61/Parameters!$C$3</f>
        <v>2.7547169811320753</v>
      </c>
      <c r="K61" s="12">
        <f>'Total power'!K61/Parameters!$C$3</f>
        <v>2.2113207547169811</v>
      </c>
      <c r="L61" s="12">
        <f>'Total power'!L61/Parameters!$C$3</f>
        <v>1.7343396226415091</v>
      </c>
      <c r="M61" s="12">
        <f>'Total power'!M61/Parameters!$C$3</f>
        <v>1.8822641509433962</v>
      </c>
      <c r="N61" s="12">
        <f>'Total power'!N61/Parameters!$C$3</f>
        <v>3.3705660377358493</v>
      </c>
      <c r="O61" s="12">
        <f>'Total power'!O61/Parameters!$C$3</f>
        <v>5.0550943396226433</v>
      </c>
      <c r="P61" s="12">
        <f>'Total power'!P61/Parameters!$C$3</f>
        <v>5.6181132075471698</v>
      </c>
      <c r="Q61" s="12">
        <f>'Total power'!Q61/Parameters!$C$3</f>
        <v>4.5388679245283026</v>
      </c>
      <c r="R61" s="12">
        <f>'Total power'!R61/Parameters!$C$3</f>
        <v>3.5879245283018872</v>
      </c>
      <c r="S61" s="12">
        <f>'Total power'!S61/Parameters!$C$3</f>
        <v>3.5879245283018872</v>
      </c>
      <c r="T61" s="12">
        <f>'Total power'!T61/Parameters!$C$3</f>
        <v>4.0226415094339618</v>
      </c>
      <c r="U61" s="12">
        <f>'Total power'!U61/Parameters!$C$3</f>
        <v>4.7969811320754729</v>
      </c>
      <c r="V61" s="12">
        <f>'Total power'!V61/Parameters!$C$3</f>
        <v>5.9230188679245277</v>
      </c>
      <c r="W61" s="12">
        <f>'Total power'!W61/Parameters!$C$3</f>
        <v>6.8377358490566031</v>
      </c>
      <c r="X61" s="12">
        <f>'Total power'!X61/Parameters!$C$3</f>
        <v>7.5833962264150934</v>
      </c>
      <c r="Y61" s="12">
        <f>'Total power'!Y61/Parameters!$C$3</f>
        <v>7.9969811320754713</v>
      </c>
      <c r="Z61" s="12">
        <f>'Total power'!Z61/Parameters!$C$3</f>
        <v>7.5833962264150934</v>
      </c>
      <c r="AB61" s="7">
        <f t="shared" si="0"/>
        <v>112.59471698113207</v>
      </c>
    </row>
    <row r="62" spans="2:28" x14ac:dyDescent="0.2">
      <c r="B62" s="6">
        <v>44256</v>
      </c>
      <c r="C62" s="12">
        <f>'Total power'!C62/Parameters!$C$3</f>
        <v>6.8377358490566031</v>
      </c>
      <c r="D62" s="12">
        <f>'Total power'!D62/Parameters!$C$3</f>
        <v>5.9230188679245277</v>
      </c>
      <c r="E62" s="12">
        <f>'Total power'!E62/Parameters!$C$3</f>
        <v>5.9230188679245277</v>
      </c>
      <c r="F62" s="12">
        <f>'Total power'!F62/Parameters!$C$3</f>
        <v>5.3132075471698119</v>
      </c>
      <c r="G62" s="12">
        <f>'Total power'!G62/Parameters!$C$3</f>
        <v>4.7969811320754729</v>
      </c>
      <c r="H62" s="12">
        <f>'Total power'!H62/Parameters!$C$3</f>
        <v>3.8052830188679247</v>
      </c>
      <c r="I62" s="12">
        <f>'Total power'!I62/Parameters!$C$3</f>
        <v>3.3705660377358493</v>
      </c>
      <c r="J62" s="12">
        <f>'Total power'!J62/Parameters!$C$3</f>
        <v>3.1532075471698113</v>
      </c>
      <c r="K62" s="12">
        <f>'Total power'!K62/Parameters!$C$3</f>
        <v>2.7547169811320753</v>
      </c>
      <c r="L62" s="12">
        <f>'Total power'!L62/Parameters!$C$3</f>
        <v>1.8822641509433962</v>
      </c>
      <c r="M62" s="12">
        <f>'Total power'!M62/Parameters!$C$3</f>
        <v>1.0430188679245285</v>
      </c>
      <c r="N62" s="12">
        <f>'Total power'!N62/Parameters!$C$3</f>
        <v>0.18867924528301888</v>
      </c>
      <c r="O62" s="12">
        <f>'Total power'!O62/Parameters!$C$3</f>
        <v>0</v>
      </c>
      <c r="P62" s="12">
        <f>'Total power'!P62/Parameters!$C$3</f>
        <v>0</v>
      </c>
      <c r="Q62" s="12">
        <f>'Total power'!Q62/Parameters!$C$3</f>
        <v>0</v>
      </c>
      <c r="R62" s="12">
        <f>'Total power'!R62/Parameters!$C$3</f>
        <v>0</v>
      </c>
      <c r="S62" s="12">
        <f>'Total power'!S62/Parameters!$C$3</f>
        <v>0</v>
      </c>
      <c r="T62" s="12">
        <f>'Total power'!T62/Parameters!$C$3</f>
        <v>0.47849056603773577</v>
      </c>
      <c r="U62" s="12">
        <f>'Total power'!U62/Parameters!$C$3</f>
        <v>1.2905660377358492</v>
      </c>
      <c r="V62" s="12">
        <f>'Total power'!V62/Parameters!$C$3</f>
        <v>1.5864150943396227</v>
      </c>
      <c r="W62" s="12">
        <f>'Total power'!W62/Parameters!$C$3</f>
        <v>1.2905660377358492</v>
      </c>
      <c r="X62" s="12">
        <f>'Total power'!X62/Parameters!$C$3</f>
        <v>0.91924528301886799</v>
      </c>
      <c r="Y62" s="12">
        <f>'Total power'!Y62/Parameters!$C$3</f>
        <v>0.47849056603773577</v>
      </c>
      <c r="Z62" s="12">
        <f>'Total power'!Z62/Parameters!$C$3</f>
        <v>0.18867924528301888</v>
      </c>
      <c r="AB62" s="7">
        <f t="shared" si="0"/>
        <v>51.224150943396232</v>
      </c>
    </row>
    <row r="63" spans="2:28" x14ac:dyDescent="0.2">
      <c r="B63" s="6">
        <v>44257</v>
      </c>
      <c r="C63" s="12">
        <f>'Total power'!C63/Parameters!$C$3</f>
        <v>0</v>
      </c>
      <c r="D63" s="12">
        <f>'Total power'!D63/Parameters!$C$3</f>
        <v>0</v>
      </c>
      <c r="E63" s="12">
        <f>'Total power'!E63/Parameters!$C$3</f>
        <v>0</v>
      </c>
      <c r="F63" s="12">
        <f>'Total power'!F63/Parameters!$C$3</f>
        <v>0.18867924528301888</v>
      </c>
      <c r="G63" s="12">
        <f>'Total power'!G63/Parameters!$C$3</f>
        <v>0.28528301886792451</v>
      </c>
      <c r="H63" s="12">
        <f>'Total power'!H63/Parameters!$C$3</f>
        <v>0.28528301886792451</v>
      </c>
      <c r="I63" s="12">
        <f>'Total power'!I63/Parameters!$C$3</f>
        <v>0.28528301886792451</v>
      </c>
      <c r="J63" s="12">
        <f>'Total power'!J63/Parameters!$C$3</f>
        <v>0.18867924528301888</v>
      </c>
      <c r="K63" s="12">
        <f>'Total power'!K63/Parameters!$C$3</f>
        <v>0</v>
      </c>
      <c r="L63" s="12">
        <f>'Total power'!L63/Parameters!$C$3</f>
        <v>0</v>
      </c>
      <c r="M63" s="12">
        <f>'Total power'!M63/Parameters!$C$3</f>
        <v>0</v>
      </c>
      <c r="N63" s="12">
        <f>'Total power'!N63/Parameters!$C$3</f>
        <v>0</v>
      </c>
      <c r="O63" s="12">
        <f>'Total power'!O63/Parameters!$C$3</f>
        <v>0</v>
      </c>
      <c r="P63" s="12">
        <f>'Total power'!P63/Parameters!$C$3</f>
        <v>0</v>
      </c>
      <c r="Q63" s="12">
        <f>'Total power'!Q63/Parameters!$C$3</f>
        <v>0</v>
      </c>
      <c r="R63" s="12">
        <f>'Total power'!R63/Parameters!$C$3</f>
        <v>0</v>
      </c>
      <c r="S63" s="12">
        <f>'Total power'!S63/Parameters!$C$3</f>
        <v>0</v>
      </c>
      <c r="T63" s="12">
        <f>'Total power'!T63/Parameters!$C$3</f>
        <v>0</v>
      </c>
      <c r="U63" s="12">
        <f>'Total power'!U63/Parameters!$C$3</f>
        <v>0</v>
      </c>
      <c r="V63" s="12">
        <f>'Total power'!V63/Parameters!$C$3</f>
        <v>0</v>
      </c>
      <c r="W63" s="12">
        <f>'Total power'!W63/Parameters!$C$3</f>
        <v>0</v>
      </c>
      <c r="X63" s="12">
        <f>'Total power'!X63/Parameters!$C$3</f>
        <v>0</v>
      </c>
      <c r="Y63" s="12">
        <f>'Total power'!Y63/Parameters!$C$3</f>
        <v>0</v>
      </c>
      <c r="Z63" s="12">
        <f>'Total power'!Z63/Parameters!$C$3</f>
        <v>0</v>
      </c>
      <c r="AB63" s="7">
        <f t="shared" si="0"/>
        <v>1.2332075471698112</v>
      </c>
    </row>
    <row r="64" spans="2:28" x14ac:dyDescent="0.2">
      <c r="B64" s="6">
        <v>44258</v>
      </c>
      <c r="C64" s="12">
        <f>'Total power'!C64/Parameters!$C$3</f>
        <v>0</v>
      </c>
      <c r="D64" s="12">
        <f>'Total power'!D64/Parameters!$C$3</f>
        <v>0</v>
      </c>
      <c r="E64" s="12">
        <f>'Total power'!E64/Parameters!$C$3</f>
        <v>0</v>
      </c>
      <c r="F64" s="12">
        <f>'Total power'!F64/Parameters!$C$3</f>
        <v>0</v>
      </c>
      <c r="G64" s="12">
        <f>'Total power'!G64/Parameters!$C$3</f>
        <v>0</v>
      </c>
      <c r="H64" s="12">
        <f>'Total power'!H64/Parameters!$C$3</f>
        <v>0</v>
      </c>
      <c r="I64" s="12">
        <f>'Total power'!I64/Parameters!$C$3</f>
        <v>0</v>
      </c>
      <c r="J64" s="12">
        <f>'Total power'!J64/Parameters!$C$3</f>
        <v>0</v>
      </c>
      <c r="K64" s="12">
        <f>'Total power'!K64/Parameters!$C$3</f>
        <v>0</v>
      </c>
      <c r="L64" s="12">
        <f>'Total power'!L64/Parameters!$C$3</f>
        <v>0</v>
      </c>
      <c r="M64" s="12">
        <f>'Total power'!M64/Parameters!$C$3</f>
        <v>0.47849056603773577</v>
      </c>
      <c r="N64" s="12">
        <f>'Total power'!N64/Parameters!$C$3</f>
        <v>0.67169811320754724</v>
      </c>
      <c r="O64" s="12">
        <f>'Total power'!O64/Parameters!$C$3</f>
        <v>1.0430188679245285</v>
      </c>
      <c r="P64" s="12">
        <f>'Total power'!P64/Parameters!$C$3</f>
        <v>1.4384905660377358</v>
      </c>
      <c r="Q64" s="12">
        <f>'Total power'!Q64/Parameters!$C$3</f>
        <v>1.7343396226415091</v>
      </c>
      <c r="R64" s="12">
        <f>'Total power'!R64/Parameters!$C$3</f>
        <v>1.5864150943396227</v>
      </c>
      <c r="S64" s="12">
        <f>'Total power'!S64/Parameters!$C$3</f>
        <v>1.0430188679245285</v>
      </c>
      <c r="T64" s="12">
        <f>'Total power'!T64/Parameters!$C$3</f>
        <v>0.57509433962264145</v>
      </c>
      <c r="U64" s="12">
        <f>'Total power'!U64/Parameters!$C$3</f>
        <v>0.47849056603773577</v>
      </c>
      <c r="V64" s="12">
        <f>'Total power'!V64/Parameters!$C$3</f>
        <v>0.47849056603773577</v>
      </c>
      <c r="W64" s="12">
        <f>'Total power'!W64/Parameters!$C$3</f>
        <v>1.0430188679245285</v>
      </c>
      <c r="X64" s="12">
        <f>'Total power'!X64/Parameters!$C$3</f>
        <v>2.030188679245283</v>
      </c>
      <c r="Y64" s="12">
        <f>'Total power'!Y64/Parameters!$C$3</f>
        <v>3.5879245283018872</v>
      </c>
      <c r="Z64" s="12">
        <f>'Total power'!Z64/Parameters!$C$3</f>
        <v>5.6181132075471698</v>
      </c>
      <c r="AB64" s="7">
        <f t="shared" si="0"/>
        <v>21.806792452830194</v>
      </c>
    </row>
    <row r="65" spans="2:28" x14ac:dyDescent="0.2">
      <c r="B65" s="6">
        <v>44259</v>
      </c>
      <c r="C65" s="12">
        <f>'Total power'!C65/Parameters!$C$3</f>
        <v>7.9969811320754713</v>
      </c>
      <c r="D65" s="12">
        <f>'Total power'!D65/Parameters!$C$3</f>
        <v>12.633962264150943</v>
      </c>
      <c r="E65" s="12">
        <f>'Total power'!E65/Parameters!$C$3</f>
        <v>16.688301886792452</v>
      </c>
      <c r="F65" s="12">
        <f>'Total power'!F65/Parameters!$C$3</f>
        <v>17.479245283018866</v>
      </c>
      <c r="G65" s="12">
        <f>'Total power'!G65/Parameters!$C$3</f>
        <v>16.537358490566035</v>
      </c>
      <c r="H65" s="12">
        <f>'Total power'!H65/Parameters!$C$3</f>
        <v>14.937358490566039</v>
      </c>
      <c r="I65" s="12">
        <f>'Total power'!I65/Parameters!$C$3</f>
        <v>12.633962264150943</v>
      </c>
      <c r="J65" s="12">
        <f>'Total power'!J65/Parameters!$C$3</f>
        <v>10.979622641509433</v>
      </c>
      <c r="K65" s="12">
        <f>'Total power'!K65/Parameters!$C$3</f>
        <v>8.3894339622641514</v>
      </c>
      <c r="L65" s="12">
        <f>'Total power'!L65/Parameters!$C$3</f>
        <v>7.5833962264150934</v>
      </c>
      <c r="M65" s="12">
        <f>'Total power'!M65/Parameters!$C$3</f>
        <v>6.8377358490566031</v>
      </c>
      <c r="N65" s="12">
        <f>'Total power'!N65/Parameters!$C$3</f>
        <v>5.9230188679245277</v>
      </c>
      <c r="O65" s="12">
        <f>'Total power'!O65/Parameters!$C$3</f>
        <v>4.7969811320754729</v>
      </c>
      <c r="P65" s="12">
        <f>'Total power'!P65/Parameters!$C$3</f>
        <v>3.3705660377358493</v>
      </c>
      <c r="Q65" s="12">
        <f>'Total power'!Q65/Parameters!$C$3</f>
        <v>2.3924528301886792</v>
      </c>
      <c r="R65" s="12">
        <f>'Total power'!R65/Parameters!$C$3</f>
        <v>1.8822641509433962</v>
      </c>
      <c r="S65" s="12">
        <f>'Total power'!S65/Parameters!$C$3</f>
        <v>1.7343396226415091</v>
      </c>
      <c r="T65" s="12">
        <f>'Total power'!T65/Parameters!$C$3</f>
        <v>2.3924528301886792</v>
      </c>
      <c r="U65" s="12">
        <f>'Total power'!U65/Parameters!$C$3</f>
        <v>2.5735849056603777</v>
      </c>
      <c r="V65" s="12">
        <f>'Total power'!V65/Parameters!$C$3</f>
        <v>2.2113207547169811</v>
      </c>
      <c r="W65" s="12">
        <f>'Total power'!W65/Parameters!$C$3</f>
        <v>1.7343396226415091</v>
      </c>
      <c r="X65" s="12">
        <f>'Total power'!X65/Parameters!$C$3</f>
        <v>0.91924528301886799</v>
      </c>
      <c r="Y65" s="12">
        <f>'Total power'!Y65/Parameters!$C$3</f>
        <v>0.38188679245283014</v>
      </c>
      <c r="Z65" s="12">
        <f>'Total power'!Z65/Parameters!$C$3</f>
        <v>0</v>
      </c>
      <c r="AB65" s="7">
        <f t="shared" si="0"/>
        <v>163.00981132075469</v>
      </c>
    </row>
    <row r="66" spans="2:28" x14ac:dyDescent="0.2">
      <c r="B66" s="6">
        <v>44260</v>
      </c>
      <c r="C66" s="12">
        <f>'Total power'!C66/Parameters!$C$3</f>
        <v>0</v>
      </c>
      <c r="D66" s="12">
        <f>'Total power'!D66/Parameters!$C$3</f>
        <v>0</v>
      </c>
      <c r="E66" s="12">
        <f>'Total power'!E66/Parameters!$C$3</f>
        <v>0</v>
      </c>
      <c r="F66" s="12">
        <f>'Total power'!F66/Parameters!$C$3</f>
        <v>0</v>
      </c>
      <c r="G66" s="12">
        <f>'Total power'!G66/Parameters!$C$3</f>
        <v>0.38188679245283014</v>
      </c>
      <c r="H66" s="12">
        <f>'Total power'!H66/Parameters!$C$3</f>
        <v>0.47849056603773577</v>
      </c>
      <c r="I66" s="12">
        <f>'Total power'!I66/Parameters!$C$3</f>
        <v>0.47849056603773577</v>
      </c>
      <c r="J66" s="12">
        <f>'Total power'!J66/Parameters!$C$3</f>
        <v>0.28528301886792451</v>
      </c>
      <c r="K66" s="12">
        <f>'Total power'!K66/Parameters!$C$3</f>
        <v>0.18867924528301888</v>
      </c>
      <c r="L66" s="12">
        <f>'Total power'!L66/Parameters!$C$3</f>
        <v>0</v>
      </c>
      <c r="M66" s="12">
        <f>'Total power'!M66/Parameters!$C$3</f>
        <v>0.38188679245283014</v>
      </c>
      <c r="N66" s="12">
        <f>'Total power'!N66/Parameters!$C$3</f>
        <v>0.79547169811320761</v>
      </c>
      <c r="O66" s="12">
        <f>'Total power'!O66/Parameters!$C$3</f>
        <v>1.4384905660377358</v>
      </c>
      <c r="P66" s="12">
        <f>'Total power'!P66/Parameters!$C$3</f>
        <v>1.7343396226415091</v>
      </c>
      <c r="Q66" s="12">
        <f>'Total power'!Q66/Parameters!$C$3</f>
        <v>1.8822641509433962</v>
      </c>
      <c r="R66" s="12">
        <f>'Total power'!R66/Parameters!$C$3</f>
        <v>1.5864150943396227</v>
      </c>
      <c r="S66" s="12">
        <f>'Total power'!S66/Parameters!$C$3</f>
        <v>1.5864150943396227</v>
      </c>
      <c r="T66" s="12">
        <f>'Total power'!T66/Parameters!$C$3</f>
        <v>1.7343396226415091</v>
      </c>
      <c r="U66" s="12">
        <f>'Total power'!U66/Parameters!$C$3</f>
        <v>2.2113207547169811</v>
      </c>
      <c r="V66" s="12">
        <f>'Total power'!V66/Parameters!$C$3</f>
        <v>2.9358490566037734</v>
      </c>
      <c r="W66" s="12">
        <f>'Total power'!W66/Parameters!$C$3</f>
        <v>3.8052830188679247</v>
      </c>
      <c r="X66" s="12">
        <f>'Total power'!X66/Parameters!$C$3</f>
        <v>4.2807547169811322</v>
      </c>
      <c r="Y66" s="12">
        <f>'Total power'!Y66/Parameters!$C$3</f>
        <v>4.5388679245283026</v>
      </c>
      <c r="Z66" s="12">
        <f>'Total power'!Z66/Parameters!$C$3</f>
        <v>4.7969811320754729</v>
      </c>
      <c r="AB66" s="7">
        <f t="shared" si="0"/>
        <v>35.521509433962265</v>
      </c>
    </row>
    <row r="67" spans="2:28" x14ac:dyDescent="0.2">
      <c r="B67" s="6">
        <v>44261</v>
      </c>
      <c r="C67" s="12">
        <f>'Total power'!C67/Parameters!$C$3</f>
        <v>5.0550943396226433</v>
      </c>
      <c r="D67" s="12">
        <f>'Total power'!D67/Parameters!$C$3</f>
        <v>5.6181132075471698</v>
      </c>
      <c r="E67" s="12">
        <f>'Total power'!E67/Parameters!$C$3</f>
        <v>5.6181132075471698</v>
      </c>
      <c r="F67" s="12">
        <f>'Total power'!F67/Parameters!$C$3</f>
        <v>5.6181132075471698</v>
      </c>
      <c r="G67" s="12">
        <f>'Total power'!G67/Parameters!$C$3</f>
        <v>5.6181132075471698</v>
      </c>
      <c r="H67" s="12">
        <f>'Total power'!H67/Parameters!$C$3</f>
        <v>5.9230188679245277</v>
      </c>
      <c r="I67" s="12">
        <f>'Total power'!I67/Parameters!$C$3</f>
        <v>6.5328301886792444</v>
      </c>
      <c r="J67" s="12">
        <f>'Total power'!J67/Parameters!$C$3</f>
        <v>6.5328301886792444</v>
      </c>
      <c r="K67" s="12">
        <f>'Total power'!K67/Parameters!$C$3</f>
        <v>5.3132075471698119</v>
      </c>
      <c r="L67" s="12">
        <f>'Total power'!L67/Parameters!$C$3</f>
        <v>5.3132075471698119</v>
      </c>
      <c r="M67" s="12">
        <f>'Total power'!M67/Parameters!$C$3</f>
        <v>6.2279245283018865</v>
      </c>
      <c r="N67" s="12">
        <f>'Total power'!N67/Parameters!$C$3</f>
        <v>7.1849056603773587</v>
      </c>
      <c r="O67" s="12">
        <f>'Total power'!O67/Parameters!$C$3</f>
        <v>7.5833962264150934</v>
      </c>
      <c r="P67" s="12">
        <f>'Total power'!P67/Parameters!$C$3</f>
        <v>7.9969811320754713</v>
      </c>
      <c r="Q67" s="12">
        <f>'Total power'!Q67/Parameters!$C$3</f>
        <v>8.3894339622641514</v>
      </c>
      <c r="R67" s="12">
        <f>'Total power'!R67/Parameters!$C$3</f>
        <v>8.9720754716981137</v>
      </c>
      <c r="S67" s="12">
        <f>'Total power'!S67/Parameters!$C$3</f>
        <v>11.372075471698114</v>
      </c>
      <c r="T67" s="12">
        <f>'Total power'!T67/Parameters!$C$3</f>
        <v>14.937358490566039</v>
      </c>
      <c r="U67" s="12">
        <f>'Total power'!U67/Parameters!$C$3</f>
        <v>15.415849056603776</v>
      </c>
      <c r="V67" s="12">
        <f>'Total power'!V67/Parameters!$C$3</f>
        <v>16.537358490566035</v>
      </c>
      <c r="W67" s="12">
        <f>'Total power'!W67/Parameters!$C$3</f>
        <v>16.688301886792452</v>
      </c>
      <c r="X67" s="12">
        <f>'Total power'!X67/Parameters!$C$3</f>
        <v>15.172830188679248</v>
      </c>
      <c r="Y67" s="12">
        <f>'Total power'!Y67/Parameters!$C$3</f>
        <v>15.172830188679248</v>
      </c>
      <c r="Z67" s="12">
        <f>'Total power'!Z67/Parameters!$C$3</f>
        <v>15.415849056603776</v>
      </c>
      <c r="AB67" s="7">
        <f t="shared" si="0"/>
        <v>224.20981132075474</v>
      </c>
    </row>
    <row r="68" spans="2:28" x14ac:dyDescent="0.2">
      <c r="B68" s="6">
        <v>44262</v>
      </c>
      <c r="C68" s="12">
        <f>'Total power'!C68/Parameters!$C$3</f>
        <v>16.688301886792452</v>
      </c>
      <c r="D68" s="12">
        <f>'Total power'!D68/Parameters!$C$3</f>
        <v>16.688301886792452</v>
      </c>
      <c r="E68" s="12">
        <f>'Total power'!E68/Parameters!$C$3</f>
        <v>16.537358490566035</v>
      </c>
      <c r="F68" s="12">
        <f>'Total power'!F68/Parameters!$C$3</f>
        <v>15.323773584905663</v>
      </c>
      <c r="G68" s="12">
        <f>'Total power'!G68/Parameters!$C$3</f>
        <v>13.367547169811321</v>
      </c>
      <c r="H68" s="12">
        <f>'Total power'!H68/Parameters!$C$3</f>
        <v>11.372075471698114</v>
      </c>
      <c r="I68" s="12">
        <f>'Total power'!I68/Parameters!$C$3</f>
        <v>10.119245283018866</v>
      </c>
      <c r="J68" s="12">
        <f>'Total power'!J68/Parameters!$C$3</f>
        <v>8.5735849056603772</v>
      </c>
      <c r="K68" s="12">
        <f>'Total power'!K68/Parameters!$C$3</f>
        <v>6.8377358490566031</v>
      </c>
      <c r="L68" s="12">
        <f>'Total power'!L68/Parameters!$C$3</f>
        <v>5.3132075471698119</v>
      </c>
      <c r="M68" s="12">
        <f>'Total power'!M68/Parameters!$C$3</f>
        <v>4.5388679245283026</v>
      </c>
      <c r="N68" s="12">
        <f>'Total power'!N68/Parameters!$C$3</f>
        <v>5.0550943396226433</v>
      </c>
      <c r="O68" s="12">
        <f>'Total power'!O68/Parameters!$C$3</f>
        <v>5.0550943396226433</v>
      </c>
      <c r="P68" s="12">
        <f>'Total power'!P68/Parameters!$C$3</f>
        <v>3.3705660377358493</v>
      </c>
      <c r="Q68" s="12">
        <f>'Total power'!Q68/Parameters!$C$3</f>
        <v>1.8822641509433962</v>
      </c>
      <c r="R68" s="12">
        <f>'Total power'!R68/Parameters!$C$3</f>
        <v>1.2905660377358492</v>
      </c>
      <c r="S68" s="12">
        <f>'Total power'!S68/Parameters!$C$3</f>
        <v>1.8822641509433962</v>
      </c>
      <c r="T68" s="12">
        <f>'Total power'!T68/Parameters!$C$3</f>
        <v>4.0226415094339618</v>
      </c>
      <c r="U68" s="12">
        <f>'Total power'!U68/Parameters!$C$3</f>
        <v>6.5328301886792444</v>
      </c>
      <c r="V68" s="12">
        <f>'Total power'!V68/Parameters!$C$3</f>
        <v>7.9969811320754713</v>
      </c>
      <c r="W68" s="12">
        <f>'Total power'!W68/Parameters!$C$3</f>
        <v>7.9969811320754713</v>
      </c>
      <c r="X68" s="12">
        <f>'Total power'!X68/Parameters!$C$3</f>
        <v>8.3894339622641514</v>
      </c>
      <c r="Y68" s="12">
        <f>'Total power'!Y68/Parameters!$C$3</f>
        <v>8.5735849056603772</v>
      </c>
      <c r="Z68" s="12">
        <f>'Total power'!Z68/Parameters!$C$3</f>
        <v>9.385660377358489</v>
      </c>
      <c r="AB68" s="7">
        <f t="shared" ref="AB68:AB131" si="1">SUM(C68:Z68)</f>
        <v>196.79396226415091</v>
      </c>
    </row>
    <row r="69" spans="2:28" x14ac:dyDescent="0.2">
      <c r="B69" s="6">
        <v>44263</v>
      </c>
      <c r="C69" s="12">
        <f>'Total power'!C69/Parameters!$C$3</f>
        <v>7.9969811320754713</v>
      </c>
      <c r="D69" s="12">
        <f>'Total power'!D69/Parameters!$C$3</f>
        <v>7.1849056603773587</v>
      </c>
      <c r="E69" s="12">
        <f>'Total power'!E69/Parameters!$C$3</f>
        <v>7.5833962264150934</v>
      </c>
      <c r="F69" s="12">
        <f>'Total power'!F69/Parameters!$C$3</f>
        <v>7.9969811320754713</v>
      </c>
      <c r="G69" s="12">
        <f>'Total power'!G69/Parameters!$C$3</f>
        <v>8.5735849056603772</v>
      </c>
      <c r="H69" s="12">
        <f>'Total power'!H69/Parameters!$C$3</f>
        <v>8.5735849056603772</v>
      </c>
      <c r="I69" s="12">
        <f>'Total power'!I69/Parameters!$C$3</f>
        <v>7.5833962264150934</v>
      </c>
      <c r="J69" s="12">
        <f>'Total power'!J69/Parameters!$C$3</f>
        <v>5.9230188679245277</v>
      </c>
      <c r="K69" s="12">
        <f>'Total power'!K69/Parameters!$C$3</f>
        <v>4.0226415094339618</v>
      </c>
      <c r="L69" s="12">
        <f>'Total power'!L69/Parameters!$C$3</f>
        <v>2.7547169811320753</v>
      </c>
      <c r="M69" s="12">
        <f>'Total power'!M69/Parameters!$C$3</f>
        <v>2.030188679245283</v>
      </c>
      <c r="N69" s="12">
        <f>'Total power'!N69/Parameters!$C$3</f>
        <v>1.166792452830189</v>
      </c>
      <c r="O69" s="12">
        <f>'Total power'!O69/Parameters!$C$3</f>
        <v>0.47849056603773577</v>
      </c>
      <c r="P69" s="12">
        <f>'Total power'!P69/Parameters!$C$3</f>
        <v>0</v>
      </c>
      <c r="Q69" s="12">
        <f>'Total power'!Q69/Parameters!$C$3</f>
        <v>0</v>
      </c>
      <c r="R69" s="12">
        <f>'Total power'!R69/Parameters!$C$3</f>
        <v>0</v>
      </c>
      <c r="S69" s="12">
        <f>'Total power'!S69/Parameters!$C$3</f>
        <v>0</v>
      </c>
      <c r="T69" s="12">
        <f>'Total power'!T69/Parameters!$C$3</f>
        <v>0</v>
      </c>
      <c r="U69" s="12">
        <f>'Total power'!U69/Parameters!$C$3</f>
        <v>0</v>
      </c>
      <c r="V69" s="12">
        <f>'Total power'!V69/Parameters!$C$3</f>
        <v>0</v>
      </c>
      <c r="W69" s="12">
        <f>'Total power'!W69/Parameters!$C$3</f>
        <v>1.166792452830189</v>
      </c>
      <c r="X69" s="12">
        <f>'Total power'!X69/Parameters!$C$3</f>
        <v>2.030188679245283</v>
      </c>
      <c r="Y69" s="12">
        <f>'Total power'!Y69/Parameters!$C$3</f>
        <v>2.7547169811320753</v>
      </c>
      <c r="Z69" s="12">
        <f>'Total power'!Z69/Parameters!$C$3</f>
        <v>3.1532075471698113</v>
      </c>
      <c r="AB69" s="7">
        <f t="shared" si="1"/>
        <v>80.973584905660388</v>
      </c>
    </row>
    <row r="70" spans="2:28" x14ac:dyDescent="0.2">
      <c r="B70" s="6">
        <v>44264</v>
      </c>
      <c r="C70" s="12">
        <f>'Total power'!C70/Parameters!$C$3</f>
        <v>3.5879245283018872</v>
      </c>
      <c r="D70" s="12">
        <f>'Total power'!D70/Parameters!$C$3</f>
        <v>3.8052830188679247</v>
      </c>
      <c r="E70" s="12">
        <f>'Total power'!E70/Parameters!$C$3</f>
        <v>4.0226415094339618</v>
      </c>
      <c r="F70" s="12">
        <f>'Total power'!F70/Parameters!$C$3</f>
        <v>4.7969811320754729</v>
      </c>
      <c r="G70" s="12">
        <f>'Total power'!G70/Parameters!$C$3</f>
        <v>5.9230188679245277</v>
      </c>
      <c r="H70" s="12">
        <f>'Total power'!H70/Parameters!$C$3</f>
        <v>7.9969811320754713</v>
      </c>
      <c r="I70" s="12">
        <f>'Total power'!I70/Parameters!$C$3</f>
        <v>10.119245283018866</v>
      </c>
      <c r="J70" s="12">
        <f>'Total power'!J70/Parameters!$C$3</f>
        <v>11.71320754716981</v>
      </c>
      <c r="K70" s="12">
        <f>'Total power'!K70/Parameters!$C$3</f>
        <v>10.979622641509433</v>
      </c>
      <c r="L70" s="12">
        <f>'Total power'!L70/Parameters!$C$3</f>
        <v>8.5735849056603772</v>
      </c>
      <c r="M70" s="12">
        <f>'Total power'!M70/Parameters!$C$3</f>
        <v>10.119245283018866</v>
      </c>
      <c r="N70" s="12">
        <f>'Total power'!N70/Parameters!$C$3</f>
        <v>13.026415094339622</v>
      </c>
      <c r="O70" s="12">
        <f>'Total power'!O70/Parameters!$C$3</f>
        <v>14.937358490566039</v>
      </c>
      <c r="P70" s="12">
        <f>'Total power'!P70/Parameters!$C$3</f>
        <v>16.537358490566035</v>
      </c>
      <c r="Q70" s="12">
        <f>'Total power'!Q70/Parameters!$C$3</f>
        <v>17.722264150943396</v>
      </c>
      <c r="R70" s="12">
        <f>'Total power'!R70/Parameters!$C$3</f>
        <v>18.771320754716982</v>
      </c>
      <c r="S70" s="12">
        <f>'Total power'!S70/Parameters!$C$3</f>
        <v>19.09433962264151</v>
      </c>
      <c r="T70" s="12">
        <f>'Total power'!T70/Parameters!$C$3</f>
        <v>19.09433962264151</v>
      </c>
      <c r="U70" s="12">
        <f>'Total power'!U70/Parameters!$C$3</f>
        <v>19.09433962264151</v>
      </c>
      <c r="V70" s="12">
        <f>'Total power'!V70/Parameters!$C$3</f>
        <v>19.09433962264151</v>
      </c>
      <c r="W70" s="12">
        <f>'Total power'!W70/Parameters!$C$3</f>
        <v>19.09433962264151</v>
      </c>
      <c r="X70" s="12">
        <f>'Total power'!X70/Parameters!$C$3</f>
        <v>19.09433962264151</v>
      </c>
      <c r="Y70" s="12">
        <f>'Total power'!Y70/Parameters!$C$3</f>
        <v>19.09433962264151</v>
      </c>
      <c r="Z70" s="12">
        <f>'Total power'!Z70/Parameters!$C$3</f>
        <v>19.09433962264151</v>
      </c>
      <c r="AB70" s="7">
        <f t="shared" si="1"/>
        <v>315.38716981132069</v>
      </c>
    </row>
    <row r="71" spans="2:28" x14ac:dyDescent="0.2">
      <c r="B71" s="6">
        <v>44265</v>
      </c>
      <c r="C71" s="12">
        <f>'Total power'!C71/Parameters!$C$3</f>
        <v>19.09433962264151</v>
      </c>
      <c r="D71" s="12">
        <f>'Total power'!D71/Parameters!$C$3</f>
        <v>19.09433962264151</v>
      </c>
      <c r="E71" s="12">
        <f>'Total power'!E71/Parameters!$C$3</f>
        <v>19.09433962264151</v>
      </c>
      <c r="F71" s="12">
        <f>'Total power'!F71/Parameters!$C$3</f>
        <v>19.09433962264151</v>
      </c>
      <c r="G71" s="12">
        <f>'Total power'!G71/Parameters!$C$3</f>
        <v>19.09433962264151</v>
      </c>
      <c r="H71" s="12">
        <f>'Total power'!H71/Parameters!$C$3</f>
        <v>19.09433962264151</v>
      </c>
      <c r="I71" s="12">
        <f>'Total power'!I71/Parameters!$C$3</f>
        <v>19.082264150943395</v>
      </c>
      <c r="J71" s="12">
        <f>'Total power'!J71/Parameters!$C$3</f>
        <v>18.973584905660378</v>
      </c>
      <c r="K71" s="12">
        <f>'Total power'!K71/Parameters!$C$3</f>
        <v>18.326037735849056</v>
      </c>
      <c r="L71" s="12">
        <f>'Total power'!L71/Parameters!$C$3</f>
        <v>18.233962264150943</v>
      </c>
      <c r="M71" s="12">
        <f>'Total power'!M71/Parameters!$C$3</f>
        <v>18.326037735849056</v>
      </c>
      <c r="N71" s="12">
        <f>'Total power'!N71/Parameters!$C$3</f>
        <v>18.694339622641508</v>
      </c>
      <c r="O71" s="12">
        <f>'Total power'!O71/Parameters!$C$3</f>
        <v>18.40301886792453</v>
      </c>
      <c r="P71" s="12">
        <f>'Total power'!P71/Parameters!$C$3</f>
        <v>16.780377358490565</v>
      </c>
      <c r="Q71" s="12">
        <f>'Total power'!Q71/Parameters!$C$3</f>
        <v>13.753962264150944</v>
      </c>
      <c r="R71" s="12">
        <f>'Total power'!R71/Parameters!$C$3</f>
        <v>11.948679245283019</v>
      </c>
      <c r="S71" s="12">
        <f>'Total power'!S71/Parameters!$C$3</f>
        <v>14.937358490566039</v>
      </c>
      <c r="T71" s="12">
        <f>'Total power'!T71/Parameters!$C$3</f>
        <v>18.40301886792453</v>
      </c>
      <c r="U71" s="12">
        <f>'Total power'!U71/Parameters!$C$3</f>
        <v>19.082264150943395</v>
      </c>
      <c r="V71" s="12">
        <f>'Total power'!V71/Parameters!$C$3</f>
        <v>19.09433962264151</v>
      </c>
      <c r="W71" s="12">
        <f>'Total power'!W71/Parameters!$C$3</f>
        <v>19.09433962264151</v>
      </c>
      <c r="X71" s="12">
        <f>'Total power'!X71/Parameters!$C$3</f>
        <v>19.09433962264151</v>
      </c>
      <c r="Y71" s="12">
        <f>'Total power'!Y71/Parameters!$C$3</f>
        <v>19.09433962264151</v>
      </c>
      <c r="Z71" s="12">
        <f>'Total power'!Z71/Parameters!$C$3</f>
        <v>19.09433962264151</v>
      </c>
      <c r="AB71" s="7">
        <f t="shared" si="1"/>
        <v>434.98264150943385</v>
      </c>
    </row>
    <row r="72" spans="2:28" x14ac:dyDescent="0.2">
      <c r="B72" s="6">
        <v>44266</v>
      </c>
      <c r="C72" s="12">
        <f>'Total power'!C72/Parameters!$C$3</f>
        <v>19.09433962264151</v>
      </c>
      <c r="D72" s="12">
        <f>'Total power'!D72/Parameters!$C$3</f>
        <v>19.09433962264151</v>
      </c>
      <c r="E72" s="12">
        <f>'Total power'!E72/Parameters!$C$3</f>
        <v>19.09433962264151</v>
      </c>
      <c r="F72" s="12">
        <f>'Total power'!F72/Parameters!$C$3</f>
        <v>19.09433962264151</v>
      </c>
      <c r="G72" s="12">
        <f>'Total power'!G72/Parameters!$C$3</f>
        <v>19.09433962264151</v>
      </c>
      <c r="H72" s="12">
        <f>'Total power'!H72/Parameters!$C$3</f>
        <v>19.09433962264151</v>
      </c>
      <c r="I72" s="12">
        <f>'Total power'!I72/Parameters!$C$3</f>
        <v>19.09433962264151</v>
      </c>
      <c r="J72" s="12">
        <f>'Total power'!J72/Parameters!$C$3</f>
        <v>19.09433962264151</v>
      </c>
      <c r="K72" s="12">
        <f>'Total power'!K72/Parameters!$C$3</f>
        <v>19.09433962264151</v>
      </c>
      <c r="L72" s="12">
        <f>'Total power'!L72/Parameters!$C$3</f>
        <v>19.09433962264151</v>
      </c>
      <c r="M72" s="12">
        <f>'Total power'!M72/Parameters!$C$3</f>
        <v>19.09433962264151</v>
      </c>
      <c r="N72" s="12">
        <f>'Total power'!N72/Parameters!$C$3</f>
        <v>19.09433962264151</v>
      </c>
      <c r="O72" s="12">
        <f>'Total power'!O72/Parameters!$C$3</f>
        <v>19.09433962264151</v>
      </c>
      <c r="P72" s="12">
        <f>'Total power'!P72/Parameters!$C$3</f>
        <v>19.09433962264151</v>
      </c>
      <c r="Q72" s="12">
        <f>'Total power'!Q72/Parameters!$C$3</f>
        <v>19.09433962264151</v>
      </c>
      <c r="R72" s="12">
        <f>'Total power'!R72/Parameters!$C$3</f>
        <v>19.09433962264151</v>
      </c>
      <c r="S72" s="12">
        <f>'Total power'!S72/Parameters!$C$3</f>
        <v>19.09433962264151</v>
      </c>
      <c r="T72" s="12">
        <f>'Total power'!T72/Parameters!$C$3</f>
        <v>19.09433962264151</v>
      </c>
      <c r="U72" s="12">
        <f>'Total power'!U72/Parameters!$C$3</f>
        <v>19.09433962264151</v>
      </c>
      <c r="V72" s="12">
        <f>'Total power'!V72/Parameters!$C$3</f>
        <v>19.09433962264151</v>
      </c>
      <c r="W72" s="12">
        <f>'Total power'!W72/Parameters!$C$3</f>
        <v>19.09433962264151</v>
      </c>
      <c r="X72" s="12">
        <f>'Total power'!X72/Parameters!$C$3</f>
        <v>19.09433962264151</v>
      </c>
      <c r="Y72" s="12">
        <f>'Total power'!Y72/Parameters!$C$3</f>
        <v>19.09433962264151</v>
      </c>
      <c r="Z72" s="12">
        <f>'Total power'!Z72/Parameters!$C$3</f>
        <v>19.09433962264151</v>
      </c>
      <c r="AB72" s="7">
        <f t="shared" si="1"/>
        <v>458.26415094339598</v>
      </c>
    </row>
    <row r="73" spans="2:28" x14ac:dyDescent="0.2">
      <c r="B73" s="6">
        <v>44267</v>
      </c>
      <c r="C73" s="12">
        <f>'Total power'!C73/Parameters!$C$3</f>
        <v>19.09433962264151</v>
      </c>
      <c r="D73" s="12">
        <f>'Total power'!D73/Parameters!$C$3</f>
        <v>19.09433962264151</v>
      </c>
      <c r="E73" s="12">
        <f>'Total power'!E73/Parameters!$C$3</f>
        <v>19.09433962264151</v>
      </c>
      <c r="F73" s="12">
        <f>'Total power'!F73/Parameters!$C$3</f>
        <v>19.09433962264151</v>
      </c>
      <c r="G73" s="12">
        <f>'Total power'!G73/Parameters!$C$3</f>
        <v>19.09433962264151</v>
      </c>
      <c r="H73" s="12">
        <f>'Total power'!H73/Parameters!$C$3</f>
        <v>19.09433962264151</v>
      </c>
      <c r="I73" s="12">
        <f>'Total power'!I73/Parameters!$C$3</f>
        <v>19.09433962264151</v>
      </c>
      <c r="J73" s="12">
        <f>'Total power'!J73/Parameters!$C$3</f>
        <v>19.09433962264151</v>
      </c>
      <c r="K73" s="12">
        <f>'Total power'!K73/Parameters!$C$3</f>
        <v>19.09433962264151</v>
      </c>
      <c r="L73" s="12">
        <f>'Total power'!L73/Parameters!$C$3</f>
        <v>19.09433962264151</v>
      </c>
      <c r="M73" s="12">
        <f>'Total power'!M73/Parameters!$C$3</f>
        <v>19.09433962264151</v>
      </c>
      <c r="N73" s="12">
        <f>'Total power'!N73/Parameters!$C$3</f>
        <v>19.09433962264151</v>
      </c>
      <c r="O73" s="12">
        <f>'Total power'!O73/Parameters!$C$3</f>
        <v>19.09433962264151</v>
      </c>
      <c r="P73" s="12">
        <f>'Total power'!P73/Parameters!$C$3</f>
        <v>19.09433962264151</v>
      </c>
      <c r="Q73" s="12">
        <f>'Total power'!Q73/Parameters!$C$3</f>
        <v>19.09433962264151</v>
      </c>
      <c r="R73" s="12">
        <f>'Total power'!R73/Parameters!$C$3</f>
        <v>19.082264150943395</v>
      </c>
      <c r="S73" s="12">
        <f>'Total power'!S73/Parameters!$C$3</f>
        <v>18.774339622641513</v>
      </c>
      <c r="T73" s="12">
        <f>'Total power'!T73/Parameters!$C$3</f>
        <v>18.40301886792453</v>
      </c>
      <c r="U73" s="12">
        <f>'Total power'!U73/Parameters!$C$3</f>
        <v>17.479245283018866</v>
      </c>
      <c r="V73" s="12">
        <f>'Total power'!V73/Parameters!$C$3</f>
        <v>15.172830188679248</v>
      </c>
      <c r="W73" s="12">
        <f>'Total power'!W73/Parameters!$C$3</f>
        <v>13.603018867924529</v>
      </c>
      <c r="X73" s="12">
        <f>'Total power'!X73/Parameters!$C$3</f>
        <v>13.026415094339622</v>
      </c>
      <c r="Y73" s="12">
        <f>'Total power'!Y73/Parameters!$C$3</f>
        <v>11.372075471698114</v>
      </c>
      <c r="Z73" s="12">
        <f>'Total power'!Z73/Parameters!$C$3</f>
        <v>8.5735849056603772</v>
      </c>
      <c r="AB73" s="7">
        <f t="shared" si="1"/>
        <v>421.90188679245273</v>
      </c>
    </row>
    <row r="74" spans="2:28" x14ac:dyDescent="0.2">
      <c r="B74" s="6">
        <v>44268</v>
      </c>
      <c r="C74" s="12">
        <f>'Total power'!C74/Parameters!$C$3</f>
        <v>5.9230188679245277</v>
      </c>
      <c r="D74" s="12">
        <f>'Total power'!D74/Parameters!$C$3</f>
        <v>4.2807547169811322</v>
      </c>
      <c r="E74" s="12">
        <f>'Total power'!E74/Parameters!$C$3</f>
        <v>4.2807547169811322</v>
      </c>
      <c r="F74" s="12">
        <f>'Total power'!F74/Parameters!$C$3</f>
        <v>5.3132075471698119</v>
      </c>
      <c r="G74" s="12">
        <f>'Total power'!G74/Parameters!$C$3</f>
        <v>6.2279245283018865</v>
      </c>
      <c r="H74" s="12">
        <f>'Total power'!H74/Parameters!$C$3</f>
        <v>8.3894339622641514</v>
      </c>
      <c r="I74" s="12">
        <f>'Total power'!I74/Parameters!$C$3</f>
        <v>10.566037735849056</v>
      </c>
      <c r="J74" s="12">
        <f>'Total power'!J74/Parameters!$C$3</f>
        <v>11.71320754716981</v>
      </c>
      <c r="K74" s="12">
        <f>'Total power'!K74/Parameters!$C$3</f>
        <v>11.372075471698114</v>
      </c>
      <c r="L74" s="12">
        <f>'Total power'!L74/Parameters!$C$3</f>
        <v>13.753962264150944</v>
      </c>
      <c r="M74" s="12">
        <f>'Total power'!M74/Parameters!$C$3</f>
        <v>18.233962264150943</v>
      </c>
      <c r="N74" s="12">
        <f>'Total power'!N74/Parameters!$C$3</f>
        <v>18.750188679245284</v>
      </c>
      <c r="O74" s="12">
        <f>'Total power'!O74/Parameters!$C$3</f>
        <v>18.750188679245284</v>
      </c>
      <c r="P74" s="12">
        <f>'Total power'!P74/Parameters!$C$3</f>
        <v>18.326037735849056</v>
      </c>
      <c r="Q74" s="12">
        <f>'Total power'!Q74/Parameters!$C$3</f>
        <v>16.836226415094337</v>
      </c>
      <c r="R74" s="12">
        <f>'Total power'!R74/Parameters!$C$3</f>
        <v>16.537358490566035</v>
      </c>
      <c r="S74" s="12">
        <f>'Total power'!S74/Parameters!$C$3</f>
        <v>17.479245283018866</v>
      </c>
      <c r="T74" s="12">
        <f>'Total power'!T74/Parameters!$C$3</f>
        <v>18.406037735849058</v>
      </c>
      <c r="U74" s="12">
        <f>'Total power'!U74/Parameters!$C$3</f>
        <v>18.973584905660378</v>
      </c>
      <c r="V74" s="12">
        <f>'Total power'!V74/Parameters!$C$3</f>
        <v>19.082264150943395</v>
      </c>
      <c r="W74" s="12">
        <f>'Total power'!W74/Parameters!$C$3</f>
        <v>19.09433962264151</v>
      </c>
      <c r="X74" s="12">
        <f>'Total power'!X74/Parameters!$C$3</f>
        <v>19.09433962264151</v>
      </c>
      <c r="Y74" s="12">
        <f>'Total power'!Y74/Parameters!$C$3</f>
        <v>19.09433962264151</v>
      </c>
      <c r="Z74" s="12">
        <f>'Total power'!Z74/Parameters!$C$3</f>
        <v>19.09433962264151</v>
      </c>
      <c r="AB74" s="7">
        <f t="shared" si="1"/>
        <v>339.57283018867912</v>
      </c>
    </row>
    <row r="75" spans="2:28" x14ac:dyDescent="0.2">
      <c r="B75" s="6">
        <v>44269</v>
      </c>
      <c r="C75" s="12">
        <f>'Total power'!C75/Parameters!$C$3</f>
        <v>19.09433962264151</v>
      </c>
      <c r="D75" s="12">
        <f>'Total power'!D75/Parameters!$C$3</f>
        <v>19.09433962264151</v>
      </c>
      <c r="E75" s="12">
        <f>'Total power'!E75/Parameters!$C$3</f>
        <v>19.09433962264151</v>
      </c>
      <c r="F75" s="12">
        <f>'Total power'!F75/Parameters!$C$3</f>
        <v>19.09433962264151</v>
      </c>
      <c r="G75" s="12">
        <f>'Total power'!G75/Parameters!$C$3</f>
        <v>19.09433962264151</v>
      </c>
      <c r="H75" s="12">
        <f>'Total power'!H75/Parameters!$C$3</f>
        <v>19.09433962264151</v>
      </c>
      <c r="I75" s="12">
        <f>'Total power'!I75/Parameters!$C$3</f>
        <v>19.09433962264151</v>
      </c>
      <c r="J75" s="12">
        <f>'Total power'!J75/Parameters!$C$3</f>
        <v>19.09433962264151</v>
      </c>
      <c r="K75" s="12">
        <f>'Total power'!K75/Parameters!$C$3</f>
        <v>19.09433962264151</v>
      </c>
      <c r="L75" s="12">
        <f>'Total power'!L75/Parameters!$C$3</f>
        <v>19.09433962264151</v>
      </c>
      <c r="M75" s="12">
        <f>'Total power'!M75/Parameters!$C$3</f>
        <v>19.09433962264151</v>
      </c>
      <c r="N75" s="12">
        <f>'Total power'!N75/Parameters!$C$3</f>
        <v>19.09433962264151</v>
      </c>
      <c r="O75" s="12">
        <f>'Total power'!O75/Parameters!$C$3</f>
        <v>19.09433962264151</v>
      </c>
      <c r="P75" s="12">
        <f>'Total power'!P75/Parameters!$C$3</f>
        <v>19.09433962264151</v>
      </c>
      <c r="Q75" s="12">
        <f>'Total power'!Q75/Parameters!$C$3</f>
        <v>19.09433962264151</v>
      </c>
      <c r="R75" s="12">
        <f>'Total power'!R75/Parameters!$C$3</f>
        <v>19.09433962264151</v>
      </c>
      <c r="S75" s="12">
        <f>'Total power'!S75/Parameters!$C$3</f>
        <v>19.082264150943395</v>
      </c>
      <c r="T75" s="12">
        <f>'Total power'!T75/Parameters!$C$3</f>
        <v>18.997735849056607</v>
      </c>
      <c r="U75" s="12">
        <f>'Total power'!U75/Parameters!$C$3</f>
        <v>18.774339622641513</v>
      </c>
      <c r="V75" s="12">
        <f>'Total power'!V75/Parameters!$C$3</f>
        <v>18.40301886792453</v>
      </c>
      <c r="W75" s="12">
        <f>'Total power'!W75/Parameters!$C$3</f>
        <v>18.233962264150943</v>
      </c>
      <c r="X75" s="12">
        <f>'Total power'!X75/Parameters!$C$3</f>
        <v>17.778113207547172</v>
      </c>
      <c r="Y75" s="12">
        <f>'Total power'!Y75/Parameters!$C$3</f>
        <v>17.722264150943396</v>
      </c>
      <c r="Z75" s="12">
        <f>'Total power'!Z75/Parameters!$C$3</f>
        <v>17.630188679245283</v>
      </c>
      <c r="AB75" s="7">
        <f t="shared" si="1"/>
        <v>452.13132075471685</v>
      </c>
    </row>
    <row r="76" spans="2:28" x14ac:dyDescent="0.2">
      <c r="B76" s="6">
        <v>44270</v>
      </c>
      <c r="C76" s="12">
        <f>'Total power'!C76/Parameters!$C$3</f>
        <v>17.630188679245283</v>
      </c>
      <c r="D76" s="12">
        <f>'Total power'!D76/Parameters!$C$3</f>
        <v>18.40301886792453</v>
      </c>
      <c r="E76" s="12">
        <f>'Total power'!E76/Parameters!$C$3</f>
        <v>18.233962264150943</v>
      </c>
      <c r="F76" s="12">
        <f>'Total power'!F76/Parameters!$C$3</f>
        <v>17.722264150943396</v>
      </c>
      <c r="G76" s="12">
        <f>'Total power'!G76/Parameters!$C$3</f>
        <v>16.780377358490565</v>
      </c>
      <c r="H76" s="12">
        <f>'Total power'!H76/Parameters!$C$3</f>
        <v>15.172830188679248</v>
      </c>
      <c r="I76" s="12">
        <f>'Total power'!I76/Parameters!$C$3</f>
        <v>13.753962264150944</v>
      </c>
      <c r="J76" s="12">
        <f>'Total power'!J76/Parameters!$C$3</f>
        <v>10.979622641509433</v>
      </c>
      <c r="K76" s="12">
        <f>'Total power'!K76/Parameters!$C$3</f>
        <v>6.8377358490566031</v>
      </c>
      <c r="L76" s="12">
        <f>'Total power'!L76/Parameters!$C$3</f>
        <v>4.0226415094339618</v>
      </c>
      <c r="M76" s="12">
        <f>'Total power'!M76/Parameters!$C$3</f>
        <v>3.8052830188679247</v>
      </c>
      <c r="N76" s="12">
        <f>'Total power'!N76/Parameters!$C$3</f>
        <v>3.8052830188679247</v>
      </c>
      <c r="O76" s="12">
        <f>'Total power'!O76/Parameters!$C$3</f>
        <v>3.8052830188679247</v>
      </c>
      <c r="P76" s="12">
        <f>'Total power'!P76/Parameters!$C$3</f>
        <v>3.5879245283018872</v>
      </c>
      <c r="Q76" s="12">
        <f>'Total power'!Q76/Parameters!$C$3</f>
        <v>2.9358490566037734</v>
      </c>
      <c r="R76" s="12">
        <f>'Total power'!R76/Parameters!$C$3</f>
        <v>1.7343396226415091</v>
      </c>
      <c r="S76" s="12">
        <f>'Total power'!S76/Parameters!$C$3</f>
        <v>0.38188679245283014</v>
      </c>
      <c r="T76" s="12">
        <f>'Total power'!T76/Parameters!$C$3</f>
        <v>0</v>
      </c>
      <c r="U76" s="12">
        <f>'Total power'!U76/Parameters!$C$3</f>
        <v>0</v>
      </c>
      <c r="V76" s="12">
        <f>'Total power'!V76/Parameters!$C$3</f>
        <v>0</v>
      </c>
      <c r="W76" s="12">
        <f>'Total power'!W76/Parameters!$C$3</f>
        <v>0.38188679245283014</v>
      </c>
      <c r="X76" s="12">
        <f>'Total power'!X76/Parameters!$C$3</f>
        <v>2.2113207547169811</v>
      </c>
      <c r="Y76" s="12">
        <f>'Total power'!Y76/Parameters!$C$3</f>
        <v>4.2807547169811322</v>
      </c>
      <c r="Z76" s="12">
        <f>'Total power'!Z76/Parameters!$C$3</f>
        <v>4.5388679245283026</v>
      </c>
      <c r="AB76" s="7">
        <f t="shared" si="1"/>
        <v>171.00528301886791</v>
      </c>
    </row>
    <row r="77" spans="2:28" x14ac:dyDescent="0.2">
      <c r="B77" s="6">
        <v>44271</v>
      </c>
      <c r="C77" s="12">
        <f>'Total power'!C77/Parameters!$C$3</f>
        <v>3.1532075471698113</v>
      </c>
      <c r="D77" s="12">
        <f>'Total power'!D77/Parameters!$C$3</f>
        <v>3.1532075471698113</v>
      </c>
      <c r="E77" s="12">
        <f>'Total power'!E77/Parameters!$C$3</f>
        <v>5.9230188679245277</v>
      </c>
      <c r="F77" s="12">
        <f>'Total power'!F77/Parameters!$C$3</f>
        <v>7.1849056603773587</v>
      </c>
      <c r="G77" s="12">
        <f>'Total power'!G77/Parameters!$C$3</f>
        <v>13.603018867924529</v>
      </c>
      <c r="H77" s="12">
        <f>'Total power'!H77/Parameters!$C$3</f>
        <v>19.082264150943395</v>
      </c>
      <c r="I77" s="12">
        <f>'Total power'!I77/Parameters!$C$3</f>
        <v>19.09433962264151</v>
      </c>
      <c r="J77" s="12">
        <f>'Total power'!J77/Parameters!$C$3</f>
        <v>19.09433962264151</v>
      </c>
      <c r="K77" s="12">
        <f>'Total power'!K77/Parameters!$C$3</f>
        <v>19.09433962264151</v>
      </c>
      <c r="L77" s="12">
        <f>'Total power'!L77/Parameters!$C$3</f>
        <v>19.09433962264151</v>
      </c>
      <c r="M77" s="12">
        <f>'Total power'!M77/Parameters!$C$3</f>
        <v>19.09433962264151</v>
      </c>
      <c r="N77" s="12">
        <f>'Total power'!N77/Parameters!$C$3</f>
        <v>19.09433962264151</v>
      </c>
      <c r="O77" s="12">
        <f>'Total power'!O77/Parameters!$C$3</f>
        <v>19.09433962264151</v>
      </c>
      <c r="P77" s="12">
        <f>'Total power'!P77/Parameters!$C$3</f>
        <v>19.09433962264151</v>
      </c>
      <c r="Q77" s="12">
        <f>'Total power'!Q77/Parameters!$C$3</f>
        <v>19.09433962264151</v>
      </c>
      <c r="R77" s="12">
        <f>'Total power'!R77/Parameters!$C$3</f>
        <v>19.09433962264151</v>
      </c>
      <c r="S77" s="12">
        <f>'Total power'!S77/Parameters!$C$3</f>
        <v>18.997735849056607</v>
      </c>
      <c r="T77" s="12">
        <f>'Total power'!T77/Parameters!$C$3</f>
        <v>18.997735849056607</v>
      </c>
      <c r="U77" s="12">
        <f>'Total power'!U77/Parameters!$C$3</f>
        <v>18.997735849056607</v>
      </c>
      <c r="V77" s="12">
        <f>'Total power'!V77/Parameters!$C$3</f>
        <v>18.994716981132076</v>
      </c>
      <c r="W77" s="12">
        <f>'Total power'!W77/Parameters!$C$3</f>
        <v>18.774339622641513</v>
      </c>
      <c r="X77" s="12">
        <f>'Total power'!X77/Parameters!$C$3</f>
        <v>18.774339622641513</v>
      </c>
      <c r="Y77" s="12">
        <f>'Total power'!Y77/Parameters!$C$3</f>
        <v>18.774339622641513</v>
      </c>
      <c r="Z77" s="12">
        <f>'Total power'!Z77/Parameters!$C$3</f>
        <v>18.774339622641513</v>
      </c>
      <c r="AB77" s="7">
        <f t="shared" si="1"/>
        <v>394.12830188679237</v>
      </c>
    </row>
    <row r="78" spans="2:28" x14ac:dyDescent="0.2">
      <c r="B78" s="6">
        <v>44272</v>
      </c>
      <c r="C78" s="12">
        <f>'Total power'!C78/Parameters!$C$3</f>
        <v>18.774339622641513</v>
      </c>
      <c r="D78" s="12">
        <f>'Total power'!D78/Parameters!$C$3</f>
        <v>18.774339622641513</v>
      </c>
      <c r="E78" s="12">
        <f>'Total power'!E78/Parameters!$C$3</f>
        <v>18.750188679245284</v>
      </c>
      <c r="F78" s="12">
        <f>'Total power'!F78/Parameters!$C$3</f>
        <v>18.750188679245284</v>
      </c>
      <c r="G78" s="12">
        <f>'Total power'!G78/Parameters!$C$3</f>
        <v>18.694339622641508</v>
      </c>
      <c r="H78" s="12">
        <f>'Total power'!H78/Parameters!$C$3</f>
        <v>18.233962264150943</v>
      </c>
      <c r="I78" s="12">
        <f>'Total power'!I78/Parameters!$C$3</f>
        <v>17.479245283018866</v>
      </c>
      <c r="J78" s="12">
        <f>'Total power'!J78/Parameters!$C$3</f>
        <v>16.537358490566035</v>
      </c>
      <c r="K78" s="12">
        <f>'Total power'!K78/Parameters!$C$3</f>
        <v>13.753962264150944</v>
      </c>
      <c r="L78" s="12">
        <f>'Total power'!L78/Parameters!$C$3</f>
        <v>14.937358490566039</v>
      </c>
      <c r="M78" s="12">
        <f>'Total power'!M78/Parameters!$C$3</f>
        <v>14.937358490566039</v>
      </c>
      <c r="N78" s="12">
        <f>'Total power'!N78/Parameters!$C$3</f>
        <v>13.026415094339622</v>
      </c>
      <c r="O78" s="12">
        <f>'Total power'!O78/Parameters!$C$3</f>
        <v>11.948679245283019</v>
      </c>
      <c r="P78" s="12">
        <f>'Total power'!P78/Parameters!$C$3</f>
        <v>10.566037735849056</v>
      </c>
      <c r="Q78" s="12">
        <f>'Total power'!Q78/Parameters!$C$3</f>
        <v>7.5833962264150934</v>
      </c>
      <c r="R78" s="12">
        <f>'Total power'!R78/Parameters!$C$3</f>
        <v>5.3132075471698119</v>
      </c>
      <c r="S78" s="12">
        <f>'Total power'!S78/Parameters!$C$3</f>
        <v>3.3705660377358493</v>
      </c>
      <c r="T78" s="12">
        <f>'Total power'!T78/Parameters!$C$3</f>
        <v>2.9358490566037734</v>
      </c>
      <c r="U78" s="12">
        <f>'Total power'!U78/Parameters!$C$3</f>
        <v>3.8052830188679247</v>
      </c>
      <c r="V78" s="12">
        <f>'Total power'!V78/Parameters!$C$3</f>
        <v>4.7969811320754729</v>
      </c>
      <c r="W78" s="12">
        <f>'Total power'!W78/Parameters!$C$3</f>
        <v>5.9230188679245277</v>
      </c>
      <c r="X78" s="12">
        <f>'Total power'!X78/Parameters!$C$3</f>
        <v>6.8377358490566031</v>
      </c>
      <c r="Y78" s="12">
        <f>'Total power'!Y78/Parameters!$C$3</f>
        <v>7.1849056603773587</v>
      </c>
      <c r="Z78" s="12">
        <f>'Total power'!Z78/Parameters!$C$3</f>
        <v>7.1849056603773587</v>
      </c>
      <c r="AB78" s="7">
        <f t="shared" si="1"/>
        <v>280.09962264150943</v>
      </c>
    </row>
    <row r="79" spans="2:28" x14ac:dyDescent="0.2">
      <c r="B79" s="6">
        <v>44273</v>
      </c>
      <c r="C79" s="12">
        <f>'Total power'!C79/Parameters!$C$3</f>
        <v>7.5833962264150934</v>
      </c>
      <c r="D79" s="12">
        <f>'Total power'!D79/Parameters!$C$3</f>
        <v>9.7781132075471699</v>
      </c>
      <c r="E79" s="12">
        <f>'Total power'!E79/Parameters!$C$3</f>
        <v>12.633962264150943</v>
      </c>
      <c r="F79" s="12">
        <f>'Total power'!F79/Parameters!$C$3</f>
        <v>15.172830188679248</v>
      </c>
      <c r="G79" s="12">
        <f>'Total power'!G79/Parameters!$C$3</f>
        <v>16.688301886792452</v>
      </c>
      <c r="H79" s="12">
        <f>'Total power'!H79/Parameters!$C$3</f>
        <v>16.688301886792452</v>
      </c>
      <c r="I79" s="12">
        <f>'Total power'!I79/Parameters!$C$3</f>
        <v>17.778113207547172</v>
      </c>
      <c r="J79" s="12">
        <f>'Total power'!J79/Parameters!$C$3</f>
        <v>18.406037735849058</v>
      </c>
      <c r="K79" s="12">
        <f>'Total power'!K79/Parameters!$C$3</f>
        <v>18.233962264150943</v>
      </c>
      <c r="L79" s="12">
        <f>'Total power'!L79/Parameters!$C$3</f>
        <v>17.778113207547172</v>
      </c>
      <c r="M79" s="12">
        <f>'Total power'!M79/Parameters!$C$3</f>
        <v>18.771320754716982</v>
      </c>
      <c r="N79" s="12">
        <f>'Total power'!N79/Parameters!$C$3</f>
        <v>18.774339622641513</v>
      </c>
      <c r="O79" s="12">
        <f>'Total power'!O79/Parameters!$C$3</f>
        <v>18.694339622641508</v>
      </c>
      <c r="P79" s="12">
        <f>'Total power'!P79/Parameters!$C$3</f>
        <v>18.326037735849056</v>
      </c>
      <c r="Q79" s="12">
        <f>'Total power'!Q79/Parameters!$C$3</f>
        <v>17.630188679245283</v>
      </c>
      <c r="R79" s="12">
        <f>'Total power'!R79/Parameters!$C$3</f>
        <v>16.780377358490565</v>
      </c>
      <c r="S79" s="12">
        <f>'Total power'!S79/Parameters!$C$3</f>
        <v>15.172830188679248</v>
      </c>
      <c r="T79" s="12">
        <f>'Total power'!T79/Parameters!$C$3</f>
        <v>13.026415094339622</v>
      </c>
      <c r="U79" s="12">
        <f>'Total power'!U79/Parameters!$C$3</f>
        <v>12.633962264150943</v>
      </c>
      <c r="V79" s="12">
        <f>'Total power'!V79/Parameters!$C$3</f>
        <v>13.026415094339622</v>
      </c>
      <c r="W79" s="12">
        <f>'Total power'!W79/Parameters!$C$3</f>
        <v>13.026415094339622</v>
      </c>
      <c r="X79" s="12">
        <f>'Total power'!X79/Parameters!$C$3</f>
        <v>11.372075471698114</v>
      </c>
      <c r="Y79" s="12">
        <f>'Total power'!Y79/Parameters!$C$3</f>
        <v>10.566037735849056</v>
      </c>
      <c r="Z79" s="12">
        <f>'Total power'!Z79/Parameters!$C$3</f>
        <v>10.979622641509433</v>
      </c>
      <c r="AB79" s="7">
        <f t="shared" si="1"/>
        <v>359.52150943396225</v>
      </c>
    </row>
    <row r="80" spans="2:28" x14ac:dyDescent="0.2">
      <c r="B80" s="6">
        <v>44274</v>
      </c>
      <c r="C80" s="12">
        <f>'Total power'!C80/Parameters!$C$3</f>
        <v>7.5833962264150934</v>
      </c>
      <c r="D80" s="12">
        <f>'Total power'!D80/Parameters!$C$3</f>
        <v>5.9230188679245277</v>
      </c>
      <c r="E80" s="12">
        <f>'Total power'!E80/Parameters!$C$3</f>
        <v>6.5328301886792444</v>
      </c>
      <c r="F80" s="12">
        <f>'Total power'!F80/Parameters!$C$3</f>
        <v>8.3894339622641514</v>
      </c>
      <c r="G80" s="12">
        <f>'Total power'!G80/Parameters!$C$3</f>
        <v>7.9969811320754713</v>
      </c>
      <c r="H80" s="12">
        <f>'Total power'!H80/Parameters!$C$3</f>
        <v>7.5833962264150934</v>
      </c>
      <c r="I80" s="12">
        <f>'Total power'!I80/Parameters!$C$3</f>
        <v>7.9969811320754713</v>
      </c>
      <c r="J80" s="12">
        <f>'Total power'!J80/Parameters!$C$3</f>
        <v>8.9720754716981137</v>
      </c>
      <c r="K80" s="12">
        <f>'Total power'!K80/Parameters!$C$3</f>
        <v>7.5833962264150934</v>
      </c>
      <c r="L80" s="12">
        <f>'Total power'!L80/Parameters!$C$3</f>
        <v>6.8377358490566031</v>
      </c>
      <c r="M80" s="12">
        <f>'Total power'!M80/Parameters!$C$3</f>
        <v>6.8377358490566031</v>
      </c>
      <c r="N80" s="12">
        <f>'Total power'!N80/Parameters!$C$3</f>
        <v>6.5328301886792444</v>
      </c>
      <c r="O80" s="12">
        <f>'Total power'!O80/Parameters!$C$3</f>
        <v>5.6181132075471698</v>
      </c>
      <c r="P80" s="12">
        <f>'Total power'!P80/Parameters!$C$3</f>
        <v>4.7969811320754729</v>
      </c>
      <c r="Q80" s="12">
        <f>'Total power'!Q80/Parameters!$C$3</f>
        <v>4.7969811320754729</v>
      </c>
      <c r="R80" s="12">
        <f>'Total power'!R80/Parameters!$C$3</f>
        <v>3.8052830188679247</v>
      </c>
      <c r="S80" s="12">
        <f>'Total power'!S80/Parameters!$C$3</f>
        <v>3.1532075471698113</v>
      </c>
      <c r="T80" s="12">
        <f>'Total power'!T80/Parameters!$C$3</f>
        <v>3.5879245283018872</v>
      </c>
      <c r="U80" s="12">
        <f>'Total power'!U80/Parameters!$C$3</f>
        <v>5.0550943396226433</v>
      </c>
      <c r="V80" s="12">
        <f>'Total power'!V80/Parameters!$C$3</f>
        <v>6.5328301886792444</v>
      </c>
      <c r="W80" s="12">
        <f>'Total power'!W80/Parameters!$C$3</f>
        <v>7.5833962264150934</v>
      </c>
      <c r="X80" s="12">
        <f>'Total power'!X80/Parameters!$C$3</f>
        <v>7.9969811320754713</v>
      </c>
      <c r="Y80" s="12">
        <f>'Total power'!Y80/Parameters!$C$3</f>
        <v>8.5735849056603772</v>
      </c>
      <c r="Z80" s="12">
        <f>'Total power'!Z80/Parameters!$C$3</f>
        <v>8.3894339622641514</v>
      </c>
      <c r="AB80" s="7">
        <f t="shared" si="1"/>
        <v>158.65962264150937</v>
      </c>
    </row>
    <row r="81" spans="2:28" x14ac:dyDescent="0.2">
      <c r="B81" s="6">
        <v>44275</v>
      </c>
      <c r="C81" s="12">
        <f>'Total power'!C81/Parameters!$C$3</f>
        <v>7.9969811320754713</v>
      </c>
      <c r="D81" s="12">
        <f>'Total power'!D81/Parameters!$C$3</f>
        <v>7.9969811320754713</v>
      </c>
      <c r="E81" s="12">
        <f>'Total power'!E81/Parameters!$C$3</f>
        <v>7.5833962264150934</v>
      </c>
      <c r="F81" s="12">
        <f>'Total power'!F81/Parameters!$C$3</f>
        <v>7.9969811320754713</v>
      </c>
      <c r="G81" s="12">
        <f>'Total power'!G81/Parameters!$C$3</f>
        <v>9.385660377358489</v>
      </c>
      <c r="H81" s="12">
        <f>'Total power'!H81/Parameters!$C$3</f>
        <v>10.119245283018866</v>
      </c>
      <c r="I81" s="12">
        <f>'Total power'!I81/Parameters!$C$3</f>
        <v>11.71320754716981</v>
      </c>
      <c r="J81" s="12">
        <f>'Total power'!J81/Parameters!$C$3</f>
        <v>14.937358490566039</v>
      </c>
      <c r="K81" s="12">
        <f>'Total power'!K81/Parameters!$C$3</f>
        <v>16.780377358490565</v>
      </c>
      <c r="L81" s="12">
        <f>'Total power'!L81/Parameters!$C$3</f>
        <v>18.997735849056607</v>
      </c>
      <c r="M81" s="12">
        <f>'Total power'!M81/Parameters!$C$3</f>
        <v>19.09433962264151</v>
      </c>
      <c r="N81" s="12">
        <f>'Total power'!N81/Parameters!$C$3</f>
        <v>19.09433962264151</v>
      </c>
      <c r="O81" s="12">
        <f>'Total power'!O81/Parameters!$C$3</f>
        <v>19.09433962264151</v>
      </c>
      <c r="P81" s="12">
        <f>'Total power'!P81/Parameters!$C$3</f>
        <v>19.09433962264151</v>
      </c>
      <c r="Q81" s="12">
        <f>'Total power'!Q81/Parameters!$C$3</f>
        <v>19.09433962264151</v>
      </c>
      <c r="R81" s="12">
        <f>'Total power'!R81/Parameters!$C$3</f>
        <v>19.09433962264151</v>
      </c>
      <c r="S81" s="12">
        <f>'Total power'!S81/Parameters!$C$3</f>
        <v>19.09433962264151</v>
      </c>
      <c r="T81" s="12">
        <f>'Total power'!T81/Parameters!$C$3</f>
        <v>18.997735849056607</v>
      </c>
      <c r="U81" s="12">
        <f>'Total power'!U81/Parameters!$C$3</f>
        <v>18.694339622641508</v>
      </c>
      <c r="V81" s="12">
        <f>'Total power'!V81/Parameters!$C$3</f>
        <v>17.479245283018866</v>
      </c>
      <c r="W81" s="12">
        <f>'Total power'!W81/Parameters!$C$3</f>
        <v>15.172830188679248</v>
      </c>
      <c r="X81" s="12">
        <f>'Total power'!X81/Parameters!$C$3</f>
        <v>13.603018867924529</v>
      </c>
      <c r="Y81" s="12">
        <f>'Total power'!Y81/Parameters!$C$3</f>
        <v>11.948679245283019</v>
      </c>
      <c r="Z81" s="12">
        <f>'Total power'!Z81/Parameters!$C$3</f>
        <v>11.372075471698114</v>
      </c>
      <c r="AB81" s="7">
        <f t="shared" si="1"/>
        <v>354.43622641509438</v>
      </c>
    </row>
    <row r="82" spans="2:28" x14ac:dyDescent="0.2">
      <c r="B82" s="6">
        <v>44276</v>
      </c>
      <c r="C82" s="12">
        <f>'Total power'!C82/Parameters!$C$3</f>
        <v>11.71320754716981</v>
      </c>
      <c r="D82" s="12">
        <f>'Total power'!D82/Parameters!$C$3</f>
        <v>11.71320754716981</v>
      </c>
      <c r="E82" s="12">
        <f>'Total power'!E82/Parameters!$C$3</f>
        <v>11.71320754716981</v>
      </c>
      <c r="F82" s="12">
        <f>'Total power'!F82/Parameters!$C$3</f>
        <v>12.633962264150943</v>
      </c>
      <c r="G82" s="12">
        <f>'Total power'!G82/Parameters!$C$3</f>
        <v>13.603018867924529</v>
      </c>
      <c r="H82" s="12">
        <f>'Total power'!H82/Parameters!$C$3</f>
        <v>14.937358490566039</v>
      </c>
      <c r="I82" s="12">
        <f>'Total power'!I82/Parameters!$C$3</f>
        <v>15.172830188679248</v>
      </c>
      <c r="J82" s="12">
        <f>'Total power'!J82/Parameters!$C$3</f>
        <v>13.753962264150944</v>
      </c>
      <c r="K82" s="12">
        <f>'Total power'!K82/Parameters!$C$3</f>
        <v>13.367547169811321</v>
      </c>
      <c r="L82" s="12">
        <f>'Total power'!L82/Parameters!$C$3</f>
        <v>13.603018867924529</v>
      </c>
      <c r="M82" s="12">
        <f>'Total power'!M82/Parameters!$C$3</f>
        <v>13.367547169811321</v>
      </c>
      <c r="N82" s="12">
        <f>'Total power'!N82/Parameters!$C$3</f>
        <v>13.367547169811321</v>
      </c>
      <c r="O82" s="12">
        <f>'Total power'!O82/Parameters!$C$3</f>
        <v>13.367547169811321</v>
      </c>
      <c r="P82" s="12">
        <f>'Total power'!P82/Parameters!$C$3</f>
        <v>13.753962264150944</v>
      </c>
      <c r="Q82" s="12">
        <f>'Total power'!Q82/Parameters!$C$3</f>
        <v>13.753962264150944</v>
      </c>
      <c r="R82" s="12">
        <f>'Total power'!R82/Parameters!$C$3</f>
        <v>13.753962264150944</v>
      </c>
      <c r="S82" s="12">
        <f>'Total power'!S82/Parameters!$C$3</f>
        <v>11.71320754716981</v>
      </c>
      <c r="T82" s="12">
        <f>'Total power'!T82/Parameters!$C$3</f>
        <v>8.5735849056603772</v>
      </c>
      <c r="U82" s="12">
        <f>'Total power'!U82/Parameters!$C$3</f>
        <v>8.5735849056603772</v>
      </c>
      <c r="V82" s="12">
        <f>'Total power'!V82/Parameters!$C$3</f>
        <v>10.119245283018866</v>
      </c>
      <c r="W82" s="12">
        <f>'Total power'!W82/Parameters!$C$3</f>
        <v>11.372075471698114</v>
      </c>
      <c r="X82" s="12">
        <f>'Total power'!X82/Parameters!$C$3</f>
        <v>12.633962264150943</v>
      </c>
      <c r="Y82" s="12">
        <f>'Total power'!Y82/Parameters!$C$3</f>
        <v>11.372075471698114</v>
      </c>
      <c r="Z82" s="12">
        <f>'Total power'!Z82/Parameters!$C$3</f>
        <v>10.566037735849056</v>
      </c>
      <c r="AB82" s="7">
        <f t="shared" si="1"/>
        <v>298.49962264150952</v>
      </c>
    </row>
    <row r="83" spans="2:28" x14ac:dyDescent="0.2">
      <c r="B83" s="6">
        <v>44277</v>
      </c>
      <c r="C83" s="12">
        <f>'Total power'!C83/Parameters!$C$3</f>
        <v>10.119245283018866</v>
      </c>
      <c r="D83" s="12">
        <f>'Total power'!D83/Parameters!$C$3</f>
        <v>9.7781132075471699</v>
      </c>
      <c r="E83" s="12">
        <f>'Total power'!E83/Parameters!$C$3</f>
        <v>9.7781132075471699</v>
      </c>
      <c r="F83" s="12">
        <f>'Total power'!F83/Parameters!$C$3</f>
        <v>10.979622641509433</v>
      </c>
      <c r="G83" s="12">
        <f>'Total power'!G83/Parameters!$C$3</f>
        <v>10.979622641509433</v>
      </c>
      <c r="H83" s="12">
        <f>'Total power'!H83/Parameters!$C$3</f>
        <v>10.119245283018866</v>
      </c>
      <c r="I83" s="12">
        <f>'Total power'!I83/Parameters!$C$3</f>
        <v>11.948679245283019</v>
      </c>
      <c r="J83" s="12">
        <f>'Total power'!J83/Parameters!$C$3</f>
        <v>13.367547169811321</v>
      </c>
      <c r="K83" s="12">
        <f>'Total power'!K83/Parameters!$C$3</f>
        <v>15.415849056603776</v>
      </c>
      <c r="L83" s="12">
        <f>'Total power'!L83/Parameters!$C$3</f>
        <v>13.753962264150944</v>
      </c>
      <c r="M83" s="12">
        <f>'Total power'!M83/Parameters!$C$3</f>
        <v>15.323773584905663</v>
      </c>
      <c r="N83" s="12">
        <f>'Total power'!N83/Parameters!$C$3</f>
        <v>18.233962264150943</v>
      </c>
      <c r="O83" s="12">
        <f>'Total power'!O83/Parameters!$C$3</f>
        <v>18.750188679245284</v>
      </c>
      <c r="P83" s="12">
        <f>'Total power'!P83/Parameters!$C$3</f>
        <v>18.771320754716982</v>
      </c>
      <c r="Q83" s="12">
        <f>'Total power'!Q83/Parameters!$C$3</f>
        <v>18.381886792452832</v>
      </c>
      <c r="R83" s="12">
        <f>'Total power'!R83/Parameters!$C$3</f>
        <v>17.479245283018866</v>
      </c>
      <c r="S83" s="12">
        <f>'Total power'!S83/Parameters!$C$3</f>
        <v>16.537358490566035</v>
      </c>
      <c r="T83" s="12">
        <f>'Total power'!T83/Parameters!$C$3</f>
        <v>16.537358490566035</v>
      </c>
      <c r="U83" s="12">
        <f>'Total power'!U83/Parameters!$C$3</f>
        <v>16.537358490566035</v>
      </c>
      <c r="V83" s="12">
        <f>'Total power'!V83/Parameters!$C$3</f>
        <v>15.415849056603776</v>
      </c>
      <c r="W83" s="12">
        <f>'Total power'!W83/Parameters!$C$3</f>
        <v>15.172830188679248</v>
      </c>
      <c r="X83" s="12">
        <f>'Total power'!X83/Parameters!$C$3</f>
        <v>15.323773584905663</v>
      </c>
      <c r="Y83" s="12">
        <f>'Total power'!Y83/Parameters!$C$3</f>
        <v>15.172830188679248</v>
      </c>
      <c r="Z83" s="12">
        <f>'Total power'!Z83/Parameters!$C$3</f>
        <v>15.172830188679248</v>
      </c>
      <c r="AB83" s="7">
        <f t="shared" si="1"/>
        <v>349.05056603773579</v>
      </c>
    </row>
    <row r="84" spans="2:28" x14ac:dyDescent="0.2">
      <c r="B84" s="6">
        <v>44278</v>
      </c>
      <c r="C84" s="12">
        <f>'Total power'!C84/Parameters!$C$3</f>
        <v>15.323773584905663</v>
      </c>
      <c r="D84" s="12">
        <f>'Total power'!D84/Parameters!$C$3</f>
        <v>15.415849056603776</v>
      </c>
      <c r="E84" s="12">
        <f>'Total power'!E84/Parameters!$C$3</f>
        <v>16.688301886792452</v>
      </c>
      <c r="F84" s="12">
        <f>'Total power'!F84/Parameters!$C$3</f>
        <v>16.836226415094337</v>
      </c>
      <c r="G84" s="12">
        <f>'Total power'!G84/Parameters!$C$3</f>
        <v>17.479245283018866</v>
      </c>
      <c r="H84" s="12">
        <f>'Total power'!H84/Parameters!$C$3</f>
        <v>17.630188679245283</v>
      </c>
      <c r="I84" s="12">
        <f>'Total power'!I84/Parameters!$C$3</f>
        <v>17.479245283018866</v>
      </c>
      <c r="J84" s="12">
        <f>'Total power'!J84/Parameters!$C$3</f>
        <v>17.479245283018866</v>
      </c>
      <c r="K84" s="12">
        <f>'Total power'!K84/Parameters!$C$3</f>
        <v>17.722264150943396</v>
      </c>
      <c r="L84" s="12">
        <f>'Total power'!L84/Parameters!$C$3</f>
        <v>18.40301886792453</v>
      </c>
      <c r="M84" s="12">
        <f>'Total power'!M84/Parameters!$C$3</f>
        <v>18.997735849056607</v>
      </c>
      <c r="N84" s="12">
        <f>'Total power'!N84/Parameters!$C$3</f>
        <v>19.09433962264151</v>
      </c>
      <c r="O84" s="12">
        <f>'Total power'!O84/Parameters!$C$3</f>
        <v>19.09433962264151</v>
      </c>
      <c r="P84" s="12">
        <f>'Total power'!P84/Parameters!$C$3</f>
        <v>19.09433962264151</v>
      </c>
      <c r="Q84" s="12">
        <f>'Total power'!Q84/Parameters!$C$3</f>
        <v>19.09433962264151</v>
      </c>
      <c r="R84" s="12">
        <f>'Total power'!R84/Parameters!$C$3</f>
        <v>19.09433962264151</v>
      </c>
      <c r="S84" s="12">
        <f>'Total power'!S84/Parameters!$C$3</f>
        <v>19.09433962264151</v>
      </c>
      <c r="T84" s="12">
        <f>'Total power'!T84/Parameters!$C$3</f>
        <v>19.09433962264151</v>
      </c>
      <c r="U84" s="12">
        <f>'Total power'!U84/Parameters!$C$3</f>
        <v>19.09433962264151</v>
      </c>
      <c r="V84" s="12">
        <f>'Total power'!V84/Parameters!$C$3</f>
        <v>19.09433962264151</v>
      </c>
      <c r="W84" s="12">
        <f>'Total power'!W84/Parameters!$C$3</f>
        <v>19.09433962264151</v>
      </c>
      <c r="X84" s="12">
        <f>'Total power'!X84/Parameters!$C$3</f>
        <v>19.09433962264151</v>
      </c>
      <c r="Y84" s="12">
        <f>'Total power'!Y84/Parameters!$C$3</f>
        <v>19.09433962264151</v>
      </c>
      <c r="Z84" s="12">
        <f>'Total power'!Z84/Parameters!$C$3</f>
        <v>19.09433962264151</v>
      </c>
      <c r="AB84" s="7">
        <f t="shared" si="1"/>
        <v>437.68150943396205</v>
      </c>
    </row>
    <row r="85" spans="2:28" x14ac:dyDescent="0.2">
      <c r="B85" s="6">
        <v>44279</v>
      </c>
      <c r="C85" s="12">
        <f>'Total power'!C85/Parameters!$C$3</f>
        <v>19.09433962264151</v>
      </c>
      <c r="D85" s="12">
        <f>'Total power'!D85/Parameters!$C$3</f>
        <v>19.079245283018867</v>
      </c>
      <c r="E85" s="12">
        <f>'Total power'!E85/Parameters!$C$3</f>
        <v>18.40301886792453</v>
      </c>
      <c r="F85" s="12">
        <f>'Total power'!F85/Parameters!$C$3</f>
        <v>17.479245283018866</v>
      </c>
      <c r="G85" s="12">
        <f>'Total power'!G85/Parameters!$C$3</f>
        <v>15.172830188679248</v>
      </c>
      <c r="H85" s="12">
        <f>'Total power'!H85/Parameters!$C$3</f>
        <v>13.367547169811321</v>
      </c>
      <c r="I85" s="12">
        <f>'Total power'!I85/Parameters!$C$3</f>
        <v>11.71320754716981</v>
      </c>
      <c r="J85" s="12">
        <f>'Total power'!J85/Parameters!$C$3</f>
        <v>8.9720754716981137</v>
      </c>
      <c r="K85" s="12">
        <f>'Total power'!K85/Parameters!$C$3</f>
        <v>9.7781132075471699</v>
      </c>
      <c r="L85" s="12">
        <f>'Total power'!L85/Parameters!$C$3</f>
        <v>14.937358490566039</v>
      </c>
      <c r="M85" s="12">
        <f>'Total power'!M85/Parameters!$C$3</f>
        <v>16.688301886792452</v>
      </c>
      <c r="N85" s="12">
        <f>'Total power'!N85/Parameters!$C$3</f>
        <v>17.630188679245283</v>
      </c>
      <c r="O85" s="12">
        <f>'Total power'!O85/Parameters!$C$3</f>
        <v>18.406037735849058</v>
      </c>
      <c r="P85" s="12">
        <f>'Total power'!P85/Parameters!$C$3</f>
        <v>18.997735849056607</v>
      </c>
      <c r="Q85" s="12">
        <f>'Total power'!Q85/Parameters!$C$3</f>
        <v>19.082264150943395</v>
      </c>
      <c r="R85" s="12">
        <f>'Total power'!R85/Parameters!$C$3</f>
        <v>19.082264150943395</v>
      </c>
      <c r="S85" s="12">
        <f>'Total power'!S85/Parameters!$C$3</f>
        <v>19.09433962264151</v>
      </c>
      <c r="T85" s="12">
        <f>'Total power'!T85/Parameters!$C$3</f>
        <v>19.09433962264151</v>
      </c>
      <c r="U85" s="12">
        <f>'Total power'!U85/Parameters!$C$3</f>
        <v>19.09433962264151</v>
      </c>
      <c r="V85" s="12">
        <f>'Total power'!V85/Parameters!$C$3</f>
        <v>19.09433962264151</v>
      </c>
      <c r="W85" s="12">
        <f>'Total power'!W85/Parameters!$C$3</f>
        <v>19.09433962264151</v>
      </c>
      <c r="X85" s="12">
        <f>'Total power'!X85/Parameters!$C$3</f>
        <v>19.082264150943395</v>
      </c>
      <c r="Y85" s="12">
        <f>'Total power'!Y85/Parameters!$C$3</f>
        <v>18.997735849056607</v>
      </c>
      <c r="Z85" s="12">
        <f>'Total power'!Z85/Parameters!$C$3</f>
        <v>17.778113207547172</v>
      </c>
      <c r="AB85" s="7">
        <f t="shared" si="1"/>
        <v>409.21358490566024</v>
      </c>
    </row>
    <row r="86" spans="2:28" x14ac:dyDescent="0.2">
      <c r="B86" s="6">
        <v>44280</v>
      </c>
      <c r="C86" s="12">
        <f>'Total power'!C86/Parameters!$C$3</f>
        <v>15.323773584905663</v>
      </c>
      <c r="D86" s="12">
        <f>'Total power'!D86/Parameters!$C$3</f>
        <v>16.780377358490565</v>
      </c>
      <c r="E86" s="12">
        <f>'Total power'!E86/Parameters!$C$3</f>
        <v>16.537358490566035</v>
      </c>
      <c r="F86" s="12">
        <f>'Total power'!F86/Parameters!$C$3</f>
        <v>13.753962264150944</v>
      </c>
      <c r="G86" s="12">
        <f>'Total power'!G86/Parameters!$C$3</f>
        <v>11.372075471698114</v>
      </c>
      <c r="H86" s="12">
        <f>'Total power'!H86/Parameters!$C$3</f>
        <v>11.372075471698114</v>
      </c>
      <c r="I86" s="12">
        <f>'Total power'!I86/Parameters!$C$3</f>
        <v>13.753962264150944</v>
      </c>
      <c r="J86" s="12">
        <f>'Total power'!J86/Parameters!$C$3</f>
        <v>15.323773584905663</v>
      </c>
      <c r="K86" s="12">
        <f>'Total power'!K86/Parameters!$C$3</f>
        <v>16.780377358490565</v>
      </c>
      <c r="L86" s="12">
        <f>'Total power'!L86/Parameters!$C$3</f>
        <v>17.722264150943396</v>
      </c>
      <c r="M86" s="12">
        <f>'Total power'!M86/Parameters!$C$3</f>
        <v>18.40301886792453</v>
      </c>
      <c r="N86" s="12">
        <f>'Total power'!N86/Parameters!$C$3</f>
        <v>18.771320754716982</v>
      </c>
      <c r="O86" s="12">
        <f>'Total power'!O86/Parameters!$C$3</f>
        <v>18.750188679245284</v>
      </c>
      <c r="P86" s="12">
        <f>'Total power'!P86/Parameters!$C$3</f>
        <v>18.774339622641513</v>
      </c>
      <c r="Q86" s="12">
        <f>'Total power'!Q86/Parameters!$C$3</f>
        <v>18.994716981132076</v>
      </c>
      <c r="R86" s="12">
        <f>'Total power'!R86/Parameters!$C$3</f>
        <v>18.997735849056607</v>
      </c>
      <c r="S86" s="12">
        <f>'Total power'!S86/Parameters!$C$3</f>
        <v>18.771320754716982</v>
      </c>
      <c r="T86" s="12">
        <f>'Total power'!T86/Parameters!$C$3</f>
        <v>18.694339622641508</v>
      </c>
      <c r="U86" s="12">
        <f>'Total power'!U86/Parameters!$C$3</f>
        <v>18.694339622641508</v>
      </c>
      <c r="V86" s="12">
        <f>'Total power'!V86/Parameters!$C$3</f>
        <v>18.750188679245284</v>
      </c>
      <c r="W86" s="12">
        <f>'Total power'!W86/Parameters!$C$3</f>
        <v>18.694339622641508</v>
      </c>
      <c r="X86" s="12">
        <f>'Total power'!X86/Parameters!$C$3</f>
        <v>18.406037735849058</v>
      </c>
      <c r="Y86" s="12">
        <f>'Total power'!Y86/Parameters!$C$3</f>
        <v>18.771320754716982</v>
      </c>
      <c r="Z86" s="12">
        <f>'Total power'!Z86/Parameters!$C$3</f>
        <v>18.774339622641513</v>
      </c>
      <c r="AB86" s="7">
        <f t="shared" si="1"/>
        <v>410.96754716981138</v>
      </c>
    </row>
    <row r="87" spans="2:28" x14ac:dyDescent="0.2">
      <c r="B87" s="6">
        <v>44281</v>
      </c>
      <c r="C87" s="12">
        <f>'Total power'!C87/Parameters!$C$3</f>
        <v>18.694339622641508</v>
      </c>
      <c r="D87" s="12">
        <f>'Total power'!D87/Parameters!$C$3</f>
        <v>18.771320754716982</v>
      </c>
      <c r="E87" s="12">
        <f>'Total power'!E87/Parameters!$C$3</f>
        <v>18.771320754716982</v>
      </c>
      <c r="F87" s="12">
        <f>'Total power'!F87/Parameters!$C$3</f>
        <v>15.323773584905663</v>
      </c>
      <c r="G87" s="12">
        <f>'Total power'!G87/Parameters!$C$3</f>
        <v>11.71320754716981</v>
      </c>
      <c r="H87" s="12">
        <f>'Total power'!H87/Parameters!$C$3</f>
        <v>9.385660377358489</v>
      </c>
      <c r="I87" s="12">
        <f>'Total power'!I87/Parameters!$C$3</f>
        <v>9.7781132075471699</v>
      </c>
      <c r="J87" s="12">
        <f>'Total power'!J87/Parameters!$C$3</f>
        <v>11.372075471698114</v>
      </c>
      <c r="K87" s="12">
        <f>'Total power'!K87/Parameters!$C$3</f>
        <v>11.948679245283019</v>
      </c>
      <c r="L87" s="12">
        <f>'Total power'!L87/Parameters!$C$3</f>
        <v>13.753962264150944</v>
      </c>
      <c r="M87" s="12">
        <f>'Total power'!M87/Parameters!$C$3</f>
        <v>17.630188679245283</v>
      </c>
      <c r="N87" s="12">
        <f>'Total power'!N87/Parameters!$C$3</f>
        <v>18.774339622641513</v>
      </c>
      <c r="O87" s="12">
        <f>'Total power'!O87/Parameters!$C$3</f>
        <v>19.079245283018867</v>
      </c>
      <c r="P87" s="12">
        <f>'Total power'!P87/Parameters!$C$3</f>
        <v>19.082264150943395</v>
      </c>
      <c r="Q87" s="12">
        <f>'Total power'!Q87/Parameters!$C$3</f>
        <v>19.09433962264151</v>
      </c>
      <c r="R87" s="12">
        <f>'Total power'!R87/Parameters!$C$3</f>
        <v>19.082264150943395</v>
      </c>
      <c r="S87" s="12">
        <f>'Total power'!S87/Parameters!$C$3</f>
        <v>18.40301886792453</v>
      </c>
      <c r="T87" s="12">
        <f>'Total power'!T87/Parameters!$C$3</f>
        <v>16.836226415094337</v>
      </c>
      <c r="U87" s="12">
        <f>'Total power'!U87/Parameters!$C$3</f>
        <v>16.537358490566035</v>
      </c>
      <c r="V87" s="12">
        <f>'Total power'!V87/Parameters!$C$3</f>
        <v>15.323773584905663</v>
      </c>
      <c r="W87" s="12">
        <f>'Total power'!W87/Parameters!$C$3</f>
        <v>13.026415094339622</v>
      </c>
      <c r="X87" s="12">
        <f>'Total power'!X87/Parameters!$C$3</f>
        <v>10.979622641509433</v>
      </c>
      <c r="Y87" s="12">
        <f>'Total power'!Y87/Parameters!$C$3</f>
        <v>9.7781132075471699</v>
      </c>
      <c r="Z87" s="12">
        <f>'Total power'!Z87/Parameters!$C$3</f>
        <v>9.7781132075471699</v>
      </c>
      <c r="AB87" s="7">
        <f t="shared" si="1"/>
        <v>362.91773584905661</v>
      </c>
    </row>
    <row r="88" spans="2:28" x14ac:dyDescent="0.2">
      <c r="B88" s="6">
        <v>44282</v>
      </c>
      <c r="C88" s="12">
        <f>'Total power'!C88/Parameters!$C$3</f>
        <v>9.7781132075471699</v>
      </c>
      <c r="D88" s="12">
        <f>'Total power'!D88/Parameters!$C$3</f>
        <v>10.979622641509433</v>
      </c>
      <c r="E88" s="12">
        <f>'Total power'!E88/Parameters!$C$3</f>
        <v>12.633962264150943</v>
      </c>
      <c r="F88" s="12">
        <f>'Total power'!F88/Parameters!$C$3</f>
        <v>13.753962264150944</v>
      </c>
      <c r="G88" s="12">
        <f>'Total power'!G88/Parameters!$C$3</f>
        <v>15.172830188679248</v>
      </c>
      <c r="H88" s="12">
        <f>'Total power'!H88/Parameters!$C$3</f>
        <v>15.415849056603776</v>
      </c>
      <c r="I88" s="12">
        <f>'Total power'!I88/Parameters!$C$3</f>
        <v>16.537358490566035</v>
      </c>
      <c r="J88" s="12">
        <f>'Total power'!J88/Parameters!$C$3</f>
        <v>16.836226415094337</v>
      </c>
      <c r="K88" s="12">
        <f>'Total power'!K88/Parameters!$C$3</f>
        <v>17.479245283018866</v>
      </c>
      <c r="L88" s="12">
        <f>'Total power'!L88/Parameters!$C$3</f>
        <v>16.688301886792452</v>
      </c>
      <c r="M88" s="12">
        <f>'Total power'!M88/Parameters!$C$3</f>
        <v>15.172830188679248</v>
      </c>
      <c r="N88" s="12">
        <f>'Total power'!N88/Parameters!$C$3</f>
        <v>15.172830188679248</v>
      </c>
      <c r="O88" s="12">
        <f>'Total power'!O88/Parameters!$C$3</f>
        <v>16.537358490566035</v>
      </c>
      <c r="P88" s="12">
        <f>'Total power'!P88/Parameters!$C$3</f>
        <v>16.688301886792452</v>
      </c>
      <c r="Q88" s="12">
        <f>'Total power'!Q88/Parameters!$C$3</f>
        <v>16.537358490566035</v>
      </c>
      <c r="R88" s="12">
        <f>'Total power'!R88/Parameters!$C$3</f>
        <v>15.172830188679248</v>
      </c>
      <c r="S88" s="12">
        <f>'Total power'!S88/Parameters!$C$3</f>
        <v>16.537358490566035</v>
      </c>
      <c r="T88" s="12">
        <f>'Total power'!T88/Parameters!$C$3</f>
        <v>18.750188679245284</v>
      </c>
      <c r="U88" s="12">
        <f>'Total power'!U88/Parameters!$C$3</f>
        <v>19.082264150943395</v>
      </c>
      <c r="V88" s="12">
        <f>'Total power'!V88/Parameters!$C$3</f>
        <v>19.09433962264151</v>
      </c>
      <c r="W88" s="12">
        <f>'Total power'!W88/Parameters!$C$3</f>
        <v>19.09433962264151</v>
      </c>
      <c r="X88" s="12">
        <f>'Total power'!X88/Parameters!$C$3</f>
        <v>19.09433962264151</v>
      </c>
      <c r="Y88" s="12">
        <f>'Total power'!Y88/Parameters!$C$3</f>
        <v>19.09433962264151</v>
      </c>
      <c r="Z88" s="12">
        <f>'Total power'!Z88/Parameters!$C$3</f>
        <v>19.09433962264151</v>
      </c>
      <c r="AB88" s="7">
        <f t="shared" si="1"/>
        <v>390.39849056603765</v>
      </c>
    </row>
    <row r="89" spans="2:28" x14ac:dyDescent="0.2">
      <c r="B89" s="6">
        <v>44283</v>
      </c>
      <c r="C89" s="12">
        <f>'Total power'!C89/Parameters!$C$3</f>
        <v>19.09433962264151</v>
      </c>
      <c r="D89" s="12">
        <f>'Total power'!D89/Parameters!$C$3</f>
        <v>19.09433962264151</v>
      </c>
      <c r="E89" s="12">
        <f>'Total power'!E89/Parameters!$C$3</f>
        <v>19.09433962264151</v>
      </c>
      <c r="F89" s="12">
        <f>'Total power'!F89/Parameters!$C$3</f>
        <v>19.09433962264151</v>
      </c>
      <c r="G89" s="12">
        <f>'Total power'!G89/Parameters!$C$3</f>
        <v>19.09433962264151</v>
      </c>
      <c r="H89" s="12">
        <f>'Total power'!H89/Parameters!$C$3</f>
        <v>19.09433962264151</v>
      </c>
      <c r="I89" s="12">
        <f>'Total power'!I89/Parameters!$C$3</f>
        <v>19.09433962264151</v>
      </c>
      <c r="J89" s="12">
        <f>'Total power'!J89/Parameters!$C$3</f>
        <v>19.09433962264151</v>
      </c>
      <c r="K89" s="12">
        <f>'Total power'!K89/Parameters!$C$3</f>
        <v>19.09433962264151</v>
      </c>
      <c r="L89" s="12">
        <f>'Total power'!L89/Parameters!$C$3</f>
        <v>19.09433962264151</v>
      </c>
      <c r="M89" s="12">
        <f>'Total power'!M89/Parameters!$C$3</f>
        <v>19.09433962264151</v>
      </c>
      <c r="N89" s="12">
        <f>'Total power'!N89/Parameters!$C$3</f>
        <v>19.082264150943395</v>
      </c>
      <c r="O89" s="12">
        <f>'Total power'!O89/Parameters!$C$3</f>
        <v>18.381886792452832</v>
      </c>
      <c r="P89" s="12">
        <f>'Total power'!P89/Parameters!$C$3</f>
        <v>18.381886792452832</v>
      </c>
      <c r="Q89" s="12">
        <f>'Total power'!Q89/Parameters!$C$3</f>
        <v>17.479245283018866</v>
      </c>
      <c r="R89" s="12">
        <f>'Total power'!R89/Parameters!$C$3</f>
        <v>15.172830188679248</v>
      </c>
      <c r="S89" s="12">
        <f>'Total power'!S89/Parameters!$C$3</f>
        <v>18.233962264150943</v>
      </c>
      <c r="T89" s="12">
        <f>'Total power'!T89/Parameters!$C$3</f>
        <v>19.079245283018867</v>
      </c>
      <c r="U89" s="12">
        <f>'Total power'!U89/Parameters!$C$3</f>
        <v>19.09433962264151</v>
      </c>
      <c r="V89" s="12">
        <f>'Total power'!V89/Parameters!$C$3</f>
        <v>19.09433962264151</v>
      </c>
      <c r="W89" s="12">
        <f>'Total power'!W89/Parameters!$C$3</f>
        <v>19.09433962264151</v>
      </c>
      <c r="X89" s="12">
        <f>'Total power'!X89/Parameters!$C$3</f>
        <v>19.09433962264151</v>
      </c>
      <c r="Y89" s="12">
        <f>'Total power'!Y89/Parameters!$C$3</f>
        <v>19.09433962264151</v>
      </c>
      <c r="Z89" s="12">
        <f>'Total power'!Z89/Parameters!$C$3</f>
        <v>19.09433962264151</v>
      </c>
      <c r="AB89" s="7">
        <f t="shared" si="1"/>
        <v>450.4150943396225</v>
      </c>
    </row>
    <row r="90" spans="2:28" x14ac:dyDescent="0.2">
      <c r="B90" s="6">
        <v>44284</v>
      </c>
      <c r="C90" s="12">
        <f>'Total power'!C90/Parameters!$C$3</f>
        <v>19.09433962264151</v>
      </c>
      <c r="D90" s="12">
        <f>'Total power'!D90/Parameters!$C$3</f>
        <v>19.09433962264151</v>
      </c>
      <c r="E90" s="12">
        <f>'Total power'!E90/Parameters!$C$3</f>
        <v>19.09433962264151</v>
      </c>
      <c r="F90" s="12">
        <f>'Total power'!F90/Parameters!$C$3</f>
        <v>19.09433962264151</v>
      </c>
      <c r="G90" s="12">
        <f>'Total power'!G90/Parameters!$C$3</f>
        <v>19.09433962264151</v>
      </c>
      <c r="H90" s="12">
        <f>'Total power'!H90/Parameters!$C$3</f>
        <v>19.09433962264151</v>
      </c>
      <c r="I90" s="12">
        <f>'Total power'!I90/Parameters!$C$3</f>
        <v>19.09433962264151</v>
      </c>
      <c r="J90" s="12">
        <f>'Total power'!J90/Parameters!$C$3</f>
        <v>19.09433962264151</v>
      </c>
      <c r="K90" s="12">
        <f>'Total power'!K90/Parameters!$C$3</f>
        <v>19.09433962264151</v>
      </c>
      <c r="L90" s="12">
        <f>'Total power'!L90/Parameters!$C$3</f>
        <v>19.09433962264151</v>
      </c>
      <c r="M90" s="12">
        <f>'Total power'!M90/Parameters!$C$3</f>
        <v>19.09433962264151</v>
      </c>
      <c r="N90" s="12">
        <f>'Total power'!N90/Parameters!$C$3</f>
        <v>18.997735849056607</v>
      </c>
      <c r="O90" s="12">
        <f>'Total power'!O90/Parameters!$C$3</f>
        <v>18.40301886792453</v>
      </c>
      <c r="P90" s="12">
        <f>'Total power'!P90/Parameters!$C$3</f>
        <v>15.415849056603776</v>
      </c>
      <c r="Q90" s="12">
        <f>'Total power'!Q90/Parameters!$C$3</f>
        <v>8.5735849056603772</v>
      </c>
      <c r="R90" s="12">
        <f>'Total power'!R90/Parameters!$C$3</f>
        <v>2.7547169811320753</v>
      </c>
      <c r="S90" s="12">
        <f>'Total power'!S90/Parameters!$C$3</f>
        <v>2.030188679245283</v>
      </c>
      <c r="T90" s="12">
        <f>'Total power'!T90/Parameters!$C$3</f>
        <v>6.8377358490566031</v>
      </c>
      <c r="U90" s="12">
        <f>'Total power'!U90/Parameters!$C$3</f>
        <v>16.537358490566035</v>
      </c>
      <c r="V90" s="12">
        <f>'Total power'!V90/Parameters!$C$3</f>
        <v>19.079245283018867</v>
      </c>
      <c r="W90" s="12">
        <f>'Total power'!W90/Parameters!$C$3</f>
        <v>19.09433962264151</v>
      </c>
      <c r="X90" s="12">
        <f>'Total power'!X90/Parameters!$C$3</f>
        <v>19.09433962264151</v>
      </c>
      <c r="Y90" s="12">
        <f>'Total power'!Y90/Parameters!$C$3</f>
        <v>19.09433962264151</v>
      </c>
      <c r="Z90" s="12">
        <f>'Total power'!Z90/Parameters!$C$3</f>
        <v>19.09433962264151</v>
      </c>
      <c r="AB90" s="7">
        <f t="shared" si="1"/>
        <v>395.04452830188666</v>
      </c>
    </row>
    <row r="91" spans="2:28" x14ac:dyDescent="0.2">
      <c r="B91" s="6">
        <v>44285</v>
      </c>
      <c r="C91" s="12">
        <f>'Total power'!C91/Parameters!$C$3</f>
        <v>19.09433962264151</v>
      </c>
      <c r="D91" s="12">
        <f>'Total power'!D91/Parameters!$C$3</f>
        <v>19.09433962264151</v>
      </c>
      <c r="E91" s="12">
        <f>'Total power'!E91/Parameters!$C$3</f>
        <v>19.09433962264151</v>
      </c>
      <c r="F91" s="12">
        <f>'Total power'!F91/Parameters!$C$3</f>
        <v>19.09433962264151</v>
      </c>
      <c r="G91" s="12">
        <f>'Total power'!G91/Parameters!$C$3</f>
        <v>19.09433962264151</v>
      </c>
      <c r="H91" s="12">
        <f>'Total power'!H91/Parameters!$C$3</f>
        <v>19.09433962264151</v>
      </c>
      <c r="I91" s="12">
        <f>'Total power'!I91/Parameters!$C$3</f>
        <v>19.09433962264151</v>
      </c>
      <c r="J91" s="12">
        <f>'Total power'!J91/Parameters!$C$3</f>
        <v>19.09433962264151</v>
      </c>
      <c r="K91" s="12">
        <f>'Total power'!K91/Parameters!$C$3</f>
        <v>19.09433962264151</v>
      </c>
      <c r="L91" s="12">
        <f>'Total power'!L91/Parameters!$C$3</f>
        <v>19.09433962264151</v>
      </c>
      <c r="M91" s="12">
        <f>'Total power'!M91/Parameters!$C$3</f>
        <v>19.082264150943395</v>
      </c>
      <c r="N91" s="12">
        <f>'Total power'!N91/Parameters!$C$3</f>
        <v>18.997735849056607</v>
      </c>
      <c r="O91" s="12">
        <f>'Total power'!O91/Parameters!$C$3</f>
        <v>18.973584905660378</v>
      </c>
      <c r="P91" s="12">
        <f>'Total power'!P91/Parameters!$C$3</f>
        <v>18.771320754716982</v>
      </c>
      <c r="Q91" s="12">
        <f>'Total power'!Q91/Parameters!$C$3</f>
        <v>18.381886792452832</v>
      </c>
      <c r="R91" s="12">
        <f>'Total power'!R91/Parameters!$C$3</f>
        <v>16.780377358490565</v>
      </c>
      <c r="S91" s="12">
        <f>'Total power'!S91/Parameters!$C$3</f>
        <v>11.948679245283019</v>
      </c>
      <c r="T91" s="12">
        <f>'Total power'!T91/Parameters!$C$3</f>
        <v>4.7969811320754729</v>
      </c>
      <c r="U91" s="12">
        <f>'Total power'!U91/Parameters!$C$3</f>
        <v>1.4384905660377358</v>
      </c>
      <c r="V91" s="12">
        <f>'Total power'!V91/Parameters!$C$3</f>
        <v>2.2113207547169811</v>
      </c>
      <c r="W91" s="12">
        <f>'Total power'!W91/Parameters!$C$3</f>
        <v>5.3132075471698119</v>
      </c>
      <c r="X91" s="12">
        <f>'Total power'!X91/Parameters!$C$3</f>
        <v>10.566037735849056</v>
      </c>
      <c r="Y91" s="12">
        <f>'Total power'!Y91/Parameters!$C$3</f>
        <v>13.753962264150944</v>
      </c>
      <c r="Z91" s="12">
        <f>'Total power'!Z91/Parameters!$C$3</f>
        <v>15.323773584905663</v>
      </c>
      <c r="AB91" s="7">
        <f t="shared" si="1"/>
        <v>367.28301886792462</v>
      </c>
    </row>
    <row r="92" spans="2:28" x14ac:dyDescent="0.2">
      <c r="B92" s="6">
        <v>44286</v>
      </c>
      <c r="C92" s="12">
        <f>'Total power'!C92/Parameters!$C$3</f>
        <v>15.415849056603776</v>
      </c>
      <c r="D92" s="12">
        <f>'Total power'!D92/Parameters!$C$3</f>
        <v>15.415849056603776</v>
      </c>
      <c r="E92" s="12">
        <f>'Total power'!E92/Parameters!$C$3</f>
        <v>16.537358490566035</v>
      </c>
      <c r="F92" s="12">
        <f>'Total power'!F92/Parameters!$C$3</f>
        <v>16.836226415094337</v>
      </c>
      <c r="G92" s="12">
        <f>'Total power'!G92/Parameters!$C$3</f>
        <v>18.381886792452832</v>
      </c>
      <c r="H92" s="12">
        <f>'Total power'!H92/Parameters!$C$3</f>
        <v>18.994716981132076</v>
      </c>
      <c r="I92" s="12">
        <f>'Total power'!I92/Parameters!$C$3</f>
        <v>19.09433962264151</v>
      </c>
      <c r="J92" s="12">
        <f>'Total power'!J92/Parameters!$C$3</f>
        <v>19.09433962264151</v>
      </c>
      <c r="K92" s="12">
        <f>'Total power'!K92/Parameters!$C$3</f>
        <v>19.09433962264151</v>
      </c>
      <c r="L92" s="12">
        <f>'Total power'!L92/Parameters!$C$3</f>
        <v>19.09433962264151</v>
      </c>
      <c r="M92" s="12">
        <f>'Total power'!M92/Parameters!$C$3</f>
        <v>19.09433962264151</v>
      </c>
      <c r="N92" s="12">
        <f>'Total power'!N92/Parameters!$C$3</f>
        <v>19.082264150943395</v>
      </c>
      <c r="O92" s="12">
        <f>'Total power'!O92/Parameters!$C$3</f>
        <v>18.774339622641513</v>
      </c>
      <c r="P92" s="12">
        <f>'Total power'!P92/Parameters!$C$3</f>
        <v>18.381886792452832</v>
      </c>
      <c r="Q92" s="12">
        <f>'Total power'!Q92/Parameters!$C$3</f>
        <v>17.479245283018866</v>
      </c>
      <c r="R92" s="12">
        <f>'Total power'!R92/Parameters!$C$3</f>
        <v>15.415849056603776</v>
      </c>
      <c r="S92" s="12">
        <f>'Total power'!S92/Parameters!$C$3</f>
        <v>14.937358490566039</v>
      </c>
      <c r="T92" s="12">
        <f>'Total power'!T92/Parameters!$C$3</f>
        <v>13.753962264150944</v>
      </c>
      <c r="U92" s="12">
        <f>'Total power'!U92/Parameters!$C$3</f>
        <v>13.367547169811321</v>
      </c>
      <c r="V92" s="12">
        <f>'Total power'!V92/Parameters!$C$3</f>
        <v>13.603018867924529</v>
      </c>
      <c r="W92" s="12">
        <f>'Total power'!W92/Parameters!$C$3</f>
        <v>12.633962264150943</v>
      </c>
      <c r="X92" s="12">
        <f>'Total power'!X92/Parameters!$C$3</f>
        <v>11.71320754716981</v>
      </c>
      <c r="Y92" s="12">
        <f>'Total power'!Y92/Parameters!$C$3</f>
        <v>8.9720754716981137</v>
      </c>
      <c r="Z92" s="12">
        <f>'Total power'!Z92/Parameters!$C$3</f>
        <v>5.9230188679245277</v>
      </c>
      <c r="AB92" s="7">
        <f t="shared" si="1"/>
        <v>381.09132075471712</v>
      </c>
    </row>
    <row r="93" spans="2:28" x14ac:dyDescent="0.2">
      <c r="B93" s="6">
        <v>44287</v>
      </c>
      <c r="C93" s="12">
        <f>'Total power'!C93/Parameters!$C$3</f>
        <v>3.3705660377358493</v>
      </c>
      <c r="D93" s="12">
        <f>'Total power'!D93/Parameters!$C$3</f>
        <v>2.3924528301886792</v>
      </c>
      <c r="E93" s="12">
        <f>'Total power'!E93/Parameters!$C$3</f>
        <v>2.2113207547169811</v>
      </c>
      <c r="F93" s="12">
        <f>'Total power'!F93/Parameters!$C$3</f>
        <v>2.030188679245283</v>
      </c>
      <c r="G93" s="12">
        <f>'Total power'!G93/Parameters!$C$3</f>
        <v>1.5864150943396227</v>
      </c>
      <c r="H93" s="12">
        <f>'Total power'!H93/Parameters!$C$3</f>
        <v>1.2905660377358492</v>
      </c>
      <c r="I93" s="12">
        <f>'Total power'!I93/Parameters!$C$3</f>
        <v>1.5864150943396227</v>
      </c>
      <c r="J93" s="12">
        <f>'Total power'!J93/Parameters!$C$3</f>
        <v>1.7343396226415091</v>
      </c>
      <c r="K93" s="12">
        <f>'Total power'!K93/Parameters!$C$3</f>
        <v>1.166792452830189</v>
      </c>
      <c r="L93" s="12">
        <f>'Total power'!L93/Parameters!$C$3</f>
        <v>0.57509433962264145</v>
      </c>
      <c r="M93" s="12">
        <f>'Total power'!M93/Parameters!$C$3</f>
        <v>0.28528301886792451</v>
      </c>
      <c r="N93" s="12">
        <f>'Total power'!N93/Parameters!$C$3</f>
        <v>0</v>
      </c>
      <c r="O93" s="12">
        <f>'Total power'!O93/Parameters!$C$3</f>
        <v>0</v>
      </c>
      <c r="P93" s="12">
        <f>'Total power'!P93/Parameters!$C$3</f>
        <v>0</v>
      </c>
      <c r="Q93" s="12">
        <f>'Total power'!Q93/Parameters!$C$3</f>
        <v>0</v>
      </c>
      <c r="R93" s="12">
        <f>'Total power'!R93/Parameters!$C$3</f>
        <v>0</v>
      </c>
      <c r="S93" s="12">
        <f>'Total power'!S93/Parameters!$C$3</f>
        <v>0</v>
      </c>
      <c r="T93" s="12">
        <f>'Total power'!T93/Parameters!$C$3</f>
        <v>0</v>
      </c>
      <c r="U93" s="12">
        <f>'Total power'!U93/Parameters!$C$3</f>
        <v>0.18867924528301888</v>
      </c>
      <c r="V93" s="12">
        <f>'Total power'!V93/Parameters!$C$3</f>
        <v>0.79547169811320761</v>
      </c>
      <c r="W93" s="12">
        <f>'Total power'!W93/Parameters!$C$3</f>
        <v>1.4384905660377358</v>
      </c>
      <c r="X93" s="12">
        <f>'Total power'!X93/Parameters!$C$3</f>
        <v>2.2113207547169811</v>
      </c>
      <c r="Y93" s="12">
        <f>'Total power'!Y93/Parameters!$C$3</f>
        <v>3.3705660377358493</v>
      </c>
      <c r="Z93" s="12">
        <f>'Total power'!Z93/Parameters!$C$3</f>
        <v>5.3132075471698119</v>
      </c>
      <c r="AB93" s="7">
        <f t="shared" si="1"/>
        <v>31.547169811320757</v>
      </c>
    </row>
    <row r="94" spans="2:28" x14ac:dyDescent="0.2">
      <c r="B94" s="6">
        <v>44288</v>
      </c>
      <c r="C94" s="12">
        <f>'Total power'!C94/Parameters!$C$3</f>
        <v>7.9969811320754713</v>
      </c>
      <c r="D94" s="12">
        <f>'Total power'!D94/Parameters!$C$3</f>
        <v>10.979622641509433</v>
      </c>
      <c r="E94" s="12">
        <f>'Total power'!E94/Parameters!$C$3</f>
        <v>12.633962264150943</v>
      </c>
      <c r="F94" s="12">
        <f>'Total power'!F94/Parameters!$C$3</f>
        <v>11.948679245283019</v>
      </c>
      <c r="G94" s="12">
        <f>'Total power'!G94/Parameters!$C$3</f>
        <v>13.026415094339622</v>
      </c>
      <c r="H94" s="12">
        <f>'Total power'!H94/Parameters!$C$3</f>
        <v>12.633962264150943</v>
      </c>
      <c r="I94" s="12">
        <f>'Total power'!I94/Parameters!$C$3</f>
        <v>11.948679245283019</v>
      </c>
      <c r="J94" s="12">
        <f>'Total power'!J94/Parameters!$C$3</f>
        <v>10.119245283018866</v>
      </c>
      <c r="K94" s="12">
        <f>'Total power'!K94/Parameters!$C$3</f>
        <v>10.119245283018866</v>
      </c>
      <c r="L94" s="12">
        <f>'Total power'!L94/Parameters!$C$3</f>
        <v>9.7781132075471699</v>
      </c>
      <c r="M94" s="12">
        <f>'Total power'!M94/Parameters!$C$3</f>
        <v>9.385660377358489</v>
      </c>
      <c r="N94" s="12">
        <f>'Total power'!N94/Parameters!$C$3</f>
        <v>9.7781132075471699</v>
      </c>
      <c r="O94" s="12">
        <f>'Total power'!O94/Parameters!$C$3</f>
        <v>8.9720754716981137</v>
      </c>
      <c r="P94" s="12">
        <f>'Total power'!P94/Parameters!$C$3</f>
        <v>7.1849056603773587</v>
      </c>
      <c r="Q94" s="12">
        <f>'Total power'!Q94/Parameters!$C$3</f>
        <v>5.6181132075471698</v>
      </c>
      <c r="R94" s="12">
        <f>'Total power'!R94/Parameters!$C$3</f>
        <v>5.3132075471698119</v>
      </c>
      <c r="S94" s="12">
        <f>'Total power'!S94/Parameters!$C$3</f>
        <v>6.2279245283018865</v>
      </c>
      <c r="T94" s="12">
        <f>'Total power'!T94/Parameters!$C$3</f>
        <v>8.3894339622641514</v>
      </c>
      <c r="U94" s="12">
        <f>'Total power'!U94/Parameters!$C$3</f>
        <v>10.119245283018866</v>
      </c>
      <c r="V94" s="12">
        <f>'Total power'!V94/Parameters!$C$3</f>
        <v>8.9720754716981137</v>
      </c>
      <c r="W94" s="12">
        <f>'Total power'!W94/Parameters!$C$3</f>
        <v>6.2279245283018865</v>
      </c>
      <c r="X94" s="12">
        <f>'Total power'!X94/Parameters!$C$3</f>
        <v>4.7969811320754729</v>
      </c>
      <c r="Y94" s="12">
        <f>'Total power'!Y94/Parameters!$C$3</f>
        <v>3.8052830188679247</v>
      </c>
      <c r="Z94" s="12">
        <f>'Total power'!Z94/Parameters!$C$3</f>
        <v>3.3705660377358493</v>
      </c>
      <c r="AB94" s="7">
        <f t="shared" si="1"/>
        <v>209.34641509433959</v>
      </c>
    </row>
    <row r="95" spans="2:28" x14ac:dyDescent="0.2">
      <c r="B95" s="6">
        <v>44289</v>
      </c>
      <c r="C95" s="12">
        <f>'Total power'!C95/Parameters!$C$3</f>
        <v>3.8052830188679247</v>
      </c>
      <c r="D95" s="12">
        <f>'Total power'!D95/Parameters!$C$3</f>
        <v>5.3132075471698119</v>
      </c>
      <c r="E95" s="12">
        <f>'Total power'!E95/Parameters!$C$3</f>
        <v>7.9969811320754713</v>
      </c>
      <c r="F95" s="12">
        <f>'Total power'!F95/Parameters!$C$3</f>
        <v>9.7781132075471699</v>
      </c>
      <c r="G95" s="12">
        <f>'Total power'!G95/Parameters!$C$3</f>
        <v>10.979622641509433</v>
      </c>
      <c r="H95" s="12">
        <f>'Total power'!H95/Parameters!$C$3</f>
        <v>11.71320754716981</v>
      </c>
      <c r="I95" s="12">
        <f>'Total power'!I95/Parameters!$C$3</f>
        <v>11.71320754716981</v>
      </c>
      <c r="J95" s="12">
        <f>'Total power'!J95/Parameters!$C$3</f>
        <v>10.979622641509433</v>
      </c>
      <c r="K95" s="12">
        <f>'Total power'!K95/Parameters!$C$3</f>
        <v>10.566037735849056</v>
      </c>
      <c r="L95" s="12">
        <f>'Total power'!L95/Parameters!$C$3</f>
        <v>10.119245283018866</v>
      </c>
      <c r="M95" s="12">
        <f>'Total power'!M95/Parameters!$C$3</f>
        <v>9.7781132075471699</v>
      </c>
      <c r="N95" s="12">
        <f>'Total power'!N95/Parameters!$C$3</f>
        <v>8.9720754716981137</v>
      </c>
      <c r="O95" s="12">
        <f>'Total power'!O95/Parameters!$C$3</f>
        <v>9.7781132075471699</v>
      </c>
      <c r="P95" s="12">
        <f>'Total power'!P95/Parameters!$C$3</f>
        <v>10.979622641509433</v>
      </c>
      <c r="Q95" s="12">
        <f>'Total power'!Q95/Parameters!$C$3</f>
        <v>11.71320754716981</v>
      </c>
      <c r="R95" s="12">
        <f>'Total power'!R95/Parameters!$C$3</f>
        <v>11.372075471698114</v>
      </c>
      <c r="S95" s="12">
        <f>'Total power'!S95/Parameters!$C$3</f>
        <v>11.372075471698114</v>
      </c>
      <c r="T95" s="12">
        <f>'Total power'!T95/Parameters!$C$3</f>
        <v>10.566037735849056</v>
      </c>
      <c r="U95" s="12">
        <f>'Total power'!U95/Parameters!$C$3</f>
        <v>11.71320754716981</v>
      </c>
      <c r="V95" s="12">
        <f>'Total power'!V95/Parameters!$C$3</f>
        <v>13.367547169811321</v>
      </c>
      <c r="W95" s="12">
        <f>'Total power'!W95/Parameters!$C$3</f>
        <v>13.603018867924529</v>
      </c>
      <c r="X95" s="12">
        <f>'Total power'!X95/Parameters!$C$3</f>
        <v>13.753962264150944</v>
      </c>
      <c r="Y95" s="12">
        <f>'Total power'!Y95/Parameters!$C$3</f>
        <v>15.323773584905663</v>
      </c>
      <c r="Z95" s="12">
        <f>'Total power'!Z95/Parameters!$C$3</f>
        <v>15.323773584905663</v>
      </c>
      <c r="AB95" s="7">
        <f t="shared" si="1"/>
        <v>260.58113207547171</v>
      </c>
    </row>
    <row r="96" spans="2:28" x14ac:dyDescent="0.2">
      <c r="B96" s="6">
        <v>44290</v>
      </c>
      <c r="C96" s="12">
        <f>'Total power'!C96/Parameters!$C$3</f>
        <v>15.172830188679248</v>
      </c>
      <c r="D96" s="12">
        <f>'Total power'!D96/Parameters!$C$3</f>
        <v>15.415849056603776</v>
      </c>
      <c r="E96" s="12">
        <f>'Total power'!E96/Parameters!$C$3</f>
        <v>18.774339622641513</v>
      </c>
      <c r="F96" s="12">
        <f>'Total power'!F96/Parameters!$C$3</f>
        <v>19.09433962264151</v>
      </c>
      <c r="G96" s="12">
        <f>'Total power'!G96/Parameters!$C$3</f>
        <v>19.09433962264151</v>
      </c>
      <c r="H96" s="12">
        <f>'Total power'!H96/Parameters!$C$3</f>
        <v>19.09433962264151</v>
      </c>
      <c r="I96" s="12">
        <f>'Total power'!I96/Parameters!$C$3</f>
        <v>19.09433962264151</v>
      </c>
      <c r="J96" s="12">
        <f>'Total power'!J96/Parameters!$C$3</f>
        <v>19.09433962264151</v>
      </c>
      <c r="K96" s="12">
        <f>'Total power'!K96/Parameters!$C$3</f>
        <v>19.09433962264151</v>
      </c>
      <c r="L96" s="12">
        <f>'Total power'!L96/Parameters!$C$3</f>
        <v>19.09433962264151</v>
      </c>
      <c r="M96" s="12">
        <f>'Total power'!M96/Parameters!$C$3</f>
        <v>19.09433962264151</v>
      </c>
      <c r="N96" s="12">
        <f>'Total power'!N96/Parameters!$C$3</f>
        <v>0</v>
      </c>
      <c r="O96" s="12">
        <f>'Total power'!O96/Parameters!$C$3</f>
        <v>0</v>
      </c>
      <c r="P96" s="12">
        <f>'Total power'!P96/Parameters!$C$3</f>
        <v>19.09433962264151</v>
      </c>
      <c r="Q96" s="12">
        <f>'Total power'!Q96/Parameters!$C$3</f>
        <v>19.09433962264151</v>
      </c>
      <c r="R96" s="12">
        <f>'Total power'!R96/Parameters!$C$3</f>
        <v>19.09433962264151</v>
      </c>
      <c r="S96" s="12">
        <f>'Total power'!S96/Parameters!$C$3</f>
        <v>19.09433962264151</v>
      </c>
      <c r="T96" s="12">
        <f>'Total power'!T96/Parameters!$C$3</f>
        <v>19.09433962264151</v>
      </c>
      <c r="U96" s="12">
        <f>'Total power'!U96/Parameters!$C$3</f>
        <v>19.09433962264151</v>
      </c>
      <c r="V96" s="12">
        <f>'Total power'!V96/Parameters!$C$3</f>
        <v>19.09433962264151</v>
      </c>
      <c r="W96" s="12">
        <f>'Total power'!W96/Parameters!$C$3</f>
        <v>19.09433962264151</v>
      </c>
      <c r="X96" s="12">
        <f>'Total power'!X96/Parameters!$C$3</f>
        <v>19.09433962264151</v>
      </c>
      <c r="Y96" s="12">
        <f>'Total power'!Y96/Parameters!$C$3</f>
        <v>19.09433962264151</v>
      </c>
      <c r="Z96" s="12">
        <f>'Total power'!Z96/Parameters!$C$3</f>
        <v>19.09433962264151</v>
      </c>
      <c r="AB96" s="7">
        <f t="shared" si="1"/>
        <v>412.15547169811305</v>
      </c>
    </row>
    <row r="97" spans="2:28" x14ac:dyDescent="0.2">
      <c r="B97" s="6">
        <v>44291</v>
      </c>
      <c r="C97" s="12">
        <f>'Total power'!C97/Parameters!$C$3</f>
        <v>19.09433962264151</v>
      </c>
      <c r="D97" s="12">
        <f>'Total power'!D97/Parameters!$C$3</f>
        <v>19.09433962264151</v>
      </c>
      <c r="E97" s="12">
        <f>'Total power'!E97/Parameters!$C$3</f>
        <v>19.09433962264151</v>
      </c>
      <c r="F97" s="12">
        <f>'Total power'!F97/Parameters!$C$3</f>
        <v>19.09433962264151</v>
      </c>
      <c r="G97" s="12">
        <f>'Total power'!G97/Parameters!$C$3</f>
        <v>19.09433962264151</v>
      </c>
      <c r="H97" s="12">
        <f>'Total power'!H97/Parameters!$C$3</f>
        <v>19.09433962264151</v>
      </c>
      <c r="I97" s="12">
        <f>'Total power'!I97/Parameters!$C$3</f>
        <v>19.09433962264151</v>
      </c>
      <c r="J97" s="12">
        <f>'Total power'!J97/Parameters!$C$3</f>
        <v>19.09433962264151</v>
      </c>
      <c r="K97" s="12">
        <f>'Total power'!K97/Parameters!$C$3</f>
        <v>19.09433962264151</v>
      </c>
      <c r="L97" s="12">
        <f>'Total power'!L97/Parameters!$C$3</f>
        <v>19.09433962264151</v>
      </c>
      <c r="M97" s="12">
        <f>'Total power'!M97/Parameters!$C$3</f>
        <v>19.09433962264151</v>
      </c>
      <c r="N97" s="12">
        <f>'Total power'!N97/Parameters!$C$3</f>
        <v>19.09433962264151</v>
      </c>
      <c r="O97" s="12">
        <f>'Total power'!O97/Parameters!$C$3</f>
        <v>19.09433962264151</v>
      </c>
      <c r="P97" s="12">
        <f>'Total power'!P97/Parameters!$C$3</f>
        <v>19.09433962264151</v>
      </c>
      <c r="Q97" s="12">
        <f>'Total power'!Q97/Parameters!$C$3</f>
        <v>19.09433962264151</v>
      </c>
      <c r="R97" s="12">
        <f>'Total power'!R97/Parameters!$C$3</f>
        <v>19.09433962264151</v>
      </c>
      <c r="S97" s="12">
        <f>'Total power'!S97/Parameters!$C$3</f>
        <v>19.09433962264151</v>
      </c>
      <c r="T97" s="12">
        <f>'Total power'!T97/Parameters!$C$3</f>
        <v>19.09433962264151</v>
      </c>
      <c r="U97" s="12">
        <f>'Total power'!U97/Parameters!$C$3</f>
        <v>19.09433962264151</v>
      </c>
      <c r="V97" s="12">
        <f>'Total power'!V97/Parameters!$C$3</f>
        <v>19.09433962264151</v>
      </c>
      <c r="W97" s="12">
        <f>'Total power'!W97/Parameters!$C$3</f>
        <v>19.09433962264151</v>
      </c>
      <c r="X97" s="12">
        <f>'Total power'!X97/Parameters!$C$3</f>
        <v>19.09433962264151</v>
      </c>
      <c r="Y97" s="12">
        <f>'Total power'!Y97/Parameters!$C$3</f>
        <v>19.09433962264151</v>
      </c>
      <c r="Z97" s="12">
        <f>'Total power'!Z97/Parameters!$C$3</f>
        <v>19.09433962264151</v>
      </c>
      <c r="AB97" s="7">
        <f t="shared" si="1"/>
        <v>458.26415094339598</v>
      </c>
    </row>
    <row r="98" spans="2:28" x14ac:dyDescent="0.2">
      <c r="B98" s="6">
        <v>44292</v>
      </c>
      <c r="C98" s="12">
        <f>'Total power'!C98/Parameters!$C$3</f>
        <v>19.09433962264151</v>
      </c>
      <c r="D98" s="12">
        <f>'Total power'!D98/Parameters!$C$3</f>
        <v>19.09433962264151</v>
      </c>
      <c r="E98" s="12">
        <f>'Total power'!E98/Parameters!$C$3</f>
        <v>19.09433962264151</v>
      </c>
      <c r="F98" s="12">
        <f>'Total power'!F98/Parameters!$C$3</f>
        <v>19.09433962264151</v>
      </c>
      <c r="G98" s="12">
        <f>'Total power'!G98/Parameters!$C$3</f>
        <v>19.09433962264151</v>
      </c>
      <c r="H98" s="12">
        <f>'Total power'!H98/Parameters!$C$3</f>
        <v>19.09433962264151</v>
      </c>
      <c r="I98" s="12">
        <f>'Total power'!I98/Parameters!$C$3</f>
        <v>19.09433962264151</v>
      </c>
      <c r="J98" s="12">
        <f>'Total power'!J98/Parameters!$C$3</f>
        <v>19.09433962264151</v>
      </c>
      <c r="K98" s="12">
        <f>'Total power'!K98/Parameters!$C$3</f>
        <v>19.09433962264151</v>
      </c>
      <c r="L98" s="12">
        <f>'Total power'!L98/Parameters!$C$3</f>
        <v>19.09433962264151</v>
      </c>
      <c r="M98" s="12">
        <f>'Total power'!M98/Parameters!$C$3</f>
        <v>19.09433962264151</v>
      </c>
      <c r="N98" s="12">
        <f>'Total power'!N98/Parameters!$C$3</f>
        <v>19.09433962264151</v>
      </c>
      <c r="O98" s="12">
        <f>'Total power'!O98/Parameters!$C$3</f>
        <v>19.09433962264151</v>
      </c>
      <c r="P98" s="12">
        <f>'Total power'!P98/Parameters!$C$3</f>
        <v>19.09433962264151</v>
      </c>
      <c r="Q98" s="12">
        <f>'Total power'!Q98/Parameters!$C$3</f>
        <v>19.09433962264151</v>
      </c>
      <c r="R98" s="12">
        <f>'Total power'!R98/Parameters!$C$3</f>
        <v>19.09433962264151</v>
      </c>
      <c r="S98" s="12">
        <f>'Total power'!S98/Parameters!$C$3</f>
        <v>19.09433962264151</v>
      </c>
      <c r="T98" s="12">
        <f>'Total power'!T98/Parameters!$C$3</f>
        <v>19.09433962264151</v>
      </c>
      <c r="U98" s="12">
        <f>'Total power'!U98/Parameters!$C$3</f>
        <v>19.09433962264151</v>
      </c>
      <c r="V98" s="12">
        <f>'Total power'!V98/Parameters!$C$3</f>
        <v>19.09433962264151</v>
      </c>
      <c r="W98" s="12">
        <f>'Total power'!W98/Parameters!$C$3</f>
        <v>19.09433962264151</v>
      </c>
      <c r="X98" s="12">
        <f>'Total power'!X98/Parameters!$C$3</f>
        <v>19.09433962264151</v>
      </c>
      <c r="Y98" s="12">
        <f>'Total power'!Y98/Parameters!$C$3</f>
        <v>18.997735849056607</v>
      </c>
      <c r="Z98" s="12">
        <f>'Total power'!Z98/Parameters!$C$3</f>
        <v>18.997735849056607</v>
      </c>
      <c r="AB98" s="7">
        <f t="shared" si="1"/>
        <v>458.0709433962262</v>
      </c>
    </row>
    <row r="99" spans="2:28" x14ac:dyDescent="0.2">
      <c r="B99" s="6">
        <v>44293</v>
      </c>
      <c r="C99" s="12">
        <f>'Total power'!C99/Parameters!$C$3</f>
        <v>18.997735849056607</v>
      </c>
      <c r="D99" s="12">
        <f>'Total power'!D99/Parameters!$C$3</f>
        <v>18.994716981132076</v>
      </c>
      <c r="E99" s="12">
        <f>'Total power'!E99/Parameters!$C$3</f>
        <v>18.774339622641513</v>
      </c>
      <c r="F99" s="12">
        <f>'Total power'!F99/Parameters!$C$3</f>
        <v>18.973584905660378</v>
      </c>
      <c r="G99" s="12">
        <f>'Total power'!G99/Parameters!$C$3</f>
        <v>18.774339622641513</v>
      </c>
      <c r="H99" s="12">
        <f>'Total power'!H99/Parameters!$C$3</f>
        <v>18.40301886792453</v>
      </c>
      <c r="I99" s="12">
        <f>'Total power'!I99/Parameters!$C$3</f>
        <v>17.630188679245283</v>
      </c>
      <c r="J99" s="12">
        <f>'Total power'!J99/Parameters!$C$3</f>
        <v>16.780377358490565</v>
      </c>
      <c r="K99" s="12">
        <f>'Total power'!K99/Parameters!$C$3</f>
        <v>16.688301886792452</v>
      </c>
      <c r="L99" s="12">
        <f>'Total power'!L99/Parameters!$C$3</f>
        <v>15.323773584905663</v>
      </c>
      <c r="M99" s="12">
        <f>'Total power'!M99/Parameters!$C$3</f>
        <v>13.753962264150944</v>
      </c>
      <c r="N99" s="12">
        <f>'Total power'!N99/Parameters!$C$3</f>
        <v>12.633962264150943</v>
      </c>
      <c r="O99" s="12">
        <f>'Total power'!O99/Parameters!$C$3</f>
        <v>11.372075471698114</v>
      </c>
      <c r="P99" s="12">
        <f>'Total power'!P99/Parameters!$C$3</f>
        <v>9.7781132075471699</v>
      </c>
      <c r="Q99" s="12">
        <f>'Total power'!Q99/Parameters!$C$3</f>
        <v>8.5735849056603772</v>
      </c>
      <c r="R99" s="12">
        <f>'Total power'!R99/Parameters!$C$3</f>
        <v>7.1849056603773587</v>
      </c>
      <c r="S99" s="12">
        <f>'Total power'!S99/Parameters!$C$3</f>
        <v>5.6181132075471698</v>
      </c>
      <c r="T99" s="12">
        <f>'Total power'!T99/Parameters!$C$3</f>
        <v>4.2807547169811322</v>
      </c>
      <c r="U99" s="12">
        <f>'Total power'!U99/Parameters!$C$3</f>
        <v>3.8052830188679247</v>
      </c>
      <c r="V99" s="12">
        <f>'Total power'!V99/Parameters!$C$3</f>
        <v>3.5879245283018872</v>
      </c>
      <c r="W99" s="12">
        <f>'Total power'!W99/Parameters!$C$3</f>
        <v>5.0550943396226433</v>
      </c>
      <c r="X99" s="12">
        <f>'Total power'!X99/Parameters!$C$3</f>
        <v>8.5735849056603772</v>
      </c>
      <c r="Y99" s="12">
        <f>'Total power'!Y99/Parameters!$C$3</f>
        <v>13.026415094339622</v>
      </c>
      <c r="Z99" s="12">
        <f>'Total power'!Z99/Parameters!$C$3</f>
        <v>16.688301886792452</v>
      </c>
      <c r="AB99" s="7">
        <f t="shared" si="1"/>
        <v>303.27245283018863</v>
      </c>
    </row>
    <row r="100" spans="2:28" x14ac:dyDescent="0.2">
      <c r="B100" s="6">
        <v>44294</v>
      </c>
      <c r="C100" s="12">
        <f>'Total power'!C100/Parameters!$C$3</f>
        <v>18.774339622641513</v>
      </c>
      <c r="D100" s="12">
        <f>'Total power'!D100/Parameters!$C$3</f>
        <v>19.09433962264151</v>
      </c>
      <c r="E100" s="12">
        <f>'Total power'!E100/Parameters!$C$3</f>
        <v>19.09433962264151</v>
      </c>
      <c r="F100" s="12">
        <f>'Total power'!F100/Parameters!$C$3</f>
        <v>19.09433962264151</v>
      </c>
      <c r="G100" s="12">
        <f>'Total power'!G100/Parameters!$C$3</f>
        <v>19.09433962264151</v>
      </c>
      <c r="H100" s="12">
        <f>'Total power'!H100/Parameters!$C$3</f>
        <v>19.09433962264151</v>
      </c>
      <c r="I100" s="12">
        <f>'Total power'!I100/Parameters!$C$3</f>
        <v>19.09433962264151</v>
      </c>
      <c r="J100" s="12">
        <f>'Total power'!J100/Parameters!$C$3</f>
        <v>19.09433962264151</v>
      </c>
      <c r="K100" s="12">
        <f>'Total power'!K100/Parameters!$C$3</f>
        <v>19.09433962264151</v>
      </c>
      <c r="L100" s="12">
        <f>'Total power'!L100/Parameters!$C$3</f>
        <v>19.09433962264151</v>
      </c>
      <c r="M100" s="12">
        <f>'Total power'!M100/Parameters!$C$3</f>
        <v>19.09433962264151</v>
      </c>
      <c r="N100" s="12">
        <f>'Total power'!N100/Parameters!$C$3</f>
        <v>19.09433962264151</v>
      </c>
      <c r="O100" s="12">
        <f>'Total power'!O100/Parameters!$C$3</f>
        <v>19.09433962264151</v>
      </c>
      <c r="P100" s="12">
        <f>'Total power'!P100/Parameters!$C$3</f>
        <v>19.09433962264151</v>
      </c>
      <c r="Q100" s="12">
        <f>'Total power'!Q100/Parameters!$C$3</f>
        <v>19.09433962264151</v>
      </c>
      <c r="R100" s="12">
        <f>'Total power'!R100/Parameters!$C$3</f>
        <v>19.09433962264151</v>
      </c>
      <c r="S100" s="12">
        <f>'Total power'!S100/Parameters!$C$3</f>
        <v>19.09433962264151</v>
      </c>
      <c r="T100" s="12">
        <f>'Total power'!T100/Parameters!$C$3</f>
        <v>19.09433962264151</v>
      </c>
      <c r="U100" s="12">
        <f>'Total power'!U100/Parameters!$C$3</f>
        <v>19.09433962264151</v>
      </c>
      <c r="V100" s="12">
        <f>'Total power'!V100/Parameters!$C$3</f>
        <v>19.09433962264151</v>
      </c>
      <c r="W100" s="12">
        <f>'Total power'!W100/Parameters!$C$3</f>
        <v>19.09433962264151</v>
      </c>
      <c r="X100" s="12">
        <f>'Total power'!X100/Parameters!$C$3</f>
        <v>19.09433962264151</v>
      </c>
      <c r="Y100" s="12">
        <f>'Total power'!Y100/Parameters!$C$3</f>
        <v>19.09433962264151</v>
      </c>
      <c r="Z100" s="12">
        <f>'Total power'!Z100/Parameters!$C$3</f>
        <v>19.09433962264151</v>
      </c>
      <c r="AB100" s="7">
        <f t="shared" si="1"/>
        <v>457.94415094339598</v>
      </c>
    </row>
    <row r="101" spans="2:28" x14ac:dyDescent="0.2">
      <c r="B101" s="6">
        <v>44295</v>
      </c>
      <c r="C101" s="12">
        <f>'Total power'!C101/Parameters!$C$3</f>
        <v>19.09433962264151</v>
      </c>
      <c r="D101" s="12">
        <f>'Total power'!D101/Parameters!$C$3</f>
        <v>19.082264150943395</v>
      </c>
      <c r="E101" s="12">
        <f>'Total power'!E101/Parameters!$C$3</f>
        <v>19.082264150943395</v>
      </c>
      <c r="F101" s="12">
        <f>'Total power'!F101/Parameters!$C$3</f>
        <v>19.079245283018867</v>
      </c>
      <c r="G101" s="12">
        <f>'Total power'!G101/Parameters!$C$3</f>
        <v>18.994716981132076</v>
      </c>
      <c r="H101" s="12">
        <f>'Total power'!H101/Parameters!$C$3</f>
        <v>18.771320754716982</v>
      </c>
      <c r="I101" s="12">
        <f>'Total power'!I101/Parameters!$C$3</f>
        <v>18.326037735849056</v>
      </c>
      <c r="J101" s="12">
        <f>'Total power'!J101/Parameters!$C$3</f>
        <v>18.233962264150943</v>
      </c>
      <c r="K101" s="12">
        <f>'Total power'!K101/Parameters!$C$3</f>
        <v>18.771320754716982</v>
      </c>
      <c r="L101" s="12">
        <f>'Total power'!L101/Parameters!$C$3</f>
        <v>18.774339622641513</v>
      </c>
      <c r="M101" s="12">
        <f>'Total power'!M101/Parameters!$C$3</f>
        <v>18.774339622641513</v>
      </c>
      <c r="N101" s="12">
        <f>'Total power'!N101/Parameters!$C$3</f>
        <v>18.771320754716982</v>
      </c>
      <c r="O101" s="12">
        <f>'Total power'!O101/Parameters!$C$3</f>
        <v>18.406037735849058</v>
      </c>
      <c r="P101" s="12">
        <f>'Total power'!P101/Parameters!$C$3</f>
        <v>18.381886792452832</v>
      </c>
      <c r="Q101" s="12">
        <f>'Total power'!Q101/Parameters!$C$3</f>
        <v>18.326037735849056</v>
      </c>
      <c r="R101" s="12">
        <f>'Total power'!R101/Parameters!$C$3</f>
        <v>17.778113207547172</v>
      </c>
      <c r="S101" s="12">
        <f>'Total power'!S101/Parameters!$C$3</f>
        <v>17.479245283018866</v>
      </c>
      <c r="T101" s="12">
        <f>'Total power'!T101/Parameters!$C$3</f>
        <v>15.172830188679248</v>
      </c>
      <c r="U101" s="12">
        <f>'Total power'!U101/Parameters!$C$3</f>
        <v>12.633962264150943</v>
      </c>
      <c r="V101" s="12">
        <f>'Total power'!V101/Parameters!$C$3</f>
        <v>10.979622641509433</v>
      </c>
      <c r="W101" s="12">
        <f>'Total power'!W101/Parameters!$C$3</f>
        <v>10.119245283018866</v>
      </c>
      <c r="X101" s="12">
        <f>'Total power'!X101/Parameters!$C$3</f>
        <v>9.385660377358489</v>
      </c>
      <c r="Y101" s="12">
        <f>'Total power'!Y101/Parameters!$C$3</f>
        <v>9.385660377358489</v>
      </c>
      <c r="Z101" s="12">
        <f>'Total power'!Z101/Parameters!$C$3</f>
        <v>8.9720754716981137</v>
      </c>
      <c r="AB101" s="7">
        <f t="shared" si="1"/>
        <v>392.77584905660382</v>
      </c>
    </row>
    <row r="102" spans="2:28" x14ac:dyDescent="0.2">
      <c r="B102" s="6">
        <v>44296</v>
      </c>
      <c r="C102" s="12">
        <f>'Total power'!C102/Parameters!$C$3</f>
        <v>7.9969811320754713</v>
      </c>
      <c r="D102" s="12">
        <f>'Total power'!D102/Parameters!$C$3</f>
        <v>7.9969811320754713</v>
      </c>
      <c r="E102" s="12">
        <f>'Total power'!E102/Parameters!$C$3</f>
        <v>7.9969811320754713</v>
      </c>
      <c r="F102" s="12">
        <f>'Total power'!F102/Parameters!$C$3</f>
        <v>7.9969811320754713</v>
      </c>
      <c r="G102" s="12">
        <f>'Total power'!G102/Parameters!$C$3</f>
        <v>8.3894339622641514</v>
      </c>
      <c r="H102" s="12">
        <f>'Total power'!H102/Parameters!$C$3</f>
        <v>8.3894339622641514</v>
      </c>
      <c r="I102" s="12">
        <f>'Total power'!I102/Parameters!$C$3</f>
        <v>7.9969811320754713</v>
      </c>
      <c r="J102" s="12">
        <f>'Total power'!J102/Parameters!$C$3</f>
        <v>7.1849056603773587</v>
      </c>
      <c r="K102" s="12">
        <f>'Total power'!K102/Parameters!$C$3</f>
        <v>7.9969811320754713</v>
      </c>
      <c r="L102" s="12">
        <f>'Total power'!L102/Parameters!$C$3</f>
        <v>8.3894339622641514</v>
      </c>
      <c r="M102" s="12">
        <f>'Total power'!M102/Parameters!$C$3</f>
        <v>7.9969811320754713</v>
      </c>
      <c r="N102" s="12">
        <f>'Total power'!N102/Parameters!$C$3</f>
        <v>7.5833962264150934</v>
      </c>
      <c r="O102" s="12">
        <f>'Total power'!O102/Parameters!$C$3</f>
        <v>7.1849056603773587</v>
      </c>
      <c r="P102" s="12">
        <f>'Total power'!P102/Parameters!$C$3</f>
        <v>7.1849056603773587</v>
      </c>
      <c r="Q102" s="12">
        <f>'Total power'!Q102/Parameters!$C$3</f>
        <v>7.5833962264150934</v>
      </c>
      <c r="R102" s="12">
        <f>'Total power'!R102/Parameters!$C$3</f>
        <v>7.9969811320754713</v>
      </c>
      <c r="S102" s="12">
        <f>'Total power'!S102/Parameters!$C$3</f>
        <v>7.5833962264150934</v>
      </c>
      <c r="T102" s="12">
        <f>'Total power'!T102/Parameters!$C$3</f>
        <v>6.5328301886792444</v>
      </c>
      <c r="U102" s="12">
        <f>'Total power'!U102/Parameters!$C$3</f>
        <v>6.2279245283018865</v>
      </c>
      <c r="V102" s="12">
        <f>'Total power'!V102/Parameters!$C$3</f>
        <v>6.5328301886792444</v>
      </c>
      <c r="W102" s="12">
        <f>'Total power'!W102/Parameters!$C$3</f>
        <v>5.9230188679245277</v>
      </c>
      <c r="X102" s="12">
        <f>'Total power'!X102/Parameters!$C$3</f>
        <v>5.0550943396226433</v>
      </c>
      <c r="Y102" s="12">
        <f>'Total power'!Y102/Parameters!$C$3</f>
        <v>4.5388679245283026</v>
      </c>
      <c r="Z102" s="12">
        <f>'Total power'!Z102/Parameters!$C$3</f>
        <v>4.5388679245283026</v>
      </c>
      <c r="AB102" s="7">
        <f t="shared" si="1"/>
        <v>172.79849056603771</v>
      </c>
    </row>
    <row r="103" spans="2:28" x14ac:dyDescent="0.2">
      <c r="B103" s="6">
        <v>44297</v>
      </c>
      <c r="C103" s="12">
        <f>'Total power'!C103/Parameters!$C$3</f>
        <v>5.0550943396226433</v>
      </c>
      <c r="D103" s="12">
        <f>'Total power'!D103/Parameters!$C$3</f>
        <v>5.6181132075471698</v>
      </c>
      <c r="E103" s="12">
        <f>'Total power'!E103/Parameters!$C$3</f>
        <v>6.2279245283018865</v>
      </c>
      <c r="F103" s="12">
        <f>'Total power'!F103/Parameters!$C$3</f>
        <v>6.5328301886792444</v>
      </c>
      <c r="G103" s="12">
        <f>'Total power'!G103/Parameters!$C$3</f>
        <v>6.5328301886792444</v>
      </c>
      <c r="H103" s="12">
        <f>'Total power'!H103/Parameters!$C$3</f>
        <v>6.8377358490566031</v>
      </c>
      <c r="I103" s="12">
        <f>'Total power'!I103/Parameters!$C$3</f>
        <v>6.5328301886792444</v>
      </c>
      <c r="J103" s="12">
        <f>'Total power'!J103/Parameters!$C$3</f>
        <v>5.9230188679245277</v>
      </c>
      <c r="K103" s="12">
        <f>'Total power'!K103/Parameters!$C$3</f>
        <v>5.6181132075471698</v>
      </c>
      <c r="L103" s="12">
        <f>'Total power'!L103/Parameters!$C$3</f>
        <v>5.3132075471698119</v>
      </c>
      <c r="M103" s="12">
        <f>'Total power'!M103/Parameters!$C$3</f>
        <v>4.7969811320754729</v>
      </c>
      <c r="N103" s="12">
        <f>'Total power'!N103/Parameters!$C$3</f>
        <v>4.2807547169811322</v>
      </c>
      <c r="O103" s="12">
        <f>'Total power'!O103/Parameters!$C$3</f>
        <v>3.8052830188679247</v>
      </c>
      <c r="P103" s="12">
        <f>'Total power'!P103/Parameters!$C$3</f>
        <v>3.5879245283018872</v>
      </c>
      <c r="Q103" s="12">
        <f>'Total power'!Q103/Parameters!$C$3</f>
        <v>3.3705660377358493</v>
      </c>
      <c r="R103" s="12">
        <f>'Total power'!R103/Parameters!$C$3</f>
        <v>3.8052830188679247</v>
      </c>
      <c r="S103" s="12">
        <f>'Total power'!S103/Parameters!$C$3</f>
        <v>3.8052830188679247</v>
      </c>
      <c r="T103" s="12">
        <f>'Total power'!T103/Parameters!$C$3</f>
        <v>3.8052830188679247</v>
      </c>
      <c r="U103" s="12">
        <f>'Total power'!U103/Parameters!$C$3</f>
        <v>4.0226415094339618</v>
      </c>
      <c r="V103" s="12">
        <f>'Total power'!V103/Parameters!$C$3</f>
        <v>4.5388679245283026</v>
      </c>
      <c r="W103" s="12">
        <f>'Total power'!W103/Parameters!$C$3</f>
        <v>4.7969811320754729</v>
      </c>
      <c r="X103" s="12">
        <f>'Total power'!X103/Parameters!$C$3</f>
        <v>4.7969811320754729</v>
      </c>
      <c r="Y103" s="12">
        <f>'Total power'!Y103/Parameters!$C$3</f>
        <v>5.0550943396226433</v>
      </c>
      <c r="Z103" s="12">
        <f>'Total power'!Z103/Parameters!$C$3</f>
        <v>5.6181132075471698</v>
      </c>
      <c r="AB103" s="7">
        <f t="shared" si="1"/>
        <v>120.27773584905661</v>
      </c>
    </row>
    <row r="104" spans="2:28" x14ac:dyDescent="0.2">
      <c r="B104" s="6">
        <v>44298</v>
      </c>
      <c r="C104" s="12">
        <f>'Total power'!C104/Parameters!$C$3</f>
        <v>6.2279245283018865</v>
      </c>
      <c r="D104" s="12">
        <f>'Total power'!D104/Parameters!$C$3</f>
        <v>6.8377358490566031</v>
      </c>
      <c r="E104" s="12">
        <f>'Total power'!E104/Parameters!$C$3</f>
        <v>7.1849056603773587</v>
      </c>
      <c r="F104" s="12">
        <f>'Total power'!F104/Parameters!$C$3</f>
        <v>6.8377358490566031</v>
      </c>
      <c r="G104" s="12">
        <f>'Total power'!G104/Parameters!$C$3</f>
        <v>6.5328301886792444</v>
      </c>
      <c r="H104" s="12">
        <f>'Total power'!H104/Parameters!$C$3</f>
        <v>6.2279245283018865</v>
      </c>
      <c r="I104" s="12">
        <f>'Total power'!I104/Parameters!$C$3</f>
        <v>5.6181132075471698</v>
      </c>
      <c r="J104" s="12">
        <f>'Total power'!J104/Parameters!$C$3</f>
        <v>4.5388679245283026</v>
      </c>
      <c r="K104" s="12">
        <f>'Total power'!K104/Parameters!$C$3</f>
        <v>4.0226415094339618</v>
      </c>
      <c r="L104" s="12">
        <f>'Total power'!L104/Parameters!$C$3</f>
        <v>3.5879245283018872</v>
      </c>
      <c r="M104" s="12">
        <f>'Total power'!M104/Parameters!$C$3</f>
        <v>3.1532075471698113</v>
      </c>
      <c r="N104" s="12">
        <f>'Total power'!N104/Parameters!$C$3</f>
        <v>2.9358490566037734</v>
      </c>
      <c r="O104" s="12">
        <f>'Total power'!O104/Parameters!$C$3</f>
        <v>3.1532075471698113</v>
      </c>
      <c r="P104" s="12">
        <f>'Total power'!P104/Parameters!$C$3</f>
        <v>3.5879245283018872</v>
      </c>
      <c r="Q104" s="12">
        <f>'Total power'!Q104/Parameters!$C$3</f>
        <v>4.0226415094339618</v>
      </c>
      <c r="R104" s="12">
        <f>'Total power'!R104/Parameters!$C$3</f>
        <v>3.8052830188679247</v>
      </c>
      <c r="S104" s="12">
        <f>'Total power'!S104/Parameters!$C$3</f>
        <v>3.5879245283018872</v>
      </c>
      <c r="T104" s="12">
        <f>'Total power'!T104/Parameters!$C$3</f>
        <v>3.3705660377358493</v>
      </c>
      <c r="U104" s="12">
        <f>'Total power'!U104/Parameters!$C$3</f>
        <v>3.3705660377358493</v>
      </c>
      <c r="V104" s="12">
        <f>'Total power'!V104/Parameters!$C$3</f>
        <v>3.1532075471698113</v>
      </c>
      <c r="W104" s="12">
        <f>'Total power'!W104/Parameters!$C$3</f>
        <v>2.5735849056603777</v>
      </c>
      <c r="X104" s="12">
        <f>'Total power'!X104/Parameters!$C$3</f>
        <v>2.030188679245283</v>
      </c>
      <c r="Y104" s="12">
        <f>'Total power'!Y104/Parameters!$C$3</f>
        <v>1.8822641509433962</v>
      </c>
      <c r="Z104" s="12">
        <f>'Total power'!Z104/Parameters!$C$3</f>
        <v>1.5864150943396227</v>
      </c>
      <c r="AB104" s="7">
        <f t="shared" si="1"/>
        <v>99.829433962264176</v>
      </c>
    </row>
    <row r="105" spans="2:28" x14ac:dyDescent="0.2">
      <c r="B105" s="6">
        <v>44299</v>
      </c>
      <c r="C105" s="12">
        <f>'Total power'!C105/Parameters!$C$3</f>
        <v>1.5864150943396227</v>
      </c>
      <c r="D105" s="12">
        <f>'Total power'!D105/Parameters!$C$3</f>
        <v>1.4384905660377358</v>
      </c>
      <c r="E105" s="12">
        <f>'Total power'!E105/Parameters!$C$3</f>
        <v>1.2905660377358492</v>
      </c>
      <c r="F105" s="12">
        <f>'Total power'!F105/Parameters!$C$3</f>
        <v>1.0430188679245285</v>
      </c>
      <c r="G105" s="12">
        <f>'Total power'!G105/Parameters!$C$3</f>
        <v>0.79547169811320761</v>
      </c>
      <c r="H105" s="12">
        <f>'Total power'!H105/Parameters!$C$3</f>
        <v>0.57509433962264145</v>
      </c>
      <c r="I105" s="12">
        <f>'Total power'!I105/Parameters!$C$3</f>
        <v>0.18867924528301888</v>
      </c>
      <c r="J105" s="12">
        <f>'Total power'!J105/Parameters!$C$3</f>
        <v>0</v>
      </c>
      <c r="K105" s="12">
        <f>'Total power'!K105/Parameters!$C$3</f>
        <v>0</v>
      </c>
      <c r="L105" s="12">
        <f>'Total power'!L105/Parameters!$C$3</f>
        <v>0</v>
      </c>
      <c r="M105" s="12">
        <f>'Total power'!M105/Parameters!$C$3</f>
        <v>0</v>
      </c>
      <c r="N105" s="12">
        <f>'Total power'!N105/Parameters!$C$3</f>
        <v>0</v>
      </c>
      <c r="O105" s="12">
        <f>'Total power'!O105/Parameters!$C$3</f>
        <v>0</v>
      </c>
      <c r="P105" s="12">
        <f>'Total power'!P105/Parameters!$C$3</f>
        <v>0</v>
      </c>
      <c r="Q105" s="12">
        <f>'Total power'!Q105/Parameters!$C$3</f>
        <v>0</v>
      </c>
      <c r="R105" s="12">
        <f>'Total power'!R105/Parameters!$C$3</f>
        <v>0</v>
      </c>
      <c r="S105" s="12">
        <f>'Total power'!S105/Parameters!$C$3</f>
        <v>0</v>
      </c>
      <c r="T105" s="12">
        <f>'Total power'!T105/Parameters!$C$3</f>
        <v>0</v>
      </c>
      <c r="U105" s="12">
        <f>'Total power'!U105/Parameters!$C$3</f>
        <v>0</v>
      </c>
      <c r="V105" s="12">
        <f>'Total power'!V105/Parameters!$C$3</f>
        <v>0.18867924528301888</v>
      </c>
      <c r="W105" s="12">
        <f>'Total power'!W105/Parameters!$C$3</f>
        <v>0.18867924528301888</v>
      </c>
      <c r="X105" s="12">
        <f>'Total power'!X105/Parameters!$C$3</f>
        <v>0</v>
      </c>
      <c r="Y105" s="12">
        <f>'Total power'!Y105/Parameters!$C$3</f>
        <v>0</v>
      </c>
      <c r="Z105" s="12">
        <f>'Total power'!Z105/Parameters!$C$3</f>
        <v>0.28528301886792451</v>
      </c>
      <c r="AB105" s="7">
        <f t="shared" si="1"/>
        <v>7.5803773584905674</v>
      </c>
    </row>
    <row r="106" spans="2:28" x14ac:dyDescent="0.2">
      <c r="B106" s="6">
        <v>44300</v>
      </c>
      <c r="C106" s="12">
        <f>'Total power'!C106/Parameters!$C$3</f>
        <v>0.38188679245283014</v>
      </c>
      <c r="D106" s="12">
        <f>'Total power'!D106/Parameters!$C$3</f>
        <v>0.47849056603773577</v>
      </c>
      <c r="E106" s="12">
        <f>'Total power'!E106/Parameters!$C$3</f>
        <v>0.47849056603773577</v>
      </c>
      <c r="F106" s="12">
        <f>'Total power'!F106/Parameters!$C$3</f>
        <v>0.47849056603773577</v>
      </c>
      <c r="G106" s="12">
        <f>'Total power'!G106/Parameters!$C$3</f>
        <v>0.47849056603773577</v>
      </c>
      <c r="H106" s="12">
        <f>'Total power'!H106/Parameters!$C$3</f>
        <v>0.57509433962264145</v>
      </c>
      <c r="I106" s="12">
        <f>'Total power'!I106/Parameters!$C$3</f>
        <v>0.79547169811320761</v>
      </c>
      <c r="J106" s="12">
        <f>'Total power'!J106/Parameters!$C$3</f>
        <v>0.67169811320754724</v>
      </c>
      <c r="K106" s="12">
        <f>'Total power'!K106/Parameters!$C$3</f>
        <v>0.57509433962264145</v>
      </c>
      <c r="L106" s="12">
        <f>'Total power'!L106/Parameters!$C$3</f>
        <v>0.47849056603773577</v>
      </c>
      <c r="M106" s="12">
        <f>'Total power'!M106/Parameters!$C$3</f>
        <v>0</v>
      </c>
      <c r="N106" s="12">
        <f>'Total power'!N106/Parameters!$C$3</f>
        <v>0</v>
      </c>
      <c r="O106" s="12">
        <f>'Total power'!O106/Parameters!$C$3</f>
        <v>0</v>
      </c>
      <c r="P106" s="12">
        <f>'Total power'!P106/Parameters!$C$3</f>
        <v>0</v>
      </c>
      <c r="Q106" s="12">
        <f>'Total power'!Q106/Parameters!$C$3</f>
        <v>0</v>
      </c>
      <c r="R106" s="12">
        <f>'Total power'!R106/Parameters!$C$3</f>
        <v>0</v>
      </c>
      <c r="S106" s="12">
        <f>'Total power'!S106/Parameters!$C$3</f>
        <v>0</v>
      </c>
      <c r="T106" s="12">
        <f>'Total power'!T106/Parameters!$C$3</f>
        <v>0</v>
      </c>
      <c r="U106" s="12">
        <f>'Total power'!U106/Parameters!$C$3</f>
        <v>0</v>
      </c>
      <c r="V106" s="12">
        <f>'Total power'!V106/Parameters!$C$3</f>
        <v>0</v>
      </c>
      <c r="W106" s="12">
        <f>'Total power'!W106/Parameters!$C$3</f>
        <v>0</v>
      </c>
      <c r="X106" s="12">
        <f>'Total power'!X106/Parameters!$C$3</f>
        <v>0.47849056603773577</v>
      </c>
      <c r="Y106" s="12">
        <f>'Total power'!Y106/Parameters!$C$3</f>
        <v>0.91924528301886799</v>
      </c>
      <c r="Z106" s="12">
        <f>'Total power'!Z106/Parameters!$C$3</f>
        <v>1.166792452830189</v>
      </c>
      <c r="AB106" s="7">
        <f t="shared" si="1"/>
        <v>7.9562264150943385</v>
      </c>
    </row>
    <row r="107" spans="2:28" x14ac:dyDescent="0.2">
      <c r="B107" s="6">
        <v>44301</v>
      </c>
      <c r="C107" s="12">
        <f>'Total power'!C107/Parameters!$C$3</f>
        <v>1.2905660377358492</v>
      </c>
      <c r="D107" s="12">
        <f>'Total power'!D107/Parameters!$C$3</f>
        <v>1.0430188679245285</v>
      </c>
      <c r="E107" s="12">
        <f>'Total power'!E107/Parameters!$C$3</f>
        <v>0.57509433962264145</v>
      </c>
      <c r="F107" s="12">
        <f>'Total power'!F107/Parameters!$C$3</f>
        <v>0.18867924528301888</v>
      </c>
      <c r="G107" s="12">
        <f>'Total power'!G107/Parameters!$C$3</f>
        <v>0</v>
      </c>
      <c r="H107" s="12">
        <f>'Total power'!H107/Parameters!$C$3</f>
        <v>0</v>
      </c>
      <c r="I107" s="12">
        <f>'Total power'!I107/Parameters!$C$3</f>
        <v>0.28528301886792451</v>
      </c>
      <c r="J107" s="12">
        <f>'Total power'!J107/Parameters!$C$3</f>
        <v>0.28528301886792451</v>
      </c>
      <c r="K107" s="12">
        <f>'Total power'!K107/Parameters!$C$3</f>
        <v>0.67169811320754724</v>
      </c>
      <c r="L107" s="12">
        <f>'Total power'!L107/Parameters!$C$3</f>
        <v>1.2905660377358492</v>
      </c>
      <c r="M107" s="12">
        <f>'Total power'!M107/Parameters!$C$3</f>
        <v>1.2905660377358492</v>
      </c>
      <c r="N107" s="12">
        <f>'Total power'!N107/Parameters!$C$3</f>
        <v>1.166792452830189</v>
      </c>
      <c r="O107" s="12">
        <f>'Total power'!O107/Parameters!$C$3</f>
        <v>1.0430188679245285</v>
      </c>
      <c r="P107" s="12">
        <f>'Total power'!P107/Parameters!$C$3</f>
        <v>1.0430188679245285</v>
      </c>
      <c r="Q107" s="12">
        <f>'Total power'!Q107/Parameters!$C$3</f>
        <v>1.0430188679245285</v>
      </c>
      <c r="R107" s="12">
        <f>'Total power'!R107/Parameters!$C$3</f>
        <v>1.2905660377358492</v>
      </c>
      <c r="S107" s="12">
        <f>'Total power'!S107/Parameters!$C$3</f>
        <v>2.030188679245283</v>
      </c>
      <c r="T107" s="12">
        <f>'Total power'!T107/Parameters!$C$3</f>
        <v>3.3705660377358493</v>
      </c>
      <c r="U107" s="12">
        <f>'Total power'!U107/Parameters!$C$3</f>
        <v>5.0550943396226433</v>
      </c>
      <c r="V107" s="12">
        <f>'Total power'!V107/Parameters!$C$3</f>
        <v>7.1849056603773587</v>
      </c>
      <c r="W107" s="12">
        <f>'Total power'!W107/Parameters!$C$3</f>
        <v>8.9720754716981137</v>
      </c>
      <c r="X107" s="12">
        <f>'Total power'!X107/Parameters!$C$3</f>
        <v>10.119245283018866</v>
      </c>
      <c r="Y107" s="12">
        <f>'Total power'!Y107/Parameters!$C$3</f>
        <v>10.979622641509433</v>
      </c>
      <c r="Z107" s="12">
        <f>'Total power'!Z107/Parameters!$C$3</f>
        <v>11.372075471698114</v>
      </c>
      <c r="AB107" s="7">
        <f t="shared" si="1"/>
        <v>71.590943396226422</v>
      </c>
    </row>
    <row r="108" spans="2:28" x14ac:dyDescent="0.2">
      <c r="B108" s="6">
        <v>44302</v>
      </c>
      <c r="C108" s="12">
        <f>'Total power'!C108/Parameters!$C$3</f>
        <v>11.372075471698114</v>
      </c>
      <c r="D108" s="12">
        <f>'Total power'!D108/Parameters!$C$3</f>
        <v>11.372075471698114</v>
      </c>
      <c r="E108" s="12">
        <f>'Total power'!E108/Parameters!$C$3</f>
        <v>10.566037735849056</v>
      </c>
      <c r="F108" s="12">
        <f>'Total power'!F108/Parameters!$C$3</f>
        <v>9.385660377358489</v>
      </c>
      <c r="G108" s="12">
        <f>'Total power'!G108/Parameters!$C$3</f>
        <v>8.9720754716981137</v>
      </c>
      <c r="H108" s="12">
        <f>'Total power'!H108/Parameters!$C$3</f>
        <v>8.9720754716981137</v>
      </c>
      <c r="I108" s="12">
        <f>'Total power'!I108/Parameters!$C$3</f>
        <v>6.5328301886792444</v>
      </c>
      <c r="J108" s="12">
        <f>'Total power'!J108/Parameters!$C$3</f>
        <v>3.8052830188679247</v>
      </c>
      <c r="K108" s="12">
        <f>'Total power'!K108/Parameters!$C$3</f>
        <v>4.0226415094339618</v>
      </c>
      <c r="L108" s="12">
        <f>'Total power'!L108/Parameters!$C$3</f>
        <v>5.6181132075471698</v>
      </c>
      <c r="M108" s="12">
        <f>'Total power'!M108/Parameters!$C$3</f>
        <v>4.7969811320754729</v>
      </c>
      <c r="N108" s="12">
        <f>'Total power'!N108/Parameters!$C$3</f>
        <v>3.5879245283018872</v>
      </c>
      <c r="O108" s="12">
        <f>'Total power'!O108/Parameters!$C$3</f>
        <v>2.7547169811320753</v>
      </c>
      <c r="P108" s="12">
        <f>'Total power'!P108/Parameters!$C$3</f>
        <v>2.030188679245283</v>
      </c>
      <c r="Q108" s="12">
        <f>'Total power'!Q108/Parameters!$C$3</f>
        <v>1.4384905660377358</v>
      </c>
      <c r="R108" s="12">
        <f>'Total power'!R108/Parameters!$C$3</f>
        <v>1.0430188679245285</v>
      </c>
      <c r="S108" s="12">
        <f>'Total power'!S108/Parameters!$C$3</f>
        <v>0.79547169811320761</v>
      </c>
      <c r="T108" s="12">
        <f>'Total power'!T108/Parameters!$C$3</f>
        <v>0.79547169811320761</v>
      </c>
      <c r="U108" s="12">
        <f>'Total power'!U108/Parameters!$C$3</f>
        <v>1.166792452830189</v>
      </c>
      <c r="V108" s="12">
        <f>'Total power'!V108/Parameters!$C$3</f>
        <v>1.8822641509433962</v>
      </c>
      <c r="W108" s="12">
        <f>'Total power'!W108/Parameters!$C$3</f>
        <v>2.3924528301886792</v>
      </c>
      <c r="X108" s="12">
        <f>'Total power'!X108/Parameters!$C$3</f>
        <v>2.030188679245283</v>
      </c>
      <c r="Y108" s="12">
        <f>'Total power'!Y108/Parameters!$C$3</f>
        <v>1.4384905660377358</v>
      </c>
      <c r="Z108" s="12">
        <f>'Total power'!Z108/Parameters!$C$3</f>
        <v>1.0430188679245285</v>
      </c>
      <c r="AB108" s="7">
        <f t="shared" si="1"/>
        <v>107.81433962264153</v>
      </c>
    </row>
    <row r="109" spans="2:28" x14ac:dyDescent="0.2">
      <c r="B109" s="6">
        <v>44303</v>
      </c>
      <c r="C109" s="12">
        <f>'Total power'!C109/Parameters!$C$3</f>
        <v>0.91924528301886799</v>
      </c>
      <c r="D109" s="12">
        <f>'Total power'!D109/Parameters!$C$3</f>
        <v>0.79547169811320761</v>
      </c>
      <c r="E109" s="12">
        <f>'Total power'!E109/Parameters!$C$3</f>
        <v>0.57509433962264145</v>
      </c>
      <c r="F109" s="12">
        <f>'Total power'!F109/Parameters!$C$3</f>
        <v>0.79547169811320761</v>
      </c>
      <c r="G109" s="12">
        <f>'Total power'!G109/Parameters!$C$3</f>
        <v>1.7343396226415091</v>
      </c>
      <c r="H109" s="12">
        <f>'Total power'!H109/Parameters!$C$3</f>
        <v>2.5735849056603777</v>
      </c>
      <c r="I109" s="12">
        <f>'Total power'!I109/Parameters!$C$3</f>
        <v>2.7547169811320753</v>
      </c>
      <c r="J109" s="12">
        <f>'Total power'!J109/Parameters!$C$3</f>
        <v>1.5864150943396227</v>
      </c>
      <c r="K109" s="12">
        <f>'Total power'!K109/Parameters!$C$3</f>
        <v>1.8822641509433962</v>
      </c>
      <c r="L109" s="12">
        <f>'Total power'!L109/Parameters!$C$3</f>
        <v>2.030188679245283</v>
      </c>
      <c r="M109" s="12">
        <f>'Total power'!M109/Parameters!$C$3</f>
        <v>1.8822641509433962</v>
      </c>
      <c r="N109" s="12">
        <f>'Total power'!N109/Parameters!$C$3</f>
        <v>1.5864150943396227</v>
      </c>
      <c r="O109" s="12">
        <f>'Total power'!O109/Parameters!$C$3</f>
        <v>1.7343396226415091</v>
      </c>
      <c r="P109" s="12">
        <f>'Total power'!P109/Parameters!$C$3</f>
        <v>2.2113207547169811</v>
      </c>
      <c r="Q109" s="12">
        <f>'Total power'!Q109/Parameters!$C$3</f>
        <v>3.1532075471698113</v>
      </c>
      <c r="R109" s="12">
        <f>'Total power'!R109/Parameters!$C$3</f>
        <v>3.8052830188679247</v>
      </c>
      <c r="S109" s="12">
        <f>'Total power'!S109/Parameters!$C$3</f>
        <v>4.0226415094339618</v>
      </c>
      <c r="T109" s="12">
        <f>'Total power'!T109/Parameters!$C$3</f>
        <v>4.5388679245283026</v>
      </c>
      <c r="U109" s="12">
        <f>'Total power'!U109/Parameters!$C$3</f>
        <v>6.2279245283018865</v>
      </c>
      <c r="V109" s="12">
        <f>'Total power'!V109/Parameters!$C$3</f>
        <v>8.5735849056603772</v>
      </c>
      <c r="W109" s="12">
        <f>'Total power'!W109/Parameters!$C$3</f>
        <v>10.979622641509433</v>
      </c>
      <c r="X109" s="12">
        <f>'Total power'!X109/Parameters!$C$3</f>
        <v>11.948679245283019</v>
      </c>
      <c r="Y109" s="12">
        <f>'Total power'!Y109/Parameters!$C$3</f>
        <v>12.633962264150943</v>
      </c>
      <c r="Z109" s="12">
        <f>'Total power'!Z109/Parameters!$C$3</f>
        <v>13.026415094339622</v>
      </c>
      <c r="AB109" s="7">
        <f t="shared" si="1"/>
        <v>101.97132075471697</v>
      </c>
    </row>
    <row r="110" spans="2:28" x14ac:dyDescent="0.2">
      <c r="B110" s="6">
        <v>44304</v>
      </c>
      <c r="C110" s="12">
        <f>'Total power'!C110/Parameters!$C$3</f>
        <v>13.753962264150944</v>
      </c>
      <c r="D110" s="12">
        <f>'Total power'!D110/Parameters!$C$3</f>
        <v>13.026415094339622</v>
      </c>
      <c r="E110" s="12">
        <f>'Total power'!E110/Parameters!$C$3</f>
        <v>12.633962264150943</v>
      </c>
      <c r="F110" s="12">
        <f>'Total power'!F110/Parameters!$C$3</f>
        <v>12.633962264150943</v>
      </c>
      <c r="G110" s="12">
        <f>'Total power'!G110/Parameters!$C$3</f>
        <v>11.948679245283019</v>
      </c>
      <c r="H110" s="12">
        <f>'Total power'!H110/Parameters!$C$3</f>
        <v>11.71320754716981</v>
      </c>
      <c r="I110" s="12">
        <f>'Total power'!I110/Parameters!$C$3</f>
        <v>10.979622641509433</v>
      </c>
      <c r="J110" s="12">
        <f>'Total power'!J110/Parameters!$C$3</f>
        <v>10.566037735849056</v>
      </c>
      <c r="K110" s="12">
        <f>'Total power'!K110/Parameters!$C$3</f>
        <v>10.119245283018866</v>
      </c>
      <c r="L110" s="12">
        <f>'Total power'!L110/Parameters!$C$3</f>
        <v>9.385660377358489</v>
      </c>
      <c r="M110" s="12">
        <f>'Total power'!M110/Parameters!$C$3</f>
        <v>8.5735849056603772</v>
      </c>
      <c r="N110" s="12">
        <f>'Total power'!N110/Parameters!$C$3</f>
        <v>7.5833962264150934</v>
      </c>
      <c r="O110" s="12">
        <f>'Total power'!O110/Parameters!$C$3</f>
        <v>6.2279245283018865</v>
      </c>
      <c r="P110" s="12">
        <f>'Total power'!P110/Parameters!$C$3</f>
        <v>5.0550943396226433</v>
      </c>
      <c r="Q110" s="12">
        <f>'Total power'!Q110/Parameters!$C$3</f>
        <v>4.0226415094339618</v>
      </c>
      <c r="R110" s="12">
        <f>'Total power'!R110/Parameters!$C$3</f>
        <v>2.9358490566037734</v>
      </c>
      <c r="S110" s="12">
        <f>'Total power'!S110/Parameters!$C$3</f>
        <v>2.5735849056603777</v>
      </c>
      <c r="T110" s="12">
        <f>'Total power'!T110/Parameters!$C$3</f>
        <v>2.2113207547169811</v>
      </c>
      <c r="U110" s="12">
        <f>'Total power'!U110/Parameters!$C$3</f>
        <v>2.9358490566037734</v>
      </c>
      <c r="V110" s="12">
        <f>'Total power'!V110/Parameters!$C$3</f>
        <v>3.8052830188679247</v>
      </c>
      <c r="W110" s="12">
        <f>'Total power'!W110/Parameters!$C$3</f>
        <v>5.0550943396226433</v>
      </c>
      <c r="X110" s="12">
        <f>'Total power'!X110/Parameters!$C$3</f>
        <v>6.5328301886792444</v>
      </c>
      <c r="Y110" s="12">
        <f>'Total power'!Y110/Parameters!$C$3</f>
        <v>6.8377358490566031</v>
      </c>
      <c r="Z110" s="12">
        <f>'Total power'!Z110/Parameters!$C$3</f>
        <v>6.5328301886792444</v>
      </c>
      <c r="AB110" s="7">
        <f t="shared" si="1"/>
        <v>187.64377358490569</v>
      </c>
    </row>
    <row r="111" spans="2:28" x14ac:dyDescent="0.2">
      <c r="B111" s="6">
        <v>44305</v>
      </c>
      <c r="C111" s="12">
        <f>'Total power'!C111/Parameters!$C$3</f>
        <v>5.9230188679245277</v>
      </c>
      <c r="D111" s="12">
        <f>'Total power'!D111/Parameters!$C$3</f>
        <v>6.2279245283018865</v>
      </c>
      <c r="E111" s="12">
        <f>'Total power'!E111/Parameters!$C$3</f>
        <v>6.8377358490566031</v>
      </c>
      <c r="F111" s="12">
        <f>'Total power'!F111/Parameters!$C$3</f>
        <v>7.5833962264150934</v>
      </c>
      <c r="G111" s="12">
        <f>'Total power'!G111/Parameters!$C$3</f>
        <v>7.9969811320754713</v>
      </c>
      <c r="H111" s="12">
        <f>'Total power'!H111/Parameters!$C$3</f>
        <v>7.5833962264150934</v>
      </c>
      <c r="I111" s="12">
        <f>'Total power'!I111/Parameters!$C$3</f>
        <v>6.8377358490566031</v>
      </c>
      <c r="J111" s="12">
        <f>'Total power'!J111/Parameters!$C$3</f>
        <v>6.2279245283018865</v>
      </c>
      <c r="K111" s="12">
        <f>'Total power'!K111/Parameters!$C$3</f>
        <v>8.3894339622641514</v>
      </c>
      <c r="L111" s="12">
        <f>'Total power'!L111/Parameters!$C$3</f>
        <v>9.7781132075471699</v>
      </c>
      <c r="M111" s="12">
        <f>'Total power'!M111/Parameters!$C$3</f>
        <v>10.566037735849056</v>
      </c>
      <c r="N111" s="12">
        <f>'Total power'!N111/Parameters!$C$3</f>
        <v>9.7781132075471699</v>
      </c>
      <c r="O111" s="12">
        <f>'Total power'!O111/Parameters!$C$3</f>
        <v>8.5735849056603772</v>
      </c>
      <c r="P111" s="12">
        <f>'Total power'!P111/Parameters!$C$3</f>
        <v>7.1849056603773587</v>
      </c>
      <c r="Q111" s="12">
        <f>'Total power'!Q111/Parameters!$C$3</f>
        <v>5.6181132075471698</v>
      </c>
      <c r="R111" s="12">
        <f>'Total power'!R111/Parameters!$C$3</f>
        <v>4.2807547169811322</v>
      </c>
      <c r="S111" s="12">
        <f>'Total power'!S111/Parameters!$C$3</f>
        <v>2.9358490566037734</v>
      </c>
      <c r="T111" s="12">
        <f>'Total power'!T111/Parameters!$C$3</f>
        <v>2.030188679245283</v>
      </c>
      <c r="U111" s="12">
        <f>'Total power'!U111/Parameters!$C$3</f>
        <v>1.8822641509433962</v>
      </c>
      <c r="V111" s="12">
        <f>'Total power'!V111/Parameters!$C$3</f>
        <v>1.8822641509433962</v>
      </c>
      <c r="W111" s="12">
        <f>'Total power'!W111/Parameters!$C$3</f>
        <v>2.030188679245283</v>
      </c>
      <c r="X111" s="12">
        <f>'Total power'!X111/Parameters!$C$3</f>
        <v>2.3924528301886792</v>
      </c>
      <c r="Y111" s="12">
        <f>'Total power'!Y111/Parameters!$C$3</f>
        <v>3.3705660377358493</v>
      </c>
      <c r="Z111" s="12">
        <f>'Total power'!Z111/Parameters!$C$3</f>
        <v>4.5388679245283026</v>
      </c>
      <c r="AB111" s="7">
        <f t="shared" si="1"/>
        <v>140.44981132075466</v>
      </c>
    </row>
    <row r="112" spans="2:28" x14ac:dyDescent="0.2">
      <c r="B112" s="6">
        <v>44306</v>
      </c>
      <c r="C112" s="12">
        <f>'Total power'!C112/Parameters!$C$3</f>
        <v>4.5388679245283026</v>
      </c>
      <c r="D112" s="12">
        <f>'Total power'!D112/Parameters!$C$3</f>
        <v>5.3132075471698119</v>
      </c>
      <c r="E112" s="12">
        <f>'Total power'!E112/Parameters!$C$3</f>
        <v>5.9230188679245277</v>
      </c>
      <c r="F112" s="12">
        <f>'Total power'!F112/Parameters!$C$3</f>
        <v>6.8377358490566031</v>
      </c>
      <c r="G112" s="12">
        <f>'Total power'!G112/Parameters!$C$3</f>
        <v>7.5833962264150934</v>
      </c>
      <c r="H112" s="12">
        <f>'Total power'!H112/Parameters!$C$3</f>
        <v>6.8377358490566031</v>
      </c>
      <c r="I112" s="12">
        <f>'Total power'!I112/Parameters!$C$3</f>
        <v>6.2279245283018865</v>
      </c>
      <c r="J112" s="12">
        <f>'Total power'!J112/Parameters!$C$3</f>
        <v>8.5735849056603772</v>
      </c>
      <c r="K112" s="12">
        <f>'Total power'!K112/Parameters!$C$3</f>
        <v>10.566037735849056</v>
      </c>
      <c r="L112" s="12">
        <f>'Total power'!L112/Parameters!$C$3</f>
        <v>10.979622641509433</v>
      </c>
      <c r="M112" s="12">
        <f>'Total power'!M112/Parameters!$C$3</f>
        <v>10.119245283018866</v>
      </c>
      <c r="N112" s="12">
        <f>'Total power'!N112/Parameters!$C$3</f>
        <v>10.979622641509433</v>
      </c>
      <c r="O112" s="12">
        <f>'Total power'!O112/Parameters!$C$3</f>
        <v>12.633962264150943</v>
      </c>
      <c r="P112" s="12">
        <f>'Total power'!P112/Parameters!$C$3</f>
        <v>13.753962264150944</v>
      </c>
      <c r="Q112" s="12">
        <f>'Total power'!Q112/Parameters!$C$3</f>
        <v>15.415849056603776</v>
      </c>
      <c r="R112" s="12">
        <f>'Total power'!R112/Parameters!$C$3</f>
        <v>17.630188679245283</v>
      </c>
      <c r="S112" s="12">
        <f>'Total power'!S112/Parameters!$C$3</f>
        <v>18.381886792452832</v>
      </c>
      <c r="T112" s="12">
        <f>'Total power'!T112/Parameters!$C$3</f>
        <v>18.406037735849058</v>
      </c>
      <c r="U112" s="12">
        <f>'Total power'!U112/Parameters!$C$3</f>
        <v>18.381886792452832</v>
      </c>
      <c r="V112" s="12">
        <f>'Total power'!V112/Parameters!$C$3</f>
        <v>17.722264150943396</v>
      </c>
      <c r="W112" s="12">
        <f>'Total power'!W112/Parameters!$C$3</f>
        <v>16.780377358490565</v>
      </c>
      <c r="X112" s="12">
        <f>'Total power'!X112/Parameters!$C$3</f>
        <v>15.172830188679248</v>
      </c>
      <c r="Y112" s="12">
        <f>'Total power'!Y112/Parameters!$C$3</f>
        <v>13.367547169811321</v>
      </c>
      <c r="Z112" s="12">
        <f>'Total power'!Z112/Parameters!$C$3</f>
        <v>11.71320754716981</v>
      </c>
      <c r="AB112" s="7">
        <f t="shared" si="1"/>
        <v>283.83999999999997</v>
      </c>
    </row>
    <row r="113" spans="2:28" x14ac:dyDescent="0.2">
      <c r="B113" s="6">
        <v>44307</v>
      </c>
      <c r="C113" s="12">
        <f>'Total power'!C113/Parameters!$C$3</f>
        <v>9.7781132075471699</v>
      </c>
      <c r="D113" s="12">
        <f>'Total power'!D113/Parameters!$C$3</f>
        <v>7.5833962264150934</v>
      </c>
      <c r="E113" s="12">
        <f>'Total power'!E113/Parameters!$C$3</f>
        <v>5.9230188679245277</v>
      </c>
      <c r="F113" s="12">
        <f>'Total power'!F113/Parameters!$C$3</f>
        <v>4.7969811320754729</v>
      </c>
      <c r="G113" s="12">
        <f>'Total power'!G113/Parameters!$C$3</f>
        <v>4.0226415094339618</v>
      </c>
      <c r="H113" s="12">
        <f>'Total power'!H113/Parameters!$C$3</f>
        <v>3.1532075471698113</v>
      </c>
      <c r="I113" s="12">
        <f>'Total power'!I113/Parameters!$C$3</f>
        <v>1.7343396226415091</v>
      </c>
      <c r="J113" s="12">
        <f>'Total power'!J113/Parameters!$C$3</f>
        <v>0.67169811320754724</v>
      </c>
      <c r="K113" s="12">
        <f>'Total power'!K113/Parameters!$C$3</f>
        <v>0</v>
      </c>
      <c r="L113" s="12">
        <f>'Total power'!L113/Parameters!$C$3</f>
        <v>0</v>
      </c>
      <c r="M113" s="12">
        <f>'Total power'!M113/Parameters!$C$3</f>
        <v>0</v>
      </c>
      <c r="N113" s="12">
        <f>'Total power'!N113/Parameters!$C$3</f>
        <v>0</v>
      </c>
      <c r="O113" s="12">
        <f>'Total power'!O113/Parameters!$C$3</f>
        <v>0</v>
      </c>
      <c r="P113" s="12">
        <f>'Total power'!P113/Parameters!$C$3</f>
        <v>0</v>
      </c>
      <c r="Q113" s="12">
        <f>'Total power'!Q113/Parameters!$C$3</f>
        <v>0</v>
      </c>
      <c r="R113" s="12">
        <f>'Total power'!R113/Parameters!$C$3</f>
        <v>0</v>
      </c>
      <c r="S113" s="12">
        <f>'Total power'!S113/Parameters!$C$3</f>
        <v>0</v>
      </c>
      <c r="T113" s="12">
        <f>'Total power'!T113/Parameters!$C$3</f>
        <v>0</v>
      </c>
      <c r="U113" s="12">
        <f>'Total power'!U113/Parameters!$C$3</f>
        <v>0</v>
      </c>
      <c r="V113" s="12">
        <f>'Total power'!V113/Parameters!$C$3</f>
        <v>0.57509433962264145</v>
      </c>
      <c r="W113" s="12">
        <f>'Total power'!W113/Parameters!$C$3</f>
        <v>0.67169811320754724</v>
      </c>
      <c r="X113" s="12">
        <f>'Total power'!X113/Parameters!$C$3</f>
        <v>0.28528301886792451</v>
      </c>
      <c r="Y113" s="12">
        <f>'Total power'!Y113/Parameters!$C$3</f>
        <v>0</v>
      </c>
      <c r="Z113" s="12">
        <f>'Total power'!Z113/Parameters!$C$3</f>
        <v>0</v>
      </c>
      <c r="AB113" s="7">
        <f t="shared" si="1"/>
        <v>39.195471698113202</v>
      </c>
    </row>
    <row r="114" spans="2:28" x14ac:dyDescent="0.2">
      <c r="B114" s="6">
        <v>44308</v>
      </c>
      <c r="C114" s="12">
        <f>'Total power'!C114/Parameters!$C$3</f>
        <v>0</v>
      </c>
      <c r="D114" s="12">
        <f>'Total power'!D114/Parameters!$C$3</f>
        <v>0</v>
      </c>
      <c r="E114" s="12">
        <f>'Total power'!E114/Parameters!$C$3</f>
        <v>0</v>
      </c>
      <c r="F114" s="12">
        <f>'Total power'!F114/Parameters!$C$3</f>
        <v>0</v>
      </c>
      <c r="G114" s="12">
        <f>'Total power'!G114/Parameters!$C$3</f>
        <v>0</v>
      </c>
      <c r="H114" s="12">
        <f>'Total power'!H114/Parameters!$C$3</f>
        <v>0</v>
      </c>
      <c r="I114" s="12">
        <f>'Total power'!I114/Parameters!$C$3</f>
        <v>0</v>
      </c>
      <c r="J114" s="12">
        <f>'Total power'!J114/Parameters!$C$3</f>
        <v>0</v>
      </c>
      <c r="K114" s="12">
        <f>'Total power'!K114/Parameters!$C$3</f>
        <v>0</v>
      </c>
      <c r="L114" s="12">
        <f>'Total power'!L114/Parameters!$C$3</f>
        <v>0</v>
      </c>
      <c r="M114" s="12">
        <f>'Total power'!M114/Parameters!$C$3</f>
        <v>0</v>
      </c>
      <c r="N114" s="12">
        <f>'Total power'!N114/Parameters!$C$3</f>
        <v>0</v>
      </c>
      <c r="O114" s="12">
        <f>'Total power'!O114/Parameters!$C$3</f>
        <v>0</v>
      </c>
      <c r="P114" s="12">
        <f>'Total power'!P114/Parameters!$C$3</f>
        <v>0.28528301886792451</v>
      </c>
      <c r="Q114" s="12">
        <f>'Total power'!Q114/Parameters!$C$3</f>
        <v>0.47849056603773577</v>
      </c>
      <c r="R114" s="12">
        <f>'Total power'!R114/Parameters!$C$3</f>
        <v>0.57509433962264145</v>
      </c>
      <c r="S114" s="12">
        <f>'Total power'!S114/Parameters!$C$3</f>
        <v>0.67169811320754724</v>
      </c>
      <c r="T114" s="12">
        <f>'Total power'!T114/Parameters!$C$3</f>
        <v>0.57509433962264145</v>
      </c>
      <c r="U114" s="12">
        <f>'Total power'!U114/Parameters!$C$3</f>
        <v>0.47849056603773577</v>
      </c>
      <c r="V114" s="12">
        <f>'Total power'!V114/Parameters!$C$3</f>
        <v>0.67169811320754724</v>
      </c>
      <c r="W114" s="12">
        <f>'Total power'!W114/Parameters!$C$3</f>
        <v>0.67169811320754724</v>
      </c>
      <c r="X114" s="12">
        <f>'Total power'!X114/Parameters!$C$3</f>
        <v>0.38188679245283014</v>
      </c>
      <c r="Y114" s="12">
        <f>'Total power'!Y114/Parameters!$C$3</f>
        <v>0</v>
      </c>
      <c r="Z114" s="12">
        <f>'Total power'!Z114/Parameters!$C$3</f>
        <v>0</v>
      </c>
      <c r="AB114" s="7">
        <f t="shared" si="1"/>
        <v>4.7894339622641509</v>
      </c>
    </row>
    <row r="115" spans="2:28" x14ac:dyDescent="0.2">
      <c r="B115" s="6">
        <v>44309</v>
      </c>
      <c r="C115" s="12">
        <f>'Total power'!C115/Parameters!$C$3</f>
        <v>0</v>
      </c>
      <c r="D115" s="12">
        <f>'Total power'!D115/Parameters!$C$3</f>
        <v>0</v>
      </c>
      <c r="E115" s="12">
        <f>'Total power'!E115/Parameters!$C$3</f>
        <v>0</v>
      </c>
      <c r="F115" s="12">
        <f>'Total power'!F115/Parameters!$C$3</f>
        <v>0</v>
      </c>
      <c r="G115" s="12">
        <f>'Total power'!G115/Parameters!$C$3</f>
        <v>0</v>
      </c>
      <c r="H115" s="12">
        <f>'Total power'!H115/Parameters!$C$3</f>
        <v>0</v>
      </c>
      <c r="I115" s="12">
        <f>'Total power'!I115/Parameters!$C$3</f>
        <v>0</v>
      </c>
      <c r="J115" s="12">
        <f>'Total power'!J115/Parameters!$C$3</f>
        <v>0</v>
      </c>
      <c r="K115" s="12">
        <f>'Total power'!K115/Parameters!$C$3</f>
        <v>0</v>
      </c>
      <c r="L115" s="12">
        <f>'Total power'!L115/Parameters!$C$3</f>
        <v>0</v>
      </c>
      <c r="M115" s="12">
        <f>'Total power'!M115/Parameters!$C$3</f>
        <v>0</v>
      </c>
      <c r="N115" s="12">
        <f>'Total power'!N115/Parameters!$C$3</f>
        <v>0</v>
      </c>
      <c r="O115" s="12">
        <f>'Total power'!O115/Parameters!$C$3</f>
        <v>0</v>
      </c>
      <c r="P115" s="12">
        <f>'Total power'!P115/Parameters!$C$3</f>
        <v>0.57509433962264145</v>
      </c>
      <c r="Q115" s="12">
        <f>'Total power'!Q115/Parameters!$C$3</f>
        <v>1.0430188679245285</v>
      </c>
      <c r="R115" s="12">
        <f>'Total power'!R115/Parameters!$C$3</f>
        <v>1.7343396226415091</v>
      </c>
      <c r="S115" s="12">
        <f>'Total power'!S115/Parameters!$C$3</f>
        <v>2.9358490566037734</v>
      </c>
      <c r="T115" s="12">
        <f>'Total power'!T115/Parameters!$C$3</f>
        <v>5.0550943396226433</v>
      </c>
      <c r="U115" s="12">
        <f>'Total power'!U115/Parameters!$C$3</f>
        <v>6.8377358490566031</v>
      </c>
      <c r="V115" s="12">
        <f>'Total power'!V115/Parameters!$C$3</f>
        <v>8.9720754716981137</v>
      </c>
      <c r="W115" s="12">
        <f>'Total power'!W115/Parameters!$C$3</f>
        <v>9.7781132075471699</v>
      </c>
      <c r="X115" s="12">
        <f>'Total power'!X115/Parameters!$C$3</f>
        <v>9.7781132075471699</v>
      </c>
      <c r="Y115" s="12">
        <f>'Total power'!Y115/Parameters!$C$3</f>
        <v>8.5735849056603772</v>
      </c>
      <c r="Z115" s="12">
        <f>'Total power'!Z115/Parameters!$C$3</f>
        <v>6.8377358490566031</v>
      </c>
      <c r="AB115" s="7">
        <f t="shared" si="1"/>
        <v>62.120754716981139</v>
      </c>
    </row>
    <row r="116" spans="2:28" x14ac:dyDescent="0.2">
      <c r="B116" s="6">
        <v>44310</v>
      </c>
      <c r="C116" s="12">
        <f>'Total power'!C116/Parameters!$C$3</f>
        <v>5.3132075471698119</v>
      </c>
      <c r="D116" s="12">
        <f>'Total power'!D116/Parameters!$C$3</f>
        <v>3.8052830188679247</v>
      </c>
      <c r="E116" s="12">
        <f>'Total power'!E116/Parameters!$C$3</f>
        <v>2.7547169811320753</v>
      </c>
      <c r="F116" s="12">
        <f>'Total power'!F116/Parameters!$C$3</f>
        <v>2.2113207547169811</v>
      </c>
      <c r="G116" s="12">
        <f>'Total power'!G116/Parameters!$C$3</f>
        <v>1.8822641509433962</v>
      </c>
      <c r="H116" s="12">
        <f>'Total power'!H116/Parameters!$C$3</f>
        <v>1.7343396226415091</v>
      </c>
      <c r="I116" s="12">
        <f>'Total power'!I116/Parameters!$C$3</f>
        <v>1.166792452830189</v>
      </c>
      <c r="J116" s="12">
        <f>'Total power'!J116/Parameters!$C$3</f>
        <v>1.2905660377358492</v>
      </c>
      <c r="K116" s="12">
        <f>'Total power'!K116/Parameters!$C$3</f>
        <v>1.4384905660377358</v>
      </c>
      <c r="L116" s="12">
        <f>'Total power'!L116/Parameters!$C$3</f>
        <v>1.4384905660377358</v>
      </c>
      <c r="M116" s="12">
        <f>'Total power'!M116/Parameters!$C$3</f>
        <v>1.166792452830189</v>
      </c>
      <c r="N116" s="12">
        <f>'Total power'!N116/Parameters!$C$3</f>
        <v>1.166792452830189</v>
      </c>
      <c r="O116" s="12">
        <f>'Total power'!O116/Parameters!$C$3</f>
        <v>1.0430188679245285</v>
      </c>
      <c r="P116" s="12">
        <f>'Total power'!P116/Parameters!$C$3</f>
        <v>1.166792452830189</v>
      </c>
      <c r="Q116" s="12">
        <f>'Total power'!Q116/Parameters!$C$3</f>
        <v>1.4384905660377358</v>
      </c>
      <c r="R116" s="12">
        <f>'Total power'!R116/Parameters!$C$3</f>
        <v>2.2113207547169811</v>
      </c>
      <c r="S116" s="12">
        <f>'Total power'!S116/Parameters!$C$3</f>
        <v>3.1532075471698113</v>
      </c>
      <c r="T116" s="12">
        <f>'Total power'!T116/Parameters!$C$3</f>
        <v>4.0226415094339618</v>
      </c>
      <c r="U116" s="12">
        <f>'Total power'!U116/Parameters!$C$3</f>
        <v>5.0550943396226433</v>
      </c>
      <c r="V116" s="12">
        <f>'Total power'!V116/Parameters!$C$3</f>
        <v>5.6181132075471698</v>
      </c>
      <c r="W116" s="12">
        <f>'Total power'!W116/Parameters!$C$3</f>
        <v>5.9230188679245277</v>
      </c>
      <c r="X116" s="12">
        <f>'Total power'!X116/Parameters!$C$3</f>
        <v>5.3132075471698119</v>
      </c>
      <c r="Y116" s="12">
        <f>'Total power'!Y116/Parameters!$C$3</f>
        <v>4.2807547169811322</v>
      </c>
      <c r="Z116" s="12">
        <f>'Total power'!Z116/Parameters!$C$3</f>
        <v>3.8052830188679247</v>
      </c>
      <c r="AB116" s="7">
        <f t="shared" si="1"/>
        <v>68.400000000000006</v>
      </c>
    </row>
    <row r="117" spans="2:28" x14ac:dyDescent="0.2">
      <c r="B117" s="6">
        <v>44311</v>
      </c>
      <c r="C117" s="12">
        <f>'Total power'!C117/Parameters!$C$3</f>
        <v>3.5879245283018872</v>
      </c>
      <c r="D117" s="12">
        <f>'Total power'!D117/Parameters!$C$3</f>
        <v>2.9358490566037734</v>
      </c>
      <c r="E117" s="12">
        <f>'Total power'!E117/Parameters!$C$3</f>
        <v>2.030188679245283</v>
      </c>
      <c r="F117" s="12">
        <f>'Total power'!F117/Parameters!$C$3</f>
        <v>1.7343396226415091</v>
      </c>
      <c r="G117" s="12">
        <f>'Total power'!G117/Parameters!$C$3</f>
        <v>1.5864150943396227</v>
      </c>
      <c r="H117" s="12">
        <f>'Total power'!H117/Parameters!$C$3</f>
        <v>1.4384905660377358</v>
      </c>
      <c r="I117" s="12">
        <f>'Total power'!I117/Parameters!$C$3</f>
        <v>0.91924528301886799</v>
      </c>
      <c r="J117" s="12">
        <f>'Total power'!J117/Parameters!$C$3</f>
        <v>0.79547169811320761</v>
      </c>
      <c r="K117" s="12">
        <f>'Total power'!K117/Parameters!$C$3</f>
        <v>0.91924528301886799</v>
      </c>
      <c r="L117" s="12">
        <f>'Total power'!L117/Parameters!$C$3</f>
        <v>0.91924528301886799</v>
      </c>
      <c r="M117" s="12">
        <f>'Total power'!M117/Parameters!$C$3</f>
        <v>0.57509433962264145</v>
      </c>
      <c r="N117" s="12">
        <f>'Total power'!N117/Parameters!$C$3</f>
        <v>0.47849056603773577</v>
      </c>
      <c r="O117" s="12">
        <f>'Total power'!O117/Parameters!$C$3</f>
        <v>0</v>
      </c>
      <c r="P117" s="12">
        <f>'Total power'!P117/Parameters!$C$3</f>
        <v>0</v>
      </c>
      <c r="Q117" s="12">
        <f>'Total power'!Q117/Parameters!$C$3</f>
        <v>0</v>
      </c>
      <c r="R117" s="12">
        <f>'Total power'!R117/Parameters!$C$3</f>
        <v>0</v>
      </c>
      <c r="S117" s="12">
        <f>'Total power'!S117/Parameters!$C$3</f>
        <v>0</v>
      </c>
      <c r="T117" s="12">
        <f>'Total power'!T117/Parameters!$C$3</f>
        <v>0</v>
      </c>
      <c r="U117" s="12">
        <f>'Total power'!U117/Parameters!$C$3</f>
        <v>0</v>
      </c>
      <c r="V117" s="12">
        <f>'Total power'!V117/Parameters!$C$3</f>
        <v>0</v>
      </c>
      <c r="W117" s="12">
        <f>'Total power'!W117/Parameters!$C$3</f>
        <v>0</v>
      </c>
      <c r="X117" s="12">
        <f>'Total power'!X117/Parameters!$C$3</f>
        <v>0</v>
      </c>
      <c r="Y117" s="12">
        <f>'Total power'!Y117/Parameters!$C$3</f>
        <v>0</v>
      </c>
      <c r="Z117" s="12">
        <f>'Total power'!Z117/Parameters!$C$3</f>
        <v>0</v>
      </c>
      <c r="AB117" s="7">
        <f t="shared" si="1"/>
        <v>17.919999999999995</v>
      </c>
    </row>
    <row r="118" spans="2:28" x14ac:dyDescent="0.2">
      <c r="B118" s="6">
        <v>44312</v>
      </c>
      <c r="C118" s="12">
        <f>'Total power'!C118/Parameters!$C$3</f>
        <v>0.18867924528301888</v>
      </c>
      <c r="D118" s="12">
        <f>'Total power'!D118/Parameters!$C$3</f>
        <v>1.4384905660377358</v>
      </c>
      <c r="E118" s="12">
        <f>'Total power'!E118/Parameters!$C$3</f>
        <v>2.9358490566037734</v>
      </c>
      <c r="F118" s="12">
        <f>'Total power'!F118/Parameters!$C$3</f>
        <v>4.0226415094339618</v>
      </c>
      <c r="G118" s="12">
        <f>'Total power'!G118/Parameters!$C$3</f>
        <v>4.7969811320754729</v>
      </c>
      <c r="H118" s="12">
        <f>'Total power'!H118/Parameters!$C$3</f>
        <v>4.7969811320754729</v>
      </c>
      <c r="I118" s="12">
        <f>'Total power'!I118/Parameters!$C$3</f>
        <v>3.3705660377358493</v>
      </c>
      <c r="J118" s="12">
        <f>'Total power'!J118/Parameters!$C$3</f>
        <v>2.2113207547169811</v>
      </c>
      <c r="K118" s="12">
        <f>'Total power'!K118/Parameters!$C$3</f>
        <v>4.5388679245283026</v>
      </c>
      <c r="L118" s="12">
        <f>'Total power'!L118/Parameters!$C$3</f>
        <v>8.3894339622641514</v>
      </c>
      <c r="M118" s="12">
        <f>'Total power'!M118/Parameters!$C$3</f>
        <v>8.9720754716981137</v>
      </c>
      <c r="N118" s="12">
        <f>'Total power'!N118/Parameters!$C$3</f>
        <v>8.3894339622641514</v>
      </c>
      <c r="O118" s="12">
        <f>'Total power'!O118/Parameters!$C$3</f>
        <v>5.9230188679245277</v>
      </c>
      <c r="P118" s="12">
        <f>'Total power'!P118/Parameters!$C$3</f>
        <v>4.5388679245283026</v>
      </c>
      <c r="Q118" s="12">
        <f>'Total power'!Q118/Parameters!$C$3</f>
        <v>4.0226415094339618</v>
      </c>
      <c r="R118" s="12">
        <f>'Total power'!R118/Parameters!$C$3</f>
        <v>4.0226415094339618</v>
      </c>
      <c r="S118" s="12">
        <f>'Total power'!S118/Parameters!$C$3</f>
        <v>4.5388679245283026</v>
      </c>
      <c r="T118" s="12">
        <f>'Total power'!T118/Parameters!$C$3</f>
        <v>4.7969811320754729</v>
      </c>
      <c r="U118" s="12">
        <f>'Total power'!U118/Parameters!$C$3</f>
        <v>4.0226415094339618</v>
      </c>
      <c r="V118" s="12">
        <f>'Total power'!V118/Parameters!$C$3</f>
        <v>4.2807547169811322</v>
      </c>
      <c r="W118" s="12">
        <f>'Total power'!W118/Parameters!$C$3</f>
        <v>6.2279245283018865</v>
      </c>
      <c r="X118" s="12">
        <f>'Total power'!X118/Parameters!$C$3</f>
        <v>9.7781132075471699</v>
      </c>
      <c r="Y118" s="12">
        <f>'Total power'!Y118/Parameters!$C$3</f>
        <v>13.603018867924529</v>
      </c>
      <c r="Z118" s="12">
        <f>'Total power'!Z118/Parameters!$C$3</f>
        <v>16.537358490566035</v>
      </c>
      <c r="AB118" s="7">
        <f t="shared" si="1"/>
        <v>136.34415094339624</v>
      </c>
    </row>
    <row r="119" spans="2:28" x14ac:dyDescent="0.2">
      <c r="B119" s="6">
        <v>44313</v>
      </c>
      <c r="C119" s="12">
        <f>'Total power'!C119/Parameters!$C$3</f>
        <v>18.40301886792453</v>
      </c>
      <c r="D119" s="12">
        <f>'Total power'!D119/Parameters!$C$3</f>
        <v>18.997735849056607</v>
      </c>
      <c r="E119" s="12">
        <f>'Total power'!E119/Parameters!$C$3</f>
        <v>19.082264150943395</v>
      </c>
      <c r="F119" s="12">
        <f>'Total power'!F119/Parameters!$C$3</f>
        <v>19.079245283018867</v>
      </c>
      <c r="G119" s="12">
        <f>'Total power'!G119/Parameters!$C$3</f>
        <v>18.997735849056607</v>
      </c>
      <c r="H119" s="12">
        <f>'Total power'!H119/Parameters!$C$3</f>
        <v>18.973584905660378</v>
      </c>
      <c r="I119" s="12">
        <f>'Total power'!I119/Parameters!$C$3</f>
        <v>18.774339622641513</v>
      </c>
      <c r="J119" s="12">
        <f>'Total power'!J119/Parameters!$C$3</f>
        <v>18.774339622641513</v>
      </c>
      <c r="K119" s="12">
        <f>'Total power'!K119/Parameters!$C$3</f>
        <v>18.381886792452832</v>
      </c>
      <c r="L119" s="12">
        <f>'Total power'!L119/Parameters!$C$3</f>
        <v>17.630188679245283</v>
      </c>
      <c r="M119" s="12">
        <f>'Total power'!M119/Parameters!$C$3</f>
        <v>16.780377358490565</v>
      </c>
      <c r="N119" s="12">
        <f>'Total power'!N119/Parameters!$C$3</f>
        <v>15.415849056603776</v>
      </c>
      <c r="O119" s="12">
        <f>'Total power'!O119/Parameters!$C$3</f>
        <v>14.937358490566039</v>
      </c>
      <c r="P119" s="12">
        <f>'Total power'!P119/Parameters!$C$3</f>
        <v>13.026415094339622</v>
      </c>
      <c r="Q119" s="12">
        <f>'Total power'!Q119/Parameters!$C$3</f>
        <v>11.372075471698114</v>
      </c>
      <c r="R119" s="12">
        <f>'Total power'!R119/Parameters!$C$3</f>
        <v>10.119245283018866</v>
      </c>
      <c r="S119" s="12">
        <f>'Total power'!S119/Parameters!$C$3</f>
        <v>8.9720754716981137</v>
      </c>
      <c r="T119" s="12">
        <f>'Total power'!T119/Parameters!$C$3</f>
        <v>8.3894339622641514</v>
      </c>
      <c r="U119" s="12">
        <f>'Total power'!U119/Parameters!$C$3</f>
        <v>7.5833962264150934</v>
      </c>
      <c r="V119" s="12">
        <f>'Total power'!V119/Parameters!$C$3</f>
        <v>7.1849056603773587</v>
      </c>
      <c r="W119" s="12">
        <f>'Total power'!W119/Parameters!$C$3</f>
        <v>8.9720754716981137</v>
      </c>
      <c r="X119" s="12">
        <f>'Total power'!X119/Parameters!$C$3</f>
        <v>9.7781132075471699</v>
      </c>
      <c r="Y119" s="12">
        <f>'Total power'!Y119/Parameters!$C$3</f>
        <v>10.566037735849056</v>
      </c>
      <c r="Z119" s="12">
        <f>'Total power'!Z119/Parameters!$C$3</f>
        <v>11.372075471698114</v>
      </c>
      <c r="AB119" s="7">
        <f t="shared" si="1"/>
        <v>341.56377358490579</v>
      </c>
    </row>
    <row r="120" spans="2:28" x14ac:dyDescent="0.2">
      <c r="B120" s="6">
        <v>44314</v>
      </c>
      <c r="C120" s="12">
        <f>'Total power'!C120/Parameters!$C$3</f>
        <v>11.71320754716981</v>
      </c>
      <c r="D120" s="12">
        <f>'Total power'!D120/Parameters!$C$3</f>
        <v>11.71320754716981</v>
      </c>
      <c r="E120" s="12">
        <f>'Total power'!E120/Parameters!$C$3</f>
        <v>11.372075471698114</v>
      </c>
      <c r="F120" s="12">
        <f>'Total power'!F120/Parameters!$C$3</f>
        <v>10.979622641509433</v>
      </c>
      <c r="G120" s="12">
        <f>'Total power'!G120/Parameters!$C$3</f>
        <v>10.119245283018866</v>
      </c>
      <c r="H120" s="12">
        <f>'Total power'!H120/Parameters!$C$3</f>
        <v>9.385660377358489</v>
      </c>
      <c r="I120" s="12">
        <f>'Total power'!I120/Parameters!$C$3</f>
        <v>7.9969811320754713</v>
      </c>
      <c r="J120" s="12">
        <f>'Total power'!J120/Parameters!$C$3</f>
        <v>7.1849056603773587</v>
      </c>
      <c r="K120" s="12">
        <f>'Total power'!K120/Parameters!$C$3</f>
        <v>6.2279245283018865</v>
      </c>
      <c r="L120" s="12">
        <f>'Total power'!L120/Parameters!$C$3</f>
        <v>5.6181132075471698</v>
      </c>
      <c r="M120" s="12">
        <f>'Total power'!M120/Parameters!$C$3</f>
        <v>5.3132075471698119</v>
      </c>
      <c r="N120" s="12">
        <f>'Total power'!N120/Parameters!$C$3</f>
        <v>4.7969811320754729</v>
      </c>
      <c r="O120" s="12">
        <f>'Total power'!O120/Parameters!$C$3</f>
        <v>4.2807547169811322</v>
      </c>
      <c r="P120" s="12">
        <f>'Total power'!P120/Parameters!$C$3</f>
        <v>3.8052830188679247</v>
      </c>
      <c r="Q120" s="12">
        <f>'Total power'!Q120/Parameters!$C$3</f>
        <v>3.1532075471698113</v>
      </c>
      <c r="R120" s="12">
        <f>'Total power'!R120/Parameters!$C$3</f>
        <v>2.9358490566037734</v>
      </c>
      <c r="S120" s="12">
        <f>'Total power'!S120/Parameters!$C$3</f>
        <v>2.7547169811320753</v>
      </c>
      <c r="T120" s="12">
        <f>'Total power'!T120/Parameters!$C$3</f>
        <v>2.7547169811320753</v>
      </c>
      <c r="U120" s="12">
        <f>'Total power'!U120/Parameters!$C$3</f>
        <v>2.7547169811320753</v>
      </c>
      <c r="V120" s="12">
        <f>'Total power'!V120/Parameters!$C$3</f>
        <v>2.5735849056603777</v>
      </c>
      <c r="W120" s="12">
        <f>'Total power'!W120/Parameters!$C$3</f>
        <v>2.5735849056603777</v>
      </c>
      <c r="X120" s="12">
        <f>'Total power'!X120/Parameters!$C$3</f>
        <v>2.5735849056603777</v>
      </c>
      <c r="Y120" s="12">
        <f>'Total power'!Y120/Parameters!$C$3</f>
        <v>2.9358490566037734</v>
      </c>
      <c r="Z120" s="12">
        <f>'Total power'!Z120/Parameters!$C$3</f>
        <v>3.3705660377358493</v>
      </c>
      <c r="AB120" s="7">
        <f t="shared" si="1"/>
        <v>138.88754716981131</v>
      </c>
    </row>
    <row r="121" spans="2:28" x14ac:dyDescent="0.2">
      <c r="B121" s="6">
        <v>44315</v>
      </c>
      <c r="C121" s="12">
        <f>'Total power'!C121/Parameters!$C$3</f>
        <v>3.8052830188679247</v>
      </c>
      <c r="D121" s="12">
        <f>'Total power'!D121/Parameters!$C$3</f>
        <v>4.2807547169811322</v>
      </c>
      <c r="E121" s="12">
        <f>'Total power'!E121/Parameters!$C$3</f>
        <v>5.3132075471698119</v>
      </c>
      <c r="F121" s="12">
        <f>'Total power'!F121/Parameters!$C$3</f>
        <v>6.2279245283018865</v>
      </c>
      <c r="G121" s="12">
        <f>'Total power'!G121/Parameters!$C$3</f>
        <v>7.1849056603773587</v>
      </c>
      <c r="H121" s="12">
        <f>'Total power'!H121/Parameters!$C$3</f>
        <v>8.3894339622641514</v>
      </c>
      <c r="I121" s="12">
        <f>'Total power'!I121/Parameters!$C$3</f>
        <v>10.119245283018866</v>
      </c>
      <c r="J121" s="12">
        <f>'Total power'!J121/Parameters!$C$3</f>
        <v>11.71320754716981</v>
      </c>
      <c r="K121" s="12">
        <f>'Total power'!K121/Parameters!$C$3</f>
        <v>13.026415094339622</v>
      </c>
      <c r="L121" s="12">
        <f>'Total power'!L121/Parameters!$C$3</f>
        <v>13.753962264150944</v>
      </c>
      <c r="M121" s="12">
        <f>'Total power'!M121/Parameters!$C$3</f>
        <v>14.937358490566039</v>
      </c>
      <c r="N121" s="12">
        <f>'Total power'!N121/Parameters!$C$3</f>
        <v>15.172830188679248</v>
      </c>
      <c r="O121" s="12">
        <f>'Total power'!O121/Parameters!$C$3</f>
        <v>15.415849056603776</v>
      </c>
      <c r="P121" s="12">
        <f>'Total power'!P121/Parameters!$C$3</f>
        <v>16.537358490566035</v>
      </c>
      <c r="Q121" s="12">
        <f>'Total power'!Q121/Parameters!$C$3</f>
        <v>16.537358490566035</v>
      </c>
      <c r="R121" s="12">
        <f>'Total power'!R121/Parameters!$C$3</f>
        <v>16.537358490566035</v>
      </c>
      <c r="S121" s="12">
        <f>'Total power'!S121/Parameters!$C$3</f>
        <v>16.537358490566035</v>
      </c>
      <c r="T121" s="12">
        <f>'Total power'!T121/Parameters!$C$3</f>
        <v>16.537358490566035</v>
      </c>
      <c r="U121" s="12">
        <f>'Total power'!U121/Parameters!$C$3</f>
        <v>15.172830188679248</v>
      </c>
      <c r="V121" s="12">
        <f>'Total power'!V121/Parameters!$C$3</f>
        <v>13.753962264150944</v>
      </c>
      <c r="W121" s="12">
        <f>'Total power'!W121/Parameters!$C$3</f>
        <v>13.026415094339622</v>
      </c>
      <c r="X121" s="12">
        <f>'Total power'!X121/Parameters!$C$3</f>
        <v>11.71320754716981</v>
      </c>
      <c r="Y121" s="12">
        <f>'Total power'!Y121/Parameters!$C$3</f>
        <v>10.119245283018866</v>
      </c>
      <c r="Z121" s="12">
        <f>'Total power'!Z121/Parameters!$C$3</f>
        <v>7.9969811320754713</v>
      </c>
      <c r="AB121" s="7">
        <f t="shared" si="1"/>
        <v>283.80981132075465</v>
      </c>
    </row>
    <row r="122" spans="2:28" x14ac:dyDescent="0.2">
      <c r="B122" s="6">
        <v>44316</v>
      </c>
      <c r="C122" s="12">
        <f>'Total power'!C122/Parameters!$C$3</f>
        <v>6.8377358490566031</v>
      </c>
      <c r="D122" s="12">
        <f>'Total power'!D122/Parameters!$C$3</f>
        <v>5.9230188679245277</v>
      </c>
      <c r="E122" s="12">
        <f>'Total power'!E122/Parameters!$C$3</f>
        <v>5.6181132075471698</v>
      </c>
      <c r="F122" s="12">
        <f>'Total power'!F122/Parameters!$C$3</f>
        <v>5.3132075471698119</v>
      </c>
      <c r="G122" s="12">
        <f>'Total power'!G122/Parameters!$C$3</f>
        <v>5.3132075471698119</v>
      </c>
      <c r="H122" s="12">
        <f>'Total power'!H122/Parameters!$C$3</f>
        <v>5.0550943396226433</v>
      </c>
      <c r="I122" s="12">
        <f>'Total power'!I122/Parameters!$C$3</f>
        <v>4.0226415094339618</v>
      </c>
      <c r="J122" s="12">
        <f>'Total power'!J122/Parameters!$C$3</f>
        <v>3.8052830188679247</v>
      </c>
      <c r="K122" s="12">
        <f>'Total power'!K122/Parameters!$C$3</f>
        <v>2.9358490566037734</v>
      </c>
      <c r="L122" s="12">
        <f>'Total power'!L122/Parameters!$C$3</f>
        <v>2.3924528301886792</v>
      </c>
      <c r="M122" s="12">
        <f>'Total power'!M122/Parameters!$C$3</f>
        <v>2.2113207547169811</v>
      </c>
      <c r="N122" s="12">
        <f>'Total power'!N122/Parameters!$C$3</f>
        <v>2.030188679245283</v>
      </c>
      <c r="O122" s="12">
        <f>'Total power'!O122/Parameters!$C$3</f>
        <v>2.030188679245283</v>
      </c>
      <c r="P122" s="12">
        <f>'Total power'!P122/Parameters!$C$3</f>
        <v>2.030188679245283</v>
      </c>
      <c r="Q122" s="12">
        <f>'Total power'!Q122/Parameters!$C$3</f>
        <v>2.2113207547169811</v>
      </c>
      <c r="R122" s="12">
        <f>'Total power'!R122/Parameters!$C$3</f>
        <v>2.3924528301886792</v>
      </c>
      <c r="S122" s="12">
        <f>'Total power'!S122/Parameters!$C$3</f>
        <v>2.3924528301886792</v>
      </c>
      <c r="T122" s="12">
        <f>'Total power'!T122/Parameters!$C$3</f>
        <v>2.3924528301886792</v>
      </c>
      <c r="U122" s="12">
        <f>'Total power'!U122/Parameters!$C$3</f>
        <v>2.030188679245283</v>
      </c>
      <c r="V122" s="12">
        <f>'Total power'!V122/Parameters!$C$3</f>
        <v>1.7343396226415091</v>
      </c>
      <c r="W122" s="12">
        <f>'Total power'!W122/Parameters!$C$3</f>
        <v>1.4384905660377358</v>
      </c>
      <c r="X122" s="12">
        <f>'Total power'!X122/Parameters!$C$3</f>
        <v>1.0430188679245285</v>
      </c>
      <c r="Y122" s="12">
        <f>'Total power'!Y122/Parameters!$C$3</f>
        <v>0.57509433962264145</v>
      </c>
      <c r="Z122" s="12">
        <f>'Total power'!Z122/Parameters!$C$3</f>
        <v>0.38188679245283014</v>
      </c>
      <c r="AB122" s="7">
        <f t="shared" si="1"/>
        <v>72.110188679245297</v>
      </c>
    </row>
    <row r="123" spans="2:28" x14ac:dyDescent="0.2">
      <c r="B123" s="6">
        <v>44317</v>
      </c>
      <c r="C123" s="12">
        <f>'Total power'!C123/Parameters!$C$3</f>
        <v>0</v>
      </c>
      <c r="D123" s="12">
        <f>'Total power'!D123/Parameters!$C$3</f>
        <v>0</v>
      </c>
      <c r="E123" s="12">
        <f>'Total power'!E123/Parameters!$C$3</f>
        <v>0</v>
      </c>
      <c r="F123" s="12">
        <f>'Total power'!F123/Parameters!$C$3</f>
        <v>0</v>
      </c>
      <c r="G123" s="12">
        <f>'Total power'!G123/Parameters!$C$3</f>
        <v>0</v>
      </c>
      <c r="H123" s="12">
        <f>'Total power'!H123/Parameters!$C$3</f>
        <v>0</v>
      </c>
      <c r="I123" s="12">
        <f>'Total power'!I123/Parameters!$C$3</f>
        <v>0</v>
      </c>
      <c r="J123" s="12">
        <f>'Total power'!J123/Parameters!$C$3</f>
        <v>0</v>
      </c>
      <c r="K123" s="12">
        <f>'Total power'!K123/Parameters!$C$3</f>
        <v>0</v>
      </c>
      <c r="L123" s="12">
        <f>'Total power'!L123/Parameters!$C$3</f>
        <v>0</v>
      </c>
      <c r="M123" s="12">
        <f>'Total power'!M123/Parameters!$C$3</f>
        <v>0</v>
      </c>
      <c r="N123" s="12">
        <f>'Total power'!N123/Parameters!$C$3</f>
        <v>0</v>
      </c>
      <c r="O123" s="12">
        <f>'Total power'!O123/Parameters!$C$3</f>
        <v>0</v>
      </c>
      <c r="P123" s="12">
        <f>'Total power'!P123/Parameters!$C$3</f>
        <v>0</v>
      </c>
      <c r="Q123" s="12">
        <f>'Total power'!Q123/Parameters!$C$3</f>
        <v>0</v>
      </c>
      <c r="R123" s="12">
        <f>'Total power'!R123/Parameters!$C$3</f>
        <v>0.38188679245283014</v>
      </c>
      <c r="S123" s="12">
        <f>'Total power'!S123/Parameters!$C$3</f>
        <v>0.38188679245283014</v>
      </c>
      <c r="T123" s="12">
        <f>'Total power'!T123/Parameters!$C$3</f>
        <v>0.38188679245283014</v>
      </c>
      <c r="U123" s="12">
        <f>'Total power'!U123/Parameters!$C$3</f>
        <v>0.28528301886792451</v>
      </c>
      <c r="V123" s="12">
        <f>'Total power'!V123/Parameters!$C$3</f>
        <v>0.28528301886792451</v>
      </c>
      <c r="W123" s="12">
        <f>'Total power'!W123/Parameters!$C$3</f>
        <v>0</v>
      </c>
      <c r="X123" s="12">
        <f>'Total power'!X123/Parameters!$C$3</f>
        <v>0</v>
      </c>
      <c r="Y123" s="12">
        <f>'Total power'!Y123/Parameters!$C$3</f>
        <v>0</v>
      </c>
      <c r="Z123" s="12">
        <f>'Total power'!Z123/Parameters!$C$3</f>
        <v>0</v>
      </c>
      <c r="AB123" s="7">
        <f t="shared" si="1"/>
        <v>1.7162264150943394</v>
      </c>
    </row>
    <row r="124" spans="2:28" x14ac:dyDescent="0.2">
      <c r="B124" s="6">
        <v>44318</v>
      </c>
      <c r="C124" s="12">
        <f>'Total power'!C124/Parameters!$C$3</f>
        <v>0</v>
      </c>
      <c r="D124" s="12">
        <f>'Total power'!D124/Parameters!$C$3</f>
        <v>0</v>
      </c>
      <c r="E124" s="12">
        <f>'Total power'!E124/Parameters!$C$3</f>
        <v>0</v>
      </c>
      <c r="F124" s="12">
        <f>'Total power'!F124/Parameters!$C$3</f>
        <v>0</v>
      </c>
      <c r="G124" s="12">
        <f>'Total power'!G124/Parameters!$C$3</f>
        <v>0</v>
      </c>
      <c r="H124" s="12">
        <f>'Total power'!H124/Parameters!$C$3</f>
        <v>0</v>
      </c>
      <c r="I124" s="12">
        <f>'Total power'!I124/Parameters!$C$3</f>
        <v>0</v>
      </c>
      <c r="J124" s="12">
        <f>'Total power'!J124/Parameters!$C$3</f>
        <v>0</v>
      </c>
      <c r="K124" s="12">
        <f>'Total power'!K124/Parameters!$C$3</f>
        <v>0</v>
      </c>
      <c r="L124" s="12">
        <f>'Total power'!L124/Parameters!$C$3</f>
        <v>0</v>
      </c>
      <c r="M124" s="12">
        <f>'Total power'!M124/Parameters!$C$3</f>
        <v>0</v>
      </c>
      <c r="N124" s="12">
        <f>'Total power'!N124/Parameters!$C$3</f>
        <v>0</v>
      </c>
      <c r="O124" s="12">
        <f>'Total power'!O124/Parameters!$C$3</f>
        <v>0</v>
      </c>
      <c r="P124" s="12">
        <f>'Total power'!P124/Parameters!$C$3</f>
        <v>0</v>
      </c>
      <c r="Q124" s="12">
        <f>'Total power'!Q124/Parameters!$C$3</f>
        <v>0.18867924528301888</v>
      </c>
      <c r="R124" s="12">
        <f>'Total power'!R124/Parameters!$C$3</f>
        <v>0.28528301886792451</v>
      </c>
      <c r="S124" s="12">
        <f>'Total power'!S124/Parameters!$C$3</f>
        <v>0.18867924528301888</v>
      </c>
      <c r="T124" s="12">
        <f>'Total power'!T124/Parameters!$C$3</f>
        <v>0</v>
      </c>
      <c r="U124" s="12">
        <f>'Total power'!U124/Parameters!$C$3</f>
        <v>0</v>
      </c>
      <c r="V124" s="12">
        <f>'Total power'!V124/Parameters!$C$3</f>
        <v>0</v>
      </c>
      <c r="W124" s="12">
        <f>'Total power'!W124/Parameters!$C$3</f>
        <v>0</v>
      </c>
      <c r="X124" s="12">
        <f>'Total power'!X124/Parameters!$C$3</f>
        <v>0</v>
      </c>
      <c r="Y124" s="12">
        <f>'Total power'!Y124/Parameters!$C$3</f>
        <v>0</v>
      </c>
      <c r="Z124" s="12">
        <f>'Total power'!Z124/Parameters!$C$3</f>
        <v>0</v>
      </c>
      <c r="AB124" s="7">
        <f t="shared" si="1"/>
        <v>0.66264150943396227</v>
      </c>
    </row>
    <row r="125" spans="2:28" x14ac:dyDescent="0.2">
      <c r="B125" s="6">
        <v>44319</v>
      </c>
      <c r="C125" s="12">
        <f>'Total power'!C125/Parameters!$C$3</f>
        <v>0</v>
      </c>
      <c r="D125" s="12">
        <f>'Total power'!D125/Parameters!$C$3</f>
        <v>0</v>
      </c>
      <c r="E125" s="12">
        <f>'Total power'!E125/Parameters!$C$3</f>
        <v>0</v>
      </c>
      <c r="F125" s="12">
        <f>'Total power'!F125/Parameters!$C$3</f>
        <v>0</v>
      </c>
      <c r="G125" s="12">
        <f>'Total power'!G125/Parameters!$C$3</f>
        <v>0</v>
      </c>
      <c r="H125" s="12">
        <f>'Total power'!H125/Parameters!$C$3</f>
        <v>0</v>
      </c>
      <c r="I125" s="12">
        <f>'Total power'!I125/Parameters!$C$3</f>
        <v>0.47849056603773577</v>
      </c>
      <c r="J125" s="12">
        <f>'Total power'!J125/Parameters!$C$3</f>
        <v>1.4384905660377358</v>
      </c>
      <c r="K125" s="12">
        <f>'Total power'!K125/Parameters!$C$3</f>
        <v>2.9358490566037734</v>
      </c>
      <c r="L125" s="12">
        <f>'Total power'!L125/Parameters!$C$3</f>
        <v>4.7969811320754729</v>
      </c>
      <c r="M125" s="12">
        <f>'Total power'!M125/Parameters!$C$3</f>
        <v>7.5833962264150934</v>
      </c>
      <c r="N125" s="12">
        <f>'Total power'!N125/Parameters!$C$3</f>
        <v>10.979622641509433</v>
      </c>
      <c r="O125" s="12">
        <f>'Total power'!O125/Parameters!$C$3</f>
        <v>13.753962264150944</v>
      </c>
      <c r="P125" s="12">
        <f>'Total power'!P125/Parameters!$C$3</f>
        <v>16.537358490566035</v>
      </c>
      <c r="Q125" s="12">
        <f>'Total power'!Q125/Parameters!$C$3</f>
        <v>17.722264150943396</v>
      </c>
      <c r="R125" s="12">
        <f>'Total power'!R125/Parameters!$C$3</f>
        <v>18.406037735849058</v>
      </c>
      <c r="S125" s="12">
        <f>'Total power'!S125/Parameters!$C$3</f>
        <v>18.973584905660378</v>
      </c>
      <c r="T125" s="12">
        <f>'Total power'!T125/Parameters!$C$3</f>
        <v>18.973584905660378</v>
      </c>
      <c r="U125" s="12">
        <f>'Total power'!U125/Parameters!$C$3</f>
        <v>18.774339622641513</v>
      </c>
      <c r="V125" s="12">
        <f>'Total power'!V125/Parameters!$C$3</f>
        <v>18.771320754716982</v>
      </c>
      <c r="W125" s="12">
        <f>'Total power'!W125/Parameters!$C$3</f>
        <v>18.774339622641513</v>
      </c>
      <c r="X125" s="12">
        <f>'Total power'!X125/Parameters!$C$3</f>
        <v>18.997735849056607</v>
      </c>
      <c r="Y125" s="12">
        <f>'Total power'!Y125/Parameters!$C$3</f>
        <v>19.082264150943395</v>
      </c>
      <c r="Z125" s="12">
        <f>'Total power'!Z125/Parameters!$C$3</f>
        <v>19.09433962264151</v>
      </c>
      <c r="AB125" s="7">
        <f t="shared" si="1"/>
        <v>246.07396226415094</v>
      </c>
    </row>
    <row r="126" spans="2:28" x14ac:dyDescent="0.2">
      <c r="B126" s="6">
        <v>44320</v>
      </c>
      <c r="C126" s="12">
        <f>'Total power'!C126/Parameters!$C$3</f>
        <v>19.09433962264151</v>
      </c>
      <c r="D126" s="12">
        <f>'Total power'!D126/Parameters!$C$3</f>
        <v>19.09433962264151</v>
      </c>
      <c r="E126" s="12">
        <f>'Total power'!E126/Parameters!$C$3</f>
        <v>19.09433962264151</v>
      </c>
      <c r="F126" s="12">
        <f>'Total power'!F126/Parameters!$C$3</f>
        <v>19.09433962264151</v>
      </c>
      <c r="G126" s="12">
        <f>'Total power'!G126/Parameters!$C$3</f>
        <v>19.09433962264151</v>
      </c>
      <c r="H126" s="12">
        <f>'Total power'!H126/Parameters!$C$3</f>
        <v>19.082264150943395</v>
      </c>
      <c r="I126" s="12">
        <f>'Total power'!I126/Parameters!$C$3</f>
        <v>19.082264150943395</v>
      </c>
      <c r="J126" s="12">
        <f>'Total power'!J126/Parameters!$C$3</f>
        <v>19.082264150943395</v>
      </c>
      <c r="K126" s="12">
        <f>'Total power'!K126/Parameters!$C$3</f>
        <v>19.09433962264151</v>
      </c>
      <c r="L126" s="12">
        <f>'Total power'!L126/Parameters!$C$3</f>
        <v>19.09433962264151</v>
      </c>
      <c r="M126" s="12">
        <f>'Total power'!M126/Parameters!$C$3</f>
        <v>19.09433962264151</v>
      </c>
      <c r="N126" s="12">
        <f>'Total power'!N126/Parameters!$C$3</f>
        <v>19.082264150943395</v>
      </c>
      <c r="O126" s="12">
        <f>'Total power'!O126/Parameters!$C$3</f>
        <v>18.997735849056607</v>
      </c>
      <c r="P126" s="12">
        <f>'Total power'!P126/Parameters!$C$3</f>
        <v>18.997735849056607</v>
      </c>
      <c r="Q126" s="12">
        <f>'Total power'!Q126/Parameters!$C$3</f>
        <v>19.079245283018867</v>
      </c>
      <c r="R126" s="12">
        <f>'Total power'!R126/Parameters!$C$3</f>
        <v>19.082264150943395</v>
      </c>
      <c r="S126" s="12">
        <f>'Total power'!S126/Parameters!$C$3</f>
        <v>19.09433962264151</v>
      </c>
      <c r="T126" s="12">
        <f>'Total power'!T126/Parameters!$C$3</f>
        <v>19.09433962264151</v>
      </c>
      <c r="U126" s="12">
        <f>'Total power'!U126/Parameters!$C$3</f>
        <v>19.09433962264151</v>
      </c>
      <c r="V126" s="12">
        <f>'Total power'!V126/Parameters!$C$3</f>
        <v>19.082264150943395</v>
      </c>
      <c r="W126" s="12">
        <f>'Total power'!W126/Parameters!$C$3</f>
        <v>19.082264150943395</v>
      </c>
      <c r="X126" s="12">
        <f>'Total power'!X126/Parameters!$C$3</f>
        <v>18.774339622641513</v>
      </c>
      <c r="Y126" s="12">
        <f>'Total power'!Y126/Parameters!$C$3</f>
        <v>18.750188679245284</v>
      </c>
      <c r="Z126" s="12">
        <f>'Total power'!Z126/Parameters!$C$3</f>
        <v>18.406037735849058</v>
      </c>
      <c r="AB126" s="7">
        <f t="shared" si="1"/>
        <v>456.61886792452816</v>
      </c>
    </row>
    <row r="127" spans="2:28" x14ac:dyDescent="0.2">
      <c r="B127" s="6">
        <v>44321</v>
      </c>
      <c r="C127" s="12">
        <f>'Total power'!C127/Parameters!$C$3</f>
        <v>18.381886792452832</v>
      </c>
      <c r="D127" s="12">
        <f>'Total power'!D127/Parameters!$C$3</f>
        <v>18.326037735849056</v>
      </c>
      <c r="E127" s="12">
        <f>'Total power'!E127/Parameters!$C$3</f>
        <v>17.630188679245283</v>
      </c>
      <c r="F127" s="12">
        <f>'Total power'!F127/Parameters!$C$3</f>
        <v>17.778113207547172</v>
      </c>
      <c r="G127" s="12">
        <f>'Total power'!G127/Parameters!$C$3</f>
        <v>18.326037735849056</v>
      </c>
      <c r="H127" s="12">
        <f>'Total power'!H127/Parameters!$C$3</f>
        <v>18.381886792452832</v>
      </c>
      <c r="I127" s="12">
        <f>'Total power'!I127/Parameters!$C$3</f>
        <v>18.694339622641508</v>
      </c>
      <c r="J127" s="12">
        <f>'Total power'!J127/Parameters!$C$3</f>
        <v>18.774339622641513</v>
      </c>
      <c r="K127" s="12">
        <f>'Total power'!K127/Parameters!$C$3</f>
        <v>18.774339622641513</v>
      </c>
      <c r="L127" s="12">
        <f>'Total power'!L127/Parameters!$C$3</f>
        <v>18.694339622641508</v>
      </c>
      <c r="M127" s="12">
        <f>'Total power'!M127/Parameters!$C$3</f>
        <v>18.326037735849056</v>
      </c>
      <c r="N127" s="12">
        <f>'Total power'!N127/Parameters!$C$3</f>
        <v>17.778113207547172</v>
      </c>
      <c r="O127" s="12">
        <f>'Total power'!O127/Parameters!$C$3</f>
        <v>17.630188679245283</v>
      </c>
      <c r="P127" s="12">
        <f>'Total power'!P127/Parameters!$C$3</f>
        <v>17.479245283018866</v>
      </c>
      <c r="Q127" s="12">
        <f>'Total power'!Q127/Parameters!$C$3</f>
        <v>16.836226415094337</v>
      </c>
      <c r="R127" s="12">
        <f>'Total power'!R127/Parameters!$C$3</f>
        <v>17.479245283018866</v>
      </c>
      <c r="S127" s="12">
        <f>'Total power'!S127/Parameters!$C$3</f>
        <v>17.630188679245283</v>
      </c>
      <c r="T127" s="12">
        <f>'Total power'!T127/Parameters!$C$3</f>
        <v>17.630188679245283</v>
      </c>
      <c r="U127" s="12">
        <f>'Total power'!U127/Parameters!$C$3</f>
        <v>16.780377358490565</v>
      </c>
      <c r="V127" s="12">
        <f>'Total power'!V127/Parameters!$C$3</f>
        <v>16.780377358490565</v>
      </c>
      <c r="W127" s="12">
        <f>'Total power'!W127/Parameters!$C$3</f>
        <v>16.836226415094337</v>
      </c>
      <c r="X127" s="12">
        <f>'Total power'!X127/Parameters!$C$3</f>
        <v>18.233962264150943</v>
      </c>
      <c r="Y127" s="12">
        <f>'Total power'!Y127/Parameters!$C$3</f>
        <v>17.479245283018866</v>
      </c>
      <c r="Z127" s="12">
        <f>'Total power'!Z127/Parameters!$C$3</f>
        <v>16.780377358490565</v>
      </c>
      <c r="AB127" s="7">
        <f t="shared" si="1"/>
        <v>427.44150943396232</v>
      </c>
    </row>
    <row r="128" spans="2:28" x14ac:dyDescent="0.2">
      <c r="B128" s="6">
        <v>44322</v>
      </c>
      <c r="C128" s="12">
        <f>'Total power'!C128/Parameters!$C$3</f>
        <v>15.172830188679248</v>
      </c>
      <c r="D128" s="12">
        <f>'Total power'!D128/Parameters!$C$3</f>
        <v>10.979622641509433</v>
      </c>
      <c r="E128" s="12">
        <f>'Total power'!E128/Parameters!$C$3</f>
        <v>6.8377358490566031</v>
      </c>
      <c r="F128" s="12">
        <f>'Total power'!F128/Parameters!$C$3</f>
        <v>6.5328301886792444</v>
      </c>
      <c r="G128" s="12">
        <f>'Total power'!G128/Parameters!$C$3</f>
        <v>10.566037735849056</v>
      </c>
      <c r="H128" s="12">
        <f>'Total power'!H128/Parameters!$C$3</f>
        <v>14.937358490566039</v>
      </c>
      <c r="I128" s="12">
        <f>'Total power'!I128/Parameters!$C$3</f>
        <v>16.780377358490565</v>
      </c>
      <c r="J128" s="12">
        <f>'Total power'!J128/Parameters!$C$3</f>
        <v>16.688301886792452</v>
      </c>
      <c r="K128" s="12">
        <f>'Total power'!K128/Parameters!$C$3</f>
        <v>17.630188679245283</v>
      </c>
      <c r="L128" s="12">
        <f>'Total power'!L128/Parameters!$C$3</f>
        <v>17.630188679245283</v>
      </c>
      <c r="M128" s="12">
        <f>'Total power'!M128/Parameters!$C$3</f>
        <v>16.537358490566035</v>
      </c>
      <c r="N128" s="12">
        <f>'Total power'!N128/Parameters!$C$3</f>
        <v>13.753962264150944</v>
      </c>
      <c r="O128" s="12">
        <f>'Total power'!O128/Parameters!$C$3</f>
        <v>13.367547169811321</v>
      </c>
      <c r="P128" s="12">
        <f>'Total power'!P128/Parameters!$C$3</f>
        <v>13.367547169811321</v>
      </c>
      <c r="Q128" s="12">
        <f>'Total power'!Q128/Parameters!$C$3</f>
        <v>13.753962264150944</v>
      </c>
      <c r="R128" s="12">
        <f>'Total power'!R128/Parameters!$C$3</f>
        <v>13.753962264150944</v>
      </c>
      <c r="S128" s="12">
        <f>'Total power'!S128/Parameters!$C$3</f>
        <v>13.367547169811321</v>
      </c>
      <c r="T128" s="12">
        <f>'Total power'!T128/Parameters!$C$3</f>
        <v>12.633962264150943</v>
      </c>
      <c r="U128" s="12">
        <f>'Total power'!U128/Parameters!$C$3</f>
        <v>11.372075471698114</v>
      </c>
      <c r="V128" s="12">
        <f>'Total power'!V128/Parameters!$C$3</f>
        <v>10.566037735849056</v>
      </c>
      <c r="W128" s="12">
        <f>'Total power'!W128/Parameters!$C$3</f>
        <v>10.119245283018866</v>
      </c>
      <c r="X128" s="12">
        <f>'Total power'!X128/Parameters!$C$3</f>
        <v>9.7781132075471699</v>
      </c>
      <c r="Y128" s="12">
        <f>'Total power'!Y128/Parameters!$C$3</f>
        <v>9.385660377358489</v>
      </c>
      <c r="Z128" s="12">
        <f>'Total power'!Z128/Parameters!$C$3</f>
        <v>8.5735849056603772</v>
      </c>
      <c r="AB128" s="7">
        <f t="shared" si="1"/>
        <v>304.086037735849</v>
      </c>
    </row>
    <row r="129" spans="2:28" x14ac:dyDescent="0.2">
      <c r="B129" s="6">
        <v>44323</v>
      </c>
      <c r="C129" s="12">
        <f>'Total power'!C129/Parameters!$C$3</f>
        <v>8.3894339622641514</v>
      </c>
      <c r="D129" s="12">
        <f>'Total power'!D129/Parameters!$C$3</f>
        <v>8.9720754716981137</v>
      </c>
      <c r="E129" s="12">
        <f>'Total power'!E129/Parameters!$C$3</f>
        <v>10.119245283018866</v>
      </c>
      <c r="F129" s="12">
        <f>'Total power'!F129/Parameters!$C$3</f>
        <v>10.979622641509433</v>
      </c>
      <c r="G129" s="12">
        <f>'Total power'!G129/Parameters!$C$3</f>
        <v>11.372075471698114</v>
      </c>
      <c r="H129" s="12">
        <f>'Total power'!H129/Parameters!$C$3</f>
        <v>10.566037735849056</v>
      </c>
      <c r="I129" s="12">
        <f>'Total power'!I129/Parameters!$C$3</f>
        <v>10.119245283018866</v>
      </c>
      <c r="J129" s="12">
        <f>'Total power'!J129/Parameters!$C$3</f>
        <v>10.119245283018866</v>
      </c>
      <c r="K129" s="12">
        <f>'Total power'!K129/Parameters!$C$3</f>
        <v>9.385660377358489</v>
      </c>
      <c r="L129" s="12">
        <f>'Total power'!L129/Parameters!$C$3</f>
        <v>8.3894339622641514</v>
      </c>
      <c r="M129" s="12">
        <f>'Total power'!M129/Parameters!$C$3</f>
        <v>7.5833962264150934</v>
      </c>
      <c r="N129" s="12">
        <f>'Total power'!N129/Parameters!$C$3</f>
        <v>6.8377358490566031</v>
      </c>
      <c r="O129" s="12">
        <f>'Total power'!O129/Parameters!$C$3</f>
        <v>6.5328301886792444</v>
      </c>
      <c r="P129" s="12">
        <f>'Total power'!P129/Parameters!$C$3</f>
        <v>5.9230188679245277</v>
      </c>
      <c r="Q129" s="12">
        <f>'Total power'!Q129/Parameters!$C$3</f>
        <v>5.3132075471698119</v>
      </c>
      <c r="R129" s="12">
        <f>'Total power'!R129/Parameters!$C$3</f>
        <v>4.5388679245283026</v>
      </c>
      <c r="S129" s="12">
        <f>'Total power'!S129/Parameters!$C$3</f>
        <v>3.5879245283018872</v>
      </c>
      <c r="T129" s="12">
        <f>'Total power'!T129/Parameters!$C$3</f>
        <v>2.3924528301886792</v>
      </c>
      <c r="U129" s="12">
        <f>'Total power'!U129/Parameters!$C$3</f>
        <v>1.7343396226415091</v>
      </c>
      <c r="V129" s="12">
        <f>'Total power'!V129/Parameters!$C$3</f>
        <v>1.4384905660377358</v>
      </c>
      <c r="W129" s="12">
        <f>'Total power'!W129/Parameters!$C$3</f>
        <v>1.0430188679245285</v>
      </c>
      <c r="X129" s="12">
        <f>'Total power'!X129/Parameters!$C$3</f>
        <v>0.91924528301886799</v>
      </c>
      <c r="Y129" s="12">
        <f>'Total power'!Y129/Parameters!$C$3</f>
        <v>0.47849056603773577</v>
      </c>
      <c r="Z129" s="12">
        <f>'Total power'!Z129/Parameters!$C$3</f>
        <v>0</v>
      </c>
      <c r="AB129" s="7">
        <f t="shared" si="1"/>
        <v>146.73509433962263</v>
      </c>
    </row>
    <row r="130" spans="2:28" x14ac:dyDescent="0.2">
      <c r="B130" s="6">
        <v>44324</v>
      </c>
      <c r="C130" s="12">
        <f>'Total power'!C130/Parameters!$C$3</f>
        <v>0</v>
      </c>
      <c r="D130" s="12">
        <f>'Total power'!D130/Parameters!$C$3</f>
        <v>0</v>
      </c>
      <c r="E130" s="12">
        <f>'Total power'!E130/Parameters!$C$3</f>
        <v>0</v>
      </c>
      <c r="F130" s="12">
        <f>'Total power'!F130/Parameters!$C$3</f>
        <v>0.67169811320754724</v>
      </c>
      <c r="G130" s="12">
        <f>'Total power'!G130/Parameters!$C$3</f>
        <v>2.3924528301886792</v>
      </c>
      <c r="H130" s="12">
        <f>'Total power'!H130/Parameters!$C$3</f>
        <v>4.7969811320754729</v>
      </c>
      <c r="I130" s="12">
        <f>'Total power'!I130/Parameters!$C$3</f>
        <v>8.3894339622641514</v>
      </c>
      <c r="J130" s="12">
        <f>'Total power'!J130/Parameters!$C$3</f>
        <v>11.948679245283019</v>
      </c>
      <c r="K130" s="12">
        <f>'Total power'!K130/Parameters!$C$3</f>
        <v>16.537358490566035</v>
      </c>
      <c r="L130" s="12">
        <f>'Total power'!L130/Parameters!$C$3</f>
        <v>17.630188679245283</v>
      </c>
      <c r="M130" s="12">
        <f>'Total power'!M130/Parameters!$C$3</f>
        <v>18.381886792452832</v>
      </c>
      <c r="N130" s="12">
        <f>'Total power'!N130/Parameters!$C$3</f>
        <v>18.774339622641513</v>
      </c>
      <c r="O130" s="12">
        <f>'Total power'!O130/Parameters!$C$3</f>
        <v>18.997735849056607</v>
      </c>
      <c r="P130" s="12">
        <f>'Total power'!P130/Parameters!$C$3</f>
        <v>19.09433962264151</v>
      </c>
      <c r="Q130" s="12">
        <f>'Total power'!Q130/Parameters!$C$3</f>
        <v>19.09433962264151</v>
      </c>
      <c r="R130" s="12">
        <f>'Total power'!R130/Parameters!$C$3</f>
        <v>19.09433962264151</v>
      </c>
      <c r="S130" s="12">
        <f>'Total power'!S130/Parameters!$C$3</f>
        <v>19.09433962264151</v>
      </c>
      <c r="T130" s="12">
        <f>'Total power'!T130/Parameters!$C$3</f>
        <v>19.09433962264151</v>
      </c>
      <c r="U130" s="12">
        <f>'Total power'!U130/Parameters!$C$3</f>
        <v>19.09433962264151</v>
      </c>
      <c r="V130" s="12">
        <f>'Total power'!V130/Parameters!$C$3</f>
        <v>19.09433962264151</v>
      </c>
      <c r="W130" s="12">
        <f>'Total power'!W130/Parameters!$C$3</f>
        <v>18.406037735849058</v>
      </c>
      <c r="X130" s="12">
        <f>'Total power'!X130/Parameters!$C$3</f>
        <v>15.172830188679248</v>
      </c>
      <c r="Y130" s="12">
        <f>'Total power'!Y130/Parameters!$C$3</f>
        <v>8.5735849056603772</v>
      </c>
      <c r="Z130" s="12">
        <f>'Total power'!Z130/Parameters!$C$3</f>
        <v>3.5879245283018872</v>
      </c>
      <c r="AB130" s="7">
        <f t="shared" si="1"/>
        <v>297.92150943396229</v>
      </c>
    </row>
    <row r="131" spans="2:28" x14ac:dyDescent="0.2">
      <c r="B131" s="6">
        <v>44325</v>
      </c>
      <c r="C131" s="12">
        <f>'Total power'!C131/Parameters!$C$3</f>
        <v>1.2905660377358492</v>
      </c>
      <c r="D131" s="12">
        <f>'Total power'!D131/Parameters!$C$3</f>
        <v>0.28528301886792451</v>
      </c>
      <c r="E131" s="12">
        <f>'Total power'!E131/Parameters!$C$3</f>
        <v>0</v>
      </c>
      <c r="F131" s="12">
        <f>'Total power'!F131/Parameters!$C$3</f>
        <v>0.18867924528301888</v>
      </c>
      <c r="G131" s="12">
        <f>'Total power'!G131/Parameters!$C$3</f>
        <v>0.79547169811320761</v>
      </c>
      <c r="H131" s="12">
        <f>'Total power'!H131/Parameters!$C$3</f>
        <v>1.5864150943396227</v>
      </c>
      <c r="I131" s="12">
        <f>'Total power'!I131/Parameters!$C$3</f>
        <v>2.5735849056603777</v>
      </c>
      <c r="J131" s="12">
        <f>'Total power'!J131/Parameters!$C$3</f>
        <v>3.5879245283018872</v>
      </c>
      <c r="K131" s="12">
        <f>'Total power'!K131/Parameters!$C$3</f>
        <v>3.8052830188679247</v>
      </c>
      <c r="L131" s="12">
        <f>'Total power'!L131/Parameters!$C$3</f>
        <v>2.7547169811320753</v>
      </c>
      <c r="M131" s="12">
        <f>'Total power'!M131/Parameters!$C$3</f>
        <v>1.5864150943396227</v>
      </c>
      <c r="N131" s="12">
        <f>'Total power'!N131/Parameters!$C$3</f>
        <v>0.47849056603773577</v>
      </c>
      <c r="O131" s="12">
        <f>'Total power'!O131/Parameters!$C$3</f>
        <v>0.18867924528301888</v>
      </c>
      <c r="P131" s="12">
        <f>'Total power'!P131/Parameters!$C$3</f>
        <v>0.79547169811320761</v>
      </c>
      <c r="Q131" s="12">
        <f>'Total power'!Q131/Parameters!$C$3</f>
        <v>2.030188679245283</v>
      </c>
      <c r="R131" s="12">
        <f>'Total power'!R131/Parameters!$C$3</f>
        <v>3.3705660377358493</v>
      </c>
      <c r="S131" s="12">
        <f>'Total power'!S131/Parameters!$C$3</f>
        <v>4.0226415094339618</v>
      </c>
      <c r="T131" s="12">
        <f>'Total power'!T131/Parameters!$C$3</f>
        <v>4.0226415094339618</v>
      </c>
      <c r="U131" s="12">
        <f>'Total power'!U131/Parameters!$C$3</f>
        <v>4.7969811320754729</v>
      </c>
      <c r="V131" s="12">
        <f>'Total power'!V131/Parameters!$C$3</f>
        <v>5.9230188679245277</v>
      </c>
      <c r="W131" s="12">
        <f>'Total power'!W131/Parameters!$C$3</f>
        <v>8.3894339622641514</v>
      </c>
      <c r="X131" s="12">
        <f>'Total power'!X131/Parameters!$C$3</f>
        <v>9.7781132075471699</v>
      </c>
      <c r="Y131" s="12">
        <f>'Total power'!Y131/Parameters!$C$3</f>
        <v>10.119245283018866</v>
      </c>
      <c r="Z131" s="12">
        <f>'Total power'!Z131/Parameters!$C$3</f>
        <v>9.385660377358489</v>
      </c>
      <c r="AB131" s="7">
        <f t="shared" si="1"/>
        <v>81.755471698113197</v>
      </c>
    </row>
    <row r="132" spans="2:28" x14ac:dyDescent="0.2">
      <c r="B132" s="6">
        <v>44326</v>
      </c>
      <c r="C132" s="12">
        <f>'Total power'!C132/Parameters!$C$3</f>
        <v>8.5735849056603772</v>
      </c>
      <c r="D132" s="12">
        <f>'Total power'!D132/Parameters!$C$3</f>
        <v>7.5833962264150934</v>
      </c>
      <c r="E132" s="12">
        <f>'Total power'!E132/Parameters!$C$3</f>
        <v>5.3132075471698119</v>
      </c>
      <c r="F132" s="12">
        <f>'Total power'!F132/Parameters!$C$3</f>
        <v>4.2807547169811322</v>
      </c>
      <c r="G132" s="12">
        <f>'Total power'!G132/Parameters!$C$3</f>
        <v>3.8052830188679247</v>
      </c>
      <c r="H132" s="12">
        <f>'Total power'!H132/Parameters!$C$3</f>
        <v>2.5735849056603777</v>
      </c>
      <c r="I132" s="12">
        <f>'Total power'!I132/Parameters!$C$3</f>
        <v>1.166792452830189</v>
      </c>
      <c r="J132" s="12">
        <f>'Total power'!J132/Parameters!$C$3</f>
        <v>0.79547169811320761</v>
      </c>
      <c r="K132" s="12">
        <f>'Total power'!K132/Parameters!$C$3</f>
        <v>1.7343396226415091</v>
      </c>
      <c r="L132" s="12">
        <f>'Total power'!L132/Parameters!$C$3</f>
        <v>2.030188679245283</v>
      </c>
      <c r="M132" s="12">
        <f>'Total power'!M132/Parameters!$C$3</f>
        <v>3.1532075471698113</v>
      </c>
      <c r="N132" s="12">
        <f>'Total power'!N132/Parameters!$C$3</f>
        <v>3.8052830188679247</v>
      </c>
      <c r="O132" s="12">
        <f>'Total power'!O132/Parameters!$C$3</f>
        <v>3.3705660377358493</v>
      </c>
      <c r="P132" s="12">
        <f>'Total power'!P132/Parameters!$C$3</f>
        <v>2.7547169811320753</v>
      </c>
      <c r="Q132" s="12">
        <f>'Total power'!Q132/Parameters!$C$3</f>
        <v>2.2113207547169811</v>
      </c>
      <c r="R132" s="12">
        <f>'Total power'!R132/Parameters!$C$3</f>
        <v>1.5864150943396227</v>
      </c>
      <c r="S132" s="12">
        <f>'Total power'!S132/Parameters!$C$3</f>
        <v>1.0430188679245285</v>
      </c>
      <c r="T132" s="12">
        <f>'Total power'!T132/Parameters!$C$3</f>
        <v>0.79547169811320761</v>
      </c>
      <c r="U132" s="12">
        <f>'Total power'!U132/Parameters!$C$3</f>
        <v>0.67169811320754724</v>
      </c>
      <c r="V132" s="12">
        <f>'Total power'!V132/Parameters!$C$3</f>
        <v>0.79547169811320761</v>
      </c>
      <c r="W132" s="12">
        <f>'Total power'!W132/Parameters!$C$3</f>
        <v>0.79547169811320761</v>
      </c>
      <c r="X132" s="12">
        <f>'Total power'!X132/Parameters!$C$3</f>
        <v>0.79547169811320761</v>
      </c>
      <c r="Y132" s="12">
        <f>'Total power'!Y132/Parameters!$C$3</f>
        <v>1.166792452830189</v>
      </c>
      <c r="Z132" s="12">
        <f>'Total power'!Z132/Parameters!$C$3</f>
        <v>1.7343396226415091</v>
      </c>
      <c r="AB132" s="7">
        <f t="shared" ref="AB132:AB195" si="2">SUM(C132:Z132)</f>
        <v>62.535849056603787</v>
      </c>
    </row>
    <row r="133" spans="2:28" x14ac:dyDescent="0.2">
      <c r="B133" s="6">
        <v>44327</v>
      </c>
      <c r="C133" s="12">
        <f>'Total power'!C133/Parameters!$C$3</f>
        <v>1.8822641509433962</v>
      </c>
      <c r="D133" s="12">
        <f>'Total power'!D133/Parameters!$C$3</f>
        <v>1.8822641509433962</v>
      </c>
      <c r="E133" s="12">
        <f>'Total power'!E133/Parameters!$C$3</f>
        <v>2.2113207547169811</v>
      </c>
      <c r="F133" s="12">
        <f>'Total power'!F133/Parameters!$C$3</f>
        <v>2.3924528301886792</v>
      </c>
      <c r="G133" s="12">
        <f>'Total power'!G133/Parameters!$C$3</f>
        <v>2.7547169811320753</v>
      </c>
      <c r="H133" s="12">
        <f>'Total power'!H133/Parameters!$C$3</f>
        <v>2.9358490566037734</v>
      </c>
      <c r="I133" s="12">
        <f>'Total power'!I133/Parameters!$C$3</f>
        <v>2.2113207547169811</v>
      </c>
      <c r="J133" s="12">
        <f>'Total power'!J133/Parameters!$C$3</f>
        <v>2.7547169811320753</v>
      </c>
      <c r="K133" s="12">
        <f>'Total power'!K133/Parameters!$C$3</f>
        <v>5.6181132075471698</v>
      </c>
      <c r="L133" s="12">
        <f>'Total power'!L133/Parameters!$C$3</f>
        <v>11.372075471698114</v>
      </c>
      <c r="M133" s="12">
        <f>'Total power'!M133/Parameters!$C$3</f>
        <v>13.603018867924529</v>
      </c>
      <c r="N133" s="12">
        <f>'Total power'!N133/Parameters!$C$3</f>
        <v>13.753962264150944</v>
      </c>
      <c r="O133" s="12">
        <f>'Total power'!O133/Parameters!$C$3</f>
        <v>13.753962264150944</v>
      </c>
      <c r="P133" s="12">
        <f>'Total power'!P133/Parameters!$C$3</f>
        <v>13.753962264150944</v>
      </c>
      <c r="Q133" s="12">
        <f>'Total power'!Q133/Parameters!$C$3</f>
        <v>11.948679245283019</v>
      </c>
      <c r="R133" s="12">
        <f>'Total power'!R133/Parameters!$C$3</f>
        <v>8.3894339622641514</v>
      </c>
      <c r="S133" s="12">
        <f>'Total power'!S133/Parameters!$C$3</f>
        <v>4.5388679245283026</v>
      </c>
      <c r="T133" s="12">
        <f>'Total power'!T133/Parameters!$C$3</f>
        <v>2.030188679245283</v>
      </c>
      <c r="U133" s="12">
        <f>'Total power'!U133/Parameters!$C$3</f>
        <v>0.57509433962264145</v>
      </c>
      <c r="V133" s="12">
        <f>'Total power'!V133/Parameters!$C$3</f>
        <v>0</v>
      </c>
      <c r="W133" s="12">
        <f>'Total power'!W133/Parameters!$C$3</f>
        <v>0.28528301886792451</v>
      </c>
      <c r="X133" s="12">
        <f>'Total power'!X133/Parameters!$C$3</f>
        <v>1.0430188679245285</v>
      </c>
      <c r="Y133" s="12">
        <f>'Total power'!Y133/Parameters!$C$3</f>
        <v>1.8822641509433962</v>
      </c>
      <c r="Z133" s="12">
        <f>'Total power'!Z133/Parameters!$C$3</f>
        <v>2.5735849056603777</v>
      </c>
      <c r="AB133" s="7">
        <f t="shared" si="2"/>
        <v>124.14641509433963</v>
      </c>
    </row>
    <row r="134" spans="2:28" x14ac:dyDescent="0.2">
      <c r="B134" s="6">
        <v>44328</v>
      </c>
      <c r="C134" s="12">
        <f>'Total power'!C134/Parameters!$C$3</f>
        <v>3.1532075471698113</v>
      </c>
      <c r="D134" s="12">
        <f>'Total power'!D134/Parameters!$C$3</f>
        <v>3.3705660377358493</v>
      </c>
      <c r="E134" s="12">
        <f>'Total power'!E134/Parameters!$C$3</f>
        <v>3.5879245283018872</v>
      </c>
      <c r="F134" s="12">
        <f>'Total power'!F134/Parameters!$C$3</f>
        <v>4.0226415094339618</v>
      </c>
      <c r="G134" s="12">
        <f>'Total power'!G134/Parameters!$C$3</f>
        <v>4.2807547169811322</v>
      </c>
      <c r="H134" s="12">
        <f>'Total power'!H134/Parameters!$C$3</f>
        <v>4.5388679245283026</v>
      </c>
      <c r="I134" s="12">
        <f>'Total power'!I134/Parameters!$C$3</f>
        <v>4.5388679245283026</v>
      </c>
      <c r="J134" s="12">
        <f>'Total power'!J134/Parameters!$C$3</f>
        <v>4.7969811320754729</v>
      </c>
      <c r="K134" s="12">
        <f>'Total power'!K134/Parameters!$C$3</f>
        <v>7.1849056603773587</v>
      </c>
      <c r="L134" s="12">
        <f>'Total power'!L134/Parameters!$C$3</f>
        <v>11.71320754716981</v>
      </c>
      <c r="M134" s="12">
        <f>'Total power'!M134/Parameters!$C$3</f>
        <v>15.172830188679248</v>
      </c>
      <c r="N134" s="12">
        <f>'Total power'!N134/Parameters!$C$3</f>
        <v>17.479245283018866</v>
      </c>
      <c r="O134" s="12">
        <f>'Total power'!O134/Parameters!$C$3</f>
        <v>17.778113207547172</v>
      </c>
      <c r="P134" s="12">
        <f>'Total power'!P134/Parameters!$C$3</f>
        <v>18.233962264150943</v>
      </c>
      <c r="Q134" s="12">
        <f>'Total power'!Q134/Parameters!$C$3</f>
        <v>18.233962264150943</v>
      </c>
      <c r="R134" s="12">
        <f>'Total power'!R134/Parameters!$C$3</f>
        <v>17.778113207547172</v>
      </c>
      <c r="S134" s="12">
        <f>'Total power'!S134/Parameters!$C$3</f>
        <v>17.722264150943396</v>
      </c>
      <c r="T134" s="12">
        <f>'Total power'!T134/Parameters!$C$3</f>
        <v>16.780377358490565</v>
      </c>
      <c r="U134" s="12">
        <f>'Total power'!U134/Parameters!$C$3</f>
        <v>15.323773584905663</v>
      </c>
      <c r="V134" s="12">
        <f>'Total power'!V134/Parameters!$C$3</f>
        <v>15.172830188679248</v>
      </c>
      <c r="W134" s="12">
        <f>'Total power'!W134/Parameters!$C$3</f>
        <v>13.753962264150944</v>
      </c>
      <c r="X134" s="12">
        <f>'Total power'!X134/Parameters!$C$3</f>
        <v>13.753962264150944</v>
      </c>
      <c r="Y134" s="12">
        <f>'Total power'!Y134/Parameters!$C$3</f>
        <v>13.753962264150944</v>
      </c>
      <c r="Z134" s="12">
        <f>'Total power'!Z134/Parameters!$C$3</f>
        <v>13.753962264150944</v>
      </c>
      <c r="AB134" s="7">
        <f t="shared" si="2"/>
        <v>275.87924528301892</v>
      </c>
    </row>
    <row r="135" spans="2:28" x14ac:dyDescent="0.2">
      <c r="B135" s="6">
        <v>44329</v>
      </c>
      <c r="C135" s="12">
        <f>'Total power'!C135/Parameters!$C$3</f>
        <v>13.367547169811321</v>
      </c>
      <c r="D135" s="12">
        <f>'Total power'!D135/Parameters!$C$3</f>
        <v>11.948679245283019</v>
      </c>
      <c r="E135" s="12">
        <f>'Total power'!E135/Parameters!$C$3</f>
        <v>10.566037735849056</v>
      </c>
      <c r="F135" s="12">
        <f>'Total power'!F135/Parameters!$C$3</f>
        <v>9.7781132075471699</v>
      </c>
      <c r="G135" s="12">
        <f>'Total power'!G135/Parameters!$C$3</f>
        <v>9.385660377358489</v>
      </c>
      <c r="H135" s="12">
        <f>'Total power'!H135/Parameters!$C$3</f>
        <v>8.9720754716981137</v>
      </c>
      <c r="I135" s="12">
        <f>'Total power'!I135/Parameters!$C$3</f>
        <v>8.9720754716981137</v>
      </c>
      <c r="J135" s="12">
        <f>'Total power'!J135/Parameters!$C$3</f>
        <v>8.9720754716981137</v>
      </c>
      <c r="K135" s="12">
        <f>'Total power'!K135/Parameters!$C$3</f>
        <v>8.9720754716981137</v>
      </c>
      <c r="L135" s="12">
        <f>'Total power'!L135/Parameters!$C$3</f>
        <v>8.9720754716981137</v>
      </c>
      <c r="M135" s="12">
        <f>'Total power'!M135/Parameters!$C$3</f>
        <v>8.9720754716981137</v>
      </c>
      <c r="N135" s="12">
        <f>'Total power'!N135/Parameters!$C$3</f>
        <v>8.3894339622641514</v>
      </c>
      <c r="O135" s="12">
        <f>'Total power'!O135/Parameters!$C$3</f>
        <v>7.1849056603773587</v>
      </c>
      <c r="P135" s="12">
        <f>'Total power'!P135/Parameters!$C$3</f>
        <v>6.2279245283018865</v>
      </c>
      <c r="Q135" s="12">
        <f>'Total power'!Q135/Parameters!$C$3</f>
        <v>5.3132075471698119</v>
      </c>
      <c r="R135" s="12">
        <f>'Total power'!R135/Parameters!$C$3</f>
        <v>4.2807547169811322</v>
      </c>
      <c r="S135" s="12">
        <f>'Total power'!S135/Parameters!$C$3</f>
        <v>3.5879245283018872</v>
      </c>
      <c r="T135" s="12">
        <f>'Total power'!T135/Parameters!$C$3</f>
        <v>2.7547169811320753</v>
      </c>
      <c r="U135" s="12">
        <f>'Total power'!U135/Parameters!$C$3</f>
        <v>2.030188679245283</v>
      </c>
      <c r="V135" s="12">
        <f>'Total power'!V135/Parameters!$C$3</f>
        <v>1.5864150943396227</v>
      </c>
      <c r="W135" s="12">
        <f>'Total power'!W135/Parameters!$C$3</f>
        <v>1.2905660377358492</v>
      </c>
      <c r="X135" s="12">
        <f>'Total power'!X135/Parameters!$C$3</f>
        <v>0.91924528301886799</v>
      </c>
      <c r="Y135" s="12">
        <f>'Total power'!Y135/Parameters!$C$3</f>
        <v>0.67169811320754724</v>
      </c>
      <c r="Z135" s="12">
        <f>'Total power'!Z135/Parameters!$C$3</f>
        <v>0.47849056603773577</v>
      </c>
      <c r="AB135" s="7">
        <f t="shared" si="2"/>
        <v>153.59396226415103</v>
      </c>
    </row>
    <row r="136" spans="2:28" x14ac:dyDescent="0.2">
      <c r="B136" s="6">
        <v>44330</v>
      </c>
      <c r="C136" s="12">
        <f>'Total power'!C136/Parameters!$C$3</f>
        <v>0.67169811320754724</v>
      </c>
      <c r="D136" s="12">
        <f>'Total power'!D136/Parameters!$C$3</f>
        <v>1.0430188679245285</v>
      </c>
      <c r="E136" s="12">
        <f>'Total power'!E136/Parameters!$C$3</f>
        <v>1.5864150943396227</v>
      </c>
      <c r="F136" s="12">
        <f>'Total power'!F136/Parameters!$C$3</f>
        <v>2.030188679245283</v>
      </c>
      <c r="G136" s="12">
        <f>'Total power'!G136/Parameters!$C$3</f>
        <v>2.2113207547169811</v>
      </c>
      <c r="H136" s="12">
        <f>'Total power'!H136/Parameters!$C$3</f>
        <v>2.2113207547169811</v>
      </c>
      <c r="I136" s="12">
        <f>'Total power'!I136/Parameters!$C$3</f>
        <v>1.7343396226415091</v>
      </c>
      <c r="J136" s="12">
        <f>'Total power'!J136/Parameters!$C$3</f>
        <v>1.4384905660377358</v>
      </c>
      <c r="K136" s="12">
        <f>'Total power'!K136/Parameters!$C$3</f>
        <v>1.4384905660377358</v>
      </c>
      <c r="L136" s="12">
        <f>'Total power'!L136/Parameters!$C$3</f>
        <v>1.2905660377358492</v>
      </c>
      <c r="M136" s="12">
        <f>'Total power'!M136/Parameters!$C$3</f>
        <v>1.0430188679245285</v>
      </c>
      <c r="N136" s="12">
        <f>'Total power'!N136/Parameters!$C$3</f>
        <v>0.67169811320754724</v>
      </c>
      <c r="O136" s="12">
        <f>'Total power'!O136/Parameters!$C$3</f>
        <v>0.57509433962264145</v>
      </c>
      <c r="P136" s="12">
        <f>'Total power'!P136/Parameters!$C$3</f>
        <v>0.47849056603773577</v>
      </c>
      <c r="Q136" s="12">
        <f>'Total power'!Q136/Parameters!$C$3</f>
        <v>0.57509433962264145</v>
      </c>
      <c r="R136" s="12">
        <f>'Total power'!R136/Parameters!$C$3</f>
        <v>1.0430188679245285</v>
      </c>
      <c r="S136" s="12">
        <f>'Total power'!S136/Parameters!$C$3</f>
        <v>1.5864150943396227</v>
      </c>
      <c r="T136" s="12">
        <f>'Total power'!T136/Parameters!$C$3</f>
        <v>2.2113207547169811</v>
      </c>
      <c r="U136" s="12">
        <f>'Total power'!U136/Parameters!$C$3</f>
        <v>2.3924528301886792</v>
      </c>
      <c r="V136" s="12">
        <f>'Total power'!V136/Parameters!$C$3</f>
        <v>1.5864150943396227</v>
      </c>
      <c r="W136" s="12">
        <f>'Total power'!W136/Parameters!$C$3</f>
        <v>0.67169811320754724</v>
      </c>
      <c r="X136" s="12">
        <f>'Total power'!X136/Parameters!$C$3</f>
        <v>0</v>
      </c>
      <c r="Y136" s="12">
        <f>'Total power'!Y136/Parameters!$C$3</f>
        <v>0</v>
      </c>
      <c r="Z136" s="12">
        <f>'Total power'!Z136/Parameters!$C$3</f>
        <v>0</v>
      </c>
      <c r="AB136" s="7">
        <f t="shared" si="2"/>
        <v>28.490566037735839</v>
      </c>
    </row>
    <row r="137" spans="2:28" x14ac:dyDescent="0.2">
      <c r="B137" s="6">
        <v>44331</v>
      </c>
      <c r="C137" s="12">
        <f>'Total power'!C137/Parameters!$C$3</f>
        <v>0</v>
      </c>
      <c r="D137" s="12">
        <f>'Total power'!D137/Parameters!$C$3</f>
        <v>0</v>
      </c>
      <c r="E137" s="12">
        <f>'Total power'!E137/Parameters!$C$3</f>
        <v>0</v>
      </c>
      <c r="F137" s="12">
        <f>'Total power'!F137/Parameters!$C$3</f>
        <v>0</v>
      </c>
      <c r="G137" s="12">
        <f>'Total power'!G137/Parameters!$C$3</f>
        <v>0</v>
      </c>
      <c r="H137" s="12">
        <f>'Total power'!H137/Parameters!$C$3</f>
        <v>0</v>
      </c>
      <c r="I137" s="12">
        <f>'Total power'!I137/Parameters!$C$3</f>
        <v>0</v>
      </c>
      <c r="J137" s="12">
        <f>'Total power'!J137/Parameters!$C$3</f>
        <v>0</v>
      </c>
      <c r="K137" s="12">
        <f>'Total power'!K137/Parameters!$C$3</f>
        <v>0</v>
      </c>
      <c r="L137" s="12">
        <f>'Total power'!L137/Parameters!$C$3</f>
        <v>0</v>
      </c>
      <c r="M137" s="12">
        <f>'Total power'!M137/Parameters!$C$3</f>
        <v>0</v>
      </c>
      <c r="N137" s="12">
        <f>'Total power'!N137/Parameters!$C$3</f>
        <v>0</v>
      </c>
      <c r="O137" s="12">
        <f>'Total power'!O137/Parameters!$C$3</f>
        <v>0</v>
      </c>
      <c r="P137" s="12">
        <f>'Total power'!P137/Parameters!$C$3</f>
        <v>0</v>
      </c>
      <c r="Q137" s="12">
        <f>'Total power'!Q137/Parameters!$C$3</f>
        <v>0</v>
      </c>
      <c r="R137" s="12">
        <f>'Total power'!R137/Parameters!$C$3</f>
        <v>0.18867924528301888</v>
      </c>
      <c r="S137" s="12">
        <f>'Total power'!S137/Parameters!$C$3</f>
        <v>0.38188679245283014</v>
      </c>
      <c r="T137" s="12">
        <f>'Total power'!T137/Parameters!$C$3</f>
        <v>0.57509433962264145</v>
      </c>
      <c r="U137" s="12">
        <f>'Total power'!U137/Parameters!$C$3</f>
        <v>0.57509433962264145</v>
      </c>
      <c r="V137" s="12">
        <f>'Total power'!V137/Parameters!$C$3</f>
        <v>0.28528301886792451</v>
      </c>
      <c r="W137" s="12">
        <f>'Total power'!W137/Parameters!$C$3</f>
        <v>0</v>
      </c>
      <c r="X137" s="12">
        <f>'Total power'!X137/Parameters!$C$3</f>
        <v>0</v>
      </c>
      <c r="Y137" s="12">
        <f>'Total power'!Y137/Parameters!$C$3</f>
        <v>0</v>
      </c>
      <c r="Z137" s="12">
        <f>'Total power'!Z137/Parameters!$C$3</f>
        <v>0</v>
      </c>
      <c r="AB137" s="7">
        <f t="shared" si="2"/>
        <v>2.0060377358490564</v>
      </c>
    </row>
    <row r="138" spans="2:28" x14ac:dyDescent="0.2">
      <c r="B138" s="6">
        <v>44332</v>
      </c>
      <c r="C138" s="12">
        <f>'Total power'!C138/Parameters!$C$3</f>
        <v>0</v>
      </c>
      <c r="D138" s="12">
        <f>'Total power'!D138/Parameters!$C$3</f>
        <v>0</v>
      </c>
      <c r="E138" s="12">
        <f>'Total power'!E138/Parameters!$C$3</f>
        <v>0</v>
      </c>
      <c r="F138" s="12">
        <f>'Total power'!F138/Parameters!$C$3</f>
        <v>0</v>
      </c>
      <c r="G138" s="12">
        <f>'Total power'!G138/Parameters!$C$3</f>
        <v>0</v>
      </c>
      <c r="H138" s="12">
        <f>'Total power'!H138/Parameters!$C$3</f>
        <v>0</v>
      </c>
      <c r="I138" s="12">
        <f>'Total power'!I138/Parameters!$C$3</f>
        <v>0</v>
      </c>
      <c r="J138" s="12">
        <f>'Total power'!J138/Parameters!$C$3</f>
        <v>0</v>
      </c>
      <c r="K138" s="12">
        <f>'Total power'!K138/Parameters!$C$3</f>
        <v>0</v>
      </c>
      <c r="L138" s="12">
        <f>'Total power'!L138/Parameters!$C$3</f>
        <v>0</v>
      </c>
      <c r="M138" s="12">
        <f>'Total power'!M138/Parameters!$C$3</f>
        <v>0</v>
      </c>
      <c r="N138" s="12">
        <f>'Total power'!N138/Parameters!$C$3</f>
        <v>0</v>
      </c>
      <c r="O138" s="12">
        <f>'Total power'!O138/Parameters!$C$3</f>
        <v>0</v>
      </c>
      <c r="P138" s="12">
        <f>'Total power'!P138/Parameters!$C$3</f>
        <v>0</v>
      </c>
      <c r="Q138" s="12">
        <f>'Total power'!Q138/Parameters!$C$3</f>
        <v>0</v>
      </c>
      <c r="R138" s="12">
        <f>'Total power'!R138/Parameters!$C$3</f>
        <v>0.38188679245283014</v>
      </c>
      <c r="S138" s="12">
        <f>'Total power'!S138/Parameters!$C$3</f>
        <v>1.0430188679245285</v>
      </c>
      <c r="T138" s="12">
        <f>'Total power'!T138/Parameters!$C$3</f>
        <v>1.8822641509433962</v>
      </c>
      <c r="U138" s="12">
        <f>'Total power'!U138/Parameters!$C$3</f>
        <v>2.3924528301886792</v>
      </c>
      <c r="V138" s="12">
        <f>'Total power'!V138/Parameters!$C$3</f>
        <v>2.7547169811320753</v>
      </c>
      <c r="W138" s="12">
        <f>'Total power'!W138/Parameters!$C$3</f>
        <v>2.7547169811320753</v>
      </c>
      <c r="X138" s="12">
        <f>'Total power'!X138/Parameters!$C$3</f>
        <v>2.2113207547169811</v>
      </c>
      <c r="Y138" s="12">
        <f>'Total power'!Y138/Parameters!$C$3</f>
        <v>1.5864150943396227</v>
      </c>
      <c r="Z138" s="12">
        <f>'Total power'!Z138/Parameters!$C$3</f>
        <v>0.79547169811320761</v>
      </c>
      <c r="AB138" s="7">
        <f t="shared" si="2"/>
        <v>15.802264150943396</v>
      </c>
    </row>
    <row r="139" spans="2:28" x14ac:dyDescent="0.2">
      <c r="B139" s="6">
        <v>44333</v>
      </c>
      <c r="C139" s="12">
        <f>'Total power'!C139/Parameters!$C$3</f>
        <v>0</v>
      </c>
      <c r="D139" s="12">
        <f>'Total power'!D139/Parameters!$C$3</f>
        <v>0</v>
      </c>
      <c r="E139" s="12">
        <f>'Total power'!E139/Parameters!$C$3</f>
        <v>0</v>
      </c>
      <c r="F139" s="12">
        <f>'Total power'!F139/Parameters!$C$3</f>
        <v>0</v>
      </c>
      <c r="G139" s="12">
        <f>'Total power'!G139/Parameters!$C$3</f>
        <v>0</v>
      </c>
      <c r="H139" s="12">
        <f>'Total power'!H139/Parameters!$C$3</f>
        <v>0</v>
      </c>
      <c r="I139" s="12">
        <f>'Total power'!I139/Parameters!$C$3</f>
        <v>0</v>
      </c>
      <c r="J139" s="12">
        <f>'Total power'!J139/Parameters!$C$3</f>
        <v>0</v>
      </c>
      <c r="K139" s="12">
        <f>'Total power'!K139/Parameters!$C$3</f>
        <v>0</v>
      </c>
      <c r="L139" s="12">
        <f>'Total power'!L139/Parameters!$C$3</f>
        <v>0</v>
      </c>
      <c r="M139" s="12">
        <f>'Total power'!M139/Parameters!$C$3</f>
        <v>0</v>
      </c>
      <c r="N139" s="12">
        <f>'Total power'!N139/Parameters!$C$3</f>
        <v>0</v>
      </c>
      <c r="O139" s="12">
        <f>'Total power'!O139/Parameters!$C$3</f>
        <v>0</v>
      </c>
      <c r="P139" s="12">
        <f>'Total power'!P139/Parameters!$C$3</f>
        <v>0</v>
      </c>
      <c r="Q139" s="12">
        <f>'Total power'!Q139/Parameters!$C$3</f>
        <v>0</v>
      </c>
      <c r="R139" s="12">
        <f>'Total power'!R139/Parameters!$C$3</f>
        <v>0</v>
      </c>
      <c r="S139" s="12">
        <f>'Total power'!S139/Parameters!$C$3</f>
        <v>0</v>
      </c>
      <c r="T139" s="12">
        <f>'Total power'!T139/Parameters!$C$3</f>
        <v>0</v>
      </c>
      <c r="U139" s="12">
        <f>'Total power'!U139/Parameters!$C$3</f>
        <v>0.28528301886792451</v>
      </c>
      <c r="V139" s="12">
        <f>'Total power'!V139/Parameters!$C$3</f>
        <v>0.28528301886792451</v>
      </c>
      <c r="W139" s="12">
        <f>'Total power'!W139/Parameters!$C$3</f>
        <v>0</v>
      </c>
      <c r="X139" s="12">
        <f>'Total power'!X139/Parameters!$C$3</f>
        <v>0</v>
      </c>
      <c r="Y139" s="12">
        <f>'Total power'!Y139/Parameters!$C$3</f>
        <v>0</v>
      </c>
      <c r="Z139" s="12">
        <f>'Total power'!Z139/Parameters!$C$3</f>
        <v>0</v>
      </c>
      <c r="AB139" s="7">
        <f t="shared" si="2"/>
        <v>0.57056603773584902</v>
      </c>
    </row>
    <row r="140" spans="2:28" x14ac:dyDescent="0.2">
      <c r="B140" s="6">
        <v>44334</v>
      </c>
      <c r="C140" s="12">
        <f>'Total power'!C140/Parameters!$C$3</f>
        <v>0.38188679245283014</v>
      </c>
      <c r="D140" s="12">
        <f>'Total power'!D140/Parameters!$C$3</f>
        <v>1.166792452830189</v>
      </c>
      <c r="E140" s="12">
        <f>'Total power'!E140/Parameters!$C$3</f>
        <v>2.030188679245283</v>
      </c>
      <c r="F140" s="12">
        <f>'Total power'!F140/Parameters!$C$3</f>
        <v>2.5735849056603777</v>
      </c>
      <c r="G140" s="12">
        <f>'Total power'!G140/Parameters!$C$3</f>
        <v>2.3924528301886792</v>
      </c>
      <c r="H140" s="12">
        <f>'Total power'!H140/Parameters!$C$3</f>
        <v>1.7343396226415091</v>
      </c>
      <c r="I140" s="12">
        <f>'Total power'!I140/Parameters!$C$3</f>
        <v>1.166792452830189</v>
      </c>
      <c r="J140" s="12">
        <f>'Total power'!J140/Parameters!$C$3</f>
        <v>0.91924528301886799</v>
      </c>
      <c r="K140" s="12">
        <f>'Total power'!K140/Parameters!$C$3</f>
        <v>0.67169811320754724</v>
      </c>
      <c r="L140" s="12">
        <f>'Total power'!L140/Parameters!$C$3</f>
        <v>0.47849056603773577</v>
      </c>
      <c r="M140" s="12">
        <f>'Total power'!M140/Parameters!$C$3</f>
        <v>0.38188679245283014</v>
      </c>
      <c r="N140" s="12">
        <f>'Total power'!N140/Parameters!$C$3</f>
        <v>0.38188679245283014</v>
      </c>
      <c r="O140" s="12">
        <f>'Total power'!O140/Parameters!$C$3</f>
        <v>0.47849056603773577</v>
      </c>
      <c r="P140" s="12">
        <f>'Total power'!P140/Parameters!$C$3</f>
        <v>0.47849056603773577</v>
      </c>
      <c r="Q140" s="12">
        <f>'Total power'!Q140/Parameters!$C$3</f>
        <v>0.38188679245283014</v>
      </c>
      <c r="R140" s="12">
        <f>'Total power'!R140/Parameters!$C$3</f>
        <v>0.38188679245283014</v>
      </c>
      <c r="S140" s="12">
        <f>'Total power'!S140/Parameters!$C$3</f>
        <v>0.57509433962264145</v>
      </c>
      <c r="T140" s="12">
        <f>'Total power'!T140/Parameters!$C$3</f>
        <v>0.91924528301886799</v>
      </c>
      <c r="U140" s="12">
        <f>'Total power'!U140/Parameters!$C$3</f>
        <v>1.4384905660377358</v>
      </c>
      <c r="V140" s="12">
        <f>'Total power'!V140/Parameters!$C$3</f>
        <v>1.5864150943396227</v>
      </c>
      <c r="W140" s="12">
        <f>'Total power'!W140/Parameters!$C$3</f>
        <v>1.8822641509433962</v>
      </c>
      <c r="X140" s="12">
        <f>'Total power'!X140/Parameters!$C$3</f>
        <v>2.030188679245283</v>
      </c>
      <c r="Y140" s="12">
        <f>'Total power'!Y140/Parameters!$C$3</f>
        <v>2.3924528301886792</v>
      </c>
      <c r="Z140" s="12">
        <f>'Total power'!Z140/Parameters!$C$3</f>
        <v>2.5735849056603777</v>
      </c>
      <c r="AB140" s="7">
        <f t="shared" si="2"/>
        <v>29.397735849056605</v>
      </c>
    </row>
    <row r="141" spans="2:28" x14ac:dyDescent="0.2">
      <c r="B141" s="6">
        <v>44335</v>
      </c>
      <c r="C141" s="12">
        <f>'Total power'!C141/Parameters!$C$3</f>
        <v>2.9358490566037734</v>
      </c>
      <c r="D141" s="12">
        <f>'Total power'!D141/Parameters!$C$3</f>
        <v>3.1532075471698113</v>
      </c>
      <c r="E141" s="12">
        <f>'Total power'!E141/Parameters!$C$3</f>
        <v>2.9358490566037734</v>
      </c>
      <c r="F141" s="12">
        <f>'Total power'!F141/Parameters!$C$3</f>
        <v>2.5735849056603777</v>
      </c>
      <c r="G141" s="12">
        <f>'Total power'!G141/Parameters!$C$3</f>
        <v>2.030188679245283</v>
      </c>
      <c r="H141" s="12">
        <f>'Total power'!H141/Parameters!$C$3</f>
        <v>1.5864150943396227</v>
      </c>
      <c r="I141" s="12">
        <f>'Total power'!I141/Parameters!$C$3</f>
        <v>1.166792452830189</v>
      </c>
      <c r="J141" s="12">
        <f>'Total power'!J141/Parameters!$C$3</f>
        <v>0.79547169811320761</v>
      </c>
      <c r="K141" s="12">
        <f>'Total power'!K141/Parameters!$C$3</f>
        <v>0.67169811320754724</v>
      </c>
      <c r="L141" s="12">
        <f>'Total power'!L141/Parameters!$C$3</f>
        <v>0.79547169811320761</v>
      </c>
      <c r="M141" s="12">
        <f>'Total power'!M141/Parameters!$C$3</f>
        <v>0.79547169811320761</v>
      </c>
      <c r="N141" s="12">
        <f>'Total power'!N141/Parameters!$C$3</f>
        <v>0.79547169811320761</v>
      </c>
      <c r="O141" s="12">
        <f>'Total power'!O141/Parameters!$C$3</f>
        <v>0.57509433962264145</v>
      </c>
      <c r="P141" s="12">
        <f>'Total power'!P141/Parameters!$C$3</f>
        <v>0.47849056603773577</v>
      </c>
      <c r="Q141" s="12">
        <f>'Total power'!Q141/Parameters!$C$3</f>
        <v>0.38188679245283014</v>
      </c>
      <c r="R141" s="12">
        <f>'Total power'!R141/Parameters!$C$3</f>
        <v>0.28528301886792451</v>
      </c>
      <c r="S141" s="12">
        <f>'Total power'!S141/Parameters!$C$3</f>
        <v>0.47849056603773577</v>
      </c>
      <c r="T141" s="12">
        <f>'Total power'!T141/Parameters!$C$3</f>
        <v>0.67169811320754724</v>
      </c>
      <c r="U141" s="12">
        <f>'Total power'!U141/Parameters!$C$3</f>
        <v>0.79547169811320761</v>
      </c>
      <c r="V141" s="12">
        <f>'Total power'!V141/Parameters!$C$3</f>
        <v>0.91924528301886799</v>
      </c>
      <c r="W141" s="12">
        <f>'Total power'!W141/Parameters!$C$3</f>
        <v>1.2905660377358492</v>
      </c>
      <c r="X141" s="12">
        <f>'Total power'!X141/Parameters!$C$3</f>
        <v>1.5864150943396227</v>
      </c>
      <c r="Y141" s="12">
        <f>'Total power'!Y141/Parameters!$C$3</f>
        <v>1.8822641509433962</v>
      </c>
      <c r="Z141" s="12">
        <f>'Total power'!Z141/Parameters!$C$3</f>
        <v>2.2113207547169811</v>
      </c>
      <c r="AB141" s="7">
        <f t="shared" si="2"/>
        <v>31.791698113207545</v>
      </c>
    </row>
    <row r="142" spans="2:28" x14ac:dyDescent="0.2">
      <c r="B142" s="6">
        <v>44336</v>
      </c>
      <c r="C142" s="12">
        <f>'Total power'!C142/Parameters!$C$3</f>
        <v>2.7547169811320753</v>
      </c>
      <c r="D142" s="12">
        <f>'Total power'!D142/Parameters!$C$3</f>
        <v>3.5879245283018872</v>
      </c>
      <c r="E142" s="12">
        <f>'Total power'!E142/Parameters!$C$3</f>
        <v>5.3132075471698119</v>
      </c>
      <c r="F142" s="12">
        <f>'Total power'!F142/Parameters!$C$3</f>
        <v>7.5833962264150934</v>
      </c>
      <c r="G142" s="12">
        <f>'Total power'!G142/Parameters!$C$3</f>
        <v>8.9720754716981137</v>
      </c>
      <c r="H142" s="12">
        <f>'Total power'!H142/Parameters!$C$3</f>
        <v>8.9720754716981137</v>
      </c>
      <c r="I142" s="12">
        <f>'Total power'!I142/Parameters!$C$3</f>
        <v>9.385660377358489</v>
      </c>
      <c r="J142" s="12">
        <f>'Total power'!J142/Parameters!$C$3</f>
        <v>11.71320754716981</v>
      </c>
      <c r="K142" s="12">
        <f>'Total power'!K142/Parameters!$C$3</f>
        <v>13.367547169811321</v>
      </c>
      <c r="L142" s="12">
        <f>'Total power'!L142/Parameters!$C$3</f>
        <v>15.172830188679248</v>
      </c>
      <c r="M142" s="12">
        <f>'Total power'!M142/Parameters!$C$3</f>
        <v>16.836226415094337</v>
      </c>
      <c r="N142" s="12">
        <f>'Total power'!N142/Parameters!$C$3</f>
        <v>18.233962264150943</v>
      </c>
      <c r="O142" s="12">
        <f>'Total power'!O142/Parameters!$C$3</f>
        <v>18.694339622641508</v>
      </c>
      <c r="P142" s="12">
        <f>'Total power'!P142/Parameters!$C$3</f>
        <v>18.973584905660378</v>
      </c>
      <c r="Q142" s="12">
        <f>'Total power'!Q142/Parameters!$C$3</f>
        <v>19.079245283018867</v>
      </c>
      <c r="R142" s="12">
        <f>'Total power'!R142/Parameters!$C$3</f>
        <v>19.082264150943395</v>
      </c>
      <c r="S142" s="12">
        <f>'Total power'!S142/Parameters!$C$3</f>
        <v>19.082264150943395</v>
      </c>
      <c r="T142" s="12">
        <f>'Total power'!T142/Parameters!$C$3</f>
        <v>18.997735849056607</v>
      </c>
      <c r="U142" s="12">
        <f>'Total power'!U142/Parameters!$C$3</f>
        <v>18.774339622641513</v>
      </c>
      <c r="V142" s="12">
        <f>'Total power'!V142/Parameters!$C$3</f>
        <v>18.771320754716982</v>
      </c>
      <c r="W142" s="12">
        <f>'Total power'!W142/Parameters!$C$3</f>
        <v>18.994716981132076</v>
      </c>
      <c r="X142" s="12">
        <f>'Total power'!X142/Parameters!$C$3</f>
        <v>19.082264150943395</v>
      </c>
      <c r="Y142" s="12">
        <f>'Total power'!Y142/Parameters!$C$3</f>
        <v>19.09433962264151</v>
      </c>
      <c r="Z142" s="12">
        <f>'Total power'!Z142/Parameters!$C$3</f>
        <v>19.09433962264151</v>
      </c>
      <c r="AB142" s="7">
        <f t="shared" si="2"/>
        <v>349.61358490566028</v>
      </c>
    </row>
    <row r="143" spans="2:28" x14ac:dyDescent="0.2">
      <c r="B143" s="6">
        <v>44337</v>
      </c>
      <c r="C143" s="12">
        <f>'Total power'!C143/Parameters!$C$3</f>
        <v>19.09433962264151</v>
      </c>
      <c r="D143" s="12">
        <f>'Total power'!D143/Parameters!$C$3</f>
        <v>19.09433962264151</v>
      </c>
      <c r="E143" s="12">
        <f>'Total power'!E143/Parameters!$C$3</f>
        <v>19.09433962264151</v>
      </c>
      <c r="F143" s="12">
        <f>'Total power'!F143/Parameters!$C$3</f>
        <v>19.09433962264151</v>
      </c>
      <c r="G143" s="12">
        <f>'Total power'!G143/Parameters!$C$3</f>
        <v>19.09433962264151</v>
      </c>
      <c r="H143" s="12">
        <f>'Total power'!H143/Parameters!$C$3</f>
        <v>19.09433962264151</v>
      </c>
      <c r="I143" s="12">
        <f>'Total power'!I143/Parameters!$C$3</f>
        <v>19.09433962264151</v>
      </c>
      <c r="J143" s="12">
        <f>'Total power'!J143/Parameters!$C$3</f>
        <v>19.09433962264151</v>
      </c>
      <c r="K143" s="12">
        <f>'Total power'!K143/Parameters!$C$3</f>
        <v>19.09433962264151</v>
      </c>
      <c r="L143" s="12">
        <f>'Total power'!L143/Parameters!$C$3</f>
        <v>19.09433962264151</v>
      </c>
      <c r="M143" s="12">
        <f>'Total power'!M143/Parameters!$C$3</f>
        <v>19.09433962264151</v>
      </c>
      <c r="N143" s="12">
        <f>'Total power'!N143/Parameters!$C$3</f>
        <v>19.09433962264151</v>
      </c>
      <c r="O143" s="12">
        <f>'Total power'!O143/Parameters!$C$3</f>
        <v>19.09433962264151</v>
      </c>
      <c r="P143" s="12">
        <f>'Total power'!P143/Parameters!$C$3</f>
        <v>19.09433962264151</v>
      </c>
      <c r="Q143" s="12">
        <f>'Total power'!Q143/Parameters!$C$3</f>
        <v>19.09433962264151</v>
      </c>
      <c r="R143" s="12">
        <f>'Total power'!R143/Parameters!$C$3</f>
        <v>19.09433962264151</v>
      </c>
      <c r="S143" s="12">
        <f>'Total power'!S143/Parameters!$C$3</f>
        <v>19.09433962264151</v>
      </c>
      <c r="T143" s="12">
        <f>'Total power'!T143/Parameters!$C$3</f>
        <v>19.082264150943395</v>
      </c>
      <c r="U143" s="12">
        <f>'Total power'!U143/Parameters!$C$3</f>
        <v>18.973584905660378</v>
      </c>
      <c r="V143" s="12">
        <f>'Total power'!V143/Parameters!$C$3</f>
        <v>18.40301886792453</v>
      </c>
      <c r="W143" s="12">
        <f>'Total power'!W143/Parameters!$C$3</f>
        <v>17.722264150943396</v>
      </c>
      <c r="X143" s="12">
        <f>'Total power'!X143/Parameters!$C$3</f>
        <v>17.630188679245283</v>
      </c>
      <c r="Y143" s="12">
        <f>'Total power'!Y143/Parameters!$C$3</f>
        <v>17.479245283018866</v>
      </c>
      <c r="Z143" s="12">
        <f>'Total power'!Z143/Parameters!$C$3</f>
        <v>17.479245283018866</v>
      </c>
      <c r="AB143" s="7">
        <f t="shared" si="2"/>
        <v>451.37358490566032</v>
      </c>
    </row>
    <row r="144" spans="2:28" x14ac:dyDescent="0.2">
      <c r="B144" s="6">
        <v>44338</v>
      </c>
      <c r="C144" s="12">
        <f>'Total power'!C144/Parameters!$C$3</f>
        <v>16.780377358490565</v>
      </c>
      <c r="D144" s="12">
        <f>'Total power'!D144/Parameters!$C$3</f>
        <v>16.780377358490565</v>
      </c>
      <c r="E144" s="12">
        <f>'Total power'!E144/Parameters!$C$3</f>
        <v>16.780377358490565</v>
      </c>
      <c r="F144" s="12">
        <f>'Total power'!F144/Parameters!$C$3</f>
        <v>16.688301886792452</v>
      </c>
      <c r="G144" s="12">
        <f>'Total power'!G144/Parameters!$C$3</f>
        <v>15.323773584905663</v>
      </c>
      <c r="H144" s="12">
        <f>'Total power'!H144/Parameters!$C$3</f>
        <v>14.937358490566039</v>
      </c>
      <c r="I144" s="12">
        <f>'Total power'!I144/Parameters!$C$3</f>
        <v>14.937358490566039</v>
      </c>
      <c r="J144" s="12">
        <f>'Total power'!J144/Parameters!$C$3</f>
        <v>13.603018867924529</v>
      </c>
      <c r="K144" s="12">
        <f>'Total power'!K144/Parameters!$C$3</f>
        <v>12.633962264150943</v>
      </c>
      <c r="L144" s="12">
        <f>'Total power'!L144/Parameters!$C$3</f>
        <v>10.979622641509433</v>
      </c>
      <c r="M144" s="12">
        <f>'Total power'!M144/Parameters!$C$3</f>
        <v>9.385660377358489</v>
      </c>
      <c r="N144" s="12">
        <f>'Total power'!N144/Parameters!$C$3</f>
        <v>8.3894339622641514</v>
      </c>
      <c r="O144" s="12">
        <f>'Total power'!O144/Parameters!$C$3</f>
        <v>8.3894339622641514</v>
      </c>
      <c r="P144" s="12">
        <f>'Total power'!P144/Parameters!$C$3</f>
        <v>8.3894339622641514</v>
      </c>
      <c r="Q144" s="12">
        <f>'Total power'!Q144/Parameters!$C$3</f>
        <v>7.9969811320754713</v>
      </c>
      <c r="R144" s="12">
        <f>'Total power'!R144/Parameters!$C$3</f>
        <v>7.5833962264150934</v>
      </c>
      <c r="S144" s="12">
        <f>'Total power'!S144/Parameters!$C$3</f>
        <v>6.2279245283018865</v>
      </c>
      <c r="T144" s="12">
        <f>'Total power'!T144/Parameters!$C$3</f>
        <v>5.0550943396226433</v>
      </c>
      <c r="U144" s="12">
        <f>'Total power'!U144/Parameters!$C$3</f>
        <v>3.8052830188679247</v>
      </c>
      <c r="V144" s="12">
        <f>'Total power'!V144/Parameters!$C$3</f>
        <v>2.9358490566037734</v>
      </c>
      <c r="W144" s="12">
        <f>'Total power'!W144/Parameters!$C$3</f>
        <v>2.2113207547169811</v>
      </c>
      <c r="X144" s="12">
        <f>'Total power'!X144/Parameters!$C$3</f>
        <v>1.2905660377358492</v>
      </c>
      <c r="Y144" s="12">
        <f>'Total power'!Y144/Parameters!$C$3</f>
        <v>0.47849056603773577</v>
      </c>
      <c r="Z144" s="12">
        <f>'Total power'!Z144/Parameters!$C$3</f>
        <v>0</v>
      </c>
      <c r="AB144" s="7">
        <f t="shared" si="2"/>
        <v>221.58339622641509</v>
      </c>
    </row>
    <row r="145" spans="2:28" x14ac:dyDescent="0.2">
      <c r="B145" s="6">
        <v>44339</v>
      </c>
      <c r="C145" s="12">
        <f>'Total power'!C145/Parameters!$C$3</f>
        <v>0</v>
      </c>
      <c r="D145" s="12">
        <f>'Total power'!D145/Parameters!$C$3</f>
        <v>0</v>
      </c>
      <c r="E145" s="12">
        <f>'Total power'!E145/Parameters!$C$3</f>
        <v>0</v>
      </c>
      <c r="F145" s="12">
        <f>'Total power'!F145/Parameters!$C$3</f>
        <v>0.38188679245283014</v>
      </c>
      <c r="G145" s="12">
        <f>'Total power'!G145/Parameters!$C$3</f>
        <v>1.7343396226415091</v>
      </c>
      <c r="H145" s="12">
        <f>'Total power'!H145/Parameters!$C$3</f>
        <v>3.5879245283018872</v>
      </c>
      <c r="I145" s="12">
        <f>'Total power'!I145/Parameters!$C$3</f>
        <v>4.5388679245283026</v>
      </c>
      <c r="J145" s="12">
        <f>'Total power'!J145/Parameters!$C$3</f>
        <v>5.9230188679245277</v>
      </c>
      <c r="K145" s="12">
        <f>'Total power'!K145/Parameters!$C$3</f>
        <v>6.8377358490566031</v>
      </c>
      <c r="L145" s="12">
        <f>'Total power'!L145/Parameters!$C$3</f>
        <v>7.1849056603773587</v>
      </c>
      <c r="M145" s="12">
        <f>'Total power'!M145/Parameters!$C$3</f>
        <v>7.9969811320754713</v>
      </c>
      <c r="N145" s="12">
        <f>'Total power'!N145/Parameters!$C$3</f>
        <v>9.385660377358489</v>
      </c>
      <c r="O145" s="12">
        <f>'Total power'!O145/Parameters!$C$3</f>
        <v>11.71320754716981</v>
      </c>
      <c r="P145" s="12">
        <f>'Total power'!P145/Parameters!$C$3</f>
        <v>13.753962264150944</v>
      </c>
      <c r="Q145" s="12">
        <f>'Total power'!Q145/Parameters!$C$3</f>
        <v>15.415849056603776</v>
      </c>
      <c r="R145" s="12">
        <f>'Total power'!R145/Parameters!$C$3</f>
        <v>17.479245283018866</v>
      </c>
      <c r="S145" s="12">
        <f>'Total power'!S145/Parameters!$C$3</f>
        <v>18.233962264150943</v>
      </c>
      <c r="T145" s="12">
        <f>'Total power'!T145/Parameters!$C$3</f>
        <v>17.778113207547172</v>
      </c>
      <c r="U145" s="12">
        <f>'Total power'!U145/Parameters!$C$3</f>
        <v>17.630188679245283</v>
      </c>
      <c r="V145" s="12">
        <f>'Total power'!V145/Parameters!$C$3</f>
        <v>17.630188679245283</v>
      </c>
      <c r="W145" s="12">
        <f>'Total power'!W145/Parameters!$C$3</f>
        <v>17.479245283018866</v>
      </c>
      <c r="X145" s="12">
        <f>'Total power'!X145/Parameters!$C$3</f>
        <v>16.537358490566035</v>
      </c>
      <c r="Y145" s="12">
        <f>'Total power'!Y145/Parameters!$C$3</f>
        <v>14.937358490566039</v>
      </c>
      <c r="Z145" s="12">
        <f>'Total power'!Z145/Parameters!$C$3</f>
        <v>13.603018867924529</v>
      </c>
      <c r="AB145" s="7">
        <f t="shared" si="2"/>
        <v>239.76301886792453</v>
      </c>
    </row>
    <row r="146" spans="2:28" x14ac:dyDescent="0.2">
      <c r="B146" s="6">
        <v>44340</v>
      </c>
      <c r="C146" s="12">
        <f>'Total power'!C146/Parameters!$C$3</f>
        <v>13.603018867924529</v>
      </c>
      <c r="D146" s="12">
        <f>'Total power'!D146/Parameters!$C$3</f>
        <v>15.172830188679248</v>
      </c>
      <c r="E146" s="12">
        <f>'Total power'!E146/Parameters!$C$3</f>
        <v>16.780377358490565</v>
      </c>
      <c r="F146" s="12">
        <f>'Total power'!F146/Parameters!$C$3</f>
        <v>17.722264150943396</v>
      </c>
      <c r="G146" s="12">
        <f>'Total power'!G146/Parameters!$C$3</f>
        <v>18.326037735849056</v>
      </c>
      <c r="H146" s="12">
        <f>'Total power'!H146/Parameters!$C$3</f>
        <v>18.381886792452832</v>
      </c>
      <c r="I146" s="12">
        <f>'Total power'!I146/Parameters!$C$3</f>
        <v>18.381886792452832</v>
      </c>
      <c r="J146" s="12">
        <f>'Total power'!J146/Parameters!$C$3</f>
        <v>18.40301886792453</v>
      </c>
      <c r="K146" s="12">
        <f>'Total power'!K146/Parameters!$C$3</f>
        <v>18.381886792452832</v>
      </c>
      <c r="L146" s="12">
        <f>'Total power'!L146/Parameters!$C$3</f>
        <v>18.233962264150943</v>
      </c>
      <c r="M146" s="12">
        <f>'Total power'!M146/Parameters!$C$3</f>
        <v>17.479245283018866</v>
      </c>
      <c r="N146" s="12">
        <f>'Total power'!N146/Parameters!$C$3</f>
        <v>16.688301886792452</v>
      </c>
      <c r="O146" s="12">
        <f>'Total power'!O146/Parameters!$C$3</f>
        <v>16.537358490566035</v>
      </c>
      <c r="P146" s="12">
        <f>'Total power'!P146/Parameters!$C$3</f>
        <v>15.323773584905663</v>
      </c>
      <c r="Q146" s="12">
        <f>'Total power'!Q146/Parameters!$C$3</f>
        <v>15.172830188679248</v>
      </c>
      <c r="R146" s="12">
        <f>'Total power'!R146/Parameters!$C$3</f>
        <v>13.753962264150944</v>
      </c>
      <c r="S146" s="12">
        <f>'Total power'!S146/Parameters!$C$3</f>
        <v>13.026415094339622</v>
      </c>
      <c r="T146" s="12">
        <f>'Total power'!T146/Parameters!$C$3</f>
        <v>11.372075471698114</v>
      </c>
      <c r="U146" s="12">
        <f>'Total power'!U146/Parameters!$C$3</f>
        <v>9.385660377358489</v>
      </c>
      <c r="V146" s="12">
        <f>'Total power'!V146/Parameters!$C$3</f>
        <v>8.5735849056603772</v>
      </c>
      <c r="W146" s="12">
        <f>'Total power'!W146/Parameters!$C$3</f>
        <v>10.119245283018866</v>
      </c>
      <c r="X146" s="12">
        <f>'Total power'!X146/Parameters!$C$3</f>
        <v>11.372075471698114</v>
      </c>
      <c r="Y146" s="12">
        <f>'Total power'!Y146/Parameters!$C$3</f>
        <v>11.372075471698114</v>
      </c>
      <c r="Z146" s="12">
        <f>'Total power'!Z146/Parameters!$C$3</f>
        <v>11.372075471698114</v>
      </c>
      <c r="AB146" s="7">
        <f t="shared" si="2"/>
        <v>354.93584905660379</v>
      </c>
    </row>
    <row r="147" spans="2:28" x14ac:dyDescent="0.2">
      <c r="B147" s="6">
        <v>44341</v>
      </c>
      <c r="C147" s="12">
        <f>'Total power'!C147/Parameters!$C$3</f>
        <v>11.372075471698114</v>
      </c>
      <c r="D147" s="12">
        <f>'Total power'!D147/Parameters!$C$3</f>
        <v>9.385660377358489</v>
      </c>
      <c r="E147" s="12">
        <f>'Total power'!E147/Parameters!$C$3</f>
        <v>8.3894339622641514</v>
      </c>
      <c r="F147" s="12">
        <f>'Total power'!F147/Parameters!$C$3</f>
        <v>8.3894339622641514</v>
      </c>
      <c r="G147" s="12">
        <f>'Total power'!G147/Parameters!$C$3</f>
        <v>7.9969811320754713</v>
      </c>
      <c r="H147" s="12">
        <f>'Total power'!H147/Parameters!$C$3</f>
        <v>6.2279245283018865</v>
      </c>
      <c r="I147" s="12">
        <f>'Total power'!I147/Parameters!$C$3</f>
        <v>5.9230188679245277</v>
      </c>
      <c r="J147" s="12">
        <f>'Total power'!J147/Parameters!$C$3</f>
        <v>7.1849056603773587</v>
      </c>
      <c r="K147" s="12">
        <f>'Total power'!K147/Parameters!$C$3</f>
        <v>7.1849056603773587</v>
      </c>
      <c r="L147" s="12">
        <f>'Total power'!L147/Parameters!$C$3</f>
        <v>6.8377358490566031</v>
      </c>
      <c r="M147" s="12">
        <f>'Total power'!M147/Parameters!$C$3</f>
        <v>6.5328301886792444</v>
      </c>
      <c r="N147" s="12">
        <f>'Total power'!N147/Parameters!$C$3</f>
        <v>5.6181132075471698</v>
      </c>
      <c r="O147" s="12">
        <f>'Total power'!O147/Parameters!$C$3</f>
        <v>4.5388679245283026</v>
      </c>
      <c r="P147" s="12">
        <f>'Total power'!P147/Parameters!$C$3</f>
        <v>4.5388679245283026</v>
      </c>
      <c r="Q147" s="12">
        <f>'Total power'!Q147/Parameters!$C$3</f>
        <v>5.3132075471698119</v>
      </c>
      <c r="R147" s="12">
        <f>'Total power'!R147/Parameters!$C$3</f>
        <v>6.5328301886792444</v>
      </c>
      <c r="S147" s="12">
        <f>'Total power'!S147/Parameters!$C$3</f>
        <v>7.9969811320754713</v>
      </c>
      <c r="T147" s="12">
        <f>'Total power'!T147/Parameters!$C$3</f>
        <v>8.5735849056603772</v>
      </c>
      <c r="U147" s="12">
        <f>'Total power'!U147/Parameters!$C$3</f>
        <v>8.5735849056603772</v>
      </c>
      <c r="V147" s="12">
        <f>'Total power'!V147/Parameters!$C$3</f>
        <v>8.3894339622641514</v>
      </c>
      <c r="W147" s="12">
        <f>'Total power'!W147/Parameters!$C$3</f>
        <v>8.3894339622641514</v>
      </c>
      <c r="X147" s="12">
        <f>'Total power'!X147/Parameters!$C$3</f>
        <v>10.119245283018866</v>
      </c>
      <c r="Y147" s="12">
        <f>'Total power'!Y147/Parameters!$C$3</f>
        <v>10.566037735849056</v>
      </c>
      <c r="Z147" s="12">
        <f>'Total power'!Z147/Parameters!$C$3</f>
        <v>9.385660377358489</v>
      </c>
      <c r="AB147" s="7">
        <f t="shared" si="2"/>
        <v>183.96075471698109</v>
      </c>
    </row>
    <row r="148" spans="2:28" x14ac:dyDescent="0.2">
      <c r="B148" s="6">
        <v>44342</v>
      </c>
      <c r="C148" s="12">
        <f>'Total power'!C148/Parameters!$C$3</f>
        <v>8.9720754716981137</v>
      </c>
      <c r="D148" s="12">
        <f>'Total power'!D148/Parameters!$C$3</f>
        <v>8.3894339622641514</v>
      </c>
      <c r="E148" s="12">
        <f>'Total power'!E148/Parameters!$C$3</f>
        <v>8.5735849056603772</v>
      </c>
      <c r="F148" s="12">
        <f>'Total power'!F148/Parameters!$C$3</f>
        <v>8.9720754716981137</v>
      </c>
      <c r="G148" s="12">
        <f>'Total power'!G148/Parameters!$C$3</f>
        <v>8.5735849056603772</v>
      </c>
      <c r="H148" s="12">
        <f>'Total power'!H148/Parameters!$C$3</f>
        <v>7.9969811320754713</v>
      </c>
      <c r="I148" s="12">
        <f>'Total power'!I148/Parameters!$C$3</f>
        <v>6.8377358490566031</v>
      </c>
      <c r="J148" s="12">
        <f>'Total power'!J148/Parameters!$C$3</f>
        <v>7.5833962264150934</v>
      </c>
      <c r="K148" s="12">
        <f>'Total power'!K148/Parameters!$C$3</f>
        <v>7.1849056603773587</v>
      </c>
      <c r="L148" s="12">
        <f>'Total power'!L148/Parameters!$C$3</f>
        <v>8.3894339622641514</v>
      </c>
      <c r="M148" s="12">
        <f>'Total power'!M148/Parameters!$C$3</f>
        <v>10.566037735849056</v>
      </c>
      <c r="N148" s="12">
        <f>'Total power'!N148/Parameters!$C$3</f>
        <v>11.71320754716981</v>
      </c>
      <c r="O148" s="12">
        <f>'Total power'!O148/Parameters!$C$3</f>
        <v>11.948679245283019</v>
      </c>
      <c r="P148" s="12">
        <f>'Total power'!P148/Parameters!$C$3</f>
        <v>11.948679245283019</v>
      </c>
      <c r="Q148" s="12">
        <f>'Total power'!Q148/Parameters!$C$3</f>
        <v>11.372075471698114</v>
      </c>
      <c r="R148" s="12">
        <f>'Total power'!R148/Parameters!$C$3</f>
        <v>10.979622641509433</v>
      </c>
      <c r="S148" s="12">
        <f>'Total power'!S148/Parameters!$C$3</f>
        <v>10.566037735849056</v>
      </c>
      <c r="T148" s="12">
        <f>'Total power'!T148/Parameters!$C$3</f>
        <v>9.7781132075471699</v>
      </c>
      <c r="U148" s="12">
        <f>'Total power'!U148/Parameters!$C$3</f>
        <v>8.5735849056603772</v>
      </c>
      <c r="V148" s="12">
        <f>'Total power'!V148/Parameters!$C$3</f>
        <v>6.8377358490566031</v>
      </c>
      <c r="W148" s="12">
        <f>'Total power'!W148/Parameters!$C$3</f>
        <v>4.7969811320754729</v>
      </c>
      <c r="X148" s="12">
        <f>'Total power'!X148/Parameters!$C$3</f>
        <v>3.5879245283018872</v>
      </c>
      <c r="Y148" s="12">
        <f>'Total power'!Y148/Parameters!$C$3</f>
        <v>2.9358490566037734</v>
      </c>
      <c r="Z148" s="12">
        <f>'Total power'!Z148/Parameters!$C$3</f>
        <v>2.9358490566037734</v>
      </c>
      <c r="AB148" s="7">
        <f t="shared" si="2"/>
        <v>200.01358490566037</v>
      </c>
    </row>
    <row r="149" spans="2:28" x14ac:dyDescent="0.2">
      <c r="B149" s="6">
        <v>44343</v>
      </c>
      <c r="C149" s="12">
        <f>'Total power'!C149/Parameters!$C$3</f>
        <v>2.9358490566037734</v>
      </c>
      <c r="D149" s="12">
        <f>'Total power'!D149/Parameters!$C$3</f>
        <v>2.9358490566037734</v>
      </c>
      <c r="E149" s="12">
        <f>'Total power'!E149/Parameters!$C$3</f>
        <v>2.3924528301886792</v>
      </c>
      <c r="F149" s="12">
        <f>'Total power'!F149/Parameters!$C$3</f>
        <v>1.5864150943396227</v>
      </c>
      <c r="G149" s="12">
        <f>'Total power'!G149/Parameters!$C$3</f>
        <v>0.67169811320754724</v>
      </c>
      <c r="H149" s="12">
        <f>'Total power'!H149/Parameters!$C$3</f>
        <v>0</v>
      </c>
      <c r="I149" s="12">
        <f>'Total power'!I149/Parameters!$C$3</f>
        <v>0</v>
      </c>
      <c r="J149" s="12">
        <f>'Total power'!J149/Parameters!$C$3</f>
        <v>0</v>
      </c>
      <c r="K149" s="12">
        <f>'Total power'!K149/Parameters!$C$3</f>
        <v>0</v>
      </c>
      <c r="L149" s="12">
        <f>'Total power'!L149/Parameters!$C$3</f>
        <v>0</v>
      </c>
      <c r="M149" s="12">
        <f>'Total power'!M149/Parameters!$C$3</f>
        <v>0</v>
      </c>
      <c r="N149" s="12">
        <f>'Total power'!N149/Parameters!$C$3</f>
        <v>0</v>
      </c>
      <c r="O149" s="12">
        <f>'Total power'!O149/Parameters!$C$3</f>
        <v>0</v>
      </c>
      <c r="P149" s="12">
        <f>'Total power'!P149/Parameters!$C$3</f>
        <v>0</v>
      </c>
      <c r="Q149" s="12">
        <f>'Total power'!Q149/Parameters!$C$3</f>
        <v>0</v>
      </c>
      <c r="R149" s="12">
        <f>'Total power'!R149/Parameters!$C$3</f>
        <v>0</v>
      </c>
      <c r="S149" s="12">
        <f>'Total power'!S149/Parameters!$C$3</f>
        <v>0</v>
      </c>
      <c r="T149" s="12">
        <f>'Total power'!T149/Parameters!$C$3</f>
        <v>0</v>
      </c>
      <c r="U149" s="12">
        <f>'Total power'!U149/Parameters!$C$3</f>
        <v>0</v>
      </c>
      <c r="V149" s="12">
        <f>'Total power'!V149/Parameters!$C$3</f>
        <v>0.47849056603773577</v>
      </c>
      <c r="W149" s="12">
        <f>'Total power'!W149/Parameters!$C$3</f>
        <v>2.5735849056603777</v>
      </c>
      <c r="X149" s="12">
        <f>'Total power'!X149/Parameters!$C$3</f>
        <v>3.8052830188679247</v>
      </c>
      <c r="Y149" s="12">
        <f>'Total power'!Y149/Parameters!$C$3</f>
        <v>3.3705660377358493</v>
      </c>
      <c r="Z149" s="12">
        <f>'Total power'!Z149/Parameters!$C$3</f>
        <v>2.2113207547169811</v>
      </c>
      <c r="AB149" s="7">
        <f t="shared" si="2"/>
        <v>22.961509433962263</v>
      </c>
    </row>
    <row r="150" spans="2:28" x14ac:dyDescent="0.2">
      <c r="B150" s="6">
        <v>44344</v>
      </c>
      <c r="C150" s="12">
        <f>'Total power'!C150/Parameters!$C$3</f>
        <v>1.4384905660377358</v>
      </c>
      <c r="D150" s="12">
        <f>'Total power'!D150/Parameters!$C$3</f>
        <v>1.0430188679245285</v>
      </c>
      <c r="E150" s="12">
        <f>'Total power'!E150/Parameters!$C$3</f>
        <v>0.91924528301886799</v>
      </c>
      <c r="F150" s="12">
        <f>'Total power'!F150/Parameters!$C$3</f>
        <v>0.79547169811320761</v>
      </c>
      <c r="G150" s="12">
        <f>'Total power'!G150/Parameters!$C$3</f>
        <v>0.79547169811320761</v>
      </c>
      <c r="H150" s="12">
        <f>'Total power'!H150/Parameters!$C$3</f>
        <v>0.67169811320754724</v>
      </c>
      <c r="I150" s="12">
        <f>'Total power'!I150/Parameters!$C$3</f>
        <v>0.91924528301886799</v>
      </c>
      <c r="J150" s="12">
        <f>'Total power'!J150/Parameters!$C$3</f>
        <v>1.5864150943396227</v>
      </c>
      <c r="K150" s="12">
        <f>'Total power'!K150/Parameters!$C$3</f>
        <v>2.030188679245283</v>
      </c>
      <c r="L150" s="12">
        <f>'Total power'!L150/Parameters!$C$3</f>
        <v>2.030188679245283</v>
      </c>
      <c r="M150" s="12">
        <f>'Total power'!M150/Parameters!$C$3</f>
        <v>2.030188679245283</v>
      </c>
      <c r="N150" s="12">
        <f>'Total power'!N150/Parameters!$C$3</f>
        <v>1.8822641509433962</v>
      </c>
      <c r="O150" s="12">
        <f>'Total power'!O150/Parameters!$C$3</f>
        <v>2.2113207547169811</v>
      </c>
      <c r="P150" s="12">
        <f>'Total power'!P150/Parameters!$C$3</f>
        <v>2.7547169811320753</v>
      </c>
      <c r="Q150" s="12">
        <f>'Total power'!Q150/Parameters!$C$3</f>
        <v>3.5879245283018872</v>
      </c>
      <c r="R150" s="12">
        <f>'Total power'!R150/Parameters!$C$3</f>
        <v>4.5388679245283026</v>
      </c>
      <c r="S150" s="12">
        <f>'Total power'!S150/Parameters!$C$3</f>
        <v>5.3132075471698119</v>
      </c>
      <c r="T150" s="12">
        <f>'Total power'!T150/Parameters!$C$3</f>
        <v>6.2279245283018865</v>
      </c>
      <c r="U150" s="12">
        <f>'Total power'!U150/Parameters!$C$3</f>
        <v>6.5328301886792444</v>
      </c>
      <c r="V150" s="12">
        <f>'Total power'!V150/Parameters!$C$3</f>
        <v>6.5328301886792444</v>
      </c>
      <c r="W150" s="12">
        <f>'Total power'!W150/Parameters!$C$3</f>
        <v>6.2279245283018865</v>
      </c>
      <c r="X150" s="12">
        <f>'Total power'!X150/Parameters!$C$3</f>
        <v>5.9230188679245277</v>
      </c>
      <c r="Y150" s="12">
        <f>'Total power'!Y150/Parameters!$C$3</f>
        <v>5.3132075471698119</v>
      </c>
      <c r="Z150" s="12">
        <f>'Total power'!Z150/Parameters!$C$3</f>
        <v>4.7969811320754729</v>
      </c>
      <c r="AB150" s="7">
        <f t="shared" si="2"/>
        <v>76.102641509433951</v>
      </c>
    </row>
    <row r="151" spans="2:28" x14ac:dyDescent="0.2">
      <c r="B151" s="6">
        <v>44345</v>
      </c>
      <c r="C151" s="12">
        <f>'Total power'!C151/Parameters!$C$3</f>
        <v>3.8052830188679247</v>
      </c>
      <c r="D151" s="12">
        <f>'Total power'!D151/Parameters!$C$3</f>
        <v>2.7547169811320753</v>
      </c>
      <c r="E151" s="12">
        <f>'Total power'!E151/Parameters!$C$3</f>
        <v>2.030188679245283</v>
      </c>
      <c r="F151" s="12">
        <f>'Total power'!F151/Parameters!$C$3</f>
        <v>1.5864150943396227</v>
      </c>
      <c r="G151" s="12">
        <f>'Total power'!G151/Parameters!$C$3</f>
        <v>1.2905660377358492</v>
      </c>
      <c r="H151" s="12">
        <f>'Total power'!H151/Parameters!$C$3</f>
        <v>0.79547169811320761</v>
      </c>
      <c r="I151" s="12">
        <f>'Total power'!I151/Parameters!$C$3</f>
        <v>0.28528301886792451</v>
      </c>
      <c r="J151" s="12">
        <f>'Total power'!J151/Parameters!$C$3</f>
        <v>0.18867924528301888</v>
      </c>
      <c r="K151" s="12">
        <f>'Total power'!K151/Parameters!$C$3</f>
        <v>0</v>
      </c>
      <c r="L151" s="12">
        <f>'Total power'!L151/Parameters!$C$3</f>
        <v>0</v>
      </c>
      <c r="M151" s="12">
        <f>'Total power'!M151/Parameters!$C$3</f>
        <v>0</v>
      </c>
      <c r="N151" s="12">
        <f>'Total power'!N151/Parameters!$C$3</f>
        <v>0</v>
      </c>
      <c r="O151" s="12">
        <f>'Total power'!O151/Parameters!$C$3</f>
        <v>0</v>
      </c>
      <c r="P151" s="12">
        <f>'Total power'!P151/Parameters!$C$3</f>
        <v>0</v>
      </c>
      <c r="Q151" s="12">
        <f>'Total power'!Q151/Parameters!$C$3</f>
        <v>0</v>
      </c>
      <c r="R151" s="12">
        <f>'Total power'!R151/Parameters!$C$3</f>
        <v>0</v>
      </c>
      <c r="S151" s="12">
        <f>'Total power'!S151/Parameters!$C$3</f>
        <v>0</v>
      </c>
      <c r="T151" s="12">
        <f>'Total power'!T151/Parameters!$C$3</f>
        <v>0</v>
      </c>
      <c r="U151" s="12">
        <f>'Total power'!U151/Parameters!$C$3</f>
        <v>0</v>
      </c>
      <c r="V151" s="12">
        <f>'Total power'!V151/Parameters!$C$3</f>
        <v>0.47849056603773577</v>
      </c>
      <c r="W151" s="12">
        <f>'Total power'!W151/Parameters!$C$3</f>
        <v>0.67169811320754724</v>
      </c>
      <c r="X151" s="12">
        <f>'Total power'!X151/Parameters!$C$3</f>
        <v>0.67169811320754724</v>
      </c>
      <c r="Y151" s="12">
        <f>'Total power'!Y151/Parameters!$C$3</f>
        <v>0.38188679245283014</v>
      </c>
      <c r="Z151" s="12">
        <f>'Total power'!Z151/Parameters!$C$3</f>
        <v>0</v>
      </c>
      <c r="AB151" s="7">
        <f t="shared" si="2"/>
        <v>14.940377358490567</v>
      </c>
    </row>
    <row r="152" spans="2:28" x14ac:dyDescent="0.2">
      <c r="B152" s="6">
        <v>44346</v>
      </c>
      <c r="C152" s="12">
        <f>'Total power'!C152/Parameters!$C$3</f>
        <v>0</v>
      </c>
      <c r="D152" s="12">
        <f>'Total power'!D152/Parameters!$C$3</f>
        <v>0</v>
      </c>
      <c r="E152" s="12">
        <f>'Total power'!E152/Parameters!$C$3</f>
        <v>0</v>
      </c>
      <c r="F152" s="12">
        <f>'Total power'!F152/Parameters!$C$3</f>
        <v>0</v>
      </c>
      <c r="G152" s="12">
        <f>'Total power'!G152/Parameters!$C$3</f>
        <v>0</v>
      </c>
      <c r="H152" s="12">
        <f>'Total power'!H152/Parameters!$C$3</f>
        <v>0</v>
      </c>
      <c r="I152" s="12">
        <f>'Total power'!I152/Parameters!$C$3</f>
        <v>0</v>
      </c>
      <c r="J152" s="12">
        <f>'Total power'!J152/Parameters!$C$3</f>
        <v>0</v>
      </c>
      <c r="K152" s="12">
        <f>'Total power'!K152/Parameters!$C$3</f>
        <v>0</v>
      </c>
      <c r="L152" s="12">
        <f>'Total power'!L152/Parameters!$C$3</f>
        <v>0</v>
      </c>
      <c r="M152" s="12">
        <f>'Total power'!M152/Parameters!$C$3</f>
        <v>0</v>
      </c>
      <c r="N152" s="12">
        <f>'Total power'!N152/Parameters!$C$3</f>
        <v>0.28528301886792451</v>
      </c>
      <c r="O152" s="12">
        <f>'Total power'!O152/Parameters!$C$3</f>
        <v>0.67169811320754724</v>
      </c>
      <c r="P152" s="12">
        <f>'Total power'!P152/Parameters!$C$3</f>
        <v>1.2905660377358492</v>
      </c>
      <c r="Q152" s="12">
        <f>'Total power'!Q152/Parameters!$C$3</f>
        <v>1.7343396226415091</v>
      </c>
      <c r="R152" s="12">
        <f>'Total power'!R152/Parameters!$C$3</f>
        <v>2.030188679245283</v>
      </c>
      <c r="S152" s="12">
        <f>'Total power'!S152/Parameters!$C$3</f>
        <v>1.8822641509433962</v>
      </c>
      <c r="T152" s="12">
        <f>'Total power'!T152/Parameters!$C$3</f>
        <v>1.7343396226415091</v>
      </c>
      <c r="U152" s="12">
        <f>'Total power'!U152/Parameters!$C$3</f>
        <v>1.8822641509433962</v>
      </c>
      <c r="V152" s="12">
        <f>'Total power'!V152/Parameters!$C$3</f>
        <v>2.3924528301886792</v>
      </c>
      <c r="W152" s="12">
        <f>'Total power'!W152/Parameters!$C$3</f>
        <v>3.3705660377358493</v>
      </c>
      <c r="X152" s="12">
        <f>'Total power'!X152/Parameters!$C$3</f>
        <v>4.7969811320754729</v>
      </c>
      <c r="Y152" s="12">
        <f>'Total power'!Y152/Parameters!$C$3</f>
        <v>5.3132075471698119</v>
      </c>
      <c r="Z152" s="12">
        <f>'Total power'!Z152/Parameters!$C$3</f>
        <v>5.3132075471698119</v>
      </c>
      <c r="AB152" s="7">
        <f t="shared" si="2"/>
        <v>32.697358490566039</v>
      </c>
    </row>
    <row r="153" spans="2:28" x14ac:dyDescent="0.2">
      <c r="B153" s="6">
        <v>44347</v>
      </c>
      <c r="C153" s="12">
        <f>'Total power'!C153/Parameters!$C$3</f>
        <v>4.7969811320754729</v>
      </c>
      <c r="D153" s="12">
        <f>'Total power'!D153/Parameters!$C$3</f>
        <v>4.0226415094339618</v>
      </c>
      <c r="E153" s="12">
        <f>'Total power'!E153/Parameters!$C$3</f>
        <v>3.3705660377358493</v>
      </c>
      <c r="F153" s="12">
        <f>'Total power'!F153/Parameters!$C$3</f>
        <v>2.7547169811320753</v>
      </c>
      <c r="G153" s="12">
        <f>'Total power'!G153/Parameters!$C$3</f>
        <v>2.5735849056603777</v>
      </c>
      <c r="H153" s="12">
        <f>'Total power'!H153/Parameters!$C$3</f>
        <v>2.030188679245283</v>
      </c>
      <c r="I153" s="12">
        <f>'Total power'!I153/Parameters!$C$3</f>
        <v>1.166792452830189</v>
      </c>
      <c r="J153" s="12">
        <f>'Total power'!J153/Parameters!$C$3</f>
        <v>0.91924528301886799</v>
      </c>
      <c r="K153" s="12">
        <f>'Total power'!K153/Parameters!$C$3</f>
        <v>1.5864150943396227</v>
      </c>
      <c r="L153" s="12">
        <f>'Total power'!L153/Parameters!$C$3</f>
        <v>2.030188679245283</v>
      </c>
      <c r="M153" s="12">
        <f>'Total power'!M153/Parameters!$C$3</f>
        <v>2.7547169811320753</v>
      </c>
      <c r="N153" s="12">
        <f>'Total power'!N153/Parameters!$C$3</f>
        <v>4.0226415094339618</v>
      </c>
      <c r="O153" s="12">
        <f>'Total power'!O153/Parameters!$C$3</f>
        <v>5.9230188679245277</v>
      </c>
      <c r="P153" s="12">
        <f>'Total power'!P153/Parameters!$C$3</f>
        <v>9.385660377358489</v>
      </c>
      <c r="Q153" s="12">
        <f>'Total power'!Q153/Parameters!$C$3</f>
        <v>13.026415094339622</v>
      </c>
      <c r="R153" s="12">
        <f>'Total power'!R153/Parameters!$C$3</f>
        <v>15.323773584905663</v>
      </c>
      <c r="S153" s="12">
        <f>'Total power'!S153/Parameters!$C$3</f>
        <v>16.537358490566035</v>
      </c>
      <c r="T153" s="12">
        <f>'Total power'!T153/Parameters!$C$3</f>
        <v>15.172830188679248</v>
      </c>
      <c r="U153" s="12">
        <f>'Total power'!U153/Parameters!$C$3</f>
        <v>15.172830188679248</v>
      </c>
      <c r="V153" s="12">
        <f>'Total power'!V153/Parameters!$C$3</f>
        <v>15.172830188679248</v>
      </c>
      <c r="W153" s="12">
        <f>'Total power'!W153/Parameters!$C$3</f>
        <v>15.172830188679248</v>
      </c>
      <c r="X153" s="12">
        <f>'Total power'!X153/Parameters!$C$3</f>
        <v>16.537358490566035</v>
      </c>
      <c r="Y153" s="12">
        <f>'Total power'!Y153/Parameters!$C$3</f>
        <v>15.415849056603776</v>
      </c>
      <c r="Z153" s="12">
        <f>'Total power'!Z153/Parameters!$C$3</f>
        <v>13.753962264150944</v>
      </c>
      <c r="AB153" s="7">
        <f t="shared" si="2"/>
        <v>198.62339622641508</v>
      </c>
    </row>
    <row r="154" spans="2:28" x14ac:dyDescent="0.2">
      <c r="B154" s="6">
        <v>44348</v>
      </c>
      <c r="C154" s="12">
        <f>'Total power'!C154/Parameters!$C$3</f>
        <v>11.948679245283019</v>
      </c>
      <c r="D154" s="12">
        <f>'Total power'!D154/Parameters!$C$3</f>
        <v>10.979622641509433</v>
      </c>
      <c r="E154" s="12">
        <f>'Total power'!E154/Parameters!$C$3</f>
        <v>10.979622641509433</v>
      </c>
      <c r="F154" s="12">
        <f>'Total power'!F154/Parameters!$C$3</f>
        <v>11.372075471698114</v>
      </c>
      <c r="G154" s="12">
        <f>'Total power'!G154/Parameters!$C$3</f>
        <v>10.979622641509433</v>
      </c>
      <c r="H154" s="12">
        <f>'Total power'!H154/Parameters!$C$3</f>
        <v>9.385660377358489</v>
      </c>
      <c r="I154" s="12">
        <f>'Total power'!I154/Parameters!$C$3</f>
        <v>7.9969811320754713</v>
      </c>
      <c r="J154" s="12">
        <f>'Total power'!J154/Parameters!$C$3</f>
        <v>7.9969811320754713</v>
      </c>
      <c r="K154" s="12">
        <f>'Total power'!K154/Parameters!$C$3</f>
        <v>8.3894339622641514</v>
      </c>
      <c r="L154" s="12">
        <f>'Total power'!L154/Parameters!$C$3</f>
        <v>7.1849056603773587</v>
      </c>
      <c r="M154" s="12">
        <f>'Total power'!M154/Parameters!$C$3</f>
        <v>4.5388679245283026</v>
      </c>
      <c r="N154" s="12">
        <f>'Total power'!N154/Parameters!$C$3</f>
        <v>2.3924528301886792</v>
      </c>
      <c r="O154" s="12">
        <f>'Total power'!O154/Parameters!$C$3</f>
        <v>1.0430188679245285</v>
      </c>
      <c r="P154" s="12">
        <f>'Total power'!P154/Parameters!$C$3</f>
        <v>0.57509433962264145</v>
      </c>
      <c r="Q154" s="12">
        <f>'Total power'!Q154/Parameters!$C$3</f>
        <v>0</v>
      </c>
      <c r="R154" s="12">
        <f>'Total power'!R154/Parameters!$C$3</f>
        <v>0</v>
      </c>
      <c r="S154" s="12">
        <f>'Total power'!S154/Parameters!$C$3</f>
        <v>0</v>
      </c>
      <c r="T154" s="12">
        <f>'Total power'!T154/Parameters!$C$3</f>
        <v>0</v>
      </c>
      <c r="U154" s="12">
        <f>'Total power'!U154/Parameters!$C$3</f>
        <v>0.67169811320754724</v>
      </c>
      <c r="V154" s="12">
        <f>'Total power'!V154/Parameters!$C$3</f>
        <v>1.7343396226415091</v>
      </c>
      <c r="W154" s="12">
        <f>'Total power'!W154/Parameters!$C$3</f>
        <v>2.2113207547169811</v>
      </c>
      <c r="X154" s="12">
        <f>'Total power'!X154/Parameters!$C$3</f>
        <v>2.5735849056603777</v>
      </c>
      <c r="Y154" s="12">
        <f>'Total power'!Y154/Parameters!$C$3</f>
        <v>2.7547169811320753</v>
      </c>
      <c r="Z154" s="12">
        <f>'Total power'!Z154/Parameters!$C$3</f>
        <v>3.3705660377358493</v>
      </c>
      <c r="AB154" s="7">
        <f t="shared" si="2"/>
        <v>119.07924528301888</v>
      </c>
    </row>
    <row r="155" spans="2:28" x14ac:dyDescent="0.2">
      <c r="B155" s="6">
        <v>44349</v>
      </c>
      <c r="C155" s="12">
        <f>'Total power'!C155/Parameters!$C$3</f>
        <v>3.5879245283018872</v>
      </c>
      <c r="D155" s="12">
        <f>'Total power'!D155/Parameters!$C$3</f>
        <v>3.8052830188679247</v>
      </c>
      <c r="E155" s="12">
        <f>'Total power'!E155/Parameters!$C$3</f>
        <v>4.2807547169811322</v>
      </c>
      <c r="F155" s="12">
        <f>'Total power'!F155/Parameters!$C$3</f>
        <v>4.7969811320754729</v>
      </c>
      <c r="G155" s="12">
        <f>'Total power'!G155/Parameters!$C$3</f>
        <v>4.7969811320754729</v>
      </c>
      <c r="H155" s="12">
        <f>'Total power'!H155/Parameters!$C$3</f>
        <v>3.5879245283018872</v>
      </c>
      <c r="I155" s="12">
        <f>'Total power'!I155/Parameters!$C$3</f>
        <v>3.1532075471698113</v>
      </c>
      <c r="J155" s="12">
        <f>'Total power'!J155/Parameters!$C$3</f>
        <v>4.2807547169811322</v>
      </c>
      <c r="K155" s="12">
        <f>'Total power'!K155/Parameters!$C$3</f>
        <v>6.5328301886792444</v>
      </c>
      <c r="L155" s="12">
        <f>'Total power'!L155/Parameters!$C$3</f>
        <v>8.9720754716981137</v>
      </c>
      <c r="M155" s="12">
        <f>'Total power'!M155/Parameters!$C$3</f>
        <v>11.948679245283019</v>
      </c>
      <c r="N155" s="12">
        <f>'Total power'!N155/Parameters!$C$3</f>
        <v>13.603018867924529</v>
      </c>
      <c r="O155" s="12">
        <f>'Total power'!O155/Parameters!$C$3</f>
        <v>13.753962264150944</v>
      </c>
      <c r="P155" s="12">
        <f>'Total power'!P155/Parameters!$C$3</f>
        <v>14.937358490566039</v>
      </c>
      <c r="Q155" s="12">
        <f>'Total power'!Q155/Parameters!$C$3</f>
        <v>15.172830188679248</v>
      </c>
      <c r="R155" s="12">
        <f>'Total power'!R155/Parameters!$C$3</f>
        <v>15.415849056603776</v>
      </c>
      <c r="S155" s="12">
        <f>'Total power'!S155/Parameters!$C$3</f>
        <v>16.780377358490565</v>
      </c>
      <c r="T155" s="12">
        <f>'Total power'!T155/Parameters!$C$3</f>
        <v>16.780377358490565</v>
      </c>
      <c r="U155" s="12">
        <f>'Total power'!U155/Parameters!$C$3</f>
        <v>15.323773584905663</v>
      </c>
      <c r="V155" s="12">
        <f>'Total power'!V155/Parameters!$C$3</f>
        <v>13.753962264150944</v>
      </c>
      <c r="W155" s="12">
        <f>'Total power'!W155/Parameters!$C$3</f>
        <v>13.603018867924529</v>
      </c>
      <c r="X155" s="12">
        <f>'Total power'!X155/Parameters!$C$3</f>
        <v>13.367547169811321</v>
      </c>
      <c r="Y155" s="12">
        <f>'Total power'!Y155/Parameters!$C$3</f>
        <v>11.948679245283019</v>
      </c>
      <c r="Z155" s="12">
        <f>'Total power'!Z155/Parameters!$C$3</f>
        <v>11.372075471698114</v>
      </c>
      <c r="AB155" s="7">
        <f t="shared" si="2"/>
        <v>245.55622641509436</v>
      </c>
    </row>
    <row r="156" spans="2:28" x14ac:dyDescent="0.2">
      <c r="B156" s="6">
        <v>44350</v>
      </c>
      <c r="C156" s="12">
        <f>'Total power'!C156/Parameters!$C$3</f>
        <v>11.372075471698114</v>
      </c>
      <c r="D156" s="12">
        <f>'Total power'!D156/Parameters!$C$3</f>
        <v>10.979622641509433</v>
      </c>
      <c r="E156" s="12">
        <f>'Total power'!E156/Parameters!$C$3</f>
        <v>10.566037735849056</v>
      </c>
      <c r="F156" s="12">
        <f>'Total power'!F156/Parameters!$C$3</f>
        <v>10.119245283018866</v>
      </c>
      <c r="G156" s="12">
        <f>'Total power'!G156/Parameters!$C$3</f>
        <v>10.566037735849056</v>
      </c>
      <c r="H156" s="12">
        <f>'Total power'!H156/Parameters!$C$3</f>
        <v>9.7781132075471699</v>
      </c>
      <c r="I156" s="12">
        <f>'Total power'!I156/Parameters!$C$3</f>
        <v>10.979622641509433</v>
      </c>
      <c r="J156" s="12">
        <f>'Total power'!J156/Parameters!$C$3</f>
        <v>11.372075471698114</v>
      </c>
      <c r="K156" s="12">
        <f>'Total power'!K156/Parameters!$C$3</f>
        <v>12.633962264150943</v>
      </c>
      <c r="L156" s="12">
        <f>'Total power'!L156/Parameters!$C$3</f>
        <v>13.367547169811321</v>
      </c>
      <c r="M156" s="12">
        <f>'Total power'!M156/Parameters!$C$3</f>
        <v>13.367547169811321</v>
      </c>
      <c r="N156" s="12">
        <f>'Total power'!N156/Parameters!$C$3</f>
        <v>13.753962264150944</v>
      </c>
      <c r="O156" s="12">
        <f>'Total power'!O156/Parameters!$C$3</f>
        <v>13.753962264150944</v>
      </c>
      <c r="P156" s="12">
        <f>'Total power'!P156/Parameters!$C$3</f>
        <v>13.753962264150944</v>
      </c>
      <c r="Q156" s="12">
        <f>'Total power'!Q156/Parameters!$C$3</f>
        <v>13.603018867924529</v>
      </c>
      <c r="R156" s="12">
        <f>'Total power'!R156/Parameters!$C$3</f>
        <v>12.633962264150943</v>
      </c>
      <c r="S156" s="12">
        <f>'Total power'!S156/Parameters!$C$3</f>
        <v>11.948679245283019</v>
      </c>
      <c r="T156" s="12">
        <f>'Total power'!T156/Parameters!$C$3</f>
        <v>11.71320754716981</v>
      </c>
      <c r="U156" s="12">
        <f>'Total power'!U156/Parameters!$C$3</f>
        <v>11.948679245283019</v>
      </c>
      <c r="V156" s="12">
        <f>'Total power'!V156/Parameters!$C$3</f>
        <v>13.026415094339622</v>
      </c>
      <c r="W156" s="12">
        <f>'Total power'!W156/Parameters!$C$3</f>
        <v>14.937358490566039</v>
      </c>
      <c r="X156" s="12">
        <f>'Total power'!X156/Parameters!$C$3</f>
        <v>15.323773584905663</v>
      </c>
      <c r="Y156" s="12">
        <f>'Total power'!Y156/Parameters!$C$3</f>
        <v>15.172830188679248</v>
      </c>
      <c r="Z156" s="12">
        <f>'Total power'!Z156/Parameters!$C$3</f>
        <v>11.948679245283019</v>
      </c>
      <c r="AB156" s="7">
        <f t="shared" si="2"/>
        <v>298.6203773584906</v>
      </c>
    </row>
    <row r="157" spans="2:28" x14ac:dyDescent="0.2">
      <c r="B157" s="6">
        <v>44351</v>
      </c>
      <c r="C157" s="12">
        <f>'Total power'!C157/Parameters!$C$3</f>
        <v>9.385660377358489</v>
      </c>
      <c r="D157" s="12">
        <f>'Total power'!D157/Parameters!$C$3</f>
        <v>7.5833962264150934</v>
      </c>
      <c r="E157" s="12">
        <f>'Total power'!E157/Parameters!$C$3</f>
        <v>6.8377358490566031</v>
      </c>
      <c r="F157" s="12">
        <f>'Total power'!F157/Parameters!$C$3</f>
        <v>5.6181132075471698</v>
      </c>
      <c r="G157" s="12">
        <f>'Total power'!G157/Parameters!$C$3</f>
        <v>5.3132075471698119</v>
      </c>
      <c r="H157" s="12">
        <f>'Total power'!H157/Parameters!$C$3</f>
        <v>5.0550943396226433</v>
      </c>
      <c r="I157" s="12">
        <f>'Total power'!I157/Parameters!$C$3</f>
        <v>6.2279245283018865</v>
      </c>
      <c r="J157" s="12">
        <f>'Total power'!J157/Parameters!$C$3</f>
        <v>7.9969811320754713</v>
      </c>
      <c r="K157" s="12">
        <f>'Total power'!K157/Parameters!$C$3</f>
        <v>7.9969811320754713</v>
      </c>
      <c r="L157" s="12">
        <f>'Total power'!L157/Parameters!$C$3</f>
        <v>7.5833962264150934</v>
      </c>
      <c r="M157" s="12">
        <f>'Total power'!M157/Parameters!$C$3</f>
        <v>6.8377358490566031</v>
      </c>
      <c r="N157" s="12">
        <f>'Total power'!N157/Parameters!$C$3</f>
        <v>6.2279245283018865</v>
      </c>
      <c r="O157" s="12">
        <f>'Total power'!O157/Parameters!$C$3</f>
        <v>5.3132075471698119</v>
      </c>
      <c r="P157" s="12">
        <f>'Total power'!P157/Parameters!$C$3</f>
        <v>4.5388679245283026</v>
      </c>
      <c r="Q157" s="12">
        <f>'Total power'!Q157/Parameters!$C$3</f>
        <v>2.7547169811320753</v>
      </c>
      <c r="R157" s="12">
        <f>'Total power'!R157/Parameters!$C$3</f>
        <v>1.5864150943396227</v>
      </c>
      <c r="S157" s="12">
        <f>'Total power'!S157/Parameters!$C$3</f>
        <v>0.47849056603773577</v>
      </c>
      <c r="T157" s="12">
        <f>'Total power'!T157/Parameters!$C$3</f>
        <v>0</v>
      </c>
      <c r="U157" s="12">
        <f>'Total power'!U157/Parameters!$C$3</f>
        <v>0</v>
      </c>
      <c r="V157" s="12">
        <f>'Total power'!V157/Parameters!$C$3</f>
        <v>0</v>
      </c>
      <c r="W157" s="12">
        <f>'Total power'!W157/Parameters!$C$3</f>
        <v>0</v>
      </c>
      <c r="X157" s="12">
        <f>'Total power'!X157/Parameters!$C$3</f>
        <v>0</v>
      </c>
      <c r="Y157" s="12">
        <f>'Total power'!Y157/Parameters!$C$3</f>
        <v>0</v>
      </c>
      <c r="Z157" s="12">
        <f>'Total power'!Z157/Parameters!$C$3</f>
        <v>0</v>
      </c>
      <c r="AB157" s="7">
        <f t="shared" si="2"/>
        <v>97.335849056603763</v>
      </c>
    </row>
    <row r="158" spans="2:28" x14ac:dyDescent="0.2">
      <c r="B158" s="6">
        <v>44352</v>
      </c>
      <c r="C158" s="12">
        <f>'Total power'!C158/Parameters!$C$3</f>
        <v>0</v>
      </c>
      <c r="D158" s="12">
        <f>'Total power'!D158/Parameters!$C$3</f>
        <v>0</v>
      </c>
      <c r="E158" s="12">
        <f>'Total power'!E158/Parameters!$C$3</f>
        <v>0</v>
      </c>
      <c r="F158" s="12">
        <f>'Total power'!F158/Parameters!$C$3</f>
        <v>0</v>
      </c>
      <c r="G158" s="12">
        <f>'Total power'!G158/Parameters!$C$3</f>
        <v>0</v>
      </c>
      <c r="H158" s="12">
        <f>'Total power'!H158/Parameters!$C$3</f>
        <v>0</v>
      </c>
      <c r="I158" s="12">
        <f>'Total power'!I158/Parameters!$C$3</f>
        <v>0</v>
      </c>
      <c r="J158" s="12">
        <f>'Total power'!J158/Parameters!$C$3</f>
        <v>0</v>
      </c>
      <c r="K158" s="12">
        <f>'Total power'!K158/Parameters!$C$3</f>
        <v>0</v>
      </c>
      <c r="L158" s="12">
        <f>'Total power'!L158/Parameters!$C$3</f>
        <v>0</v>
      </c>
      <c r="M158" s="12">
        <f>'Total power'!M158/Parameters!$C$3</f>
        <v>0</v>
      </c>
      <c r="N158" s="12">
        <f>'Total power'!N158/Parameters!$C$3</f>
        <v>0</v>
      </c>
      <c r="O158" s="12">
        <f>'Total power'!O158/Parameters!$C$3</f>
        <v>0</v>
      </c>
      <c r="P158" s="12">
        <f>'Total power'!P158/Parameters!$C$3</f>
        <v>0</v>
      </c>
      <c r="Q158" s="12">
        <f>'Total power'!Q158/Parameters!$C$3</f>
        <v>0</v>
      </c>
      <c r="R158" s="12">
        <f>'Total power'!R158/Parameters!$C$3</f>
        <v>0</v>
      </c>
      <c r="S158" s="12">
        <f>'Total power'!S158/Parameters!$C$3</f>
        <v>0</v>
      </c>
      <c r="T158" s="12">
        <f>'Total power'!T158/Parameters!$C$3</f>
        <v>0</v>
      </c>
      <c r="U158" s="12">
        <f>'Total power'!U158/Parameters!$C$3</f>
        <v>0</v>
      </c>
      <c r="V158" s="12">
        <f>'Total power'!V158/Parameters!$C$3</f>
        <v>0</v>
      </c>
      <c r="W158" s="12">
        <f>'Total power'!W158/Parameters!$C$3</f>
        <v>0</v>
      </c>
      <c r="X158" s="12">
        <f>'Total power'!X158/Parameters!$C$3</f>
        <v>0.28528301886792451</v>
      </c>
      <c r="Y158" s="12">
        <f>'Total power'!Y158/Parameters!$C$3</f>
        <v>0.91924528301886799</v>
      </c>
      <c r="Z158" s="12">
        <f>'Total power'!Z158/Parameters!$C$3</f>
        <v>2.030188679245283</v>
      </c>
      <c r="AB158" s="7">
        <f t="shared" si="2"/>
        <v>3.2347169811320757</v>
      </c>
    </row>
    <row r="159" spans="2:28" x14ac:dyDescent="0.2">
      <c r="B159" s="6">
        <v>44353</v>
      </c>
      <c r="C159" s="12">
        <f>'Total power'!C159/Parameters!$C$3</f>
        <v>3.1532075471698113</v>
      </c>
      <c r="D159" s="12">
        <f>'Total power'!D159/Parameters!$C$3</f>
        <v>3.8052830188679247</v>
      </c>
      <c r="E159" s="12">
        <f>'Total power'!E159/Parameters!$C$3</f>
        <v>3.5879245283018872</v>
      </c>
      <c r="F159" s="12">
        <f>'Total power'!F159/Parameters!$C$3</f>
        <v>3.3705660377358493</v>
      </c>
      <c r="G159" s="12">
        <f>'Total power'!G159/Parameters!$C$3</f>
        <v>3.5879245283018872</v>
      </c>
      <c r="H159" s="12">
        <f>'Total power'!H159/Parameters!$C$3</f>
        <v>4.2807547169811322</v>
      </c>
      <c r="I159" s="12">
        <f>'Total power'!I159/Parameters!$C$3</f>
        <v>5.0550943396226433</v>
      </c>
      <c r="J159" s="12">
        <f>'Total power'!J159/Parameters!$C$3</f>
        <v>4.5388679245283026</v>
      </c>
      <c r="K159" s="12">
        <f>'Total power'!K159/Parameters!$C$3</f>
        <v>3.8052830188679247</v>
      </c>
      <c r="L159" s="12">
        <f>'Total power'!L159/Parameters!$C$3</f>
        <v>2.9358490566037734</v>
      </c>
      <c r="M159" s="12">
        <f>'Total power'!M159/Parameters!$C$3</f>
        <v>2.030188679245283</v>
      </c>
      <c r="N159" s="12">
        <f>'Total power'!N159/Parameters!$C$3</f>
        <v>1.2905660377358492</v>
      </c>
      <c r="O159" s="12">
        <f>'Total power'!O159/Parameters!$C$3</f>
        <v>0.47849056603773577</v>
      </c>
      <c r="P159" s="12">
        <f>'Total power'!P159/Parameters!$C$3</f>
        <v>0</v>
      </c>
      <c r="Q159" s="12">
        <f>'Total power'!Q159/Parameters!$C$3</f>
        <v>0</v>
      </c>
      <c r="R159" s="12">
        <f>'Total power'!R159/Parameters!$C$3</f>
        <v>0</v>
      </c>
      <c r="S159" s="12">
        <f>'Total power'!S159/Parameters!$C$3</f>
        <v>0</v>
      </c>
      <c r="T159" s="12">
        <f>'Total power'!T159/Parameters!$C$3</f>
        <v>0</v>
      </c>
      <c r="U159" s="12">
        <f>'Total power'!U159/Parameters!$C$3</f>
        <v>0</v>
      </c>
      <c r="V159" s="12">
        <f>'Total power'!V159/Parameters!$C$3</f>
        <v>0.28528301886792451</v>
      </c>
      <c r="W159" s="12">
        <f>'Total power'!W159/Parameters!$C$3</f>
        <v>1.8822641509433962</v>
      </c>
      <c r="X159" s="12">
        <f>'Total power'!X159/Parameters!$C$3</f>
        <v>3.1532075471698113</v>
      </c>
      <c r="Y159" s="12">
        <f>'Total power'!Y159/Parameters!$C$3</f>
        <v>3.1532075471698113</v>
      </c>
      <c r="Z159" s="12">
        <f>'Total power'!Z159/Parameters!$C$3</f>
        <v>2.7547169811320753</v>
      </c>
      <c r="AB159" s="7">
        <f t="shared" si="2"/>
        <v>53.148679245283034</v>
      </c>
    </row>
    <row r="160" spans="2:28" x14ac:dyDescent="0.2">
      <c r="B160" s="6">
        <v>44354</v>
      </c>
      <c r="C160" s="12">
        <f>'Total power'!C160/Parameters!$C$3</f>
        <v>2.5735849056603777</v>
      </c>
      <c r="D160" s="12">
        <f>'Total power'!D160/Parameters!$C$3</f>
        <v>2.3924528301886792</v>
      </c>
      <c r="E160" s="12">
        <f>'Total power'!E160/Parameters!$C$3</f>
        <v>2.3924528301886792</v>
      </c>
      <c r="F160" s="12">
        <f>'Total power'!F160/Parameters!$C$3</f>
        <v>2.2113207547169811</v>
      </c>
      <c r="G160" s="12">
        <f>'Total power'!G160/Parameters!$C$3</f>
        <v>1.7343396226415091</v>
      </c>
      <c r="H160" s="12">
        <f>'Total power'!H160/Parameters!$C$3</f>
        <v>1.166792452830189</v>
      </c>
      <c r="I160" s="12">
        <f>'Total power'!I160/Parameters!$C$3</f>
        <v>0.79547169811320761</v>
      </c>
      <c r="J160" s="12">
        <f>'Total power'!J160/Parameters!$C$3</f>
        <v>0.47849056603773577</v>
      </c>
      <c r="K160" s="12">
        <f>'Total power'!K160/Parameters!$C$3</f>
        <v>0.28528301886792451</v>
      </c>
      <c r="L160" s="12">
        <f>'Total power'!L160/Parameters!$C$3</f>
        <v>0</v>
      </c>
      <c r="M160" s="12">
        <f>'Total power'!M160/Parameters!$C$3</f>
        <v>0</v>
      </c>
      <c r="N160" s="12">
        <f>'Total power'!N160/Parameters!$C$3</f>
        <v>0.18867924528301888</v>
      </c>
      <c r="O160" s="12">
        <f>'Total power'!O160/Parameters!$C$3</f>
        <v>0.18867924528301888</v>
      </c>
      <c r="P160" s="12">
        <f>'Total power'!P160/Parameters!$C$3</f>
        <v>0</v>
      </c>
      <c r="Q160" s="12">
        <f>'Total power'!Q160/Parameters!$C$3</f>
        <v>0</v>
      </c>
      <c r="R160" s="12">
        <f>'Total power'!R160/Parameters!$C$3</f>
        <v>0</v>
      </c>
      <c r="S160" s="12">
        <f>'Total power'!S160/Parameters!$C$3</f>
        <v>0</v>
      </c>
      <c r="T160" s="12">
        <f>'Total power'!T160/Parameters!$C$3</f>
        <v>0.18867924528301888</v>
      </c>
      <c r="U160" s="12">
        <f>'Total power'!U160/Parameters!$C$3</f>
        <v>0.47849056603773577</v>
      </c>
      <c r="V160" s="12">
        <f>'Total power'!V160/Parameters!$C$3</f>
        <v>0.67169811320754724</v>
      </c>
      <c r="W160" s="12">
        <f>'Total power'!W160/Parameters!$C$3</f>
        <v>1.0430188679245285</v>
      </c>
      <c r="X160" s="12">
        <f>'Total power'!X160/Parameters!$C$3</f>
        <v>1.4384905660377358</v>
      </c>
      <c r="Y160" s="12">
        <f>'Total power'!Y160/Parameters!$C$3</f>
        <v>2.030188679245283</v>
      </c>
      <c r="Z160" s="12">
        <f>'Total power'!Z160/Parameters!$C$3</f>
        <v>2.7547169811320753</v>
      </c>
      <c r="AB160" s="7">
        <f t="shared" si="2"/>
        <v>23.012830188679246</v>
      </c>
    </row>
    <row r="161" spans="2:28" x14ac:dyDescent="0.2">
      <c r="B161" s="6">
        <v>44355</v>
      </c>
      <c r="C161" s="12">
        <f>'Total power'!C161/Parameters!$C$3</f>
        <v>3.5879245283018872</v>
      </c>
      <c r="D161" s="12">
        <f>'Total power'!D161/Parameters!$C$3</f>
        <v>3.3705660377358493</v>
      </c>
      <c r="E161" s="12">
        <f>'Total power'!E161/Parameters!$C$3</f>
        <v>2.5735849056603777</v>
      </c>
      <c r="F161" s="12">
        <f>'Total power'!F161/Parameters!$C$3</f>
        <v>2.2113207547169811</v>
      </c>
      <c r="G161" s="12">
        <f>'Total power'!G161/Parameters!$C$3</f>
        <v>2.3924528301886792</v>
      </c>
      <c r="H161" s="12">
        <f>'Total power'!H161/Parameters!$C$3</f>
        <v>2.2113207547169811</v>
      </c>
      <c r="I161" s="12">
        <f>'Total power'!I161/Parameters!$C$3</f>
        <v>1.7343396226415091</v>
      </c>
      <c r="J161" s="12">
        <f>'Total power'!J161/Parameters!$C$3</f>
        <v>2.030188679245283</v>
      </c>
      <c r="K161" s="12">
        <f>'Total power'!K161/Parameters!$C$3</f>
        <v>3.8052830188679247</v>
      </c>
      <c r="L161" s="12">
        <f>'Total power'!L161/Parameters!$C$3</f>
        <v>4.5388679245283026</v>
      </c>
      <c r="M161" s="12">
        <f>'Total power'!M161/Parameters!$C$3</f>
        <v>5.3132075471698119</v>
      </c>
      <c r="N161" s="12">
        <f>'Total power'!N161/Parameters!$C$3</f>
        <v>6.5328301886792444</v>
      </c>
      <c r="O161" s="12">
        <f>'Total power'!O161/Parameters!$C$3</f>
        <v>6.2279245283018865</v>
      </c>
      <c r="P161" s="12">
        <f>'Total power'!P161/Parameters!$C$3</f>
        <v>6.8377358490566031</v>
      </c>
      <c r="Q161" s="12">
        <f>'Total power'!Q161/Parameters!$C$3</f>
        <v>7.5833962264150934</v>
      </c>
      <c r="R161" s="12">
        <f>'Total power'!R161/Parameters!$C$3</f>
        <v>6.8377358490566031</v>
      </c>
      <c r="S161" s="12">
        <f>'Total power'!S161/Parameters!$C$3</f>
        <v>5.0550943396226433</v>
      </c>
      <c r="T161" s="12">
        <f>'Total power'!T161/Parameters!$C$3</f>
        <v>3.1532075471698113</v>
      </c>
      <c r="U161" s="12">
        <f>'Total power'!U161/Parameters!$C$3</f>
        <v>1.5864150943396227</v>
      </c>
      <c r="V161" s="12">
        <f>'Total power'!V161/Parameters!$C$3</f>
        <v>1.4384905660377358</v>
      </c>
      <c r="W161" s="12">
        <f>'Total power'!W161/Parameters!$C$3</f>
        <v>2.7547169811320753</v>
      </c>
      <c r="X161" s="12">
        <f>'Total power'!X161/Parameters!$C$3</f>
        <v>5.3132075471698119</v>
      </c>
      <c r="Y161" s="12">
        <f>'Total power'!Y161/Parameters!$C$3</f>
        <v>8.3894339622641514</v>
      </c>
      <c r="Z161" s="12">
        <f>'Total power'!Z161/Parameters!$C$3</f>
        <v>10.119245283018866</v>
      </c>
      <c r="AB161" s="7">
        <f t="shared" si="2"/>
        <v>105.59849056603774</v>
      </c>
    </row>
    <row r="162" spans="2:28" x14ac:dyDescent="0.2">
      <c r="B162" s="6">
        <v>44356</v>
      </c>
      <c r="C162" s="12">
        <f>'Total power'!C162/Parameters!$C$3</f>
        <v>10.119245283018866</v>
      </c>
      <c r="D162" s="12">
        <f>'Total power'!D162/Parameters!$C$3</f>
        <v>9.385660377358489</v>
      </c>
      <c r="E162" s="12">
        <f>'Total power'!E162/Parameters!$C$3</f>
        <v>8.3894339622641514</v>
      </c>
      <c r="F162" s="12">
        <f>'Total power'!F162/Parameters!$C$3</f>
        <v>9.385660377358489</v>
      </c>
      <c r="G162" s="12">
        <f>'Total power'!G162/Parameters!$C$3</f>
        <v>9.7781132075471699</v>
      </c>
      <c r="H162" s="12">
        <f>'Total power'!H162/Parameters!$C$3</f>
        <v>9.7781132075471699</v>
      </c>
      <c r="I162" s="12">
        <f>'Total power'!I162/Parameters!$C$3</f>
        <v>8.9720754716981137</v>
      </c>
      <c r="J162" s="12">
        <f>'Total power'!J162/Parameters!$C$3</f>
        <v>9.385660377358489</v>
      </c>
      <c r="K162" s="12">
        <f>'Total power'!K162/Parameters!$C$3</f>
        <v>8.5735849056603772</v>
      </c>
      <c r="L162" s="12">
        <f>'Total power'!L162/Parameters!$C$3</f>
        <v>9.7781132075471699</v>
      </c>
      <c r="M162" s="12">
        <f>'Total power'!M162/Parameters!$C$3</f>
        <v>10.119245283018866</v>
      </c>
      <c r="N162" s="12">
        <f>'Total power'!N162/Parameters!$C$3</f>
        <v>10.566037735849056</v>
      </c>
      <c r="O162" s="12">
        <f>'Total power'!O162/Parameters!$C$3</f>
        <v>9.7781132075471699</v>
      </c>
      <c r="P162" s="12">
        <f>'Total power'!P162/Parameters!$C$3</f>
        <v>9.385660377358489</v>
      </c>
      <c r="Q162" s="12">
        <f>'Total power'!Q162/Parameters!$C$3</f>
        <v>10.119245283018866</v>
      </c>
      <c r="R162" s="12">
        <f>'Total power'!R162/Parameters!$C$3</f>
        <v>11.71320754716981</v>
      </c>
      <c r="S162" s="12">
        <f>'Total power'!S162/Parameters!$C$3</f>
        <v>11.372075471698114</v>
      </c>
      <c r="T162" s="12">
        <f>'Total power'!T162/Parameters!$C$3</f>
        <v>10.119245283018866</v>
      </c>
      <c r="U162" s="12">
        <f>'Total power'!U162/Parameters!$C$3</f>
        <v>11.71320754716981</v>
      </c>
      <c r="V162" s="12">
        <f>'Total power'!V162/Parameters!$C$3</f>
        <v>10.979622641509433</v>
      </c>
      <c r="W162" s="12">
        <f>'Total power'!W162/Parameters!$C$3</f>
        <v>11.948679245283019</v>
      </c>
      <c r="X162" s="12">
        <f>'Total power'!X162/Parameters!$C$3</f>
        <v>13.753962264150944</v>
      </c>
      <c r="Y162" s="12">
        <f>'Total power'!Y162/Parameters!$C$3</f>
        <v>14.937358490566039</v>
      </c>
      <c r="Z162" s="12">
        <f>'Total power'!Z162/Parameters!$C$3</f>
        <v>15.172830188679248</v>
      </c>
      <c r="AB162" s="7">
        <f t="shared" si="2"/>
        <v>255.22415094339621</v>
      </c>
    </row>
    <row r="163" spans="2:28" x14ac:dyDescent="0.2">
      <c r="B163" s="6">
        <v>44357</v>
      </c>
      <c r="C163" s="12">
        <f>'Total power'!C163/Parameters!$C$3</f>
        <v>15.172830188679248</v>
      </c>
      <c r="D163" s="12">
        <f>'Total power'!D163/Parameters!$C$3</f>
        <v>14.937358490566039</v>
      </c>
      <c r="E163" s="12">
        <f>'Total power'!E163/Parameters!$C$3</f>
        <v>14.937358490566039</v>
      </c>
      <c r="F163" s="12">
        <f>'Total power'!F163/Parameters!$C$3</f>
        <v>15.323773584905663</v>
      </c>
      <c r="G163" s="12">
        <f>'Total power'!G163/Parameters!$C$3</f>
        <v>16.537358490566035</v>
      </c>
      <c r="H163" s="12">
        <f>'Total power'!H163/Parameters!$C$3</f>
        <v>15.415849056603776</v>
      </c>
      <c r="I163" s="12">
        <f>'Total power'!I163/Parameters!$C$3</f>
        <v>16.537358490566035</v>
      </c>
      <c r="J163" s="12">
        <f>'Total power'!J163/Parameters!$C$3</f>
        <v>18.326037735849056</v>
      </c>
      <c r="K163" s="12">
        <f>'Total power'!K163/Parameters!$C$3</f>
        <v>18.994716981132076</v>
      </c>
      <c r="L163" s="12">
        <f>'Total power'!L163/Parameters!$C$3</f>
        <v>18.994716981132076</v>
      </c>
      <c r="M163" s="12">
        <f>'Total power'!M163/Parameters!$C$3</f>
        <v>18.774339622641513</v>
      </c>
      <c r="N163" s="12">
        <f>'Total power'!N163/Parameters!$C$3</f>
        <v>18.406037735849058</v>
      </c>
      <c r="O163" s="12">
        <f>'Total power'!O163/Parameters!$C$3</f>
        <v>18.40301886792453</v>
      </c>
      <c r="P163" s="12">
        <f>'Total power'!P163/Parameters!$C$3</f>
        <v>18.406037735849058</v>
      </c>
      <c r="Q163" s="12">
        <f>'Total power'!Q163/Parameters!$C$3</f>
        <v>17.778113207547172</v>
      </c>
      <c r="R163" s="12">
        <f>'Total power'!R163/Parameters!$C$3</f>
        <v>17.778113207547172</v>
      </c>
      <c r="S163" s="12">
        <f>'Total power'!S163/Parameters!$C$3</f>
        <v>16.836226415094337</v>
      </c>
      <c r="T163" s="12">
        <f>'Total power'!T163/Parameters!$C$3</f>
        <v>16.537358490566035</v>
      </c>
      <c r="U163" s="12">
        <f>'Total power'!U163/Parameters!$C$3</f>
        <v>15.415849056603776</v>
      </c>
      <c r="V163" s="12">
        <f>'Total power'!V163/Parameters!$C$3</f>
        <v>15.415849056603776</v>
      </c>
      <c r="W163" s="12">
        <f>'Total power'!W163/Parameters!$C$3</f>
        <v>16.537358490566035</v>
      </c>
      <c r="X163" s="12">
        <f>'Total power'!X163/Parameters!$C$3</f>
        <v>16.688301886792452</v>
      </c>
      <c r="Y163" s="12">
        <f>'Total power'!Y163/Parameters!$C$3</f>
        <v>16.836226415094337</v>
      </c>
      <c r="Z163" s="12">
        <f>'Total power'!Z163/Parameters!$C$3</f>
        <v>17.778113207547172</v>
      </c>
      <c r="AB163" s="7">
        <f t="shared" si="2"/>
        <v>406.76830188679247</v>
      </c>
    </row>
    <row r="164" spans="2:28" x14ac:dyDescent="0.2">
      <c r="B164" s="6">
        <v>44358</v>
      </c>
      <c r="C164" s="12">
        <f>'Total power'!C164/Parameters!$C$3</f>
        <v>18.40301886792453</v>
      </c>
      <c r="D164" s="12">
        <f>'Total power'!D164/Parameters!$C$3</f>
        <v>18.40301886792453</v>
      </c>
      <c r="E164" s="12">
        <f>'Total power'!E164/Parameters!$C$3</f>
        <v>18.326037735849056</v>
      </c>
      <c r="F164" s="12">
        <f>'Total power'!F164/Parameters!$C$3</f>
        <v>17.630188679245283</v>
      </c>
      <c r="G164" s="12">
        <f>'Total power'!G164/Parameters!$C$3</f>
        <v>16.537358490566035</v>
      </c>
      <c r="H164" s="12">
        <f>'Total power'!H164/Parameters!$C$3</f>
        <v>15.415849056603776</v>
      </c>
      <c r="I164" s="12">
        <f>'Total power'!I164/Parameters!$C$3</f>
        <v>16.780377358490565</v>
      </c>
      <c r="J164" s="12">
        <f>'Total power'!J164/Parameters!$C$3</f>
        <v>17.722264150943396</v>
      </c>
      <c r="K164" s="12">
        <f>'Total power'!K164/Parameters!$C$3</f>
        <v>18.326037735849056</v>
      </c>
      <c r="L164" s="12">
        <f>'Total power'!L164/Parameters!$C$3</f>
        <v>18.381886792452832</v>
      </c>
      <c r="M164" s="12">
        <f>'Total power'!M164/Parameters!$C$3</f>
        <v>17.778113207547172</v>
      </c>
      <c r="N164" s="12">
        <f>'Total power'!N164/Parameters!$C$3</f>
        <v>18.326037735849056</v>
      </c>
      <c r="O164" s="12">
        <f>'Total power'!O164/Parameters!$C$3</f>
        <v>18.381886792452832</v>
      </c>
      <c r="P164" s="12">
        <f>'Total power'!P164/Parameters!$C$3</f>
        <v>18.750188679245284</v>
      </c>
      <c r="Q164" s="12">
        <f>'Total power'!Q164/Parameters!$C$3</f>
        <v>18.973584905660378</v>
      </c>
      <c r="R164" s="12">
        <f>'Total power'!R164/Parameters!$C$3</f>
        <v>19.079245283018867</v>
      </c>
      <c r="S164" s="12">
        <f>'Total power'!S164/Parameters!$C$3</f>
        <v>19.082264150943395</v>
      </c>
      <c r="T164" s="12">
        <f>'Total power'!T164/Parameters!$C$3</f>
        <v>19.082264150943395</v>
      </c>
      <c r="U164" s="12">
        <f>'Total power'!U164/Parameters!$C$3</f>
        <v>18.997735849056607</v>
      </c>
      <c r="V164" s="12">
        <f>'Total power'!V164/Parameters!$C$3</f>
        <v>18.694339622641508</v>
      </c>
      <c r="W164" s="12">
        <f>'Total power'!W164/Parameters!$C$3</f>
        <v>18.381886792452832</v>
      </c>
      <c r="X164" s="12">
        <f>'Total power'!X164/Parameters!$C$3</f>
        <v>18.326037735849056</v>
      </c>
      <c r="Y164" s="12">
        <f>'Total power'!Y164/Parameters!$C$3</f>
        <v>18.381886792452832</v>
      </c>
      <c r="Z164" s="12">
        <f>'Total power'!Z164/Parameters!$C$3</f>
        <v>18.750188679245284</v>
      </c>
      <c r="AB164" s="7">
        <f t="shared" si="2"/>
        <v>436.91169811320754</v>
      </c>
    </row>
    <row r="165" spans="2:28" x14ac:dyDescent="0.2">
      <c r="B165" s="6">
        <v>44359</v>
      </c>
      <c r="C165" s="12">
        <f>'Total power'!C165/Parameters!$C$3</f>
        <v>18.694339622641508</v>
      </c>
      <c r="D165" s="12">
        <f>'Total power'!D165/Parameters!$C$3</f>
        <v>18.406037735849058</v>
      </c>
      <c r="E165" s="12">
        <f>'Total power'!E165/Parameters!$C$3</f>
        <v>18.771320754716982</v>
      </c>
      <c r="F165" s="12">
        <f>'Total power'!F165/Parameters!$C$3</f>
        <v>18.774339622641513</v>
      </c>
      <c r="G165" s="12">
        <f>'Total power'!G165/Parameters!$C$3</f>
        <v>18.997735849056607</v>
      </c>
      <c r="H165" s="12">
        <f>'Total power'!H165/Parameters!$C$3</f>
        <v>19.082264150943395</v>
      </c>
      <c r="I165" s="12">
        <f>'Total power'!I165/Parameters!$C$3</f>
        <v>19.09433962264151</v>
      </c>
      <c r="J165" s="12">
        <f>'Total power'!J165/Parameters!$C$3</f>
        <v>19.09433962264151</v>
      </c>
      <c r="K165" s="12">
        <f>'Total power'!K165/Parameters!$C$3</f>
        <v>19.09433962264151</v>
      </c>
      <c r="L165" s="12">
        <f>'Total power'!L165/Parameters!$C$3</f>
        <v>19.09433962264151</v>
      </c>
      <c r="M165" s="12">
        <f>'Total power'!M165/Parameters!$C$3</f>
        <v>19.09433962264151</v>
      </c>
      <c r="N165" s="12">
        <f>'Total power'!N165/Parameters!$C$3</f>
        <v>19.09433962264151</v>
      </c>
      <c r="O165" s="12">
        <f>'Total power'!O165/Parameters!$C$3</f>
        <v>19.09433962264151</v>
      </c>
      <c r="P165" s="12">
        <f>'Total power'!P165/Parameters!$C$3</f>
        <v>19.082264150943395</v>
      </c>
      <c r="Q165" s="12">
        <f>'Total power'!Q165/Parameters!$C$3</f>
        <v>18.973584905660378</v>
      </c>
      <c r="R165" s="12">
        <f>'Total power'!R165/Parameters!$C$3</f>
        <v>18.326037735849056</v>
      </c>
      <c r="S165" s="12">
        <f>'Total power'!S165/Parameters!$C$3</f>
        <v>16.537358490566035</v>
      </c>
      <c r="T165" s="12">
        <f>'Total power'!T165/Parameters!$C$3</f>
        <v>12.633962264150943</v>
      </c>
      <c r="U165" s="12">
        <f>'Total power'!U165/Parameters!$C$3</f>
        <v>7.5833962264150934</v>
      </c>
      <c r="V165" s="12">
        <f>'Total power'!V165/Parameters!$C$3</f>
        <v>3.8052830188679247</v>
      </c>
      <c r="W165" s="12">
        <f>'Total power'!W165/Parameters!$C$3</f>
        <v>2.7547169811320753</v>
      </c>
      <c r="X165" s="12">
        <f>'Total power'!X165/Parameters!$C$3</f>
        <v>4.5388679245283026</v>
      </c>
      <c r="Y165" s="12">
        <f>'Total power'!Y165/Parameters!$C$3</f>
        <v>7.1849056603773587</v>
      </c>
      <c r="Z165" s="12">
        <f>'Total power'!Z165/Parameters!$C$3</f>
        <v>9.385660377358489</v>
      </c>
      <c r="AB165" s="7">
        <f t="shared" si="2"/>
        <v>367.1924528301887</v>
      </c>
    </row>
    <row r="166" spans="2:28" x14ac:dyDescent="0.2">
      <c r="B166" s="6">
        <v>44360</v>
      </c>
      <c r="C166" s="12">
        <f>'Total power'!C166/Parameters!$C$3</f>
        <v>11.372075471698114</v>
      </c>
      <c r="D166" s="12">
        <f>'Total power'!D166/Parameters!$C$3</f>
        <v>11.372075471698114</v>
      </c>
      <c r="E166" s="12">
        <f>'Total power'!E166/Parameters!$C$3</f>
        <v>13.367547169811321</v>
      </c>
      <c r="F166" s="12">
        <f>'Total power'!F166/Parameters!$C$3</f>
        <v>15.172830188679248</v>
      </c>
      <c r="G166" s="12">
        <f>'Total power'!G166/Parameters!$C$3</f>
        <v>15.172830188679248</v>
      </c>
      <c r="H166" s="12">
        <f>'Total power'!H166/Parameters!$C$3</f>
        <v>14.937358490566039</v>
      </c>
      <c r="I166" s="12">
        <f>'Total power'!I166/Parameters!$C$3</f>
        <v>16.780377358490565</v>
      </c>
      <c r="J166" s="12">
        <f>'Total power'!J166/Parameters!$C$3</f>
        <v>17.778113207547172</v>
      </c>
      <c r="K166" s="12">
        <f>'Total power'!K166/Parameters!$C$3</f>
        <v>18.750188679245284</v>
      </c>
      <c r="L166" s="12">
        <f>'Total power'!L166/Parameters!$C$3</f>
        <v>19.082264150943395</v>
      </c>
      <c r="M166" s="12">
        <f>'Total power'!M166/Parameters!$C$3</f>
        <v>19.09433962264151</v>
      </c>
      <c r="N166" s="12">
        <f>'Total power'!N166/Parameters!$C$3</f>
        <v>19.09433962264151</v>
      </c>
      <c r="O166" s="12">
        <f>'Total power'!O166/Parameters!$C$3</f>
        <v>19.09433962264151</v>
      </c>
      <c r="P166" s="12">
        <f>'Total power'!P166/Parameters!$C$3</f>
        <v>19.09433962264151</v>
      </c>
      <c r="Q166" s="12">
        <f>'Total power'!Q166/Parameters!$C$3</f>
        <v>19.09433962264151</v>
      </c>
      <c r="R166" s="12">
        <f>'Total power'!R166/Parameters!$C$3</f>
        <v>18.997735849056607</v>
      </c>
      <c r="S166" s="12">
        <f>'Total power'!S166/Parameters!$C$3</f>
        <v>17.722264150943396</v>
      </c>
      <c r="T166" s="12">
        <f>'Total power'!T166/Parameters!$C$3</f>
        <v>15.172830188679248</v>
      </c>
      <c r="U166" s="12">
        <f>'Total power'!U166/Parameters!$C$3</f>
        <v>12.633962264150943</v>
      </c>
      <c r="V166" s="12">
        <f>'Total power'!V166/Parameters!$C$3</f>
        <v>11.372075471698114</v>
      </c>
      <c r="W166" s="12">
        <f>'Total power'!W166/Parameters!$C$3</f>
        <v>9.7781132075471699</v>
      </c>
      <c r="X166" s="12">
        <f>'Total power'!X166/Parameters!$C$3</f>
        <v>9.7781132075471699</v>
      </c>
      <c r="Y166" s="12">
        <f>'Total power'!Y166/Parameters!$C$3</f>
        <v>13.603018867924529</v>
      </c>
      <c r="Z166" s="12">
        <f>'Total power'!Z166/Parameters!$C$3</f>
        <v>15.415849056603776</v>
      </c>
      <c r="AB166" s="7">
        <f t="shared" si="2"/>
        <v>373.73132075471699</v>
      </c>
    </row>
    <row r="167" spans="2:28" x14ac:dyDescent="0.2">
      <c r="B167" s="6">
        <v>44361</v>
      </c>
      <c r="C167" s="12">
        <f>'Total power'!C167/Parameters!$C$3</f>
        <v>16.537358490566035</v>
      </c>
      <c r="D167" s="12">
        <f>'Total power'!D167/Parameters!$C$3</f>
        <v>16.537358490566035</v>
      </c>
      <c r="E167" s="12">
        <f>'Total power'!E167/Parameters!$C$3</f>
        <v>17.479245283018866</v>
      </c>
      <c r="F167" s="12">
        <f>'Total power'!F167/Parameters!$C$3</f>
        <v>17.722264150943396</v>
      </c>
      <c r="G167" s="12">
        <f>'Total power'!G167/Parameters!$C$3</f>
        <v>18.40301886792453</v>
      </c>
      <c r="H167" s="12">
        <f>'Total power'!H167/Parameters!$C$3</f>
        <v>18.774339622641513</v>
      </c>
      <c r="I167" s="12">
        <f>'Total power'!I167/Parameters!$C$3</f>
        <v>19.079245283018867</v>
      </c>
      <c r="J167" s="12">
        <f>'Total power'!J167/Parameters!$C$3</f>
        <v>19.09433962264151</v>
      </c>
      <c r="K167" s="12">
        <f>'Total power'!K167/Parameters!$C$3</f>
        <v>19.09433962264151</v>
      </c>
      <c r="L167" s="12">
        <f>'Total power'!L167/Parameters!$C$3</f>
        <v>19.09433962264151</v>
      </c>
      <c r="M167" s="12">
        <f>'Total power'!M167/Parameters!$C$3</f>
        <v>19.09433962264151</v>
      </c>
      <c r="N167" s="12">
        <f>'Total power'!N167/Parameters!$C$3</f>
        <v>19.09433962264151</v>
      </c>
      <c r="O167" s="12">
        <f>'Total power'!O167/Parameters!$C$3</f>
        <v>19.09433962264151</v>
      </c>
      <c r="P167" s="12">
        <f>'Total power'!P167/Parameters!$C$3</f>
        <v>19.09433962264151</v>
      </c>
      <c r="Q167" s="12">
        <f>'Total power'!Q167/Parameters!$C$3</f>
        <v>19.09433962264151</v>
      </c>
      <c r="R167" s="12">
        <f>'Total power'!R167/Parameters!$C$3</f>
        <v>19.09433962264151</v>
      </c>
      <c r="S167" s="12">
        <f>'Total power'!S167/Parameters!$C$3</f>
        <v>19.09433962264151</v>
      </c>
      <c r="T167" s="12">
        <f>'Total power'!T167/Parameters!$C$3</f>
        <v>19.09433962264151</v>
      </c>
      <c r="U167" s="12">
        <f>'Total power'!U167/Parameters!$C$3</f>
        <v>19.09433962264151</v>
      </c>
      <c r="V167" s="12">
        <f>'Total power'!V167/Parameters!$C$3</f>
        <v>18.774339622641513</v>
      </c>
      <c r="W167" s="12">
        <f>'Total power'!W167/Parameters!$C$3</f>
        <v>17.778113207547172</v>
      </c>
      <c r="X167" s="12">
        <f>'Total power'!X167/Parameters!$C$3</f>
        <v>16.780377358490565</v>
      </c>
      <c r="Y167" s="12">
        <f>'Total power'!Y167/Parameters!$C$3</f>
        <v>15.415849056603776</v>
      </c>
      <c r="Z167" s="12">
        <f>'Total power'!Z167/Parameters!$C$3</f>
        <v>13.603018867924529</v>
      </c>
      <c r="AB167" s="7">
        <f t="shared" si="2"/>
        <v>436.01660377358468</v>
      </c>
    </row>
    <row r="168" spans="2:28" x14ac:dyDescent="0.2">
      <c r="B168" s="6">
        <v>44362</v>
      </c>
      <c r="C168" s="12">
        <f>'Total power'!C168/Parameters!$C$3</f>
        <v>12.633962264150943</v>
      </c>
      <c r="D168" s="12">
        <f>'Total power'!D168/Parameters!$C$3</f>
        <v>11.372075471698114</v>
      </c>
      <c r="E168" s="12">
        <f>'Total power'!E168/Parameters!$C$3</f>
        <v>9.385660377358489</v>
      </c>
      <c r="F168" s="12">
        <f>'Total power'!F168/Parameters!$C$3</f>
        <v>7.1849056603773587</v>
      </c>
      <c r="G168" s="12">
        <f>'Total power'!G168/Parameters!$C$3</f>
        <v>4.5388679245283026</v>
      </c>
      <c r="H168" s="12">
        <f>'Total power'!H168/Parameters!$C$3</f>
        <v>2.3924528301886792</v>
      </c>
      <c r="I168" s="12">
        <f>'Total power'!I168/Parameters!$C$3</f>
        <v>1.2905660377358492</v>
      </c>
      <c r="J168" s="12">
        <f>'Total power'!J168/Parameters!$C$3</f>
        <v>0.47849056603773577</v>
      </c>
      <c r="K168" s="12">
        <f>'Total power'!K168/Parameters!$C$3</f>
        <v>0.47849056603773577</v>
      </c>
      <c r="L168" s="12">
        <f>'Total power'!L168/Parameters!$C$3</f>
        <v>1.4384905660377358</v>
      </c>
      <c r="M168" s="12">
        <f>'Total power'!M168/Parameters!$C$3</f>
        <v>2.9358490566037734</v>
      </c>
      <c r="N168" s="12">
        <f>'Total power'!N168/Parameters!$C$3</f>
        <v>4.2807547169811322</v>
      </c>
      <c r="O168" s="12">
        <f>'Total power'!O168/Parameters!$C$3</f>
        <v>5.3132075471698119</v>
      </c>
      <c r="P168" s="12">
        <f>'Total power'!P168/Parameters!$C$3</f>
        <v>6.5328301886792444</v>
      </c>
      <c r="Q168" s="12">
        <f>'Total power'!Q168/Parameters!$C$3</f>
        <v>8.5735849056603772</v>
      </c>
      <c r="R168" s="12">
        <f>'Total power'!R168/Parameters!$C$3</f>
        <v>10.979622641509433</v>
      </c>
      <c r="S168" s="12">
        <f>'Total power'!S168/Parameters!$C$3</f>
        <v>12.633962264150943</v>
      </c>
      <c r="T168" s="12">
        <f>'Total power'!T168/Parameters!$C$3</f>
        <v>15.172830188679248</v>
      </c>
      <c r="U168" s="12">
        <f>'Total power'!U168/Parameters!$C$3</f>
        <v>16.780377358490565</v>
      </c>
      <c r="V168" s="12">
        <f>'Total power'!V168/Parameters!$C$3</f>
        <v>16.780377358490565</v>
      </c>
      <c r="W168" s="12">
        <f>'Total power'!W168/Parameters!$C$3</f>
        <v>16.780377358490565</v>
      </c>
      <c r="X168" s="12">
        <f>'Total power'!X168/Parameters!$C$3</f>
        <v>13.603018867924529</v>
      </c>
      <c r="Y168" s="12">
        <f>'Total power'!Y168/Parameters!$C$3</f>
        <v>11.372075471698114</v>
      </c>
      <c r="Z168" s="12">
        <f>'Total power'!Z168/Parameters!$C$3</f>
        <v>9.7781132075471699</v>
      </c>
      <c r="AB168" s="7">
        <f t="shared" si="2"/>
        <v>202.71094339622641</v>
      </c>
    </row>
    <row r="169" spans="2:28" x14ac:dyDescent="0.2">
      <c r="B169" s="6">
        <v>44363</v>
      </c>
      <c r="C169" s="12">
        <f>'Total power'!C169/Parameters!$C$3</f>
        <v>7.1849056603773587</v>
      </c>
      <c r="D169" s="12">
        <f>'Total power'!D169/Parameters!$C$3</f>
        <v>4.5388679245283026</v>
      </c>
      <c r="E169" s="12">
        <f>'Total power'!E169/Parameters!$C$3</f>
        <v>3.1532075471698113</v>
      </c>
      <c r="F169" s="12">
        <f>'Total power'!F169/Parameters!$C$3</f>
        <v>3.3705660377358493</v>
      </c>
      <c r="G169" s="12">
        <f>'Total power'!G169/Parameters!$C$3</f>
        <v>4.2807547169811322</v>
      </c>
      <c r="H169" s="12">
        <f>'Total power'!H169/Parameters!$C$3</f>
        <v>4.0226415094339618</v>
      </c>
      <c r="I169" s="12">
        <f>'Total power'!I169/Parameters!$C$3</f>
        <v>7.1849056603773587</v>
      </c>
      <c r="J169" s="12">
        <f>'Total power'!J169/Parameters!$C$3</f>
        <v>11.948679245283019</v>
      </c>
      <c r="K169" s="12">
        <f>'Total power'!K169/Parameters!$C$3</f>
        <v>13.753962264150944</v>
      </c>
      <c r="L169" s="12">
        <f>'Total power'!L169/Parameters!$C$3</f>
        <v>15.172830188679248</v>
      </c>
      <c r="M169" s="12">
        <f>'Total power'!M169/Parameters!$C$3</f>
        <v>15.415849056603776</v>
      </c>
      <c r="N169" s="12">
        <f>'Total power'!N169/Parameters!$C$3</f>
        <v>16.688301886792452</v>
      </c>
      <c r="O169" s="12">
        <f>'Total power'!O169/Parameters!$C$3</f>
        <v>16.780377358490565</v>
      </c>
      <c r="P169" s="12">
        <f>'Total power'!P169/Parameters!$C$3</f>
        <v>17.630188679245283</v>
      </c>
      <c r="Q169" s="12">
        <f>'Total power'!Q169/Parameters!$C$3</f>
        <v>17.630188679245283</v>
      </c>
      <c r="R169" s="12">
        <f>'Total power'!R169/Parameters!$C$3</f>
        <v>16.780377358490565</v>
      </c>
      <c r="S169" s="12">
        <f>'Total power'!S169/Parameters!$C$3</f>
        <v>15.323773584905663</v>
      </c>
      <c r="T169" s="12">
        <f>'Total power'!T169/Parameters!$C$3</f>
        <v>13.367547169811321</v>
      </c>
      <c r="U169" s="12">
        <f>'Total power'!U169/Parameters!$C$3</f>
        <v>10.119245283018866</v>
      </c>
      <c r="V169" s="12">
        <f>'Total power'!V169/Parameters!$C$3</f>
        <v>6.8377358490566031</v>
      </c>
      <c r="W169" s="12">
        <f>'Total power'!W169/Parameters!$C$3</f>
        <v>5.3132075471698119</v>
      </c>
      <c r="X169" s="12">
        <f>'Total power'!X169/Parameters!$C$3</f>
        <v>4.7969811320754729</v>
      </c>
      <c r="Y169" s="12">
        <f>'Total power'!Y169/Parameters!$C$3</f>
        <v>3.8052830188679247</v>
      </c>
      <c r="Z169" s="12">
        <f>'Total power'!Z169/Parameters!$C$3</f>
        <v>3.1532075471698113</v>
      </c>
      <c r="AB169" s="7">
        <f t="shared" si="2"/>
        <v>238.25358490566043</v>
      </c>
    </row>
    <row r="170" spans="2:28" x14ac:dyDescent="0.2">
      <c r="B170" s="6">
        <v>44364</v>
      </c>
      <c r="C170" s="12">
        <f>'Total power'!C170/Parameters!$C$3</f>
        <v>2.7547169811320753</v>
      </c>
      <c r="D170" s="12">
        <f>'Total power'!D170/Parameters!$C$3</f>
        <v>2.3924528301886792</v>
      </c>
      <c r="E170" s="12">
        <f>'Total power'!E170/Parameters!$C$3</f>
        <v>2.2113207547169811</v>
      </c>
      <c r="F170" s="12">
        <f>'Total power'!F170/Parameters!$C$3</f>
        <v>2.3924528301886792</v>
      </c>
      <c r="G170" s="12">
        <f>'Total power'!G170/Parameters!$C$3</f>
        <v>2.3924528301886792</v>
      </c>
      <c r="H170" s="12">
        <f>'Total power'!H170/Parameters!$C$3</f>
        <v>1.4384905660377358</v>
      </c>
      <c r="I170" s="12">
        <f>'Total power'!I170/Parameters!$C$3</f>
        <v>2.2113207547169811</v>
      </c>
      <c r="J170" s="12">
        <f>'Total power'!J170/Parameters!$C$3</f>
        <v>2.7547169811320753</v>
      </c>
      <c r="K170" s="12">
        <f>'Total power'!K170/Parameters!$C$3</f>
        <v>2.5735849056603777</v>
      </c>
      <c r="L170" s="12">
        <f>'Total power'!L170/Parameters!$C$3</f>
        <v>2.2113207547169811</v>
      </c>
      <c r="M170" s="12">
        <f>'Total power'!M170/Parameters!$C$3</f>
        <v>1.7343396226415091</v>
      </c>
      <c r="N170" s="12">
        <f>'Total power'!N170/Parameters!$C$3</f>
        <v>1.2905660377358492</v>
      </c>
      <c r="O170" s="12">
        <f>'Total power'!O170/Parameters!$C$3</f>
        <v>1.0430188679245285</v>
      </c>
      <c r="P170" s="12">
        <f>'Total power'!P170/Parameters!$C$3</f>
        <v>0.67169811320754724</v>
      </c>
      <c r="Q170" s="12">
        <f>'Total power'!Q170/Parameters!$C$3</f>
        <v>0.47849056603773577</v>
      </c>
      <c r="R170" s="12">
        <f>'Total power'!R170/Parameters!$C$3</f>
        <v>0.57509433962264145</v>
      </c>
      <c r="S170" s="12">
        <f>'Total power'!S170/Parameters!$C$3</f>
        <v>0.79547169811320761</v>
      </c>
      <c r="T170" s="12">
        <f>'Total power'!T170/Parameters!$C$3</f>
        <v>1.0430188679245285</v>
      </c>
      <c r="U170" s="12">
        <f>'Total power'!U170/Parameters!$C$3</f>
        <v>1.2905660377358492</v>
      </c>
      <c r="V170" s="12">
        <f>'Total power'!V170/Parameters!$C$3</f>
        <v>1.4384905660377358</v>
      </c>
      <c r="W170" s="12">
        <f>'Total power'!W170/Parameters!$C$3</f>
        <v>2.2113207547169811</v>
      </c>
      <c r="X170" s="12">
        <f>'Total power'!X170/Parameters!$C$3</f>
        <v>3.5879245283018872</v>
      </c>
      <c r="Y170" s="12">
        <f>'Total power'!Y170/Parameters!$C$3</f>
        <v>5.3132075471698119</v>
      </c>
      <c r="Z170" s="12">
        <f>'Total power'!Z170/Parameters!$C$3</f>
        <v>7.9969811320754713</v>
      </c>
      <c r="AB170" s="7">
        <f t="shared" si="2"/>
        <v>52.803018867924521</v>
      </c>
    </row>
    <row r="171" spans="2:28" x14ac:dyDescent="0.2">
      <c r="B171" s="6">
        <v>44365</v>
      </c>
      <c r="C171" s="12">
        <f>'Total power'!C171/Parameters!$C$3</f>
        <v>9.7781132075471699</v>
      </c>
      <c r="D171" s="12">
        <f>'Total power'!D171/Parameters!$C$3</f>
        <v>8.5735849056603772</v>
      </c>
      <c r="E171" s="12">
        <f>'Total power'!E171/Parameters!$C$3</f>
        <v>7.5833962264150934</v>
      </c>
      <c r="F171" s="12">
        <f>'Total power'!F171/Parameters!$C$3</f>
        <v>6.8377358490566031</v>
      </c>
      <c r="G171" s="12">
        <f>'Total power'!G171/Parameters!$C$3</f>
        <v>5.9230188679245277</v>
      </c>
      <c r="H171" s="12">
        <f>'Total power'!H171/Parameters!$C$3</f>
        <v>5.3132075471698119</v>
      </c>
      <c r="I171" s="12">
        <f>'Total power'!I171/Parameters!$C$3</f>
        <v>4.2807547169811322</v>
      </c>
      <c r="J171" s="12">
        <f>'Total power'!J171/Parameters!$C$3</f>
        <v>3.5879245283018872</v>
      </c>
      <c r="K171" s="12">
        <f>'Total power'!K171/Parameters!$C$3</f>
        <v>2.7547169811320753</v>
      </c>
      <c r="L171" s="12">
        <f>'Total power'!L171/Parameters!$C$3</f>
        <v>1.8822641509433962</v>
      </c>
      <c r="M171" s="12">
        <f>'Total power'!M171/Parameters!$C$3</f>
        <v>0.67169811320754724</v>
      </c>
      <c r="N171" s="12">
        <f>'Total power'!N171/Parameters!$C$3</f>
        <v>0</v>
      </c>
      <c r="O171" s="12">
        <f>'Total power'!O171/Parameters!$C$3</f>
        <v>0</v>
      </c>
      <c r="P171" s="12">
        <f>'Total power'!P171/Parameters!$C$3</f>
        <v>0</v>
      </c>
      <c r="Q171" s="12">
        <f>'Total power'!Q171/Parameters!$C$3</f>
        <v>0</v>
      </c>
      <c r="R171" s="12">
        <f>'Total power'!R171/Parameters!$C$3</f>
        <v>0</v>
      </c>
      <c r="S171" s="12">
        <f>'Total power'!S171/Parameters!$C$3</f>
        <v>0.79547169811320761</v>
      </c>
      <c r="T171" s="12">
        <f>'Total power'!T171/Parameters!$C$3</f>
        <v>2.9358490566037734</v>
      </c>
      <c r="U171" s="12">
        <f>'Total power'!U171/Parameters!$C$3</f>
        <v>5.9230188679245277</v>
      </c>
      <c r="V171" s="12">
        <f>'Total power'!V171/Parameters!$C$3</f>
        <v>7.9969811320754713</v>
      </c>
      <c r="W171" s="12">
        <f>'Total power'!W171/Parameters!$C$3</f>
        <v>8.3894339622641514</v>
      </c>
      <c r="X171" s="12">
        <f>'Total power'!X171/Parameters!$C$3</f>
        <v>7.1849056603773587</v>
      </c>
      <c r="Y171" s="12">
        <f>'Total power'!Y171/Parameters!$C$3</f>
        <v>6.5328301886792444</v>
      </c>
      <c r="Z171" s="12">
        <f>'Total power'!Z171/Parameters!$C$3</f>
        <v>6.5328301886792444</v>
      </c>
      <c r="AB171" s="7">
        <f t="shared" si="2"/>
        <v>103.4777358490566</v>
      </c>
    </row>
    <row r="172" spans="2:28" x14ac:dyDescent="0.2">
      <c r="B172" s="6">
        <v>44366</v>
      </c>
      <c r="C172" s="12">
        <f>'Total power'!C172/Parameters!$C$3</f>
        <v>6.8377358490566031</v>
      </c>
      <c r="D172" s="12">
        <f>'Total power'!D172/Parameters!$C$3</f>
        <v>7.1849056603773587</v>
      </c>
      <c r="E172" s="12">
        <f>'Total power'!E172/Parameters!$C$3</f>
        <v>7.1849056603773587</v>
      </c>
      <c r="F172" s="12">
        <f>'Total power'!F172/Parameters!$C$3</f>
        <v>6.5328301886792444</v>
      </c>
      <c r="G172" s="12">
        <f>'Total power'!G172/Parameters!$C$3</f>
        <v>5.9230188679245277</v>
      </c>
      <c r="H172" s="12">
        <f>'Total power'!H172/Parameters!$C$3</f>
        <v>5.0550943396226433</v>
      </c>
      <c r="I172" s="12">
        <f>'Total power'!I172/Parameters!$C$3</f>
        <v>5.0550943396226433</v>
      </c>
      <c r="J172" s="12">
        <f>'Total power'!J172/Parameters!$C$3</f>
        <v>4.7969811320754729</v>
      </c>
      <c r="K172" s="12">
        <f>'Total power'!K172/Parameters!$C$3</f>
        <v>4.2807547169811322</v>
      </c>
      <c r="L172" s="12">
        <f>'Total power'!L172/Parameters!$C$3</f>
        <v>4.0226415094339618</v>
      </c>
      <c r="M172" s="12">
        <f>'Total power'!M172/Parameters!$C$3</f>
        <v>3.8052830188679247</v>
      </c>
      <c r="N172" s="12">
        <f>'Total power'!N172/Parameters!$C$3</f>
        <v>3.8052830188679247</v>
      </c>
      <c r="O172" s="12">
        <f>'Total power'!O172/Parameters!$C$3</f>
        <v>4.2807547169811322</v>
      </c>
      <c r="P172" s="12">
        <f>'Total power'!P172/Parameters!$C$3</f>
        <v>5.6181132075471698</v>
      </c>
      <c r="Q172" s="12">
        <f>'Total power'!Q172/Parameters!$C$3</f>
        <v>7.5833962264150934</v>
      </c>
      <c r="R172" s="12">
        <f>'Total power'!R172/Parameters!$C$3</f>
        <v>8.9720754716981137</v>
      </c>
      <c r="S172" s="12">
        <f>'Total power'!S172/Parameters!$C$3</f>
        <v>9.7781132075471699</v>
      </c>
      <c r="T172" s="12">
        <f>'Total power'!T172/Parameters!$C$3</f>
        <v>10.566037735849056</v>
      </c>
      <c r="U172" s="12">
        <f>'Total power'!U172/Parameters!$C$3</f>
        <v>11.71320754716981</v>
      </c>
      <c r="V172" s="12">
        <f>'Total power'!V172/Parameters!$C$3</f>
        <v>13.367547169811321</v>
      </c>
      <c r="W172" s="12">
        <f>'Total power'!W172/Parameters!$C$3</f>
        <v>13.026415094339622</v>
      </c>
      <c r="X172" s="12">
        <f>'Total power'!X172/Parameters!$C$3</f>
        <v>13.367547169811321</v>
      </c>
      <c r="Y172" s="12">
        <f>'Total power'!Y172/Parameters!$C$3</f>
        <v>11.372075471698114</v>
      </c>
      <c r="Z172" s="12">
        <f>'Total power'!Z172/Parameters!$C$3</f>
        <v>8.9720754716981137</v>
      </c>
      <c r="AB172" s="7">
        <f t="shared" si="2"/>
        <v>183.10188679245283</v>
      </c>
    </row>
    <row r="173" spans="2:28" x14ac:dyDescent="0.2">
      <c r="B173" s="6">
        <v>44367</v>
      </c>
      <c r="C173" s="12">
        <f>'Total power'!C173/Parameters!$C$3</f>
        <v>7.1849056603773587</v>
      </c>
      <c r="D173" s="12">
        <f>'Total power'!D173/Parameters!$C$3</f>
        <v>5.9230188679245277</v>
      </c>
      <c r="E173" s="12">
        <f>'Total power'!E173/Parameters!$C$3</f>
        <v>5.3132075471698119</v>
      </c>
      <c r="F173" s="12">
        <f>'Total power'!F173/Parameters!$C$3</f>
        <v>4.0226415094339618</v>
      </c>
      <c r="G173" s="12">
        <f>'Total power'!G173/Parameters!$C$3</f>
        <v>2.2113207547169811</v>
      </c>
      <c r="H173" s="12">
        <f>'Total power'!H173/Parameters!$C$3</f>
        <v>0.79547169811320761</v>
      </c>
      <c r="I173" s="12">
        <f>'Total power'!I173/Parameters!$C$3</f>
        <v>0</v>
      </c>
      <c r="J173" s="12">
        <f>'Total power'!J173/Parameters!$C$3</f>
        <v>0</v>
      </c>
      <c r="K173" s="12">
        <f>'Total power'!K173/Parameters!$C$3</f>
        <v>0</v>
      </c>
      <c r="L173" s="12">
        <f>'Total power'!L173/Parameters!$C$3</f>
        <v>0</v>
      </c>
      <c r="M173" s="12">
        <f>'Total power'!M173/Parameters!$C$3</f>
        <v>0</v>
      </c>
      <c r="N173" s="12">
        <f>'Total power'!N173/Parameters!$C$3</f>
        <v>1.166792452830189</v>
      </c>
      <c r="O173" s="12">
        <f>'Total power'!O173/Parameters!$C$3</f>
        <v>2.7547169811320753</v>
      </c>
      <c r="P173" s="12">
        <f>'Total power'!P173/Parameters!$C$3</f>
        <v>4.5388679245283026</v>
      </c>
      <c r="Q173" s="12">
        <f>'Total power'!Q173/Parameters!$C$3</f>
        <v>6.5328301886792444</v>
      </c>
      <c r="R173" s="12">
        <f>'Total power'!R173/Parameters!$C$3</f>
        <v>8.9720754716981137</v>
      </c>
      <c r="S173" s="12">
        <f>'Total power'!S173/Parameters!$C$3</f>
        <v>10.119245283018866</v>
      </c>
      <c r="T173" s="12">
        <f>'Total power'!T173/Parameters!$C$3</f>
        <v>10.566037735849056</v>
      </c>
      <c r="U173" s="12">
        <f>'Total power'!U173/Parameters!$C$3</f>
        <v>10.566037735849056</v>
      </c>
      <c r="V173" s="12">
        <f>'Total power'!V173/Parameters!$C$3</f>
        <v>10.566037735849056</v>
      </c>
      <c r="W173" s="12">
        <f>'Total power'!W173/Parameters!$C$3</f>
        <v>10.119245283018866</v>
      </c>
      <c r="X173" s="12">
        <f>'Total power'!X173/Parameters!$C$3</f>
        <v>9.7781132075471699</v>
      </c>
      <c r="Y173" s="12">
        <f>'Total power'!Y173/Parameters!$C$3</f>
        <v>10.119245283018866</v>
      </c>
      <c r="Z173" s="12">
        <f>'Total power'!Z173/Parameters!$C$3</f>
        <v>10.119245283018866</v>
      </c>
      <c r="AB173" s="7">
        <f t="shared" si="2"/>
        <v>131.36905660377354</v>
      </c>
    </row>
    <row r="174" spans="2:28" x14ac:dyDescent="0.2">
      <c r="B174" s="6">
        <v>44368</v>
      </c>
      <c r="C174" s="12">
        <f>'Total power'!C174/Parameters!$C$3</f>
        <v>11.372075471698114</v>
      </c>
      <c r="D174" s="12">
        <f>'Total power'!D174/Parameters!$C$3</f>
        <v>13.367547169811321</v>
      </c>
      <c r="E174" s="12">
        <f>'Total power'!E174/Parameters!$C$3</f>
        <v>13.603018867924529</v>
      </c>
      <c r="F174" s="12">
        <f>'Total power'!F174/Parameters!$C$3</f>
        <v>13.026415094339622</v>
      </c>
      <c r="G174" s="12">
        <f>'Total power'!G174/Parameters!$C$3</f>
        <v>11.372075471698114</v>
      </c>
      <c r="H174" s="12">
        <f>'Total power'!H174/Parameters!$C$3</f>
        <v>10.119245283018866</v>
      </c>
      <c r="I174" s="12">
        <f>'Total power'!I174/Parameters!$C$3</f>
        <v>9.385660377358489</v>
      </c>
      <c r="J174" s="12">
        <f>'Total power'!J174/Parameters!$C$3</f>
        <v>9.7781132075471699</v>
      </c>
      <c r="K174" s="12">
        <f>'Total power'!K174/Parameters!$C$3</f>
        <v>10.119245283018866</v>
      </c>
      <c r="L174" s="12">
        <f>'Total power'!L174/Parameters!$C$3</f>
        <v>10.566037735849056</v>
      </c>
      <c r="M174" s="12">
        <f>'Total power'!M174/Parameters!$C$3</f>
        <v>11.948679245283019</v>
      </c>
      <c r="N174" s="12">
        <f>'Total power'!N174/Parameters!$C$3</f>
        <v>13.753962264150944</v>
      </c>
      <c r="O174" s="12">
        <f>'Total power'!O174/Parameters!$C$3</f>
        <v>15.323773584905663</v>
      </c>
      <c r="P174" s="12">
        <f>'Total power'!P174/Parameters!$C$3</f>
        <v>16.537358490566035</v>
      </c>
      <c r="Q174" s="12">
        <f>'Total power'!Q174/Parameters!$C$3</f>
        <v>16.537358490566035</v>
      </c>
      <c r="R174" s="12">
        <f>'Total power'!R174/Parameters!$C$3</f>
        <v>15.172830188679248</v>
      </c>
      <c r="S174" s="12">
        <f>'Total power'!S174/Parameters!$C$3</f>
        <v>13.753962264150944</v>
      </c>
      <c r="T174" s="12">
        <f>'Total power'!T174/Parameters!$C$3</f>
        <v>11.948679245283019</v>
      </c>
      <c r="U174" s="12">
        <f>'Total power'!U174/Parameters!$C$3</f>
        <v>9.7781132075471699</v>
      </c>
      <c r="V174" s="12">
        <f>'Total power'!V174/Parameters!$C$3</f>
        <v>8.3894339622641514</v>
      </c>
      <c r="W174" s="12">
        <f>'Total power'!W174/Parameters!$C$3</f>
        <v>6.8377358490566031</v>
      </c>
      <c r="X174" s="12">
        <f>'Total power'!X174/Parameters!$C$3</f>
        <v>5.9230188679245277</v>
      </c>
      <c r="Y174" s="12">
        <f>'Total power'!Y174/Parameters!$C$3</f>
        <v>5.0550943396226433</v>
      </c>
      <c r="Z174" s="12">
        <f>'Total power'!Z174/Parameters!$C$3</f>
        <v>4.2807547169811322</v>
      </c>
      <c r="AB174" s="7">
        <f t="shared" si="2"/>
        <v>267.95018867924529</v>
      </c>
    </row>
    <row r="175" spans="2:28" x14ac:dyDescent="0.2">
      <c r="B175" s="6">
        <v>44369</v>
      </c>
      <c r="C175" s="12">
        <f>'Total power'!C175/Parameters!$C$3</f>
        <v>3.5879245283018872</v>
      </c>
      <c r="D175" s="12">
        <f>'Total power'!D175/Parameters!$C$3</f>
        <v>3.1532075471698113</v>
      </c>
      <c r="E175" s="12">
        <f>'Total power'!E175/Parameters!$C$3</f>
        <v>2.7547169811320753</v>
      </c>
      <c r="F175" s="12">
        <f>'Total power'!F175/Parameters!$C$3</f>
        <v>2.2113207547169811</v>
      </c>
      <c r="G175" s="12">
        <f>'Total power'!G175/Parameters!$C$3</f>
        <v>1.5864150943396227</v>
      </c>
      <c r="H175" s="12">
        <f>'Total power'!H175/Parameters!$C$3</f>
        <v>1.166792452830189</v>
      </c>
      <c r="I175" s="12">
        <f>'Total power'!I175/Parameters!$C$3</f>
        <v>0.79547169811320761</v>
      </c>
      <c r="J175" s="12">
        <f>'Total power'!J175/Parameters!$C$3</f>
        <v>0.28528301886792451</v>
      </c>
      <c r="K175" s="12">
        <f>'Total power'!K175/Parameters!$C$3</f>
        <v>0.28528301886792451</v>
      </c>
      <c r="L175" s="12">
        <f>'Total power'!L175/Parameters!$C$3</f>
        <v>0.47849056603773577</v>
      </c>
      <c r="M175" s="12">
        <f>'Total power'!M175/Parameters!$C$3</f>
        <v>0.57509433962264145</v>
      </c>
      <c r="N175" s="12">
        <f>'Total power'!N175/Parameters!$C$3</f>
        <v>0.79547169811320761</v>
      </c>
      <c r="O175" s="12">
        <f>'Total power'!O175/Parameters!$C$3</f>
        <v>1.0430188679245285</v>
      </c>
      <c r="P175" s="12">
        <f>'Total power'!P175/Parameters!$C$3</f>
        <v>1.4384905660377358</v>
      </c>
      <c r="Q175" s="12">
        <f>'Total power'!Q175/Parameters!$C$3</f>
        <v>2.030188679245283</v>
      </c>
      <c r="R175" s="12">
        <f>'Total power'!R175/Parameters!$C$3</f>
        <v>2.7547169811320753</v>
      </c>
      <c r="S175" s="12">
        <f>'Total power'!S175/Parameters!$C$3</f>
        <v>3.8052830188679247</v>
      </c>
      <c r="T175" s="12">
        <f>'Total power'!T175/Parameters!$C$3</f>
        <v>4.5388679245283026</v>
      </c>
      <c r="U175" s="12">
        <f>'Total power'!U175/Parameters!$C$3</f>
        <v>4.7969811320754729</v>
      </c>
      <c r="V175" s="12">
        <f>'Total power'!V175/Parameters!$C$3</f>
        <v>5.0550943396226433</v>
      </c>
      <c r="W175" s="12">
        <f>'Total power'!W175/Parameters!$C$3</f>
        <v>7.9969811320754713</v>
      </c>
      <c r="X175" s="12">
        <f>'Total power'!X175/Parameters!$C$3</f>
        <v>8.9720754716981137</v>
      </c>
      <c r="Y175" s="12">
        <f>'Total power'!Y175/Parameters!$C$3</f>
        <v>8.5735849056603772</v>
      </c>
      <c r="Z175" s="12">
        <f>'Total power'!Z175/Parameters!$C$3</f>
        <v>7.5833962264150934</v>
      </c>
      <c r="AB175" s="7">
        <f t="shared" si="2"/>
        <v>76.264150943396217</v>
      </c>
    </row>
    <row r="176" spans="2:28" x14ac:dyDescent="0.2">
      <c r="B176" s="6">
        <v>44370</v>
      </c>
      <c r="C176" s="12">
        <f>'Total power'!C176/Parameters!$C$3</f>
        <v>6.5328301886792444</v>
      </c>
      <c r="D176" s="12">
        <f>'Total power'!D176/Parameters!$C$3</f>
        <v>7.1849056603773587</v>
      </c>
      <c r="E176" s="12">
        <f>'Total power'!E176/Parameters!$C$3</f>
        <v>7.5833962264150934</v>
      </c>
      <c r="F176" s="12">
        <f>'Total power'!F176/Parameters!$C$3</f>
        <v>7.5833962264150934</v>
      </c>
      <c r="G176" s="12">
        <f>'Total power'!G176/Parameters!$C$3</f>
        <v>7.5833962264150934</v>
      </c>
      <c r="H176" s="12">
        <f>'Total power'!H176/Parameters!$C$3</f>
        <v>6.5328301886792444</v>
      </c>
      <c r="I176" s="12">
        <f>'Total power'!I176/Parameters!$C$3</f>
        <v>5.0550943396226433</v>
      </c>
      <c r="J176" s="12">
        <f>'Total power'!J176/Parameters!$C$3</f>
        <v>4.5388679245283026</v>
      </c>
      <c r="K176" s="12">
        <f>'Total power'!K176/Parameters!$C$3</f>
        <v>4.0226415094339618</v>
      </c>
      <c r="L176" s="12">
        <f>'Total power'!L176/Parameters!$C$3</f>
        <v>4.0226415094339618</v>
      </c>
      <c r="M176" s="12">
        <f>'Total power'!M176/Parameters!$C$3</f>
        <v>4.5388679245283026</v>
      </c>
      <c r="N176" s="12">
        <f>'Total power'!N176/Parameters!$C$3</f>
        <v>5.0550943396226433</v>
      </c>
      <c r="O176" s="12">
        <f>'Total power'!O176/Parameters!$C$3</f>
        <v>5.6181132075471698</v>
      </c>
      <c r="P176" s="12">
        <f>'Total power'!P176/Parameters!$C$3</f>
        <v>5.3132075471698119</v>
      </c>
      <c r="Q176" s="12">
        <f>'Total power'!Q176/Parameters!$C$3</f>
        <v>4.2807547169811322</v>
      </c>
      <c r="R176" s="12">
        <f>'Total power'!R176/Parameters!$C$3</f>
        <v>3.1532075471698113</v>
      </c>
      <c r="S176" s="12">
        <f>'Total power'!S176/Parameters!$C$3</f>
        <v>2.2113207547169811</v>
      </c>
      <c r="T176" s="12">
        <f>'Total power'!T176/Parameters!$C$3</f>
        <v>1.2905660377358492</v>
      </c>
      <c r="U176" s="12">
        <f>'Total power'!U176/Parameters!$C$3</f>
        <v>0.47849056603773577</v>
      </c>
      <c r="V176" s="12">
        <f>'Total power'!V176/Parameters!$C$3</f>
        <v>0</v>
      </c>
      <c r="W176" s="12">
        <f>'Total power'!W176/Parameters!$C$3</f>
        <v>0.47849056603773577</v>
      </c>
      <c r="X176" s="12">
        <f>'Total power'!X176/Parameters!$C$3</f>
        <v>1.166792452830189</v>
      </c>
      <c r="Y176" s="12">
        <f>'Total power'!Y176/Parameters!$C$3</f>
        <v>2.2113207547169811</v>
      </c>
      <c r="Z176" s="12">
        <f>'Total power'!Z176/Parameters!$C$3</f>
        <v>3.3705660377358493</v>
      </c>
      <c r="AB176" s="7">
        <f t="shared" si="2"/>
        <v>99.80679245283018</v>
      </c>
    </row>
    <row r="177" spans="2:28" x14ac:dyDescent="0.2">
      <c r="B177" s="6">
        <v>44371</v>
      </c>
      <c r="C177" s="12">
        <f>'Total power'!C177/Parameters!$C$3</f>
        <v>4.2807547169811322</v>
      </c>
      <c r="D177" s="12">
        <f>'Total power'!D177/Parameters!$C$3</f>
        <v>5.6181132075471698</v>
      </c>
      <c r="E177" s="12">
        <f>'Total power'!E177/Parameters!$C$3</f>
        <v>7.1849056603773587</v>
      </c>
      <c r="F177" s="12">
        <f>'Total power'!F177/Parameters!$C$3</f>
        <v>9.385660377358489</v>
      </c>
      <c r="G177" s="12">
        <f>'Total power'!G177/Parameters!$C$3</f>
        <v>10.566037735849056</v>
      </c>
      <c r="H177" s="12">
        <f>'Total power'!H177/Parameters!$C$3</f>
        <v>9.385660377358489</v>
      </c>
      <c r="I177" s="12">
        <f>'Total power'!I177/Parameters!$C$3</f>
        <v>10.566037735849056</v>
      </c>
      <c r="J177" s="12">
        <f>'Total power'!J177/Parameters!$C$3</f>
        <v>13.603018867924529</v>
      </c>
      <c r="K177" s="12">
        <f>'Total power'!K177/Parameters!$C$3</f>
        <v>13.753962264150944</v>
      </c>
      <c r="L177" s="12">
        <f>'Total power'!L177/Parameters!$C$3</f>
        <v>12.633962264150943</v>
      </c>
      <c r="M177" s="12">
        <f>'Total power'!M177/Parameters!$C$3</f>
        <v>11.372075471698114</v>
      </c>
      <c r="N177" s="12">
        <f>'Total power'!N177/Parameters!$C$3</f>
        <v>10.119245283018866</v>
      </c>
      <c r="O177" s="12">
        <f>'Total power'!O177/Parameters!$C$3</f>
        <v>9.385660377358489</v>
      </c>
      <c r="P177" s="12">
        <f>'Total power'!P177/Parameters!$C$3</f>
        <v>10.566037735849056</v>
      </c>
      <c r="Q177" s="12">
        <f>'Total power'!Q177/Parameters!$C$3</f>
        <v>14.937358490566039</v>
      </c>
      <c r="R177" s="12">
        <f>'Total power'!R177/Parameters!$C$3</f>
        <v>18.381886792452832</v>
      </c>
      <c r="S177" s="12">
        <f>'Total power'!S177/Parameters!$C$3</f>
        <v>19.082264150943395</v>
      </c>
      <c r="T177" s="12">
        <f>'Total power'!T177/Parameters!$C$3</f>
        <v>19.09433962264151</v>
      </c>
      <c r="U177" s="12">
        <f>'Total power'!U177/Parameters!$C$3</f>
        <v>19.09433962264151</v>
      </c>
      <c r="V177" s="12">
        <f>'Total power'!V177/Parameters!$C$3</f>
        <v>18.997735849056607</v>
      </c>
      <c r="W177" s="12">
        <f>'Total power'!W177/Parameters!$C$3</f>
        <v>18.750188679245284</v>
      </c>
      <c r="X177" s="12">
        <f>'Total power'!X177/Parameters!$C$3</f>
        <v>18.694339622641508</v>
      </c>
      <c r="Y177" s="12">
        <f>'Total power'!Y177/Parameters!$C$3</f>
        <v>18.771320754716982</v>
      </c>
      <c r="Z177" s="12">
        <f>'Total power'!Z177/Parameters!$C$3</f>
        <v>18.774339622641513</v>
      </c>
      <c r="AB177" s="7">
        <f t="shared" si="2"/>
        <v>322.99924528301881</v>
      </c>
    </row>
    <row r="178" spans="2:28" x14ac:dyDescent="0.2">
      <c r="B178" s="6">
        <v>44372</v>
      </c>
      <c r="C178" s="12">
        <f>'Total power'!C178/Parameters!$C$3</f>
        <v>18.774339622641513</v>
      </c>
      <c r="D178" s="12">
        <f>'Total power'!D178/Parameters!$C$3</f>
        <v>18.973584905660378</v>
      </c>
      <c r="E178" s="12">
        <f>'Total power'!E178/Parameters!$C$3</f>
        <v>18.973584905660378</v>
      </c>
      <c r="F178" s="12">
        <f>'Total power'!F178/Parameters!$C$3</f>
        <v>18.994716981132076</v>
      </c>
      <c r="G178" s="12">
        <f>'Total power'!G178/Parameters!$C$3</f>
        <v>18.973584905660378</v>
      </c>
      <c r="H178" s="12">
        <f>'Total power'!H178/Parameters!$C$3</f>
        <v>18.997735849056607</v>
      </c>
      <c r="I178" s="12">
        <f>'Total power'!I178/Parameters!$C$3</f>
        <v>19.082264150943395</v>
      </c>
      <c r="J178" s="12">
        <f>'Total power'!J178/Parameters!$C$3</f>
        <v>19.09433962264151</v>
      </c>
      <c r="K178" s="12">
        <f>'Total power'!K178/Parameters!$C$3</f>
        <v>19.082264150943395</v>
      </c>
      <c r="L178" s="12">
        <f>'Total power'!L178/Parameters!$C$3</f>
        <v>19.082264150943395</v>
      </c>
      <c r="M178" s="12">
        <f>'Total power'!M178/Parameters!$C$3</f>
        <v>19.082264150943395</v>
      </c>
      <c r="N178" s="12">
        <f>'Total power'!N178/Parameters!$C$3</f>
        <v>18.997735849056607</v>
      </c>
      <c r="O178" s="12">
        <f>'Total power'!O178/Parameters!$C$3</f>
        <v>18.994716981132076</v>
      </c>
      <c r="P178" s="12">
        <f>'Total power'!P178/Parameters!$C$3</f>
        <v>18.774339622641513</v>
      </c>
      <c r="Q178" s="12">
        <f>'Total power'!Q178/Parameters!$C$3</f>
        <v>18.750188679245284</v>
      </c>
      <c r="R178" s="12">
        <f>'Total power'!R178/Parameters!$C$3</f>
        <v>18.406037735849058</v>
      </c>
      <c r="S178" s="12">
        <f>'Total power'!S178/Parameters!$C$3</f>
        <v>18.40301886792453</v>
      </c>
      <c r="T178" s="12">
        <f>'Total power'!T178/Parameters!$C$3</f>
        <v>18.381886792452832</v>
      </c>
      <c r="U178" s="12">
        <f>'Total power'!U178/Parameters!$C$3</f>
        <v>17.722264150943396</v>
      </c>
      <c r="V178" s="12">
        <f>'Total power'!V178/Parameters!$C$3</f>
        <v>16.688301886792452</v>
      </c>
      <c r="W178" s="12">
        <f>'Total power'!W178/Parameters!$C$3</f>
        <v>15.415849056603776</v>
      </c>
      <c r="X178" s="12">
        <f>'Total power'!X178/Parameters!$C$3</f>
        <v>15.172830188679248</v>
      </c>
      <c r="Y178" s="12">
        <f>'Total power'!Y178/Parameters!$C$3</f>
        <v>13.603018867924529</v>
      </c>
      <c r="Z178" s="12">
        <f>'Total power'!Z178/Parameters!$C$3</f>
        <v>11.71320754716981</v>
      </c>
      <c r="AB178" s="7">
        <f t="shared" si="2"/>
        <v>430.13433962264145</v>
      </c>
    </row>
    <row r="179" spans="2:28" x14ac:dyDescent="0.2">
      <c r="B179" s="6">
        <v>44373</v>
      </c>
      <c r="C179" s="12">
        <f>'Total power'!C179/Parameters!$C$3</f>
        <v>10.119245283018866</v>
      </c>
      <c r="D179" s="12">
        <f>'Total power'!D179/Parameters!$C$3</f>
        <v>9.385660377358489</v>
      </c>
      <c r="E179" s="12">
        <f>'Total power'!E179/Parameters!$C$3</f>
        <v>8.5735849056603772</v>
      </c>
      <c r="F179" s="12">
        <f>'Total power'!F179/Parameters!$C$3</f>
        <v>6.8377358490566031</v>
      </c>
      <c r="G179" s="12">
        <f>'Total power'!G179/Parameters!$C$3</f>
        <v>4.2807547169811322</v>
      </c>
      <c r="H179" s="12">
        <f>'Total power'!H179/Parameters!$C$3</f>
        <v>3.1532075471698113</v>
      </c>
      <c r="I179" s="12">
        <f>'Total power'!I179/Parameters!$C$3</f>
        <v>2.2113207547169811</v>
      </c>
      <c r="J179" s="12">
        <f>'Total power'!J179/Parameters!$C$3</f>
        <v>1.4384905660377358</v>
      </c>
      <c r="K179" s="12">
        <f>'Total power'!K179/Parameters!$C$3</f>
        <v>0.91924528301886799</v>
      </c>
      <c r="L179" s="12">
        <f>'Total power'!L179/Parameters!$C$3</f>
        <v>0.57509433962264145</v>
      </c>
      <c r="M179" s="12">
        <f>'Total power'!M179/Parameters!$C$3</f>
        <v>0</v>
      </c>
      <c r="N179" s="12">
        <f>'Total power'!N179/Parameters!$C$3</f>
        <v>0</v>
      </c>
      <c r="O179" s="12">
        <f>'Total power'!O179/Parameters!$C$3</f>
        <v>0</v>
      </c>
      <c r="P179" s="12">
        <f>'Total power'!P179/Parameters!$C$3</f>
        <v>0</v>
      </c>
      <c r="Q179" s="12">
        <f>'Total power'!Q179/Parameters!$C$3</f>
        <v>0</v>
      </c>
      <c r="R179" s="12">
        <f>'Total power'!R179/Parameters!$C$3</f>
        <v>0</v>
      </c>
      <c r="S179" s="12">
        <f>'Total power'!S179/Parameters!$C$3</f>
        <v>0</v>
      </c>
      <c r="T179" s="12">
        <f>'Total power'!T179/Parameters!$C$3</f>
        <v>0</v>
      </c>
      <c r="U179" s="12">
        <f>'Total power'!U179/Parameters!$C$3</f>
        <v>0</v>
      </c>
      <c r="V179" s="12">
        <f>'Total power'!V179/Parameters!$C$3</f>
        <v>0.28528301886792451</v>
      </c>
      <c r="W179" s="12">
        <f>'Total power'!W179/Parameters!$C$3</f>
        <v>0</v>
      </c>
      <c r="X179" s="12">
        <f>'Total power'!X179/Parameters!$C$3</f>
        <v>0</v>
      </c>
      <c r="Y179" s="12">
        <f>'Total power'!Y179/Parameters!$C$3</f>
        <v>0</v>
      </c>
      <c r="Z179" s="12">
        <f>'Total power'!Z179/Parameters!$C$3</f>
        <v>0</v>
      </c>
      <c r="AB179" s="7">
        <f t="shared" si="2"/>
        <v>47.779622641509427</v>
      </c>
    </row>
    <row r="180" spans="2:28" x14ac:dyDescent="0.2">
      <c r="B180" s="6">
        <v>44374</v>
      </c>
      <c r="C180" s="12">
        <f>'Total power'!C180/Parameters!$C$3</f>
        <v>0</v>
      </c>
      <c r="D180" s="12">
        <f>'Total power'!D180/Parameters!$C$3</f>
        <v>0</v>
      </c>
      <c r="E180" s="12">
        <f>'Total power'!E180/Parameters!$C$3</f>
        <v>0.67169811320754724</v>
      </c>
      <c r="F180" s="12">
        <f>'Total power'!F180/Parameters!$C$3</f>
        <v>1.166792452830189</v>
      </c>
      <c r="G180" s="12">
        <f>'Total power'!G180/Parameters!$C$3</f>
        <v>1.166792452830189</v>
      </c>
      <c r="H180" s="12">
        <f>'Total power'!H180/Parameters!$C$3</f>
        <v>0.79547169811320761</v>
      </c>
      <c r="I180" s="12">
        <f>'Total power'!I180/Parameters!$C$3</f>
        <v>0.91924528301886799</v>
      </c>
      <c r="J180" s="12">
        <f>'Total power'!J180/Parameters!$C$3</f>
        <v>0.91924528301886799</v>
      </c>
      <c r="K180" s="12">
        <f>'Total power'!K180/Parameters!$C$3</f>
        <v>0.79547169811320761</v>
      </c>
      <c r="L180" s="12">
        <f>'Total power'!L180/Parameters!$C$3</f>
        <v>0.67169811320754724</v>
      </c>
      <c r="M180" s="12">
        <f>'Total power'!M180/Parameters!$C$3</f>
        <v>0.57509433962264145</v>
      </c>
      <c r="N180" s="12">
        <f>'Total power'!N180/Parameters!$C$3</f>
        <v>0.28528301886792451</v>
      </c>
      <c r="O180" s="12">
        <f>'Total power'!O180/Parameters!$C$3</f>
        <v>0</v>
      </c>
      <c r="P180" s="12">
        <f>'Total power'!P180/Parameters!$C$3</f>
        <v>0</v>
      </c>
      <c r="Q180" s="12">
        <f>'Total power'!Q180/Parameters!$C$3</f>
        <v>0</v>
      </c>
      <c r="R180" s="12">
        <f>'Total power'!R180/Parameters!$C$3</f>
        <v>0</v>
      </c>
      <c r="S180" s="12">
        <f>'Total power'!S180/Parameters!$C$3</f>
        <v>0</v>
      </c>
      <c r="T180" s="12">
        <f>'Total power'!T180/Parameters!$C$3</f>
        <v>0</v>
      </c>
      <c r="U180" s="12">
        <f>'Total power'!U180/Parameters!$C$3</f>
        <v>0</v>
      </c>
      <c r="V180" s="12">
        <f>'Total power'!V180/Parameters!$C$3</f>
        <v>0</v>
      </c>
      <c r="W180" s="12">
        <f>'Total power'!W180/Parameters!$C$3</f>
        <v>0</v>
      </c>
      <c r="X180" s="12">
        <f>'Total power'!X180/Parameters!$C$3</f>
        <v>0</v>
      </c>
      <c r="Y180" s="12">
        <f>'Total power'!Y180/Parameters!$C$3</f>
        <v>0</v>
      </c>
      <c r="Z180" s="12">
        <f>'Total power'!Z180/Parameters!$C$3</f>
        <v>0</v>
      </c>
      <c r="AB180" s="7">
        <f t="shared" si="2"/>
        <v>7.9667924528301892</v>
      </c>
    </row>
    <row r="181" spans="2:28" x14ac:dyDescent="0.2">
      <c r="B181" s="6">
        <v>44375</v>
      </c>
      <c r="C181" s="12">
        <f>'Total power'!C181/Parameters!$C$3</f>
        <v>0</v>
      </c>
      <c r="D181" s="12">
        <f>'Total power'!D181/Parameters!$C$3</f>
        <v>0</v>
      </c>
      <c r="E181" s="12">
        <f>'Total power'!E181/Parameters!$C$3</f>
        <v>0</v>
      </c>
      <c r="F181" s="12">
        <f>'Total power'!F181/Parameters!$C$3</f>
        <v>0.18867924528301888</v>
      </c>
      <c r="G181" s="12">
        <f>'Total power'!G181/Parameters!$C$3</f>
        <v>0.18867924528301888</v>
      </c>
      <c r="H181" s="12">
        <f>'Total power'!H181/Parameters!$C$3</f>
        <v>0</v>
      </c>
      <c r="I181" s="12">
        <f>'Total power'!I181/Parameters!$C$3</f>
        <v>0</v>
      </c>
      <c r="J181" s="12">
        <f>'Total power'!J181/Parameters!$C$3</f>
        <v>0</v>
      </c>
      <c r="K181" s="12">
        <f>'Total power'!K181/Parameters!$C$3</f>
        <v>0</v>
      </c>
      <c r="L181" s="12">
        <f>'Total power'!L181/Parameters!$C$3</f>
        <v>0</v>
      </c>
      <c r="M181" s="12">
        <f>'Total power'!M181/Parameters!$C$3</f>
        <v>0</v>
      </c>
      <c r="N181" s="12">
        <f>'Total power'!N181/Parameters!$C$3</f>
        <v>0</v>
      </c>
      <c r="O181" s="12">
        <f>'Total power'!O181/Parameters!$C$3</f>
        <v>0.47849056603773577</v>
      </c>
      <c r="P181" s="12">
        <f>'Total power'!P181/Parameters!$C$3</f>
        <v>1.2905660377358492</v>
      </c>
      <c r="Q181" s="12">
        <f>'Total power'!Q181/Parameters!$C$3</f>
        <v>1.8822641509433962</v>
      </c>
      <c r="R181" s="12">
        <f>'Total power'!R181/Parameters!$C$3</f>
        <v>1.8822641509433962</v>
      </c>
      <c r="S181" s="12">
        <f>'Total power'!S181/Parameters!$C$3</f>
        <v>1.8822641509433962</v>
      </c>
      <c r="T181" s="12">
        <f>'Total power'!T181/Parameters!$C$3</f>
        <v>2.2113207547169811</v>
      </c>
      <c r="U181" s="12">
        <f>'Total power'!U181/Parameters!$C$3</f>
        <v>2.2113207547169811</v>
      </c>
      <c r="V181" s="12">
        <f>'Total power'!V181/Parameters!$C$3</f>
        <v>2.2113207547169811</v>
      </c>
      <c r="W181" s="12">
        <f>'Total power'!W181/Parameters!$C$3</f>
        <v>2.030188679245283</v>
      </c>
      <c r="X181" s="12">
        <f>'Total power'!X181/Parameters!$C$3</f>
        <v>2.9358490566037734</v>
      </c>
      <c r="Y181" s="12">
        <f>'Total power'!Y181/Parameters!$C$3</f>
        <v>4.2807547169811322</v>
      </c>
      <c r="Z181" s="12">
        <f>'Total power'!Z181/Parameters!$C$3</f>
        <v>4.5388679245283026</v>
      </c>
      <c r="AB181" s="7">
        <f t="shared" si="2"/>
        <v>28.212830188679241</v>
      </c>
    </row>
    <row r="182" spans="2:28" x14ac:dyDescent="0.2">
      <c r="B182" s="6">
        <v>44376</v>
      </c>
      <c r="C182" s="12">
        <f>'Total power'!C182/Parameters!$C$3</f>
        <v>3.5879245283018872</v>
      </c>
      <c r="D182" s="12">
        <f>'Total power'!D182/Parameters!$C$3</f>
        <v>3.1532075471698113</v>
      </c>
      <c r="E182" s="12">
        <f>'Total power'!E182/Parameters!$C$3</f>
        <v>2.9358490566037734</v>
      </c>
      <c r="F182" s="12">
        <f>'Total power'!F182/Parameters!$C$3</f>
        <v>2.7547169811320753</v>
      </c>
      <c r="G182" s="12">
        <f>'Total power'!G182/Parameters!$C$3</f>
        <v>1.8822641509433962</v>
      </c>
      <c r="H182" s="12">
        <f>'Total power'!H182/Parameters!$C$3</f>
        <v>1.5864150943396227</v>
      </c>
      <c r="I182" s="12">
        <f>'Total power'!I182/Parameters!$C$3</f>
        <v>1.4384905660377358</v>
      </c>
      <c r="J182" s="12">
        <f>'Total power'!J182/Parameters!$C$3</f>
        <v>1.166792452830189</v>
      </c>
      <c r="K182" s="12">
        <f>'Total power'!K182/Parameters!$C$3</f>
        <v>0.91924528301886799</v>
      </c>
      <c r="L182" s="12">
        <f>'Total power'!L182/Parameters!$C$3</f>
        <v>0.38188679245283014</v>
      </c>
      <c r="M182" s="12">
        <f>'Total power'!M182/Parameters!$C$3</f>
        <v>0</v>
      </c>
      <c r="N182" s="12">
        <f>'Total power'!N182/Parameters!$C$3</f>
        <v>0.28528301886792451</v>
      </c>
      <c r="O182" s="12">
        <f>'Total power'!O182/Parameters!$C$3</f>
        <v>0.91924528301886799</v>
      </c>
      <c r="P182" s="12">
        <f>'Total power'!P182/Parameters!$C$3</f>
        <v>1.2905660377358492</v>
      </c>
      <c r="Q182" s="12">
        <f>'Total power'!Q182/Parameters!$C$3</f>
        <v>1.4384905660377358</v>
      </c>
      <c r="R182" s="12">
        <f>'Total power'!R182/Parameters!$C$3</f>
        <v>1.4384905660377358</v>
      </c>
      <c r="S182" s="12">
        <f>'Total power'!S182/Parameters!$C$3</f>
        <v>1.7343396226415091</v>
      </c>
      <c r="T182" s="12">
        <f>'Total power'!T182/Parameters!$C$3</f>
        <v>2.2113207547169811</v>
      </c>
      <c r="U182" s="12">
        <f>'Total power'!U182/Parameters!$C$3</f>
        <v>2.9358490566037734</v>
      </c>
      <c r="V182" s="12">
        <f>'Total power'!V182/Parameters!$C$3</f>
        <v>2.9358490566037734</v>
      </c>
      <c r="W182" s="12">
        <f>'Total power'!W182/Parameters!$C$3</f>
        <v>3.1532075471698113</v>
      </c>
      <c r="X182" s="12">
        <f>'Total power'!X182/Parameters!$C$3</f>
        <v>2.9358490566037734</v>
      </c>
      <c r="Y182" s="12">
        <f>'Total power'!Y182/Parameters!$C$3</f>
        <v>2.030188679245283</v>
      </c>
      <c r="Z182" s="12">
        <f>'Total power'!Z182/Parameters!$C$3</f>
        <v>1.166792452830189</v>
      </c>
      <c r="AB182" s="7">
        <f t="shared" si="2"/>
        <v>44.282264150943391</v>
      </c>
    </row>
    <row r="183" spans="2:28" x14ac:dyDescent="0.2">
      <c r="B183" s="6">
        <v>44377</v>
      </c>
      <c r="C183" s="12">
        <f>'Total power'!C183/Parameters!$C$3</f>
        <v>0.67169811320754724</v>
      </c>
      <c r="D183" s="12">
        <f>'Total power'!D183/Parameters!$C$3</f>
        <v>0.57509433962264145</v>
      </c>
      <c r="E183" s="12">
        <f>'Total power'!E183/Parameters!$C$3</f>
        <v>0.79547169811320761</v>
      </c>
      <c r="F183" s="12">
        <f>'Total power'!F183/Parameters!$C$3</f>
        <v>0.91924528301886799</v>
      </c>
      <c r="G183" s="12">
        <f>'Total power'!G183/Parameters!$C$3</f>
        <v>1.0430188679245285</v>
      </c>
      <c r="H183" s="12">
        <f>'Total power'!H183/Parameters!$C$3</f>
        <v>1.166792452830189</v>
      </c>
      <c r="I183" s="12">
        <f>'Total power'!I183/Parameters!$C$3</f>
        <v>1.166792452830189</v>
      </c>
      <c r="J183" s="12">
        <f>'Total power'!J183/Parameters!$C$3</f>
        <v>1.0430188679245285</v>
      </c>
      <c r="K183" s="12">
        <f>'Total power'!K183/Parameters!$C$3</f>
        <v>0.79547169811320761</v>
      </c>
      <c r="L183" s="12">
        <f>'Total power'!L183/Parameters!$C$3</f>
        <v>0.67169811320754724</v>
      </c>
      <c r="M183" s="12">
        <f>'Total power'!M183/Parameters!$C$3</f>
        <v>0.67169811320754724</v>
      </c>
      <c r="N183" s="12">
        <f>'Total power'!N183/Parameters!$C$3</f>
        <v>0.79547169811320761</v>
      </c>
      <c r="O183" s="12">
        <f>'Total power'!O183/Parameters!$C$3</f>
        <v>0.91924528301886799</v>
      </c>
      <c r="P183" s="12">
        <f>'Total power'!P183/Parameters!$C$3</f>
        <v>0.91924528301886799</v>
      </c>
      <c r="Q183" s="12">
        <f>'Total power'!Q183/Parameters!$C$3</f>
        <v>0.67169811320754724</v>
      </c>
      <c r="R183" s="12">
        <f>'Total power'!R183/Parameters!$C$3</f>
        <v>0.47849056603773577</v>
      </c>
      <c r="S183" s="12">
        <f>'Total power'!S183/Parameters!$C$3</f>
        <v>0.38188679245283014</v>
      </c>
      <c r="T183" s="12">
        <f>'Total power'!T183/Parameters!$C$3</f>
        <v>0.28528301886792451</v>
      </c>
      <c r="U183" s="12">
        <f>'Total power'!U183/Parameters!$C$3</f>
        <v>0.47849056603773577</v>
      </c>
      <c r="V183" s="12">
        <f>'Total power'!V183/Parameters!$C$3</f>
        <v>0.79547169811320761</v>
      </c>
      <c r="W183" s="12">
        <f>'Total power'!W183/Parameters!$C$3</f>
        <v>1.2905660377358492</v>
      </c>
      <c r="X183" s="12">
        <f>'Total power'!X183/Parameters!$C$3</f>
        <v>1.4384905660377358</v>
      </c>
      <c r="Y183" s="12">
        <f>'Total power'!Y183/Parameters!$C$3</f>
        <v>1.2905660377358492</v>
      </c>
      <c r="Z183" s="12">
        <f>'Total power'!Z183/Parameters!$C$3</f>
        <v>1.166792452830189</v>
      </c>
      <c r="AB183" s="7">
        <f t="shared" si="2"/>
        <v>20.431698113207553</v>
      </c>
    </row>
    <row r="184" spans="2:28" x14ac:dyDescent="0.2">
      <c r="B184" s="6">
        <v>44378</v>
      </c>
      <c r="C184" s="12">
        <f>'Total power'!C184/Parameters!$C$3</f>
        <v>0.79547169811320761</v>
      </c>
      <c r="D184" s="12">
        <f>'Total power'!D184/Parameters!$C$3</f>
        <v>0.47849056603773577</v>
      </c>
      <c r="E184" s="12">
        <f>'Total power'!E184/Parameters!$C$3</f>
        <v>0.18867924528301888</v>
      </c>
      <c r="F184" s="12">
        <f>'Total power'!F184/Parameters!$C$3</f>
        <v>0</v>
      </c>
      <c r="G184" s="12">
        <f>'Total power'!G184/Parameters!$C$3</f>
        <v>0</v>
      </c>
      <c r="H184" s="12">
        <f>'Total power'!H184/Parameters!$C$3</f>
        <v>0</v>
      </c>
      <c r="I184" s="12">
        <f>'Total power'!I184/Parameters!$C$3</f>
        <v>0</v>
      </c>
      <c r="J184" s="12">
        <f>'Total power'!J184/Parameters!$C$3</f>
        <v>0</v>
      </c>
      <c r="K184" s="12">
        <f>'Total power'!K184/Parameters!$C$3</f>
        <v>0.18867924528301888</v>
      </c>
      <c r="L184" s="12">
        <f>'Total power'!L184/Parameters!$C$3</f>
        <v>0.47849056603773577</v>
      </c>
      <c r="M184" s="12">
        <f>'Total power'!M184/Parameters!$C$3</f>
        <v>0.79547169811320761</v>
      </c>
      <c r="N184" s="12">
        <f>'Total power'!N184/Parameters!$C$3</f>
        <v>1.166792452830189</v>
      </c>
      <c r="O184" s="12">
        <f>'Total power'!O184/Parameters!$C$3</f>
        <v>1.2905660377358492</v>
      </c>
      <c r="P184" s="12">
        <f>'Total power'!P184/Parameters!$C$3</f>
        <v>1.4384905660377358</v>
      </c>
      <c r="Q184" s="12">
        <f>'Total power'!Q184/Parameters!$C$3</f>
        <v>1.5864150943396227</v>
      </c>
      <c r="R184" s="12">
        <f>'Total power'!R184/Parameters!$C$3</f>
        <v>1.5864150943396227</v>
      </c>
      <c r="S184" s="12">
        <f>'Total power'!S184/Parameters!$C$3</f>
        <v>1.5864150943396227</v>
      </c>
      <c r="T184" s="12">
        <f>'Total power'!T184/Parameters!$C$3</f>
        <v>1.8822641509433962</v>
      </c>
      <c r="U184" s="12">
        <f>'Total power'!U184/Parameters!$C$3</f>
        <v>2.2113207547169811</v>
      </c>
      <c r="V184" s="12">
        <f>'Total power'!V184/Parameters!$C$3</f>
        <v>2.030188679245283</v>
      </c>
      <c r="W184" s="12">
        <f>'Total power'!W184/Parameters!$C$3</f>
        <v>1.7343396226415091</v>
      </c>
      <c r="X184" s="12">
        <f>'Total power'!X184/Parameters!$C$3</f>
        <v>1.166792452830189</v>
      </c>
      <c r="Y184" s="12">
        <f>'Total power'!Y184/Parameters!$C$3</f>
        <v>0.47849056603773577</v>
      </c>
      <c r="Z184" s="12">
        <f>'Total power'!Z184/Parameters!$C$3</f>
        <v>0</v>
      </c>
      <c r="AB184" s="7">
        <f t="shared" si="2"/>
        <v>21.083773584905661</v>
      </c>
    </row>
    <row r="185" spans="2:28" x14ac:dyDescent="0.2">
      <c r="B185" s="6">
        <v>44379</v>
      </c>
      <c r="C185" s="12">
        <f>'Total power'!C185/Parameters!$C$3</f>
        <v>0</v>
      </c>
      <c r="D185" s="12">
        <f>'Total power'!D185/Parameters!$C$3</f>
        <v>0</v>
      </c>
      <c r="E185" s="12">
        <f>'Total power'!E185/Parameters!$C$3</f>
        <v>0</v>
      </c>
      <c r="F185" s="12">
        <f>'Total power'!F185/Parameters!$C$3</f>
        <v>0</v>
      </c>
      <c r="G185" s="12">
        <f>'Total power'!G185/Parameters!$C$3</f>
        <v>0</v>
      </c>
      <c r="H185" s="12">
        <f>'Total power'!H185/Parameters!$C$3</f>
        <v>0</v>
      </c>
      <c r="I185" s="12">
        <f>'Total power'!I185/Parameters!$C$3</f>
        <v>0</v>
      </c>
      <c r="J185" s="12">
        <f>'Total power'!J185/Parameters!$C$3</f>
        <v>0</v>
      </c>
      <c r="K185" s="12">
        <f>'Total power'!K185/Parameters!$C$3</f>
        <v>0</v>
      </c>
      <c r="L185" s="12">
        <f>'Total power'!L185/Parameters!$C$3</f>
        <v>0</v>
      </c>
      <c r="M185" s="12">
        <f>'Total power'!M185/Parameters!$C$3</f>
        <v>0.57509433962264145</v>
      </c>
      <c r="N185" s="12">
        <f>'Total power'!N185/Parameters!$C$3</f>
        <v>0.91924528301886799</v>
      </c>
      <c r="O185" s="12">
        <f>'Total power'!O185/Parameters!$C$3</f>
        <v>1.166792452830189</v>
      </c>
      <c r="P185" s="12">
        <f>'Total power'!P185/Parameters!$C$3</f>
        <v>1.4384905660377358</v>
      </c>
      <c r="Q185" s="12">
        <f>'Total power'!Q185/Parameters!$C$3</f>
        <v>1.5864150943396227</v>
      </c>
      <c r="R185" s="12">
        <f>'Total power'!R185/Parameters!$C$3</f>
        <v>1.8822641509433962</v>
      </c>
      <c r="S185" s="12">
        <f>'Total power'!S185/Parameters!$C$3</f>
        <v>2.5735849056603777</v>
      </c>
      <c r="T185" s="12">
        <f>'Total power'!T185/Parameters!$C$3</f>
        <v>3.1532075471698113</v>
      </c>
      <c r="U185" s="12">
        <f>'Total power'!U185/Parameters!$C$3</f>
        <v>4.0226415094339618</v>
      </c>
      <c r="V185" s="12">
        <f>'Total power'!V185/Parameters!$C$3</f>
        <v>4.2807547169811322</v>
      </c>
      <c r="W185" s="12">
        <f>'Total power'!W185/Parameters!$C$3</f>
        <v>3.3705660377358493</v>
      </c>
      <c r="X185" s="12">
        <f>'Total power'!X185/Parameters!$C$3</f>
        <v>2.2113207547169811</v>
      </c>
      <c r="Y185" s="12">
        <f>'Total power'!Y185/Parameters!$C$3</f>
        <v>1.166792452830189</v>
      </c>
      <c r="Z185" s="12">
        <f>'Total power'!Z185/Parameters!$C$3</f>
        <v>0.57509433962264145</v>
      </c>
      <c r="AB185" s="7">
        <f t="shared" si="2"/>
        <v>28.922264150943398</v>
      </c>
    </row>
    <row r="186" spans="2:28" x14ac:dyDescent="0.2">
      <c r="B186" s="6">
        <v>44380</v>
      </c>
      <c r="C186" s="12">
        <f>'Total power'!C186/Parameters!$C$3</f>
        <v>0.57509433962264145</v>
      </c>
      <c r="D186" s="12">
        <f>'Total power'!D186/Parameters!$C$3</f>
        <v>0.91924528301886799</v>
      </c>
      <c r="E186" s="12">
        <f>'Total power'!E186/Parameters!$C$3</f>
        <v>1.5864150943396227</v>
      </c>
      <c r="F186" s="12">
        <f>'Total power'!F186/Parameters!$C$3</f>
        <v>2.3924528301886792</v>
      </c>
      <c r="G186" s="12">
        <f>'Total power'!G186/Parameters!$C$3</f>
        <v>3.1532075471698113</v>
      </c>
      <c r="H186" s="12">
        <f>'Total power'!H186/Parameters!$C$3</f>
        <v>2.3924528301886792</v>
      </c>
      <c r="I186" s="12">
        <f>'Total power'!I186/Parameters!$C$3</f>
        <v>1.4384905660377358</v>
      </c>
      <c r="J186" s="12">
        <f>'Total power'!J186/Parameters!$C$3</f>
        <v>1.4384905660377358</v>
      </c>
      <c r="K186" s="12">
        <f>'Total power'!K186/Parameters!$C$3</f>
        <v>1.7343396226415091</v>
      </c>
      <c r="L186" s="12">
        <f>'Total power'!L186/Parameters!$C$3</f>
        <v>1.7343396226415091</v>
      </c>
      <c r="M186" s="12">
        <f>'Total power'!M186/Parameters!$C$3</f>
        <v>2.030188679245283</v>
      </c>
      <c r="N186" s="12">
        <f>'Total power'!N186/Parameters!$C$3</f>
        <v>2.7547169811320753</v>
      </c>
      <c r="O186" s="12">
        <f>'Total power'!O186/Parameters!$C$3</f>
        <v>3.8052830188679247</v>
      </c>
      <c r="P186" s="12">
        <f>'Total power'!P186/Parameters!$C$3</f>
        <v>5.3132075471698119</v>
      </c>
      <c r="Q186" s="12">
        <f>'Total power'!Q186/Parameters!$C$3</f>
        <v>6.8377358490566031</v>
      </c>
      <c r="R186" s="12">
        <f>'Total power'!R186/Parameters!$C$3</f>
        <v>8.3894339622641514</v>
      </c>
      <c r="S186" s="12">
        <f>'Total power'!S186/Parameters!$C$3</f>
        <v>10.119245283018866</v>
      </c>
      <c r="T186" s="12">
        <f>'Total power'!T186/Parameters!$C$3</f>
        <v>12.633962264150943</v>
      </c>
      <c r="U186" s="12">
        <f>'Total power'!U186/Parameters!$C$3</f>
        <v>13.367547169811321</v>
      </c>
      <c r="V186" s="12">
        <f>'Total power'!V186/Parameters!$C$3</f>
        <v>11.948679245283019</v>
      </c>
      <c r="W186" s="12">
        <f>'Total power'!W186/Parameters!$C$3</f>
        <v>13.026415094339622</v>
      </c>
      <c r="X186" s="12">
        <f>'Total power'!X186/Parameters!$C$3</f>
        <v>13.026415094339622</v>
      </c>
      <c r="Y186" s="12">
        <f>'Total power'!Y186/Parameters!$C$3</f>
        <v>13.026415094339622</v>
      </c>
      <c r="Z186" s="12">
        <f>'Total power'!Z186/Parameters!$C$3</f>
        <v>13.026415094339622</v>
      </c>
      <c r="AB186" s="7">
        <f t="shared" si="2"/>
        <v>146.67018867924529</v>
      </c>
    </row>
    <row r="187" spans="2:28" x14ac:dyDescent="0.2">
      <c r="B187" s="6">
        <v>44381</v>
      </c>
      <c r="C187" s="12">
        <f>'Total power'!C187/Parameters!$C$3</f>
        <v>12.633962264150943</v>
      </c>
      <c r="D187" s="12">
        <f>'Total power'!D187/Parameters!$C$3</f>
        <v>11.948679245283019</v>
      </c>
      <c r="E187" s="12">
        <f>'Total power'!E187/Parameters!$C$3</f>
        <v>12.633962264150943</v>
      </c>
      <c r="F187" s="12">
        <f>'Total power'!F187/Parameters!$C$3</f>
        <v>11.948679245283019</v>
      </c>
      <c r="G187" s="12">
        <f>'Total power'!G187/Parameters!$C$3</f>
        <v>10.566037735849056</v>
      </c>
      <c r="H187" s="12">
        <f>'Total power'!H187/Parameters!$C$3</f>
        <v>8.9720754716981137</v>
      </c>
      <c r="I187" s="12">
        <f>'Total power'!I187/Parameters!$C$3</f>
        <v>11.372075471698114</v>
      </c>
      <c r="J187" s="12">
        <f>'Total power'!J187/Parameters!$C$3</f>
        <v>11.948679245283019</v>
      </c>
      <c r="K187" s="12">
        <f>'Total power'!K187/Parameters!$C$3</f>
        <v>11.71320754716981</v>
      </c>
      <c r="L187" s="12">
        <f>'Total power'!L187/Parameters!$C$3</f>
        <v>10.979622641509433</v>
      </c>
      <c r="M187" s="12">
        <f>'Total power'!M187/Parameters!$C$3</f>
        <v>10.979622641509433</v>
      </c>
      <c r="N187" s="12">
        <f>'Total power'!N187/Parameters!$C$3</f>
        <v>12.633962264150943</v>
      </c>
      <c r="O187" s="12">
        <f>'Total power'!O187/Parameters!$C$3</f>
        <v>13.753962264150944</v>
      </c>
      <c r="P187" s="12">
        <f>'Total power'!P187/Parameters!$C$3</f>
        <v>13.753962264150944</v>
      </c>
      <c r="Q187" s="12">
        <f>'Total power'!Q187/Parameters!$C$3</f>
        <v>13.753962264150944</v>
      </c>
      <c r="R187" s="12">
        <f>'Total power'!R187/Parameters!$C$3</f>
        <v>13.753962264150944</v>
      </c>
      <c r="S187" s="12">
        <f>'Total power'!S187/Parameters!$C$3</f>
        <v>13.753962264150944</v>
      </c>
      <c r="T187" s="12">
        <f>'Total power'!T187/Parameters!$C$3</f>
        <v>13.603018867924529</v>
      </c>
      <c r="U187" s="12">
        <f>'Total power'!U187/Parameters!$C$3</f>
        <v>11.71320754716981</v>
      </c>
      <c r="V187" s="12">
        <f>'Total power'!V187/Parameters!$C$3</f>
        <v>8.9720754716981137</v>
      </c>
      <c r="W187" s="12">
        <f>'Total power'!W187/Parameters!$C$3</f>
        <v>7.5833962264150934</v>
      </c>
      <c r="X187" s="12">
        <f>'Total power'!X187/Parameters!$C$3</f>
        <v>7.1849056603773587</v>
      </c>
      <c r="Y187" s="12">
        <f>'Total power'!Y187/Parameters!$C$3</f>
        <v>6.5328301886792444</v>
      </c>
      <c r="Z187" s="12">
        <f>'Total power'!Z187/Parameters!$C$3</f>
        <v>6.2279245283018865</v>
      </c>
      <c r="AB187" s="7">
        <f t="shared" si="2"/>
        <v>268.91773584905667</v>
      </c>
    </row>
    <row r="188" spans="2:28" x14ac:dyDescent="0.2">
      <c r="B188" s="6">
        <v>44382</v>
      </c>
      <c r="C188" s="12">
        <f>'Total power'!C188/Parameters!$C$3</f>
        <v>6.2279245283018865</v>
      </c>
      <c r="D188" s="12">
        <f>'Total power'!D188/Parameters!$C$3</f>
        <v>5.9230188679245277</v>
      </c>
      <c r="E188" s="12">
        <f>'Total power'!E188/Parameters!$C$3</f>
        <v>6.2279245283018865</v>
      </c>
      <c r="F188" s="12">
        <f>'Total power'!F188/Parameters!$C$3</f>
        <v>7.5833962264150934</v>
      </c>
      <c r="G188" s="12">
        <f>'Total power'!G188/Parameters!$C$3</f>
        <v>8.3894339622641514</v>
      </c>
      <c r="H188" s="12">
        <f>'Total power'!H188/Parameters!$C$3</f>
        <v>8.3894339622641514</v>
      </c>
      <c r="I188" s="12">
        <f>'Total power'!I188/Parameters!$C$3</f>
        <v>8.5735849056603772</v>
      </c>
      <c r="J188" s="12">
        <f>'Total power'!J188/Parameters!$C$3</f>
        <v>10.979622641509433</v>
      </c>
      <c r="K188" s="12">
        <f>'Total power'!K188/Parameters!$C$3</f>
        <v>11.948679245283019</v>
      </c>
      <c r="L188" s="12">
        <f>'Total power'!L188/Parameters!$C$3</f>
        <v>13.026415094339622</v>
      </c>
      <c r="M188" s="12">
        <f>'Total power'!M188/Parameters!$C$3</f>
        <v>13.603018867924529</v>
      </c>
      <c r="N188" s="12">
        <f>'Total power'!N188/Parameters!$C$3</f>
        <v>14.937358490566039</v>
      </c>
      <c r="O188" s="12">
        <f>'Total power'!O188/Parameters!$C$3</f>
        <v>15.172830188679248</v>
      </c>
      <c r="P188" s="12">
        <f>'Total power'!P188/Parameters!$C$3</f>
        <v>15.323773584905663</v>
      </c>
      <c r="Q188" s="12">
        <f>'Total power'!Q188/Parameters!$C$3</f>
        <v>15.172830188679248</v>
      </c>
      <c r="R188" s="12">
        <f>'Total power'!R188/Parameters!$C$3</f>
        <v>15.172830188679248</v>
      </c>
      <c r="S188" s="12">
        <f>'Total power'!S188/Parameters!$C$3</f>
        <v>14.937358490566039</v>
      </c>
      <c r="T188" s="12">
        <f>'Total power'!T188/Parameters!$C$3</f>
        <v>13.753962264150944</v>
      </c>
      <c r="U188" s="12">
        <f>'Total power'!U188/Parameters!$C$3</f>
        <v>11.948679245283019</v>
      </c>
      <c r="V188" s="12">
        <f>'Total power'!V188/Parameters!$C$3</f>
        <v>10.979622641509433</v>
      </c>
      <c r="W188" s="12">
        <f>'Total power'!W188/Parameters!$C$3</f>
        <v>10.979622641509433</v>
      </c>
      <c r="X188" s="12">
        <f>'Total power'!X188/Parameters!$C$3</f>
        <v>9.7781132075471699</v>
      </c>
      <c r="Y188" s="12">
        <f>'Total power'!Y188/Parameters!$C$3</f>
        <v>8.3894339622641514</v>
      </c>
      <c r="Z188" s="12">
        <f>'Total power'!Z188/Parameters!$C$3</f>
        <v>5.9230188679245277</v>
      </c>
      <c r="AB188" s="7">
        <f t="shared" si="2"/>
        <v>263.34188679245284</v>
      </c>
    </row>
    <row r="189" spans="2:28" x14ac:dyDescent="0.2">
      <c r="B189" s="6">
        <v>44383</v>
      </c>
      <c r="C189" s="12">
        <f>'Total power'!C189/Parameters!$C$3</f>
        <v>4.0226415094339618</v>
      </c>
      <c r="D189" s="12">
        <f>'Total power'!D189/Parameters!$C$3</f>
        <v>2.7547169811320753</v>
      </c>
      <c r="E189" s="12">
        <f>'Total power'!E189/Parameters!$C$3</f>
        <v>2.2113207547169811</v>
      </c>
      <c r="F189" s="12">
        <f>'Total power'!F189/Parameters!$C$3</f>
        <v>3.1532075471698113</v>
      </c>
      <c r="G189" s="12">
        <f>'Total power'!G189/Parameters!$C$3</f>
        <v>4.0226415094339618</v>
      </c>
      <c r="H189" s="12">
        <f>'Total power'!H189/Parameters!$C$3</f>
        <v>3.3705660377358493</v>
      </c>
      <c r="I189" s="12">
        <f>'Total power'!I189/Parameters!$C$3</f>
        <v>2.2113207547169811</v>
      </c>
      <c r="J189" s="12">
        <f>'Total power'!J189/Parameters!$C$3</f>
        <v>1.166792452830189</v>
      </c>
      <c r="K189" s="12">
        <f>'Total power'!K189/Parameters!$C$3</f>
        <v>0.67169811320754724</v>
      </c>
      <c r="L189" s="12">
        <f>'Total power'!L189/Parameters!$C$3</f>
        <v>0.67169811320754724</v>
      </c>
      <c r="M189" s="12">
        <f>'Total power'!M189/Parameters!$C$3</f>
        <v>0.67169811320754724</v>
      </c>
      <c r="N189" s="12">
        <f>'Total power'!N189/Parameters!$C$3</f>
        <v>1.166792452830189</v>
      </c>
      <c r="O189" s="12">
        <f>'Total power'!O189/Parameters!$C$3</f>
        <v>2.030188679245283</v>
      </c>
      <c r="P189" s="12">
        <f>'Total power'!P189/Parameters!$C$3</f>
        <v>3.5879245283018872</v>
      </c>
      <c r="Q189" s="12">
        <f>'Total power'!Q189/Parameters!$C$3</f>
        <v>5.6181132075471698</v>
      </c>
      <c r="R189" s="12">
        <f>'Total power'!R189/Parameters!$C$3</f>
        <v>5.9230188679245277</v>
      </c>
      <c r="S189" s="12">
        <f>'Total power'!S189/Parameters!$C$3</f>
        <v>4.7969811320754729</v>
      </c>
      <c r="T189" s="12">
        <f>'Total power'!T189/Parameters!$C$3</f>
        <v>3.1532075471698113</v>
      </c>
      <c r="U189" s="12">
        <f>'Total power'!U189/Parameters!$C$3</f>
        <v>2.030188679245283</v>
      </c>
      <c r="V189" s="12">
        <f>'Total power'!V189/Parameters!$C$3</f>
        <v>2.5735849056603777</v>
      </c>
      <c r="W189" s="12">
        <f>'Total power'!W189/Parameters!$C$3</f>
        <v>4.7969811320754729</v>
      </c>
      <c r="X189" s="12">
        <f>'Total power'!X189/Parameters!$C$3</f>
        <v>8.5735849056603772</v>
      </c>
      <c r="Y189" s="12">
        <f>'Total power'!Y189/Parameters!$C$3</f>
        <v>10.119245283018866</v>
      </c>
      <c r="Z189" s="12">
        <f>'Total power'!Z189/Parameters!$C$3</f>
        <v>10.566037735849056</v>
      </c>
      <c r="AB189" s="7">
        <f t="shared" si="2"/>
        <v>89.864150943396226</v>
      </c>
    </row>
    <row r="190" spans="2:28" x14ac:dyDescent="0.2">
      <c r="B190" s="6">
        <v>44384</v>
      </c>
      <c r="C190" s="12">
        <f>'Total power'!C190/Parameters!$C$3</f>
        <v>11.71320754716981</v>
      </c>
      <c r="D190" s="12">
        <f>'Total power'!D190/Parameters!$C$3</f>
        <v>12.633962264150943</v>
      </c>
      <c r="E190" s="12">
        <f>'Total power'!E190/Parameters!$C$3</f>
        <v>11.948679245283019</v>
      </c>
      <c r="F190" s="12">
        <f>'Total power'!F190/Parameters!$C$3</f>
        <v>13.026415094339622</v>
      </c>
      <c r="G190" s="12">
        <f>'Total power'!G190/Parameters!$C$3</f>
        <v>13.026415094339622</v>
      </c>
      <c r="H190" s="12">
        <f>'Total power'!H190/Parameters!$C$3</f>
        <v>10.979622641509433</v>
      </c>
      <c r="I190" s="12">
        <f>'Total power'!I190/Parameters!$C$3</f>
        <v>13.026415094339622</v>
      </c>
      <c r="J190" s="12">
        <f>'Total power'!J190/Parameters!$C$3</f>
        <v>13.753962264150944</v>
      </c>
      <c r="K190" s="12">
        <f>'Total power'!K190/Parameters!$C$3</f>
        <v>13.753962264150944</v>
      </c>
      <c r="L190" s="12">
        <f>'Total power'!L190/Parameters!$C$3</f>
        <v>13.367547169811321</v>
      </c>
      <c r="M190" s="12">
        <f>'Total power'!M190/Parameters!$C$3</f>
        <v>11.948679245283019</v>
      </c>
      <c r="N190" s="12">
        <f>'Total power'!N190/Parameters!$C$3</f>
        <v>11.71320754716981</v>
      </c>
      <c r="O190" s="12">
        <f>'Total power'!O190/Parameters!$C$3</f>
        <v>11.372075471698114</v>
      </c>
      <c r="P190" s="12">
        <f>'Total power'!P190/Parameters!$C$3</f>
        <v>10.979622641509433</v>
      </c>
      <c r="Q190" s="12">
        <f>'Total power'!Q190/Parameters!$C$3</f>
        <v>11.372075471698114</v>
      </c>
      <c r="R190" s="12">
        <f>'Total power'!R190/Parameters!$C$3</f>
        <v>11.71320754716981</v>
      </c>
      <c r="S190" s="12">
        <f>'Total power'!S190/Parameters!$C$3</f>
        <v>11.71320754716981</v>
      </c>
      <c r="T190" s="12">
        <f>'Total power'!T190/Parameters!$C$3</f>
        <v>11.372075471698114</v>
      </c>
      <c r="U190" s="12">
        <f>'Total power'!U190/Parameters!$C$3</f>
        <v>10.566037735849056</v>
      </c>
      <c r="V190" s="12">
        <f>'Total power'!V190/Parameters!$C$3</f>
        <v>8.9720754716981137</v>
      </c>
      <c r="W190" s="12">
        <f>'Total power'!W190/Parameters!$C$3</f>
        <v>8.3894339622641514</v>
      </c>
      <c r="X190" s="12">
        <f>'Total power'!X190/Parameters!$C$3</f>
        <v>8.3894339622641514</v>
      </c>
      <c r="Y190" s="12">
        <f>'Total power'!Y190/Parameters!$C$3</f>
        <v>8.9720754716981137</v>
      </c>
      <c r="Z190" s="12">
        <f>'Total power'!Z190/Parameters!$C$3</f>
        <v>8.9720754716981137</v>
      </c>
      <c r="AB190" s="7">
        <f t="shared" si="2"/>
        <v>273.6754716981132</v>
      </c>
    </row>
    <row r="191" spans="2:28" x14ac:dyDescent="0.2">
      <c r="B191" s="6">
        <v>44385</v>
      </c>
      <c r="C191" s="12">
        <f>'Total power'!C191/Parameters!$C$3</f>
        <v>8.3894339622641514</v>
      </c>
      <c r="D191" s="12">
        <f>'Total power'!D191/Parameters!$C$3</f>
        <v>8.3894339622641514</v>
      </c>
      <c r="E191" s="12">
        <f>'Total power'!E191/Parameters!$C$3</f>
        <v>7.9969811320754713</v>
      </c>
      <c r="F191" s="12">
        <f>'Total power'!F191/Parameters!$C$3</f>
        <v>7.1849056603773587</v>
      </c>
      <c r="G191" s="12">
        <f>'Total power'!G191/Parameters!$C$3</f>
        <v>6.2279245283018865</v>
      </c>
      <c r="H191" s="12">
        <f>'Total power'!H191/Parameters!$C$3</f>
        <v>4.7969811320754729</v>
      </c>
      <c r="I191" s="12">
        <f>'Total power'!I191/Parameters!$C$3</f>
        <v>3.5879245283018872</v>
      </c>
      <c r="J191" s="12">
        <f>'Total power'!J191/Parameters!$C$3</f>
        <v>3.1532075471698113</v>
      </c>
      <c r="K191" s="12">
        <f>'Total power'!K191/Parameters!$C$3</f>
        <v>2.7547169811320753</v>
      </c>
      <c r="L191" s="12">
        <f>'Total power'!L191/Parameters!$C$3</f>
        <v>2.3924528301886792</v>
      </c>
      <c r="M191" s="12">
        <f>'Total power'!M191/Parameters!$C$3</f>
        <v>1.7343396226415091</v>
      </c>
      <c r="N191" s="12">
        <f>'Total power'!N191/Parameters!$C$3</f>
        <v>1.0430188679245285</v>
      </c>
      <c r="O191" s="12">
        <f>'Total power'!O191/Parameters!$C$3</f>
        <v>0.38188679245283014</v>
      </c>
      <c r="P191" s="12">
        <f>'Total power'!P191/Parameters!$C$3</f>
        <v>0</v>
      </c>
      <c r="Q191" s="12">
        <f>'Total power'!Q191/Parameters!$C$3</f>
        <v>0</v>
      </c>
      <c r="R191" s="12">
        <f>'Total power'!R191/Parameters!$C$3</f>
        <v>0</v>
      </c>
      <c r="S191" s="12">
        <f>'Total power'!S191/Parameters!$C$3</f>
        <v>0</v>
      </c>
      <c r="T191" s="12">
        <f>'Total power'!T191/Parameters!$C$3</f>
        <v>0</v>
      </c>
      <c r="U191" s="12">
        <f>'Total power'!U191/Parameters!$C$3</f>
        <v>0</v>
      </c>
      <c r="V191" s="12">
        <f>'Total power'!V191/Parameters!$C$3</f>
        <v>0</v>
      </c>
      <c r="W191" s="12">
        <f>'Total power'!W191/Parameters!$C$3</f>
        <v>0.18867924528301888</v>
      </c>
      <c r="X191" s="12">
        <f>'Total power'!X191/Parameters!$C$3</f>
        <v>0.28528301886792451</v>
      </c>
      <c r="Y191" s="12">
        <f>'Total power'!Y191/Parameters!$C$3</f>
        <v>0.18867924528301888</v>
      </c>
      <c r="Z191" s="12">
        <f>'Total power'!Z191/Parameters!$C$3</f>
        <v>0</v>
      </c>
      <c r="AB191" s="7">
        <f t="shared" si="2"/>
        <v>58.695849056603784</v>
      </c>
    </row>
    <row r="192" spans="2:28" x14ac:dyDescent="0.2">
      <c r="B192" s="6">
        <v>44386</v>
      </c>
      <c r="C192" s="12">
        <f>'Total power'!C192/Parameters!$C$3</f>
        <v>0</v>
      </c>
      <c r="D192" s="12">
        <f>'Total power'!D192/Parameters!$C$3</f>
        <v>0</v>
      </c>
      <c r="E192" s="12">
        <f>'Total power'!E192/Parameters!$C$3</f>
        <v>0</v>
      </c>
      <c r="F192" s="12">
        <f>'Total power'!F192/Parameters!$C$3</f>
        <v>0</v>
      </c>
      <c r="G192" s="12">
        <f>'Total power'!G192/Parameters!$C$3</f>
        <v>0</v>
      </c>
      <c r="H192" s="12">
        <f>'Total power'!H192/Parameters!$C$3</f>
        <v>0</v>
      </c>
      <c r="I192" s="12">
        <f>'Total power'!I192/Parameters!$C$3</f>
        <v>0.28528301886792451</v>
      </c>
      <c r="J192" s="12">
        <f>'Total power'!J192/Parameters!$C$3</f>
        <v>0.57509433962264145</v>
      </c>
      <c r="K192" s="12">
        <f>'Total power'!K192/Parameters!$C$3</f>
        <v>0.91924528301886799</v>
      </c>
      <c r="L192" s="12">
        <f>'Total power'!L192/Parameters!$C$3</f>
        <v>1.0430188679245285</v>
      </c>
      <c r="M192" s="12">
        <f>'Total power'!M192/Parameters!$C$3</f>
        <v>1.0430188679245285</v>
      </c>
      <c r="N192" s="12">
        <f>'Total power'!N192/Parameters!$C$3</f>
        <v>1.0430188679245285</v>
      </c>
      <c r="O192" s="12">
        <f>'Total power'!O192/Parameters!$C$3</f>
        <v>1.0430188679245285</v>
      </c>
      <c r="P192" s="12">
        <f>'Total power'!P192/Parameters!$C$3</f>
        <v>1.0430188679245285</v>
      </c>
      <c r="Q192" s="12">
        <f>'Total power'!Q192/Parameters!$C$3</f>
        <v>0.91924528301886799</v>
      </c>
      <c r="R192" s="12">
        <f>'Total power'!R192/Parameters!$C$3</f>
        <v>0.91924528301886799</v>
      </c>
      <c r="S192" s="12">
        <f>'Total power'!S192/Parameters!$C$3</f>
        <v>1.166792452830189</v>
      </c>
      <c r="T192" s="12">
        <f>'Total power'!T192/Parameters!$C$3</f>
        <v>1.7343396226415091</v>
      </c>
      <c r="U192" s="12">
        <f>'Total power'!U192/Parameters!$C$3</f>
        <v>2.7547169811320753</v>
      </c>
      <c r="V192" s="12">
        <f>'Total power'!V192/Parameters!$C$3</f>
        <v>3.5879245283018872</v>
      </c>
      <c r="W192" s="12">
        <f>'Total power'!W192/Parameters!$C$3</f>
        <v>3.5879245283018872</v>
      </c>
      <c r="X192" s="12">
        <f>'Total power'!X192/Parameters!$C$3</f>
        <v>3.5879245283018872</v>
      </c>
      <c r="Y192" s="12">
        <f>'Total power'!Y192/Parameters!$C$3</f>
        <v>3.3705660377358493</v>
      </c>
      <c r="Z192" s="12">
        <f>'Total power'!Z192/Parameters!$C$3</f>
        <v>2.9358490566037734</v>
      </c>
      <c r="AB192" s="7">
        <f t="shared" si="2"/>
        <v>31.559245283018868</v>
      </c>
    </row>
    <row r="193" spans="2:28" x14ac:dyDescent="0.2">
      <c r="B193" s="6">
        <v>44387</v>
      </c>
      <c r="C193" s="12">
        <f>'Total power'!C193/Parameters!$C$3</f>
        <v>2.5735849056603777</v>
      </c>
      <c r="D193" s="12">
        <f>'Total power'!D193/Parameters!$C$3</f>
        <v>2.3924528301886792</v>
      </c>
      <c r="E193" s="12">
        <f>'Total power'!E193/Parameters!$C$3</f>
        <v>2.3924528301886792</v>
      </c>
      <c r="F193" s="12">
        <f>'Total power'!F193/Parameters!$C$3</f>
        <v>2.3924528301886792</v>
      </c>
      <c r="G193" s="12">
        <f>'Total power'!G193/Parameters!$C$3</f>
        <v>2.5735849056603777</v>
      </c>
      <c r="H193" s="12">
        <f>'Total power'!H193/Parameters!$C$3</f>
        <v>2.2113207547169811</v>
      </c>
      <c r="I193" s="12">
        <f>'Total power'!I193/Parameters!$C$3</f>
        <v>1.8822641509433962</v>
      </c>
      <c r="J193" s="12">
        <f>'Total power'!J193/Parameters!$C$3</f>
        <v>2.030188679245283</v>
      </c>
      <c r="K193" s="12">
        <f>'Total power'!K193/Parameters!$C$3</f>
        <v>1.8822641509433962</v>
      </c>
      <c r="L193" s="12">
        <f>'Total power'!L193/Parameters!$C$3</f>
        <v>1.5864150943396227</v>
      </c>
      <c r="M193" s="12">
        <f>'Total power'!M193/Parameters!$C$3</f>
        <v>1.0430188679245285</v>
      </c>
      <c r="N193" s="12">
        <f>'Total power'!N193/Parameters!$C$3</f>
        <v>0.67169811320754724</v>
      </c>
      <c r="O193" s="12">
        <f>'Total power'!O193/Parameters!$C$3</f>
        <v>0.79547169811320761</v>
      </c>
      <c r="P193" s="12">
        <f>'Total power'!P193/Parameters!$C$3</f>
        <v>1.4384905660377358</v>
      </c>
      <c r="Q193" s="12">
        <f>'Total power'!Q193/Parameters!$C$3</f>
        <v>2.5735849056603777</v>
      </c>
      <c r="R193" s="12">
        <f>'Total power'!R193/Parameters!$C$3</f>
        <v>4.0226415094339618</v>
      </c>
      <c r="S193" s="12">
        <f>'Total power'!S193/Parameters!$C$3</f>
        <v>5.0550943396226433</v>
      </c>
      <c r="T193" s="12">
        <f>'Total power'!T193/Parameters!$C$3</f>
        <v>5.6181132075471698</v>
      </c>
      <c r="U193" s="12">
        <f>'Total power'!U193/Parameters!$C$3</f>
        <v>5.0550943396226433</v>
      </c>
      <c r="V193" s="12">
        <f>'Total power'!V193/Parameters!$C$3</f>
        <v>4.0226415094339618</v>
      </c>
      <c r="W193" s="12">
        <f>'Total power'!W193/Parameters!$C$3</f>
        <v>3.1532075471698113</v>
      </c>
      <c r="X193" s="12">
        <f>'Total power'!X193/Parameters!$C$3</f>
        <v>2.5735849056603777</v>
      </c>
      <c r="Y193" s="12">
        <f>'Total power'!Y193/Parameters!$C$3</f>
        <v>2.030188679245283</v>
      </c>
      <c r="Z193" s="12">
        <f>'Total power'!Z193/Parameters!$C$3</f>
        <v>1.4384905660377358</v>
      </c>
      <c r="AB193" s="7">
        <f t="shared" si="2"/>
        <v>61.408301886792444</v>
      </c>
    </row>
    <row r="194" spans="2:28" x14ac:dyDescent="0.2">
      <c r="B194" s="6">
        <v>44388</v>
      </c>
      <c r="C194" s="12">
        <f>'Total power'!C194/Parameters!$C$3</f>
        <v>0.79547169811320761</v>
      </c>
      <c r="D194" s="12">
        <f>'Total power'!D194/Parameters!$C$3</f>
        <v>0</v>
      </c>
      <c r="E194" s="12">
        <f>'Total power'!E194/Parameters!$C$3</f>
        <v>0</v>
      </c>
      <c r="F194" s="12">
        <f>'Total power'!F194/Parameters!$C$3</f>
        <v>0</v>
      </c>
      <c r="G194" s="12">
        <f>'Total power'!G194/Parameters!$C$3</f>
        <v>0</v>
      </c>
      <c r="H194" s="12">
        <f>'Total power'!H194/Parameters!$C$3</f>
        <v>0</v>
      </c>
      <c r="I194" s="12">
        <f>'Total power'!I194/Parameters!$C$3</f>
        <v>0</v>
      </c>
      <c r="J194" s="12">
        <f>'Total power'!J194/Parameters!$C$3</f>
        <v>0</v>
      </c>
      <c r="K194" s="12">
        <f>'Total power'!K194/Parameters!$C$3</f>
        <v>0</v>
      </c>
      <c r="L194" s="12">
        <f>'Total power'!L194/Parameters!$C$3</f>
        <v>0</v>
      </c>
      <c r="M194" s="12">
        <f>'Total power'!M194/Parameters!$C$3</f>
        <v>0</v>
      </c>
      <c r="N194" s="12">
        <f>'Total power'!N194/Parameters!$C$3</f>
        <v>0</v>
      </c>
      <c r="O194" s="12">
        <f>'Total power'!O194/Parameters!$C$3</f>
        <v>0</v>
      </c>
      <c r="P194" s="12">
        <f>'Total power'!P194/Parameters!$C$3</f>
        <v>0</v>
      </c>
      <c r="Q194" s="12">
        <f>'Total power'!Q194/Parameters!$C$3</f>
        <v>0.18867924528301888</v>
      </c>
      <c r="R194" s="12">
        <f>'Total power'!R194/Parameters!$C$3</f>
        <v>0.79547169811320761</v>
      </c>
      <c r="S194" s="12">
        <f>'Total power'!S194/Parameters!$C$3</f>
        <v>1.2905660377358492</v>
      </c>
      <c r="T194" s="12">
        <f>'Total power'!T194/Parameters!$C$3</f>
        <v>1.5864150943396227</v>
      </c>
      <c r="U194" s="12">
        <f>'Total power'!U194/Parameters!$C$3</f>
        <v>1.4384905660377358</v>
      </c>
      <c r="V194" s="12">
        <f>'Total power'!V194/Parameters!$C$3</f>
        <v>0.79547169811320761</v>
      </c>
      <c r="W194" s="12">
        <f>'Total power'!W194/Parameters!$C$3</f>
        <v>0.38188679245283014</v>
      </c>
      <c r="X194" s="12">
        <f>'Total power'!X194/Parameters!$C$3</f>
        <v>0</v>
      </c>
      <c r="Y194" s="12">
        <f>'Total power'!Y194/Parameters!$C$3</f>
        <v>0</v>
      </c>
      <c r="Z194" s="12">
        <f>'Total power'!Z194/Parameters!$C$3</f>
        <v>0</v>
      </c>
      <c r="AB194" s="7">
        <f t="shared" si="2"/>
        <v>7.2724528301886791</v>
      </c>
    </row>
    <row r="195" spans="2:28" x14ac:dyDescent="0.2">
      <c r="B195" s="6">
        <v>44389</v>
      </c>
      <c r="C195" s="12">
        <f>'Total power'!C195/Parameters!$C$3</f>
        <v>0</v>
      </c>
      <c r="D195" s="12">
        <f>'Total power'!D195/Parameters!$C$3</f>
        <v>0</v>
      </c>
      <c r="E195" s="12">
        <f>'Total power'!E195/Parameters!$C$3</f>
        <v>0</v>
      </c>
      <c r="F195" s="12">
        <f>'Total power'!F195/Parameters!$C$3</f>
        <v>0</v>
      </c>
      <c r="G195" s="12">
        <f>'Total power'!G195/Parameters!$C$3</f>
        <v>0</v>
      </c>
      <c r="H195" s="12">
        <f>'Total power'!H195/Parameters!$C$3</f>
        <v>0</v>
      </c>
      <c r="I195" s="12">
        <f>'Total power'!I195/Parameters!$C$3</f>
        <v>0</v>
      </c>
      <c r="J195" s="12">
        <f>'Total power'!J195/Parameters!$C$3</f>
        <v>0</v>
      </c>
      <c r="K195" s="12">
        <f>'Total power'!K195/Parameters!$C$3</f>
        <v>0</v>
      </c>
      <c r="L195" s="12">
        <f>'Total power'!L195/Parameters!$C$3</f>
        <v>0</v>
      </c>
      <c r="M195" s="12">
        <f>'Total power'!M195/Parameters!$C$3</f>
        <v>0</v>
      </c>
      <c r="N195" s="12">
        <f>'Total power'!N195/Parameters!$C$3</f>
        <v>0</v>
      </c>
      <c r="O195" s="12">
        <f>'Total power'!O195/Parameters!$C$3</f>
        <v>0.28528301886792451</v>
      </c>
      <c r="P195" s="12">
        <f>'Total power'!P195/Parameters!$C$3</f>
        <v>0.79547169811320761</v>
      </c>
      <c r="Q195" s="12">
        <f>'Total power'!Q195/Parameters!$C$3</f>
        <v>1.2905660377358492</v>
      </c>
      <c r="R195" s="12">
        <f>'Total power'!R195/Parameters!$C$3</f>
        <v>2.030188679245283</v>
      </c>
      <c r="S195" s="12">
        <f>'Total power'!S195/Parameters!$C$3</f>
        <v>2.5735849056603777</v>
      </c>
      <c r="T195" s="12">
        <f>'Total power'!T195/Parameters!$C$3</f>
        <v>2.9358490566037734</v>
      </c>
      <c r="U195" s="12">
        <f>'Total power'!U195/Parameters!$C$3</f>
        <v>2.5735849056603777</v>
      </c>
      <c r="V195" s="12">
        <f>'Total power'!V195/Parameters!$C$3</f>
        <v>2.030188679245283</v>
      </c>
      <c r="W195" s="12">
        <f>'Total power'!W195/Parameters!$C$3</f>
        <v>1.7343396226415091</v>
      </c>
      <c r="X195" s="12">
        <f>'Total power'!X195/Parameters!$C$3</f>
        <v>1.2905660377358492</v>
      </c>
      <c r="Y195" s="12">
        <f>'Total power'!Y195/Parameters!$C$3</f>
        <v>1.0430188679245285</v>
      </c>
      <c r="Z195" s="12">
        <f>'Total power'!Z195/Parameters!$C$3</f>
        <v>0.67169811320754724</v>
      </c>
      <c r="AB195" s="7">
        <f t="shared" si="2"/>
        <v>19.25433962264151</v>
      </c>
    </row>
    <row r="196" spans="2:28" x14ac:dyDescent="0.2">
      <c r="B196" s="6">
        <v>44390</v>
      </c>
      <c r="C196" s="12">
        <f>'Total power'!C196/Parameters!$C$3</f>
        <v>0.47849056603773577</v>
      </c>
      <c r="D196" s="12">
        <f>'Total power'!D196/Parameters!$C$3</f>
        <v>0.38188679245283014</v>
      </c>
      <c r="E196" s="12">
        <f>'Total power'!E196/Parameters!$C$3</f>
        <v>0.18867924528301888</v>
      </c>
      <c r="F196" s="12">
        <f>'Total power'!F196/Parameters!$C$3</f>
        <v>0</v>
      </c>
      <c r="G196" s="12">
        <f>'Total power'!G196/Parameters!$C$3</f>
        <v>0</v>
      </c>
      <c r="H196" s="12">
        <f>'Total power'!H196/Parameters!$C$3</f>
        <v>0</v>
      </c>
      <c r="I196" s="12">
        <f>'Total power'!I196/Parameters!$C$3</f>
        <v>0</v>
      </c>
      <c r="J196" s="12">
        <f>'Total power'!J196/Parameters!$C$3</f>
        <v>0</v>
      </c>
      <c r="K196" s="12">
        <f>'Total power'!K196/Parameters!$C$3</f>
        <v>0</v>
      </c>
      <c r="L196" s="12">
        <f>'Total power'!L196/Parameters!$C$3</f>
        <v>0</v>
      </c>
      <c r="M196" s="12">
        <f>'Total power'!M196/Parameters!$C$3</f>
        <v>0.38188679245283014</v>
      </c>
      <c r="N196" s="12">
        <f>'Total power'!N196/Parameters!$C$3</f>
        <v>0.57509433962264145</v>
      </c>
      <c r="O196" s="12">
        <f>'Total power'!O196/Parameters!$C$3</f>
        <v>0.79547169811320761</v>
      </c>
      <c r="P196" s="12">
        <f>'Total power'!P196/Parameters!$C$3</f>
        <v>1.0430188679245285</v>
      </c>
      <c r="Q196" s="12">
        <f>'Total power'!Q196/Parameters!$C$3</f>
        <v>1.2905660377358492</v>
      </c>
      <c r="R196" s="12">
        <f>'Total power'!R196/Parameters!$C$3</f>
        <v>1.5864150943396227</v>
      </c>
      <c r="S196" s="12">
        <f>'Total power'!S196/Parameters!$C$3</f>
        <v>1.7343396226415091</v>
      </c>
      <c r="T196" s="12">
        <f>'Total power'!T196/Parameters!$C$3</f>
        <v>1.5864150943396227</v>
      </c>
      <c r="U196" s="12">
        <f>'Total power'!U196/Parameters!$C$3</f>
        <v>1.5864150943396227</v>
      </c>
      <c r="V196" s="12">
        <f>'Total power'!V196/Parameters!$C$3</f>
        <v>1.5864150943396227</v>
      </c>
      <c r="W196" s="12">
        <f>'Total power'!W196/Parameters!$C$3</f>
        <v>1.7343396226415091</v>
      </c>
      <c r="X196" s="12">
        <f>'Total power'!X196/Parameters!$C$3</f>
        <v>1.5864150943396227</v>
      </c>
      <c r="Y196" s="12">
        <f>'Total power'!Y196/Parameters!$C$3</f>
        <v>0.67169811320754724</v>
      </c>
      <c r="Z196" s="12">
        <f>'Total power'!Z196/Parameters!$C$3</f>
        <v>0</v>
      </c>
      <c r="AB196" s="7">
        <f t="shared" ref="AB196:AB259" si="3">SUM(C196:Z196)</f>
        <v>17.20754716981132</v>
      </c>
    </row>
    <row r="197" spans="2:28" x14ac:dyDescent="0.2">
      <c r="B197" s="6">
        <v>44391</v>
      </c>
      <c r="C197" s="12">
        <f>'Total power'!C197/Parameters!$C$3</f>
        <v>0</v>
      </c>
      <c r="D197" s="12">
        <f>'Total power'!D197/Parameters!$C$3</f>
        <v>0</v>
      </c>
      <c r="E197" s="12">
        <f>'Total power'!E197/Parameters!$C$3</f>
        <v>0</v>
      </c>
      <c r="F197" s="12">
        <f>'Total power'!F197/Parameters!$C$3</f>
        <v>0</v>
      </c>
      <c r="G197" s="12">
        <f>'Total power'!G197/Parameters!$C$3</f>
        <v>0</v>
      </c>
      <c r="H197" s="12">
        <f>'Total power'!H197/Parameters!$C$3</f>
        <v>0</v>
      </c>
      <c r="I197" s="12">
        <f>'Total power'!I197/Parameters!$C$3</f>
        <v>0</v>
      </c>
      <c r="J197" s="12">
        <f>'Total power'!J197/Parameters!$C$3</f>
        <v>0</v>
      </c>
      <c r="K197" s="12">
        <f>'Total power'!K197/Parameters!$C$3</f>
        <v>0.47849056603773577</v>
      </c>
      <c r="L197" s="12">
        <f>'Total power'!L197/Parameters!$C$3</f>
        <v>0.79547169811320761</v>
      </c>
      <c r="M197" s="12">
        <f>'Total power'!M197/Parameters!$C$3</f>
        <v>1.5864150943396227</v>
      </c>
      <c r="N197" s="12">
        <f>'Total power'!N197/Parameters!$C$3</f>
        <v>2.9358490566037734</v>
      </c>
      <c r="O197" s="12">
        <f>'Total power'!O197/Parameters!$C$3</f>
        <v>4.7969811320754729</v>
      </c>
      <c r="P197" s="12">
        <f>'Total power'!P197/Parameters!$C$3</f>
        <v>7.5833962264150934</v>
      </c>
      <c r="Q197" s="12">
        <f>'Total power'!Q197/Parameters!$C$3</f>
        <v>10.119245283018866</v>
      </c>
      <c r="R197" s="12">
        <f>'Total power'!R197/Parameters!$C$3</f>
        <v>12.633962264150943</v>
      </c>
      <c r="S197" s="12">
        <f>'Total power'!S197/Parameters!$C$3</f>
        <v>15.172830188679248</v>
      </c>
      <c r="T197" s="12">
        <f>'Total power'!T197/Parameters!$C$3</f>
        <v>16.780377358490565</v>
      </c>
      <c r="U197" s="12">
        <f>'Total power'!U197/Parameters!$C$3</f>
        <v>17.630188679245283</v>
      </c>
      <c r="V197" s="12">
        <f>'Total power'!V197/Parameters!$C$3</f>
        <v>18.233962264150943</v>
      </c>
      <c r="W197" s="12">
        <f>'Total power'!W197/Parameters!$C$3</f>
        <v>18.381886792452832</v>
      </c>
      <c r="X197" s="12">
        <f>'Total power'!X197/Parameters!$C$3</f>
        <v>18.694339622641508</v>
      </c>
      <c r="Y197" s="12">
        <f>'Total power'!Y197/Parameters!$C$3</f>
        <v>18.694339622641508</v>
      </c>
      <c r="Z197" s="12">
        <f>'Total power'!Z197/Parameters!$C$3</f>
        <v>18.233962264150943</v>
      </c>
      <c r="AB197" s="7">
        <f t="shared" si="3"/>
        <v>182.75169811320754</v>
      </c>
    </row>
    <row r="198" spans="2:28" x14ac:dyDescent="0.2">
      <c r="B198" s="6">
        <v>44392</v>
      </c>
      <c r="C198" s="12">
        <f>'Total power'!C198/Parameters!$C$3</f>
        <v>17.630188679245283</v>
      </c>
      <c r="D198" s="12">
        <f>'Total power'!D198/Parameters!$C$3</f>
        <v>16.537358490566035</v>
      </c>
      <c r="E198" s="12">
        <f>'Total power'!E198/Parameters!$C$3</f>
        <v>13.753962264150944</v>
      </c>
      <c r="F198" s="12">
        <f>'Total power'!F198/Parameters!$C$3</f>
        <v>13.603018867924529</v>
      </c>
      <c r="G198" s="12">
        <f>'Total power'!G198/Parameters!$C$3</f>
        <v>11.71320754716981</v>
      </c>
      <c r="H198" s="12">
        <f>'Total power'!H198/Parameters!$C$3</f>
        <v>10.119245283018866</v>
      </c>
      <c r="I198" s="12">
        <f>'Total power'!I198/Parameters!$C$3</f>
        <v>9.385660377358489</v>
      </c>
      <c r="J198" s="12">
        <f>'Total power'!J198/Parameters!$C$3</f>
        <v>6.5328301886792444</v>
      </c>
      <c r="K198" s="12">
        <f>'Total power'!K198/Parameters!$C$3</f>
        <v>4.2807547169811322</v>
      </c>
      <c r="L198" s="12">
        <f>'Total power'!L198/Parameters!$C$3</f>
        <v>2.7547169811320753</v>
      </c>
      <c r="M198" s="12">
        <f>'Total power'!M198/Parameters!$C$3</f>
        <v>1.8822641509433962</v>
      </c>
      <c r="N198" s="12">
        <f>'Total power'!N198/Parameters!$C$3</f>
        <v>1.4384905660377358</v>
      </c>
      <c r="O198" s="12">
        <f>'Total power'!O198/Parameters!$C$3</f>
        <v>1.0430188679245285</v>
      </c>
      <c r="P198" s="12">
        <f>'Total power'!P198/Parameters!$C$3</f>
        <v>0.79547169811320761</v>
      </c>
      <c r="Q198" s="12">
        <f>'Total power'!Q198/Parameters!$C$3</f>
        <v>0.57509433962264145</v>
      </c>
      <c r="R198" s="12">
        <f>'Total power'!R198/Parameters!$C$3</f>
        <v>0.38188679245283014</v>
      </c>
      <c r="S198" s="12">
        <f>'Total power'!S198/Parameters!$C$3</f>
        <v>0</v>
      </c>
      <c r="T198" s="12">
        <f>'Total power'!T198/Parameters!$C$3</f>
        <v>0</v>
      </c>
      <c r="U198" s="12">
        <f>'Total power'!U198/Parameters!$C$3</f>
        <v>0</v>
      </c>
      <c r="V198" s="12">
        <f>'Total power'!V198/Parameters!$C$3</f>
        <v>0</v>
      </c>
      <c r="W198" s="12">
        <f>'Total power'!W198/Parameters!$C$3</f>
        <v>0</v>
      </c>
      <c r="X198" s="12">
        <f>'Total power'!X198/Parameters!$C$3</f>
        <v>0</v>
      </c>
      <c r="Y198" s="12">
        <f>'Total power'!Y198/Parameters!$C$3</f>
        <v>1.4384905660377358</v>
      </c>
      <c r="Z198" s="12">
        <f>'Total power'!Z198/Parameters!$C$3</f>
        <v>3.8052830188679247</v>
      </c>
      <c r="AB198" s="7">
        <f t="shared" si="3"/>
        <v>117.67094339622643</v>
      </c>
    </row>
    <row r="199" spans="2:28" x14ac:dyDescent="0.2">
      <c r="B199" s="6">
        <v>44393</v>
      </c>
      <c r="C199" s="12">
        <f>'Total power'!C199/Parameters!$C$3</f>
        <v>5.6181132075471698</v>
      </c>
      <c r="D199" s="12">
        <f>'Total power'!D199/Parameters!$C$3</f>
        <v>6.2279245283018865</v>
      </c>
      <c r="E199" s="12">
        <f>'Total power'!E199/Parameters!$C$3</f>
        <v>6.5328301886792444</v>
      </c>
      <c r="F199" s="12">
        <f>'Total power'!F199/Parameters!$C$3</f>
        <v>7.5833962264150934</v>
      </c>
      <c r="G199" s="12">
        <f>'Total power'!G199/Parameters!$C$3</f>
        <v>8.9720754716981137</v>
      </c>
      <c r="H199" s="12">
        <f>'Total power'!H199/Parameters!$C$3</f>
        <v>8.3894339622641514</v>
      </c>
      <c r="I199" s="12">
        <f>'Total power'!I199/Parameters!$C$3</f>
        <v>10.979622641509433</v>
      </c>
      <c r="J199" s="12">
        <f>'Total power'!J199/Parameters!$C$3</f>
        <v>13.603018867924529</v>
      </c>
      <c r="K199" s="12">
        <f>'Total power'!K199/Parameters!$C$3</f>
        <v>16.780377358490565</v>
      </c>
      <c r="L199" s="12">
        <f>'Total power'!L199/Parameters!$C$3</f>
        <v>18.233962264150943</v>
      </c>
      <c r="M199" s="12">
        <f>'Total power'!M199/Parameters!$C$3</f>
        <v>18.694339622641508</v>
      </c>
      <c r="N199" s="12">
        <f>'Total power'!N199/Parameters!$C$3</f>
        <v>18.994716981132076</v>
      </c>
      <c r="O199" s="12">
        <f>'Total power'!O199/Parameters!$C$3</f>
        <v>19.082264150943395</v>
      </c>
      <c r="P199" s="12">
        <f>'Total power'!P199/Parameters!$C$3</f>
        <v>19.09433962264151</v>
      </c>
      <c r="Q199" s="12">
        <f>'Total power'!Q199/Parameters!$C$3</f>
        <v>19.09433962264151</v>
      </c>
      <c r="R199" s="12">
        <f>'Total power'!R199/Parameters!$C$3</f>
        <v>19.09433962264151</v>
      </c>
      <c r="S199" s="12">
        <f>'Total power'!S199/Parameters!$C$3</f>
        <v>19.09433962264151</v>
      </c>
      <c r="T199" s="12">
        <f>'Total power'!T199/Parameters!$C$3</f>
        <v>19.09433962264151</v>
      </c>
      <c r="U199" s="12">
        <f>'Total power'!U199/Parameters!$C$3</f>
        <v>18.997735849056607</v>
      </c>
      <c r="V199" s="12">
        <f>'Total power'!V199/Parameters!$C$3</f>
        <v>18.774339622641513</v>
      </c>
      <c r="W199" s="12">
        <f>'Total power'!W199/Parameters!$C$3</f>
        <v>18.750188679245284</v>
      </c>
      <c r="X199" s="12">
        <f>'Total power'!X199/Parameters!$C$3</f>
        <v>18.381886792452832</v>
      </c>
      <c r="Y199" s="12">
        <f>'Total power'!Y199/Parameters!$C$3</f>
        <v>16.688301886792452</v>
      </c>
      <c r="Z199" s="12">
        <f>'Total power'!Z199/Parameters!$C$3</f>
        <v>15.172830188679248</v>
      </c>
      <c r="AB199" s="7">
        <f t="shared" si="3"/>
        <v>361.92905660377357</v>
      </c>
    </row>
    <row r="200" spans="2:28" x14ac:dyDescent="0.2">
      <c r="B200" s="6">
        <v>44394</v>
      </c>
      <c r="C200" s="12">
        <f>'Total power'!C200/Parameters!$C$3</f>
        <v>15.172830188679248</v>
      </c>
      <c r="D200" s="12">
        <f>'Total power'!D200/Parameters!$C$3</f>
        <v>15.172830188679248</v>
      </c>
      <c r="E200" s="12">
        <f>'Total power'!E200/Parameters!$C$3</f>
        <v>15.172830188679248</v>
      </c>
      <c r="F200" s="12">
        <f>'Total power'!F200/Parameters!$C$3</f>
        <v>14.937358490566039</v>
      </c>
      <c r="G200" s="12">
        <f>'Total power'!G200/Parameters!$C$3</f>
        <v>15.172830188679248</v>
      </c>
      <c r="H200" s="12">
        <f>'Total power'!H200/Parameters!$C$3</f>
        <v>15.172830188679248</v>
      </c>
      <c r="I200" s="12">
        <f>'Total power'!I200/Parameters!$C$3</f>
        <v>18.406037735849058</v>
      </c>
      <c r="J200" s="12">
        <f>'Total power'!J200/Parameters!$C$3</f>
        <v>19.082264150943395</v>
      </c>
      <c r="K200" s="12">
        <f>'Total power'!K200/Parameters!$C$3</f>
        <v>19.09433962264151</v>
      </c>
      <c r="L200" s="12">
        <f>'Total power'!L200/Parameters!$C$3</f>
        <v>19.09433962264151</v>
      </c>
      <c r="M200" s="12">
        <f>'Total power'!M200/Parameters!$C$3</f>
        <v>19.09433962264151</v>
      </c>
      <c r="N200" s="12">
        <f>'Total power'!N200/Parameters!$C$3</f>
        <v>19.09433962264151</v>
      </c>
      <c r="O200" s="12">
        <f>'Total power'!O200/Parameters!$C$3</f>
        <v>19.09433962264151</v>
      </c>
      <c r="P200" s="12">
        <f>'Total power'!P200/Parameters!$C$3</f>
        <v>19.09433962264151</v>
      </c>
      <c r="Q200" s="12">
        <f>'Total power'!Q200/Parameters!$C$3</f>
        <v>19.09433962264151</v>
      </c>
      <c r="R200" s="12">
        <f>'Total power'!R200/Parameters!$C$3</f>
        <v>19.09433962264151</v>
      </c>
      <c r="S200" s="12">
        <f>'Total power'!S200/Parameters!$C$3</f>
        <v>19.09433962264151</v>
      </c>
      <c r="T200" s="12">
        <f>'Total power'!T200/Parameters!$C$3</f>
        <v>19.09433962264151</v>
      </c>
      <c r="U200" s="12">
        <f>'Total power'!U200/Parameters!$C$3</f>
        <v>18.997735849056607</v>
      </c>
      <c r="V200" s="12">
        <f>'Total power'!V200/Parameters!$C$3</f>
        <v>18.771320754716982</v>
      </c>
      <c r="W200" s="12">
        <f>'Total power'!W200/Parameters!$C$3</f>
        <v>18.381886792452832</v>
      </c>
      <c r="X200" s="12">
        <f>'Total power'!X200/Parameters!$C$3</f>
        <v>18.381886792452832</v>
      </c>
      <c r="Y200" s="12">
        <f>'Total power'!Y200/Parameters!$C$3</f>
        <v>17.630188679245283</v>
      </c>
      <c r="Z200" s="12">
        <f>'Total power'!Z200/Parameters!$C$3</f>
        <v>16.537358490566035</v>
      </c>
      <c r="AB200" s="7">
        <f t="shared" si="3"/>
        <v>427.93358490566038</v>
      </c>
    </row>
    <row r="201" spans="2:28" x14ac:dyDescent="0.2">
      <c r="B201" s="6">
        <v>44395</v>
      </c>
      <c r="C201" s="12">
        <f>'Total power'!C201/Parameters!$C$3</f>
        <v>13.603018867924529</v>
      </c>
      <c r="D201" s="12">
        <f>'Total power'!D201/Parameters!$C$3</f>
        <v>10.566037735849056</v>
      </c>
      <c r="E201" s="12">
        <f>'Total power'!E201/Parameters!$C$3</f>
        <v>8.5735849056603772</v>
      </c>
      <c r="F201" s="12">
        <f>'Total power'!F201/Parameters!$C$3</f>
        <v>7.9969811320754713</v>
      </c>
      <c r="G201" s="12">
        <f>'Total power'!G201/Parameters!$C$3</f>
        <v>6.8377358490566031</v>
      </c>
      <c r="H201" s="12">
        <f>'Total power'!H201/Parameters!$C$3</f>
        <v>5.0550943396226433</v>
      </c>
      <c r="I201" s="12">
        <f>'Total power'!I201/Parameters!$C$3</f>
        <v>4.2807547169811322</v>
      </c>
      <c r="J201" s="12">
        <f>'Total power'!J201/Parameters!$C$3</f>
        <v>4.7969811320754729</v>
      </c>
      <c r="K201" s="12">
        <f>'Total power'!K201/Parameters!$C$3</f>
        <v>5.3132075471698119</v>
      </c>
      <c r="L201" s="12">
        <f>'Total power'!L201/Parameters!$C$3</f>
        <v>5.3132075471698119</v>
      </c>
      <c r="M201" s="12">
        <f>'Total power'!M201/Parameters!$C$3</f>
        <v>5.0550943396226433</v>
      </c>
      <c r="N201" s="12">
        <f>'Total power'!N201/Parameters!$C$3</f>
        <v>4.5388679245283026</v>
      </c>
      <c r="O201" s="12">
        <f>'Total power'!O201/Parameters!$C$3</f>
        <v>4.2807547169811322</v>
      </c>
      <c r="P201" s="12">
        <f>'Total power'!P201/Parameters!$C$3</f>
        <v>4.0226415094339618</v>
      </c>
      <c r="Q201" s="12">
        <f>'Total power'!Q201/Parameters!$C$3</f>
        <v>3.3705660377358493</v>
      </c>
      <c r="R201" s="12">
        <f>'Total power'!R201/Parameters!$C$3</f>
        <v>2.9358490566037734</v>
      </c>
      <c r="S201" s="12">
        <f>'Total power'!S201/Parameters!$C$3</f>
        <v>2.3924528301886792</v>
      </c>
      <c r="T201" s="12">
        <f>'Total power'!T201/Parameters!$C$3</f>
        <v>1.7343396226415091</v>
      </c>
      <c r="U201" s="12">
        <f>'Total power'!U201/Parameters!$C$3</f>
        <v>1.2905660377358492</v>
      </c>
      <c r="V201" s="12">
        <f>'Total power'!V201/Parameters!$C$3</f>
        <v>0.57509433962264145</v>
      </c>
      <c r="W201" s="12">
        <f>'Total power'!W201/Parameters!$C$3</f>
        <v>0</v>
      </c>
      <c r="X201" s="12">
        <f>'Total power'!X201/Parameters!$C$3</f>
        <v>0</v>
      </c>
      <c r="Y201" s="12">
        <f>'Total power'!Y201/Parameters!$C$3</f>
        <v>0</v>
      </c>
      <c r="Z201" s="12">
        <f>'Total power'!Z201/Parameters!$C$3</f>
        <v>0</v>
      </c>
      <c r="AB201" s="7">
        <f t="shared" si="3"/>
        <v>102.53283018867924</v>
      </c>
    </row>
    <row r="202" spans="2:28" x14ac:dyDescent="0.2">
      <c r="B202" s="6">
        <v>44396</v>
      </c>
      <c r="C202" s="12">
        <f>'Total power'!C202/Parameters!$C$3</f>
        <v>0</v>
      </c>
      <c r="D202" s="12">
        <f>'Total power'!D202/Parameters!$C$3</f>
        <v>0</v>
      </c>
      <c r="E202" s="12">
        <f>'Total power'!E202/Parameters!$C$3</f>
        <v>0</v>
      </c>
      <c r="F202" s="12">
        <f>'Total power'!F202/Parameters!$C$3</f>
        <v>0</v>
      </c>
      <c r="G202" s="12">
        <f>'Total power'!G202/Parameters!$C$3</f>
        <v>0</v>
      </c>
      <c r="H202" s="12">
        <f>'Total power'!H202/Parameters!$C$3</f>
        <v>0</v>
      </c>
      <c r="I202" s="12">
        <f>'Total power'!I202/Parameters!$C$3</f>
        <v>0</v>
      </c>
      <c r="J202" s="12">
        <f>'Total power'!J202/Parameters!$C$3</f>
        <v>0</v>
      </c>
      <c r="K202" s="12">
        <f>'Total power'!K202/Parameters!$C$3</f>
        <v>0.28528301886792451</v>
      </c>
      <c r="L202" s="12">
        <f>'Total power'!L202/Parameters!$C$3</f>
        <v>0.67169811320754724</v>
      </c>
      <c r="M202" s="12">
        <f>'Total power'!M202/Parameters!$C$3</f>
        <v>0.79547169811320761</v>
      </c>
      <c r="N202" s="12">
        <f>'Total power'!N202/Parameters!$C$3</f>
        <v>0.91924528301886799</v>
      </c>
      <c r="O202" s="12">
        <f>'Total power'!O202/Parameters!$C$3</f>
        <v>1.0430188679245285</v>
      </c>
      <c r="P202" s="12">
        <f>'Total power'!P202/Parameters!$C$3</f>
        <v>1.2905660377358492</v>
      </c>
      <c r="Q202" s="12">
        <f>'Total power'!Q202/Parameters!$C$3</f>
        <v>1.7343396226415091</v>
      </c>
      <c r="R202" s="12">
        <f>'Total power'!R202/Parameters!$C$3</f>
        <v>2.5735849056603777</v>
      </c>
      <c r="S202" s="12">
        <f>'Total power'!S202/Parameters!$C$3</f>
        <v>3.8052830188679247</v>
      </c>
      <c r="T202" s="12">
        <f>'Total power'!T202/Parameters!$C$3</f>
        <v>4.7969811320754729</v>
      </c>
      <c r="U202" s="12">
        <f>'Total power'!U202/Parameters!$C$3</f>
        <v>4.5388679245283026</v>
      </c>
      <c r="V202" s="12">
        <f>'Total power'!V202/Parameters!$C$3</f>
        <v>2.9358490566037734</v>
      </c>
      <c r="W202" s="12">
        <f>'Total power'!W202/Parameters!$C$3</f>
        <v>1.2905660377358492</v>
      </c>
      <c r="X202" s="12">
        <f>'Total power'!X202/Parameters!$C$3</f>
        <v>0.79547169811320761</v>
      </c>
      <c r="Y202" s="12">
        <f>'Total power'!Y202/Parameters!$C$3</f>
        <v>0.67169811320754724</v>
      </c>
      <c r="Z202" s="12">
        <f>'Total power'!Z202/Parameters!$C$3</f>
        <v>0.91924528301886799</v>
      </c>
      <c r="AB202" s="7">
        <f t="shared" si="3"/>
        <v>29.067169811320756</v>
      </c>
    </row>
    <row r="203" spans="2:28" x14ac:dyDescent="0.2">
      <c r="B203" s="6">
        <v>44397</v>
      </c>
      <c r="C203" s="12">
        <f>'Total power'!C203/Parameters!$C$3</f>
        <v>1.2905660377358492</v>
      </c>
      <c r="D203" s="12">
        <f>'Total power'!D203/Parameters!$C$3</f>
        <v>1.8822641509433962</v>
      </c>
      <c r="E203" s="12">
        <f>'Total power'!E203/Parameters!$C$3</f>
        <v>2.030188679245283</v>
      </c>
      <c r="F203" s="12">
        <f>'Total power'!F203/Parameters!$C$3</f>
        <v>2.2113207547169811</v>
      </c>
      <c r="G203" s="12">
        <f>'Total power'!G203/Parameters!$C$3</f>
        <v>2.030188679245283</v>
      </c>
      <c r="H203" s="12">
        <f>'Total power'!H203/Parameters!$C$3</f>
        <v>1.5864150943396227</v>
      </c>
      <c r="I203" s="12">
        <f>'Total power'!I203/Parameters!$C$3</f>
        <v>1.4384905660377358</v>
      </c>
      <c r="J203" s="12">
        <f>'Total power'!J203/Parameters!$C$3</f>
        <v>1.5864150943396227</v>
      </c>
      <c r="K203" s="12">
        <f>'Total power'!K203/Parameters!$C$3</f>
        <v>1.4384905660377358</v>
      </c>
      <c r="L203" s="12">
        <f>'Total power'!L203/Parameters!$C$3</f>
        <v>1.0430188679245285</v>
      </c>
      <c r="M203" s="12">
        <f>'Total power'!M203/Parameters!$C$3</f>
        <v>0.67169811320754724</v>
      </c>
      <c r="N203" s="12">
        <f>'Total power'!N203/Parameters!$C$3</f>
        <v>0.38188679245283014</v>
      </c>
      <c r="O203" s="12">
        <f>'Total power'!O203/Parameters!$C$3</f>
        <v>0.18867924528301888</v>
      </c>
      <c r="P203" s="12">
        <f>'Total power'!P203/Parameters!$C$3</f>
        <v>0</v>
      </c>
      <c r="Q203" s="12">
        <f>'Total power'!Q203/Parameters!$C$3</f>
        <v>0.18867924528301888</v>
      </c>
      <c r="R203" s="12">
        <f>'Total power'!R203/Parameters!$C$3</f>
        <v>0.38188679245283014</v>
      </c>
      <c r="S203" s="12">
        <f>'Total power'!S203/Parameters!$C$3</f>
        <v>0.67169811320754724</v>
      </c>
      <c r="T203" s="12">
        <f>'Total power'!T203/Parameters!$C$3</f>
        <v>0.79547169811320761</v>
      </c>
      <c r="U203" s="12">
        <f>'Total power'!U203/Parameters!$C$3</f>
        <v>0.79547169811320761</v>
      </c>
      <c r="V203" s="12">
        <f>'Total power'!V203/Parameters!$C$3</f>
        <v>0.79547169811320761</v>
      </c>
      <c r="W203" s="12">
        <f>'Total power'!W203/Parameters!$C$3</f>
        <v>0.67169811320754724</v>
      </c>
      <c r="X203" s="12">
        <f>'Total power'!X203/Parameters!$C$3</f>
        <v>0.47849056603773577</v>
      </c>
      <c r="Y203" s="12">
        <f>'Total power'!Y203/Parameters!$C$3</f>
        <v>0</v>
      </c>
      <c r="Z203" s="12">
        <f>'Total power'!Z203/Parameters!$C$3</f>
        <v>0</v>
      </c>
      <c r="AB203" s="7">
        <f t="shared" si="3"/>
        <v>22.558490566037733</v>
      </c>
    </row>
    <row r="204" spans="2:28" x14ac:dyDescent="0.2">
      <c r="B204" s="6">
        <v>44398</v>
      </c>
      <c r="C204" s="12">
        <f>'Total power'!C204/Parameters!$C$3</f>
        <v>0</v>
      </c>
      <c r="D204" s="12">
        <f>'Total power'!D204/Parameters!$C$3</f>
        <v>0</v>
      </c>
      <c r="E204" s="12">
        <f>'Total power'!E204/Parameters!$C$3</f>
        <v>0</v>
      </c>
      <c r="F204" s="12">
        <f>'Total power'!F204/Parameters!$C$3</f>
        <v>0</v>
      </c>
      <c r="G204" s="12">
        <f>'Total power'!G204/Parameters!$C$3</f>
        <v>0</v>
      </c>
      <c r="H204" s="12">
        <f>'Total power'!H204/Parameters!$C$3</f>
        <v>0</v>
      </c>
      <c r="I204" s="12">
        <f>'Total power'!I204/Parameters!$C$3</f>
        <v>0</v>
      </c>
      <c r="J204" s="12">
        <f>'Total power'!J204/Parameters!$C$3</f>
        <v>0</v>
      </c>
      <c r="K204" s="12">
        <f>'Total power'!K204/Parameters!$C$3</f>
        <v>0</v>
      </c>
      <c r="L204" s="12">
        <f>'Total power'!L204/Parameters!$C$3</f>
        <v>0</v>
      </c>
      <c r="M204" s="12">
        <f>'Total power'!M204/Parameters!$C$3</f>
        <v>0</v>
      </c>
      <c r="N204" s="12">
        <f>'Total power'!N204/Parameters!$C$3</f>
        <v>0</v>
      </c>
      <c r="O204" s="12">
        <f>'Total power'!O204/Parameters!$C$3</f>
        <v>0</v>
      </c>
      <c r="P204" s="12">
        <f>'Total power'!P204/Parameters!$C$3</f>
        <v>0</v>
      </c>
      <c r="Q204" s="12">
        <f>'Total power'!Q204/Parameters!$C$3</f>
        <v>0</v>
      </c>
      <c r="R204" s="12">
        <f>'Total power'!R204/Parameters!$C$3</f>
        <v>0</v>
      </c>
      <c r="S204" s="12">
        <f>'Total power'!S204/Parameters!$C$3</f>
        <v>0</v>
      </c>
      <c r="T204" s="12">
        <f>'Total power'!T204/Parameters!$C$3</f>
        <v>0</v>
      </c>
      <c r="U204" s="12">
        <f>'Total power'!U204/Parameters!$C$3</f>
        <v>0</v>
      </c>
      <c r="V204" s="12">
        <f>'Total power'!V204/Parameters!$C$3</f>
        <v>0</v>
      </c>
      <c r="W204" s="12">
        <f>'Total power'!W204/Parameters!$C$3</f>
        <v>0.18867924528301888</v>
      </c>
      <c r="X204" s="12">
        <f>'Total power'!X204/Parameters!$C$3</f>
        <v>0</v>
      </c>
      <c r="Y204" s="12">
        <f>'Total power'!Y204/Parameters!$C$3</f>
        <v>0</v>
      </c>
      <c r="Z204" s="12">
        <f>'Total power'!Z204/Parameters!$C$3</f>
        <v>0</v>
      </c>
      <c r="AB204" s="7">
        <f t="shared" si="3"/>
        <v>0.18867924528301888</v>
      </c>
    </row>
    <row r="205" spans="2:28" x14ac:dyDescent="0.2">
      <c r="B205" s="6">
        <v>44399</v>
      </c>
      <c r="C205" s="12">
        <f>'Total power'!C205/Parameters!$C$3</f>
        <v>0</v>
      </c>
      <c r="D205" s="12">
        <f>'Total power'!D205/Parameters!$C$3</f>
        <v>0.38188679245283014</v>
      </c>
      <c r="E205" s="12">
        <f>'Total power'!E205/Parameters!$C$3</f>
        <v>0.57509433962264145</v>
      </c>
      <c r="F205" s="12">
        <f>'Total power'!F205/Parameters!$C$3</f>
        <v>0.57509433962264145</v>
      </c>
      <c r="G205" s="12">
        <f>'Total power'!G205/Parameters!$C$3</f>
        <v>0.38188679245283014</v>
      </c>
      <c r="H205" s="12">
        <f>'Total power'!H205/Parameters!$C$3</f>
        <v>0</v>
      </c>
      <c r="I205" s="12">
        <f>'Total power'!I205/Parameters!$C$3</f>
        <v>0</v>
      </c>
      <c r="J205" s="12">
        <f>'Total power'!J205/Parameters!$C$3</f>
        <v>0</v>
      </c>
      <c r="K205" s="12">
        <f>'Total power'!K205/Parameters!$C$3</f>
        <v>0</v>
      </c>
      <c r="L205" s="12">
        <f>'Total power'!L205/Parameters!$C$3</f>
        <v>0</v>
      </c>
      <c r="M205" s="12">
        <f>'Total power'!M205/Parameters!$C$3</f>
        <v>0</v>
      </c>
      <c r="N205" s="12">
        <f>'Total power'!N205/Parameters!$C$3</f>
        <v>0</v>
      </c>
      <c r="O205" s="12">
        <f>'Total power'!O205/Parameters!$C$3</f>
        <v>0</v>
      </c>
      <c r="P205" s="12">
        <f>'Total power'!P205/Parameters!$C$3</f>
        <v>0</v>
      </c>
      <c r="Q205" s="12">
        <f>'Total power'!Q205/Parameters!$C$3</f>
        <v>0</v>
      </c>
      <c r="R205" s="12">
        <f>'Total power'!R205/Parameters!$C$3</f>
        <v>0</v>
      </c>
      <c r="S205" s="12">
        <f>'Total power'!S205/Parameters!$C$3</f>
        <v>0</v>
      </c>
      <c r="T205" s="12">
        <f>'Total power'!T205/Parameters!$C$3</f>
        <v>0</v>
      </c>
      <c r="U205" s="12">
        <f>'Total power'!U205/Parameters!$C$3</f>
        <v>0.28528301886792451</v>
      </c>
      <c r="V205" s="12">
        <f>'Total power'!V205/Parameters!$C$3</f>
        <v>0.57509433962264145</v>
      </c>
      <c r="W205" s="12">
        <f>'Total power'!W205/Parameters!$C$3</f>
        <v>1.0430188679245285</v>
      </c>
      <c r="X205" s="12">
        <f>'Total power'!X205/Parameters!$C$3</f>
        <v>1.0430188679245285</v>
      </c>
      <c r="Y205" s="12">
        <f>'Total power'!Y205/Parameters!$C$3</f>
        <v>0.91924528301886799</v>
      </c>
      <c r="Z205" s="12">
        <f>'Total power'!Z205/Parameters!$C$3</f>
        <v>0.67169811320754724</v>
      </c>
      <c r="AB205" s="7">
        <f t="shared" si="3"/>
        <v>6.4513207547169813</v>
      </c>
    </row>
    <row r="206" spans="2:28" x14ac:dyDescent="0.2">
      <c r="B206" s="6">
        <v>44400</v>
      </c>
      <c r="C206" s="12">
        <f>'Total power'!C206/Parameters!$C$3</f>
        <v>0.38188679245283014</v>
      </c>
      <c r="D206" s="12">
        <f>'Total power'!D206/Parameters!$C$3</f>
        <v>0</v>
      </c>
      <c r="E206" s="12">
        <f>'Total power'!E206/Parameters!$C$3</f>
        <v>0</v>
      </c>
      <c r="F206" s="12">
        <f>'Total power'!F206/Parameters!$C$3</f>
        <v>0</v>
      </c>
      <c r="G206" s="12">
        <f>'Total power'!G206/Parameters!$C$3</f>
        <v>0</v>
      </c>
      <c r="H206" s="12">
        <f>'Total power'!H206/Parameters!$C$3</f>
        <v>0</v>
      </c>
      <c r="I206" s="12">
        <f>'Total power'!I206/Parameters!$C$3</f>
        <v>0</v>
      </c>
      <c r="J206" s="12">
        <f>'Total power'!J206/Parameters!$C$3</f>
        <v>0.18867924528301888</v>
      </c>
      <c r="K206" s="12">
        <f>'Total power'!K206/Parameters!$C$3</f>
        <v>0.28528301886792451</v>
      </c>
      <c r="L206" s="12">
        <f>'Total power'!L206/Parameters!$C$3</f>
        <v>0.28528301886792451</v>
      </c>
      <c r="M206" s="12">
        <f>'Total power'!M206/Parameters!$C$3</f>
        <v>0.28528301886792451</v>
      </c>
      <c r="N206" s="12">
        <f>'Total power'!N206/Parameters!$C$3</f>
        <v>0.28528301886792451</v>
      </c>
      <c r="O206" s="12">
        <f>'Total power'!O206/Parameters!$C$3</f>
        <v>0.28528301886792451</v>
      </c>
      <c r="P206" s="12">
        <f>'Total power'!P206/Parameters!$C$3</f>
        <v>0.28528301886792451</v>
      </c>
      <c r="Q206" s="12">
        <f>'Total power'!Q206/Parameters!$C$3</f>
        <v>0.47849056603773577</v>
      </c>
      <c r="R206" s="12">
        <f>'Total power'!R206/Parameters!$C$3</f>
        <v>0.67169811320754724</v>
      </c>
      <c r="S206" s="12">
        <f>'Total power'!S206/Parameters!$C$3</f>
        <v>0.79547169811320761</v>
      </c>
      <c r="T206" s="12">
        <f>'Total power'!T206/Parameters!$C$3</f>
        <v>1.0430188679245285</v>
      </c>
      <c r="U206" s="12">
        <f>'Total power'!U206/Parameters!$C$3</f>
        <v>1.2905660377358492</v>
      </c>
      <c r="V206" s="12">
        <f>'Total power'!V206/Parameters!$C$3</f>
        <v>1.2905660377358492</v>
      </c>
      <c r="W206" s="12">
        <f>'Total power'!W206/Parameters!$C$3</f>
        <v>1.2905660377358492</v>
      </c>
      <c r="X206" s="12">
        <f>'Total power'!X206/Parameters!$C$3</f>
        <v>1.166792452830189</v>
      </c>
      <c r="Y206" s="12">
        <f>'Total power'!Y206/Parameters!$C$3</f>
        <v>1.166792452830189</v>
      </c>
      <c r="Z206" s="12">
        <f>'Total power'!Z206/Parameters!$C$3</f>
        <v>1.166792452830189</v>
      </c>
      <c r="AB206" s="7">
        <f t="shared" si="3"/>
        <v>12.643018867924528</v>
      </c>
    </row>
    <row r="207" spans="2:28" x14ac:dyDescent="0.2">
      <c r="B207" s="6">
        <v>44401</v>
      </c>
      <c r="C207" s="12">
        <f>'Total power'!C207/Parameters!$C$3</f>
        <v>1.0430188679245285</v>
      </c>
      <c r="D207" s="12">
        <f>'Total power'!D207/Parameters!$C$3</f>
        <v>0.91924528301886799</v>
      </c>
      <c r="E207" s="12">
        <f>'Total power'!E207/Parameters!$C$3</f>
        <v>0.79547169811320761</v>
      </c>
      <c r="F207" s="12">
        <f>'Total power'!F207/Parameters!$C$3</f>
        <v>0.67169811320754724</v>
      </c>
      <c r="G207" s="12">
        <f>'Total power'!G207/Parameters!$C$3</f>
        <v>0.57509433962264145</v>
      </c>
      <c r="H207" s="12">
        <f>'Total power'!H207/Parameters!$C$3</f>
        <v>0.57509433962264145</v>
      </c>
      <c r="I207" s="12">
        <f>'Total power'!I207/Parameters!$C$3</f>
        <v>0.67169811320754724</v>
      </c>
      <c r="J207" s="12">
        <f>'Total power'!J207/Parameters!$C$3</f>
        <v>0.91924528301886799</v>
      </c>
      <c r="K207" s="12">
        <f>'Total power'!K207/Parameters!$C$3</f>
        <v>1.166792452830189</v>
      </c>
      <c r="L207" s="12">
        <f>'Total power'!L207/Parameters!$C$3</f>
        <v>1.0430188679245285</v>
      </c>
      <c r="M207" s="12">
        <f>'Total power'!M207/Parameters!$C$3</f>
        <v>1.166792452830189</v>
      </c>
      <c r="N207" s="12">
        <f>'Total power'!N207/Parameters!$C$3</f>
        <v>1.4384905660377358</v>
      </c>
      <c r="O207" s="12">
        <f>'Total power'!O207/Parameters!$C$3</f>
        <v>1.2905660377358492</v>
      </c>
      <c r="P207" s="12">
        <f>'Total power'!P207/Parameters!$C$3</f>
        <v>1.0430188679245285</v>
      </c>
      <c r="Q207" s="12">
        <f>'Total power'!Q207/Parameters!$C$3</f>
        <v>0.47849056603773577</v>
      </c>
      <c r="R207" s="12">
        <f>'Total power'!R207/Parameters!$C$3</f>
        <v>0.28528301886792451</v>
      </c>
      <c r="S207" s="12">
        <f>'Total power'!S207/Parameters!$C$3</f>
        <v>0.57509433962264145</v>
      </c>
      <c r="T207" s="12">
        <f>'Total power'!T207/Parameters!$C$3</f>
        <v>1.2905660377358492</v>
      </c>
      <c r="U207" s="12">
        <f>'Total power'!U207/Parameters!$C$3</f>
        <v>2.7547169811320753</v>
      </c>
      <c r="V207" s="12">
        <f>'Total power'!V207/Parameters!$C$3</f>
        <v>4.0226415094339618</v>
      </c>
      <c r="W207" s="12">
        <f>'Total power'!W207/Parameters!$C$3</f>
        <v>3.5879245283018872</v>
      </c>
      <c r="X207" s="12">
        <f>'Total power'!X207/Parameters!$C$3</f>
        <v>2.5735849056603777</v>
      </c>
      <c r="Y207" s="12">
        <f>'Total power'!Y207/Parameters!$C$3</f>
        <v>1.5864150943396227</v>
      </c>
      <c r="Z207" s="12">
        <f>'Total power'!Z207/Parameters!$C$3</f>
        <v>0.57509433962264145</v>
      </c>
      <c r="AB207" s="7">
        <f t="shared" si="3"/>
        <v>31.049056603773582</v>
      </c>
    </row>
    <row r="208" spans="2:28" x14ac:dyDescent="0.2">
      <c r="B208" s="6">
        <v>44402</v>
      </c>
      <c r="C208" s="12">
        <f>'Total power'!C208/Parameters!$C$3</f>
        <v>0</v>
      </c>
      <c r="D208" s="12">
        <f>'Total power'!D208/Parameters!$C$3</f>
        <v>0</v>
      </c>
      <c r="E208" s="12">
        <f>'Total power'!E208/Parameters!$C$3</f>
        <v>0</v>
      </c>
      <c r="F208" s="12">
        <f>'Total power'!F208/Parameters!$C$3</f>
        <v>0</v>
      </c>
      <c r="G208" s="12">
        <f>'Total power'!G208/Parameters!$C$3</f>
        <v>0</v>
      </c>
      <c r="H208" s="12">
        <f>'Total power'!H208/Parameters!$C$3</f>
        <v>0.47849056603773577</v>
      </c>
      <c r="I208" s="12">
        <f>'Total power'!I208/Parameters!$C$3</f>
        <v>0.79547169811320761</v>
      </c>
      <c r="J208" s="12">
        <f>'Total power'!J208/Parameters!$C$3</f>
        <v>1.0430188679245285</v>
      </c>
      <c r="K208" s="12">
        <f>'Total power'!K208/Parameters!$C$3</f>
        <v>1.0430188679245285</v>
      </c>
      <c r="L208" s="12">
        <f>'Total power'!L208/Parameters!$C$3</f>
        <v>1.166792452830189</v>
      </c>
      <c r="M208" s="12">
        <f>'Total power'!M208/Parameters!$C$3</f>
        <v>1.5864150943396227</v>
      </c>
      <c r="N208" s="12">
        <f>'Total power'!N208/Parameters!$C$3</f>
        <v>2.2113207547169811</v>
      </c>
      <c r="O208" s="12">
        <f>'Total power'!O208/Parameters!$C$3</f>
        <v>2.9358490566037734</v>
      </c>
      <c r="P208" s="12">
        <f>'Total power'!P208/Parameters!$C$3</f>
        <v>3.8052830188679247</v>
      </c>
      <c r="Q208" s="12">
        <f>'Total power'!Q208/Parameters!$C$3</f>
        <v>4.2807547169811322</v>
      </c>
      <c r="R208" s="12">
        <f>'Total power'!R208/Parameters!$C$3</f>
        <v>4.5388679245283026</v>
      </c>
      <c r="S208" s="12">
        <f>'Total power'!S208/Parameters!$C$3</f>
        <v>4.0226415094339618</v>
      </c>
      <c r="T208" s="12">
        <f>'Total power'!T208/Parameters!$C$3</f>
        <v>3.5879245283018872</v>
      </c>
      <c r="U208" s="12">
        <f>'Total power'!U208/Parameters!$C$3</f>
        <v>3.1532075471698113</v>
      </c>
      <c r="V208" s="12">
        <f>'Total power'!V208/Parameters!$C$3</f>
        <v>2.7547169811320753</v>
      </c>
      <c r="W208" s="12">
        <f>'Total power'!W208/Parameters!$C$3</f>
        <v>2.5735849056603777</v>
      </c>
      <c r="X208" s="12">
        <f>'Total power'!X208/Parameters!$C$3</f>
        <v>2.2113207547169811</v>
      </c>
      <c r="Y208" s="12">
        <f>'Total power'!Y208/Parameters!$C$3</f>
        <v>2.2113207547169811</v>
      </c>
      <c r="Z208" s="12">
        <f>'Total power'!Z208/Parameters!$C$3</f>
        <v>2.2113207547169811</v>
      </c>
      <c r="AB208" s="7">
        <f t="shared" si="3"/>
        <v>46.611320754716978</v>
      </c>
    </row>
    <row r="209" spans="2:28" x14ac:dyDescent="0.2">
      <c r="B209" s="6">
        <v>44403</v>
      </c>
      <c r="C209" s="12">
        <f>'Total power'!C209/Parameters!$C$3</f>
        <v>2.030188679245283</v>
      </c>
      <c r="D209" s="12">
        <f>'Total power'!D209/Parameters!$C$3</f>
        <v>1.7343396226415091</v>
      </c>
      <c r="E209" s="12">
        <f>'Total power'!E209/Parameters!$C$3</f>
        <v>1.8822641509433962</v>
      </c>
      <c r="F209" s="12">
        <f>'Total power'!F209/Parameters!$C$3</f>
        <v>1.8822641509433962</v>
      </c>
      <c r="G209" s="12">
        <f>'Total power'!G209/Parameters!$C$3</f>
        <v>1.4384905660377358</v>
      </c>
      <c r="H209" s="12">
        <f>'Total power'!H209/Parameters!$C$3</f>
        <v>0.91924528301886799</v>
      </c>
      <c r="I209" s="12">
        <f>'Total power'!I209/Parameters!$C$3</f>
        <v>0.47849056603773577</v>
      </c>
      <c r="J209" s="12">
        <f>'Total power'!J209/Parameters!$C$3</f>
        <v>0.47849056603773577</v>
      </c>
      <c r="K209" s="12">
        <f>'Total power'!K209/Parameters!$C$3</f>
        <v>0.67169811320754724</v>
      </c>
      <c r="L209" s="12">
        <f>'Total power'!L209/Parameters!$C$3</f>
        <v>1.0430188679245285</v>
      </c>
      <c r="M209" s="12">
        <f>'Total power'!M209/Parameters!$C$3</f>
        <v>1.2905660377358492</v>
      </c>
      <c r="N209" s="12">
        <f>'Total power'!N209/Parameters!$C$3</f>
        <v>1.2905660377358492</v>
      </c>
      <c r="O209" s="12">
        <f>'Total power'!O209/Parameters!$C$3</f>
        <v>1.166792452830189</v>
      </c>
      <c r="P209" s="12">
        <f>'Total power'!P209/Parameters!$C$3</f>
        <v>0.91924528301886799</v>
      </c>
      <c r="Q209" s="12">
        <f>'Total power'!Q209/Parameters!$C$3</f>
        <v>1.0430188679245285</v>
      </c>
      <c r="R209" s="12">
        <f>'Total power'!R209/Parameters!$C$3</f>
        <v>1.2905660377358492</v>
      </c>
      <c r="S209" s="12">
        <f>'Total power'!S209/Parameters!$C$3</f>
        <v>1.2905660377358492</v>
      </c>
      <c r="T209" s="12">
        <f>'Total power'!T209/Parameters!$C$3</f>
        <v>1.166792452830189</v>
      </c>
      <c r="U209" s="12">
        <f>'Total power'!U209/Parameters!$C$3</f>
        <v>0.91924528301886799</v>
      </c>
      <c r="V209" s="12">
        <f>'Total power'!V209/Parameters!$C$3</f>
        <v>0.79547169811320761</v>
      </c>
      <c r="W209" s="12">
        <f>'Total power'!W209/Parameters!$C$3</f>
        <v>0.79547169811320761</v>
      </c>
      <c r="X209" s="12">
        <f>'Total power'!X209/Parameters!$C$3</f>
        <v>1.0430188679245285</v>
      </c>
      <c r="Y209" s="12">
        <f>'Total power'!Y209/Parameters!$C$3</f>
        <v>1.166792452830189</v>
      </c>
      <c r="Z209" s="12">
        <f>'Total power'!Z209/Parameters!$C$3</f>
        <v>1.4384905660377358</v>
      </c>
      <c r="AB209" s="7">
        <f t="shared" si="3"/>
        <v>28.175094339622646</v>
      </c>
    </row>
    <row r="210" spans="2:28" x14ac:dyDescent="0.2">
      <c r="B210" s="6">
        <v>44404</v>
      </c>
      <c r="C210" s="12">
        <f>'Total power'!C210/Parameters!$C$3</f>
        <v>1.8822641509433962</v>
      </c>
      <c r="D210" s="12">
        <f>'Total power'!D210/Parameters!$C$3</f>
        <v>2.030188679245283</v>
      </c>
      <c r="E210" s="12">
        <f>'Total power'!E210/Parameters!$C$3</f>
        <v>2.030188679245283</v>
      </c>
      <c r="F210" s="12">
        <f>'Total power'!F210/Parameters!$C$3</f>
        <v>1.8822641509433962</v>
      </c>
      <c r="G210" s="12">
        <f>'Total power'!G210/Parameters!$C$3</f>
        <v>1.5864150943396227</v>
      </c>
      <c r="H210" s="12">
        <f>'Total power'!H210/Parameters!$C$3</f>
        <v>0.67169811320754724</v>
      </c>
      <c r="I210" s="12">
        <f>'Total power'!I210/Parameters!$C$3</f>
        <v>0</v>
      </c>
      <c r="J210" s="12">
        <f>'Total power'!J210/Parameters!$C$3</f>
        <v>0</v>
      </c>
      <c r="K210" s="12">
        <f>'Total power'!K210/Parameters!$C$3</f>
        <v>0</v>
      </c>
      <c r="L210" s="12">
        <f>'Total power'!L210/Parameters!$C$3</f>
        <v>0</v>
      </c>
      <c r="M210" s="12">
        <f>'Total power'!M210/Parameters!$C$3</f>
        <v>0</v>
      </c>
      <c r="N210" s="12">
        <f>'Total power'!N210/Parameters!$C$3</f>
        <v>0</v>
      </c>
      <c r="O210" s="12">
        <f>'Total power'!O210/Parameters!$C$3</f>
        <v>0.28528301886792451</v>
      </c>
      <c r="P210" s="12">
        <f>'Total power'!P210/Parameters!$C$3</f>
        <v>0.91924528301886799</v>
      </c>
      <c r="Q210" s="12">
        <f>'Total power'!Q210/Parameters!$C$3</f>
        <v>1.8822641509433962</v>
      </c>
      <c r="R210" s="12">
        <f>'Total power'!R210/Parameters!$C$3</f>
        <v>2.9358490566037734</v>
      </c>
      <c r="S210" s="12">
        <f>'Total power'!S210/Parameters!$C$3</f>
        <v>4.0226415094339618</v>
      </c>
      <c r="T210" s="12">
        <f>'Total power'!T210/Parameters!$C$3</f>
        <v>5.3132075471698119</v>
      </c>
      <c r="U210" s="12">
        <f>'Total power'!U210/Parameters!$C$3</f>
        <v>6.2279245283018865</v>
      </c>
      <c r="V210" s="12">
        <f>'Total power'!V210/Parameters!$C$3</f>
        <v>6.5328301886792444</v>
      </c>
      <c r="W210" s="12">
        <f>'Total power'!W210/Parameters!$C$3</f>
        <v>5.9230188679245277</v>
      </c>
      <c r="X210" s="12">
        <f>'Total power'!X210/Parameters!$C$3</f>
        <v>6.2279245283018865</v>
      </c>
      <c r="Y210" s="12">
        <f>'Total power'!Y210/Parameters!$C$3</f>
        <v>8.5735849056603772</v>
      </c>
      <c r="Z210" s="12">
        <f>'Total power'!Z210/Parameters!$C$3</f>
        <v>9.7781132075471699</v>
      </c>
      <c r="AB210" s="7">
        <f t="shared" si="3"/>
        <v>68.704905660377349</v>
      </c>
    </row>
    <row r="211" spans="2:28" x14ac:dyDescent="0.2">
      <c r="B211" s="6">
        <v>44405</v>
      </c>
      <c r="C211" s="12">
        <f>'Total power'!C211/Parameters!$C$3</f>
        <v>9.385660377358489</v>
      </c>
      <c r="D211" s="12">
        <f>'Total power'!D211/Parameters!$C$3</f>
        <v>8.5735849056603772</v>
      </c>
      <c r="E211" s="12">
        <f>'Total power'!E211/Parameters!$C$3</f>
        <v>8.5735849056603772</v>
      </c>
      <c r="F211" s="12">
        <f>'Total power'!F211/Parameters!$C$3</f>
        <v>8.9720754716981137</v>
      </c>
      <c r="G211" s="12">
        <f>'Total power'!G211/Parameters!$C$3</f>
        <v>8.9720754716981137</v>
      </c>
      <c r="H211" s="12">
        <f>'Total power'!H211/Parameters!$C$3</f>
        <v>8.9720754716981137</v>
      </c>
      <c r="I211" s="12">
        <f>'Total power'!I211/Parameters!$C$3</f>
        <v>9.385660377358489</v>
      </c>
      <c r="J211" s="12">
        <f>'Total power'!J211/Parameters!$C$3</f>
        <v>11.372075471698114</v>
      </c>
      <c r="K211" s="12">
        <f>'Total power'!K211/Parameters!$C$3</f>
        <v>13.367547169811321</v>
      </c>
      <c r="L211" s="12">
        <f>'Total power'!L211/Parameters!$C$3</f>
        <v>13.753962264150944</v>
      </c>
      <c r="M211" s="12">
        <f>'Total power'!M211/Parameters!$C$3</f>
        <v>13.753962264150944</v>
      </c>
      <c r="N211" s="12">
        <f>'Total power'!N211/Parameters!$C$3</f>
        <v>13.753962264150944</v>
      </c>
      <c r="O211" s="12">
        <f>'Total power'!O211/Parameters!$C$3</f>
        <v>13.026415094339622</v>
      </c>
      <c r="P211" s="12">
        <f>'Total power'!P211/Parameters!$C$3</f>
        <v>11.71320754716981</v>
      </c>
      <c r="Q211" s="12">
        <f>'Total power'!Q211/Parameters!$C$3</f>
        <v>10.979622641509433</v>
      </c>
      <c r="R211" s="12">
        <f>'Total power'!R211/Parameters!$C$3</f>
        <v>10.119245283018866</v>
      </c>
      <c r="S211" s="12">
        <f>'Total power'!S211/Parameters!$C$3</f>
        <v>9.385660377358489</v>
      </c>
      <c r="T211" s="12">
        <f>'Total power'!T211/Parameters!$C$3</f>
        <v>8.3894339622641514</v>
      </c>
      <c r="U211" s="12">
        <f>'Total power'!U211/Parameters!$C$3</f>
        <v>6.8377358490566031</v>
      </c>
      <c r="V211" s="12">
        <f>'Total power'!V211/Parameters!$C$3</f>
        <v>6.2279245283018865</v>
      </c>
      <c r="W211" s="12">
        <f>'Total power'!W211/Parameters!$C$3</f>
        <v>5.9230188679245277</v>
      </c>
      <c r="X211" s="12">
        <f>'Total power'!X211/Parameters!$C$3</f>
        <v>5.9230188679245277</v>
      </c>
      <c r="Y211" s="12">
        <f>'Total power'!Y211/Parameters!$C$3</f>
        <v>5.3132075471698119</v>
      </c>
      <c r="Z211" s="12">
        <f>'Total power'!Z211/Parameters!$C$3</f>
        <v>4.5388679245283026</v>
      </c>
      <c r="AB211" s="7">
        <f t="shared" si="3"/>
        <v>227.21358490566033</v>
      </c>
    </row>
    <row r="212" spans="2:28" x14ac:dyDescent="0.2">
      <c r="B212" s="6">
        <v>44406</v>
      </c>
      <c r="C212" s="12">
        <f>'Total power'!C212/Parameters!$C$3</f>
        <v>4.5388679245283026</v>
      </c>
      <c r="D212" s="12">
        <f>'Total power'!D212/Parameters!$C$3</f>
        <v>5.0550943396226433</v>
      </c>
      <c r="E212" s="12">
        <f>'Total power'!E212/Parameters!$C$3</f>
        <v>6.5328301886792444</v>
      </c>
      <c r="F212" s="12">
        <f>'Total power'!F212/Parameters!$C$3</f>
        <v>7.5833962264150934</v>
      </c>
      <c r="G212" s="12">
        <f>'Total power'!G212/Parameters!$C$3</f>
        <v>8.3894339622641514</v>
      </c>
      <c r="H212" s="12">
        <f>'Total power'!H212/Parameters!$C$3</f>
        <v>8.3894339622641514</v>
      </c>
      <c r="I212" s="12">
        <f>'Total power'!I212/Parameters!$C$3</f>
        <v>8.5735849056603772</v>
      </c>
      <c r="J212" s="12">
        <f>'Total power'!J212/Parameters!$C$3</f>
        <v>9.7781132075471699</v>
      </c>
      <c r="K212" s="12">
        <f>'Total power'!K212/Parameters!$C$3</f>
        <v>10.566037735849056</v>
      </c>
      <c r="L212" s="12">
        <f>'Total power'!L212/Parameters!$C$3</f>
        <v>10.979622641509433</v>
      </c>
      <c r="M212" s="12">
        <f>'Total power'!M212/Parameters!$C$3</f>
        <v>10.566037735849056</v>
      </c>
      <c r="N212" s="12">
        <f>'Total power'!N212/Parameters!$C$3</f>
        <v>10.119245283018866</v>
      </c>
      <c r="O212" s="12">
        <f>'Total power'!O212/Parameters!$C$3</f>
        <v>9.7781132075471699</v>
      </c>
      <c r="P212" s="12">
        <f>'Total power'!P212/Parameters!$C$3</f>
        <v>8.9720754716981137</v>
      </c>
      <c r="Q212" s="12">
        <f>'Total power'!Q212/Parameters!$C$3</f>
        <v>7.9969811320754713</v>
      </c>
      <c r="R212" s="12">
        <f>'Total power'!R212/Parameters!$C$3</f>
        <v>6.8377358490566031</v>
      </c>
      <c r="S212" s="12">
        <f>'Total power'!S212/Parameters!$C$3</f>
        <v>5.6181132075471698</v>
      </c>
      <c r="T212" s="12">
        <f>'Total power'!T212/Parameters!$C$3</f>
        <v>4.5388679245283026</v>
      </c>
      <c r="U212" s="12">
        <f>'Total power'!U212/Parameters!$C$3</f>
        <v>3.5879245283018872</v>
      </c>
      <c r="V212" s="12">
        <f>'Total power'!V212/Parameters!$C$3</f>
        <v>2.9358490566037734</v>
      </c>
      <c r="W212" s="12">
        <f>'Total power'!W212/Parameters!$C$3</f>
        <v>3.1532075471698113</v>
      </c>
      <c r="X212" s="12">
        <f>'Total power'!X212/Parameters!$C$3</f>
        <v>3.5879245283018872</v>
      </c>
      <c r="Y212" s="12">
        <f>'Total power'!Y212/Parameters!$C$3</f>
        <v>3.3705660377358493</v>
      </c>
      <c r="Z212" s="12">
        <f>'Total power'!Z212/Parameters!$C$3</f>
        <v>3.1532075471698113</v>
      </c>
      <c r="AB212" s="7">
        <f t="shared" si="3"/>
        <v>164.60226415094343</v>
      </c>
    </row>
    <row r="213" spans="2:28" x14ac:dyDescent="0.2">
      <c r="B213" s="6">
        <v>44407</v>
      </c>
      <c r="C213" s="12">
        <f>'Total power'!C213/Parameters!$C$3</f>
        <v>2.9358490566037734</v>
      </c>
      <c r="D213" s="12">
        <f>'Total power'!D213/Parameters!$C$3</f>
        <v>2.7547169811320753</v>
      </c>
      <c r="E213" s="12">
        <f>'Total power'!E213/Parameters!$C$3</f>
        <v>2.5735849056603777</v>
      </c>
      <c r="F213" s="12">
        <f>'Total power'!F213/Parameters!$C$3</f>
        <v>2.3924528301886792</v>
      </c>
      <c r="G213" s="12">
        <f>'Total power'!G213/Parameters!$C$3</f>
        <v>1.8822641509433962</v>
      </c>
      <c r="H213" s="12">
        <f>'Total power'!H213/Parameters!$C$3</f>
        <v>1.2905660377358492</v>
      </c>
      <c r="I213" s="12">
        <f>'Total power'!I213/Parameters!$C$3</f>
        <v>0.67169811320754724</v>
      </c>
      <c r="J213" s="12">
        <f>'Total power'!J213/Parameters!$C$3</f>
        <v>0.28528301886792451</v>
      </c>
      <c r="K213" s="12">
        <f>'Total power'!K213/Parameters!$C$3</f>
        <v>0</v>
      </c>
      <c r="L213" s="12">
        <f>'Total power'!L213/Parameters!$C$3</f>
        <v>0</v>
      </c>
      <c r="M213" s="12">
        <f>'Total power'!M213/Parameters!$C$3</f>
        <v>0</v>
      </c>
      <c r="N213" s="12">
        <f>'Total power'!N213/Parameters!$C$3</f>
        <v>0.38188679245283014</v>
      </c>
      <c r="O213" s="12">
        <f>'Total power'!O213/Parameters!$C$3</f>
        <v>0.91924528301886799</v>
      </c>
      <c r="P213" s="12">
        <f>'Total power'!P213/Parameters!$C$3</f>
        <v>1.7343396226415091</v>
      </c>
      <c r="Q213" s="12">
        <f>'Total power'!Q213/Parameters!$C$3</f>
        <v>2.7547169811320753</v>
      </c>
      <c r="R213" s="12">
        <f>'Total power'!R213/Parameters!$C$3</f>
        <v>3.5879245283018872</v>
      </c>
      <c r="S213" s="12">
        <f>'Total power'!S213/Parameters!$C$3</f>
        <v>4.2807547169811322</v>
      </c>
      <c r="T213" s="12">
        <f>'Total power'!T213/Parameters!$C$3</f>
        <v>4.5388679245283026</v>
      </c>
      <c r="U213" s="12">
        <f>'Total power'!U213/Parameters!$C$3</f>
        <v>4.5388679245283026</v>
      </c>
      <c r="V213" s="12">
        <f>'Total power'!V213/Parameters!$C$3</f>
        <v>4.5388679245283026</v>
      </c>
      <c r="W213" s="12">
        <f>'Total power'!W213/Parameters!$C$3</f>
        <v>4.2807547169811322</v>
      </c>
      <c r="X213" s="12">
        <f>'Total power'!X213/Parameters!$C$3</f>
        <v>4.2807547169811322</v>
      </c>
      <c r="Y213" s="12">
        <f>'Total power'!Y213/Parameters!$C$3</f>
        <v>4.2807547169811322</v>
      </c>
      <c r="Z213" s="12">
        <f>'Total power'!Z213/Parameters!$C$3</f>
        <v>4.7969811320754729</v>
      </c>
      <c r="AB213" s="7">
        <f t="shared" si="3"/>
        <v>59.701132075471719</v>
      </c>
    </row>
    <row r="214" spans="2:28" x14ac:dyDescent="0.2">
      <c r="B214" s="6">
        <v>44408</v>
      </c>
      <c r="C214" s="12">
        <f>'Total power'!C214/Parameters!$C$3</f>
        <v>5.3132075471698119</v>
      </c>
      <c r="D214" s="12">
        <f>'Total power'!D214/Parameters!$C$3</f>
        <v>6.5328301886792444</v>
      </c>
      <c r="E214" s="12">
        <f>'Total power'!E214/Parameters!$C$3</f>
        <v>7.5833962264150934</v>
      </c>
      <c r="F214" s="12">
        <f>'Total power'!F214/Parameters!$C$3</f>
        <v>7.5833962264150934</v>
      </c>
      <c r="G214" s="12">
        <f>'Total power'!G214/Parameters!$C$3</f>
        <v>7.5833962264150934</v>
      </c>
      <c r="H214" s="12">
        <f>'Total power'!H214/Parameters!$C$3</f>
        <v>8.9720754716981137</v>
      </c>
      <c r="I214" s="12">
        <f>'Total power'!I214/Parameters!$C$3</f>
        <v>9.385660377358489</v>
      </c>
      <c r="J214" s="12">
        <f>'Total power'!J214/Parameters!$C$3</f>
        <v>9.385660377358489</v>
      </c>
      <c r="K214" s="12">
        <f>'Total power'!K214/Parameters!$C$3</f>
        <v>8.9720754716981137</v>
      </c>
      <c r="L214" s="12">
        <f>'Total power'!L214/Parameters!$C$3</f>
        <v>8.5735849056603772</v>
      </c>
      <c r="M214" s="12">
        <f>'Total power'!M214/Parameters!$C$3</f>
        <v>8.3894339622641514</v>
      </c>
      <c r="N214" s="12">
        <f>'Total power'!N214/Parameters!$C$3</f>
        <v>7.9969811320754713</v>
      </c>
      <c r="O214" s="12">
        <f>'Total power'!O214/Parameters!$C$3</f>
        <v>7.1849056603773587</v>
      </c>
      <c r="P214" s="12">
        <f>'Total power'!P214/Parameters!$C$3</f>
        <v>7.5833962264150934</v>
      </c>
      <c r="Q214" s="12">
        <f>'Total power'!Q214/Parameters!$C$3</f>
        <v>7.9969811320754713</v>
      </c>
      <c r="R214" s="12">
        <f>'Total power'!R214/Parameters!$C$3</f>
        <v>8.3894339622641514</v>
      </c>
      <c r="S214" s="12">
        <f>'Total power'!S214/Parameters!$C$3</f>
        <v>8.9720754716981137</v>
      </c>
      <c r="T214" s="12">
        <f>'Total power'!T214/Parameters!$C$3</f>
        <v>9.385660377358489</v>
      </c>
      <c r="U214" s="12">
        <f>'Total power'!U214/Parameters!$C$3</f>
        <v>9.385660377358489</v>
      </c>
      <c r="V214" s="12">
        <f>'Total power'!V214/Parameters!$C$3</f>
        <v>8.9720754716981137</v>
      </c>
      <c r="W214" s="12">
        <f>'Total power'!W214/Parameters!$C$3</f>
        <v>9.385660377358489</v>
      </c>
      <c r="X214" s="12">
        <f>'Total power'!X214/Parameters!$C$3</f>
        <v>9.385660377358489</v>
      </c>
      <c r="Y214" s="12">
        <f>'Total power'!Y214/Parameters!$C$3</f>
        <v>8.9720754716981137</v>
      </c>
      <c r="Z214" s="12">
        <f>'Total power'!Z214/Parameters!$C$3</f>
        <v>8.5735849056603772</v>
      </c>
      <c r="AB214" s="7">
        <f t="shared" si="3"/>
        <v>200.45886792452822</v>
      </c>
    </row>
    <row r="215" spans="2:28" x14ac:dyDescent="0.2">
      <c r="B215" s="6">
        <v>44409</v>
      </c>
      <c r="C215" s="12">
        <f>'Total power'!C215/Parameters!$C$3</f>
        <v>7.9969811320754713</v>
      </c>
      <c r="D215" s="12">
        <f>'Total power'!D215/Parameters!$C$3</f>
        <v>7.5833962264150934</v>
      </c>
      <c r="E215" s="12">
        <f>'Total power'!E215/Parameters!$C$3</f>
        <v>7.5833962264150934</v>
      </c>
      <c r="F215" s="12">
        <f>'Total power'!F215/Parameters!$C$3</f>
        <v>7.9969811320754713</v>
      </c>
      <c r="G215" s="12">
        <f>'Total power'!G215/Parameters!$C$3</f>
        <v>7.9969811320754713</v>
      </c>
      <c r="H215" s="12">
        <f>'Total power'!H215/Parameters!$C$3</f>
        <v>7.1849056603773587</v>
      </c>
      <c r="I215" s="12">
        <f>'Total power'!I215/Parameters!$C$3</f>
        <v>7.5833962264150934</v>
      </c>
      <c r="J215" s="12">
        <f>'Total power'!J215/Parameters!$C$3</f>
        <v>7.1849056603773587</v>
      </c>
      <c r="K215" s="12">
        <f>'Total power'!K215/Parameters!$C$3</f>
        <v>6.5328301886792444</v>
      </c>
      <c r="L215" s="12">
        <f>'Total power'!L215/Parameters!$C$3</f>
        <v>5.6181132075471698</v>
      </c>
      <c r="M215" s="12">
        <f>'Total power'!M215/Parameters!$C$3</f>
        <v>4.7969811320754729</v>
      </c>
      <c r="N215" s="12">
        <f>'Total power'!N215/Parameters!$C$3</f>
        <v>4.2807547169811322</v>
      </c>
      <c r="O215" s="12">
        <f>'Total power'!O215/Parameters!$C$3</f>
        <v>4.0226415094339618</v>
      </c>
      <c r="P215" s="12">
        <f>'Total power'!P215/Parameters!$C$3</f>
        <v>3.8052830188679247</v>
      </c>
      <c r="Q215" s="12">
        <f>'Total power'!Q215/Parameters!$C$3</f>
        <v>4.0226415094339618</v>
      </c>
      <c r="R215" s="12">
        <f>'Total power'!R215/Parameters!$C$3</f>
        <v>4.5388679245283026</v>
      </c>
      <c r="S215" s="12">
        <f>'Total power'!S215/Parameters!$C$3</f>
        <v>5.3132075471698119</v>
      </c>
      <c r="T215" s="12">
        <f>'Total power'!T215/Parameters!$C$3</f>
        <v>5.6181132075471698</v>
      </c>
      <c r="U215" s="12">
        <f>'Total power'!U215/Parameters!$C$3</f>
        <v>5.3132075471698119</v>
      </c>
      <c r="V215" s="12">
        <f>'Total power'!V215/Parameters!$C$3</f>
        <v>4.5388679245283026</v>
      </c>
      <c r="W215" s="12">
        <f>'Total power'!W215/Parameters!$C$3</f>
        <v>3.3705660377358493</v>
      </c>
      <c r="X215" s="12">
        <f>'Total power'!X215/Parameters!$C$3</f>
        <v>2.5735849056603777</v>
      </c>
      <c r="Y215" s="12">
        <f>'Total power'!Y215/Parameters!$C$3</f>
        <v>1.8822641509433962</v>
      </c>
      <c r="Z215" s="12">
        <f>'Total power'!Z215/Parameters!$C$3</f>
        <v>1.5864150943396227</v>
      </c>
      <c r="AB215" s="7">
        <f t="shared" si="3"/>
        <v>128.92528301886796</v>
      </c>
    </row>
    <row r="216" spans="2:28" x14ac:dyDescent="0.2">
      <c r="B216" s="6">
        <v>44410</v>
      </c>
      <c r="C216" s="12">
        <f>'Total power'!C216/Parameters!$C$3</f>
        <v>1.4384905660377358</v>
      </c>
      <c r="D216" s="12">
        <f>'Total power'!D216/Parameters!$C$3</f>
        <v>1.5864150943396227</v>
      </c>
      <c r="E216" s="12">
        <f>'Total power'!E216/Parameters!$C$3</f>
        <v>1.5864150943396227</v>
      </c>
      <c r="F216" s="12">
        <f>'Total power'!F216/Parameters!$C$3</f>
        <v>1.5864150943396227</v>
      </c>
      <c r="G216" s="12">
        <f>'Total power'!G216/Parameters!$C$3</f>
        <v>1.2905660377358492</v>
      </c>
      <c r="H216" s="12">
        <f>'Total power'!H216/Parameters!$C$3</f>
        <v>0.79547169811320761</v>
      </c>
      <c r="I216" s="12">
        <f>'Total power'!I216/Parameters!$C$3</f>
        <v>0.38188679245283014</v>
      </c>
      <c r="J216" s="12">
        <f>'Total power'!J216/Parameters!$C$3</f>
        <v>0</v>
      </c>
      <c r="K216" s="12">
        <f>'Total power'!K216/Parameters!$C$3</f>
        <v>0</v>
      </c>
      <c r="L216" s="12">
        <f>'Total power'!L216/Parameters!$C$3</f>
        <v>0</v>
      </c>
      <c r="M216" s="12">
        <f>'Total power'!M216/Parameters!$C$3</f>
        <v>0</v>
      </c>
      <c r="N216" s="12">
        <f>'Total power'!N216/Parameters!$C$3</f>
        <v>0</v>
      </c>
      <c r="O216" s="12">
        <f>'Total power'!O216/Parameters!$C$3</f>
        <v>0</v>
      </c>
      <c r="P216" s="12">
        <f>'Total power'!P216/Parameters!$C$3</f>
        <v>0</v>
      </c>
      <c r="Q216" s="12">
        <f>'Total power'!Q216/Parameters!$C$3</f>
        <v>0</v>
      </c>
      <c r="R216" s="12">
        <f>'Total power'!R216/Parameters!$C$3</f>
        <v>0</v>
      </c>
      <c r="S216" s="12">
        <f>'Total power'!S216/Parameters!$C$3</f>
        <v>0</v>
      </c>
      <c r="T216" s="12">
        <f>'Total power'!T216/Parameters!$C$3</f>
        <v>0</v>
      </c>
      <c r="U216" s="12">
        <f>'Total power'!U216/Parameters!$C$3</f>
        <v>0</v>
      </c>
      <c r="V216" s="12">
        <f>'Total power'!V216/Parameters!$C$3</f>
        <v>0.47849056603773577</v>
      </c>
      <c r="W216" s="12">
        <f>'Total power'!W216/Parameters!$C$3</f>
        <v>1.166792452830189</v>
      </c>
      <c r="X216" s="12">
        <f>'Total power'!X216/Parameters!$C$3</f>
        <v>1.4384905660377358</v>
      </c>
      <c r="Y216" s="12">
        <f>'Total power'!Y216/Parameters!$C$3</f>
        <v>1.2905660377358492</v>
      </c>
      <c r="Z216" s="12">
        <f>'Total power'!Z216/Parameters!$C$3</f>
        <v>1.0430188679245285</v>
      </c>
      <c r="AB216" s="7">
        <f t="shared" si="3"/>
        <v>14.083018867924531</v>
      </c>
    </row>
    <row r="217" spans="2:28" x14ac:dyDescent="0.2">
      <c r="B217" s="6">
        <v>44411</v>
      </c>
      <c r="C217" s="12">
        <f>'Total power'!C217/Parameters!$C$3</f>
        <v>0.67169811320754724</v>
      </c>
      <c r="D217" s="12">
        <f>'Total power'!D217/Parameters!$C$3</f>
        <v>0.57509433962264145</v>
      </c>
      <c r="E217" s="12">
        <f>'Total power'!E217/Parameters!$C$3</f>
        <v>0.38188679245283014</v>
      </c>
      <c r="F217" s="12">
        <f>'Total power'!F217/Parameters!$C$3</f>
        <v>0</v>
      </c>
      <c r="G217" s="12">
        <f>'Total power'!G217/Parameters!$C$3</f>
        <v>0</v>
      </c>
      <c r="H217" s="12">
        <f>'Total power'!H217/Parameters!$C$3</f>
        <v>0</v>
      </c>
      <c r="I217" s="12">
        <f>'Total power'!I217/Parameters!$C$3</f>
        <v>0</v>
      </c>
      <c r="J217" s="12">
        <f>'Total power'!J217/Parameters!$C$3</f>
        <v>0</v>
      </c>
      <c r="K217" s="12">
        <f>'Total power'!K217/Parameters!$C$3</f>
        <v>0</v>
      </c>
      <c r="L217" s="12">
        <f>'Total power'!L217/Parameters!$C$3</f>
        <v>0</v>
      </c>
      <c r="M217" s="12">
        <f>'Total power'!M217/Parameters!$C$3</f>
        <v>0</v>
      </c>
      <c r="N217" s="12">
        <f>'Total power'!N217/Parameters!$C$3</f>
        <v>0</v>
      </c>
      <c r="O217" s="12">
        <f>'Total power'!O217/Parameters!$C$3</f>
        <v>0</v>
      </c>
      <c r="P217" s="12">
        <f>'Total power'!P217/Parameters!$C$3</f>
        <v>0</v>
      </c>
      <c r="Q217" s="12">
        <f>'Total power'!Q217/Parameters!$C$3</f>
        <v>0</v>
      </c>
      <c r="R217" s="12">
        <f>'Total power'!R217/Parameters!$C$3</f>
        <v>0</v>
      </c>
      <c r="S217" s="12">
        <f>'Total power'!S217/Parameters!$C$3</f>
        <v>0</v>
      </c>
      <c r="T217" s="12">
        <f>'Total power'!T217/Parameters!$C$3</f>
        <v>0</v>
      </c>
      <c r="U217" s="12">
        <f>'Total power'!U217/Parameters!$C$3</f>
        <v>0</v>
      </c>
      <c r="V217" s="12">
        <f>'Total power'!V217/Parameters!$C$3</f>
        <v>0</v>
      </c>
      <c r="W217" s="12">
        <f>'Total power'!W217/Parameters!$C$3</f>
        <v>0</v>
      </c>
      <c r="X217" s="12">
        <f>'Total power'!X217/Parameters!$C$3</f>
        <v>0</v>
      </c>
      <c r="Y217" s="12">
        <f>'Total power'!Y217/Parameters!$C$3</f>
        <v>0</v>
      </c>
      <c r="Z217" s="12">
        <f>'Total power'!Z217/Parameters!$C$3</f>
        <v>0</v>
      </c>
      <c r="AB217" s="7">
        <f t="shared" si="3"/>
        <v>1.6286792452830188</v>
      </c>
    </row>
    <row r="218" spans="2:28" x14ac:dyDescent="0.2">
      <c r="B218" s="6">
        <v>44412</v>
      </c>
      <c r="C218" s="12">
        <f>'Total power'!C218/Parameters!$C$3</f>
        <v>0</v>
      </c>
      <c r="D218" s="12">
        <f>'Total power'!D218/Parameters!$C$3</f>
        <v>0</v>
      </c>
      <c r="E218" s="12">
        <f>'Total power'!E218/Parameters!$C$3</f>
        <v>0</v>
      </c>
      <c r="F218" s="12">
        <f>'Total power'!F218/Parameters!$C$3</f>
        <v>0.18867924528301888</v>
      </c>
      <c r="G218" s="12">
        <f>'Total power'!G218/Parameters!$C$3</f>
        <v>0.47849056603773577</v>
      </c>
      <c r="H218" s="12">
        <f>'Total power'!H218/Parameters!$C$3</f>
        <v>0.79547169811320761</v>
      </c>
      <c r="I218" s="12">
        <f>'Total power'!I218/Parameters!$C$3</f>
        <v>0.79547169811320761</v>
      </c>
      <c r="J218" s="12">
        <f>'Total power'!J218/Parameters!$C$3</f>
        <v>0.91924528301886799</v>
      </c>
      <c r="K218" s="12">
        <f>'Total power'!K218/Parameters!$C$3</f>
        <v>1.166792452830189</v>
      </c>
      <c r="L218" s="12">
        <f>'Total power'!L218/Parameters!$C$3</f>
        <v>1.4384905660377358</v>
      </c>
      <c r="M218" s="12">
        <f>'Total power'!M218/Parameters!$C$3</f>
        <v>1.5864150943396227</v>
      </c>
      <c r="N218" s="12">
        <f>'Total power'!N218/Parameters!$C$3</f>
        <v>1.8822641509433962</v>
      </c>
      <c r="O218" s="12">
        <f>'Total power'!O218/Parameters!$C$3</f>
        <v>1.8822641509433962</v>
      </c>
      <c r="P218" s="12">
        <f>'Total power'!P218/Parameters!$C$3</f>
        <v>1.2905660377358492</v>
      </c>
      <c r="Q218" s="12">
        <f>'Total power'!Q218/Parameters!$C$3</f>
        <v>0.67169811320754724</v>
      </c>
      <c r="R218" s="12">
        <f>'Total power'!R218/Parameters!$C$3</f>
        <v>0.38188679245283014</v>
      </c>
      <c r="S218" s="12">
        <f>'Total power'!S218/Parameters!$C$3</f>
        <v>0</v>
      </c>
      <c r="T218" s="12">
        <f>'Total power'!T218/Parameters!$C$3</f>
        <v>0</v>
      </c>
      <c r="U218" s="12">
        <f>'Total power'!U218/Parameters!$C$3</f>
        <v>0</v>
      </c>
      <c r="V218" s="12">
        <f>'Total power'!V218/Parameters!$C$3</f>
        <v>0.38188679245283014</v>
      </c>
      <c r="W218" s="12">
        <f>'Total power'!W218/Parameters!$C$3</f>
        <v>1.4384905660377358</v>
      </c>
      <c r="X218" s="12">
        <f>'Total power'!X218/Parameters!$C$3</f>
        <v>2.2113207547169811</v>
      </c>
      <c r="Y218" s="12">
        <f>'Total power'!Y218/Parameters!$C$3</f>
        <v>2.3924528301886792</v>
      </c>
      <c r="Z218" s="12">
        <f>'Total power'!Z218/Parameters!$C$3</f>
        <v>2.3924528301886792</v>
      </c>
      <c r="AB218" s="7">
        <f t="shared" si="3"/>
        <v>22.294339622641516</v>
      </c>
    </row>
    <row r="219" spans="2:28" x14ac:dyDescent="0.2">
      <c r="B219" s="6">
        <v>44413</v>
      </c>
      <c r="C219" s="12">
        <f>'Total power'!C219/Parameters!$C$3</f>
        <v>2.5735849056603777</v>
      </c>
      <c r="D219" s="12">
        <f>'Total power'!D219/Parameters!$C$3</f>
        <v>3.1532075471698113</v>
      </c>
      <c r="E219" s="12">
        <f>'Total power'!E219/Parameters!$C$3</f>
        <v>3.5879245283018872</v>
      </c>
      <c r="F219" s="12">
        <f>'Total power'!F219/Parameters!$C$3</f>
        <v>3.8052830188679247</v>
      </c>
      <c r="G219" s="12">
        <f>'Total power'!G219/Parameters!$C$3</f>
        <v>4.7969811320754729</v>
      </c>
      <c r="H219" s="12">
        <f>'Total power'!H219/Parameters!$C$3</f>
        <v>5.0550943396226433</v>
      </c>
      <c r="I219" s="12">
        <f>'Total power'!I219/Parameters!$C$3</f>
        <v>4.7969811320754729</v>
      </c>
      <c r="J219" s="12">
        <f>'Total power'!J219/Parameters!$C$3</f>
        <v>5.3132075471698119</v>
      </c>
      <c r="K219" s="12">
        <f>'Total power'!K219/Parameters!$C$3</f>
        <v>6.8377358490566031</v>
      </c>
      <c r="L219" s="12">
        <f>'Total power'!L219/Parameters!$C$3</f>
        <v>6.5328301886792444</v>
      </c>
      <c r="M219" s="12">
        <f>'Total power'!M219/Parameters!$C$3</f>
        <v>6.8377358490566031</v>
      </c>
      <c r="N219" s="12">
        <f>'Total power'!N219/Parameters!$C$3</f>
        <v>7.9969811320754713</v>
      </c>
      <c r="O219" s="12">
        <f>'Total power'!O219/Parameters!$C$3</f>
        <v>9.385660377358489</v>
      </c>
      <c r="P219" s="12">
        <f>'Total power'!P219/Parameters!$C$3</f>
        <v>10.566037735849056</v>
      </c>
      <c r="Q219" s="12">
        <f>'Total power'!Q219/Parameters!$C$3</f>
        <v>11.71320754716981</v>
      </c>
      <c r="R219" s="12">
        <f>'Total power'!R219/Parameters!$C$3</f>
        <v>13.753962264150944</v>
      </c>
      <c r="S219" s="12">
        <f>'Total power'!S219/Parameters!$C$3</f>
        <v>15.415849056603776</v>
      </c>
      <c r="T219" s="12">
        <f>'Total power'!T219/Parameters!$C$3</f>
        <v>16.836226415094337</v>
      </c>
      <c r="U219" s="12">
        <f>'Total power'!U219/Parameters!$C$3</f>
        <v>18.233962264150943</v>
      </c>
      <c r="V219" s="12">
        <f>'Total power'!V219/Parameters!$C$3</f>
        <v>18.326037735849056</v>
      </c>
      <c r="W219" s="12">
        <f>'Total power'!W219/Parameters!$C$3</f>
        <v>17.479245283018866</v>
      </c>
      <c r="X219" s="12">
        <f>'Total power'!X219/Parameters!$C$3</f>
        <v>17.479245283018866</v>
      </c>
      <c r="Y219" s="12">
        <f>'Total power'!Y219/Parameters!$C$3</f>
        <v>17.722264150943396</v>
      </c>
      <c r="Z219" s="12">
        <f>'Total power'!Z219/Parameters!$C$3</f>
        <v>18.326037735849056</v>
      </c>
      <c r="AB219" s="7">
        <f t="shared" si="3"/>
        <v>246.52528301886787</v>
      </c>
    </row>
    <row r="220" spans="2:28" x14ac:dyDescent="0.2">
      <c r="B220" s="6">
        <v>44414</v>
      </c>
      <c r="C220" s="12">
        <f>'Total power'!C220/Parameters!$C$3</f>
        <v>17.630188679245283</v>
      </c>
      <c r="D220" s="12">
        <f>'Total power'!D220/Parameters!$C$3</f>
        <v>16.836226415094337</v>
      </c>
      <c r="E220" s="12">
        <f>'Total power'!E220/Parameters!$C$3</f>
        <v>17.722264150943396</v>
      </c>
      <c r="F220" s="12">
        <f>'Total power'!F220/Parameters!$C$3</f>
        <v>18.233962264150943</v>
      </c>
      <c r="G220" s="12">
        <f>'Total power'!G220/Parameters!$C$3</f>
        <v>16.836226415094337</v>
      </c>
      <c r="H220" s="12">
        <f>'Total power'!H220/Parameters!$C$3</f>
        <v>16.836226415094337</v>
      </c>
      <c r="I220" s="12">
        <f>'Total power'!I220/Parameters!$C$3</f>
        <v>17.722264150943396</v>
      </c>
      <c r="J220" s="12">
        <f>'Total power'!J220/Parameters!$C$3</f>
        <v>18.694339622641508</v>
      </c>
      <c r="K220" s="12">
        <f>'Total power'!K220/Parameters!$C$3</f>
        <v>18.997735849056607</v>
      </c>
      <c r="L220" s="12">
        <f>'Total power'!L220/Parameters!$C$3</f>
        <v>19.082264150943395</v>
      </c>
      <c r="M220" s="12">
        <f>'Total power'!M220/Parameters!$C$3</f>
        <v>19.09433962264151</v>
      </c>
      <c r="N220" s="12">
        <f>'Total power'!N220/Parameters!$C$3</f>
        <v>19.09433962264151</v>
      </c>
      <c r="O220" s="12">
        <f>'Total power'!O220/Parameters!$C$3</f>
        <v>19.082264150943395</v>
      </c>
      <c r="P220" s="12">
        <f>'Total power'!P220/Parameters!$C$3</f>
        <v>19.082264150943395</v>
      </c>
      <c r="Q220" s="12">
        <f>'Total power'!Q220/Parameters!$C$3</f>
        <v>19.09433962264151</v>
      </c>
      <c r="R220" s="12">
        <f>'Total power'!R220/Parameters!$C$3</f>
        <v>19.09433962264151</v>
      </c>
      <c r="S220" s="12">
        <f>'Total power'!S220/Parameters!$C$3</f>
        <v>18.997735849056607</v>
      </c>
      <c r="T220" s="12">
        <f>'Total power'!T220/Parameters!$C$3</f>
        <v>18.40301886792453</v>
      </c>
      <c r="U220" s="12">
        <f>'Total power'!U220/Parameters!$C$3</f>
        <v>17.479245283018866</v>
      </c>
      <c r="V220" s="12">
        <f>'Total power'!V220/Parameters!$C$3</f>
        <v>16.688301886792452</v>
      </c>
      <c r="W220" s="12">
        <f>'Total power'!W220/Parameters!$C$3</f>
        <v>15.415849056603776</v>
      </c>
      <c r="X220" s="12">
        <f>'Total power'!X220/Parameters!$C$3</f>
        <v>15.323773584905663</v>
      </c>
      <c r="Y220" s="12">
        <f>'Total power'!Y220/Parameters!$C$3</f>
        <v>15.172830188679248</v>
      </c>
      <c r="Z220" s="12">
        <f>'Total power'!Z220/Parameters!$C$3</f>
        <v>15.415849056603776</v>
      </c>
      <c r="AB220" s="7">
        <f t="shared" si="3"/>
        <v>426.03018867924527</v>
      </c>
    </row>
    <row r="221" spans="2:28" x14ac:dyDescent="0.2">
      <c r="B221" s="6">
        <v>44415</v>
      </c>
      <c r="C221" s="12">
        <f>'Total power'!C221/Parameters!$C$3</f>
        <v>16.688301886792452</v>
      </c>
      <c r="D221" s="12">
        <f>'Total power'!D221/Parameters!$C$3</f>
        <v>16.688301886792452</v>
      </c>
      <c r="E221" s="12">
        <f>'Total power'!E221/Parameters!$C$3</f>
        <v>16.537358490566035</v>
      </c>
      <c r="F221" s="12">
        <f>'Total power'!F221/Parameters!$C$3</f>
        <v>15.172830188679248</v>
      </c>
      <c r="G221" s="12">
        <f>'Total power'!G221/Parameters!$C$3</f>
        <v>13.753962264150944</v>
      </c>
      <c r="H221" s="12">
        <f>'Total power'!H221/Parameters!$C$3</f>
        <v>11.948679245283019</v>
      </c>
      <c r="I221" s="12">
        <f>'Total power'!I221/Parameters!$C$3</f>
        <v>9.385660377358489</v>
      </c>
      <c r="J221" s="12">
        <f>'Total power'!J221/Parameters!$C$3</f>
        <v>7.5833962264150934</v>
      </c>
      <c r="K221" s="12">
        <f>'Total power'!K221/Parameters!$C$3</f>
        <v>6.5328301886792444</v>
      </c>
      <c r="L221" s="12">
        <f>'Total power'!L221/Parameters!$C$3</f>
        <v>6.5328301886792444</v>
      </c>
      <c r="M221" s="12">
        <f>'Total power'!M221/Parameters!$C$3</f>
        <v>7.9969811320754713</v>
      </c>
      <c r="N221" s="12">
        <f>'Total power'!N221/Parameters!$C$3</f>
        <v>10.119245283018866</v>
      </c>
      <c r="O221" s="12">
        <f>'Total power'!O221/Parameters!$C$3</f>
        <v>13.026415094339622</v>
      </c>
      <c r="P221" s="12">
        <f>'Total power'!P221/Parameters!$C$3</f>
        <v>13.753962264150944</v>
      </c>
      <c r="Q221" s="12">
        <f>'Total power'!Q221/Parameters!$C$3</f>
        <v>15.172830188679248</v>
      </c>
      <c r="R221" s="12">
        <f>'Total power'!R221/Parameters!$C$3</f>
        <v>15.172830188679248</v>
      </c>
      <c r="S221" s="12">
        <f>'Total power'!S221/Parameters!$C$3</f>
        <v>14.937358490566039</v>
      </c>
      <c r="T221" s="12">
        <f>'Total power'!T221/Parameters!$C$3</f>
        <v>13.753962264150944</v>
      </c>
      <c r="U221" s="12">
        <f>'Total power'!U221/Parameters!$C$3</f>
        <v>13.026415094339622</v>
      </c>
      <c r="V221" s="12">
        <f>'Total power'!V221/Parameters!$C$3</f>
        <v>13.367547169811321</v>
      </c>
      <c r="W221" s="12">
        <f>'Total power'!W221/Parameters!$C$3</f>
        <v>13.026415094339622</v>
      </c>
      <c r="X221" s="12">
        <f>'Total power'!X221/Parameters!$C$3</f>
        <v>12.633962264150943</v>
      </c>
      <c r="Y221" s="12">
        <f>'Total power'!Y221/Parameters!$C$3</f>
        <v>11.372075471698114</v>
      </c>
      <c r="Z221" s="12">
        <f>'Total power'!Z221/Parameters!$C$3</f>
        <v>10.979622641509433</v>
      </c>
      <c r="AB221" s="7">
        <f t="shared" si="3"/>
        <v>299.16377358490564</v>
      </c>
    </row>
    <row r="222" spans="2:28" x14ac:dyDescent="0.2">
      <c r="B222" s="6">
        <v>44416</v>
      </c>
      <c r="C222" s="12">
        <f>'Total power'!C222/Parameters!$C$3</f>
        <v>10.119245283018866</v>
      </c>
      <c r="D222" s="12">
        <f>'Total power'!D222/Parameters!$C$3</f>
        <v>9.385660377358489</v>
      </c>
      <c r="E222" s="12">
        <f>'Total power'!E222/Parameters!$C$3</f>
        <v>8.9720754716981137</v>
      </c>
      <c r="F222" s="12">
        <f>'Total power'!F222/Parameters!$C$3</f>
        <v>8.5735849056603772</v>
      </c>
      <c r="G222" s="12">
        <f>'Total power'!G222/Parameters!$C$3</f>
        <v>8.3894339622641514</v>
      </c>
      <c r="H222" s="12">
        <f>'Total power'!H222/Parameters!$C$3</f>
        <v>7.1849056603773587</v>
      </c>
      <c r="I222" s="12">
        <f>'Total power'!I222/Parameters!$C$3</f>
        <v>5.6181132075471698</v>
      </c>
      <c r="J222" s="12">
        <f>'Total power'!J222/Parameters!$C$3</f>
        <v>6.2279245283018865</v>
      </c>
      <c r="K222" s="12">
        <f>'Total power'!K222/Parameters!$C$3</f>
        <v>6.5328301886792444</v>
      </c>
      <c r="L222" s="12">
        <f>'Total power'!L222/Parameters!$C$3</f>
        <v>6.2279245283018865</v>
      </c>
      <c r="M222" s="12">
        <f>'Total power'!M222/Parameters!$C$3</f>
        <v>5.6181132075471698</v>
      </c>
      <c r="N222" s="12">
        <f>'Total power'!N222/Parameters!$C$3</f>
        <v>5.0550943396226433</v>
      </c>
      <c r="O222" s="12">
        <f>'Total power'!O222/Parameters!$C$3</f>
        <v>4.2807547169811322</v>
      </c>
      <c r="P222" s="12">
        <f>'Total power'!P222/Parameters!$C$3</f>
        <v>3.3705660377358493</v>
      </c>
      <c r="Q222" s="12">
        <f>'Total power'!Q222/Parameters!$C$3</f>
        <v>2.5735849056603777</v>
      </c>
      <c r="R222" s="12">
        <f>'Total power'!R222/Parameters!$C$3</f>
        <v>2.2113207547169811</v>
      </c>
      <c r="S222" s="12">
        <f>'Total power'!S222/Parameters!$C$3</f>
        <v>2.030188679245283</v>
      </c>
      <c r="T222" s="12">
        <f>'Total power'!T222/Parameters!$C$3</f>
        <v>1.8822641509433962</v>
      </c>
      <c r="U222" s="12">
        <f>'Total power'!U222/Parameters!$C$3</f>
        <v>1.7343396226415091</v>
      </c>
      <c r="V222" s="12">
        <f>'Total power'!V222/Parameters!$C$3</f>
        <v>1.5864150943396227</v>
      </c>
      <c r="W222" s="12">
        <f>'Total power'!W222/Parameters!$C$3</f>
        <v>1.4384905660377358</v>
      </c>
      <c r="X222" s="12">
        <f>'Total power'!X222/Parameters!$C$3</f>
        <v>0.91924528301886799</v>
      </c>
      <c r="Y222" s="12">
        <f>'Total power'!Y222/Parameters!$C$3</f>
        <v>0.57509433962264145</v>
      </c>
      <c r="Z222" s="12">
        <f>'Total power'!Z222/Parameters!$C$3</f>
        <v>0.67169811320754724</v>
      </c>
      <c r="AB222" s="7">
        <f t="shared" si="3"/>
        <v>111.1788679245283</v>
      </c>
    </row>
    <row r="223" spans="2:28" x14ac:dyDescent="0.2">
      <c r="B223" s="6">
        <v>44417</v>
      </c>
      <c r="C223" s="12">
        <f>'Total power'!C223/Parameters!$C$3</f>
        <v>1.0430188679245285</v>
      </c>
      <c r="D223" s="12">
        <f>'Total power'!D223/Parameters!$C$3</f>
        <v>1.5864150943396227</v>
      </c>
      <c r="E223" s="12">
        <f>'Total power'!E223/Parameters!$C$3</f>
        <v>2.030188679245283</v>
      </c>
      <c r="F223" s="12">
        <f>'Total power'!F223/Parameters!$C$3</f>
        <v>2.3924528301886792</v>
      </c>
      <c r="G223" s="12">
        <f>'Total power'!G223/Parameters!$C$3</f>
        <v>2.5735849056603777</v>
      </c>
      <c r="H223" s="12">
        <f>'Total power'!H223/Parameters!$C$3</f>
        <v>2.7547169811320753</v>
      </c>
      <c r="I223" s="12">
        <f>'Total power'!I223/Parameters!$C$3</f>
        <v>2.3924528301886792</v>
      </c>
      <c r="J223" s="12">
        <f>'Total power'!J223/Parameters!$C$3</f>
        <v>2.030188679245283</v>
      </c>
      <c r="K223" s="12">
        <f>'Total power'!K223/Parameters!$C$3</f>
        <v>1.8822641509433962</v>
      </c>
      <c r="L223" s="12">
        <f>'Total power'!L223/Parameters!$C$3</f>
        <v>1.4384905660377358</v>
      </c>
      <c r="M223" s="12">
        <f>'Total power'!M223/Parameters!$C$3</f>
        <v>1.2905660377358492</v>
      </c>
      <c r="N223" s="12">
        <f>'Total power'!N223/Parameters!$C$3</f>
        <v>1.2905660377358492</v>
      </c>
      <c r="O223" s="12">
        <f>'Total power'!O223/Parameters!$C$3</f>
        <v>1.166792452830189</v>
      </c>
      <c r="P223" s="12">
        <f>'Total power'!P223/Parameters!$C$3</f>
        <v>1.2905660377358492</v>
      </c>
      <c r="Q223" s="12">
        <f>'Total power'!Q223/Parameters!$C$3</f>
        <v>1.4384905660377358</v>
      </c>
      <c r="R223" s="12">
        <f>'Total power'!R223/Parameters!$C$3</f>
        <v>1.7343396226415091</v>
      </c>
      <c r="S223" s="12">
        <f>'Total power'!S223/Parameters!$C$3</f>
        <v>2.030188679245283</v>
      </c>
      <c r="T223" s="12">
        <f>'Total power'!T223/Parameters!$C$3</f>
        <v>2.7547169811320753</v>
      </c>
      <c r="U223" s="12">
        <f>'Total power'!U223/Parameters!$C$3</f>
        <v>2.9358490566037734</v>
      </c>
      <c r="V223" s="12">
        <f>'Total power'!V223/Parameters!$C$3</f>
        <v>2.9358490566037734</v>
      </c>
      <c r="W223" s="12">
        <f>'Total power'!W223/Parameters!$C$3</f>
        <v>3.3705660377358493</v>
      </c>
      <c r="X223" s="12">
        <f>'Total power'!X223/Parameters!$C$3</f>
        <v>3.5879245283018872</v>
      </c>
      <c r="Y223" s="12">
        <f>'Total power'!Y223/Parameters!$C$3</f>
        <v>4.0226415094339618</v>
      </c>
      <c r="Z223" s="12">
        <f>'Total power'!Z223/Parameters!$C$3</f>
        <v>4.0226415094339618</v>
      </c>
      <c r="AB223" s="7">
        <f t="shared" si="3"/>
        <v>53.995471698113207</v>
      </c>
    </row>
    <row r="224" spans="2:28" x14ac:dyDescent="0.2">
      <c r="B224" s="6">
        <v>44418</v>
      </c>
      <c r="C224" s="12">
        <f>'Total power'!C224/Parameters!$C$3</f>
        <v>4.0226415094339618</v>
      </c>
      <c r="D224" s="12">
        <f>'Total power'!D224/Parameters!$C$3</f>
        <v>3.8052830188679247</v>
      </c>
      <c r="E224" s="12">
        <f>'Total power'!E224/Parameters!$C$3</f>
        <v>3.5879245283018872</v>
      </c>
      <c r="F224" s="12">
        <f>'Total power'!F224/Parameters!$C$3</f>
        <v>2.9358490566037734</v>
      </c>
      <c r="G224" s="12">
        <f>'Total power'!G224/Parameters!$C$3</f>
        <v>2.2113207547169811</v>
      </c>
      <c r="H224" s="12">
        <f>'Total power'!H224/Parameters!$C$3</f>
        <v>1.7343396226415091</v>
      </c>
      <c r="I224" s="12">
        <f>'Total power'!I224/Parameters!$C$3</f>
        <v>1.166792452830189</v>
      </c>
      <c r="J224" s="12">
        <f>'Total power'!J224/Parameters!$C$3</f>
        <v>0.91924528301886799</v>
      </c>
      <c r="K224" s="12">
        <f>'Total power'!K224/Parameters!$C$3</f>
        <v>0.67169811320754724</v>
      </c>
      <c r="L224" s="12">
        <f>'Total power'!L224/Parameters!$C$3</f>
        <v>0.57509433962264145</v>
      </c>
      <c r="M224" s="12">
        <f>'Total power'!M224/Parameters!$C$3</f>
        <v>0.47849056603773577</v>
      </c>
      <c r="N224" s="12">
        <f>'Total power'!N224/Parameters!$C$3</f>
        <v>0.28528301886792451</v>
      </c>
      <c r="O224" s="12">
        <f>'Total power'!O224/Parameters!$C$3</f>
        <v>0</v>
      </c>
      <c r="P224" s="12">
        <f>'Total power'!P224/Parameters!$C$3</f>
        <v>0</v>
      </c>
      <c r="Q224" s="12">
        <f>'Total power'!Q224/Parameters!$C$3</f>
        <v>0</v>
      </c>
      <c r="R224" s="12">
        <f>'Total power'!R224/Parameters!$C$3</f>
        <v>0</v>
      </c>
      <c r="S224" s="12">
        <f>'Total power'!S224/Parameters!$C$3</f>
        <v>0</v>
      </c>
      <c r="T224" s="12">
        <f>'Total power'!T224/Parameters!$C$3</f>
        <v>0</v>
      </c>
      <c r="U224" s="12">
        <f>'Total power'!U224/Parameters!$C$3</f>
        <v>0</v>
      </c>
      <c r="V224" s="12">
        <f>'Total power'!V224/Parameters!$C$3</f>
        <v>0</v>
      </c>
      <c r="W224" s="12">
        <f>'Total power'!W224/Parameters!$C$3</f>
        <v>0</v>
      </c>
      <c r="X224" s="12">
        <f>'Total power'!X224/Parameters!$C$3</f>
        <v>0</v>
      </c>
      <c r="Y224" s="12">
        <f>'Total power'!Y224/Parameters!$C$3</f>
        <v>0.57509433962264145</v>
      </c>
      <c r="Z224" s="12">
        <f>'Total power'!Z224/Parameters!$C$3</f>
        <v>1.166792452830189</v>
      </c>
      <c r="AB224" s="7">
        <f t="shared" si="3"/>
        <v>24.135849056603774</v>
      </c>
    </row>
    <row r="225" spans="2:28" x14ac:dyDescent="0.2">
      <c r="B225" s="6">
        <v>44419</v>
      </c>
      <c r="C225" s="12">
        <f>'Total power'!C225/Parameters!$C$3</f>
        <v>2.030188679245283</v>
      </c>
      <c r="D225" s="12">
        <f>'Total power'!D225/Parameters!$C$3</f>
        <v>3.1532075471698113</v>
      </c>
      <c r="E225" s="12">
        <f>'Total power'!E225/Parameters!$C$3</f>
        <v>4.7969811320754729</v>
      </c>
      <c r="F225" s="12">
        <f>'Total power'!F225/Parameters!$C$3</f>
        <v>5.9230188679245277</v>
      </c>
      <c r="G225" s="12">
        <f>'Total power'!G225/Parameters!$C$3</f>
        <v>7.1849056603773587</v>
      </c>
      <c r="H225" s="12">
        <f>'Total power'!H225/Parameters!$C$3</f>
        <v>8.3894339622641514</v>
      </c>
      <c r="I225" s="12">
        <f>'Total power'!I225/Parameters!$C$3</f>
        <v>8.5735849056603772</v>
      </c>
      <c r="J225" s="12">
        <f>'Total power'!J225/Parameters!$C$3</f>
        <v>9.7781132075471699</v>
      </c>
      <c r="K225" s="12">
        <f>'Total power'!K225/Parameters!$C$3</f>
        <v>10.979622641509433</v>
      </c>
      <c r="L225" s="12">
        <f>'Total power'!L225/Parameters!$C$3</f>
        <v>10.119245283018866</v>
      </c>
      <c r="M225" s="12">
        <f>'Total power'!M225/Parameters!$C$3</f>
        <v>10.119245283018866</v>
      </c>
      <c r="N225" s="12">
        <f>'Total power'!N225/Parameters!$C$3</f>
        <v>12.633962264150943</v>
      </c>
      <c r="O225" s="12">
        <f>'Total power'!O225/Parameters!$C$3</f>
        <v>15.323773584905663</v>
      </c>
      <c r="P225" s="12">
        <f>'Total power'!P225/Parameters!$C$3</f>
        <v>16.537358490566035</v>
      </c>
      <c r="Q225" s="12">
        <f>'Total power'!Q225/Parameters!$C$3</f>
        <v>15.172830188679248</v>
      </c>
      <c r="R225" s="12">
        <f>'Total power'!R225/Parameters!$C$3</f>
        <v>8.9720754716981137</v>
      </c>
      <c r="S225" s="12">
        <f>'Total power'!S225/Parameters!$C$3</f>
        <v>4.0226415094339618</v>
      </c>
      <c r="T225" s="12">
        <f>'Total power'!T225/Parameters!$C$3</f>
        <v>4.0226415094339618</v>
      </c>
      <c r="U225" s="12">
        <f>'Total power'!U225/Parameters!$C$3</f>
        <v>8.3894339622641514</v>
      </c>
      <c r="V225" s="12">
        <f>'Total power'!V225/Parameters!$C$3</f>
        <v>12.633962264150943</v>
      </c>
      <c r="W225" s="12">
        <f>'Total power'!W225/Parameters!$C$3</f>
        <v>13.026415094339622</v>
      </c>
      <c r="X225" s="12">
        <f>'Total power'!X225/Parameters!$C$3</f>
        <v>11.372075471698114</v>
      </c>
      <c r="Y225" s="12">
        <f>'Total power'!Y225/Parameters!$C$3</f>
        <v>10.119245283018866</v>
      </c>
      <c r="Z225" s="12">
        <f>'Total power'!Z225/Parameters!$C$3</f>
        <v>8.3894339622641514</v>
      </c>
      <c r="AB225" s="7">
        <f t="shared" si="3"/>
        <v>221.66339622641507</v>
      </c>
    </row>
    <row r="226" spans="2:28" x14ac:dyDescent="0.2">
      <c r="B226" s="6">
        <v>44420</v>
      </c>
      <c r="C226" s="12">
        <f>'Total power'!C226/Parameters!$C$3</f>
        <v>6.5328301886792444</v>
      </c>
      <c r="D226" s="12">
        <f>'Total power'!D226/Parameters!$C$3</f>
        <v>5.3132075471698119</v>
      </c>
      <c r="E226" s="12">
        <f>'Total power'!E226/Parameters!$C$3</f>
        <v>3.8052830188679247</v>
      </c>
      <c r="F226" s="12">
        <f>'Total power'!F226/Parameters!$C$3</f>
        <v>1.8822641509433962</v>
      </c>
      <c r="G226" s="12">
        <f>'Total power'!G226/Parameters!$C$3</f>
        <v>0.47849056603773577</v>
      </c>
      <c r="H226" s="12">
        <f>'Total power'!H226/Parameters!$C$3</f>
        <v>0</v>
      </c>
      <c r="I226" s="12">
        <f>'Total power'!I226/Parameters!$C$3</f>
        <v>0</v>
      </c>
      <c r="J226" s="12">
        <f>'Total power'!J226/Parameters!$C$3</f>
        <v>0</v>
      </c>
      <c r="K226" s="12">
        <f>'Total power'!K226/Parameters!$C$3</f>
        <v>1.4384905660377358</v>
      </c>
      <c r="L226" s="12">
        <f>'Total power'!L226/Parameters!$C$3</f>
        <v>4.7969811320754729</v>
      </c>
      <c r="M226" s="12">
        <f>'Total power'!M226/Parameters!$C$3</f>
        <v>8.5735849056603772</v>
      </c>
      <c r="N226" s="12">
        <f>'Total power'!N226/Parameters!$C$3</f>
        <v>11.372075471698114</v>
      </c>
      <c r="O226" s="12">
        <f>'Total power'!O226/Parameters!$C$3</f>
        <v>13.026415094339622</v>
      </c>
      <c r="P226" s="12">
        <f>'Total power'!P226/Parameters!$C$3</f>
        <v>14.937358490566039</v>
      </c>
      <c r="Q226" s="12">
        <f>'Total power'!Q226/Parameters!$C$3</f>
        <v>16.537358490566035</v>
      </c>
      <c r="R226" s="12">
        <f>'Total power'!R226/Parameters!$C$3</f>
        <v>16.836226415094337</v>
      </c>
      <c r="S226" s="12">
        <f>'Total power'!S226/Parameters!$C$3</f>
        <v>16.688301886792452</v>
      </c>
      <c r="T226" s="12">
        <f>'Total power'!T226/Parameters!$C$3</f>
        <v>16.537358490566035</v>
      </c>
      <c r="U226" s="12">
        <f>'Total power'!U226/Parameters!$C$3</f>
        <v>16.537358490566035</v>
      </c>
      <c r="V226" s="12">
        <f>'Total power'!V226/Parameters!$C$3</f>
        <v>15.172830188679248</v>
      </c>
      <c r="W226" s="12">
        <f>'Total power'!W226/Parameters!$C$3</f>
        <v>13.753962264150944</v>
      </c>
      <c r="X226" s="12">
        <f>'Total power'!X226/Parameters!$C$3</f>
        <v>13.603018867924529</v>
      </c>
      <c r="Y226" s="12">
        <f>'Total power'!Y226/Parameters!$C$3</f>
        <v>11.372075471698114</v>
      </c>
      <c r="Z226" s="12">
        <f>'Total power'!Z226/Parameters!$C$3</f>
        <v>8.3894339622641514</v>
      </c>
      <c r="AB226" s="7">
        <f t="shared" si="3"/>
        <v>217.58490566037733</v>
      </c>
    </row>
    <row r="227" spans="2:28" x14ac:dyDescent="0.2">
      <c r="B227" s="6">
        <v>44421</v>
      </c>
      <c r="C227" s="12">
        <f>'Total power'!C227/Parameters!$C$3</f>
        <v>7.1849056603773587</v>
      </c>
      <c r="D227" s="12">
        <f>'Total power'!D227/Parameters!$C$3</f>
        <v>8.5735849056603772</v>
      </c>
      <c r="E227" s="12">
        <f>'Total power'!E227/Parameters!$C$3</f>
        <v>9.7781132075471699</v>
      </c>
      <c r="F227" s="12">
        <f>'Total power'!F227/Parameters!$C$3</f>
        <v>10.979622641509433</v>
      </c>
      <c r="G227" s="12">
        <f>'Total power'!G227/Parameters!$C$3</f>
        <v>11.948679245283019</v>
      </c>
      <c r="H227" s="12">
        <f>'Total power'!H227/Parameters!$C$3</f>
        <v>13.753962264150944</v>
      </c>
      <c r="I227" s="12">
        <f>'Total power'!I227/Parameters!$C$3</f>
        <v>15.172830188679248</v>
      </c>
      <c r="J227" s="12">
        <f>'Total power'!J227/Parameters!$C$3</f>
        <v>15.323773584905663</v>
      </c>
      <c r="K227" s="12">
        <f>'Total power'!K227/Parameters!$C$3</f>
        <v>15.415849056603776</v>
      </c>
      <c r="L227" s="12">
        <f>'Total power'!L227/Parameters!$C$3</f>
        <v>17.630188679245283</v>
      </c>
      <c r="M227" s="12">
        <f>'Total power'!M227/Parameters!$C$3</f>
        <v>18.406037735849058</v>
      </c>
      <c r="N227" s="12">
        <f>'Total power'!N227/Parameters!$C$3</f>
        <v>18.750188679245284</v>
      </c>
      <c r="O227" s="12">
        <f>'Total power'!O227/Parameters!$C$3</f>
        <v>18.406037735849058</v>
      </c>
      <c r="P227" s="12">
        <f>'Total power'!P227/Parameters!$C$3</f>
        <v>17.630188679245283</v>
      </c>
      <c r="Q227" s="12">
        <f>'Total power'!Q227/Parameters!$C$3</f>
        <v>16.537358490566035</v>
      </c>
      <c r="R227" s="12">
        <f>'Total power'!R227/Parameters!$C$3</f>
        <v>16.537358490566035</v>
      </c>
      <c r="S227" s="12">
        <f>'Total power'!S227/Parameters!$C$3</f>
        <v>16.688301886792452</v>
      </c>
      <c r="T227" s="12">
        <f>'Total power'!T227/Parameters!$C$3</f>
        <v>16.537358490566035</v>
      </c>
      <c r="U227" s="12">
        <f>'Total power'!U227/Parameters!$C$3</f>
        <v>16.537358490566035</v>
      </c>
      <c r="V227" s="12">
        <f>'Total power'!V227/Parameters!$C$3</f>
        <v>17.479245283018866</v>
      </c>
      <c r="W227" s="12">
        <f>'Total power'!W227/Parameters!$C$3</f>
        <v>17.722264150943396</v>
      </c>
      <c r="X227" s="12">
        <f>'Total power'!X227/Parameters!$C$3</f>
        <v>18.40301886792453</v>
      </c>
      <c r="Y227" s="12">
        <f>'Total power'!Y227/Parameters!$C$3</f>
        <v>18.694339622641508</v>
      </c>
      <c r="Z227" s="12">
        <f>'Total power'!Z227/Parameters!$C$3</f>
        <v>18.40301886792453</v>
      </c>
      <c r="AB227" s="7">
        <f t="shared" si="3"/>
        <v>372.49358490566033</v>
      </c>
    </row>
    <row r="228" spans="2:28" x14ac:dyDescent="0.2">
      <c r="B228" s="6">
        <v>44422</v>
      </c>
      <c r="C228" s="12">
        <f>'Total power'!C228/Parameters!$C$3</f>
        <v>18.326037735849056</v>
      </c>
      <c r="D228" s="12">
        <f>'Total power'!D228/Parameters!$C$3</f>
        <v>17.778113207547172</v>
      </c>
      <c r="E228" s="12">
        <f>'Total power'!E228/Parameters!$C$3</f>
        <v>17.630188679245283</v>
      </c>
      <c r="F228" s="12">
        <f>'Total power'!F228/Parameters!$C$3</f>
        <v>16.836226415094337</v>
      </c>
      <c r="G228" s="12">
        <f>'Total power'!G228/Parameters!$C$3</f>
        <v>16.537358490566035</v>
      </c>
      <c r="H228" s="12">
        <f>'Total power'!H228/Parameters!$C$3</f>
        <v>15.415849056603776</v>
      </c>
      <c r="I228" s="12">
        <f>'Total power'!I228/Parameters!$C$3</f>
        <v>14.937358490566039</v>
      </c>
      <c r="J228" s="12">
        <f>'Total power'!J228/Parameters!$C$3</f>
        <v>14.937358490566039</v>
      </c>
      <c r="K228" s="12">
        <f>'Total power'!K228/Parameters!$C$3</f>
        <v>13.753962264150944</v>
      </c>
      <c r="L228" s="12">
        <f>'Total power'!L228/Parameters!$C$3</f>
        <v>11.948679245283019</v>
      </c>
      <c r="M228" s="12">
        <f>'Total power'!M228/Parameters!$C$3</f>
        <v>10.566037735849056</v>
      </c>
      <c r="N228" s="12">
        <f>'Total power'!N228/Parameters!$C$3</f>
        <v>8.5735849056603772</v>
      </c>
      <c r="O228" s="12">
        <f>'Total power'!O228/Parameters!$C$3</f>
        <v>7.5833962264150934</v>
      </c>
      <c r="P228" s="12">
        <f>'Total power'!P228/Parameters!$C$3</f>
        <v>6.8377358490566031</v>
      </c>
      <c r="Q228" s="12">
        <f>'Total power'!Q228/Parameters!$C$3</f>
        <v>6.8377358490566031</v>
      </c>
      <c r="R228" s="12">
        <f>'Total power'!R228/Parameters!$C$3</f>
        <v>7.5833962264150934</v>
      </c>
      <c r="S228" s="12">
        <f>'Total power'!S228/Parameters!$C$3</f>
        <v>7.1849056603773587</v>
      </c>
      <c r="T228" s="12">
        <f>'Total power'!T228/Parameters!$C$3</f>
        <v>5.9230188679245277</v>
      </c>
      <c r="U228" s="12">
        <f>'Total power'!U228/Parameters!$C$3</f>
        <v>4.2807547169811322</v>
      </c>
      <c r="V228" s="12">
        <f>'Total power'!V228/Parameters!$C$3</f>
        <v>3.3705660377358493</v>
      </c>
      <c r="W228" s="12">
        <f>'Total power'!W228/Parameters!$C$3</f>
        <v>3.1532075471698113</v>
      </c>
      <c r="X228" s="12">
        <f>'Total power'!X228/Parameters!$C$3</f>
        <v>3.5879245283018872</v>
      </c>
      <c r="Y228" s="12">
        <f>'Total power'!Y228/Parameters!$C$3</f>
        <v>4.0226415094339618</v>
      </c>
      <c r="Z228" s="12">
        <f>'Total power'!Z228/Parameters!$C$3</f>
        <v>4.5388679245283026</v>
      </c>
      <c r="AB228" s="7">
        <f t="shared" si="3"/>
        <v>242.1449056603773</v>
      </c>
    </row>
    <row r="229" spans="2:28" x14ac:dyDescent="0.2">
      <c r="B229" s="6">
        <v>44423</v>
      </c>
      <c r="C229" s="12">
        <f>'Total power'!C229/Parameters!$C$3</f>
        <v>5.6181132075471698</v>
      </c>
      <c r="D229" s="12">
        <f>'Total power'!D229/Parameters!$C$3</f>
        <v>6.5328301886792444</v>
      </c>
      <c r="E229" s="12">
        <f>'Total power'!E229/Parameters!$C$3</f>
        <v>7.5833962264150934</v>
      </c>
      <c r="F229" s="12">
        <f>'Total power'!F229/Parameters!$C$3</f>
        <v>8.3894339622641514</v>
      </c>
      <c r="G229" s="12">
        <f>'Total power'!G229/Parameters!$C$3</f>
        <v>7.1849056603773587</v>
      </c>
      <c r="H229" s="12">
        <f>'Total power'!H229/Parameters!$C$3</f>
        <v>6.5328301886792444</v>
      </c>
      <c r="I229" s="12">
        <f>'Total power'!I229/Parameters!$C$3</f>
        <v>6.5328301886792444</v>
      </c>
      <c r="J229" s="12">
        <f>'Total power'!J229/Parameters!$C$3</f>
        <v>7.1849056603773587</v>
      </c>
      <c r="K229" s="12">
        <f>'Total power'!K229/Parameters!$C$3</f>
        <v>6.5328301886792444</v>
      </c>
      <c r="L229" s="12">
        <f>'Total power'!L229/Parameters!$C$3</f>
        <v>5.3132075471698119</v>
      </c>
      <c r="M229" s="12">
        <f>'Total power'!M229/Parameters!$C$3</f>
        <v>4.5388679245283026</v>
      </c>
      <c r="N229" s="12">
        <f>'Total power'!N229/Parameters!$C$3</f>
        <v>4.7969811320754729</v>
      </c>
      <c r="O229" s="12">
        <f>'Total power'!O229/Parameters!$C$3</f>
        <v>5.3132075471698119</v>
      </c>
      <c r="P229" s="12">
        <f>'Total power'!P229/Parameters!$C$3</f>
        <v>6.8377358490566031</v>
      </c>
      <c r="Q229" s="12">
        <f>'Total power'!Q229/Parameters!$C$3</f>
        <v>8.9720754716981137</v>
      </c>
      <c r="R229" s="12">
        <f>'Total power'!R229/Parameters!$C$3</f>
        <v>11.71320754716981</v>
      </c>
      <c r="S229" s="12">
        <f>'Total power'!S229/Parameters!$C$3</f>
        <v>13.753962264150944</v>
      </c>
      <c r="T229" s="12">
        <f>'Total power'!T229/Parameters!$C$3</f>
        <v>15.172830188679248</v>
      </c>
      <c r="U229" s="12">
        <f>'Total power'!U229/Parameters!$C$3</f>
        <v>13.753962264150944</v>
      </c>
      <c r="V229" s="12">
        <f>'Total power'!V229/Parameters!$C$3</f>
        <v>13.753962264150944</v>
      </c>
      <c r="W229" s="12">
        <f>'Total power'!W229/Parameters!$C$3</f>
        <v>15.172830188679248</v>
      </c>
      <c r="X229" s="12">
        <f>'Total power'!X229/Parameters!$C$3</f>
        <v>15.172830188679248</v>
      </c>
      <c r="Y229" s="12">
        <f>'Total power'!Y229/Parameters!$C$3</f>
        <v>15.323773584905663</v>
      </c>
      <c r="Z229" s="12">
        <f>'Total power'!Z229/Parameters!$C$3</f>
        <v>15.323773584905663</v>
      </c>
      <c r="AB229" s="7">
        <f t="shared" si="3"/>
        <v>227.00528301886797</v>
      </c>
    </row>
    <row r="230" spans="2:28" x14ac:dyDescent="0.2">
      <c r="B230" s="6">
        <v>44424</v>
      </c>
      <c r="C230" s="12">
        <f>'Total power'!C230/Parameters!$C$3</f>
        <v>16.537358490566035</v>
      </c>
      <c r="D230" s="12">
        <f>'Total power'!D230/Parameters!$C$3</f>
        <v>16.780377358490565</v>
      </c>
      <c r="E230" s="12">
        <f>'Total power'!E230/Parameters!$C$3</f>
        <v>16.688301886792452</v>
      </c>
      <c r="F230" s="12">
        <f>'Total power'!F230/Parameters!$C$3</f>
        <v>16.537358490566035</v>
      </c>
      <c r="G230" s="12">
        <f>'Total power'!G230/Parameters!$C$3</f>
        <v>15.415849056603776</v>
      </c>
      <c r="H230" s="12">
        <f>'Total power'!H230/Parameters!$C$3</f>
        <v>13.753962264150944</v>
      </c>
      <c r="I230" s="12">
        <f>'Total power'!I230/Parameters!$C$3</f>
        <v>11.71320754716981</v>
      </c>
      <c r="J230" s="12">
        <f>'Total power'!J230/Parameters!$C$3</f>
        <v>9.7781132075471699</v>
      </c>
      <c r="K230" s="12">
        <f>'Total power'!K230/Parameters!$C$3</f>
        <v>7.9969811320754713</v>
      </c>
      <c r="L230" s="12">
        <f>'Total power'!L230/Parameters!$C$3</f>
        <v>5.9230188679245277</v>
      </c>
      <c r="M230" s="12">
        <f>'Total power'!M230/Parameters!$C$3</f>
        <v>5.0550943396226433</v>
      </c>
      <c r="N230" s="12">
        <f>'Total power'!N230/Parameters!$C$3</f>
        <v>4.5388679245283026</v>
      </c>
      <c r="O230" s="12">
        <f>'Total power'!O230/Parameters!$C$3</f>
        <v>4.0226415094339618</v>
      </c>
      <c r="P230" s="12">
        <f>'Total power'!P230/Parameters!$C$3</f>
        <v>4.0226415094339618</v>
      </c>
      <c r="Q230" s="12">
        <f>'Total power'!Q230/Parameters!$C$3</f>
        <v>4.7969811320754729</v>
      </c>
      <c r="R230" s="12">
        <f>'Total power'!R230/Parameters!$C$3</f>
        <v>5.3132075471698119</v>
      </c>
      <c r="S230" s="12">
        <f>'Total power'!S230/Parameters!$C$3</f>
        <v>5.0550943396226433</v>
      </c>
      <c r="T230" s="12">
        <f>'Total power'!T230/Parameters!$C$3</f>
        <v>4.5388679245283026</v>
      </c>
      <c r="U230" s="12">
        <f>'Total power'!U230/Parameters!$C$3</f>
        <v>4.2807547169811322</v>
      </c>
      <c r="V230" s="12">
        <f>'Total power'!V230/Parameters!$C$3</f>
        <v>4.7969811320754729</v>
      </c>
      <c r="W230" s="12">
        <f>'Total power'!W230/Parameters!$C$3</f>
        <v>6.2279245283018865</v>
      </c>
      <c r="X230" s="12">
        <f>'Total power'!X230/Parameters!$C$3</f>
        <v>6.8377358490566031</v>
      </c>
      <c r="Y230" s="12">
        <f>'Total power'!Y230/Parameters!$C$3</f>
        <v>6.5328301886792444</v>
      </c>
      <c r="Z230" s="12">
        <f>'Total power'!Z230/Parameters!$C$3</f>
        <v>6.2279245283018865</v>
      </c>
      <c r="AB230" s="7">
        <f t="shared" si="3"/>
        <v>203.37207547169811</v>
      </c>
    </row>
    <row r="231" spans="2:28" x14ac:dyDescent="0.2">
      <c r="B231" s="6">
        <v>44425</v>
      </c>
      <c r="C231" s="12">
        <f>'Total power'!C231/Parameters!$C$3</f>
        <v>6.8377358490566031</v>
      </c>
      <c r="D231" s="12">
        <f>'Total power'!D231/Parameters!$C$3</f>
        <v>6.2279245283018865</v>
      </c>
      <c r="E231" s="12">
        <f>'Total power'!E231/Parameters!$C$3</f>
        <v>7.1849056603773587</v>
      </c>
      <c r="F231" s="12">
        <f>'Total power'!F231/Parameters!$C$3</f>
        <v>8.3894339622641514</v>
      </c>
      <c r="G231" s="12">
        <f>'Total power'!G231/Parameters!$C$3</f>
        <v>9.385660377358489</v>
      </c>
      <c r="H231" s="12">
        <f>'Total power'!H231/Parameters!$C$3</f>
        <v>8.5735849056603772</v>
      </c>
      <c r="I231" s="12">
        <f>'Total power'!I231/Parameters!$C$3</f>
        <v>7.9969811320754713</v>
      </c>
      <c r="J231" s="12">
        <f>'Total power'!J231/Parameters!$C$3</f>
        <v>11.71320754716981</v>
      </c>
      <c r="K231" s="12">
        <f>'Total power'!K231/Parameters!$C$3</f>
        <v>13.753962264150944</v>
      </c>
      <c r="L231" s="12">
        <f>'Total power'!L231/Parameters!$C$3</f>
        <v>14.937358490566039</v>
      </c>
      <c r="M231" s="12">
        <f>'Total power'!M231/Parameters!$C$3</f>
        <v>14.937358490566039</v>
      </c>
      <c r="N231" s="12">
        <f>'Total power'!N231/Parameters!$C$3</f>
        <v>15.172830188679248</v>
      </c>
      <c r="O231" s="12">
        <f>'Total power'!O231/Parameters!$C$3</f>
        <v>15.172830188679248</v>
      </c>
      <c r="P231" s="12">
        <f>'Total power'!P231/Parameters!$C$3</f>
        <v>15.172830188679248</v>
      </c>
      <c r="Q231" s="12">
        <f>'Total power'!Q231/Parameters!$C$3</f>
        <v>15.172830188679248</v>
      </c>
      <c r="R231" s="12">
        <f>'Total power'!R231/Parameters!$C$3</f>
        <v>15.415849056603776</v>
      </c>
      <c r="S231" s="12">
        <f>'Total power'!S231/Parameters!$C$3</f>
        <v>16.537358490566035</v>
      </c>
      <c r="T231" s="12">
        <f>'Total power'!T231/Parameters!$C$3</f>
        <v>16.537358490566035</v>
      </c>
      <c r="U231" s="12">
        <f>'Total power'!U231/Parameters!$C$3</f>
        <v>15.323773584905663</v>
      </c>
      <c r="V231" s="12">
        <f>'Total power'!V231/Parameters!$C$3</f>
        <v>13.753962264150944</v>
      </c>
      <c r="W231" s="12">
        <f>'Total power'!W231/Parameters!$C$3</f>
        <v>14.937358490566039</v>
      </c>
      <c r="X231" s="12">
        <f>'Total power'!X231/Parameters!$C$3</f>
        <v>15.415849056603776</v>
      </c>
      <c r="Y231" s="12">
        <f>'Total power'!Y231/Parameters!$C$3</f>
        <v>13.753962264150944</v>
      </c>
      <c r="Z231" s="12">
        <f>'Total power'!Z231/Parameters!$C$3</f>
        <v>14.937358490566039</v>
      </c>
      <c r="AB231" s="7">
        <f t="shared" si="3"/>
        <v>307.24226415094347</v>
      </c>
    </row>
    <row r="232" spans="2:28" x14ac:dyDescent="0.2">
      <c r="B232" s="6">
        <v>44426</v>
      </c>
      <c r="C232" s="12">
        <f>'Total power'!C232/Parameters!$C$3</f>
        <v>15.323773584905663</v>
      </c>
      <c r="D232" s="12">
        <f>'Total power'!D232/Parameters!$C$3</f>
        <v>15.415849056603776</v>
      </c>
      <c r="E232" s="12">
        <f>'Total power'!E232/Parameters!$C$3</f>
        <v>16.780377358490565</v>
      </c>
      <c r="F232" s="12">
        <f>'Total power'!F232/Parameters!$C$3</f>
        <v>18.233962264150943</v>
      </c>
      <c r="G232" s="12">
        <f>'Total power'!G232/Parameters!$C$3</f>
        <v>18.774339622641513</v>
      </c>
      <c r="H232" s="12">
        <f>'Total power'!H232/Parameters!$C$3</f>
        <v>18.997735849056607</v>
      </c>
      <c r="I232" s="12">
        <f>'Total power'!I232/Parameters!$C$3</f>
        <v>19.082264150943395</v>
      </c>
      <c r="J232" s="12">
        <f>'Total power'!J232/Parameters!$C$3</f>
        <v>19.09433962264151</v>
      </c>
      <c r="K232" s="12">
        <f>'Total power'!K232/Parameters!$C$3</f>
        <v>19.09433962264151</v>
      </c>
      <c r="L232" s="12">
        <f>'Total power'!L232/Parameters!$C$3</f>
        <v>19.09433962264151</v>
      </c>
      <c r="M232" s="12">
        <f>'Total power'!M232/Parameters!$C$3</f>
        <v>19.09433962264151</v>
      </c>
      <c r="N232" s="12">
        <f>'Total power'!N232/Parameters!$C$3</f>
        <v>19.079245283018867</v>
      </c>
      <c r="O232" s="12">
        <f>'Total power'!O232/Parameters!$C$3</f>
        <v>18.774339622641513</v>
      </c>
      <c r="P232" s="12">
        <f>'Total power'!P232/Parameters!$C$3</f>
        <v>17.778113207547172</v>
      </c>
      <c r="Q232" s="12">
        <f>'Total power'!Q232/Parameters!$C$3</f>
        <v>15.415849056603776</v>
      </c>
      <c r="R232" s="12">
        <f>'Total power'!R232/Parameters!$C$3</f>
        <v>13.603018867924529</v>
      </c>
      <c r="S232" s="12">
        <f>'Total power'!S232/Parameters!$C$3</f>
        <v>10.979622641509433</v>
      </c>
      <c r="T232" s="12">
        <f>'Total power'!T232/Parameters!$C$3</f>
        <v>8.3894339622641514</v>
      </c>
      <c r="U232" s="12">
        <f>'Total power'!U232/Parameters!$C$3</f>
        <v>5.9230188679245277</v>
      </c>
      <c r="V232" s="12">
        <f>'Total power'!V232/Parameters!$C$3</f>
        <v>4.5388679245283026</v>
      </c>
      <c r="W232" s="12">
        <f>'Total power'!W232/Parameters!$C$3</f>
        <v>3.5879245283018872</v>
      </c>
      <c r="X232" s="12">
        <f>'Total power'!X232/Parameters!$C$3</f>
        <v>2.5735849056603777</v>
      </c>
      <c r="Y232" s="12">
        <f>'Total power'!Y232/Parameters!$C$3</f>
        <v>1.8822641509433962</v>
      </c>
      <c r="Z232" s="12">
        <f>'Total power'!Z232/Parameters!$C$3</f>
        <v>1.4384905660377358</v>
      </c>
      <c r="AB232" s="7">
        <f t="shared" si="3"/>
        <v>322.94943396226415</v>
      </c>
    </row>
    <row r="233" spans="2:28" x14ac:dyDescent="0.2">
      <c r="B233" s="6">
        <v>44427</v>
      </c>
      <c r="C233" s="12">
        <f>'Total power'!C233/Parameters!$C$3</f>
        <v>1.2905660377358492</v>
      </c>
      <c r="D233" s="12">
        <f>'Total power'!D233/Parameters!$C$3</f>
        <v>1.166792452830189</v>
      </c>
      <c r="E233" s="12">
        <f>'Total power'!E233/Parameters!$C$3</f>
        <v>1.0430188679245285</v>
      </c>
      <c r="F233" s="12">
        <f>'Total power'!F233/Parameters!$C$3</f>
        <v>1.0430188679245285</v>
      </c>
      <c r="G233" s="12">
        <f>'Total power'!G233/Parameters!$C$3</f>
        <v>0.91924528301886799</v>
      </c>
      <c r="H233" s="12">
        <f>'Total power'!H233/Parameters!$C$3</f>
        <v>0.47849056603773577</v>
      </c>
      <c r="I233" s="12">
        <f>'Total power'!I233/Parameters!$C$3</f>
        <v>0</v>
      </c>
      <c r="J233" s="12">
        <f>'Total power'!J233/Parameters!$C$3</f>
        <v>0</v>
      </c>
      <c r="K233" s="12">
        <f>'Total power'!K233/Parameters!$C$3</f>
        <v>0</v>
      </c>
      <c r="L233" s="12">
        <f>'Total power'!L233/Parameters!$C$3</f>
        <v>0</v>
      </c>
      <c r="M233" s="12">
        <f>'Total power'!M233/Parameters!$C$3</f>
        <v>0</v>
      </c>
      <c r="N233" s="12">
        <f>'Total power'!N233/Parameters!$C$3</f>
        <v>0</v>
      </c>
      <c r="O233" s="12">
        <f>'Total power'!O233/Parameters!$C$3</f>
        <v>0</v>
      </c>
      <c r="P233" s="12">
        <f>'Total power'!P233/Parameters!$C$3</f>
        <v>0</v>
      </c>
      <c r="Q233" s="12">
        <f>'Total power'!Q233/Parameters!$C$3</f>
        <v>0</v>
      </c>
      <c r="R233" s="12">
        <f>'Total power'!R233/Parameters!$C$3</f>
        <v>0</v>
      </c>
      <c r="S233" s="12">
        <f>'Total power'!S233/Parameters!$C$3</f>
        <v>0.38188679245283014</v>
      </c>
      <c r="T233" s="12">
        <f>'Total power'!T233/Parameters!$C$3</f>
        <v>0.91924528301886799</v>
      </c>
      <c r="U233" s="12">
        <f>'Total power'!U233/Parameters!$C$3</f>
        <v>1.4384905660377358</v>
      </c>
      <c r="V233" s="12">
        <f>'Total power'!V233/Parameters!$C$3</f>
        <v>1.8822641509433962</v>
      </c>
      <c r="W233" s="12">
        <f>'Total power'!W233/Parameters!$C$3</f>
        <v>2.030188679245283</v>
      </c>
      <c r="X233" s="12">
        <f>'Total power'!X233/Parameters!$C$3</f>
        <v>1.7343396226415091</v>
      </c>
      <c r="Y233" s="12">
        <f>'Total power'!Y233/Parameters!$C$3</f>
        <v>1.7343396226415091</v>
      </c>
      <c r="Z233" s="12">
        <f>'Total power'!Z233/Parameters!$C$3</f>
        <v>1.8822641509433962</v>
      </c>
      <c r="AB233" s="7">
        <f t="shared" si="3"/>
        <v>17.944150943396224</v>
      </c>
    </row>
    <row r="234" spans="2:28" x14ac:dyDescent="0.2">
      <c r="B234" s="6">
        <v>44428</v>
      </c>
      <c r="C234" s="12">
        <f>'Total power'!C234/Parameters!$C$3</f>
        <v>2.030188679245283</v>
      </c>
      <c r="D234" s="12">
        <f>'Total power'!D234/Parameters!$C$3</f>
        <v>2.3924528301886792</v>
      </c>
      <c r="E234" s="12">
        <f>'Total power'!E234/Parameters!$C$3</f>
        <v>2.7547169811320753</v>
      </c>
      <c r="F234" s="12">
        <f>'Total power'!F234/Parameters!$C$3</f>
        <v>2.9358490566037734</v>
      </c>
      <c r="G234" s="12">
        <f>'Total power'!G234/Parameters!$C$3</f>
        <v>3.3705660377358493</v>
      </c>
      <c r="H234" s="12">
        <f>'Total power'!H234/Parameters!$C$3</f>
        <v>3.8052830188679247</v>
      </c>
      <c r="I234" s="12">
        <f>'Total power'!I234/Parameters!$C$3</f>
        <v>3.8052830188679247</v>
      </c>
      <c r="J234" s="12">
        <f>'Total power'!J234/Parameters!$C$3</f>
        <v>3.8052830188679247</v>
      </c>
      <c r="K234" s="12">
        <f>'Total power'!K234/Parameters!$C$3</f>
        <v>4.0226415094339618</v>
      </c>
      <c r="L234" s="12">
        <f>'Total power'!L234/Parameters!$C$3</f>
        <v>4.0226415094339618</v>
      </c>
      <c r="M234" s="12">
        <f>'Total power'!M234/Parameters!$C$3</f>
        <v>4.2807547169811322</v>
      </c>
      <c r="N234" s="12">
        <f>'Total power'!N234/Parameters!$C$3</f>
        <v>4.7969811320754729</v>
      </c>
      <c r="O234" s="12">
        <f>'Total power'!O234/Parameters!$C$3</f>
        <v>5.3132075471698119</v>
      </c>
      <c r="P234" s="12">
        <f>'Total power'!P234/Parameters!$C$3</f>
        <v>6.2279245283018865</v>
      </c>
      <c r="Q234" s="12">
        <f>'Total power'!Q234/Parameters!$C$3</f>
        <v>7.1849056603773587</v>
      </c>
      <c r="R234" s="12">
        <f>'Total power'!R234/Parameters!$C$3</f>
        <v>8.5735849056603772</v>
      </c>
      <c r="S234" s="12">
        <f>'Total power'!S234/Parameters!$C$3</f>
        <v>9.385660377358489</v>
      </c>
      <c r="T234" s="12">
        <f>'Total power'!T234/Parameters!$C$3</f>
        <v>10.566037735849056</v>
      </c>
      <c r="U234" s="12">
        <f>'Total power'!U234/Parameters!$C$3</f>
        <v>11.948679245283019</v>
      </c>
      <c r="V234" s="12">
        <f>'Total power'!V234/Parameters!$C$3</f>
        <v>13.026415094339622</v>
      </c>
      <c r="W234" s="12">
        <f>'Total power'!W234/Parameters!$C$3</f>
        <v>13.753962264150944</v>
      </c>
      <c r="X234" s="12">
        <f>'Total power'!X234/Parameters!$C$3</f>
        <v>13.026415094339622</v>
      </c>
      <c r="Y234" s="12">
        <f>'Total power'!Y234/Parameters!$C$3</f>
        <v>11.948679245283019</v>
      </c>
      <c r="Z234" s="12">
        <f>'Total power'!Z234/Parameters!$C$3</f>
        <v>12.633962264150943</v>
      </c>
      <c r="AB234" s="7">
        <f t="shared" si="3"/>
        <v>165.61207547169812</v>
      </c>
    </row>
    <row r="235" spans="2:28" x14ac:dyDescent="0.2">
      <c r="B235" s="6">
        <v>44429</v>
      </c>
      <c r="C235" s="12">
        <f>'Total power'!C235/Parameters!$C$3</f>
        <v>13.603018867924529</v>
      </c>
      <c r="D235" s="12">
        <f>'Total power'!D235/Parameters!$C$3</f>
        <v>13.753962264150944</v>
      </c>
      <c r="E235" s="12">
        <f>'Total power'!E235/Parameters!$C$3</f>
        <v>13.603018867924529</v>
      </c>
      <c r="F235" s="12">
        <f>'Total power'!F235/Parameters!$C$3</f>
        <v>11.372075471698114</v>
      </c>
      <c r="G235" s="12">
        <f>'Total power'!G235/Parameters!$C$3</f>
        <v>8.3894339622641514</v>
      </c>
      <c r="H235" s="12">
        <f>'Total power'!H235/Parameters!$C$3</f>
        <v>5.9230188679245277</v>
      </c>
      <c r="I235" s="12">
        <f>'Total power'!I235/Parameters!$C$3</f>
        <v>3.8052830188679247</v>
      </c>
      <c r="J235" s="12">
        <f>'Total power'!J235/Parameters!$C$3</f>
        <v>2.030188679245283</v>
      </c>
      <c r="K235" s="12">
        <f>'Total power'!K235/Parameters!$C$3</f>
        <v>1.166792452830189</v>
      </c>
      <c r="L235" s="12">
        <f>'Total power'!L235/Parameters!$C$3</f>
        <v>0.79547169811320761</v>
      </c>
      <c r="M235" s="12">
        <f>'Total power'!M235/Parameters!$C$3</f>
        <v>0.47849056603773577</v>
      </c>
      <c r="N235" s="12">
        <f>'Total power'!N235/Parameters!$C$3</f>
        <v>0.18867924528301888</v>
      </c>
      <c r="O235" s="12">
        <f>'Total power'!O235/Parameters!$C$3</f>
        <v>0</v>
      </c>
      <c r="P235" s="12">
        <f>'Total power'!P235/Parameters!$C$3</f>
        <v>0</v>
      </c>
      <c r="Q235" s="12">
        <f>'Total power'!Q235/Parameters!$C$3</f>
        <v>0</v>
      </c>
      <c r="R235" s="12">
        <f>'Total power'!R235/Parameters!$C$3</f>
        <v>0</v>
      </c>
      <c r="S235" s="12">
        <f>'Total power'!S235/Parameters!$C$3</f>
        <v>0</v>
      </c>
      <c r="T235" s="12">
        <f>'Total power'!T235/Parameters!$C$3</f>
        <v>0</v>
      </c>
      <c r="U235" s="12">
        <f>'Total power'!U235/Parameters!$C$3</f>
        <v>0</v>
      </c>
      <c r="V235" s="12">
        <f>'Total power'!V235/Parameters!$C$3</f>
        <v>0</v>
      </c>
      <c r="W235" s="12">
        <f>'Total power'!W235/Parameters!$C$3</f>
        <v>0</v>
      </c>
      <c r="X235" s="12">
        <f>'Total power'!X235/Parameters!$C$3</f>
        <v>0</v>
      </c>
      <c r="Y235" s="12">
        <f>'Total power'!Y235/Parameters!$C$3</f>
        <v>0</v>
      </c>
      <c r="Z235" s="12">
        <f>'Total power'!Z235/Parameters!$C$3</f>
        <v>0</v>
      </c>
      <c r="AB235" s="7">
        <f t="shared" si="3"/>
        <v>75.109433962264148</v>
      </c>
    </row>
    <row r="236" spans="2:28" x14ac:dyDescent="0.2">
      <c r="B236" s="6">
        <v>44430</v>
      </c>
      <c r="C236" s="12">
        <f>'Total power'!C236/Parameters!$C$3</f>
        <v>0</v>
      </c>
      <c r="D236" s="12">
        <f>'Total power'!D236/Parameters!$C$3</f>
        <v>0</v>
      </c>
      <c r="E236" s="12">
        <f>'Total power'!E236/Parameters!$C$3</f>
        <v>0.47849056603773577</v>
      </c>
      <c r="F236" s="12">
        <f>'Total power'!F236/Parameters!$C$3</f>
        <v>0.67169811320754724</v>
      </c>
      <c r="G236" s="12">
        <f>'Total power'!G236/Parameters!$C$3</f>
        <v>0.79547169811320761</v>
      </c>
      <c r="H236" s="12">
        <f>'Total power'!H236/Parameters!$C$3</f>
        <v>0.91924528301886799</v>
      </c>
      <c r="I236" s="12">
        <f>'Total power'!I236/Parameters!$C$3</f>
        <v>0.91924528301886799</v>
      </c>
      <c r="J236" s="12">
        <f>'Total power'!J236/Parameters!$C$3</f>
        <v>0.47849056603773577</v>
      </c>
      <c r="K236" s="12">
        <f>'Total power'!K236/Parameters!$C$3</f>
        <v>0</v>
      </c>
      <c r="L236" s="12">
        <f>'Total power'!L236/Parameters!$C$3</f>
        <v>0</v>
      </c>
      <c r="M236" s="12">
        <f>'Total power'!M236/Parameters!$C$3</f>
        <v>0</v>
      </c>
      <c r="N236" s="12">
        <f>'Total power'!N236/Parameters!$C$3</f>
        <v>0</v>
      </c>
      <c r="O236" s="12">
        <f>'Total power'!O236/Parameters!$C$3</f>
        <v>0</v>
      </c>
      <c r="P236" s="12">
        <f>'Total power'!P236/Parameters!$C$3</f>
        <v>0</v>
      </c>
      <c r="Q236" s="12">
        <f>'Total power'!Q236/Parameters!$C$3</f>
        <v>0</v>
      </c>
      <c r="R236" s="12">
        <f>'Total power'!R236/Parameters!$C$3</f>
        <v>0</v>
      </c>
      <c r="S236" s="12">
        <f>'Total power'!S236/Parameters!$C$3</f>
        <v>0</v>
      </c>
      <c r="T236" s="12">
        <f>'Total power'!T236/Parameters!$C$3</f>
        <v>0</v>
      </c>
      <c r="U236" s="12">
        <f>'Total power'!U236/Parameters!$C$3</f>
        <v>0</v>
      </c>
      <c r="V236" s="12">
        <f>'Total power'!V236/Parameters!$C$3</f>
        <v>0</v>
      </c>
      <c r="W236" s="12">
        <f>'Total power'!W236/Parameters!$C$3</f>
        <v>0</v>
      </c>
      <c r="X236" s="12">
        <f>'Total power'!X236/Parameters!$C$3</f>
        <v>0</v>
      </c>
      <c r="Y236" s="12">
        <f>'Total power'!Y236/Parameters!$C$3</f>
        <v>0</v>
      </c>
      <c r="Z236" s="12">
        <f>'Total power'!Z236/Parameters!$C$3</f>
        <v>0.38188679245283014</v>
      </c>
      <c r="AB236" s="7">
        <f t="shared" si="3"/>
        <v>4.6445283018867931</v>
      </c>
    </row>
    <row r="237" spans="2:28" x14ac:dyDescent="0.2">
      <c r="B237" s="6">
        <v>44431</v>
      </c>
      <c r="C237" s="12">
        <f>'Total power'!C237/Parameters!$C$3</f>
        <v>0.28528301886792451</v>
      </c>
      <c r="D237" s="12">
        <f>'Total power'!D237/Parameters!$C$3</f>
        <v>0</v>
      </c>
      <c r="E237" s="12">
        <f>'Total power'!E237/Parameters!$C$3</f>
        <v>0</v>
      </c>
      <c r="F237" s="12">
        <f>'Total power'!F237/Parameters!$C$3</f>
        <v>0.18867924528301888</v>
      </c>
      <c r="G237" s="12">
        <f>'Total power'!G237/Parameters!$C$3</f>
        <v>0.38188679245283014</v>
      </c>
      <c r="H237" s="12">
        <f>'Total power'!H237/Parameters!$C$3</f>
        <v>0.18867924528301888</v>
      </c>
      <c r="I237" s="12">
        <f>'Total power'!I237/Parameters!$C$3</f>
        <v>0</v>
      </c>
      <c r="J237" s="12">
        <f>'Total power'!J237/Parameters!$C$3</f>
        <v>0</v>
      </c>
      <c r="K237" s="12">
        <f>'Total power'!K237/Parameters!$C$3</f>
        <v>0</v>
      </c>
      <c r="L237" s="12">
        <f>'Total power'!L237/Parameters!$C$3</f>
        <v>0</v>
      </c>
      <c r="M237" s="12">
        <f>'Total power'!M237/Parameters!$C$3</f>
        <v>0</v>
      </c>
      <c r="N237" s="12">
        <f>'Total power'!N237/Parameters!$C$3</f>
        <v>0</v>
      </c>
      <c r="O237" s="12">
        <f>'Total power'!O237/Parameters!$C$3</f>
        <v>0</v>
      </c>
      <c r="P237" s="12">
        <f>'Total power'!P237/Parameters!$C$3</f>
        <v>0</v>
      </c>
      <c r="Q237" s="12">
        <f>'Total power'!Q237/Parameters!$C$3</f>
        <v>0</v>
      </c>
      <c r="R237" s="12">
        <f>'Total power'!R237/Parameters!$C$3</f>
        <v>0</v>
      </c>
      <c r="S237" s="12">
        <f>'Total power'!S237/Parameters!$C$3</f>
        <v>0</v>
      </c>
      <c r="T237" s="12">
        <f>'Total power'!T237/Parameters!$C$3</f>
        <v>0</v>
      </c>
      <c r="U237" s="12">
        <f>'Total power'!U237/Parameters!$C$3</f>
        <v>0</v>
      </c>
      <c r="V237" s="12">
        <f>'Total power'!V237/Parameters!$C$3</f>
        <v>0.28528301886792451</v>
      </c>
      <c r="W237" s="12">
        <f>'Total power'!W237/Parameters!$C$3</f>
        <v>0.57509433962264145</v>
      </c>
      <c r="X237" s="12">
        <f>'Total power'!X237/Parameters!$C$3</f>
        <v>0.47849056603773577</v>
      </c>
      <c r="Y237" s="12">
        <f>'Total power'!Y237/Parameters!$C$3</f>
        <v>0</v>
      </c>
      <c r="Z237" s="12">
        <f>'Total power'!Z237/Parameters!$C$3</f>
        <v>0</v>
      </c>
      <c r="AB237" s="7">
        <f t="shared" si="3"/>
        <v>2.3833962264150941</v>
      </c>
    </row>
    <row r="238" spans="2:28" x14ac:dyDescent="0.2">
      <c r="B238" s="6">
        <v>44432</v>
      </c>
      <c r="C238" s="12">
        <f>'Total power'!C238/Parameters!$C$3</f>
        <v>0</v>
      </c>
      <c r="D238" s="12">
        <f>'Total power'!D238/Parameters!$C$3</f>
        <v>0</v>
      </c>
      <c r="E238" s="12">
        <f>'Total power'!E238/Parameters!$C$3</f>
        <v>0</v>
      </c>
      <c r="F238" s="12">
        <f>'Total power'!F238/Parameters!$C$3</f>
        <v>0</v>
      </c>
      <c r="G238" s="12">
        <f>'Total power'!G238/Parameters!$C$3</f>
        <v>0</v>
      </c>
      <c r="H238" s="12">
        <f>'Total power'!H238/Parameters!$C$3</f>
        <v>0</v>
      </c>
      <c r="I238" s="12">
        <f>'Total power'!I238/Parameters!$C$3</f>
        <v>0</v>
      </c>
      <c r="J238" s="12">
        <f>'Total power'!J238/Parameters!$C$3</f>
        <v>0</v>
      </c>
      <c r="K238" s="12">
        <f>'Total power'!K238/Parameters!$C$3</f>
        <v>0</v>
      </c>
      <c r="L238" s="12">
        <f>'Total power'!L238/Parameters!$C$3</f>
        <v>0</v>
      </c>
      <c r="M238" s="12">
        <f>'Total power'!M238/Parameters!$C$3</f>
        <v>0</v>
      </c>
      <c r="N238" s="12">
        <f>'Total power'!N238/Parameters!$C$3</f>
        <v>0</v>
      </c>
      <c r="O238" s="12">
        <f>'Total power'!O238/Parameters!$C$3</f>
        <v>0</v>
      </c>
      <c r="P238" s="12">
        <f>'Total power'!P238/Parameters!$C$3</f>
        <v>0</v>
      </c>
      <c r="Q238" s="12">
        <f>'Total power'!Q238/Parameters!$C$3</f>
        <v>0</v>
      </c>
      <c r="R238" s="12">
        <f>'Total power'!R238/Parameters!$C$3</f>
        <v>0.47849056603773577</v>
      </c>
      <c r="S238" s="12">
        <f>'Total power'!S238/Parameters!$C$3</f>
        <v>1.166792452830189</v>
      </c>
      <c r="T238" s="12">
        <f>'Total power'!T238/Parameters!$C$3</f>
        <v>1.8822641509433962</v>
      </c>
      <c r="U238" s="12">
        <f>'Total power'!U238/Parameters!$C$3</f>
        <v>2.5735849056603777</v>
      </c>
      <c r="V238" s="12">
        <f>'Total power'!V238/Parameters!$C$3</f>
        <v>2.3924528301886792</v>
      </c>
      <c r="W238" s="12">
        <f>'Total power'!W238/Parameters!$C$3</f>
        <v>1.5864150943396227</v>
      </c>
      <c r="X238" s="12">
        <f>'Total power'!X238/Parameters!$C$3</f>
        <v>0.57509433962264145</v>
      </c>
      <c r="Y238" s="12">
        <f>'Total power'!Y238/Parameters!$C$3</f>
        <v>0</v>
      </c>
      <c r="Z238" s="12">
        <f>'Total power'!Z238/Parameters!$C$3</f>
        <v>0.18867924528301888</v>
      </c>
      <c r="AB238" s="7">
        <f t="shared" si="3"/>
        <v>10.84377358490566</v>
      </c>
    </row>
    <row r="239" spans="2:28" x14ac:dyDescent="0.2">
      <c r="B239" s="6">
        <v>44433</v>
      </c>
      <c r="C239" s="12">
        <f>'Total power'!C239/Parameters!$C$3</f>
        <v>0.67169811320754724</v>
      </c>
      <c r="D239" s="12">
        <f>'Total power'!D239/Parameters!$C$3</f>
        <v>1.4384905660377358</v>
      </c>
      <c r="E239" s="12">
        <f>'Total power'!E239/Parameters!$C$3</f>
        <v>2.5735849056603777</v>
      </c>
      <c r="F239" s="12">
        <f>'Total power'!F239/Parameters!$C$3</f>
        <v>4.0226415094339618</v>
      </c>
      <c r="G239" s="12">
        <f>'Total power'!G239/Parameters!$C$3</f>
        <v>5.3132075471698119</v>
      </c>
      <c r="H239" s="12">
        <f>'Total power'!H239/Parameters!$C$3</f>
        <v>6.5328301886792444</v>
      </c>
      <c r="I239" s="12">
        <f>'Total power'!I239/Parameters!$C$3</f>
        <v>5.6181132075471698</v>
      </c>
      <c r="J239" s="12">
        <f>'Total power'!J239/Parameters!$C$3</f>
        <v>5.0550943396226433</v>
      </c>
      <c r="K239" s="12">
        <f>'Total power'!K239/Parameters!$C$3</f>
        <v>6.5328301886792444</v>
      </c>
      <c r="L239" s="12">
        <f>'Total power'!L239/Parameters!$C$3</f>
        <v>7.5833962264150934</v>
      </c>
      <c r="M239" s="12">
        <f>'Total power'!M239/Parameters!$C$3</f>
        <v>6.8377358490566031</v>
      </c>
      <c r="N239" s="12">
        <f>'Total power'!N239/Parameters!$C$3</f>
        <v>6.2279245283018865</v>
      </c>
      <c r="O239" s="12">
        <f>'Total power'!O239/Parameters!$C$3</f>
        <v>5.6181132075471698</v>
      </c>
      <c r="P239" s="12">
        <f>'Total power'!P239/Parameters!$C$3</f>
        <v>5.0550943396226433</v>
      </c>
      <c r="Q239" s="12">
        <f>'Total power'!Q239/Parameters!$C$3</f>
        <v>5.0550943396226433</v>
      </c>
      <c r="R239" s="12">
        <f>'Total power'!R239/Parameters!$C$3</f>
        <v>5.3132075471698119</v>
      </c>
      <c r="S239" s="12">
        <f>'Total power'!S239/Parameters!$C$3</f>
        <v>5.9230188679245277</v>
      </c>
      <c r="T239" s="12">
        <f>'Total power'!T239/Parameters!$C$3</f>
        <v>5.9230188679245277</v>
      </c>
      <c r="U239" s="12">
        <f>'Total power'!U239/Parameters!$C$3</f>
        <v>5.3132075471698119</v>
      </c>
      <c r="V239" s="12">
        <f>'Total power'!V239/Parameters!$C$3</f>
        <v>4.7969811320754729</v>
      </c>
      <c r="W239" s="12">
        <f>'Total power'!W239/Parameters!$C$3</f>
        <v>4.7969811320754729</v>
      </c>
      <c r="X239" s="12">
        <f>'Total power'!X239/Parameters!$C$3</f>
        <v>4.2807547169811322</v>
      </c>
      <c r="Y239" s="12">
        <f>'Total power'!Y239/Parameters!$C$3</f>
        <v>3.5879245283018872</v>
      </c>
      <c r="Z239" s="12">
        <f>'Total power'!Z239/Parameters!$C$3</f>
        <v>2.7547169811320753</v>
      </c>
      <c r="AB239" s="7">
        <f t="shared" si="3"/>
        <v>116.82566037735847</v>
      </c>
    </row>
    <row r="240" spans="2:28" x14ac:dyDescent="0.2">
      <c r="B240" s="6">
        <v>44434</v>
      </c>
      <c r="C240" s="12">
        <f>'Total power'!C240/Parameters!$C$3</f>
        <v>2.2113207547169811</v>
      </c>
      <c r="D240" s="12">
        <f>'Total power'!D240/Parameters!$C$3</f>
        <v>1.8822641509433962</v>
      </c>
      <c r="E240" s="12">
        <f>'Total power'!E240/Parameters!$C$3</f>
        <v>1.5864150943396227</v>
      </c>
      <c r="F240" s="12">
        <f>'Total power'!F240/Parameters!$C$3</f>
        <v>1.4384905660377358</v>
      </c>
      <c r="G240" s="12">
        <f>'Total power'!G240/Parameters!$C$3</f>
        <v>1.4384905660377358</v>
      </c>
      <c r="H240" s="12">
        <f>'Total power'!H240/Parameters!$C$3</f>
        <v>1.7343396226415091</v>
      </c>
      <c r="I240" s="12">
        <f>'Total power'!I240/Parameters!$C$3</f>
        <v>1.7343396226415091</v>
      </c>
      <c r="J240" s="12">
        <f>'Total power'!J240/Parameters!$C$3</f>
        <v>1.4384905660377358</v>
      </c>
      <c r="K240" s="12">
        <f>'Total power'!K240/Parameters!$C$3</f>
        <v>1.2905660377358492</v>
      </c>
      <c r="L240" s="12">
        <f>'Total power'!L240/Parameters!$C$3</f>
        <v>1.0430188679245285</v>
      </c>
      <c r="M240" s="12">
        <f>'Total power'!M240/Parameters!$C$3</f>
        <v>0.79547169811320761</v>
      </c>
      <c r="N240" s="12">
        <f>'Total power'!N240/Parameters!$C$3</f>
        <v>0.47849056603773577</v>
      </c>
      <c r="O240" s="12">
        <f>'Total power'!O240/Parameters!$C$3</f>
        <v>0.38188679245283014</v>
      </c>
      <c r="P240" s="12">
        <f>'Total power'!P240/Parameters!$C$3</f>
        <v>0.28528301886792451</v>
      </c>
      <c r="Q240" s="12">
        <f>'Total power'!Q240/Parameters!$C$3</f>
        <v>0.28528301886792451</v>
      </c>
      <c r="R240" s="12">
        <f>'Total power'!R240/Parameters!$C$3</f>
        <v>0.57509433962264145</v>
      </c>
      <c r="S240" s="12">
        <f>'Total power'!S240/Parameters!$C$3</f>
        <v>1.166792452830189</v>
      </c>
      <c r="T240" s="12">
        <f>'Total power'!T240/Parameters!$C$3</f>
        <v>1.7343396226415091</v>
      </c>
      <c r="U240" s="12">
        <f>'Total power'!U240/Parameters!$C$3</f>
        <v>2.5735849056603777</v>
      </c>
      <c r="V240" s="12">
        <f>'Total power'!V240/Parameters!$C$3</f>
        <v>2.9358490566037734</v>
      </c>
      <c r="W240" s="12">
        <f>'Total power'!W240/Parameters!$C$3</f>
        <v>2.5735849056603777</v>
      </c>
      <c r="X240" s="12">
        <f>'Total power'!X240/Parameters!$C$3</f>
        <v>1.7343396226415091</v>
      </c>
      <c r="Y240" s="12">
        <f>'Total power'!Y240/Parameters!$C$3</f>
        <v>0.91924528301886799</v>
      </c>
      <c r="Z240" s="12">
        <f>'Total power'!Z240/Parameters!$C$3</f>
        <v>0.38188679245283014</v>
      </c>
      <c r="AB240" s="7">
        <f t="shared" si="3"/>
        <v>32.61886792452831</v>
      </c>
    </row>
    <row r="241" spans="2:28" x14ac:dyDescent="0.2">
      <c r="B241" s="6">
        <v>44435</v>
      </c>
      <c r="C241" s="12">
        <f>'Total power'!C241/Parameters!$C$3</f>
        <v>0</v>
      </c>
      <c r="D241" s="12">
        <f>'Total power'!D241/Parameters!$C$3</f>
        <v>0</v>
      </c>
      <c r="E241" s="12">
        <f>'Total power'!E241/Parameters!$C$3</f>
        <v>0</v>
      </c>
      <c r="F241" s="12">
        <f>'Total power'!F241/Parameters!$C$3</f>
        <v>0</v>
      </c>
      <c r="G241" s="12">
        <f>'Total power'!G241/Parameters!$C$3</f>
        <v>0</v>
      </c>
      <c r="H241" s="12">
        <f>'Total power'!H241/Parameters!$C$3</f>
        <v>0</v>
      </c>
      <c r="I241" s="12">
        <f>'Total power'!I241/Parameters!$C$3</f>
        <v>0</v>
      </c>
      <c r="J241" s="12">
        <f>'Total power'!J241/Parameters!$C$3</f>
        <v>0</v>
      </c>
      <c r="K241" s="12">
        <f>'Total power'!K241/Parameters!$C$3</f>
        <v>0</v>
      </c>
      <c r="L241" s="12">
        <f>'Total power'!L241/Parameters!$C$3</f>
        <v>0.18867924528301888</v>
      </c>
      <c r="M241" s="12">
        <f>'Total power'!M241/Parameters!$C$3</f>
        <v>0</v>
      </c>
      <c r="N241" s="12">
        <f>'Total power'!N241/Parameters!$C$3</f>
        <v>0</v>
      </c>
      <c r="O241" s="12">
        <f>'Total power'!O241/Parameters!$C$3</f>
        <v>0</v>
      </c>
      <c r="P241" s="12">
        <f>'Total power'!P241/Parameters!$C$3</f>
        <v>0</v>
      </c>
      <c r="Q241" s="12">
        <f>'Total power'!Q241/Parameters!$C$3</f>
        <v>0</v>
      </c>
      <c r="R241" s="12">
        <f>'Total power'!R241/Parameters!$C$3</f>
        <v>0</v>
      </c>
      <c r="S241" s="12">
        <f>'Total power'!S241/Parameters!$C$3</f>
        <v>0.18867924528301888</v>
      </c>
      <c r="T241" s="12">
        <f>'Total power'!T241/Parameters!$C$3</f>
        <v>0.28528301886792451</v>
      </c>
      <c r="U241" s="12">
        <f>'Total power'!U241/Parameters!$C$3</f>
        <v>0.57509433962264145</v>
      </c>
      <c r="V241" s="12">
        <f>'Total power'!V241/Parameters!$C$3</f>
        <v>0.91924528301886799</v>
      </c>
      <c r="W241" s="12">
        <f>'Total power'!W241/Parameters!$C$3</f>
        <v>0.91924528301886799</v>
      </c>
      <c r="X241" s="12">
        <f>'Total power'!X241/Parameters!$C$3</f>
        <v>0.91924528301886799</v>
      </c>
      <c r="Y241" s="12">
        <f>'Total power'!Y241/Parameters!$C$3</f>
        <v>0.79547169811320761</v>
      </c>
      <c r="Z241" s="12">
        <f>'Total power'!Z241/Parameters!$C$3</f>
        <v>0.57509433962264145</v>
      </c>
      <c r="AB241" s="7">
        <f t="shared" si="3"/>
        <v>5.3660377358490559</v>
      </c>
    </row>
    <row r="242" spans="2:28" x14ac:dyDescent="0.2">
      <c r="B242" s="6">
        <v>44436</v>
      </c>
      <c r="C242" s="12">
        <f>'Total power'!C242/Parameters!$C$3</f>
        <v>0.28528301886792451</v>
      </c>
      <c r="D242" s="12">
        <f>'Total power'!D242/Parameters!$C$3</f>
        <v>0</v>
      </c>
      <c r="E242" s="12">
        <f>'Total power'!E242/Parameters!$C$3</f>
        <v>0</v>
      </c>
      <c r="F242" s="12">
        <f>'Total power'!F242/Parameters!$C$3</f>
        <v>0</v>
      </c>
      <c r="G242" s="12">
        <f>'Total power'!G242/Parameters!$C$3</f>
        <v>0</v>
      </c>
      <c r="H242" s="12">
        <f>'Total power'!H242/Parameters!$C$3</f>
        <v>0</v>
      </c>
      <c r="I242" s="12">
        <f>'Total power'!I242/Parameters!$C$3</f>
        <v>0</v>
      </c>
      <c r="J242" s="12">
        <f>'Total power'!J242/Parameters!$C$3</f>
        <v>0</v>
      </c>
      <c r="K242" s="12">
        <f>'Total power'!K242/Parameters!$C$3</f>
        <v>0</v>
      </c>
      <c r="L242" s="12">
        <f>'Total power'!L242/Parameters!$C$3</f>
        <v>0</v>
      </c>
      <c r="M242" s="12">
        <f>'Total power'!M242/Parameters!$C$3</f>
        <v>0</v>
      </c>
      <c r="N242" s="12">
        <f>'Total power'!N242/Parameters!$C$3</f>
        <v>0</v>
      </c>
      <c r="O242" s="12">
        <f>'Total power'!O242/Parameters!$C$3</f>
        <v>0</v>
      </c>
      <c r="P242" s="12">
        <f>'Total power'!P242/Parameters!$C$3</f>
        <v>0</v>
      </c>
      <c r="Q242" s="12">
        <f>'Total power'!Q242/Parameters!$C$3</f>
        <v>0</v>
      </c>
      <c r="R242" s="12">
        <f>'Total power'!R242/Parameters!$C$3</f>
        <v>0.57509433962264145</v>
      </c>
      <c r="S242" s="12">
        <f>'Total power'!S242/Parameters!$C$3</f>
        <v>1.166792452830189</v>
      </c>
      <c r="T242" s="12">
        <f>'Total power'!T242/Parameters!$C$3</f>
        <v>1.7343396226415091</v>
      </c>
      <c r="U242" s="12">
        <f>'Total power'!U242/Parameters!$C$3</f>
        <v>2.2113207547169811</v>
      </c>
      <c r="V242" s="12">
        <f>'Total power'!V242/Parameters!$C$3</f>
        <v>2.3924528301886792</v>
      </c>
      <c r="W242" s="12">
        <f>'Total power'!W242/Parameters!$C$3</f>
        <v>3.1532075471698113</v>
      </c>
      <c r="X242" s="12">
        <f>'Total power'!X242/Parameters!$C$3</f>
        <v>4.7969811320754729</v>
      </c>
      <c r="Y242" s="12">
        <f>'Total power'!Y242/Parameters!$C$3</f>
        <v>5.9230188679245277</v>
      </c>
      <c r="Z242" s="12">
        <f>'Total power'!Z242/Parameters!$C$3</f>
        <v>5.9230188679245277</v>
      </c>
      <c r="AB242" s="7">
        <f t="shared" si="3"/>
        <v>28.161509433962259</v>
      </c>
    </row>
    <row r="243" spans="2:28" x14ac:dyDescent="0.2">
      <c r="B243" s="6">
        <v>44437</v>
      </c>
      <c r="C243" s="12">
        <f>'Total power'!C243/Parameters!$C$3</f>
        <v>5.9230188679245277</v>
      </c>
      <c r="D243" s="12">
        <f>'Total power'!D243/Parameters!$C$3</f>
        <v>5.6181132075471698</v>
      </c>
      <c r="E243" s="12">
        <f>'Total power'!E243/Parameters!$C$3</f>
        <v>5.6181132075471698</v>
      </c>
      <c r="F243" s="12">
        <f>'Total power'!F243/Parameters!$C$3</f>
        <v>5.0550943396226433</v>
      </c>
      <c r="G243" s="12">
        <f>'Total power'!G243/Parameters!$C$3</f>
        <v>4.2807547169811322</v>
      </c>
      <c r="H243" s="12">
        <f>'Total power'!H243/Parameters!$C$3</f>
        <v>3.8052830188679247</v>
      </c>
      <c r="I243" s="12">
        <f>'Total power'!I243/Parameters!$C$3</f>
        <v>2.7547169811320753</v>
      </c>
      <c r="J243" s="12">
        <f>'Total power'!J243/Parameters!$C$3</f>
        <v>2.2113207547169811</v>
      </c>
      <c r="K243" s="12">
        <f>'Total power'!K243/Parameters!$C$3</f>
        <v>1.7343396226415091</v>
      </c>
      <c r="L243" s="12">
        <f>'Total power'!L243/Parameters!$C$3</f>
        <v>1.5864150943396227</v>
      </c>
      <c r="M243" s="12">
        <f>'Total power'!M243/Parameters!$C$3</f>
        <v>1.7343396226415091</v>
      </c>
      <c r="N243" s="12">
        <f>'Total power'!N243/Parameters!$C$3</f>
        <v>1.8822641509433962</v>
      </c>
      <c r="O243" s="12">
        <f>'Total power'!O243/Parameters!$C$3</f>
        <v>2.2113207547169811</v>
      </c>
      <c r="P243" s="12">
        <f>'Total power'!P243/Parameters!$C$3</f>
        <v>2.3924528301886792</v>
      </c>
      <c r="Q243" s="12">
        <f>'Total power'!Q243/Parameters!$C$3</f>
        <v>2.3924528301886792</v>
      </c>
      <c r="R243" s="12">
        <f>'Total power'!R243/Parameters!$C$3</f>
        <v>2.3924528301886792</v>
      </c>
      <c r="S243" s="12">
        <f>'Total power'!S243/Parameters!$C$3</f>
        <v>2.3924528301886792</v>
      </c>
      <c r="T243" s="12">
        <f>'Total power'!T243/Parameters!$C$3</f>
        <v>2.5735849056603777</v>
      </c>
      <c r="U243" s="12">
        <f>'Total power'!U243/Parameters!$C$3</f>
        <v>2.5735849056603777</v>
      </c>
      <c r="V243" s="12">
        <f>'Total power'!V243/Parameters!$C$3</f>
        <v>2.5735849056603777</v>
      </c>
      <c r="W243" s="12">
        <f>'Total power'!W243/Parameters!$C$3</f>
        <v>2.3924528301886792</v>
      </c>
      <c r="X243" s="12">
        <f>'Total power'!X243/Parameters!$C$3</f>
        <v>2.030188679245283</v>
      </c>
      <c r="Y243" s="12">
        <f>'Total power'!Y243/Parameters!$C$3</f>
        <v>1.5864150943396227</v>
      </c>
      <c r="Z243" s="12">
        <f>'Total power'!Z243/Parameters!$C$3</f>
        <v>1.166792452830189</v>
      </c>
      <c r="AB243" s="7">
        <f t="shared" si="3"/>
        <v>68.881509433962265</v>
      </c>
    </row>
    <row r="244" spans="2:28" x14ac:dyDescent="0.2">
      <c r="B244" s="6">
        <v>44438</v>
      </c>
      <c r="C244" s="12">
        <f>'Total power'!C244/Parameters!$C$3</f>
        <v>0.91924528301886799</v>
      </c>
      <c r="D244" s="12">
        <f>'Total power'!D244/Parameters!$C$3</f>
        <v>0.79547169811320761</v>
      </c>
      <c r="E244" s="12">
        <f>'Total power'!E244/Parameters!$C$3</f>
        <v>0.79547169811320761</v>
      </c>
      <c r="F244" s="12">
        <f>'Total power'!F244/Parameters!$C$3</f>
        <v>0.91924528301886799</v>
      </c>
      <c r="G244" s="12">
        <f>'Total power'!G244/Parameters!$C$3</f>
        <v>1.2905660377358492</v>
      </c>
      <c r="H244" s="12">
        <f>'Total power'!H244/Parameters!$C$3</f>
        <v>1.5864150943396227</v>
      </c>
      <c r="I244" s="12">
        <f>'Total power'!I244/Parameters!$C$3</f>
        <v>1.8822641509433962</v>
      </c>
      <c r="J244" s="12">
        <f>'Total power'!J244/Parameters!$C$3</f>
        <v>2.2113207547169811</v>
      </c>
      <c r="K244" s="12">
        <f>'Total power'!K244/Parameters!$C$3</f>
        <v>2.5735849056603777</v>
      </c>
      <c r="L244" s="12">
        <f>'Total power'!L244/Parameters!$C$3</f>
        <v>2.5735849056603777</v>
      </c>
      <c r="M244" s="12">
        <f>'Total power'!M244/Parameters!$C$3</f>
        <v>2.5735849056603777</v>
      </c>
      <c r="N244" s="12">
        <f>'Total power'!N244/Parameters!$C$3</f>
        <v>2.3924528301886792</v>
      </c>
      <c r="O244" s="12">
        <f>'Total power'!O244/Parameters!$C$3</f>
        <v>2.030188679245283</v>
      </c>
      <c r="P244" s="12">
        <f>'Total power'!P244/Parameters!$C$3</f>
        <v>2.030188679245283</v>
      </c>
      <c r="Q244" s="12">
        <f>'Total power'!Q244/Parameters!$C$3</f>
        <v>2.2113207547169811</v>
      </c>
      <c r="R244" s="12">
        <f>'Total power'!R244/Parameters!$C$3</f>
        <v>2.3924528301886792</v>
      </c>
      <c r="S244" s="12">
        <f>'Total power'!S244/Parameters!$C$3</f>
        <v>2.7547169811320753</v>
      </c>
      <c r="T244" s="12">
        <f>'Total power'!T244/Parameters!$C$3</f>
        <v>3.1532075471698113</v>
      </c>
      <c r="U244" s="12">
        <f>'Total power'!U244/Parameters!$C$3</f>
        <v>3.5879245283018872</v>
      </c>
      <c r="V244" s="12">
        <f>'Total power'!V244/Parameters!$C$3</f>
        <v>4.0226415094339618</v>
      </c>
      <c r="W244" s="12">
        <f>'Total power'!W244/Parameters!$C$3</f>
        <v>3.8052830188679247</v>
      </c>
      <c r="X244" s="12">
        <f>'Total power'!X244/Parameters!$C$3</f>
        <v>2.7547169811320753</v>
      </c>
      <c r="Y244" s="12">
        <f>'Total power'!Y244/Parameters!$C$3</f>
        <v>1.8822641509433962</v>
      </c>
      <c r="Z244" s="12">
        <f>'Total power'!Z244/Parameters!$C$3</f>
        <v>1.2905660377358492</v>
      </c>
      <c r="AB244" s="7">
        <f t="shared" si="3"/>
        <v>52.428679245283035</v>
      </c>
    </row>
    <row r="245" spans="2:28" x14ac:dyDescent="0.2">
      <c r="B245" s="6">
        <v>44439</v>
      </c>
      <c r="C245" s="12">
        <f>'Total power'!C245/Parameters!$C$3</f>
        <v>1.2905660377358492</v>
      </c>
      <c r="D245" s="12">
        <f>'Total power'!D245/Parameters!$C$3</f>
        <v>1.7343396226415091</v>
      </c>
      <c r="E245" s="12">
        <f>'Total power'!E245/Parameters!$C$3</f>
        <v>2.3924528301886792</v>
      </c>
      <c r="F245" s="12">
        <f>'Total power'!F245/Parameters!$C$3</f>
        <v>3.1532075471698113</v>
      </c>
      <c r="G245" s="12">
        <f>'Total power'!G245/Parameters!$C$3</f>
        <v>3.8052830188679247</v>
      </c>
      <c r="H245" s="12">
        <f>'Total power'!H245/Parameters!$C$3</f>
        <v>4.5388679245283026</v>
      </c>
      <c r="I245" s="12">
        <f>'Total power'!I245/Parameters!$C$3</f>
        <v>4.5388679245283026</v>
      </c>
      <c r="J245" s="12">
        <f>'Total power'!J245/Parameters!$C$3</f>
        <v>4.5388679245283026</v>
      </c>
      <c r="K245" s="12">
        <f>'Total power'!K245/Parameters!$C$3</f>
        <v>4.5388679245283026</v>
      </c>
      <c r="L245" s="12">
        <f>'Total power'!L245/Parameters!$C$3</f>
        <v>3.8052830188679247</v>
      </c>
      <c r="M245" s="12">
        <f>'Total power'!M245/Parameters!$C$3</f>
        <v>3.1532075471698113</v>
      </c>
      <c r="N245" s="12">
        <f>'Total power'!N245/Parameters!$C$3</f>
        <v>2.7547169811320753</v>
      </c>
      <c r="O245" s="12">
        <f>'Total power'!O245/Parameters!$C$3</f>
        <v>2.5735849056603777</v>
      </c>
      <c r="P245" s="12">
        <f>'Total power'!P245/Parameters!$C$3</f>
        <v>2.5735849056603777</v>
      </c>
      <c r="Q245" s="12">
        <f>'Total power'!Q245/Parameters!$C$3</f>
        <v>2.5735849056603777</v>
      </c>
      <c r="R245" s="12">
        <f>'Total power'!R245/Parameters!$C$3</f>
        <v>2.7547169811320753</v>
      </c>
      <c r="S245" s="12">
        <f>'Total power'!S245/Parameters!$C$3</f>
        <v>2.9358490566037734</v>
      </c>
      <c r="T245" s="12">
        <f>'Total power'!T245/Parameters!$C$3</f>
        <v>3.3705660377358493</v>
      </c>
      <c r="U245" s="12">
        <f>'Total power'!U245/Parameters!$C$3</f>
        <v>4.5388679245283026</v>
      </c>
      <c r="V245" s="12">
        <f>'Total power'!V245/Parameters!$C$3</f>
        <v>5.9230188679245277</v>
      </c>
      <c r="W245" s="12">
        <f>'Total power'!W245/Parameters!$C$3</f>
        <v>6.8377358490566031</v>
      </c>
      <c r="X245" s="12">
        <f>'Total power'!X245/Parameters!$C$3</f>
        <v>6.8377358490566031</v>
      </c>
      <c r="Y245" s="12">
        <f>'Total power'!Y245/Parameters!$C$3</f>
        <v>5.9230188679245277</v>
      </c>
      <c r="Z245" s="12">
        <f>'Total power'!Z245/Parameters!$C$3</f>
        <v>4.7969811320754729</v>
      </c>
      <c r="AB245" s="7">
        <f t="shared" si="3"/>
        <v>91.883773584905654</v>
      </c>
    </row>
    <row r="246" spans="2:28" x14ac:dyDescent="0.2">
      <c r="B246" s="6">
        <v>44440</v>
      </c>
      <c r="C246" s="12">
        <f>'Total power'!C246/Parameters!$C$3</f>
        <v>4.2807547169811322</v>
      </c>
      <c r="D246" s="12">
        <f>'Total power'!D246/Parameters!$C$3</f>
        <v>4.5388679245283026</v>
      </c>
      <c r="E246" s="12">
        <f>'Total power'!E246/Parameters!$C$3</f>
        <v>5.0550943396226433</v>
      </c>
      <c r="F246" s="12">
        <f>'Total power'!F246/Parameters!$C$3</f>
        <v>5.9230188679245277</v>
      </c>
      <c r="G246" s="12">
        <f>'Total power'!G246/Parameters!$C$3</f>
        <v>6.8377358490566031</v>
      </c>
      <c r="H246" s="12">
        <f>'Total power'!H246/Parameters!$C$3</f>
        <v>8.3894339622641514</v>
      </c>
      <c r="I246" s="12">
        <f>'Total power'!I246/Parameters!$C$3</f>
        <v>8.3894339622641514</v>
      </c>
      <c r="J246" s="12">
        <f>'Total power'!J246/Parameters!$C$3</f>
        <v>7.9969811320754713</v>
      </c>
      <c r="K246" s="12">
        <f>'Total power'!K246/Parameters!$C$3</f>
        <v>7.5833962264150934</v>
      </c>
      <c r="L246" s="12">
        <f>'Total power'!L246/Parameters!$C$3</f>
        <v>6.2279245283018865</v>
      </c>
      <c r="M246" s="12">
        <f>'Total power'!M246/Parameters!$C$3</f>
        <v>5.0550943396226433</v>
      </c>
      <c r="N246" s="12">
        <f>'Total power'!N246/Parameters!$C$3</f>
        <v>4.2807547169811322</v>
      </c>
      <c r="O246" s="12">
        <f>'Total power'!O246/Parameters!$C$3</f>
        <v>4.0226415094339618</v>
      </c>
      <c r="P246" s="12">
        <f>'Total power'!P246/Parameters!$C$3</f>
        <v>3.5879245283018872</v>
      </c>
      <c r="Q246" s="12">
        <f>'Total power'!Q246/Parameters!$C$3</f>
        <v>3.3705660377358493</v>
      </c>
      <c r="R246" s="12">
        <f>'Total power'!R246/Parameters!$C$3</f>
        <v>3.1532075471698113</v>
      </c>
      <c r="S246" s="12">
        <f>'Total power'!S246/Parameters!$C$3</f>
        <v>3.1532075471698113</v>
      </c>
      <c r="T246" s="12">
        <f>'Total power'!T246/Parameters!$C$3</f>
        <v>2.9358490566037734</v>
      </c>
      <c r="U246" s="12">
        <f>'Total power'!U246/Parameters!$C$3</f>
        <v>2.9358490566037734</v>
      </c>
      <c r="V246" s="12">
        <f>'Total power'!V246/Parameters!$C$3</f>
        <v>3.1532075471698113</v>
      </c>
      <c r="W246" s="12">
        <f>'Total power'!W246/Parameters!$C$3</f>
        <v>2.9358490566037734</v>
      </c>
      <c r="X246" s="12">
        <f>'Total power'!X246/Parameters!$C$3</f>
        <v>2.2113207547169811</v>
      </c>
      <c r="Y246" s="12">
        <f>'Total power'!Y246/Parameters!$C$3</f>
        <v>1.166792452830189</v>
      </c>
      <c r="Z246" s="12">
        <f>'Total power'!Z246/Parameters!$C$3</f>
        <v>0.38188679245283014</v>
      </c>
      <c r="AB246" s="7">
        <f t="shared" si="3"/>
        <v>107.5667924528302</v>
      </c>
    </row>
    <row r="247" spans="2:28" x14ac:dyDescent="0.2">
      <c r="B247" s="6">
        <v>44441</v>
      </c>
      <c r="C247" s="12">
        <f>'Total power'!C247/Parameters!$C$3</f>
        <v>0</v>
      </c>
      <c r="D247" s="12">
        <f>'Total power'!D247/Parameters!$C$3</f>
        <v>0</v>
      </c>
      <c r="E247" s="12">
        <f>'Total power'!E247/Parameters!$C$3</f>
        <v>0</v>
      </c>
      <c r="F247" s="12">
        <f>'Total power'!F247/Parameters!$C$3</f>
        <v>0</v>
      </c>
      <c r="G247" s="12">
        <f>'Total power'!G247/Parameters!$C$3</f>
        <v>0</v>
      </c>
      <c r="H247" s="12">
        <f>'Total power'!H247/Parameters!$C$3</f>
        <v>0</v>
      </c>
      <c r="I247" s="12">
        <f>'Total power'!I247/Parameters!$C$3</f>
        <v>0</v>
      </c>
      <c r="J247" s="12">
        <f>'Total power'!J247/Parameters!$C$3</f>
        <v>0</v>
      </c>
      <c r="K247" s="12">
        <f>'Total power'!K247/Parameters!$C$3</f>
        <v>0</v>
      </c>
      <c r="L247" s="12">
        <f>'Total power'!L247/Parameters!$C$3</f>
        <v>0</v>
      </c>
      <c r="M247" s="12">
        <f>'Total power'!M247/Parameters!$C$3</f>
        <v>0</v>
      </c>
      <c r="N247" s="12">
        <f>'Total power'!N247/Parameters!$C$3</f>
        <v>0</v>
      </c>
      <c r="O247" s="12">
        <f>'Total power'!O247/Parameters!$C$3</f>
        <v>0</v>
      </c>
      <c r="P247" s="12">
        <f>'Total power'!P247/Parameters!$C$3</f>
        <v>0</v>
      </c>
      <c r="Q247" s="12">
        <f>'Total power'!Q247/Parameters!$C$3</f>
        <v>0</v>
      </c>
      <c r="R247" s="12">
        <f>'Total power'!R247/Parameters!$C$3</f>
        <v>0</v>
      </c>
      <c r="S247" s="12">
        <f>'Total power'!S247/Parameters!$C$3</f>
        <v>0</v>
      </c>
      <c r="T247" s="12">
        <f>'Total power'!T247/Parameters!$C$3</f>
        <v>0</v>
      </c>
      <c r="U247" s="12">
        <f>'Total power'!U247/Parameters!$C$3</f>
        <v>0.18867924528301888</v>
      </c>
      <c r="V247" s="12">
        <f>'Total power'!V247/Parameters!$C$3</f>
        <v>0.67169811320754724</v>
      </c>
      <c r="W247" s="12">
        <f>'Total power'!W247/Parameters!$C$3</f>
        <v>0.79547169811320761</v>
      </c>
      <c r="X247" s="12">
        <f>'Total power'!X247/Parameters!$C$3</f>
        <v>0.57509433962264145</v>
      </c>
      <c r="Y247" s="12">
        <f>'Total power'!Y247/Parameters!$C$3</f>
        <v>0.38188679245283014</v>
      </c>
      <c r="Z247" s="12">
        <f>'Total power'!Z247/Parameters!$C$3</f>
        <v>0.18867924528301888</v>
      </c>
      <c r="AB247" s="7">
        <f t="shared" si="3"/>
        <v>2.8015094339622642</v>
      </c>
    </row>
    <row r="248" spans="2:28" x14ac:dyDescent="0.2">
      <c r="B248" s="6">
        <v>44442</v>
      </c>
      <c r="C248" s="12">
        <f>'Total power'!C248/Parameters!$C$3</f>
        <v>0</v>
      </c>
      <c r="D248" s="12">
        <f>'Total power'!D248/Parameters!$C$3</f>
        <v>0</v>
      </c>
      <c r="E248" s="12">
        <f>'Total power'!E248/Parameters!$C$3</f>
        <v>0</v>
      </c>
      <c r="F248" s="12">
        <f>'Total power'!F248/Parameters!$C$3</f>
        <v>0</v>
      </c>
      <c r="G248" s="12">
        <f>'Total power'!G248/Parameters!$C$3</f>
        <v>0.18867924528301888</v>
      </c>
      <c r="H248" s="12">
        <f>'Total power'!H248/Parameters!$C$3</f>
        <v>0</v>
      </c>
      <c r="I248" s="12">
        <f>'Total power'!I248/Parameters!$C$3</f>
        <v>0</v>
      </c>
      <c r="J248" s="12">
        <f>'Total power'!J248/Parameters!$C$3</f>
        <v>0</v>
      </c>
      <c r="K248" s="12">
        <f>'Total power'!K248/Parameters!$C$3</f>
        <v>0</v>
      </c>
      <c r="L248" s="12">
        <f>'Total power'!L248/Parameters!$C$3</f>
        <v>0</v>
      </c>
      <c r="M248" s="12">
        <f>'Total power'!M248/Parameters!$C$3</f>
        <v>0</v>
      </c>
      <c r="N248" s="12">
        <f>'Total power'!N248/Parameters!$C$3</f>
        <v>0</v>
      </c>
      <c r="O248" s="12">
        <f>'Total power'!O248/Parameters!$C$3</f>
        <v>0</v>
      </c>
      <c r="P248" s="12">
        <f>'Total power'!P248/Parameters!$C$3</f>
        <v>0</v>
      </c>
      <c r="Q248" s="12">
        <f>'Total power'!Q248/Parameters!$C$3</f>
        <v>0.18867924528301888</v>
      </c>
      <c r="R248" s="12">
        <f>'Total power'!R248/Parameters!$C$3</f>
        <v>0.57509433962264145</v>
      </c>
      <c r="S248" s="12">
        <f>'Total power'!S248/Parameters!$C$3</f>
        <v>1.0430188679245285</v>
      </c>
      <c r="T248" s="12">
        <f>'Total power'!T248/Parameters!$C$3</f>
        <v>1.4384905660377358</v>
      </c>
      <c r="U248" s="12">
        <f>'Total power'!U248/Parameters!$C$3</f>
        <v>2.030188679245283</v>
      </c>
      <c r="V248" s="12">
        <f>'Total power'!V248/Parameters!$C$3</f>
        <v>2.030188679245283</v>
      </c>
      <c r="W248" s="12">
        <f>'Total power'!W248/Parameters!$C$3</f>
        <v>1.8822641509433962</v>
      </c>
      <c r="X248" s="12">
        <f>'Total power'!X248/Parameters!$C$3</f>
        <v>1.5864150943396227</v>
      </c>
      <c r="Y248" s="12">
        <f>'Total power'!Y248/Parameters!$C$3</f>
        <v>1.4384905660377358</v>
      </c>
      <c r="Z248" s="12">
        <f>'Total power'!Z248/Parameters!$C$3</f>
        <v>1.2905660377358492</v>
      </c>
      <c r="AB248" s="7">
        <f t="shared" si="3"/>
        <v>13.692075471698114</v>
      </c>
    </row>
    <row r="249" spans="2:28" x14ac:dyDescent="0.2">
      <c r="B249" s="6">
        <v>44443</v>
      </c>
      <c r="C249" s="12">
        <f>'Total power'!C249/Parameters!$C$3</f>
        <v>1.2905660377358492</v>
      </c>
      <c r="D249" s="12">
        <f>'Total power'!D249/Parameters!$C$3</f>
        <v>1.2905660377358492</v>
      </c>
      <c r="E249" s="12">
        <f>'Total power'!E249/Parameters!$C$3</f>
        <v>1.166792452830189</v>
      </c>
      <c r="F249" s="12">
        <f>'Total power'!F249/Parameters!$C$3</f>
        <v>1.166792452830189</v>
      </c>
      <c r="G249" s="12">
        <f>'Total power'!G249/Parameters!$C$3</f>
        <v>1.166792452830189</v>
      </c>
      <c r="H249" s="12">
        <f>'Total power'!H249/Parameters!$C$3</f>
        <v>1.166792452830189</v>
      </c>
      <c r="I249" s="12">
        <f>'Total power'!I249/Parameters!$C$3</f>
        <v>1.166792452830189</v>
      </c>
      <c r="J249" s="12">
        <f>'Total power'!J249/Parameters!$C$3</f>
        <v>1.0430188679245285</v>
      </c>
      <c r="K249" s="12">
        <f>'Total power'!K249/Parameters!$C$3</f>
        <v>0.91924528301886799</v>
      </c>
      <c r="L249" s="12">
        <f>'Total power'!L249/Parameters!$C$3</f>
        <v>0.79547169811320761</v>
      </c>
      <c r="M249" s="12">
        <f>'Total power'!M249/Parameters!$C$3</f>
        <v>0.57509433962264145</v>
      </c>
      <c r="N249" s="12">
        <f>'Total power'!N249/Parameters!$C$3</f>
        <v>0.57509433962264145</v>
      </c>
      <c r="O249" s="12">
        <f>'Total power'!O249/Parameters!$C$3</f>
        <v>0.57509433962264145</v>
      </c>
      <c r="P249" s="12">
        <f>'Total power'!P249/Parameters!$C$3</f>
        <v>0.67169811320754724</v>
      </c>
      <c r="Q249" s="12">
        <f>'Total power'!Q249/Parameters!$C$3</f>
        <v>0.91924528301886799</v>
      </c>
      <c r="R249" s="12">
        <f>'Total power'!R249/Parameters!$C$3</f>
        <v>1.166792452830189</v>
      </c>
      <c r="S249" s="12">
        <f>'Total power'!S249/Parameters!$C$3</f>
        <v>1.2905660377358492</v>
      </c>
      <c r="T249" s="12">
        <f>'Total power'!T249/Parameters!$C$3</f>
        <v>1.4384905660377358</v>
      </c>
      <c r="U249" s="12">
        <f>'Total power'!U249/Parameters!$C$3</f>
        <v>1.5864150943396227</v>
      </c>
      <c r="V249" s="12">
        <f>'Total power'!V249/Parameters!$C$3</f>
        <v>1.7343396226415091</v>
      </c>
      <c r="W249" s="12">
        <f>'Total power'!W249/Parameters!$C$3</f>
        <v>2.030188679245283</v>
      </c>
      <c r="X249" s="12">
        <f>'Total power'!X249/Parameters!$C$3</f>
        <v>2.5735849056603777</v>
      </c>
      <c r="Y249" s="12">
        <f>'Total power'!Y249/Parameters!$C$3</f>
        <v>3.1532075471698113</v>
      </c>
      <c r="Z249" s="12">
        <f>'Total power'!Z249/Parameters!$C$3</f>
        <v>4.0226415094339618</v>
      </c>
      <c r="AB249" s="7">
        <f t="shared" si="3"/>
        <v>33.485283018867918</v>
      </c>
    </row>
    <row r="250" spans="2:28" x14ac:dyDescent="0.2">
      <c r="B250" s="6">
        <v>44444</v>
      </c>
      <c r="C250" s="12">
        <f>'Total power'!C250/Parameters!$C$3</f>
        <v>4.7969811320754729</v>
      </c>
      <c r="D250" s="12">
        <f>'Total power'!D250/Parameters!$C$3</f>
        <v>5.9230188679245277</v>
      </c>
      <c r="E250" s="12">
        <f>'Total power'!E250/Parameters!$C$3</f>
        <v>6.5328301886792444</v>
      </c>
      <c r="F250" s="12">
        <f>'Total power'!F250/Parameters!$C$3</f>
        <v>6.2279245283018865</v>
      </c>
      <c r="G250" s="12">
        <f>'Total power'!G250/Parameters!$C$3</f>
        <v>5.6181132075471698</v>
      </c>
      <c r="H250" s="12">
        <f>'Total power'!H250/Parameters!$C$3</f>
        <v>5.6181132075471698</v>
      </c>
      <c r="I250" s="12">
        <f>'Total power'!I250/Parameters!$C$3</f>
        <v>5.3132075471698119</v>
      </c>
      <c r="J250" s="12">
        <f>'Total power'!J250/Parameters!$C$3</f>
        <v>4.0226415094339618</v>
      </c>
      <c r="K250" s="12">
        <f>'Total power'!K250/Parameters!$C$3</f>
        <v>4.0226415094339618</v>
      </c>
      <c r="L250" s="12">
        <f>'Total power'!L250/Parameters!$C$3</f>
        <v>4.5388679245283026</v>
      </c>
      <c r="M250" s="12">
        <f>'Total power'!M250/Parameters!$C$3</f>
        <v>4.2807547169811322</v>
      </c>
      <c r="N250" s="12">
        <f>'Total power'!N250/Parameters!$C$3</f>
        <v>4.0226415094339618</v>
      </c>
      <c r="O250" s="12">
        <f>'Total power'!O250/Parameters!$C$3</f>
        <v>3.5879245283018872</v>
      </c>
      <c r="P250" s="12">
        <f>'Total power'!P250/Parameters!$C$3</f>
        <v>2.2113207547169811</v>
      </c>
      <c r="Q250" s="12">
        <f>'Total power'!Q250/Parameters!$C$3</f>
        <v>1.0430188679245285</v>
      </c>
      <c r="R250" s="12">
        <f>'Total power'!R250/Parameters!$C$3</f>
        <v>1.166792452830189</v>
      </c>
      <c r="S250" s="12">
        <f>'Total power'!S250/Parameters!$C$3</f>
        <v>1.0430188679245285</v>
      </c>
      <c r="T250" s="12">
        <f>'Total power'!T250/Parameters!$C$3</f>
        <v>1.166792452830189</v>
      </c>
      <c r="U250" s="12">
        <f>'Total power'!U250/Parameters!$C$3</f>
        <v>1.7343396226415091</v>
      </c>
      <c r="V250" s="12">
        <f>'Total power'!V250/Parameters!$C$3</f>
        <v>2.3924528301886792</v>
      </c>
      <c r="W250" s="12">
        <f>'Total power'!W250/Parameters!$C$3</f>
        <v>2.7547169811320753</v>
      </c>
      <c r="X250" s="12">
        <f>'Total power'!X250/Parameters!$C$3</f>
        <v>2.9358490566037734</v>
      </c>
      <c r="Y250" s="12">
        <f>'Total power'!Y250/Parameters!$C$3</f>
        <v>2.7547169811320753</v>
      </c>
      <c r="Z250" s="12">
        <f>'Total power'!Z250/Parameters!$C$3</f>
        <v>2.5735849056603777</v>
      </c>
      <c r="AB250" s="7">
        <f t="shared" si="3"/>
        <v>86.282264150943405</v>
      </c>
    </row>
    <row r="251" spans="2:28" x14ac:dyDescent="0.2">
      <c r="B251" s="6">
        <v>44445</v>
      </c>
      <c r="C251" s="12">
        <f>'Total power'!C251/Parameters!$C$3</f>
        <v>2.3924528301886792</v>
      </c>
      <c r="D251" s="12">
        <f>'Total power'!D251/Parameters!$C$3</f>
        <v>2.3924528301886792</v>
      </c>
      <c r="E251" s="12">
        <f>'Total power'!E251/Parameters!$C$3</f>
        <v>2.2113207547169811</v>
      </c>
      <c r="F251" s="12">
        <f>'Total power'!F251/Parameters!$C$3</f>
        <v>1.5864150943396227</v>
      </c>
      <c r="G251" s="12">
        <f>'Total power'!G251/Parameters!$C$3</f>
        <v>1.166792452830189</v>
      </c>
      <c r="H251" s="12">
        <f>'Total power'!H251/Parameters!$C$3</f>
        <v>0.67169811320754724</v>
      </c>
      <c r="I251" s="12">
        <f>'Total power'!I251/Parameters!$C$3</f>
        <v>0.47849056603773577</v>
      </c>
      <c r="J251" s="12">
        <f>'Total power'!J251/Parameters!$C$3</f>
        <v>0.18867924528301888</v>
      </c>
      <c r="K251" s="12">
        <f>'Total power'!K251/Parameters!$C$3</f>
        <v>0.38188679245283014</v>
      </c>
      <c r="L251" s="12">
        <f>'Total power'!L251/Parameters!$C$3</f>
        <v>0.57509433962264145</v>
      </c>
      <c r="M251" s="12">
        <f>'Total power'!M251/Parameters!$C$3</f>
        <v>0.79547169811320761</v>
      </c>
      <c r="N251" s="12">
        <f>'Total power'!N251/Parameters!$C$3</f>
        <v>1.166792452830189</v>
      </c>
      <c r="O251" s="12">
        <f>'Total power'!O251/Parameters!$C$3</f>
        <v>1.7343396226415091</v>
      </c>
      <c r="P251" s="12">
        <f>'Total power'!P251/Parameters!$C$3</f>
        <v>2.5735849056603777</v>
      </c>
      <c r="Q251" s="12">
        <f>'Total power'!Q251/Parameters!$C$3</f>
        <v>3.1532075471698113</v>
      </c>
      <c r="R251" s="12">
        <f>'Total power'!R251/Parameters!$C$3</f>
        <v>3.3705660377358493</v>
      </c>
      <c r="S251" s="12">
        <f>'Total power'!S251/Parameters!$C$3</f>
        <v>3.5879245283018872</v>
      </c>
      <c r="T251" s="12">
        <f>'Total power'!T251/Parameters!$C$3</f>
        <v>4.5388679245283026</v>
      </c>
      <c r="U251" s="12">
        <f>'Total power'!U251/Parameters!$C$3</f>
        <v>7.1849056603773587</v>
      </c>
      <c r="V251" s="12">
        <f>'Total power'!V251/Parameters!$C$3</f>
        <v>7.9969811320754713</v>
      </c>
      <c r="W251" s="12">
        <f>'Total power'!W251/Parameters!$C$3</f>
        <v>8.5735849056603772</v>
      </c>
      <c r="X251" s="12">
        <f>'Total power'!X251/Parameters!$C$3</f>
        <v>9.7781132075471699</v>
      </c>
      <c r="Y251" s="12">
        <f>'Total power'!Y251/Parameters!$C$3</f>
        <v>10.119245283018866</v>
      </c>
      <c r="Z251" s="12">
        <f>'Total power'!Z251/Parameters!$C$3</f>
        <v>10.119245283018866</v>
      </c>
      <c r="AB251" s="7">
        <f t="shared" si="3"/>
        <v>86.738113207547173</v>
      </c>
    </row>
    <row r="252" spans="2:28" x14ac:dyDescent="0.2">
      <c r="B252" s="6">
        <v>44446</v>
      </c>
      <c r="C252" s="12">
        <f>'Total power'!C252/Parameters!$C$3</f>
        <v>10.979622641509433</v>
      </c>
      <c r="D252" s="12">
        <f>'Total power'!D252/Parameters!$C$3</f>
        <v>11.372075471698114</v>
      </c>
      <c r="E252" s="12">
        <f>'Total power'!E252/Parameters!$C$3</f>
        <v>10.566037735849056</v>
      </c>
      <c r="F252" s="12">
        <f>'Total power'!F252/Parameters!$C$3</f>
        <v>9.7781132075471699</v>
      </c>
      <c r="G252" s="12">
        <f>'Total power'!G252/Parameters!$C$3</f>
        <v>7.5833962264150934</v>
      </c>
      <c r="H252" s="12">
        <f>'Total power'!H252/Parameters!$C$3</f>
        <v>6.2279245283018865</v>
      </c>
      <c r="I252" s="12">
        <f>'Total power'!I252/Parameters!$C$3</f>
        <v>4.5388679245283026</v>
      </c>
      <c r="J252" s="12">
        <f>'Total power'!J252/Parameters!$C$3</f>
        <v>2.9358490566037734</v>
      </c>
      <c r="K252" s="12">
        <f>'Total power'!K252/Parameters!$C$3</f>
        <v>4.5388679245283026</v>
      </c>
      <c r="L252" s="12">
        <f>'Total power'!L252/Parameters!$C$3</f>
        <v>5.6181132075471698</v>
      </c>
      <c r="M252" s="12">
        <f>'Total power'!M252/Parameters!$C$3</f>
        <v>5.3132075471698119</v>
      </c>
      <c r="N252" s="12">
        <f>'Total power'!N252/Parameters!$C$3</f>
        <v>4.5388679245283026</v>
      </c>
      <c r="O252" s="12">
        <f>'Total power'!O252/Parameters!$C$3</f>
        <v>3.8052830188679247</v>
      </c>
      <c r="P252" s="12">
        <f>'Total power'!P252/Parameters!$C$3</f>
        <v>3.1532075471698113</v>
      </c>
      <c r="Q252" s="12">
        <f>'Total power'!Q252/Parameters!$C$3</f>
        <v>2.3924528301886792</v>
      </c>
      <c r="R252" s="12">
        <f>'Total power'!R252/Parameters!$C$3</f>
        <v>1.4384905660377358</v>
      </c>
      <c r="S252" s="12">
        <f>'Total power'!S252/Parameters!$C$3</f>
        <v>0.47849056603773577</v>
      </c>
      <c r="T252" s="12">
        <f>'Total power'!T252/Parameters!$C$3</f>
        <v>0</v>
      </c>
      <c r="U252" s="12">
        <f>'Total power'!U252/Parameters!$C$3</f>
        <v>0</v>
      </c>
      <c r="V252" s="12">
        <f>'Total power'!V252/Parameters!$C$3</f>
        <v>0</v>
      </c>
      <c r="W252" s="12">
        <f>'Total power'!W252/Parameters!$C$3</f>
        <v>0</v>
      </c>
      <c r="X252" s="12">
        <f>'Total power'!X252/Parameters!$C$3</f>
        <v>0</v>
      </c>
      <c r="Y252" s="12">
        <f>'Total power'!Y252/Parameters!$C$3</f>
        <v>0</v>
      </c>
      <c r="Z252" s="12">
        <f>'Total power'!Z252/Parameters!$C$3</f>
        <v>0</v>
      </c>
      <c r="AB252" s="7">
        <f t="shared" si="3"/>
        <v>95.258867924528303</v>
      </c>
    </row>
    <row r="253" spans="2:28" x14ac:dyDescent="0.2">
      <c r="B253" s="6">
        <v>44447</v>
      </c>
      <c r="C253" s="12">
        <f>'Total power'!C253/Parameters!$C$3</f>
        <v>0</v>
      </c>
      <c r="D253" s="12">
        <f>'Total power'!D253/Parameters!$C$3</f>
        <v>0</v>
      </c>
      <c r="E253" s="12">
        <f>'Total power'!E253/Parameters!$C$3</f>
        <v>0</v>
      </c>
      <c r="F253" s="12">
        <f>'Total power'!F253/Parameters!$C$3</f>
        <v>0</v>
      </c>
      <c r="G253" s="12">
        <f>'Total power'!G253/Parameters!$C$3</f>
        <v>0</v>
      </c>
      <c r="H253" s="12">
        <f>'Total power'!H253/Parameters!$C$3</f>
        <v>0</v>
      </c>
      <c r="I253" s="12">
        <f>'Total power'!I253/Parameters!$C$3</f>
        <v>0</v>
      </c>
      <c r="J253" s="12">
        <f>'Total power'!J253/Parameters!$C$3</f>
        <v>0</v>
      </c>
      <c r="K253" s="12">
        <f>'Total power'!K253/Parameters!$C$3</f>
        <v>0</v>
      </c>
      <c r="L253" s="12">
        <f>'Total power'!L253/Parameters!$C$3</f>
        <v>0</v>
      </c>
      <c r="M253" s="12">
        <f>'Total power'!M253/Parameters!$C$3</f>
        <v>0</v>
      </c>
      <c r="N253" s="12">
        <f>'Total power'!N253/Parameters!$C$3</f>
        <v>0</v>
      </c>
      <c r="O253" s="12">
        <f>'Total power'!O253/Parameters!$C$3</f>
        <v>0</v>
      </c>
      <c r="P253" s="12">
        <f>'Total power'!P253/Parameters!$C$3</f>
        <v>0</v>
      </c>
      <c r="Q253" s="12">
        <f>'Total power'!Q253/Parameters!$C$3</f>
        <v>0</v>
      </c>
      <c r="R253" s="12">
        <f>'Total power'!R253/Parameters!$C$3</f>
        <v>0</v>
      </c>
      <c r="S253" s="12">
        <f>'Total power'!S253/Parameters!$C$3</f>
        <v>0</v>
      </c>
      <c r="T253" s="12">
        <f>'Total power'!T253/Parameters!$C$3</f>
        <v>1.7343396226415091</v>
      </c>
      <c r="U253" s="12">
        <f>'Total power'!U253/Parameters!$C$3</f>
        <v>4.0226415094339618</v>
      </c>
      <c r="V253" s="12">
        <f>'Total power'!V253/Parameters!$C$3</f>
        <v>6.2279245283018865</v>
      </c>
      <c r="W253" s="12">
        <f>'Total power'!W253/Parameters!$C$3</f>
        <v>6.8377358490566031</v>
      </c>
      <c r="X253" s="12">
        <f>'Total power'!X253/Parameters!$C$3</f>
        <v>6.2279245283018865</v>
      </c>
      <c r="Y253" s="12">
        <f>'Total power'!Y253/Parameters!$C$3</f>
        <v>5.0550943396226433</v>
      </c>
      <c r="Z253" s="12">
        <f>'Total power'!Z253/Parameters!$C$3</f>
        <v>4.2807547169811322</v>
      </c>
      <c r="AB253" s="7">
        <f t="shared" si="3"/>
        <v>34.386415094339625</v>
      </c>
    </row>
    <row r="254" spans="2:28" x14ac:dyDescent="0.2">
      <c r="B254" s="6">
        <v>44448</v>
      </c>
      <c r="C254" s="12">
        <f>'Total power'!C254/Parameters!$C$3</f>
        <v>3.8052830188679247</v>
      </c>
      <c r="D254" s="12">
        <f>'Total power'!D254/Parameters!$C$3</f>
        <v>4.0226415094339618</v>
      </c>
      <c r="E254" s="12">
        <f>'Total power'!E254/Parameters!$C$3</f>
        <v>6.2279245283018865</v>
      </c>
      <c r="F254" s="12">
        <f>'Total power'!F254/Parameters!$C$3</f>
        <v>8.3894339622641514</v>
      </c>
      <c r="G254" s="12">
        <f>'Total power'!G254/Parameters!$C$3</f>
        <v>9.385660377358489</v>
      </c>
      <c r="H254" s="12">
        <f>'Total power'!H254/Parameters!$C$3</f>
        <v>10.119245283018866</v>
      </c>
      <c r="I254" s="12">
        <f>'Total power'!I254/Parameters!$C$3</f>
        <v>9.7781132075471699</v>
      </c>
      <c r="J254" s="12">
        <f>'Total power'!J254/Parameters!$C$3</f>
        <v>8.5735849056603772</v>
      </c>
      <c r="K254" s="12">
        <f>'Total power'!K254/Parameters!$C$3</f>
        <v>9.385660377358489</v>
      </c>
      <c r="L254" s="12">
        <f>'Total power'!L254/Parameters!$C$3</f>
        <v>8.9720754716981137</v>
      </c>
      <c r="M254" s="12">
        <f>'Total power'!M254/Parameters!$C$3</f>
        <v>8.5735849056603772</v>
      </c>
      <c r="N254" s="12">
        <f>'Total power'!N254/Parameters!$C$3</f>
        <v>8.3894339622641514</v>
      </c>
      <c r="O254" s="12">
        <f>'Total power'!O254/Parameters!$C$3</f>
        <v>7.1849056603773587</v>
      </c>
      <c r="P254" s="12">
        <f>'Total power'!P254/Parameters!$C$3</f>
        <v>6.8377358490566031</v>
      </c>
      <c r="Q254" s="12">
        <f>'Total power'!Q254/Parameters!$C$3</f>
        <v>6.2279245283018865</v>
      </c>
      <c r="R254" s="12">
        <f>'Total power'!R254/Parameters!$C$3</f>
        <v>5.9230188679245277</v>
      </c>
      <c r="S254" s="12">
        <f>'Total power'!S254/Parameters!$C$3</f>
        <v>5.9230188679245277</v>
      </c>
      <c r="T254" s="12">
        <f>'Total power'!T254/Parameters!$C$3</f>
        <v>5.6181132075471698</v>
      </c>
      <c r="U254" s="12">
        <f>'Total power'!U254/Parameters!$C$3</f>
        <v>5.9230188679245277</v>
      </c>
      <c r="V254" s="12">
        <f>'Total power'!V254/Parameters!$C$3</f>
        <v>6.2279245283018865</v>
      </c>
      <c r="W254" s="12">
        <f>'Total power'!W254/Parameters!$C$3</f>
        <v>5.9230188679245277</v>
      </c>
      <c r="X254" s="12">
        <f>'Total power'!X254/Parameters!$C$3</f>
        <v>5.0550943396226433</v>
      </c>
      <c r="Y254" s="12">
        <f>'Total power'!Y254/Parameters!$C$3</f>
        <v>4.0226415094339618</v>
      </c>
      <c r="Z254" s="12">
        <f>'Total power'!Z254/Parameters!$C$3</f>
        <v>3.1532075471698113</v>
      </c>
      <c r="AB254" s="7">
        <f t="shared" si="3"/>
        <v>163.64226415094339</v>
      </c>
    </row>
    <row r="255" spans="2:28" x14ac:dyDescent="0.2">
      <c r="B255" s="6">
        <v>44449</v>
      </c>
      <c r="C255" s="12">
        <f>'Total power'!C255/Parameters!$C$3</f>
        <v>2.3924528301886792</v>
      </c>
      <c r="D255" s="12">
        <f>'Total power'!D255/Parameters!$C$3</f>
        <v>1.2905660377358492</v>
      </c>
      <c r="E255" s="12">
        <f>'Total power'!E255/Parameters!$C$3</f>
        <v>0.57509433962264145</v>
      </c>
      <c r="F255" s="12">
        <f>'Total power'!F255/Parameters!$C$3</f>
        <v>0</v>
      </c>
      <c r="G255" s="12">
        <f>'Total power'!G255/Parameters!$C$3</f>
        <v>0</v>
      </c>
      <c r="H255" s="12">
        <f>'Total power'!H255/Parameters!$C$3</f>
        <v>0</v>
      </c>
      <c r="I255" s="12">
        <f>'Total power'!I255/Parameters!$C$3</f>
        <v>0</v>
      </c>
      <c r="J255" s="12">
        <f>'Total power'!J255/Parameters!$C$3</f>
        <v>0</v>
      </c>
      <c r="K255" s="12">
        <f>'Total power'!K255/Parameters!$C$3</f>
        <v>0</v>
      </c>
      <c r="L255" s="12">
        <f>'Total power'!L255/Parameters!$C$3</f>
        <v>0</v>
      </c>
      <c r="M255" s="12">
        <f>'Total power'!M255/Parameters!$C$3</f>
        <v>0</v>
      </c>
      <c r="N255" s="12">
        <f>'Total power'!N255/Parameters!$C$3</f>
        <v>0</v>
      </c>
      <c r="O255" s="12">
        <f>'Total power'!O255/Parameters!$C$3</f>
        <v>0</v>
      </c>
      <c r="P255" s="12">
        <f>'Total power'!P255/Parameters!$C$3</f>
        <v>0</v>
      </c>
      <c r="Q255" s="12">
        <f>'Total power'!Q255/Parameters!$C$3</f>
        <v>0</v>
      </c>
      <c r="R255" s="12">
        <f>'Total power'!R255/Parameters!$C$3</f>
        <v>0</v>
      </c>
      <c r="S255" s="12">
        <f>'Total power'!S255/Parameters!$C$3</f>
        <v>0</v>
      </c>
      <c r="T255" s="12">
        <f>'Total power'!T255/Parameters!$C$3</f>
        <v>0</v>
      </c>
      <c r="U255" s="12">
        <f>'Total power'!U255/Parameters!$C$3</f>
        <v>0</v>
      </c>
      <c r="V255" s="12">
        <f>'Total power'!V255/Parameters!$C$3</f>
        <v>0</v>
      </c>
      <c r="W255" s="12">
        <f>'Total power'!W255/Parameters!$C$3</f>
        <v>0</v>
      </c>
      <c r="X255" s="12">
        <f>'Total power'!X255/Parameters!$C$3</f>
        <v>0</v>
      </c>
      <c r="Y255" s="12">
        <f>'Total power'!Y255/Parameters!$C$3</f>
        <v>0</v>
      </c>
      <c r="Z255" s="12">
        <f>'Total power'!Z255/Parameters!$C$3</f>
        <v>0</v>
      </c>
      <c r="AB255" s="7">
        <f t="shared" si="3"/>
        <v>4.2581132075471695</v>
      </c>
    </row>
    <row r="256" spans="2:28" x14ac:dyDescent="0.2">
      <c r="B256" s="6">
        <v>44450</v>
      </c>
      <c r="C256" s="12">
        <f>'Total power'!C256/Parameters!$C$3</f>
        <v>0.28528301886792451</v>
      </c>
      <c r="D256" s="12">
        <f>'Total power'!D256/Parameters!$C$3</f>
        <v>0.38188679245283014</v>
      </c>
      <c r="E256" s="12">
        <f>'Total power'!E256/Parameters!$C$3</f>
        <v>0.57509433962264145</v>
      </c>
      <c r="F256" s="12">
        <f>'Total power'!F256/Parameters!$C$3</f>
        <v>0.79547169811320761</v>
      </c>
      <c r="G256" s="12">
        <f>'Total power'!G256/Parameters!$C$3</f>
        <v>1.166792452830189</v>
      </c>
      <c r="H256" s="12">
        <f>'Total power'!H256/Parameters!$C$3</f>
        <v>2.2113207547169811</v>
      </c>
      <c r="I256" s="12">
        <f>'Total power'!I256/Parameters!$C$3</f>
        <v>3.3705660377358493</v>
      </c>
      <c r="J256" s="12">
        <f>'Total power'!J256/Parameters!$C$3</f>
        <v>4.0226415094339618</v>
      </c>
      <c r="K256" s="12">
        <f>'Total power'!K256/Parameters!$C$3</f>
        <v>7.5833962264150934</v>
      </c>
      <c r="L256" s="12">
        <f>'Total power'!L256/Parameters!$C$3</f>
        <v>10.979622641509433</v>
      </c>
      <c r="M256" s="12">
        <f>'Total power'!M256/Parameters!$C$3</f>
        <v>13.753962264150944</v>
      </c>
      <c r="N256" s="12">
        <f>'Total power'!N256/Parameters!$C$3</f>
        <v>16.537358490566035</v>
      </c>
      <c r="O256" s="12">
        <f>'Total power'!O256/Parameters!$C$3</f>
        <v>17.479245283018866</v>
      </c>
      <c r="P256" s="12">
        <f>'Total power'!P256/Parameters!$C$3</f>
        <v>18.233962264150943</v>
      </c>
      <c r="Q256" s="12">
        <f>'Total power'!Q256/Parameters!$C$3</f>
        <v>18.233962264150943</v>
      </c>
      <c r="R256" s="12">
        <f>'Total power'!R256/Parameters!$C$3</f>
        <v>17.722264150943396</v>
      </c>
      <c r="S256" s="12">
        <f>'Total power'!S256/Parameters!$C$3</f>
        <v>16.537358490566035</v>
      </c>
      <c r="T256" s="12">
        <f>'Total power'!T256/Parameters!$C$3</f>
        <v>13.367547169811321</v>
      </c>
      <c r="U256" s="12">
        <f>'Total power'!U256/Parameters!$C$3</f>
        <v>10.979622641509433</v>
      </c>
      <c r="V256" s="12">
        <f>'Total power'!V256/Parameters!$C$3</f>
        <v>10.566037735849056</v>
      </c>
      <c r="W256" s="12">
        <f>'Total power'!W256/Parameters!$C$3</f>
        <v>10.979622641509433</v>
      </c>
      <c r="X256" s="12">
        <f>'Total power'!X256/Parameters!$C$3</f>
        <v>11.372075471698114</v>
      </c>
      <c r="Y256" s="12">
        <f>'Total power'!Y256/Parameters!$C$3</f>
        <v>11.71320754716981</v>
      </c>
      <c r="Z256" s="12">
        <f>'Total power'!Z256/Parameters!$C$3</f>
        <v>10.119245283018866</v>
      </c>
      <c r="AB256" s="7">
        <f t="shared" si="3"/>
        <v>228.96754716981133</v>
      </c>
    </row>
    <row r="257" spans="2:28" x14ac:dyDescent="0.2">
      <c r="B257" s="6">
        <v>44451</v>
      </c>
      <c r="C257" s="12">
        <f>'Total power'!C257/Parameters!$C$3</f>
        <v>8.9720754716981137</v>
      </c>
      <c r="D257" s="12">
        <f>'Total power'!D257/Parameters!$C$3</f>
        <v>7.5833962264150934</v>
      </c>
      <c r="E257" s="12">
        <f>'Total power'!E257/Parameters!$C$3</f>
        <v>5.9230188679245277</v>
      </c>
      <c r="F257" s="12">
        <f>'Total power'!F257/Parameters!$C$3</f>
        <v>5.6181132075471698</v>
      </c>
      <c r="G257" s="12">
        <f>'Total power'!G257/Parameters!$C$3</f>
        <v>5.6181132075471698</v>
      </c>
      <c r="H257" s="12">
        <f>'Total power'!H257/Parameters!$C$3</f>
        <v>5.6181132075471698</v>
      </c>
      <c r="I257" s="12">
        <f>'Total power'!I257/Parameters!$C$3</f>
        <v>5.9230188679245277</v>
      </c>
      <c r="J257" s="12">
        <f>'Total power'!J257/Parameters!$C$3</f>
        <v>5.6181132075471698</v>
      </c>
      <c r="K257" s="12">
        <f>'Total power'!K257/Parameters!$C$3</f>
        <v>5.6181132075471698</v>
      </c>
      <c r="L257" s="12">
        <f>'Total power'!L257/Parameters!$C$3</f>
        <v>4.5388679245283026</v>
      </c>
      <c r="M257" s="12">
        <f>'Total power'!M257/Parameters!$C$3</f>
        <v>2.7547169811320753</v>
      </c>
      <c r="N257" s="12">
        <f>'Total power'!N257/Parameters!$C$3</f>
        <v>1.4384905660377358</v>
      </c>
      <c r="O257" s="12">
        <f>'Total power'!O257/Parameters!$C$3</f>
        <v>0.91924528301886799</v>
      </c>
      <c r="P257" s="12">
        <f>'Total power'!P257/Parameters!$C$3</f>
        <v>0.67169811320754724</v>
      </c>
      <c r="Q257" s="12">
        <f>'Total power'!Q257/Parameters!$C$3</f>
        <v>0.38188679245283014</v>
      </c>
      <c r="R257" s="12">
        <f>'Total power'!R257/Parameters!$C$3</f>
        <v>0.18867924528301888</v>
      </c>
      <c r="S257" s="12">
        <f>'Total power'!S257/Parameters!$C$3</f>
        <v>0</v>
      </c>
      <c r="T257" s="12">
        <f>'Total power'!T257/Parameters!$C$3</f>
        <v>0</v>
      </c>
      <c r="U257" s="12">
        <f>'Total power'!U257/Parameters!$C$3</f>
        <v>0</v>
      </c>
      <c r="V257" s="12">
        <f>'Total power'!V257/Parameters!$C$3</f>
        <v>0</v>
      </c>
      <c r="W257" s="12">
        <f>'Total power'!W257/Parameters!$C$3</f>
        <v>0</v>
      </c>
      <c r="X257" s="12">
        <f>'Total power'!X257/Parameters!$C$3</f>
        <v>0</v>
      </c>
      <c r="Y257" s="12">
        <f>'Total power'!Y257/Parameters!$C$3</f>
        <v>0</v>
      </c>
      <c r="Z257" s="12">
        <f>'Total power'!Z257/Parameters!$C$3</f>
        <v>0</v>
      </c>
      <c r="AB257" s="7">
        <f t="shared" si="3"/>
        <v>67.385660377358477</v>
      </c>
    </row>
    <row r="258" spans="2:28" x14ac:dyDescent="0.2">
      <c r="B258" s="6">
        <v>44452</v>
      </c>
      <c r="C258" s="12">
        <f>'Total power'!C258/Parameters!$C$3</f>
        <v>0.38188679245283014</v>
      </c>
      <c r="D258" s="12">
        <f>'Total power'!D258/Parameters!$C$3</f>
        <v>0.79547169811320761</v>
      </c>
      <c r="E258" s="12">
        <f>'Total power'!E258/Parameters!$C$3</f>
        <v>1.166792452830189</v>
      </c>
      <c r="F258" s="12">
        <f>'Total power'!F258/Parameters!$C$3</f>
        <v>1.4384905660377358</v>
      </c>
      <c r="G258" s="12">
        <f>'Total power'!G258/Parameters!$C$3</f>
        <v>1.8822641509433962</v>
      </c>
      <c r="H258" s="12">
        <f>'Total power'!H258/Parameters!$C$3</f>
        <v>2.2113207547169811</v>
      </c>
      <c r="I258" s="12">
        <f>'Total power'!I258/Parameters!$C$3</f>
        <v>2.5735849056603777</v>
      </c>
      <c r="J258" s="12">
        <f>'Total power'!J258/Parameters!$C$3</f>
        <v>2.2113207547169811</v>
      </c>
      <c r="K258" s="12">
        <f>'Total power'!K258/Parameters!$C$3</f>
        <v>2.7547169811320753</v>
      </c>
      <c r="L258" s="12">
        <f>'Total power'!L258/Parameters!$C$3</f>
        <v>2.9358490566037734</v>
      </c>
      <c r="M258" s="12">
        <f>'Total power'!M258/Parameters!$C$3</f>
        <v>2.5735849056603777</v>
      </c>
      <c r="N258" s="12">
        <f>'Total power'!N258/Parameters!$C$3</f>
        <v>2.030188679245283</v>
      </c>
      <c r="O258" s="12">
        <f>'Total power'!O258/Parameters!$C$3</f>
        <v>1.5864150943396227</v>
      </c>
      <c r="P258" s="12">
        <f>'Total power'!P258/Parameters!$C$3</f>
        <v>1.166792452830189</v>
      </c>
      <c r="Q258" s="12">
        <f>'Total power'!Q258/Parameters!$C$3</f>
        <v>0.79547169811320761</v>
      </c>
      <c r="R258" s="12">
        <f>'Total power'!R258/Parameters!$C$3</f>
        <v>0.57509433962264145</v>
      </c>
      <c r="S258" s="12">
        <f>'Total power'!S258/Parameters!$C$3</f>
        <v>0.47849056603773577</v>
      </c>
      <c r="T258" s="12">
        <f>'Total power'!T258/Parameters!$C$3</f>
        <v>0.91924528301886799</v>
      </c>
      <c r="U258" s="12">
        <f>'Total power'!U258/Parameters!$C$3</f>
        <v>1.8822641509433962</v>
      </c>
      <c r="V258" s="12">
        <f>'Total power'!V258/Parameters!$C$3</f>
        <v>3.1532075471698113</v>
      </c>
      <c r="W258" s="12">
        <f>'Total power'!W258/Parameters!$C$3</f>
        <v>4.2807547169811322</v>
      </c>
      <c r="X258" s="12">
        <f>'Total power'!X258/Parameters!$C$3</f>
        <v>4.5388679245283026</v>
      </c>
      <c r="Y258" s="12">
        <f>'Total power'!Y258/Parameters!$C$3</f>
        <v>4.7969811320754729</v>
      </c>
      <c r="Z258" s="12">
        <f>'Total power'!Z258/Parameters!$C$3</f>
        <v>5.0550943396226433</v>
      </c>
      <c r="AB258" s="7">
        <f t="shared" si="3"/>
        <v>52.184150943396233</v>
      </c>
    </row>
    <row r="259" spans="2:28" x14ac:dyDescent="0.2">
      <c r="B259" s="6">
        <v>44453</v>
      </c>
      <c r="C259" s="12">
        <f>'Total power'!C259/Parameters!$C$3</f>
        <v>4.7969811320754729</v>
      </c>
      <c r="D259" s="12">
        <f>'Total power'!D259/Parameters!$C$3</f>
        <v>4.5388679245283026</v>
      </c>
      <c r="E259" s="12">
        <f>'Total power'!E259/Parameters!$C$3</f>
        <v>4.0226415094339618</v>
      </c>
      <c r="F259" s="12">
        <f>'Total power'!F259/Parameters!$C$3</f>
        <v>3.1532075471698113</v>
      </c>
      <c r="G259" s="12">
        <f>'Total power'!G259/Parameters!$C$3</f>
        <v>2.2113207547169811</v>
      </c>
      <c r="H259" s="12">
        <f>'Total power'!H259/Parameters!$C$3</f>
        <v>1.2905660377358492</v>
      </c>
      <c r="I259" s="12">
        <f>'Total power'!I259/Parameters!$C$3</f>
        <v>0.91924528301886799</v>
      </c>
      <c r="J259" s="12">
        <f>'Total power'!J259/Parameters!$C$3</f>
        <v>0.47849056603773577</v>
      </c>
      <c r="K259" s="12">
        <f>'Total power'!K259/Parameters!$C$3</f>
        <v>0</v>
      </c>
      <c r="L259" s="12">
        <f>'Total power'!L259/Parameters!$C$3</f>
        <v>0</v>
      </c>
      <c r="M259" s="12">
        <f>'Total power'!M259/Parameters!$C$3</f>
        <v>0</v>
      </c>
      <c r="N259" s="12">
        <f>'Total power'!N259/Parameters!$C$3</f>
        <v>0</v>
      </c>
      <c r="O259" s="12">
        <f>'Total power'!O259/Parameters!$C$3</f>
        <v>0</v>
      </c>
      <c r="P259" s="12">
        <f>'Total power'!P259/Parameters!$C$3</f>
        <v>0</v>
      </c>
      <c r="Q259" s="12">
        <f>'Total power'!Q259/Parameters!$C$3</f>
        <v>0</v>
      </c>
      <c r="R259" s="12">
        <f>'Total power'!R259/Parameters!$C$3</f>
        <v>0</v>
      </c>
      <c r="S259" s="12">
        <f>'Total power'!S259/Parameters!$C$3</f>
        <v>0</v>
      </c>
      <c r="T259" s="12">
        <f>'Total power'!T259/Parameters!$C$3</f>
        <v>0</v>
      </c>
      <c r="U259" s="12">
        <f>'Total power'!U259/Parameters!$C$3</f>
        <v>0</v>
      </c>
      <c r="V259" s="12">
        <f>'Total power'!V259/Parameters!$C$3</f>
        <v>0</v>
      </c>
      <c r="W259" s="12">
        <f>'Total power'!W259/Parameters!$C$3</f>
        <v>0</v>
      </c>
      <c r="X259" s="12">
        <f>'Total power'!X259/Parameters!$C$3</f>
        <v>0</v>
      </c>
      <c r="Y259" s="12">
        <f>'Total power'!Y259/Parameters!$C$3</f>
        <v>0</v>
      </c>
      <c r="Z259" s="12">
        <f>'Total power'!Z259/Parameters!$C$3</f>
        <v>0</v>
      </c>
      <c r="AB259" s="7">
        <f t="shared" si="3"/>
        <v>21.411320754716982</v>
      </c>
    </row>
    <row r="260" spans="2:28" x14ac:dyDescent="0.2">
      <c r="B260" s="6">
        <v>44454</v>
      </c>
      <c r="C260" s="12">
        <f>'Total power'!C260/Parameters!$C$3</f>
        <v>0</v>
      </c>
      <c r="D260" s="12">
        <f>'Total power'!D260/Parameters!$C$3</f>
        <v>0</v>
      </c>
      <c r="E260" s="12">
        <f>'Total power'!E260/Parameters!$C$3</f>
        <v>0</v>
      </c>
      <c r="F260" s="12">
        <f>'Total power'!F260/Parameters!$C$3</f>
        <v>0</v>
      </c>
      <c r="G260" s="12">
        <f>'Total power'!G260/Parameters!$C$3</f>
        <v>0</v>
      </c>
      <c r="H260" s="12">
        <f>'Total power'!H260/Parameters!$C$3</f>
        <v>0</v>
      </c>
      <c r="I260" s="12">
        <f>'Total power'!I260/Parameters!$C$3</f>
        <v>0</v>
      </c>
      <c r="J260" s="12">
        <f>'Total power'!J260/Parameters!$C$3</f>
        <v>0</v>
      </c>
      <c r="K260" s="12">
        <f>'Total power'!K260/Parameters!$C$3</f>
        <v>0</v>
      </c>
      <c r="L260" s="12">
        <f>'Total power'!L260/Parameters!$C$3</f>
        <v>0</v>
      </c>
      <c r="M260" s="12">
        <f>'Total power'!M260/Parameters!$C$3</f>
        <v>0</v>
      </c>
      <c r="N260" s="12">
        <f>'Total power'!N260/Parameters!$C$3</f>
        <v>0</v>
      </c>
      <c r="O260" s="12">
        <f>'Total power'!O260/Parameters!$C$3</f>
        <v>0</v>
      </c>
      <c r="P260" s="12">
        <f>'Total power'!P260/Parameters!$C$3</f>
        <v>0</v>
      </c>
      <c r="Q260" s="12">
        <f>'Total power'!Q260/Parameters!$C$3</f>
        <v>0</v>
      </c>
      <c r="R260" s="12">
        <f>'Total power'!R260/Parameters!$C$3</f>
        <v>0</v>
      </c>
      <c r="S260" s="12">
        <f>'Total power'!S260/Parameters!$C$3</f>
        <v>0</v>
      </c>
      <c r="T260" s="12">
        <f>'Total power'!T260/Parameters!$C$3</f>
        <v>0</v>
      </c>
      <c r="U260" s="12">
        <f>'Total power'!U260/Parameters!$C$3</f>
        <v>0</v>
      </c>
      <c r="V260" s="12">
        <f>'Total power'!V260/Parameters!$C$3</f>
        <v>0</v>
      </c>
      <c r="W260" s="12">
        <f>'Total power'!W260/Parameters!$C$3</f>
        <v>0</v>
      </c>
      <c r="X260" s="12">
        <f>'Total power'!X260/Parameters!$C$3</f>
        <v>0</v>
      </c>
      <c r="Y260" s="12">
        <f>'Total power'!Y260/Parameters!$C$3</f>
        <v>0</v>
      </c>
      <c r="Z260" s="12">
        <f>'Total power'!Z260/Parameters!$C$3</f>
        <v>0.91924528301886799</v>
      </c>
      <c r="AB260" s="7">
        <f t="shared" ref="AB260:AB323" si="4">SUM(C260:Z260)</f>
        <v>0.91924528301886799</v>
      </c>
    </row>
    <row r="261" spans="2:28" x14ac:dyDescent="0.2">
      <c r="B261" s="6">
        <v>44455</v>
      </c>
      <c r="C261" s="12">
        <f>'Total power'!C261/Parameters!$C$3</f>
        <v>2.5735849056603777</v>
      </c>
      <c r="D261" s="12">
        <f>'Total power'!D261/Parameters!$C$3</f>
        <v>4.5388679245283026</v>
      </c>
      <c r="E261" s="12">
        <f>'Total power'!E261/Parameters!$C$3</f>
        <v>5.9230188679245277</v>
      </c>
      <c r="F261" s="12">
        <f>'Total power'!F261/Parameters!$C$3</f>
        <v>6.2279245283018865</v>
      </c>
      <c r="G261" s="12">
        <f>'Total power'!G261/Parameters!$C$3</f>
        <v>6.5328301886792444</v>
      </c>
      <c r="H261" s="12">
        <f>'Total power'!H261/Parameters!$C$3</f>
        <v>5.9230188679245277</v>
      </c>
      <c r="I261" s="12">
        <f>'Total power'!I261/Parameters!$C$3</f>
        <v>4.7969811320754729</v>
      </c>
      <c r="J261" s="12">
        <f>'Total power'!J261/Parameters!$C$3</f>
        <v>2.7547169811320753</v>
      </c>
      <c r="K261" s="12">
        <f>'Total power'!K261/Parameters!$C$3</f>
        <v>2.030188679245283</v>
      </c>
      <c r="L261" s="12">
        <f>'Total power'!L261/Parameters!$C$3</f>
        <v>1.2905660377358492</v>
      </c>
      <c r="M261" s="12">
        <f>'Total power'!M261/Parameters!$C$3</f>
        <v>0.47849056603773577</v>
      </c>
      <c r="N261" s="12">
        <f>'Total power'!N261/Parameters!$C$3</f>
        <v>0</v>
      </c>
      <c r="O261" s="12">
        <f>'Total power'!O261/Parameters!$C$3</f>
        <v>0</v>
      </c>
      <c r="P261" s="12">
        <f>'Total power'!P261/Parameters!$C$3</f>
        <v>0.28528301886792451</v>
      </c>
      <c r="Q261" s="12">
        <f>'Total power'!Q261/Parameters!$C$3</f>
        <v>0.67169811320754724</v>
      </c>
      <c r="R261" s="12">
        <f>'Total power'!R261/Parameters!$C$3</f>
        <v>1.166792452830189</v>
      </c>
      <c r="S261" s="12">
        <f>'Total power'!S261/Parameters!$C$3</f>
        <v>2.030188679245283</v>
      </c>
      <c r="T261" s="12">
        <f>'Total power'!T261/Parameters!$C$3</f>
        <v>4.2807547169811322</v>
      </c>
      <c r="U261" s="12">
        <f>'Total power'!U261/Parameters!$C$3</f>
        <v>7.5833962264150934</v>
      </c>
      <c r="V261" s="12">
        <f>'Total power'!V261/Parameters!$C$3</f>
        <v>9.385660377358489</v>
      </c>
      <c r="W261" s="12">
        <f>'Total power'!W261/Parameters!$C$3</f>
        <v>9.7781132075471699</v>
      </c>
      <c r="X261" s="12">
        <f>'Total power'!X261/Parameters!$C$3</f>
        <v>10.566037735849056</v>
      </c>
      <c r="Y261" s="12">
        <f>'Total power'!Y261/Parameters!$C$3</f>
        <v>11.372075471698114</v>
      </c>
      <c r="Z261" s="12">
        <f>'Total power'!Z261/Parameters!$C$3</f>
        <v>11.948679245283019</v>
      </c>
      <c r="AB261" s="7">
        <f t="shared" si="4"/>
        <v>112.13886792452828</v>
      </c>
    </row>
    <row r="262" spans="2:28" x14ac:dyDescent="0.2">
      <c r="B262" s="6">
        <v>44456</v>
      </c>
      <c r="C262" s="12">
        <f>'Total power'!C262/Parameters!$C$3</f>
        <v>11.948679245283019</v>
      </c>
      <c r="D262" s="12">
        <f>'Total power'!D262/Parameters!$C$3</f>
        <v>12.633962264150943</v>
      </c>
      <c r="E262" s="12">
        <f>'Total power'!E262/Parameters!$C$3</f>
        <v>13.367547169811321</v>
      </c>
      <c r="F262" s="12">
        <f>'Total power'!F262/Parameters!$C$3</f>
        <v>12.633962264150943</v>
      </c>
      <c r="G262" s="12">
        <f>'Total power'!G262/Parameters!$C$3</f>
        <v>13.026415094339622</v>
      </c>
      <c r="H262" s="12">
        <f>'Total power'!H262/Parameters!$C$3</f>
        <v>13.367547169811321</v>
      </c>
      <c r="I262" s="12">
        <f>'Total power'!I262/Parameters!$C$3</f>
        <v>13.603018867924529</v>
      </c>
      <c r="J262" s="12">
        <f>'Total power'!J262/Parameters!$C$3</f>
        <v>13.753962264150944</v>
      </c>
      <c r="K262" s="12">
        <f>'Total power'!K262/Parameters!$C$3</f>
        <v>13.367547169811321</v>
      </c>
      <c r="L262" s="12">
        <f>'Total power'!L262/Parameters!$C$3</f>
        <v>14.937358490566039</v>
      </c>
      <c r="M262" s="12">
        <f>'Total power'!M262/Parameters!$C$3</f>
        <v>15.415849056603776</v>
      </c>
      <c r="N262" s="12">
        <f>'Total power'!N262/Parameters!$C$3</f>
        <v>15.323773584905663</v>
      </c>
      <c r="O262" s="12">
        <f>'Total power'!O262/Parameters!$C$3</f>
        <v>15.323773584905663</v>
      </c>
      <c r="P262" s="12">
        <f>'Total power'!P262/Parameters!$C$3</f>
        <v>13.753962264150944</v>
      </c>
      <c r="Q262" s="12">
        <f>'Total power'!Q262/Parameters!$C$3</f>
        <v>10.119245283018866</v>
      </c>
      <c r="R262" s="12">
        <f>'Total power'!R262/Parameters!$C$3</f>
        <v>6.8377358490566031</v>
      </c>
      <c r="S262" s="12">
        <f>'Total power'!S262/Parameters!$C$3</f>
        <v>4.7969811320754729</v>
      </c>
      <c r="T262" s="12">
        <f>'Total power'!T262/Parameters!$C$3</f>
        <v>2.7547169811320753</v>
      </c>
      <c r="U262" s="12">
        <f>'Total power'!U262/Parameters!$C$3</f>
        <v>2.2113207547169811</v>
      </c>
      <c r="V262" s="12">
        <f>'Total power'!V262/Parameters!$C$3</f>
        <v>2.3924528301886792</v>
      </c>
      <c r="W262" s="12">
        <f>'Total power'!W262/Parameters!$C$3</f>
        <v>2.5735849056603777</v>
      </c>
      <c r="X262" s="12">
        <f>'Total power'!X262/Parameters!$C$3</f>
        <v>2.2113207547169811</v>
      </c>
      <c r="Y262" s="12">
        <f>'Total power'!Y262/Parameters!$C$3</f>
        <v>1.4384905660377358</v>
      </c>
      <c r="Z262" s="12">
        <f>'Total power'!Z262/Parameters!$C$3</f>
        <v>1.0430188679245285</v>
      </c>
      <c r="AB262" s="7">
        <f t="shared" si="4"/>
        <v>228.83622641509433</v>
      </c>
    </row>
    <row r="263" spans="2:28" x14ac:dyDescent="0.2">
      <c r="B263" s="6">
        <v>44457</v>
      </c>
      <c r="C263" s="12">
        <f>'Total power'!C263/Parameters!$C$3</f>
        <v>0.79547169811320761</v>
      </c>
      <c r="D263" s="12">
        <f>'Total power'!D263/Parameters!$C$3</f>
        <v>0.57509433962264145</v>
      </c>
      <c r="E263" s="12">
        <f>'Total power'!E263/Parameters!$C$3</f>
        <v>0.38188679245283014</v>
      </c>
      <c r="F263" s="12">
        <f>'Total power'!F263/Parameters!$C$3</f>
        <v>0.67169811320754724</v>
      </c>
      <c r="G263" s="12">
        <f>'Total power'!G263/Parameters!$C$3</f>
        <v>1.0430188679245285</v>
      </c>
      <c r="H263" s="12">
        <f>'Total power'!H263/Parameters!$C$3</f>
        <v>1.5864150943396227</v>
      </c>
      <c r="I263" s="12">
        <f>'Total power'!I263/Parameters!$C$3</f>
        <v>1.8822641509433962</v>
      </c>
      <c r="J263" s="12">
        <f>'Total power'!J263/Parameters!$C$3</f>
        <v>1.5864150943396227</v>
      </c>
      <c r="K263" s="12">
        <f>'Total power'!K263/Parameters!$C$3</f>
        <v>1.166792452830189</v>
      </c>
      <c r="L263" s="12">
        <f>'Total power'!L263/Parameters!$C$3</f>
        <v>1.0430188679245285</v>
      </c>
      <c r="M263" s="12">
        <f>'Total power'!M263/Parameters!$C$3</f>
        <v>0.91924528301886799</v>
      </c>
      <c r="N263" s="12">
        <f>'Total power'!N263/Parameters!$C$3</f>
        <v>0.79547169811320761</v>
      </c>
      <c r="O263" s="12">
        <f>'Total power'!O263/Parameters!$C$3</f>
        <v>0.57509433962264145</v>
      </c>
      <c r="P263" s="12">
        <f>'Total power'!P263/Parameters!$C$3</f>
        <v>0.57509433962264145</v>
      </c>
      <c r="Q263" s="12">
        <f>'Total power'!Q263/Parameters!$C$3</f>
        <v>0.57509433962264145</v>
      </c>
      <c r="R263" s="12">
        <f>'Total power'!R263/Parameters!$C$3</f>
        <v>0.38188679245283014</v>
      </c>
      <c r="S263" s="12">
        <f>'Total power'!S263/Parameters!$C$3</f>
        <v>0.18867924528301888</v>
      </c>
      <c r="T263" s="12">
        <f>'Total power'!T263/Parameters!$C$3</f>
        <v>0.38188679245283014</v>
      </c>
      <c r="U263" s="12">
        <f>'Total power'!U263/Parameters!$C$3</f>
        <v>1.0430188679245285</v>
      </c>
      <c r="V263" s="12">
        <f>'Total power'!V263/Parameters!$C$3</f>
        <v>1.7343396226415091</v>
      </c>
      <c r="W263" s="12">
        <f>'Total power'!W263/Parameters!$C$3</f>
        <v>2.3924528301886792</v>
      </c>
      <c r="X263" s="12">
        <f>'Total power'!X263/Parameters!$C$3</f>
        <v>2.9358490566037734</v>
      </c>
      <c r="Y263" s="12">
        <f>'Total power'!Y263/Parameters!$C$3</f>
        <v>2.7547169811320753</v>
      </c>
      <c r="Z263" s="12">
        <f>'Total power'!Z263/Parameters!$C$3</f>
        <v>2.2113207547169811</v>
      </c>
      <c r="AB263" s="7">
        <f t="shared" si="4"/>
        <v>28.196226415094337</v>
      </c>
    </row>
    <row r="264" spans="2:28" x14ac:dyDescent="0.2">
      <c r="B264" s="6">
        <v>44458</v>
      </c>
      <c r="C264" s="12">
        <f>'Total power'!C264/Parameters!$C$3</f>
        <v>2.3924528301886792</v>
      </c>
      <c r="D264" s="12">
        <f>'Total power'!D264/Parameters!$C$3</f>
        <v>1.8822641509433962</v>
      </c>
      <c r="E264" s="12">
        <f>'Total power'!E264/Parameters!$C$3</f>
        <v>1.166792452830189</v>
      </c>
      <c r="F264" s="12">
        <f>'Total power'!F264/Parameters!$C$3</f>
        <v>0.67169811320754724</v>
      </c>
      <c r="G264" s="12">
        <f>'Total power'!G264/Parameters!$C$3</f>
        <v>0.38188679245283014</v>
      </c>
      <c r="H264" s="12">
        <f>'Total power'!H264/Parameters!$C$3</f>
        <v>0.47849056603773577</v>
      </c>
      <c r="I264" s="12">
        <f>'Total power'!I264/Parameters!$C$3</f>
        <v>1.166792452830189</v>
      </c>
      <c r="J264" s="12">
        <f>'Total power'!J264/Parameters!$C$3</f>
        <v>1.8822641509433962</v>
      </c>
      <c r="K264" s="12">
        <f>'Total power'!K264/Parameters!$C$3</f>
        <v>1.5864150943396227</v>
      </c>
      <c r="L264" s="12">
        <f>'Total power'!L264/Parameters!$C$3</f>
        <v>2.030188679245283</v>
      </c>
      <c r="M264" s="12">
        <f>'Total power'!M264/Parameters!$C$3</f>
        <v>2.9358490566037734</v>
      </c>
      <c r="N264" s="12">
        <f>'Total power'!N264/Parameters!$C$3</f>
        <v>3.8052830188679247</v>
      </c>
      <c r="O264" s="12">
        <f>'Total power'!O264/Parameters!$C$3</f>
        <v>4.2807547169811322</v>
      </c>
      <c r="P264" s="12">
        <f>'Total power'!P264/Parameters!$C$3</f>
        <v>5.0550943396226433</v>
      </c>
      <c r="Q264" s="12">
        <f>'Total power'!Q264/Parameters!$C$3</f>
        <v>5.9230188679245277</v>
      </c>
      <c r="R264" s="12">
        <f>'Total power'!R264/Parameters!$C$3</f>
        <v>5.3132075471698119</v>
      </c>
      <c r="S264" s="12">
        <f>'Total power'!S264/Parameters!$C$3</f>
        <v>3.5879245283018872</v>
      </c>
      <c r="T264" s="12">
        <f>'Total power'!T264/Parameters!$C$3</f>
        <v>2.2113207547169811</v>
      </c>
      <c r="U264" s="12">
        <f>'Total power'!U264/Parameters!$C$3</f>
        <v>1.4384905660377358</v>
      </c>
      <c r="V264" s="12">
        <f>'Total power'!V264/Parameters!$C$3</f>
        <v>0.67169811320754724</v>
      </c>
      <c r="W264" s="12">
        <f>'Total power'!W264/Parameters!$C$3</f>
        <v>0.67169811320754724</v>
      </c>
      <c r="X264" s="12">
        <f>'Total power'!X264/Parameters!$C$3</f>
        <v>1.0430188679245285</v>
      </c>
      <c r="Y264" s="12">
        <f>'Total power'!Y264/Parameters!$C$3</f>
        <v>1.7343396226415091</v>
      </c>
      <c r="Z264" s="12">
        <f>'Total power'!Z264/Parameters!$C$3</f>
        <v>2.5735849056603777</v>
      </c>
      <c r="AB264" s="7">
        <f t="shared" si="4"/>
        <v>54.884528301886789</v>
      </c>
    </row>
    <row r="265" spans="2:28" x14ac:dyDescent="0.2">
      <c r="B265" s="6">
        <v>44459</v>
      </c>
      <c r="C265" s="12">
        <f>'Total power'!C265/Parameters!$C$3</f>
        <v>2.9358490566037734</v>
      </c>
      <c r="D265" s="12">
        <f>'Total power'!D265/Parameters!$C$3</f>
        <v>3.1532075471698113</v>
      </c>
      <c r="E265" s="12">
        <f>'Total power'!E265/Parameters!$C$3</f>
        <v>3.3705660377358493</v>
      </c>
      <c r="F265" s="12">
        <f>'Total power'!F265/Parameters!$C$3</f>
        <v>4.2807547169811322</v>
      </c>
      <c r="G265" s="12">
        <f>'Total power'!G265/Parameters!$C$3</f>
        <v>5.9230188679245277</v>
      </c>
      <c r="H265" s="12">
        <f>'Total power'!H265/Parameters!$C$3</f>
        <v>7.1849056603773587</v>
      </c>
      <c r="I265" s="12">
        <f>'Total power'!I265/Parameters!$C$3</f>
        <v>9.385660377358489</v>
      </c>
      <c r="J265" s="12">
        <f>'Total power'!J265/Parameters!$C$3</f>
        <v>10.119245283018866</v>
      </c>
      <c r="K265" s="12">
        <f>'Total power'!K265/Parameters!$C$3</f>
        <v>13.026415094339622</v>
      </c>
      <c r="L265" s="12">
        <f>'Total power'!L265/Parameters!$C$3</f>
        <v>15.323773584905663</v>
      </c>
      <c r="M265" s="12">
        <f>'Total power'!M265/Parameters!$C$3</f>
        <v>16.688301886792452</v>
      </c>
      <c r="N265" s="12">
        <f>'Total power'!N265/Parameters!$C$3</f>
        <v>18.233962264150943</v>
      </c>
      <c r="O265" s="12">
        <f>'Total power'!O265/Parameters!$C$3</f>
        <v>18.750188679245284</v>
      </c>
      <c r="P265" s="12">
        <f>'Total power'!P265/Parameters!$C$3</f>
        <v>18.973584905660378</v>
      </c>
      <c r="Q265" s="12">
        <f>'Total power'!Q265/Parameters!$C$3</f>
        <v>18.771320754716982</v>
      </c>
      <c r="R265" s="12">
        <f>'Total power'!R265/Parameters!$C$3</f>
        <v>18.381886792452832</v>
      </c>
      <c r="S265" s="12">
        <f>'Total power'!S265/Parameters!$C$3</f>
        <v>18.233962264150943</v>
      </c>
      <c r="T265" s="12">
        <f>'Total power'!T265/Parameters!$C$3</f>
        <v>18.233962264150943</v>
      </c>
      <c r="U265" s="12">
        <f>'Total power'!U265/Parameters!$C$3</f>
        <v>18.233962264150943</v>
      </c>
      <c r="V265" s="12">
        <f>'Total power'!V265/Parameters!$C$3</f>
        <v>17.778113207547172</v>
      </c>
      <c r="W265" s="12">
        <f>'Total power'!W265/Parameters!$C$3</f>
        <v>17.722264150943396</v>
      </c>
      <c r="X265" s="12">
        <f>'Total power'!X265/Parameters!$C$3</f>
        <v>17.778113207547172</v>
      </c>
      <c r="Y265" s="12">
        <f>'Total power'!Y265/Parameters!$C$3</f>
        <v>18.233962264150943</v>
      </c>
      <c r="Z265" s="12">
        <f>'Total power'!Z265/Parameters!$C$3</f>
        <v>17.778113207547172</v>
      </c>
      <c r="AB265" s="7">
        <f t="shared" si="4"/>
        <v>328.4950943396226</v>
      </c>
    </row>
    <row r="266" spans="2:28" x14ac:dyDescent="0.2">
      <c r="B266" s="6">
        <v>44460</v>
      </c>
      <c r="C266" s="12">
        <f>'Total power'!C266/Parameters!$C$3</f>
        <v>16.537358490566035</v>
      </c>
      <c r="D266" s="12">
        <f>'Total power'!D266/Parameters!$C$3</f>
        <v>16.537358490566035</v>
      </c>
      <c r="E266" s="12">
        <f>'Total power'!E266/Parameters!$C$3</f>
        <v>15.415849056603776</v>
      </c>
      <c r="F266" s="12">
        <f>'Total power'!F266/Parameters!$C$3</f>
        <v>15.172830188679248</v>
      </c>
      <c r="G266" s="12">
        <f>'Total power'!G266/Parameters!$C$3</f>
        <v>13.603018867924529</v>
      </c>
      <c r="H266" s="12">
        <f>'Total power'!H266/Parameters!$C$3</f>
        <v>10.979622641509433</v>
      </c>
      <c r="I266" s="12">
        <f>'Total power'!I266/Parameters!$C$3</f>
        <v>12.633962264150943</v>
      </c>
      <c r="J266" s="12">
        <f>'Total power'!J266/Parameters!$C$3</f>
        <v>15.172830188679248</v>
      </c>
      <c r="K266" s="12">
        <f>'Total power'!K266/Parameters!$C$3</f>
        <v>16.780377358490565</v>
      </c>
      <c r="L266" s="12">
        <f>'Total power'!L266/Parameters!$C$3</f>
        <v>18.774339622641513</v>
      </c>
      <c r="M266" s="12">
        <f>'Total power'!M266/Parameters!$C$3</f>
        <v>18.997735849056607</v>
      </c>
      <c r="N266" s="12">
        <f>'Total power'!N266/Parameters!$C$3</f>
        <v>19.082264150943395</v>
      </c>
      <c r="O266" s="12">
        <f>'Total power'!O266/Parameters!$C$3</f>
        <v>19.09433962264151</v>
      </c>
      <c r="P266" s="12">
        <f>'Total power'!P266/Parameters!$C$3</f>
        <v>19.09433962264151</v>
      </c>
      <c r="Q266" s="12">
        <f>'Total power'!Q266/Parameters!$C$3</f>
        <v>19.09433962264151</v>
      </c>
      <c r="R266" s="12">
        <f>'Total power'!R266/Parameters!$C$3</f>
        <v>19.09433962264151</v>
      </c>
      <c r="S266" s="12">
        <f>'Total power'!S266/Parameters!$C$3</f>
        <v>19.09433962264151</v>
      </c>
      <c r="T266" s="12">
        <f>'Total power'!T266/Parameters!$C$3</f>
        <v>19.09433962264151</v>
      </c>
      <c r="U266" s="12">
        <f>'Total power'!U266/Parameters!$C$3</f>
        <v>19.09433962264151</v>
      </c>
      <c r="V266" s="12">
        <f>'Total power'!V266/Parameters!$C$3</f>
        <v>19.09433962264151</v>
      </c>
      <c r="W266" s="12">
        <f>'Total power'!W266/Parameters!$C$3</f>
        <v>19.09433962264151</v>
      </c>
      <c r="X266" s="12">
        <f>'Total power'!X266/Parameters!$C$3</f>
        <v>19.09433962264151</v>
      </c>
      <c r="Y266" s="12">
        <f>'Total power'!Y266/Parameters!$C$3</f>
        <v>19.09433962264151</v>
      </c>
      <c r="Z266" s="12">
        <f>'Total power'!Z266/Parameters!$C$3</f>
        <v>19.09433962264151</v>
      </c>
      <c r="AB266" s="7">
        <f t="shared" si="4"/>
        <v>418.81962264150923</v>
      </c>
    </row>
    <row r="267" spans="2:28" x14ac:dyDescent="0.2">
      <c r="B267" s="6">
        <v>44461</v>
      </c>
      <c r="C267" s="12">
        <f>'Total power'!C267/Parameters!$C$3</f>
        <v>19.09433962264151</v>
      </c>
      <c r="D267" s="12">
        <f>'Total power'!D267/Parameters!$C$3</f>
        <v>19.09433962264151</v>
      </c>
      <c r="E267" s="12">
        <f>'Total power'!E267/Parameters!$C$3</f>
        <v>19.09433962264151</v>
      </c>
      <c r="F267" s="12">
        <f>'Total power'!F267/Parameters!$C$3</f>
        <v>19.09433962264151</v>
      </c>
      <c r="G267" s="12">
        <f>'Total power'!G267/Parameters!$C$3</f>
        <v>19.09433962264151</v>
      </c>
      <c r="H267" s="12">
        <f>'Total power'!H267/Parameters!$C$3</f>
        <v>19.09433962264151</v>
      </c>
      <c r="I267" s="12">
        <f>'Total power'!I267/Parameters!$C$3</f>
        <v>19.09433962264151</v>
      </c>
      <c r="J267" s="12">
        <f>'Total power'!J267/Parameters!$C$3</f>
        <v>18.973584905660378</v>
      </c>
      <c r="K267" s="12">
        <f>'Total power'!K267/Parameters!$C$3</f>
        <v>18.326037735849056</v>
      </c>
      <c r="L267" s="12">
        <f>'Total power'!L267/Parameters!$C$3</f>
        <v>18.406037735849058</v>
      </c>
      <c r="M267" s="12">
        <f>'Total power'!M267/Parameters!$C$3</f>
        <v>18.381886792452832</v>
      </c>
      <c r="N267" s="12">
        <f>'Total power'!N267/Parameters!$C$3</f>
        <v>16.836226415094337</v>
      </c>
      <c r="O267" s="12">
        <f>'Total power'!O267/Parameters!$C$3</f>
        <v>16.780377358490565</v>
      </c>
      <c r="P267" s="12">
        <f>'Total power'!P267/Parameters!$C$3</f>
        <v>15.415849056603776</v>
      </c>
      <c r="Q267" s="12">
        <f>'Total power'!Q267/Parameters!$C$3</f>
        <v>16.537358490566035</v>
      </c>
      <c r="R267" s="12">
        <f>'Total power'!R267/Parameters!$C$3</f>
        <v>16.537358490566035</v>
      </c>
      <c r="S267" s="12">
        <f>'Total power'!S267/Parameters!$C$3</f>
        <v>15.172830188679248</v>
      </c>
      <c r="T267" s="12">
        <f>'Total power'!T267/Parameters!$C$3</f>
        <v>15.323773584905663</v>
      </c>
      <c r="U267" s="12">
        <f>'Total power'!U267/Parameters!$C$3</f>
        <v>16.688301886792452</v>
      </c>
      <c r="V267" s="12">
        <f>'Total power'!V267/Parameters!$C$3</f>
        <v>17.630188679245283</v>
      </c>
      <c r="W267" s="12">
        <f>'Total power'!W267/Parameters!$C$3</f>
        <v>18.406037735849058</v>
      </c>
      <c r="X267" s="12">
        <f>'Total power'!X267/Parameters!$C$3</f>
        <v>19.082264150943395</v>
      </c>
      <c r="Y267" s="12">
        <f>'Total power'!Y267/Parameters!$C$3</f>
        <v>19.09433962264151</v>
      </c>
      <c r="Z267" s="12">
        <f>'Total power'!Z267/Parameters!$C$3</f>
        <v>19.09433962264151</v>
      </c>
      <c r="AB267" s="7">
        <f t="shared" si="4"/>
        <v>430.34716981132067</v>
      </c>
    </row>
    <row r="268" spans="2:28" x14ac:dyDescent="0.2">
      <c r="B268" s="6">
        <v>44462</v>
      </c>
      <c r="C268" s="12">
        <f>'Total power'!C268/Parameters!$C$3</f>
        <v>19.09433962264151</v>
      </c>
      <c r="D268" s="12">
        <f>'Total power'!D268/Parameters!$C$3</f>
        <v>19.09433962264151</v>
      </c>
      <c r="E268" s="12">
        <f>'Total power'!E268/Parameters!$C$3</f>
        <v>19.09433962264151</v>
      </c>
      <c r="F268" s="12">
        <f>'Total power'!F268/Parameters!$C$3</f>
        <v>19.09433962264151</v>
      </c>
      <c r="G268" s="12">
        <f>'Total power'!G268/Parameters!$C$3</f>
        <v>19.09433962264151</v>
      </c>
      <c r="H268" s="12">
        <f>'Total power'!H268/Parameters!$C$3</f>
        <v>19.09433962264151</v>
      </c>
      <c r="I268" s="12">
        <f>'Total power'!I268/Parameters!$C$3</f>
        <v>19.09433962264151</v>
      </c>
      <c r="J268" s="12">
        <f>'Total power'!J268/Parameters!$C$3</f>
        <v>19.09433962264151</v>
      </c>
      <c r="K268" s="12">
        <f>'Total power'!K268/Parameters!$C$3</f>
        <v>19.09433962264151</v>
      </c>
      <c r="L268" s="12">
        <f>'Total power'!L268/Parameters!$C$3</f>
        <v>19.082264150943395</v>
      </c>
      <c r="M268" s="12">
        <f>'Total power'!M268/Parameters!$C$3</f>
        <v>17.778113207547172</v>
      </c>
      <c r="N268" s="12">
        <f>'Total power'!N268/Parameters!$C$3</f>
        <v>13.603018867924529</v>
      </c>
      <c r="O268" s="12">
        <f>'Total power'!O268/Parameters!$C$3</f>
        <v>10.119245283018866</v>
      </c>
      <c r="P268" s="12">
        <f>'Total power'!P268/Parameters!$C$3</f>
        <v>8.3894339622641514</v>
      </c>
      <c r="Q268" s="12">
        <f>'Total power'!Q268/Parameters!$C$3</f>
        <v>7.5833962264150934</v>
      </c>
      <c r="R268" s="12">
        <f>'Total power'!R268/Parameters!$C$3</f>
        <v>6.2279245283018865</v>
      </c>
      <c r="S268" s="12">
        <f>'Total power'!S268/Parameters!$C$3</f>
        <v>3.3705660377358493</v>
      </c>
      <c r="T268" s="12">
        <f>'Total power'!T268/Parameters!$C$3</f>
        <v>1.7343396226415091</v>
      </c>
      <c r="U268" s="12">
        <f>'Total power'!U268/Parameters!$C$3</f>
        <v>3.5879245283018872</v>
      </c>
      <c r="V268" s="12">
        <f>'Total power'!V268/Parameters!$C$3</f>
        <v>9.7781132075471699</v>
      </c>
      <c r="W268" s="12">
        <f>'Total power'!W268/Parameters!$C$3</f>
        <v>15.172830188679248</v>
      </c>
      <c r="X268" s="12">
        <f>'Total power'!X268/Parameters!$C$3</f>
        <v>18.406037735849058</v>
      </c>
      <c r="Y268" s="12">
        <f>'Total power'!Y268/Parameters!$C$3</f>
        <v>19.09433962264151</v>
      </c>
      <c r="Z268" s="12">
        <f>'Total power'!Z268/Parameters!$C$3</f>
        <v>19.09433962264151</v>
      </c>
      <c r="AB268" s="7">
        <f t="shared" si="4"/>
        <v>344.87094339622638</v>
      </c>
    </row>
    <row r="269" spans="2:28" x14ac:dyDescent="0.2">
      <c r="B269" s="6">
        <v>44463</v>
      </c>
      <c r="C269" s="12">
        <f>'Total power'!C269/Parameters!$C$3</f>
        <v>19.09433962264151</v>
      </c>
      <c r="D269" s="12">
        <f>'Total power'!D269/Parameters!$C$3</f>
        <v>19.09433962264151</v>
      </c>
      <c r="E269" s="12">
        <f>'Total power'!E269/Parameters!$C$3</f>
        <v>19.09433962264151</v>
      </c>
      <c r="F269" s="12">
        <f>'Total power'!F269/Parameters!$C$3</f>
        <v>19.09433962264151</v>
      </c>
      <c r="G269" s="12">
        <f>'Total power'!G269/Parameters!$C$3</f>
        <v>19.09433962264151</v>
      </c>
      <c r="H269" s="12">
        <f>'Total power'!H269/Parameters!$C$3</f>
        <v>19.09433962264151</v>
      </c>
      <c r="I269" s="12">
        <f>'Total power'!I269/Parameters!$C$3</f>
        <v>19.09433962264151</v>
      </c>
      <c r="J269" s="12">
        <f>'Total power'!J269/Parameters!$C$3</f>
        <v>19.09433962264151</v>
      </c>
      <c r="K269" s="12">
        <f>'Total power'!K269/Parameters!$C$3</f>
        <v>19.09433962264151</v>
      </c>
      <c r="L269" s="12">
        <f>'Total power'!L269/Parameters!$C$3</f>
        <v>19.09433962264151</v>
      </c>
      <c r="M269" s="12">
        <f>'Total power'!M269/Parameters!$C$3</f>
        <v>19.09433962264151</v>
      </c>
      <c r="N269" s="12">
        <f>'Total power'!N269/Parameters!$C$3</f>
        <v>19.09433962264151</v>
      </c>
      <c r="O269" s="12">
        <f>'Total power'!O269/Parameters!$C$3</f>
        <v>19.09433962264151</v>
      </c>
      <c r="P269" s="12">
        <f>'Total power'!P269/Parameters!$C$3</f>
        <v>19.09433962264151</v>
      </c>
      <c r="Q269" s="12">
        <f>'Total power'!Q269/Parameters!$C$3</f>
        <v>19.09433962264151</v>
      </c>
      <c r="R269" s="12">
        <f>'Total power'!R269/Parameters!$C$3</f>
        <v>19.09433962264151</v>
      </c>
      <c r="S269" s="12">
        <f>'Total power'!S269/Parameters!$C$3</f>
        <v>19.079245283018867</v>
      </c>
      <c r="T269" s="12">
        <f>'Total power'!T269/Parameters!$C$3</f>
        <v>18.381886792452832</v>
      </c>
      <c r="U269" s="12">
        <f>'Total power'!U269/Parameters!$C$3</f>
        <v>16.688301886792452</v>
      </c>
      <c r="V269" s="12">
        <f>'Total power'!V269/Parameters!$C$3</f>
        <v>15.172830188679248</v>
      </c>
      <c r="W269" s="12">
        <f>'Total power'!W269/Parameters!$C$3</f>
        <v>13.026415094339622</v>
      </c>
      <c r="X269" s="12">
        <f>'Total power'!X269/Parameters!$C$3</f>
        <v>12.633962264150943</v>
      </c>
      <c r="Y269" s="12">
        <f>'Total power'!Y269/Parameters!$C$3</f>
        <v>12.633962264150943</v>
      </c>
      <c r="Z269" s="12">
        <f>'Total power'!Z269/Parameters!$C$3</f>
        <v>9.385660377358489</v>
      </c>
      <c r="AB269" s="7">
        <f t="shared" si="4"/>
        <v>422.5116981132075</v>
      </c>
    </row>
    <row r="270" spans="2:28" x14ac:dyDescent="0.2">
      <c r="B270" s="6">
        <v>44464</v>
      </c>
      <c r="C270" s="12">
        <f>'Total power'!C270/Parameters!$C$3</f>
        <v>7.1849056603773587</v>
      </c>
      <c r="D270" s="12">
        <f>'Total power'!D270/Parameters!$C$3</f>
        <v>7.5833962264150934</v>
      </c>
      <c r="E270" s="12">
        <f>'Total power'!E270/Parameters!$C$3</f>
        <v>6.8377358490566031</v>
      </c>
      <c r="F270" s="12">
        <f>'Total power'!F270/Parameters!$C$3</f>
        <v>6.5328301886792444</v>
      </c>
      <c r="G270" s="12">
        <f>'Total power'!G270/Parameters!$C$3</f>
        <v>6.2279245283018865</v>
      </c>
      <c r="H270" s="12">
        <f>'Total power'!H270/Parameters!$C$3</f>
        <v>7.1849056603773587</v>
      </c>
      <c r="I270" s="12">
        <f>'Total power'!I270/Parameters!$C$3</f>
        <v>7.5833962264150934</v>
      </c>
      <c r="J270" s="12">
        <f>'Total power'!J270/Parameters!$C$3</f>
        <v>7.5833962264150934</v>
      </c>
      <c r="K270" s="12">
        <f>'Total power'!K270/Parameters!$C$3</f>
        <v>7.9969811320754713</v>
      </c>
      <c r="L270" s="12">
        <f>'Total power'!L270/Parameters!$C$3</f>
        <v>8.3894339622641514</v>
      </c>
      <c r="M270" s="12">
        <f>'Total power'!M270/Parameters!$C$3</f>
        <v>10.566037735849056</v>
      </c>
      <c r="N270" s="12">
        <f>'Total power'!N270/Parameters!$C$3</f>
        <v>13.603018867924529</v>
      </c>
      <c r="O270" s="12">
        <f>'Total power'!O270/Parameters!$C$3</f>
        <v>13.753962264150944</v>
      </c>
      <c r="P270" s="12">
        <f>'Total power'!P270/Parameters!$C$3</f>
        <v>13.367547169811321</v>
      </c>
      <c r="Q270" s="12">
        <f>'Total power'!Q270/Parameters!$C$3</f>
        <v>10.979622641509433</v>
      </c>
      <c r="R270" s="12">
        <f>'Total power'!R270/Parameters!$C$3</f>
        <v>8.3894339622641514</v>
      </c>
      <c r="S270" s="12">
        <f>'Total power'!S270/Parameters!$C$3</f>
        <v>6.5328301886792444</v>
      </c>
      <c r="T270" s="12">
        <f>'Total power'!T270/Parameters!$C$3</f>
        <v>5.9230188679245277</v>
      </c>
      <c r="U270" s="12">
        <f>'Total power'!U270/Parameters!$C$3</f>
        <v>6.2279245283018865</v>
      </c>
      <c r="V270" s="12">
        <f>'Total power'!V270/Parameters!$C$3</f>
        <v>6.5328301886792444</v>
      </c>
      <c r="W270" s="12">
        <f>'Total power'!W270/Parameters!$C$3</f>
        <v>7.9969811320754713</v>
      </c>
      <c r="X270" s="12">
        <f>'Total power'!X270/Parameters!$C$3</f>
        <v>9.7781132075471699</v>
      </c>
      <c r="Y270" s="12">
        <f>'Total power'!Y270/Parameters!$C$3</f>
        <v>11.948679245283019</v>
      </c>
      <c r="Z270" s="12">
        <f>'Total power'!Z270/Parameters!$C$3</f>
        <v>15.172830188679248</v>
      </c>
      <c r="AB270" s="7">
        <f t="shared" si="4"/>
        <v>213.87773584905656</v>
      </c>
    </row>
    <row r="271" spans="2:28" x14ac:dyDescent="0.2">
      <c r="B271" s="6">
        <v>44465</v>
      </c>
      <c r="C271" s="12">
        <f>'Total power'!C271/Parameters!$C$3</f>
        <v>15.172830188679248</v>
      </c>
      <c r="D271" s="12">
        <f>'Total power'!D271/Parameters!$C$3</f>
        <v>14.937358490566039</v>
      </c>
      <c r="E271" s="12">
        <f>'Total power'!E271/Parameters!$C$3</f>
        <v>13.367547169811321</v>
      </c>
      <c r="F271" s="12">
        <f>'Total power'!F271/Parameters!$C$3</f>
        <v>14.937358490566039</v>
      </c>
      <c r="G271" s="12">
        <f>'Total power'!G271/Parameters!$C$3</f>
        <v>15.323773584905663</v>
      </c>
      <c r="H271" s="12">
        <f>'Total power'!H271/Parameters!$C$3</f>
        <v>15.323773584905663</v>
      </c>
      <c r="I271" s="12">
        <f>'Total power'!I271/Parameters!$C$3</f>
        <v>15.172830188679248</v>
      </c>
      <c r="J271" s="12">
        <f>'Total power'!J271/Parameters!$C$3</f>
        <v>15.172830188679248</v>
      </c>
      <c r="K271" s="12">
        <f>'Total power'!K271/Parameters!$C$3</f>
        <v>14.937358490566039</v>
      </c>
      <c r="L271" s="12">
        <f>'Total power'!L271/Parameters!$C$3</f>
        <v>16.688301886792452</v>
      </c>
      <c r="M271" s="12">
        <f>'Total power'!M271/Parameters!$C$3</f>
        <v>18.406037735849058</v>
      </c>
      <c r="N271" s="12">
        <f>'Total power'!N271/Parameters!$C$3</f>
        <v>18.774339622641513</v>
      </c>
      <c r="O271" s="12">
        <f>'Total power'!O271/Parameters!$C$3</f>
        <v>18.973584905660378</v>
      </c>
      <c r="P271" s="12">
        <f>'Total power'!P271/Parameters!$C$3</f>
        <v>18.771320754716982</v>
      </c>
      <c r="Q271" s="12">
        <f>'Total power'!Q271/Parameters!$C$3</f>
        <v>17.778113207547172</v>
      </c>
      <c r="R271" s="12">
        <f>'Total power'!R271/Parameters!$C$3</f>
        <v>16.688301886792452</v>
      </c>
      <c r="S271" s="12">
        <f>'Total power'!S271/Parameters!$C$3</f>
        <v>13.753962264150944</v>
      </c>
      <c r="T271" s="12">
        <f>'Total power'!T271/Parameters!$C$3</f>
        <v>13.026415094339622</v>
      </c>
      <c r="U271" s="12">
        <f>'Total power'!U271/Parameters!$C$3</f>
        <v>11.71320754716981</v>
      </c>
      <c r="V271" s="12">
        <f>'Total power'!V271/Parameters!$C$3</f>
        <v>7.1849056603773587</v>
      </c>
      <c r="W271" s="12">
        <f>'Total power'!W271/Parameters!$C$3</f>
        <v>2.7547169811320753</v>
      </c>
      <c r="X271" s="12">
        <f>'Total power'!X271/Parameters!$C$3</f>
        <v>0.67169811320754724</v>
      </c>
      <c r="Y271" s="12">
        <f>'Total power'!Y271/Parameters!$C$3</f>
        <v>0.18867924528301888</v>
      </c>
      <c r="Z271" s="12">
        <f>'Total power'!Z271/Parameters!$C$3</f>
        <v>1.5864150943396227</v>
      </c>
      <c r="AB271" s="7">
        <f t="shared" si="4"/>
        <v>311.30566037735844</v>
      </c>
    </row>
    <row r="272" spans="2:28" x14ac:dyDescent="0.2">
      <c r="B272" s="6">
        <v>44466</v>
      </c>
      <c r="C272" s="12">
        <f>'Total power'!C272/Parameters!$C$3</f>
        <v>5.6181132075471698</v>
      </c>
      <c r="D272" s="12">
        <f>'Total power'!D272/Parameters!$C$3</f>
        <v>7.5833962264150934</v>
      </c>
      <c r="E272" s="12">
        <f>'Total power'!E272/Parameters!$C$3</f>
        <v>7.5833962264150934</v>
      </c>
      <c r="F272" s="12">
        <f>'Total power'!F272/Parameters!$C$3</f>
        <v>5.0550943396226433</v>
      </c>
      <c r="G272" s="12">
        <f>'Total power'!G272/Parameters!$C$3</f>
        <v>2.2113207547169811</v>
      </c>
      <c r="H272" s="12">
        <f>'Total power'!H272/Parameters!$C$3</f>
        <v>0.91924528301886799</v>
      </c>
      <c r="I272" s="12">
        <f>'Total power'!I272/Parameters!$C$3</f>
        <v>0.18867924528301888</v>
      </c>
      <c r="J272" s="12">
        <f>'Total power'!J272/Parameters!$C$3</f>
        <v>0</v>
      </c>
      <c r="K272" s="12">
        <f>'Total power'!K272/Parameters!$C$3</f>
        <v>0.28528301886792451</v>
      </c>
      <c r="L272" s="12">
        <f>'Total power'!L272/Parameters!$C$3</f>
        <v>2.3924528301886792</v>
      </c>
      <c r="M272" s="12">
        <f>'Total power'!M272/Parameters!$C$3</f>
        <v>6.2279245283018865</v>
      </c>
      <c r="N272" s="12">
        <f>'Total power'!N272/Parameters!$C$3</f>
        <v>7.9969811320754713</v>
      </c>
      <c r="O272" s="12">
        <f>'Total power'!O272/Parameters!$C$3</f>
        <v>8.9720754716981137</v>
      </c>
      <c r="P272" s="12">
        <f>'Total power'!P272/Parameters!$C$3</f>
        <v>10.566037735849056</v>
      </c>
      <c r="Q272" s="12">
        <f>'Total power'!Q272/Parameters!$C$3</f>
        <v>15.172830188679248</v>
      </c>
      <c r="R272" s="12">
        <f>'Total power'!R272/Parameters!$C$3</f>
        <v>17.722264150943396</v>
      </c>
      <c r="S272" s="12">
        <f>'Total power'!S272/Parameters!$C$3</f>
        <v>18.771320754716982</v>
      </c>
      <c r="T272" s="12">
        <f>'Total power'!T272/Parameters!$C$3</f>
        <v>18.994716981132076</v>
      </c>
      <c r="U272" s="12">
        <f>'Total power'!U272/Parameters!$C$3</f>
        <v>18.694339622641508</v>
      </c>
      <c r="V272" s="12">
        <f>'Total power'!V272/Parameters!$C$3</f>
        <v>17.722264150943396</v>
      </c>
      <c r="W272" s="12">
        <f>'Total power'!W272/Parameters!$C$3</f>
        <v>16.688301886792452</v>
      </c>
      <c r="X272" s="12">
        <f>'Total power'!X272/Parameters!$C$3</f>
        <v>15.415849056603776</v>
      </c>
      <c r="Y272" s="12">
        <f>'Total power'!Y272/Parameters!$C$3</f>
        <v>15.323773584905663</v>
      </c>
      <c r="Z272" s="12">
        <f>'Total power'!Z272/Parameters!$C$3</f>
        <v>15.172830188679248</v>
      </c>
      <c r="AB272" s="7">
        <f t="shared" si="4"/>
        <v>235.27849056603776</v>
      </c>
    </row>
    <row r="273" spans="2:28" x14ac:dyDescent="0.2">
      <c r="B273" s="6">
        <v>44467</v>
      </c>
      <c r="C273" s="12">
        <f>'Total power'!C273/Parameters!$C$3</f>
        <v>15.172830188679248</v>
      </c>
      <c r="D273" s="12">
        <f>'Total power'!D273/Parameters!$C$3</f>
        <v>15.323773584905663</v>
      </c>
      <c r="E273" s="12">
        <f>'Total power'!E273/Parameters!$C$3</f>
        <v>16.537358490566035</v>
      </c>
      <c r="F273" s="12">
        <f>'Total power'!F273/Parameters!$C$3</f>
        <v>16.688301886792452</v>
      </c>
      <c r="G273" s="12">
        <f>'Total power'!G273/Parameters!$C$3</f>
        <v>16.537358490566035</v>
      </c>
      <c r="H273" s="12">
        <f>'Total power'!H273/Parameters!$C$3</f>
        <v>16.537358490566035</v>
      </c>
      <c r="I273" s="12">
        <f>'Total power'!I273/Parameters!$C$3</f>
        <v>15.415849056603776</v>
      </c>
      <c r="J273" s="12">
        <f>'Total power'!J273/Parameters!$C$3</f>
        <v>15.415849056603776</v>
      </c>
      <c r="K273" s="12">
        <f>'Total power'!K273/Parameters!$C$3</f>
        <v>15.415849056603776</v>
      </c>
      <c r="L273" s="12">
        <f>'Total power'!L273/Parameters!$C$3</f>
        <v>16.836226415094337</v>
      </c>
      <c r="M273" s="12">
        <f>'Total power'!M273/Parameters!$C$3</f>
        <v>16.836226415094337</v>
      </c>
      <c r="N273" s="12">
        <f>'Total power'!N273/Parameters!$C$3</f>
        <v>16.688301886792452</v>
      </c>
      <c r="O273" s="12">
        <f>'Total power'!O273/Parameters!$C$3</f>
        <v>16.537358490566035</v>
      </c>
      <c r="P273" s="12">
        <f>'Total power'!P273/Parameters!$C$3</f>
        <v>15.323773584905663</v>
      </c>
      <c r="Q273" s="12">
        <f>'Total power'!Q273/Parameters!$C$3</f>
        <v>13.367547169811321</v>
      </c>
      <c r="R273" s="12">
        <f>'Total power'!R273/Parameters!$C$3</f>
        <v>9.385660377358489</v>
      </c>
      <c r="S273" s="12">
        <f>'Total power'!S273/Parameters!$C$3</f>
        <v>6.5328301886792444</v>
      </c>
      <c r="T273" s="12">
        <f>'Total power'!T273/Parameters!$C$3</f>
        <v>5.0550943396226433</v>
      </c>
      <c r="U273" s="12">
        <f>'Total power'!U273/Parameters!$C$3</f>
        <v>2.5735849056603777</v>
      </c>
      <c r="V273" s="12">
        <f>'Total power'!V273/Parameters!$C$3</f>
        <v>2.030188679245283</v>
      </c>
      <c r="W273" s="12">
        <f>'Total power'!W273/Parameters!$C$3</f>
        <v>2.5735849056603777</v>
      </c>
      <c r="X273" s="12">
        <f>'Total power'!X273/Parameters!$C$3</f>
        <v>2.9358490566037734</v>
      </c>
      <c r="Y273" s="12">
        <f>'Total power'!Y273/Parameters!$C$3</f>
        <v>2.7547169811320753</v>
      </c>
      <c r="Z273" s="12">
        <f>'Total power'!Z273/Parameters!$C$3</f>
        <v>2.7547169811320753</v>
      </c>
      <c r="AB273" s="7">
        <f t="shared" si="4"/>
        <v>275.2301886792452</v>
      </c>
    </row>
    <row r="274" spans="2:28" x14ac:dyDescent="0.2">
      <c r="B274" s="6">
        <v>44468</v>
      </c>
      <c r="C274" s="12">
        <f>'Total power'!C274/Parameters!$C$3</f>
        <v>2.9358490566037734</v>
      </c>
      <c r="D274" s="12">
        <f>'Total power'!D274/Parameters!$C$3</f>
        <v>2.9358490566037734</v>
      </c>
      <c r="E274" s="12">
        <f>'Total power'!E274/Parameters!$C$3</f>
        <v>2.9358490566037734</v>
      </c>
      <c r="F274" s="12">
        <f>'Total power'!F274/Parameters!$C$3</f>
        <v>5.0550943396226433</v>
      </c>
      <c r="G274" s="12">
        <f>'Total power'!G274/Parameters!$C$3</f>
        <v>8.9720754716981137</v>
      </c>
      <c r="H274" s="12">
        <f>'Total power'!H274/Parameters!$C$3</f>
        <v>11.948679245283019</v>
      </c>
      <c r="I274" s="12">
        <f>'Total power'!I274/Parameters!$C$3</f>
        <v>13.753962264150944</v>
      </c>
      <c r="J274" s="12">
        <f>'Total power'!J274/Parameters!$C$3</f>
        <v>13.753962264150944</v>
      </c>
      <c r="K274" s="12">
        <f>'Total power'!K274/Parameters!$C$3</f>
        <v>13.026415094339622</v>
      </c>
      <c r="L274" s="12">
        <f>'Total power'!L274/Parameters!$C$3</f>
        <v>15.323773584905663</v>
      </c>
      <c r="M274" s="12">
        <f>'Total power'!M274/Parameters!$C$3</f>
        <v>15.172830188679248</v>
      </c>
      <c r="N274" s="12">
        <f>'Total power'!N274/Parameters!$C$3</f>
        <v>13.753962264150944</v>
      </c>
      <c r="O274" s="12">
        <f>'Total power'!O274/Parameters!$C$3</f>
        <v>13.753962264150944</v>
      </c>
      <c r="P274" s="12">
        <f>'Total power'!P274/Parameters!$C$3</f>
        <v>13.603018867924529</v>
      </c>
      <c r="Q274" s="12">
        <f>'Total power'!Q274/Parameters!$C$3</f>
        <v>13.367547169811321</v>
      </c>
      <c r="R274" s="12">
        <f>'Total power'!R274/Parameters!$C$3</f>
        <v>11.71320754716981</v>
      </c>
      <c r="S274" s="12">
        <f>'Total power'!S274/Parameters!$C$3</f>
        <v>7.9969811320754713</v>
      </c>
      <c r="T274" s="12">
        <f>'Total power'!T274/Parameters!$C$3</f>
        <v>6.5328301886792444</v>
      </c>
      <c r="U274" s="12">
        <f>'Total power'!U274/Parameters!$C$3</f>
        <v>7.5833962264150934</v>
      </c>
      <c r="V274" s="12">
        <f>'Total power'!V274/Parameters!$C$3</f>
        <v>7.1849056603773587</v>
      </c>
      <c r="W274" s="12">
        <f>'Total power'!W274/Parameters!$C$3</f>
        <v>5.0550943396226433</v>
      </c>
      <c r="X274" s="12">
        <f>'Total power'!X274/Parameters!$C$3</f>
        <v>2.9358490566037734</v>
      </c>
      <c r="Y274" s="12">
        <f>'Total power'!Y274/Parameters!$C$3</f>
        <v>2.2113207547169811</v>
      </c>
      <c r="Z274" s="12">
        <f>'Total power'!Z274/Parameters!$C$3</f>
        <v>2.2113207547169811</v>
      </c>
      <c r="AB274" s="7">
        <f t="shared" si="4"/>
        <v>213.71773584905662</v>
      </c>
    </row>
    <row r="275" spans="2:28" x14ac:dyDescent="0.2">
      <c r="B275" s="6">
        <v>44469</v>
      </c>
      <c r="C275" s="12">
        <f>'Total power'!C275/Parameters!$C$3</f>
        <v>2.9358490566037734</v>
      </c>
      <c r="D275" s="12">
        <f>'Total power'!D275/Parameters!$C$3</f>
        <v>4.7969811320754729</v>
      </c>
      <c r="E275" s="12">
        <f>'Total power'!E275/Parameters!$C$3</f>
        <v>7.5833962264150934</v>
      </c>
      <c r="F275" s="12">
        <f>'Total power'!F275/Parameters!$C$3</f>
        <v>11.71320754716981</v>
      </c>
      <c r="G275" s="12">
        <f>'Total power'!G275/Parameters!$C$3</f>
        <v>16.688301886792452</v>
      </c>
      <c r="H275" s="12">
        <f>'Total power'!H275/Parameters!$C$3</f>
        <v>18.771320754716982</v>
      </c>
      <c r="I275" s="12">
        <f>'Total power'!I275/Parameters!$C$3</f>
        <v>19.082264150943395</v>
      </c>
      <c r="J275" s="12">
        <f>'Total power'!J275/Parameters!$C$3</f>
        <v>19.09433962264151</v>
      </c>
      <c r="K275" s="12">
        <f>'Total power'!K275/Parameters!$C$3</f>
        <v>18.997735849056607</v>
      </c>
      <c r="L275" s="12">
        <f>'Total power'!L275/Parameters!$C$3</f>
        <v>17.722264150943396</v>
      </c>
      <c r="M275" s="12">
        <f>'Total power'!M275/Parameters!$C$3</f>
        <v>13.753962264150944</v>
      </c>
      <c r="N275" s="12">
        <f>'Total power'!N275/Parameters!$C$3</f>
        <v>11.948679245283019</v>
      </c>
      <c r="O275" s="12">
        <f>'Total power'!O275/Parameters!$C$3</f>
        <v>11.71320754716981</v>
      </c>
      <c r="P275" s="12">
        <f>'Total power'!P275/Parameters!$C$3</f>
        <v>13.026415094339622</v>
      </c>
      <c r="Q275" s="12">
        <f>'Total power'!Q275/Parameters!$C$3</f>
        <v>15.172830188679248</v>
      </c>
      <c r="R275" s="12">
        <f>'Total power'!R275/Parameters!$C$3</f>
        <v>15.415849056603776</v>
      </c>
      <c r="S275" s="12">
        <f>'Total power'!S275/Parameters!$C$3</f>
        <v>16.688301886792452</v>
      </c>
      <c r="T275" s="12">
        <f>'Total power'!T275/Parameters!$C$3</f>
        <v>16.537358490566035</v>
      </c>
      <c r="U275" s="12">
        <f>'Total power'!U275/Parameters!$C$3</f>
        <v>15.172830188679248</v>
      </c>
      <c r="V275" s="12">
        <f>'Total power'!V275/Parameters!$C$3</f>
        <v>11.71320754716981</v>
      </c>
      <c r="W275" s="12">
        <f>'Total power'!W275/Parameters!$C$3</f>
        <v>8.3894339622641514</v>
      </c>
      <c r="X275" s="12">
        <f>'Total power'!X275/Parameters!$C$3</f>
        <v>5.9230188679245277</v>
      </c>
      <c r="Y275" s="12">
        <f>'Total power'!Y275/Parameters!$C$3</f>
        <v>3.3705660377358493</v>
      </c>
      <c r="Z275" s="12">
        <f>'Total power'!Z275/Parameters!$C$3</f>
        <v>1.4384905660377358</v>
      </c>
      <c r="AB275" s="7">
        <f t="shared" si="4"/>
        <v>297.64981132075479</v>
      </c>
    </row>
    <row r="276" spans="2:28" x14ac:dyDescent="0.2">
      <c r="B276" s="6">
        <v>44470</v>
      </c>
      <c r="C276" s="12">
        <f>'Total power'!C276/Parameters!$C$3</f>
        <v>0</v>
      </c>
      <c r="D276" s="12">
        <f>'Total power'!D276/Parameters!$C$3</f>
        <v>0</v>
      </c>
      <c r="E276" s="12">
        <f>'Total power'!E276/Parameters!$C$3</f>
        <v>0.91924528301886799</v>
      </c>
      <c r="F276" s="12">
        <f>'Total power'!F276/Parameters!$C$3</f>
        <v>3.3705660377358493</v>
      </c>
      <c r="G276" s="12">
        <f>'Total power'!G276/Parameters!$C$3</f>
        <v>7.9969811320754713</v>
      </c>
      <c r="H276" s="12">
        <f>'Total power'!H276/Parameters!$C$3</f>
        <v>11.948679245283019</v>
      </c>
      <c r="I276" s="12">
        <f>'Total power'!I276/Parameters!$C$3</f>
        <v>11.71320754716981</v>
      </c>
      <c r="J276" s="12">
        <f>'Total power'!J276/Parameters!$C$3</f>
        <v>11.372075471698114</v>
      </c>
      <c r="K276" s="12">
        <f>'Total power'!K276/Parameters!$C$3</f>
        <v>18.997735849056607</v>
      </c>
      <c r="L276" s="12">
        <f>'Total power'!L276/Parameters!$C$3</f>
        <v>19.09433962264151</v>
      </c>
      <c r="M276" s="12">
        <f>'Total power'!M276/Parameters!$C$3</f>
        <v>19.09433962264151</v>
      </c>
      <c r="N276" s="12">
        <f>'Total power'!N276/Parameters!$C$3</f>
        <v>19.09433962264151</v>
      </c>
      <c r="O276" s="12">
        <f>'Total power'!O276/Parameters!$C$3</f>
        <v>19.09433962264151</v>
      </c>
      <c r="P276" s="12">
        <f>'Total power'!P276/Parameters!$C$3</f>
        <v>19.09433962264151</v>
      </c>
      <c r="Q276" s="12">
        <f>'Total power'!Q276/Parameters!$C$3</f>
        <v>19.09433962264151</v>
      </c>
      <c r="R276" s="12">
        <f>'Total power'!R276/Parameters!$C$3</f>
        <v>19.09433962264151</v>
      </c>
      <c r="S276" s="12">
        <f>'Total power'!S276/Parameters!$C$3</f>
        <v>19.09433962264151</v>
      </c>
      <c r="T276" s="12">
        <f>'Total power'!T276/Parameters!$C$3</f>
        <v>19.09433962264151</v>
      </c>
      <c r="U276" s="12">
        <f>'Total power'!U276/Parameters!$C$3</f>
        <v>19.09433962264151</v>
      </c>
      <c r="V276" s="12">
        <f>'Total power'!V276/Parameters!$C$3</f>
        <v>19.09433962264151</v>
      </c>
      <c r="W276" s="12">
        <f>'Total power'!W276/Parameters!$C$3</f>
        <v>19.09433962264151</v>
      </c>
      <c r="X276" s="12">
        <f>'Total power'!X276/Parameters!$C$3</f>
        <v>19.09433962264151</v>
      </c>
      <c r="Y276" s="12">
        <f>'Total power'!Y276/Parameters!$C$3</f>
        <v>19.09433962264151</v>
      </c>
      <c r="Z276" s="12">
        <f>'Total power'!Z276/Parameters!$C$3</f>
        <v>19.079245283018867</v>
      </c>
      <c r="AB276" s="7">
        <f t="shared" si="4"/>
        <v>352.71849056603764</v>
      </c>
    </row>
    <row r="277" spans="2:28" x14ac:dyDescent="0.2">
      <c r="B277" s="6">
        <v>44471</v>
      </c>
      <c r="C277" s="12">
        <f>'Total power'!C277/Parameters!$C$3</f>
        <v>18.997735849056607</v>
      </c>
      <c r="D277" s="12">
        <f>'Total power'!D277/Parameters!$C$3</f>
        <v>18.694339622641508</v>
      </c>
      <c r="E277" s="12">
        <f>'Total power'!E277/Parameters!$C$3</f>
        <v>17.630188679245283</v>
      </c>
      <c r="F277" s="12">
        <f>'Total power'!F277/Parameters!$C$3</f>
        <v>17.479245283018866</v>
      </c>
      <c r="G277" s="12">
        <f>'Total power'!G277/Parameters!$C$3</f>
        <v>17.630188679245283</v>
      </c>
      <c r="H277" s="12">
        <f>'Total power'!H277/Parameters!$C$3</f>
        <v>17.630188679245283</v>
      </c>
      <c r="I277" s="12">
        <f>'Total power'!I277/Parameters!$C$3</f>
        <v>17.722264150943396</v>
      </c>
      <c r="J277" s="12">
        <f>'Total power'!J277/Parameters!$C$3</f>
        <v>17.479245283018866</v>
      </c>
      <c r="K277" s="12">
        <f>'Total power'!K277/Parameters!$C$3</f>
        <v>16.688301886792452</v>
      </c>
      <c r="L277" s="12">
        <f>'Total power'!L277/Parameters!$C$3</f>
        <v>17.479245283018866</v>
      </c>
      <c r="M277" s="12">
        <f>'Total power'!M277/Parameters!$C$3</f>
        <v>15.323773584905663</v>
      </c>
      <c r="N277" s="12">
        <f>'Total power'!N277/Parameters!$C$3</f>
        <v>13.753962264150944</v>
      </c>
      <c r="O277" s="12">
        <f>'Total power'!O277/Parameters!$C$3</f>
        <v>17.630188679245283</v>
      </c>
      <c r="P277" s="12">
        <f>'Total power'!P277/Parameters!$C$3</f>
        <v>19.079245283018867</v>
      </c>
      <c r="Q277" s="12">
        <f>'Total power'!Q277/Parameters!$C$3</f>
        <v>19.09433962264151</v>
      </c>
      <c r="R277" s="12">
        <f>'Total power'!R277/Parameters!$C$3</f>
        <v>19.09433962264151</v>
      </c>
      <c r="S277" s="12">
        <f>'Total power'!S277/Parameters!$C$3</f>
        <v>19.09433962264151</v>
      </c>
      <c r="T277" s="12">
        <f>'Total power'!T277/Parameters!$C$3</f>
        <v>18.694339622641508</v>
      </c>
      <c r="U277" s="12">
        <f>'Total power'!U277/Parameters!$C$3</f>
        <v>15.323773584905663</v>
      </c>
      <c r="V277" s="12">
        <f>'Total power'!V277/Parameters!$C$3</f>
        <v>9.7781132075471699</v>
      </c>
      <c r="W277" s="12">
        <f>'Total power'!W277/Parameters!$C$3</f>
        <v>4.7969811320754729</v>
      </c>
      <c r="X277" s="12">
        <f>'Total power'!X277/Parameters!$C$3</f>
        <v>1.7343396226415091</v>
      </c>
      <c r="Y277" s="12">
        <f>'Total power'!Y277/Parameters!$C$3</f>
        <v>0.38188679245283014</v>
      </c>
      <c r="Z277" s="12">
        <f>'Total power'!Z277/Parameters!$C$3</f>
        <v>1.7343396226415091</v>
      </c>
      <c r="AB277" s="7">
        <f t="shared" si="4"/>
        <v>352.94490566037729</v>
      </c>
    </row>
    <row r="278" spans="2:28" x14ac:dyDescent="0.2">
      <c r="B278" s="6">
        <v>44472</v>
      </c>
      <c r="C278" s="12">
        <f>'Total power'!C278/Parameters!$C$3</f>
        <v>7.5833962264150934</v>
      </c>
      <c r="D278" s="12">
        <f>'Total power'!D278/Parameters!$C$3</f>
        <v>13.753962264150944</v>
      </c>
      <c r="E278" s="12">
        <f>'Total power'!E278/Parameters!$C$3</f>
        <v>16.836226415094337</v>
      </c>
      <c r="F278" s="12">
        <f>'Total power'!F278/Parameters!$C$3</f>
        <v>17.778113207547172</v>
      </c>
      <c r="G278" s="12">
        <f>'Total power'!G278/Parameters!$C$3</f>
        <v>17.778113207547172</v>
      </c>
      <c r="H278" s="12">
        <f>'Total power'!H278/Parameters!$C$3</f>
        <v>18.233962264150943</v>
      </c>
      <c r="I278" s="12">
        <f>'Total power'!I278/Parameters!$C$3</f>
        <v>18.233962264150943</v>
      </c>
      <c r="J278" s="12">
        <f>'Total power'!J278/Parameters!$C$3</f>
        <v>17.630188679245283</v>
      </c>
      <c r="K278" s="12">
        <f>'Total power'!K278/Parameters!$C$3</f>
        <v>16.836226415094337</v>
      </c>
      <c r="L278" s="12">
        <f>'Total power'!L278/Parameters!$C$3</f>
        <v>18.381886792452832</v>
      </c>
      <c r="M278" s="12">
        <f>'Total power'!M278/Parameters!$C$3</f>
        <v>18.997735849056607</v>
      </c>
      <c r="N278" s="12">
        <f>'Total power'!N278/Parameters!$C$3</f>
        <v>19.09433962264151</v>
      </c>
      <c r="O278" s="12">
        <f>'Total power'!O278/Parameters!$C$3</f>
        <v>19.09433962264151</v>
      </c>
      <c r="P278" s="12">
        <f>'Total power'!P278/Parameters!$C$3</f>
        <v>19.09433962264151</v>
      </c>
      <c r="Q278" s="12">
        <f>'Total power'!Q278/Parameters!$C$3</f>
        <v>19.09433962264151</v>
      </c>
      <c r="R278" s="12">
        <f>'Total power'!R278/Parameters!$C$3</f>
        <v>19.09433962264151</v>
      </c>
      <c r="S278" s="12">
        <f>'Total power'!S278/Parameters!$C$3</f>
        <v>19.09433962264151</v>
      </c>
      <c r="T278" s="12">
        <f>'Total power'!T278/Parameters!$C$3</f>
        <v>19.09433962264151</v>
      </c>
      <c r="U278" s="12">
        <f>'Total power'!U278/Parameters!$C$3</f>
        <v>19.09433962264151</v>
      </c>
      <c r="V278" s="12">
        <f>'Total power'!V278/Parameters!$C$3</f>
        <v>19.09433962264151</v>
      </c>
      <c r="W278" s="12">
        <f>'Total power'!W278/Parameters!$C$3</f>
        <v>19.09433962264151</v>
      </c>
      <c r="X278" s="12">
        <f>'Total power'!X278/Parameters!$C$3</f>
        <v>19.09433962264151</v>
      </c>
      <c r="Y278" s="12">
        <f>'Total power'!Y278/Parameters!$C$3</f>
        <v>19.082264150943395</v>
      </c>
      <c r="Z278" s="12">
        <f>'Total power'!Z278/Parameters!$C$3</f>
        <v>18.997735849056607</v>
      </c>
      <c r="AB278" s="7">
        <f t="shared" si="4"/>
        <v>430.16150943396207</v>
      </c>
    </row>
    <row r="279" spans="2:28" x14ac:dyDescent="0.2">
      <c r="B279" s="6">
        <v>44473</v>
      </c>
      <c r="C279" s="12">
        <f>'Total power'!C279/Parameters!$C$3</f>
        <v>18.973584905660378</v>
      </c>
      <c r="D279" s="12">
        <f>'Total power'!D279/Parameters!$C$3</f>
        <v>18.771320754716982</v>
      </c>
      <c r="E279" s="12">
        <f>'Total power'!E279/Parameters!$C$3</f>
        <v>18.406037735849058</v>
      </c>
      <c r="F279" s="12">
        <f>'Total power'!F279/Parameters!$C$3</f>
        <v>16.836226415094337</v>
      </c>
      <c r="G279" s="12">
        <f>'Total power'!G279/Parameters!$C$3</f>
        <v>15.323773584905663</v>
      </c>
      <c r="H279" s="12">
        <f>'Total power'!H279/Parameters!$C$3</f>
        <v>15.172830188679248</v>
      </c>
      <c r="I279" s="12">
        <f>'Total power'!I279/Parameters!$C$3</f>
        <v>13.603018867924529</v>
      </c>
      <c r="J279" s="12">
        <f>'Total power'!J279/Parameters!$C$3</f>
        <v>11.71320754716981</v>
      </c>
      <c r="K279" s="12">
        <f>'Total power'!K279/Parameters!$C$3</f>
        <v>9.385660377358489</v>
      </c>
      <c r="L279" s="12">
        <f>'Total power'!L279/Parameters!$C$3</f>
        <v>8.9720754716981137</v>
      </c>
      <c r="M279" s="12">
        <f>'Total power'!M279/Parameters!$C$3</f>
        <v>8.5735849056603772</v>
      </c>
      <c r="N279" s="12">
        <f>'Total power'!N279/Parameters!$C$3</f>
        <v>7.5833962264150934</v>
      </c>
      <c r="O279" s="12">
        <f>'Total power'!O279/Parameters!$C$3</f>
        <v>6.2279245283018865</v>
      </c>
      <c r="P279" s="12">
        <f>'Total power'!P279/Parameters!$C$3</f>
        <v>4.7969811320754729</v>
      </c>
      <c r="Q279" s="12">
        <f>'Total power'!Q279/Parameters!$C$3</f>
        <v>3.8052830188679247</v>
      </c>
      <c r="R279" s="12">
        <f>'Total power'!R279/Parameters!$C$3</f>
        <v>2.3924528301886792</v>
      </c>
      <c r="S279" s="12">
        <f>'Total power'!S279/Parameters!$C$3</f>
        <v>1.166792452830189</v>
      </c>
      <c r="T279" s="12">
        <f>'Total power'!T279/Parameters!$C$3</f>
        <v>0.79547169811320761</v>
      </c>
      <c r="U279" s="12">
        <f>'Total power'!U279/Parameters!$C$3</f>
        <v>0.57509433962264145</v>
      </c>
      <c r="V279" s="12">
        <f>'Total power'!V279/Parameters!$C$3</f>
        <v>0.47849056603773577</v>
      </c>
      <c r="W279" s="12">
        <f>'Total power'!W279/Parameters!$C$3</f>
        <v>0.47849056603773577</v>
      </c>
      <c r="X279" s="12">
        <f>'Total power'!X279/Parameters!$C$3</f>
        <v>0.67169811320754724</v>
      </c>
      <c r="Y279" s="12">
        <f>'Total power'!Y279/Parameters!$C$3</f>
        <v>0.79547169811320761</v>
      </c>
      <c r="Z279" s="12">
        <f>'Total power'!Z279/Parameters!$C$3</f>
        <v>0.67169811320754724</v>
      </c>
      <c r="AB279" s="7">
        <f t="shared" si="4"/>
        <v>186.17056603773582</v>
      </c>
    </row>
    <row r="280" spans="2:28" x14ac:dyDescent="0.2">
      <c r="B280" s="6">
        <v>44474</v>
      </c>
      <c r="C280" s="12">
        <f>'Total power'!C280/Parameters!$C$3</f>
        <v>0.67169811320754724</v>
      </c>
      <c r="D280" s="12">
        <f>'Total power'!D280/Parameters!$C$3</f>
        <v>0.67169811320754724</v>
      </c>
      <c r="E280" s="12">
        <f>'Total power'!E280/Parameters!$C$3</f>
        <v>1.166792452830189</v>
      </c>
      <c r="F280" s="12">
        <f>'Total power'!F280/Parameters!$C$3</f>
        <v>2.2113207547169811</v>
      </c>
      <c r="G280" s="12">
        <f>'Total power'!G280/Parameters!$C$3</f>
        <v>2.9358490566037734</v>
      </c>
      <c r="H280" s="12">
        <f>'Total power'!H280/Parameters!$C$3</f>
        <v>4.0226415094339618</v>
      </c>
      <c r="I280" s="12">
        <f>'Total power'!I280/Parameters!$C$3</f>
        <v>6.5328301886792444</v>
      </c>
      <c r="J280" s="12">
        <f>'Total power'!J280/Parameters!$C$3</f>
        <v>7.9969811320754713</v>
      </c>
      <c r="K280" s="12">
        <f>'Total power'!K280/Parameters!$C$3</f>
        <v>8.5735849056603772</v>
      </c>
      <c r="L280" s="12">
        <f>'Total power'!L280/Parameters!$C$3</f>
        <v>10.979622641509433</v>
      </c>
      <c r="M280" s="12">
        <f>'Total power'!M280/Parameters!$C$3</f>
        <v>13.603018867924529</v>
      </c>
      <c r="N280" s="12">
        <f>'Total power'!N280/Parameters!$C$3</f>
        <v>15.172830188679248</v>
      </c>
      <c r="O280" s="12">
        <f>'Total power'!O280/Parameters!$C$3</f>
        <v>16.688301886792452</v>
      </c>
      <c r="P280" s="12">
        <f>'Total power'!P280/Parameters!$C$3</f>
        <v>17.722264150943396</v>
      </c>
      <c r="Q280" s="12">
        <f>'Total power'!Q280/Parameters!$C$3</f>
        <v>18.381886792452832</v>
      </c>
      <c r="R280" s="12">
        <f>'Total power'!R280/Parameters!$C$3</f>
        <v>18.381886792452832</v>
      </c>
      <c r="S280" s="12">
        <f>'Total power'!S280/Parameters!$C$3</f>
        <v>17.778113207547172</v>
      </c>
      <c r="T280" s="12">
        <f>'Total power'!T280/Parameters!$C$3</f>
        <v>17.630188679245283</v>
      </c>
      <c r="U280" s="12">
        <f>'Total power'!U280/Parameters!$C$3</f>
        <v>17.722264150943396</v>
      </c>
      <c r="V280" s="12">
        <f>'Total power'!V280/Parameters!$C$3</f>
        <v>17.479245283018866</v>
      </c>
      <c r="W280" s="12">
        <f>'Total power'!W280/Parameters!$C$3</f>
        <v>16.537358490566035</v>
      </c>
      <c r="X280" s="12">
        <f>'Total power'!X280/Parameters!$C$3</f>
        <v>15.323773584905663</v>
      </c>
      <c r="Y280" s="12">
        <f>'Total power'!Y280/Parameters!$C$3</f>
        <v>14.937358490566039</v>
      </c>
      <c r="Z280" s="12">
        <f>'Total power'!Z280/Parameters!$C$3</f>
        <v>15.172830188679248</v>
      </c>
      <c r="AB280" s="7">
        <f t="shared" si="4"/>
        <v>278.29433962264153</v>
      </c>
    </row>
    <row r="281" spans="2:28" x14ac:dyDescent="0.2">
      <c r="B281" s="6">
        <v>44475</v>
      </c>
      <c r="C281" s="12">
        <f>'Total power'!C281/Parameters!$C$3</f>
        <v>14.937358490566039</v>
      </c>
      <c r="D281" s="12">
        <f>'Total power'!D281/Parameters!$C$3</f>
        <v>13.753962264150944</v>
      </c>
      <c r="E281" s="12">
        <f>'Total power'!E281/Parameters!$C$3</f>
        <v>13.026415094339622</v>
      </c>
      <c r="F281" s="12">
        <f>'Total power'!F281/Parameters!$C$3</f>
        <v>11.372075471698114</v>
      </c>
      <c r="G281" s="12">
        <f>'Total power'!G281/Parameters!$C$3</f>
        <v>8.9720754716981137</v>
      </c>
      <c r="H281" s="12">
        <f>'Total power'!H281/Parameters!$C$3</f>
        <v>6.8377358490566031</v>
      </c>
      <c r="I281" s="12">
        <f>'Total power'!I281/Parameters!$C$3</f>
        <v>4.5388679245283026</v>
      </c>
      <c r="J281" s="12">
        <f>'Total power'!J281/Parameters!$C$3</f>
        <v>2.5735849056603777</v>
      </c>
      <c r="K281" s="12">
        <f>'Total power'!K281/Parameters!$C$3</f>
        <v>1.2905660377358492</v>
      </c>
      <c r="L281" s="12">
        <f>'Total power'!L281/Parameters!$C$3</f>
        <v>0.18867924528301888</v>
      </c>
      <c r="M281" s="12">
        <f>'Total power'!M281/Parameters!$C$3</f>
        <v>0</v>
      </c>
      <c r="N281" s="12">
        <f>'Total power'!N281/Parameters!$C$3</f>
        <v>0</v>
      </c>
      <c r="O281" s="12">
        <f>'Total power'!O281/Parameters!$C$3</f>
        <v>0</v>
      </c>
      <c r="P281" s="12">
        <f>'Total power'!P281/Parameters!$C$3</f>
        <v>0</v>
      </c>
      <c r="Q281" s="12">
        <f>'Total power'!Q281/Parameters!$C$3</f>
        <v>0.28528301886792451</v>
      </c>
      <c r="R281" s="12">
        <f>'Total power'!R281/Parameters!$C$3</f>
        <v>1.2905660377358492</v>
      </c>
      <c r="S281" s="12">
        <f>'Total power'!S281/Parameters!$C$3</f>
        <v>3.3705660377358493</v>
      </c>
      <c r="T281" s="12">
        <f>'Total power'!T281/Parameters!$C$3</f>
        <v>7.9969811320754713</v>
      </c>
      <c r="U281" s="12">
        <f>'Total power'!U281/Parameters!$C$3</f>
        <v>11.948679245283019</v>
      </c>
      <c r="V281" s="12">
        <f>'Total power'!V281/Parameters!$C$3</f>
        <v>14.937358490566039</v>
      </c>
      <c r="W281" s="12">
        <f>'Total power'!W281/Parameters!$C$3</f>
        <v>17.479245283018866</v>
      </c>
      <c r="X281" s="12">
        <f>'Total power'!X281/Parameters!$C$3</f>
        <v>18.40301886792453</v>
      </c>
      <c r="Y281" s="12">
        <f>'Total power'!Y281/Parameters!$C$3</f>
        <v>18.694339622641508</v>
      </c>
      <c r="Z281" s="12">
        <f>'Total power'!Z281/Parameters!$C$3</f>
        <v>18.233962264150943</v>
      </c>
      <c r="AB281" s="7">
        <f t="shared" si="4"/>
        <v>190.13132075471697</v>
      </c>
    </row>
    <row r="282" spans="2:28" x14ac:dyDescent="0.2">
      <c r="B282" s="6">
        <v>44476</v>
      </c>
      <c r="C282" s="12">
        <f>'Total power'!C282/Parameters!$C$3</f>
        <v>17.479245283018866</v>
      </c>
      <c r="D282" s="12">
        <f>'Total power'!D282/Parameters!$C$3</f>
        <v>16.780377358490565</v>
      </c>
      <c r="E282" s="12">
        <f>'Total power'!E282/Parameters!$C$3</f>
        <v>15.415849056603776</v>
      </c>
      <c r="F282" s="12">
        <f>'Total power'!F282/Parameters!$C$3</f>
        <v>15.323773584905663</v>
      </c>
      <c r="G282" s="12">
        <f>'Total power'!G282/Parameters!$C$3</f>
        <v>16.688301886792452</v>
      </c>
      <c r="H282" s="12">
        <f>'Total power'!H282/Parameters!$C$3</f>
        <v>16.836226415094337</v>
      </c>
      <c r="I282" s="12">
        <f>'Total power'!I282/Parameters!$C$3</f>
        <v>18.381886792452832</v>
      </c>
      <c r="J282" s="12">
        <f>'Total power'!J282/Parameters!$C$3</f>
        <v>18.326037735849056</v>
      </c>
      <c r="K282" s="12">
        <f>'Total power'!K282/Parameters!$C$3</f>
        <v>15.415849056603776</v>
      </c>
      <c r="L282" s="12">
        <f>'Total power'!L282/Parameters!$C$3</f>
        <v>15.172830188679248</v>
      </c>
      <c r="M282" s="12">
        <f>'Total power'!M282/Parameters!$C$3</f>
        <v>13.753962264150944</v>
      </c>
      <c r="N282" s="12">
        <f>'Total power'!N282/Parameters!$C$3</f>
        <v>15.323773584905663</v>
      </c>
      <c r="O282" s="12">
        <f>'Total power'!O282/Parameters!$C$3</f>
        <v>16.537358490566035</v>
      </c>
      <c r="P282" s="12">
        <f>'Total power'!P282/Parameters!$C$3</f>
        <v>16.537358490566035</v>
      </c>
      <c r="Q282" s="12">
        <f>'Total power'!Q282/Parameters!$C$3</f>
        <v>15.323773584905663</v>
      </c>
      <c r="R282" s="12">
        <f>'Total power'!R282/Parameters!$C$3</f>
        <v>13.753962264150944</v>
      </c>
      <c r="S282" s="12">
        <f>'Total power'!S282/Parameters!$C$3</f>
        <v>13.753962264150944</v>
      </c>
      <c r="T282" s="12">
        <f>'Total power'!T282/Parameters!$C$3</f>
        <v>12.633962264150943</v>
      </c>
      <c r="U282" s="12">
        <f>'Total power'!U282/Parameters!$C$3</f>
        <v>13.367547169811321</v>
      </c>
      <c r="V282" s="12">
        <f>'Total power'!V282/Parameters!$C$3</f>
        <v>13.753962264150944</v>
      </c>
      <c r="W282" s="12">
        <f>'Total power'!W282/Parameters!$C$3</f>
        <v>13.367547169811321</v>
      </c>
      <c r="X282" s="12">
        <f>'Total power'!X282/Parameters!$C$3</f>
        <v>11.948679245283019</v>
      </c>
      <c r="Y282" s="12">
        <f>'Total power'!Y282/Parameters!$C$3</f>
        <v>10.979622641509433</v>
      </c>
      <c r="Z282" s="12">
        <f>'Total power'!Z282/Parameters!$C$3</f>
        <v>8.9720754716981137</v>
      </c>
      <c r="AB282" s="7">
        <f t="shared" si="4"/>
        <v>355.82792452830193</v>
      </c>
    </row>
    <row r="283" spans="2:28" x14ac:dyDescent="0.2">
      <c r="B283" s="6">
        <v>44477</v>
      </c>
      <c r="C283" s="12">
        <f>'Total power'!C283/Parameters!$C$3</f>
        <v>5.3132075471698119</v>
      </c>
      <c r="D283" s="12">
        <f>'Total power'!D283/Parameters!$C$3</f>
        <v>2.5735849056603777</v>
      </c>
      <c r="E283" s="12">
        <f>'Total power'!E283/Parameters!$C$3</f>
        <v>1.5864150943396227</v>
      </c>
      <c r="F283" s="12">
        <f>'Total power'!F283/Parameters!$C$3</f>
        <v>1.166792452830189</v>
      </c>
      <c r="G283" s="12">
        <f>'Total power'!G283/Parameters!$C$3</f>
        <v>0.18867924528301888</v>
      </c>
      <c r="H283" s="12">
        <f>'Total power'!H283/Parameters!$C$3</f>
        <v>0</v>
      </c>
      <c r="I283" s="12">
        <f>'Total power'!I283/Parameters!$C$3</f>
        <v>0</v>
      </c>
      <c r="J283" s="12">
        <f>'Total power'!J283/Parameters!$C$3</f>
        <v>0</v>
      </c>
      <c r="K283" s="12">
        <f>'Total power'!K283/Parameters!$C$3</f>
        <v>0.91924528301886799</v>
      </c>
      <c r="L283" s="12">
        <f>'Total power'!L283/Parameters!$C$3</f>
        <v>1.0430188679245285</v>
      </c>
      <c r="M283" s="12">
        <f>'Total power'!M283/Parameters!$C$3</f>
        <v>0.91924528301886799</v>
      </c>
      <c r="N283" s="12">
        <f>'Total power'!N283/Parameters!$C$3</f>
        <v>1.2905660377358492</v>
      </c>
      <c r="O283" s="12">
        <f>'Total power'!O283/Parameters!$C$3</f>
        <v>2.2113207547169811</v>
      </c>
      <c r="P283" s="12">
        <f>'Total power'!P283/Parameters!$C$3</f>
        <v>3.3705660377358493</v>
      </c>
      <c r="Q283" s="12">
        <f>'Total power'!Q283/Parameters!$C$3</f>
        <v>4.5388679245283026</v>
      </c>
      <c r="R283" s="12">
        <f>'Total power'!R283/Parameters!$C$3</f>
        <v>5.3132075471698119</v>
      </c>
      <c r="S283" s="12">
        <f>'Total power'!S283/Parameters!$C$3</f>
        <v>5.0550943396226433</v>
      </c>
      <c r="T283" s="12">
        <f>'Total power'!T283/Parameters!$C$3</f>
        <v>4.5388679245283026</v>
      </c>
      <c r="U283" s="12">
        <f>'Total power'!U283/Parameters!$C$3</f>
        <v>5.0550943396226433</v>
      </c>
      <c r="V283" s="12">
        <f>'Total power'!V283/Parameters!$C$3</f>
        <v>5.6181132075471698</v>
      </c>
      <c r="W283" s="12">
        <f>'Total power'!W283/Parameters!$C$3</f>
        <v>6.8377358490566031</v>
      </c>
      <c r="X283" s="12">
        <f>'Total power'!X283/Parameters!$C$3</f>
        <v>8.9720754716981137</v>
      </c>
      <c r="Y283" s="12">
        <f>'Total power'!Y283/Parameters!$C$3</f>
        <v>9.7781132075471699</v>
      </c>
      <c r="Z283" s="12">
        <f>'Total power'!Z283/Parameters!$C$3</f>
        <v>10.119245283018866</v>
      </c>
      <c r="AB283" s="7">
        <f t="shared" si="4"/>
        <v>86.409056603773593</v>
      </c>
    </row>
    <row r="284" spans="2:28" x14ac:dyDescent="0.2">
      <c r="B284" s="6">
        <v>44478</v>
      </c>
      <c r="C284" s="12">
        <f>'Total power'!C284/Parameters!$C$3</f>
        <v>10.566037735849056</v>
      </c>
      <c r="D284" s="12">
        <f>'Total power'!D284/Parameters!$C$3</f>
        <v>11.372075471698114</v>
      </c>
      <c r="E284" s="12">
        <f>'Total power'!E284/Parameters!$C$3</f>
        <v>11.372075471698114</v>
      </c>
      <c r="F284" s="12">
        <f>'Total power'!F284/Parameters!$C$3</f>
        <v>11.372075471698114</v>
      </c>
      <c r="G284" s="12">
        <f>'Total power'!G284/Parameters!$C$3</f>
        <v>11.372075471698114</v>
      </c>
      <c r="H284" s="12">
        <f>'Total power'!H284/Parameters!$C$3</f>
        <v>10.979622641509433</v>
      </c>
      <c r="I284" s="12">
        <f>'Total power'!I284/Parameters!$C$3</f>
        <v>13.026415094339622</v>
      </c>
      <c r="J284" s="12">
        <f>'Total power'!J284/Parameters!$C$3</f>
        <v>16.688301886792452</v>
      </c>
      <c r="K284" s="12">
        <f>'Total power'!K284/Parameters!$C$3</f>
        <v>16.836226415094337</v>
      </c>
      <c r="L284" s="12">
        <f>'Total power'!L284/Parameters!$C$3</f>
        <v>15.172830188679248</v>
      </c>
      <c r="M284" s="12">
        <f>'Total power'!M284/Parameters!$C$3</f>
        <v>13.026415094339622</v>
      </c>
      <c r="N284" s="12">
        <f>'Total power'!N284/Parameters!$C$3</f>
        <v>11.948679245283019</v>
      </c>
      <c r="O284" s="12">
        <f>'Total power'!O284/Parameters!$C$3</f>
        <v>8.5735849056603772</v>
      </c>
      <c r="P284" s="12">
        <f>'Total power'!P284/Parameters!$C$3</f>
        <v>6.5328301886792444</v>
      </c>
      <c r="Q284" s="12">
        <f>'Total power'!Q284/Parameters!$C$3</f>
        <v>5.9230188679245277</v>
      </c>
      <c r="R284" s="12">
        <f>'Total power'!R284/Parameters!$C$3</f>
        <v>5.3132075471698119</v>
      </c>
      <c r="S284" s="12">
        <f>'Total power'!S284/Parameters!$C$3</f>
        <v>5.0550943396226433</v>
      </c>
      <c r="T284" s="12">
        <f>'Total power'!T284/Parameters!$C$3</f>
        <v>5.6181132075471698</v>
      </c>
      <c r="U284" s="12">
        <f>'Total power'!U284/Parameters!$C$3</f>
        <v>7.9969811320754713</v>
      </c>
      <c r="V284" s="12">
        <f>'Total power'!V284/Parameters!$C$3</f>
        <v>9.7781132075471699</v>
      </c>
      <c r="W284" s="12">
        <f>'Total power'!W284/Parameters!$C$3</f>
        <v>10.566037735849056</v>
      </c>
      <c r="X284" s="12">
        <f>'Total power'!X284/Parameters!$C$3</f>
        <v>10.566037735849056</v>
      </c>
      <c r="Y284" s="12">
        <f>'Total power'!Y284/Parameters!$C$3</f>
        <v>10.979622641509433</v>
      </c>
      <c r="Z284" s="12">
        <f>'Total power'!Z284/Parameters!$C$3</f>
        <v>11.71320754716981</v>
      </c>
      <c r="AB284" s="7">
        <f t="shared" si="4"/>
        <v>252.34867924528299</v>
      </c>
    </row>
    <row r="285" spans="2:28" x14ac:dyDescent="0.2">
      <c r="B285" s="6">
        <v>44479</v>
      </c>
      <c r="C285" s="12">
        <f>'Total power'!C285/Parameters!$C$3</f>
        <v>11.948679245283019</v>
      </c>
      <c r="D285" s="12">
        <f>'Total power'!D285/Parameters!$C$3</f>
        <v>12.633962264150943</v>
      </c>
      <c r="E285" s="12">
        <f>'Total power'!E285/Parameters!$C$3</f>
        <v>13.026415094339622</v>
      </c>
      <c r="F285" s="12">
        <f>'Total power'!F285/Parameters!$C$3</f>
        <v>13.367547169811321</v>
      </c>
      <c r="G285" s="12">
        <f>'Total power'!G285/Parameters!$C$3</f>
        <v>13.603018867924529</v>
      </c>
      <c r="H285" s="12">
        <f>'Total power'!H285/Parameters!$C$3</f>
        <v>15.323773584905663</v>
      </c>
      <c r="I285" s="12">
        <f>'Total power'!I285/Parameters!$C$3</f>
        <v>16.780377358490565</v>
      </c>
      <c r="J285" s="12">
        <f>'Total power'!J285/Parameters!$C$3</f>
        <v>18.381886792452832</v>
      </c>
      <c r="K285" s="12">
        <f>'Total power'!K285/Parameters!$C$3</f>
        <v>18.994716981132076</v>
      </c>
      <c r="L285" s="12">
        <f>'Total power'!L285/Parameters!$C$3</f>
        <v>19.082264150943395</v>
      </c>
      <c r="M285" s="12">
        <f>'Total power'!M285/Parameters!$C$3</f>
        <v>19.09433962264151</v>
      </c>
      <c r="N285" s="12">
        <f>'Total power'!N285/Parameters!$C$3</f>
        <v>19.09433962264151</v>
      </c>
      <c r="O285" s="12">
        <f>'Total power'!O285/Parameters!$C$3</f>
        <v>19.09433962264151</v>
      </c>
      <c r="P285" s="12">
        <f>'Total power'!P285/Parameters!$C$3</f>
        <v>19.09433962264151</v>
      </c>
      <c r="Q285" s="12">
        <f>'Total power'!Q285/Parameters!$C$3</f>
        <v>19.09433962264151</v>
      </c>
      <c r="R285" s="12">
        <f>'Total power'!R285/Parameters!$C$3</f>
        <v>19.09433962264151</v>
      </c>
      <c r="S285" s="12">
        <f>'Total power'!S285/Parameters!$C$3</f>
        <v>19.09433962264151</v>
      </c>
      <c r="T285" s="12">
        <f>'Total power'!T285/Parameters!$C$3</f>
        <v>19.09433962264151</v>
      </c>
      <c r="U285" s="12">
        <f>'Total power'!U285/Parameters!$C$3</f>
        <v>19.09433962264151</v>
      </c>
      <c r="V285" s="12">
        <f>'Total power'!V285/Parameters!$C$3</f>
        <v>19.09433962264151</v>
      </c>
      <c r="W285" s="12">
        <f>'Total power'!W285/Parameters!$C$3</f>
        <v>18.997735849056607</v>
      </c>
      <c r="X285" s="12">
        <f>'Total power'!X285/Parameters!$C$3</f>
        <v>18.381886792452832</v>
      </c>
      <c r="Y285" s="12">
        <f>'Total power'!Y285/Parameters!$C$3</f>
        <v>17.479245283018866</v>
      </c>
      <c r="Z285" s="12">
        <f>'Total power'!Z285/Parameters!$C$3</f>
        <v>16.688301886792452</v>
      </c>
      <c r="AB285" s="7">
        <f t="shared" si="4"/>
        <v>415.63320754716972</v>
      </c>
    </row>
    <row r="286" spans="2:28" x14ac:dyDescent="0.2">
      <c r="B286" s="6">
        <v>44480</v>
      </c>
      <c r="C286" s="12">
        <f>'Total power'!C286/Parameters!$C$3</f>
        <v>15.323773584905663</v>
      </c>
      <c r="D286" s="12">
        <f>'Total power'!D286/Parameters!$C$3</f>
        <v>13.753962264150944</v>
      </c>
      <c r="E286" s="12">
        <f>'Total power'!E286/Parameters!$C$3</f>
        <v>13.753962264150944</v>
      </c>
      <c r="F286" s="12">
        <f>'Total power'!F286/Parameters!$C$3</f>
        <v>13.753962264150944</v>
      </c>
      <c r="G286" s="12">
        <f>'Total power'!G286/Parameters!$C$3</f>
        <v>13.367547169811321</v>
      </c>
      <c r="H286" s="12">
        <f>'Total power'!H286/Parameters!$C$3</f>
        <v>13.367547169811321</v>
      </c>
      <c r="I286" s="12">
        <f>'Total power'!I286/Parameters!$C$3</f>
        <v>13.367547169811321</v>
      </c>
      <c r="J286" s="12">
        <f>'Total power'!J286/Parameters!$C$3</f>
        <v>13.026415094339622</v>
      </c>
      <c r="K286" s="12">
        <f>'Total power'!K286/Parameters!$C$3</f>
        <v>11.948679245283019</v>
      </c>
      <c r="L286" s="12">
        <f>'Total power'!L286/Parameters!$C$3</f>
        <v>13.603018867924529</v>
      </c>
      <c r="M286" s="12">
        <f>'Total power'!M286/Parameters!$C$3</f>
        <v>15.172830188679248</v>
      </c>
      <c r="N286" s="12">
        <f>'Total power'!N286/Parameters!$C$3</f>
        <v>15.415849056603776</v>
      </c>
      <c r="O286" s="12">
        <f>'Total power'!O286/Parameters!$C$3</f>
        <v>15.172830188679248</v>
      </c>
      <c r="P286" s="12">
        <f>'Total power'!P286/Parameters!$C$3</f>
        <v>13.367547169811321</v>
      </c>
      <c r="Q286" s="12">
        <f>'Total power'!Q286/Parameters!$C$3</f>
        <v>13.026415094339622</v>
      </c>
      <c r="R286" s="12">
        <f>'Total power'!R286/Parameters!$C$3</f>
        <v>11.948679245283019</v>
      </c>
      <c r="S286" s="12">
        <f>'Total power'!S286/Parameters!$C$3</f>
        <v>9.385660377358489</v>
      </c>
      <c r="T286" s="12">
        <f>'Total power'!T286/Parameters!$C$3</f>
        <v>7.9969811320754713</v>
      </c>
      <c r="U286" s="12">
        <f>'Total power'!U286/Parameters!$C$3</f>
        <v>7.1849056603773587</v>
      </c>
      <c r="V286" s="12">
        <f>'Total power'!V286/Parameters!$C$3</f>
        <v>4.2807547169811322</v>
      </c>
      <c r="W286" s="12">
        <f>'Total power'!W286/Parameters!$C$3</f>
        <v>1.7343396226415091</v>
      </c>
      <c r="X286" s="12">
        <f>'Total power'!X286/Parameters!$C$3</f>
        <v>0.18867924528301888</v>
      </c>
      <c r="Y286" s="12">
        <f>'Total power'!Y286/Parameters!$C$3</f>
        <v>0</v>
      </c>
      <c r="Z286" s="12">
        <f>'Total power'!Z286/Parameters!$C$3</f>
        <v>0</v>
      </c>
      <c r="AB286" s="7">
        <f t="shared" si="4"/>
        <v>250.14188679245282</v>
      </c>
    </row>
    <row r="287" spans="2:28" x14ac:dyDescent="0.2">
      <c r="B287" s="6">
        <v>44481</v>
      </c>
      <c r="C287" s="12">
        <f>'Total power'!C287/Parameters!$C$3</f>
        <v>1.2905660377358492</v>
      </c>
      <c r="D287" s="12">
        <f>'Total power'!D287/Parameters!$C$3</f>
        <v>3.1532075471698113</v>
      </c>
      <c r="E287" s="12">
        <f>'Total power'!E287/Parameters!$C$3</f>
        <v>4.5388679245283026</v>
      </c>
      <c r="F287" s="12">
        <f>'Total power'!F287/Parameters!$C$3</f>
        <v>3.8052830188679247</v>
      </c>
      <c r="G287" s="12">
        <f>'Total power'!G287/Parameters!$C$3</f>
        <v>2.2113207547169811</v>
      </c>
      <c r="H287" s="12">
        <f>'Total power'!H287/Parameters!$C$3</f>
        <v>1.0430188679245285</v>
      </c>
      <c r="I287" s="12">
        <f>'Total power'!I287/Parameters!$C$3</f>
        <v>0.18867924528301888</v>
      </c>
      <c r="J287" s="12">
        <f>'Total power'!J287/Parameters!$C$3</f>
        <v>0</v>
      </c>
      <c r="K287" s="12">
        <f>'Total power'!K287/Parameters!$C$3</f>
        <v>0</v>
      </c>
      <c r="L287" s="12">
        <f>'Total power'!L287/Parameters!$C$3</f>
        <v>0</v>
      </c>
      <c r="M287" s="12">
        <f>'Total power'!M287/Parameters!$C$3</f>
        <v>0</v>
      </c>
      <c r="N287" s="12">
        <f>'Total power'!N287/Parameters!$C$3</f>
        <v>0</v>
      </c>
      <c r="O287" s="12">
        <f>'Total power'!O287/Parameters!$C$3</f>
        <v>0</v>
      </c>
      <c r="P287" s="12">
        <f>'Total power'!P287/Parameters!$C$3</f>
        <v>0</v>
      </c>
      <c r="Q287" s="12">
        <f>'Total power'!Q287/Parameters!$C$3</f>
        <v>0</v>
      </c>
      <c r="R287" s="12">
        <f>'Total power'!R287/Parameters!$C$3</f>
        <v>0</v>
      </c>
      <c r="S287" s="12">
        <f>'Total power'!S287/Parameters!$C$3</f>
        <v>0</v>
      </c>
      <c r="T287" s="12">
        <f>'Total power'!T287/Parameters!$C$3</f>
        <v>0</v>
      </c>
      <c r="U287" s="12">
        <f>'Total power'!U287/Parameters!$C$3</f>
        <v>0.18867924528301888</v>
      </c>
      <c r="V287" s="12">
        <f>'Total power'!V287/Parameters!$C$3</f>
        <v>0.79547169811320761</v>
      </c>
      <c r="W287" s="12">
        <f>'Total power'!W287/Parameters!$C$3</f>
        <v>1.7343396226415091</v>
      </c>
      <c r="X287" s="12">
        <f>'Total power'!X287/Parameters!$C$3</f>
        <v>3.5879245283018872</v>
      </c>
      <c r="Y287" s="12">
        <f>'Total power'!Y287/Parameters!$C$3</f>
        <v>6.2279245283018865</v>
      </c>
      <c r="Z287" s="12">
        <f>'Total power'!Z287/Parameters!$C$3</f>
        <v>9.385660377358489</v>
      </c>
      <c r="AB287" s="7">
        <f t="shared" si="4"/>
        <v>38.150943396226417</v>
      </c>
    </row>
    <row r="288" spans="2:28" x14ac:dyDescent="0.2">
      <c r="B288" s="6">
        <v>44482</v>
      </c>
      <c r="C288" s="12">
        <f>'Total power'!C288/Parameters!$C$3</f>
        <v>13.367547169811321</v>
      </c>
      <c r="D288" s="12">
        <f>'Total power'!D288/Parameters!$C$3</f>
        <v>17.630188679245283</v>
      </c>
      <c r="E288" s="12">
        <f>'Total power'!E288/Parameters!$C$3</f>
        <v>18.40301886792453</v>
      </c>
      <c r="F288" s="12">
        <f>'Total power'!F288/Parameters!$C$3</f>
        <v>18.40301886792453</v>
      </c>
      <c r="G288" s="12">
        <f>'Total power'!G288/Parameters!$C$3</f>
        <v>18.381886792452832</v>
      </c>
      <c r="H288" s="12">
        <f>'Total power'!H288/Parameters!$C$3</f>
        <v>18.326037735849056</v>
      </c>
      <c r="I288" s="12">
        <f>'Total power'!I288/Parameters!$C$3</f>
        <v>18.40301886792453</v>
      </c>
      <c r="J288" s="12">
        <f>'Total power'!J288/Parameters!$C$3</f>
        <v>18.40301886792453</v>
      </c>
      <c r="K288" s="12">
        <f>'Total power'!K288/Parameters!$C$3</f>
        <v>18.233962264150943</v>
      </c>
      <c r="L288" s="12">
        <f>'Total power'!L288/Parameters!$C$3</f>
        <v>17.722264150943396</v>
      </c>
      <c r="M288" s="12">
        <f>'Total power'!M288/Parameters!$C$3</f>
        <v>18.326037735849056</v>
      </c>
      <c r="N288" s="12">
        <f>'Total power'!N288/Parameters!$C$3</f>
        <v>18.406037735849058</v>
      </c>
      <c r="O288" s="12">
        <f>'Total power'!O288/Parameters!$C$3</f>
        <v>18.750188679245284</v>
      </c>
      <c r="P288" s="12">
        <f>'Total power'!P288/Parameters!$C$3</f>
        <v>18.406037735849058</v>
      </c>
      <c r="Q288" s="12">
        <f>'Total power'!Q288/Parameters!$C$3</f>
        <v>18.381886792452832</v>
      </c>
      <c r="R288" s="12">
        <f>'Total power'!R288/Parameters!$C$3</f>
        <v>17.722264150943396</v>
      </c>
      <c r="S288" s="12">
        <f>'Total power'!S288/Parameters!$C$3</f>
        <v>18.40301886792453</v>
      </c>
      <c r="T288" s="12">
        <f>'Total power'!T288/Parameters!$C$3</f>
        <v>18.694339622641508</v>
      </c>
      <c r="U288" s="12">
        <f>'Total power'!U288/Parameters!$C$3</f>
        <v>18.694339622641508</v>
      </c>
      <c r="V288" s="12">
        <f>'Total power'!V288/Parameters!$C$3</f>
        <v>18.973584905660378</v>
      </c>
      <c r="W288" s="12">
        <f>'Total power'!W288/Parameters!$C$3</f>
        <v>18.997735849056607</v>
      </c>
      <c r="X288" s="12">
        <f>'Total power'!X288/Parameters!$C$3</f>
        <v>18.997735849056607</v>
      </c>
      <c r="Y288" s="12">
        <f>'Total power'!Y288/Parameters!$C$3</f>
        <v>18.774339622641513</v>
      </c>
      <c r="Z288" s="12">
        <f>'Total power'!Z288/Parameters!$C$3</f>
        <v>18.994716981132076</v>
      </c>
      <c r="AB288" s="7">
        <f t="shared" si="4"/>
        <v>437.79622641509422</v>
      </c>
    </row>
    <row r="289" spans="2:28" x14ac:dyDescent="0.2">
      <c r="B289" s="6">
        <v>44483</v>
      </c>
      <c r="C289" s="12">
        <f>'Total power'!C289/Parameters!$C$3</f>
        <v>18.997735849056607</v>
      </c>
      <c r="D289" s="12">
        <f>'Total power'!D289/Parameters!$C$3</f>
        <v>19.079245283018867</v>
      </c>
      <c r="E289" s="12">
        <f>'Total power'!E289/Parameters!$C$3</f>
        <v>19.082264150943395</v>
      </c>
      <c r="F289" s="12">
        <f>'Total power'!F289/Parameters!$C$3</f>
        <v>19.082264150943395</v>
      </c>
      <c r="G289" s="12">
        <f>'Total power'!G289/Parameters!$C$3</f>
        <v>19.09433962264151</v>
      </c>
      <c r="H289" s="12">
        <f>'Total power'!H289/Parameters!$C$3</f>
        <v>19.09433962264151</v>
      </c>
      <c r="I289" s="12">
        <f>'Total power'!I289/Parameters!$C$3</f>
        <v>19.09433962264151</v>
      </c>
      <c r="J289" s="12">
        <f>'Total power'!J289/Parameters!$C$3</f>
        <v>19.09433962264151</v>
      </c>
      <c r="K289" s="12">
        <f>'Total power'!K289/Parameters!$C$3</f>
        <v>19.09433962264151</v>
      </c>
      <c r="L289" s="12">
        <f>'Total power'!L289/Parameters!$C$3</f>
        <v>19.09433962264151</v>
      </c>
      <c r="M289" s="12">
        <f>'Total power'!M289/Parameters!$C$3</f>
        <v>19.09433962264151</v>
      </c>
      <c r="N289" s="12">
        <f>'Total power'!N289/Parameters!$C$3</f>
        <v>19.09433962264151</v>
      </c>
      <c r="O289" s="12">
        <f>'Total power'!O289/Parameters!$C$3</f>
        <v>19.09433962264151</v>
      </c>
      <c r="P289" s="12">
        <f>'Total power'!P289/Parameters!$C$3</f>
        <v>19.09433962264151</v>
      </c>
      <c r="Q289" s="12">
        <f>'Total power'!Q289/Parameters!$C$3</f>
        <v>19.09433962264151</v>
      </c>
      <c r="R289" s="12">
        <f>'Total power'!R289/Parameters!$C$3</f>
        <v>19.09433962264151</v>
      </c>
      <c r="S289" s="12">
        <f>'Total power'!S289/Parameters!$C$3</f>
        <v>19.09433962264151</v>
      </c>
      <c r="T289" s="12">
        <f>'Total power'!T289/Parameters!$C$3</f>
        <v>19.082264150943395</v>
      </c>
      <c r="U289" s="12">
        <f>'Total power'!U289/Parameters!$C$3</f>
        <v>18.997735849056607</v>
      </c>
      <c r="V289" s="12">
        <f>'Total power'!V289/Parameters!$C$3</f>
        <v>18.997735849056607</v>
      </c>
      <c r="W289" s="12">
        <f>'Total power'!W289/Parameters!$C$3</f>
        <v>18.997735849056607</v>
      </c>
      <c r="X289" s="12">
        <f>'Total power'!X289/Parameters!$C$3</f>
        <v>18.997735849056607</v>
      </c>
      <c r="Y289" s="12">
        <f>'Total power'!Y289/Parameters!$C$3</f>
        <v>18.774339622641513</v>
      </c>
      <c r="Z289" s="12">
        <f>'Total power'!Z289/Parameters!$C$3</f>
        <v>18.233962264150943</v>
      </c>
      <c r="AB289" s="7">
        <f t="shared" si="4"/>
        <v>456.549433962264</v>
      </c>
    </row>
    <row r="290" spans="2:28" x14ac:dyDescent="0.2">
      <c r="B290" s="6">
        <v>44484</v>
      </c>
      <c r="C290" s="12">
        <f>'Total power'!C290/Parameters!$C$3</f>
        <v>16.537358490566035</v>
      </c>
      <c r="D290" s="12">
        <f>'Total power'!D290/Parameters!$C$3</f>
        <v>15.172830188679248</v>
      </c>
      <c r="E290" s="12">
        <f>'Total power'!E290/Parameters!$C$3</f>
        <v>13.603018867924529</v>
      </c>
      <c r="F290" s="12">
        <f>'Total power'!F290/Parameters!$C$3</f>
        <v>12.633962264150943</v>
      </c>
      <c r="G290" s="12">
        <f>'Total power'!G290/Parameters!$C$3</f>
        <v>11.948679245283019</v>
      </c>
      <c r="H290" s="12">
        <f>'Total power'!H290/Parameters!$C$3</f>
        <v>11.948679245283019</v>
      </c>
      <c r="I290" s="12">
        <f>'Total power'!I290/Parameters!$C$3</f>
        <v>11.71320754716981</v>
      </c>
      <c r="J290" s="12">
        <f>'Total power'!J290/Parameters!$C$3</f>
        <v>11.71320754716981</v>
      </c>
      <c r="K290" s="12">
        <f>'Total power'!K290/Parameters!$C$3</f>
        <v>10.566037735849056</v>
      </c>
      <c r="L290" s="12">
        <f>'Total power'!L290/Parameters!$C$3</f>
        <v>9.385660377358489</v>
      </c>
      <c r="M290" s="12">
        <f>'Total power'!M290/Parameters!$C$3</f>
        <v>9.7781132075471699</v>
      </c>
      <c r="N290" s="12">
        <f>'Total power'!N290/Parameters!$C$3</f>
        <v>11.71320754716981</v>
      </c>
      <c r="O290" s="12">
        <f>'Total power'!O290/Parameters!$C$3</f>
        <v>13.026415094339622</v>
      </c>
      <c r="P290" s="12">
        <f>'Total power'!P290/Parameters!$C$3</f>
        <v>13.753962264150944</v>
      </c>
      <c r="Q290" s="12">
        <f>'Total power'!Q290/Parameters!$C$3</f>
        <v>13.753962264150944</v>
      </c>
      <c r="R290" s="12">
        <f>'Total power'!R290/Parameters!$C$3</f>
        <v>13.753962264150944</v>
      </c>
      <c r="S290" s="12">
        <f>'Total power'!S290/Parameters!$C$3</f>
        <v>13.367547169811321</v>
      </c>
      <c r="T290" s="12">
        <f>'Total power'!T290/Parameters!$C$3</f>
        <v>13.026415094339622</v>
      </c>
      <c r="U290" s="12">
        <f>'Total power'!U290/Parameters!$C$3</f>
        <v>12.633962264150943</v>
      </c>
      <c r="V290" s="12">
        <f>'Total power'!V290/Parameters!$C$3</f>
        <v>11.948679245283019</v>
      </c>
      <c r="W290" s="12">
        <f>'Total power'!W290/Parameters!$C$3</f>
        <v>11.71320754716981</v>
      </c>
      <c r="X290" s="12">
        <f>'Total power'!X290/Parameters!$C$3</f>
        <v>11.372075471698114</v>
      </c>
      <c r="Y290" s="12">
        <f>'Total power'!Y290/Parameters!$C$3</f>
        <v>10.979622641509433</v>
      </c>
      <c r="Z290" s="12">
        <f>'Total power'!Z290/Parameters!$C$3</f>
        <v>10.566037735849056</v>
      </c>
      <c r="AB290" s="7">
        <f t="shared" si="4"/>
        <v>296.60981132075472</v>
      </c>
    </row>
    <row r="291" spans="2:28" x14ac:dyDescent="0.2">
      <c r="B291" s="6">
        <v>44485</v>
      </c>
      <c r="C291" s="12">
        <f>'Total power'!C291/Parameters!$C$3</f>
        <v>10.119245283018866</v>
      </c>
      <c r="D291" s="12">
        <f>'Total power'!D291/Parameters!$C$3</f>
        <v>9.7781132075471699</v>
      </c>
      <c r="E291" s="12">
        <f>'Total power'!E291/Parameters!$C$3</f>
        <v>9.7781132075471699</v>
      </c>
      <c r="F291" s="12">
        <f>'Total power'!F291/Parameters!$C$3</f>
        <v>8.9720754716981137</v>
      </c>
      <c r="G291" s="12">
        <f>'Total power'!G291/Parameters!$C$3</f>
        <v>7.9969811320754713</v>
      </c>
      <c r="H291" s="12">
        <f>'Total power'!H291/Parameters!$C$3</f>
        <v>7.1849056603773587</v>
      </c>
      <c r="I291" s="12">
        <f>'Total power'!I291/Parameters!$C$3</f>
        <v>7.1849056603773587</v>
      </c>
      <c r="J291" s="12">
        <f>'Total power'!J291/Parameters!$C$3</f>
        <v>7.1849056603773587</v>
      </c>
      <c r="K291" s="12">
        <f>'Total power'!K291/Parameters!$C$3</f>
        <v>6.2279245283018865</v>
      </c>
      <c r="L291" s="12">
        <f>'Total power'!L291/Parameters!$C$3</f>
        <v>5.3132075471698119</v>
      </c>
      <c r="M291" s="12">
        <f>'Total power'!M291/Parameters!$C$3</f>
        <v>5.3132075471698119</v>
      </c>
      <c r="N291" s="12">
        <f>'Total power'!N291/Parameters!$C$3</f>
        <v>4.2807547169811322</v>
      </c>
      <c r="O291" s="12">
        <f>'Total power'!O291/Parameters!$C$3</f>
        <v>2.9358490566037734</v>
      </c>
      <c r="P291" s="12">
        <f>'Total power'!P291/Parameters!$C$3</f>
        <v>1.7343396226415091</v>
      </c>
      <c r="Q291" s="12">
        <f>'Total power'!Q291/Parameters!$C$3</f>
        <v>0.47849056603773577</v>
      </c>
      <c r="R291" s="12">
        <f>'Total power'!R291/Parameters!$C$3</f>
        <v>0</v>
      </c>
      <c r="S291" s="12">
        <f>'Total power'!S291/Parameters!$C$3</f>
        <v>0</v>
      </c>
      <c r="T291" s="12">
        <f>'Total power'!T291/Parameters!$C$3</f>
        <v>0</v>
      </c>
      <c r="U291" s="12">
        <f>'Total power'!U291/Parameters!$C$3</f>
        <v>0</v>
      </c>
      <c r="V291" s="12">
        <f>'Total power'!V291/Parameters!$C$3</f>
        <v>0</v>
      </c>
      <c r="W291" s="12">
        <f>'Total power'!W291/Parameters!$C$3</f>
        <v>0</v>
      </c>
      <c r="X291" s="12">
        <f>'Total power'!X291/Parameters!$C$3</f>
        <v>0.38188679245283014</v>
      </c>
      <c r="Y291" s="12">
        <f>'Total power'!Y291/Parameters!$C$3</f>
        <v>1.0430188679245285</v>
      </c>
      <c r="Z291" s="12">
        <f>'Total power'!Z291/Parameters!$C$3</f>
        <v>2.3924528301886792</v>
      </c>
      <c r="AB291" s="7">
        <f t="shared" si="4"/>
        <v>98.300377358490564</v>
      </c>
    </row>
    <row r="292" spans="2:28" x14ac:dyDescent="0.2">
      <c r="B292" s="6">
        <v>44486</v>
      </c>
      <c r="C292" s="12">
        <f>'Total power'!C292/Parameters!$C$3</f>
        <v>3.8052830188679247</v>
      </c>
      <c r="D292" s="12">
        <f>'Total power'!D292/Parameters!$C$3</f>
        <v>4.5388679245283026</v>
      </c>
      <c r="E292" s="12">
        <f>'Total power'!E292/Parameters!$C$3</f>
        <v>5.3132075471698119</v>
      </c>
      <c r="F292" s="12">
        <f>'Total power'!F292/Parameters!$C$3</f>
        <v>6.8377358490566031</v>
      </c>
      <c r="G292" s="12">
        <f>'Total power'!G292/Parameters!$C$3</f>
        <v>8.5735849056603772</v>
      </c>
      <c r="H292" s="12">
        <f>'Total power'!H292/Parameters!$C$3</f>
        <v>11.71320754716981</v>
      </c>
      <c r="I292" s="12">
        <f>'Total power'!I292/Parameters!$C$3</f>
        <v>14.937358490566039</v>
      </c>
      <c r="J292" s="12">
        <f>'Total power'!J292/Parameters!$C$3</f>
        <v>16.780377358490565</v>
      </c>
      <c r="K292" s="12">
        <f>'Total power'!K292/Parameters!$C$3</f>
        <v>16.836226415094337</v>
      </c>
      <c r="L292" s="12">
        <f>'Total power'!L292/Parameters!$C$3</f>
        <v>16.688301886792452</v>
      </c>
      <c r="M292" s="12">
        <f>'Total power'!M292/Parameters!$C$3</f>
        <v>15.172830188679248</v>
      </c>
      <c r="N292" s="12">
        <f>'Total power'!N292/Parameters!$C$3</f>
        <v>14.937358490566039</v>
      </c>
      <c r="O292" s="12">
        <f>'Total power'!O292/Parameters!$C$3</f>
        <v>15.323773584905663</v>
      </c>
      <c r="P292" s="12">
        <f>'Total power'!P292/Parameters!$C$3</f>
        <v>15.172830188679248</v>
      </c>
      <c r="Q292" s="12">
        <f>'Total power'!Q292/Parameters!$C$3</f>
        <v>14.937358490566039</v>
      </c>
      <c r="R292" s="12">
        <f>'Total power'!R292/Parameters!$C$3</f>
        <v>14.937358490566039</v>
      </c>
      <c r="S292" s="12">
        <f>'Total power'!S292/Parameters!$C$3</f>
        <v>15.172830188679248</v>
      </c>
      <c r="T292" s="12">
        <f>'Total power'!T292/Parameters!$C$3</f>
        <v>15.323773584905663</v>
      </c>
      <c r="U292" s="12">
        <f>'Total power'!U292/Parameters!$C$3</f>
        <v>15.323773584905663</v>
      </c>
      <c r="V292" s="12">
        <f>'Total power'!V292/Parameters!$C$3</f>
        <v>16.688301886792452</v>
      </c>
      <c r="W292" s="12">
        <f>'Total power'!W292/Parameters!$C$3</f>
        <v>16.688301886792452</v>
      </c>
      <c r="X292" s="12">
        <f>'Total power'!X292/Parameters!$C$3</f>
        <v>16.780377358490565</v>
      </c>
      <c r="Y292" s="12">
        <f>'Total power'!Y292/Parameters!$C$3</f>
        <v>16.688301886792452</v>
      </c>
      <c r="Z292" s="12">
        <f>'Total power'!Z292/Parameters!$C$3</f>
        <v>16.537358490566035</v>
      </c>
      <c r="AB292" s="7">
        <f t="shared" si="4"/>
        <v>325.70867924528295</v>
      </c>
    </row>
    <row r="293" spans="2:28" x14ac:dyDescent="0.2">
      <c r="B293" s="6">
        <v>44487</v>
      </c>
      <c r="C293" s="12">
        <f>'Total power'!C293/Parameters!$C$3</f>
        <v>15.415849056603776</v>
      </c>
      <c r="D293" s="12">
        <f>'Total power'!D293/Parameters!$C$3</f>
        <v>15.415849056603776</v>
      </c>
      <c r="E293" s="12">
        <f>'Total power'!E293/Parameters!$C$3</f>
        <v>15.172830188679248</v>
      </c>
      <c r="F293" s="12">
        <f>'Total power'!F293/Parameters!$C$3</f>
        <v>13.753962264150944</v>
      </c>
      <c r="G293" s="12">
        <f>'Total power'!G293/Parameters!$C$3</f>
        <v>13.603018867924529</v>
      </c>
      <c r="H293" s="12">
        <f>'Total power'!H293/Parameters!$C$3</f>
        <v>13.603018867924529</v>
      </c>
      <c r="I293" s="12">
        <f>'Total power'!I293/Parameters!$C$3</f>
        <v>13.026415094339622</v>
      </c>
      <c r="J293" s="12">
        <f>'Total power'!J293/Parameters!$C$3</f>
        <v>10.119245283018866</v>
      </c>
      <c r="K293" s="12">
        <f>'Total power'!K293/Parameters!$C$3</f>
        <v>7.5833962264150934</v>
      </c>
      <c r="L293" s="12">
        <f>'Total power'!L293/Parameters!$C$3</f>
        <v>6.8377358490566031</v>
      </c>
      <c r="M293" s="12">
        <f>'Total power'!M293/Parameters!$C$3</f>
        <v>8.3894339622641514</v>
      </c>
      <c r="N293" s="12">
        <f>'Total power'!N293/Parameters!$C$3</f>
        <v>12.633962264150943</v>
      </c>
      <c r="O293" s="12">
        <f>'Total power'!O293/Parameters!$C$3</f>
        <v>17.479245283018866</v>
      </c>
      <c r="P293" s="12">
        <f>'Total power'!P293/Parameters!$C$3</f>
        <v>17.479245283018866</v>
      </c>
      <c r="Q293" s="12">
        <f>'Total power'!Q293/Parameters!$C$3</f>
        <v>18.326037735849056</v>
      </c>
      <c r="R293" s="12">
        <f>'Total power'!R293/Parameters!$C$3</f>
        <v>18.406037735849058</v>
      </c>
      <c r="S293" s="12">
        <f>'Total power'!S293/Parameters!$C$3</f>
        <v>18.771320754716982</v>
      </c>
      <c r="T293" s="12">
        <f>'Total power'!T293/Parameters!$C$3</f>
        <v>18.694339622641508</v>
      </c>
      <c r="U293" s="12">
        <f>'Total power'!U293/Parameters!$C$3</f>
        <v>15.415849056603776</v>
      </c>
      <c r="V293" s="12">
        <f>'Total power'!V293/Parameters!$C$3</f>
        <v>15.415849056603776</v>
      </c>
      <c r="W293" s="12">
        <f>'Total power'!W293/Parameters!$C$3</f>
        <v>15.172830188679248</v>
      </c>
      <c r="X293" s="12">
        <f>'Total power'!X293/Parameters!$C$3</f>
        <v>13.603018867924529</v>
      </c>
      <c r="Y293" s="12">
        <f>'Total power'!Y293/Parameters!$C$3</f>
        <v>12.633962264150943</v>
      </c>
      <c r="Z293" s="12">
        <f>'Total power'!Z293/Parameters!$C$3</f>
        <v>13.367547169811321</v>
      </c>
      <c r="AB293" s="7">
        <f t="shared" si="4"/>
        <v>340.31999999999994</v>
      </c>
    </row>
    <row r="294" spans="2:28" x14ac:dyDescent="0.2">
      <c r="B294" s="6">
        <v>44488</v>
      </c>
      <c r="C294" s="12">
        <f>'Total power'!C294/Parameters!$C$3</f>
        <v>13.603018867924529</v>
      </c>
      <c r="D294" s="12">
        <f>'Total power'!D294/Parameters!$C$3</f>
        <v>13.026415094339622</v>
      </c>
      <c r="E294" s="12">
        <f>'Total power'!E294/Parameters!$C$3</f>
        <v>11.948679245283019</v>
      </c>
      <c r="F294" s="12">
        <f>'Total power'!F294/Parameters!$C$3</f>
        <v>12.633962264150943</v>
      </c>
      <c r="G294" s="12">
        <f>'Total power'!G294/Parameters!$C$3</f>
        <v>13.753962264150944</v>
      </c>
      <c r="H294" s="12">
        <f>'Total power'!H294/Parameters!$C$3</f>
        <v>13.026415094339622</v>
      </c>
      <c r="I294" s="12">
        <f>'Total power'!I294/Parameters!$C$3</f>
        <v>11.948679245283019</v>
      </c>
      <c r="J294" s="12">
        <f>'Total power'!J294/Parameters!$C$3</f>
        <v>11.71320754716981</v>
      </c>
      <c r="K294" s="12">
        <f>'Total power'!K294/Parameters!$C$3</f>
        <v>7.9969811320754713</v>
      </c>
      <c r="L294" s="12">
        <f>'Total power'!L294/Parameters!$C$3</f>
        <v>5.3132075471698119</v>
      </c>
      <c r="M294" s="12">
        <f>'Total power'!M294/Parameters!$C$3</f>
        <v>3.1532075471698113</v>
      </c>
      <c r="N294" s="12">
        <f>'Total power'!N294/Parameters!$C$3</f>
        <v>2.030188679245283</v>
      </c>
      <c r="O294" s="12">
        <f>'Total power'!O294/Parameters!$C$3</f>
        <v>2.9358490566037734</v>
      </c>
      <c r="P294" s="12">
        <f>'Total power'!P294/Parameters!$C$3</f>
        <v>2.9358490566037734</v>
      </c>
      <c r="Q294" s="12">
        <f>'Total power'!Q294/Parameters!$C$3</f>
        <v>1.166792452830189</v>
      </c>
      <c r="R294" s="12">
        <f>'Total power'!R294/Parameters!$C$3</f>
        <v>1.4384905660377358</v>
      </c>
      <c r="S294" s="12">
        <f>'Total power'!S294/Parameters!$C$3</f>
        <v>5.0550943396226433</v>
      </c>
      <c r="T294" s="12">
        <f>'Total power'!T294/Parameters!$C$3</f>
        <v>13.753962264150944</v>
      </c>
      <c r="U294" s="12">
        <f>'Total power'!U294/Parameters!$C$3</f>
        <v>18.997735849056607</v>
      </c>
      <c r="V294" s="12">
        <f>'Total power'!V294/Parameters!$C$3</f>
        <v>19.09433962264151</v>
      </c>
      <c r="W294" s="12">
        <f>'Total power'!W294/Parameters!$C$3</f>
        <v>18.997735849056607</v>
      </c>
      <c r="X294" s="12">
        <f>'Total power'!X294/Parameters!$C$3</f>
        <v>18.694339622641508</v>
      </c>
      <c r="Y294" s="12">
        <f>'Total power'!Y294/Parameters!$C$3</f>
        <v>17.722264150943396</v>
      </c>
      <c r="Z294" s="12">
        <f>'Total power'!Z294/Parameters!$C$3</f>
        <v>17.722264150943396</v>
      </c>
      <c r="AB294" s="7">
        <f t="shared" si="4"/>
        <v>258.66264150943397</v>
      </c>
    </row>
    <row r="295" spans="2:28" x14ac:dyDescent="0.2">
      <c r="B295" s="6">
        <v>44489</v>
      </c>
      <c r="C295" s="12">
        <f>'Total power'!C295/Parameters!$C$3</f>
        <v>18.994716981132076</v>
      </c>
      <c r="D295" s="12">
        <f>'Total power'!D295/Parameters!$C$3</f>
        <v>19.09433962264151</v>
      </c>
      <c r="E295" s="12">
        <f>'Total power'!E295/Parameters!$C$3</f>
        <v>19.09433962264151</v>
      </c>
      <c r="F295" s="12">
        <f>'Total power'!F295/Parameters!$C$3</f>
        <v>19.09433962264151</v>
      </c>
      <c r="G295" s="12">
        <f>'Total power'!G295/Parameters!$C$3</f>
        <v>19.09433962264151</v>
      </c>
      <c r="H295" s="12">
        <f>'Total power'!H295/Parameters!$C$3</f>
        <v>19.09433962264151</v>
      </c>
      <c r="I295" s="12">
        <f>'Total power'!I295/Parameters!$C$3</f>
        <v>19.09433962264151</v>
      </c>
      <c r="J295" s="12">
        <f>'Total power'!J295/Parameters!$C$3</f>
        <v>19.09433962264151</v>
      </c>
      <c r="K295" s="12">
        <f>'Total power'!K295/Parameters!$C$3</f>
        <v>19.09433962264151</v>
      </c>
      <c r="L295" s="12">
        <f>'Total power'!L295/Parameters!$C$3</f>
        <v>19.09433962264151</v>
      </c>
      <c r="M295" s="12">
        <f>'Total power'!M295/Parameters!$C$3</f>
        <v>19.09433962264151</v>
      </c>
      <c r="N295" s="12">
        <f>'Total power'!N295/Parameters!$C$3</f>
        <v>18.997735849056607</v>
      </c>
      <c r="O295" s="12">
        <f>'Total power'!O295/Parameters!$C$3</f>
        <v>17.630188679245283</v>
      </c>
      <c r="P295" s="12">
        <f>'Total power'!P295/Parameters!$C$3</f>
        <v>18.381886792452832</v>
      </c>
      <c r="Q295" s="12">
        <f>'Total power'!Q295/Parameters!$C$3</f>
        <v>18.406037735849058</v>
      </c>
      <c r="R295" s="12">
        <f>'Total power'!R295/Parameters!$C$3</f>
        <v>18.774339622641513</v>
      </c>
      <c r="S295" s="12">
        <f>'Total power'!S295/Parameters!$C$3</f>
        <v>18.774339622641513</v>
      </c>
      <c r="T295" s="12">
        <f>'Total power'!T295/Parameters!$C$3</f>
        <v>18.973584905660378</v>
      </c>
      <c r="U295" s="12">
        <f>'Total power'!U295/Parameters!$C$3</f>
        <v>18.973584905660378</v>
      </c>
      <c r="V295" s="12">
        <f>'Total power'!V295/Parameters!$C$3</f>
        <v>18.750188679245284</v>
      </c>
      <c r="W295" s="12">
        <f>'Total power'!W295/Parameters!$C$3</f>
        <v>18.381886792452832</v>
      </c>
      <c r="X295" s="12">
        <f>'Total power'!X295/Parameters!$C$3</f>
        <v>18.406037735849058</v>
      </c>
      <c r="Y295" s="12">
        <f>'Total power'!Y295/Parameters!$C$3</f>
        <v>19.082264150943395</v>
      </c>
      <c r="Z295" s="12">
        <f>'Total power'!Z295/Parameters!$C$3</f>
        <v>19.09433962264151</v>
      </c>
      <c r="AB295" s="7">
        <f t="shared" si="4"/>
        <v>452.56452830188681</v>
      </c>
    </row>
    <row r="296" spans="2:28" x14ac:dyDescent="0.2">
      <c r="B296" s="6">
        <v>44490</v>
      </c>
      <c r="C296" s="12">
        <f>'Total power'!C296/Parameters!$C$3</f>
        <v>19.09433962264151</v>
      </c>
      <c r="D296" s="12">
        <f>'Total power'!D296/Parameters!$C$3</f>
        <v>19.09433962264151</v>
      </c>
      <c r="E296" s="12">
        <f>'Total power'!E296/Parameters!$C$3</f>
        <v>19.09433962264151</v>
      </c>
      <c r="F296" s="12">
        <f>'Total power'!F296/Parameters!$C$3</f>
        <v>19.09433962264151</v>
      </c>
      <c r="G296" s="12">
        <f>'Total power'!G296/Parameters!$C$3</f>
        <v>19.09433962264151</v>
      </c>
      <c r="H296" s="12">
        <f>'Total power'!H296/Parameters!$C$3</f>
        <v>19.09433962264151</v>
      </c>
      <c r="I296" s="12">
        <f>'Total power'!I296/Parameters!$C$3</f>
        <v>19.09433962264151</v>
      </c>
      <c r="J296" s="12">
        <f>'Total power'!J296/Parameters!$C$3</f>
        <v>19.082264150943395</v>
      </c>
      <c r="K296" s="12">
        <f>'Total power'!K296/Parameters!$C$3</f>
        <v>18.997735849056607</v>
      </c>
      <c r="L296" s="12">
        <f>'Total power'!L296/Parameters!$C$3</f>
        <v>18.406037735849058</v>
      </c>
      <c r="M296" s="12">
        <f>'Total power'!M296/Parameters!$C$3</f>
        <v>18.774339622641513</v>
      </c>
      <c r="N296" s="12">
        <f>'Total power'!N296/Parameters!$C$3</f>
        <v>18.997735849056607</v>
      </c>
      <c r="O296" s="12">
        <f>'Total power'!O296/Parameters!$C$3</f>
        <v>19.09433962264151</v>
      </c>
      <c r="P296" s="12">
        <f>'Total power'!P296/Parameters!$C$3</f>
        <v>19.09433962264151</v>
      </c>
      <c r="Q296" s="12">
        <f>'Total power'!Q296/Parameters!$C$3</f>
        <v>19.09433962264151</v>
      </c>
      <c r="R296" s="12">
        <f>'Total power'!R296/Parameters!$C$3</f>
        <v>19.09433962264151</v>
      </c>
      <c r="S296" s="12">
        <f>'Total power'!S296/Parameters!$C$3</f>
        <v>19.09433962264151</v>
      </c>
      <c r="T296" s="12">
        <f>'Total power'!T296/Parameters!$C$3</f>
        <v>19.09433962264151</v>
      </c>
      <c r="U296" s="12">
        <f>'Total power'!U296/Parameters!$C$3</f>
        <v>19.09433962264151</v>
      </c>
      <c r="V296" s="12">
        <f>'Total power'!V296/Parameters!$C$3</f>
        <v>19.09433962264151</v>
      </c>
      <c r="W296" s="12">
        <f>'Total power'!W296/Parameters!$C$3</f>
        <v>19.09433962264151</v>
      </c>
      <c r="X296" s="12">
        <f>'Total power'!X296/Parameters!$C$3</f>
        <v>19.09433962264151</v>
      </c>
      <c r="Y296" s="12">
        <f>'Total power'!Y296/Parameters!$C$3</f>
        <v>19.09433962264151</v>
      </c>
      <c r="Z296" s="12">
        <f>'Total power'!Z296/Parameters!$C$3</f>
        <v>19.09433962264151</v>
      </c>
      <c r="AB296" s="7">
        <f t="shared" si="4"/>
        <v>457.05056603773556</v>
      </c>
    </row>
    <row r="297" spans="2:28" x14ac:dyDescent="0.2">
      <c r="B297" s="6">
        <v>44491</v>
      </c>
      <c r="C297" s="12">
        <f>'Total power'!C297/Parameters!$C$3</f>
        <v>19.09433962264151</v>
      </c>
      <c r="D297" s="12">
        <f>'Total power'!D297/Parameters!$C$3</f>
        <v>19.09433962264151</v>
      </c>
      <c r="E297" s="12">
        <f>'Total power'!E297/Parameters!$C$3</f>
        <v>19.09433962264151</v>
      </c>
      <c r="F297" s="12">
        <f>'Total power'!F297/Parameters!$C$3</f>
        <v>19.09433962264151</v>
      </c>
      <c r="G297" s="12">
        <f>'Total power'!G297/Parameters!$C$3</f>
        <v>19.09433962264151</v>
      </c>
      <c r="H297" s="12">
        <f>'Total power'!H297/Parameters!$C$3</f>
        <v>18.994716981132076</v>
      </c>
      <c r="I297" s="12">
        <f>'Total power'!I297/Parameters!$C$3</f>
        <v>18.694339622641508</v>
      </c>
      <c r="J297" s="12">
        <f>'Total power'!J297/Parameters!$C$3</f>
        <v>17.778113207547172</v>
      </c>
      <c r="K297" s="12">
        <f>'Total power'!K297/Parameters!$C$3</f>
        <v>15.323773584905663</v>
      </c>
      <c r="L297" s="12">
        <f>'Total power'!L297/Parameters!$C$3</f>
        <v>11.71320754716981</v>
      </c>
      <c r="M297" s="12">
        <f>'Total power'!M297/Parameters!$C$3</f>
        <v>11.71320754716981</v>
      </c>
      <c r="N297" s="12">
        <f>'Total power'!N297/Parameters!$C$3</f>
        <v>10.566037735849056</v>
      </c>
      <c r="O297" s="12">
        <f>'Total power'!O297/Parameters!$C$3</f>
        <v>8.9720754716981137</v>
      </c>
      <c r="P297" s="12">
        <f>'Total power'!P297/Parameters!$C$3</f>
        <v>7.5833962264150934</v>
      </c>
      <c r="Q297" s="12">
        <f>'Total power'!Q297/Parameters!$C$3</f>
        <v>5.3132075471698119</v>
      </c>
      <c r="R297" s="12">
        <f>'Total power'!R297/Parameters!$C$3</f>
        <v>3.3705660377358493</v>
      </c>
      <c r="S297" s="12">
        <f>'Total power'!S297/Parameters!$C$3</f>
        <v>2.3924528301886792</v>
      </c>
      <c r="T297" s="12">
        <f>'Total power'!T297/Parameters!$C$3</f>
        <v>1.7343396226415091</v>
      </c>
      <c r="U297" s="12">
        <f>'Total power'!U297/Parameters!$C$3</f>
        <v>1.0430188679245285</v>
      </c>
      <c r="V297" s="12">
        <f>'Total power'!V297/Parameters!$C$3</f>
        <v>0.67169811320754724</v>
      </c>
      <c r="W297" s="12">
        <f>'Total power'!W297/Parameters!$C$3</f>
        <v>0.47849056603773577</v>
      </c>
      <c r="X297" s="12">
        <f>'Total power'!X297/Parameters!$C$3</f>
        <v>0.79547169811320761</v>
      </c>
      <c r="Y297" s="12">
        <f>'Total power'!Y297/Parameters!$C$3</f>
        <v>2.2113207547169811</v>
      </c>
      <c r="Z297" s="12">
        <f>'Total power'!Z297/Parameters!$C$3</f>
        <v>4.2807547169811322</v>
      </c>
      <c r="AB297" s="7">
        <f t="shared" si="4"/>
        <v>239.10188679245283</v>
      </c>
    </row>
    <row r="298" spans="2:28" x14ac:dyDescent="0.2">
      <c r="B298" s="6">
        <v>44492</v>
      </c>
      <c r="C298" s="12">
        <f>'Total power'!C298/Parameters!$C$3</f>
        <v>6.2279245283018865</v>
      </c>
      <c r="D298" s="12">
        <f>'Total power'!D298/Parameters!$C$3</f>
        <v>7.1849056603773587</v>
      </c>
      <c r="E298" s="12">
        <f>'Total power'!E298/Parameters!$C$3</f>
        <v>7.9969811320754713</v>
      </c>
      <c r="F298" s="12">
        <f>'Total power'!F298/Parameters!$C$3</f>
        <v>9.385660377358489</v>
      </c>
      <c r="G298" s="12">
        <f>'Total power'!G298/Parameters!$C$3</f>
        <v>11.372075471698114</v>
      </c>
      <c r="H298" s="12">
        <f>'Total power'!H298/Parameters!$C$3</f>
        <v>13.367547169811321</v>
      </c>
      <c r="I298" s="12">
        <f>'Total power'!I298/Parameters!$C$3</f>
        <v>14.937358490566039</v>
      </c>
      <c r="J298" s="12">
        <f>'Total power'!J298/Parameters!$C$3</f>
        <v>15.172830188679248</v>
      </c>
      <c r="K298" s="12">
        <f>'Total power'!K298/Parameters!$C$3</f>
        <v>16.836226415094337</v>
      </c>
      <c r="L298" s="12">
        <f>'Total power'!L298/Parameters!$C$3</f>
        <v>18.326037735849056</v>
      </c>
      <c r="M298" s="12">
        <f>'Total power'!M298/Parameters!$C$3</f>
        <v>18.774339622641513</v>
      </c>
      <c r="N298" s="12">
        <f>'Total power'!N298/Parameters!$C$3</f>
        <v>18.750188679245284</v>
      </c>
      <c r="O298" s="12">
        <f>'Total power'!O298/Parameters!$C$3</f>
        <v>18.771320754716982</v>
      </c>
      <c r="P298" s="12">
        <f>'Total power'!P298/Parameters!$C$3</f>
        <v>18.973584905660378</v>
      </c>
      <c r="Q298" s="12">
        <f>'Total power'!Q298/Parameters!$C$3</f>
        <v>18.994716981132076</v>
      </c>
      <c r="R298" s="12">
        <f>'Total power'!R298/Parameters!$C$3</f>
        <v>18.997735849056607</v>
      </c>
      <c r="S298" s="12">
        <f>'Total power'!S298/Parameters!$C$3</f>
        <v>19.079245283018867</v>
      </c>
      <c r="T298" s="12">
        <f>'Total power'!T298/Parameters!$C$3</f>
        <v>19.079245283018867</v>
      </c>
      <c r="U298" s="12">
        <f>'Total power'!U298/Parameters!$C$3</f>
        <v>19.082264150943395</v>
      </c>
      <c r="V298" s="12">
        <f>'Total power'!V298/Parameters!$C$3</f>
        <v>19.082264150943395</v>
      </c>
      <c r="W298" s="12">
        <f>'Total power'!W298/Parameters!$C$3</f>
        <v>19.082264150943395</v>
      </c>
      <c r="X298" s="12">
        <f>'Total power'!X298/Parameters!$C$3</f>
        <v>19.09433962264151</v>
      </c>
      <c r="Y298" s="12">
        <f>'Total power'!Y298/Parameters!$C$3</f>
        <v>19.09433962264151</v>
      </c>
      <c r="Z298" s="12">
        <f>'Total power'!Z298/Parameters!$C$3</f>
        <v>19.09433962264151</v>
      </c>
      <c r="AB298" s="7">
        <f t="shared" si="4"/>
        <v>386.75773584905647</v>
      </c>
    </row>
    <row r="299" spans="2:28" x14ac:dyDescent="0.2">
      <c r="B299" s="6">
        <v>44493</v>
      </c>
      <c r="C299" s="12">
        <f>'Total power'!C299/Parameters!$C$3</f>
        <v>19.082264150943395</v>
      </c>
      <c r="D299" s="12">
        <f>'Total power'!D299/Parameters!$C$3</f>
        <v>18.997735849056607</v>
      </c>
      <c r="E299" s="12">
        <f>'Total power'!E299/Parameters!$C$3</f>
        <v>18.973584905660378</v>
      </c>
      <c r="F299" s="12">
        <f>'Total power'!F299/Parameters!$C$3</f>
        <v>18.997735849056607</v>
      </c>
      <c r="G299" s="12">
        <f>'Total power'!G299/Parameters!$C$3</f>
        <v>18.750188679245284</v>
      </c>
      <c r="H299" s="12">
        <f>'Total power'!H299/Parameters!$C$3</f>
        <v>16.780377358490565</v>
      </c>
      <c r="I299" s="12">
        <f>'Total power'!I299/Parameters!$C$3</f>
        <v>14.937358490566039</v>
      </c>
      <c r="J299" s="12">
        <f>'Total power'!J299/Parameters!$C$3</f>
        <v>13.753962264150944</v>
      </c>
      <c r="K299" s="12">
        <f>'Total power'!K299/Parameters!$C$3</f>
        <v>13.603018867924529</v>
      </c>
      <c r="L299" s="12">
        <f>'Total power'!L299/Parameters!$C$3</f>
        <v>11.948679245283019</v>
      </c>
      <c r="M299" s="12">
        <f>'Total power'!M299/Parameters!$C$3</f>
        <v>11.948679245283019</v>
      </c>
      <c r="N299" s="12">
        <f>'Total power'!N299/Parameters!$C$3</f>
        <v>15.172830188679248</v>
      </c>
      <c r="O299" s="12">
        <f>'Total power'!O299/Parameters!$C$3</f>
        <v>15.415849056603776</v>
      </c>
      <c r="P299" s="12">
        <f>'Total power'!P299/Parameters!$C$3</f>
        <v>15.323773584905663</v>
      </c>
      <c r="Q299" s="12">
        <f>'Total power'!Q299/Parameters!$C$3</f>
        <v>15.172830188679248</v>
      </c>
      <c r="R299" s="12">
        <f>'Total power'!R299/Parameters!$C$3</f>
        <v>15.172830188679248</v>
      </c>
      <c r="S299" s="12">
        <f>'Total power'!S299/Parameters!$C$3</f>
        <v>15.415849056603776</v>
      </c>
      <c r="T299" s="12">
        <f>'Total power'!T299/Parameters!$C$3</f>
        <v>16.780377358490565</v>
      </c>
      <c r="U299" s="12">
        <f>'Total power'!U299/Parameters!$C$3</f>
        <v>16.836226415094337</v>
      </c>
      <c r="V299" s="12">
        <f>'Total power'!V299/Parameters!$C$3</f>
        <v>16.836226415094337</v>
      </c>
      <c r="W299" s="12">
        <f>'Total power'!W299/Parameters!$C$3</f>
        <v>16.537358490566035</v>
      </c>
      <c r="X299" s="12">
        <f>'Total power'!X299/Parameters!$C$3</f>
        <v>15.323773584905663</v>
      </c>
      <c r="Y299" s="12">
        <f>'Total power'!Y299/Parameters!$C$3</f>
        <v>13.603018867924529</v>
      </c>
      <c r="Z299" s="12">
        <f>'Total power'!Z299/Parameters!$C$3</f>
        <v>11.372075471698114</v>
      </c>
      <c r="AB299" s="7">
        <f t="shared" si="4"/>
        <v>376.73660377358499</v>
      </c>
    </row>
    <row r="300" spans="2:28" x14ac:dyDescent="0.2">
      <c r="B300" s="6">
        <v>44494</v>
      </c>
      <c r="C300" s="12">
        <f>'Total power'!C300/Parameters!$C$3</f>
        <v>10.119245283018866</v>
      </c>
      <c r="D300" s="12">
        <f>'Total power'!D300/Parameters!$C$3</f>
        <v>13.603018867924529</v>
      </c>
      <c r="E300" s="12">
        <f>'Total power'!E300/Parameters!$C$3</f>
        <v>15.323773584905663</v>
      </c>
      <c r="F300" s="12">
        <f>'Total power'!F300/Parameters!$C$3</f>
        <v>16.688301886792452</v>
      </c>
      <c r="G300" s="12">
        <f>'Total power'!G300/Parameters!$C$3</f>
        <v>17.630188679245283</v>
      </c>
      <c r="H300" s="12">
        <f>'Total power'!H300/Parameters!$C$3</f>
        <v>17.630188679245283</v>
      </c>
      <c r="I300" s="12">
        <f>'Total power'!I300/Parameters!$C$3</f>
        <v>18.233962264150943</v>
      </c>
      <c r="J300" s="12">
        <f>'Total power'!J300/Parameters!$C$3</f>
        <v>18.40301886792453</v>
      </c>
      <c r="K300" s="12">
        <f>'Total power'!K300/Parameters!$C$3</f>
        <v>18.771320754716982</v>
      </c>
      <c r="L300" s="12">
        <f>'Total power'!L300/Parameters!$C$3</f>
        <v>18.994716981132076</v>
      </c>
      <c r="M300" s="12">
        <f>'Total power'!M300/Parameters!$C$3</f>
        <v>19.082264150943395</v>
      </c>
      <c r="N300" s="12">
        <f>'Total power'!N300/Parameters!$C$3</f>
        <v>19.082264150943395</v>
      </c>
      <c r="O300" s="12">
        <f>'Total power'!O300/Parameters!$C$3</f>
        <v>19.082264150943395</v>
      </c>
      <c r="P300" s="12">
        <f>'Total power'!P300/Parameters!$C$3</f>
        <v>19.09433962264151</v>
      </c>
      <c r="Q300" s="12">
        <f>'Total power'!Q300/Parameters!$C$3</f>
        <v>19.082264150943395</v>
      </c>
      <c r="R300" s="12">
        <f>'Total power'!R300/Parameters!$C$3</f>
        <v>18.997735849056607</v>
      </c>
      <c r="S300" s="12">
        <f>'Total power'!S300/Parameters!$C$3</f>
        <v>18.750188679245284</v>
      </c>
      <c r="T300" s="12">
        <f>'Total power'!T300/Parameters!$C$3</f>
        <v>18.233962264150943</v>
      </c>
      <c r="U300" s="12">
        <f>'Total power'!U300/Parameters!$C$3</f>
        <v>15.323773584905663</v>
      </c>
      <c r="V300" s="12">
        <f>'Total power'!V300/Parameters!$C$3</f>
        <v>13.603018867924529</v>
      </c>
      <c r="W300" s="12">
        <f>'Total power'!W300/Parameters!$C$3</f>
        <v>13.603018867924529</v>
      </c>
      <c r="X300" s="12">
        <f>'Total power'!X300/Parameters!$C$3</f>
        <v>13.603018867924529</v>
      </c>
      <c r="Y300" s="12">
        <f>'Total power'!Y300/Parameters!$C$3</f>
        <v>13.367547169811321</v>
      </c>
      <c r="Z300" s="12">
        <f>'Total power'!Z300/Parameters!$C$3</f>
        <v>13.026415094339622</v>
      </c>
      <c r="AB300" s="7">
        <f t="shared" si="4"/>
        <v>399.32981132075457</v>
      </c>
    </row>
    <row r="301" spans="2:28" x14ac:dyDescent="0.2">
      <c r="B301" s="6">
        <v>44495</v>
      </c>
      <c r="C301" s="12">
        <f>'Total power'!C301/Parameters!$C$3</f>
        <v>12.633962264150943</v>
      </c>
      <c r="D301" s="12">
        <f>'Total power'!D301/Parameters!$C$3</f>
        <v>11.71320754716981</v>
      </c>
      <c r="E301" s="12">
        <f>'Total power'!E301/Parameters!$C$3</f>
        <v>10.119245283018866</v>
      </c>
      <c r="F301" s="12">
        <f>'Total power'!F301/Parameters!$C$3</f>
        <v>9.385660377358489</v>
      </c>
      <c r="G301" s="12">
        <f>'Total power'!G301/Parameters!$C$3</f>
        <v>8.5735849056603772</v>
      </c>
      <c r="H301" s="12">
        <f>'Total power'!H301/Parameters!$C$3</f>
        <v>8.3894339622641514</v>
      </c>
      <c r="I301" s="12">
        <f>'Total power'!I301/Parameters!$C$3</f>
        <v>9.385660377358489</v>
      </c>
      <c r="J301" s="12">
        <f>'Total power'!J301/Parameters!$C$3</f>
        <v>10.979622641509433</v>
      </c>
      <c r="K301" s="12">
        <f>'Total power'!K301/Parameters!$C$3</f>
        <v>13.603018867924529</v>
      </c>
      <c r="L301" s="12">
        <f>'Total power'!L301/Parameters!$C$3</f>
        <v>18.233962264150943</v>
      </c>
      <c r="M301" s="12">
        <f>'Total power'!M301/Parameters!$C$3</f>
        <v>18.694339622641508</v>
      </c>
      <c r="N301" s="12">
        <f>'Total power'!N301/Parameters!$C$3</f>
        <v>18.771320754716982</v>
      </c>
      <c r="O301" s="12">
        <f>'Total power'!O301/Parameters!$C$3</f>
        <v>18.997735849056607</v>
      </c>
      <c r="P301" s="12">
        <f>'Total power'!P301/Parameters!$C$3</f>
        <v>19.082264150943395</v>
      </c>
      <c r="Q301" s="12">
        <f>'Total power'!Q301/Parameters!$C$3</f>
        <v>19.082264150943395</v>
      </c>
      <c r="R301" s="12">
        <f>'Total power'!R301/Parameters!$C$3</f>
        <v>19.09433962264151</v>
      </c>
      <c r="S301" s="12">
        <f>'Total power'!S301/Parameters!$C$3</f>
        <v>19.09433962264151</v>
      </c>
      <c r="T301" s="12">
        <f>'Total power'!T301/Parameters!$C$3</f>
        <v>19.082264150943395</v>
      </c>
      <c r="U301" s="12">
        <f>'Total power'!U301/Parameters!$C$3</f>
        <v>18.994716981132076</v>
      </c>
      <c r="V301" s="12">
        <f>'Total power'!V301/Parameters!$C$3</f>
        <v>18.326037735849056</v>
      </c>
      <c r="W301" s="12">
        <f>'Total power'!W301/Parameters!$C$3</f>
        <v>18.326037735849056</v>
      </c>
      <c r="X301" s="12">
        <f>'Total power'!X301/Parameters!$C$3</f>
        <v>18.326037735849056</v>
      </c>
      <c r="Y301" s="12">
        <f>'Total power'!Y301/Parameters!$C$3</f>
        <v>17.630188679245283</v>
      </c>
      <c r="Z301" s="12">
        <f>'Total power'!Z301/Parameters!$C$3</f>
        <v>15.323773584905663</v>
      </c>
      <c r="AB301" s="7">
        <f t="shared" si="4"/>
        <v>371.84301886792457</v>
      </c>
    </row>
    <row r="302" spans="2:28" x14ac:dyDescent="0.2">
      <c r="B302" s="6">
        <v>44496</v>
      </c>
      <c r="C302" s="12">
        <f>'Total power'!C302/Parameters!$C$3</f>
        <v>11.71320754716981</v>
      </c>
      <c r="D302" s="12">
        <f>'Total power'!D302/Parameters!$C$3</f>
        <v>7.9969811320754713</v>
      </c>
      <c r="E302" s="12">
        <f>'Total power'!E302/Parameters!$C$3</f>
        <v>7.1849056603773587</v>
      </c>
      <c r="F302" s="12">
        <f>'Total power'!F302/Parameters!$C$3</f>
        <v>7.9969811320754713</v>
      </c>
      <c r="G302" s="12">
        <f>'Total power'!G302/Parameters!$C$3</f>
        <v>10.566037735849056</v>
      </c>
      <c r="H302" s="12">
        <f>'Total power'!H302/Parameters!$C$3</f>
        <v>13.367547169811321</v>
      </c>
      <c r="I302" s="12">
        <f>'Total power'!I302/Parameters!$C$3</f>
        <v>15.172830188679248</v>
      </c>
      <c r="J302" s="12">
        <f>'Total power'!J302/Parameters!$C$3</f>
        <v>15.415849056603776</v>
      </c>
      <c r="K302" s="12">
        <f>'Total power'!K302/Parameters!$C$3</f>
        <v>15.323773584905663</v>
      </c>
      <c r="L302" s="12">
        <f>'Total power'!L302/Parameters!$C$3</f>
        <v>13.753962264150944</v>
      </c>
      <c r="M302" s="12">
        <f>'Total power'!M302/Parameters!$C$3</f>
        <v>13.753962264150944</v>
      </c>
      <c r="N302" s="12">
        <f>'Total power'!N302/Parameters!$C$3</f>
        <v>12.633962264150943</v>
      </c>
      <c r="O302" s="12">
        <f>'Total power'!O302/Parameters!$C$3</f>
        <v>11.948679245283019</v>
      </c>
      <c r="P302" s="12">
        <f>'Total power'!P302/Parameters!$C$3</f>
        <v>10.979622641509433</v>
      </c>
      <c r="Q302" s="12">
        <f>'Total power'!Q302/Parameters!$C$3</f>
        <v>9.7781132075471699</v>
      </c>
      <c r="R302" s="12">
        <f>'Total power'!R302/Parameters!$C$3</f>
        <v>10.566037735849056</v>
      </c>
      <c r="S302" s="12">
        <f>'Total power'!S302/Parameters!$C$3</f>
        <v>7.5833962264150934</v>
      </c>
      <c r="T302" s="12">
        <f>'Total power'!T302/Parameters!$C$3</f>
        <v>5.3132075471698119</v>
      </c>
      <c r="U302" s="12">
        <f>'Total power'!U302/Parameters!$C$3</f>
        <v>4.7969811320754729</v>
      </c>
      <c r="V302" s="12">
        <f>'Total power'!V302/Parameters!$C$3</f>
        <v>5.6181132075471698</v>
      </c>
      <c r="W302" s="12">
        <f>'Total power'!W302/Parameters!$C$3</f>
        <v>5.9230188679245277</v>
      </c>
      <c r="X302" s="12">
        <f>'Total power'!X302/Parameters!$C$3</f>
        <v>5.3132075471698119</v>
      </c>
      <c r="Y302" s="12">
        <f>'Total power'!Y302/Parameters!$C$3</f>
        <v>5.6181132075471698</v>
      </c>
      <c r="Z302" s="12">
        <f>'Total power'!Z302/Parameters!$C$3</f>
        <v>5.0550943396226433</v>
      </c>
      <c r="AB302" s="7">
        <f t="shared" si="4"/>
        <v>233.37358490566035</v>
      </c>
    </row>
    <row r="303" spans="2:28" x14ac:dyDescent="0.2">
      <c r="B303" s="6">
        <v>44497</v>
      </c>
      <c r="C303" s="12">
        <f>'Total power'!C303/Parameters!$C$3</f>
        <v>4.5388679245283026</v>
      </c>
      <c r="D303" s="12">
        <f>'Total power'!D303/Parameters!$C$3</f>
        <v>4.7969811320754729</v>
      </c>
      <c r="E303" s="12">
        <f>'Total power'!E303/Parameters!$C$3</f>
        <v>5.6181132075471698</v>
      </c>
      <c r="F303" s="12">
        <f>'Total power'!F303/Parameters!$C$3</f>
        <v>6.8377358490566031</v>
      </c>
      <c r="G303" s="12">
        <f>'Total power'!G303/Parameters!$C$3</f>
        <v>5.9230188679245277</v>
      </c>
      <c r="H303" s="12">
        <f>'Total power'!H303/Parameters!$C$3</f>
        <v>6.8377358490566031</v>
      </c>
      <c r="I303" s="12">
        <f>'Total power'!I303/Parameters!$C$3</f>
        <v>7.5833962264150934</v>
      </c>
      <c r="J303" s="12">
        <f>'Total power'!J303/Parameters!$C$3</f>
        <v>7.5833962264150934</v>
      </c>
      <c r="K303" s="12">
        <f>'Total power'!K303/Parameters!$C$3</f>
        <v>6.8377358490566031</v>
      </c>
      <c r="L303" s="12">
        <f>'Total power'!L303/Parameters!$C$3</f>
        <v>5.6181132075471698</v>
      </c>
      <c r="M303" s="12">
        <f>'Total power'!M303/Parameters!$C$3</f>
        <v>4.2807547169811322</v>
      </c>
      <c r="N303" s="12">
        <f>'Total power'!N303/Parameters!$C$3</f>
        <v>2.3924528301886792</v>
      </c>
      <c r="O303" s="12">
        <f>'Total power'!O303/Parameters!$C$3</f>
        <v>1.166792452830189</v>
      </c>
      <c r="P303" s="12">
        <f>'Total power'!P303/Parameters!$C$3</f>
        <v>1.166792452830189</v>
      </c>
      <c r="Q303" s="12">
        <f>'Total power'!Q303/Parameters!$C$3</f>
        <v>1.2905660377358492</v>
      </c>
      <c r="R303" s="12">
        <f>'Total power'!R303/Parameters!$C$3</f>
        <v>1.5864150943396227</v>
      </c>
      <c r="S303" s="12">
        <f>'Total power'!S303/Parameters!$C$3</f>
        <v>2.030188679245283</v>
      </c>
      <c r="T303" s="12">
        <f>'Total power'!T303/Parameters!$C$3</f>
        <v>2.7547169811320753</v>
      </c>
      <c r="U303" s="12">
        <f>'Total power'!U303/Parameters!$C$3</f>
        <v>3.1532075471698113</v>
      </c>
      <c r="V303" s="12">
        <f>'Total power'!V303/Parameters!$C$3</f>
        <v>2.5735849056603777</v>
      </c>
      <c r="W303" s="12">
        <f>'Total power'!W303/Parameters!$C$3</f>
        <v>2.030188679245283</v>
      </c>
      <c r="X303" s="12">
        <f>'Total power'!X303/Parameters!$C$3</f>
        <v>1.2905660377358492</v>
      </c>
      <c r="Y303" s="12">
        <f>'Total power'!Y303/Parameters!$C$3</f>
        <v>1.0430188679245285</v>
      </c>
      <c r="Z303" s="12">
        <f>'Total power'!Z303/Parameters!$C$3</f>
        <v>0.57509433962264145</v>
      </c>
      <c r="AB303" s="7">
        <f t="shared" si="4"/>
        <v>89.509433962264154</v>
      </c>
    </row>
    <row r="304" spans="2:28" x14ac:dyDescent="0.2">
      <c r="B304" s="6">
        <v>44498</v>
      </c>
      <c r="C304" s="12">
        <f>'Total power'!C304/Parameters!$C$3</f>
        <v>0</v>
      </c>
      <c r="D304" s="12">
        <f>'Total power'!D304/Parameters!$C$3</f>
        <v>0</v>
      </c>
      <c r="E304" s="12">
        <f>'Total power'!E304/Parameters!$C$3</f>
        <v>0</v>
      </c>
      <c r="F304" s="12">
        <f>'Total power'!F304/Parameters!$C$3</f>
        <v>0</v>
      </c>
      <c r="G304" s="12">
        <f>'Total power'!G304/Parameters!$C$3</f>
        <v>0</v>
      </c>
      <c r="H304" s="12">
        <f>'Total power'!H304/Parameters!$C$3</f>
        <v>0</v>
      </c>
      <c r="I304" s="12">
        <f>'Total power'!I304/Parameters!$C$3</f>
        <v>0</v>
      </c>
      <c r="J304" s="12">
        <f>'Total power'!J304/Parameters!$C$3</f>
        <v>0</v>
      </c>
      <c r="K304" s="12">
        <f>'Total power'!K304/Parameters!$C$3</f>
        <v>0</v>
      </c>
      <c r="L304" s="12">
        <f>'Total power'!L304/Parameters!$C$3</f>
        <v>0.28528301886792451</v>
      </c>
      <c r="M304" s="12">
        <f>'Total power'!M304/Parameters!$C$3</f>
        <v>0.47849056603773577</v>
      </c>
      <c r="N304" s="12">
        <f>'Total power'!N304/Parameters!$C$3</f>
        <v>0.91924528301886799</v>
      </c>
      <c r="O304" s="12">
        <f>'Total power'!O304/Parameters!$C$3</f>
        <v>1.4384905660377358</v>
      </c>
      <c r="P304" s="12">
        <f>'Total power'!P304/Parameters!$C$3</f>
        <v>3.3705660377358493</v>
      </c>
      <c r="Q304" s="12">
        <f>'Total power'!Q304/Parameters!$C$3</f>
        <v>7.5833962264150934</v>
      </c>
      <c r="R304" s="12">
        <f>'Total power'!R304/Parameters!$C$3</f>
        <v>11.948679245283019</v>
      </c>
      <c r="S304" s="12">
        <f>'Total power'!S304/Parameters!$C$3</f>
        <v>15.172830188679248</v>
      </c>
      <c r="T304" s="12">
        <f>'Total power'!T304/Parameters!$C$3</f>
        <v>15.172830188679248</v>
      </c>
      <c r="U304" s="12">
        <f>'Total power'!U304/Parameters!$C$3</f>
        <v>12.633962264150943</v>
      </c>
      <c r="V304" s="12">
        <f>'Total power'!V304/Parameters!$C$3</f>
        <v>10.566037735849056</v>
      </c>
      <c r="W304" s="12">
        <f>'Total power'!W304/Parameters!$C$3</f>
        <v>12.633962264150943</v>
      </c>
      <c r="X304" s="12">
        <f>'Total power'!X304/Parameters!$C$3</f>
        <v>14.937358490566039</v>
      </c>
      <c r="Y304" s="12">
        <f>'Total power'!Y304/Parameters!$C$3</f>
        <v>13.753962264150944</v>
      </c>
      <c r="Z304" s="12">
        <f>'Total power'!Z304/Parameters!$C$3</f>
        <v>13.026415094339622</v>
      </c>
      <c r="AB304" s="7">
        <f t="shared" si="4"/>
        <v>133.92150943396226</v>
      </c>
    </row>
    <row r="305" spans="2:28" x14ac:dyDescent="0.2">
      <c r="B305" s="6">
        <v>44499</v>
      </c>
      <c r="C305" s="12">
        <f>'Total power'!C305/Parameters!$C$3</f>
        <v>9.7781132075471699</v>
      </c>
      <c r="D305" s="12">
        <f>'Total power'!D305/Parameters!$C$3</f>
        <v>6.5328301886792444</v>
      </c>
      <c r="E305" s="12">
        <f>'Total power'!E305/Parameters!$C$3</f>
        <v>7.5833962264150934</v>
      </c>
      <c r="F305" s="12">
        <f>'Total power'!F305/Parameters!$C$3</f>
        <v>8.3894339622641514</v>
      </c>
      <c r="G305" s="12">
        <f>'Total power'!G305/Parameters!$C$3</f>
        <v>11.372075471698114</v>
      </c>
      <c r="H305" s="12">
        <f>'Total power'!H305/Parameters!$C$3</f>
        <v>16.537358490566035</v>
      </c>
      <c r="I305" s="12">
        <f>'Total power'!I305/Parameters!$C$3</f>
        <v>18.973584905660378</v>
      </c>
      <c r="J305" s="12">
        <f>'Total power'!J305/Parameters!$C$3</f>
        <v>19.09433962264151</v>
      </c>
      <c r="K305" s="12">
        <f>'Total power'!K305/Parameters!$C$3</f>
        <v>19.09433962264151</v>
      </c>
      <c r="L305" s="12">
        <f>'Total power'!L305/Parameters!$C$3</f>
        <v>18.994716981132076</v>
      </c>
      <c r="M305" s="12">
        <f>'Total power'!M305/Parameters!$C$3</f>
        <v>15.172830188679248</v>
      </c>
      <c r="N305" s="12">
        <f>'Total power'!N305/Parameters!$C$3</f>
        <v>10.119245283018866</v>
      </c>
      <c r="O305" s="12">
        <f>'Total power'!O305/Parameters!$C$3</f>
        <v>6.5328301886792444</v>
      </c>
      <c r="P305" s="12">
        <f>'Total power'!P305/Parameters!$C$3</f>
        <v>4.2807547169811322</v>
      </c>
      <c r="Q305" s="12">
        <f>'Total power'!Q305/Parameters!$C$3</f>
        <v>3.8052830188679247</v>
      </c>
      <c r="R305" s="12">
        <f>'Total power'!R305/Parameters!$C$3</f>
        <v>5.0550943396226433</v>
      </c>
      <c r="S305" s="12">
        <f>'Total power'!S305/Parameters!$C$3</f>
        <v>8.5735849056603772</v>
      </c>
      <c r="T305" s="12">
        <f>'Total power'!T305/Parameters!$C$3</f>
        <v>11.948679245283019</v>
      </c>
      <c r="U305" s="12">
        <f>'Total power'!U305/Parameters!$C$3</f>
        <v>13.753962264150944</v>
      </c>
      <c r="V305" s="12">
        <f>'Total power'!V305/Parameters!$C$3</f>
        <v>15.172830188679248</v>
      </c>
      <c r="W305" s="12">
        <f>'Total power'!W305/Parameters!$C$3</f>
        <v>16.537358490566035</v>
      </c>
      <c r="X305" s="12">
        <f>'Total power'!X305/Parameters!$C$3</f>
        <v>16.537358490566035</v>
      </c>
      <c r="Y305" s="12">
        <f>'Total power'!Y305/Parameters!$C$3</f>
        <v>15.415849056603776</v>
      </c>
      <c r="Z305" s="12">
        <f>'Total power'!Z305/Parameters!$C$3</f>
        <v>15.323773584905663</v>
      </c>
      <c r="AB305" s="7">
        <f t="shared" si="4"/>
        <v>294.57962264150945</v>
      </c>
    </row>
    <row r="306" spans="2:28" x14ac:dyDescent="0.2">
      <c r="B306" s="6">
        <v>44500</v>
      </c>
      <c r="C306" s="12">
        <f>'Total power'!C306/Parameters!$C$3</f>
        <v>15.172830188679248</v>
      </c>
      <c r="D306" s="12">
        <f>'Total power'!D306/Parameters!$C$3</f>
        <v>13.026415094339622</v>
      </c>
      <c r="E306" s="12">
        <f>'Total power'!E306/Parameters!$C$3</f>
        <v>9.385660377358489</v>
      </c>
      <c r="F306" s="12">
        <f>'Total power'!F306/Parameters!$C$3</f>
        <v>5.9230188679245277</v>
      </c>
      <c r="G306" s="12">
        <f>'Total power'!G306/Parameters!$C$3</f>
        <v>2.7547169811320753</v>
      </c>
      <c r="H306" s="12">
        <f>'Total power'!H306/Parameters!$C$3</f>
        <v>1.0430188679245285</v>
      </c>
      <c r="I306" s="12">
        <f>'Total power'!I306/Parameters!$C$3</f>
        <v>0.79547169811320761</v>
      </c>
      <c r="J306" s="12">
        <f>'Total power'!J306/Parameters!$C$3</f>
        <v>2.5735849056603777</v>
      </c>
      <c r="K306" s="12">
        <f>'Total power'!K306/Parameters!$C$3</f>
        <v>6.5328301886792444</v>
      </c>
      <c r="L306" s="12">
        <f>'Total power'!L306/Parameters!$C$3</f>
        <v>9.7781132075471699</v>
      </c>
      <c r="M306" s="12">
        <f>'Total power'!M306/Parameters!$C$3</f>
        <v>13.367547169811321</v>
      </c>
      <c r="N306" s="12">
        <f>'Total power'!N306/Parameters!$C$3</f>
        <v>18.381886792452832</v>
      </c>
      <c r="O306" s="12">
        <f>'Total power'!O306/Parameters!$C$3</f>
        <v>19.09433962264151</v>
      </c>
      <c r="P306" s="12">
        <f>'Total power'!P306/Parameters!$C$3</f>
        <v>19.09433962264151</v>
      </c>
      <c r="Q306" s="12">
        <f>'Total power'!Q306/Parameters!$C$3</f>
        <v>19.09433962264151</v>
      </c>
      <c r="R306" s="12">
        <f>'Total power'!R306/Parameters!$C$3</f>
        <v>19.09433962264151</v>
      </c>
      <c r="S306" s="12">
        <f>'Total power'!S306/Parameters!$C$3</f>
        <v>19.09433962264151</v>
      </c>
      <c r="T306" s="12">
        <f>'Total power'!T306/Parameters!$C$3</f>
        <v>19.09433962264151</v>
      </c>
      <c r="U306" s="12">
        <f>'Total power'!U306/Parameters!$C$3</f>
        <v>19.09433962264151</v>
      </c>
      <c r="V306" s="12">
        <f>'Total power'!V306/Parameters!$C$3</f>
        <v>17.778113207547172</v>
      </c>
      <c r="W306" s="12">
        <f>'Total power'!W306/Parameters!$C$3</f>
        <v>7.1849056603773587</v>
      </c>
      <c r="X306" s="12">
        <f>'Total power'!X306/Parameters!$C$3</f>
        <v>0.47849056603773577</v>
      </c>
      <c r="Y306" s="12">
        <f>'Total power'!Y306/Parameters!$C$3</f>
        <v>0</v>
      </c>
      <c r="Z306" s="12">
        <f>'Total power'!Z306/Parameters!$C$3</f>
        <v>0</v>
      </c>
      <c r="AB306" s="7">
        <f t="shared" si="4"/>
        <v>257.83698113207549</v>
      </c>
    </row>
    <row r="307" spans="2:28" x14ac:dyDescent="0.2">
      <c r="B307" s="6">
        <v>44501</v>
      </c>
      <c r="C307" s="12">
        <f>'Total power'!C307/Parameters!$C$3</f>
        <v>0</v>
      </c>
      <c r="D307" s="12">
        <f>'Total power'!D307/Parameters!$C$3</f>
        <v>0</v>
      </c>
      <c r="E307" s="12">
        <f>'Total power'!E307/Parameters!$C$3</f>
        <v>0</v>
      </c>
      <c r="F307" s="12">
        <f>'Total power'!F307/Parameters!$C$3</f>
        <v>0</v>
      </c>
      <c r="G307" s="12">
        <f>'Total power'!G307/Parameters!$C$3</f>
        <v>0</v>
      </c>
      <c r="H307" s="12">
        <f>'Total power'!H307/Parameters!$C$3</f>
        <v>0.91924528301886799</v>
      </c>
      <c r="I307" s="12">
        <f>'Total power'!I307/Parameters!$C$3</f>
        <v>3.3705660377358493</v>
      </c>
      <c r="J307" s="12">
        <f>'Total power'!J307/Parameters!$C$3</f>
        <v>7.1849056603773587</v>
      </c>
      <c r="K307" s="12">
        <f>'Total power'!K307/Parameters!$C$3</f>
        <v>12.633962264150943</v>
      </c>
      <c r="L307" s="12">
        <f>'Total power'!L307/Parameters!$C$3</f>
        <v>15.323773584905663</v>
      </c>
      <c r="M307" s="12">
        <f>'Total power'!M307/Parameters!$C$3</f>
        <v>17.630188679245283</v>
      </c>
      <c r="N307" s="12">
        <f>'Total power'!N307/Parameters!$C$3</f>
        <v>18.771320754716982</v>
      </c>
      <c r="O307" s="12">
        <f>'Total power'!O307/Parameters!$C$3</f>
        <v>19.082264150943395</v>
      </c>
      <c r="P307" s="12">
        <f>'Total power'!P307/Parameters!$C$3</f>
        <v>19.09433962264151</v>
      </c>
      <c r="Q307" s="12">
        <f>'Total power'!Q307/Parameters!$C$3</f>
        <v>19.09433962264151</v>
      </c>
      <c r="R307" s="12">
        <f>'Total power'!R307/Parameters!$C$3</f>
        <v>19.09433962264151</v>
      </c>
      <c r="S307" s="12">
        <f>'Total power'!S307/Parameters!$C$3</f>
        <v>19.09433962264151</v>
      </c>
      <c r="T307" s="12">
        <f>'Total power'!T307/Parameters!$C$3</f>
        <v>19.09433962264151</v>
      </c>
      <c r="U307" s="12">
        <f>'Total power'!U307/Parameters!$C$3</f>
        <v>19.082264150943395</v>
      </c>
      <c r="V307" s="12">
        <f>'Total power'!V307/Parameters!$C$3</f>
        <v>19.082264150943395</v>
      </c>
      <c r="W307" s="12">
        <f>'Total power'!W307/Parameters!$C$3</f>
        <v>18.997735849056607</v>
      </c>
      <c r="X307" s="12">
        <f>'Total power'!X307/Parameters!$C$3</f>
        <v>18.750188679245284</v>
      </c>
      <c r="Y307" s="12">
        <f>'Total power'!Y307/Parameters!$C$3</f>
        <v>18.326037735849056</v>
      </c>
      <c r="Z307" s="12">
        <f>'Total power'!Z307/Parameters!$C$3</f>
        <v>18.233962264150943</v>
      </c>
      <c r="AB307" s="7">
        <f t="shared" si="4"/>
        <v>302.86037735849055</v>
      </c>
    </row>
    <row r="308" spans="2:28" x14ac:dyDescent="0.2">
      <c r="B308" s="6">
        <v>44502</v>
      </c>
      <c r="C308" s="12">
        <f>'Total power'!C308/Parameters!$C$3</f>
        <v>16.780377358490565</v>
      </c>
      <c r="D308" s="12">
        <f>'Total power'!D308/Parameters!$C$3</f>
        <v>15.172830188679248</v>
      </c>
      <c r="E308" s="12">
        <f>'Total power'!E308/Parameters!$C$3</f>
        <v>13.026415094339622</v>
      </c>
      <c r="F308" s="12">
        <f>'Total power'!F308/Parameters!$C$3</f>
        <v>11.948679245283019</v>
      </c>
      <c r="G308" s="12">
        <f>'Total power'!G308/Parameters!$C$3</f>
        <v>11.372075471698114</v>
      </c>
      <c r="H308" s="12">
        <f>'Total power'!H308/Parameters!$C$3</f>
        <v>10.979622641509433</v>
      </c>
      <c r="I308" s="12">
        <f>'Total power'!I308/Parameters!$C$3</f>
        <v>10.566037735849056</v>
      </c>
      <c r="J308" s="12">
        <f>'Total power'!J308/Parameters!$C$3</f>
        <v>10.979622641509433</v>
      </c>
      <c r="K308" s="12">
        <f>'Total power'!K308/Parameters!$C$3</f>
        <v>10.119245283018866</v>
      </c>
      <c r="L308" s="12">
        <f>'Total power'!L308/Parameters!$C$3</f>
        <v>8.3894339622641514</v>
      </c>
      <c r="M308" s="12">
        <f>'Total power'!M308/Parameters!$C$3</f>
        <v>7.1849056603773587</v>
      </c>
      <c r="N308" s="12">
        <f>'Total power'!N308/Parameters!$C$3</f>
        <v>7.1849056603773587</v>
      </c>
      <c r="O308" s="12">
        <f>'Total power'!O308/Parameters!$C$3</f>
        <v>7.1849056603773587</v>
      </c>
      <c r="P308" s="12">
        <f>'Total power'!P308/Parameters!$C$3</f>
        <v>6.8377358490566031</v>
      </c>
      <c r="Q308" s="12">
        <f>'Total power'!Q308/Parameters!$C$3</f>
        <v>6.8377358490566031</v>
      </c>
      <c r="R308" s="12">
        <f>'Total power'!R308/Parameters!$C$3</f>
        <v>7.9969811320754713</v>
      </c>
      <c r="S308" s="12">
        <f>'Total power'!S308/Parameters!$C$3</f>
        <v>8.9720754716981137</v>
      </c>
      <c r="T308" s="12">
        <f>'Total power'!T308/Parameters!$C$3</f>
        <v>9.385660377358489</v>
      </c>
      <c r="U308" s="12">
        <f>'Total power'!U308/Parameters!$C$3</f>
        <v>10.119245283018866</v>
      </c>
      <c r="V308" s="12">
        <f>'Total power'!V308/Parameters!$C$3</f>
        <v>10.979622641509433</v>
      </c>
      <c r="W308" s="12">
        <f>'Total power'!W308/Parameters!$C$3</f>
        <v>10.566037735849056</v>
      </c>
      <c r="X308" s="12">
        <f>'Total power'!X308/Parameters!$C$3</f>
        <v>10.566037735849056</v>
      </c>
      <c r="Y308" s="12">
        <f>'Total power'!Y308/Parameters!$C$3</f>
        <v>11.372075471698114</v>
      </c>
      <c r="Z308" s="12">
        <f>'Total power'!Z308/Parameters!$C$3</f>
        <v>11.948679245283019</v>
      </c>
      <c r="AB308" s="7">
        <f t="shared" si="4"/>
        <v>246.47094339622635</v>
      </c>
    </row>
    <row r="309" spans="2:28" x14ac:dyDescent="0.2">
      <c r="B309" s="6">
        <v>44503</v>
      </c>
      <c r="C309" s="12">
        <f>'Total power'!C309/Parameters!$C$3</f>
        <v>13.026415094339622</v>
      </c>
      <c r="D309" s="12">
        <f>'Total power'!D309/Parameters!$C$3</f>
        <v>13.753962264150944</v>
      </c>
      <c r="E309" s="12">
        <f>'Total power'!E309/Parameters!$C$3</f>
        <v>14.937358490566039</v>
      </c>
      <c r="F309" s="12">
        <f>'Total power'!F309/Parameters!$C$3</f>
        <v>15.415849056603776</v>
      </c>
      <c r="G309" s="12">
        <f>'Total power'!G309/Parameters!$C$3</f>
        <v>16.780377358490565</v>
      </c>
      <c r="H309" s="12">
        <f>'Total power'!H309/Parameters!$C$3</f>
        <v>18.233962264150943</v>
      </c>
      <c r="I309" s="12">
        <f>'Total power'!I309/Parameters!$C$3</f>
        <v>18.381886792452832</v>
      </c>
      <c r="J309" s="12">
        <f>'Total power'!J309/Parameters!$C$3</f>
        <v>18.326037735849056</v>
      </c>
      <c r="K309" s="12">
        <f>'Total power'!K309/Parameters!$C$3</f>
        <v>18.233962264150943</v>
      </c>
      <c r="L309" s="12">
        <f>'Total power'!L309/Parameters!$C$3</f>
        <v>18.233962264150943</v>
      </c>
      <c r="M309" s="12">
        <f>'Total power'!M309/Parameters!$C$3</f>
        <v>18.750188679245284</v>
      </c>
      <c r="N309" s="12">
        <f>'Total power'!N309/Parameters!$C$3</f>
        <v>18.774339622641513</v>
      </c>
      <c r="O309" s="12">
        <f>'Total power'!O309/Parameters!$C$3</f>
        <v>18.997735849056607</v>
      </c>
      <c r="P309" s="12">
        <f>'Total power'!P309/Parameters!$C$3</f>
        <v>18.997735849056607</v>
      </c>
      <c r="Q309" s="12">
        <f>'Total power'!Q309/Parameters!$C$3</f>
        <v>18.997735849056607</v>
      </c>
      <c r="R309" s="12">
        <f>'Total power'!R309/Parameters!$C$3</f>
        <v>18.997735849056607</v>
      </c>
      <c r="S309" s="12">
        <f>'Total power'!S309/Parameters!$C$3</f>
        <v>18.997735849056607</v>
      </c>
      <c r="T309" s="12">
        <f>'Total power'!T309/Parameters!$C$3</f>
        <v>18.997735849056607</v>
      </c>
      <c r="U309" s="12">
        <f>'Total power'!U309/Parameters!$C$3</f>
        <v>18.774339622641513</v>
      </c>
      <c r="V309" s="12">
        <f>'Total power'!V309/Parameters!$C$3</f>
        <v>18.694339622641508</v>
      </c>
      <c r="W309" s="12">
        <f>'Total power'!W309/Parameters!$C$3</f>
        <v>18.326037735849056</v>
      </c>
      <c r="X309" s="12">
        <f>'Total power'!X309/Parameters!$C$3</f>
        <v>18.381886792452832</v>
      </c>
      <c r="Y309" s="12">
        <f>'Total power'!Y309/Parameters!$C$3</f>
        <v>18.694339622641508</v>
      </c>
      <c r="Z309" s="12">
        <f>'Total power'!Z309/Parameters!$C$3</f>
        <v>18.406037735849058</v>
      </c>
      <c r="AB309" s="7">
        <f t="shared" si="4"/>
        <v>428.11169811320752</v>
      </c>
    </row>
    <row r="310" spans="2:28" x14ac:dyDescent="0.2">
      <c r="B310" s="6">
        <v>44504</v>
      </c>
      <c r="C310" s="12">
        <f>'Total power'!C310/Parameters!$C$3</f>
        <v>18.326037735849056</v>
      </c>
      <c r="D310" s="12">
        <f>'Total power'!D310/Parameters!$C$3</f>
        <v>18.233962264150943</v>
      </c>
      <c r="E310" s="12">
        <f>'Total power'!E310/Parameters!$C$3</f>
        <v>18.381886792452832</v>
      </c>
      <c r="F310" s="12">
        <f>'Total power'!F310/Parameters!$C$3</f>
        <v>18.381886792452832</v>
      </c>
      <c r="G310" s="12">
        <f>'Total power'!G310/Parameters!$C$3</f>
        <v>18.326037735849056</v>
      </c>
      <c r="H310" s="12">
        <f>'Total power'!H310/Parameters!$C$3</f>
        <v>17.778113207547172</v>
      </c>
      <c r="I310" s="12">
        <f>'Total power'!I310/Parameters!$C$3</f>
        <v>17.630188679245283</v>
      </c>
      <c r="J310" s="12">
        <f>'Total power'!J310/Parameters!$C$3</f>
        <v>17.479245283018866</v>
      </c>
      <c r="K310" s="12">
        <f>'Total power'!K310/Parameters!$C$3</f>
        <v>16.537358490566035</v>
      </c>
      <c r="L310" s="12">
        <f>'Total power'!L310/Parameters!$C$3</f>
        <v>15.172830188679248</v>
      </c>
      <c r="M310" s="12">
        <f>'Total power'!M310/Parameters!$C$3</f>
        <v>13.753962264150944</v>
      </c>
      <c r="N310" s="12">
        <f>'Total power'!N310/Parameters!$C$3</f>
        <v>15.323773584905663</v>
      </c>
      <c r="O310" s="12">
        <f>'Total power'!O310/Parameters!$C$3</f>
        <v>15.172830188679248</v>
      </c>
      <c r="P310" s="12">
        <f>'Total power'!P310/Parameters!$C$3</f>
        <v>14.937358490566039</v>
      </c>
      <c r="Q310" s="12">
        <f>'Total power'!Q310/Parameters!$C$3</f>
        <v>13.026415094339622</v>
      </c>
      <c r="R310" s="12">
        <f>'Total power'!R310/Parameters!$C$3</f>
        <v>12.633962264150943</v>
      </c>
      <c r="S310" s="12">
        <f>'Total power'!S310/Parameters!$C$3</f>
        <v>13.603018867924529</v>
      </c>
      <c r="T310" s="12">
        <f>'Total power'!T310/Parameters!$C$3</f>
        <v>13.367547169811321</v>
      </c>
      <c r="U310" s="12">
        <f>'Total power'!U310/Parameters!$C$3</f>
        <v>15.172830188679248</v>
      </c>
      <c r="V310" s="12">
        <f>'Total power'!V310/Parameters!$C$3</f>
        <v>16.780377358490565</v>
      </c>
      <c r="W310" s="12">
        <f>'Total power'!W310/Parameters!$C$3</f>
        <v>17.479245283018866</v>
      </c>
      <c r="X310" s="12">
        <f>'Total power'!X310/Parameters!$C$3</f>
        <v>17.630188679245283</v>
      </c>
      <c r="Y310" s="12">
        <f>'Total power'!Y310/Parameters!$C$3</f>
        <v>17.630188679245283</v>
      </c>
      <c r="Z310" s="12">
        <f>'Total power'!Z310/Parameters!$C$3</f>
        <v>16.537358490566035</v>
      </c>
      <c r="AB310" s="7">
        <f t="shared" si="4"/>
        <v>389.29660377358493</v>
      </c>
    </row>
    <row r="311" spans="2:28" x14ac:dyDescent="0.2">
      <c r="B311" s="6">
        <v>44505</v>
      </c>
      <c r="C311" s="12">
        <f>'Total power'!C311/Parameters!$C$3</f>
        <v>15.172830188679248</v>
      </c>
      <c r="D311" s="12">
        <f>'Total power'!D311/Parameters!$C$3</f>
        <v>15.415849056603776</v>
      </c>
      <c r="E311" s="12">
        <f>'Total power'!E311/Parameters!$C$3</f>
        <v>16.688301886792452</v>
      </c>
      <c r="F311" s="12">
        <f>'Total power'!F311/Parameters!$C$3</f>
        <v>16.537358490566035</v>
      </c>
      <c r="G311" s="12">
        <f>'Total power'!G311/Parameters!$C$3</f>
        <v>13.753962264150944</v>
      </c>
      <c r="H311" s="12">
        <f>'Total power'!H311/Parameters!$C$3</f>
        <v>13.603018867924529</v>
      </c>
      <c r="I311" s="12">
        <f>'Total power'!I311/Parameters!$C$3</f>
        <v>13.367547169811321</v>
      </c>
      <c r="J311" s="12">
        <f>'Total power'!J311/Parameters!$C$3</f>
        <v>13.026415094339622</v>
      </c>
      <c r="K311" s="12">
        <f>'Total power'!K311/Parameters!$C$3</f>
        <v>13.026415094339622</v>
      </c>
      <c r="L311" s="12">
        <f>'Total power'!L311/Parameters!$C$3</f>
        <v>11.948679245283019</v>
      </c>
      <c r="M311" s="12">
        <f>'Total power'!M311/Parameters!$C$3</f>
        <v>13.603018867924529</v>
      </c>
      <c r="N311" s="12">
        <f>'Total power'!N311/Parameters!$C$3</f>
        <v>15.323773584905663</v>
      </c>
      <c r="O311" s="12">
        <f>'Total power'!O311/Parameters!$C$3</f>
        <v>16.836226415094337</v>
      </c>
      <c r="P311" s="12">
        <f>'Total power'!P311/Parameters!$C$3</f>
        <v>17.778113207547172</v>
      </c>
      <c r="Q311" s="12">
        <f>'Total power'!Q311/Parameters!$C$3</f>
        <v>18.233962264150943</v>
      </c>
      <c r="R311" s="12">
        <f>'Total power'!R311/Parameters!$C$3</f>
        <v>17.722264150943396</v>
      </c>
      <c r="S311" s="12">
        <f>'Total power'!S311/Parameters!$C$3</f>
        <v>16.836226415094337</v>
      </c>
      <c r="T311" s="12">
        <f>'Total power'!T311/Parameters!$C$3</f>
        <v>16.537358490566035</v>
      </c>
      <c r="U311" s="12">
        <f>'Total power'!U311/Parameters!$C$3</f>
        <v>15.323773584905663</v>
      </c>
      <c r="V311" s="12">
        <f>'Total power'!V311/Parameters!$C$3</f>
        <v>13.753962264150944</v>
      </c>
      <c r="W311" s="12">
        <f>'Total power'!W311/Parameters!$C$3</f>
        <v>13.603018867924529</v>
      </c>
      <c r="X311" s="12">
        <f>'Total power'!X311/Parameters!$C$3</f>
        <v>13.753962264150944</v>
      </c>
      <c r="Y311" s="12">
        <f>'Total power'!Y311/Parameters!$C$3</f>
        <v>13.603018867924529</v>
      </c>
      <c r="Z311" s="12">
        <f>'Total power'!Z311/Parameters!$C$3</f>
        <v>13.753962264150944</v>
      </c>
      <c r="AB311" s="7">
        <f t="shared" si="4"/>
        <v>359.20301886792453</v>
      </c>
    </row>
    <row r="312" spans="2:28" x14ac:dyDescent="0.2">
      <c r="B312" s="6">
        <v>44506</v>
      </c>
      <c r="C312" s="12">
        <f>'Total power'!C312/Parameters!$C$3</f>
        <v>13.603018867924529</v>
      </c>
      <c r="D312" s="12">
        <f>'Total power'!D312/Parameters!$C$3</f>
        <v>12.633962264150943</v>
      </c>
      <c r="E312" s="12">
        <f>'Total power'!E312/Parameters!$C$3</f>
        <v>11.948679245283019</v>
      </c>
      <c r="F312" s="12">
        <f>'Total power'!F312/Parameters!$C$3</f>
        <v>12.633962264150943</v>
      </c>
      <c r="G312" s="12">
        <f>'Total power'!G312/Parameters!$C$3</f>
        <v>13.367547169811321</v>
      </c>
      <c r="H312" s="12">
        <f>'Total power'!H312/Parameters!$C$3</f>
        <v>15.172830188679248</v>
      </c>
      <c r="I312" s="12">
        <f>'Total power'!I312/Parameters!$C$3</f>
        <v>18.233962264150943</v>
      </c>
      <c r="J312" s="12">
        <f>'Total power'!J312/Parameters!$C$3</f>
        <v>18.997735849056607</v>
      </c>
      <c r="K312" s="12">
        <f>'Total power'!K312/Parameters!$C$3</f>
        <v>19.09433962264151</v>
      </c>
      <c r="L312" s="12">
        <f>'Total power'!L312/Parameters!$C$3</f>
        <v>19.09433962264151</v>
      </c>
      <c r="M312" s="12">
        <f>'Total power'!M312/Parameters!$C$3</f>
        <v>19.09433962264151</v>
      </c>
      <c r="N312" s="12">
        <f>'Total power'!N312/Parameters!$C$3</f>
        <v>19.09433962264151</v>
      </c>
      <c r="O312" s="12">
        <f>'Total power'!O312/Parameters!$C$3</f>
        <v>19.09433962264151</v>
      </c>
      <c r="P312" s="12">
        <f>'Total power'!P312/Parameters!$C$3</f>
        <v>19.09433962264151</v>
      </c>
      <c r="Q312" s="12">
        <f>'Total power'!Q312/Parameters!$C$3</f>
        <v>19.09433962264151</v>
      </c>
      <c r="R312" s="12">
        <f>'Total power'!R312/Parameters!$C$3</f>
        <v>0</v>
      </c>
      <c r="S312" s="12">
        <f>'Total power'!S312/Parameters!$C$3</f>
        <v>0</v>
      </c>
      <c r="T312" s="12">
        <f>'Total power'!T312/Parameters!$C$3</f>
        <v>19.09433962264151</v>
      </c>
      <c r="U312" s="12">
        <f>'Total power'!U312/Parameters!$C$3</f>
        <v>19.09433962264151</v>
      </c>
      <c r="V312" s="12">
        <f>'Total power'!V312/Parameters!$C$3</f>
        <v>19.09433962264151</v>
      </c>
      <c r="W312" s="12">
        <f>'Total power'!W312/Parameters!$C$3</f>
        <v>19.09433962264151</v>
      </c>
      <c r="X312" s="12">
        <f>'Total power'!X312/Parameters!$C$3</f>
        <v>19.09433962264151</v>
      </c>
      <c r="Y312" s="12">
        <f>'Total power'!Y312/Parameters!$C$3</f>
        <v>0</v>
      </c>
      <c r="Z312" s="12">
        <f>'Total power'!Z312/Parameters!$C$3</f>
        <v>0</v>
      </c>
      <c r="AB312" s="7">
        <f t="shared" si="4"/>
        <v>345.72377358490559</v>
      </c>
    </row>
    <row r="313" spans="2:28" x14ac:dyDescent="0.2">
      <c r="B313" s="6">
        <v>44507</v>
      </c>
      <c r="C313" s="12">
        <f>'Total power'!C313/Parameters!$C$3</f>
        <v>0</v>
      </c>
      <c r="D313" s="12">
        <f>'Total power'!D313/Parameters!$C$3</f>
        <v>0</v>
      </c>
      <c r="E313" s="12">
        <f>'Total power'!E313/Parameters!$C$3</f>
        <v>0</v>
      </c>
      <c r="F313" s="12">
        <f>'Total power'!F313/Parameters!$C$3</f>
        <v>0</v>
      </c>
      <c r="G313" s="12">
        <f>'Total power'!G313/Parameters!$C$3</f>
        <v>0</v>
      </c>
      <c r="H313" s="12">
        <f>'Total power'!H313/Parameters!$C$3</f>
        <v>0</v>
      </c>
      <c r="I313" s="12">
        <f>'Total power'!I313/Parameters!$C$3</f>
        <v>0</v>
      </c>
      <c r="J313" s="12">
        <f>'Total power'!J313/Parameters!$C$3</f>
        <v>0</v>
      </c>
      <c r="K313" s="12">
        <f>'Total power'!K313/Parameters!$C$3</f>
        <v>19.09433962264151</v>
      </c>
      <c r="L313" s="12">
        <f>'Total power'!L313/Parameters!$C$3</f>
        <v>19.09433962264151</v>
      </c>
      <c r="M313" s="12">
        <f>'Total power'!M313/Parameters!$C$3</f>
        <v>19.09433962264151</v>
      </c>
      <c r="N313" s="12">
        <f>'Total power'!N313/Parameters!$C$3</f>
        <v>19.09433962264151</v>
      </c>
      <c r="O313" s="12">
        <f>'Total power'!O313/Parameters!$C$3</f>
        <v>19.09433962264151</v>
      </c>
      <c r="P313" s="12">
        <f>'Total power'!P313/Parameters!$C$3</f>
        <v>19.09433962264151</v>
      </c>
      <c r="Q313" s="12">
        <f>'Total power'!Q313/Parameters!$C$3</f>
        <v>19.09433962264151</v>
      </c>
      <c r="R313" s="12">
        <f>'Total power'!R313/Parameters!$C$3</f>
        <v>19.09433962264151</v>
      </c>
      <c r="S313" s="12">
        <f>'Total power'!S313/Parameters!$C$3</f>
        <v>19.09433962264151</v>
      </c>
      <c r="T313" s="12">
        <f>'Total power'!T313/Parameters!$C$3</f>
        <v>19.09433962264151</v>
      </c>
      <c r="U313" s="12">
        <f>'Total power'!U313/Parameters!$C$3</f>
        <v>18.997735849056607</v>
      </c>
      <c r="V313" s="12">
        <f>'Total power'!V313/Parameters!$C$3</f>
        <v>17.778113207547172</v>
      </c>
      <c r="W313" s="12">
        <f>'Total power'!W313/Parameters!$C$3</f>
        <v>15.172830188679248</v>
      </c>
      <c r="X313" s="12">
        <f>'Total power'!X313/Parameters!$C$3</f>
        <v>13.026415094339622</v>
      </c>
      <c r="Y313" s="12">
        <f>'Total power'!Y313/Parameters!$C$3</f>
        <v>11.71320754716981</v>
      </c>
      <c r="Z313" s="12">
        <f>'Total power'!Z313/Parameters!$C$3</f>
        <v>11.372075471698114</v>
      </c>
      <c r="AB313" s="7">
        <f t="shared" si="4"/>
        <v>279.00377358490567</v>
      </c>
    </row>
    <row r="314" spans="2:28" x14ac:dyDescent="0.2">
      <c r="B314" s="6">
        <v>44508</v>
      </c>
      <c r="C314" s="12">
        <f>'Total power'!C314/Parameters!$C$3</f>
        <v>8.9720754716981137</v>
      </c>
      <c r="D314" s="12">
        <f>'Total power'!D314/Parameters!$C$3</f>
        <v>4.2807547169811322</v>
      </c>
      <c r="E314" s="12">
        <f>'Total power'!E314/Parameters!$C$3</f>
        <v>1.0430188679245285</v>
      </c>
      <c r="F314" s="12">
        <f>'Total power'!F314/Parameters!$C$3</f>
        <v>0</v>
      </c>
      <c r="G314" s="12">
        <f>'Total power'!G314/Parameters!$C$3</f>
        <v>0.38188679245283014</v>
      </c>
      <c r="H314" s="12">
        <f>'Total power'!H314/Parameters!$C$3</f>
        <v>3.3705660377358493</v>
      </c>
      <c r="I314" s="12">
        <f>'Total power'!I314/Parameters!$C$3</f>
        <v>7.5833962264150934</v>
      </c>
      <c r="J314" s="12">
        <f>'Total power'!J314/Parameters!$C$3</f>
        <v>10.566037735849056</v>
      </c>
      <c r="K314" s="12">
        <f>'Total power'!K314/Parameters!$C$3</f>
        <v>13.026415094339622</v>
      </c>
      <c r="L314" s="12">
        <f>'Total power'!L314/Parameters!$C$3</f>
        <v>13.026415094339622</v>
      </c>
      <c r="M314" s="12">
        <f>'Total power'!M314/Parameters!$C$3</f>
        <v>12.633962264150943</v>
      </c>
      <c r="N314" s="12">
        <f>'Total power'!N314/Parameters!$C$3</f>
        <v>13.367547169811321</v>
      </c>
      <c r="O314" s="12">
        <f>'Total power'!O314/Parameters!$C$3</f>
        <v>15.323773584905663</v>
      </c>
      <c r="P314" s="12">
        <f>'Total power'!P314/Parameters!$C$3</f>
        <v>18.233962264150943</v>
      </c>
      <c r="Q314" s="12">
        <f>'Total power'!Q314/Parameters!$C$3</f>
        <v>18.406037735849058</v>
      </c>
      <c r="R314" s="12">
        <f>'Total power'!R314/Parameters!$C$3</f>
        <v>18.774339622641513</v>
      </c>
      <c r="S314" s="12">
        <f>'Total power'!S314/Parameters!$C$3</f>
        <v>18.997735849056607</v>
      </c>
      <c r="T314" s="12">
        <f>'Total power'!T314/Parameters!$C$3</f>
        <v>19.082264150943395</v>
      </c>
      <c r="U314" s="12">
        <f>'Total power'!U314/Parameters!$C$3</f>
        <v>18.997735849056607</v>
      </c>
      <c r="V314" s="12">
        <f>'Total power'!V314/Parameters!$C$3</f>
        <v>18.406037735849058</v>
      </c>
      <c r="W314" s="12">
        <f>'Total power'!W314/Parameters!$C$3</f>
        <v>16.780377358490565</v>
      </c>
      <c r="X314" s="12">
        <f>'Total power'!X314/Parameters!$C$3</f>
        <v>16.780377358490565</v>
      </c>
      <c r="Y314" s="12">
        <f>'Total power'!Y314/Parameters!$C$3</f>
        <v>17.479245283018866</v>
      </c>
      <c r="Z314" s="12">
        <f>'Total power'!Z314/Parameters!$C$3</f>
        <v>18.994716981132076</v>
      </c>
      <c r="AB314" s="7">
        <f t="shared" si="4"/>
        <v>304.50867924528302</v>
      </c>
    </row>
    <row r="315" spans="2:28" x14ac:dyDescent="0.2">
      <c r="B315" s="6">
        <v>44509</v>
      </c>
      <c r="C315" s="12">
        <f>'Total power'!C315/Parameters!$C$3</f>
        <v>18.997735849056607</v>
      </c>
      <c r="D315" s="12">
        <f>'Total power'!D315/Parameters!$C$3</f>
        <v>18.997735849056607</v>
      </c>
      <c r="E315" s="12">
        <f>'Total power'!E315/Parameters!$C$3</f>
        <v>18.997735849056607</v>
      </c>
      <c r="F315" s="12">
        <f>'Total power'!F315/Parameters!$C$3</f>
        <v>18.774339622641513</v>
      </c>
      <c r="G315" s="12">
        <f>'Total power'!G315/Parameters!$C$3</f>
        <v>17.778113207547172</v>
      </c>
      <c r="H315" s="12">
        <f>'Total power'!H315/Parameters!$C$3</f>
        <v>16.688301886792452</v>
      </c>
      <c r="I315" s="12">
        <f>'Total power'!I315/Parameters!$C$3</f>
        <v>15.323773584905663</v>
      </c>
      <c r="J315" s="12">
        <f>'Total power'!J315/Parameters!$C$3</f>
        <v>16.537358490566035</v>
      </c>
      <c r="K315" s="12">
        <f>'Total power'!K315/Parameters!$C$3</f>
        <v>17.479245283018866</v>
      </c>
      <c r="L315" s="12">
        <f>'Total power'!L315/Parameters!$C$3</f>
        <v>18.694339622641508</v>
      </c>
      <c r="M315" s="12">
        <f>'Total power'!M315/Parameters!$C$3</f>
        <v>18.973584905660378</v>
      </c>
      <c r="N315" s="12">
        <f>'Total power'!N315/Parameters!$C$3</f>
        <v>18.774339622641513</v>
      </c>
      <c r="O315" s="12">
        <f>'Total power'!O315/Parameters!$C$3</f>
        <v>18.774339622641513</v>
      </c>
      <c r="P315" s="12">
        <f>'Total power'!P315/Parameters!$C$3</f>
        <v>18.774339622641513</v>
      </c>
      <c r="Q315" s="12">
        <f>'Total power'!Q315/Parameters!$C$3</f>
        <v>18.406037735849058</v>
      </c>
      <c r="R315" s="12">
        <f>'Total power'!R315/Parameters!$C$3</f>
        <v>17.722264150943396</v>
      </c>
      <c r="S315" s="12">
        <f>'Total power'!S315/Parameters!$C$3</f>
        <v>16.780377358490565</v>
      </c>
      <c r="T315" s="12">
        <f>'Total power'!T315/Parameters!$C$3</f>
        <v>16.537358490566035</v>
      </c>
      <c r="U315" s="12">
        <f>'Total power'!U315/Parameters!$C$3</f>
        <v>16.537358490566035</v>
      </c>
      <c r="V315" s="12">
        <f>'Total power'!V315/Parameters!$C$3</f>
        <v>16.688301886792452</v>
      </c>
      <c r="W315" s="12">
        <f>'Total power'!W315/Parameters!$C$3</f>
        <v>15.415849056603776</v>
      </c>
      <c r="X315" s="12">
        <f>'Total power'!X315/Parameters!$C$3</f>
        <v>16.688301886792452</v>
      </c>
      <c r="Y315" s="12">
        <f>'Total power'!Y315/Parameters!$C$3</f>
        <v>18.233962264150943</v>
      </c>
      <c r="Z315" s="12">
        <f>'Total power'!Z315/Parameters!$C$3</f>
        <v>18.694339622641508</v>
      </c>
      <c r="AB315" s="7">
        <f t="shared" si="4"/>
        <v>425.26943396226409</v>
      </c>
    </row>
    <row r="316" spans="2:28" x14ac:dyDescent="0.2">
      <c r="B316" s="6">
        <v>44510</v>
      </c>
      <c r="C316" s="12">
        <f>'Total power'!C316/Parameters!$C$3</f>
        <v>18.381886792452832</v>
      </c>
      <c r="D316" s="12">
        <f>'Total power'!D316/Parameters!$C$3</f>
        <v>17.778113207547172</v>
      </c>
      <c r="E316" s="12">
        <f>'Total power'!E316/Parameters!$C$3</f>
        <v>17.722264150943396</v>
      </c>
      <c r="F316" s="12">
        <f>'Total power'!F316/Parameters!$C$3</f>
        <v>17.778113207547172</v>
      </c>
      <c r="G316" s="12">
        <f>'Total power'!G316/Parameters!$C$3</f>
        <v>17.479245283018866</v>
      </c>
      <c r="H316" s="12">
        <f>'Total power'!H316/Parameters!$C$3</f>
        <v>16.537358490566035</v>
      </c>
      <c r="I316" s="12">
        <f>'Total power'!I316/Parameters!$C$3</f>
        <v>16.537358490566035</v>
      </c>
      <c r="J316" s="12">
        <f>'Total power'!J316/Parameters!$C$3</f>
        <v>15.415849056603776</v>
      </c>
      <c r="K316" s="12">
        <f>'Total power'!K316/Parameters!$C$3</f>
        <v>15.172830188679248</v>
      </c>
      <c r="L316" s="12">
        <f>'Total power'!L316/Parameters!$C$3</f>
        <v>13.603018867924529</v>
      </c>
      <c r="M316" s="12">
        <f>'Total power'!M316/Parameters!$C$3</f>
        <v>11.948679245283019</v>
      </c>
      <c r="N316" s="12">
        <f>'Total power'!N316/Parameters!$C$3</f>
        <v>13.367547169811321</v>
      </c>
      <c r="O316" s="12">
        <f>'Total power'!O316/Parameters!$C$3</f>
        <v>14.937358490566039</v>
      </c>
      <c r="P316" s="12">
        <f>'Total power'!P316/Parameters!$C$3</f>
        <v>15.172830188679248</v>
      </c>
      <c r="Q316" s="12">
        <f>'Total power'!Q316/Parameters!$C$3</f>
        <v>16.836226415094337</v>
      </c>
      <c r="R316" s="12">
        <f>'Total power'!R316/Parameters!$C$3</f>
        <v>18.326037735849056</v>
      </c>
      <c r="S316" s="12">
        <f>'Total power'!S316/Parameters!$C$3</f>
        <v>18.771320754716982</v>
      </c>
      <c r="T316" s="12">
        <f>'Total power'!T316/Parameters!$C$3</f>
        <v>18.997735849056607</v>
      </c>
      <c r="U316" s="12">
        <f>'Total power'!U316/Parameters!$C$3</f>
        <v>19.082264150943395</v>
      </c>
      <c r="V316" s="12">
        <f>'Total power'!V316/Parameters!$C$3</f>
        <v>19.09433962264151</v>
      </c>
      <c r="W316" s="12">
        <f>'Total power'!W316/Parameters!$C$3</f>
        <v>19.09433962264151</v>
      </c>
      <c r="X316" s="12">
        <f>'Total power'!X316/Parameters!$C$3</f>
        <v>19.09433962264151</v>
      </c>
      <c r="Y316" s="12">
        <f>'Total power'!Y316/Parameters!$C$3</f>
        <v>19.09433962264151</v>
      </c>
      <c r="Z316" s="12">
        <f>'Total power'!Z316/Parameters!$C$3</f>
        <v>19.09433962264151</v>
      </c>
      <c r="AB316" s="7">
        <f t="shared" si="4"/>
        <v>409.31773584905648</v>
      </c>
    </row>
    <row r="317" spans="2:28" x14ac:dyDescent="0.2">
      <c r="B317" s="6">
        <v>44511</v>
      </c>
      <c r="C317" s="12">
        <f>'Total power'!C317/Parameters!$C$3</f>
        <v>19.09433962264151</v>
      </c>
      <c r="D317" s="12">
        <f>'Total power'!D317/Parameters!$C$3</f>
        <v>19.09433962264151</v>
      </c>
      <c r="E317" s="12">
        <f>'Total power'!E317/Parameters!$C$3</f>
        <v>19.082264150943395</v>
      </c>
      <c r="F317" s="12">
        <f>'Total power'!F317/Parameters!$C$3</f>
        <v>18.381886792452832</v>
      </c>
      <c r="G317" s="12">
        <f>'Total power'!G317/Parameters!$C$3</f>
        <v>13.753962264150944</v>
      </c>
      <c r="H317" s="12">
        <f>'Total power'!H317/Parameters!$C$3</f>
        <v>10.119245283018866</v>
      </c>
      <c r="I317" s="12">
        <f>'Total power'!I317/Parameters!$C$3</f>
        <v>6.5328301886792444</v>
      </c>
      <c r="J317" s="12">
        <f>'Total power'!J317/Parameters!$C$3</f>
        <v>4.0226415094339618</v>
      </c>
      <c r="K317" s="12">
        <f>'Total power'!K317/Parameters!$C$3</f>
        <v>2.030188679245283</v>
      </c>
      <c r="L317" s="12">
        <f>'Total power'!L317/Parameters!$C$3</f>
        <v>0.57509433962264145</v>
      </c>
      <c r="M317" s="12">
        <f>'Total power'!M317/Parameters!$C$3</f>
        <v>0</v>
      </c>
      <c r="N317" s="12">
        <f>'Total power'!N317/Parameters!$C$3</f>
        <v>0</v>
      </c>
      <c r="O317" s="12">
        <f>'Total power'!O317/Parameters!$C$3</f>
        <v>0.28528301886792451</v>
      </c>
      <c r="P317" s="12">
        <f>'Total power'!P317/Parameters!$C$3</f>
        <v>3.3705660377358493</v>
      </c>
      <c r="Q317" s="12">
        <f>'Total power'!Q317/Parameters!$C$3</f>
        <v>8.5735849056603772</v>
      </c>
      <c r="R317" s="12">
        <f>'Total power'!R317/Parameters!$C$3</f>
        <v>13.026415094339622</v>
      </c>
      <c r="S317" s="12">
        <f>'Total power'!S317/Parameters!$C$3</f>
        <v>15.415849056603776</v>
      </c>
      <c r="T317" s="12">
        <f>'Total power'!T317/Parameters!$C$3</f>
        <v>17.479245283018866</v>
      </c>
      <c r="U317" s="12">
        <f>'Total power'!U317/Parameters!$C$3</f>
        <v>18.326037735849056</v>
      </c>
      <c r="V317" s="12">
        <f>'Total power'!V317/Parameters!$C$3</f>
        <v>18.771320754716982</v>
      </c>
      <c r="W317" s="12">
        <f>'Total power'!W317/Parameters!$C$3</f>
        <v>19.09433962264151</v>
      </c>
      <c r="X317" s="12">
        <f>'Total power'!X317/Parameters!$C$3</f>
        <v>19.09433962264151</v>
      </c>
      <c r="Y317" s="12">
        <f>'Total power'!Y317/Parameters!$C$3</f>
        <v>19.09433962264151</v>
      </c>
      <c r="Z317" s="12">
        <f>'Total power'!Z317/Parameters!$C$3</f>
        <v>19.09433962264151</v>
      </c>
      <c r="AB317" s="7">
        <f t="shared" si="4"/>
        <v>284.31245283018865</v>
      </c>
    </row>
    <row r="318" spans="2:28" x14ac:dyDescent="0.2">
      <c r="B318" s="6">
        <v>44512</v>
      </c>
      <c r="C318" s="12">
        <f>'Total power'!C318/Parameters!$C$3</f>
        <v>19.082264150943395</v>
      </c>
      <c r="D318" s="12">
        <f>'Total power'!D318/Parameters!$C$3</f>
        <v>19.082264150943395</v>
      </c>
      <c r="E318" s="12">
        <f>'Total power'!E318/Parameters!$C$3</f>
        <v>18.771320754716982</v>
      </c>
      <c r="F318" s="12">
        <f>'Total power'!F318/Parameters!$C$3</f>
        <v>16.780377358490565</v>
      </c>
      <c r="G318" s="12">
        <f>'Total power'!G318/Parameters!$C$3</f>
        <v>13.753962264150944</v>
      </c>
      <c r="H318" s="12">
        <f>'Total power'!H318/Parameters!$C$3</f>
        <v>13.026415094339622</v>
      </c>
      <c r="I318" s="12">
        <f>'Total power'!I318/Parameters!$C$3</f>
        <v>11.372075471698114</v>
      </c>
      <c r="J318" s="12">
        <f>'Total power'!J318/Parameters!$C$3</f>
        <v>10.119245283018866</v>
      </c>
      <c r="K318" s="12">
        <f>'Total power'!K318/Parameters!$C$3</f>
        <v>8.9720754716981137</v>
      </c>
      <c r="L318" s="12">
        <f>'Total power'!L318/Parameters!$C$3</f>
        <v>7.9969811320754713</v>
      </c>
      <c r="M318" s="12">
        <f>'Total power'!M318/Parameters!$C$3</f>
        <v>6.2279245283018865</v>
      </c>
      <c r="N318" s="12">
        <f>'Total power'!N318/Parameters!$C$3</f>
        <v>4.0226415094339618</v>
      </c>
      <c r="O318" s="12">
        <f>'Total power'!O318/Parameters!$C$3</f>
        <v>3.3705660377358493</v>
      </c>
      <c r="P318" s="12">
        <f>'Total power'!P318/Parameters!$C$3</f>
        <v>3.3705660377358493</v>
      </c>
      <c r="Q318" s="12">
        <f>'Total power'!Q318/Parameters!$C$3</f>
        <v>3.3705660377358493</v>
      </c>
      <c r="R318" s="12">
        <f>'Total power'!R318/Parameters!$C$3</f>
        <v>2.030188679245283</v>
      </c>
      <c r="S318" s="12">
        <f>'Total power'!S318/Parameters!$C$3</f>
        <v>0.47849056603773577</v>
      </c>
      <c r="T318" s="12">
        <f>'Total power'!T318/Parameters!$C$3</f>
        <v>0.79547169811320761</v>
      </c>
      <c r="U318" s="12">
        <f>'Total power'!U318/Parameters!$C$3</f>
        <v>2.030188679245283</v>
      </c>
      <c r="V318" s="12">
        <f>'Total power'!V318/Parameters!$C$3</f>
        <v>4.2807547169811322</v>
      </c>
      <c r="W318" s="12">
        <f>'Total power'!W318/Parameters!$C$3</f>
        <v>5.6181132075471698</v>
      </c>
      <c r="X318" s="12">
        <f>'Total power'!X318/Parameters!$C$3</f>
        <v>6.8377358490566031</v>
      </c>
      <c r="Y318" s="12">
        <f>'Total power'!Y318/Parameters!$C$3</f>
        <v>7.1849056603773587</v>
      </c>
      <c r="Z318" s="12">
        <f>'Total power'!Z318/Parameters!$C$3</f>
        <v>7.5833962264150934</v>
      </c>
      <c r="AB318" s="7">
        <f t="shared" si="4"/>
        <v>196.15849056603767</v>
      </c>
    </row>
    <row r="319" spans="2:28" x14ac:dyDescent="0.2">
      <c r="B319" s="6">
        <v>44513</v>
      </c>
      <c r="C319" s="12">
        <f>'Total power'!C319/Parameters!$C$3</f>
        <v>8.5735849056603772</v>
      </c>
      <c r="D319" s="12">
        <f>'Total power'!D319/Parameters!$C$3</f>
        <v>7.9969811320754713</v>
      </c>
      <c r="E319" s="12">
        <f>'Total power'!E319/Parameters!$C$3</f>
        <v>7.5833962264150934</v>
      </c>
      <c r="F319" s="12">
        <f>'Total power'!F319/Parameters!$C$3</f>
        <v>7.1849056603773587</v>
      </c>
      <c r="G319" s="12">
        <f>'Total power'!G319/Parameters!$C$3</f>
        <v>7.1849056603773587</v>
      </c>
      <c r="H319" s="12">
        <f>'Total power'!H319/Parameters!$C$3</f>
        <v>7.1849056603773587</v>
      </c>
      <c r="I319" s="12">
        <f>'Total power'!I319/Parameters!$C$3</f>
        <v>5.9230188679245277</v>
      </c>
      <c r="J319" s="12">
        <f>'Total power'!J319/Parameters!$C$3</f>
        <v>4.5388679245283026</v>
      </c>
      <c r="K319" s="12">
        <f>'Total power'!K319/Parameters!$C$3</f>
        <v>3.3705660377358493</v>
      </c>
      <c r="L319" s="12">
        <f>'Total power'!L319/Parameters!$C$3</f>
        <v>2.5735849056603777</v>
      </c>
      <c r="M319" s="12">
        <f>'Total power'!M319/Parameters!$C$3</f>
        <v>1.5864150943396227</v>
      </c>
      <c r="N319" s="12">
        <f>'Total power'!N319/Parameters!$C$3</f>
        <v>0.57509433962264145</v>
      </c>
      <c r="O319" s="12">
        <f>'Total power'!O319/Parameters!$C$3</f>
        <v>0</v>
      </c>
      <c r="P319" s="12">
        <f>'Total power'!P319/Parameters!$C$3</f>
        <v>0</v>
      </c>
      <c r="Q319" s="12">
        <f>'Total power'!Q319/Parameters!$C$3</f>
        <v>0</v>
      </c>
      <c r="R319" s="12">
        <f>'Total power'!R319/Parameters!$C$3</f>
        <v>0</v>
      </c>
      <c r="S319" s="12">
        <f>'Total power'!S319/Parameters!$C$3</f>
        <v>0</v>
      </c>
      <c r="T319" s="12">
        <f>'Total power'!T319/Parameters!$C$3</f>
        <v>0</v>
      </c>
      <c r="U319" s="12">
        <f>'Total power'!U319/Parameters!$C$3</f>
        <v>0</v>
      </c>
      <c r="V319" s="12">
        <f>'Total power'!V319/Parameters!$C$3</f>
        <v>1.166792452830189</v>
      </c>
      <c r="W319" s="12">
        <f>'Total power'!W319/Parameters!$C$3</f>
        <v>2.7547169811320753</v>
      </c>
      <c r="X319" s="12">
        <f>'Total power'!X319/Parameters!$C$3</f>
        <v>5.6181132075471698</v>
      </c>
      <c r="Y319" s="12">
        <f>'Total power'!Y319/Parameters!$C$3</f>
        <v>8.5735849056603772</v>
      </c>
      <c r="Z319" s="12">
        <f>'Total power'!Z319/Parameters!$C$3</f>
        <v>10.979622641509433</v>
      </c>
      <c r="AB319" s="7">
        <f t="shared" si="4"/>
        <v>93.369056603773601</v>
      </c>
    </row>
    <row r="320" spans="2:28" x14ac:dyDescent="0.2">
      <c r="B320" s="6">
        <v>44514</v>
      </c>
      <c r="C320" s="12">
        <f>'Total power'!C320/Parameters!$C$3</f>
        <v>11.948679245283019</v>
      </c>
      <c r="D320" s="12">
        <f>'Total power'!D320/Parameters!$C$3</f>
        <v>12.633962264150943</v>
      </c>
      <c r="E320" s="12">
        <f>'Total power'!E320/Parameters!$C$3</f>
        <v>13.026415094339622</v>
      </c>
      <c r="F320" s="12">
        <f>'Total power'!F320/Parameters!$C$3</f>
        <v>11.948679245283019</v>
      </c>
      <c r="G320" s="12">
        <f>'Total power'!G320/Parameters!$C$3</f>
        <v>11.948679245283019</v>
      </c>
      <c r="H320" s="12">
        <f>'Total power'!H320/Parameters!$C$3</f>
        <v>13.026415094339622</v>
      </c>
      <c r="I320" s="12">
        <f>'Total power'!I320/Parameters!$C$3</f>
        <v>13.603018867924529</v>
      </c>
      <c r="J320" s="12">
        <f>'Total power'!J320/Parameters!$C$3</f>
        <v>13.753962264150944</v>
      </c>
      <c r="K320" s="12">
        <f>'Total power'!K320/Parameters!$C$3</f>
        <v>13.753962264150944</v>
      </c>
      <c r="L320" s="12">
        <f>'Total power'!L320/Parameters!$C$3</f>
        <v>13.753962264150944</v>
      </c>
      <c r="M320" s="12">
        <f>'Total power'!M320/Parameters!$C$3</f>
        <v>16.537358490566035</v>
      </c>
      <c r="N320" s="12">
        <f>'Total power'!N320/Parameters!$C$3</f>
        <v>13.753962264150944</v>
      </c>
      <c r="O320" s="12">
        <f>'Total power'!O320/Parameters!$C$3</f>
        <v>10.566037735849056</v>
      </c>
      <c r="P320" s="12">
        <f>'Total power'!P320/Parameters!$C$3</f>
        <v>11.372075471698114</v>
      </c>
      <c r="Q320" s="12">
        <f>'Total power'!Q320/Parameters!$C$3</f>
        <v>13.026415094339622</v>
      </c>
      <c r="R320" s="12">
        <f>'Total power'!R320/Parameters!$C$3</f>
        <v>15.172830188679248</v>
      </c>
      <c r="S320" s="12">
        <f>'Total power'!S320/Parameters!$C$3</f>
        <v>15.172830188679248</v>
      </c>
      <c r="T320" s="12">
        <f>'Total power'!T320/Parameters!$C$3</f>
        <v>14.937358490566039</v>
      </c>
      <c r="U320" s="12">
        <f>'Total power'!U320/Parameters!$C$3</f>
        <v>10.979622641509433</v>
      </c>
      <c r="V320" s="12">
        <f>'Total power'!V320/Parameters!$C$3</f>
        <v>9.7781132075471699</v>
      </c>
      <c r="W320" s="12">
        <f>'Total power'!W320/Parameters!$C$3</f>
        <v>7.9969811320754713</v>
      </c>
      <c r="X320" s="12">
        <f>'Total power'!X320/Parameters!$C$3</f>
        <v>6.8377358490566031</v>
      </c>
      <c r="Y320" s="12">
        <f>'Total power'!Y320/Parameters!$C$3</f>
        <v>5.9230188679245277</v>
      </c>
      <c r="Z320" s="12">
        <f>'Total power'!Z320/Parameters!$C$3</f>
        <v>4.7969811320754729</v>
      </c>
      <c r="AB320" s="7">
        <f t="shared" si="4"/>
        <v>286.24905660377362</v>
      </c>
    </row>
    <row r="321" spans="2:28" x14ac:dyDescent="0.2">
      <c r="B321" s="6">
        <v>44515</v>
      </c>
      <c r="C321" s="12">
        <f>'Total power'!C321/Parameters!$C$3</f>
        <v>5.3132075471698119</v>
      </c>
      <c r="D321" s="12">
        <f>'Total power'!D321/Parameters!$C$3</f>
        <v>6.8377358490566031</v>
      </c>
      <c r="E321" s="12">
        <f>'Total power'!E321/Parameters!$C$3</f>
        <v>7.1849056603773587</v>
      </c>
      <c r="F321" s="12">
        <f>'Total power'!F321/Parameters!$C$3</f>
        <v>6.2279245283018865</v>
      </c>
      <c r="G321" s="12">
        <f>'Total power'!G321/Parameters!$C$3</f>
        <v>5.6181132075471698</v>
      </c>
      <c r="H321" s="12">
        <f>'Total power'!H321/Parameters!$C$3</f>
        <v>6.8377358490566031</v>
      </c>
      <c r="I321" s="12">
        <f>'Total power'!I321/Parameters!$C$3</f>
        <v>6.5328301886792444</v>
      </c>
      <c r="J321" s="12">
        <f>'Total power'!J321/Parameters!$C$3</f>
        <v>5.3132075471698119</v>
      </c>
      <c r="K321" s="12">
        <f>'Total power'!K321/Parameters!$C$3</f>
        <v>4.7969811320754729</v>
      </c>
      <c r="L321" s="12">
        <f>'Total power'!L321/Parameters!$C$3</f>
        <v>4.5388679245283026</v>
      </c>
      <c r="M321" s="12">
        <f>'Total power'!M321/Parameters!$C$3</f>
        <v>3.3705660377358493</v>
      </c>
      <c r="N321" s="12">
        <f>'Total power'!N321/Parameters!$C$3</f>
        <v>2.7547169811320753</v>
      </c>
      <c r="O321" s="12">
        <f>'Total power'!O321/Parameters!$C$3</f>
        <v>3.1532075471698113</v>
      </c>
      <c r="P321" s="12">
        <f>'Total power'!P321/Parameters!$C$3</f>
        <v>5.0550943396226433</v>
      </c>
      <c r="Q321" s="12">
        <f>'Total power'!Q321/Parameters!$C$3</f>
        <v>6.5328301886792444</v>
      </c>
      <c r="R321" s="12">
        <f>'Total power'!R321/Parameters!$C$3</f>
        <v>8.3894339622641514</v>
      </c>
      <c r="S321" s="12">
        <f>'Total power'!S321/Parameters!$C$3</f>
        <v>10.566037735849056</v>
      </c>
      <c r="T321" s="12">
        <f>'Total power'!T321/Parameters!$C$3</f>
        <v>11.372075471698114</v>
      </c>
      <c r="U321" s="12">
        <f>'Total power'!U321/Parameters!$C$3</f>
        <v>11.948679245283019</v>
      </c>
      <c r="V321" s="12">
        <f>'Total power'!V321/Parameters!$C$3</f>
        <v>13.026415094339622</v>
      </c>
      <c r="W321" s="12">
        <f>'Total power'!W321/Parameters!$C$3</f>
        <v>13.367547169811321</v>
      </c>
      <c r="X321" s="12">
        <f>'Total power'!X321/Parameters!$C$3</f>
        <v>13.026415094339622</v>
      </c>
      <c r="Y321" s="12">
        <f>'Total power'!Y321/Parameters!$C$3</f>
        <v>13.026415094339622</v>
      </c>
      <c r="Z321" s="12">
        <f>'Total power'!Z321/Parameters!$C$3</f>
        <v>15.172830188679248</v>
      </c>
      <c r="AB321" s="7">
        <f t="shared" si="4"/>
        <v>189.96377358490565</v>
      </c>
    </row>
    <row r="322" spans="2:28" x14ac:dyDescent="0.2">
      <c r="B322" s="6">
        <v>44516</v>
      </c>
      <c r="C322" s="12">
        <f>'Total power'!C322/Parameters!$C$3</f>
        <v>16.537358490566035</v>
      </c>
      <c r="D322" s="12">
        <f>'Total power'!D322/Parameters!$C$3</f>
        <v>16.836226415094337</v>
      </c>
      <c r="E322" s="12">
        <f>'Total power'!E322/Parameters!$C$3</f>
        <v>17.722264150943396</v>
      </c>
      <c r="F322" s="12">
        <f>'Total power'!F322/Parameters!$C$3</f>
        <v>18.326037735849056</v>
      </c>
      <c r="G322" s="12">
        <f>'Total power'!G322/Parameters!$C$3</f>
        <v>18.750188679245284</v>
      </c>
      <c r="H322" s="12">
        <f>'Total power'!H322/Parameters!$C$3</f>
        <v>19.082264150943395</v>
      </c>
      <c r="I322" s="12">
        <f>'Total power'!I322/Parameters!$C$3</f>
        <v>19.09433962264151</v>
      </c>
      <c r="J322" s="12">
        <f>'Total power'!J322/Parameters!$C$3</f>
        <v>19.09433962264151</v>
      </c>
      <c r="K322" s="12">
        <f>'Total power'!K322/Parameters!$C$3</f>
        <v>19.09433962264151</v>
      </c>
      <c r="L322" s="12">
        <f>'Total power'!L322/Parameters!$C$3</f>
        <v>19.09433962264151</v>
      </c>
      <c r="M322" s="12">
        <f>'Total power'!M322/Parameters!$C$3</f>
        <v>19.09433962264151</v>
      </c>
      <c r="N322" s="12">
        <f>'Total power'!N322/Parameters!$C$3</f>
        <v>19.09433962264151</v>
      </c>
      <c r="O322" s="12">
        <f>'Total power'!O322/Parameters!$C$3</f>
        <v>19.09433962264151</v>
      </c>
      <c r="P322" s="12">
        <f>'Total power'!P322/Parameters!$C$3</f>
        <v>19.09433962264151</v>
      </c>
      <c r="Q322" s="12">
        <f>'Total power'!Q322/Parameters!$C$3</f>
        <v>19.09433962264151</v>
      </c>
      <c r="R322" s="12">
        <f>'Total power'!R322/Parameters!$C$3</f>
        <v>19.082264150943395</v>
      </c>
      <c r="S322" s="12">
        <f>'Total power'!S322/Parameters!$C$3</f>
        <v>19.082264150943395</v>
      </c>
      <c r="T322" s="12">
        <f>'Total power'!T322/Parameters!$C$3</f>
        <v>18.973584905660378</v>
      </c>
      <c r="U322" s="12">
        <f>'Total power'!U322/Parameters!$C$3</f>
        <v>18.233962264150943</v>
      </c>
      <c r="V322" s="12">
        <f>'Total power'!V322/Parameters!$C$3</f>
        <v>18.694339622641508</v>
      </c>
      <c r="W322" s="12">
        <f>'Total power'!W322/Parameters!$C$3</f>
        <v>18.997735849056607</v>
      </c>
      <c r="X322" s="12">
        <f>'Total power'!X322/Parameters!$C$3</f>
        <v>18.997735849056607</v>
      </c>
      <c r="Y322" s="12">
        <f>'Total power'!Y322/Parameters!$C$3</f>
        <v>18.997735849056607</v>
      </c>
      <c r="Z322" s="12">
        <f>'Total power'!Z322/Parameters!$C$3</f>
        <v>18.997735849056607</v>
      </c>
      <c r="AB322" s="7">
        <f t="shared" si="4"/>
        <v>449.1607547169811</v>
      </c>
    </row>
    <row r="323" spans="2:28" x14ac:dyDescent="0.2">
      <c r="B323" s="6">
        <v>44517</v>
      </c>
      <c r="C323" s="12">
        <f>'Total power'!C323/Parameters!$C$3</f>
        <v>18.997735849056607</v>
      </c>
      <c r="D323" s="12">
        <f>'Total power'!D323/Parameters!$C$3</f>
        <v>18.997735849056607</v>
      </c>
      <c r="E323" s="12">
        <f>'Total power'!E323/Parameters!$C$3</f>
        <v>18.997735849056607</v>
      </c>
      <c r="F323" s="12">
        <f>'Total power'!F323/Parameters!$C$3</f>
        <v>18.997735849056607</v>
      </c>
      <c r="G323" s="12">
        <f>'Total power'!G323/Parameters!$C$3</f>
        <v>18.994716981132076</v>
      </c>
      <c r="H323" s="12">
        <f>'Total power'!H323/Parameters!$C$3</f>
        <v>18.994716981132076</v>
      </c>
      <c r="I323" s="12">
        <f>'Total power'!I323/Parameters!$C$3</f>
        <v>18.997735849056607</v>
      </c>
      <c r="J323" s="12">
        <f>'Total power'!J323/Parameters!$C$3</f>
        <v>18.771320754716982</v>
      </c>
      <c r="K323" s="12">
        <f>'Total power'!K323/Parameters!$C$3</f>
        <v>18.694339622641508</v>
      </c>
      <c r="L323" s="12">
        <f>'Total power'!L323/Parameters!$C$3</f>
        <v>18.771320754716982</v>
      </c>
      <c r="M323" s="12">
        <f>'Total power'!M323/Parameters!$C$3</f>
        <v>18.771320754716982</v>
      </c>
      <c r="N323" s="12">
        <f>'Total power'!N323/Parameters!$C$3</f>
        <v>18.973584905660378</v>
      </c>
      <c r="O323" s="12">
        <f>'Total power'!O323/Parameters!$C$3</f>
        <v>19.079245283018867</v>
      </c>
      <c r="P323" s="12">
        <f>'Total power'!P323/Parameters!$C$3</f>
        <v>19.082264150943395</v>
      </c>
      <c r="Q323" s="12">
        <f>'Total power'!Q323/Parameters!$C$3</f>
        <v>19.082264150943395</v>
      </c>
      <c r="R323" s="12">
        <f>'Total power'!R323/Parameters!$C$3</f>
        <v>18.771320754716982</v>
      </c>
      <c r="S323" s="12">
        <f>'Total power'!S323/Parameters!$C$3</f>
        <v>18.233962264150943</v>
      </c>
      <c r="T323" s="12">
        <f>'Total power'!T323/Parameters!$C$3</f>
        <v>14.937358490566039</v>
      </c>
      <c r="U323" s="12">
        <f>'Total power'!U323/Parameters!$C$3</f>
        <v>11.71320754716981</v>
      </c>
      <c r="V323" s="12">
        <f>'Total power'!V323/Parameters!$C$3</f>
        <v>11.372075471698114</v>
      </c>
      <c r="W323" s="12">
        <f>'Total power'!W323/Parameters!$C$3</f>
        <v>12.633962264150943</v>
      </c>
      <c r="X323" s="12">
        <f>'Total power'!X323/Parameters!$C$3</f>
        <v>12.633962264150943</v>
      </c>
      <c r="Y323" s="12">
        <f>'Total power'!Y323/Parameters!$C$3</f>
        <v>15.172830188679248</v>
      </c>
      <c r="Z323" s="12">
        <f>'Total power'!Z323/Parameters!$C$3</f>
        <v>18.997735849056607</v>
      </c>
      <c r="AB323" s="7">
        <f t="shared" si="4"/>
        <v>418.67018867924531</v>
      </c>
    </row>
    <row r="324" spans="2:28" x14ac:dyDescent="0.2">
      <c r="B324" s="6">
        <v>44518</v>
      </c>
      <c r="C324" s="12">
        <f>'Total power'!C324/Parameters!$C$3</f>
        <v>19.09433962264151</v>
      </c>
      <c r="D324" s="12">
        <f>'Total power'!D324/Parameters!$C$3</f>
        <v>19.09433962264151</v>
      </c>
      <c r="E324" s="12">
        <f>'Total power'!E324/Parameters!$C$3</f>
        <v>19.09433962264151</v>
      </c>
      <c r="F324" s="12">
        <f>'Total power'!F324/Parameters!$C$3</f>
        <v>19.09433962264151</v>
      </c>
      <c r="G324" s="12">
        <f>'Total power'!G324/Parameters!$C$3</f>
        <v>19.09433962264151</v>
      </c>
      <c r="H324" s="12">
        <f>'Total power'!H324/Parameters!$C$3</f>
        <v>19.09433962264151</v>
      </c>
      <c r="I324" s="12">
        <f>'Total power'!I324/Parameters!$C$3</f>
        <v>19.09433962264151</v>
      </c>
      <c r="J324" s="12">
        <f>'Total power'!J324/Parameters!$C$3</f>
        <v>19.09433962264151</v>
      </c>
      <c r="K324" s="12">
        <f>'Total power'!K324/Parameters!$C$3</f>
        <v>19.09433962264151</v>
      </c>
      <c r="L324" s="12">
        <f>'Total power'!L324/Parameters!$C$3</f>
        <v>19.09433962264151</v>
      </c>
      <c r="M324" s="12">
        <f>'Total power'!M324/Parameters!$C$3</f>
        <v>19.09433962264151</v>
      </c>
      <c r="N324" s="12">
        <f>'Total power'!N324/Parameters!$C$3</f>
        <v>19.09433962264151</v>
      </c>
      <c r="O324" s="12">
        <f>'Total power'!O324/Parameters!$C$3</f>
        <v>19.09433962264151</v>
      </c>
      <c r="P324" s="12">
        <f>'Total power'!P324/Parameters!$C$3</f>
        <v>19.09433962264151</v>
      </c>
      <c r="Q324" s="12">
        <f>'Total power'!Q324/Parameters!$C$3</f>
        <v>19.09433962264151</v>
      </c>
      <c r="R324" s="12">
        <f>'Total power'!R324/Parameters!$C$3</f>
        <v>19.09433962264151</v>
      </c>
      <c r="S324" s="12">
        <f>'Total power'!S324/Parameters!$C$3</f>
        <v>19.09433962264151</v>
      </c>
      <c r="T324" s="12">
        <f>'Total power'!T324/Parameters!$C$3</f>
        <v>19.09433962264151</v>
      </c>
      <c r="U324" s="12">
        <f>'Total power'!U324/Parameters!$C$3</f>
        <v>19.09433962264151</v>
      </c>
      <c r="V324" s="12">
        <f>'Total power'!V324/Parameters!$C$3</f>
        <v>19.09433962264151</v>
      </c>
      <c r="W324" s="12">
        <f>'Total power'!W324/Parameters!$C$3</f>
        <v>19.09433962264151</v>
      </c>
      <c r="X324" s="12">
        <f>'Total power'!X324/Parameters!$C$3</f>
        <v>19.09433962264151</v>
      </c>
      <c r="Y324" s="12">
        <f>'Total power'!Y324/Parameters!$C$3</f>
        <v>19.09433962264151</v>
      </c>
      <c r="Z324" s="12">
        <f>'Total power'!Z324/Parameters!$C$3</f>
        <v>19.09433962264151</v>
      </c>
      <c r="AB324" s="7">
        <f t="shared" ref="AB324:AB367" si="5">SUM(C324:Z324)</f>
        <v>458.26415094339598</v>
      </c>
    </row>
    <row r="325" spans="2:28" x14ac:dyDescent="0.2">
      <c r="B325" s="6">
        <v>44519</v>
      </c>
      <c r="C325" s="12">
        <f>'Total power'!C325/Parameters!$C$3</f>
        <v>19.09433962264151</v>
      </c>
      <c r="D325" s="12">
        <f>'Total power'!D325/Parameters!$C$3</f>
        <v>19.09433962264151</v>
      </c>
      <c r="E325" s="12">
        <f>'Total power'!E325/Parameters!$C$3</f>
        <v>19.09433962264151</v>
      </c>
      <c r="F325" s="12">
        <f>'Total power'!F325/Parameters!$C$3</f>
        <v>19.09433962264151</v>
      </c>
      <c r="G325" s="12">
        <f>'Total power'!G325/Parameters!$C$3</f>
        <v>19.09433962264151</v>
      </c>
      <c r="H325" s="12">
        <f>'Total power'!H325/Parameters!$C$3</f>
        <v>19.09433962264151</v>
      </c>
      <c r="I325" s="12">
        <f>'Total power'!I325/Parameters!$C$3</f>
        <v>19.09433962264151</v>
      </c>
      <c r="J325" s="12">
        <f>'Total power'!J325/Parameters!$C$3</f>
        <v>19.09433962264151</v>
      </c>
      <c r="K325" s="12">
        <f>'Total power'!K325/Parameters!$C$3</f>
        <v>18.774339622641513</v>
      </c>
      <c r="L325" s="12">
        <f>'Total power'!L325/Parameters!$C$3</f>
        <v>17.722264150943396</v>
      </c>
      <c r="M325" s="12">
        <f>'Total power'!M325/Parameters!$C$3</f>
        <v>18.233962264150943</v>
      </c>
      <c r="N325" s="12">
        <f>'Total power'!N325/Parameters!$C$3</f>
        <v>18.40301886792453</v>
      </c>
      <c r="O325" s="12">
        <f>'Total power'!O325/Parameters!$C$3</f>
        <v>18.997735849056607</v>
      </c>
      <c r="P325" s="12">
        <f>'Total power'!P325/Parameters!$C$3</f>
        <v>19.082264150943395</v>
      </c>
      <c r="Q325" s="12">
        <f>'Total power'!Q325/Parameters!$C$3</f>
        <v>19.09433962264151</v>
      </c>
      <c r="R325" s="12">
        <f>'Total power'!R325/Parameters!$C$3</f>
        <v>19.09433962264151</v>
      </c>
      <c r="S325" s="12">
        <f>'Total power'!S325/Parameters!$C$3</f>
        <v>19.09433962264151</v>
      </c>
      <c r="T325" s="12">
        <f>'Total power'!T325/Parameters!$C$3</f>
        <v>19.09433962264151</v>
      </c>
      <c r="U325" s="12">
        <f>'Total power'!U325/Parameters!$C$3</f>
        <v>19.09433962264151</v>
      </c>
      <c r="V325" s="12">
        <f>'Total power'!V325/Parameters!$C$3</f>
        <v>19.09433962264151</v>
      </c>
      <c r="W325" s="12">
        <f>'Total power'!W325/Parameters!$C$3</f>
        <v>19.09433962264151</v>
      </c>
      <c r="X325" s="12">
        <f>'Total power'!X325/Parameters!$C$3</f>
        <v>19.09433962264151</v>
      </c>
      <c r="Y325" s="12">
        <f>'Total power'!Y325/Parameters!$C$3</f>
        <v>19.09433962264151</v>
      </c>
      <c r="Z325" s="12">
        <f>'Total power'!Z325/Parameters!$C$3</f>
        <v>19.09433962264151</v>
      </c>
      <c r="AB325" s="7">
        <f t="shared" si="5"/>
        <v>454.91169811320731</v>
      </c>
    </row>
    <row r="326" spans="2:28" x14ac:dyDescent="0.2">
      <c r="B326" s="6">
        <v>44520</v>
      </c>
      <c r="C326" s="12">
        <f>'Total power'!C326/Parameters!$C$3</f>
        <v>19.09433962264151</v>
      </c>
      <c r="D326" s="12">
        <f>'Total power'!D326/Parameters!$C$3</f>
        <v>19.082264150943395</v>
      </c>
      <c r="E326" s="12">
        <f>'Total power'!E326/Parameters!$C$3</f>
        <v>19.082264150943395</v>
      </c>
      <c r="F326" s="12">
        <f>'Total power'!F326/Parameters!$C$3</f>
        <v>19.082264150943395</v>
      </c>
      <c r="G326" s="12">
        <f>'Total power'!G326/Parameters!$C$3</f>
        <v>19.09433962264151</v>
      </c>
      <c r="H326" s="12">
        <f>'Total power'!H326/Parameters!$C$3</f>
        <v>19.082264150943395</v>
      </c>
      <c r="I326" s="12">
        <f>'Total power'!I326/Parameters!$C$3</f>
        <v>18.233962264150943</v>
      </c>
      <c r="J326" s="12">
        <f>'Total power'!J326/Parameters!$C$3</f>
        <v>15.323773584905663</v>
      </c>
      <c r="K326" s="12">
        <f>'Total power'!K326/Parameters!$C$3</f>
        <v>14.937358490566039</v>
      </c>
      <c r="L326" s="12">
        <f>'Total power'!L326/Parameters!$C$3</f>
        <v>13.753962264150944</v>
      </c>
      <c r="M326" s="12">
        <f>'Total power'!M326/Parameters!$C$3</f>
        <v>15.323773584905663</v>
      </c>
      <c r="N326" s="12">
        <f>'Total power'!N326/Parameters!$C$3</f>
        <v>18.406037735849058</v>
      </c>
      <c r="O326" s="12">
        <f>'Total power'!O326/Parameters!$C$3</f>
        <v>19.082264150943395</v>
      </c>
      <c r="P326" s="12">
        <f>'Total power'!P326/Parameters!$C$3</f>
        <v>19.09433962264151</v>
      </c>
      <c r="Q326" s="12">
        <f>'Total power'!Q326/Parameters!$C$3</f>
        <v>19.09433962264151</v>
      </c>
      <c r="R326" s="12">
        <f>'Total power'!R326/Parameters!$C$3</f>
        <v>19.09433962264151</v>
      </c>
      <c r="S326" s="12">
        <f>'Total power'!S326/Parameters!$C$3</f>
        <v>19.09433962264151</v>
      </c>
      <c r="T326" s="12">
        <f>'Total power'!T326/Parameters!$C$3</f>
        <v>19.09433962264151</v>
      </c>
      <c r="U326" s="12">
        <f>'Total power'!U326/Parameters!$C$3</f>
        <v>19.09433962264151</v>
      </c>
      <c r="V326" s="12">
        <f>'Total power'!V326/Parameters!$C$3</f>
        <v>19.09433962264151</v>
      </c>
      <c r="W326" s="12">
        <f>'Total power'!W326/Parameters!$C$3</f>
        <v>19.09433962264151</v>
      </c>
      <c r="X326" s="12">
        <f>'Total power'!X326/Parameters!$C$3</f>
        <v>19.09433962264151</v>
      </c>
      <c r="Y326" s="12">
        <f>'Total power'!Y326/Parameters!$C$3</f>
        <v>19.09433962264151</v>
      </c>
      <c r="Z326" s="12">
        <f>'Total power'!Z326/Parameters!$C$3</f>
        <v>19.09433962264151</v>
      </c>
      <c r="AB326" s="7">
        <f t="shared" si="5"/>
        <v>439.61660377358464</v>
      </c>
    </row>
    <row r="327" spans="2:28" x14ac:dyDescent="0.2">
      <c r="B327" s="6">
        <v>44521</v>
      </c>
      <c r="C327" s="12">
        <f>'Total power'!C327/Parameters!$C$3</f>
        <v>19.09433962264151</v>
      </c>
      <c r="D327" s="12">
        <f>'Total power'!D327/Parameters!$C$3</f>
        <v>19.09433962264151</v>
      </c>
      <c r="E327" s="12">
        <f>'Total power'!E327/Parameters!$C$3</f>
        <v>19.09433962264151</v>
      </c>
      <c r="F327" s="12">
        <f>'Total power'!F327/Parameters!$C$3</f>
        <v>19.082264150943395</v>
      </c>
      <c r="G327" s="12">
        <f>'Total power'!G327/Parameters!$C$3</f>
        <v>19.082264150943395</v>
      </c>
      <c r="H327" s="12">
        <f>'Total power'!H327/Parameters!$C$3</f>
        <v>18.997735849056607</v>
      </c>
      <c r="I327" s="12">
        <f>'Total power'!I327/Parameters!$C$3</f>
        <v>18.997735849056607</v>
      </c>
      <c r="J327" s="12">
        <f>'Total power'!J327/Parameters!$C$3</f>
        <v>18.774339622641513</v>
      </c>
      <c r="K327" s="12">
        <f>'Total power'!K327/Parameters!$C$3</f>
        <v>18.771320754716982</v>
      </c>
      <c r="L327" s="12">
        <f>'Total power'!L327/Parameters!$C$3</f>
        <v>18.750188679245284</v>
      </c>
      <c r="M327" s="12">
        <f>'Total power'!M327/Parameters!$C$3</f>
        <v>18.774339622641513</v>
      </c>
      <c r="N327" s="12">
        <f>'Total power'!N327/Parameters!$C$3</f>
        <v>18.406037735849058</v>
      </c>
      <c r="O327" s="12">
        <f>'Total power'!O327/Parameters!$C$3</f>
        <v>18.233962264150943</v>
      </c>
      <c r="P327" s="12">
        <f>'Total power'!P327/Parameters!$C$3</f>
        <v>16.688301886792452</v>
      </c>
      <c r="Q327" s="12">
        <f>'Total power'!Q327/Parameters!$C$3</f>
        <v>15.323773584905663</v>
      </c>
      <c r="R327" s="12">
        <f>'Total power'!R327/Parameters!$C$3</f>
        <v>13.753962264150944</v>
      </c>
      <c r="S327" s="12">
        <f>'Total power'!S327/Parameters!$C$3</f>
        <v>13.367547169811321</v>
      </c>
      <c r="T327" s="12">
        <f>'Total power'!T327/Parameters!$C$3</f>
        <v>12.633962264150943</v>
      </c>
      <c r="U327" s="12">
        <f>'Total power'!U327/Parameters!$C$3</f>
        <v>11.948679245283019</v>
      </c>
      <c r="V327" s="12">
        <f>'Total power'!V327/Parameters!$C$3</f>
        <v>11.71320754716981</v>
      </c>
      <c r="W327" s="12">
        <f>'Total power'!W327/Parameters!$C$3</f>
        <v>11.372075471698114</v>
      </c>
      <c r="X327" s="12">
        <f>'Total power'!X327/Parameters!$C$3</f>
        <v>11.372075471698114</v>
      </c>
      <c r="Y327" s="12">
        <f>'Total power'!Y327/Parameters!$C$3</f>
        <v>10.566037735849056</v>
      </c>
      <c r="Z327" s="12">
        <f>'Total power'!Z327/Parameters!$C$3</f>
        <v>11.71320754716981</v>
      </c>
      <c r="AB327" s="7">
        <f t="shared" si="5"/>
        <v>385.60603773584916</v>
      </c>
    </row>
    <row r="328" spans="2:28" x14ac:dyDescent="0.2">
      <c r="B328" s="6">
        <v>44522</v>
      </c>
      <c r="C328" s="12">
        <f>'Total power'!C328/Parameters!$C$3</f>
        <v>14.937358490566039</v>
      </c>
      <c r="D328" s="12">
        <f>'Total power'!D328/Parameters!$C$3</f>
        <v>15.415849056603776</v>
      </c>
      <c r="E328" s="12">
        <f>'Total power'!E328/Parameters!$C$3</f>
        <v>16.688301886792452</v>
      </c>
      <c r="F328" s="12">
        <f>'Total power'!F328/Parameters!$C$3</f>
        <v>17.630188679245283</v>
      </c>
      <c r="G328" s="12">
        <f>'Total power'!G328/Parameters!$C$3</f>
        <v>18.233962264150943</v>
      </c>
      <c r="H328" s="12">
        <f>'Total power'!H328/Parameters!$C$3</f>
        <v>18.326037735849056</v>
      </c>
      <c r="I328" s="12">
        <f>'Total power'!I328/Parameters!$C$3</f>
        <v>18.40301886792453</v>
      </c>
      <c r="J328" s="12">
        <f>'Total power'!J328/Parameters!$C$3</f>
        <v>18.40301886792453</v>
      </c>
      <c r="K328" s="12">
        <f>'Total power'!K328/Parameters!$C$3</f>
        <v>18.381886792452832</v>
      </c>
      <c r="L328" s="12">
        <f>'Total power'!L328/Parameters!$C$3</f>
        <v>18.326037735849056</v>
      </c>
      <c r="M328" s="12">
        <f>'Total power'!M328/Parameters!$C$3</f>
        <v>17.722264150943396</v>
      </c>
      <c r="N328" s="12">
        <f>'Total power'!N328/Parameters!$C$3</f>
        <v>18.381886792452832</v>
      </c>
      <c r="O328" s="12">
        <f>'Total power'!O328/Parameters!$C$3</f>
        <v>18.40301886792453</v>
      </c>
      <c r="P328" s="12">
        <f>'Total power'!P328/Parameters!$C$3</f>
        <v>18.381886792452832</v>
      </c>
      <c r="Q328" s="12">
        <f>'Total power'!Q328/Parameters!$C$3</f>
        <v>18.381886792452832</v>
      </c>
      <c r="R328" s="12">
        <f>'Total power'!R328/Parameters!$C$3</f>
        <v>18.40301886792453</v>
      </c>
      <c r="S328" s="12">
        <f>'Total power'!S328/Parameters!$C$3</f>
        <v>18.406037735849058</v>
      </c>
      <c r="T328" s="12">
        <f>'Total power'!T328/Parameters!$C$3</f>
        <v>18.381886792452832</v>
      </c>
      <c r="U328" s="12">
        <f>'Total power'!U328/Parameters!$C$3</f>
        <v>18.233962264150943</v>
      </c>
      <c r="V328" s="12">
        <f>'Total power'!V328/Parameters!$C$3</f>
        <v>17.630188679245283</v>
      </c>
      <c r="W328" s="12">
        <f>'Total power'!W328/Parameters!$C$3</f>
        <v>17.722264150943396</v>
      </c>
      <c r="X328" s="12">
        <f>'Total power'!X328/Parameters!$C$3</f>
        <v>16.836226415094337</v>
      </c>
      <c r="Y328" s="12">
        <f>'Total power'!Y328/Parameters!$C$3</f>
        <v>16.537358490566035</v>
      </c>
      <c r="Z328" s="12">
        <f>'Total power'!Z328/Parameters!$C$3</f>
        <v>16.537358490566035</v>
      </c>
      <c r="AB328" s="7">
        <f t="shared" si="5"/>
        <v>424.70490566037728</v>
      </c>
    </row>
    <row r="329" spans="2:28" x14ac:dyDescent="0.2">
      <c r="B329" s="6">
        <v>44523</v>
      </c>
      <c r="C329" s="12">
        <f>'Total power'!C329/Parameters!$C$3</f>
        <v>16.537358490566035</v>
      </c>
      <c r="D329" s="12">
        <f>'Total power'!D329/Parameters!$C$3</f>
        <v>16.537358490566035</v>
      </c>
      <c r="E329" s="12">
        <f>'Total power'!E329/Parameters!$C$3</f>
        <v>16.688301886792452</v>
      </c>
      <c r="F329" s="12">
        <f>'Total power'!F329/Parameters!$C$3</f>
        <v>17.630188679245283</v>
      </c>
      <c r="G329" s="12">
        <f>'Total power'!G329/Parameters!$C$3</f>
        <v>17.630188679245283</v>
      </c>
      <c r="H329" s="12">
        <f>'Total power'!H329/Parameters!$C$3</f>
        <v>16.836226415094337</v>
      </c>
      <c r="I329" s="12">
        <f>'Total power'!I329/Parameters!$C$3</f>
        <v>17.630188679245283</v>
      </c>
      <c r="J329" s="12">
        <f>'Total power'!J329/Parameters!$C$3</f>
        <v>17.778113207547172</v>
      </c>
      <c r="K329" s="12">
        <f>'Total power'!K329/Parameters!$C$3</f>
        <v>16.688301886792452</v>
      </c>
      <c r="L329" s="12">
        <f>'Total power'!L329/Parameters!$C$3</f>
        <v>17.778113207547172</v>
      </c>
      <c r="M329" s="12">
        <f>'Total power'!M329/Parameters!$C$3</f>
        <v>18.233962264150943</v>
      </c>
      <c r="N329" s="12">
        <f>'Total power'!N329/Parameters!$C$3</f>
        <v>17.722264150943396</v>
      </c>
      <c r="O329" s="12">
        <f>'Total power'!O329/Parameters!$C$3</f>
        <v>18.381886792452832</v>
      </c>
      <c r="P329" s="12">
        <f>'Total power'!P329/Parameters!$C$3</f>
        <v>18.406037735849058</v>
      </c>
      <c r="Q329" s="12">
        <f>'Total power'!Q329/Parameters!$C$3</f>
        <v>18.771320754716982</v>
      </c>
      <c r="R329" s="12">
        <f>'Total power'!R329/Parameters!$C$3</f>
        <v>18.774339622641513</v>
      </c>
      <c r="S329" s="12">
        <f>'Total power'!S329/Parameters!$C$3</f>
        <v>18.973584905660378</v>
      </c>
      <c r="T329" s="12">
        <f>'Total power'!T329/Parameters!$C$3</f>
        <v>18.994716981132076</v>
      </c>
      <c r="U329" s="12">
        <f>'Total power'!U329/Parameters!$C$3</f>
        <v>18.973584905660378</v>
      </c>
      <c r="V329" s="12">
        <f>'Total power'!V329/Parameters!$C$3</f>
        <v>18.774339622641513</v>
      </c>
      <c r="W329" s="12">
        <f>'Total power'!W329/Parameters!$C$3</f>
        <v>18.750188679245284</v>
      </c>
      <c r="X329" s="12">
        <f>'Total power'!X329/Parameters!$C$3</f>
        <v>18.774339622641513</v>
      </c>
      <c r="Y329" s="12">
        <f>'Total power'!Y329/Parameters!$C$3</f>
        <v>18.997735849056607</v>
      </c>
      <c r="Z329" s="12">
        <f>'Total power'!Z329/Parameters!$C$3</f>
        <v>19.082264150943395</v>
      </c>
      <c r="AB329" s="7">
        <f t="shared" si="5"/>
        <v>433.34490566037732</v>
      </c>
    </row>
    <row r="330" spans="2:28" x14ac:dyDescent="0.2">
      <c r="B330" s="6">
        <v>44524</v>
      </c>
      <c r="C330" s="12">
        <f>'Total power'!C330/Parameters!$C$3</f>
        <v>19.082264150943395</v>
      </c>
      <c r="D330" s="12">
        <f>'Total power'!D330/Parameters!$C$3</f>
        <v>19.09433962264151</v>
      </c>
      <c r="E330" s="12">
        <f>'Total power'!E330/Parameters!$C$3</f>
        <v>18.774339622641513</v>
      </c>
      <c r="F330" s="12">
        <f>'Total power'!F330/Parameters!$C$3</f>
        <v>18.750188679245284</v>
      </c>
      <c r="G330" s="12">
        <f>'Total power'!G330/Parameters!$C$3</f>
        <v>18.750188679245284</v>
      </c>
      <c r="H330" s="12">
        <f>'Total power'!H330/Parameters!$C$3</f>
        <v>17.479245283018866</v>
      </c>
      <c r="I330" s="12">
        <f>'Total power'!I330/Parameters!$C$3</f>
        <v>15.172830188679248</v>
      </c>
      <c r="J330" s="12">
        <f>'Total power'!J330/Parameters!$C$3</f>
        <v>15.172830188679248</v>
      </c>
      <c r="K330" s="12">
        <f>'Total power'!K330/Parameters!$C$3</f>
        <v>15.415849056603776</v>
      </c>
      <c r="L330" s="12">
        <f>'Total power'!L330/Parameters!$C$3</f>
        <v>16.537358490566035</v>
      </c>
      <c r="M330" s="12">
        <f>'Total power'!M330/Parameters!$C$3</f>
        <v>16.688301886792452</v>
      </c>
      <c r="N330" s="12">
        <f>'Total power'!N330/Parameters!$C$3</f>
        <v>16.780377358490565</v>
      </c>
      <c r="O330" s="12">
        <f>'Total power'!O330/Parameters!$C$3</f>
        <v>17.630188679245283</v>
      </c>
      <c r="P330" s="12">
        <f>'Total power'!P330/Parameters!$C$3</f>
        <v>18.326037735849056</v>
      </c>
      <c r="Q330" s="12">
        <f>'Total power'!Q330/Parameters!$C$3</f>
        <v>18.694339622641508</v>
      </c>
      <c r="R330" s="12">
        <f>'Total power'!R330/Parameters!$C$3</f>
        <v>18.997735849056607</v>
      </c>
      <c r="S330" s="12">
        <f>'Total power'!S330/Parameters!$C$3</f>
        <v>19.082264150943395</v>
      </c>
      <c r="T330" s="12">
        <f>'Total power'!T330/Parameters!$C$3</f>
        <v>19.09433962264151</v>
      </c>
      <c r="U330" s="12">
        <f>'Total power'!U330/Parameters!$C$3</f>
        <v>19.09433962264151</v>
      </c>
      <c r="V330" s="12">
        <f>'Total power'!V330/Parameters!$C$3</f>
        <v>19.09433962264151</v>
      </c>
      <c r="W330" s="12">
        <f>'Total power'!W330/Parameters!$C$3</f>
        <v>19.09433962264151</v>
      </c>
      <c r="X330" s="12">
        <f>'Total power'!X330/Parameters!$C$3</f>
        <v>19.09433962264151</v>
      </c>
      <c r="Y330" s="12">
        <f>'Total power'!Y330/Parameters!$C$3</f>
        <v>19.09433962264151</v>
      </c>
      <c r="Z330" s="12">
        <f>'Total power'!Z330/Parameters!$C$3</f>
        <v>19.09433962264151</v>
      </c>
      <c r="AB330" s="7">
        <f t="shared" si="5"/>
        <v>434.08905660377337</v>
      </c>
    </row>
    <row r="331" spans="2:28" x14ac:dyDescent="0.2">
      <c r="B331" s="6">
        <v>44525</v>
      </c>
      <c r="C331" s="12">
        <f>'Total power'!C331/Parameters!$C$3</f>
        <v>19.09433962264151</v>
      </c>
      <c r="D331" s="12">
        <f>'Total power'!D331/Parameters!$C$3</f>
        <v>19.09433962264151</v>
      </c>
      <c r="E331" s="12">
        <f>'Total power'!E331/Parameters!$C$3</f>
        <v>19.09433962264151</v>
      </c>
      <c r="F331" s="12">
        <f>'Total power'!F331/Parameters!$C$3</f>
        <v>19.09433962264151</v>
      </c>
      <c r="G331" s="12">
        <f>'Total power'!G331/Parameters!$C$3</f>
        <v>19.09433962264151</v>
      </c>
      <c r="H331" s="12">
        <f>'Total power'!H331/Parameters!$C$3</f>
        <v>19.09433962264151</v>
      </c>
      <c r="I331" s="12">
        <f>'Total power'!I331/Parameters!$C$3</f>
        <v>18.973584905660378</v>
      </c>
      <c r="J331" s="12">
        <f>'Total power'!J331/Parameters!$C$3</f>
        <v>18.40301886792453</v>
      </c>
      <c r="K331" s="12">
        <f>'Total power'!K331/Parameters!$C$3</f>
        <v>17.630188679245283</v>
      </c>
      <c r="L331" s="12">
        <f>'Total power'!L331/Parameters!$C$3</f>
        <v>15.415849056603776</v>
      </c>
      <c r="M331" s="12">
        <f>'Total power'!M331/Parameters!$C$3</f>
        <v>13.753962264150944</v>
      </c>
      <c r="N331" s="12">
        <f>'Total power'!N331/Parameters!$C$3</f>
        <v>14.937358490566039</v>
      </c>
      <c r="O331" s="12">
        <f>'Total power'!O331/Parameters!$C$3</f>
        <v>16.537358490566035</v>
      </c>
      <c r="P331" s="12">
        <f>'Total power'!P331/Parameters!$C$3</f>
        <v>16.537358490566035</v>
      </c>
      <c r="Q331" s="12">
        <f>'Total power'!Q331/Parameters!$C$3</f>
        <v>16.537358490566035</v>
      </c>
      <c r="R331" s="12">
        <f>'Total power'!R331/Parameters!$C$3</f>
        <v>15.415849056603776</v>
      </c>
      <c r="S331" s="12">
        <f>'Total power'!S331/Parameters!$C$3</f>
        <v>15.323773584905663</v>
      </c>
      <c r="T331" s="12">
        <f>'Total power'!T331/Parameters!$C$3</f>
        <v>17.630188679245283</v>
      </c>
      <c r="U331" s="12">
        <f>'Total power'!U331/Parameters!$C$3</f>
        <v>18.774339622641513</v>
      </c>
      <c r="V331" s="12">
        <f>'Total power'!V331/Parameters!$C$3</f>
        <v>19.079245283018867</v>
      </c>
      <c r="W331" s="12">
        <f>'Total power'!W331/Parameters!$C$3</f>
        <v>19.079245283018867</v>
      </c>
      <c r="X331" s="12">
        <f>'Total power'!X331/Parameters!$C$3</f>
        <v>18.973584905660378</v>
      </c>
      <c r="Y331" s="12">
        <f>'Total power'!Y331/Parameters!$C$3</f>
        <v>18.973584905660378</v>
      </c>
      <c r="Z331" s="12">
        <f>'Total power'!Z331/Parameters!$C$3</f>
        <v>19.082264150943395</v>
      </c>
      <c r="AB331" s="7">
        <f t="shared" si="5"/>
        <v>425.62415094339622</v>
      </c>
    </row>
    <row r="332" spans="2:28" x14ac:dyDescent="0.2">
      <c r="B332" s="6">
        <v>44526</v>
      </c>
      <c r="C332" s="12">
        <f>'Total power'!C332/Parameters!$C$3</f>
        <v>19.09433962264151</v>
      </c>
      <c r="D332" s="12">
        <f>'Total power'!D332/Parameters!$C$3</f>
        <v>19.09433962264151</v>
      </c>
      <c r="E332" s="12">
        <f>'Total power'!E332/Parameters!$C$3</f>
        <v>19.09433962264151</v>
      </c>
      <c r="F332" s="12">
        <f>'Total power'!F332/Parameters!$C$3</f>
        <v>19.09433962264151</v>
      </c>
      <c r="G332" s="12">
        <f>'Total power'!G332/Parameters!$C$3</f>
        <v>19.09433962264151</v>
      </c>
      <c r="H332" s="12">
        <f>'Total power'!H332/Parameters!$C$3</f>
        <v>19.09433962264151</v>
      </c>
      <c r="I332" s="12">
        <f>'Total power'!I332/Parameters!$C$3</f>
        <v>19.09433962264151</v>
      </c>
      <c r="J332" s="12">
        <f>'Total power'!J332/Parameters!$C$3</f>
        <v>19.09433962264151</v>
      </c>
      <c r="K332" s="12">
        <f>'Total power'!K332/Parameters!$C$3</f>
        <v>19.09433962264151</v>
      </c>
      <c r="L332" s="12">
        <f>'Total power'!L332/Parameters!$C$3</f>
        <v>19.09433962264151</v>
      </c>
      <c r="M332" s="12">
        <f>'Total power'!M332/Parameters!$C$3</f>
        <v>19.09433962264151</v>
      </c>
      <c r="N332" s="12">
        <f>'Total power'!N332/Parameters!$C$3</f>
        <v>19.09433962264151</v>
      </c>
      <c r="O332" s="12">
        <f>'Total power'!O332/Parameters!$C$3</f>
        <v>0</v>
      </c>
      <c r="P332" s="12">
        <f>'Total power'!P332/Parameters!$C$3</f>
        <v>0</v>
      </c>
      <c r="Q332" s="12">
        <f>'Total power'!Q332/Parameters!$C$3</f>
        <v>0</v>
      </c>
      <c r="R332" s="12">
        <f>'Total power'!R332/Parameters!$C$3</f>
        <v>0</v>
      </c>
      <c r="S332" s="12">
        <f>'Total power'!S332/Parameters!$C$3</f>
        <v>0</v>
      </c>
      <c r="T332" s="12">
        <f>'Total power'!T332/Parameters!$C$3</f>
        <v>0</v>
      </c>
      <c r="U332" s="12">
        <f>'Total power'!U332/Parameters!$C$3</f>
        <v>0</v>
      </c>
      <c r="V332" s="12">
        <f>'Total power'!V332/Parameters!$C$3</f>
        <v>0</v>
      </c>
      <c r="W332" s="12">
        <f>'Total power'!W332/Parameters!$C$3</f>
        <v>0</v>
      </c>
      <c r="X332" s="12">
        <f>'Total power'!X332/Parameters!$C$3</f>
        <v>0</v>
      </c>
      <c r="Y332" s="12">
        <f>'Total power'!Y332/Parameters!$C$3</f>
        <v>19.09433962264151</v>
      </c>
      <c r="Z332" s="12">
        <f>'Total power'!Z332/Parameters!$C$3</f>
        <v>19.09433962264151</v>
      </c>
      <c r="AB332" s="7">
        <f t="shared" si="5"/>
        <v>267.32075471698113</v>
      </c>
    </row>
    <row r="333" spans="2:28" x14ac:dyDescent="0.2">
      <c r="B333" s="6">
        <v>44527</v>
      </c>
      <c r="C333" s="12">
        <f>'Total power'!C333/Parameters!$C$3</f>
        <v>19.09433962264151</v>
      </c>
      <c r="D333" s="12">
        <f>'Total power'!D333/Parameters!$C$3</f>
        <v>19.09433962264151</v>
      </c>
      <c r="E333" s="12">
        <f>'Total power'!E333/Parameters!$C$3</f>
        <v>19.09433962264151</v>
      </c>
      <c r="F333" s="12">
        <f>'Total power'!F333/Parameters!$C$3</f>
        <v>19.09433962264151</v>
      </c>
      <c r="G333" s="12">
        <f>'Total power'!G333/Parameters!$C$3</f>
        <v>19.09433962264151</v>
      </c>
      <c r="H333" s="12">
        <f>'Total power'!H333/Parameters!$C$3</f>
        <v>19.09433962264151</v>
      </c>
      <c r="I333" s="12">
        <f>'Total power'!I333/Parameters!$C$3</f>
        <v>19.09433962264151</v>
      </c>
      <c r="J333" s="12">
        <f>'Total power'!J333/Parameters!$C$3</f>
        <v>19.09433962264151</v>
      </c>
      <c r="K333" s="12">
        <f>'Total power'!K333/Parameters!$C$3</f>
        <v>19.09433962264151</v>
      </c>
      <c r="L333" s="12">
        <f>'Total power'!L333/Parameters!$C$3</f>
        <v>19.09433962264151</v>
      </c>
      <c r="M333" s="12">
        <f>'Total power'!M333/Parameters!$C$3</f>
        <v>19.09433962264151</v>
      </c>
      <c r="N333" s="12">
        <f>'Total power'!N333/Parameters!$C$3</f>
        <v>19.09433962264151</v>
      </c>
      <c r="O333" s="12">
        <f>'Total power'!O333/Parameters!$C$3</f>
        <v>19.082264150943395</v>
      </c>
      <c r="P333" s="12">
        <f>'Total power'!P333/Parameters!$C$3</f>
        <v>18.997735849056607</v>
      </c>
      <c r="Q333" s="12">
        <f>'Total power'!Q333/Parameters!$C$3</f>
        <v>18.774339622641513</v>
      </c>
      <c r="R333" s="12">
        <f>'Total power'!R333/Parameters!$C$3</f>
        <v>18.694339622641508</v>
      </c>
      <c r="S333" s="12">
        <f>'Total power'!S333/Parameters!$C$3</f>
        <v>18.406037735849058</v>
      </c>
      <c r="T333" s="12">
        <f>'Total power'!T333/Parameters!$C$3</f>
        <v>17.778113207547172</v>
      </c>
      <c r="U333" s="12">
        <f>'Total power'!U333/Parameters!$C$3</f>
        <v>16.836226415094337</v>
      </c>
      <c r="V333" s="12">
        <f>'Total power'!V333/Parameters!$C$3</f>
        <v>16.537358490566035</v>
      </c>
      <c r="W333" s="12">
        <f>'Total power'!W333/Parameters!$C$3</f>
        <v>15.172830188679248</v>
      </c>
      <c r="X333" s="12">
        <f>'Total power'!X333/Parameters!$C$3</f>
        <v>13.603018867924529</v>
      </c>
      <c r="Y333" s="12">
        <f>'Total power'!Y333/Parameters!$C$3</f>
        <v>11.71320754716981</v>
      </c>
      <c r="Z333" s="12">
        <f>'Total power'!Z333/Parameters!$C$3</f>
        <v>9.385660377358489</v>
      </c>
      <c r="AB333" s="7">
        <f t="shared" si="5"/>
        <v>424.11320754716979</v>
      </c>
    </row>
    <row r="334" spans="2:28" x14ac:dyDescent="0.2">
      <c r="B334" s="6">
        <v>44528</v>
      </c>
      <c r="C334" s="12">
        <f>'Total power'!C334/Parameters!$C$3</f>
        <v>7.1849056603773587</v>
      </c>
      <c r="D334" s="12">
        <f>'Total power'!D334/Parameters!$C$3</f>
        <v>5.0550943396226433</v>
      </c>
      <c r="E334" s="12">
        <f>'Total power'!E334/Parameters!$C$3</f>
        <v>3.5879245283018872</v>
      </c>
      <c r="F334" s="12">
        <f>'Total power'!F334/Parameters!$C$3</f>
        <v>3.1532075471698113</v>
      </c>
      <c r="G334" s="12">
        <f>'Total power'!G334/Parameters!$C$3</f>
        <v>3.3705660377358493</v>
      </c>
      <c r="H334" s="12">
        <f>'Total power'!H334/Parameters!$C$3</f>
        <v>3.5879245283018872</v>
      </c>
      <c r="I334" s="12">
        <f>'Total power'!I334/Parameters!$C$3</f>
        <v>4.0226415094339618</v>
      </c>
      <c r="J334" s="12">
        <f>'Total power'!J334/Parameters!$C$3</f>
        <v>5.6181132075471698</v>
      </c>
      <c r="K334" s="12">
        <f>'Total power'!K334/Parameters!$C$3</f>
        <v>8.5735849056603772</v>
      </c>
      <c r="L334" s="12">
        <f>'Total power'!L334/Parameters!$C$3</f>
        <v>10.566037735849056</v>
      </c>
      <c r="M334" s="12">
        <f>'Total power'!M334/Parameters!$C$3</f>
        <v>11.71320754716981</v>
      </c>
      <c r="N334" s="12">
        <f>'Total power'!N334/Parameters!$C$3</f>
        <v>12.633962264150943</v>
      </c>
      <c r="O334" s="12">
        <f>'Total power'!O334/Parameters!$C$3</f>
        <v>11.948679245283019</v>
      </c>
      <c r="P334" s="12">
        <f>'Total power'!P334/Parameters!$C$3</f>
        <v>10.979622641509433</v>
      </c>
      <c r="Q334" s="12">
        <f>'Total power'!Q334/Parameters!$C$3</f>
        <v>11.372075471698114</v>
      </c>
      <c r="R334" s="12">
        <f>'Total power'!R334/Parameters!$C$3</f>
        <v>10.979622641509433</v>
      </c>
      <c r="S334" s="12">
        <f>'Total power'!S334/Parameters!$C$3</f>
        <v>9.7781132075471699</v>
      </c>
      <c r="T334" s="12">
        <f>'Total power'!T334/Parameters!$C$3</f>
        <v>7.5833962264150934</v>
      </c>
      <c r="U334" s="12">
        <f>'Total power'!U334/Parameters!$C$3</f>
        <v>5.0550943396226433</v>
      </c>
      <c r="V334" s="12">
        <f>'Total power'!V334/Parameters!$C$3</f>
        <v>2.9358490566037734</v>
      </c>
      <c r="W334" s="12">
        <f>'Total power'!W334/Parameters!$C$3</f>
        <v>1.2905660377358492</v>
      </c>
      <c r="X334" s="12">
        <f>'Total power'!X334/Parameters!$C$3</f>
        <v>0.28528301886792451</v>
      </c>
      <c r="Y334" s="12">
        <f>'Total power'!Y334/Parameters!$C$3</f>
        <v>0</v>
      </c>
      <c r="Z334" s="12">
        <f>'Total power'!Z334/Parameters!$C$3</f>
        <v>0.28528301886792451</v>
      </c>
      <c r="AB334" s="7">
        <f t="shared" si="5"/>
        <v>151.56075471698114</v>
      </c>
    </row>
    <row r="335" spans="2:28" x14ac:dyDescent="0.2">
      <c r="B335" s="6">
        <v>44529</v>
      </c>
      <c r="C335" s="12">
        <f>'Total power'!C335/Parameters!$C$3</f>
        <v>0.91924528301886799</v>
      </c>
      <c r="D335" s="12">
        <f>'Total power'!D335/Parameters!$C$3</f>
        <v>1.4384905660377358</v>
      </c>
      <c r="E335" s="12">
        <f>'Total power'!E335/Parameters!$C$3</f>
        <v>2.030188679245283</v>
      </c>
      <c r="F335" s="12">
        <f>'Total power'!F335/Parameters!$C$3</f>
        <v>2.7547169811320753</v>
      </c>
      <c r="G335" s="12">
        <f>'Total power'!G335/Parameters!$C$3</f>
        <v>3.8052830188679247</v>
      </c>
      <c r="H335" s="12">
        <f>'Total power'!H335/Parameters!$C$3</f>
        <v>5.6181132075471698</v>
      </c>
      <c r="I335" s="12">
        <f>'Total power'!I335/Parameters!$C$3</f>
        <v>8.3894339622641514</v>
      </c>
      <c r="J335" s="12">
        <f>'Total power'!J335/Parameters!$C$3</f>
        <v>11.948679245283019</v>
      </c>
      <c r="K335" s="12">
        <f>'Total power'!K335/Parameters!$C$3</f>
        <v>16.537358490566035</v>
      </c>
      <c r="L335" s="12">
        <f>'Total power'!L335/Parameters!$C$3</f>
        <v>18.406037735849058</v>
      </c>
      <c r="M335" s="12">
        <f>'Total power'!M335/Parameters!$C$3</f>
        <v>18.997735849056607</v>
      </c>
      <c r="N335" s="12">
        <f>'Total power'!N335/Parameters!$C$3</f>
        <v>19.09433962264151</v>
      </c>
      <c r="O335" s="12">
        <f>'Total power'!O335/Parameters!$C$3</f>
        <v>19.09433962264151</v>
      </c>
      <c r="P335" s="12">
        <f>'Total power'!P335/Parameters!$C$3</f>
        <v>19.09433962264151</v>
      </c>
      <c r="Q335" s="12">
        <f>'Total power'!Q335/Parameters!$C$3</f>
        <v>19.09433962264151</v>
      </c>
      <c r="R335" s="12">
        <f>'Total power'!R335/Parameters!$C$3</f>
        <v>19.09433962264151</v>
      </c>
      <c r="S335" s="12">
        <f>'Total power'!S335/Parameters!$C$3</f>
        <v>19.09433962264151</v>
      </c>
      <c r="T335" s="12">
        <f>'Total power'!T335/Parameters!$C$3</f>
        <v>19.09433962264151</v>
      </c>
      <c r="U335" s="12">
        <f>'Total power'!U335/Parameters!$C$3</f>
        <v>19.09433962264151</v>
      </c>
      <c r="V335" s="12">
        <f>'Total power'!V335/Parameters!$C$3</f>
        <v>19.079245283018867</v>
      </c>
      <c r="W335" s="12">
        <f>'Total power'!W335/Parameters!$C$3</f>
        <v>18.750188679245284</v>
      </c>
      <c r="X335" s="12">
        <f>'Total power'!X335/Parameters!$C$3</f>
        <v>17.722264150943396</v>
      </c>
      <c r="Y335" s="12">
        <f>'Total power'!Y335/Parameters!$C$3</f>
        <v>15.323773584905663</v>
      </c>
      <c r="Z335" s="12">
        <f>'Total power'!Z335/Parameters!$C$3</f>
        <v>14.937358490566039</v>
      </c>
      <c r="AB335" s="7">
        <f t="shared" si="5"/>
        <v>329.41283018867927</v>
      </c>
    </row>
    <row r="336" spans="2:28" x14ac:dyDescent="0.2">
      <c r="B336" s="6">
        <v>44530</v>
      </c>
      <c r="C336" s="12">
        <f>'Total power'!C336/Parameters!$C$3</f>
        <v>13.603018867924529</v>
      </c>
      <c r="D336" s="12">
        <f>'Total power'!D336/Parameters!$C$3</f>
        <v>12.633962264150943</v>
      </c>
      <c r="E336" s="12">
        <f>'Total power'!E336/Parameters!$C$3</f>
        <v>13.026415094339622</v>
      </c>
      <c r="F336" s="12">
        <f>'Total power'!F336/Parameters!$C$3</f>
        <v>10.979622641509433</v>
      </c>
      <c r="G336" s="12">
        <f>'Total power'!G336/Parameters!$C$3</f>
        <v>8.5735849056603772</v>
      </c>
      <c r="H336" s="12">
        <f>'Total power'!H336/Parameters!$C$3</f>
        <v>5.6181132075471698</v>
      </c>
      <c r="I336" s="12">
        <f>'Total power'!I336/Parameters!$C$3</f>
        <v>2.030188679245283</v>
      </c>
      <c r="J336" s="12">
        <f>'Total power'!J336/Parameters!$C$3</f>
        <v>0.38188679245283014</v>
      </c>
      <c r="K336" s="12">
        <f>'Total power'!K336/Parameters!$C$3</f>
        <v>0</v>
      </c>
      <c r="L336" s="12">
        <f>'Total power'!L336/Parameters!$C$3</f>
        <v>0</v>
      </c>
      <c r="M336" s="12">
        <f>'Total power'!M336/Parameters!$C$3</f>
        <v>0</v>
      </c>
      <c r="N336" s="12">
        <f>'Total power'!N336/Parameters!$C$3</f>
        <v>0</v>
      </c>
      <c r="O336" s="12">
        <f>'Total power'!O336/Parameters!$C$3</f>
        <v>0</v>
      </c>
      <c r="P336" s="12">
        <f>'Total power'!P336/Parameters!$C$3</f>
        <v>0</v>
      </c>
      <c r="Q336" s="12">
        <f>'Total power'!Q336/Parameters!$C$3</f>
        <v>0</v>
      </c>
      <c r="R336" s="12">
        <f>'Total power'!R336/Parameters!$C$3</f>
        <v>0</v>
      </c>
      <c r="S336" s="12">
        <f>'Total power'!S336/Parameters!$C$3</f>
        <v>0</v>
      </c>
      <c r="T336" s="12">
        <f>'Total power'!T336/Parameters!$C$3</f>
        <v>0</v>
      </c>
      <c r="U336" s="12">
        <f>'Total power'!U336/Parameters!$C$3</f>
        <v>0</v>
      </c>
      <c r="V336" s="12">
        <f>'Total power'!V336/Parameters!$C$3</f>
        <v>0.38188679245283014</v>
      </c>
      <c r="W336" s="12">
        <f>'Total power'!W336/Parameters!$C$3</f>
        <v>0.67169811320754724</v>
      </c>
      <c r="X336" s="12">
        <f>'Total power'!X336/Parameters!$C$3</f>
        <v>1.5864150943396227</v>
      </c>
      <c r="Y336" s="12">
        <f>'Total power'!Y336/Parameters!$C$3</f>
        <v>3.8052830188679247</v>
      </c>
      <c r="Z336" s="12">
        <f>'Total power'!Z336/Parameters!$C$3</f>
        <v>7.1849056603773587</v>
      </c>
      <c r="AB336" s="7">
        <f t="shared" si="5"/>
        <v>80.47698113207548</v>
      </c>
    </row>
    <row r="337" spans="2:28" x14ac:dyDescent="0.2">
      <c r="B337" s="6">
        <v>44531</v>
      </c>
      <c r="C337" s="12">
        <f>'Total power'!C337/Parameters!$C$3</f>
        <v>10.566037735849056</v>
      </c>
      <c r="D337" s="12">
        <f>'Total power'!D337/Parameters!$C$3</f>
        <v>13.026415094339622</v>
      </c>
      <c r="E337" s="12">
        <f>'Total power'!E337/Parameters!$C$3</f>
        <v>15.415849056603776</v>
      </c>
      <c r="F337" s="12">
        <f>'Total power'!F337/Parameters!$C$3</f>
        <v>17.722264150943396</v>
      </c>
      <c r="G337" s="12">
        <f>'Total power'!G337/Parameters!$C$3</f>
        <v>18.40301886792453</v>
      </c>
      <c r="H337" s="12">
        <f>'Total power'!H337/Parameters!$C$3</f>
        <v>18.750188679245284</v>
      </c>
      <c r="I337" s="12">
        <f>'Total power'!I337/Parameters!$C$3</f>
        <v>18.774339622641513</v>
      </c>
      <c r="J337" s="12">
        <f>'Total power'!J337/Parameters!$C$3</f>
        <v>18.997735849056607</v>
      </c>
      <c r="K337" s="12">
        <f>'Total power'!K337/Parameters!$C$3</f>
        <v>18.973584905660378</v>
      </c>
      <c r="L337" s="12">
        <f>'Total power'!L337/Parameters!$C$3</f>
        <v>18.973584905660378</v>
      </c>
      <c r="M337" s="12">
        <f>'Total power'!M337/Parameters!$C$3</f>
        <v>18.997735849056607</v>
      </c>
      <c r="N337" s="12">
        <f>'Total power'!N337/Parameters!$C$3</f>
        <v>19.079245283018867</v>
      </c>
      <c r="O337" s="12">
        <f>'Total power'!O337/Parameters!$C$3</f>
        <v>19.082264150943395</v>
      </c>
      <c r="P337" s="12">
        <f>'Total power'!P337/Parameters!$C$3</f>
        <v>19.082264150943395</v>
      </c>
      <c r="Q337" s="12">
        <f>'Total power'!Q337/Parameters!$C$3</f>
        <v>19.09433962264151</v>
      </c>
      <c r="R337" s="12">
        <f>'Total power'!R337/Parameters!$C$3</f>
        <v>19.09433962264151</v>
      </c>
      <c r="S337" s="12">
        <f>'Total power'!S337/Parameters!$C$3</f>
        <v>19.09433962264151</v>
      </c>
      <c r="T337" s="12">
        <f>'Total power'!T337/Parameters!$C$3</f>
        <v>19.09433962264151</v>
      </c>
      <c r="U337" s="12">
        <f>'Total power'!U337/Parameters!$C$3</f>
        <v>19.09433962264151</v>
      </c>
      <c r="V337" s="12">
        <f>'Total power'!V337/Parameters!$C$3</f>
        <v>19.09433962264151</v>
      </c>
      <c r="W337" s="12">
        <f>'Total power'!W337/Parameters!$C$3</f>
        <v>19.09433962264151</v>
      </c>
      <c r="X337" s="12">
        <f>'Total power'!X337/Parameters!$C$3</f>
        <v>19.09433962264151</v>
      </c>
      <c r="Y337" s="12">
        <f>'Total power'!Y337/Parameters!$C$3</f>
        <v>19.09433962264151</v>
      </c>
      <c r="Z337" s="12">
        <f>'Total power'!Z337/Parameters!$C$3</f>
        <v>19.09433962264151</v>
      </c>
      <c r="AB337" s="7">
        <f t="shared" si="5"/>
        <v>436.78792452830163</v>
      </c>
    </row>
    <row r="338" spans="2:28" x14ac:dyDescent="0.2">
      <c r="B338" s="6">
        <v>44532</v>
      </c>
      <c r="C338" s="12">
        <f>'Total power'!C338/Parameters!$C$3</f>
        <v>19.09433962264151</v>
      </c>
      <c r="D338" s="12">
        <f>'Total power'!D338/Parameters!$C$3</f>
        <v>19.09433962264151</v>
      </c>
      <c r="E338" s="12">
        <f>'Total power'!E338/Parameters!$C$3</f>
        <v>19.09433962264151</v>
      </c>
      <c r="F338" s="12">
        <f>'Total power'!F338/Parameters!$C$3</f>
        <v>19.09433962264151</v>
      </c>
      <c r="G338" s="12">
        <f>'Total power'!G338/Parameters!$C$3</f>
        <v>19.09433962264151</v>
      </c>
      <c r="H338" s="12">
        <f>'Total power'!H338/Parameters!$C$3</f>
        <v>19.09433962264151</v>
      </c>
      <c r="I338" s="12">
        <f>'Total power'!I338/Parameters!$C$3</f>
        <v>18.997735849056607</v>
      </c>
      <c r="J338" s="12">
        <f>'Total power'!J338/Parameters!$C$3</f>
        <v>18.750188679245284</v>
      </c>
      <c r="K338" s="12">
        <f>'Total power'!K338/Parameters!$C$3</f>
        <v>17.778113207547172</v>
      </c>
      <c r="L338" s="12">
        <f>'Total power'!L338/Parameters!$C$3</f>
        <v>15.172830188679248</v>
      </c>
      <c r="M338" s="12">
        <f>'Total power'!M338/Parameters!$C$3</f>
        <v>9.7781132075471699</v>
      </c>
      <c r="N338" s="12">
        <f>'Total power'!N338/Parameters!$C$3</f>
        <v>5.6181132075471698</v>
      </c>
      <c r="O338" s="12">
        <f>'Total power'!O338/Parameters!$C$3</f>
        <v>4.2807547169811322</v>
      </c>
      <c r="P338" s="12">
        <f>'Total power'!P338/Parameters!$C$3</f>
        <v>3.8052830188679247</v>
      </c>
      <c r="Q338" s="12">
        <f>'Total power'!Q338/Parameters!$C$3</f>
        <v>4.2807547169811322</v>
      </c>
      <c r="R338" s="12">
        <f>'Total power'!R338/Parameters!$C$3</f>
        <v>4.5388679245283026</v>
      </c>
      <c r="S338" s="12">
        <f>'Total power'!S338/Parameters!$C$3</f>
        <v>4.5388679245283026</v>
      </c>
      <c r="T338" s="12">
        <f>'Total power'!T338/Parameters!$C$3</f>
        <v>5.0550943396226433</v>
      </c>
      <c r="U338" s="12">
        <f>'Total power'!U338/Parameters!$C$3</f>
        <v>4.7969811320754729</v>
      </c>
      <c r="V338" s="12">
        <f>'Total power'!V338/Parameters!$C$3</f>
        <v>6.5328301886792444</v>
      </c>
      <c r="W338" s="12">
        <f>'Total power'!W338/Parameters!$C$3</f>
        <v>8.9720754716981137</v>
      </c>
      <c r="X338" s="12">
        <f>'Total power'!X338/Parameters!$C$3</f>
        <v>12.633962264150943</v>
      </c>
      <c r="Y338" s="12">
        <f>'Total power'!Y338/Parameters!$C$3</f>
        <v>15.323773584905663</v>
      </c>
      <c r="Z338" s="12">
        <f>'Total power'!Z338/Parameters!$C$3</f>
        <v>18.326037735849056</v>
      </c>
      <c r="AB338" s="7">
        <f t="shared" si="5"/>
        <v>293.74641509433968</v>
      </c>
    </row>
    <row r="339" spans="2:28" x14ac:dyDescent="0.2">
      <c r="B339" s="6">
        <v>44533</v>
      </c>
      <c r="C339" s="12">
        <f>'Total power'!C339/Parameters!$C$3</f>
        <v>17.778113207547172</v>
      </c>
      <c r="D339" s="12">
        <f>'Total power'!D339/Parameters!$C$3</f>
        <v>18.326037735849056</v>
      </c>
      <c r="E339" s="12">
        <f>'Total power'!E339/Parameters!$C$3</f>
        <v>18.774339622641513</v>
      </c>
      <c r="F339" s="12">
        <f>'Total power'!F339/Parameters!$C$3</f>
        <v>19.082264150943395</v>
      </c>
      <c r="G339" s="12">
        <f>'Total power'!G339/Parameters!$C$3</f>
        <v>19.082264150943395</v>
      </c>
      <c r="H339" s="12">
        <f>'Total power'!H339/Parameters!$C$3</f>
        <v>18.994716981132076</v>
      </c>
      <c r="I339" s="12">
        <f>'Total power'!I339/Parameters!$C$3</f>
        <v>18.774339622641513</v>
      </c>
      <c r="J339" s="12">
        <f>'Total power'!J339/Parameters!$C$3</f>
        <v>18.997735849056607</v>
      </c>
      <c r="K339" s="12">
        <f>'Total power'!K339/Parameters!$C$3</f>
        <v>18.997735849056607</v>
      </c>
      <c r="L339" s="12">
        <f>'Total power'!L339/Parameters!$C$3</f>
        <v>19.082264150943395</v>
      </c>
      <c r="M339" s="12">
        <f>'Total power'!M339/Parameters!$C$3</f>
        <v>19.082264150943395</v>
      </c>
      <c r="N339" s="12">
        <f>'Total power'!N339/Parameters!$C$3</f>
        <v>19.082264150943395</v>
      </c>
      <c r="O339" s="12">
        <f>'Total power'!O339/Parameters!$C$3</f>
        <v>18.774339622641513</v>
      </c>
      <c r="P339" s="12">
        <f>'Total power'!P339/Parameters!$C$3</f>
        <v>17.778113207547172</v>
      </c>
      <c r="Q339" s="12">
        <f>'Total power'!Q339/Parameters!$C$3</f>
        <v>16.537358490566035</v>
      </c>
      <c r="R339" s="12">
        <f>'Total power'!R339/Parameters!$C$3</f>
        <v>13.026415094339622</v>
      </c>
      <c r="S339" s="12">
        <f>'Total power'!S339/Parameters!$C$3</f>
        <v>9.385660377358489</v>
      </c>
      <c r="T339" s="12">
        <f>'Total power'!T339/Parameters!$C$3</f>
        <v>7.5833962264150934</v>
      </c>
      <c r="U339" s="12">
        <f>'Total power'!U339/Parameters!$C$3</f>
        <v>6.5328301886792444</v>
      </c>
      <c r="V339" s="12">
        <f>'Total power'!V339/Parameters!$C$3</f>
        <v>3.5879245283018872</v>
      </c>
      <c r="W339" s="12">
        <f>'Total power'!W339/Parameters!$C$3</f>
        <v>2.5735849056603777</v>
      </c>
      <c r="X339" s="12">
        <f>'Total power'!X339/Parameters!$C$3</f>
        <v>3.8052830188679247</v>
      </c>
      <c r="Y339" s="12">
        <f>'Total power'!Y339/Parameters!$C$3</f>
        <v>4.5388679245283026</v>
      </c>
      <c r="Z339" s="12">
        <f>'Total power'!Z339/Parameters!$C$3</f>
        <v>3.5879245283018872</v>
      </c>
      <c r="AB339" s="7">
        <f t="shared" si="5"/>
        <v>333.76603773584895</v>
      </c>
    </row>
    <row r="340" spans="2:28" x14ac:dyDescent="0.2">
      <c r="B340" s="6">
        <v>44534</v>
      </c>
      <c r="C340" s="12">
        <f>'Total power'!C340/Parameters!$C$3</f>
        <v>2.030188679245283</v>
      </c>
      <c r="D340" s="12">
        <f>'Total power'!D340/Parameters!$C$3</f>
        <v>1.8822641509433962</v>
      </c>
      <c r="E340" s="12">
        <f>'Total power'!E340/Parameters!$C$3</f>
        <v>1.5864150943396227</v>
      </c>
      <c r="F340" s="12">
        <f>'Total power'!F340/Parameters!$C$3</f>
        <v>0.79547169811320761</v>
      </c>
      <c r="G340" s="12">
        <f>'Total power'!G340/Parameters!$C$3</f>
        <v>0.57509433962264145</v>
      </c>
      <c r="H340" s="12">
        <f>'Total power'!H340/Parameters!$C$3</f>
        <v>1.0430188679245285</v>
      </c>
      <c r="I340" s="12">
        <f>'Total power'!I340/Parameters!$C$3</f>
        <v>2.2113207547169811</v>
      </c>
      <c r="J340" s="12">
        <f>'Total power'!J340/Parameters!$C$3</f>
        <v>4.5388679245283026</v>
      </c>
      <c r="K340" s="12">
        <f>'Total power'!K340/Parameters!$C$3</f>
        <v>7.5833962264150934</v>
      </c>
      <c r="L340" s="12">
        <f>'Total power'!L340/Parameters!$C$3</f>
        <v>13.753962264150944</v>
      </c>
      <c r="M340" s="12">
        <f>'Total power'!M340/Parameters!$C$3</f>
        <v>18.694339622641508</v>
      </c>
      <c r="N340" s="12">
        <f>'Total power'!N340/Parameters!$C$3</f>
        <v>19.09433962264151</v>
      </c>
      <c r="O340" s="12">
        <f>'Total power'!O340/Parameters!$C$3</f>
        <v>19.09433962264151</v>
      </c>
      <c r="P340" s="12">
        <f>'Total power'!P340/Parameters!$C$3</f>
        <v>19.09433962264151</v>
      </c>
      <c r="Q340" s="12">
        <f>'Total power'!Q340/Parameters!$C$3</f>
        <v>19.09433962264151</v>
      </c>
      <c r="R340" s="12">
        <f>'Total power'!R340/Parameters!$C$3</f>
        <v>19.09433962264151</v>
      </c>
      <c r="S340" s="12">
        <f>'Total power'!S340/Parameters!$C$3</f>
        <v>19.09433962264151</v>
      </c>
      <c r="T340" s="12">
        <f>'Total power'!T340/Parameters!$C$3</f>
        <v>19.09433962264151</v>
      </c>
      <c r="U340" s="12">
        <f>'Total power'!U340/Parameters!$C$3</f>
        <v>19.09433962264151</v>
      </c>
      <c r="V340" s="12">
        <f>'Total power'!V340/Parameters!$C$3</f>
        <v>19.09433962264151</v>
      </c>
      <c r="W340" s="12">
        <f>'Total power'!W340/Parameters!$C$3</f>
        <v>19.09433962264151</v>
      </c>
      <c r="X340" s="12">
        <f>'Total power'!X340/Parameters!$C$3</f>
        <v>19.09433962264151</v>
      </c>
      <c r="Y340" s="12">
        <f>'Total power'!Y340/Parameters!$C$3</f>
        <v>19.09433962264151</v>
      </c>
      <c r="Z340" s="12">
        <f>'Total power'!Z340/Parameters!$C$3</f>
        <v>19.09433962264151</v>
      </c>
      <c r="AB340" s="7">
        <f t="shared" si="5"/>
        <v>302.92075471698109</v>
      </c>
    </row>
    <row r="341" spans="2:28" x14ac:dyDescent="0.2">
      <c r="B341" s="6">
        <v>44535</v>
      </c>
      <c r="C341" s="12">
        <f>'Total power'!C341/Parameters!$C$3</f>
        <v>19.09433962264151</v>
      </c>
      <c r="D341" s="12">
        <f>'Total power'!D341/Parameters!$C$3</f>
        <v>19.09433962264151</v>
      </c>
      <c r="E341" s="12">
        <f>'Total power'!E341/Parameters!$C$3</f>
        <v>19.09433962264151</v>
      </c>
      <c r="F341" s="12">
        <f>'Total power'!F341/Parameters!$C$3</f>
        <v>19.09433962264151</v>
      </c>
      <c r="G341" s="12">
        <f>'Total power'!G341/Parameters!$C$3</f>
        <v>19.09433962264151</v>
      </c>
      <c r="H341" s="12">
        <f>'Total power'!H341/Parameters!$C$3</f>
        <v>19.09433962264151</v>
      </c>
      <c r="I341" s="12">
        <f>'Total power'!I341/Parameters!$C$3</f>
        <v>19.082264150943395</v>
      </c>
      <c r="J341" s="12">
        <f>'Total power'!J341/Parameters!$C$3</f>
        <v>18.774339622641513</v>
      </c>
      <c r="K341" s="12">
        <f>'Total power'!K341/Parameters!$C$3</f>
        <v>18.381886792452832</v>
      </c>
      <c r="L341" s="12">
        <f>'Total power'!L341/Parameters!$C$3</f>
        <v>17.479245283018866</v>
      </c>
      <c r="M341" s="12">
        <f>'Total power'!M341/Parameters!$C$3</f>
        <v>15.172830188679248</v>
      </c>
      <c r="N341" s="12">
        <f>'Total power'!N341/Parameters!$C$3</f>
        <v>11.71320754716981</v>
      </c>
      <c r="O341" s="12">
        <f>'Total power'!O341/Parameters!$C$3</f>
        <v>8.3894339622641514</v>
      </c>
      <c r="P341" s="12">
        <f>'Total power'!P341/Parameters!$C$3</f>
        <v>5.9230188679245277</v>
      </c>
      <c r="Q341" s="12">
        <f>'Total power'!Q341/Parameters!$C$3</f>
        <v>4.7969811320754729</v>
      </c>
      <c r="R341" s="12">
        <f>'Total power'!R341/Parameters!$C$3</f>
        <v>3.1532075471698113</v>
      </c>
      <c r="S341" s="12">
        <f>'Total power'!S341/Parameters!$C$3</f>
        <v>1.4384905660377358</v>
      </c>
      <c r="T341" s="12">
        <f>'Total power'!T341/Parameters!$C$3</f>
        <v>0</v>
      </c>
      <c r="U341" s="12">
        <f>'Total power'!U341/Parameters!$C$3</f>
        <v>0</v>
      </c>
      <c r="V341" s="12">
        <f>'Total power'!V341/Parameters!$C$3</f>
        <v>0</v>
      </c>
      <c r="W341" s="12">
        <f>'Total power'!W341/Parameters!$C$3</f>
        <v>0.38188679245283014</v>
      </c>
      <c r="X341" s="12">
        <f>'Total power'!X341/Parameters!$C$3</f>
        <v>2.3924528301886792</v>
      </c>
      <c r="Y341" s="12">
        <f>'Total power'!Y341/Parameters!$C$3</f>
        <v>5.6181132075471698</v>
      </c>
      <c r="Z341" s="12">
        <f>'Total power'!Z341/Parameters!$C$3</f>
        <v>10.119245283018866</v>
      </c>
      <c r="AB341" s="7">
        <f t="shared" si="5"/>
        <v>257.38264150943399</v>
      </c>
    </row>
    <row r="342" spans="2:28" x14ac:dyDescent="0.2">
      <c r="B342" s="6">
        <v>44536</v>
      </c>
      <c r="C342" s="12">
        <f>'Total power'!C342/Parameters!$C$3</f>
        <v>13.753962264150944</v>
      </c>
      <c r="D342" s="12">
        <f>'Total power'!D342/Parameters!$C$3</f>
        <v>16.537358490566035</v>
      </c>
      <c r="E342" s="12">
        <f>'Total power'!E342/Parameters!$C$3</f>
        <v>18.233962264150943</v>
      </c>
      <c r="F342" s="12">
        <f>'Total power'!F342/Parameters!$C$3</f>
        <v>18.694339622641508</v>
      </c>
      <c r="G342" s="12">
        <f>'Total power'!G342/Parameters!$C$3</f>
        <v>18.997735849056607</v>
      </c>
      <c r="H342" s="12">
        <f>'Total power'!H342/Parameters!$C$3</f>
        <v>19.09433962264151</v>
      </c>
      <c r="I342" s="12">
        <f>'Total power'!I342/Parameters!$C$3</f>
        <v>19.09433962264151</v>
      </c>
      <c r="J342" s="12">
        <f>'Total power'!J342/Parameters!$C$3</f>
        <v>19.09433962264151</v>
      </c>
      <c r="K342" s="12">
        <f>'Total power'!K342/Parameters!$C$3</f>
        <v>19.09433962264151</v>
      </c>
      <c r="L342" s="12">
        <f>'Total power'!L342/Parameters!$C$3</f>
        <v>19.09433962264151</v>
      </c>
      <c r="M342" s="12">
        <f>'Total power'!M342/Parameters!$C$3</f>
        <v>18.994716981132076</v>
      </c>
      <c r="N342" s="12">
        <f>'Total power'!N342/Parameters!$C$3</f>
        <v>18.326037735849056</v>
      </c>
      <c r="O342" s="12">
        <f>'Total power'!O342/Parameters!$C$3</f>
        <v>16.537358490566035</v>
      </c>
      <c r="P342" s="12">
        <f>'Total power'!P342/Parameters!$C$3</f>
        <v>16.537358490566035</v>
      </c>
      <c r="Q342" s="12">
        <f>'Total power'!Q342/Parameters!$C$3</f>
        <v>15.415849056603776</v>
      </c>
      <c r="R342" s="12">
        <f>'Total power'!R342/Parameters!$C$3</f>
        <v>15.415849056603776</v>
      </c>
      <c r="S342" s="12">
        <f>'Total power'!S342/Parameters!$C$3</f>
        <v>16.537358490566035</v>
      </c>
      <c r="T342" s="12">
        <f>'Total power'!T342/Parameters!$C$3</f>
        <v>16.780377358490565</v>
      </c>
      <c r="U342" s="12">
        <f>'Total power'!U342/Parameters!$C$3</f>
        <v>17.778113207547172</v>
      </c>
      <c r="V342" s="12">
        <f>'Total power'!V342/Parameters!$C$3</f>
        <v>18.326037735849056</v>
      </c>
      <c r="W342" s="12">
        <f>'Total power'!W342/Parameters!$C$3</f>
        <v>18.771320754716982</v>
      </c>
      <c r="X342" s="12">
        <f>'Total power'!X342/Parameters!$C$3</f>
        <v>18.994716981132076</v>
      </c>
      <c r="Y342" s="12">
        <f>'Total power'!Y342/Parameters!$C$3</f>
        <v>18.774339622641513</v>
      </c>
      <c r="Z342" s="12">
        <f>'Total power'!Z342/Parameters!$C$3</f>
        <v>18.694339622641508</v>
      </c>
      <c r="AB342" s="7">
        <f t="shared" si="5"/>
        <v>427.57283018867918</v>
      </c>
    </row>
    <row r="343" spans="2:28" x14ac:dyDescent="0.2">
      <c r="B343" s="6">
        <v>44537</v>
      </c>
      <c r="C343" s="12">
        <f>'Total power'!C343/Parameters!$C$3</f>
        <v>18.40301886792453</v>
      </c>
      <c r="D343" s="12">
        <f>'Total power'!D343/Parameters!$C$3</f>
        <v>18.233962264150943</v>
      </c>
      <c r="E343" s="12">
        <f>'Total power'!E343/Parameters!$C$3</f>
        <v>16.836226415094337</v>
      </c>
      <c r="F343" s="12">
        <f>'Total power'!F343/Parameters!$C$3</f>
        <v>15.172830188679248</v>
      </c>
      <c r="G343" s="12">
        <f>'Total power'!G343/Parameters!$C$3</f>
        <v>10.979622641509433</v>
      </c>
      <c r="H343" s="12">
        <f>'Total power'!H343/Parameters!$C$3</f>
        <v>6.8377358490566031</v>
      </c>
      <c r="I343" s="12">
        <f>'Total power'!I343/Parameters!$C$3</f>
        <v>2.7547169811320753</v>
      </c>
      <c r="J343" s="12">
        <f>'Total power'!J343/Parameters!$C$3</f>
        <v>0.38188679245283014</v>
      </c>
      <c r="K343" s="12">
        <f>'Total power'!K343/Parameters!$C$3</f>
        <v>0.67169811320754724</v>
      </c>
      <c r="L343" s="12">
        <f>'Total power'!L343/Parameters!$C$3</f>
        <v>3.8052830188679247</v>
      </c>
      <c r="M343" s="12">
        <f>'Total power'!M343/Parameters!$C$3</f>
        <v>7.9969811320754713</v>
      </c>
      <c r="N343" s="12">
        <f>'Total power'!N343/Parameters!$C$3</f>
        <v>13.026415094339622</v>
      </c>
      <c r="O343" s="12">
        <f>'Total power'!O343/Parameters!$C$3</f>
        <v>16.688301886792452</v>
      </c>
      <c r="P343" s="12">
        <f>'Total power'!P343/Parameters!$C$3</f>
        <v>18.406037735849058</v>
      </c>
      <c r="Q343" s="12">
        <f>'Total power'!Q343/Parameters!$C$3</f>
        <v>19.082264150943395</v>
      </c>
      <c r="R343" s="12">
        <f>'Total power'!R343/Parameters!$C$3</f>
        <v>19.09433962264151</v>
      </c>
      <c r="S343" s="12">
        <f>'Total power'!S343/Parameters!$C$3</f>
        <v>19.09433962264151</v>
      </c>
      <c r="T343" s="12">
        <f>'Total power'!T343/Parameters!$C$3</f>
        <v>19.09433962264151</v>
      </c>
      <c r="U343" s="12">
        <f>'Total power'!U343/Parameters!$C$3</f>
        <v>19.09433962264151</v>
      </c>
      <c r="V343" s="12">
        <f>'Total power'!V343/Parameters!$C$3</f>
        <v>19.09433962264151</v>
      </c>
      <c r="W343" s="12">
        <f>'Total power'!W343/Parameters!$C$3</f>
        <v>19.09433962264151</v>
      </c>
      <c r="X343" s="12">
        <f>'Total power'!X343/Parameters!$C$3</f>
        <v>19.09433962264151</v>
      </c>
      <c r="Y343" s="12">
        <f>'Total power'!Y343/Parameters!$C$3</f>
        <v>19.09433962264151</v>
      </c>
      <c r="Z343" s="12">
        <f>'Total power'!Z343/Parameters!$C$3</f>
        <v>19.09433962264151</v>
      </c>
      <c r="AB343" s="7">
        <f t="shared" si="5"/>
        <v>341.12603773584897</v>
      </c>
    </row>
    <row r="344" spans="2:28" x14ac:dyDescent="0.2">
      <c r="B344" s="6">
        <v>44538</v>
      </c>
      <c r="C344" s="12">
        <f>'Total power'!C344/Parameters!$C$3</f>
        <v>19.09433962264151</v>
      </c>
      <c r="D344" s="12">
        <f>'Total power'!D344/Parameters!$C$3</f>
        <v>19.09433962264151</v>
      </c>
      <c r="E344" s="12">
        <f>'Total power'!E344/Parameters!$C$3</f>
        <v>19.09433962264151</v>
      </c>
      <c r="F344" s="12">
        <f>'Total power'!F344/Parameters!$C$3</f>
        <v>19.082264150943395</v>
      </c>
      <c r="G344" s="12">
        <f>'Total power'!G344/Parameters!$C$3</f>
        <v>18.750188679245284</v>
      </c>
      <c r="H344" s="12">
        <f>'Total power'!H344/Parameters!$C$3</f>
        <v>17.722264150943396</v>
      </c>
      <c r="I344" s="12">
        <f>'Total power'!I344/Parameters!$C$3</f>
        <v>18.381886792452832</v>
      </c>
      <c r="J344" s="12">
        <f>'Total power'!J344/Parameters!$C$3</f>
        <v>18.774339622641513</v>
      </c>
      <c r="K344" s="12">
        <f>'Total power'!K344/Parameters!$C$3</f>
        <v>18.774339622641513</v>
      </c>
      <c r="L344" s="12">
        <f>'Total power'!L344/Parameters!$C$3</f>
        <v>18.774339622641513</v>
      </c>
      <c r="M344" s="12">
        <f>'Total power'!M344/Parameters!$C$3</f>
        <v>18.406037735849058</v>
      </c>
      <c r="N344" s="12">
        <f>'Total power'!N344/Parameters!$C$3</f>
        <v>17.778113207547172</v>
      </c>
      <c r="O344" s="12">
        <f>'Total power'!O344/Parameters!$C$3</f>
        <v>16.688301886792452</v>
      </c>
      <c r="P344" s="12">
        <f>'Total power'!P344/Parameters!$C$3</f>
        <v>15.172830188679248</v>
      </c>
      <c r="Q344" s="12">
        <f>'Total power'!Q344/Parameters!$C$3</f>
        <v>13.367547169811321</v>
      </c>
      <c r="R344" s="12">
        <f>'Total power'!R344/Parameters!$C$3</f>
        <v>11.372075471698114</v>
      </c>
      <c r="S344" s="12">
        <f>'Total power'!S344/Parameters!$C$3</f>
        <v>8.5735849056603772</v>
      </c>
      <c r="T344" s="12">
        <f>'Total power'!T344/Parameters!$C$3</f>
        <v>5.9230188679245277</v>
      </c>
      <c r="U344" s="12">
        <f>'Total power'!U344/Parameters!$C$3</f>
        <v>4.2807547169811322</v>
      </c>
      <c r="V344" s="12">
        <f>'Total power'!V344/Parameters!$C$3</f>
        <v>3.5879245283018872</v>
      </c>
      <c r="W344" s="12">
        <f>'Total power'!W344/Parameters!$C$3</f>
        <v>3.3705660377358493</v>
      </c>
      <c r="X344" s="12">
        <f>'Total power'!X344/Parameters!$C$3</f>
        <v>3.3705660377358493</v>
      </c>
      <c r="Y344" s="12">
        <f>'Total power'!Y344/Parameters!$C$3</f>
        <v>3.5879245283018872</v>
      </c>
      <c r="Z344" s="12">
        <f>'Total power'!Z344/Parameters!$C$3</f>
        <v>3.5879245283018872</v>
      </c>
      <c r="AB344" s="7">
        <f t="shared" si="5"/>
        <v>316.60981132075466</v>
      </c>
    </row>
    <row r="345" spans="2:28" x14ac:dyDescent="0.2">
      <c r="B345" s="6">
        <v>44539</v>
      </c>
      <c r="C345" s="12">
        <f>'Total power'!C345/Parameters!$C$3</f>
        <v>3.1532075471698113</v>
      </c>
      <c r="D345" s="12">
        <f>'Total power'!D345/Parameters!$C$3</f>
        <v>2.3924528301886792</v>
      </c>
      <c r="E345" s="12">
        <f>'Total power'!E345/Parameters!$C$3</f>
        <v>2.5735849056603777</v>
      </c>
      <c r="F345" s="12">
        <f>'Total power'!F345/Parameters!$C$3</f>
        <v>4.5388679245283026</v>
      </c>
      <c r="G345" s="12">
        <f>'Total power'!G345/Parameters!$C$3</f>
        <v>6.5328301886792444</v>
      </c>
      <c r="H345" s="12">
        <f>'Total power'!H345/Parameters!$C$3</f>
        <v>6.2279245283018865</v>
      </c>
      <c r="I345" s="12">
        <f>'Total power'!I345/Parameters!$C$3</f>
        <v>4.7969811320754729</v>
      </c>
      <c r="J345" s="12">
        <f>'Total power'!J345/Parameters!$C$3</f>
        <v>3.8052830188679247</v>
      </c>
      <c r="K345" s="12">
        <f>'Total power'!K345/Parameters!$C$3</f>
        <v>3.5879245283018872</v>
      </c>
      <c r="L345" s="12">
        <f>'Total power'!L345/Parameters!$C$3</f>
        <v>3.8052830188679247</v>
      </c>
      <c r="M345" s="12">
        <f>'Total power'!M345/Parameters!$C$3</f>
        <v>4.0226415094339618</v>
      </c>
      <c r="N345" s="12">
        <f>'Total power'!N345/Parameters!$C$3</f>
        <v>4.5388679245283026</v>
      </c>
      <c r="O345" s="12">
        <f>'Total power'!O345/Parameters!$C$3</f>
        <v>5.3132075471698119</v>
      </c>
      <c r="P345" s="12">
        <f>'Total power'!P345/Parameters!$C$3</f>
        <v>5.0550943396226433</v>
      </c>
      <c r="Q345" s="12">
        <f>'Total power'!Q345/Parameters!$C$3</f>
        <v>5.0550943396226433</v>
      </c>
      <c r="R345" s="12">
        <f>'Total power'!R345/Parameters!$C$3</f>
        <v>6.5328301886792444</v>
      </c>
      <c r="S345" s="12">
        <f>'Total power'!S345/Parameters!$C$3</f>
        <v>8.9720754716981137</v>
      </c>
      <c r="T345" s="12">
        <f>'Total power'!T345/Parameters!$C$3</f>
        <v>11.372075471698114</v>
      </c>
      <c r="U345" s="12">
        <f>'Total power'!U345/Parameters!$C$3</f>
        <v>13.603018867924529</v>
      </c>
      <c r="V345" s="12">
        <f>'Total power'!V345/Parameters!$C$3</f>
        <v>14.937358490566039</v>
      </c>
      <c r="W345" s="12">
        <f>'Total power'!W345/Parameters!$C$3</f>
        <v>13.753962264150944</v>
      </c>
      <c r="X345" s="12">
        <f>'Total power'!X345/Parameters!$C$3</f>
        <v>11.948679245283019</v>
      </c>
      <c r="Y345" s="12">
        <f>'Total power'!Y345/Parameters!$C$3</f>
        <v>11.71320754716981</v>
      </c>
      <c r="Z345" s="12">
        <f>'Total power'!Z345/Parameters!$C$3</f>
        <v>13.603018867924529</v>
      </c>
      <c r="AB345" s="7">
        <f t="shared" si="5"/>
        <v>171.83547169811322</v>
      </c>
    </row>
    <row r="346" spans="2:28" x14ac:dyDescent="0.2">
      <c r="B346" s="6">
        <v>44540</v>
      </c>
      <c r="C346" s="12">
        <f>'Total power'!C346/Parameters!$C$3</f>
        <v>15.172830188679248</v>
      </c>
      <c r="D346" s="12">
        <f>'Total power'!D346/Parameters!$C$3</f>
        <v>15.172830188679248</v>
      </c>
      <c r="E346" s="12">
        <f>'Total power'!E346/Parameters!$C$3</f>
        <v>15.323773584905663</v>
      </c>
      <c r="F346" s="12">
        <f>'Total power'!F346/Parameters!$C$3</f>
        <v>15.323773584905663</v>
      </c>
      <c r="G346" s="12">
        <f>'Total power'!G346/Parameters!$C$3</f>
        <v>15.323773584905663</v>
      </c>
      <c r="H346" s="12">
        <f>'Total power'!H346/Parameters!$C$3</f>
        <v>16.537358490566035</v>
      </c>
      <c r="I346" s="12">
        <f>'Total power'!I346/Parameters!$C$3</f>
        <v>16.836226415094337</v>
      </c>
      <c r="J346" s="12">
        <f>'Total power'!J346/Parameters!$C$3</f>
        <v>15.323773584905663</v>
      </c>
      <c r="K346" s="12">
        <f>'Total power'!K346/Parameters!$C$3</f>
        <v>13.753962264150944</v>
      </c>
      <c r="L346" s="12">
        <f>'Total power'!L346/Parameters!$C$3</f>
        <v>13.753962264150944</v>
      </c>
      <c r="M346" s="12">
        <f>'Total power'!M346/Parameters!$C$3</f>
        <v>12.633962264150943</v>
      </c>
      <c r="N346" s="12">
        <f>'Total power'!N346/Parameters!$C$3</f>
        <v>11.71320754716981</v>
      </c>
      <c r="O346" s="12">
        <f>'Total power'!O346/Parameters!$C$3</f>
        <v>10.979622641509433</v>
      </c>
      <c r="P346" s="12">
        <f>'Total power'!P346/Parameters!$C$3</f>
        <v>10.566037735849056</v>
      </c>
      <c r="Q346" s="12">
        <f>'Total power'!Q346/Parameters!$C$3</f>
        <v>10.979622641509433</v>
      </c>
      <c r="R346" s="12">
        <f>'Total power'!R346/Parameters!$C$3</f>
        <v>11.948679245283019</v>
      </c>
      <c r="S346" s="12">
        <f>'Total power'!S346/Parameters!$C$3</f>
        <v>13.026415094339622</v>
      </c>
      <c r="T346" s="12">
        <f>'Total power'!T346/Parameters!$C$3</f>
        <v>12.633962264150943</v>
      </c>
      <c r="U346" s="12">
        <f>'Total power'!U346/Parameters!$C$3</f>
        <v>11.948679245283019</v>
      </c>
      <c r="V346" s="12">
        <f>'Total power'!V346/Parameters!$C$3</f>
        <v>12.633962264150943</v>
      </c>
      <c r="W346" s="12">
        <f>'Total power'!W346/Parameters!$C$3</f>
        <v>13.367547169811321</v>
      </c>
      <c r="X346" s="12">
        <f>'Total power'!X346/Parameters!$C$3</f>
        <v>13.753962264150944</v>
      </c>
      <c r="Y346" s="12">
        <f>'Total power'!Y346/Parameters!$C$3</f>
        <v>13.367547169811321</v>
      </c>
      <c r="Z346" s="12">
        <f>'Total power'!Z346/Parameters!$C$3</f>
        <v>12.633962264150943</v>
      </c>
      <c r="AB346" s="7">
        <f t="shared" si="5"/>
        <v>324.7094339622642</v>
      </c>
    </row>
    <row r="347" spans="2:28" x14ac:dyDescent="0.2">
      <c r="B347" s="6">
        <v>44541</v>
      </c>
      <c r="C347" s="12">
        <f>'Total power'!C347/Parameters!$C$3</f>
        <v>11.372075471698114</v>
      </c>
      <c r="D347" s="12">
        <f>'Total power'!D347/Parameters!$C$3</f>
        <v>11.372075471698114</v>
      </c>
      <c r="E347" s="12">
        <f>'Total power'!E347/Parameters!$C$3</f>
        <v>9.7781132075471699</v>
      </c>
      <c r="F347" s="12">
        <f>'Total power'!F347/Parameters!$C$3</f>
        <v>8.5735849056603772</v>
      </c>
      <c r="G347" s="12">
        <f>'Total power'!G347/Parameters!$C$3</f>
        <v>6.5328301886792444</v>
      </c>
      <c r="H347" s="12">
        <f>'Total power'!H347/Parameters!$C$3</f>
        <v>6.2279245283018865</v>
      </c>
      <c r="I347" s="12">
        <f>'Total power'!I347/Parameters!$C$3</f>
        <v>8.3894339622641514</v>
      </c>
      <c r="J347" s="12">
        <f>'Total power'!J347/Parameters!$C$3</f>
        <v>10.566037735849056</v>
      </c>
      <c r="K347" s="12">
        <f>'Total power'!K347/Parameters!$C$3</f>
        <v>13.026415094339622</v>
      </c>
      <c r="L347" s="12">
        <f>'Total power'!L347/Parameters!$C$3</f>
        <v>15.172830188679248</v>
      </c>
      <c r="M347" s="12">
        <f>'Total power'!M347/Parameters!$C$3</f>
        <v>16.537358490566035</v>
      </c>
      <c r="N347" s="12">
        <f>'Total power'!N347/Parameters!$C$3</f>
        <v>16.688301886792452</v>
      </c>
      <c r="O347" s="12">
        <f>'Total power'!O347/Parameters!$C$3</f>
        <v>18.694339622641508</v>
      </c>
      <c r="P347" s="12">
        <f>'Total power'!P347/Parameters!$C$3</f>
        <v>18.694339622641508</v>
      </c>
      <c r="Q347" s="12">
        <f>'Total power'!Q347/Parameters!$C$3</f>
        <v>18.771320754716982</v>
      </c>
      <c r="R347" s="12">
        <f>'Total power'!R347/Parameters!$C$3</f>
        <v>17.722264150943396</v>
      </c>
      <c r="S347" s="12">
        <f>'Total power'!S347/Parameters!$C$3</f>
        <v>15.172830188679248</v>
      </c>
      <c r="T347" s="12">
        <f>'Total power'!T347/Parameters!$C$3</f>
        <v>11.948679245283019</v>
      </c>
      <c r="U347" s="12">
        <f>'Total power'!U347/Parameters!$C$3</f>
        <v>11.372075471698114</v>
      </c>
      <c r="V347" s="12">
        <f>'Total power'!V347/Parameters!$C$3</f>
        <v>10.979622641509433</v>
      </c>
      <c r="W347" s="12">
        <f>'Total power'!W347/Parameters!$C$3</f>
        <v>10.566037735849056</v>
      </c>
      <c r="X347" s="12">
        <f>'Total power'!X347/Parameters!$C$3</f>
        <v>10.979622641509433</v>
      </c>
      <c r="Y347" s="12">
        <f>'Total power'!Y347/Parameters!$C$3</f>
        <v>10.979622641509433</v>
      </c>
      <c r="Z347" s="12">
        <f>'Total power'!Z347/Parameters!$C$3</f>
        <v>10.566037735849056</v>
      </c>
      <c r="AB347" s="7">
        <f t="shared" si="5"/>
        <v>300.68377358490568</v>
      </c>
    </row>
    <row r="348" spans="2:28" x14ac:dyDescent="0.2">
      <c r="B348" s="6">
        <v>44542</v>
      </c>
      <c r="C348" s="12">
        <f>'Total power'!C348/Parameters!$C$3</f>
        <v>10.566037735849056</v>
      </c>
      <c r="D348" s="12">
        <f>'Total power'!D348/Parameters!$C$3</f>
        <v>11.71320754716981</v>
      </c>
      <c r="E348" s="12">
        <f>'Total power'!E348/Parameters!$C$3</f>
        <v>11.71320754716981</v>
      </c>
      <c r="F348" s="12">
        <f>'Total power'!F348/Parameters!$C$3</f>
        <v>10.979622641509433</v>
      </c>
      <c r="G348" s="12">
        <f>'Total power'!G348/Parameters!$C$3</f>
        <v>10.566037735849056</v>
      </c>
      <c r="H348" s="12">
        <f>'Total power'!H348/Parameters!$C$3</f>
        <v>10.979622641509433</v>
      </c>
      <c r="I348" s="12">
        <f>'Total power'!I348/Parameters!$C$3</f>
        <v>10.979622641509433</v>
      </c>
      <c r="J348" s="12">
        <f>'Total power'!J348/Parameters!$C$3</f>
        <v>10.119245283018866</v>
      </c>
      <c r="K348" s="12">
        <f>'Total power'!K348/Parameters!$C$3</f>
        <v>9.385660377358489</v>
      </c>
      <c r="L348" s="12">
        <f>'Total power'!L348/Parameters!$C$3</f>
        <v>9.385660377358489</v>
      </c>
      <c r="M348" s="12">
        <f>'Total power'!M348/Parameters!$C$3</f>
        <v>8.3894339622641514</v>
      </c>
      <c r="N348" s="12">
        <f>'Total power'!N348/Parameters!$C$3</f>
        <v>6.5328301886792444</v>
      </c>
      <c r="O348" s="12">
        <f>'Total power'!O348/Parameters!$C$3</f>
        <v>5.0550943396226433</v>
      </c>
      <c r="P348" s="12">
        <f>'Total power'!P348/Parameters!$C$3</f>
        <v>3.8052830188679247</v>
      </c>
      <c r="Q348" s="12">
        <f>'Total power'!Q348/Parameters!$C$3</f>
        <v>3.8052830188679247</v>
      </c>
      <c r="R348" s="12">
        <f>'Total power'!R348/Parameters!$C$3</f>
        <v>4.2807547169811322</v>
      </c>
      <c r="S348" s="12">
        <f>'Total power'!S348/Parameters!$C$3</f>
        <v>5.9230188679245277</v>
      </c>
      <c r="T348" s="12">
        <f>'Total power'!T348/Parameters!$C$3</f>
        <v>10.979622641509433</v>
      </c>
      <c r="U348" s="12">
        <f>'Total power'!U348/Parameters!$C$3</f>
        <v>17.722264150943396</v>
      </c>
      <c r="V348" s="12">
        <f>'Total power'!V348/Parameters!$C$3</f>
        <v>19.082264150943395</v>
      </c>
      <c r="W348" s="12">
        <f>'Total power'!W348/Parameters!$C$3</f>
        <v>18.997735849056607</v>
      </c>
      <c r="X348" s="12">
        <f>'Total power'!X348/Parameters!$C$3</f>
        <v>19.09433962264151</v>
      </c>
      <c r="Y348" s="12">
        <f>'Total power'!Y348/Parameters!$C$3</f>
        <v>19.09433962264151</v>
      </c>
      <c r="Z348" s="12">
        <f>'Total power'!Z348/Parameters!$C$3</f>
        <v>19.09433962264151</v>
      </c>
      <c r="AB348" s="7">
        <f t="shared" si="5"/>
        <v>268.24452830188676</v>
      </c>
    </row>
    <row r="349" spans="2:28" x14ac:dyDescent="0.2">
      <c r="B349" s="6">
        <v>44543</v>
      </c>
      <c r="C349" s="12">
        <f>'Total power'!C349/Parameters!$C$3</f>
        <v>19.09433962264151</v>
      </c>
      <c r="D349" s="12">
        <f>'Total power'!D349/Parameters!$C$3</f>
        <v>19.09433962264151</v>
      </c>
      <c r="E349" s="12">
        <f>'Total power'!E349/Parameters!$C$3</f>
        <v>19.09433962264151</v>
      </c>
      <c r="F349" s="12">
        <f>'Total power'!F349/Parameters!$C$3</f>
        <v>19.09433962264151</v>
      </c>
      <c r="G349" s="12">
        <f>'Total power'!G349/Parameters!$C$3</f>
        <v>19.09433962264151</v>
      </c>
      <c r="H349" s="12">
        <f>'Total power'!H349/Parameters!$C$3</f>
        <v>19.09433962264151</v>
      </c>
      <c r="I349" s="12">
        <f>'Total power'!I349/Parameters!$C$3</f>
        <v>19.09433962264151</v>
      </c>
      <c r="J349" s="12">
        <f>'Total power'!J349/Parameters!$C$3</f>
        <v>19.09433962264151</v>
      </c>
      <c r="K349" s="12">
        <f>'Total power'!K349/Parameters!$C$3</f>
        <v>19.082264150943395</v>
      </c>
      <c r="L349" s="12">
        <f>'Total power'!L349/Parameters!$C$3</f>
        <v>18.694339622641508</v>
      </c>
      <c r="M349" s="12">
        <f>'Total power'!M349/Parameters!$C$3</f>
        <v>16.688301886792452</v>
      </c>
      <c r="N349" s="12">
        <f>'Total power'!N349/Parameters!$C$3</f>
        <v>15.323773584905663</v>
      </c>
      <c r="O349" s="12">
        <f>'Total power'!O349/Parameters!$C$3</f>
        <v>15.172830188679248</v>
      </c>
      <c r="P349" s="12">
        <f>'Total power'!P349/Parameters!$C$3</f>
        <v>16.537358490566035</v>
      </c>
      <c r="Q349" s="12">
        <f>'Total power'!Q349/Parameters!$C$3</f>
        <v>16.780377358490565</v>
      </c>
      <c r="R349" s="12">
        <f>'Total power'!R349/Parameters!$C$3</f>
        <v>17.722264150943396</v>
      </c>
      <c r="S349" s="12">
        <f>'Total power'!S349/Parameters!$C$3</f>
        <v>18.233962264150943</v>
      </c>
      <c r="T349" s="12">
        <f>'Total power'!T349/Parameters!$C$3</f>
        <v>17.778113207547172</v>
      </c>
      <c r="U349" s="12">
        <f>'Total power'!U349/Parameters!$C$3</f>
        <v>16.836226415094337</v>
      </c>
      <c r="V349" s="12">
        <f>'Total power'!V349/Parameters!$C$3</f>
        <v>16.836226415094337</v>
      </c>
      <c r="W349" s="12">
        <f>'Total power'!W349/Parameters!$C$3</f>
        <v>15.415849056603776</v>
      </c>
      <c r="X349" s="12">
        <f>'Total power'!X349/Parameters!$C$3</f>
        <v>14.937358490566039</v>
      </c>
      <c r="Y349" s="12">
        <f>'Total power'!Y349/Parameters!$C$3</f>
        <v>15.415849056603776</v>
      </c>
      <c r="Z349" s="12">
        <f>'Total power'!Z349/Parameters!$C$3</f>
        <v>16.537358490566035</v>
      </c>
      <c r="AB349" s="7">
        <f t="shared" si="5"/>
        <v>420.74716981132076</v>
      </c>
    </row>
    <row r="350" spans="2:28" x14ac:dyDescent="0.2">
      <c r="B350" s="6">
        <v>44544</v>
      </c>
      <c r="C350" s="12">
        <f>'Total power'!C350/Parameters!$C$3</f>
        <v>15.172830188679248</v>
      </c>
      <c r="D350" s="12">
        <f>'Total power'!D350/Parameters!$C$3</f>
        <v>16.537358490566035</v>
      </c>
      <c r="E350" s="12">
        <f>'Total power'!E350/Parameters!$C$3</f>
        <v>17.778113207547172</v>
      </c>
      <c r="F350" s="12">
        <f>'Total power'!F350/Parameters!$C$3</f>
        <v>18.750188679245284</v>
      </c>
      <c r="G350" s="12">
        <f>'Total power'!G350/Parameters!$C$3</f>
        <v>18.973584905660378</v>
      </c>
      <c r="H350" s="12">
        <f>'Total power'!H350/Parameters!$C$3</f>
        <v>19.082264150943395</v>
      </c>
      <c r="I350" s="12">
        <f>'Total power'!I350/Parameters!$C$3</f>
        <v>19.09433962264151</v>
      </c>
      <c r="J350" s="12">
        <f>'Total power'!J350/Parameters!$C$3</f>
        <v>19.09433962264151</v>
      </c>
      <c r="K350" s="12">
        <f>'Total power'!K350/Parameters!$C$3</f>
        <v>19.09433962264151</v>
      </c>
      <c r="L350" s="12">
        <f>'Total power'!L350/Parameters!$C$3</f>
        <v>19.09433962264151</v>
      </c>
      <c r="M350" s="12">
        <f>'Total power'!M350/Parameters!$C$3</f>
        <v>19.09433962264151</v>
      </c>
      <c r="N350" s="12">
        <f>'Total power'!N350/Parameters!$C$3</f>
        <v>19.09433962264151</v>
      </c>
      <c r="O350" s="12">
        <f>'Total power'!O350/Parameters!$C$3</f>
        <v>19.09433962264151</v>
      </c>
      <c r="P350" s="12">
        <f>'Total power'!P350/Parameters!$C$3</f>
        <v>19.09433962264151</v>
      </c>
      <c r="Q350" s="12">
        <f>'Total power'!Q350/Parameters!$C$3</f>
        <v>19.09433962264151</v>
      </c>
      <c r="R350" s="12">
        <f>'Total power'!R350/Parameters!$C$3</f>
        <v>19.09433962264151</v>
      </c>
      <c r="S350" s="12">
        <f>'Total power'!S350/Parameters!$C$3</f>
        <v>19.09433962264151</v>
      </c>
      <c r="T350" s="12">
        <f>'Total power'!T350/Parameters!$C$3</f>
        <v>19.09433962264151</v>
      </c>
      <c r="U350" s="12">
        <f>'Total power'!U350/Parameters!$C$3</f>
        <v>19.09433962264151</v>
      </c>
      <c r="V350" s="12">
        <f>'Total power'!V350/Parameters!$C$3</f>
        <v>19.09433962264151</v>
      </c>
      <c r="W350" s="12">
        <f>'Total power'!W350/Parameters!$C$3</f>
        <v>19.09433962264151</v>
      </c>
      <c r="X350" s="12">
        <f>'Total power'!X350/Parameters!$C$3</f>
        <v>19.09433962264151</v>
      </c>
      <c r="Y350" s="12">
        <f>'Total power'!Y350/Parameters!$C$3</f>
        <v>19.09433962264151</v>
      </c>
      <c r="Z350" s="12">
        <f>'Total power'!Z350/Parameters!$C$3</f>
        <v>19.09433962264151</v>
      </c>
      <c r="AB350" s="7">
        <f t="shared" si="5"/>
        <v>449.99245283018843</v>
      </c>
    </row>
    <row r="351" spans="2:28" x14ac:dyDescent="0.2">
      <c r="B351" s="6">
        <v>44545</v>
      </c>
      <c r="C351" s="12">
        <f>'Total power'!C351/Parameters!$C$3</f>
        <v>19.09433962264151</v>
      </c>
      <c r="D351" s="12">
        <f>'Total power'!D351/Parameters!$C$3</f>
        <v>19.09433962264151</v>
      </c>
      <c r="E351" s="12">
        <f>'Total power'!E351/Parameters!$C$3</f>
        <v>19.09433962264151</v>
      </c>
      <c r="F351" s="12">
        <f>'Total power'!F351/Parameters!$C$3</f>
        <v>19.09433962264151</v>
      </c>
      <c r="G351" s="12">
        <f>'Total power'!G351/Parameters!$C$3</f>
        <v>19.09433962264151</v>
      </c>
      <c r="H351" s="12">
        <f>'Total power'!H351/Parameters!$C$3</f>
        <v>19.09433962264151</v>
      </c>
      <c r="I351" s="12">
        <f>'Total power'!I351/Parameters!$C$3</f>
        <v>19.09433962264151</v>
      </c>
      <c r="J351" s="12">
        <f>'Total power'!J351/Parameters!$C$3</f>
        <v>19.082264150943395</v>
      </c>
      <c r="K351" s="12">
        <f>'Total power'!K351/Parameters!$C$3</f>
        <v>18.997735849056607</v>
      </c>
      <c r="L351" s="12">
        <f>'Total power'!L351/Parameters!$C$3</f>
        <v>18.997735849056607</v>
      </c>
      <c r="M351" s="12">
        <f>'Total power'!M351/Parameters!$C$3</f>
        <v>19.082264150943395</v>
      </c>
      <c r="N351" s="12">
        <f>'Total power'!N351/Parameters!$C$3</f>
        <v>19.09433962264151</v>
      </c>
      <c r="O351" s="12">
        <f>'Total power'!O351/Parameters!$C$3</f>
        <v>19.09433962264151</v>
      </c>
      <c r="P351" s="12">
        <f>'Total power'!P351/Parameters!$C$3</f>
        <v>19.082264150943395</v>
      </c>
      <c r="Q351" s="12">
        <f>'Total power'!Q351/Parameters!$C$3</f>
        <v>18.997735849056607</v>
      </c>
      <c r="R351" s="12">
        <f>'Total power'!R351/Parameters!$C$3</f>
        <v>18.774339622641513</v>
      </c>
      <c r="S351" s="12">
        <f>'Total power'!S351/Parameters!$C$3</f>
        <v>18.381886792452832</v>
      </c>
      <c r="T351" s="12">
        <f>'Total power'!T351/Parameters!$C$3</f>
        <v>17.479245283018866</v>
      </c>
      <c r="U351" s="12">
        <f>'Total power'!U351/Parameters!$C$3</f>
        <v>16.537358490566035</v>
      </c>
      <c r="V351" s="12">
        <f>'Total power'!V351/Parameters!$C$3</f>
        <v>15.172830188679248</v>
      </c>
      <c r="W351" s="12">
        <f>'Total power'!W351/Parameters!$C$3</f>
        <v>13.753962264150944</v>
      </c>
      <c r="X351" s="12">
        <f>'Total power'!X351/Parameters!$C$3</f>
        <v>11.948679245283019</v>
      </c>
      <c r="Y351" s="12">
        <f>'Total power'!Y351/Parameters!$C$3</f>
        <v>8.9720754716981137</v>
      </c>
      <c r="Z351" s="12">
        <f>'Total power'!Z351/Parameters!$C$3</f>
        <v>7.5833962264150934</v>
      </c>
      <c r="AB351" s="7">
        <f t="shared" si="5"/>
        <v>414.6928301886793</v>
      </c>
    </row>
    <row r="352" spans="2:28" x14ac:dyDescent="0.2">
      <c r="B352" s="6">
        <v>44546</v>
      </c>
      <c r="C352" s="12">
        <f>'Total power'!C352/Parameters!$C$3</f>
        <v>5.9230188679245277</v>
      </c>
      <c r="D352" s="12">
        <f>'Total power'!D352/Parameters!$C$3</f>
        <v>4.2807547169811322</v>
      </c>
      <c r="E352" s="12">
        <f>'Total power'!E352/Parameters!$C$3</f>
        <v>2.9358490566037734</v>
      </c>
      <c r="F352" s="12">
        <f>'Total power'!F352/Parameters!$C$3</f>
        <v>2.3924528301886792</v>
      </c>
      <c r="G352" s="12">
        <f>'Total power'!G352/Parameters!$C$3</f>
        <v>2.5735849056603777</v>
      </c>
      <c r="H352" s="12">
        <f>'Total power'!H352/Parameters!$C$3</f>
        <v>4.5388679245283026</v>
      </c>
      <c r="I352" s="12">
        <f>'Total power'!I352/Parameters!$C$3</f>
        <v>7.9969811320754713</v>
      </c>
      <c r="J352" s="12">
        <f>'Total power'!J352/Parameters!$C$3</f>
        <v>10.979622641509433</v>
      </c>
      <c r="K352" s="12">
        <f>'Total power'!K352/Parameters!$C$3</f>
        <v>13.753962264150944</v>
      </c>
      <c r="L352" s="12">
        <f>'Total power'!L352/Parameters!$C$3</f>
        <v>15.323773584905663</v>
      </c>
      <c r="M352" s="12">
        <f>'Total power'!M352/Parameters!$C$3</f>
        <v>15.172830188679248</v>
      </c>
      <c r="N352" s="12">
        <f>'Total power'!N352/Parameters!$C$3</f>
        <v>14.937358490566039</v>
      </c>
      <c r="O352" s="12">
        <f>'Total power'!O352/Parameters!$C$3</f>
        <v>14.937358490566039</v>
      </c>
      <c r="P352" s="12">
        <f>'Total power'!P352/Parameters!$C$3</f>
        <v>15.172830188679248</v>
      </c>
      <c r="Q352" s="12">
        <f>'Total power'!Q352/Parameters!$C$3</f>
        <v>14.937358490566039</v>
      </c>
      <c r="R352" s="12">
        <f>'Total power'!R352/Parameters!$C$3</f>
        <v>15.172830188679248</v>
      </c>
      <c r="S352" s="12">
        <f>'Total power'!S352/Parameters!$C$3</f>
        <v>14.937358490566039</v>
      </c>
      <c r="T352" s="12">
        <f>'Total power'!T352/Parameters!$C$3</f>
        <v>13.753962264150944</v>
      </c>
      <c r="U352" s="12">
        <f>'Total power'!U352/Parameters!$C$3</f>
        <v>13.603018867924529</v>
      </c>
      <c r="V352" s="12">
        <f>'Total power'!V352/Parameters!$C$3</f>
        <v>13.603018867924529</v>
      </c>
      <c r="W352" s="12">
        <f>'Total power'!W352/Parameters!$C$3</f>
        <v>13.753962264150944</v>
      </c>
      <c r="X352" s="12">
        <f>'Total power'!X352/Parameters!$C$3</f>
        <v>13.603018867924529</v>
      </c>
      <c r="Y352" s="12">
        <f>'Total power'!Y352/Parameters!$C$3</f>
        <v>12.633962264150943</v>
      </c>
      <c r="Z352" s="12">
        <f>'Total power'!Z352/Parameters!$C$3</f>
        <v>10.979622641509433</v>
      </c>
      <c r="AB352" s="7">
        <f t="shared" si="5"/>
        <v>267.89735849056603</v>
      </c>
    </row>
    <row r="353" spans="2:28" x14ac:dyDescent="0.2">
      <c r="B353" s="6">
        <v>44547</v>
      </c>
      <c r="C353" s="12">
        <f>'Total power'!C353/Parameters!$C$3</f>
        <v>9.7781132075471699</v>
      </c>
      <c r="D353" s="12">
        <f>'Total power'!D353/Parameters!$C$3</f>
        <v>8.5735849056603772</v>
      </c>
      <c r="E353" s="12">
        <f>'Total power'!E353/Parameters!$C$3</f>
        <v>6.8377358490566031</v>
      </c>
      <c r="F353" s="12">
        <f>'Total power'!F353/Parameters!$C$3</f>
        <v>5.9230188679245277</v>
      </c>
      <c r="G353" s="12">
        <f>'Total power'!G353/Parameters!$C$3</f>
        <v>4.7969811320754729</v>
      </c>
      <c r="H353" s="12">
        <f>'Total power'!H353/Parameters!$C$3</f>
        <v>3.5879245283018872</v>
      </c>
      <c r="I353" s="12">
        <f>'Total power'!I353/Parameters!$C$3</f>
        <v>2.7547169811320753</v>
      </c>
      <c r="J353" s="12">
        <f>'Total power'!J353/Parameters!$C$3</f>
        <v>2.2113207547169811</v>
      </c>
      <c r="K353" s="12">
        <f>'Total power'!K353/Parameters!$C$3</f>
        <v>1.7343396226415091</v>
      </c>
      <c r="L353" s="12">
        <f>'Total power'!L353/Parameters!$C$3</f>
        <v>1.4384905660377358</v>
      </c>
      <c r="M353" s="12">
        <f>'Total power'!M353/Parameters!$C$3</f>
        <v>1.0430188679245285</v>
      </c>
      <c r="N353" s="12">
        <f>'Total power'!N353/Parameters!$C$3</f>
        <v>0.79547169811320761</v>
      </c>
      <c r="O353" s="12">
        <f>'Total power'!O353/Parameters!$C$3</f>
        <v>0.57509433962264145</v>
      </c>
      <c r="P353" s="12">
        <f>'Total power'!P353/Parameters!$C$3</f>
        <v>0.47849056603773577</v>
      </c>
      <c r="Q353" s="12">
        <f>'Total power'!Q353/Parameters!$C$3</f>
        <v>0.18867924528301888</v>
      </c>
      <c r="R353" s="12">
        <f>'Total power'!R353/Parameters!$C$3</f>
        <v>0</v>
      </c>
      <c r="S353" s="12">
        <f>'Total power'!S353/Parameters!$C$3</f>
        <v>0</v>
      </c>
      <c r="T353" s="12">
        <f>'Total power'!T353/Parameters!$C$3</f>
        <v>0</v>
      </c>
      <c r="U353" s="12">
        <f>'Total power'!U353/Parameters!$C$3</f>
        <v>0</v>
      </c>
      <c r="V353" s="12">
        <f>'Total power'!V353/Parameters!$C$3</f>
        <v>0</v>
      </c>
      <c r="W353" s="12">
        <f>'Total power'!W353/Parameters!$C$3</f>
        <v>0</v>
      </c>
      <c r="X353" s="12">
        <f>'Total power'!X353/Parameters!$C$3</f>
        <v>0</v>
      </c>
      <c r="Y353" s="12">
        <f>'Total power'!Y353/Parameters!$C$3</f>
        <v>0</v>
      </c>
      <c r="Z353" s="12">
        <f>'Total power'!Z353/Parameters!$C$3</f>
        <v>0.28528301886792451</v>
      </c>
      <c r="AB353" s="7">
        <f t="shared" si="5"/>
        <v>51.002264150943404</v>
      </c>
    </row>
    <row r="354" spans="2:28" x14ac:dyDescent="0.2">
      <c r="B354" s="6">
        <v>44548</v>
      </c>
      <c r="C354" s="12">
        <f>'Total power'!C354/Parameters!$C$3</f>
        <v>0.67169811320754724</v>
      </c>
      <c r="D354" s="12">
        <f>'Total power'!D354/Parameters!$C$3</f>
        <v>0.91924528301886799</v>
      </c>
      <c r="E354" s="12">
        <f>'Total power'!E354/Parameters!$C$3</f>
        <v>1.0430188679245285</v>
      </c>
      <c r="F354" s="12">
        <f>'Total power'!F354/Parameters!$C$3</f>
        <v>1.0430188679245285</v>
      </c>
      <c r="G354" s="12">
        <f>'Total power'!G354/Parameters!$C$3</f>
        <v>0.91924528301886799</v>
      </c>
      <c r="H354" s="12">
        <f>'Total power'!H354/Parameters!$C$3</f>
        <v>0.79547169811320761</v>
      </c>
      <c r="I354" s="12">
        <f>'Total power'!I354/Parameters!$C$3</f>
        <v>0.91924528301886799</v>
      </c>
      <c r="J354" s="12">
        <f>'Total power'!J354/Parameters!$C$3</f>
        <v>1.166792452830189</v>
      </c>
      <c r="K354" s="12">
        <f>'Total power'!K354/Parameters!$C$3</f>
        <v>1.7343396226415091</v>
      </c>
      <c r="L354" s="12">
        <f>'Total power'!L354/Parameters!$C$3</f>
        <v>2.3924528301886792</v>
      </c>
      <c r="M354" s="12">
        <f>'Total power'!M354/Parameters!$C$3</f>
        <v>3.1532075471698113</v>
      </c>
      <c r="N354" s="12">
        <f>'Total power'!N354/Parameters!$C$3</f>
        <v>4.0226415094339618</v>
      </c>
      <c r="O354" s="12">
        <f>'Total power'!O354/Parameters!$C$3</f>
        <v>4.5388679245283026</v>
      </c>
      <c r="P354" s="12">
        <f>'Total power'!P354/Parameters!$C$3</f>
        <v>4.5388679245283026</v>
      </c>
      <c r="Q354" s="12">
        <f>'Total power'!Q354/Parameters!$C$3</f>
        <v>4.2807547169811322</v>
      </c>
      <c r="R354" s="12">
        <f>'Total power'!R354/Parameters!$C$3</f>
        <v>4.0226415094339618</v>
      </c>
      <c r="S354" s="12">
        <f>'Total power'!S354/Parameters!$C$3</f>
        <v>3.1532075471698113</v>
      </c>
      <c r="T354" s="12">
        <f>'Total power'!T354/Parameters!$C$3</f>
        <v>2.2113207547169811</v>
      </c>
      <c r="U354" s="12">
        <f>'Total power'!U354/Parameters!$C$3</f>
        <v>1.7343396226415091</v>
      </c>
      <c r="V354" s="12">
        <f>'Total power'!V354/Parameters!$C$3</f>
        <v>1.166792452830189</v>
      </c>
      <c r="W354" s="12">
        <f>'Total power'!W354/Parameters!$C$3</f>
        <v>0.79547169811320761</v>
      </c>
      <c r="X354" s="12">
        <f>'Total power'!X354/Parameters!$C$3</f>
        <v>1.0430188679245285</v>
      </c>
      <c r="Y354" s="12">
        <f>'Total power'!Y354/Parameters!$C$3</f>
        <v>1.5864150943396227</v>
      </c>
      <c r="Z354" s="12">
        <f>'Total power'!Z354/Parameters!$C$3</f>
        <v>2.030188679245283</v>
      </c>
      <c r="AB354" s="7">
        <f t="shared" si="5"/>
        <v>49.882264150943392</v>
      </c>
    </row>
    <row r="355" spans="2:28" x14ac:dyDescent="0.2">
      <c r="B355" s="6">
        <v>44549</v>
      </c>
      <c r="C355" s="12">
        <f>'Total power'!C355/Parameters!$C$3</f>
        <v>2.3924528301886792</v>
      </c>
      <c r="D355" s="12">
        <f>'Total power'!D355/Parameters!$C$3</f>
        <v>2.3924528301886792</v>
      </c>
      <c r="E355" s="12">
        <f>'Total power'!E355/Parameters!$C$3</f>
        <v>2.2113207547169811</v>
      </c>
      <c r="F355" s="12">
        <f>'Total power'!F355/Parameters!$C$3</f>
        <v>1.8822641509433962</v>
      </c>
      <c r="G355" s="12">
        <f>'Total power'!G355/Parameters!$C$3</f>
        <v>1.5864150943396227</v>
      </c>
      <c r="H355" s="12">
        <f>'Total power'!H355/Parameters!$C$3</f>
        <v>1.2905660377358492</v>
      </c>
      <c r="I355" s="12">
        <f>'Total power'!I355/Parameters!$C$3</f>
        <v>1.0430188679245285</v>
      </c>
      <c r="J355" s="12">
        <f>'Total power'!J355/Parameters!$C$3</f>
        <v>0.67169811320754724</v>
      </c>
      <c r="K355" s="12">
        <f>'Total power'!K355/Parameters!$C$3</f>
        <v>0.47849056603773577</v>
      </c>
      <c r="L355" s="12">
        <f>'Total power'!L355/Parameters!$C$3</f>
        <v>0.18867924528301888</v>
      </c>
      <c r="M355" s="12">
        <f>'Total power'!M355/Parameters!$C$3</f>
        <v>0</v>
      </c>
      <c r="N355" s="12">
        <f>'Total power'!N355/Parameters!$C$3</f>
        <v>0</v>
      </c>
      <c r="O355" s="12">
        <f>'Total power'!O355/Parameters!$C$3</f>
        <v>0</v>
      </c>
      <c r="P355" s="12">
        <f>'Total power'!P355/Parameters!$C$3</f>
        <v>0</v>
      </c>
      <c r="Q355" s="12">
        <f>'Total power'!Q355/Parameters!$C$3</f>
        <v>0.38188679245283014</v>
      </c>
      <c r="R355" s="12">
        <f>'Total power'!R355/Parameters!$C$3</f>
        <v>0.67169811320754724</v>
      </c>
      <c r="S355" s="12">
        <f>'Total power'!S355/Parameters!$C$3</f>
        <v>0.91924528301886799</v>
      </c>
      <c r="T355" s="12">
        <f>'Total power'!T355/Parameters!$C$3</f>
        <v>1.166792452830189</v>
      </c>
      <c r="U355" s="12">
        <f>'Total power'!U355/Parameters!$C$3</f>
        <v>1.4384905660377358</v>
      </c>
      <c r="V355" s="12">
        <f>'Total power'!V355/Parameters!$C$3</f>
        <v>1.7343396226415091</v>
      </c>
      <c r="W355" s="12">
        <f>'Total power'!W355/Parameters!$C$3</f>
        <v>1.8822641509433962</v>
      </c>
      <c r="X355" s="12">
        <f>'Total power'!X355/Parameters!$C$3</f>
        <v>1.7343396226415091</v>
      </c>
      <c r="Y355" s="12">
        <f>'Total power'!Y355/Parameters!$C$3</f>
        <v>1.4384905660377358</v>
      </c>
      <c r="Z355" s="12">
        <f>'Total power'!Z355/Parameters!$C$3</f>
        <v>1.166792452830189</v>
      </c>
      <c r="AB355" s="7">
        <f t="shared" si="5"/>
        <v>26.671698113207555</v>
      </c>
    </row>
    <row r="356" spans="2:28" x14ac:dyDescent="0.2">
      <c r="B356" s="6">
        <v>44550</v>
      </c>
      <c r="C356" s="12">
        <f>'Total power'!C356/Parameters!$C$3</f>
        <v>0.67169811320754724</v>
      </c>
      <c r="D356" s="12">
        <f>'Total power'!D356/Parameters!$C$3</f>
        <v>0.18867924528301888</v>
      </c>
      <c r="E356" s="12">
        <f>'Total power'!E356/Parameters!$C$3</f>
        <v>0</v>
      </c>
      <c r="F356" s="12">
        <f>'Total power'!F356/Parameters!$C$3</f>
        <v>0</v>
      </c>
      <c r="G356" s="12">
        <f>'Total power'!G356/Parameters!$C$3</f>
        <v>0</v>
      </c>
      <c r="H356" s="12">
        <f>'Total power'!H356/Parameters!$C$3</f>
        <v>0</v>
      </c>
      <c r="I356" s="12">
        <f>'Total power'!I356/Parameters!$C$3</f>
        <v>0</v>
      </c>
      <c r="J356" s="12">
        <f>'Total power'!J356/Parameters!$C$3</f>
        <v>0</v>
      </c>
      <c r="K356" s="12">
        <f>'Total power'!K356/Parameters!$C$3</f>
        <v>0</v>
      </c>
      <c r="L356" s="12">
        <f>'Total power'!L356/Parameters!$C$3</f>
        <v>0</v>
      </c>
      <c r="M356" s="12">
        <f>'Total power'!M356/Parameters!$C$3</f>
        <v>0</v>
      </c>
      <c r="N356" s="12">
        <f>'Total power'!N356/Parameters!$C$3</f>
        <v>0</v>
      </c>
      <c r="O356" s="12">
        <f>'Total power'!O356/Parameters!$C$3</f>
        <v>0</v>
      </c>
      <c r="P356" s="12">
        <f>'Total power'!P356/Parameters!$C$3</f>
        <v>0</v>
      </c>
      <c r="Q356" s="12">
        <f>'Total power'!Q356/Parameters!$C$3</f>
        <v>0</v>
      </c>
      <c r="R356" s="12">
        <f>'Total power'!R356/Parameters!$C$3</f>
        <v>0</v>
      </c>
      <c r="S356" s="12">
        <f>'Total power'!S356/Parameters!$C$3</f>
        <v>0</v>
      </c>
      <c r="T356" s="12">
        <f>'Total power'!T356/Parameters!$C$3</f>
        <v>0</v>
      </c>
      <c r="U356" s="12">
        <f>'Total power'!U356/Parameters!$C$3</f>
        <v>0</v>
      </c>
      <c r="V356" s="12">
        <f>'Total power'!V356/Parameters!$C$3</f>
        <v>0</v>
      </c>
      <c r="W356" s="12">
        <f>'Total power'!W356/Parameters!$C$3</f>
        <v>0</v>
      </c>
      <c r="X356" s="12">
        <f>'Total power'!X356/Parameters!$C$3</f>
        <v>0</v>
      </c>
      <c r="Y356" s="12">
        <f>'Total power'!Y356/Parameters!$C$3</f>
        <v>0</v>
      </c>
      <c r="Z356" s="12">
        <f>'Total power'!Z356/Parameters!$C$3</f>
        <v>0</v>
      </c>
      <c r="AB356" s="7">
        <f t="shared" si="5"/>
        <v>0.86037735849056607</v>
      </c>
    </row>
    <row r="357" spans="2:28" x14ac:dyDescent="0.2">
      <c r="B357" s="6">
        <v>44551</v>
      </c>
      <c r="C357" s="12">
        <f>'Total power'!C357/Parameters!$C$3</f>
        <v>0</v>
      </c>
      <c r="D357" s="12">
        <f>'Total power'!D357/Parameters!$C$3</f>
        <v>0</v>
      </c>
      <c r="E357" s="12">
        <f>'Total power'!E357/Parameters!$C$3</f>
        <v>0.28528301886792451</v>
      </c>
      <c r="F357" s="12">
        <f>'Total power'!F357/Parameters!$C$3</f>
        <v>0.47849056603773577</v>
      </c>
      <c r="G357" s="12">
        <f>'Total power'!G357/Parameters!$C$3</f>
        <v>0.38188679245283014</v>
      </c>
      <c r="H357" s="12">
        <f>'Total power'!H357/Parameters!$C$3</f>
        <v>0.28528301886792451</v>
      </c>
      <c r="I357" s="12">
        <f>'Total power'!I357/Parameters!$C$3</f>
        <v>0.18867924528301888</v>
      </c>
      <c r="J357" s="12">
        <f>'Total power'!J357/Parameters!$C$3</f>
        <v>0</v>
      </c>
      <c r="K357" s="12">
        <f>'Total power'!K357/Parameters!$C$3</f>
        <v>0</v>
      </c>
      <c r="L357" s="12">
        <f>'Total power'!L357/Parameters!$C$3</f>
        <v>0</v>
      </c>
      <c r="M357" s="12">
        <f>'Total power'!M357/Parameters!$C$3</f>
        <v>0</v>
      </c>
      <c r="N357" s="12">
        <f>'Total power'!N357/Parameters!$C$3</f>
        <v>0</v>
      </c>
      <c r="O357" s="12">
        <f>'Total power'!O357/Parameters!$C$3</f>
        <v>0</v>
      </c>
      <c r="P357" s="12">
        <f>'Total power'!P357/Parameters!$C$3</f>
        <v>0</v>
      </c>
      <c r="Q357" s="12">
        <f>'Total power'!Q357/Parameters!$C$3</f>
        <v>0</v>
      </c>
      <c r="R357" s="12">
        <f>'Total power'!R357/Parameters!$C$3</f>
        <v>0</v>
      </c>
      <c r="S357" s="12">
        <f>'Total power'!S357/Parameters!$C$3</f>
        <v>0</v>
      </c>
      <c r="T357" s="12">
        <f>'Total power'!T357/Parameters!$C$3</f>
        <v>0</v>
      </c>
      <c r="U357" s="12">
        <f>'Total power'!U357/Parameters!$C$3</f>
        <v>0</v>
      </c>
      <c r="V357" s="12">
        <f>'Total power'!V357/Parameters!$C$3</f>
        <v>0</v>
      </c>
      <c r="W357" s="12">
        <f>'Total power'!W357/Parameters!$C$3</f>
        <v>0</v>
      </c>
      <c r="X357" s="12">
        <f>'Total power'!X357/Parameters!$C$3</f>
        <v>0</v>
      </c>
      <c r="Y357" s="12">
        <f>'Total power'!Y357/Parameters!$C$3</f>
        <v>0</v>
      </c>
      <c r="Z357" s="12">
        <f>'Total power'!Z357/Parameters!$C$3</f>
        <v>0</v>
      </c>
      <c r="AB357" s="7">
        <f t="shared" si="5"/>
        <v>1.6196226415094337</v>
      </c>
    </row>
    <row r="358" spans="2:28" x14ac:dyDescent="0.2">
      <c r="B358" s="6">
        <v>44552</v>
      </c>
      <c r="C358" s="12">
        <f>'Total power'!C358/Parameters!$C$3</f>
        <v>0</v>
      </c>
      <c r="D358" s="12">
        <f>'Total power'!D358/Parameters!$C$3</f>
        <v>0</v>
      </c>
      <c r="E358" s="12">
        <f>'Total power'!E358/Parameters!$C$3</f>
        <v>0</v>
      </c>
      <c r="F358" s="12">
        <f>'Total power'!F358/Parameters!$C$3</f>
        <v>0</v>
      </c>
      <c r="G358" s="12">
        <f>'Total power'!G358/Parameters!$C$3</f>
        <v>0</v>
      </c>
      <c r="H358" s="12">
        <f>'Total power'!H358/Parameters!$C$3</f>
        <v>0</v>
      </c>
      <c r="I358" s="12">
        <f>'Total power'!I358/Parameters!$C$3</f>
        <v>0</v>
      </c>
      <c r="J358" s="12">
        <f>'Total power'!J358/Parameters!$C$3</f>
        <v>0</v>
      </c>
      <c r="K358" s="12">
        <f>'Total power'!K358/Parameters!$C$3</f>
        <v>0</v>
      </c>
      <c r="L358" s="12">
        <f>'Total power'!L358/Parameters!$C$3</f>
        <v>0</v>
      </c>
      <c r="M358" s="12">
        <f>'Total power'!M358/Parameters!$C$3</f>
        <v>0</v>
      </c>
      <c r="N358" s="12">
        <f>'Total power'!N358/Parameters!$C$3</f>
        <v>0</v>
      </c>
      <c r="O358" s="12">
        <f>'Total power'!O358/Parameters!$C$3</f>
        <v>0</v>
      </c>
      <c r="P358" s="12">
        <f>'Total power'!P358/Parameters!$C$3</f>
        <v>0</v>
      </c>
      <c r="Q358" s="12">
        <f>'Total power'!Q358/Parameters!$C$3</f>
        <v>0</v>
      </c>
      <c r="R358" s="12">
        <f>'Total power'!R358/Parameters!$C$3</f>
        <v>0</v>
      </c>
      <c r="S358" s="12">
        <f>'Total power'!S358/Parameters!$C$3</f>
        <v>0</v>
      </c>
      <c r="T358" s="12">
        <f>'Total power'!T358/Parameters!$C$3</f>
        <v>0</v>
      </c>
      <c r="U358" s="12">
        <f>'Total power'!U358/Parameters!$C$3</f>
        <v>0</v>
      </c>
      <c r="V358" s="12">
        <f>'Total power'!V358/Parameters!$C$3</f>
        <v>0</v>
      </c>
      <c r="W358" s="12">
        <f>'Total power'!W358/Parameters!$C$3</f>
        <v>0</v>
      </c>
      <c r="X358" s="12">
        <f>'Total power'!X358/Parameters!$C$3</f>
        <v>0</v>
      </c>
      <c r="Y358" s="12">
        <f>'Total power'!Y358/Parameters!$C$3</f>
        <v>0</v>
      </c>
      <c r="Z358" s="12">
        <f>'Total power'!Z358/Parameters!$C$3</f>
        <v>0</v>
      </c>
      <c r="AB358" s="7">
        <f t="shared" si="5"/>
        <v>0</v>
      </c>
    </row>
    <row r="359" spans="2:28" x14ac:dyDescent="0.2">
      <c r="B359" s="6">
        <v>44553</v>
      </c>
      <c r="C359" s="12">
        <f>'Total power'!C359/Parameters!$C$3</f>
        <v>0</v>
      </c>
      <c r="D359" s="12">
        <f>'Total power'!D359/Parameters!$C$3</f>
        <v>0</v>
      </c>
      <c r="E359" s="12">
        <f>'Total power'!E359/Parameters!$C$3</f>
        <v>0.91924528301886799</v>
      </c>
      <c r="F359" s="12">
        <f>'Total power'!F359/Parameters!$C$3</f>
        <v>1.7343396226415091</v>
      </c>
      <c r="G359" s="12">
        <f>'Total power'!G359/Parameters!$C$3</f>
        <v>2.9358490566037734</v>
      </c>
      <c r="H359" s="12">
        <f>'Total power'!H359/Parameters!$C$3</f>
        <v>4.5388679245283026</v>
      </c>
      <c r="I359" s="12">
        <f>'Total power'!I359/Parameters!$C$3</f>
        <v>6.2279245283018865</v>
      </c>
      <c r="J359" s="12">
        <f>'Total power'!J359/Parameters!$C$3</f>
        <v>7.1849056603773587</v>
      </c>
      <c r="K359" s="12">
        <f>'Total power'!K359/Parameters!$C$3</f>
        <v>8.9720754716981137</v>
      </c>
      <c r="L359" s="12">
        <f>'Total power'!L359/Parameters!$C$3</f>
        <v>10.979622641509433</v>
      </c>
      <c r="M359" s="12">
        <f>'Total power'!M359/Parameters!$C$3</f>
        <v>13.026415094339622</v>
      </c>
      <c r="N359" s="12">
        <f>'Total power'!N359/Parameters!$C$3</f>
        <v>13.753962264150944</v>
      </c>
      <c r="O359" s="12">
        <f>'Total power'!O359/Parameters!$C$3</f>
        <v>14.937358490566039</v>
      </c>
      <c r="P359" s="12">
        <f>'Total power'!P359/Parameters!$C$3</f>
        <v>15.323773584905663</v>
      </c>
      <c r="Q359" s="12">
        <f>'Total power'!Q359/Parameters!$C$3</f>
        <v>16.688301886792452</v>
      </c>
      <c r="R359" s="12">
        <f>'Total power'!R359/Parameters!$C$3</f>
        <v>16.836226415094337</v>
      </c>
      <c r="S359" s="12">
        <f>'Total power'!S359/Parameters!$C$3</f>
        <v>17.778113207547172</v>
      </c>
      <c r="T359" s="12">
        <f>'Total power'!T359/Parameters!$C$3</f>
        <v>18.233962264150943</v>
      </c>
      <c r="U359" s="12">
        <f>'Total power'!U359/Parameters!$C$3</f>
        <v>16.537358490566035</v>
      </c>
      <c r="V359" s="12">
        <f>'Total power'!V359/Parameters!$C$3</f>
        <v>13.753962264150944</v>
      </c>
      <c r="W359" s="12">
        <f>'Total power'!W359/Parameters!$C$3</f>
        <v>12.633962264150943</v>
      </c>
      <c r="X359" s="12">
        <f>'Total power'!X359/Parameters!$C$3</f>
        <v>11.948679245283019</v>
      </c>
      <c r="Y359" s="12">
        <f>'Total power'!Y359/Parameters!$C$3</f>
        <v>13.026415094339622</v>
      </c>
      <c r="Z359" s="12">
        <f>'Total power'!Z359/Parameters!$C$3</f>
        <v>13.753962264150944</v>
      </c>
      <c r="AB359" s="7">
        <f t="shared" si="5"/>
        <v>251.72528301886791</v>
      </c>
    </row>
    <row r="360" spans="2:28" x14ac:dyDescent="0.2">
      <c r="B360" s="6">
        <v>44554</v>
      </c>
      <c r="C360" s="12">
        <f>'Total power'!C360/Parameters!$C$3</f>
        <v>13.753962264150944</v>
      </c>
      <c r="D360" s="12">
        <f>'Total power'!D360/Parameters!$C$3</f>
        <v>13.753962264150944</v>
      </c>
      <c r="E360" s="12">
        <f>'Total power'!E360/Parameters!$C$3</f>
        <v>13.753962264150944</v>
      </c>
      <c r="F360" s="12">
        <f>'Total power'!F360/Parameters!$C$3</f>
        <v>13.753962264150944</v>
      </c>
      <c r="G360" s="12">
        <f>'Total power'!G360/Parameters!$C$3</f>
        <v>13.367547169811321</v>
      </c>
      <c r="H360" s="12">
        <f>'Total power'!H360/Parameters!$C$3</f>
        <v>13.753962264150944</v>
      </c>
      <c r="I360" s="12">
        <f>'Total power'!I360/Parameters!$C$3</f>
        <v>15.172830188679248</v>
      </c>
      <c r="J360" s="12">
        <f>'Total power'!J360/Parameters!$C$3</f>
        <v>16.537358490566035</v>
      </c>
      <c r="K360" s="12">
        <f>'Total power'!K360/Parameters!$C$3</f>
        <v>16.836226415094337</v>
      </c>
      <c r="L360" s="12">
        <f>'Total power'!L360/Parameters!$C$3</f>
        <v>18.381886792452832</v>
      </c>
      <c r="M360" s="12">
        <f>'Total power'!M360/Parameters!$C$3</f>
        <v>18.40301886792453</v>
      </c>
      <c r="N360" s="12">
        <f>'Total power'!N360/Parameters!$C$3</f>
        <v>18.326037735849056</v>
      </c>
      <c r="O360" s="12">
        <f>'Total power'!O360/Parameters!$C$3</f>
        <v>17.630188679245283</v>
      </c>
      <c r="P360" s="12">
        <f>'Total power'!P360/Parameters!$C$3</f>
        <v>17.722264150943396</v>
      </c>
      <c r="Q360" s="12">
        <f>'Total power'!Q360/Parameters!$C$3</f>
        <v>18.233962264150943</v>
      </c>
      <c r="R360" s="12">
        <f>'Total power'!R360/Parameters!$C$3</f>
        <v>18.40301886792453</v>
      </c>
      <c r="S360" s="12">
        <f>'Total power'!S360/Parameters!$C$3</f>
        <v>18.406037735849058</v>
      </c>
      <c r="T360" s="12">
        <f>'Total power'!T360/Parameters!$C$3</f>
        <v>18.694339622641508</v>
      </c>
      <c r="U360" s="12">
        <f>'Total power'!U360/Parameters!$C$3</f>
        <v>18.406037735849058</v>
      </c>
      <c r="V360" s="12">
        <f>'Total power'!V360/Parameters!$C$3</f>
        <v>18.40301886792453</v>
      </c>
      <c r="W360" s="12">
        <f>'Total power'!W360/Parameters!$C$3</f>
        <v>18.381886792452832</v>
      </c>
      <c r="X360" s="12">
        <f>'Total power'!X360/Parameters!$C$3</f>
        <v>18.233962264150943</v>
      </c>
      <c r="Y360" s="12">
        <f>'Total power'!Y360/Parameters!$C$3</f>
        <v>18.233962264150943</v>
      </c>
      <c r="Z360" s="12">
        <f>'Total power'!Z360/Parameters!$C$3</f>
        <v>17.722264150943396</v>
      </c>
      <c r="AB360" s="7">
        <f t="shared" si="5"/>
        <v>404.26566037735847</v>
      </c>
    </row>
    <row r="361" spans="2:28" x14ac:dyDescent="0.2">
      <c r="B361" s="6">
        <v>44555</v>
      </c>
      <c r="C361" s="12">
        <f>'Total power'!C361/Parameters!$C$3</f>
        <v>17.630188679245283</v>
      </c>
      <c r="D361" s="12">
        <f>'Total power'!D361/Parameters!$C$3</f>
        <v>17.479245283018866</v>
      </c>
      <c r="E361" s="12">
        <f>'Total power'!E361/Parameters!$C$3</f>
        <v>16.836226415094337</v>
      </c>
      <c r="F361" s="12">
        <f>'Total power'!F361/Parameters!$C$3</f>
        <v>16.780377358490565</v>
      </c>
      <c r="G361" s="12">
        <f>'Total power'!G361/Parameters!$C$3</f>
        <v>16.780377358490565</v>
      </c>
      <c r="H361" s="12">
        <f>'Total power'!H361/Parameters!$C$3</f>
        <v>16.836226415094337</v>
      </c>
      <c r="I361" s="12">
        <f>'Total power'!I361/Parameters!$C$3</f>
        <v>17.479245283018866</v>
      </c>
      <c r="J361" s="12">
        <f>'Total power'!J361/Parameters!$C$3</f>
        <v>17.630188679245283</v>
      </c>
      <c r="K361" s="12">
        <f>'Total power'!K361/Parameters!$C$3</f>
        <v>17.722264150943396</v>
      </c>
      <c r="L361" s="12">
        <f>'Total power'!L361/Parameters!$C$3</f>
        <v>17.778113207547172</v>
      </c>
      <c r="M361" s="12">
        <f>'Total power'!M361/Parameters!$C$3</f>
        <v>17.722264150943396</v>
      </c>
      <c r="N361" s="12">
        <f>'Total power'!N361/Parameters!$C$3</f>
        <v>17.479245283018866</v>
      </c>
      <c r="O361" s="12">
        <f>'Total power'!O361/Parameters!$C$3</f>
        <v>17.479245283018866</v>
      </c>
      <c r="P361" s="12">
        <f>'Total power'!P361/Parameters!$C$3</f>
        <v>17.630188679245283</v>
      </c>
      <c r="Q361" s="12">
        <f>'Total power'!Q361/Parameters!$C$3</f>
        <v>18.233962264150943</v>
      </c>
      <c r="R361" s="12">
        <f>'Total power'!R361/Parameters!$C$3</f>
        <v>18.406037735849058</v>
      </c>
      <c r="S361" s="12">
        <f>'Total power'!S361/Parameters!$C$3</f>
        <v>18.694339622641508</v>
      </c>
      <c r="T361" s="12">
        <f>'Total power'!T361/Parameters!$C$3</f>
        <v>18.694339622641508</v>
      </c>
      <c r="U361" s="12">
        <f>'Total power'!U361/Parameters!$C$3</f>
        <v>18.694339622641508</v>
      </c>
      <c r="V361" s="12">
        <f>'Total power'!V361/Parameters!$C$3</f>
        <v>18.750188679245284</v>
      </c>
      <c r="W361" s="12">
        <f>'Total power'!W361/Parameters!$C$3</f>
        <v>18.774339622641513</v>
      </c>
      <c r="X361" s="12">
        <f>'Total power'!X361/Parameters!$C$3</f>
        <v>18.774339622641513</v>
      </c>
      <c r="Y361" s="12">
        <f>'Total power'!Y361/Parameters!$C$3</f>
        <v>18.994716981132076</v>
      </c>
      <c r="Z361" s="12">
        <f>'Total power'!Z361/Parameters!$C$3</f>
        <v>18.997735849056607</v>
      </c>
      <c r="AB361" s="7">
        <f t="shared" si="5"/>
        <v>430.27773584905651</v>
      </c>
    </row>
    <row r="362" spans="2:28" x14ac:dyDescent="0.2">
      <c r="B362" s="6">
        <v>44556</v>
      </c>
      <c r="C362" s="12">
        <f>'Total power'!C362/Parameters!$C$3</f>
        <v>18.997735849056607</v>
      </c>
      <c r="D362" s="12">
        <f>'Total power'!D362/Parameters!$C$3</f>
        <v>18.997735849056607</v>
      </c>
      <c r="E362" s="12">
        <f>'Total power'!E362/Parameters!$C$3</f>
        <v>18.997735849056607</v>
      </c>
      <c r="F362" s="12">
        <f>'Total power'!F362/Parameters!$C$3</f>
        <v>18.994716981132076</v>
      </c>
      <c r="G362" s="12">
        <f>'Total power'!G362/Parameters!$C$3</f>
        <v>18.774339622641513</v>
      </c>
      <c r="H362" s="12">
        <f>'Total power'!H362/Parameters!$C$3</f>
        <v>18.774339622641513</v>
      </c>
      <c r="I362" s="12">
        <f>'Total power'!I362/Parameters!$C$3</f>
        <v>18.973584905660378</v>
      </c>
      <c r="J362" s="12">
        <f>'Total power'!J362/Parameters!$C$3</f>
        <v>18.973584905660378</v>
      </c>
      <c r="K362" s="12">
        <f>'Total power'!K362/Parameters!$C$3</f>
        <v>18.994716981132076</v>
      </c>
      <c r="L362" s="12">
        <f>'Total power'!L362/Parameters!$C$3</f>
        <v>18.994716981132076</v>
      </c>
      <c r="M362" s="12">
        <f>'Total power'!M362/Parameters!$C$3</f>
        <v>19.082264150943395</v>
      </c>
      <c r="N362" s="12">
        <f>'Total power'!N362/Parameters!$C$3</f>
        <v>19.082264150943395</v>
      </c>
      <c r="O362" s="12">
        <f>'Total power'!O362/Parameters!$C$3</f>
        <v>19.082264150943395</v>
      </c>
      <c r="P362" s="12">
        <f>'Total power'!P362/Parameters!$C$3</f>
        <v>19.082264150943395</v>
      </c>
      <c r="Q362" s="12">
        <f>'Total power'!Q362/Parameters!$C$3</f>
        <v>19.079245283018867</v>
      </c>
      <c r="R362" s="12">
        <f>'Total power'!R362/Parameters!$C$3</f>
        <v>19.079245283018867</v>
      </c>
      <c r="S362" s="12">
        <f>'Total power'!S362/Parameters!$C$3</f>
        <v>19.079245283018867</v>
      </c>
      <c r="T362" s="12">
        <f>'Total power'!T362/Parameters!$C$3</f>
        <v>18.997735849056607</v>
      </c>
      <c r="U362" s="12">
        <f>'Total power'!U362/Parameters!$C$3</f>
        <v>18.994716981132076</v>
      </c>
      <c r="V362" s="12">
        <f>'Total power'!V362/Parameters!$C$3</f>
        <v>18.997735849056607</v>
      </c>
      <c r="W362" s="12">
        <f>'Total power'!W362/Parameters!$C$3</f>
        <v>18.771320754716982</v>
      </c>
      <c r="X362" s="12">
        <f>'Total power'!X362/Parameters!$C$3</f>
        <v>18.694339622641508</v>
      </c>
      <c r="Y362" s="12">
        <f>'Total power'!Y362/Parameters!$C$3</f>
        <v>18.406037735849058</v>
      </c>
      <c r="Z362" s="12">
        <f>'Total power'!Z362/Parameters!$C$3</f>
        <v>18.381886792452832</v>
      </c>
      <c r="AB362" s="7">
        <f t="shared" si="5"/>
        <v>454.28377358490559</v>
      </c>
    </row>
    <row r="363" spans="2:28" x14ac:dyDescent="0.2">
      <c r="B363" s="6">
        <v>44557</v>
      </c>
      <c r="C363" s="12">
        <f>'Total power'!C363/Parameters!$C$3</f>
        <v>18.233962264150943</v>
      </c>
      <c r="D363" s="12">
        <f>'Total power'!D363/Parameters!$C$3</f>
        <v>17.722264150943396</v>
      </c>
      <c r="E363" s="12">
        <f>'Total power'!E363/Parameters!$C$3</f>
        <v>16.836226415094337</v>
      </c>
      <c r="F363" s="12">
        <f>'Total power'!F363/Parameters!$C$3</f>
        <v>16.537358490566035</v>
      </c>
      <c r="G363" s="12">
        <f>'Total power'!G363/Parameters!$C$3</f>
        <v>15.172830188679248</v>
      </c>
      <c r="H363" s="12">
        <f>'Total power'!H363/Parameters!$C$3</f>
        <v>13.026415094339622</v>
      </c>
      <c r="I363" s="12">
        <f>'Total power'!I363/Parameters!$C$3</f>
        <v>10.566037735849056</v>
      </c>
      <c r="J363" s="12">
        <f>'Total power'!J363/Parameters!$C$3</f>
        <v>8.5735849056603772</v>
      </c>
      <c r="K363" s="12">
        <f>'Total power'!K363/Parameters!$C$3</f>
        <v>6.8377358490566031</v>
      </c>
      <c r="L363" s="12">
        <f>'Total power'!L363/Parameters!$C$3</f>
        <v>5.3132075471698119</v>
      </c>
      <c r="M363" s="12">
        <f>'Total power'!M363/Parameters!$C$3</f>
        <v>4.5388679245283026</v>
      </c>
      <c r="N363" s="12">
        <f>'Total power'!N363/Parameters!$C$3</f>
        <v>4.0226415094339618</v>
      </c>
      <c r="O363" s="12">
        <f>'Total power'!O363/Parameters!$C$3</f>
        <v>3.1532075471698113</v>
      </c>
      <c r="P363" s="12">
        <f>'Total power'!P363/Parameters!$C$3</f>
        <v>2.5735849056603777</v>
      </c>
      <c r="Q363" s="12">
        <f>'Total power'!Q363/Parameters!$C$3</f>
        <v>2.3924528301886792</v>
      </c>
      <c r="R363" s="12">
        <f>'Total power'!R363/Parameters!$C$3</f>
        <v>2.030188679245283</v>
      </c>
      <c r="S363" s="12">
        <f>'Total power'!S363/Parameters!$C$3</f>
        <v>2.030188679245283</v>
      </c>
      <c r="T363" s="12">
        <f>'Total power'!T363/Parameters!$C$3</f>
        <v>1.8822641509433962</v>
      </c>
      <c r="U363" s="12">
        <f>'Total power'!U363/Parameters!$C$3</f>
        <v>1.4384905660377358</v>
      </c>
      <c r="V363" s="12">
        <f>'Total power'!V363/Parameters!$C$3</f>
        <v>0.91924528301886799</v>
      </c>
      <c r="W363" s="12">
        <f>'Total power'!W363/Parameters!$C$3</f>
        <v>0.38188679245283014</v>
      </c>
      <c r="X363" s="12">
        <f>'Total power'!X363/Parameters!$C$3</f>
        <v>0</v>
      </c>
      <c r="Y363" s="12">
        <f>'Total power'!Y363/Parameters!$C$3</f>
        <v>0</v>
      </c>
      <c r="Z363" s="12">
        <f>'Total power'!Z363/Parameters!$C$3</f>
        <v>0</v>
      </c>
      <c r="AB363" s="7">
        <f t="shared" si="5"/>
        <v>154.18264150943392</v>
      </c>
    </row>
    <row r="364" spans="2:28" x14ac:dyDescent="0.2">
      <c r="B364" s="6">
        <v>44558</v>
      </c>
      <c r="C364" s="12">
        <f>'Total power'!C364/Parameters!$C$3</f>
        <v>0</v>
      </c>
      <c r="D364" s="12">
        <f>'Total power'!D364/Parameters!$C$3</f>
        <v>0</v>
      </c>
      <c r="E364" s="12">
        <f>'Total power'!E364/Parameters!$C$3</f>
        <v>0</v>
      </c>
      <c r="F364" s="12">
        <f>'Total power'!F364/Parameters!$C$3</f>
        <v>0</v>
      </c>
      <c r="G364" s="12">
        <f>'Total power'!G364/Parameters!$C$3</f>
        <v>0</v>
      </c>
      <c r="H364" s="12">
        <f>'Total power'!H364/Parameters!$C$3</f>
        <v>0</v>
      </c>
      <c r="I364" s="12">
        <f>'Total power'!I364/Parameters!$C$3</f>
        <v>0</v>
      </c>
      <c r="J364" s="12">
        <f>'Total power'!J364/Parameters!$C$3</f>
        <v>0</v>
      </c>
      <c r="K364" s="12">
        <f>'Total power'!K364/Parameters!$C$3</f>
        <v>0</v>
      </c>
      <c r="L364" s="12">
        <f>'Total power'!L364/Parameters!$C$3</f>
        <v>0</v>
      </c>
      <c r="M364" s="12">
        <f>'Total power'!M364/Parameters!$C$3</f>
        <v>0</v>
      </c>
      <c r="N364" s="12">
        <f>'Total power'!N364/Parameters!$C$3</f>
        <v>0</v>
      </c>
      <c r="O364" s="12">
        <f>'Total power'!O364/Parameters!$C$3</f>
        <v>0</v>
      </c>
      <c r="P364" s="12">
        <f>'Total power'!P364/Parameters!$C$3</f>
        <v>0</v>
      </c>
      <c r="Q364" s="12">
        <f>'Total power'!Q364/Parameters!$C$3</f>
        <v>0</v>
      </c>
      <c r="R364" s="12">
        <f>'Total power'!R364/Parameters!$C$3</f>
        <v>0</v>
      </c>
      <c r="S364" s="12">
        <f>'Total power'!S364/Parameters!$C$3</f>
        <v>0.38188679245283014</v>
      </c>
      <c r="T364" s="12">
        <f>'Total power'!T364/Parameters!$C$3</f>
        <v>1.0430188679245285</v>
      </c>
      <c r="U364" s="12">
        <f>'Total power'!U364/Parameters!$C$3</f>
        <v>1.4384905660377358</v>
      </c>
      <c r="V364" s="12">
        <f>'Total power'!V364/Parameters!$C$3</f>
        <v>1.5864150943396227</v>
      </c>
      <c r="W364" s="12">
        <f>'Total power'!W364/Parameters!$C$3</f>
        <v>2.2113207547169811</v>
      </c>
      <c r="X364" s="12">
        <f>'Total power'!X364/Parameters!$C$3</f>
        <v>1.8822641509433962</v>
      </c>
      <c r="Y364" s="12">
        <f>'Total power'!Y364/Parameters!$C$3</f>
        <v>1.166792452830189</v>
      </c>
      <c r="Z364" s="12">
        <f>'Total power'!Z364/Parameters!$C$3</f>
        <v>1.2905660377358492</v>
      </c>
      <c r="AB364" s="7">
        <f t="shared" si="5"/>
        <v>11.000754716981131</v>
      </c>
    </row>
    <row r="365" spans="2:28" x14ac:dyDescent="0.2">
      <c r="B365" s="6">
        <v>44559</v>
      </c>
      <c r="C365" s="12">
        <f>'Total power'!C365/Parameters!$C$3</f>
        <v>1.2905660377358492</v>
      </c>
      <c r="D365" s="12">
        <f>'Total power'!D365/Parameters!$C$3</f>
        <v>0.67169811320754724</v>
      </c>
      <c r="E365" s="12">
        <f>'Total power'!E365/Parameters!$C$3</f>
        <v>1.166792452830189</v>
      </c>
      <c r="F365" s="12">
        <f>'Total power'!F365/Parameters!$C$3</f>
        <v>1.2905660377358492</v>
      </c>
      <c r="G365" s="12">
        <f>'Total power'!G365/Parameters!$C$3</f>
        <v>1.7343396226415091</v>
      </c>
      <c r="H365" s="12">
        <f>'Total power'!H365/Parameters!$C$3</f>
        <v>4.0226415094339618</v>
      </c>
      <c r="I365" s="12">
        <f>'Total power'!I365/Parameters!$C$3</f>
        <v>7.1849056603773587</v>
      </c>
      <c r="J365" s="12">
        <f>'Total power'!J365/Parameters!$C$3</f>
        <v>8.5735849056603772</v>
      </c>
      <c r="K365" s="12">
        <f>'Total power'!K365/Parameters!$C$3</f>
        <v>10.979622641509433</v>
      </c>
      <c r="L365" s="12">
        <f>'Total power'!L365/Parameters!$C$3</f>
        <v>13.603018867924529</v>
      </c>
      <c r="M365" s="12">
        <f>'Total power'!M365/Parameters!$C$3</f>
        <v>16.688301886792452</v>
      </c>
      <c r="N365" s="12">
        <f>'Total power'!N365/Parameters!$C$3</f>
        <v>18.406037735849058</v>
      </c>
      <c r="O365" s="12">
        <f>'Total power'!O365/Parameters!$C$3</f>
        <v>18.750188679245284</v>
      </c>
      <c r="P365" s="12">
        <f>'Total power'!P365/Parameters!$C$3</f>
        <v>16.836226415094337</v>
      </c>
      <c r="Q365" s="12">
        <f>'Total power'!Q365/Parameters!$C$3</f>
        <v>14.937358490566039</v>
      </c>
      <c r="R365" s="12">
        <f>'Total power'!R365/Parameters!$C$3</f>
        <v>10.979622641509433</v>
      </c>
      <c r="S365" s="12">
        <f>'Total power'!S365/Parameters!$C$3</f>
        <v>13.603018867924529</v>
      </c>
      <c r="T365" s="12">
        <f>'Total power'!T365/Parameters!$C$3</f>
        <v>19.09433962264151</v>
      </c>
      <c r="U365" s="12">
        <f>'Total power'!U365/Parameters!$C$3</f>
        <v>19.09433962264151</v>
      </c>
      <c r="V365" s="12">
        <f>'Total power'!V365/Parameters!$C$3</f>
        <v>19.09433962264151</v>
      </c>
      <c r="W365" s="12">
        <f>'Total power'!W365/Parameters!$C$3</f>
        <v>19.09433962264151</v>
      </c>
      <c r="X365" s="12">
        <f>'Total power'!X365/Parameters!$C$3</f>
        <v>19.09433962264151</v>
      </c>
      <c r="Y365" s="12">
        <f>'Total power'!Y365/Parameters!$C$3</f>
        <v>19.09433962264151</v>
      </c>
      <c r="Z365" s="12">
        <f>'Total power'!Z365/Parameters!$C$3</f>
        <v>19.09433962264151</v>
      </c>
      <c r="AB365" s="7">
        <f t="shared" si="5"/>
        <v>294.37886792452827</v>
      </c>
    </row>
    <row r="366" spans="2:28" x14ac:dyDescent="0.2">
      <c r="B366" s="6">
        <v>44560</v>
      </c>
      <c r="C366" s="12">
        <f>'Total power'!C366/Parameters!$C$3</f>
        <v>19.09433962264151</v>
      </c>
      <c r="D366" s="12">
        <f>'Total power'!D366/Parameters!$C$3</f>
        <v>19.09433962264151</v>
      </c>
      <c r="E366" s="12">
        <f>'Total power'!E366/Parameters!$C$3</f>
        <v>19.09433962264151</v>
      </c>
      <c r="F366" s="12">
        <f>'Total power'!F366/Parameters!$C$3</f>
        <v>19.09433962264151</v>
      </c>
      <c r="G366" s="12">
        <f>'Total power'!G366/Parameters!$C$3</f>
        <v>19.082264150943395</v>
      </c>
      <c r="H366" s="12">
        <f>'Total power'!H366/Parameters!$C$3</f>
        <v>18.997735849056607</v>
      </c>
      <c r="I366" s="12">
        <f>'Total power'!I366/Parameters!$C$3</f>
        <v>18.694339622641508</v>
      </c>
      <c r="J366" s="12">
        <f>'Total power'!J366/Parameters!$C$3</f>
        <v>18.381886792452832</v>
      </c>
      <c r="K366" s="12">
        <f>'Total power'!K366/Parameters!$C$3</f>
        <v>18.771320754716982</v>
      </c>
      <c r="L366" s="12">
        <f>'Total power'!L366/Parameters!$C$3</f>
        <v>18.774339622641513</v>
      </c>
      <c r="M366" s="12">
        <f>'Total power'!M366/Parameters!$C$3</f>
        <v>18.994716981132076</v>
      </c>
      <c r="N366" s="12">
        <f>'Total power'!N366/Parameters!$C$3</f>
        <v>18.994716981132076</v>
      </c>
      <c r="O366" s="12">
        <f>'Total power'!O366/Parameters!$C$3</f>
        <v>18.994716981132076</v>
      </c>
      <c r="P366" s="12">
        <f>'Total power'!P366/Parameters!$C$3</f>
        <v>18.774339622641513</v>
      </c>
      <c r="Q366" s="12">
        <f>'Total power'!Q366/Parameters!$C$3</f>
        <v>18.771320754716982</v>
      </c>
      <c r="R366" s="12">
        <f>'Total power'!R366/Parameters!$C$3</f>
        <v>18.973584905660378</v>
      </c>
      <c r="S366" s="12">
        <f>'Total power'!S366/Parameters!$C$3</f>
        <v>19.082264150943395</v>
      </c>
      <c r="T366" s="12">
        <f>'Total power'!T366/Parameters!$C$3</f>
        <v>19.079245283018867</v>
      </c>
      <c r="U366" s="12">
        <f>'Total power'!U366/Parameters!$C$3</f>
        <v>18.774339622641513</v>
      </c>
      <c r="V366" s="12">
        <f>'Total power'!V366/Parameters!$C$3</f>
        <v>18.40301886792453</v>
      </c>
      <c r="W366" s="12">
        <f>'Total power'!W366/Parameters!$C$3</f>
        <v>17.778113207547172</v>
      </c>
      <c r="X366" s="12">
        <f>'Total power'!X366/Parameters!$C$3</f>
        <v>16.537358490566035</v>
      </c>
      <c r="Y366" s="12">
        <f>'Total power'!Y366/Parameters!$C$3</f>
        <v>13.603018867924529</v>
      </c>
      <c r="Z366" s="12">
        <f>'Total power'!Z366/Parameters!$C$3</f>
        <v>11.71320754716981</v>
      </c>
      <c r="AB366" s="7">
        <f t="shared" si="5"/>
        <v>437.55320754716979</v>
      </c>
    </row>
    <row r="367" spans="2:28" x14ac:dyDescent="0.2">
      <c r="B367" s="6">
        <v>44561</v>
      </c>
      <c r="C367" s="12">
        <f>'Total power'!C367/Parameters!$C$3</f>
        <v>11.948679245283019</v>
      </c>
      <c r="D367" s="12">
        <f>'Total power'!D367/Parameters!$C$3</f>
        <v>10.979622641509433</v>
      </c>
      <c r="E367" s="12">
        <f>'Total power'!E367/Parameters!$C$3</f>
        <v>11.948679245283019</v>
      </c>
      <c r="F367" s="12">
        <f>'Total power'!F367/Parameters!$C$3</f>
        <v>11.71320754716981</v>
      </c>
      <c r="G367" s="12">
        <f>'Total power'!G367/Parameters!$C$3</f>
        <v>10.979622641509433</v>
      </c>
      <c r="H367" s="12">
        <f>'Total power'!H367/Parameters!$C$3</f>
        <v>8.9720754716981137</v>
      </c>
      <c r="I367" s="12">
        <f>'Total power'!I367/Parameters!$C$3</f>
        <v>7.1849056603773587</v>
      </c>
      <c r="J367" s="12">
        <f>'Total power'!J367/Parameters!$C$3</f>
        <v>5.9230188679245277</v>
      </c>
      <c r="K367" s="12">
        <f>'Total power'!K367/Parameters!$C$3</f>
        <v>5.0550943396226433</v>
      </c>
      <c r="L367" s="12">
        <f>'Total power'!L367/Parameters!$C$3</f>
        <v>4.0226415094339618</v>
      </c>
      <c r="M367" s="12">
        <f>'Total power'!M367/Parameters!$C$3</f>
        <v>3.1532075471698113</v>
      </c>
      <c r="N367" s="12">
        <f>'Total power'!N367/Parameters!$C$3</f>
        <v>2.7547169811320753</v>
      </c>
      <c r="O367" s="12">
        <f>'Total power'!O367/Parameters!$C$3</f>
        <v>2.7547169811320753</v>
      </c>
      <c r="P367" s="12">
        <f>'Total power'!P367/Parameters!$C$3</f>
        <v>1.4384905660377358</v>
      </c>
      <c r="Q367" s="12">
        <f>'Total power'!Q367/Parameters!$C$3</f>
        <v>0.79547169811320761</v>
      </c>
      <c r="R367" s="12">
        <f>'Total power'!R367/Parameters!$C$3</f>
        <v>0.47849056603773577</v>
      </c>
      <c r="S367" s="12">
        <f>'Total power'!S367/Parameters!$C$3</f>
        <v>0.79547169811320761</v>
      </c>
      <c r="T367" s="12">
        <f>'Total power'!T367/Parameters!$C$3</f>
        <v>0.79547169811320761</v>
      </c>
      <c r="U367" s="12">
        <f>'Total power'!U367/Parameters!$C$3</f>
        <v>1.8822641509433962</v>
      </c>
      <c r="V367" s="12">
        <f>'Total power'!V367/Parameters!$C$3</f>
        <v>2.3924528301886792</v>
      </c>
      <c r="W367" s="12">
        <f>'Total power'!W367/Parameters!$C$3</f>
        <v>2.3924528301886792</v>
      </c>
      <c r="X367" s="12">
        <f>'Total power'!X367/Parameters!$C$3</f>
        <v>3.1532075471698113</v>
      </c>
      <c r="Y367" s="12">
        <f>'Total power'!Y367/Parameters!$C$3</f>
        <v>4.0226415094339618</v>
      </c>
      <c r="Z367" s="12">
        <f>'Total power'!Z367/Parameters!$C$3</f>
        <v>5.3132075471698119</v>
      </c>
      <c r="AB367" s="7">
        <f t="shared" si="5"/>
        <v>120.84981132075471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4D5A-D96C-6F49-B7BA-0D4D82945054}">
  <dimension ref="B2:AF367"/>
  <sheetViews>
    <sheetView topLeftCell="S1" workbookViewId="0">
      <selection activeCell="AE4" sqref="AE4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IF('Total power'!C3&lt;Control!$C$7*1000,'Total power'!C3/Parameters!$C$3,Parameters!$C$4)</f>
        <v>18.750188679245284</v>
      </c>
      <c r="D3" s="12">
        <f>IF('Total power'!D3&lt;Control!$C$7*1000,'Total power'!D3/Parameters!$C$3,Parameters!$C$4)</f>
        <v>18.771320754716982</v>
      </c>
      <c r="E3" s="12">
        <f>IF('Total power'!E3&lt;Control!$C$7*1000,'Total power'!E3/Parameters!$C$3,Parameters!$C$4)</f>
        <v>18.771320754716982</v>
      </c>
      <c r="F3" s="12">
        <f>IF('Total power'!F3&lt;Control!$C$7*1000,'Total power'!F3/Parameters!$C$3,Parameters!$C$4)</f>
        <v>18.406037735849058</v>
      </c>
      <c r="G3" s="12">
        <f>IF('Total power'!G3&lt;Control!$C$7*1000,'Total power'!G3/Parameters!$C$3,Parameters!$C$4)</f>
        <v>18.233962264150943</v>
      </c>
      <c r="H3" s="12">
        <f>IF('Total power'!H3&lt;Control!$C$7*1000,'Total power'!H3/Parameters!$C$3,Parameters!$C$4)</f>
        <v>17.722264150943396</v>
      </c>
      <c r="I3" s="12">
        <f>IF('Total power'!I3&lt;Control!$C$7*1000,'Total power'!I3/Parameters!$C$3,Parameters!$C$4)</f>
        <v>17.479245283018866</v>
      </c>
      <c r="J3" s="12">
        <f>IF('Total power'!J3&lt;Control!$C$7*1000,'Total power'!J3/Parameters!$C$3,Parameters!$C$4)</f>
        <v>16.836226415094337</v>
      </c>
      <c r="K3" s="12">
        <f>IF('Total power'!K3&lt;Control!$C$7*1000,'Total power'!K3/Parameters!$C$3,Parameters!$C$4)</f>
        <v>16.537358490566035</v>
      </c>
      <c r="L3" s="12">
        <f>IF('Total power'!L3&lt;Control!$C$7*1000,'Total power'!L3/Parameters!$C$3,Parameters!$C$4)</f>
        <v>16.537358490566035</v>
      </c>
      <c r="M3" s="12">
        <f>IF('Total power'!M3&lt;Control!$C$7*1000,'Total power'!M3/Parameters!$C$3,Parameters!$C$4)</f>
        <v>15.172830188679248</v>
      </c>
      <c r="N3" s="12">
        <f>IF('Total power'!N3&lt;Control!$C$7*1000,'Total power'!N3/Parameters!$C$3,Parameters!$C$4)</f>
        <v>13.753962264150944</v>
      </c>
      <c r="O3" s="12">
        <f>IF('Total power'!O3&lt;Control!$C$7*1000,'Total power'!O3/Parameters!$C$3,Parameters!$C$4)</f>
        <v>13.753962264150944</v>
      </c>
      <c r="P3" s="12">
        <f>IF('Total power'!P3&lt;Control!$C$7*1000,'Total power'!P3/Parameters!$C$3,Parameters!$C$4)</f>
        <v>13.603018867924529</v>
      </c>
      <c r="Q3" s="12">
        <f>IF('Total power'!Q3&lt;Control!$C$7*1000,'Total power'!Q3/Parameters!$C$3,Parameters!$C$4)</f>
        <v>13.753962264150944</v>
      </c>
      <c r="R3" s="12">
        <f>IF('Total power'!R3&lt;Control!$C$7*1000,'Total power'!R3/Parameters!$C$3,Parameters!$C$4)</f>
        <v>15.172830188679248</v>
      </c>
      <c r="S3" s="12">
        <f>IF('Total power'!S3&lt;Control!$C$7*1000,'Total power'!S3/Parameters!$C$3,Parameters!$C$4)</f>
        <v>14.937358490566039</v>
      </c>
      <c r="T3" s="12">
        <f>IF('Total power'!T3&lt;Control!$C$7*1000,'Total power'!T3/Parameters!$C$3,Parameters!$C$4)</f>
        <v>13.753962264150944</v>
      </c>
      <c r="U3" s="12">
        <f>IF('Total power'!U3&lt;Control!$C$7*1000,'Total power'!U3/Parameters!$C$3,Parameters!$C$4)</f>
        <v>13.367547169811321</v>
      </c>
      <c r="V3" s="12">
        <f>IF('Total power'!V3&lt;Control!$C$7*1000,'Total power'!V3/Parameters!$C$3,Parameters!$C$4)</f>
        <v>11.948679245283019</v>
      </c>
      <c r="W3" s="12">
        <f>IF('Total power'!W3&lt;Control!$C$7*1000,'Total power'!W3/Parameters!$C$3,Parameters!$C$4)</f>
        <v>11.372075471698114</v>
      </c>
      <c r="X3" s="12">
        <f>IF('Total power'!X3&lt;Control!$C$7*1000,'Total power'!X3/Parameters!$C$3,Parameters!$C$4)</f>
        <v>10.566037735849056</v>
      </c>
      <c r="Y3" s="12">
        <f>IF('Total power'!Y3&lt;Control!$C$7*1000,'Total power'!Y3/Parameters!$C$3,Parameters!$C$4)</f>
        <v>11.71320754716981</v>
      </c>
      <c r="Z3" s="12">
        <f>IF('Total power'!Z3&lt;Control!$C$7*1000,'Total power'!Z3/Parameters!$C$3,Parameters!$C$4)</f>
        <v>11.948679245283019</v>
      </c>
      <c r="AB3" s="7">
        <f>SUM(C3:Z3)</f>
        <v>362.86339622641515</v>
      </c>
    </row>
    <row r="4" spans="2:32" x14ac:dyDescent="0.2">
      <c r="B4" s="6">
        <v>44198</v>
      </c>
      <c r="C4" s="12">
        <f>IF('Total power'!C4&lt;Control!$C$7*1000,'Total power'!C4/Parameters!$C$3,Parameters!$C$4)</f>
        <v>13.367547169811321</v>
      </c>
      <c r="D4" s="12">
        <f>IF('Total power'!D4&lt;Control!$C$7*1000,'Total power'!D4/Parameters!$C$3,Parameters!$C$4)</f>
        <v>13.753962264150944</v>
      </c>
      <c r="E4" s="12">
        <f>IF('Total power'!E4&lt;Control!$C$7*1000,'Total power'!E4/Parameters!$C$3,Parameters!$C$4)</f>
        <v>13.753962264150944</v>
      </c>
      <c r="F4" s="12">
        <f>IF('Total power'!F4&lt;Control!$C$7*1000,'Total power'!F4/Parameters!$C$3,Parameters!$C$4)</f>
        <v>13.753962264150944</v>
      </c>
      <c r="G4" s="12">
        <f>IF('Total power'!G4&lt;Control!$C$7*1000,'Total power'!G4/Parameters!$C$3,Parameters!$C$4)</f>
        <v>13.603018867924529</v>
      </c>
      <c r="H4" s="12">
        <f>IF('Total power'!H4&lt;Control!$C$7*1000,'Total power'!H4/Parameters!$C$3,Parameters!$C$4)</f>
        <v>13.367547169811321</v>
      </c>
      <c r="I4" s="12">
        <f>IF('Total power'!I4&lt;Control!$C$7*1000,'Total power'!I4/Parameters!$C$3,Parameters!$C$4)</f>
        <v>13.367547169811321</v>
      </c>
      <c r="J4" s="12">
        <f>IF('Total power'!J4&lt;Control!$C$7*1000,'Total power'!J4/Parameters!$C$3,Parameters!$C$4)</f>
        <v>13.026415094339622</v>
      </c>
      <c r="K4" s="12">
        <f>IF('Total power'!K4&lt;Control!$C$7*1000,'Total power'!K4/Parameters!$C$3,Parameters!$C$4)</f>
        <v>11.71320754716981</v>
      </c>
      <c r="L4" s="12">
        <f>IF('Total power'!L4&lt;Control!$C$7*1000,'Total power'!L4/Parameters!$C$3,Parameters!$C$4)</f>
        <v>10.979622641509433</v>
      </c>
      <c r="M4" s="12">
        <f>IF('Total power'!M4&lt;Control!$C$7*1000,'Total power'!M4/Parameters!$C$3,Parameters!$C$4)</f>
        <v>10.119245283018866</v>
      </c>
      <c r="N4" s="12">
        <f>IF('Total power'!N4&lt;Control!$C$7*1000,'Total power'!N4/Parameters!$C$3,Parameters!$C$4)</f>
        <v>10.566037735849056</v>
      </c>
      <c r="O4" s="12">
        <f>IF('Total power'!O4&lt;Control!$C$7*1000,'Total power'!O4/Parameters!$C$3,Parameters!$C$4)</f>
        <v>11.71320754716981</v>
      </c>
      <c r="P4" s="12">
        <f>IF('Total power'!P4&lt;Control!$C$7*1000,'Total power'!P4/Parameters!$C$3,Parameters!$C$4)</f>
        <v>12.633962264150943</v>
      </c>
      <c r="Q4" s="12">
        <f>IF('Total power'!Q4&lt;Control!$C$7*1000,'Total power'!Q4/Parameters!$C$3,Parameters!$C$4)</f>
        <v>13.026415094339622</v>
      </c>
      <c r="R4" s="12">
        <f>IF('Total power'!R4&lt;Control!$C$7*1000,'Total power'!R4/Parameters!$C$3,Parameters!$C$4)</f>
        <v>13.603018867924529</v>
      </c>
      <c r="S4" s="12">
        <f>IF('Total power'!S4&lt;Control!$C$7*1000,'Total power'!S4/Parameters!$C$3,Parameters!$C$4)</f>
        <v>13.753962264150944</v>
      </c>
      <c r="T4" s="12">
        <f>IF('Total power'!T4&lt;Control!$C$7*1000,'Total power'!T4/Parameters!$C$3,Parameters!$C$4)</f>
        <v>13.753962264150944</v>
      </c>
      <c r="U4" s="12">
        <f>IF('Total power'!U4&lt;Control!$C$7*1000,'Total power'!U4/Parameters!$C$3,Parameters!$C$4)</f>
        <v>13.753962264150944</v>
      </c>
      <c r="V4" s="12">
        <f>IF('Total power'!V4&lt;Control!$C$7*1000,'Total power'!V4/Parameters!$C$3,Parameters!$C$4)</f>
        <v>14.937358490566039</v>
      </c>
      <c r="W4" s="12">
        <f>IF('Total power'!W4&lt;Control!$C$7*1000,'Total power'!W4/Parameters!$C$3,Parameters!$C$4)</f>
        <v>14.937358490566039</v>
      </c>
      <c r="X4" s="12">
        <f>IF('Total power'!X4&lt;Control!$C$7*1000,'Total power'!X4/Parameters!$C$3,Parameters!$C$4)</f>
        <v>15.323773584905663</v>
      </c>
      <c r="Y4" s="12">
        <f>IF('Total power'!Y4&lt;Control!$C$7*1000,'Total power'!Y4/Parameters!$C$3,Parameters!$C$4)</f>
        <v>16.537358490566035</v>
      </c>
      <c r="Z4" s="12">
        <f>IF('Total power'!Z4&lt;Control!$C$7*1000,'Total power'!Z4/Parameters!$C$3,Parameters!$C$4)</f>
        <v>16.688301886792452</v>
      </c>
      <c r="AB4" s="7">
        <f t="shared" ref="AB4:AB67" si="0">SUM(C4:Z4)</f>
        <v>322.03471698113208</v>
      </c>
      <c r="AD4" s="8" t="s">
        <v>19</v>
      </c>
      <c r="AE4" s="116">
        <f>SUM(C3:Z367)</f>
        <v>82496.671698108927</v>
      </c>
    </row>
    <row r="5" spans="2:32" x14ac:dyDescent="0.2">
      <c r="B5" s="6">
        <v>44199</v>
      </c>
      <c r="C5" s="12">
        <f>IF('Total power'!C5&lt;Control!$C$7*1000,'Total power'!C5/Parameters!$C$3,Parameters!$C$4)</f>
        <v>16.780377358490565</v>
      </c>
      <c r="D5" s="12">
        <f>IF('Total power'!D5&lt;Control!$C$7*1000,'Total power'!D5/Parameters!$C$3,Parameters!$C$4)</f>
        <v>16.836226415094337</v>
      </c>
      <c r="E5" s="12">
        <f>IF('Total power'!E5&lt;Control!$C$7*1000,'Total power'!E5/Parameters!$C$3,Parameters!$C$4)</f>
        <v>16.836226415094337</v>
      </c>
      <c r="F5" s="12">
        <f>IF('Total power'!F5&lt;Control!$C$7*1000,'Total power'!F5/Parameters!$C$3,Parameters!$C$4)</f>
        <v>17.479245283018866</v>
      </c>
      <c r="G5" s="12">
        <f>IF('Total power'!G5&lt;Control!$C$7*1000,'Total power'!G5/Parameters!$C$3,Parameters!$C$4)</f>
        <v>16.688301886792452</v>
      </c>
      <c r="H5" s="12">
        <f>IF('Total power'!H5&lt;Control!$C$7*1000,'Total power'!H5/Parameters!$C$3,Parameters!$C$4)</f>
        <v>16.537358490566035</v>
      </c>
      <c r="I5" s="12">
        <f>IF('Total power'!I5&lt;Control!$C$7*1000,'Total power'!I5/Parameters!$C$3,Parameters!$C$4)</f>
        <v>15.172830188679248</v>
      </c>
      <c r="J5" s="12">
        <f>IF('Total power'!J5&lt;Control!$C$7*1000,'Total power'!J5/Parameters!$C$3,Parameters!$C$4)</f>
        <v>15.172830188679248</v>
      </c>
      <c r="K5" s="12">
        <f>IF('Total power'!K5&lt;Control!$C$7*1000,'Total power'!K5/Parameters!$C$3,Parameters!$C$4)</f>
        <v>13.753962264150944</v>
      </c>
      <c r="L5" s="12">
        <f>IF('Total power'!L5&lt;Control!$C$7*1000,'Total power'!L5/Parameters!$C$3,Parameters!$C$4)</f>
        <v>11.71320754716981</v>
      </c>
      <c r="M5" s="12">
        <f>IF('Total power'!M5&lt;Control!$C$7*1000,'Total power'!M5/Parameters!$C$3,Parameters!$C$4)</f>
        <v>8.9720754716981137</v>
      </c>
      <c r="N5" s="12">
        <f>IF('Total power'!N5&lt;Control!$C$7*1000,'Total power'!N5/Parameters!$C$3,Parameters!$C$4)</f>
        <v>6.2279245283018865</v>
      </c>
      <c r="O5" s="12">
        <f>IF('Total power'!O5&lt;Control!$C$7*1000,'Total power'!O5/Parameters!$C$3,Parameters!$C$4)</f>
        <v>4.5388679245283026</v>
      </c>
      <c r="P5" s="12">
        <f>IF('Total power'!P5&lt;Control!$C$7*1000,'Total power'!P5/Parameters!$C$3,Parameters!$C$4)</f>
        <v>3.8052830188679247</v>
      </c>
      <c r="Q5" s="12">
        <f>IF('Total power'!Q5&lt;Control!$C$7*1000,'Total power'!Q5/Parameters!$C$3,Parameters!$C$4)</f>
        <v>3.3705660377358493</v>
      </c>
      <c r="R5" s="12">
        <f>IF('Total power'!R5&lt;Control!$C$7*1000,'Total power'!R5/Parameters!$C$3,Parameters!$C$4)</f>
        <v>3.8052830188679247</v>
      </c>
      <c r="S5" s="12">
        <f>IF('Total power'!S5&lt;Control!$C$7*1000,'Total power'!S5/Parameters!$C$3,Parameters!$C$4)</f>
        <v>4.2807547169811322</v>
      </c>
      <c r="T5" s="12">
        <f>IF('Total power'!T5&lt;Control!$C$7*1000,'Total power'!T5/Parameters!$C$3,Parameters!$C$4)</f>
        <v>4.2807547169811322</v>
      </c>
      <c r="U5" s="12">
        <f>IF('Total power'!U5&lt;Control!$C$7*1000,'Total power'!U5/Parameters!$C$3,Parameters!$C$4)</f>
        <v>4.5388679245283026</v>
      </c>
      <c r="V5" s="12">
        <f>IF('Total power'!V5&lt;Control!$C$7*1000,'Total power'!V5/Parameters!$C$3,Parameters!$C$4)</f>
        <v>4.5388679245283026</v>
      </c>
      <c r="W5" s="12">
        <f>IF('Total power'!W5&lt;Control!$C$7*1000,'Total power'!W5/Parameters!$C$3,Parameters!$C$4)</f>
        <v>4.2807547169811322</v>
      </c>
      <c r="X5" s="12">
        <f>IF('Total power'!X5&lt;Control!$C$7*1000,'Total power'!X5/Parameters!$C$3,Parameters!$C$4)</f>
        <v>3.5879245283018872</v>
      </c>
      <c r="Y5" s="12">
        <f>IF('Total power'!Y5&lt;Control!$C$7*1000,'Total power'!Y5/Parameters!$C$3,Parameters!$C$4)</f>
        <v>2.7547169811320753</v>
      </c>
      <c r="Z5" s="12">
        <f>IF('Total power'!Z5&lt;Control!$C$7*1000,'Total power'!Z5/Parameters!$C$3,Parameters!$C$4)</f>
        <v>2.030188679245283</v>
      </c>
      <c r="AB5" s="7">
        <f t="shared" si="0"/>
        <v>217.98339622641504</v>
      </c>
    </row>
    <row r="6" spans="2:32" x14ac:dyDescent="0.2">
      <c r="B6" s="6">
        <v>44200</v>
      </c>
      <c r="C6" s="12">
        <f>IF('Total power'!C6&lt;Control!$C$7*1000,'Total power'!C6/Parameters!$C$3,Parameters!$C$4)</f>
        <v>1.166792452830189</v>
      </c>
      <c r="D6" s="12">
        <f>IF('Total power'!D6&lt;Control!$C$7*1000,'Total power'!D6/Parameters!$C$3,Parameters!$C$4)</f>
        <v>0.57509433962264145</v>
      </c>
      <c r="E6" s="12">
        <f>IF('Total power'!E6&lt;Control!$C$7*1000,'Total power'!E6/Parameters!$C$3,Parameters!$C$4)</f>
        <v>0.28528301886792451</v>
      </c>
      <c r="F6" s="12">
        <f>IF('Total power'!F6&lt;Control!$C$7*1000,'Total power'!F6/Parameters!$C$3,Parameters!$C$4)</f>
        <v>0</v>
      </c>
      <c r="G6" s="12">
        <f>IF('Total power'!G6&lt;Control!$C$7*1000,'Total power'!G6/Parameters!$C$3,Parameters!$C$4)</f>
        <v>0</v>
      </c>
      <c r="H6" s="12">
        <f>IF('Total power'!H6&lt;Control!$C$7*1000,'Total power'!H6/Parameters!$C$3,Parameters!$C$4)</f>
        <v>0</v>
      </c>
      <c r="I6" s="12">
        <f>IF('Total power'!I6&lt;Control!$C$7*1000,'Total power'!I6/Parameters!$C$3,Parameters!$C$4)</f>
        <v>0</v>
      </c>
      <c r="J6" s="12">
        <f>IF('Total power'!J6&lt;Control!$C$7*1000,'Total power'!J6/Parameters!$C$3,Parameters!$C$4)</f>
        <v>0.28528301886792451</v>
      </c>
      <c r="K6" s="12">
        <f>IF('Total power'!K6&lt;Control!$C$7*1000,'Total power'!K6/Parameters!$C$3,Parameters!$C$4)</f>
        <v>0.47849056603773577</v>
      </c>
      <c r="L6" s="12">
        <f>IF('Total power'!L6&lt;Control!$C$7*1000,'Total power'!L6/Parameters!$C$3,Parameters!$C$4)</f>
        <v>0.47849056603773577</v>
      </c>
      <c r="M6" s="12">
        <f>IF('Total power'!M6&lt;Control!$C$7*1000,'Total power'!M6/Parameters!$C$3,Parameters!$C$4)</f>
        <v>0.38188679245283014</v>
      </c>
      <c r="N6" s="12">
        <f>IF('Total power'!N6&lt;Control!$C$7*1000,'Total power'!N6/Parameters!$C$3,Parameters!$C$4)</f>
        <v>0.38188679245283014</v>
      </c>
      <c r="O6" s="12">
        <f>IF('Total power'!O6&lt;Control!$C$7*1000,'Total power'!O6/Parameters!$C$3,Parameters!$C$4)</f>
        <v>0.57509433962264145</v>
      </c>
      <c r="P6" s="12">
        <f>IF('Total power'!P6&lt;Control!$C$7*1000,'Total power'!P6/Parameters!$C$3,Parameters!$C$4)</f>
        <v>0.91924528301886799</v>
      </c>
      <c r="Q6" s="12">
        <f>IF('Total power'!Q6&lt;Control!$C$7*1000,'Total power'!Q6/Parameters!$C$3,Parameters!$C$4)</f>
        <v>1.4384905660377358</v>
      </c>
      <c r="R6" s="12">
        <f>IF('Total power'!R6&lt;Control!$C$7*1000,'Total power'!R6/Parameters!$C$3,Parameters!$C$4)</f>
        <v>2.2113207547169811</v>
      </c>
      <c r="S6" s="12">
        <f>IF('Total power'!S6&lt;Control!$C$7*1000,'Total power'!S6/Parameters!$C$3,Parameters!$C$4)</f>
        <v>2.7547169811320753</v>
      </c>
      <c r="T6" s="12">
        <f>IF('Total power'!T6&lt;Control!$C$7*1000,'Total power'!T6/Parameters!$C$3,Parameters!$C$4)</f>
        <v>3.3705660377358493</v>
      </c>
      <c r="U6" s="12">
        <f>IF('Total power'!U6&lt;Control!$C$7*1000,'Total power'!U6/Parameters!$C$3,Parameters!$C$4)</f>
        <v>3.5879245283018872</v>
      </c>
      <c r="V6" s="12">
        <f>IF('Total power'!V6&lt;Control!$C$7*1000,'Total power'!V6/Parameters!$C$3,Parameters!$C$4)</f>
        <v>3.5879245283018872</v>
      </c>
      <c r="W6" s="12">
        <f>IF('Total power'!W6&lt;Control!$C$7*1000,'Total power'!W6/Parameters!$C$3,Parameters!$C$4)</f>
        <v>3.8052830188679247</v>
      </c>
      <c r="X6" s="12">
        <f>IF('Total power'!X6&lt;Control!$C$7*1000,'Total power'!X6/Parameters!$C$3,Parameters!$C$4)</f>
        <v>3.5879245283018872</v>
      </c>
      <c r="Y6" s="12">
        <f>IF('Total power'!Y6&lt;Control!$C$7*1000,'Total power'!Y6/Parameters!$C$3,Parameters!$C$4)</f>
        <v>3.5879245283018872</v>
      </c>
      <c r="Z6" s="12">
        <f>IF('Total power'!Z6&lt;Control!$C$7*1000,'Total power'!Z6/Parameters!$C$3,Parameters!$C$4)</f>
        <v>3.8052830188679247</v>
      </c>
      <c r="AB6" s="7">
        <f t="shared" si="0"/>
        <v>37.264905660377359</v>
      </c>
    </row>
    <row r="7" spans="2:32" x14ac:dyDescent="0.2">
      <c r="B7" s="6">
        <v>44201</v>
      </c>
      <c r="C7" s="12">
        <f>IF('Total power'!C7&lt;Control!$C$7*1000,'Total power'!C7/Parameters!$C$3,Parameters!$C$4)</f>
        <v>4.2807547169811322</v>
      </c>
      <c r="D7" s="12">
        <f>IF('Total power'!D7&lt;Control!$C$7*1000,'Total power'!D7/Parameters!$C$3,Parameters!$C$4)</f>
        <v>4.7969811320754729</v>
      </c>
      <c r="E7" s="12">
        <f>IF('Total power'!E7&lt;Control!$C$7*1000,'Total power'!E7/Parameters!$C$3,Parameters!$C$4)</f>
        <v>4.7969811320754729</v>
      </c>
      <c r="F7" s="12">
        <f>IF('Total power'!F7&lt;Control!$C$7*1000,'Total power'!F7/Parameters!$C$3,Parameters!$C$4)</f>
        <v>4.5388679245283026</v>
      </c>
      <c r="G7" s="12">
        <f>IF('Total power'!G7&lt;Control!$C$7*1000,'Total power'!G7/Parameters!$C$3,Parameters!$C$4)</f>
        <v>4.2807547169811322</v>
      </c>
      <c r="H7" s="12">
        <f>IF('Total power'!H7&lt;Control!$C$7*1000,'Total power'!H7/Parameters!$C$3,Parameters!$C$4)</f>
        <v>3.8052830188679247</v>
      </c>
      <c r="I7" s="12">
        <f>IF('Total power'!I7&lt;Control!$C$7*1000,'Total power'!I7/Parameters!$C$3,Parameters!$C$4)</f>
        <v>3.5879245283018872</v>
      </c>
      <c r="J7" s="12">
        <f>IF('Total power'!J7&lt;Control!$C$7*1000,'Total power'!J7/Parameters!$C$3,Parameters!$C$4)</f>
        <v>3.5879245283018872</v>
      </c>
      <c r="K7" s="12">
        <f>IF('Total power'!K7&lt;Control!$C$7*1000,'Total power'!K7/Parameters!$C$3,Parameters!$C$4)</f>
        <v>3.8052830188679247</v>
      </c>
      <c r="L7" s="12">
        <f>IF('Total power'!L7&lt;Control!$C$7*1000,'Total power'!L7/Parameters!$C$3,Parameters!$C$4)</f>
        <v>3.8052830188679247</v>
      </c>
      <c r="M7" s="12">
        <f>IF('Total power'!M7&lt;Control!$C$7*1000,'Total power'!M7/Parameters!$C$3,Parameters!$C$4)</f>
        <v>3.5879245283018872</v>
      </c>
      <c r="N7" s="12">
        <f>IF('Total power'!N7&lt;Control!$C$7*1000,'Total power'!N7/Parameters!$C$3,Parameters!$C$4)</f>
        <v>3.8052830188679247</v>
      </c>
      <c r="O7" s="12">
        <f>IF('Total power'!O7&lt;Control!$C$7*1000,'Total power'!O7/Parameters!$C$3,Parameters!$C$4)</f>
        <v>3.8052830188679247</v>
      </c>
      <c r="P7" s="12">
        <f>IF('Total power'!P7&lt;Control!$C$7*1000,'Total power'!P7/Parameters!$C$3,Parameters!$C$4)</f>
        <v>3.8052830188679247</v>
      </c>
      <c r="Q7" s="12">
        <f>IF('Total power'!Q7&lt;Control!$C$7*1000,'Total power'!Q7/Parameters!$C$3,Parameters!$C$4)</f>
        <v>3.3705660377358493</v>
      </c>
      <c r="R7" s="12">
        <f>IF('Total power'!R7&lt;Control!$C$7*1000,'Total power'!R7/Parameters!$C$3,Parameters!$C$4)</f>
        <v>2.5735849056603777</v>
      </c>
      <c r="S7" s="12">
        <f>IF('Total power'!S7&lt;Control!$C$7*1000,'Total power'!S7/Parameters!$C$3,Parameters!$C$4)</f>
        <v>2.030188679245283</v>
      </c>
      <c r="T7" s="12">
        <f>IF('Total power'!T7&lt;Control!$C$7*1000,'Total power'!T7/Parameters!$C$3,Parameters!$C$4)</f>
        <v>1.5864150943396227</v>
      </c>
      <c r="U7" s="12">
        <f>IF('Total power'!U7&lt;Control!$C$7*1000,'Total power'!U7/Parameters!$C$3,Parameters!$C$4)</f>
        <v>1.166792452830189</v>
      </c>
      <c r="V7" s="12">
        <f>IF('Total power'!V7&lt;Control!$C$7*1000,'Total power'!V7/Parameters!$C$3,Parameters!$C$4)</f>
        <v>0.79547169811320761</v>
      </c>
      <c r="W7" s="12">
        <f>IF('Total power'!W7&lt;Control!$C$7*1000,'Total power'!W7/Parameters!$C$3,Parameters!$C$4)</f>
        <v>0.47849056603773577</v>
      </c>
      <c r="X7" s="12">
        <f>IF('Total power'!X7&lt;Control!$C$7*1000,'Total power'!X7/Parameters!$C$3,Parameters!$C$4)</f>
        <v>0.18867924528301888</v>
      </c>
      <c r="Y7" s="12">
        <f>IF('Total power'!Y7&lt;Control!$C$7*1000,'Total power'!Y7/Parameters!$C$3,Parameters!$C$4)</f>
        <v>0</v>
      </c>
      <c r="Z7" s="12">
        <f>IF('Total power'!Z7&lt;Control!$C$7*1000,'Total power'!Z7/Parameters!$C$3,Parameters!$C$4)</f>
        <v>0</v>
      </c>
      <c r="AB7" s="7">
        <f t="shared" si="0"/>
        <v>68.48</v>
      </c>
    </row>
    <row r="8" spans="2:32" x14ac:dyDescent="0.2">
      <c r="B8" s="6">
        <v>44202</v>
      </c>
      <c r="C8" s="12">
        <f>IF('Total power'!C8&lt;Control!$C$7*1000,'Total power'!C8/Parameters!$C$3,Parameters!$C$4)</f>
        <v>0.28528301886792451</v>
      </c>
      <c r="D8" s="12">
        <f>IF('Total power'!D8&lt;Control!$C$7*1000,'Total power'!D8/Parameters!$C$3,Parameters!$C$4)</f>
        <v>0.47849056603773577</v>
      </c>
      <c r="E8" s="12">
        <f>IF('Total power'!E8&lt;Control!$C$7*1000,'Total power'!E8/Parameters!$C$3,Parameters!$C$4)</f>
        <v>0.67169811320754724</v>
      </c>
      <c r="F8" s="12">
        <f>IF('Total power'!F8&lt;Control!$C$7*1000,'Total power'!F8/Parameters!$C$3,Parameters!$C$4)</f>
        <v>0.91924528301886799</v>
      </c>
      <c r="G8" s="12">
        <f>IF('Total power'!G8&lt;Control!$C$7*1000,'Total power'!G8/Parameters!$C$3,Parameters!$C$4)</f>
        <v>0.91924528301886799</v>
      </c>
      <c r="H8" s="12">
        <f>IF('Total power'!H8&lt;Control!$C$7*1000,'Total power'!H8/Parameters!$C$3,Parameters!$C$4)</f>
        <v>1.0430188679245285</v>
      </c>
      <c r="I8" s="12">
        <f>IF('Total power'!I8&lt;Control!$C$7*1000,'Total power'!I8/Parameters!$C$3,Parameters!$C$4)</f>
        <v>1.2905660377358492</v>
      </c>
      <c r="J8" s="12">
        <f>IF('Total power'!J8&lt;Control!$C$7*1000,'Total power'!J8/Parameters!$C$3,Parameters!$C$4)</f>
        <v>1.8822641509433962</v>
      </c>
      <c r="K8" s="12">
        <f>IF('Total power'!K8&lt;Control!$C$7*1000,'Total power'!K8/Parameters!$C$3,Parameters!$C$4)</f>
        <v>2.5735849056603777</v>
      </c>
      <c r="L8" s="12">
        <f>IF('Total power'!L8&lt;Control!$C$7*1000,'Total power'!L8/Parameters!$C$3,Parameters!$C$4)</f>
        <v>3.5879245283018872</v>
      </c>
      <c r="M8" s="12">
        <f>IF('Total power'!M8&lt;Control!$C$7*1000,'Total power'!M8/Parameters!$C$3,Parameters!$C$4)</f>
        <v>4.2807547169811322</v>
      </c>
      <c r="N8" s="12">
        <f>IF('Total power'!N8&lt;Control!$C$7*1000,'Total power'!N8/Parameters!$C$3,Parameters!$C$4)</f>
        <v>4.5388679245283026</v>
      </c>
      <c r="O8" s="12">
        <f>IF('Total power'!O8&lt;Control!$C$7*1000,'Total power'!O8/Parameters!$C$3,Parameters!$C$4)</f>
        <v>5.3132075471698119</v>
      </c>
      <c r="P8" s="12">
        <f>IF('Total power'!P8&lt;Control!$C$7*1000,'Total power'!P8/Parameters!$C$3,Parameters!$C$4)</f>
        <v>6.8377358490566031</v>
      </c>
      <c r="Q8" s="12">
        <f>IF('Total power'!Q8&lt;Control!$C$7*1000,'Total power'!Q8/Parameters!$C$3,Parameters!$C$4)</f>
        <v>8.5735849056603772</v>
      </c>
      <c r="R8" s="12">
        <f>IF('Total power'!R8&lt;Control!$C$7*1000,'Total power'!R8/Parameters!$C$3,Parameters!$C$4)</f>
        <v>10.566037735849056</v>
      </c>
      <c r="S8" s="12">
        <f>IF('Total power'!S8&lt;Control!$C$7*1000,'Total power'!S8/Parameters!$C$3,Parameters!$C$4)</f>
        <v>11.71320754716981</v>
      </c>
      <c r="T8" s="12">
        <f>IF('Total power'!T8&lt;Control!$C$7*1000,'Total power'!T8/Parameters!$C$3,Parameters!$C$4)</f>
        <v>12.633962264150943</v>
      </c>
      <c r="U8" s="12">
        <f>IF('Total power'!U8&lt;Control!$C$7*1000,'Total power'!U8/Parameters!$C$3,Parameters!$C$4)</f>
        <v>13.753962264150944</v>
      </c>
      <c r="V8" s="12">
        <f>IF('Total power'!V8&lt;Control!$C$7*1000,'Total power'!V8/Parameters!$C$3,Parameters!$C$4)</f>
        <v>15.323773584905663</v>
      </c>
      <c r="W8" s="12">
        <f>IF('Total power'!W8&lt;Control!$C$7*1000,'Total power'!W8/Parameters!$C$3,Parameters!$C$4)</f>
        <v>16.537358490566035</v>
      </c>
      <c r="X8" s="12">
        <f>IF('Total power'!X8&lt;Control!$C$7*1000,'Total power'!X8/Parameters!$C$3,Parameters!$C$4)</f>
        <v>16.537358490566035</v>
      </c>
      <c r="Y8" s="12">
        <f>IF('Total power'!Y8&lt;Control!$C$7*1000,'Total power'!Y8/Parameters!$C$3,Parameters!$C$4)</f>
        <v>14.937358490566039</v>
      </c>
      <c r="Z8" s="12">
        <f>IF('Total power'!Z8&lt;Control!$C$7*1000,'Total power'!Z8/Parameters!$C$3,Parameters!$C$4)</f>
        <v>13.026415094339622</v>
      </c>
      <c r="AB8" s="7">
        <f t="shared" si="0"/>
        <v>168.22490566037735</v>
      </c>
      <c r="AD8" s="8" t="s">
        <v>16</v>
      </c>
      <c r="AE8" s="11">
        <f>MAX(AB3:AB367)</f>
        <v>452.83018867924545</v>
      </c>
      <c r="AF8" t="s">
        <v>20</v>
      </c>
    </row>
    <row r="9" spans="2:32" x14ac:dyDescent="0.2">
      <c r="B9" s="6">
        <v>44203</v>
      </c>
      <c r="C9" s="12">
        <f>IF('Total power'!C9&lt;Control!$C$7*1000,'Total power'!C9/Parameters!$C$3,Parameters!$C$4)</f>
        <v>15.172830188679248</v>
      </c>
      <c r="D9" s="12">
        <f>IF('Total power'!D9&lt;Control!$C$7*1000,'Total power'!D9/Parameters!$C$3,Parameters!$C$4)</f>
        <v>16.537358490566035</v>
      </c>
      <c r="E9" s="12">
        <f>IF('Total power'!E9&lt;Control!$C$7*1000,'Total power'!E9/Parameters!$C$3,Parameters!$C$4)</f>
        <v>16.780377358490565</v>
      </c>
      <c r="F9" s="12">
        <f>IF('Total power'!F9&lt;Control!$C$7*1000,'Total power'!F9/Parameters!$C$3,Parameters!$C$4)</f>
        <v>15.415849056603776</v>
      </c>
      <c r="G9" s="12">
        <f>IF('Total power'!G9&lt;Control!$C$7*1000,'Total power'!G9/Parameters!$C$3,Parameters!$C$4)</f>
        <v>13.367547169811321</v>
      </c>
      <c r="H9" s="12">
        <f>IF('Total power'!H9&lt;Control!$C$7*1000,'Total power'!H9/Parameters!$C$3,Parameters!$C$4)</f>
        <v>10.119245283018866</v>
      </c>
      <c r="I9" s="12">
        <f>IF('Total power'!I9&lt;Control!$C$7*1000,'Total power'!I9/Parameters!$C$3,Parameters!$C$4)</f>
        <v>7.9969811320754713</v>
      </c>
      <c r="J9" s="12">
        <f>IF('Total power'!J9&lt;Control!$C$7*1000,'Total power'!J9/Parameters!$C$3,Parameters!$C$4)</f>
        <v>7.1849056603773587</v>
      </c>
      <c r="K9" s="12">
        <f>IF('Total power'!K9&lt;Control!$C$7*1000,'Total power'!K9/Parameters!$C$3,Parameters!$C$4)</f>
        <v>6.8377358490566031</v>
      </c>
      <c r="L9" s="12">
        <f>IF('Total power'!L9&lt;Control!$C$7*1000,'Total power'!L9/Parameters!$C$3,Parameters!$C$4)</f>
        <v>7.1849056603773587</v>
      </c>
      <c r="M9" s="12">
        <f>IF('Total power'!M9&lt;Control!$C$7*1000,'Total power'!M9/Parameters!$C$3,Parameters!$C$4)</f>
        <v>7.5833962264150934</v>
      </c>
      <c r="N9" s="12">
        <f>IF('Total power'!N9&lt;Control!$C$7*1000,'Total power'!N9/Parameters!$C$3,Parameters!$C$4)</f>
        <v>8.9720754716981137</v>
      </c>
      <c r="O9" s="12">
        <f>IF('Total power'!O9&lt;Control!$C$7*1000,'Total power'!O9/Parameters!$C$3,Parameters!$C$4)</f>
        <v>11.372075471698114</v>
      </c>
      <c r="P9" s="12">
        <f>IF('Total power'!P9&lt;Control!$C$7*1000,'Total power'!P9/Parameters!$C$3,Parameters!$C$4)</f>
        <v>13.753962264150944</v>
      </c>
      <c r="Q9" s="12">
        <f>IF('Total power'!Q9&lt;Control!$C$7*1000,'Total power'!Q9/Parameters!$C$3,Parameters!$C$4)</f>
        <v>16.537358490566035</v>
      </c>
      <c r="R9" s="12">
        <f>IF('Total power'!R9&lt;Control!$C$7*1000,'Total power'!R9/Parameters!$C$3,Parameters!$C$4)</f>
        <v>16.836226415094337</v>
      </c>
      <c r="S9" s="12">
        <f>IF('Total power'!S9&lt;Control!$C$7*1000,'Total power'!S9/Parameters!$C$3,Parameters!$C$4)</f>
        <v>16.780377358490565</v>
      </c>
      <c r="T9" s="12">
        <f>IF('Total power'!T9&lt;Control!$C$7*1000,'Total power'!T9/Parameters!$C$3,Parameters!$C$4)</f>
        <v>15.323773584905663</v>
      </c>
      <c r="U9" s="12">
        <f>IF('Total power'!U9&lt;Control!$C$7*1000,'Total power'!U9/Parameters!$C$3,Parameters!$C$4)</f>
        <v>13.753962264150944</v>
      </c>
      <c r="V9" s="12">
        <f>IF('Total power'!V9&lt;Control!$C$7*1000,'Total power'!V9/Parameters!$C$3,Parameters!$C$4)</f>
        <v>13.753962264150944</v>
      </c>
      <c r="W9" s="12">
        <f>IF('Total power'!W9&lt;Control!$C$7*1000,'Total power'!W9/Parameters!$C$3,Parameters!$C$4)</f>
        <v>15.415849056603776</v>
      </c>
      <c r="X9" s="12">
        <f>IF('Total power'!X9&lt;Control!$C$7*1000,'Total power'!X9/Parameters!$C$3,Parameters!$C$4)</f>
        <v>17.479245283018866</v>
      </c>
      <c r="Y9" s="12">
        <f>IF('Total power'!Y9&lt;Control!$C$7*1000,'Total power'!Y9/Parameters!$C$3,Parameters!$C$4)</f>
        <v>17.722264150943396</v>
      </c>
      <c r="Z9" s="12">
        <f>IF('Total power'!Z9&lt;Control!$C$7*1000,'Total power'!Z9/Parameters!$C$3,Parameters!$C$4)</f>
        <v>16.688301886792452</v>
      </c>
      <c r="AB9" s="7">
        <f t="shared" si="0"/>
        <v>318.57056603773577</v>
      </c>
      <c r="AD9" s="8" t="s">
        <v>18</v>
      </c>
      <c r="AE9" s="11">
        <f>MIN(AB3:AB367)</f>
        <v>0</v>
      </c>
    </row>
    <row r="10" spans="2:32" x14ac:dyDescent="0.2">
      <c r="B10" s="6">
        <v>44204</v>
      </c>
      <c r="C10" s="12">
        <f>IF('Total power'!C10&lt;Control!$C$7*1000,'Total power'!C10/Parameters!$C$3,Parameters!$C$4)</f>
        <v>15.415849056603776</v>
      </c>
      <c r="D10" s="12">
        <f>IF('Total power'!D10&lt;Control!$C$7*1000,'Total power'!D10/Parameters!$C$3,Parameters!$C$4)</f>
        <v>16.688301886792452</v>
      </c>
      <c r="E10" s="12">
        <f>IF('Total power'!E10&lt;Control!$C$7*1000,'Total power'!E10/Parameters!$C$3,Parameters!$C$4)</f>
        <v>17.630188679245283</v>
      </c>
      <c r="F10" s="12">
        <f>IF('Total power'!F10&lt;Control!$C$7*1000,'Total power'!F10/Parameters!$C$3,Parameters!$C$4)</f>
        <v>16.836226415094337</v>
      </c>
      <c r="G10" s="12">
        <f>IF('Total power'!G10&lt;Control!$C$7*1000,'Total power'!G10/Parameters!$C$3,Parameters!$C$4)</f>
        <v>16.780377358490565</v>
      </c>
      <c r="H10" s="12">
        <f>IF('Total power'!H10&lt;Control!$C$7*1000,'Total power'!H10/Parameters!$C$3,Parameters!$C$4)</f>
        <v>16.537358490566035</v>
      </c>
      <c r="I10" s="12">
        <f>IF('Total power'!I10&lt;Control!$C$7*1000,'Total power'!I10/Parameters!$C$3,Parameters!$C$4)</f>
        <v>15.172830188679248</v>
      </c>
      <c r="J10" s="12">
        <f>IF('Total power'!J10&lt;Control!$C$7*1000,'Total power'!J10/Parameters!$C$3,Parameters!$C$4)</f>
        <v>15.172830188679248</v>
      </c>
      <c r="K10" s="12">
        <f>IF('Total power'!K10&lt;Control!$C$7*1000,'Total power'!K10/Parameters!$C$3,Parameters!$C$4)</f>
        <v>15.172830188679248</v>
      </c>
      <c r="L10" s="12">
        <f>IF('Total power'!L10&lt;Control!$C$7*1000,'Total power'!L10/Parameters!$C$3,Parameters!$C$4)</f>
        <v>14.937358490566039</v>
      </c>
      <c r="M10" s="12">
        <f>IF('Total power'!M10&lt;Control!$C$7*1000,'Total power'!M10/Parameters!$C$3,Parameters!$C$4)</f>
        <v>13.603018867924529</v>
      </c>
      <c r="N10" s="12">
        <f>IF('Total power'!N10&lt;Control!$C$7*1000,'Total power'!N10/Parameters!$C$3,Parameters!$C$4)</f>
        <v>11.372075471698114</v>
      </c>
      <c r="O10" s="12">
        <f>IF('Total power'!O10&lt;Control!$C$7*1000,'Total power'!O10/Parameters!$C$3,Parameters!$C$4)</f>
        <v>9.385660377358489</v>
      </c>
      <c r="P10" s="12">
        <f>IF('Total power'!P10&lt;Control!$C$7*1000,'Total power'!P10/Parameters!$C$3,Parameters!$C$4)</f>
        <v>8.5735849056603772</v>
      </c>
      <c r="Q10" s="12">
        <f>IF('Total power'!Q10&lt;Control!$C$7*1000,'Total power'!Q10/Parameters!$C$3,Parameters!$C$4)</f>
        <v>8.5735849056603772</v>
      </c>
      <c r="R10" s="12">
        <f>IF('Total power'!R10&lt;Control!$C$7*1000,'Total power'!R10/Parameters!$C$3,Parameters!$C$4)</f>
        <v>7.5833962264150934</v>
      </c>
      <c r="S10" s="12">
        <f>IF('Total power'!S10&lt;Control!$C$7*1000,'Total power'!S10/Parameters!$C$3,Parameters!$C$4)</f>
        <v>4.7969811320754729</v>
      </c>
      <c r="T10" s="12">
        <f>IF('Total power'!T10&lt;Control!$C$7*1000,'Total power'!T10/Parameters!$C$3,Parameters!$C$4)</f>
        <v>2.9358490566037734</v>
      </c>
      <c r="U10" s="12">
        <f>IF('Total power'!U10&lt;Control!$C$7*1000,'Total power'!U10/Parameters!$C$3,Parameters!$C$4)</f>
        <v>2.5735849056603777</v>
      </c>
      <c r="V10" s="12">
        <f>IF('Total power'!V10&lt;Control!$C$7*1000,'Total power'!V10/Parameters!$C$3,Parameters!$C$4)</f>
        <v>2.7547169811320753</v>
      </c>
      <c r="W10" s="12">
        <f>IF('Total power'!W10&lt;Control!$C$7*1000,'Total power'!W10/Parameters!$C$3,Parameters!$C$4)</f>
        <v>3.8052830188679247</v>
      </c>
      <c r="X10" s="12">
        <f>IF('Total power'!X10&lt;Control!$C$7*1000,'Total power'!X10/Parameters!$C$3,Parameters!$C$4)</f>
        <v>5.6181132075471698</v>
      </c>
      <c r="Y10" s="12">
        <f>IF('Total power'!Y10&lt;Control!$C$7*1000,'Total power'!Y10/Parameters!$C$3,Parameters!$C$4)</f>
        <v>6.8377358490566031</v>
      </c>
      <c r="Z10" s="12">
        <f>IF('Total power'!Z10&lt;Control!$C$7*1000,'Total power'!Z10/Parameters!$C$3,Parameters!$C$4)</f>
        <v>8.3894339622641514</v>
      </c>
      <c r="AB10" s="7">
        <f t="shared" si="0"/>
        <v>257.14716981132074</v>
      </c>
    </row>
    <row r="11" spans="2:32" x14ac:dyDescent="0.2">
      <c r="B11" s="6">
        <v>44205</v>
      </c>
      <c r="C11" s="12">
        <f>IF('Total power'!C11&lt;Control!$C$7*1000,'Total power'!C11/Parameters!$C$3,Parameters!$C$4)</f>
        <v>10.119245283018866</v>
      </c>
      <c r="D11" s="12">
        <f>IF('Total power'!D11&lt;Control!$C$7*1000,'Total power'!D11/Parameters!$C$3,Parameters!$C$4)</f>
        <v>13.026415094339622</v>
      </c>
      <c r="E11" s="12">
        <f>IF('Total power'!E11&lt;Control!$C$7*1000,'Total power'!E11/Parameters!$C$3,Parameters!$C$4)</f>
        <v>15.323773584905663</v>
      </c>
      <c r="F11" s="12">
        <f>IF('Total power'!F11&lt;Control!$C$7*1000,'Total power'!F11/Parameters!$C$3,Parameters!$C$4)</f>
        <v>18.326037735849056</v>
      </c>
      <c r="G11" s="12">
        <f>IF('Total power'!G11&lt;Control!$C$7*1000,'Total power'!G11/Parameters!$C$3,Parameters!$C$4)</f>
        <v>18.40301886792453</v>
      </c>
      <c r="H11" s="12">
        <f>IF('Total power'!H11&lt;Control!$C$7*1000,'Total power'!H11/Parameters!$C$3,Parameters!$C$4)</f>
        <v>18.867924528301888</v>
      </c>
      <c r="I11" s="12">
        <f>IF('Total power'!I11&lt;Control!$C$7*1000,'Total power'!I11/Parameters!$C$3,Parameters!$C$4)</f>
        <v>18.867924528301888</v>
      </c>
      <c r="J11" s="12">
        <f>IF('Total power'!J11&lt;Control!$C$7*1000,'Total power'!J11/Parameters!$C$3,Parameters!$C$4)</f>
        <v>18.867924528301888</v>
      </c>
      <c r="K11" s="12">
        <f>IF('Total power'!K11&lt;Control!$C$7*1000,'Total power'!K11/Parameters!$C$3,Parameters!$C$4)</f>
        <v>18.867924528301888</v>
      </c>
      <c r="L11" s="12">
        <f>IF('Total power'!L11&lt;Control!$C$7*1000,'Total power'!L11/Parameters!$C$3,Parameters!$C$4)</f>
        <v>18.867924528301888</v>
      </c>
      <c r="M11" s="12">
        <f>IF('Total power'!M11&lt;Control!$C$7*1000,'Total power'!M11/Parameters!$C$3,Parameters!$C$4)</f>
        <v>18.867924528301888</v>
      </c>
      <c r="N11" s="12">
        <f>IF('Total power'!N11&lt;Control!$C$7*1000,'Total power'!N11/Parameters!$C$3,Parameters!$C$4)</f>
        <v>18.867924528301888</v>
      </c>
      <c r="O11" s="12">
        <f>IF('Total power'!O11&lt;Control!$C$7*1000,'Total power'!O11/Parameters!$C$3,Parameters!$C$4)</f>
        <v>18.867924528301888</v>
      </c>
      <c r="P11" s="12">
        <f>IF('Total power'!P11&lt;Control!$C$7*1000,'Total power'!P11/Parameters!$C$3,Parameters!$C$4)</f>
        <v>18.867924528301888</v>
      </c>
      <c r="Q11" s="12">
        <f>IF('Total power'!Q11&lt;Control!$C$7*1000,'Total power'!Q11/Parameters!$C$3,Parameters!$C$4)</f>
        <v>18.867924528301888</v>
      </c>
      <c r="R11" s="12">
        <f>IF('Total power'!R11&lt;Control!$C$7*1000,'Total power'!R11/Parameters!$C$3,Parameters!$C$4)</f>
        <v>18.867924528301888</v>
      </c>
      <c r="S11" s="12">
        <f>IF('Total power'!S11&lt;Control!$C$7*1000,'Total power'!S11/Parameters!$C$3,Parameters!$C$4)</f>
        <v>18.774339622641513</v>
      </c>
      <c r="T11" s="12">
        <f>IF('Total power'!T11&lt;Control!$C$7*1000,'Total power'!T11/Parameters!$C$3,Parameters!$C$4)</f>
        <v>18.40301886792453</v>
      </c>
      <c r="U11" s="12">
        <f>IF('Total power'!U11&lt;Control!$C$7*1000,'Total power'!U11/Parameters!$C$3,Parameters!$C$4)</f>
        <v>18.406037735849058</v>
      </c>
      <c r="V11" s="12">
        <f>IF('Total power'!V11&lt;Control!$C$7*1000,'Total power'!V11/Parameters!$C$3,Parameters!$C$4)</f>
        <v>18.381886792452832</v>
      </c>
      <c r="W11" s="12">
        <f>IF('Total power'!W11&lt;Control!$C$7*1000,'Total power'!W11/Parameters!$C$3,Parameters!$C$4)</f>
        <v>16.688301886792452</v>
      </c>
      <c r="X11" s="12">
        <f>IF('Total power'!X11&lt;Control!$C$7*1000,'Total power'!X11/Parameters!$C$3,Parameters!$C$4)</f>
        <v>13.753962264150944</v>
      </c>
      <c r="Y11" s="12">
        <f>IF('Total power'!Y11&lt;Control!$C$7*1000,'Total power'!Y11/Parameters!$C$3,Parameters!$C$4)</f>
        <v>11.71320754716981</v>
      </c>
      <c r="Z11" s="12">
        <f>IF('Total power'!Z11&lt;Control!$C$7*1000,'Total power'!Z11/Parameters!$C$3,Parameters!$C$4)</f>
        <v>10.566037735849056</v>
      </c>
      <c r="AB11" s="7">
        <f t="shared" si="0"/>
        <v>409.43245283018871</v>
      </c>
    </row>
    <row r="12" spans="2:32" x14ac:dyDescent="0.2">
      <c r="B12" s="6">
        <v>44206</v>
      </c>
      <c r="C12" s="12">
        <f>IF('Total power'!C12&lt;Control!$C$7*1000,'Total power'!C12/Parameters!$C$3,Parameters!$C$4)</f>
        <v>10.566037735849056</v>
      </c>
      <c r="D12" s="12">
        <f>IF('Total power'!D12&lt;Control!$C$7*1000,'Total power'!D12/Parameters!$C$3,Parameters!$C$4)</f>
        <v>11.71320754716981</v>
      </c>
      <c r="E12" s="12">
        <f>IF('Total power'!E12&lt;Control!$C$7*1000,'Total power'!E12/Parameters!$C$3,Parameters!$C$4)</f>
        <v>13.367547169811321</v>
      </c>
      <c r="F12" s="12">
        <f>IF('Total power'!F12&lt;Control!$C$7*1000,'Total power'!F12/Parameters!$C$3,Parameters!$C$4)</f>
        <v>13.753962264150944</v>
      </c>
      <c r="G12" s="12">
        <f>IF('Total power'!G12&lt;Control!$C$7*1000,'Total power'!G12/Parameters!$C$3,Parameters!$C$4)</f>
        <v>14.937358490566039</v>
      </c>
      <c r="H12" s="12">
        <f>IF('Total power'!H12&lt;Control!$C$7*1000,'Total power'!H12/Parameters!$C$3,Parameters!$C$4)</f>
        <v>13.753962264150944</v>
      </c>
      <c r="I12" s="12">
        <f>IF('Total power'!I12&lt;Control!$C$7*1000,'Total power'!I12/Parameters!$C$3,Parameters!$C$4)</f>
        <v>13.753962264150944</v>
      </c>
      <c r="J12" s="12">
        <f>IF('Total power'!J12&lt;Control!$C$7*1000,'Total power'!J12/Parameters!$C$3,Parameters!$C$4)</f>
        <v>13.026415094339622</v>
      </c>
      <c r="K12" s="12">
        <f>IF('Total power'!K12&lt;Control!$C$7*1000,'Total power'!K12/Parameters!$C$3,Parameters!$C$4)</f>
        <v>11.948679245283019</v>
      </c>
      <c r="L12" s="12">
        <f>IF('Total power'!L12&lt;Control!$C$7*1000,'Total power'!L12/Parameters!$C$3,Parameters!$C$4)</f>
        <v>11.71320754716981</v>
      </c>
      <c r="M12" s="12">
        <f>IF('Total power'!M12&lt;Control!$C$7*1000,'Total power'!M12/Parameters!$C$3,Parameters!$C$4)</f>
        <v>10.119245283018866</v>
      </c>
      <c r="N12" s="12">
        <f>IF('Total power'!N12&lt;Control!$C$7*1000,'Total power'!N12/Parameters!$C$3,Parameters!$C$4)</f>
        <v>8.3894339622641514</v>
      </c>
      <c r="O12" s="12">
        <f>IF('Total power'!O12&lt;Control!$C$7*1000,'Total power'!O12/Parameters!$C$3,Parameters!$C$4)</f>
        <v>5.9230188679245277</v>
      </c>
      <c r="P12" s="12">
        <f>IF('Total power'!P12&lt;Control!$C$7*1000,'Total power'!P12/Parameters!$C$3,Parameters!$C$4)</f>
        <v>4.0226415094339618</v>
      </c>
      <c r="Q12" s="12">
        <f>IF('Total power'!Q12&lt;Control!$C$7*1000,'Total power'!Q12/Parameters!$C$3,Parameters!$C$4)</f>
        <v>3.5879245283018872</v>
      </c>
      <c r="R12" s="12">
        <f>IF('Total power'!R12&lt;Control!$C$7*1000,'Total power'!R12/Parameters!$C$3,Parameters!$C$4)</f>
        <v>4.5388679245283026</v>
      </c>
      <c r="S12" s="12">
        <f>IF('Total power'!S12&lt;Control!$C$7*1000,'Total power'!S12/Parameters!$C$3,Parameters!$C$4)</f>
        <v>7.5833962264150934</v>
      </c>
      <c r="T12" s="12">
        <f>IF('Total power'!T12&lt;Control!$C$7*1000,'Total power'!T12/Parameters!$C$3,Parameters!$C$4)</f>
        <v>11.71320754716981</v>
      </c>
      <c r="U12" s="12">
        <f>IF('Total power'!U12&lt;Control!$C$7*1000,'Total power'!U12/Parameters!$C$3,Parameters!$C$4)</f>
        <v>15.172830188679248</v>
      </c>
      <c r="V12" s="12">
        <f>IF('Total power'!V12&lt;Control!$C$7*1000,'Total power'!V12/Parameters!$C$3,Parameters!$C$4)</f>
        <v>16.688301886792452</v>
      </c>
      <c r="W12" s="12">
        <f>IF('Total power'!W12&lt;Control!$C$7*1000,'Total power'!W12/Parameters!$C$3,Parameters!$C$4)</f>
        <v>17.630188679245283</v>
      </c>
      <c r="X12" s="12">
        <f>IF('Total power'!X12&lt;Control!$C$7*1000,'Total power'!X12/Parameters!$C$3,Parameters!$C$4)</f>
        <v>18.233962264150943</v>
      </c>
      <c r="Y12" s="12">
        <f>IF('Total power'!Y12&lt;Control!$C$7*1000,'Total power'!Y12/Parameters!$C$3,Parameters!$C$4)</f>
        <v>18.326037735849056</v>
      </c>
      <c r="Z12" s="12">
        <f>IF('Total power'!Z12&lt;Control!$C$7*1000,'Total power'!Z12/Parameters!$C$3,Parameters!$C$4)</f>
        <v>18.406037735849058</v>
      </c>
      <c r="AB12" s="7">
        <f t="shared" si="0"/>
        <v>288.86943396226417</v>
      </c>
      <c r="AD12" t="s">
        <v>212</v>
      </c>
      <c r="AE12">
        <f>MAX(AC:AC)</f>
        <v>10070.129811320756</v>
      </c>
    </row>
    <row r="13" spans="2:32" x14ac:dyDescent="0.2">
      <c r="B13" s="6">
        <v>44207</v>
      </c>
      <c r="C13" s="12">
        <f>IF('Total power'!C13&lt;Control!$C$7*1000,'Total power'!C13/Parameters!$C$3,Parameters!$C$4)</f>
        <v>18.867924528301888</v>
      </c>
      <c r="D13" s="12">
        <f>IF('Total power'!D13&lt;Control!$C$7*1000,'Total power'!D13/Parameters!$C$3,Parameters!$C$4)</f>
        <v>18.867924528301888</v>
      </c>
      <c r="E13" s="12">
        <f>IF('Total power'!E13&lt;Control!$C$7*1000,'Total power'!E13/Parameters!$C$3,Parameters!$C$4)</f>
        <v>18.867924528301888</v>
      </c>
      <c r="F13" s="12">
        <f>IF('Total power'!F13&lt;Control!$C$7*1000,'Total power'!F13/Parameters!$C$3,Parameters!$C$4)</f>
        <v>18.694339622641508</v>
      </c>
      <c r="G13" s="12">
        <f>IF('Total power'!G13&lt;Control!$C$7*1000,'Total power'!G13/Parameters!$C$3,Parameters!$C$4)</f>
        <v>15.323773584905663</v>
      </c>
      <c r="H13" s="12">
        <f>IF('Total power'!H13&lt;Control!$C$7*1000,'Total power'!H13/Parameters!$C$3,Parameters!$C$4)</f>
        <v>9.7781132075471699</v>
      </c>
      <c r="I13" s="12">
        <f>IF('Total power'!I13&lt;Control!$C$7*1000,'Total power'!I13/Parameters!$C$3,Parameters!$C$4)</f>
        <v>5.6181132075471698</v>
      </c>
      <c r="J13" s="12">
        <f>IF('Total power'!J13&lt;Control!$C$7*1000,'Total power'!J13/Parameters!$C$3,Parameters!$C$4)</f>
        <v>4.5388679245283026</v>
      </c>
      <c r="K13" s="12">
        <f>IF('Total power'!K13&lt;Control!$C$7*1000,'Total power'!K13/Parameters!$C$3,Parameters!$C$4)</f>
        <v>5.9230188679245277</v>
      </c>
      <c r="L13" s="12">
        <f>IF('Total power'!L13&lt;Control!$C$7*1000,'Total power'!L13/Parameters!$C$3,Parameters!$C$4)</f>
        <v>8.3894339622641514</v>
      </c>
      <c r="M13" s="12">
        <f>IF('Total power'!M13&lt;Control!$C$7*1000,'Total power'!M13/Parameters!$C$3,Parameters!$C$4)</f>
        <v>8.5735849056603772</v>
      </c>
      <c r="N13" s="12">
        <f>IF('Total power'!N13&lt;Control!$C$7*1000,'Total power'!N13/Parameters!$C$3,Parameters!$C$4)</f>
        <v>8.3894339622641514</v>
      </c>
      <c r="O13" s="12">
        <f>IF('Total power'!O13&lt;Control!$C$7*1000,'Total power'!O13/Parameters!$C$3,Parameters!$C$4)</f>
        <v>7.1849056603773587</v>
      </c>
      <c r="P13" s="12">
        <f>IF('Total power'!P13&lt;Control!$C$7*1000,'Total power'!P13/Parameters!$C$3,Parameters!$C$4)</f>
        <v>8.3894339622641514</v>
      </c>
      <c r="Q13" s="12">
        <f>IF('Total power'!Q13&lt;Control!$C$7*1000,'Total power'!Q13/Parameters!$C$3,Parameters!$C$4)</f>
        <v>10.566037735849056</v>
      </c>
      <c r="R13" s="12">
        <f>IF('Total power'!R13&lt;Control!$C$7*1000,'Total power'!R13/Parameters!$C$3,Parameters!$C$4)</f>
        <v>13.603018867924529</v>
      </c>
      <c r="S13" s="12">
        <f>IF('Total power'!S13&lt;Control!$C$7*1000,'Total power'!S13/Parameters!$C$3,Parameters!$C$4)</f>
        <v>15.323773584905663</v>
      </c>
      <c r="T13" s="12">
        <f>IF('Total power'!T13&lt;Control!$C$7*1000,'Total power'!T13/Parameters!$C$3,Parameters!$C$4)</f>
        <v>16.688301886792452</v>
      </c>
      <c r="U13" s="12">
        <f>IF('Total power'!U13&lt;Control!$C$7*1000,'Total power'!U13/Parameters!$C$3,Parameters!$C$4)</f>
        <v>16.836226415094337</v>
      </c>
      <c r="V13" s="12">
        <f>IF('Total power'!V13&lt;Control!$C$7*1000,'Total power'!V13/Parameters!$C$3,Parameters!$C$4)</f>
        <v>17.722264150943396</v>
      </c>
      <c r="W13" s="12">
        <f>IF('Total power'!W13&lt;Control!$C$7*1000,'Total power'!W13/Parameters!$C$3,Parameters!$C$4)</f>
        <v>18.40301886792453</v>
      </c>
      <c r="X13" s="12">
        <f>IF('Total power'!X13&lt;Control!$C$7*1000,'Total power'!X13/Parameters!$C$3,Parameters!$C$4)</f>
        <v>18.406037735849058</v>
      </c>
      <c r="Y13" s="12">
        <f>IF('Total power'!Y13&lt;Control!$C$7*1000,'Total power'!Y13/Parameters!$C$3,Parameters!$C$4)</f>
        <v>18.694339622641508</v>
      </c>
      <c r="Z13" s="12">
        <f>IF('Total power'!Z13&lt;Control!$C$7*1000,'Total power'!Z13/Parameters!$C$3,Parameters!$C$4)</f>
        <v>18.750188679245284</v>
      </c>
      <c r="AB13" s="7">
        <f t="shared" si="0"/>
        <v>322.40000000000003</v>
      </c>
      <c r="AD13" t="s">
        <v>213</v>
      </c>
      <c r="AE13">
        <f>MIN(AC:AC)</f>
        <v>3373.9049056603776</v>
      </c>
    </row>
    <row r="14" spans="2:32" x14ac:dyDescent="0.2">
      <c r="B14" s="6">
        <v>44208</v>
      </c>
      <c r="C14" s="12">
        <f>IF('Total power'!C14&lt;Control!$C$7*1000,'Total power'!C14/Parameters!$C$3,Parameters!$C$4)</f>
        <v>18.774339622641513</v>
      </c>
      <c r="D14" s="12">
        <f>IF('Total power'!D14&lt;Control!$C$7*1000,'Total power'!D14/Parameters!$C$3,Parameters!$C$4)</f>
        <v>18.867924528301888</v>
      </c>
      <c r="E14" s="12">
        <f>IF('Total power'!E14&lt;Control!$C$7*1000,'Total power'!E14/Parameters!$C$3,Parameters!$C$4)</f>
        <v>18.867924528301888</v>
      </c>
      <c r="F14" s="12">
        <f>IF('Total power'!F14&lt;Control!$C$7*1000,'Total power'!F14/Parameters!$C$3,Parameters!$C$4)</f>
        <v>18.867924528301888</v>
      </c>
      <c r="G14" s="12">
        <f>IF('Total power'!G14&lt;Control!$C$7*1000,'Total power'!G14/Parameters!$C$3,Parameters!$C$4)</f>
        <v>18.750188679245284</v>
      </c>
      <c r="H14" s="12">
        <f>IF('Total power'!H14&lt;Control!$C$7*1000,'Total power'!H14/Parameters!$C$3,Parameters!$C$4)</f>
        <v>18.326037735849056</v>
      </c>
      <c r="I14" s="12">
        <f>IF('Total power'!I14&lt;Control!$C$7*1000,'Total power'!I14/Parameters!$C$3,Parameters!$C$4)</f>
        <v>16.836226415094337</v>
      </c>
      <c r="J14" s="12">
        <f>IF('Total power'!J14&lt;Control!$C$7*1000,'Total power'!J14/Parameters!$C$3,Parameters!$C$4)</f>
        <v>15.172830188679248</v>
      </c>
      <c r="K14" s="12">
        <f>IF('Total power'!K14&lt;Control!$C$7*1000,'Total power'!K14/Parameters!$C$3,Parameters!$C$4)</f>
        <v>13.367547169811321</v>
      </c>
      <c r="L14" s="12">
        <f>IF('Total power'!L14&lt;Control!$C$7*1000,'Total power'!L14/Parameters!$C$3,Parameters!$C$4)</f>
        <v>12.633962264150943</v>
      </c>
      <c r="M14" s="12">
        <f>IF('Total power'!M14&lt;Control!$C$7*1000,'Total power'!M14/Parameters!$C$3,Parameters!$C$4)</f>
        <v>12.633962264150943</v>
      </c>
      <c r="N14" s="12">
        <f>IF('Total power'!N14&lt;Control!$C$7*1000,'Total power'!N14/Parameters!$C$3,Parameters!$C$4)</f>
        <v>12.633962264150943</v>
      </c>
      <c r="O14" s="12">
        <f>IF('Total power'!O14&lt;Control!$C$7*1000,'Total power'!O14/Parameters!$C$3,Parameters!$C$4)</f>
        <v>13.026415094339622</v>
      </c>
      <c r="P14" s="12">
        <f>IF('Total power'!P14&lt;Control!$C$7*1000,'Total power'!P14/Parameters!$C$3,Parameters!$C$4)</f>
        <v>13.753962264150944</v>
      </c>
      <c r="Q14" s="12">
        <f>IF('Total power'!Q14&lt;Control!$C$7*1000,'Total power'!Q14/Parameters!$C$3,Parameters!$C$4)</f>
        <v>14.937358490566039</v>
      </c>
      <c r="R14" s="12">
        <f>IF('Total power'!R14&lt;Control!$C$7*1000,'Total power'!R14/Parameters!$C$3,Parameters!$C$4)</f>
        <v>15.172830188679248</v>
      </c>
      <c r="S14" s="12">
        <f>IF('Total power'!S14&lt;Control!$C$7*1000,'Total power'!S14/Parameters!$C$3,Parameters!$C$4)</f>
        <v>15.172830188679248</v>
      </c>
      <c r="T14" s="12">
        <f>IF('Total power'!T14&lt;Control!$C$7*1000,'Total power'!T14/Parameters!$C$3,Parameters!$C$4)</f>
        <v>13.603018867924529</v>
      </c>
      <c r="U14" s="12">
        <f>IF('Total power'!U14&lt;Control!$C$7*1000,'Total power'!U14/Parameters!$C$3,Parameters!$C$4)</f>
        <v>11.71320754716981</v>
      </c>
      <c r="V14" s="12">
        <f>IF('Total power'!V14&lt;Control!$C$7*1000,'Total power'!V14/Parameters!$C$3,Parameters!$C$4)</f>
        <v>9.385660377358489</v>
      </c>
      <c r="W14" s="12">
        <f>IF('Total power'!W14&lt;Control!$C$7*1000,'Total power'!W14/Parameters!$C$3,Parameters!$C$4)</f>
        <v>7.5833962264150934</v>
      </c>
      <c r="X14" s="12">
        <f>IF('Total power'!X14&lt;Control!$C$7*1000,'Total power'!X14/Parameters!$C$3,Parameters!$C$4)</f>
        <v>6.2279245283018865</v>
      </c>
      <c r="Y14" s="12">
        <f>IF('Total power'!Y14&lt;Control!$C$7*1000,'Total power'!Y14/Parameters!$C$3,Parameters!$C$4)</f>
        <v>5.0550943396226433</v>
      </c>
      <c r="Z14" s="12">
        <f>IF('Total power'!Z14&lt;Control!$C$7*1000,'Total power'!Z14/Parameters!$C$3,Parameters!$C$4)</f>
        <v>4.5388679245283026</v>
      </c>
      <c r="AB14" s="7">
        <f t="shared" si="0"/>
        <v>325.90339622641511</v>
      </c>
    </row>
    <row r="15" spans="2:32" x14ac:dyDescent="0.2">
      <c r="B15" s="6">
        <v>44209</v>
      </c>
      <c r="C15" s="12">
        <f>IF('Total power'!C15&lt;Control!$C$7*1000,'Total power'!C15/Parameters!$C$3,Parameters!$C$4)</f>
        <v>3.8052830188679247</v>
      </c>
      <c r="D15" s="12">
        <f>IF('Total power'!D15&lt;Control!$C$7*1000,'Total power'!D15/Parameters!$C$3,Parameters!$C$4)</f>
        <v>3.1532075471698113</v>
      </c>
      <c r="E15" s="12">
        <f>IF('Total power'!E15&lt;Control!$C$7*1000,'Total power'!E15/Parameters!$C$3,Parameters!$C$4)</f>
        <v>2.5735849056603777</v>
      </c>
      <c r="F15" s="12">
        <f>IF('Total power'!F15&lt;Control!$C$7*1000,'Total power'!F15/Parameters!$C$3,Parameters!$C$4)</f>
        <v>2.2113207547169811</v>
      </c>
      <c r="G15" s="12">
        <f>IF('Total power'!G15&lt;Control!$C$7*1000,'Total power'!G15/Parameters!$C$3,Parameters!$C$4)</f>
        <v>1.7343396226415091</v>
      </c>
      <c r="H15" s="12">
        <f>IF('Total power'!H15&lt;Control!$C$7*1000,'Total power'!H15/Parameters!$C$3,Parameters!$C$4)</f>
        <v>1.4384905660377358</v>
      </c>
      <c r="I15" s="12">
        <f>IF('Total power'!I15&lt;Control!$C$7*1000,'Total power'!I15/Parameters!$C$3,Parameters!$C$4)</f>
        <v>1.166792452830189</v>
      </c>
      <c r="J15" s="12">
        <f>IF('Total power'!J15&lt;Control!$C$7*1000,'Total power'!J15/Parameters!$C$3,Parameters!$C$4)</f>
        <v>1.166792452830189</v>
      </c>
      <c r="K15" s="12">
        <f>IF('Total power'!K15&lt;Control!$C$7*1000,'Total power'!K15/Parameters!$C$3,Parameters!$C$4)</f>
        <v>1.166792452830189</v>
      </c>
      <c r="L15" s="12">
        <f>IF('Total power'!L15&lt;Control!$C$7*1000,'Total power'!L15/Parameters!$C$3,Parameters!$C$4)</f>
        <v>0.79547169811320761</v>
      </c>
      <c r="M15" s="12">
        <f>IF('Total power'!M15&lt;Control!$C$7*1000,'Total power'!M15/Parameters!$C$3,Parameters!$C$4)</f>
        <v>0</v>
      </c>
      <c r="N15" s="12">
        <f>IF('Total power'!N15&lt;Control!$C$7*1000,'Total power'!N15/Parameters!$C$3,Parameters!$C$4)</f>
        <v>0</v>
      </c>
      <c r="O15" s="12">
        <f>IF('Total power'!O15&lt;Control!$C$7*1000,'Total power'!O15/Parameters!$C$3,Parameters!$C$4)</f>
        <v>0.28528301886792451</v>
      </c>
      <c r="P15" s="12">
        <f>IF('Total power'!P15&lt;Control!$C$7*1000,'Total power'!P15/Parameters!$C$3,Parameters!$C$4)</f>
        <v>0.67169811320754724</v>
      </c>
      <c r="Q15" s="12">
        <f>IF('Total power'!Q15&lt;Control!$C$7*1000,'Total power'!Q15/Parameters!$C$3,Parameters!$C$4)</f>
        <v>1.4384905660377358</v>
      </c>
      <c r="R15" s="12">
        <f>IF('Total power'!R15&lt;Control!$C$7*1000,'Total power'!R15/Parameters!$C$3,Parameters!$C$4)</f>
        <v>2.3924528301886792</v>
      </c>
      <c r="S15" s="12">
        <f>IF('Total power'!S15&lt;Control!$C$7*1000,'Total power'!S15/Parameters!$C$3,Parameters!$C$4)</f>
        <v>3.8052830188679247</v>
      </c>
      <c r="T15" s="12">
        <f>IF('Total power'!T15&lt;Control!$C$7*1000,'Total power'!T15/Parameters!$C$3,Parameters!$C$4)</f>
        <v>5.3132075471698119</v>
      </c>
      <c r="U15" s="12">
        <f>IF('Total power'!U15&lt;Control!$C$7*1000,'Total power'!U15/Parameters!$C$3,Parameters!$C$4)</f>
        <v>6.8377358490566031</v>
      </c>
      <c r="V15" s="12">
        <f>IF('Total power'!V15&lt;Control!$C$7*1000,'Total power'!V15/Parameters!$C$3,Parameters!$C$4)</f>
        <v>8.3894339622641514</v>
      </c>
      <c r="W15" s="12">
        <f>IF('Total power'!W15&lt;Control!$C$7*1000,'Total power'!W15/Parameters!$C$3,Parameters!$C$4)</f>
        <v>10.119245283018866</v>
      </c>
      <c r="X15" s="12">
        <f>IF('Total power'!X15&lt;Control!$C$7*1000,'Total power'!X15/Parameters!$C$3,Parameters!$C$4)</f>
        <v>11.71320754716981</v>
      </c>
      <c r="Y15" s="12">
        <f>IF('Total power'!Y15&lt;Control!$C$7*1000,'Total power'!Y15/Parameters!$C$3,Parameters!$C$4)</f>
        <v>13.367547169811321</v>
      </c>
      <c r="Z15" s="12">
        <f>IF('Total power'!Z15&lt;Control!$C$7*1000,'Total power'!Z15/Parameters!$C$3,Parameters!$C$4)</f>
        <v>13.026415094339622</v>
      </c>
      <c r="AB15" s="7">
        <f t="shared" si="0"/>
        <v>96.572075471698128</v>
      </c>
      <c r="AE15">
        <f>COUNTIF(C3:Z367,"&gt;0")</f>
        <v>7698</v>
      </c>
    </row>
    <row r="16" spans="2:32" x14ac:dyDescent="0.2">
      <c r="B16" s="6">
        <v>44210</v>
      </c>
      <c r="C16" s="12">
        <f>IF('Total power'!C16&lt;Control!$C$7*1000,'Total power'!C16/Parameters!$C$3,Parameters!$C$4)</f>
        <v>11.948679245283019</v>
      </c>
      <c r="D16" s="12">
        <f>IF('Total power'!D16&lt;Control!$C$7*1000,'Total power'!D16/Parameters!$C$3,Parameters!$C$4)</f>
        <v>11.948679245283019</v>
      </c>
      <c r="E16" s="12">
        <f>IF('Total power'!E16&lt;Control!$C$7*1000,'Total power'!E16/Parameters!$C$3,Parameters!$C$4)</f>
        <v>13.026415094339622</v>
      </c>
      <c r="F16" s="12">
        <f>IF('Total power'!F16&lt;Control!$C$7*1000,'Total power'!F16/Parameters!$C$3,Parameters!$C$4)</f>
        <v>13.603018867924529</v>
      </c>
      <c r="G16" s="12">
        <f>IF('Total power'!G16&lt;Control!$C$7*1000,'Total power'!G16/Parameters!$C$3,Parameters!$C$4)</f>
        <v>13.753962264150944</v>
      </c>
      <c r="H16" s="12">
        <f>IF('Total power'!H16&lt;Control!$C$7*1000,'Total power'!H16/Parameters!$C$3,Parameters!$C$4)</f>
        <v>13.753962264150944</v>
      </c>
      <c r="I16" s="12">
        <f>IF('Total power'!I16&lt;Control!$C$7*1000,'Total power'!I16/Parameters!$C$3,Parameters!$C$4)</f>
        <v>14.937358490566039</v>
      </c>
      <c r="J16" s="12">
        <f>IF('Total power'!J16&lt;Control!$C$7*1000,'Total power'!J16/Parameters!$C$3,Parameters!$C$4)</f>
        <v>15.172830188679248</v>
      </c>
      <c r="K16" s="12">
        <f>IF('Total power'!K16&lt;Control!$C$7*1000,'Total power'!K16/Parameters!$C$3,Parameters!$C$4)</f>
        <v>16.537358490566035</v>
      </c>
      <c r="L16" s="12">
        <f>IF('Total power'!L16&lt;Control!$C$7*1000,'Total power'!L16/Parameters!$C$3,Parameters!$C$4)</f>
        <v>16.688301886792452</v>
      </c>
      <c r="M16" s="12">
        <f>IF('Total power'!M16&lt;Control!$C$7*1000,'Total power'!M16/Parameters!$C$3,Parameters!$C$4)</f>
        <v>16.780377358490565</v>
      </c>
      <c r="N16" s="12">
        <f>IF('Total power'!N16&lt;Control!$C$7*1000,'Total power'!N16/Parameters!$C$3,Parameters!$C$4)</f>
        <v>16.836226415094337</v>
      </c>
      <c r="O16" s="12">
        <f>IF('Total power'!O16&lt;Control!$C$7*1000,'Total power'!O16/Parameters!$C$3,Parameters!$C$4)</f>
        <v>17.722264150943396</v>
      </c>
      <c r="P16" s="12">
        <f>IF('Total power'!P16&lt;Control!$C$7*1000,'Total power'!P16/Parameters!$C$3,Parameters!$C$4)</f>
        <v>17.630188679245283</v>
      </c>
      <c r="Q16" s="12">
        <f>IF('Total power'!Q16&lt;Control!$C$7*1000,'Total power'!Q16/Parameters!$C$3,Parameters!$C$4)</f>
        <v>17.778113207547172</v>
      </c>
      <c r="R16" s="12">
        <f>IF('Total power'!R16&lt;Control!$C$7*1000,'Total power'!R16/Parameters!$C$3,Parameters!$C$4)</f>
        <v>17.778113207547172</v>
      </c>
      <c r="S16" s="12">
        <f>IF('Total power'!S16&lt;Control!$C$7*1000,'Total power'!S16/Parameters!$C$3,Parameters!$C$4)</f>
        <v>16.780377358490565</v>
      </c>
      <c r="T16" s="12">
        <f>IF('Total power'!T16&lt;Control!$C$7*1000,'Total power'!T16/Parameters!$C$3,Parameters!$C$4)</f>
        <v>15.172830188679248</v>
      </c>
      <c r="U16" s="12">
        <f>IF('Total power'!U16&lt;Control!$C$7*1000,'Total power'!U16/Parameters!$C$3,Parameters!$C$4)</f>
        <v>13.753962264150944</v>
      </c>
      <c r="V16" s="12">
        <f>IF('Total power'!V16&lt;Control!$C$7*1000,'Total power'!V16/Parameters!$C$3,Parameters!$C$4)</f>
        <v>13.026415094339622</v>
      </c>
      <c r="W16" s="12">
        <f>IF('Total power'!W16&lt;Control!$C$7*1000,'Total power'!W16/Parameters!$C$3,Parameters!$C$4)</f>
        <v>11.372075471698114</v>
      </c>
      <c r="X16" s="12">
        <f>IF('Total power'!X16&lt;Control!$C$7*1000,'Total power'!X16/Parameters!$C$3,Parameters!$C$4)</f>
        <v>10.119245283018866</v>
      </c>
      <c r="Y16" s="12">
        <f>IF('Total power'!Y16&lt;Control!$C$7*1000,'Total power'!Y16/Parameters!$C$3,Parameters!$C$4)</f>
        <v>8.9720754716981137</v>
      </c>
      <c r="Z16" s="12">
        <f>IF('Total power'!Z16&lt;Control!$C$7*1000,'Total power'!Z16/Parameters!$C$3,Parameters!$C$4)</f>
        <v>8.5735849056603772</v>
      </c>
      <c r="AB16" s="7">
        <f t="shared" si="0"/>
        <v>343.66641509433964</v>
      </c>
    </row>
    <row r="17" spans="2:28" x14ac:dyDescent="0.2">
      <c r="B17" s="6">
        <v>44211</v>
      </c>
      <c r="C17" s="12">
        <f>IF('Total power'!C17&lt;Control!$C$7*1000,'Total power'!C17/Parameters!$C$3,Parameters!$C$4)</f>
        <v>9.385660377358489</v>
      </c>
      <c r="D17" s="12">
        <f>IF('Total power'!D17&lt;Control!$C$7*1000,'Total power'!D17/Parameters!$C$3,Parameters!$C$4)</f>
        <v>10.566037735849056</v>
      </c>
      <c r="E17" s="12">
        <f>IF('Total power'!E17&lt;Control!$C$7*1000,'Total power'!E17/Parameters!$C$3,Parameters!$C$4)</f>
        <v>11.372075471698114</v>
      </c>
      <c r="F17" s="12">
        <f>IF('Total power'!F17&lt;Control!$C$7*1000,'Total power'!F17/Parameters!$C$3,Parameters!$C$4)</f>
        <v>12.633962264150943</v>
      </c>
      <c r="G17" s="12">
        <f>IF('Total power'!G17&lt;Control!$C$7*1000,'Total power'!G17/Parameters!$C$3,Parameters!$C$4)</f>
        <v>12.633962264150943</v>
      </c>
      <c r="H17" s="12">
        <f>IF('Total power'!H17&lt;Control!$C$7*1000,'Total power'!H17/Parameters!$C$3,Parameters!$C$4)</f>
        <v>10.119245283018866</v>
      </c>
      <c r="I17" s="12">
        <f>IF('Total power'!I17&lt;Control!$C$7*1000,'Total power'!I17/Parameters!$C$3,Parameters!$C$4)</f>
        <v>7.9969811320754713</v>
      </c>
      <c r="J17" s="12">
        <f>IF('Total power'!J17&lt;Control!$C$7*1000,'Total power'!J17/Parameters!$C$3,Parameters!$C$4)</f>
        <v>6.5328301886792444</v>
      </c>
      <c r="K17" s="12">
        <f>IF('Total power'!K17&lt;Control!$C$7*1000,'Total power'!K17/Parameters!$C$3,Parameters!$C$4)</f>
        <v>7.1849056603773587</v>
      </c>
      <c r="L17" s="12">
        <f>IF('Total power'!L17&lt;Control!$C$7*1000,'Total power'!L17/Parameters!$C$3,Parameters!$C$4)</f>
        <v>6.5328301886792444</v>
      </c>
      <c r="M17" s="12">
        <f>IF('Total power'!M17&lt;Control!$C$7*1000,'Total power'!M17/Parameters!$C$3,Parameters!$C$4)</f>
        <v>5.0550943396226433</v>
      </c>
      <c r="N17" s="12">
        <f>IF('Total power'!N17&lt;Control!$C$7*1000,'Total power'!N17/Parameters!$C$3,Parameters!$C$4)</f>
        <v>3.1532075471698113</v>
      </c>
      <c r="O17" s="12">
        <f>IF('Total power'!O17&lt;Control!$C$7*1000,'Total power'!O17/Parameters!$C$3,Parameters!$C$4)</f>
        <v>2.7547169811320753</v>
      </c>
      <c r="P17" s="12">
        <f>IF('Total power'!P17&lt;Control!$C$7*1000,'Total power'!P17/Parameters!$C$3,Parameters!$C$4)</f>
        <v>2.3924528301886792</v>
      </c>
      <c r="Q17" s="12">
        <f>IF('Total power'!Q17&lt;Control!$C$7*1000,'Total power'!Q17/Parameters!$C$3,Parameters!$C$4)</f>
        <v>2.3924528301886792</v>
      </c>
      <c r="R17" s="12">
        <f>IF('Total power'!R17&lt;Control!$C$7*1000,'Total power'!R17/Parameters!$C$3,Parameters!$C$4)</f>
        <v>3.3705660377358493</v>
      </c>
      <c r="S17" s="12">
        <f>IF('Total power'!S17&lt;Control!$C$7*1000,'Total power'!S17/Parameters!$C$3,Parameters!$C$4)</f>
        <v>5.9230188679245277</v>
      </c>
      <c r="T17" s="12">
        <f>IF('Total power'!T17&lt;Control!$C$7*1000,'Total power'!T17/Parameters!$C$3,Parameters!$C$4)</f>
        <v>9.7781132075471699</v>
      </c>
      <c r="U17" s="12">
        <f>IF('Total power'!U17&lt;Control!$C$7*1000,'Total power'!U17/Parameters!$C$3,Parameters!$C$4)</f>
        <v>13.753962264150944</v>
      </c>
      <c r="V17" s="12">
        <f>IF('Total power'!V17&lt;Control!$C$7*1000,'Total power'!V17/Parameters!$C$3,Parameters!$C$4)</f>
        <v>16.780377358490565</v>
      </c>
      <c r="W17" s="12">
        <f>IF('Total power'!W17&lt;Control!$C$7*1000,'Total power'!W17/Parameters!$C$3,Parameters!$C$4)</f>
        <v>18.40301886792453</v>
      </c>
      <c r="X17" s="12">
        <f>IF('Total power'!X17&lt;Control!$C$7*1000,'Total power'!X17/Parameters!$C$3,Parameters!$C$4)</f>
        <v>18.867924528301888</v>
      </c>
      <c r="Y17" s="12">
        <f>IF('Total power'!Y17&lt;Control!$C$7*1000,'Total power'!Y17/Parameters!$C$3,Parameters!$C$4)</f>
        <v>18.867924528301888</v>
      </c>
      <c r="Z17" s="12">
        <f>IF('Total power'!Z17&lt;Control!$C$7*1000,'Total power'!Z17/Parameters!$C$3,Parameters!$C$4)</f>
        <v>18.867924528301888</v>
      </c>
      <c r="AB17" s="7">
        <f t="shared" si="0"/>
        <v>235.31924528301892</v>
      </c>
    </row>
    <row r="18" spans="2:28" x14ac:dyDescent="0.2">
      <c r="B18" s="6">
        <v>44212</v>
      </c>
      <c r="C18" s="12">
        <f>IF('Total power'!C18&lt;Control!$C$7*1000,'Total power'!C18/Parameters!$C$3,Parameters!$C$4)</f>
        <v>18.867924528301888</v>
      </c>
      <c r="D18" s="12">
        <f>IF('Total power'!D18&lt;Control!$C$7*1000,'Total power'!D18/Parameters!$C$3,Parameters!$C$4)</f>
        <v>18.867924528301888</v>
      </c>
      <c r="E18" s="12">
        <f>IF('Total power'!E18&lt;Control!$C$7*1000,'Total power'!E18/Parameters!$C$3,Parameters!$C$4)</f>
        <v>18.867924528301888</v>
      </c>
      <c r="F18" s="12">
        <f>IF('Total power'!F18&lt;Control!$C$7*1000,'Total power'!F18/Parameters!$C$3,Parameters!$C$4)</f>
        <v>18.867924528301888</v>
      </c>
      <c r="G18" s="12">
        <f>IF('Total power'!G18&lt;Control!$C$7*1000,'Total power'!G18/Parameters!$C$3,Parameters!$C$4)</f>
        <v>18.867924528301888</v>
      </c>
      <c r="H18" s="12">
        <f>IF('Total power'!H18&lt;Control!$C$7*1000,'Total power'!H18/Parameters!$C$3,Parameters!$C$4)</f>
        <v>18.867924528301888</v>
      </c>
      <c r="I18" s="12">
        <f>IF('Total power'!I18&lt;Control!$C$7*1000,'Total power'!I18/Parameters!$C$3,Parameters!$C$4)</f>
        <v>18.867924528301888</v>
      </c>
      <c r="J18" s="12">
        <f>IF('Total power'!J18&lt;Control!$C$7*1000,'Total power'!J18/Parameters!$C$3,Parameters!$C$4)</f>
        <v>18.867924528301888</v>
      </c>
      <c r="K18" s="12">
        <f>IF('Total power'!K18&lt;Control!$C$7*1000,'Total power'!K18/Parameters!$C$3,Parameters!$C$4)</f>
        <v>18.326037735849056</v>
      </c>
      <c r="L18" s="12">
        <f>IF('Total power'!L18&lt;Control!$C$7*1000,'Total power'!L18/Parameters!$C$3,Parameters!$C$4)</f>
        <v>16.537358490566035</v>
      </c>
      <c r="M18" s="12">
        <f>IF('Total power'!M18&lt;Control!$C$7*1000,'Total power'!M18/Parameters!$C$3,Parameters!$C$4)</f>
        <v>15.415849056603776</v>
      </c>
      <c r="N18" s="12">
        <f>IF('Total power'!N18&lt;Control!$C$7*1000,'Total power'!N18/Parameters!$C$3,Parameters!$C$4)</f>
        <v>16.688301886792452</v>
      </c>
      <c r="O18" s="12">
        <f>IF('Total power'!O18&lt;Control!$C$7*1000,'Total power'!O18/Parameters!$C$3,Parameters!$C$4)</f>
        <v>18.774339622641513</v>
      </c>
      <c r="P18" s="12">
        <f>IF('Total power'!P18&lt;Control!$C$7*1000,'Total power'!P18/Parameters!$C$3,Parameters!$C$4)</f>
        <v>18.867924528301888</v>
      </c>
      <c r="Q18" s="12">
        <f>IF('Total power'!Q18&lt;Control!$C$7*1000,'Total power'!Q18/Parameters!$C$3,Parameters!$C$4)</f>
        <v>18.867924528301888</v>
      </c>
      <c r="R18" s="12">
        <f>IF('Total power'!R18&lt;Control!$C$7*1000,'Total power'!R18/Parameters!$C$3,Parameters!$C$4)</f>
        <v>18.867924528301888</v>
      </c>
      <c r="S18" s="12">
        <f>IF('Total power'!S18&lt;Control!$C$7*1000,'Total power'!S18/Parameters!$C$3,Parameters!$C$4)</f>
        <v>18.867924528301888</v>
      </c>
      <c r="T18" s="12">
        <f>IF('Total power'!T18&lt;Control!$C$7*1000,'Total power'!T18/Parameters!$C$3,Parameters!$C$4)</f>
        <v>18.867924528301888</v>
      </c>
      <c r="U18" s="12">
        <f>IF('Total power'!U18&lt;Control!$C$7*1000,'Total power'!U18/Parameters!$C$3,Parameters!$C$4)</f>
        <v>18.867924528301888</v>
      </c>
      <c r="V18" s="12">
        <f>IF('Total power'!V18&lt;Control!$C$7*1000,'Total power'!V18/Parameters!$C$3,Parameters!$C$4)</f>
        <v>18.867924528301888</v>
      </c>
      <c r="W18" s="12">
        <f>IF('Total power'!W18&lt;Control!$C$7*1000,'Total power'!W18/Parameters!$C$3,Parameters!$C$4)</f>
        <v>18.867924528301888</v>
      </c>
      <c r="X18" s="12">
        <f>IF('Total power'!X18&lt;Control!$C$7*1000,'Total power'!X18/Parameters!$C$3,Parameters!$C$4)</f>
        <v>18.867924528301888</v>
      </c>
      <c r="Y18" s="12">
        <f>IF('Total power'!Y18&lt;Control!$C$7*1000,'Total power'!Y18/Parameters!$C$3,Parameters!$C$4)</f>
        <v>18.867924528301888</v>
      </c>
      <c r="Z18" s="12">
        <f>IF('Total power'!Z18&lt;Control!$C$7*1000,'Total power'!Z18/Parameters!$C$3,Parameters!$C$4)</f>
        <v>18.867924528301888</v>
      </c>
      <c r="AB18" s="7">
        <f t="shared" si="0"/>
        <v>444.23245283018878</v>
      </c>
    </row>
    <row r="19" spans="2:28" x14ac:dyDescent="0.2">
      <c r="B19" s="6">
        <v>44213</v>
      </c>
      <c r="C19" s="12">
        <f>IF('Total power'!C19&lt;Control!$C$7*1000,'Total power'!C19/Parameters!$C$3,Parameters!$C$4)</f>
        <v>18.867924528301888</v>
      </c>
      <c r="D19" s="12">
        <f>IF('Total power'!D19&lt;Control!$C$7*1000,'Total power'!D19/Parameters!$C$3,Parameters!$C$4)</f>
        <v>18.867924528301888</v>
      </c>
      <c r="E19" s="12">
        <f>IF('Total power'!E19&lt;Control!$C$7*1000,'Total power'!E19/Parameters!$C$3,Parameters!$C$4)</f>
        <v>18.867924528301888</v>
      </c>
      <c r="F19" s="12">
        <f>IF('Total power'!F19&lt;Control!$C$7*1000,'Total power'!F19/Parameters!$C$3,Parameters!$C$4)</f>
        <v>18.867924528301888</v>
      </c>
      <c r="G19" s="12">
        <f>IF('Total power'!G19&lt;Control!$C$7*1000,'Total power'!G19/Parameters!$C$3,Parameters!$C$4)</f>
        <v>18.867924528301888</v>
      </c>
      <c r="H19" s="12">
        <f>IF('Total power'!H19&lt;Control!$C$7*1000,'Total power'!H19/Parameters!$C$3,Parameters!$C$4)</f>
        <v>18.867924528301888</v>
      </c>
      <c r="I19" s="12">
        <f>IF('Total power'!I19&lt;Control!$C$7*1000,'Total power'!I19/Parameters!$C$3,Parameters!$C$4)</f>
        <v>18.867924528301888</v>
      </c>
      <c r="J19" s="12">
        <f>IF('Total power'!J19&lt;Control!$C$7*1000,'Total power'!J19/Parameters!$C$3,Parameters!$C$4)</f>
        <v>18.867924528301888</v>
      </c>
      <c r="K19" s="12">
        <f>IF('Total power'!K19&lt;Control!$C$7*1000,'Total power'!K19/Parameters!$C$3,Parameters!$C$4)</f>
        <v>18.774339622641513</v>
      </c>
      <c r="L19" s="12">
        <f>IF('Total power'!L19&lt;Control!$C$7*1000,'Total power'!L19/Parameters!$C$3,Parameters!$C$4)</f>
        <v>17.630188679245283</v>
      </c>
      <c r="M19" s="12">
        <f>IF('Total power'!M19&lt;Control!$C$7*1000,'Total power'!M19/Parameters!$C$3,Parameters!$C$4)</f>
        <v>16.688301886792452</v>
      </c>
      <c r="N19" s="12">
        <f>IF('Total power'!N19&lt;Control!$C$7*1000,'Total power'!N19/Parameters!$C$3,Parameters!$C$4)</f>
        <v>16.537358490566035</v>
      </c>
      <c r="O19" s="12">
        <f>IF('Total power'!O19&lt;Control!$C$7*1000,'Total power'!O19/Parameters!$C$3,Parameters!$C$4)</f>
        <v>15.172830188679248</v>
      </c>
      <c r="P19" s="12">
        <f>IF('Total power'!P19&lt;Control!$C$7*1000,'Total power'!P19/Parameters!$C$3,Parameters!$C$4)</f>
        <v>15.172830188679248</v>
      </c>
      <c r="Q19" s="12">
        <f>IF('Total power'!Q19&lt;Control!$C$7*1000,'Total power'!Q19/Parameters!$C$3,Parameters!$C$4)</f>
        <v>13.753962264150944</v>
      </c>
      <c r="R19" s="12">
        <f>IF('Total power'!R19&lt;Control!$C$7*1000,'Total power'!R19/Parameters!$C$3,Parameters!$C$4)</f>
        <v>15.323773584905663</v>
      </c>
      <c r="S19" s="12">
        <f>IF('Total power'!S19&lt;Control!$C$7*1000,'Total power'!S19/Parameters!$C$3,Parameters!$C$4)</f>
        <v>17.479245283018866</v>
      </c>
      <c r="T19" s="12">
        <f>IF('Total power'!T19&lt;Control!$C$7*1000,'Total power'!T19/Parameters!$C$3,Parameters!$C$4)</f>
        <v>18.406037735849058</v>
      </c>
      <c r="U19" s="12">
        <f>IF('Total power'!U19&lt;Control!$C$7*1000,'Total power'!U19/Parameters!$C$3,Parameters!$C$4)</f>
        <v>18.774339622641513</v>
      </c>
      <c r="V19" s="12">
        <f>IF('Total power'!V19&lt;Control!$C$7*1000,'Total power'!V19/Parameters!$C$3,Parameters!$C$4)</f>
        <v>18.694339622641508</v>
      </c>
      <c r="W19" s="12">
        <f>IF('Total power'!W19&lt;Control!$C$7*1000,'Total power'!W19/Parameters!$C$3,Parameters!$C$4)</f>
        <v>18.406037735849058</v>
      </c>
      <c r="X19" s="12">
        <f>IF('Total power'!X19&lt;Control!$C$7*1000,'Total power'!X19/Parameters!$C$3,Parameters!$C$4)</f>
        <v>18.771320754716982</v>
      </c>
      <c r="Y19" s="12">
        <f>IF('Total power'!Y19&lt;Control!$C$7*1000,'Total power'!Y19/Parameters!$C$3,Parameters!$C$4)</f>
        <v>18.867924528301888</v>
      </c>
      <c r="Z19" s="12">
        <f>IF('Total power'!Z19&lt;Control!$C$7*1000,'Total power'!Z19/Parameters!$C$3,Parameters!$C$4)</f>
        <v>18.867924528301888</v>
      </c>
      <c r="AB19" s="7">
        <f t="shared" si="0"/>
        <v>428.26415094339632</v>
      </c>
    </row>
    <row r="20" spans="2:28" x14ac:dyDescent="0.2">
      <c r="B20" s="6">
        <v>44214</v>
      </c>
      <c r="C20" s="12">
        <f>IF('Total power'!C20&lt;Control!$C$7*1000,'Total power'!C20/Parameters!$C$3,Parameters!$C$4)</f>
        <v>18.867924528301888</v>
      </c>
      <c r="D20" s="12">
        <f>IF('Total power'!D20&lt;Control!$C$7*1000,'Total power'!D20/Parameters!$C$3,Parameters!$C$4)</f>
        <v>18.867924528301888</v>
      </c>
      <c r="E20" s="12">
        <f>IF('Total power'!E20&lt;Control!$C$7*1000,'Total power'!E20/Parameters!$C$3,Parameters!$C$4)</f>
        <v>18.867924528301888</v>
      </c>
      <c r="F20" s="12">
        <f>IF('Total power'!F20&lt;Control!$C$7*1000,'Total power'!F20/Parameters!$C$3,Parameters!$C$4)</f>
        <v>18.867924528301888</v>
      </c>
      <c r="G20" s="12">
        <f>IF('Total power'!G20&lt;Control!$C$7*1000,'Total power'!G20/Parameters!$C$3,Parameters!$C$4)</f>
        <v>18.774339622641513</v>
      </c>
      <c r="H20" s="12">
        <f>IF('Total power'!H20&lt;Control!$C$7*1000,'Total power'!H20/Parameters!$C$3,Parameters!$C$4)</f>
        <v>18.867924528301888</v>
      </c>
      <c r="I20" s="12">
        <f>IF('Total power'!I20&lt;Control!$C$7*1000,'Total power'!I20/Parameters!$C$3,Parameters!$C$4)</f>
        <v>18.774339622641513</v>
      </c>
      <c r="J20" s="12">
        <f>IF('Total power'!J20&lt;Control!$C$7*1000,'Total power'!J20/Parameters!$C$3,Parameters!$C$4)</f>
        <v>18.40301886792453</v>
      </c>
      <c r="K20" s="12">
        <f>IF('Total power'!K20&lt;Control!$C$7*1000,'Total power'!K20/Parameters!$C$3,Parameters!$C$4)</f>
        <v>18.326037735849056</v>
      </c>
      <c r="L20" s="12">
        <f>IF('Total power'!L20&lt;Control!$C$7*1000,'Total power'!L20/Parameters!$C$3,Parameters!$C$4)</f>
        <v>18.326037735849056</v>
      </c>
      <c r="M20" s="12">
        <f>IF('Total power'!M20&lt;Control!$C$7*1000,'Total power'!M20/Parameters!$C$3,Parameters!$C$4)</f>
        <v>18.326037735849056</v>
      </c>
      <c r="N20" s="12">
        <f>IF('Total power'!N20&lt;Control!$C$7*1000,'Total power'!N20/Parameters!$C$3,Parameters!$C$4)</f>
        <v>18.40301886792453</v>
      </c>
      <c r="O20" s="12">
        <f>IF('Total power'!O20&lt;Control!$C$7*1000,'Total power'!O20/Parameters!$C$3,Parameters!$C$4)</f>
        <v>18.381886792452832</v>
      </c>
      <c r="P20" s="12">
        <f>IF('Total power'!P20&lt;Control!$C$7*1000,'Total power'!P20/Parameters!$C$3,Parameters!$C$4)</f>
        <v>18.40301886792453</v>
      </c>
      <c r="Q20" s="12">
        <f>IF('Total power'!Q20&lt;Control!$C$7*1000,'Total power'!Q20/Parameters!$C$3,Parameters!$C$4)</f>
        <v>18.406037735849058</v>
      </c>
      <c r="R20" s="12">
        <f>IF('Total power'!R20&lt;Control!$C$7*1000,'Total power'!R20/Parameters!$C$3,Parameters!$C$4)</f>
        <v>18.40301886792453</v>
      </c>
      <c r="S20" s="12">
        <f>IF('Total power'!S20&lt;Control!$C$7*1000,'Total power'!S20/Parameters!$C$3,Parameters!$C$4)</f>
        <v>18.326037735849056</v>
      </c>
      <c r="T20" s="12">
        <f>IF('Total power'!T20&lt;Control!$C$7*1000,'Total power'!T20/Parameters!$C$3,Parameters!$C$4)</f>
        <v>17.778113207547172</v>
      </c>
      <c r="U20" s="12">
        <f>IF('Total power'!U20&lt;Control!$C$7*1000,'Total power'!U20/Parameters!$C$3,Parameters!$C$4)</f>
        <v>17.630188679245283</v>
      </c>
      <c r="V20" s="12">
        <f>IF('Total power'!V20&lt;Control!$C$7*1000,'Total power'!V20/Parameters!$C$3,Parameters!$C$4)</f>
        <v>17.479245283018866</v>
      </c>
      <c r="W20" s="12">
        <f>IF('Total power'!W20&lt;Control!$C$7*1000,'Total power'!W20/Parameters!$C$3,Parameters!$C$4)</f>
        <v>16.688301886792452</v>
      </c>
      <c r="X20" s="12">
        <f>IF('Total power'!X20&lt;Control!$C$7*1000,'Total power'!X20/Parameters!$C$3,Parameters!$C$4)</f>
        <v>15.323773584905663</v>
      </c>
      <c r="Y20" s="12">
        <f>IF('Total power'!Y20&lt;Control!$C$7*1000,'Total power'!Y20/Parameters!$C$3,Parameters!$C$4)</f>
        <v>13.753962264150944</v>
      </c>
      <c r="Z20" s="12">
        <f>IF('Total power'!Z20&lt;Control!$C$7*1000,'Total power'!Z20/Parameters!$C$3,Parameters!$C$4)</f>
        <v>13.367547169811321</v>
      </c>
      <c r="AB20" s="7">
        <f t="shared" si="0"/>
        <v>427.61358490566045</v>
      </c>
    </row>
    <row r="21" spans="2:28" x14ac:dyDescent="0.2">
      <c r="B21" s="6">
        <v>44215</v>
      </c>
      <c r="C21" s="12">
        <f>IF('Total power'!C21&lt;Control!$C$7*1000,'Total power'!C21/Parameters!$C$3,Parameters!$C$4)</f>
        <v>12.633962264150943</v>
      </c>
      <c r="D21" s="12">
        <f>IF('Total power'!D21&lt;Control!$C$7*1000,'Total power'!D21/Parameters!$C$3,Parameters!$C$4)</f>
        <v>10.979622641509433</v>
      </c>
      <c r="E21" s="12">
        <f>IF('Total power'!E21&lt;Control!$C$7*1000,'Total power'!E21/Parameters!$C$3,Parameters!$C$4)</f>
        <v>10.119245283018866</v>
      </c>
      <c r="F21" s="12">
        <f>IF('Total power'!F21&lt;Control!$C$7*1000,'Total power'!F21/Parameters!$C$3,Parameters!$C$4)</f>
        <v>10.119245283018866</v>
      </c>
      <c r="G21" s="12">
        <f>IF('Total power'!G21&lt;Control!$C$7*1000,'Total power'!G21/Parameters!$C$3,Parameters!$C$4)</f>
        <v>10.566037735849056</v>
      </c>
      <c r="H21" s="12">
        <f>IF('Total power'!H21&lt;Control!$C$7*1000,'Total power'!H21/Parameters!$C$3,Parameters!$C$4)</f>
        <v>10.119245283018866</v>
      </c>
      <c r="I21" s="12">
        <f>IF('Total power'!I21&lt;Control!$C$7*1000,'Total power'!I21/Parameters!$C$3,Parameters!$C$4)</f>
        <v>10.119245283018866</v>
      </c>
      <c r="J21" s="12">
        <f>IF('Total power'!J21&lt;Control!$C$7*1000,'Total power'!J21/Parameters!$C$3,Parameters!$C$4)</f>
        <v>10.566037735849056</v>
      </c>
      <c r="K21" s="12">
        <f>IF('Total power'!K21&lt;Control!$C$7*1000,'Total power'!K21/Parameters!$C$3,Parameters!$C$4)</f>
        <v>10.119245283018866</v>
      </c>
      <c r="L21" s="12">
        <f>IF('Total power'!L21&lt;Control!$C$7*1000,'Total power'!L21/Parameters!$C$3,Parameters!$C$4)</f>
        <v>9.7781132075471699</v>
      </c>
      <c r="M21" s="12">
        <f>IF('Total power'!M21&lt;Control!$C$7*1000,'Total power'!M21/Parameters!$C$3,Parameters!$C$4)</f>
        <v>7.9969811320754713</v>
      </c>
      <c r="N21" s="12">
        <f>IF('Total power'!N21&lt;Control!$C$7*1000,'Total power'!N21/Parameters!$C$3,Parameters!$C$4)</f>
        <v>5.9230188679245277</v>
      </c>
      <c r="O21" s="12">
        <f>IF('Total power'!O21&lt;Control!$C$7*1000,'Total power'!O21/Parameters!$C$3,Parameters!$C$4)</f>
        <v>4.5388679245283026</v>
      </c>
      <c r="P21" s="12">
        <f>IF('Total power'!P21&lt;Control!$C$7*1000,'Total power'!P21/Parameters!$C$3,Parameters!$C$4)</f>
        <v>3.8052830188679247</v>
      </c>
      <c r="Q21" s="12">
        <f>IF('Total power'!Q21&lt;Control!$C$7*1000,'Total power'!Q21/Parameters!$C$3,Parameters!$C$4)</f>
        <v>2.9358490566037734</v>
      </c>
      <c r="R21" s="12">
        <f>IF('Total power'!R21&lt;Control!$C$7*1000,'Total power'!R21/Parameters!$C$3,Parameters!$C$4)</f>
        <v>1.8822641509433962</v>
      </c>
      <c r="S21" s="12">
        <f>IF('Total power'!S21&lt;Control!$C$7*1000,'Total power'!S21/Parameters!$C$3,Parameters!$C$4)</f>
        <v>1.0430188679245285</v>
      </c>
      <c r="T21" s="12">
        <f>IF('Total power'!T21&lt;Control!$C$7*1000,'Total power'!T21/Parameters!$C$3,Parameters!$C$4)</f>
        <v>0.38188679245283014</v>
      </c>
      <c r="U21" s="12">
        <f>IF('Total power'!U21&lt;Control!$C$7*1000,'Total power'!U21/Parameters!$C$3,Parameters!$C$4)</f>
        <v>0</v>
      </c>
      <c r="V21" s="12">
        <f>IF('Total power'!V21&lt;Control!$C$7*1000,'Total power'!V21/Parameters!$C$3,Parameters!$C$4)</f>
        <v>0</v>
      </c>
      <c r="W21" s="12">
        <f>IF('Total power'!W21&lt;Control!$C$7*1000,'Total power'!W21/Parameters!$C$3,Parameters!$C$4)</f>
        <v>0</v>
      </c>
      <c r="X21" s="12">
        <f>IF('Total power'!X21&lt;Control!$C$7*1000,'Total power'!X21/Parameters!$C$3,Parameters!$C$4)</f>
        <v>0</v>
      </c>
      <c r="Y21" s="12">
        <f>IF('Total power'!Y21&lt;Control!$C$7*1000,'Total power'!Y21/Parameters!$C$3,Parameters!$C$4)</f>
        <v>0</v>
      </c>
      <c r="Z21" s="12">
        <f>IF('Total power'!Z21&lt;Control!$C$7*1000,'Total power'!Z21/Parameters!$C$3,Parameters!$C$4)</f>
        <v>0</v>
      </c>
      <c r="AB21" s="7">
        <f t="shared" si="0"/>
        <v>133.62716981132075</v>
      </c>
    </row>
    <row r="22" spans="2:28" x14ac:dyDescent="0.2">
      <c r="B22" s="6">
        <v>44216</v>
      </c>
      <c r="C22" s="12">
        <f>IF('Total power'!C22&lt;Control!$C$7*1000,'Total power'!C22/Parameters!$C$3,Parameters!$C$4)</f>
        <v>0</v>
      </c>
      <c r="D22" s="12">
        <f>IF('Total power'!D22&lt;Control!$C$7*1000,'Total power'!D22/Parameters!$C$3,Parameters!$C$4)</f>
        <v>0</v>
      </c>
      <c r="E22" s="12">
        <f>IF('Total power'!E22&lt;Control!$C$7*1000,'Total power'!E22/Parameters!$C$3,Parameters!$C$4)</f>
        <v>0.57509433962264145</v>
      </c>
      <c r="F22" s="12">
        <f>IF('Total power'!F22&lt;Control!$C$7*1000,'Total power'!F22/Parameters!$C$3,Parameters!$C$4)</f>
        <v>0.91924528301886799</v>
      </c>
      <c r="G22" s="12">
        <f>IF('Total power'!G22&lt;Control!$C$7*1000,'Total power'!G22/Parameters!$C$3,Parameters!$C$4)</f>
        <v>1.166792452830189</v>
      </c>
      <c r="H22" s="12">
        <f>IF('Total power'!H22&lt;Control!$C$7*1000,'Total power'!H22/Parameters!$C$3,Parameters!$C$4)</f>
        <v>1.4384905660377358</v>
      </c>
      <c r="I22" s="12">
        <f>IF('Total power'!I22&lt;Control!$C$7*1000,'Total power'!I22/Parameters!$C$3,Parameters!$C$4)</f>
        <v>2.3924528301886792</v>
      </c>
      <c r="J22" s="12">
        <f>IF('Total power'!J22&lt;Control!$C$7*1000,'Total power'!J22/Parameters!$C$3,Parameters!$C$4)</f>
        <v>3.3705660377358493</v>
      </c>
      <c r="K22" s="12">
        <f>IF('Total power'!K22&lt;Control!$C$7*1000,'Total power'!K22/Parameters!$C$3,Parameters!$C$4)</f>
        <v>4.2807547169811322</v>
      </c>
      <c r="L22" s="12">
        <f>IF('Total power'!L22&lt;Control!$C$7*1000,'Total power'!L22/Parameters!$C$3,Parameters!$C$4)</f>
        <v>4.2807547169811322</v>
      </c>
      <c r="M22" s="12">
        <f>IF('Total power'!M22&lt;Control!$C$7*1000,'Total power'!M22/Parameters!$C$3,Parameters!$C$4)</f>
        <v>3.8052830188679247</v>
      </c>
      <c r="N22" s="12">
        <f>IF('Total power'!N22&lt;Control!$C$7*1000,'Total power'!N22/Parameters!$C$3,Parameters!$C$4)</f>
        <v>3.1532075471698113</v>
      </c>
      <c r="O22" s="12">
        <f>IF('Total power'!O22&lt;Control!$C$7*1000,'Total power'!O22/Parameters!$C$3,Parameters!$C$4)</f>
        <v>2.5735849056603777</v>
      </c>
      <c r="P22" s="12">
        <f>IF('Total power'!P22&lt;Control!$C$7*1000,'Total power'!P22/Parameters!$C$3,Parameters!$C$4)</f>
        <v>2.5735849056603777</v>
      </c>
      <c r="Q22" s="12">
        <f>IF('Total power'!Q22&lt;Control!$C$7*1000,'Total power'!Q22/Parameters!$C$3,Parameters!$C$4)</f>
        <v>3.1532075471698113</v>
      </c>
      <c r="R22" s="12">
        <f>IF('Total power'!R22&lt;Control!$C$7*1000,'Total power'!R22/Parameters!$C$3,Parameters!$C$4)</f>
        <v>3.3705660377358493</v>
      </c>
      <c r="S22" s="12">
        <f>IF('Total power'!S22&lt;Control!$C$7*1000,'Total power'!S22/Parameters!$C$3,Parameters!$C$4)</f>
        <v>3.3705660377358493</v>
      </c>
      <c r="T22" s="12">
        <f>IF('Total power'!T22&lt;Control!$C$7*1000,'Total power'!T22/Parameters!$C$3,Parameters!$C$4)</f>
        <v>2.7547169811320753</v>
      </c>
      <c r="U22" s="12">
        <f>IF('Total power'!U22&lt;Control!$C$7*1000,'Total power'!U22/Parameters!$C$3,Parameters!$C$4)</f>
        <v>2.7547169811320753</v>
      </c>
      <c r="V22" s="12">
        <f>IF('Total power'!V22&lt;Control!$C$7*1000,'Total power'!V22/Parameters!$C$3,Parameters!$C$4)</f>
        <v>5.3132075471698119</v>
      </c>
      <c r="W22" s="12">
        <f>IF('Total power'!W22&lt;Control!$C$7*1000,'Total power'!W22/Parameters!$C$3,Parameters!$C$4)</f>
        <v>10.119245283018866</v>
      </c>
      <c r="X22" s="12">
        <f>IF('Total power'!X22&lt;Control!$C$7*1000,'Total power'!X22/Parameters!$C$3,Parameters!$C$4)</f>
        <v>15.172830188679248</v>
      </c>
      <c r="Y22" s="12">
        <f>IF('Total power'!Y22&lt;Control!$C$7*1000,'Total power'!Y22/Parameters!$C$3,Parameters!$C$4)</f>
        <v>17.630188679245283</v>
      </c>
      <c r="Z22" s="12">
        <f>IF('Total power'!Z22&lt;Control!$C$7*1000,'Total power'!Z22/Parameters!$C$3,Parameters!$C$4)</f>
        <v>18.694339622641508</v>
      </c>
      <c r="AB22" s="7">
        <f t="shared" si="0"/>
        <v>112.86339622641509</v>
      </c>
    </row>
    <row r="23" spans="2:28" x14ac:dyDescent="0.2">
      <c r="B23" s="6">
        <v>44217</v>
      </c>
      <c r="C23" s="12">
        <f>IF('Total power'!C23&lt;Control!$C$7*1000,'Total power'!C23/Parameters!$C$3,Parameters!$C$4)</f>
        <v>18.771320754716982</v>
      </c>
      <c r="D23" s="12">
        <f>IF('Total power'!D23&lt;Control!$C$7*1000,'Total power'!D23/Parameters!$C$3,Parameters!$C$4)</f>
        <v>18.867924528301888</v>
      </c>
      <c r="E23" s="12">
        <f>IF('Total power'!E23&lt;Control!$C$7*1000,'Total power'!E23/Parameters!$C$3,Parameters!$C$4)</f>
        <v>18.867924528301888</v>
      </c>
      <c r="F23" s="12">
        <f>IF('Total power'!F23&lt;Control!$C$7*1000,'Total power'!F23/Parameters!$C$3,Parameters!$C$4)</f>
        <v>18.867924528301888</v>
      </c>
      <c r="G23" s="12">
        <f>IF('Total power'!G23&lt;Control!$C$7*1000,'Total power'!G23/Parameters!$C$3,Parameters!$C$4)</f>
        <v>18.867924528301888</v>
      </c>
      <c r="H23" s="12">
        <f>IF('Total power'!H23&lt;Control!$C$7*1000,'Total power'!H23/Parameters!$C$3,Parameters!$C$4)</f>
        <v>18.867924528301888</v>
      </c>
      <c r="I23" s="12">
        <f>IF('Total power'!I23&lt;Control!$C$7*1000,'Total power'!I23/Parameters!$C$3,Parameters!$C$4)</f>
        <v>18.867924528301888</v>
      </c>
      <c r="J23" s="12">
        <f>IF('Total power'!J23&lt;Control!$C$7*1000,'Total power'!J23/Parameters!$C$3,Parameters!$C$4)</f>
        <v>18.867924528301888</v>
      </c>
      <c r="K23" s="12">
        <f>IF('Total power'!K23&lt;Control!$C$7*1000,'Total power'!K23/Parameters!$C$3,Parameters!$C$4)</f>
        <v>18.867924528301888</v>
      </c>
      <c r="L23" s="12">
        <f>IF('Total power'!L23&lt;Control!$C$7*1000,'Total power'!L23/Parameters!$C$3,Parameters!$C$4)</f>
        <v>18.867924528301888</v>
      </c>
      <c r="M23" s="12">
        <f>IF('Total power'!M23&lt;Control!$C$7*1000,'Total power'!M23/Parameters!$C$3,Parameters!$C$4)</f>
        <v>18.867924528301888</v>
      </c>
      <c r="N23" s="12">
        <f>IF('Total power'!N23&lt;Control!$C$7*1000,'Total power'!N23/Parameters!$C$3,Parameters!$C$4)</f>
        <v>18.867924528301888</v>
      </c>
      <c r="O23" s="12">
        <f>IF('Total power'!O23&lt;Control!$C$7*1000,'Total power'!O23/Parameters!$C$3,Parameters!$C$4)</f>
        <v>18.867924528301888</v>
      </c>
      <c r="P23" s="12">
        <f>IF('Total power'!P23&lt;Control!$C$7*1000,'Total power'!P23/Parameters!$C$3,Parameters!$C$4)</f>
        <v>18.867924528301888</v>
      </c>
      <c r="Q23" s="12">
        <f>IF('Total power'!Q23&lt;Control!$C$7*1000,'Total power'!Q23/Parameters!$C$3,Parameters!$C$4)</f>
        <v>18.867924528301888</v>
      </c>
      <c r="R23" s="12">
        <f>IF('Total power'!R23&lt;Control!$C$7*1000,'Total power'!R23/Parameters!$C$3,Parameters!$C$4)</f>
        <v>18.867924528301888</v>
      </c>
      <c r="S23" s="12">
        <f>IF('Total power'!S23&lt;Control!$C$7*1000,'Total power'!S23/Parameters!$C$3,Parameters!$C$4)</f>
        <v>18.867924528301888</v>
      </c>
      <c r="T23" s="12">
        <f>IF('Total power'!T23&lt;Control!$C$7*1000,'Total power'!T23/Parameters!$C$3,Parameters!$C$4)</f>
        <v>18.867924528301888</v>
      </c>
      <c r="U23" s="12">
        <f>IF('Total power'!U23&lt;Control!$C$7*1000,'Total power'!U23/Parameters!$C$3,Parameters!$C$4)</f>
        <v>18.867924528301888</v>
      </c>
      <c r="V23" s="12">
        <f>IF('Total power'!V23&lt;Control!$C$7*1000,'Total power'!V23/Parameters!$C$3,Parameters!$C$4)</f>
        <v>18.867924528301888</v>
      </c>
      <c r="W23" s="12">
        <f>IF('Total power'!W23&lt;Control!$C$7*1000,'Total power'!W23/Parameters!$C$3,Parameters!$C$4)</f>
        <v>18.867924528301888</v>
      </c>
      <c r="X23" s="12">
        <f>IF('Total power'!X23&lt;Control!$C$7*1000,'Total power'!X23/Parameters!$C$3,Parameters!$C$4)</f>
        <v>18.867924528301888</v>
      </c>
      <c r="Y23" s="12">
        <f>IF('Total power'!Y23&lt;Control!$C$7*1000,'Total power'!Y23/Parameters!$C$3,Parameters!$C$4)</f>
        <v>18.867924528301888</v>
      </c>
      <c r="Z23" s="12">
        <f>IF('Total power'!Z23&lt;Control!$C$7*1000,'Total power'!Z23/Parameters!$C$3,Parameters!$C$4)</f>
        <v>18.867924528301888</v>
      </c>
      <c r="AB23" s="7">
        <f t="shared" si="0"/>
        <v>452.73358490566056</v>
      </c>
    </row>
    <row r="24" spans="2:28" x14ac:dyDescent="0.2">
      <c r="B24" s="6">
        <v>44218</v>
      </c>
      <c r="C24" s="12">
        <f>IF('Total power'!C24&lt;Control!$C$7*1000,'Total power'!C24/Parameters!$C$3,Parameters!$C$4)</f>
        <v>18.867924528301888</v>
      </c>
      <c r="D24" s="12">
        <f>IF('Total power'!D24&lt;Control!$C$7*1000,'Total power'!D24/Parameters!$C$3,Parameters!$C$4)</f>
        <v>18.867924528301888</v>
      </c>
      <c r="E24" s="12">
        <f>IF('Total power'!E24&lt;Control!$C$7*1000,'Total power'!E24/Parameters!$C$3,Parameters!$C$4)</f>
        <v>18.867924528301888</v>
      </c>
      <c r="F24" s="12">
        <f>IF('Total power'!F24&lt;Control!$C$7*1000,'Total power'!F24/Parameters!$C$3,Parameters!$C$4)</f>
        <v>18.867924528301888</v>
      </c>
      <c r="G24" s="12">
        <f>IF('Total power'!G24&lt;Control!$C$7*1000,'Total power'!G24/Parameters!$C$3,Parameters!$C$4)</f>
        <v>18.867924528301888</v>
      </c>
      <c r="H24" s="12">
        <f>IF('Total power'!H24&lt;Control!$C$7*1000,'Total power'!H24/Parameters!$C$3,Parameters!$C$4)</f>
        <v>18.867924528301888</v>
      </c>
      <c r="I24" s="12">
        <f>IF('Total power'!I24&lt;Control!$C$7*1000,'Total power'!I24/Parameters!$C$3,Parameters!$C$4)</f>
        <v>18.867924528301888</v>
      </c>
      <c r="J24" s="12">
        <f>IF('Total power'!J24&lt;Control!$C$7*1000,'Total power'!J24/Parameters!$C$3,Parameters!$C$4)</f>
        <v>18.867924528301888</v>
      </c>
      <c r="K24" s="12">
        <f>IF('Total power'!K24&lt;Control!$C$7*1000,'Total power'!K24/Parameters!$C$3,Parameters!$C$4)</f>
        <v>18.867924528301888</v>
      </c>
      <c r="L24" s="12">
        <f>IF('Total power'!L24&lt;Control!$C$7*1000,'Total power'!L24/Parameters!$C$3,Parameters!$C$4)</f>
        <v>18.867924528301888</v>
      </c>
      <c r="M24" s="12">
        <f>IF('Total power'!M24&lt;Control!$C$7*1000,'Total power'!M24/Parameters!$C$3,Parameters!$C$4)</f>
        <v>18.867924528301888</v>
      </c>
      <c r="N24" s="12">
        <f>IF('Total power'!N24&lt;Control!$C$7*1000,'Total power'!N24/Parameters!$C$3,Parameters!$C$4)</f>
        <v>18.867924528301888</v>
      </c>
      <c r="O24" s="12">
        <f>IF('Total power'!O24&lt;Control!$C$7*1000,'Total power'!O24/Parameters!$C$3,Parameters!$C$4)</f>
        <v>18.774339622641513</v>
      </c>
      <c r="P24" s="12">
        <f>IF('Total power'!P24&lt;Control!$C$7*1000,'Total power'!P24/Parameters!$C$3,Parameters!$C$4)</f>
        <v>18.771320754716982</v>
      </c>
      <c r="Q24" s="12">
        <f>IF('Total power'!Q24&lt;Control!$C$7*1000,'Total power'!Q24/Parameters!$C$3,Parameters!$C$4)</f>
        <v>18.40301886792453</v>
      </c>
      <c r="R24" s="12">
        <f>IF('Total power'!R24&lt;Control!$C$7*1000,'Total power'!R24/Parameters!$C$3,Parameters!$C$4)</f>
        <v>17.630188679245283</v>
      </c>
      <c r="S24" s="12">
        <f>IF('Total power'!S24&lt;Control!$C$7*1000,'Total power'!S24/Parameters!$C$3,Parameters!$C$4)</f>
        <v>16.780377358490565</v>
      </c>
      <c r="T24" s="12">
        <f>IF('Total power'!T24&lt;Control!$C$7*1000,'Total power'!T24/Parameters!$C$3,Parameters!$C$4)</f>
        <v>16.688301886792452</v>
      </c>
      <c r="U24" s="12">
        <f>IF('Total power'!U24&lt;Control!$C$7*1000,'Total power'!U24/Parameters!$C$3,Parameters!$C$4)</f>
        <v>16.688301886792452</v>
      </c>
      <c r="V24" s="12">
        <f>IF('Total power'!V24&lt;Control!$C$7*1000,'Total power'!V24/Parameters!$C$3,Parameters!$C$4)</f>
        <v>15.172830188679248</v>
      </c>
      <c r="W24" s="12">
        <f>IF('Total power'!W24&lt;Control!$C$7*1000,'Total power'!W24/Parameters!$C$3,Parameters!$C$4)</f>
        <v>13.753962264150944</v>
      </c>
      <c r="X24" s="12">
        <f>IF('Total power'!X24&lt;Control!$C$7*1000,'Total power'!X24/Parameters!$C$3,Parameters!$C$4)</f>
        <v>12.633962264150943</v>
      </c>
      <c r="Y24" s="12">
        <f>IF('Total power'!Y24&lt;Control!$C$7*1000,'Total power'!Y24/Parameters!$C$3,Parameters!$C$4)</f>
        <v>10.566037735849056</v>
      </c>
      <c r="Z24" s="12">
        <f>IF('Total power'!Z24&lt;Control!$C$7*1000,'Total power'!Z24/Parameters!$C$3,Parameters!$C$4)</f>
        <v>10.119245283018866</v>
      </c>
      <c r="AB24" s="7">
        <f t="shared" si="0"/>
        <v>412.39698113207561</v>
      </c>
    </row>
    <row r="25" spans="2:28" x14ac:dyDescent="0.2">
      <c r="B25" s="6">
        <v>44219</v>
      </c>
      <c r="C25" s="12">
        <f>IF('Total power'!C25&lt;Control!$C$7*1000,'Total power'!C25/Parameters!$C$3,Parameters!$C$4)</f>
        <v>9.7781132075471699</v>
      </c>
      <c r="D25" s="12">
        <f>IF('Total power'!D25&lt;Control!$C$7*1000,'Total power'!D25/Parameters!$C$3,Parameters!$C$4)</f>
        <v>8.9720754716981137</v>
      </c>
      <c r="E25" s="12">
        <f>IF('Total power'!E25&lt;Control!$C$7*1000,'Total power'!E25/Parameters!$C$3,Parameters!$C$4)</f>
        <v>7.9969811320754713</v>
      </c>
      <c r="F25" s="12">
        <f>IF('Total power'!F25&lt;Control!$C$7*1000,'Total power'!F25/Parameters!$C$3,Parameters!$C$4)</f>
        <v>7.9969811320754713</v>
      </c>
      <c r="G25" s="12">
        <f>IF('Total power'!G25&lt;Control!$C$7*1000,'Total power'!G25/Parameters!$C$3,Parameters!$C$4)</f>
        <v>8.5735849056603772</v>
      </c>
      <c r="H25" s="12">
        <f>IF('Total power'!H25&lt;Control!$C$7*1000,'Total power'!H25/Parameters!$C$3,Parameters!$C$4)</f>
        <v>9.385660377358489</v>
      </c>
      <c r="I25" s="12">
        <f>IF('Total power'!I25&lt;Control!$C$7*1000,'Total power'!I25/Parameters!$C$3,Parameters!$C$4)</f>
        <v>10.119245283018866</v>
      </c>
      <c r="J25" s="12">
        <f>IF('Total power'!J25&lt;Control!$C$7*1000,'Total power'!J25/Parameters!$C$3,Parameters!$C$4)</f>
        <v>10.566037735849056</v>
      </c>
      <c r="K25" s="12">
        <f>IF('Total power'!K25&lt;Control!$C$7*1000,'Total power'!K25/Parameters!$C$3,Parameters!$C$4)</f>
        <v>11.372075471698114</v>
      </c>
      <c r="L25" s="12">
        <f>IF('Total power'!L25&lt;Control!$C$7*1000,'Total power'!L25/Parameters!$C$3,Parameters!$C$4)</f>
        <v>11.71320754716981</v>
      </c>
      <c r="M25" s="12">
        <f>IF('Total power'!M25&lt;Control!$C$7*1000,'Total power'!M25/Parameters!$C$3,Parameters!$C$4)</f>
        <v>11.372075471698114</v>
      </c>
      <c r="N25" s="12">
        <f>IF('Total power'!N25&lt;Control!$C$7*1000,'Total power'!N25/Parameters!$C$3,Parameters!$C$4)</f>
        <v>10.566037735849056</v>
      </c>
      <c r="O25" s="12">
        <f>IF('Total power'!O25&lt;Control!$C$7*1000,'Total power'!O25/Parameters!$C$3,Parameters!$C$4)</f>
        <v>9.7781132075471699</v>
      </c>
      <c r="P25" s="12">
        <f>IF('Total power'!P25&lt;Control!$C$7*1000,'Total power'!P25/Parameters!$C$3,Parameters!$C$4)</f>
        <v>8.9720754716981137</v>
      </c>
      <c r="Q25" s="12">
        <f>IF('Total power'!Q25&lt;Control!$C$7*1000,'Total power'!Q25/Parameters!$C$3,Parameters!$C$4)</f>
        <v>9.385660377358489</v>
      </c>
      <c r="R25" s="12">
        <f>IF('Total power'!R25&lt;Control!$C$7*1000,'Total power'!R25/Parameters!$C$3,Parameters!$C$4)</f>
        <v>10.119245283018866</v>
      </c>
      <c r="S25" s="12">
        <f>IF('Total power'!S25&lt;Control!$C$7*1000,'Total power'!S25/Parameters!$C$3,Parameters!$C$4)</f>
        <v>10.979622641509433</v>
      </c>
      <c r="T25" s="12">
        <f>IF('Total power'!T25&lt;Control!$C$7*1000,'Total power'!T25/Parameters!$C$3,Parameters!$C$4)</f>
        <v>11.372075471698114</v>
      </c>
      <c r="U25" s="12">
        <f>IF('Total power'!U25&lt;Control!$C$7*1000,'Total power'!U25/Parameters!$C$3,Parameters!$C$4)</f>
        <v>11.372075471698114</v>
      </c>
      <c r="V25" s="12">
        <f>IF('Total power'!V25&lt;Control!$C$7*1000,'Total power'!V25/Parameters!$C$3,Parameters!$C$4)</f>
        <v>10.979622641509433</v>
      </c>
      <c r="W25" s="12">
        <f>IF('Total power'!W25&lt;Control!$C$7*1000,'Total power'!W25/Parameters!$C$3,Parameters!$C$4)</f>
        <v>10.566037735849056</v>
      </c>
      <c r="X25" s="12">
        <f>IF('Total power'!X25&lt;Control!$C$7*1000,'Total power'!X25/Parameters!$C$3,Parameters!$C$4)</f>
        <v>9.7781132075471699</v>
      </c>
      <c r="Y25" s="12">
        <f>IF('Total power'!Y25&lt;Control!$C$7*1000,'Total power'!Y25/Parameters!$C$3,Parameters!$C$4)</f>
        <v>8.9720754716981137</v>
      </c>
      <c r="Z25" s="12">
        <f>IF('Total power'!Z25&lt;Control!$C$7*1000,'Total power'!Z25/Parameters!$C$3,Parameters!$C$4)</f>
        <v>8.3894339622641514</v>
      </c>
      <c r="AB25" s="7">
        <f t="shared" si="0"/>
        <v>239.07622641509425</v>
      </c>
    </row>
    <row r="26" spans="2:28" x14ac:dyDescent="0.2">
      <c r="B26" s="6">
        <v>44220</v>
      </c>
      <c r="C26" s="12">
        <f>IF('Total power'!C26&lt;Control!$C$7*1000,'Total power'!C26/Parameters!$C$3,Parameters!$C$4)</f>
        <v>7.5833962264150934</v>
      </c>
      <c r="D26" s="12">
        <f>IF('Total power'!D26&lt;Control!$C$7*1000,'Total power'!D26/Parameters!$C$3,Parameters!$C$4)</f>
        <v>6.8377358490566031</v>
      </c>
      <c r="E26" s="12">
        <f>IF('Total power'!E26&lt;Control!$C$7*1000,'Total power'!E26/Parameters!$C$3,Parameters!$C$4)</f>
        <v>6.2279245283018865</v>
      </c>
      <c r="F26" s="12">
        <f>IF('Total power'!F26&lt;Control!$C$7*1000,'Total power'!F26/Parameters!$C$3,Parameters!$C$4)</f>
        <v>5.9230188679245277</v>
      </c>
      <c r="G26" s="12">
        <f>IF('Total power'!G26&lt;Control!$C$7*1000,'Total power'!G26/Parameters!$C$3,Parameters!$C$4)</f>
        <v>5.6181132075471698</v>
      </c>
      <c r="H26" s="12">
        <f>IF('Total power'!H26&lt;Control!$C$7*1000,'Total power'!H26/Parameters!$C$3,Parameters!$C$4)</f>
        <v>5.3132075471698119</v>
      </c>
      <c r="I26" s="12">
        <f>IF('Total power'!I26&lt;Control!$C$7*1000,'Total power'!I26/Parameters!$C$3,Parameters!$C$4)</f>
        <v>5.6181132075471698</v>
      </c>
      <c r="J26" s="12">
        <f>IF('Total power'!J26&lt;Control!$C$7*1000,'Total power'!J26/Parameters!$C$3,Parameters!$C$4)</f>
        <v>6.2279245283018865</v>
      </c>
      <c r="K26" s="12">
        <f>IF('Total power'!K26&lt;Control!$C$7*1000,'Total power'!K26/Parameters!$C$3,Parameters!$C$4)</f>
        <v>6.2279245283018865</v>
      </c>
      <c r="L26" s="12">
        <f>IF('Total power'!L26&lt;Control!$C$7*1000,'Total power'!L26/Parameters!$C$3,Parameters!$C$4)</f>
        <v>6.5328301886792444</v>
      </c>
      <c r="M26" s="12">
        <f>IF('Total power'!M26&lt;Control!$C$7*1000,'Total power'!M26/Parameters!$C$3,Parameters!$C$4)</f>
        <v>6.5328301886792444</v>
      </c>
      <c r="N26" s="12">
        <f>IF('Total power'!N26&lt;Control!$C$7*1000,'Total power'!N26/Parameters!$C$3,Parameters!$C$4)</f>
        <v>6.8377358490566031</v>
      </c>
      <c r="O26" s="12">
        <f>IF('Total power'!O26&lt;Control!$C$7*1000,'Total power'!O26/Parameters!$C$3,Parameters!$C$4)</f>
        <v>7.9969811320754713</v>
      </c>
      <c r="P26" s="12">
        <f>IF('Total power'!P26&lt;Control!$C$7*1000,'Total power'!P26/Parameters!$C$3,Parameters!$C$4)</f>
        <v>9.7781132075471699</v>
      </c>
      <c r="Q26" s="12">
        <f>IF('Total power'!Q26&lt;Control!$C$7*1000,'Total power'!Q26/Parameters!$C$3,Parameters!$C$4)</f>
        <v>12.633962264150943</v>
      </c>
      <c r="R26" s="12">
        <f>IF('Total power'!R26&lt;Control!$C$7*1000,'Total power'!R26/Parameters!$C$3,Parameters!$C$4)</f>
        <v>15.172830188679248</v>
      </c>
      <c r="S26" s="12">
        <f>IF('Total power'!S26&lt;Control!$C$7*1000,'Total power'!S26/Parameters!$C$3,Parameters!$C$4)</f>
        <v>17.630188679245283</v>
      </c>
      <c r="T26" s="12">
        <f>IF('Total power'!T26&lt;Control!$C$7*1000,'Total power'!T26/Parameters!$C$3,Parameters!$C$4)</f>
        <v>18.40301886792453</v>
      </c>
      <c r="U26" s="12">
        <f>IF('Total power'!U26&lt;Control!$C$7*1000,'Total power'!U26/Parameters!$C$3,Parameters!$C$4)</f>
        <v>18.750188679245284</v>
      </c>
      <c r="V26" s="12">
        <f>IF('Total power'!V26&lt;Control!$C$7*1000,'Total power'!V26/Parameters!$C$3,Parameters!$C$4)</f>
        <v>18.867924528301888</v>
      </c>
      <c r="W26" s="12">
        <f>IF('Total power'!W26&lt;Control!$C$7*1000,'Total power'!W26/Parameters!$C$3,Parameters!$C$4)</f>
        <v>18.867924528301888</v>
      </c>
      <c r="X26" s="12">
        <f>IF('Total power'!X26&lt;Control!$C$7*1000,'Total power'!X26/Parameters!$C$3,Parameters!$C$4)</f>
        <v>18.867924528301888</v>
      </c>
      <c r="Y26" s="12">
        <f>IF('Total power'!Y26&lt;Control!$C$7*1000,'Total power'!Y26/Parameters!$C$3,Parameters!$C$4)</f>
        <v>18.867924528301888</v>
      </c>
      <c r="Z26" s="12">
        <f>IF('Total power'!Z26&lt;Control!$C$7*1000,'Total power'!Z26/Parameters!$C$3,Parameters!$C$4)</f>
        <v>18.774339622641513</v>
      </c>
      <c r="AB26" s="7">
        <f t="shared" si="0"/>
        <v>270.09207547169814</v>
      </c>
    </row>
    <row r="27" spans="2:28" x14ac:dyDescent="0.2">
      <c r="B27" s="6">
        <v>44221</v>
      </c>
      <c r="C27" s="12">
        <f>IF('Total power'!C27&lt;Control!$C$7*1000,'Total power'!C27/Parameters!$C$3,Parameters!$C$4)</f>
        <v>18.867924528301888</v>
      </c>
      <c r="D27" s="12">
        <f>IF('Total power'!D27&lt;Control!$C$7*1000,'Total power'!D27/Parameters!$C$3,Parameters!$C$4)</f>
        <v>18.867924528301888</v>
      </c>
      <c r="E27" s="12">
        <f>IF('Total power'!E27&lt;Control!$C$7*1000,'Total power'!E27/Parameters!$C$3,Parameters!$C$4)</f>
        <v>18.867924528301888</v>
      </c>
      <c r="F27" s="12">
        <f>IF('Total power'!F27&lt;Control!$C$7*1000,'Total power'!F27/Parameters!$C$3,Parameters!$C$4)</f>
        <v>18.867924528301888</v>
      </c>
      <c r="G27" s="12">
        <f>IF('Total power'!G27&lt;Control!$C$7*1000,'Total power'!G27/Parameters!$C$3,Parameters!$C$4)</f>
        <v>18.750188679245284</v>
      </c>
      <c r="H27" s="12">
        <f>IF('Total power'!H27&lt;Control!$C$7*1000,'Total power'!H27/Parameters!$C$3,Parameters!$C$4)</f>
        <v>17.479245283018866</v>
      </c>
      <c r="I27" s="12">
        <f>IF('Total power'!I27&lt;Control!$C$7*1000,'Total power'!I27/Parameters!$C$3,Parameters!$C$4)</f>
        <v>13.753962264150944</v>
      </c>
      <c r="J27" s="12">
        <f>IF('Total power'!J27&lt;Control!$C$7*1000,'Total power'!J27/Parameters!$C$3,Parameters!$C$4)</f>
        <v>10.979622641509433</v>
      </c>
      <c r="K27" s="12">
        <f>IF('Total power'!K27&lt;Control!$C$7*1000,'Total power'!K27/Parameters!$C$3,Parameters!$C$4)</f>
        <v>6.8377358490566031</v>
      </c>
      <c r="L27" s="12">
        <f>IF('Total power'!L27&lt;Control!$C$7*1000,'Total power'!L27/Parameters!$C$3,Parameters!$C$4)</f>
        <v>3.8052830188679247</v>
      </c>
      <c r="M27" s="12">
        <f>IF('Total power'!M27&lt;Control!$C$7*1000,'Total power'!M27/Parameters!$C$3,Parameters!$C$4)</f>
        <v>2.2113207547169811</v>
      </c>
      <c r="N27" s="12">
        <f>IF('Total power'!N27&lt;Control!$C$7*1000,'Total power'!N27/Parameters!$C$3,Parameters!$C$4)</f>
        <v>1.4384905660377358</v>
      </c>
      <c r="O27" s="12">
        <f>IF('Total power'!O27&lt;Control!$C$7*1000,'Total power'!O27/Parameters!$C$3,Parameters!$C$4)</f>
        <v>1.2905660377358492</v>
      </c>
      <c r="P27" s="12">
        <f>IF('Total power'!P27&lt;Control!$C$7*1000,'Total power'!P27/Parameters!$C$3,Parameters!$C$4)</f>
        <v>1.5864150943396227</v>
      </c>
      <c r="Q27" s="12">
        <f>IF('Total power'!Q27&lt;Control!$C$7*1000,'Total power'!Q27/Parameters!$C$3,Parameters!$C$4)</f>
        <v>2.3924528301886792</v>
      </c>
      <c r="R27" s="12">
        <f>IF('Total power'!R27&lt;Control!$C$7*1000,'Total power'!R27/Parameters!$C$3,Parameters!$C$4)</f>
        <v>3.3705660377358493</v>
      </c>
      <c r="S27" s="12">
        <f>IF('Total power'!S27&lt;Control!$C$7*1000,'Total power'!S27/Parameters!$C$3,Parameters!$C$4)</f>
        <v>3.8052830188679247</v>
      </c>
      <c r="T27" s="12">
        <f>IF('Total power'!T27&lt;Control!$C$7*1000,'Total power'!T27/Parameters!$C$3,Parameters!$C$4)</f>
        <v>4.0226415094339618</v>
      </c>
      <c r="U27" s="12">
        <f>IF('Total power'!U27&lt;Control!$C$7*1000,'Total power'!U27/Parameters!$C$3,Parameters!$C$4)</f>
        <v>3.8052830188679247</v>
      </c>
      <c r="V27" s="12">
        <f>IF('Total power'!V27&lt;Control!$C$7*1000,'Total power'!V27/Parameters!$C$3,Parameters!$C$4)</f>
        <v>4.2807547169811322</v>
      </c>
      <c r="W27" s="12">
        <f>IF('Total power'!W27&lt;Control!$C$7*1000,'Total power'!W27/Parameters!$C$3,Parameters!$C$4)</f>
        <v>5.3132075471698119</v>
      </c>
      <c r="X27" s="12">
        <f>IF('Total power'!X27&lt;Control!$C$7*1000,'Total power'!X27/Parameters!$C$3,Parameters!$C$4)</f>
        <v>5.6181132075471698</v>
      </c>
      <c r="Y27" s="12">
        <f>IF('Total power'!Y27&lt;Control!$C$7*1000,'Total power'!Y27/Parameters!$C$3,Parameters!$C$4)</f>
        <v>4.5388679245283026</v>
      </c>
      <c r="Z27" s="12">
        <f>IF('Total power'!Z27&lt;Control!$C$7*1000,'Total power'!Z27/Parameters!$C$3,Parameters!$C$4)</f>
        <v>2.7547169811320753</v>
      </c>
      <c r="AB27" s="7">
        <f t="shared" si="0"/>
        <v>193.50641509433962</v>
      </c>
    </row>
    <row r="28" spans="2:28" x14ac:dyDescent="0.2">
      <c r="B28" s="6">
        <v>44222</v>
      </c>
      <c r="C28" s="12">
        <f>IF('Total power'!C28&lt;Control!$C$7*1000,'Total power'!C28/Parameters!$C$3,Parameters!$C$4)</f>
        <v>1.2905660377358492</v>
      </c>
      <c r="D28" s="12">
        <f>IF('Total power'!D28&lt;Control!$C$7*1000,'Total power'!D28/Parameters!$C$3,Parameters!$C$4)</f>
        <v>0.38188679245283014</v>
      </c>
      <c r="E28" s="12">
        <f>IF('Total power'!E28&lt;Control!$C$7*1000,'Total power'!E28/Parameters!$C$3,Parameters!$C$4)</f>
        <v>0</v>
      </c>
      <c r="F28" s="12">
        <f>IF('Total power'!F28&lt;Control!$C$7*1000,'Total power'!F28/Parameters!$C$3,Parameters!$C$4)</f>
        <v>0</v>
      </c>
      <c r="G28" s="12">
        <f>IF('Total power'!G28&lt;Control!$C$7*1000,'Total power'!G28/Parameters!$C$3,Parameters!$C$4)</f>
        <v>0</v>
      </c>
      <c r="H28" s="12">
        <f>IF('Total power'!H28&lt;Control!$C$7*1000,'Total power'!H28/Parameters!$C$3,Parameters!$C$4)</f>
        <v>0</v>
      </c>
      <c r="I28" s="12">
        <f>IF('Total power'!I28&lt;Control!$C$7*1000,'Total power'!I28/Parameters!$C$3,Parameters!$C$4)</f>
        <v>0</v>
      </c>
      <c r="J28" s="12">
        <f>IF('Total power'!J28&lt;Control!$C$7*1000,'Total power'!J28/Parameters!$C$3,Parameters!$C$4)</f>
        <v>0.28528301886792451</v>
      </c>
      <c r="K28" s="12">
        <f>IF('Total power'!K28&lt;Control!$C$7*1000,'Total power'!K28/Parameters!$C$3,Parameters!$C$4)</f>
        <v>0.91924528301886799</v>
      </c>
      <c r="L28" s="12">
        <f>IF('Total power'!L28&lt;Control!$C$7*1000,'Total power'!L28/Parameters!$C$3,Parameters!$C$4)</f>
        <v>1.7343396226415091</v>
      </c>
      <c r="M28" s="12">
        <f>IF('Total power'!M28&lt;Control!$C$7*1000,'Total power'!M28/Parameters!$C$3,Parameters!$C$4)</f>
        <v>2.5735849056603777</v>
      </c>
      <c r="N28" s="12">
        <f>IF('Total power'!N28&lt;Control!$C$7*1000,'Total power'!N28/Parameters!$C$3,Parameters!$C$4)</f>
        <v>3.3705660377358493</v>
      </c>
      <c r="O28" s="12">
        <f>IF('Total power'!O28&lt;Control!$C$7*1000,'Total power'!O28/Parameters!$C$3,Parameters!$C$4)</f>
        <v>3.8052830188679247</v>
      </c>
      <c r="P28" s="12">
        <f>IF('Total power'!P28&lt;Control!$C$7*1000,'Total power'!P28/Parameters!$C$3,Parameters!$C$4)</f>
        <v>4.2807547169811322</v>
      </c>
      <c r="Q28" s="12">
        <f>IF('Total power'!Q28&lt;Control!$C$7*1000,'Total power'!Q28/Parameters!$C$3,Parameters!$C$4)</f>
        <v>4.7969811320754729</v>
      </c>
      <c r="R28" s="12">
        <f>IF('Total power'!R28&lt;Control!$C$7*1000,'Total power'!R28/Parameters!$C$3,Parameters!$C$4)</f>
        <v>5.3132075471698119</v>
      </c>
      <c r="S28" s="12">
        <f>IF('Total power'!S28&lt;Control!$C$7*1000,'Total power'!S28/Parameters!$C$3,Parameters!$C$4)</f>
        <v>5.6181132075471698</v>
      </c>
      <c r="T28" s="12">
        <f>IF('Total power'!T28&lt;Control!$C$7*1000,'Total power'!T28/Parameters!$C$3,Parameters!$C$4)</f>
        <v>6.2279245283018865</v>
      </c>
      <c r="U28" s="12">
        <f>IF('Total power'!U28&lt;Control!$C$7*1000,'Total power'!U28/Parameters!$C$3,Parameters!$C$4)</f>
        <v>7.1849056603773587</v>
      </c>
      <c r="V28" s="12">
        <f>IF('Total power'!V28&lt;Control!$C$7*1000,'Total power'!V28/Parameters!$C$3,Parameters!$C$4)</f>
        <v>7.9969811320754713</v>
      </c>
      <c r="W28" s="12">
        <f>IF('Total power'!W28&lt;Control!$C$7*1000,'Total power'!W28/Parameters!$C$3,Parameters!$C$4)</f>
        <v>6.5328301886792444</v>
      </c>
      <c r="X28" s="12">
        <f>IF('Total power'!X28&lt;Control!$C$7*1000,'Total power'!X28/Parameters!$C$3,Parameters!$C$4)</f>
        <v>4.5388679245283026</v>
      </c>
      <c r="Y28" s="12">
        <f>IF('Total power'!Y28&lt;Control!$C$7*1000,'Total power'!Y28/Parameters!$C$3,Parameters!$C$4)</f>
        <v>3.3705660377358493</v>
      </c>
      <c r="Z28" s="12">
        <f>IF('Total power'!Z28&lt;Control!$C$7*1000,'Total power'!Z28/Parameters!$C$3,Parameters!$C$4)</f>
        <v>2.5735849056603777</v>
      </c>
      <c r="AB28" s="7">
        <f t="shared" si="0"/>
        <v>72.795471698113218</v>
      </c>
    </row>
    <row r="29" spans="2:28" x14ac:dyDescent="0.2">
      <c r="B29" s="6">
        <v>44223</v>
      </c>
      <c r="C29" s="12">
        <f>IF('Total power'!C29&lt;Control!$C$7*1000,'Total power'!C29/Parameters!$C$3,Parameters!$C$4)</f>
        <v>2.2113207547169811</v>
      </c>
      <c r="D29" s="12">
        <f>IF('Total power'!D29&lt;Control!$C$7*1000,'Total power'!D29/Parameters!$C$3,Parameters!$C$4)</f>
        <v>1.8822641509433962</v>
      </c>
      <c r="E29" s="12">
        <f>IF('Total power'!E29&lt;Control!$C$7*1000,'Total power'!E29/Parameters!$C$3,Parameters!$C$4)</f>
        <v>1.8822641509433962</v>
      </c>
      <c r="F29" s="12">
        <f>IF('Total power'!F29&lt;Control!$C$7*1000,'Total power'!F29/Parameters!$C$3,Parameters!$C$4)</f>
        <v>2.5735849056603777</v>
      </c>
      <c r="G29" s="12">
        <f>IF('Total power'!G29&lt;Control!$C$7*1000,'Total power'!G29/Parameters!$C$3,Parameters!$C$4)</f>
        <v>4.5388679245283026</v>
      </c>
      <c r="H29" s="12">
        <f>IF('Total power'!H29&lt;Control!$C$7*1000,'Total power'!H29/Parameters!$C$3,Parameters!$C$4)</f>
        <v>6.8377358490566031</v>
      </c>
      <c r="I29" s="12">
        <f>IF('Total power'!I29&lt;Control!$C$7*1000,'Total power'!I29/Parameters!$C$3,Parameters!$C$4)</f>
        <v>8.3894339622641514</v>
      </c>
      <c r="J29" s="12">
        <f>IF('Total power'!J29&lt;Control!$C$7*1000,'Total power'!J29/Parameters!$C$3,Parameters!$C$4)</f>
        <v>9.385660377358489</v>
      </c>
      <c r="K29" s="12">
        <f>IF('Total power'!K29&lt;Control!$C$7*1000,'Total power'!K29/Parameters!$C$3,Parameters!$C$4)</f>
        <v>10.566037735849056</v>
      </c>
      <c r="L29" s="12">
        <f>IF('Total power'!L29&lt;Control!$C$7*1000,'Total power'!L29/Parameters!$C$3,Parameters!$C$4)</f>
        <v>10.119245283018866</v>
      </c>
      <c r="M29" s="12">
        <f>IF('Total power'!M29&lt;Control!$C$7*1000,'Total power'!M29/Parameters!$C$3,Parameters!$C$4)</f>
        <v>8.3894339622641514</v>
      </c>
      <c r="N29" s="12">
        <f>IF('Total power'!N29&lt;Control!$C$7*1000,'Total power'!N29/Parameters!$C$3,Parameters!$C$4)</f>
        <v>7.1849056603773587</v>
      </c>
      <c r="O29" s="12">
        <f>IF('Total power'!O29&lt;Control!$C$7*1000,'Total power'!O29/Parameters!$C$3,Parameters!$C$4)</f>
        <v>6.5328301886792444</v>
      </c>
      <c r="P29" s="12">
        <f>IF('Total power'!P29&lt;Control!$C$7*1000,'Total power'!P29/Parameters!$C$3,Parameters!$C$4)</f>
        <v>6.2279245283018865</v>
      </c>
      <c r="Q29" s="12">
        <f>IF('Total power'!Q29&lt;Control!$C$7*1000,'Total power'!Q29/Parameters!$C$3,Parameters!$C$4)</f>
        <v>5.9230188679245277</v>
      </c>
      <c r="R29" s="12">
        <f>IF('Total power'!R29&lt;Control!$C$7*1000,'Total power'!R29/Parameters!$C$3,Parameters!$C$4)</f>
        <v>5.0550943396226433</v>
      </c>
      <c r="S29" s="12">
        <f>IF('Total power'!S29&lt;Control!$C$7*1000,'Total power'!S29/Parameters!$C$3,Parameters!$C$4)</f>
        <v>4.5388679245283026</v>
      </c>
      <c r="T29" s="12">
        <f>IF('Total power'!T29&lt;Control!$C$7*1000,'Total power'!T29/Parameters!$C$3,Parameters!$C$4)</f>
        <v>4.2807547169811322</v>
      </c>
      <c r="U29" s="12">
        <f>IF('Total power'!U29&lt;Control!$C$7*1000,'Total power'!U29/Parameters!$C$3,Parameters!$C$4)</f>
        <v>3.8052830188679247</v>
      </c>
      <c r="V29" s="12">
        <f>IF('Total power'!V29&lt;Control!$C$7*1000,'Total power'!V29/Parameters!$C$3,Parameters!$C$4)</f>
        <v>3.1532075471698113</v>
      </c>
      <c r="W29" s="12">
        <f>IF('Total power'!W29&lt;Control!$C$7*1000,'Total power'!W29/Parameters!$C$3,Parameters!$C$4)</f>
        <v>2.7547169811320753</v>
      </c>
      <c r="X29" s="12">
        <f>IF('Total power'!X29&lt;Control!$C$7*1000,'Total power'!X29/Parameters!$C$3,Parameters!$C$4)</f>
        <v>2.9358490566037734</v>
      </c>
      <c r="Y29" s="12">
        <f>IF('Total power'!Y29&lt;Control!$C$7*1000,'Total power'!Y29/Parameters!$C$3,Parameters!$C$4)</f>
        <v>3.8052830188679247</v>
      </c>
      <c r="Z29" s="12">
        <f>IF('Total power'!Z29&lt;Control!$C$7*1000,'Total power'!Z29/Parameters!$C$3,Parameters!$C$4)</f>
        <v>4.7969811320754729</v>
      </c>
      <c r="AB29" s="7">
        <f t="shared" si="0"/>
        <v>127.77056603773585</v>
      </c>
    </row>
    <row r="30" spans="2:28" x14ac:dyDescent="0.2">
      <c r="B30" s="6">
        <v>44224</v>
      </c>
      <c r="C30" s="12">
        <f>IF('Total power'!C30&lt;Control!$C$7*1000,'Total power'!C30/Parameters!$C$3,Parameters!$C$4)</f>
        <v>6.2279245283018865</v>
      </c>
      <c r="D30" s="12">
        <f>IF('Total power'!D30&lt;Control!$C$7*1000,'Total power'!D30/Parameters!$C$3,Parameters!$C$4)</f>
        <v>8.3894339622641514</v>
      </c>
      <c r="E30" s="12">
        <f>IF('Total power'!E30&lt;Control!$C$7*1000,'Total power'!E30/Parameters!$C$3,Parameters!$C$4)</f>
        <v>9.7781132075471699</v>
      </c>
      <c r="F30" s="12">
        <f>IF('Total power'!F30&lt;Control!$C$7*1000,'Total power'!F30/Parameters!$C$3,Parameters!$C$4)</f>
        <v>9.7781132075471699</v>
      </c>
      <c r="G30" s="12">
        <f>IF('Total power'!G30&lt;Control!$C$7*1000,'Total power'!G30/Parameters!$C$3,Parameters!$C$4)</f>
        <v>8.5735849056603772</v>
      </c>
      <c r="H30" s="12">
        <f>IF('Total power'!H30&lt;Control!$C$7*1000,'Total power'!H30/Parameters!$C$3,Parameters!$C$4)</f>
        <v>8.3894339622641514</v>
      </c>
      <c r="I30" s="12">
        <f>IF('Total power'!I30&lt;Control!$C$7*1000,'Total power'!I30/Parameters!$C$3,Parameters!$C$4)</f>
        <v>8.3894339622641514</v>
      </c>
      <c r="J30" s="12">
        <f>IF('Total power'!J30&lt;Control!$C$7*1000,'Total power'!J30/Parameters!$C$3,Parameters!$C$4)</f>
        <v>7.9969811320754713</v>
      </c>
      <c r="K30" s="12">
        <f>IF('Total power'!K30&lt;Control!$C$7*1000,'Total power'!K30/Parameters!$C$3,Parameters!$C$4)</f>
        <v>7.9969811320754713</v>
      </c>
      <c r="L30" s="12">
        <f>IF('Total power'!L30&lt;Control!$C$7*1000,'Total power'!L30/Parameters!$C$3,Parameters!$C$4)</f>
        <v>7.9969811320754713</v>
      </c>
      <c r="M30" s="12">
        <f>IF('Total power'!M30&lt;Control!$C$7*1000,'Total power'!M30/Parameters!$C$3,Parameters!$C$4)</f>
        <v>8.3894339622641514</v>
      </c>
      <c r="N30" s="12">
        <f>IF('Total power'!N30&lt;Control!$C$7*1000,'Total power'!N30/Parameters!$C$3,Parameters!$C$4)</f>
        <v>8.9720754716981137</v>
      </c>
      <c r="O30" s="12">
        <f>IF('Total power'!O30&lt;Control!$C$7*1000,'Total power'!O30/Parameters!$C$3,Parameters!$C$4)</f>
        <v>8.9720754716981137</v>
      </c>
      <c r="P30" s="12">
        <f>IF('Total power'!P30&lt;Control!$C$7*1000,'Total power'!P30/Parameters!$C$3,Parameters!$C$4)</f>
        <v>9.385660377358489</v>
      </c>
      <c r="Q30" s="12">
        <f>IF('Total power'!Q30&lt;Control!$C$7*1000,'Total power'!Q30/Parameters!$C$3,Parameters!$C$4)</f>
        <v>10.566037735849056</v>
      </c>
      <c r="R30" s="12">
        <f>IF('Total power'!R30&lt;Control!$C$7*1000,'Total power'!R30/Parameters!$C$3,Parameters!$C$4)</f>
        <v>11.948679245283019</v>
      </c>
      <c r="S30" s="12">
        <f>IF('Total power'!S30&lt;Control!$C$7*1000,'Total power'!S30/Parameters!$C$3,Parameters!$C$4)</f>
        <v>13.753962264150944</v>
      </c>
      <c r="T30" s="12">
        <f>IF('Total power'!T30&lt;Control!$C$7*1000,'Total power'!T30/Parameters!$C$3,Parameters!$C$4)</f>
        <v>15.323773584905663</v>
      </c>
      <c r="U30" s="12">
        <f>IF('Total power'!U30&lt;Control!$C$7*1000,'Total power'!U30/Parameters!$C$3,Parameters!$C$4)</f>
        <v>16.537358490566035</v>
      </c>
      <c r="V30" s="12">
        <f>IF('Total power'!V30&lt;Control!$C$7*1000,'Total power'!V30/Parameters!$C$3,Parameters!$C$4)</f>
        <v>17.479245283018866</v>
      </c>
      <c r="W30" s="12">
        <f>IF('Total power'!W30&lt;Control!$C$7*1000,'Total power'!W30/Parameters!$C$3,Parameters!$C$4)</f>
        <v>18.233962264150943</v>
      </c>
      <c r="X30" s="12">
        <f>IF('Total power'!X30&lt;Control!$C$7*1000,'Total power'!X30/Parameters!$C$3,Parameters!$C$4)</f>
        <v>18.40301886792453</v>
      </c>
      <c r="Y30" s="12">
        <f>IF('Total power'!Y30&lt;Control!$C$7*1000,'Total power'!Y30/Parameters!$C$3,Parameters!$C$4)</f>
        <v>18.40301886792453</v>
      </c>
      <c r="Z30" s="12">
        <f>IF('Total power'!Z30&lt;Control!$C$7*1000,'Total power'!Z30/Parameters!$C$3,Parameters!$C$4)</f>
        <v>18.381886792452832</v>
      </c>
      <c r="AB30" s="7">
        <f t="shared" si="0"/>
        <v>278.26716981132074</v>
      </c>
    </row>
    <row r="31" spans="2:28" x14ac:dyDescent="0.2">
      <c r="B31" s="6">
        <v>44225</v>
      </c>
      <c r="C31" s="12">
        <f>IF('Total power'!C31&lt;Control!$C$7*1000,'Total power'!C31/Parameters!$C$3,Parameters!$C$4)</f>
        <v>18.326037735849056</v>
      </c>
      <c r="D31" s="12">
        <f>IF('Total power'!D31&lt;Control!$C$7*1000,'Total power'!D31/Parameters!$C$3,Parameters!$C$4)</f>
        <v>18.233962264150943</v>
      </c>
      <c r="E31" s="12">
        <f>IF('Total power'!E31&lt;Control!$C$7*1000,'Total power'!E31/Parameters!$C$3,Parameters!$C$4)</f>
        <v>18.233962264150943</v>
      </c>
      <c r="F31" s="12">
        <f>IF('Total power'!F31&lt;Control!$C$7*1000,'Total power'!F31/Parameters!$C$3,Parameters!$C$4)</f>
        <v>18.233962264150943</v>
      </c>
      <c r="G31" s="12">
        <f>IF('Total power'!G31&lt;Control!$C$7*1000,'Total power'!G31/Parameters!$C$3,Parameters!$C$4)</f>
        <v>18.750188679245284</v>
      </c>
      <c r="H31" s="12">
        <f>IF('Total power'!H31&lt;Control!$C$7*1000,'Total power'!H31/Parameters!$C$3,Parameters!$C$4)</f>
        <v>18.774339622641513</v>
      </c>
      <c r="I31" s="12">
        <f>IF('Total power'!I31&lt;Control!$C$7*1000,'Total power'!I31/Parameters!$C$3,Parameters!$C$4)</f>
        <v>18.750188679245284</v>
      </c>
      <c r="J31" s="12">
        <f>IF('Total power'!J31&lt;Control!$C$7*1000,'Total power'!J31/Parameters!$C$3,Parameters!$C$4)</f>
        <v>18.750188679245284</v>
      </c>
      <c r="K31" s="12">
        <f>IF('Total power'!K31&lt;Control!$C$7*1000,'Total power'!K31/Parameters!$C$3,Parameters!$C$4)</f>
        <v>18.694339622641508</v>
      </c>
      <c r="L31" s="12">
        <f>IF('Total power'!L31&lt;Control!$C$7*1000,'Total power'!L31/Parameters!$C$3,Parameters!$C$4)</f>
        <v>18.40301886792453</v>
      </c>
      <c r="M31" s="12">
        <f>IF('Total power'!M31&lt;Control!$C$7*1000,'Total power'!M31/Parameters!$C$3,Parameters!$C$4)</f>
        <v>18.406037735849058</v>
      </c>
      <c r="N31" s="12">
        <f>IF('Total power'!N31&lt;Control!$C$7*1000,'Total power'!N31/Parameters!$C$3,Parameters!$C$4)</f>
        <v>17.778113207547172</v>
      </c>
      <c r="O31" s="12">
        <f>IF('Total power'!O31&lt;Control!$C$7*1000,'Total power'!O31/Parameters!$C$3,Parameters!$C$4)</f>
        <v>16.780377358490565</v>
      </c>
      <c r="P31" s="12">
        <f>IF('Total power'!P31&lt;Control!$C$7*1000,'Total power'!P31/Parameters!$C$3,Parameters!$C$4)</f>
        <v>15.172830188679248</v>
      </c>
      <c r="Q31" s="12">
        <f>IF('Total power'!Q31&lt;Control!$C$7*1000,'Total power'!Q31/Parameters!$C$3,Parameters!$C$4)</f>
        <v>13.753962264150944</v>
      </c>
      <c r="R31" s="12">
        <f>IF('Total power'!R31&lt;Control!$C$7*1000,'Total power'!R31/Parameters!$C$3,Parameters!$C$4)</f>
        <v>13.753962264150944</v>
      </c>
      <c r="S31" s="12">
        <f>IF('Total power'!S31&lt;Control!$C$7*1000,'Total power'!S31/Parameters!$C$3,Parameters!$C$4)</f>
        <v>13.753962264150944</v>
      </c>
      <c r="T31" s="12">
        <f>IF('Total power'!T31&lt;Control!$C$7*1000,'Total power'!T31/Parameters!$C$3,Parameters!$C$4)</f>
        <v>13.603018867924529</v>
      </c>
      <c r="U31" s="12">
        <f>IF('Total power'!U31&lt;Control!$C$7*1000,'Total power'!U31/Parameters!$C$3,Parameters!$C$4)</f>
        <v>13.026415094339622</v>
      </c>
      <c r="V31" s="12">
        <f>IF('Total power'!V31&lt;Control!$C$7*1000,'Total power'!V31/Parameters!$C$3,Parameters!$C$4)</f>
        <v>12.633962264150943</v>
      </c>
      <c r="W31" s="12">
        <f>IF('Total power'!W31&lt;Control!$C$7*1000,'Total power'!W31/Parameters!$C$3,Parameters!$C$4)</f>
        <v>13.026415094339622</v>
      </c>
      <c r="X31" s="12">
        <f>IF('Total power'!X31&lt;Control!$C$7*1000,'Total power'!X31/Parameters!$C$3,Parameters!$C$4)</f>
        <v>11.948679245283019</v>
      </c>
      <c r="Y31" s="12">
        <f>IF('Total power'!Y31&lt;Control!$C$7*1000,'Total power'!Y31/Parameters!$C$3,Parameters!$C$4)</f>
        <v>11.71320754716981</v>
      </c>
      <c r="Z31" s="12">
        <f>IF('Total power'!Z31&lt;Control!$C$7*1000,'Total power'!Z31/Parameters!$C$3,Parameters!$C$4)</f>
        <v>12.633962264150943</v>
      </c>
      <c r="AB31" s="7">
        <f t="shared" si="0"/>
        <v>383.1350943396227</v>
      </c>
    </row>
    <row r="32" spans="2:28" x14ac:dyDescent="0.2">
      <c r="B32" s="6">
        <v>44226</v>
      </c>
      <c r="C32" s="12">
        <f>IF('Total power'!C32&lt;Control!$C$7*1000,'Total power'!C32/Parameters!$C$3,Parameters!$C$4)</f>
        <v>10.979622641509433</v>
      </c>
      <c r="D32" s="12">
        <f>IF('Total power'!D32&lt;Control!$C$7*1000,'Total power'!D32/Parameters!$C$3,Parameters!$C$4)</f>
        <v>9.7781132075471699</v>
      </c>
      <c r="E32" s="12">
        <f>IF('Total power'!E32&lt;Control!$C$7*1000,'Total power'!E32/Parameters!$C$3,Parameters!$C$4)</f>
        <v>10.566037735849056</v>
      </c>
      <c r="F32" s="12">
        <f>IF('Total power'!F32&lt;Control!$C$7*1000,'Total power'!F32/Parameters!$C$3,Parameters!$C$4)</f>
        <v>11.948679245283019</v>
      </c>
      <c r="G32" s="12">
        <f>IF('Total power'!G32&lt;Control!$C$7*1000,'Total power'!G32/Parameters!$C$3,Parameters!$C$4)</f>
        <v>13.753962264150944</v>
      </c>
      <c r="H32" s="12">
        <f>IF('Total power'!H32&lt;Control!$C$7*1000,'Total power'!H32/Parameters!$C$3,Parameters!$C$4)</f>
        <v>15.323773584905663</v>
      </c>
      <c r="I32" s="12">
        <f>IF('Total power'!I32&lt;Control!$C$7*1000,'Total power'!I32/Parameters!$C$3,Parameters!$C$4)</f>
        <v>15.415849056603776</v>
      </c>
      <c r="J32" s="12">
        <f>IF('Total power'!J32&lt;Control!$C$7*1000,'Total power'!J32/Parameters!$C$3,Parameters!$C$4)</f>
        <v>15.323773584905663</v>
      </c>
      <c r="K32" s="12">
        <f>IF('Total power'!K32&lt;Control!$C$7*1000,'Total power'!K32/Parameters!$C$3,Parameters!$C$4)</f>
        <v>13.753962264150944</v>
      </c>
      <c r="L32" s="12">
        <f>IF('Total power'!L32&lt;Control!$C$7*1000,'Total power'!L32/Parameters!$C$3,Parameters!$C$4)</f>
        <v>12.633962264150943</v>
      </c>
      <c r="M32" s="12">
        <f>IF('Total power'!M32&lt;Control!$C$7*1000,'Total power'!M32/Parameters!$C$3,Parameters!$C$4)</f>
        <v>10.119245283018866</v>
      </c>
      <c r="N32" s="12">
        <f>IF('Total power'!N32&lt;Control!$C$7*1000,'Total power'!N32/Parameters!$C$3,Parameters!$C$4)</f>
        <v>7.5833962264150934</v>
      </c>
      <c r="O32" s="12">
        <f>IF('Total power'!O32&lt;Control!$C$7*1000,'Total power'!O32/Parameters!$C$3,Parameters!$C$4)</f>
        <v>5.6181132075471698</v>
      </c>
      <c r="P32" s="12">
        <f>IF('Total power'!P32&lt;Control!$C$7*1000,'Total power'!P32/Parameters!$C$3,Parameters!$C$4)</f>
        <v>4.5388679245283026</v>
      </c>
      <c r="Q32" s="12">
        <f>IF('Total power'!Q32&lt;Control!$C$7*1000,'Total power'!Q32/Parameters!$C$3,Parameters!$C$4)</f>
        <v>3.8052830188679247</v>
      </c>
      <c r="R32" s="12">
        <f>IF('Total power'!R32&lt;Control!$C$7*1000,'Total power'!R32/Parameters!$C$3,Parameters!$C$4)</f>
        <v>3.8052830188679247</v>
      </c>
      <c r="S32" s="12">
        <f>IF('Total power'!S32&lt;Control!$C$7*1000,'Total power'!S32/Parameters!$C$3,Parameters!$C$4)</f>
        <v>4.0226415094339618</v>
      </c>
      <c r="T32" s="12">
        <f>IF('Total power'!T32&lt;Control!$C$7*1000,'Total power'!T32/Parameters!$C$3,Parameters!$C$4)</f>
        <v>3.8052830188679247</v>
      </c>
      <c r="U32" s="12">
        <f>IF('Total power'!U32&lt;Control!$C$7*1000,'Total power'!U32/Parameters!$C$3,Parameters!$C$4)</f>
        <v>2.9358490566037734</v>
      </c>
      <c r="V32" s="12">
        <f>IF('Total power'!V32&lt;Control!$C$7*1000,'Total power'!V32/Parameters!$C$3,Parameters!$C$4)</f>
        <v>1.8822641509433962</v>
      </c>
      <c r="W32" s="12">
        <f>IF('Total power'!W32&lt;Control!$C$7*1000,'Total power'!W32/Parameters!$C$3,Parameters!$C$4)</f>
        <v>1.166792452830189</v>
      </c>
      <c r="X32" s="12">
        <f>IF('Total power'!X32&lt;Control!$C$7*1000,'Total power'!X32/Parameters!$C$3,Parameters!$C$4)</f>
        <v>0.67169811320754724</v>
      </c>
      <c r="Y32" s="12">
        <f>IF('Total power'!Y32&lt;Control!$C$7*1000,'Total power'!Y32/Parameters!$C$3,Parameters!$C$4)</f>
        <v>0.18867924528301888</v>
      </c>
      <c r="Z32" s="12">
        <f>IF('Total power'!Z32&lt;Control!$C$7*1000,'Total power'!Z32/Parameters!$C$3,Parameters!$C$4)</f>
        <v>0</v>
      </c>
      <c r="AB32" s="7">
        <f t="shared" si="0"/>
        <v>179.62113207547171</v>
      </c>
    </row>
    <row r="33" spans="2:29" x14ac:dyDescent="0.2">
      <c r="B33" s="6">
        <v>44227</v>
      </c>
      <c r="C33" s="12">
        <f>IF('Total power'!C33&lt;Control!$C$7*1000,'Total power'!C33/Parameters!$C$3,Parameters!$C$4)</f>
        <v>0</v>
      </c>
      <c r="D33" s="12">
        <f>IF('Total power'!D33&lt;Control!$C$7*1000,'Total power'!D33/Parameters!$C$3,Parameters!$C$4)</f>
        <v>0</v>
      </c>
      <c r="E33" s="12">
        <f>IF('Total power'!E33&lt;Control!$C$7*1000,'Total power'!E33/Parameters!$C$3,Parameters!$C$4)</f>
        <v>0</v>
      </c>
      <c r="F33" s="12">
        <f>IF('Total power'!F33&lt;Control!$C$7*1000,'Total power'!F33/Parameters!$C$3,Parameters!$C$4)</f>
        <v>0</v>
      </c>
      <c r="G33" s="12">
        <f>IF('Total power'!G33&lt;Control!$C$7*1000,'Total power'!G33/Parameters!$C$3,Parameters!$C$4)</f>
        <v>0</v>
      </c>
      <c r="H33" s="12">
        <f>IF('Total power'!H33&lt;Control!$C$7*1000,'Total power'!H33/Parameters!$C$3,Parameters!$C$4)</f>
        <v>0</v>
      </c>
      <c r="I33" s="12">
        <f>IF('Total power'!I33&lt;Control!$C$7*1000,'Total power'!I33/Parameters!$C$3,Parameters!$C$4)</f>
        <v>0</v>
      </c>
      <c r="J33" s="12">
        <f>IF('Total power'!J33&lt;Control!$C$7*1000,'Total power'!J33/Parameters!$C$3,Parameters!$C$4)</f>
        <v>0</v>
      </c>
      <c r="K33" s="12">
        <f>IF('Total power'!K33&lt;Control!$C$7*1000,'Total power'!K33/Parameters!$C$3,Parameters!$C$4)</f>
        <v>0</v>
      </c>
      <c r="L33" s="12">
        <f>IF('Total power'!L33&lt;Control!$C$7*1000,'Total power'!L33/Parameters!$C$3,Parameters!$C$4)</f>
        <v>0</v>
      </c>
      <c r="M33" s="12">
        <f>IF('Total power'!M33&lt;Control!$C$7*1000,'Total power'!M33/Parameters!$C$3,Parameters!$C$4)</f>
        <v>0</v>
      </c>
      <c r="N33" s="12">
        <f>IF('Total power'!N33&lt;Control!$C$7*1000,'Total power'!N33/Parameters!$C$3,Parameters!$C$4)</f>
        <v>0</v>
      </c>
      <c r="O33" s="12">
        <f>IF('Total power'!O33&lt;Control!$C$7*1000,'Total power'!O33/Parameters!$C$3,Parameters!$C$4)</f>
        <v>0</v>
      </c>
      <c r="P33" s="12">
        <f>IF('Total power'!P33&lt;Control!$C$7*1000,'Total power'!P33/Parameters!$C$3,Parameters!$C$4)</f>
        <v>0</v>
      </c>
      <c r="Q33" s="12">
        <f>IF('Total power'!Q33&lt;Control!$C$7*1000,'Total power'!Q33/Parameters!$C$3,Parameters!$C$4)</f>
        <v>0</v>
      </c>
      <c r="R33" s="12">
        <f>IF('Total power'!R33&lt;Control!$C$7*1000,'Total power'!R33/Parameters!$C$3,Parameters!$C$4)</f>
        <v>0</v>
      </c>
      <c r="S33" s="12">
        <f>IF('Total power'!S33&lt;Control!$C$7*1000,'Total power'!S33/Parameters!$C$3,Parameters!$C$4)</f>
        <v>0</v>
      </c>
      <c r="T33" s="12">
        <f>IF('Total power'!T33&lt;Control!$C$7*1000,'Total power'!T33/Parameters!$C$3,Parameters!$C$4)</f>
        <v>0.67169811320754724</v>
      </c>
      <c r="U33" s="12">
        <f>IF('Total power'!U33&lt;Control!$C$7*1000,'Total power'!U33/Parameters!$C$3,Parameters!$C$4)</f>
        <v>1.166792452830189</v>
      </c>
      <c r="V33" s="12">
        <f>IF('Total power'!V33&lt;Control!$C$7*1000,'Total power'!V33/Parameters!$C$3,Parameters!$C$4)</f>
        <v>1.5864150943396227</v>
      </c>
      <c r="W33" s="12">
        <f>IF('Total power'!W33&lt;Control!$C$7*1000,'Total power'!W33/Parameters!$C$3,Parameters!$C$4)</f>
        <v>1.5864150943396227</v>
      </c>
      <c r="X33" s="12">
        <f>IF('Total power'!X33&lt;Control!$C$7*1000,'Total power'!X33/Parameters!$C$3,Parameters!$C$4)</f>
        <v>1.7343396226415091</v>
      </c>
      <c r="Y33" s="12">
        <f>IF('Total power'!Y33&lt;Control!$C$7*1000,'Total power'!Y33/Parameters!$C$3,Parameters!$C$4)</f>
        <v>1.7343396226415091</v>
      </c>
      <c r="Z33" s="12">
        <f>IF('Total power'!Z33&lt;Control!$C$7*1000,'Total power'!Z33/Parameters!$C$3,Parameters!$C$4)</f>
        <v>1.7343396226415091</v>
      </c>
      <c r="AB33" s="7">
        <f t="shared" si="0"/>
        <v>10.214339622641509</v>
      </c>
      <c r="AC33" s="11">
        <f>SUM(AB3:AB33)</f>
        <v>7940.9418867924542</v>
      </c>
    </row>
    <row r="34" spans="2:29" x14ac:dyDescent="0.2">
      <c r="B34" s="6">
        <v>44228</v>
      </c>
      <c r="C34" s="12">
        <f>IF('Total power'!C34&lt;Control!$C$7*1000,'Total power'!C34/Parameters!$C$3,Parameters!$C$4)</f>
        <v>2.030188679245283</v>
      </c>
      <c r="D34" s="12">
        <f>IF('Total power'!D34&lt;Control!$C$7*1000,'Total power'!D34/Parameters!$C$3,Parameters!$C$4)</f>
        <v>2.5735849056603777</v>
      </c>
      <c r="E34" s="12">
        <f>IF('Total power'!E34&lt;Control!$C$7*1000,'Total power'!E34/Parameters!$C$3,Parameters!$C$4)</f>
        <v>3.5879245283018872</v>
      </c>
      <c r="F34" s="12">
        <f>IF('Total power'!F34&lt;Control!$C$7*1000,'Total power'!F34/Parameters!$C$3,Parameters!$C$4)</f>
        <v>5.0550943396226433</v>
      </c>
      <c r="G34" s="12">
        <f>IF('Total power'!G34&lt;Control!$C$7*1000,'Total power'!G34/Parameters!$C$3,Parameters!$C$4)</f>
        <v>6.5328301886792444</v>
      </c>
      <c r="H34" s="12">
        <f>IF('Total power'!H34&lt;Control!$C$7*1000,'Total power'!H34/Parameters!$C$3,Parameters!$C$4)</f>
        <v>7.5833962264150934</v>
      </c>
      <c r="I34" s="12">
        <f>IF('Total power'!I34&lt;Control!$C$7*1000,'Total power'!I34/Parameters!$C$3,Parameters!$C$4)</f>
        <v>8.3894339622641514</v>
      </c>
      <c r="J34" s="12">
        <f>IF('Total power'!J34&lt;Control!$C$7*1000,'Total power'!J34/Parameters!$C$3,Parameters!$C$4)</f>
        <v>8.5735849056603772</v>
      </c>
      <c r="K34" s="12">
        <f>IF('Total power'!K34&lt;Control!$C$7*1000,'Total power'!K34/Parameters!$C$3,Parameters!$C$4)</f>
        <v>7.9969811320754713</v>
      </c>
      <c r="L34" s="12">
        <f>IF('Total power'!L34&lt;Control!$C$7*1000,'Total power'!L34/Parameters!$C$3,Parameters!$C$4)</f>
        <v>6.5328301886792444</v>
      </c>
      <c r="M34" s="12">
        <f>IF('Total power'!M34&lt;Control!$C$7*1000,'Total power'!M34/Parameters!$C$3,Parameters!$C$4)</f>
        <v>5.0550943396226433</v>
      </c>
      <c r="N34" s="12">
        <f>IF('Total power'!N34&lt;Control!$C$7*1000,'Total power'!N34/Parameters!$C$3,Parameters!$C$4)</f>
        <v>3.8052830188679247</v>
      </c>
      <c r="O34" s="12">
        <f>IF('Total power'!O34&lt;Control!$C$7*1000,'Total power'!O34/Parameters!$C$3,Parameters!$C$4)</f>
        <v>2.7547169811320753</v>
      </c>
      <c r="P34" s="12">
        <f>IF('Total power'!P34&lt;Control!$C$7*1000,'Total power'!P34/Parameters!$C$3,Parameters!$C$4)</f>
        <v>2.3924528301886792</v>
      </c>
      <c r="Q34" s="12">
        <f>IF('Total power'!Q34&lt;Control!$C$7*1000,'Total power'!Q34/Parameters!$C$3,Parameters!$C$4)</f>
        <v>2.030188679245283</v>
      </c>
      <c r="R34" s="12">
        <f>IF('Total power'!R34&lt;Control!$C$7*1000,'Total power'!R34/Parameters!$C$3,Parameters!$C$4)</f>
        <v>1.7343396226415091</v>
      </c>
      <c r="S34" s="12">
        <f>IF('Total power'!S34&lt;Control!$C$7*1000,'Total power'!S34/Parameters!$C$3,Parameters!$C$4)</f>
        <v>1.5864150943396227</v>
      </c>
      <c r="T34" s="12">
        <f>IF('Total power'!T34&lt;Control!$C$7*1000,'Total power'!T34/Parameters!$C$3,Parameters!$C$4)</f>
        <v>1.8822641509433962</v>
      </c>
      <c r="U34" s="12">
        <f>IF('Total power'!U34&lt;Control!$C$7*1000,'Total power'!U34/Parameters!$C$3,Parameters!$C$4)</f>
        <v>2.2113207547169811</v>
      </c>
      <c r="V34" s="12">
        <f>IF('Total power'!V34&lt;Control!$C$7*1000,'Total power'!V34/Parameters!$C$3,Parameters!$C$4)</f>
        <v>2.5735849056603777</v>
      </c>
      <c r="W34" s="12">
        <f>IF('Total power'!W34&lt;Control!$C$7*1000,'Total power'!W34/Parameters!$C$3,Parameters!$C$4)</f>
        <v>3.5879245283018872</v>
      </c>
      <c r="X34" s="12">
        <f>IF('Total power'!X34&lt;Control!$C$7*1000,'Total power'!X34/Parameters!$C$3,Parameters!$C$4)</f>
        <v>4.5388679245283026</v>
      </c>
      <c r="Y34" s="12">
        <f>IF('Total power'!Y34&lt;Control!$C$7*1000,'Total power'!Y34/Parameters!$C$3,Parameters!$C$4)</f>
        <v>5.6181132075471698</v>
      </c>
      <c r="Z34" s="12">
        <f>IF('Total power'!Z34&lt;Control!$C$7*1000,'Total power'!Z34/Parameters!$C$3,Parameters!$C$4)</f>
        <v>6.5328301886792444</v>
      </c>
      <c r="AB34" s="7">
        <f t="shared" si="0"/>
        <v>105.15924528301886</v>
      </c>
    </row>
    <row r="35" spans="2:29" x14ac:dyDescent="0.2">
      <c r="B35" s="6">
        <v>44229</v>
      </c>
      <c r="C35" s="12">
        <f>IF('Total power'!C35&lt;Control!$C$7*1000,'Total power'!C35/Parameters!$C$3,Parameters!$C$4)</f>
        <v>7.1849056603773587</v>
      </c>
      <c r="D35" s="12">
        <f>IF('Total power'!D35&lt;Control!$C$7*1000,'Total power'!D35/Parameters!$C$3,Parameters!$C$4)</f>
        <v>8.9720754716981137</v>
      </c>
      <c r="E35" s="12">
        <f>IF('Total power'!E35&lt;Control!$C$7*1000,'Total power'!E35/Parameters!$C$3,Parameters!$C$4)</f>
        <v>10.979622641509433</v>
      </c>
      <c r="F35" s="12">
        <f>IF('Total power'!F35&lt;Control!$C$7*1000,'Total power'!F35/Parameters!$C$3,Parameters!$C$4)</f>
        <v>13.367547169811321</v>
      </c>
      <c r="G35" s="12">
        <f>IF('Total power'!G35&lt;Control!$C$7*1000,'Total power'!G35/Parameters!$C$3,Parameters!$C$4)</f>
        <v>15.172830188679248</v>
      </c>
      <c r="H35" s="12">
        <f>IF('Total power'!H35&lt;Control!$C$7*1000,'Total power'!H35/Parameters!$C$3,Parameters!$C$4)</f>
        <v>16.537358490566035</v>
      </c>
      <c r="I35" s="12">
        <f>IF('Total power'!I35&lt;Control!$C$7*1000,'Total power'!I35/Parameters!$C$3,Parameters!$C$4)</f>
        <v>17.479245283018866</v>
      </c>
      <c r="J35" s="12">
        <f>IF('Total power'!J35&lt;Control!$C$7*1000,'Total power'!J35/Parameters!$C$3,Parameters!$C$4)</f>
        <v>18.233962264150943</v>
      </c>
      <c r="K35" s="12">
        <f>IF('Total power'!K35&lt;Control!$C$7*1000,'Total power'!K35/Parameters!$C$3,Parameters!$C$4)</f>
        <v>18.406037735849058</v>
      </c>
      <c r="L35" s="12">
        <f>IF('Total power'!L35&lt;Control!$C$7*1000,'Total power'!L35/Parameters!$C$3,Parameters!$C$4)</f>
        <v>18.750188679245284</v>
      </c>
      <c r="M35" s="12">
        <f>IF('Total power'!M35&lt;Control!$C$7*1000,'Total power'!M35/Parameters!$C$3,Parameters!$C$4)</f>
        <v>18.771320754716982</v>
      </c>
      <c r="N35" s="12">
        <f>IF('Total power'!N35&lt;Control!$C$7*1000,'Total power'!N35/Parameters!$C$3,Parameters!$C$4)</f>
        <v>18.774339622641513</v>
      </c>
      <c r="O35" s="12">
        <f>IF('Total power'!O35&lt;Control!$C$7*1000,'Total power'!O35/Parameters!$C$3,Parameters!$C$4)</f>
        <v>18.867924528301888</v>
      </c>
      <c r="P35" s="12">
        <f>IF('Total power'!P35&lt;Control!$C$7*1000,'Total power'!P35/Parameters!$C$3,Parameters!$C$4)</f>
        <v>18.867924528301888</v>
      </c>
      <c r="Q35" s="12">
        <f>IF('Total power'!Q35&lt;Control!$C$7*1000,'Total power'!Q35/Parameters!$C$3,Parameters!$C$4)</f>
        <v>18.867924528301888</v>
      </c>
      <c r="R35" s="12">
        <f>IF('Total power'!R35&lt;Control!$C$7*1000,'Total power'!R35/Parameters!$C$3,Parameters!$C$4)</f>
        <v>18.867924528301888</v>
      </c>
      <c r="S35" s="12">
        <f>IF('Total power'!S35&lt;Control!$C$7*1000,'Total power'!S35/Parameters!$C$3,Parameters!$C$4)</f>
        <v>18.867924528301888</v>
      </c>
      <c r="T35" s="12">
        <f>IF('Total power'!T35&lt;Control!$C$7*1000,'Total power'!T35/Parameters!$C$3,Parameters!$C$4)</f>
        <v>18.867924528301888</v>
      </c>
      <c r="U35" s="12">
        <f>IF('Total power'!U35&lt;Control!$C$7*1000,'Total power'!U35/Parameters!$C$3,Parameters!$C$4)</f>
        <v>18.867924528301888</v>
      </c>
      <c r="V35" s="12">
        <f>IF('Total power'!V35&lt;Control!$C$7*1000,'Total power'!V35/Parameters!$C$3,Parameters!$C$4)</f>
        <v>18.867924528301888</v>
      </c>
      <c r="W35" s="12">
        <f>IF('Total power'!W35&lt;Control!$C$7*1000,'Total power'!W35/Parameters!$C$3,Parameters!$C$4)</f>
        <v>18.867924528301888</v>
      </c>
      <c r="X35" s="12">
        <f>IF('Total power'!X35&lt;Control!$C$7*1000,'Total power'!X35/Parameters!$C$3,Parameters!$C$4)</f>
        <v>18.867924528301888</v>
      </c>
      <c r="Y35" s="12">
        <f>IF('Total power'!Y35&lt;Control!$C$7*1000,'Total power'!Y35/Parameters!$C$3,Parameters!$C$4)</f>
        <v>18.867924528301888</v>
      </c>
      <c r="Z35" s="12">
        <f>IF('Total power'!Z35&lt;Control!$C$7*1000,'Total power'!Z35/Parameters!$C$3,Parameters!$C$4)</f>
        <v>18.867924528301888</v>
      </c>
      <c r="AB35" s="7">
        <f t="shared" si="0"/>
        <v>409.04452830188694</v>
      </c>
    </row>
    <row r="36" spans="2:29" x14ac:dyDescent="0.2">
      <c r="B36" s="6">
        <v>44230</v>
      </c>
      <c r="C36" s="12">
        <f>IF('Total power'!C36&lt;Control!$C$7*1000,'Total power'!C36/Parameters!$C$3,Parameters!$C$4)</f>
        <v>18.867924528301888</v>
      </c>
      <c r="D36" s="12">
        <f>IF('Total power'!D36&lt;Control!$C$7*1000,'Total power'!D36/Parameters!$C$3,Parameters!$C$4)</f>
        <v>18.867924528301888</v>
      </c>
      <c r="E36" s="12">
        <f>IF('Total power'!E36&lt;Control!$C$7*1000,'Total power'!E36/Parameters!$C$3,Parameters!$C$4)</f>
        <v>18.867924528301888</v>
      </c>
      <c r="F36" s="12">
        <f>IF('Total power'!F36&lt;Control!$C$7*1000,'Total power'!F36/Parameters!$C$3,Parameters!$C$4)</f>
        <v>18.867924528301888</v>
      </c>
      <c r="G36" s="12">
        <f>IF('Total power'!G36&lt;Control!$C$7*1000,'Total power'!G36/Parameters!$C$3,Parameters!$C$4)</f>
        <v>18.867924528301888</v>
      </c>
      <c r="H36" s="12">
        <f>IF('Total power'!H36&lt;Control!$C$7*1000,'Total power'!H36/Parameters!$C$3,Parameters!$C$4)</f>
        <v>18.867924528301888</v>
      </c>
      <c r="I36" s="12">
        <f>IF('Total power'!I36&lt;Control!$C$7*1000,'Total power'!I36/Parameters!$C$3,Parameters!$C$4)</f>
        <v>18.867924528301888</v>
      </c>
      <c r="J36" s="12">
        <f>IF('Total power'!J36&lt;Control!$C$7*1000,'Total power'!J36/Parameters!$C$3,Parameters!$C$4)</f>
        <v>18.867924528301888</v>
      </c>
      <c r="K36" s="12">
        <f>IF('Total power'!K36&lt;Control!$C$7*1000,'Total power'!K36/Parameters!$C$3,Parameters!$C$4)</f>
        <v>18.867924528301888</v>
      </c>
      <c r="L36" s="12">
        <f>IF('Total power'!L36&lt;Control!$C$7*1000,'Total power'!L36/Parameters!$C$3,Parameters!$C$4)</f>
        <v>18.867924528301888</v>
      </c>
      <c r="M36" s="12">
        <f>IF('Total power'!M36&lt;Control!$C$7*1000,'Total power'!M36/Parameters!$C$3,Parameters!$C$4)</f>
        <v>18.867924528301888</v>
      </c>
      <c r="N36" s="12">
        <f>IF('Total power'!N36&lt;Control!$C$7*1000,'Total power'!N36/Parameters!$C$3,Parameters!$C$4)</f>
        <v>18.867924528301888</v>
      </c>
      <c r="O36" s="12">
        <f>IF('Total power'!O36&lt;Control!$C$7*1000,'Total power'!O36/Parameters!$C$3,Parameters!$C$4)</f>
        <v>18.867924528301888</v>
      </c>
      <c r="P36" s="12">
        <f>IF('Total power'!P36&lt;Control!$C$7*1000,'Total power'!P36/Parameters!$C$3,Parameters!$C$4)</f>
        <v>18.867924528301888</v>
      </c>
      <c r="Q36" s="12">
        <f>IF('Total power'!Q36&lt;Control!$C$7*1000,'Total power'!Q36/Parameters!$C$3,Parameters!$C$4)</f>
        <v>18.867924528301888</v>
      </c>
      <c r="R36" s="12">
        <f>IF('Total power'!R36&lt;Control!$C$7*1000,'Total power'!R36/Parameters!$C$3,Parameters!$C$4)</f>
        <v>18.867924528301888</v>
      </c>
      <c r="S36" s="12">
        <f>IF('Total power'!S36&lt;Control!$C$7*1000,'Total power'!S36/Parameters!$C$3,Parameters!$C$4)</f>
        <v>18.867924528301888</v>
      </c>
      <c r="T36" s="12">
        <f>IF('Total power'!T36&lt;Control!$C$7*1000,'Total power'!T36/Parameters!$C$3,Parameters!$C$4)</f>
        <v>18.867924528301888</v>
      </c>
      <c r="U36" s="12">
        <f>IF('Total power'!U36&lt;Control!$C$7*1000,'Total power'!U36/Parameters!$C$3,Parameters!$C$4)</f>
        <v>18.867924528301888</v>
      </c>
      <c r="V36" s="12">
        <f>IF('Total power'!V36&lt;Control!$C$7*1000,'Total power'!V36/Parameters!$C$3,Parameters!$C$4)</f>
        <v>18.867924528301888</v>
      </c>
      <c r="W36" s="12">
        <f>IF('Total power'!W36&lt;Control!$C$7*1000,'Total power'!W36/Parameters!$C$3,Parameters!$C$4)</f>
        <v>18.867924528301888</v>
      </c>
      <c r="X36" s="12">
        <f>IF('Total power'!X36&lt;Control!$C$7*1000,'Total power'!X36/Parameters!$C$3,Parameters!$C$4)</f>
        <v>18.867924528301888</v>
      </c>
      <c r="Y36" s="12">
        <f>IF('Total power'!Y36&lt;Control!$C$7*1000,'Total power'!Y36/Parameters!$C$3,Parameters!$C$4)</f>
        <v>18.867924528301888</v>
      </c>
      <c r="Z36" s="12">
        <f>IF('Total power'!Z36&lt;Control!$C$7*1000,'Total power'!Z36/Parameters!$C$3,Parameters!$C$4)</f>
        <v>18.774339622641513</v>
      </c>
      <c r="AB36" s="7">
        <f t="shared" si="0"/>
        <v>452.73660377358505</v>
      </c>
    </row>
    <row r="37" spans="2:29" x14ac:dyDescent="0.2">
      <c r="B37" s="6">
        <v>44231</v>
      </c>
      <c r="C37" s="12">
        <f>IF('Total power'!C37&lt;Control!$C$7*1000,'Total power'!C37/Parameters!$C$3,Parameters!$C$4)</f>
        <v>18.40301886792453</v>
      </c>
      <c r="D37" s="12">
        <f>IF('Total power'!D37&lt;Control!$C$7*1000,'Total power'!D37/Parameters!$C$3,Parameters!$C$4)</f>
        <v>18.40301886792453</v>
      </c>
      <c r="E37" s="12">
        <f>IF('Total power'!E37&lt;Control!$C$7*1000,'Total power'!E37/Parameters!$C$3,Parameters!$C$4)</f>
        <v>18.326037735849056</v>
      </c>
      <c r="F37" s="12">
        <f>IF('Total power'!F37&lt;Control!$C$7*1000,'Total power'!F37/Parameters!$C$3,Parameters!$C$4)</f>
        <v>18.233962264150943</v>
      </c>
      <c r="G37" s="12">
        <f>IF('Total power'!G37&lt;Control!$C$7*1000,'Total power'!G37/Parameters!$C$3,Parameters!$C$4)</f>
        <v>18.233962264150943</v>
      </c>
      <c r="H37" s="12">
        <f>IF('Total power'!H37&lt;Control!$C$7*1000,'Total power'!H37/Parameters!$C$3,Parameters!$C$4)</f>
        <v>18.750188679245284</v>
      </c>
      <c r="I37" s="12">
        <f>IF('Total power'!I37&lt;Control!$C$7*1000,'Total power'!I37/Parameters!$C$3,Parameters!$C$4)</f>
        <v>18.771320754716982</v>
      </c>
      <c r="J37" s="12">
        <f>IF('Total power'!J37&lt;Control!$C$7*1000,'Total power'!J37/Parameters!$C$3,Parameters!$C$4)</f>
        <v>18.750188679245284</v>
      </c>
      <c r="K37" s="12">
        <f>IF('Total power'!K37&lt;Control!$C$7*1000,'Total power'!K37/Parameters!$C$3,Parameters!$C$4)</f>
        <v>18.406037735849058</v>
      </c>
      <c r="L37" s="12">
        <f>IF('Total power'!L37&lt;Control!$C$7*1000,'Total power'!L37/Parameters!$C$3,Parameters!$C$4)</f>
        <v>18.750188679245284</v>
      </c>
      <c r="M37" s="12">
        <f>IF('Total power'!M37&lt;Control!$C$7*1000,'Total power'!M37/Parameters!$C$3,Parameters!$C$4)</f>
        <v>18.771320754716982</v>
      </c>
      <c r="N37" s="12">
        <f>IF('Total power'!N37&lt;Control!$C$7*1000,'Total power'!N37/Parameters!$C$3,Parameters!$C$4)</f>
        <v>18.774339622641513</v>
      </c>
      <c r="O37" s="12">
        <f>IF('Total power'!O37&lt;Control!$C$7*1000,'Total power'!O37/Parameters!$C$3,Parameters!$C$4)</f>
        <v>18.774339622641513</v>
      </c>
      <c r="P37" s="12">
        <f>IF('Total power'!P37&lt;Control!$C$7*1000,'Total power'!P37/Parameters!$C$3,Parameters!$C$4)</f>
        <v>18.867924528301888</v>
      </c>
      <c r="Q37" s="12">
        <f>IF('Total power'!Q37&lt;Control!$C$7*1000,'Total power'!Q37/Parameters!$C$3,Parameters!$C$4)</f>
        <v>18.867924528301888</v>
      </c>
      <c r="R37" s="12">
        <f>IF('Total power'!R37&lt;Control!$C$7*1000,'Total power'!R37/Parameters!$C$3,Parameters!$C$4)</f>
        <v>18.867924528301888</v>
      </c>
      <c r="S37" s="12">
        <f>IF('Total power'!S37&lt;Control!$C$7*1000,'Total power'!S37/Parameters!$C$3,Parameters!$C$4)</f>
        <v>18.867924528301888</v>
      </c>
      <c r="T37" s="12">
        <f>IF('Total power'!T37&lt;Control!$C$7*1000,'Total power'!T37/Parameters!$C$3,Parameters!$C$4)</f>
        <v>18.867924528301888</v>
      </c>
      <c r="U37" s="12">
        <f>IF('Total power'!U37&lt;Control!$C$7*1000,'Total power'!U37/Parameters!$C$3,Parameters!$C$4)</f>
        <v>18.867924528301888</v>
      </c>
      <c r="V37" s="12">
        <f>IF('Total power'!V37&lt;Control!$C$7*1000,'Total power'!V37/Parameters!$C$3,Parameters!$C$4)</f>
        <v>18.867924528301888</v>
      </c>
      <c r="W37" s="12">
        <f>IF('Total power'!W37&lt;Control!$C$7*1000,'Total power'!W37/Parameters!$C$3,Parameters!$C$4)</f>
        <v>18.867924528301888</v>
      </c>
      <c r="X37" s="12">
        <f>IF('Total power'!X37&lt;Control!$C$7*1000,'Total power'!X37/Parameters!$C$3,Parameters!$C$4)</f>
        <v>18.867924528301888</v>
      </c>
      <c r="Y37" s="12">
        <f>IF('Total power'!Y37&lt;Control!$C$7*1000,'Total power'!Y37/Parameters!$C$3,Parameters!$C$4)</f>
        <v>18.867924528301888</v>
      </c>
      <c r="Z37" s="12">
        <f>IF('Total power'!Z37&lt;Control!$C$7*1000,'Total power'!Z37/Parameters!$C$3,Parameters!$C$4)</f>
        <v>18.867924528301888</v>
      </c>
      <c r="AB37" s="7">
        <f t="shared" si="0"/>
        <v>448.8950943396228</v>
      </c>
    </row>
    <row r="38" spans="2:29" x14ac:dyDescent="0.2">
      <c r="B38" s="6">
        <v>44232</v>
      </c>
      <c r="C38" s="12">
        <f>IF('Total power'!C38&lt;Control!$C$7*1000,'Total power'!C38/Parameters!$C$3,Parameters!$C$4)</f>
        <v>18.867924528301888</v>
      </c>
      <c r="D38" s="12">
        <f>IF('Total power'!D38&lt;Control!$C$7*1000,'Total power'!D38/Parameters!$C$3,Parameters!$C$4)</f>
        <v>18.867924528301888</v>
      </c>
      <c r="E38" s="12">
        <f>IF('Total power'!E38&lt;Control!$C$7*1000,'Total power'!E38/Parameters!$C$3,Parameters!$C$4)</f>
        <v>18.867924528301888</v>
      </c>
      <c r="F38" s="12">
        <f>IF('Total power'!F38&lt;Control!$C$7*1000,'Total power'!F38/Parameters!$C$3,Parameters!$C$4)</f>
        <v>18.867924528301888</v>
      </c>
      <c r="G38" s="12">
        <f>IF('Total power'!G38&lt;Control!$C$7*1000,'Total power'!G38/Parameters!$C$3,Parameters!$C$4)</f>
        <v>18.867924528301888</v>
      </c>
      <c r="H38" s="12">
        <f>IF('Total power'!H38&lt;Control!$C$7*1000,'Total power'!H38/Parameters!$C$3,Parameters!$C$4)</f>
        <v>18.867924528301888</v>
      </c>
      <c r="I38" s="12">
        <f>IF('Total power'!I38&lt;Control!$C$7*1000,'Total power'!I38/Parameters!$C$3,Parameters!$C$4)</f>
        <v>18.867924528301888</v>
      </c>
      <c r="J38" s="12">
        <f>IF('Total power'!J38&lt;Control!$C$7*1000,'Total power'!J38/Parameters!$C$3,Parameters!$C$4)</f>
        <v>18.867924528301888</v>
      </c>
      <c r="K38" s="12">
        <f>IF('Total power'!K38&lt;Control!$C$7*1000,'Total power'!K38/Parameters!$C$3,Parameters!$C$4)</f>
        <v>18.867924528301888</v>
      </c>
      <c r="L38" s="12">
        <f>IF('Total power'!L38&lt;Control!$C$7*1000,'Total power'!L38/Parameters!$C$3,Parameters!$C$4)</f>
        <v>18.867924528301888</v>
      </c>
      <c r="M38" s="12">
        <f>IF('Total power'!M38&lt;Control!$C$7*1000,'Total power'!M38/Parameters!$C$3,Parameters!$C$4)</f>
        <v>18.867924528301888</v>
      </c>
      <c r="N38" s="12">
        <f>IF('Total power'!N38&lt;Control!$C$7*1000,'Total power'!N38/Parameters!$C$3,Parameters!$C$4)</f>
        <v>18.867924528301888</v>
      </c>
      <c r="O38" s="12">
        <f>IF('Total power'!O38&lt;Control!$C$7*1000,'Total power'!O38/Parameters!$C$3,Parameters!$C$4)</f>
        <v>18.867924528301888</v>
      </c>
      <c r="P38" s="12">
        <f>IF('Total power'!P38&lt;Control!$C$7*1000,'Total power'!P38/Parameters!$C$3,Parameters!$C$4)</f>
        <v>18.867924528301888</v>
      </c>
      <c r="Q38" s="12">
        <f>IF('Total power'!Q38&lt;Control!$C$7*1000,'Total power'!Q38/Parameters!$C$3,Parameters!$C$4)</f>
        <v>18.867924528301888</v>
      </c>
      <c r="R38" s="12">
        <f>IF('Total power'!R38&lt;Control!$C$7*1000,'Total power'!R38/Parameters!$C$3,Parameters!$C$4)</f>
        <v>18.867924528301888</v>
      </c>
      <c r="S38" s="12">
        <f>IF('Total power'!S38&lt;Control!$C$7*1000,'Total power'!S38/Parameters!$C$3,Parameters!$C$4)</f>
        <v>18.867924528301888</v>
      </c>
      <c r="T38" s="12">
        <f>IF('Total power'!T38&lt;Control!$C$7*1000,'Total power'!T38/Parameters!$C$3,Parameters!$C$4)</f>
        <v>18.867924528301888</v>
      </c>
      <c r="U38" s="12">
        <f>IF('Total power'!U38&lt;Control!$C$7*1000,'Total power'!U38/Parameters!$C$3,Parameters!$C$4)</f>
        <v>18.867924528301888</v>
      </c>
      <c r="V38" s="12">
        <f>IF('Total power'!V38&lt;Control!$C$7*1000,'Total power'!V38/Parameters!$C$3,Parameters!$C$4)</f>
        <v>18.867924528301888</v>
      </c>
      <c r="W38" s="12">
        <f>IF('Total power'!W38&lt;Control!$C$7*1000,'Total power'!W38/Parameters!$C$3,Parameters!$C$4)</f>
        <v>18.867924528301888</v>
      </c>
      <c r="X38" s="12">
        <f>IF('Total power'!X38&lt;Control!$C$7*1000,'Total power'!X38/Parameters!$C$3,Parameters!$C$4)</f>
        <v>18.867924528301888</v>
      </c>
      <c r="Y38" s="12">
        <f>IF('Total power'!Y38&lt;Control!$C$7*1000,'Total power'!Y38/Parameters!$C$3,Parameters!$C$4)</f>
        <v>18.867924528301888</v>
      </c>
      <c r="Z38" s="12">
        <f>IF('Total power'!Z38&lt;Control!$C$7*1000,'Total power'!Z38/Parameters!$C$3,Parameters!$C$4)</f>
        <v>18.867924528301888</v>
      </c>
      <c r="AB38" s="7">
        <f t="shared" si="0"/>
        <v>452.83018867924545</v>
      </c>
    </row>
    <row r="39" spans="2:29" x14ac:dyDescent="0.2">
      <c r="B39" s="6">
        <v>44233</v>
      </c>
      <c r="C39" s="12">
        <f>IF('Total power'!C39&lt;Control!$C$7*1000,'Total power'!C39/Parameters!$C$3,Parameters!$C$4)</f>
        <v>18.867924528301888</v>
      </c>
      <c r="D39" s="12">
        <f>IF('Total power'!D39&lt;Control!$C$7*1000,'Total power'!D39/Parameters!$C$3,Parameters!$C$4)</f>
        <v>18.867924528301888</v>
      </c>
      <c r="E39" s="12">
        <f>IF('Total power'!E39&lt;Control!$C$7*1000,'Total power'!E39/Parameters!$C$3,Parameters!$C$4)</f>
        <v>18.867924528301888</v>
      </c>
      <c r="F39" s="12">
        <f>IF('Total power'!F39&lt;Control!$C$7*1000,'Total power'!F39/Parameters!$C$3,Parameters!$C$4)</f>
        <v>18.867924528301888</v>
      </c>
      <c r="G39" s="12">
        <f>IF('Total power'!G39&lt;Control!$C$7*1000,'Total power'!G39/Parameters!$C$3,Parameters!$C$4)</f>
        <v>18.867924528301888</v>
      </c>
      <c r="H39" s="12">
        <f>IF('Total power'!H39&lt;Control!$C$7*1000,'Total power'!H39/Parameters!$C$3,Parameters!$C$4)</f>
        <v>18.867924528301888</v>
      </c>
      <c r="I39" s="12">
        <f>IF('Total power'!I39&lt;Control!$C$7*1000,'Total power'!I39/Parameters!$C$3,Parameters!$C$4)</f>
        <v>18.867924528301888</v>
      </c>
      <c r="J39" s="12">
        <f>IF('Total power'!J39&lt;Control!$C$7*1000,'Total power'!J39/Parameters!$C$3,Parameters!$C$4)</f>
        <v>18.867924528301888</v>
      </c>
      <c r="K39" s="12">
        <f>IF('Total power'!K39&lt;Control!$C$7*1000,'Total power'!K39/Parameters!$C$3,Parameters!$C$4)</f>
        <v>18.867924528301888</v>
      </c>
      <c r="L39" s="12">
        <f>IF('Total power'!L39&lt;Control!$C$7*1000,'Total power'!L39/Parameters!$C$3,Parameters!$C$4)</f>
        <v>18.867924528301888</v>
      </c>
      <c r="M39" s="12">
        <f>IF('Total power'!M39&lt;Control!$C$7*1000,'Total power'!M39/Parameters!$C$3,Parameters!$C$4)</f>
        <v>18.867924528301888</v>
      </c>
      <c r="N39" s="12">
        <f>IF('Total power'!N39&lt;Control!$C$7*1000,'Total power'!N39/Parameters!$C$3,Parameters!$C$4)</f>
        <v>18.867924528301888</v>
      </c>
      <c r="O39" s="12">
        <f>IF('Total power'!O39&lt;Control!$C$7*1000,'Total power'!O39/Parameters!$C$3,Parameters!$C$4)</f>
        <v>18.867924528301888</v>
      </c>
      <c r="P39" s="12">
        <f>IF('Total power'!P39&lt;Control!$C$7*1000,'Total power'!P39/Parameters!$C$3,Parameters!$C$4)</f>
        <v>18.867924528301888</v>
      </c>
      <c r="Q39" s="12">
        <f>IF('Total power'!Q39&lt;Control!$C$7*1000,'Total power'!Q39/Parameters!$C$3,Parameters!$C$4)</f>
        <v>18.867924528301888</v>
      </c>
      <c r="R39" s="12">
        <f>IF('Total power'!R39&lt;Control!$C$7*1000,'Total power'!R39/Parameters!$C$3,Parameters!$C$4)</f>
        <v>18.867924528301888</v>
      </c>
      <c r="S39" s="12">
        <f>IF('Total power'!S39&lt;Control!$C$7*1000,'Total power'!S39/Parameters!$C$3,Parameters!$C$4)</f>
        <v>18.867924528301888</v>
      </c>
      <c r="T39" s="12">
        <f>IF('Total power'!T39&lt;Control!$C$7*1000,'Total power'!T39/Parameters!$C$3,Parameters!$C$4)</f>
        <v>18.867924528301888</v>
      </c>
      <c r="U39" s="12">
        <f>IF('Total power'!U39&lt;Control!$C$7*1000,'Total power'!U39/Parameters!$C$3,Parameters!$C$4)</f>
        <v>18.867924528301888</v>
      </c>
      <c r="V39" s="12">
        <f>IF('Total power'!V39&lt;Control!$C$7*1000,'Total power'!V39/Parameters!$C$3,Parameters!$C$4)</f>
        <v>18.867924528301888</v>
      </c>
      <c r="W39" s="12">
        <f>IF('Total power'!W39&lt;Control!$C$7*1000,'Total power'!W39/Parameters!$C$3,Parameters!$C$4)</f>
        <v>18.867924528301888</v>
      </c>
      <c r="X39" s="12">
        <f>IF('Total power'!X39&lt;Control!$C$7*1000,'Total power'!X39/Parameters!$C$3,Parameters!$C$4)</f>
        <v>18.867924528301888</v>
      </c>
      <c r="Y39" s="12">
        <f>IF('Total power'!Y39&lt;Control!$C$7*1000,'Total power'!Y39/Parameters!$C$3,Parameters!$C$4)</f>
        <v>18.867924528301888</v>
      </c>
      <c r="Z39" s="12">
        <f>IF('Total power'!Z39&lt;Control!$C$7*1000,'Total power'!Z39/Parameters!$C$3,Parameters!$C$4)</f>
        <v>18.867924528301888</v>
      </c>
      <c r="AB39" s="7">
        <f t="shared" si="0"/>
        <v>452.83018867924545</v>
      </c>
    </row>
    <row r="40" spans="2:29" x14ac:dyDescent="0.2">
      <c r="B40" s="6">
        <v>44234</v>
      </c>
      <c r="C40" s="12">
        <f>IF('Total power'!C40&lt;Control!$C$7*1000,'Total power'!C40/Parameters!$C$3,Parameters!$C$4)</f>
        <v>18.867924528301888</v>
      </c>
      <c r="D40" s="12">
        <f>IF('Total power'!D40&lt;Control!$C$7*1000,'Total power'!D40/Parameters!$C$3,Parameters!$C$4)</f>
        <v>18.774339622641513</v>
      </c>
      <c r="E40" s="12">
        <f>IF('Total power'!E40&lt;Control!$C$7*1000,'Total power'!E40/Parameters!$C$3,Parameters!$C$4)</f>
        <v>18.771320754716982</v>
      </c>
      <c r="F40" s="12">
        <f>IF('Total power'!F40&lt;Control!$C$7*1000,'Total power'!F40/Parameters!$C$3,Parameters!$C$4)</f>
        <v>18.750188679245284</v>
      </c>
      <c r="G40" s="12">
        <f>IF('Total power'!G40&lt;Control!$C$7*1000,'Total power'!G40/Parameters!$C$3,Parameters!$C$4)</f>
        <v>18.406037735849058</v>
      </c>
      <c r="H40" s="12">
        <f>IF('Total power'!H40&lt;Control!$C$7*1000,'Total power'!H40/Parameters!$C$3,Parameters!$C$4)</f>
        <v>18.694339622641508</v>
      </c>
      <c r="I40" s="12">
        <f>IF('Total power'!I40&lt;Control!$C$7*1000,'Total power'!I40/Parameters!$C$3,Parameters!$C$4)</f>
        <v>18.771320754716982</v>
      </c>
      <c r="J40" s="12">
        <f>IF('Total power'!J40&lt;Control!$C$7*1000,'Total power'!J40/Parameters!$C$3,Parameters!$C$4)</f>
        <v>18.774339622641513</v>
      </c>
      <c r="K40" s="12">
        <f>IF('Total power'!K40&lt;Control!$C$7*1000,'Total power'!K40/Parameters!$C$3,Parameters!$C$4)</f>
        <v>18.774339622641513</v>
      </c>
      <c r="L40" s="12">
        <f>IF('Total power'!L40&lt;Control!$C$7*1000,'Total power'!L40/Parameters!$C$3,Parameters!$C$4)</f>
        <v>18.774339622641513</v>
      </c>
      <c r="M40" s="12">
        <f>IF('Total power'!M40&lt;Control!$C$7*1000,'Total power'!M40/Parameters!$C$3,Parameters!$C$4)</f>
        <v>18.867924528301888</v>
      </c>
      <c r="N40" s="12">
        <f>IF('Total power'!N40&lt;Control!$C$7*1000,'Total power'!N40/Parameters!$C$3,Parameters!$C$4)</f>
        <v>18.867924528301888</v>
      </c>
      <c r="O40" s="12">
        <f>IF('Total power'!O40&lt;Control!$C$7*1000,'Total power'!O40/Parameters!$C$3,Parameters!$C$4)</f>
        <v>18.867924528301888</v>
      </c>
      <c r="P40" s="12">
        <f>IF('Total power'!P40&lt;Control!$C$7*1000,'Total power'!P40/Parameters!$C$3,Parameters!$C$4)</f>
        <v>18.771320754716982</v>
      </c>
      <c r="Q40" s="12">
        <f>IF('Total power'!Q40&lt;Control!$C$7*1000,'Total power'!Q40/Parameters!$C$3,Parameters!$C$4)</f>
        <v>18.40301886792453</v>
      </c>
      <c r="R40" s="12">
        <f>IF('Total power'!R40&lt;Control!$C$7*1000,'Total power'!R40/Parameters!$C$3,Parameters!$C$4)</f>
        <v>18.381886792452832</v>
      </c>
      <c r="S40" s="12">
        <f>IF('Total power'!S40&lt;Control!$C$7*1000,'Total power'!S40/Parameters!$C$3,Parameters!$C$4)</f>
        <v>18.381886792452832</v>
      </c>
      <c r="T40" s="12">
        <f>IF('Total power'!T40&lt;Control!$C$7*1000,'Total power'!T40/Parameters!$C$3,Parameters!$C$4)</f>
        <v>18.381886792452832</v>
      </c>
      <c r="U40" s="12">
        <f>IF('Total power'!U40&lt;Control!$C$7*1000,'Total power'!U40/Parameters!$C$3,Parameters!$C$4)</f>
        <v>18.326037735849056</v>
      </c>
      <c r="V40" s="12">
        <f>IF('Total power'!V40&lt;Control!$C$7*1000,'Total power'!V40/Parameters!$C$3,Parameters!$C$4)</f>
        <v>18.326037735849056</v>
      </c>
      <c r="W40" s="12">
        <f>IF('Total power'!W40&lt;Control!$C$7*1000,'Total power'!W40/Parameters!$C$3,Parameters!$C$4)</f>
        <v>18.381886792452832</v>
      </c>
      <c r="X40" s="12">
        <f>IF('Total power'!X40&lt;Control!$C$7*1000,'Total power'!X40/Parameters!$C$3,Parameters!$C$4)</f>
        <v>18.381886792452832</v>
      </c>
      <c r="Y40" s="12">
        <f>IF('Total power'!Y40&lt;Control!$C$7*1000,'Total power'!Y40/Parameters!$C$3,Parameters!$C$4)</f>
        <v>18.233962264150943</v>
      </c>
      <c r="Z40" s="12">
        <f>IF('Total power'!Z40&lt;Control!$C$7*1000,'Total power'!Z40/Parameters!$C$3,Parameters!$C$4)</f>
        <v>17.479245283018866</v>
      </c>
      <c r="AB40" s="7">
        <f t="shared" si="0"/>
        <v>445.41132075471722</v>
      </c>
    </row>
    <row r="41" spans="2:29" x14ac:dyDescent="0.2">
      <c r="B41" s="6">
        <v>44235</v>
      </c>
      <c r="C41" s="12">
        <f>IF('Total power'!C41&lt;Control!$C$7*1000,'Total power'!C41/Parameters!$C$3,Parameters!$C$4)</f>
        <v>16.688301886792452</v>
      </c>
      <c r="D41" s="12">
        <f>IF('Total power'!D41&lt;Control!$C$7*1000,'Total power'!D41/Parameters!$C$3,Parameters!$C$4)</f>
        <v>15.415849056603776</v>
      </c>
      <c r="E41" s="12">
        <f>IF('Total power'!E41&lt;Control!$C$7*1000,'Total power'!E41/Parameters!$C$3,Parameters!$C$4)</f>
        <v>15.172830188679248</v>
      </c>
      <c r="F41" s="12">
        <f>IF('Total power'!F41&lt;Control!$C$7*1000,'Total power'!F41/Parameters!$C$3,Parameters!$C$4)</f>
        <v>14.937358490566039</v>
      </c>
      <c r="G41" s="12">
        <f>IF('Total power'!G41&lt;Control!$C$7*1000,'Total power'!G41/Parameters!$C$3,Parameters!$C$4)</f>
        <v>14.937358490566039</v>
      </c>
      <c r="H41" s="12">
        <f>IF('Total power'!H41&lt;Control!$C$7*1000,'Total power'!H41/Parameters!$C$3,Parameters!$C$4)</f>
        <v>15.172830188679248</v>
      </c>
      <c r="I41" s="12">
        <f>IF('Total power'!I41&lt;Control!$C$7*1000,'Total power'!I41/Parameters!$C$3,Parameters!$C$4)</f>
        <v>16.537358490566035</v>
      </c>
      <c r="J41" s="12">
        <f>IF('Total power'!J41&lt;Control!$C$7*1000,'Total power'!J41/Parameters!$C$3,Parameters!$C$4)</f>
        <v>16.836226415094337</v>
      </c>
      <c r="K41" s="12">
        <f>IF('Total power'!K41&lt;Control!$C$7*1000,'Total power'!K41/Parameters!$C$3,Parameters!$C$4)</f>
        <v>17.778113207547172</v>
      </c>
      <c r="L41" s="12">
        <f>IF('Total power'!L41&lt;Control!$C$7*1000,'Total power'!L41/Parameters!$C$3,Parameters!$C$4)</f>
        <v>18.381886792452832</v>
      </c>
      <c r="M41" s="12">
        <f>IF('Total power'!M41&lt;Control!$C$7*1000,'Total power'!M41/Parameters!$C$3,Parameters!$C$4)</f>
        <v>18.694339622641508</v>
      </c>
      <c r="N41" s="12">
        <f>IF('Total power'!N41&lt;Control!$C$7*1000,'Total power'!N41/Parameters!$C$3,Parameters!$C$4)</f>
        <v>18.694339622641508</v>
      </c>
      <c r="O41" s="12">
        <f>IF('Total power'!O41&lt;Control!$C$7*1000,'Total power'!O41/Parameters!$C$3,Parameters!$C$4)</f>
        <v>18.694339622641508</v>
      </c>
      <c r="P41" s="12">
        <f>IF('Total power'!P41&lt;Control!$C$7*1000,'Total power'!P41/Parameters!$C$3,Parameters!$C$4)</f>
        <v>18.40301886792453</v>
      </c>
      <c r="Q41" s="12">
        <f>IF('Total power'!Q41&lt;Control!$C$7*1000,'Total power'!Q41/Parameters!$C$3,Parameters!$C$4)</f>
        <v>18.326037735849056</v>
      </c>
      <c r="R41" s="12">
        <f>IF('Total power'!R41&lt;Control!$C$7*1000,'Total power'!R41/Parameters!$C$3,Parameters!$C$4)</f>
        <v>18.326037735849056</v>
      </c>
      <c r="S41" s="12">
        <f>IF('Total power'!S41&lt;Control!$C$7*1000,'Total power'!S41/Parameters!$C$3,Parameters!$C$4)</f>
        <v>17.778113207547172</v>
      </c>
      <c r="T41" s="12">
        <f>IF('Total power'!T41&lt;Control!$C$7*1000,'Total power'!T41/Parameters!$C$3,Parameters!$C$4)</f>
        <v>17.479245283018866</v>
      </c>
      <c r="U41" s="12">
        <f>IF('Total power'!U41&lt;Control!$C$7*1000,'Total power'!U41/Parameters!$C$3,Parameters!$C$4)</f>
        <v>16.780377358490565</v>
      </c>
      <c r="V41" s="12">
        <f>IF('Total power'!V41&lt;Control!$C$7*1000,'Total power'!V41/Parameters!$C$3,Parameters!$C$4)</f>
        <v>15.415849056603776</v>
      </c>
      <c r="W41" s="12">
        <f>IF('Total power'!W41&lt;Control!$C$7*1000,'Total power'!W41/Parameters!$C$3,Parameters!$C$4)</f>
        <v>13.753962264150944</v>
      </c>
      <c r="X41" s="12">
        <f>IF('Total power'!X41&lt;Control!$C$7*1000,'Total power'!X41/Parameters!$C$3,Parameters!$C$4)</f>
        <v>11.71320754716981</v>
      </c>
      <c r="Y41" s="12">
        <f>IF('Total power'!Y41&lt;Control!$C$7*1000,'Total power'!Y41/Parameters!$C$3,Parameters!$C$4)</f>
        <v>8.9720754716981137</v>
      </c>
      <c r="Z41" s="12">
        <f>IF('Total power'!Z41&lt;Control!$C$7*1000,'Total power'!Z41/Parameters!$C$3,Parameters!$C$4)</f>
        <v>6.2279245283018865</v>
      </c>
      <c r="AB41" s="7">
        <f t="shared" si="0"/>
        <v>381.11698113207558</v>
      </c>
    </row>
    <row r="42" spans="2:29" x14ac:dyDescent="0.2">
      <c r="B42" s="6">
        <v>44236</v>
      </c>
      <c r="C42" s="12">
        <f>IF('Total power'!C42&lt;Control!$C$7*1000,'Total power'!C42/Parameters!$C$3,Parameters!$C$4)</f>
        <v>4.2807547169811322</v>
      </c>
      <c r="D42" s="12">
        <f>IF('Total power'!D42&lt;Control!$C$7*1000,'Total power'!D42/Parameters!$C$3,Parameters!$C$4)</f>
        <v>3.1532075471698113</v>
      </c>
      <c r="E42" s="12">
        <f>IF('Total power'!E42&lt;Control!$C$7*1000,'Total power'!E42/Parameters!$C$3,Parameters!$C$4)</f>
        <v>2.3924528301886792</v>
      </c>
      <c r="F42" s="12">
        <f>IF('Total power'!F42&lt;Control!$C$7*1000,'Total power'!F42/Parameters!$C$3,Parameters!$C$4)</f>
        <v>2.030188679245283</v>
      </c>
      <c r="G42" s="12">
        <f>IF('Total power'!G42&lt;Control!$C$7*1000,'Total power'!G42/Parameters!$C$3,Parameters!$C$4)</f>
        <v>2.030188679245283</v>
      </c>
      <c r="H42" s="12">
        <f>IF('Total power'!H42&lt;Control!$C$7*1000,'Total power'!H42/Parameters!$C$3,Parameters!$C$4)</f>
        <v>2.5735849056603777</v>
      </c>
      <c r="I42" s="12">
        <f>IF('Total power'!I42&lt;Control!$C$7*1000,'Total power'!I42/Parameters!$C$3,Parameters!$C$4)</f>
        <v>3.1532075471698113</v>
      </c>
      <c r="J42" s="12">
        <f>IF('Total power'!J42&lt;Control!$C$7*1000,'Total power'!J42/Parameters!$C$3,Parameters!$C$4)</f>
        <v>3.8052830188679247</v>
      </c>
      <c r="K42" s="12">
        <f>IF('Total power'!K42&lt;Control!$C$7*1000,'Total power'!K42/Parameters!$C$3,Parameters!$C$4)</f>
        <v>4.7969811320754729</v>
      </c>
      <c r="L42" s="12">
        <f>IF('Total power'!L42&lt;Control!$C$7*1000,'Total power'!L42/Parameters!$C$3,Parameters!$C$4)</f>
        <v>5.6181132075471698</v>
      </c>
      <c r="M42" s="12">
        <f>IF('Total power'!M42&lt;Control!$C$7*1000,'Total power'!M42/Parameters!$C$3,Parameters!$C$4)</f>
        <v>6.8377358490566031</v>
      </c>
      <c r="N42" s="12">
        <f>IF('Total power'!N42&lt;Control!$C$7*1000,'Total power'!N42/Parameters!$C$3,Parameters!$C$4)</f>
        <v>7.9969811320754713</v>
      </c>
      <c r="O42" s="12">
        <f>IF('Total power'!O42&lt;Control!$C$7*1000,'Total power'!O42/Parameters!$C$3,Parameters!$C$4)</f>
        <v>8.5735849056603772</v>
      </c>
      <c r="P42" s="12">
        <f>IF('Total power'!P42&lt;Control!$C$7*1000,'Total power'!P42/Parameters!$C$3,Parameters!$C$4)</f>
        <v>9.385660377358489</v>
      </c>
      <c r="Q42" s="12">
        <f>IF('Total power'!Q42&lt;Control!$C$7*1000,'Total power'!Q42/Parameters!$C$3,Parameters!$C$4)</f>
        <v>9.385660377358489</v>
      </c>
      <c r="R42" s="12">
        <f>IF('Total power'!R42&lt;Control!$C$7*1000,'Total power'!R42/Parameters!$C$3,Parameters!$C$4)</f>
        <v>8.9720754716981137</v>
      </c>
      <c r="S42" s="12">
        <f>IF('Total power'!S42&lt;Control!$C$7*1000,'Total power'!S42/Parameters!$C$3,Parameters!$C$4)</f>
        <v>9.385660377358489</v>
      </c>
      <c r="T42" s="12">
        <f>IF('Total power'!T42&lt;Control!$C$7*1000,'Total power'!T42/Parameters!$C$3,Parameters!$C$4)</f>
        <v>10.119245283018866</v>
      </c>
      <c r="U42" s="12">
        <f>IF('Total power'!U42&lt;Control!$C$7*1000,'Total power'!U42/Parameters!$C$3,Parameters!$C$4)</f>
        <v>10.566037735849056</v>
      </c>
      <c r="V42" s="12">
        <f>IF('Total power'!V42&lt;Control!$C$7*1000,'Total power'!V42/Parameters!$C$3,Parameters!$C$4)</f>
        <v>10.979622641509433</v>
      </c>
      <c r="W42" s="12">
        <f>IF('Total power'!W42&lt;Control!$C$7*1000,'Total power'!W42/Parameters!$C$3,Parameters!$C$4)</f>
        <v>11.372075471698114</v>
      </c>
      <c r="X42" s="12">
        <f>IF('Total power'!X42&lt;Control!$C$7*1000,'Total power'!X42/Parameters!$C$3,Parameters!$C$4)</f>
        <v>11.372075471698114</v>
      </c>
      <c r="Y42" s="12">
        <f>IF('Total power'!Y42&lt;Control!$C$7*1000,'Total power'!Y42/Parameters!$C$3,Parameters!$C$4)</f>
        <v>10.979622641509433</v>
      </c>
      <c r="Z42" s="12">
        <f>IF('Total power'!Z42&lt;Control!$C$7*1000,'Total power'!Z42/Parameters!$C$3,Parameters!$C$4)</f>
        <v>10.119245283018866</v>
      </c>
      <c r="AB42" s="7">
        <f t="shared" si="0"/>
        <v>169.87924528301886</v>
      </c>
    </row>
    <row r="43" spans="2:29" x14ac:dyDescent="0.2">
      <c r="B43" s="6">
        <v>44237</v>
      </c>
      <c r="C43" s="12">
        <f>IF('Total power'!C43&lt;Control!$C$7*1000,'Total power'!C43/Parameters!$C$3,Parameters!$C$4)</f>
        <v>9.385660377358489</v>
      </c>
      <c r="D43" s="12">
        <f>IF('Total power'!D43&lt;Control!$C$7*1000,'Total power'!D43/Parameters!$C$3,Parameters!$C$4)</f>
        <v>8.5735849056603772</v>
      </c>
      <c r="E43" s="12">
        <f>IF('Total power'!E43&lt;Control!$C$7*1000,'Total power'!E43/Parameters!$C$3,Parameters!$C$4)</f>
        <v>7.9969811320754713</v>
      </c>
      <c r="F43" s="12">
        <f>IF('Total power'!F43&lt;Control!$C$7*1000,'Total power'!F43/Parameters!$C$3,Parameters!$C$4)</f>
        <v>7.9969811320754713</v>
      </c>
      <c r="G43" s="12">
        <f>IF('Total power'!G43&lt;Control!$C$7*1000,'Total power'!G43/Parameters!$C$3,Parameters!$C$4)</f>
        <v>7.9969811320754713</v>
      </c>
      <c r="H43" s="12">
        <f>IF('Total power'!H43&lt;Control!$C$7*1000,'Total power'!H43/Parameters!$C$3,Parameters!$C$4)</f>
        <v>8.3894339622641514</v>
      </c>
      <c r="I43" s="12">
        <f>IF('Total power'!I43&lt;Control!$C$7*1000,'Total power'!I43/Parameters!$C$3,Parameters!$C$4)</f>
        <v>8.5735849056603772</v>
      </c>
      <c r="J43" s="12">
        <f>IF('Total power'!J43&lt;Control!$C$7*1000,'Total power'!J43/Parameters!$C$3,Parameters!$C$4)</f>
        <v>8.5735849056603772</v>
      </c>
      <c r="K43" s="12">
        <f>IF('Total power'!K43&lt;Control!$C$7*1000,'Total power'!K43/Parameters!$C$3,Parameters!$C$4)</f>
        <v>7.5833962264150934</v>
      </c>
      <c r="L43" s="12">
        <f>IF('Total power'!L43&lt;Control!$C$7*1000,'Total power'!L43/Parameters!$C$3,Parameters!$C$4)</f>
        <v>6.2279245283018865</v>
      </c>
      <c r="M43" s="12">
        <f>IF('Total power'!M43&lt;Control!$C$7*1000,'Total power'!M43/Parameters!$C$3,Parameters!$C$4)</f>
        <v>5.0550943396226433</v>
      </c>
      <c r="N43" s="12">
        <f>IF('Total power'!N43&lt;Control!$C$7*1000,'Total power'!N43/Parameters!$C$3,Parameters!$C$4)</f>
        <v>4.0226415094339618</v>
      </c>
      <c r="O43" s="12">
        <f>IF('Total power'!O43&lt;Control!$C$7*1000,'Total power'!O43/Parameters!$C$3,Parameters!$C$4)</f>
        <v>2.7547169811320753</v>
      </c>
      <c r="P43" s="12">
        <f>IF('Total power'!P43&lt;Control!$C$7*1000,'Total power'!P43/Parameters!$C$3,Parameters!$C$4)</f>
        <v>1.8822641509433962</v>
      </c>
      <c r="Q43" s="12">
        <f>IF('Total power'!Q43&lt;Control!$C$7*1000,'Total power'!Q43/Parameters!$C$3,Parameters!$C$4)</f>
        <v>1.166792452830189</v>
      </c>
      <c r="R43" s="12">
        <f>IF('Total power'!R43&lt;Control!$C$7*1000,'Total power'!R43/Parameters!$C$3,Parameters!$C$4)</f>
        <v>0.57509433962264145</v>
      </c>
      <c r="S43" s="12">
        <f>IF('Total power'!S43&lt;Control!$C$7*1000,'Total power'!S43/Parameters!$C$3,Parameters!$C$4)</f>
        <v>0</v>
      </c>
      <c r="T43" s="12">
        <f>IF('Total power'!T43&lt;Control!$C$7*1000,'Total power'!T43/Parameters!$C$3,Parameters!$C$4)</f>
        <v>0</v>
      </c>
      <c r="U43" s="12">
        <f>IF('Total power'!U43&lt;Control!$C$7*1000,'Total power'!U43/Parameters!$C$3,Parameters!$C$4)</f>
        <v>0</v>
      </c>
      <c r="V43" s="12">
        <f>IF('Total power'!V43&lt;Control!$C$7*1000,'Total power'!V43/Parameters!$C$3,Parameters!$C$4)</f>
        <v>0</v>
      </c>
      <c r="W43" s="12">
        <f>IF('Total power'!W43&lt;Control!$C$7*1000,'Total power'!W43/Parameters!$C$3,Parameters!$C$4)</f>
        <v>0</v>
      </c>
      <c r="X43" s="12">
        <f>IF('Total power'!X43&lt;Control!$C$7*1000,'Total power'!X43/Parameters!$C$3,Parameters!$C$4)</f>
        <v>0</v>
      </c>
      <c r="Y43" s="12">
        <f>IF('Total power'!Y43&lt;Control!$C$7*1000,'Total power'!Y43/Parameters!$C$3,Parameters!$C$4)</f>
        <v>0</v>
      </c>
      <c r="Z43" s="12">
        <f>IF('Total power'!Z43&lt;Control!$C$7*1000,'Total power'!Z43/Parameters!$C$3,Parameters!$C$4)</f>
        <v>0</v>
      </c>
      <c r="AB43" s="7">
        <f t="shared" si="0"/>
        <v>96.754716981132077</v>
      </c>
    </row>
    <row r="44" spans="2:29" x14ac:dyDescent="0.2">
      <c r="B44" s="6">
        <v>44238</v>
      </c>
      <c r="C44" s="12">
        <f>IF('Total power'!C44&lt;Control!$C$7*1000,'Total power'!C44/Parameters!$C$3,Parameters!$C$4)</f>
        <v>0</v>
      </c>
      <c r="D44" s="12">
        <f>IF('Total power'!D44&lt;Control!$C$7*1000,'Total power'!D44/Parameters!$C$3,Parameters!$C$4)</f>
        <v>0</v>
      </c>
      <c r="E44" s="12">
        <f>IF('Total power'!E44&lt;Control!$C$7*1000,'Total power'!E44/Parameters!$C$3,Parameters!$C$4)</f>
        <v>0</v>
      </c>
      <c r="F44" s="12">
        <f>IF('Total power'!F44&lt;Control!$C$7*1000,'Total power'!F44/Parameters!$C$3,Parameters!$C$4)</f>
        <v>0</v>
      </c>
      <c r="G44" s="12">
        <f>IF('Total power'!G44&lt;Control!$C$7*1000,'Total power'!G44/Parameters!$C$3,Parameters!$C$4)</f>
        <v>0</v>
      </c>
      <c r="H44" s="12">
        <f>IF('Total power'!H44&lt;Control!$C$7*1000,'Total power'!H44/Parameters!$C$3,Parameters!$C$4)</f>
        <v>0</v>
      </c>
      <c r="I44" s="12">
        <f>IF('Total power'!I44&lt;Control!$C$7*1000,'Total power'!I44/Parameters!$C$3,Parameters!$C$4)</f>
        <v>0</v>
      </c>
      <c r="J44" s="12">
        <f>IF('Total power'!J44&lt;Control!$C$7*1000,'Total power'!J44/Parameters!$C$3,Parameters!$C$4)</f>
        <v>0</v>
      </c>
      <c r="K44" s="12">
        <f>IF('Total power'!K44&lt;Control!$C$7*1000,'Total power'!K44/Parameters!$C$3,Parameters!$C$4)</f>
        <v>0</v>
      </c>
      <c r="L44" s="12">
        <f>IF('Total power'!L44&lt;Control!$C$7*1000,'Total power'!L44/Parameters!$C$3,Parameters!$C$4)</f>
        <v>0</v>
      </c>
      <c r="M44" s="12">
        <f>IF('Total power'!M44&lt;Control!$C$7*1000,'Total power'!M44/Parameters!$C$3,Parameters!$C$4)</f>
        <v>0</v>
      </c>
      <c r="N44" s="12">
        <f>IF('Total power'!N44&lt;Control!$C$7*1000,'Total power'!N44/Parameters!$C$3,Parameters!$C$4)</f>
        <v>0.18867924528301888</v>
      </c>
      <c r="O44" s="12">
        <f>IF('Total power'!O44&lt;Control!$C$7*1000,'Total power'!O44/Parameters!$C$3,Parameters!$C$4)</f>
        <v>0.79547169811320761</v>
      </c>
      <c r="P44" s="12">
        <f>IF('Total power'!P44&lt;Control!$C$7*1000,'Total power'!P44/Parameters!$C$3,Parameters!$C$4)</f>
        <v>1.4384905660377358</v>
      </c>
      <c r="Q44" s="12">
        <f>IF('Total power'!Q44&lt;Control!$C$7*1000,'Total power'!Q44/Parameters!$C$3,Parameters!$C$4)</f>
        <v>2.5735849056603777</v>
      </c>
      <c r="R44" s="12">
        <f>IF('Total power'!R44&lt;Control!$C$7*1000,'Total power'!R44/Parameters!$C$3,Parameters!$C$4)</f>
        <v>4.0226415094339618</v>
      </c>
      <c r="S44" s="12">
        <f>IF('Total power'!S44&lt;Control!$C$7*1000,'Total power'!S44/Parameters!$C$3,Parameters!$C$4)</f>
        <v>5.6181132075471698</v>
      </c>
      <c r="T44" s="12">
        <f>IF('Total power'!T44&lt;Control!$C$7*1000,'Total power'!T44/Parameters!$C$3,Parameters!$C$4)</f>
        <v>7.1849056603773587</v>
      </c>
      <c r="U44" s="12">
        <f>IF('Total power'!U44&lt;Control!$C$7*1000,'Total power'!U44/Parameters!$C$3,Parameters!$C$4)</f>
        <v>7.9969811320754713</v>
      </c>
      <c r="V44" s="12">
        <f>IF('Total power'!V44&lt;Control!$C$7*1000,'Total power'!V44/Parameters!$C$3,Parameters!$C$4)</f>
        <v>8.5735849056603772</v>
      </c>
      <c r="W44" s="12">
        <f>IF('Total power'!W44&lt;Control!$C$7*1000,'Total power'!W44/Parameters!$C$3,Parameters!$C$4)</f>
        <v>9.385660377358489</v>
      </c>
      <c r="X44" s="12">
        <f>IF('Total power'!X44&lt;Control!$C$7*1000,'Total power'!X44/Parameters!$C$3,Parameters!$C$4)</f>
        <v>10.566037735849056</v>
      </c>
      <c r="Y44" s="12">
        <f>IF('Total power'!Y44&lt;Control!$C$7*1000,'Total power'!Y44/Parameters!$C$3,Parameters!$C$4)</f>
        <v>11.372075471698114</v>
      </c>
      <c r="Z44" s="12">
        <f>IF('Total power'!Z44&lt;Control!$C$7*1000,'Total power'!Z44/Parameters!$C$3,Parameters!$C$4)</f>
        <v>12.633962264150943</v>
      </c>
      <c r="AB44" s="7">
        <f t="shared" si="0"/>
        <v>82.350188679245278</v>
      </c>
    </row>
    <row r="45" spans="2:29" x14ac:dyDescent="0.2">
      <c r="B45" s="6">
        <v>44239</v>
      </c>
      <c r="C45" s="12">
        <f>IF('Total power'!C45&lt;Control!$C$7*1000,'Total power'!C45/Parameters!$C$3,Parameters!$C$4)</f>
        <v>13.753962264150944</v>
      </c>
      <c r="D45" s="12">
        <f>IF('Total power'!D45&lt;Control!$C$7*1000,'Total power'!D45/Parameters!$C$3,Parameters!$C$4)</f>
        <v>16.537358490566035</v>
      </c>
      <c r="E45" s="12">
        <f>IF('Total power'!E45&lt;Control!$C$7*1000,'Total power'!E45/Parameters!$C$3,Parameters!$C$4)</f>
        <v>17.778113207547172</v>
      </c>
      <c r="F45" s="12">
        <f>IF('Total power'!F45&lt;Control!$C$7*1000,'Total power'!F45/Parameters!$C$3,Parameters!$C$4)</f>
        <v>18.774339622641513</v>
      </c>
      <c r="G45" s="12">
        <f>IF('Total power'!G45&lt;Control!$C$7*1000,'Total power'!G45/Parameters!$C$3,Parameters!$C$4)</f>
        <v>18.867924528301888</v>
      </c>
      <c r="H45" s="12">
        <f>IF('Total power'!H45&lt;Control!$C$7*1000,'Total power'!H45/Parameters!$C$3,Parameters!$C$4)</f>
        <v>18.867924528301888</v>
      </c>
      <c r="I45" s="12">
        <f>IF('Total power'!I45&lt;Control!$C$7*1000,'Total power'!I45/Parameters!$C$3,Parameters!$C$4)</f>
        <v>18.867924528301888</v>
      </c>
      <c r="J45" s="12">
        <f>IF('Total power'!J45&lt;Control!$C$7*1000,'Total power'!J45/Parameters!$C$3,Parameters!$C$4)</f>
        <v>18.867924528301888</v>
      </c>
      <c r="K45" s="12">
        <f>IF('Total power'!K45&lt;Control!$C$7*1000,'Total power'!K45/Parameters!$C$3,Parameters!$C$4)</f>
        <v>18.867924528301888</v>
      </c>
      <c r="L45" s="12">
        <f>IF('Total power'!L45&lt;Control!$C$7*1000,'Total power'!L45/Parameters!$C$3,Parameters!$C$4)</f>
        <v>18.867924528301888</v>
      </c>
      <c r="M45" s="12">
        <f>IF('Total power'!M45&lt;Control!$C$7*1000,'Total power'!M45/Parameters!$C$3,Parameters!$C$4)</f>
        <v>18.867924528301888</v>
      </c>
      <c r="N45" s="12">
        <f>IF('Total power'!N45&lt;Control!$C$7*1000,'Total power'!N45/Parameters!$C$3,Parameters!$C$4)</f>
        <v>18.867924528301888</v>
      </c>
      <c r="O45" s="12">
        <f>IF('Total power'!O45&lt;Control!$C$7*1000,'Total power'!O45/Parameters!$C$3,Parameters!$C$4)</f>
        <v>18.867924528301888</v>
      </c>
      <c r="P45" s="12">
        <f>IF('Total power'!P45&lt;Control!$C$7*1000,'Total power'!P45/Parameters!$C$3,Parameters!$C$4)</f>
        <v>18.867924528301888</v>
      </c>
      <c r="Q45" s="12">
        <f>IF('Total power'!Q45&lt;Control!$C$7*1000,'Total power'!Q45/Parameters!$C$3,Parameters!$C$4)</f>
        <v>18.867924528301888</v>
      </c>
      <c r="R45" s="12">
        <f>IF('Total power'!R45&lt;Control!$C$7*1000,'Total power'!R45/Parameters!$C$3,Parameters!$C$4)</f>
        <v>18.867924528301888</v>
      </c>
      <c r="S45" s="12">
        <f>IF('Total power'!S45&lt;Control!$C$7*1000,'Total power'!S45/Parameters!$C$3,Parameters!$C$4)</f>
        <v>18.867924528301888</v>
      </c>
      <c r="T45" s="12">
        <f>IF('Total power'!T45&lt;Control!$C$7*1000,'Total power'!T45/Parameters!$C$3,Parameters!$C$4)</f>
        <v>18.867924528301888</v>
      </c>
      <c r="U45" s="12">
        <f>IF('Total power'!U45&lt;Control!$C$7*1000,'Total power'!U45/Parameters!$C$3,Parameters!$C$4)</f>
        <v>18.867924528301888</v>
      </c>
      <c r="V45" s="12">
        <f>IF('Total power'!V45&lt;Control!$C$7*1000,'Total power'!V45/Parameters!$C$3,Parameters!$C$4)</f>
        <v>18.867924528301888</v>
      </c>
      <c r="W45" s="12">
        <f>IF('Total power'!W45&lt;Control!$C$7*1000,'Total power'!W45/Parameters!$C$3,Parameters!$C$4)</f>
        <v>18.867924528301888</v>
      </c>
      <c r="X45" s="12">
        <f>IF('Total power'!X45&lt;Control!$C$7*1000,'Total power'!X45/Parameters!$C$3,Parameters!$C$4)</f>
        <v>18.867924528301888</v>
      </c>
      <c r="Y45" s="12">
        <f>IF('Total power'!Y45&lt;Control!$C$7*1000,'Total power'!Y45/Parameters!$C$3,Parameters!$C$4)</f>
        <v>18.867924528301888</v>
      </c>
      <c r="Z45" s="12">
        <f>IF('Total power'!Z45&lt;Control!$C$7*1000,'Total power'!Z45/Parameters!$C$3,Parameters!$C$4)</f>
        <v>18.867924528301888</v>
      </c>
      <c r="AB45" s="7">
        <f t="shared" si="0"/>
        <v>444.20226415094356</v>
      </c>
    </row>
    <row r="46" spans="2:29" x14ac:dyDescent="0.2">
      <c r="B46" s="6">
        <v>44240</v>
      </c>
      <c r="C46" s="12">
        <f>IF('Total power'!C46&lt;Control!$C$7*1000,'Total power'!C46/Parameters!$C$3,Parameters!$C$4)</f>
        <v>18.867924528301888</v>
      </c>
      <c r="D46" s="12">
        <f>IF('Total power'!D46&lt;Control!$C$7*1000,'Total power'!D46/Parameters!$C$3,Parameters!$C$4)</f>
        <v>18.867924528301888</v>
      </c>
      <c r="E46" s="12">
        <f>IF('Total power'!E46&lt;Control!$C$7*1000,'Total power'!E46/Parameters!$C$3,Parameters!$C$4)</f>
        <v>18.867924528301888</v>
      </c>
      <c r="F46" s="12">
        <f>IF('Total power'!F46&lt;Control!$C$7*1000,'Total power'!F46/Parameters!$C$3,Parameters!$C$4)</f>
        <v>18.867924528301888</v>
      </c>
      <c r="G46" s="12">
        <f>IF('Total power'!G46&lt;Control!$C$7*1000,'Total power'!G46/Parameters!$C$3,Parameters!$C$4)</f>
        <v>18.867924528301888</v>
      </c>
      <c r="H46" s="12">
        <f>IF('Total power'!H46&lt;Control!$C$7*1000,'Total power'!H46/Parameters!$C$3,Parameters!$C$4)</f>
        <v>18.867924528301888</v>
      </c>
      <c r="I46" s="12">
        <f>IF('Total power'!I46&lt;Control!$C$7*1000,'Total power'!I46/Parameters!$C$3,Parameters!$C$4)</f>
        <v>18.867924528301888</v>
      </c>
      <c r="J46" s="12">
        <f>IF('Total power'!J46&lt;Control!$C$7*1000,'Total power'!J46/Parameters!$C$3,Parameters!$C$4)</f>
        <v>18.867924528301888</v>
      </c>
      <c r="K46" s="12">
        <f>IF('Total power'!K46&lt;Control!$C$7*1000,'Total power'!K46/Parameters!$C$3,Parameters!$C$4)</f>
        <v>18.867924528301888</v>
      </c>
      <c r="L46" s="12">
        <f>IF('Total power'!L46&lt;Control!$C$7*1000,'Total power'!L46/Parameters!$C$3,Parameters!$C$4)</f>
        <v>18.867924528301888</v>
      </c>
      <c r="M46" s="12">
        <f>IF('Total power'!M46&lt;Control!$C$7*1000,'Total power'!M46/Parameters!$C$3,Parameters!$C$4)</f>
        <v>18.867924528301888</v>
      </c>
      <c r="N46" s="12">
        <f>IF('Total power'!N46&lt;Control!$C$7*1000,'Total power'!N46/Parameters!$C$3,Parameters!$C$4)</f>
        <v>18.867924528301888</v>
      </c>
      <c r="O46" s="12">
        <f>IF('Total power'!O46&lt;Control!$C$7*1000,'Total power'!O46/Parameters!$C$3,Parameters!$C$4)</f>
        <v>18.867924528301888</v>
      </c>
      <c r="P46" s="12">
        <f>IF('Total power'!P46&lt;Control!$C$7*1000,'Total power'!P46/Parameters!$C$3,Parameters!$C$4)</f>
        <v>18.867924528301888</v>
      </c>
      <c r="Q46" s="12">
        <f>IF('Total power'!Q46&lt;Control!$C$7*1000,'Total power'!Q46/Parameters!$C$3,Parameters!$C$4)</f>
        <v>18.867924528301888</v>
      </c>
      <c r="R46" s="12">
        <f>IF('Total power'!R46&lt;Control!$C$7*1000,'Total power'!R46/Parameters!$C$3,Parameters!$C$4)</f>
        <v>18.867924528301888</v>
      </c>
      <c r="S46" s="12">
        <f>IF('Total power'!S46&lt;Control!$C$7*1000,'Total power'!S46/Parameters!$C$3,Parameters!$C$4)</f>
        <v>18.867924528301888</v>
      </c>
      <c r="T46" s="12">
        <f>IF('Total power'!T46&lt;Control!$C$7*1000,'Total power'!T46/Parameters!$C$3,Parameters!$C$4)</f>
        <v>18.867924528301888</v>
      </c>
      <c r="U46" s="12">
        <f>IF('Total power'!U46&lt;Control!$C$7*1000,'Total power'!U46/Parameters!$C$3,Parameters!$C$4)</f>
        <v>18.867924528301888</v>
      </c>
      <c r="V46" s="12">
        <f>IF('Total power'!V46&lt;Control!$C$7*1000,'Total power'!V46/Parameters!$C$3,Parameters!$C$4)</f>
        <v>18.867924528301888</v>
      </c>
      <c r="W46" s="12">
        <f>IF('Total power'!W46&lt;Control!$C$7*1000,'Total power'!W46/Parameters!$C$3,Parameters!$C$4)</f>
        <v>18.867924528301888</v>
      </c>
      <c r="X46" s="12">
        <f>IF('Total power'!X46&lt;Control!$C$7*1000,'Total power'!X46/Parameters!$C$3,Parameters!$C$4)</f>
        <v>18.867924528301888</v>
      </c>
      <c r="Y46" s="12">
        <f>IF('Total power'!Y46&lt;Control!$C$7*1000,'Total power'!Y46/Parameters!$C$3,Parameters!$C$4)</f>
        <v>18.867924528301888</v>
      </c>
      <c r="Z46" s="12">
        <f>IF('Total power'!Z46&lt;Control!$C$7*1000,'Total power'!Z46/Parameters!$C$3,Parameters!$C$4)</f>
        <v>18.867924528301888</v>
      </c>
      <c r="AB46" s="7">
        <f t="shared" si="0"/>
        <v>452.83018867924545</v>
      </c>
    </row>
    <row r="47" spans="2:29" x14ac:dyDescent="0.2">
      <c r="B47" s="6">
        <v>44241</v>
      </c>
      <c r="C47" s="12">
        <f>IF('Total power'!C47&lt;Control!$C$7*1000,'Total power'!C47/Parameters!$C$3,Parameters!$C$4)</f>
        <v>18.867924528301888</v>
      </c>
      <c r="D47" s="12">
        <f>IF('Total power'!D47&lt;Control!$C$7*1000,'Total power'!D47/Parameters!$C$3,Parameters!$C$4)</f>
        <v>18.867924528301888</v>
      </c>
      <c r="E47" s="12">
        <f>IF('Total power'!E47&lt;Control!$C$7*1000,'Total power'!E47/Parameters!$C$3,Parameters!$C$4)</f>
        <v>18.867924528301888</v>
      </c>
      <c r="F47" s="12">
        <f>IF('Total power'!F47&lt;Control!$C$7*1000,'Total power'!F47/Parameters!$C$3,Parameters!$C$4)</f>
        <v>18.867924528301888</v>
      </c>
      <c r="G47" s="12">
        <f>IF('Total power'!G47&lt;Control!$C$7*1000,'Total power'!G47/Parameters!$C$3,Parameters!$C$4)</f>
        <v>18.867924528301888</v>
      </c>
      <c r="H47" s="12">
        <f>IF('Total power'!H47&lt;Control!$C$7*1000,'Total power'!H47/Parameters!$C$3,Parameters!$C$4)</f>
        <v>18.867924528301888</v>
      </c>
      <c r="I47" s="12">
        <f>IF('Total power'!I47&lt;Control!$C$7*1000,'Total power'!I47/Parameters!$C$3,Parameters!$C$4)</f>
        <v>18.867924528301888</v>
      </c>
      <c r="J47" s="12">
        <f>IF('Total power'!J47&lt;Control!$C$7*1000,'Total power'!J47/Parameters!$C$3,Parameters!$C$4)</f>
        <v>18.867924528301888</v>
      </c>
      <c r="K47" s="12">
        <f>IF('Total power'!K47&lt;Control!$C$7*1000,'Total power'!K47/Parameters!$C$3,Parameters!$C$4)</f>
        <v>18.867924528301888</v>
      </c>
      <c r="L47" s="12">
        <f>IF('Total power'!L47&lt;Control!$C$7*1000,'Total power'!L47/Parameters!$C$3,Parameters!$C$4)</f>
        <v>18.867924528301888</v>
      </c>
      <c r="M47" s="12">
        <f>IF('Total power'!M47&lt;Control!$C$7*1000,'Total power'!M47/Parameters!$C$3,Parameters!$C$4)</f>
        <v>18.867924528301888</v>
      </c>
      <c r="N47" s="12">
        <f>IF('Total power'!N47&lt;Control!$C$7*1000,'Total power'!N47/Parameters!$C$3,Parameters!$C$4)</f>
        <v>18.867924528301888</v>
      </c>
      <c r="O47" s="12">
        <f>IF('Total power'!O47&lt;Control!$C$7*1000,'Total power'!O47/Parameters!$C$3,Parameters!$C$4)</f>
        <v>18.867924528301888</v>
      </c>
      <c r="P47" s="12">
        <f>IF('Total power'!P47&lt;Control!$C$7*1000,'Total power'!P47/Parameters!$C$3,Parameters!$C$4)</f>
        <v>18.867924528301888</v>
      </c>
      <c r="Q47" s="12">
        <f>IF('Total power'!Q47&lt;Control!$C$7*1000,'Total power'!Q47/Parameters!$C$3,Parameters!$C$4)</f>
        <v>18.867924528301888</v>
      </c>
      <c r="R47" s="12">
        <f>IF('Total power'!R47&lt;Control!$C$7*1000,'Total power'!R47/Parameters!$C$3,Parameters!$C$4)</f>
        <v>18.867924528301888</v>
      </c>
      <c r="S47" s="12">
        <f>IF('Total power'!S47&lt;Control!$C$7*1000,'Total power'!S47/Parameters!$C$3,Parameters!$C$4)</f>
        <v>18.867924528301888</v>
      </c>
      <c r="T47" s="12">
        <f>IF('Total power'!T47&lt;Control!$C$7*1000,'Total power'!T47/Parameters!$C$3,Parameters!$C$4)</f>
        <v>18.867924528301888</v>
      </c>
      <c r="U47" s="12">
        <f>IF('Total power'!U47&lt;Control!$C$7*1000,'Total power'!U47/Parameters!$C$3,Parameters!$C$4)</f>
        <v>18.867924528301888</v>
      </c>
      <c r="V47" s="12">
        <f>IF('Total power'!V47&lt;Control!$C$7*1000,'Total power'!V47/Parameters!$C$3,Parameters!$C$4)</f>
        <v>18.867924528301888</v>
      </c>
      <c r="W47" s="12">
        <f>IF('Total power'!W47&lt;Control!$C$7*1000,'Total power'!W47/Parameters!$C$3,Parameters!$C$4)</f>
        <v>18.867924528301888</v>
      </c>
      <c r="X47" s="12">
        <f>IF('Total power'!X47&lt;Control!$C$7*1000,'Total power'!X47/Parameters!$C$3,Parameters!$C$4)</f>
        <v>18.326037735849056</v>
      </c>
      <c r="Y47" s="12">
        <f>IF('Total power'!Y47&lt;Control!$C$7*1000,'Total power'!Y47/Parameters!$C$3,Parameters!$C$4)</f>
        <v>17.778113207547172</v>
      </c>
      <c r="Z47" s="12">
        <f>IF('Total power'!Z47&lt;Control!$C$7*1000,'Total power'!Z47/Parameters!$C$3,Parameters!$C$4)</f>
        <v>17.630188679245283</v>
      </c>
      <c r="AB47" s="7">
        <f t="shared" si="0"/>
        <v>449.96075471698128</v>
      </c>
    </row>
    <row r="48" spans="2:29" x14ac:dyDescent="0.2">
      <c r="B48" s="6">
        <v>44242</v>
      </c>
      <c r="C48" s="12">
        <f>IF('Total power'!C48&lt;Control!$C$7*1000,'Total power'!C48/Parameters!$C$3,Parameters!$C$4)</f>
        <v>18.867924528301888</v>
      </c>
      <c r="D48" s="12">
        <f>IF('Total power'!D48&lt;Control!$C$7*1000,'Total power'!D48/Parameters!$C$3,Parameters!$C$4)</f>
        <v>18.233962264150943</v>
      </c>
      <c r="E48" s="12">
        <f>IF('Total power'!E48&lt;Control!$C$7*1000,'Total power'!E48/Parameters!$C$3,Parameters!$C$4)</f>
        <v>15.323773584905663</v>
      </c>
      <c r="F48" s="12">
        <f>IF('Total power'!F48&lt;Control!$C$7*1000,'Total power'!F48/Parameters!$C$3,Parameters!$C$4)</f>
        <v>14.937358490566039</v>
      </c>
      <c r="G48" s="12">
        <f>IF('Total power'!G48&lt;Control!$C$7*1000,'Total power'!G48/Parameters!$C$3,Parameters!$C$4)</f>
        <v>14.937358490566039</v>
      </c>
      <c r="H48" s="12">
        <f>IF('Total power'!H48&lt;Control!$C$7*1000,'Total power'!H48/Parameters!$C$3,Parameters!$C$4)</f>
        <v>15.415849056603776</v>
      </c>
      <c r="I48" s="12">
        <f>IF('Total power'!I48&lt;Control!$C$7*1000,'Total power'!I48/Parameters!$C$3,Parameters!$C$4)</f>
        <v>17.722264150943396</v>
      </c>
      <c r="J48" s="12">
        <f>IF('Total power'!J48&lt;Control!$C$7*1000,'Total power'!J48/Parameters!$C$3,Parameters!$C$4)</f>
        <v>18.233962264150943</v>
      </c>
      <c r="K48" s="12">
        <f>IF('Total power'!K48&lt;Control!$C$7*1000,'Total power'!K48/Parameters!$C$3,Parameters!$C$4)</f>
        <v>16.537358490566035</v>
      </c>
      <c r="L48" s="12">
        <f>IF('Total power'!L48&lt;Control!$C$7*1000,'Total power'!L48/Parameters!$C$3,Parameters!$C$4)</f>
        <v>13.603018867924529</v>
      </c>
      <c r="M48" s="12">
        <f>IF('Total power'!M48&lt;Control!$C$7*1000,'Total power'!M48/Parameters!$C$3,Parameters!$C$4)</f>
        <v>12.633962264150943</v>
      </c>
      <c r="N48" s="12">
        <f>IF('Total power'!N48&lt;Control!$C$7*1000,'Total power'!N48/Parameters!$C$3,Parameters!$C$4)</f>
        <v>11.372075471698114</v>
      </c>
      <c r="O48" s="12">
        <f>IF('Total power'!O48&lt;Control!$C$7*1000,'Total power'!O48/Parameters!$C$3,Parameters!$C$4)</f>
        <v>9.7781132075471699</v>
      </c>
      <c r="P48" s="12">
        <f>IF('Total power'!P48&lt;Control!$C$7*1000,'Total power'!P48/Parameters!$C$3,Parameters!$C$4)</f>
        <v>8.5735849056603772</v>
      </c>
      <c r="Q48" s="12">
        <f>IF('Total power'!Q48&lt;Control!$C$7*1000,'Total power'!Q48/Parameters!$C$3,Parameters!$C$4)</f>
        <v>9.385660377358489</v>
      </c>
      <c r="R48" s="12">
        <f>IF('Total power'!R48&lt;Control!$C$7*1000,'Total power'!R48/Parameters!$C$3,Parameters!$C$4)</f>
        <v>12.633962264150943</v>
      </c>
      <c r="S48" s="12">
        <f>IF('Total power'!S48&lt;Control!$C$7*1000,'Total power'!S48/Parameters!$C$3,Parameters!$C$4)</f>
        <v>13.753962264150944</v>
      </c>
      <c r="T48" s="12">
        <f>IF('Total power'!T48&lt;Control!$C$7*1000,'Total power'!T48/Parameters!$C$3,Parameters!$C$4)</f>
        <v>14.937358490566039</v>
      </c>
      <c r="U48" s="12">
        <f>IF('Total power'!U48&lt;Control!$C$7*1000,'Total power'!U48/Parameters!$C$3,Parameters!$C$4)</f>
        <v>13.367547169811321</v>
      </c>
      <c r="V48" s="12">
        <f>IF('Total power'!V48&lt;Control!$C$7*1000,'Total power'!V48/Parameters!$C$3,Parameters!$C$4)</f>
        <v>13.026415094339622</v>
      </c>
      <c r="W48" s="12">
        <f>IF('Total power'!W48&lt;Control!$C$7*1000,'Total power'!W48/Parameters!$C$3,Parameters!$C$4)</f>
        <v>11.71320754716981</v>
      </c>
      <c r="X48" s="12">
        <f>IF('Total power'!X48&lt;Control!$C$7*1000,'Total power'!X48/Parameters!$C$3,Parameters!$C$4)</f>
        <v>10.119245283018866</v>
      </c>
      <c r="Y48" s="12">
        <f>IF('Total power'!Y48&lt;Control!$C$7*1000,'Total power'!Y48/Parameters!$C$3,Parameters!$C$4)</f>
        <v>10.566037735849056</v>
      </c>
      <c r="Z48" s="12">
        <f>IF('Total power'!Z48&lt;Control!$C$7*1000,'Total power'!Z48/Parameters!$C$3,Parameters!$C$4)</f>
        <v>13.026415094339622</v>
      </c>
      <c r="AB48" s="7">
        <f t="shared" si="0"/>
        <v>328.70037735849053</v>
      </c>
    </row>
    <row r="49" spans="2:29" x14ac:dyDescent="0.2">
      <c r="B49" s="6">
        <v>44243</v>
      </c>
      <c r="C49" s="12">
        <f>IF('Total power'!C49&lt;Control!$C$7*1000,'Total power'!C49/Parameters!$C$3,Parameters!$C$4)</f>
        <v>13.603018867924529</v>
      </c>
      <c r="D49" s="12">
        <f>IF('Total power'!D49&lt;Control!$C$7*1000,'Total power'!D49/Parameters!$C$3,Parameters!$C$4)</f>
        <v>13.603018867924529</v>
      </c>
      <c r="E49" s="12">
        <f>IF('Total power'!E49&lt;Control!$C$7*1000,'Total power'!E49/Parameters!$C$3,Parameters!$C$4)</f>
        <v>15.172830188679248</v>
      </c>
      <c r="F49" s="12">
        <f>IF('Total power'!F49&lt;Control!$C$7*1000,'Total power'!F49/Parameters!$C$3,Parameters!$C$4)</f>
        <v>17.630188679245283</v>
      </c>
      <c r="G49" s="12">
        <f>IF('Total power'!G49&lt;Control!$C$7*1000,'Total power'!G49/Parameters!$C$3,Parameters!$C$4)</f>
        <v>18.867924528301888</v>
      </c>
      <c r="H49" s="12">
        <f>IF('Total power'!H49&lt;Control!$C$7*1000,'Total power'!H49/Parameters!$C$3,Parameters!$C$4)</f>
        <v>18.867924528301888</v>
      </c>
      <c r="I49" s="12">
        <f>IF('Total power'!I49&lt;Control!$C$7*1000,'Total power'!I49/Parameters!$C$3,Parameters!$C$4)</f>
        <v>18.867924528301888</v>
      </c>
      <c r="J49" s="12">
        <f>IF('Total power'!J49&lt;Control!$C$7*1000,'Total power'!J49/Parameters!$C$3,Parameters!$C$4)</f>
        <v>18.867924528301888</v>
      </c>
      <c r="K49" s="12">
        <f>IF('Total power'!K49&lt;Control!$C$7*1000,'Total power'!K49/Parameters!$C$3,Parameters!$C$4)</f>
        <v>18.867924528301888</v>
      </c>
      <c r="L49" s="12">
        <f>IF('Total power'!L49&lt;Control!$C$7*1000,'Total power'!L49/Parameters!$C$3,Parameters!$C$4)</f>
        <v>18.867924528301888</v>
      </c>
      <c r="M49" s="12">
        <f>IF('Total power'!M49&lt;Control!$C$7*1000,'Total power'!M49/Parameters!$C$3,Parameters!$C$4)</f>
        <v>18.867924528301888</v>
      </c>
      <c r="N49" s="12">
        <f>IF('Total power'!N49&lt;Control!$C$7*1000,'Total power'!N49/Parameters!$C$3,Parameters!$C$4)</f>
        <v>18.867924528301888</v>
      </c>
      <c r="O49" s="12">
        <f>IF('Total power'!O49&lt;Control!$C$7*1000,'Total power'!O49/Parameters!$C$3,Parameters!$C$4)</f>
        <v>18.867924528301888</v>
      </c>
      <c r="P49" s="12">
        <f>IF('Total power'!P49&lt;Control!$C$7*1000,'Total power'!P49/Parameters!$C$3,Parameters!$C$4)</f>
        <v>18.867924528301888</v>
      </c>
      <c r="Q49" s="12">
        <f>IF('Total power'!Q49&lt;Control!$C$7*1000,'Total power'!Q49/Parameters!$C$3,Parameters!$C$4)</f>
        <v>18.867924528301888</v>
      </c>
      <c r="R49" s="12">
        <f>IF('Total power'!R49&lt;Control!$C$7*1000,'Total power'!R49/Parameters!$C$3,Parameters!$C$4)</f>
        <v>18.867924528301888</v>
      </c>
      <c r="S49" s="12">
        <f>IF('Total power'!S49&lt;Control!$C$7*1000,'Total power'!S49/Parameters!$C$3,Parameters!$C$4)</f>
        <v>18.867924528301888</v>
      </c>
      <c r="T49" s="12">
        <f>IF('Total power'!T49&lt;Control!$C$7*1000,'Total power'!T49/Parameters!$C$3,Parameters!$C$4)</f>
        <v>18.867924528301888</v>
      </c>
      <c r="U49" s="12">
        <f>IF('Total power'!U49&lt;Control!$C$7*1000,'Total power'!U49/Parameters!$C$3,Parameters!$C$4)</f>
        <v>18.867924528301888</v>
      </c>
      <c r="V49" s="12">
        <f>IF('Total power'!V49&lt;Control!$C$7*1000,'Total power'!V49/Parameters!$C$3,Parameters!$C$4)</f>
        <v>18.867924528301888</v>
      </c>
      <c r="W49" s="12">
        <f>IF('Total power'!W49&lt;Control!$C$7*1000,'Total power'!W49/Parameters!$C$3,Parameters!$C$4)</f>
        <v>18.867924528301888</v>
      </c>
      <c r="X49" s="12">
        <f>IF('Total power'!X49&lt;Control!$C$7*1000,'Total power'!X49/Parameters!$C$3,Parameters!$C$4)</f>
        <v>18.867924528301888</v>
      </c>
      <c r="Y49" s="12">
        <f>IF('Total power'!Y49&lt;Control!$C$7*1000,'Total power'!Y49/Parameters!$C$3,Parameters!$C$4)</f>
        <v>18.867924528301888</v>
      </c>
      <c r="Z49" s="12">
        <f>IF('Total power'!Z49&lt;Control!$C$7*1000,'Total power'!Z49/Parameters!$C$3,Parameters!$C$4)</f>
        <v>17.722264150943396</v>
      </c>
      <c r="AB49" s="7">
        <f t="shared" si="0"/>
        <v>436.22188679245295</v>
      </c>
    </row>
    <row r="50" spans="2:29" x14ac:dyDescent="0.2">
      <c r="B50" s="6">
        <v>44244</v>
      </c>
      <c r="C50" s="12">
        <f>IF('Total power'!C50&lt;Control!$C$7*1000,'Total power'!C50/Parameters!$C$3,Parameters!$C$4)</f>
        <v>13.603018867924529</v>
      </c>
      <c r="D50" s="12">
        <f>IF('Total power'!D50&lt;Control!$C$7*1000,'Total power'!D50/Parameters!$C$3,Parameters!$C$4)</f>
        <v>12.633962264150943</v>
      </c>
      <c r="E50" s="12">
        <f>IF('Total power'!E50&lt;Control!$C$7*1000,'Total power'!E50/Parameters!$C$3,Parameters!$C$4)</f>
        <v>13.367547169811321</v>
      </c>
      <c r="F50" s="12">
        <f>IF('Total power'!F50&lt;Control!$C$7*1000,'Total power'!F50/Parameters!$C$3,Parameters!$C$4)</f>
        <v>13.753962264150944</v>
      </c>
      <c r="G50" s="12">
        <f>IF('Total power'!G50&lt;Control!$C$7*1000,'Total power'!G50/Parameters!$C$3,Parameters!$C$4)</f>
        <v>17.479245283018866</v>
      </c>
      <c r="H50" s="12">
        <f>IF('Total power'!H50&lt;Control!$C$7*1000,'Total power'!H50/Parameters!$C$3,Parameters!$C$4)</f>
        <v>18.40301886792453</v>
      </c>
      <c r="I50" s="12">
        <f>IF('Total power'!I50&lt;Control!$C$7*1000,'Total power'!I50/Parameters!$C$3,Parameters!$C$4)</f>
        <v>18.774339622641513</v>
      </c>
      <c r="J50" s="12">
        <f>IF('Total power'!J50&lt;Control!$C$7*1000,'Total power'!J50/Parameters!$C$3,Parameters!$C$4)</f>
        <v>18.867924528301888</v>
      </c>
      <c r="K50" s="12">
        <f>IF('Total power'!K50&lt;Control!$C$7*1000,'Total power'!K50/Parameters!$C$3,Parameters!$C$4)</f>
        <v>18.867924528301888</v>
      </c>
      <c r="L50" s="12">
        <f>IF('Total power'!L50&lt;Control!$C$7*1000,'Total power'!L50/Parameters!$C$3,Parameters!$C$4)</f>
        <v>18.867924528301888</v>
      </c>
      <c r="M50" s="12">
        <f>IF('Total power'!M50&lt;Control!$C$7*1000,'Total power'!M50/Parameters!$C$3,Parameters!$C$4)</f>
        <v>18.867924528301888</v>
      </c>
      <c r="N50" s="12">
        <f>IF('Total power'!N50&lt;Control!$C$7*1000,'Total power'!N50/Parameters!$C$3,Parameters!$C$4)</f>
        <v>18.867924528301888</v>
      </c>
      <c r="O50" s="12">
        <f>IF('Total power'!O50&lt;Control!$C$7*1000,'Total power'!O50/Parameters!$C$3,Parameters!$C$4)</f>
        <v>18.867924528301888</v>
      </c>
      <c r="P50" s="12">
        <f>IF('Total power'!P50&lt;Control!$C$7*1000,'Total power'!P50/Parameters!$C$3,Parameters!$C$4)</f>
        <v>18.867924528301888</v>
      </c>
      <c r="Q50" s="12">
        <f>IF('Total power'!Q50&lt;Control!$C$7*1000,'Total power'!Q50/Parameters!$C$3,Parameters!$C$4)</f>
        <v>18.867924528301888</v>
      </c>
      <c r="R50" s="12">
        <f>IF('Total power'!R50&lt;Control!$C$7*1000,'Total power'!R50/Parameters!$C$3,Parameters!$C$4)</f>
        <v>18.867924528301888</v>
      </c>
      <c r="S50" s="12">
        <f>IF('Total power'!S50&lt;Control!$C$7*1000,'Total power'!S50/Parameters!$C$3,Parameters!$C$4)</f>
        <v>18.867924528301888</v>
      </c>
      <c r="T50" s="12">
        <f>IF('Total power'!T50&lt;Control!$C$7*1000,'Total power'!T50/Parameters!$C$3,Parameters!$C$4)</f>
        <v>18.867924528301888</v>
      </c>
      <c r="U50" s="12">
        <f>IF('Total power'!U50&lt;Control!$C$7*1000,'Total power'!U50/Parameters!$C$3,Parameters!$C$4)</f>
        <v>18.867924528301888</v>
      </c>
      <c r="V50" s="12">
        <f>IF('Total power'!V50&lt;Control!$C$7*1000,'Total power'!V50/Parameters!$C$3,Parameters!$C$4)</f>
        <v>18.867924528301888</v>
      </c>
      <c r="W50" s="12">
        <f>IF('Total power'!W50&lt;Control!$C$7*1000,'Total power'!W50/Parameters!$C$3,Parameters!$C$4)</f>
        <v>18.867924528301888</v>
      </c>
      <c r="X50" s="12">
        <f>IF('Total power'!X50&lt;Control!$C$7*1000,'Total power'!X50/Parameters!$C$3,Parameters!$C$4)</f>
        <v>18.867924528301888</v>
      </c>
      <c r="Y50" s="12">
        <f>IF('Total power'!Y50&lt;Control!$C$7*1000,'Total power'!Y50/Parameters!$C$3,Parameters!$C$4)</f>
        <v>18.694339622641508</v>
      </c>
      <c r="Z50" s="12">
        <f>IF('Total power'!Z50&lt;Control!$C$7*1000,'Total power'!Z50/Parameters!$C$3,Parameters!$C$4)</f>
        <v>17.630188679245283</v>
      </c>
      <c r="AB50" s="7">
        <f t="shared" si="0"/>
        <v>427.35849056603786</v>
      </c>
    </row>
    <row r="51" spans="2:29" x14ac:dyDescent="0.2">
      <c r="B51" s="6">
        <v>44245</v>
      </c>
      <c r="C51" s="12">
        <f>IF('Total power'!C51&lt;Control!$C$7*1000,'Total power'!C51/Parameters!$C$3,Parameters!$C$4)</f>
        <v>16.537358490566035</v>
      </c>
      <c r="D51" s="12">
        <f>IF('Total power'!D51&lt;Control!$C$7*1000,'Total power'!D51/Parameters!$C$3,Parameters!$C$4)</f>
        <v>15.172830188679248</v>
      </c>
      <c r="E51" s="12">
        <f>IF('Total power'!E51&lt;Control!$C$7*1000,'Total power'!E51/Parameters!$C$3,Parameters!$C$4)</f>
        <v>13.367547169811321</v>
      </c>
      <c r="F51" s="12">
        <f>IF('Total power'!F51&lt;Control!$C$7*1000,'Total power'!F51/Parameters!$C$3,Parameters!$C$4)</f>
        <v>9.385660377358489</v>
      </c>
      <c r="G51" s="12">
        <f>IF('Total power'!G51&lt;Control!$C$7*1000,'Total power'!G51/Parameters!$C$3,Parameters!$C$4)</f>
        <v>6.5328301886792444</v>
      </c>
      <c r="H51" s="12">
        <f>IF('Total power'!H51&lt;Control!$C$7*1000,'Total power'!H51/Parameters!$C$3,Parameters!$C$4)</f>
        <v>6.8377358490566031</v>
      </c>
      <c r="I51" s="12">
        <f>IF('Total power'!I51&lt;Control!$C$7*1000,'Total power'!I51/Parameters!$C$3,Parameters!$C$4)</f>
        <v>10.979622641509433</v>
      </c>
      <c r="J51" s="12">
        <f>IF('Total power'!J51&lt;Control!$C$7*1000,'Total power'!J51/Parameters!$C$3,Parameters!$C$4)</f>
        <v>15.415849056603776</v>
      </c>
      <c r="K51" s="12">
        <f>IF('Total power'!K51&lt;Control!$C$7*1000,'Total power'!K51/Parameters!$C$3,Parameters!$C$4)</f>
        <v>18.326037735849056</v>
      </c>
      <c r="L51" s="12">
        <f>IF('Total power'!L51&lt;Control!$C$7*1000,'Total power'!L51/Parameters!$C$3,Parameters!$C$4)</f>
        <v>18.406037735849058</v>
      </c>
      <c r="M51" s="12">
        <f>IF('Total power'!M51&lt;Control!$C$7*1000,'Total power'!M51/Parameters!$C$3,Parameters!$C$4)</f>
        <v>18.326037735849056</v>
      </c>
      <c r="N51" s="12">
        <f>IF('Total power'!N51&lt;Control!$C$7*1000,'Total power'!N51/Parameters!$C$3,Parameters!$C$4)</f>
        <v>18.406037735849058</v>
      </c>
      <c r="O51" s="12">
        <f>IF('Total power'!O51&lt;Control!$C$7*1000,'Total power'!O51/Parameters!$C$3,Parameters!$C$4)</f>
        <v>18.326037735849056</v>
      </c>
      <c r="P51" s="12">
        <f>IF('Total power'!P51&lt;Control!$C$7*1000,'Total power'!P51/Parameters!$C$3,Parameters!$C$4)</f>
        <v>17.479245283018866</v>
      </c>
      <c r="Q51" s="12">
        <f>IF('Total power'!Q51&lt;Control!$C$7*1000,'Total power'!Q51/Parameters!$C$3,Parameters!$C$4)</f>
        <v>16.688301886792452</v>
      </c>
      <c r="R51" s="12">
        <f>IF('Total power'!R51&lt;Control!$C$7*1000,'Total power'!R51/Parameters!$C$3,Parameters!$C$4)</f>
        <v>16.780377358490565</v>
      </c>
      <c r="S51" s="12">
        <f>IF('Total power'!S51&lt;Control!$C$7*1000,'Total power'!S51/Parameters!$C$3,Parameters!$C$4)</f>
        <v>16.780377358490565</v>
      </c>
      <c r="T51" s="12">
        <f>IF('Total power'!T51&lt;Control!$C$7*1000,'Total power'!T51/Parameters!$C$3,Parameters!$C$4)</f>
        <v>16.537358490566035</v>
      </c>
      <c r="U51" s="12">
        <f>IF('Total power'!U51&lt;Control!$C$7*1000,'Total power'!U51/Parameters!$C$3,Parameters!$C$4)</f>
        <v>17.722264150943396</v>
      </c>
      <c r="V51" s="12">
        <f>IF('Total power'!V51&lt;Control!$C$7*1000,'Total power'!V51/Parameters!$C$3,Parameters!$C$4)</f>
        <v>18.326037735849056</v>
      </c>
      <c r="W51" s="12">
        <f>IF('Total power'!W51&lt;Control!$C$7*1000,'Total power'!W51/Parameters!$C$3,Parameters!$C$4)</f>
        <v>18.867924528301888</v>
      </c>
      <c r="X51" s="12">
        <f>IF('Total power'!X51&lt;Control!$C$7*1000,'Total power'!X51/Parameters!$C$3,Parameters!$C$4)</f>
        <v>18.867924528301888</v>
      </c>
      <c r="Y51" s="12">
        <f>IF('Total power'!Y51&lt;Control!$C$7*1000,'Total power'!Y51/Parameters!$C$3,Parameters!$C$4)</f>
        <v>18.867924528301888</v>
      </c>
      <c r="Z51" s="12">
        <f>IF('Total power'!Z51&lt;Control!$C$7*1000,'Total power'!Z51/Parameters!$C$3,Parameters!$C$4)</f>
        <v>18.867924528301888</v>
      </c>
      <c r="AB51" s="7">
        <f t="shared" si="0"/>
        <v>381.80528301886795</v>
      </c>
    </row>
    <row r="52" spans="2:29" x14ac:dyDescent="0.2">
      <c r="B52" s="6">
        <v>44246</v>
      </c>
      <c r="C52" s="12">
        <f>IF('Total power'!C52&lt;Control!$C$7*1000,'Total power'!C52/Parameters!$C$3,Parameters!$C$4)</f>
        <v>18.867924528301888</v>
      </c>
      <c r="D52" s="12">
        <f>IF('Total power'!D52&lt;Control!$C$7*1000,'Total power'!D52/Parameters!$C$3,Parameters!$C$4)</f>
        <v>18.40301886792453</v>
      </c>
      <c r="E52" s="12">
        <f>IF('Total power'!E52&lt;Control!$C$7*1000,'Total power'!E52/Parameters!$C$3,Parameters!$C$4)</f>
        <v>15.415849056603776</v>
      </c>
      <c r="F52" s="12">
        <f>IF('Total power'!F52&lt;Control!$C$7*1000,'Total power'!F52/Parameters!$C$3,Parameters!$C$4)</f>
        <v>12.633962264150943</v>
      </c>
      <c r="G52" s="12">
        <f>IF('Total power'!G52&lt;Control!$C$7*1000,'Total power'!G52/Parameters!$C$3,Parameters!$C$4)</f>
        <v>15.172830188679248</v>
      </c>
      <c r="H52" s="12">
        <f>IF('Total power'!H52&lt;Control!$C$7*1000,'Total power'!H52/Parameters!$C$3,Parameters!$C$4)</f>
        <v>16.780377358490565</v>
      </c>
      <c r="I52" s="12">
        <f>IF('Total power'!I52&lt;Control!$C$7*1000,'Total power'!I52/Parameters!$C$3,Parameters!$C$4)</f>
        <v>18.750188679245284</v>
      </c>
      <c r="J52" s="12">
        <f>IF('Total power'!J52&lt;Control!$C$7*1000,'Total power'!J52/Parameters!$C$3,Parameters!$C$4)</f>
        <v>18.867924528301888</v>
      </c>
      <c r="K52" s="12">
        <f>IF('Total power'!K52&lt;Control!$C$7*1000,'Total power'!K52/Parameters!$C$3,Parameters!$C$4)</f>
        <v>18.867924528301888</v>
      </c>
      <c r="L52" s="12">
        <f>IF('Total power'!L52&lt;Control!$C$7*1000,'Total power'!L52/Parameters!$C$3,Parameters!$C$4)</f>
        <v>18.867924528301888</v>
      </c>
      <c r="M52" s="12">
        <f>IF('Total power'!M52&lt;Control!$C$7*1000,'Total power'!M52/Parameters!$C$3,Parameters!$C$4)</f>
        <v>18.867924528301888</v>
      </c>
      <c r="N52" s="12">
        <f>IF('Total power'!N52&lt;Control!$C$7*1000,'Total power'!N52/Parameters!$C$3,Parameters!$C$4)</f>
        <v>18.867924528301888</v>
      </c>
      <c r="O52" s="12">
        <f>IF('Total power'!O52&lt;Control!$C$7*1000,'Total power'!O52/Parameters!$C$3,Parameters!$C$4)</f>
        <v>18.867924528301888</v>
      </c>
      <c r="P52" s="12">
        <f>IF('Total power'!P52&lt;Control!$C$7*1000,'Total power'!P52/Parameters!$C$3,Parameters!$C$4)</f>
        <v>18.867924528301888</v>
      </c>
      <c r="Q52" s="12">
        <f>IF('Total power'!Q52&lt;Control!$C$7*1000,'Total power'!Q52/Parameters!$C$3,Parameters!$C$4)</f>
        <v>18.867924528301888</v>
      </c>
      <c r="R52" s="12">
        <f>IF('Total power'!R52&lt;Control!$C$7*1000,'Total power'!R52/Parameters!$C$3,Parameters!$C$4)</f>
        <v>18.867924528301888</v>
      </c>
      <c r="S52" s="12">
        <f>IF('Total power'!S52&lt;Control!$C$7*1000,'Total power'!S52/Parameters!$C$3,Parameters!$C$4)</f>
        <v>18.867924528301888</v>
      </c>
      <c r="T52" s="12">
        <f>IF('Total power'!T52&lt;Control!$C$7*1000,'Total power'!T52/Parameters!$C$3,Parameters!$C$4)</f>
        <v>18.867924528301888</v>
      </c>
      <c r="U52" s="12">
        <f>IF('Total power'!U52&lt;Control!$C$7*1000,'Total power'!U52/Parameters!$C$3,Parameters!$C$4)</f>
        <v>18.771320754716982</v>
      </c>
      <c r="V52" s="12">
        <f>IF('Total power'!V52&lt;Control!$C$7*1000,'Total power'!V52/Parameters!$C$3,Parameters!$C$4)</f>
        <v>18.233962264150943</v>
      </c>
      <c r="W52" s="12">
        <f>IF('Total power'!W52&lt;Control!$C$7*1000,'Total power'!W52/Parameters!$C$3,Parameters!$C$4)</f>
        <v>18.774339622641513</v>
      </c>
      <c r="X52" s="12">
        <f>IF('Total power'!X52&lt;Control!$C$7*1000,'Total power'!X52/Parameters!$C$3,Parameters!$C$4)</f>
        <v>18.771320754716982</v>
      </c>
      <c r="Y52" s="12">
        <f>IF('Total power'!Y52&lt;Control!$C$7*1000,'Total power'!Y52/Parameters!$C$3,Parameters!$C$4)</f>
        <v>18.867924528301888</v>
      </c>
      <c r="Z52" s="12">
        <f>IF('Total power'!Z52&lt;Control!$C$7*1000,'Total power'!Z52/Parameters!$C$3,Parameters!$C$4)</f>
        <v>18.771320754716982</v>
      </c>
      <c r="AB52" s="7">
        <f t="shared" si="0"/>
        <v>435.76150943396237</v>
      </c>
    </row>
    <row r="53" spans="2:29" x14ac:dyDescent="0.2">
      <c r="B53" s="6">
        <v>44247</v>
      </c>
      <c r="C53" s="12">
        <f>IF('Total power'!C53&lt;Control!$C$7*1000,'Total power'!C53/Parameters!$C$3,Parameters!$C$4)</f>
        <v>18.406037735849058</v>
      </c>
      <c r="D53" s="12">
        <f>IF('Total power'!D53&lt;Control!$C$7*1000,'Total power'!D53/Parameters!$C$3,Parameters!$C$4)</f>
        <v>18.40301886792453</v>
      </c>
      <c r="E53" s="12">
        <f>IF('Total power'!E53&lt;Control!$C$7*1000,'Total power'!E53/Parameters!$C$3,Parameters!$C$4)</f>
        <v>18.233962264150943</v>
      </c>
      <c r="F53" s="12">
        <f>IF('Total power'!F53&lt;Control!$C$7*1000,'Total power'!F53/Parameters!$C$3,Parameters!$C$4)</f>
        <v>16.780377358490565</v>
      </c>
      <c r="G53" s="12">
        <f>IF('Total power'!G53&lt;Control!$C$7*1000,'Total power'!G53/Parameters!$C$3,Parameters!$C$4)</f>
        <v>15.172830188679248</v>
      </c>
      <c r="H53" s="12">
        <f>IF('Total power'!H53&lt;Control!$C$7*1000,'Total power'!H53/Parameters!$C$3,Parameters!$C$4)</f>
        <v>13.367547169811321</v>
      </c>
      <c r="I53" s="12">
        <f>IF('Total power'!I53&lt;Control!$C$7*1000,'Total power'!I53/Parameters!$C$3,Parameters!$C$4)</f>
        <v>10.119245283018866</v>
      </c>
      <c r="J53" s="12">
        <f>IF('Total power'!J53&lt;Control!$C$7*1000,'Total power'!J53/Parameters!$C$3,Parameters!$C$4)</f>
        <v>10.119245283018866</v>
      </c>
      <c r="K53" s="12">
        <f>IF('Total power'!K53&lt;Control!$C$7*1000,'Total power'!K53/Parameters!$C$3,Parameters!$C$4)</f>
        <v>7.1849056603773587</v>
      </c>
      <c r="L53" s="12">
        <f>IF('Total power'!L53&lt;Control!$C$7*1000,'Total power'!L53/Parameters!$C$3,Parameters!$C$4)</f>
        <v>5.3132075471698119</v>
      </c>
      <c r="M53" s="12">
        <f>IF('Total power'!M53&lt;Control!$C$7*1000,'Total power'!M53/Parameters!$C$3,Parameters!$C$4)</f>
        <v>4.5388679245283026</v>
      </c>
      <c r="N53" s="12">
        <f>IF('Total power'!N53&lt;Control!$C$7*1000,'Total power'!N53/Parameters!$C$3,Parameters!$C$4)</f>
        <v>6.8377358490566031</v>
      </c>
      <c r="O53" s="12">
        <f>IF('Total power'!O53&lt;Control!$C$7*1000,'Total power'!O53/Parameters!$C$3,Parameters!$C$4)</f>
        <v>11.71320754716981</v>
      </c>
      <c r="P53" s="12">
        <f>IF('Total power'!P53&lt;Control!$C$7*1000,'Total power'!P53/Parameters!$C$3,Parameters!$C$4)</f>
        <v>15.172830188679248</v>
      </c>
      <c r="Q53" s="12">
        <f>IF('Total power'!Q53&lt;Control!$C$7*1000,'Total power'!Q53/Parameters!$C$3,Parameters!$C$4)</f>
        <v>17.630188679245283</v>
      </c>
      <c r="R53" s="12">
        <f>IF('Total power'!R53&lt;Control!$C$7*1000,'Total power'!R53/Parameters!$C$3,Parameters!$C$4)</f>
        <v>18.867924528301888</v>
      </c>
      <c r="S53" s="12">
        <f>IF('Total power'!S53&lt;Control!$C$7*1000,'Total power'!S53/Parameters!$C$3,Parameters!$C$4)</f>
        <v>18.867924528301888</v>
      </c>
      <c r="T53" s="12">
        <f>IF('Total power'!T53&lt;Control!$C$7*1000,'Total power'!T53/Parameters!$C$3,Parameters!$C$4)</f>
        <v>18.867924528301888</v>
      </c>
      <c r="U53" s="12">
        <f>IF('Total power'!U53&lt;Control!$C$7*1000,'Total power'!U53/Parameters!$C$3,Parameters!$C$4)</f>
        <v>18.867924528301888</v>
      </c>
      <c r="V53" s="12">
        <f>IF('Total power'!V53&lt;Control!$C$7*1000,'Total power'!V53/Parameters!$C$3,Parameters!$C$4)</f>
        <v>18.867924528301888</v>
      </c>
      <c r="W53" s="12">
        <f>IF('Total power'!W53&lt;Control!$C$7*1000,'Total power'!W53/Parameters!$C$3,Parameters!$C$4)</f>
        <v>18.867924528301888</v>
      </c>
      <c r="X53" s="12">
        <f>IF('Total power'!X53&lt;Control!$C$7*1000,'Total power'!X53/Parameters!$C$3,Parameters!$C$4)</f>
        <v>18.867924528301888</v>
      </c>
      <c r="Y53" s="12">
        <f>IF('Total power'!Y53&lt;Control!$C$7*1000,'Total power'!Y53/Parameters!$C$3,Parameters!$C$4)</f>
        <v>18.867924528301888</v>
      </c>
      <c r="Z53" s="12">
        <f>IF('Total power'!Z53&lt;Control!$C$7*1000,'Total power'!Z53/Parameters!$C$3,Parameters!$C$4)</f>
        <v>18.867924528301888</v>
      </c>
      <c r="AB53" s="7">
        <f t="shared" si="0"/>
        <v>358.80452830188688</v>
      </c>
    </row>
    <row r="54" spans="2:29" x14ac:dyDescent="0.2">
      <c r="B54" s="6">
        <v>44248</v>
      </c>
      <c r="C54" s="12">
        <f>IF('Total power'!C54&lt;Control!$C$7*1000,'Total power'!C54/Parameters!$C$3,Parameters!$C$4)</f>
        <v>18.867924528301888</v>
      </c>
      <c r="D54" s="12">
        <f>IF('Total power'!D54&lt;Control!$C$7*1000,'Total power'!D54/Parameters!$C$3,Parameters!$C$4)</f>
        <v>18.867924528301888</v>
      </c>
      <c r="E54" s="12">
        <f>IF('Total power'!E54&lt;Control!$C$7*1000,'Total power'!E54/Parameters!$C$3,Parameters!$C$4)</f>
        <v>18.867924528301888</v>
      </c>
      <c r="F54" s="12">
        <f>IF('Total power'!F54&lt;Control!$C$7*1000,'Total power'!F54/Parameters!$C$3,Parameters!$C$4)</f>
        <v>18.867924528301888</v>
      </c>
      <c r="G54" s="12">
        <f>IF('Total power'!G54&lt;Control!$C$7*1000,'Total power'!G54/Parameters!$C$3,Parameters!$C$4)</f>
        <v>18.867924528301888</v>
      </c>
      <c r="H54" s="12">
        <f>IF('Total power'!H54&lt;Control!$C$7*1000,'Total power'!H54/Parameters!$C$3,Parameters!$C$4)</f>
        <v>18.867924528301888</v>
      </c>
      <c r="I54" s="12">
        <f>IF('Total power'!I54&lt;Control!$C$7*1000,'Total power'!I54/Parameters!$C$3,Parameters!$C$4)</f>
        <v>18.867924528301888</v>
      </c>
      <c r="J54" s="12">
        <f>IF('Total power'!J54&lt;Control!$C$7*1000,'Total power'!J54/Parameters!$C$3,Parameters!$C$4)</f>
        <v>18.867924528301888</v>
      </c>
      <c r="K54" s="12">
        <f>IF('Total power'!K54&lt;Control!$C$7*1000,'Total power'!K54/Parameters!$C$3,Parameters!$C$4)</f>
        <v>18.867924528301888</v>
      </c>
      <c r="L54" s="12">
        <f>IF('Total power'!L54&lt;Control!$C$7*1000,'Total power'!L54/Parameters!$C$3,Parameters!$C$4)</f>
        <v>18.867924528301888</v>
      </c>
      <c r="M54" s="12">
        <f>IF('Total power'!M54&lt;Control!$C$7*1000,'Total power'!M54/Parameters!$C$3,Parameters!$C$4)</f>
        <v>18.867924528301888</v>
      </c>
      <c r="N54" s="12">
        <f>IF('Total power'!N54&lt;Control!$C$7*1000,'Total power'!N54/Parameters!$C$3,Parameters!$C$4)</f>
        <v>18.867924528301888</v>
      </c>
      <c r="O54" s="12">
        <f>IF('Total power'!O54&lt;Control!$C$7*1000,'Total power'!O54/Parameters!$C$3,Parameters!$C$4)</f>
        <v>18.867924528301888</v>
      </c>
      <c r="P54" s="12">
        <f>IF('Total power'!P54&lt;Control!$C$7*1000,'Total power'!P54/Parameters!$C$3,Parameters!$C$4)</f>
        <v>18.867924528301888</v>
      </c>
      <c r="Q54" s="12">
        <f>IF('Total power'!Q54&lt;Control!$C$7*1000,'Total power'!Q54/Parameters!$C$3,Parameters!$C$4)</f>
        <v>18.867924528301888</v>
      </c>
      <c r="R54" s="12">
        <f>IF('Total power'!R54&lt;Control!$C$7*1000,'Total power'!R54/Parameters!$C$3,Parameters!$C$4)</f>
        <v>18.867924528301888</v>
      </c>
      <c r="S54" s="12">
        <f>IF('Total power'!S54&lt;Control!$C$7*1000,'Total power'!S54/Parameters!$C$3,Parameters!$C$4)</f>
        <v>18.867924528301888</v>
      </c>
      <c r="T54" s="12">
        <f>IF('Total power'!T54&lt;Control!$C$7*1000,'Total power'!T54/Parameters!$C$3,Parameters!$C$4)</f>
        <v>18.771320754716982</v>
      </c>
      <c r="U54" s="12">
        <f>IF('Total power'!U54&lt;Control!$C$7*1000,'Total power'!U54/Parameters!$C$3,Parameters!$C$4)</f>
        <v>18.233962264150943</v>
      </c>
      <c r="V54" s="12">
        <f>IF('Total power'!V54&lt;Control!$C$7*1000,'Total power'!V54/Parameters!$C$3,Parameters!$C$4)</f>
        <v>17.479245283018866</v>
      </c>
      <c r="W54" s="12">
        <f>IF('Total power'!W54&lt;Control!$C$7*1000,'Total power'!W54/Parameters!$C$3,Parameters!$C$4)</f>
        <v>15.415849056603776</v>
      </c>
      <c r="X54" s="12">
        <f>IF('Total power'!X54&lt;Control!$C$7*1000,'Total power'!X54/Parameters!$C$3,Parameters!$C$4)</f>
        <v>15.323773584905663</v>
      </c>
      <c r="Y54" s="12">
        <f>IF('Total power'!Y54&lt;Control!$C$7*1000,'Total power'!Y54/Parameters!$C$3,Parameters!$C$4)</f>
        <v>15.172830188679248</v>
      </c>
      <c r="Z54" s="12">
        <f>IF('Total power'!Z54&lt;Control!$C$7*1000,'Total power'!Z54/Parameters!$C$3,Parameters!$C$4)</f>
        <v>13.753962264150944</v>
      </c>
      <c r="AB54" s="7">
        <f t="shared" si="0"/>
        <v>434.90566037735869</v>
      </c>
    </row>
    <row r="55" spans="2:29" x14ac:dyDescent="0.2">
      <c r="B55" s="6">
        <v>44249</v>
      </c>
      <c r="C55" s="12">
        <f>IF('Total power'!C55&lt;Control!$C$7*1000,'Total power'!C55/Parameters!$C$3,Parameters!$C$4)</f>
        <v>13.026415094339622</v>
      </c>
      <c r="D55" s="12">
        <f>IF('Total power'!D55&lt;Control!$C$7*1000,'Total power'!D55/Parameters!$C$3,Parameters!$C$4)</f>
        <v>11.372075471698114</v>
      </c>
      <c r="E55" s="12">
        <f>IF('Total power'!E55&lt;Control!$C$7*1000,'Total power'!E55/Parameters!$C$3,Parameters!$C$4)</f>
        <v>10.119245283018866</v>
      </c>
      <c r="F55" s="12">
        <f>IF('Total power'!F55&lt;Control!$C$7*1000,'Total power'!F55/Parameters!$C$3,Parameters!$C$4)</f>
        <v>8.9720754716981137</v>
      </c>
      <c r="G55" s="12">
        <f>IF('Total power'!G55&lt;Control!$C$7*1000,'Total power'!G55/Parameters!$C$3,Parameters!$C$4)</f>
        <v>8.3894339622641514</v>
      </c>
      <c r="H55" s="12">
        <f>IF('Total power'!H55&lt;Control!$C$7*1000,'Total power'!H55/Parameters!$C$3,Parameters!$C$4)</f>
        <v>8.3894339622641514</v>
      </c>
      <c r="I55" s="12">
        <f>IF('Total power'!I55&lt;Control!$C$7*1000,'Total power'!I55/Parameters!$C$3,Parameters!$C$4)</f>
        <v>8.5735849056603772</v>
      </c>
      <c r="J55" s="12">
        <f>IF('Total power'!J55&lt;Control!$C$7*1000,'Total power'!J55/Parameters!$C$3,Parameters!$C$4)</f>
        <v>8.5735849056603772</v>
      </c>
      <c r="K55" s="12">
        <f>IF('Total power'!K55&lt;Control!$C$7*1000,'Total power'!K55/Parameters!$C$3,Parameters!$C$4)</f>
        <v>7.5833962264150934</v>
      </c>
      <c r="L55" s="12">
        <f>IF('Total power'!L55&lt;Control!$C$7*1000,'Total power'!L55/Parameters!$C$3,Parameters!$C$4)</f>
        <v>6.2279245283018865</v>
      </c>
      <c r="M55" s="12">
        <f>IF('Total power'!M55&lt;Control!$C$7*1000,'Total power'!M55/Parameters!$C$3,Parameters!$C$4)</f>
        <v>5.6181132075471698</v>
      </c>
      <c r="N55" s="12">
        <f>IF('Total power'!N55&lt;Control!$C$7*1000,'Total power'!N55/Parameters!$C$3,Parameters!$C$4)</f>
        <v>8.3894339622641514</v>
      </c>
      <c r="O55" s="12">
        <f>IF('Total power'!O55&lt;Control!$C$7*1000,'Total power'!O55/Parameters!$C$3,Parameters!$C$4)</f>
        <v>11.71320754716981</v>
      </c>
      <c r="P55" s="12">
        <f>IF('Total power'!P55&lt;Control!$C$7*1000,'Total power'!P55/Parameters!$C$3,Parameters!$C$4)</f>
        <v>13.753962264150944</v>
      </c>
      <c r="Q55" s="12">
        <f>IF('Total power'!Q55&lt;Control!$C$7*1000,'Total power'!Q55/Parameters!$C$3,Parameters!$C$4)</f>
        <v>15.172830188679248</v>
      </c>
      <c r="R55" s="12">
        <f>IF('Total power'!R55&lt;Control!$C$7*1000,'Total power'!R55/Parameters!$C$3,Parameters!$C$4)</f>
        <v>15.172830188679248</v>
      </c>
      <c r="S55" s="12">
        <f>IF('Total power'!S55&lt;Control!$C$7*1000,'Total power'!S55/Parameters!$C$3,Parameters!$C$4)</f>
        <v>15.415849056603776</v>
      </c>
      <c r="T55" s="12">
        <f>IF('Total power'!T55&lt;Control!$C$7*1000,'Total power'!T55/Parameters!$C$3,Parameters!$C$4)</f>
        <v>16.780377358490565</v>
      </c>
      <c r="U55" s="12">
        <f>IF('Total power'!U55&lt;Control!$C$7*1000,'Total power'!U55/Parameters!$C$3,Parameters!$C$4)</f>
        <v>13.753962264150944</v>
      </c>
      <c r="V55" s="12">
        <f>IF('Total power'!V55&lt;Control!$C$7*1000,'Total power'!V55/Parameters!$C$3,Parameters!$C$4)</f>
        <v>12.633962264150943</v>
      </c>
      <c r="W55" s="12">
        <f>IF('Total power'!W55&lt;Control!$C$7*1000,'Total power'!W55/Parameters!$C$3,Parameters!$C$4)</f>
        <v>13.603018867924529</v>
      </c>
      <c r="X55" s="12">
        <f>IF('Total power'!X55&lt;Control!$C$7*1000,'Total power'!X55/Parameters!$C$3,Parameters!$C$4)</f>
        <v>15.323773584905663</v>
      </c>
      <c r="Y55" s="12">
        <f>IF('Total power'!Y55&lt;Control!$C$7*1000,'Total power'!Y55/Parameters!$C$3,Parameters!$C$4)</f>
        <v>15.172830188679248</v>
      </c>
      <c r="Z55" s="12">
        <f>IF('Total power'!Z55&lt;Control!$C$7*1000,'Total power'!Z55/Parameters!$C$3,Parameters!$C$4)</f>
        <v>15.323773584905663</v>
      </c>
      <c r="AB55" s="7">
        <f t="shared" si="0"/>
        <v>279.05509433962266</v>
      </c>
    </row>
    <row r="56" spans="2:29" x14ac:dyDescent="0.2">
      <c r="B56" s="6">
        <v>44250</v>
      </c>
      <c r="C56" s="12">
        <f>IF('Total power'!C56&lt;Control!$C$7*1000,'Total power'!C56/Parameters!$C$3,Parameters!$C$4)</f>
        <v>15.415849056603776</v>
      </c>
      <c r="D56" s="12">
        <f>IF('Total power'!D56&lt;Control!$C$7*1000,'Total power'!D56/Parameters!$C$3,Parameters!$C$4)</f>
        <v>18.233962264150943</v>
      </c>
      <c r="E56" s="12">
        <f>IF('Total power'!E56&lt;Control!$C$7*1000,'Total power'!E56/Parameters!$C$3,Parameters!$C$4)</f>
        <v>18.774339622641513</v>
      </c>
      <c r="F56" s="12">
        <f>IF('Total power'!F56&lt;Control!$C$7*1000,'Total power'!F56/Parameters!$C$3,Parameters!$C$4)</f>
        <v>18.867924528301888</v>
      </c>
      <c r="G56" s="12">
        <f>IF('Total power'!G56&lt;Control!$C$7*1000,'Total power'!G56/Parameters!$C$3,Parameters!$C$4)</f>
        <v>18.867924528301888</v>
      </c>
      <c r="H56" s="12">
        <f>IF('Total power'!H56&lt;Control!$C$7*1000,'Total power'!H56/Parameters!$C$3,Parameters!$C$4)</f>
        <v>18.867924528301888</v>
      </c>
      <c r="I56" s="12">
        <f>IF('Total power'!I56&lt;Control!$C$7*1000,'Total power'!I56/Parameters!$C$3,Parameters!$C$4)</f>
        <v>18.867924528301888</v>
      </c>
      <c r="J56" s="12">
        <f>IF('Total power'!J56&lt;Control!$C$7*1000,'Total power'!J56/Parameters!$C$3,Parameters!$C$4)</f>
        <v>18.867924528301888</v>
      </c>
      <c r="K56" s="12">
        <f>IF('Total power'!K56&lt;Control!$C$7*1000,'Total power'!K56/Parameters!$C$3,Parameters!$C$4)</f>
        <v>18.867924528301888</v>
      </c>
      <c r="L56" s="12">
        <f>IF('Total power'!L56&lt;Control!$C$7*1000,'Total power'!L56/Parameters!$C$3,Parameters!$C$4)</f>
        <v>18.867924528301888</v>
      </c>
      <c r="M56" s="12">
        <f>IF('Total power'!M56&lt;Control!$C$7*1000,'Total power'!M56/Parameters!$C$3,Parameters!$C$4)</f>
        <v>18.867924528301888</v>
      </c>
      <c r="N56" s="12">
        <f>IF('Total power'!N56&lt;Control!$C$7*1000,'Total power'!N56/Parameters!$C$3,Parameters!$C$4)</f>
        <v>18.867924528301888</v>
      </c>
      <c r="O56" s="12">
        <f>IF('Total power'!O56&lt;Control!$C$7*1000,'Total power'!O56/Parameters!$C$3,Parameters!$C$4)</f>
        <v>18.867924528301888</v>
      </c>
      <c r="P56" s="12">
        <f>IF('Total power'!P56&lt;Control!$C$7*1000,'Total power'!P56/Parameters!$C$3,Parameters!$C$4)</f>
        <v>18.867924528301888</v>
      </c>
      <c r="Q56" s="12">
        <f>IF('Total power'!Q56&lt;Control!$C$7*1000,'Total power'!Q56/Parameters!$C$3,Parameters!$C$4)</f>
        <v>18.867924528301888</v>
      </c>
      <c r="R56" s="12">
        <f>IF('Total power'!R56&lt;Control!$C$7*1000,'Total power'!R56/Parameters!$C$3,Parameters!$C$4)</f>
        <v>18.867924528301888</v>
      </c>
      <c r="S56" s="12">
        <f>IF('Total power'!S56&lt;Control!$C$7*1000,'Total power'!S56/Parameters!$C$3,Parameters!$C$4)</f>
        <v>18.867924528301888</v>
      </c>
      <c r="T56" s="12">
        <f>IF('Total power'!T56&lt;Control!$C$7*1000,'Total power'!T56/Parameters!$C$3,Parameters!$C$4)</f>
        <v>18.867924528301888</v>
      </c>
      <c r="U56" s="12">
        <f>IF('Total power'!U56&lt;Control!$C$7*1000,'Total power'!U56/Parameters!$C$3,Parameters!$C$4)</f>
        <v>18.40301886792453</v>
      </c>
      <c r="V56" s="12">
        <f>IF('Total power'!V56&lt;Control!$C$7*1000,'Total power'!V56/Parameters!$C$3,Parameters!$C$4)</f>
        <v>18.233962264150943</v>
      </c>
      <c r="W56" s="12">
        <f>IF('Total power'!W56&lt;Control!$C$7*1000,'Total power'!W56/Parameters!$C$3,Parameters!$C$4)</f>
        <v>18.867924528301888</v>
      </c>
      <c r="X56" s="12">
        <f>IF('Total power'!X56&lt;Control!$C$7*1000,'Total power'!X56/Parameters!$C$3,Parameters!$C$4)</f>
        <v>18.867924528301888</v>
      </c>
      <c r="Y56" s="12">
        <f>IF('Total power'!Y56&lt;Control!$C$7*1000,'Total power'!Y56/Parameters!$C$3,Parameters!$C$4)</f>
        <v>18.867924528301888</v>
      </c>
      <c r="Z56" s="12">
        <f>IF('Total power'!Z56&lt;Control!$C$7*1000,'Total power'!Z56/Parameters!$C$3,Parameters!$C$4)</f>
        <v>18.867924528301888</v>
      </c>
      <c r="AB56" s="7">
        <f t="shared" si="0"/>
        <v>447.55169811320769</v>
      </c>
    </row>
    <row r="57" spans="2:29" x14ac:dyDescent="0.2">
      <c r="B57" s="6">
        <v>44251</v>
      </c>
      <c r="C57" s="12">
        <f>IF('Total power'!C57&lt;Control!$C$7*1000,'Total power'!C57/Parameters!$C$3,Parameters!$C$4)</f>
        <v>18.867924528301888</v>
      </c>
      <c r="D57" s="12">
        <f>IF('Total power'!D57&lt;Control!$C$7*1000,'Total power'!D57/Parameters!$C$3,Parameters!$C$4)</f>
        <v>18.867924528301888</v>
      </c>
      <c r="E57" s="12">
        <f>IF('Total power'!E57&lt;Control!$C$7*1000,'Total power'!E57/Parameters!$C$3,Parameters!$C$4)</f>
        <v>18.867924528301888</v>
      </c>
      <c r="F57" s="12">
        <f>IF('Total power'!F57&lt;Control!$C$7*1000,'Total power'!F57/Parameters!$C$3,Parameters!$C$4)</f>
        <v>18.867924528301888</v>
      </c>
      <c r="G57" s="12">
        <f>IF('Total power'!G57&lt;Control!$C$7*1000,'Total power'!G57/Parameters!$C$3,Parameters!$C$4)</f>
        <v>18.867924528301888</v>
      </c>
      <c r="H57" s="12">
        <f>IF('Total power'!H57&lt;Control!$C$7*1000,'Total power'!H57/Parameters!$C$3,Parameters!$C$4)</f>
        <v>18.867924528301888</v>
      </c>
      <c r="I57" s="12">
        <f>IF('Total power'!I57&lt;Control!$C$7*1000,'Total power'!I57/Parameters!$C$3,Parameters!$C$4)</f>
        <v>18.867924528301888</v>
      </c>
      <c r="J57" s="12">
        <f>IF('Total power'!J57&lt;Control!$C$7*1000,'Total power'!J57/Parameters!$C$3,Parameters!$C$4)</f>
        <v>18.867924528301888</v>
      </c>
      <c r="K57" s="12">
        <f>IF('Total power'!K57&lt;Control!$C$7*1000,'Total power'!K57/Parameters!$C$3,Parameters!$C$4)</f>
        <v>18.867924528301888</v>
      </c>
      <c r="L57" s="12">
        <f>IF('Total power'!L57&lt;Control!$C$7*1000,'Total power'!L57/Parameters!$C$3,Parameters!$C$4)</f>
        <v>18.867924528301888</v>
      </c>
      <c r="M57" s="12">
        <f>IF('Total power'!M57&lt;Control!$C$7*1000,'Total power'!M57/Parameters!$C$3,Parameters!$C$4)</f>
        <v>18.867924528301888</v>
      </c>
      <c r="N57" s="12">
        <f>IF('Total power'!N57&lt;Control!$C$7*1000,'Total power'!N57/Parameters!$C$3,Parameters!$C$4)</f>
        <v>18.867924528301888</v>
      </c>
      <c r="O57" s="12">
        <f>IF('Total power'!O57&lt;Control!$C$7*1000,'Total power'!O57/Parameters!$C$3,Parameters!$C$4)</f>
        <v>18.867924528301888</v>
      </c>
      <c r="P57" s="12">
        <f>IF('Total power'!P57&lt;Control!$C$7*1000,'Total power'!P57/Parameters!$C$3,Parameters!$C$4)</f>
        <v>18.867924528301888</v>
      </c>
      <c r="Q57" s="12">
        <f>IF('Total power'!Q57&lt;Control!$C$7*1000,'Total power'!Q57/Parameters!$C$3,Parameters!$C$4)</f>
        <v>18.867924528301888</v>
      </c>
      <c r="R57" s="12">
        <f>IF('Total power'!R57&lt;Control!$C$7*1000,'Total power'!R57/Parameters!$C$3,Parameters!$C$4)</f>
        <v>18.867924528301888</v>
      </c>
      <c r="S57" s="12">
        <f>IF('Total power'!S57&lt;Control!$C$7*1000,'Total power'!S57/Parameters!$C$3,Parameters!$C$4)</f>
        <v>18.867924528301888</v>
      </c>
      <c r="T57" s="12">
        <f>IF('Total power'!T57&lt;Control!$C$7*1000,'Total power'!T57/Parameters!$C$3,Parameters!$C$4)</f>
        <v>18.867924528301888</v>
      </c>
      <c r="U57" s="12">
        <f>IF('Total power'!U57&lt;Control!$C$7*1000,'Total power'!U57/Parameters!$C$3,Parameters!$C$4)</f>
        <v>18.867924528301888</v>
      </c>
      <c r="V57" s="12">
        <f>IF('Total power'!V57&lt;Control!$C$7*1000,'Total power'!V57/Parameters!$C$3,Parameters!$C$4)</f>
        <v>18.867924528301888</v>
      </c>
      <c r="W57" s="12">
        <f>IF('Total power'!W57&lt;Control!$C$7*1000,'Total power'!W57/Parameters!$C$3,Parameters!$C$4)</f>
        <v>18.867924528301888</v>
      </c>
      <c r="X57" s="12">
        <f>IF('Total power'!X57&lt;Control!$C$7*1000,'Total power'!X57/Parameters!$C$3,Parameters!$C$4)</f>
        <v>18.867924528301888</v>
      </c>
      <c r="Y57" s="12">
        <f>IF('Total power'!Y57&lt;Control!$C$7*1000,'Total power'!Y57/Parameters!$C$3,Parameters!$C$4)</f>
        <v>18.867924528301888</v>
      </c>
      <c r="Z57" s="12">
        <f>IF('Total power'!Z57&lt;Control!$C$7*1000,'Total power'!Z57/Parameters!$C$3,Parameters!$C$4)</f>
        <v>18.867924528301888</v>
      </c>
      <c r="AB57" s="7">
        <f t="shared" si="0"/>
        <v>452.83018867924545</v>
      </c>
    </row>
    <row r="58" spans="2:29" x14ac:dyDescent="0.2">
      <c r="B58" s="6">
        <v>44252</v>
      </c>
      <c r="C58" s="12">
        <f>IF('Total power'!C58&lt;Control!$C$7*1000,'Total power'!C58/Parameters!$C$3,Parameters!$C$4)</f>
        <v>18.867924528301888</v>
      </c>
      <c r="D58" s="12">
        <f>IF('Total power'!D58&lt;Control!$C$7*1000,'Total power'!D58/Parameters!$C$3,Parameters!$C$4)</f>
        <v>18.867924528301888</v>
      </c>
      <c r="E58" s="12">
        <f>IF('Total power'!E58&lt;Control!$C$7*1000,'Total power'!E58/Parameters!$C$3,Parameters!$C$4)</f>
        <v>18.867924528301888</v>
      </c>
      <c r="F58" s="12">
        <f>IF('Total power'!F58&lt;Control!$C$7*1000,'Total power'!F58/Parameters!$C$3,Parameters!$C$4)</f>
        <v>18.867924528301888</v>
      </c>
      <c r="G58" s="12">
        <f>IF('Total power'!G58&lt;Control!$C$7*1000,'Total power'!G58/Parameters!$C$3,Parameters!$C$4)</f>
        <v>18.867924528301888</v>
      </c>
      <c r="H58" s="12">
        <f>IF('Total power'!H58&lt;Control!$C$7*1000,'Total power'!H58/Parameters!$C$3,Parameters!$C$4)</f>
        <v>18.867924528301888</v>
      </c>
      <c r="I58" s="12">
        <f>IF('Total power'!I58&lt;Control!$C$7*1000,'Total power'!I58/Parameters!$C$3,Parameters!$C$4)</f>
        <v>18.867924528301888</v>
      </c>
      <c r="J58" s="12">
        <f>IF('Total power'!J58&lt;Control!$C$7*1000,'Total power'!J58/Parameters!$C$3,Parameters!$C$4)</f>
        <v>18.867924528301888</v>
      </c>
      <c r="K58" s="12">
        <f>IF('Total power'!K58&lt;Control!$C$7*1000,'Total power'!K58/Parameters!$C$3,Parameters!$C$4)</f>
        <v>18.867924528301888</v>
      </c>
      <c r="L58" s="12">
        <f>IF('Total power'!L58&lt;Control!$C$7*1000,'Total power'!L58/Parameters!$C$3,Parameters!$C$4)</f>
        <v>18.867924528301888</v>
      </c>
      <c r="M58" s="12">
        <f>IF('Total power'!M58&lt;Control!$C$7*1000,'Total power'!M58/Parameters!$C$3,Parameters!$C$4)</f>
        <v>18.867924528301888</v>
      </c>
      <c r="N58" s="12">
        <f>IF('Total power'!N58&lt;Control!$C$7*1000,'Total power'!N58/Parameters!$C$3,Parameters!$C$4)</f>
        <v>18.867924528301888</v>
      </c>
      <c r="O58" s="12">
        <f>IF('Total power'!O58&lt;Control!$C$7*1000,'Total power'!O58/Parameters!$C$3,Parameters!$C$4)</f>
        <v>18.867924528301888</v>
      </c>
      <c r="P58" s="12">
        <f>IF('Total power'!P58&lt;Control!$C$7*1000,'Total power'!P58/Parameters!$C$3,Parameters!$C$4)</f>
        <v>18.867924528301888</v>
      </c>
      <c r="Q58" s="12">
        <f>IF('Total power'!Q58&lt;Control!$C$7*1000,'Total power'!Q58/Parameters!$C$3,Parameters!$C$4)</f>
        <v>18.867924528301888</v>
      </c>
      <c r="R58" s="12">
        <f>IF('Total power'!R58&lt;Control!$C$7*1000,'Total power'!R58/Parameters!$C$3,Parameters!$C$4)</f>
        <v>18.867924528301888</v>
      </c>
      <c r="S58" s="12">
        <f>IF('Total power'!S58&lt;Control!$C$7*1000,'Total power'!S58/Parameters!$C$3,Parameters!$C$4)</f>
        <v>18.867924528301888</v>
      </c>
      <c r="T58" s="12">
        <f>IF('Total power'!T58&lt;Control!$C$7*1000,'Total power'!T58/Parameters!$C$3,Parameters!$C$4)</f>
        <v>18.867924528301888</v>
      </c>
      <c r="U58" s="12">
        <f>IF('Total power'!U58&lt;Control!$C$7*1000,'Total power'!U58/Parameters!$C$3,Parameters!$C$4)</f>
        <v>18.867924528301888</v>
      </c>
      <c r="V58" s="12">
        <f>IF('Total power'!V58&lt;Control!$C$7*1000,'Total power'!V58/Parameters!$C$3,Parameters!$C$4)</f>
        <v>18.40301886792453</v>
      </c>
      <c r="W58" s="12">
        <f>IF('Total power'!W58&lt;Control!$C$7*1000,'Total power'!W58/Parameters!$C$3,Parameters!$C$4)</f>
        <v>16.537358490566035</v>
      </c>
      <c r="X58" s="12">
        <f>IF('Total power'!X58&lt;Control!$C$7*1000,'Total power'!X58/Parameters!$C$3,Parameters!$C$4)</f>
        <v>15.172830188679248</v>
      </c>
      <c r="Y58" s="12">
        <f>IF('Total power'!Y58&lt;Control!$C$7*1000,'Total power'!Y58/Parameters!$C$3,Parameters!$C$4)</f>
        <v>13.753962264150944</v>
      </c>
      <c r="Z58" s="12">
        <f>IF('Total power'!Z58&lt;Control!$C$7*1000,'Total power'!Z58/Parameters!$C$3,Parameters!$C$4)</f>
        <v>13.603018867924529</v>
      </c>
      <c r="AB58" s="7">
        <f t="shared" si="0"/>
        <v>435.96075471698123</v>
      </c>
    </row>
    <row r="59" spans="2:29" x14ac:dyDescent="0.2">
      <c r="B59" s="6">
        <v>44253</v>
      </c>
      <c r="C59" s="12">
        <f>IF('Total power'!C59&lt;Control!$C$7*1000,'Total power'!C59/Parameters!$C$3,Parameters!$C$4)</f>
        <v>13.603018867924529</v>
      </c>
      <c r="D59" s="12">
        <f>IF('Total power'!D59&lt;Control!$C$7*1000,'Total power'!D59/Parameters!$C$3,Parameters!$C$4)</f>
        <v>13.367547169811321</v>
      </c>
      <c r="E59" s="12">
        <f>IF('Total power'!E59&lt;Control!$C$7*1000,'Total power'!E59/Parameters!$C$3,Parameters!$C$4)</f>
        <v>13.603018867924529</v>
      </c>
      <c r="F59" s="12">
        <f>IF('Total power'!F59&lt;Control!$C$7*1000,'Total power'!F59/Parameters!$C$3,Parameters!$C$4)</f>
        <v>15.172830188679248</v>
      </c>
      <c r="G59" s="12">
        <f>IF('Total power'!G59&lt;Control!$C$7*1000,'Total power'!G59/Parameters!$C$3,Parameters!$C$4)</f>
        <v>15.172830188679248</v>
      </c>
      <c r="H59" s="12">
        <f>IF('Total power'!H59&lt;Control!$C$7*1000,'Total power'!H59/Parameters!$C$3,Parameters!$C$4)</f>
        <v>13.367547169811321</v>
      </c>
      <c r="I59" s="12">
        <f>IF('Total power'!I59&lt;Control!$C$7*1000,'Total power'!I59/Parameters!$C$3,Parameters!$C$4)</f>
        <v>13.026415094339622</v>
      </c>
      <c r="J59" s="12">
        <f>IF('Total power'!J59&lt;Control!$C$7*1000,'Total power'!J59/Parameters!$C$3,Parameters!$C$4)</f>
        <v>13.603018867924529</v>
      </c>
      <c r="K59" s="12">
        <f>IF('Total power'!K59&lt;Control!$C$7*1000,'Total power'!K59/Parameters!$C$3,Parameters!$C$4)</f>
        <v>13.026415094339622</v>
      </c>
      <c r="L59" s="12">
        <f>IF('Total power'!L59&lt;Control!$C$7*1000,'Total power'!L59/Parameters!$C$3,Parameters!$C$4)</f>
        <v>11.372075471698114</v>
      </c>
      <c r="M59" s="12">
        <f>IF('Total power'!M59&lt;Control!$C$7*1000,'Total power'!M59/Parameters!$C$3,Parameters!$C$4)</f>
        <v>13.026415094339622</v>
      </c>
      <c r="N59" s="12">
        <f>IF('Total power'!N59&lt;Control!$C$7*1000,'Total power'!N59/Parameters!$C$3,Parameters!$C$4)</f>
        <v>16.537358490566035</v>
      </c>
      <c r="O59" s="12">
        <f>IF('Total power'!O59&lt;Control!$C$7*1000,'Total power'!O59/Parameters!$C$3,Parameters!$C$4)</f>
        <v>16.688301886792452</v>
      </c>
      <c r="P59" s="12">
        <f>IF('Total power'!P59&lt;Control!$C$7*1000,'Total power'!P59/Parameters!$C$3,Parameters!$C$4)</f>
        <v>16.537358490566035</v>
      </c>
      <c r="Q59" s="12">
        <f>IF('Total power'!Q59&lt;Control!$C$7*1000,'Total power'!Q59/Parameters!$C$3,Parameters!$C$4)</f>
        <v>15.172830188679248</v>
      </c>
      <c r="R59" s="12">
        <f>IF('Total power'!R59&lt;Control!$C$7*1000,'Total power'!R59/Parameters!$C$3,Parameters!$C$4)</f>
        <v>13.603018867924529</v>
      </c>
      <c r="S59" s="12">
        <f>IF('Total power'!S59&lt;Control!$C$7*1000,'Total power'!S59/Parameters!$C$3,Parameters!$C$4)</f>
        <v>13.367547169811321</v>
      </c>
      <c r="T59" s="12">
        <f>IF('Total power'!T59&lt;Control!$C$7*1000,'Total power'!T59/Parameters!$C$3,Parameters!$C$4)</f>
        <v>13.753962264150944</v>
      </c>
      <c r="U59" s="12">
        <f>IF('Total power'!U59&lt;Control!$C$7*1000,'Total power'!U59/Parameters!$C$3,Parameters!$C$4)</f>
        <v>15.172830188679248</v>
      </c>
      <c r="V59" s="12">
        <f>IF('Total power'!V59&lt;Control!$C$7*1000,'Total power'!V59/Parameters!$C$3,Parameters!$C$4)</f>
        <v>15.172830188679248</v>
      </c>
      <c r="W59" s="12">
        <f>IF('Total power'!W59&lt;Control!$C$7*1000,'Total power'!W59/Parameters!$C$3,Parameters!$C$4)</f>
        <v>13.026415094339622</v>
      </c>
      <c r="X59" s="12">
        <f>IF('Total power'!X59&lt;Control!$C$7*1000,'Total power'!X59/Parameters!$C$3,Parameters!$C$4)</f>
        <v>13.603018867924529</v>
      </c>
      <c r="Y59" s="12">
        <f>IF('Total power'!Y59&lt;Control!$C$7*1000,'Total power'!Y59/Parameters!$C$3,Parameters!$C$4)</f>
        <v>15.172830188679248</v>
      </c>
      <c r="Z59" s="12">
        <f>IF('Total power'!Z59&lt;Control!$C$7*1000,'Total power'!Z59/Parameters!$C$3,Parameters!$C$4)</f>
        <v>15.172830188679248</v>
      </c>
      <c r="AB59" s="7">
        <f t="shared" si="0"/>
        <v>341.32226415094345</v>
      </c>
    </row>
    <row r="60" spans="2:29" x14ac:dyDescent="0.2">
      <c r="B60" s="6">
        <v>44254</v>
      </c>
      <c r="C60" s="12">
        <f>IF('Total power'!C60&lt;Control!$C$7*1000,'Total power'!C60/Parameters!$C$3,Parameters!$C$4)</f>
        <v>14.937358490566039</v>
      </c>
      <c r="D60" s="12">
        <f>IF('Total power'!D60&lt;Control!$C$7*1000,'Total power'!D60/Parameters!$C$3,Parameters!$C$4)</f>
        <v>15.172830188679248</v>
      </c>
      <c r="E60" s="12">
        <f>IF('Total power'!E60&lt;Control!$C$7*1000,'Total power'!E60/Parameters!$C$3,Parameters!$C$4)</f>
        <v>17.778113207547172</v>
      </c>
      <c r="F60" s="12">
        <f>IF('Total power'!F60&lt;Control!$C$7*1000,'Total power'!F60/Parameters!$C$3,Parameters!$C$4)</f>
        <v>18.326037735849056</v>
      </c>
      <c r="G60" s="12">
        <f>IF('Total power'!G60&lt;Control!$C$7*1000,'Total power'!G60/Parameters!$C$3,Parameters!$C$4)</f>
        <v>17.778113207547172</v>
      </c>
      <c r="H60" s="12">
        <f>IF('Total power'!H60&lt;Control!$C$7*1000,'Total power'!H60/Parameters!$C$3,Parameters!$C$4)</f>
        <v>16.836226415094337</v>
      </c>
      <c r="I60" s="12">
        <f>IF('Total power'!I60&lt;Control!$C$7*1000,'Total power'!I60/Parameters!$C$3,Parameters!$C$4)</f>
        <v>16.537358490566035</v>
      </c>
      <c r="J60" s="12">
        <f>IF('Total power'!J60&lt;Control!$C$7*1000,'Total power'!J60/Parameters!$C$3,Parameters!$C$4)</f>
        <v>15.172830188679248</v>
      </c>
      <c r="K60" s="12">
        <f>IF('Total power'!K60&lt;Control!$C$7*1000,'Total power'!K60/Parameters!$C$3,Parameters!$C$4)</f>
        <v>13.367547169811321</v>
      </c>
      <c r="L60" s="12">
        <f>IF('Total power'!L60&lt;Control!$C$7*1000,'Total power'!L60/Parameters!$C$3,Parameters!$C$4)</f>
        <v>11.372075471698114</v>
      </c>
      <c r="M60" s="12">
        <f>IF('Total power'!M60&lt;Control!$C$7*1000,'Total power'!M60/Parameters!$C$3,Parameters!$C$4)</f>
        <v>11.71320754716981</v>
      </c>
      <c r="N60" s="12">
        <f>IF('Total power'!N60&lt;Control!$C$7*1000,'Total power'!N60/Parameters!$C$3,Parameters!$C$4)</f>
        <v>13.367547169811321</v>
      </c>
      <c r="O60" s="12">
        <f>IF('Total power'!O60&lt;Control!$C$7*1000,'Total power'!O60/Parameters!$C$3,Parameters!$C$4)</f>
        <v>13.026415094339622</v>
      </c>
      <c r="P60" s="12">
        <f>IF('Total power'!P60&lt;Control!$C$7*1000,'Total power'!P60/Parameters!$C$3,Parameters!$C$4)</f>
        <v>11.71320754716981</v>
      </c>
      <c r="Q60" s="12">
        <f>IF('Total power'!Q60&lt;Control!$C$7*1000,'Total power'!Q60/Parameters!$C$3,Parameters!$C$4)</f>
        <v>10.566037735849056</v>
      </c>
      <c r="R60" s="12">
        <f>IF('Total power'!R60&lt;Control!$C$7*1000,'Total power'!R60/Parameters!$C$3,Parameters!$C$4)</f>
        <v>8.9720754716981137</v>
      </c>
      <c r="S60" s="12">
        <f>IF('Total power'!S60&lt;Control!$C$7*1000,'Total power'!S60/Parameters!$C$3,Parameters!$C$4)</f>
        <v>8.5735849056603772</v>
      </c>
      <c r="T60" s="12">
        <f>IF('Total power'!T60&lt;Control!$C$7*1000,'Total power'!T60/Parameters!$C$3,Parameters!$C$4)</f>
        <v>9.385660377358489</v>
      </c>
      <c r="U60" s="12">
        <f>IF('Total power'!U60&lt;Control!$C$7*1000,'Total power'!U60/Parameters!$C$3,Parameters!$C$4)</f>
        <v>9.7781132075471699</v>
      </c>
      <c r="V60" s="12">
        <f>IF('Total power'!V60&lt;Control!$C$7*1000,'Total power'!V60/Parameters!$C$3,Parameters!$C$4)</f>
        <v>8.9720754716981137</v>
      </c>
      <c r="W60" s="12">
        <f>IF('Total power'!W60&lt;Control!$C$7*1000,'Total power'!W60/Parameters!$C$3,Parameters!$C$4)</f>
        <v>7.5833962264150934</v>
      </c>
      <c r="X60" s="12">
        <f>IF('Total power'!X60&lt;Control!$C$7*1000,'Total power'!X60/Parameters!$C$3,Parameters!$C$4)</f>
        <v>7.1849056603773587</v>
      </c>
      <c r="Y60" s="12">
        <f>IF('Total power'!Y60&lt;Control!$C$7*1000,'Total power'!Y60/Parameters!$C$3,Parameters!$C$4)</f>
        <v>6.8377358490566031</v>
      </c>
      <c r="Z60" s="12">
        <f>IF('Total power'!Z60&lt;Control!$C$7*1000,'Total power'!Z60/Parameters!$C$3,Parameters!$C$4)</f>
        <v>7.1849056603773587</v>
      </c>
      <c r="AB60" s="7">
        <f t="shared" si="0"/>
        <v>292.13735849056604</v>
      </c>
    </row>
    <row r="61" spans="2:29" x14ac:dyDescent="0.2">
      <c r="B61" s="6">
        <v>44255</v>
      </c>
      <c r="C61" s="12">
        <f>IF('Total power'!C61&lt;Control!$C$7*1000,'Total power'!C61/Parameters!$C$3,Parameters!$C$4)</f>
        <v>6.8377358490566031</v>
      </c>
      <c r="D61" s="12">
        <f>IF('Total power'!D61&lt;Control!$C$7*1000,'Total power'!D61/Parameters!$C$3,Parameters!$C$4)</f>
        <v>6.5328301886792444</v>
      </c>
      <c r="E61" s="12">
        <f>IF('Total power'!E61&lt;Control!$C$7*1000,'Total power'!E61/Parameters!$C$3,Parameters!$C$4)</f>
        <v>5.9230188679245277</v>
      </c>
      <c r="F61" s="12">
        <f>IF('Total power'!F61&lt;Control!$C$7*1000,'Total power'!F61/Parameters!$C$3,Parameters!$C$4)</f>
        <v>4.5388679245283026</v>
      </c>
      <c r="G61" s="12">
        <f>IF('Total power'!G61&lt;Control!$C$7*1000,'Total power'!G61/Parameters!$C$3,Parameters!$C$4)</f>
        <v>3.5879245283018872</v>
      </c>
      <c r="H61" s="12">
        <f>IF('Total power'!H61&lt;Control!$C$7*1000,'Total power'!H61/Parameters!$C$3,Parameters!$C$4)</f>
        <v>3.1532075471698113</v>
      </c>
      <c r="I61" s="12">
        <f>IF('Total power'!I61&lt;Control!$C$7*1000,'Total power'!I61/Parameters!$C$3,Parameters!$C$4)</f>
        <v>2.9358490566037734</v>
      </c>
      <c r="J61" s="12">
        <f>IF('Total power'!J61&lt;Control!$C$7*1000,'Total power'!J61/Parameters!$C$3,Parameters!$C$4)</f>
        <v>2.7547169811320753</v>
      </c>
      <c r="K61" s="12">
        <f>IF('Total power'!K61&lt;Control!$C$7*1000,'Total power'!K61/Parameters!$C$3,Parameters!$C$4)</f>
        <v>2.2113207547169811</v>
      </c>
      <c r="L61" s="12">
        <f>IF('Total power'!L61&lt;Control!$C$7*1000,'Total power'!L61/Parameters!$C$3,Parameters!$C$4)</f>
        <v>1.7343396226415091</v>
      </c>
      <c r="M61" s="12">
        <f>IF('Total power'!M61&lt;Control!$C$7*1000,'Total power'!M61/Parameters!$C$3,Parameters!$C$4)</f>
        <v>1.8822641509433962</v>
      </c>
      <c r="N61" s="12">
        <f>IF('Total power'!N61&lt;Control!$C$7*1000,'Total power'!N61/Parameters!$C$3,Parameters!$C$4)</f>
        <v>3.3705660377358493</v>
      </c>
      <c r="O61" s="12">
        <f>IF('Total power'!O61&lt;Control!$C$7*1000,'Total power'!O61/Parameters!$C$3,Parameters!$C$4)</f>
        <v>5.0550943396226433</v>
      </c>
      <c r="P61" s="12">
        <f>IF('Total power'!P61&lt;Control!$C$7*1000,'Total power'!P61/Parameters!$C$3,Parameters!$C$4)</f>
        <v>5.6181132075471698</v>
      </c>
      <c r="Q61" s="12">
        <f>IF('Total power'!Q61&lt;Control!$C$7*1000,'Total power'!Q61/Parameters!$C$3,Parameters!$C$4)</f>
        <v>4.5388679245283026</v>
      </c>
      <c r="R61" s="12">
        <f>IF('Total power'!R61&lt;Control!$C$7*1000,'Total power'!R61/Parameters!$C$3,Parameters!$C$4)</f>
        <v>3.5879245283018872</v>
      </c>
      <c r="S61" s="12">
        <f>IF('Total power'!S61&lt;Control!$C$7*1000,'Total power'!S61/Parameters!$C$3,Parameters!$C$4)</f>
        <v>3.5879245283018872</v>
      </c>
      <c r="T61" s="12">
        <f>IF('Total power'!T61&lt;Control!$C$7*1000,'Total power'!T61/Parameters!$C$3,Parameters!$C$4)</f>
        <v>4.0226415094339618</v>
      </c>
      <c r="U61" s="12">
        <f>IF('Total power'!U61&lt;Control!$C$7*1000,'Total power'!U61/Parameters!$C$3,Parameters!$C$4)</f>
        <v>4.7969811320754729</v>
      </c>
      <c r="V61" s="12">
        <f>IF('Total power'!V61&lt;Control!$C$7*1000,'Total power'!V61/Parameters!$C$3,Parameters!$C$4)</f>
        <v>5.9230188679245277</v>
      </c>
      <c r="W61" s="12">
        <f>IF('Total power'!W61&lt;Control!$C$7*1000,'Total power'!W61/Parameters!$C$3,Parameters!$C$4)</f>
        <v>6.8377358490566031</v>
      </c>
      <c r="X61" s="12">
        <f>IF('Total power'!X61&lt;Control!$C$7*1000,'Total power'!X61/Parameters!$C$3,Parameters!$C$4)</f>
        <v>7.5833962264150934</v>
      </c>
      <c r="Y61" s="12">
        <f>IF('Total power'!Y61&lt;Control!$C$7*1000,'Total power'!Y61/Parameters!$C$3,Parameters!$C$4)</f>
        <v>7.9969811320754713</v>
      </c>
      <c r="Z61" s="12">
        <f>IF('Total power'!Z61&lt;Control!$C$7*1000,'Total power'!Z61/Parameters!$C$3,Parameters!$C$4)</f>
        <v>7.5833962264150934</v>
      </c>
      <c r="AB61" s="7">
        <f t="shared" si="0"/>
        <v>112.59471698113207</v>
      </c>
      <c r="AC61" s="11">
        <f>SUM(AB34:AB61)</f>
        <v>10009.01132075472</v>
      </c>
    </row>
    <row r="62" spans="2:29" x14ac:dyDescent="0.2">
      <c r="B62" s="6">
        <v>44256</v>
      </c>
      <c r="C62" s="12">
        <f>IF('Total power'!C62&lt;Control!$C$7*1000,'Total power'!C62/Parameters!$C$3,Parameters!$C$4)</f>
        <v>6.8377358490566031</v>
      </c>
      <c r="D62" s="12">
        <f>IF('Total power'!D62&lt;Control!$C$7*1000,'Total power'!D62/Parameters!$C$3,Parameters!$C$4)</f>
        <v>5.9230188679245277</v>
      </c>
      <c r="E62" s="12">
        <f>IF('Total power'!E62&lt;Control!$C$7*1000,'Total power'!E62/Parameters!$C$3,Parameters!$C$4)</f>
        <v>5.9230188679245277</v>
      </c>
      <c r="F62" s="12">
        <f>IF('Total power'!F62&lt;Control!$C$7*1000,'Total power'!F62/Parameters!$C$3,Parameters!$C$4)</f>
        <v>5.3132075471698119</v>
      </c>
      <c r="G62" s="12">
        <f>IF('Total power'!G62&lt;Control!$C$7*1000,'Total power'!G62/Parameters!$C$3,Parameters!$C$4)</f>
        <v>4.7969811320754729</v>
      </c>
      <c r="H62" s="12">
        <f>IF('Total power'!H62&lt;Control!$C$7*1000,'Total power'!H62/Parameters!$C$3,Parameters!$C$4)</f>
        <v>3.8052830188679247</v>
      </c>
      <c r="I62" s="12">
        <f>IF('Total power'!I62&lt;Control!$C$7*1000,'Total power'!I62/Parameters!$C$3,Parameters!$C$4)</f>
        <v>3.3705660377358493</v>
      </c>
      <c r="J62" s="12">
        <f>IF('Total power'!J62&lt;Control!$C$7*1000,'Total power'!J62/Parameters!$C$3,Parameters!$C$4)</f>
        <v>3.1532075471698113</v>
      </c>
      <c r="K62" s="12">
        <f>IF('Total power'!K62&lt;Control!$C$7*1000,'Total power'!K62/Parameters!$C$3,Parameters!$C$4)</f>
        <v>2.7547169811320753</v>
      </c>
      <c r="L62" s="12">
        <f>IF('Total power'!L62&lt;Control!$C$7*1000,'Total power'!L62/Parameters!$C$3,Parameters!$C$4)</f>
        <v>1.8822641509433962</v>
      </c>
      <c r="M62" s="12">
        <f>IF('Total power'!M62&lt;Control!$C$7*1000,'Total power'!M62/Parameters!$C$3,Parameters!$C$4)</f>
        <v>1.0430188679245285</v>
      </c>
      <c r="N62" s="12">
        <f>IF('Total power'!N62&lt;Control!$C$7*1000,'Total power'!N62/Parameters!$C$3,Parameters!$C$4)</f>
        <v>0.18867924528301888</v>
      </c>
      <c r="O62" s="12">
        <f>IF('Total power'!O62&lt;Control!$C$7*1000,'Total power'!O62/Parameters!$C$3,Parameters!$C$4)</f>
        <v>0</v>
      </c>
      <c r="P62" s="12">
        <f>IF('Total power'!P62&lt;Control!$C$7*1000,'Total power'!P62/Parameters!$C$3,Parameters!$C$4)</f>
        <v>0</v>
      </c>
      <c r="Q62" s="12">
        <f>IF('Total power'!Q62&lt;Control!$C$7*1000,'Total power'!Q62/Parameters!$C$3,Parameters!$C$4)</f>
        <v>0</v>
      </c>
      <c r="R62" s="12">
        <f>IF('Total power'!R62&lt;Control!$C$7*1000,'Total power'!R62/Parameters!$C$3,Parameters!$C$4)</f>
        <v>0</v>
      </c>
      <c r="S62" s="12">
        <f>IF('Total power'!S62&lt;Control!$C$7*1000,'Total power'!S62/Parameters!$C$3,Parameters!$C$4)</f>
        <v>0</v>
      </c>
      <c r="T62" s="12">
        <f>IF('Total power'!T62&lt;Control!$C$7*1000,'Total power'!T62/Parameters!$C$3,Parameters!$C$4)</f>
        <v>0.47849056603773577</v>
      </c>
      <c r="U62" s="12">
        <f>IF('Total power'!U62&lt;Control!$C$7*1000,'Total power'!U62/Parameters!$C$3,Parameters!$C$4)</f>
        <v>1.2905660377358492</v>
      </c>
      <c r="V62" s="12">
        <f>IF('Total power'!V62&lt;Control!$C$7*1000,'Total power'!V62/Parameters!$C$3,Parameters!$C$4)</f>
        <v>1.5864150943396227</v>
      </c>
      <c r="W62" s="12">
        <f>IF('Total power'!W62&lt;Control!$C$7*1000,'Total power'!W62/Parameters!$C$3,Parameters!$C$4)</f>
        <v>1.2905660377358492</v>
      </c>
      <c r="X62" s="12">
        <f>IF('Total power'!X62&lt;Control!$C$7*1000,'Total power'!X62/Parameters!$C$3,Parameters!$C$4)</f>
        <v>0.91924528301886799</v>
      </c>
      <c r="Y62" s="12">
        <f>IF('Total power'!Y62&lt;Control!$C$7*1000,'Total power'!Y62/Parameters!$C$3,Parameters!$C$4)</f>
        <v>0.47849056603773577</v>
      </c>
      <c r="Z62" s="12">
        <f>IF('Total power'!Z62&lt;Control!$C$7*1000,'Total power'!Z62/Parameters!$C$3,Parameters!$C$4)</f>
        <v>0.18867924528301888</v>
      </c>
      <c r="AB62" s="7">
        <f t="shared" si="0"/>
        <v>51.224150943396232</v>
      </c>
    </row>
    <row r="63" spans="2:29" x14ac:dyDescent="0.2">
      <c r="B63" s="6">
        <v>44257</v>
      </c>
      <c r="C63" s="12">
        <f>IF('Total power'!C63&lt;Control!$C$7*1000,'Total power'!C63/Parameters!$C$3,Parameters!$C$4)</f>
        <v>0</v>
      </c>
      <c r="D63" s="12">
        <f>IF('Total power'!D63&lt;Control!$C$7*1000,'Total power'!D63/Parameters!$C$3,Parameters!$C$4)</f>
        <v>0</v>
      </c>
      <c r="E63" s="12">
        <f>IF('Total power'!E63&lt;Control!$C$7*1000,'Total power'!E63/Parameters!$C$3,Parameters!$C$4)</f>
        <v>0</v>
      </c>
      <c r="F63" s="12">
        <f>IF('Total power'!F63&lt;Control!$C$7*1000,'Total power'!F63/Parameters!$C$3,Parameters!$C$4)</f>
        <v>0.18867924528301888</v>
      </c>
      <c r="G63" s="12">
        <f>IF('Total power'!G63&lt;Control!$C$7*1000,'Total power'!G63/Parameters!$C$3,Parameters!$C$4)</f>
        <v>0.28528301886792451</v>
      </c>
      <c r="H63" s="12">
        <f>IF('Total power'!H63&lt;Control!$C$7*1000,'Total power'!H63/Parameters!$C$3,Parameters!$C$4)</f>
        <v>0.28528301886792451</v>
      </c>
      <c r="I63" s="12">
        <f>IF('Total power'!I63&lt;Control!$C$7*1000,'Total power'!I63/Parameters!$C$3,Parameters!$C$4)</f>
        <v>0.28528301886792451</v>
      </c>
      <c r="J63" s="12">
        <f>IF('Total power'!J63&lt;Control!$C$7*1000,'Total power'!J63/Parameters!$C$3,Parameters!$C$4)</f>
        <v>0.18867924528301888</v>
      </c>
      <c r="K63" s="12">
        <f>IF('Total power'!K63&lt;Control!$C$7*1000,'Total power'!K63/Parameters!$C$3,Parameters!$C$4)</f>
        <v>0</v>
      </c>
      <c r="L63" s="12">
        <f>IF('Total power'!L63&lt;Control!$C$7*1000,'Total power'!L63/Parameters!$C$3,Parameters!$C$4)</f>
        <v>0</v>
      </c>
      <c r="M63" s="12">
        <f>IF('Total power'!M63&lt;Control!$C$7*1000,'Total power'!M63/Parameters!$C$3,Parameters!$C$4)</f>
        <v>0</v>
      </c>
      <c r="N63" s="12">
        <f>IF('Total power'!N63&lt;Control!$C$7*1000,'Total power'!N63/Parameters!$C$3,Parameters!$C$4)</f>
        <v>0</v>
      </c>
      <c r="O63" s="12">
        <f>IF('Total power'!O63&lt;Control!$C$7*1000,'Total power'!O63/Parameters!$C$3,Parameters!$C$4)</f>
        <v>0</v>
      </c>
      <c r="P63" s="12">
        <f>IF('Total power'!P63&lt;Control!$C$7*1000,'Total power'!P63/Parameters!$C$3,Parameters!$C$4)</f>
        <v>0</v>
      </c>
      <c r="Q63" s="12">
        <f>IF('Total power'!Q63&lt;Control!$C$7*1000,'Total power'!Q63/Parameters!$C$3,Parameters!$C$4)</f>
        <v>0</v>
      </c>
      <c r="R63" s="12">
        <f>IF('Total power'!R63&lt;Control!$C$7*1000,'Total power'!R63/Parameters!$C$3,Parameters!$C$4)</f>
        <v>0</v>
      </c>
      <c r="S63" s="12">
        <f>IF('Total power'!S63&lt;Control!$C$7*1000,'Total power'!S63/Parameters!$C$3,Parameters!$C$4)</f>
        <v>0</v>
      </c>
      <c r="T63" s="12">
        <f>IF('Total power'!T63&lt;Control!$C$7*1000,'Total power'!T63/Parameters!$C$3,Parameters!$C$4)</f>
        <v>0</v>
      </c>
      <c r="U63" s="12">
        <f>IF('Total power'!U63&lt;Control!$C$7*1000,'Total power'!U63/Parameters!$C$3,Parameters!$C$4)</f>
        <v>0</v>
      </c>
      <c r="V63" s="12">
        <f>IF('Total power'!V63&lt;Control!$C$7*1000,'Total power'!V63/Parameters!$C$3,Parameters!$C$4)</f>
        <v>0</v>
      </c>
      <c r="W63" s="12">
        <f>IF('Total power'!W63&lt;Control!$C$7*1000,'Total power'!W63/Parameters!$C$3,Parameters!$C$4)</f>
        <v>0</v>
      </c>
      <c r="X63" s="12">
        <f>IF('Total power'!X63&lt;Control!$C$7*1000,'Total power'!X63/Parameters!$C$3,Parameters!$C$4)</f>
        <v>0</v>
      </c>
      <c r="Y63" s="12">
        <f>IF('Total power'!Y63&lt;Control!$C$7*1000,'Total power'!Y63/Parameters!$C$3,Parameters!$C$4)</f>
        <v>0</v>
      </c>
      <c r="Z63" s="12">
        <f>IF('Total power'!Z63&lt;Control!$C$7*1000,'Total power'!Z63/Parameters!$C$3,Parameters!$C$4)</f>
        <v>0</v>
      </c>
      <c r="AB63" s="7">
        <f t="shared" si="0"/>
        <v>1.2332075471698112</v>
      </c>
    </row>
    <row r="64" spans="2:29" x14ac:dyDescent="0.2">
      <c r="B64" s="6">
        <v>44258</v>
      </c>
      <c r="C64" s="12">
        <f>IF('Total power'!C64&lt;Control!$C$7*1000,'Total power'!C64/Parameters!$C$3,Parameters!$C$4)</f>
        <v>0</v>
      </c>
      <c r="D64" s="12">
        <f>IF('Total power'!D64&lt;Control!$C$7*1000,'Total power'!D64/Parameters!$C$3,Parameters!$C$4)</f>
        <v>0</v>
      </c>
      <c r="E64" s="12">
        <f>IF('Total power'!E64&lt;Control!$C$7*1000,'Total power'!E64/Parameters!$C$3,Parameters!$C$4)</f>
        <v>0</v>
      </c>
      <c r="F64" s="12">
        <f>IF('Total power'!F64&lt;Control!$C$7*1000,'Total power'!F64/Parameters!$C$3,Parameters!$C$4)</f>
        <v>0</v>
      </c>
      <c r="G64" s="12">
        <f>IF('Total power'!G64&lt;Control!$C$7*1000,'Total power'!G64/Parameters!$C$3,Parameters!$C$4)</f>
        <v>0</v>
      </c>
      <c r="H64" s="12">
        <f>IF('Total power'!H64&lt;Control!$C$7*1000,'Total power'!H64/Parameters!$C$3,Parameters!$C$4)</f>
        <v>0</v>
      </c>
      <c r="I64" s="12">
        <f>IF('Total power'!I64&lt;Control!$C$7*1000,'Total power'!I64/Parameters!$C$3,Parameters!$C$4)</f>
        <v>0</v>
      </c>
      <c r="J64" s="12">
        <f>IF('Total power'!J64&lt;Control!$C$7*1000,'Total power'!J64/Parameters!$C$3,Parameters!$C$4)</f>
        <v>0</v>
      </c>
      <c r="K64" s="12">
        <f>IF('Total power'!K64&lt;Control!$C$7*1000,'Total power'!K64/Parameters!$C$3,Parameters!$C$4)</f>
        <v>0</v>
      </c>
      <c r="L64" s="12">
        <f>IF('Total power'!L64&lt;Control!$C$7*1000,'Total power'!L64/Parameters!$C$3,Parameters!$C$4)</f>
        <v>0</v>
      </c>
      <c r="M64" s="12">
        <f>IF('Total power'!M64&lt;Control!$C$7*1000,'Total power'!M64/Parameters!$C$3,Parameters!$C$4)</f>
        <v>0.47849056603773577</v>
      </c>
      <c r="N64" s="12">
        <f>IF('Total power'!N64&lt;Control!$C$7*1000,'Total power'!N64/Parameters!$C$3,Parameters!$C$4)</f>
        <v>0.67169811320754724</v>
      </c>
      <c r="O64" s="12">
        <f>IF('Total power'!O64&lt;Control!$C$7*1000,'Total power'!O64/Parameters!$C$3,Parameters!$C$4)</f>
        <v>1.0430188679245285</v>
      </c>
      <c r="P64" s="12">
        <f>IF('Total power'!P64&lt;Control!$C$7*1000,'Total power'!P64/Parameters!$C$3,Parameters!$C$4)</f>
        <v>1.4384905660377358</v>
      </c>
      <c r="Q64" s="12">
        <f>IF('Total power'!Q64&lt;Control!$C$7*1000,'Total power'!Q64/Parameters!$C$3,Parameters!$C$4)</f>
        <v>1.7343396226415091</v>
      </c>
      <c r="R64" s="12">
        <f>IF('Total power'!R64&lt;Control!$C$7*1000,'Total power'!R64/Parameters!$C$3,Parameters!$C$4)</f>
        <v>1.5864150943396227</v>
      </c>
      <c r="S64" s="12">
        <f>IF('Total power'!S64&lt;Control!$C$7*1000,'Total power'!S64/Parameters!$C$3,Parameters!$C$4)</f>
        <v>1.0430188679245285</v>
      </c>
      <c r="T64" s="12">
        <f>IF('Total power'!T64&lt;Control!$C$7*1000,'Total power'!T64/Parameters!$C$3,Parameters!$C$4)</f>
        <v>0.57509433962264145</v>
      </c>
      <c r="U64" s="12">
        <f>IF('Total power'!U64&lt;Control!$C$7*1000,'Total power'!U64/Parameters!$C$3,Parameters!$C$4)</f>
        <v>0.47849056603773577</v>
      </c>
      <c r="V64" s="12">
        <f>IF('Total power'!V64&lt;Control!$C$7*1000,'Total power'!V64/Parameters!$C$3,Parameters!$C$4)</f>
        <v>0.47849056603773577</v>
      </c>
      <c r="W64" s="12">
        <f>IF('Total power'!W64&lt;Control!$C$7*1000,'Total power'!W64/Parameters!$C$3,Parameters!$C$4)</f>
        <v>1.0430188679245285</v>
      </c>
      <c r="X64" s="12">
        <f>IF('Total power'!X64&lt;Control!$C$7*1000,'Total power'!X64/Parameters!$C$3,Parameters!$C$4)</f>
        <v>2.030188679245283</v>
      </c>
      <c r="Y64" s="12">
        <f>IF('Total power'!Y64&lt;Control!$C$7*1000,'Total power'!Y64/Parameters!$C$3,Parameters!$C$4)</f>
        <v>3.5879245283018872</v>
      </c>
      <c r="Z64" s="12">
        <f>IF('Total power'!Z64&lt;Control!$C$7*1000,'Total power'!Z64/Parameters!$C$3,Parameters!$C$4)</f>
        <v>5.6181132075471698</v>
      </c>
      <c r="AB64" s="7">
        <f t="shared" si="0"/>
        <v>21.806792452830194</v>
      </c>
    </row>
    <row r="65" spans="2:28" x14ac:dyDescent="0.2">
      <c r="B65" s="6">
        <v>44259</v>
      </c>
      <c r="C65" s="12">
        <f>IF('Total power'!C65&lt;Control!$C$7*1000,'Total power'!C65/Parameters!$C$3,Parameters!$C$4)</f>
        <v>7.9969811320754713</v>
      </c>
      <c r="D65" s="12">
        <f>IF('Total power'!D65&lt;Control!$C$7*1000,'Total power'!D65/Parameters!$C$3,Parameters!$C$4)</f>
        <v>12.633962264150943</v>
      </c>
      <c r="E65" s="12">
        <f>IF('Total power'!E65&lt;Control!$C$7*1000,'Total power'!E65/Parameters!$C$3,Parameters!$C$4)</f>
        <v>16.688301886792452</v>
      </c>
      <c r="F65" s="12">
        <f>IF('Total power'!F65&lt;Control!$C$7*1000,'Total power'!F65/Parameters!$C$3,Parameters!$C$4)</f>
        <v>17.479245283018866</v>
      </c>
      <c r="G65" s="12">
        <f>IF('Total power'!G65&lt;Control!$C$7*1000,'Total power'!G65/Parameters!$C$3,Parameters!$C$4)</f>
        <v>16.537358490566035</v>
      </c>
      <c r="H65" s="12">
        <f>IF('Total power'!H65&lt;Control!$C$7*1000,'Total power'!H65/Parameters!$C$3,Parameters!$C$4)</f>
        <v>14.937358490566039</v>
      </c>
      <c r="I65" s="12">
        <f>IF('Total power'!I65&lt;Control!$C$7*1000,'Total power'!I65/Parameters!$C$3,Parameters!$C$4)</f>
        <v>12.633962264150943</v>
      </c>
      <c r="J65" s="12">
        <f>IF('Total power'!J65&lt;Control!$C$7*1000,'Total power'!J65/Parameters!$C$3,Parameters!$C$4)</f>
        <v>10.979622641509433</v>
      </c>
      <c r="K65" s="12">
        <f>IF('Total power'!K65&lt;Control!$C$7*1000,'Total power'!K65/Parameters!$C$3,Parameters!$C$4)</f>
        <v>8.3894339622641514</v>
      </c>
      <c r="L65" s="12">
        <f>IF('Total power'!L65&lt;Control!$C$7*1000,'Total power'!L65/Parameters!$C$3,Parameters!$C$4)</f>
        <v>7.5833962264150934</v>
      </c>
      <c r="M65" s="12">
        <f>IF('Total power'!M65&lt;Control!$C$7*1000,'Total power'!M65/Parameters!$C$3,Parameters!$C$4)</f>
        <v>6.8377358490566031</v>
      </c>
      <c r="N65" s="12">
        <f>IF('Total power'!N65&lt;Control!$C$7*1000,'Total power'!N65/Parameters!$C$3,Parameters!$C$4)</f>
        <v>5.9230188679245277</v>
      </c>
      <c r="O65" s="12">
        <f>IF('Total power'!O65&lt;Control!$C$7*1000,'Total power'!O65/Parameters!$C$3,Parameters!$C$4)</f>
        <v>4.7969811320754729</v>
      </c>
      <c r="P65" s="12">
        <f>IF('Total power'!P65&lt;Control!$C$7*1000,'Total power'!P65/Parameters!$C$3,Parameters!$C$4)</f>
        <v>3.3705660377358493</v>
      </c>
      <c r="Q65" s="12">
        <f>IF('Total power'!Q65&lt;Control!$C$7*1000,'Total power'!Q65/Parameters!$C$3,Parameters!$C$4)</f>
        <v>2.3924528301886792</v>
      </c>
      <c r="R65" s="12">
        <f>IF('Total power'!R65&lt;Control!$C$7*1000,'Total power'!R65/Parameters!$C$3,Parameters!$C$4)</f>
        <v>1.8822641509433962</v>
      </c>
      <c r="S65" s="12">
        <f>IF('Total power'!S65&lt;Control!$C$7*1000,'Total power'!S65/Parameters!$C$3,Parameters!$C$4)</f>
        <v>1.7343396226415091</v>
      </c>
      <c r="T65" s="12">
        <f>IF('Total power'!T65&lt;Control!$C$7*1000,'Total power'!T65/Parameters!$C$3,Parameters!$C$4)</f>
        <v>2.3924528301886792</v>
      </c>
      <c r="U65" s="12">
        <f>IF('Total power'!U65&lt;Control!$C$7*1000,'Total power'!U65/Parameters!$C$3,Parameters!$C$4)</f>
        <v>2.5735849056603777</v>
      </c>
      <c r="V65" s="12">
        <f>IF('Total power'!V65&lt;Control!$C$7*1000,'Total power'!V65/Parameters!$C$3,Parameters!$C$4)</f>
        <v>2.2113207547169811</v>
      </c>
      <c r="W65" s="12">
        <f>IF('Total power'!W65&lt;Control!$C$7*1000,'Total power'!W65/Parameters!$C$3,Parameters!$C$4)</f>
        <v>1.7343396226415091</v>
      </c>
      <c r="X65" s="12">
        <f>IF('Total power'!X65&lt;Control!$C$7*1000,'Total power'!X65/Parameters!$C$3,Parameters!$C$4)</f>
        <v>0.91924528301886799</v>
      </c>
      <c r="Y65" s="12">
        <f>IF('Total power'!Y65&lt;Control!$C$7*1000,'Total power'!Y65/Parameters!$C$3,Parameters!$C$4)</f>
        <v>0.38188679245283014</v>
      </c>
      <c r="Z65" s="12">
        <f>IF('Total power'!Z65&lt;Control!$C$7*1000,'Total power'!Z65/Parameters!$C$3,Parameters!$C$4)</f>
        <v>0</v>
      </c>
      <c r="AB65" s="7">
        <f t="shared" si="0"/>
        <v>163.00981132075469</v>
      </c>
    </row>
    <row r="66" spans="2:28" x14ac:dyDescent="0.2">
      <c r="B66" s="6">
        <v>44260</v>
      </c>
      <c r="C66" s="12">
        <f>IF('Total power'!C66&lt;Control!$C$7*1000,'Total power'!C66/Parameters!$C$3,Parameters!$C$4)</f>
        <v>0</v>
      </c>
      <c r="D66" s="12">
        <f>IF('Total power'!D66&lt;Control!$C$7*1000,'Total power'!D66/Parameters!$C$3,Parameters!$C$4)</f>
        <v>0</v>
      </c>
      <c r="E66" s="12">
        <f>IF('Total power'!E66&lt;Control!$C$7*1000,'Total power'!E66/Parameters!$C$3,Parameters!$C$4)</f>
        <v>0</v>
      </c>
      <c r="F66" s="12">
        <f>IF('Total power'!F66&lt;Control!$C$7*1000,'Total power'!F66/Parameters!$C$3,Parameters!$C$4)</f>
        <v>0</v>
      </c>
      <c r="G66" s="12">
        <f>IF('Total power'!G66&lt;Control!$C$7*1000,'Total power'!G66/Parameters!$C$3,Parameters!$C$4)</f>
        <v>0.38188679245283014</v>
      </c>
      <c r="H66" s="12">
        <f>IF('Total power'!H66&lt;Control!$C$7*1000,'Total power'!H66/Parameters!$C$3,Parameters!$C$4)</f>
        <v>0.47849056603773577</v>
      </c>
      <c r="I66" s="12">
        <f>IF('Total power'!I66&lt;Control!$C$7*1000,'Total power'!I66/Parameters!$C$3,Parameters!$C$4)</f>
        <v>0.47849056603773577</v>
      </c>
      <c r="J66" s="12">
        <f>IF('Total power'!J66&lt;Control!$C$7*1000,'Total power'!J66/Parameters!$C$3,Parameters!$C$4)</f>
        <v>0.28528301886792451</v>
      </c>
      <c r="K66" s="12">
        <f>IF('Total power'!K66&lt;Control!$C$7*1000,'Total power'!K66/Parameters!$C$3,Parameters!$C$4)</f>
        <v>0.18867924528301888</v>
      </c>
      <c r="L66" s="12">
        <f>IF('Total power'!L66&lt;Control!$C$7*1000,'Total power'!L66/Parameters!$C$3,Parameters!$C$4)</f>
        <v>0</v>
      </c>
      <c r="M66" s="12">
        <f>IF('Total power'!M66&lt;Control!$C$7*1000,'Total power'!M66/Parameters!$C$3,Parameters!$C$4)</f>
        <v>0.38188679245283014</v>
      </c>
      <c r="N66" s="12">
        <f>IF('Total power'!N66&lt;Control!$C$7*1000,'Total power'!N66/Parameters!$C$3,Parameters!$C$4)</f>
        <v>0.79547169811320761</v>
      </c>
      <c r="O66" s="12">
        <f>IF('Total power'!O66&lt;Control!$C$7*1000,'Total power'!O66/Parameters!$C$3,Parameters!$C$4)</f>
        <v>1.4384905660377358</v>
      </c>
      <c r="P66" s="12">
        <f>IF('Total power'!P66&lt;Control!$C$7*1000,'Total power'!P66/Parameters!$C$3,Parameters!$C$4)</f>
        <v>1.7343396226415091</v>
      </c>
      <c r="Q66" s="12">
        <f>IF('Total power'!Q66&lt;Control!$C$7*1000,'Total power'!Q66/Parameters!$C$3,Parameters!$C$4)</f>
        <v>1.8822641509433962</v>
      </c>
      <c r="R66" s="12">
        <f>IF('Total power'!R66&lt;Control!$C$7*1000,'Total power'!R66/Parameters!$C$3,Parameters!$C$4)</f>
        <v>1.5864150943396227</v>
      </c>
      <c r="S66" s="12">
        <f>IF('Total power'!S66&lt;Control!$C$7*1000,'Total power'!S66/Parameters!$C$3,Parameters!$C$4)</f>
        <v>1.5864150943396227</v>
      </c>
      <c r="T66" s="12">
        <f>IF('Total power'!T66&lt;Control!$C$7*1000,'Total power'!T66/Parameters!$C$3,Parameters!$C$4)</f>
        <v>1.7343396226415091</v>
      </c>
      <c r="U66" s="12">
        <f>IF('Total power'!U66&lt;Control!$C$7*1000,'Total power'!U66/Parameters!$C$3,Parameters!$C$4)</f>
        <v>2.2113207547169811</v>
      </c>
      <c r="V66" s="12">
        <f>IF('Total power'!V66&lt;Control!$C$7*1000,'Total power'!V66/Parameters!$C$3,Parameters!$C$4)</f>
        <v>2.9358490566037734</v>
      </c>
      <c r="W66" s="12">
        <f>IF('Total power'!W66&lt;Control!$C$7*1000,'Total power'!W66/Parameters!$C$3,Parameters!$C$4)</f>
        <v>3.8052830188679247</v>
      </c>
      <c r="X66" s="12">
        <f>IF('Total power'!X66&lt;Control!$C$7*1000,'Total power'!X66/Parameters!$C$3,Parameters!$C$4)</f>
        <v>4.2807547169811322</v>
      </c>
      <c r="Y66" s="12">
        <f>IF('Total power'!Y66&lt;Control!$C$7*1000,'Total power'!Y66/Parameters!$C$3,Parameters!$C$4)</f>
        <v>4.5388679245283026</v>
      </c>
      <c r="Z66" s="12">
        <f>IF('Total power'!Z66&lt;Control!$C$7*1000,'Total power'!Z66/Parameters!$C$3,Parameters!$C$4)</f>
        <v>4.7969811320754729</v>
      </c>
      <c r="AB66" s="7">
        <f t="shared" si="0"/>
        <v>35.521509433962265</v>
      </c>
    </row>
    <row r="67" spans="2:28" x14ac:dyDescent="0.2">
      <c r="B67" s="6">
        <v>44261</v>
      </c>
      <c r="C67" s="12">
        <f>IF('Total power'!C67&lt;Control!$C$7*1000,'Total power'!C67/Parameters!$C$3,Parameters!$C$4)</f>
        <v>5.0550943396226433</v>
      </c>
      <c r="D67" s="12">
        <f>IF('Total power'!D67&lt;Control!$C$7*1000,'Total power'!D67/Parameters!$C$3,Parameters!$C$4)</f>
        <v>5.6181132075471698</v>
      </c>
      <c r="E67" s="12">
        <f>IF('Total power'!E67&lt;Control!$C$7*1000,'Total power'!E67/Parameters!$C$3,Parameters!$C$4)</f>
        <v>5.6181132075471698</v>
      </c>
      <c r="F67" s="12">
        <f>IF('Total power'!F67&lt;Control!$C$7*1000,'Total power'!F67/Parameters!$C$3,Parameters!$C$4)</f>
        <v>5.6181132075471698</v>
      </c>
      <c r="G67" s="12">
        <f>IF('Total power'!G67&lt;Control!$C$7*1000,'Total power'!G67/Parameters!$C$3,Parameters!$C$4)</f>
        <v>5.6181132075471698</v>
      </c>
      <c r="H67" s="12">
        <f>IF('Total power'!H67&lt;Control!$C$7*1000,'Total power'!H67/Parameters!$C$3,Parameters!$C$4)</f>
        <v>5.9230188679245277</v>
      </c>
      <c r="I67" s="12">
        <f>IF('Total power'!I67&lt;Control!$C$7*1000,'Total power'!I67/Parameters!$C$3,Parameters!$C$4)</f>
        <v>6.5328301886792444</v>
      </c>
      <c r="J67" s="12">
        <f>IF('Total power'!J67&lt;Control!$C$7*1000,'Total power'!J67/Parameters!$C$3,Parameters!$C$4)</f>
        <v>6.5328301886792444</v>
      </c>
      <c r="K67" s="12">
        <f>IF('Total power'!K67&lt;Control!$C$7*1000,'Total power'!K67/Parameters!$C$3,Parameters!$C$4)</f>
        <v>5.3132075471698119</v>
      </c>
      <c r="L67" s="12">
        <f>IF('Total power'!L67&lt;Control!$C$7*1000,'Total power'!L67/Parameters!$C$3,Parameters!$C$4)</f>
        <v>5.3132075471698119</v>
      </c>
      <c r="M67" s="12">
        <f>IF('Total power'!M67&lt;Control!$C$7*1000,'Total power'!M67/Parameters!$C$3,Parameters!$C$4)</f>
        <v>6.2279245283018865</v>
      </c>
      <c r="N67" s="12">
        <f>IF('Total power'!N67&lt;Control!$C$7*1000,'Total power'!N67/Parameters!$C$3,Parameters!$C$4)</f>
        <v>7.1849056603773587</v>
      </c>
      <c r="O67" s="12">
        <f>IF('Total power'!O67&lt;Control!$C$7*1000,'Total power'!O67/Parameters!$C$3,Parameters!$C$4)</f>
        <v>7.5833962264150934</v>
      </c>
      <c r="P67" s="12">
        <f>IF('Total power'!P67&lt;Control!$C$7*1000,'Total power'!P67/Parameters!$C$3,Parameters!$C$4)</f>
        <v>7.9969811320754713</v>
      </c>
      <c r="Q67" s="12">
        <f>IF('Total power'!Q67&lt;Control!$C$7*1000,'Total power'!Q67/Parameters!$C$3,Parameters!$C$4)</f>
        <v>8.3894339622641514</v>
      </c>
      <c r="R67" s="12">
        <f>IF('Total power'!R67&lt;Control!$C$7*1000,'Total power'!R67/Parameters!$C$3,Parameters!$C$4)</f>
        <v>8.9720754716981137</v>
      </c>
      <c r="S67" s="12">
        <f>IF('Total power'!S67&lt;Control!$C$7*1000,'Total power'!S67/Parameters!$C$3,Parameters!$C$4)</f>
        <v>11.372075471698114</v>
      </c>
      <c r="T67" s="12">
        <f>IF('Total power'!T67&lt;Control!$C$7*1000,'Total power'!T67/Parameters!$C$3,Parameters!$C$4)</f>
        <v>14.937358490566039</v>
      </c>
      <c r="U67" s="12">
        <f>IF('Total power'!U67&lt;Control!$C$7*1000,'Total power'!U67/Parameters!$C$3,Parameters!$C$4)</f>
        <v>15.415849056603776</v>
      </c>
      <c r="V67" s="12">
        <f>IF('Total power'!V67&lt;Control!$C$7*1000,'Total power'!V67/Parameters!$C$3,Parameters!$C$4)</f>
        <v>16.537358490566035</v>
      </c>
      <c r="W67" s="12">
        <f>IF('Total power'!W67&lt;Control!$C$7*1000,'Total power'!W67/Parameters!$C$3,Parameters!$C$4)</f>
        <v>16.688301886792452</v>
      </c>
      <c r="X67" s="12">
        <f>IF('Total power'!X67&lt;Control!$C$7*1000,'Total power'!X67/Parameters!$C$3,Parameters!$C$4)</f>
        <v>15.172830188679248</v>
      </c>
      <c r="Y67" s="12">
        <f>IF('Total power'!Y67&lt;Control!$C$7*1000,'Total power'!Y67/Parameters!$C$3,Parameters!$C$4)</f>
        <v>15.172830188679248</v>
      </c>
      <c r="Z67" s="12">
        <f>IF('Total power'!Z67&lt;Control!$C$7*1000,'Total power'!Z67/Parameters!$C$3,Parameters!$C$4)</f>
        <v>15.415849056603776</v>
      </c>
      <c r="AB67" s="7">
        <f t="shared" si="0"/>
        <v>224.20981132075474</v>
      </c>
    </row>
    <row r="68" spans="2:28" x14ac:dyDescent="0.2">
      <c r="B68" s="6">
        <v>44262</v>
      </c>
      <c r="C68" s="12">
        <f>IF('Total power'!C68&lt;Control!$C$7*1000,'Total power'!C68/Parameters!$C$3,Parameters!$C$4)</f>
        <v>16.688301886792452</v>
      </c>
      <c r="D68" s="12">
        <f>IF('Total power'!D68&lt;Control!$C$7*1000,'Total power'!D68/Parameters!$C$3,Parameters!$C$4)</f>
        <v>16.688301886792452</v>
      </c>
      <c r="E68" s="12">
        <f>IF('Total power'!E68&lt;Control!$C$7*1000,'Total power'!E68/Parameters!$C$3,Parameters!$C$4)</f>
        <v>16.537358490566035</v>
      </c>
      <c r="F68" s="12">
        <f>IF('Total power'!F68&lt;Control!$C$7*1000,'Total power'!F68/Parameters!$C$3,Parameters!$C$4)</f>
        <v>15.323773584905663</v>
      </c>
      <c r="G68" s="12">
        <f>IF('Total power'!G68&lt;Control!$C$7*1000,'Total power'!G68/Parameters!$C$3,Parameters!$C$4)</f>
        <v>13.367547169811321</v>
      </c>
      <c r="H68" s="12">
        <f>IF('Total power'!H68&lt;Control!$C$7*1000,'Total power'!H68/Parameters!$C$3,Parameters!$C$4)</f>
        <v>11.372075471698114</v>
      </c>
      <c r="I68" s="12">
        <f>IF('Total power'!I68&lt;Control!$C$7*1000,'Total power'!I68/Parameters!$C$3,Parameters!$C$4)</f>
        <v>10.119245283018866</v>
      </c>
      <c r="J68" s="12">
        <f>IF('Total power'!J68&lt;Control!$C$7*1000,'Total power'!J68/Parameters!$C$3,Parameters!$C$4)</f>
        <v>8.5735849056603772</v>
      </c>
      <c r="K68" s="12">
        <f>IF('Total power'!K68&lt;Control!$C$7*1000,'Total power'!K68/Parameters!$C$3,Parameters!$C$4)</f>
        <v>6.8377358490566031</v>
      </c>
      <c r="L68" s="12">
        <f>IF('Total power'!L68&lt;Control!$C$7*1000,'Total power'!L68/Parameters!$C$3,Parameters!$C$4)</f>
        <v>5.3132075471698119</v>
      </c>
      <c r="M68" s="12">
        <f>IF('Total power'!M68&lt;Control!$C$7*1000,'Total power'!M68/Parameters!$C$3,Parameters!$C$4)</f>
        <v>4.5388679245283026</v>
      </c>
      <c r="N68" s="12">
        <f>IF('Total power'!N68&lt;Control!$C$7*1000,'Total power'!N68/Parameters!$C$3,Parameters!$C$4)</f>
        <v>5.0550943396226433</v>
      </c>
      <c r="O68" s="12">
        <f>IF('Total power'!O68&lt;Control!$C$7*1000,'Total power'!O68/Parameters!$C$3,Parameters!$C$4)</f>
        <v>5.0550943396226433</v>
      </c>
      <c r="P68" s="12">
        <f>IF('Total power'!P68&lt;Control!$C$7*1000,'Total power'!P68/Parameters!$C$3,Parameters!$C$4)</f>
        <v>3.3705660377358493</v>
      </c>
      <c r="Q68" s="12">
        <f>IF('Total power'!Q68&lt;Control!$C$7*1000,'Total power'!Q68/Parameters!$C$3,Parameters!$C$4)</f>
        <v>1.8822641509433962</v>
      </c>
      <c r="R68" s="12">
        <f>IF('Total power'!R68&lt;Control!$C$7*1000,'Total power'!R68/Parameters!$C$3,Parameters!$C$4)</f>
        <v>1.2905660377358492</v>
      </c>
      <c r="S68" s="12">
        <f>IF('Total power'!S68&lt;Control!$C$7*1000,'Total power'!S68/Parameters!$C$3,Parameters!$C$4)</f>
        <v>1.8822641509433962</v>
      </c>
      <c r="T68" s="12">
        <f>IF('Total power'!T68&lt;Control!$C$7*1000,'Total power'!T68/Parameters!$C$3,Parameters!$C$4)</f>
        <v>4.0226415094339618</v>
      </c>
      <c r="U68" s="12">
        <f>IF('Total power'!U68&lt;Control!$C$7*1000,'Total power'!U68/Parameters!$C$3,Parameters!$C$4)</f>
        <v>6.5328301886792444</v>
      </c>
      <c r="V68" s="12">
        <f>IF('Total power'!V68&lt;Control!$C$7*1000,'Total power'!V68/Parameters!$C$3,Parameters!$C$4)</f>
        <v>7.9969811320754713</v>
      </c>
      <c r="W68" s="12">
        <f>IF('Total power'!W68&lt;Control!$C$7*1000,'Total power'!W68/Parameters!$C$3,Parameters!$C$4)</f>
        <v>7.9969811320754713</v>
      </c>
      <c r="X68" s="12">
        <f>IF('Total power'!X68&lt;Control!$C$7*1000,'Total power'!X68/Parameters!$C$3,Parameters!$C$4)</f>
        <v>8.3894339622641514</v>
      </c>
      <c r="Y68" s="12">
        <f>IF('Total power'!Y68&lt;Control!$C$7*1000,'Total power'!Y68/Parameters!$C$3,Parameters!$C$4)</f>
        <v>8.5735849056603772</v>
      </c>
      <c r="Z68" s="12">
        <f>IF('Total power'!Z68&lt;Control!$C$7*1000,'Total power'!Z68/Parameters!$C$3,Parameters!$C$4)</f>
        <v>9.385660377358489</v>
      </c>
      <c r="AB68" s="7">
        <f t="shared" ref="AB68:AB131" si="1">SUM(C68:Z68)</f>
        <v>196.79396226415091</v>
      </c>
    </row>
    <row r="69" spans="2:28" x14ac:dyDescent="0.2">
      <c r="B69" s="6">
        <v>44263</v>
      </c>
      <c r="C69" s="12">
        <f>IF('Total power'!C69&lt;Control!$C$7*1000,'Total power'!C69/Parameters!$C$3,Parameters!$C$4)</f>
        <v>7.9969811320754713</v>
      </c>
      <c r="D69" s="12">
        <f>IF('Total power'!D69&lt;Control!$C$7*1000,'Total power'!D69/Parameters!$C$3,Parameters!$C$4)</f>
        <v>7.1849056603773587</v>
      </c>
      <c r="E69" s="12">
        <f>IF('Total power'!E69&lt;Control!$C$7*1000,'Total power'!E69/Parameters!$C$3,Parameters!$C$4)</f>
        <v>7.5833962264150934</v>
      </c>
      <c r="F69" s="12">
        <f>IF('Total power'!F69&lt;Control!$C$7*1000,'Total power'!F69/Parameters!$C$3,Parameters!$C$4)</f>
        <v>7.9969811320754713</v>
      </c>
      <c r="G69" s="12">
        <f>IF('Total power'!G69&lt;Control!$C$7*1000,'Total power'!G69/Parameters!$C$3,Parameters!$C$4)</f>
        <v>8.5735849056603772</v>
      </c>
      <c r="H69" s="12">
        <f>IF('Total power'!H69&lt;Control!$C$7*1000,'Total power'!H69/Parameters!$C$3,Parameters!$C$4)</f>
        <v>8.5735849056603772</v>
      </c>
      <c r="I69" s="12">
        <f>IF('Total power'!I69&lt;Control!$C$7*1000,'Total power'!I69/Parameters!$C$3,Parameters!$C$4)</f>
        <v>7.5833962264150934</v>
      </c>
      <c r="J69" s="12">
        <f>IF('Total power'!J69&lt;Control!$C$7*1000,'Total power'!J69/Parameters!$C$3,Parameters!$C$4)</f>
        <v>5.9230188679245277</v>
      </c>
      <c r="K69" s="12">
        <f>IF('Total power'!K69&lt;Control!$C$7*1000,'Total power'!K69/Parameters!$C$3,Parameters!$C$4)</f>
        <v>4.0226415094339618</v>
      </c>
      <c r="L69" s="12">
        <f>IF('Total power'!L69&lt;Control!$C$7*1000,'Total power'!L69/Parameters!$C$3,Parameters!$C$4)</f>
        <v>2.7547169811320753</v>
      </c>
      <c r="M69" s="12">
        <f>IF('Total power'!M69&lt;Control!$C$7*1000,'Total power'!M69/Parameters!$C$3,Parameters!$C$4)</f>
        <v>2.030188679245283</v>
      </c>
      <c r="N69" s="12">
        <f>IF('Total power'!N69&lt;Control!$C$7*1000,'Total power'!N69/Parameters!$C$3,Parameters!$C$4)</f>
        <v>1.166792452830189</v>
      </c>
      <c r="O69" s="12">
        <f>IF('Total power'!O69&lt;Control!$C$7*1000,'Total power'!O69/Parameters!$C$3,Parameters!$C$4)</f>
        <v>0.47849056603773577</v>
      </c>
      <c r="P69" s="12">
        <f>IF('Total power'!P69&lt;Control!$C$7*1000,'Total power'!P69/Parameters!$C$3,Parameters!$C$4)</f>
        <v>0</v>
      </c>
      <c r="Q69" s="12">
        <f>IF('Total power'!Q69&lt;Control!$C$7*1000,'Total power'!Q69/Parameters!$C$3,Parameters!$C$4)</f>
        <v>0</v>
      </c>
      <c r="R69" s="12">
        <f>IF('Total power'!R69&lt;Control!$C$7*1000,'Total power'!R69/Parameters!$C$3,Parameters!$C$4)</f>
        <v>0</v>
      </c>
      <c r="S69" s="12">
        <f>IF('Total power'!S69&lt;Control!$C$7*1000,'Total power'!S69/Parameters!$C$3,Parameters!$C$4)</f>
        <v>0</v>
      </c>
      <c r="T69" s="12">
        <f>IF('Total power'!T69&lt;Control!$C$7*1000,'Total power'!T69/Parameters!$C$3,Parameters!$C$4)</f>
        <v>0</v>
      </c>
      <c r="U69" s="12">
        <f>IF('Total power'!U69&lt;Control!$C$7*1000,'Total power'!U69/Parameters!$C$3,Parameters!$C$4)</f>
        <v>0</v>
      </c>
      <c r="V69" s="12">
        <f>IF('Total power'!V69&lt;Control!$C$7*1000,'Total power'!V69/Parameters!$C$3,Parameters!$C$4)</f>
        <v>0</v>
      </c>
      <c r="W69" s="12">
        <f>IF('Total power'!W69&lt;Control!$C$7*1000,'Total power'!W69/Parameters!$C$3,Parameters!$C$4)</f>
        <v>1.166792452830189</v>
      </c>
      <c r="X69" s="12">
        <f>IF('Total power'!X69&lt;Control!$C$7*1000,'Total power'!X69/Parameters!$C$3,Parameters!$C$4)</f>
        <v>2.030188679245283</v>
      </c>
      <c r="Y69" s="12">
        <f>IF('Total power'!Y69&lt;Control!$C$7*1000,'Total power'!Y69/Parameters!$C$3,Parameters!$C$4)</f>
        <v>2.7547169811320753</v>
      </c>
      <c r="Z69" s="12">
        <f>IF('Total power'!Z69&lt;Control!$C$7*1000,'Total power'!Z69/Parameters!$C$3,Parameters!$C$4)</f>
        <v>3.1532075471698113</v>
      </c>
      <c r="AB69" s="7">
        <f t="shared" si="1"/>
        <v>80.973584905660388</v>
      </c>
    </row>
    <row r="70" spans="2:28" x14ac:dyDescent="0.2">
      <c r="B70" s="6">
        <v>44264</v>
      </c>
      <c r="C70" s="12">
        <f>IF('Total power'!C70&lt;Control!$C$7*1000,'Total power'!C70/Parameters!$C$3,Parameters!$C$4)</f>
        <v>3.5879245283018872</v>
      </c>
      <c r="D70" s="12">
        <f>IF('Total power'!D70&lt;Control!$C$7*1000,'Total power'!D70/Parameters!$C$3,Parameters!$C$4)</f>
        <v>3.8052830188679247</v>
      </c>
      <c r="E70" s="12">
        <f>IF('Total power'!E70&lt;Control!$C$7*1000,'Total power'!E70/Parameters!$C$3,Parameters!$C$4)</f>
        <v>4.0226415094339618</v>
      </c>
      <c r="F70" s="12">
        <f>IF('Total power'!F70&lt;Control!$C$7*1000,'Total power'!F70/Parameters!$C$3,Parameters!$C$4)</f>
        <v>4.7969811320754729</v>
      </c>
      <c r="G70" s="12">
        <f>IF('Total power'!G70&lt;Control!$C$7*1000,'Total power'!G70/Parameters!$C$3,Parameters!$C$4)</f>
        <v>5.9230188679245277</v>
      </c>
      <c r="H70" s="12">
        <f>IF('Total power'!H70&lt;Control!$C$7*1000,'Total power'!H70/Parameters!$C$3,Parameters!$C$4)</f>
        <v>7.9969811320754713</v>
      </c>
      <c r="I70" s="12">
        <f>IF('Total power'!I70&lt;Control!$C$7*1000,'Total power'!I70/Parameters!$C$3,Parameters!$C$4)</f>
        <v>10.119245283018866</v>
      </c>
      <c r="J70" s="12">
        <f>IF('Total power'!J70&lt;Control!$C$7*1000,'Total power'!J70/Parameters!$C$3,Parameters!$C$4)</f>
        <v>11.71320754716981</v>
      </c>
      <c r="K70" s="12">
        <f>IF('Total power'!K70&lt;Control!$C$7*1000,'Total power'!K70/Parameters!$C$3,Parameters!$C$4)</f>
        <v>10.979622641509433</v>
      </c>
      <c r="L70" s="12">
        <f>IF('Total power'!L70&lt;Control!$C$7*1000,'Total power'!L70/Parameters!$C$3,Parameters!$C$4)</f>
        <v>8.5735849056603772</v>
      </c>
      <c r="M70" s="12">
        <f>IF('Total power'!M70&lt;Control!$C$7*1000,'Total power'!M70/Parameters!$C$3,Parameters!$C$4)</f>
        <v>10.119245283018866</v>
      </c>
      <c r="N70" s="12">
        <f>IF('Total power'!N70&lt;Control!$C$7*1000,'Total power'!N70/Parameters!$C$3,Parameters!$C$4)</f>
        <v>13.026415094339622</v>
      </c>
      <c r="O70" s="12">
        <f>IF('Total power'!O70&lt;Control!$C$7*1000,'Total power'!O70/Parameters!$C$3,Parameters!$C$4)</f>
        <v>14.937358490566039</v>
      </c>
      <c r="P70" s="12">
        <f>IF('Total power'!P70&lt;Control!$C$7*1000,'Total power'!P70/Parameters!$C$3,Parameters!$C$4)</f>
        <v>16.537358490566035</v>
      </c>
      <c r="Q70" s="12">
        <f>IF('Total power'!Q70&lt;Control!$C$7*1000,'Total power'!Q70/Parameters!$C$3,Parameters!$C$4)</f>
        <v>17.722264150943396</v>
      </c>
      <c r="R70" s="12">
        <f>IF('Total power'!R70&lt;Control!$C$7*1000,'Total power'!R70/Parameters!$C$3,Parameters!$C$4)</f>
        <v>18.771320754716982</v>
      </c>
      <c r="S70" s="12">
        <f>IF('Total power'!S70&lt;Control!$C$7*1000,'Total power'!S70/Parameters!$C$3,Parameters!$C$4)</f>
        <v>18.867924528301888</v>
      </c>
      <c r="T70" s="12">
        <f>IF('Total power'!T70&lt;Control!$C$7*1000,'Total power'!T70/Parameters!$C$3,Parameters!$C$4)</f>
        <v>18.867924528301888</v>
      </c>
      <c r="U70" s="12">
        <f>IF('Total power'!U70&lt;Control!$C$7*1000,'Total power'!U70/Parameters!$C$3,Parameters!$C$4)</f>
        <v>18.867924528301888</v>
      </c>
      <c r="V70" s="12">
        <f>IF('Total power'!V70&lt;Control!$C$7*1000,'Total power'!V70/Parameters!$C$3,Parameters!$C$4)</f>
        <v>18.867924528301888</v>
      </c>
      <c r="W70" s="12">
        <f>IF('Total power'!W70&lt;Control!$C$7*1000,'Total power'!W70/Parameters!$C$3,Parameters!$C$4)</f>
        <v>18.867924528301888</v>
      </c>
      <c r="X70" s="12">
        <f>IF('Total power'!X70&lt;Control!$C$7*1000,'Total power'!X70/Parameters!$C$3,Parameters!$C$4)</f>
        <v>18.867924528301888</v>
      </c>
      <c r="Y70" s="12">
        <f>IF('Total power'!Y70&lt;Control!$C$7*1000,'Total power'!Y70/Parameters!$C$3,Parameters!$C$4)</f>
        <v>18.867924528301888</v>
      </c>
      <c r="Z70" s="12">
        <f>IF('Total power'!Z70&lt;Control!$C$7*1000,'Total power'!Z70/Parameters!$C$3,Parameters!$C$4)</f>
        <v>18.867924528301888</v>
      </c>
      <c r="AB70" s="7">
        <f t="shared" si="1"/>
        <v>313.57584905660389</v>
      </c>
    </row>
    <row r="71" spans="2:28" x14ac:dyDescent="0.2">
      <c r="B71" s="6">
        <v>44265</v>
      </c>
      <c r="C71" s="12">
        <f>IF('Total power'!C71&lt;Control!$C$7*1000,'Total power'!C71/Parameters!$C$3,Parameters!$C$4)</f>
        <v>18.867924528301888</v>
      </c>
      <c r="D71" s="12">
        <f>IF('Total power'!D71&lt;Control!$C$7*1000,'Total power'!D71/Parameters!$C$3,Parameters!$C$4)</f>
        <v>18.867924528301888</v>
      </c>
      <c r="E71" s="12">
        <f>IF('Total power'!E71&lt;Control!$C$7*1000,'Total power'!E71/Parameters!$C$3,Parameters!$C$4)</f>
        <v>18.867924528301888</v>
      </c>
      <c r="F71" s="12">
        <f>IF('Total power'!F71&lt;Control!$C$7*1000,'Total power'!F71/Parameters!$C$3,Parameters!$C$4)</f>
        <v>18.867924528301888</v>
      </c>
      <c r="G71" s="12">
        <f>IF('Total power'!G71&lt;Control!$C$7*1000,'Total power'!G71/Parameters!$C$3,Parameters!$C$4)</f>
        <v>18.867924528301888</v>
      </c>
      <c r="H71" s="12">
        <f>IF('Total power'!H71&lt;Control!$C$7*1000,'Total power'!H71/Parameters!$C$3,Parameters!$C$4)</f>
        <v>18.867924528301888</v>
      </c>
      <c r="I71" s="12">
        <f>IF('Total power'!I71&lt;Control!$C$7*1000,'Total power'!I71/Parameters!$C$3,Parameters!$C$4)</f>
        <v>18.867924528301888</v>
      </c>
      <c r="J71" s="12">
        <f>IF('Total power'!J71&lt;Control!$C$7*1000,'Total power'!J71/Parameters!$C$3,Parameters!$C$4)</f>
        <v>18.867924528301888</v>
      </c>
      <c r="K71" s="12">
        <f>IF('Total power'!K71&lt;Control!$C$7*1000,'Total power'!K71/Parameters!$C$3,Parameters!$C$4)</f>
        <v>18.326037735849056</v>
      </c>
      <c r="L71" s="12">
        <f>IF('Total power'!L71&lt;Control!$C$7*1000,'Total power'!L71/Parameters!$C$3,Parameters!$C$4)</f>
        <v>18.233962264150943</v>
      </c>
      <c r="M71" s="12">
        <f>IF('Total power'!M71&lt;Control!$C$7*1000,'Total power'!M71/Parameters!$C$3,Parameters!$C$4)</f>
        <v>18.326037735849056</v>
      </c>
      <c r="N71" s="12">
        <f>IF('Total power'!N71&lt;Control!$C$7*1000,'Total power'!N71/Parameters!$C$3,Parameters!$C$4)</f>
        <v>18.694339622641508</v>
      </c>
      <c r="O71" s="12">
        <f>IF('Total power'!O71&lt;Control!$C$7*1000,'Total power'!O71/Parameters!$C$3,Parameters!$C$4)</f>
        <v>18.40301886792453</v>
      </c>
      <c r="P71" s="12">
        <f>IF('Total power'!P71&lt;Control!$C$7*1000,'Total power'!P71/Parameters!$C$3,Parameters!$C$4)</f>
        <v>16.780377358490565</v>
      </c>
      <c r="Q71" s="12">
        <f>IF('Total power'!Q71&lt;Control!$C$7*1000,'Total power'!Q71/Parameters!$C$3,Parameters!$C$4)</f>
        <v>13.753962264150944</v>
      </c>
      <c r="R71" s="12">
        <f>IF('Total power'!R71&lt;Control!$C$7*1000,'Total power'!R71/Parameters!$C$3,Parameters!$C$4)</f>
        <v>11.948679245283019</v>
      </c>
      <c r="S71" s="12">
        <f>IF('Total power'!S71&lt;Control!$C$7*1000,'Total power'!S71/Parameters!$C$3,Parameters!$C$4)</f>
        <v>14.937358490566039</v>
      </c>
      <c r="T71" s="12">
        <f>IF('Total power'!T71&lt;Control!$C$7*1000,'Total power'!T71/Parameters!$C$3,Parameters!$C$4)</f>
        <v>18.40301886792453</v>
      </c>
      <c r="U71" s="12">
        <f>IF('Total power'!U71&lt;Control!$C$7*1000,'Total power'!U71/Parameters!$C$3,Parameters!$C$4)</f>
        <v>18.867924528301888</v>
      </c>
      <c r="V71" s="12">
        <f>IF('Total power'!V71&lt;Control!$C$7*1000,'Total power'!V71/Parameters!$C$3,Parameters!$C$4)</f>
        <v>18.867924528301888</v>
      </c>
      <c r="W71" s="12">
        <f>IF('Total power'!W71&lt;Control!$C$7*1000,'Total power'!W71/Parameters!$C$3,Parameters!$C$4)</f>
        <v>18.867924528301888</v>
      </c>
      <c r="X71" s="12">
        <f>IF('Total power'!X71&lt;Control!$C$7*1000,'Total power'!X71/Parameters!$C$3,Parameters!$C$4)</f>
        <v>18.867924528301888</v>
      </c>
      <c r="Y71" s="12">
        <f>IF('Total power'!Y71&lt;Control!$C$7*1000,'Total power'!Y71/Parameters!$C$3,Parameters!$C$4)</f>
        <v>18.867924528301888</v>
      </c>
      <c r="Z71" s="12">
        <f>IF('Total power'!Z71&lt;Control!$C$7*1000,'Total power'!Z71/Parameters!$C$3,Parameters!$C$4)</f>
        <v>18.867924528301888</v>
      </c>
      <c r="AB71" s="7">
        <f t="shared" si="1"/>
        <v>431.95773584905669</v>
      </c>
    </row>
    <row r="72" spans="2:28" x14ac:dyDescent="0.2">
      <c r="B72" s="6">
        <v>44266</v>
      </c>
      <c r="C72" s="12">
        <f>IF('Total power'!C72&lt;Control!$C$7*1000,'Total power'!C72/Parameters!$C$3,Parameters!$C$4)</f>
        <v>18.867924528301888</v>
      </c>
      <c r="D72" s="12">
        <f>IF('Total power'!D72&lt;Control!$C$7*1000,'Total power'!D72/Parameters!$C$3,Parameters!$C$4)</f>
        <v>18.867924528301888</v>
      </c>
      <c r="E72" s="12">
        <f>IF('Total power'!E72&lt;Control!$C$7*1000,'Total power'!E72/Parameters!$C$3,Parameters!$C$4)</f>
        <v>18.867924528301888</v>
      </c>
      <c r="F72" s="12">
        <f>IF('Total power'!F72&lt;Control!$C$7*1000,'Total power'!F72/Parameters!$C$3,Parameters!$C$4)</f>
        <v>18.867924528301888</v>
      </c>
      <c r="G72" s="12">
        <f>IF('Total power'!G72&lt;Control!$C$7*1000,'Total power'!G72/Parameters!$C$3,Parameters!$C$4)</f>
        <v>18.867924528301888</v>
      </c>
      <c r="H72" s="12">
        <f>IF('Total power'!H72&lt;Control!$C$7*1000,'Total power'!H72/Parameters!$C$3,Parameters!$C$4)</f>
        <v>18.867924528301888</v>
      </c>
      <c r="I72" s="12">
        <f>IF('Total power'!I72&lt;Control!$C$7*1000,'Total power'!I72/Parameters!$C$3,Parameters!$C$4)</f>
        <v>18.867924528301888</v>
      </c>
      <c r="J72" s="12">
        <f>IF('Total power'!J72&lt;Control!$C$7*1000,'Total power'!J72/Parameters!$C$3,Parameters!$C$4)</f>
        <v>18.867924528301888</v>
      </c>
      <c r="K72" s="12">
        <f>IF('Total power'!K72&lt;Control!$C$7*1000,'Total power'!K72/Parameters!$C$3,Parameters!$C$4)</f>
        <v>18.867924528301888</v>
      </c>
      <c r="L72" s="12">
        <f>IF('Total power'!L72&lt;Control!$C$7*1000,'Total power'!L72/Parameters!$C$3,Parameters!$C$4)</f>
        <v>18.867924528301888</v>
      </c>
      <c r="M72" s="12">
        <f>IF('Total power'!M72&lt;Control!$C$7*1000,'Total power'!M72/Parameters!$C$3,Parameters!$C$4)</f>
        <v>18.867924528301888</v>
      </c>
      <c r="N72" s="12">
        <f>IF('Total power'!N72&lt;Control!$C$7*1000,'Total power'!N72/Parameters!$C$3,Parameters!$C$4)</f>
        <v>18.867924528301888</v>
      </c>
      <c r="O72" s="12">
        <f>IF('Total power'!O72&lt;Control!$C$7*1000,'Total power'!O72/Parameters!$C$3,Parameters!$C$4)</f>
        <v>18.867924528301888</v>
      </c>
      <c r="P72" s="12">
        <f>IF('Total power'!P72&lt;Control!$C$7*1000,'Total power'!P72/Parameters!$C$3,Parameters!$C$4)</f>
        <v>18.867924528301888</v>
      </c>
      <c r="Q72" s="12">
        <f>IF('Total power'!Q72&lt;Control!$C$7*1000,'Total power'!Q72/Parameters!$C$3,Parameters!$C$4)</f>
        <v>18.867924528301888</v>
      </c>
      <c r="R72" s="12">
        <f>IF('Total power'!R72&lt;Control!$C$7*1000,'Total power'!R72/Parameters!$C$3,Parameters!$C$4)</f>
        <v>18.867924528301888</v>
      </c>
      <c r="S72" s="12">
        <f>IF('Total power'!S72&lt;Control!$C$7*1000,'Total power'!S72/Parameters!$C$3,Parameters!$C$4)</f>
        <v>18.867924528301888</v>
      </c>
      <c r="T72" s="12">
        <f>IF('Total power'!T72&lt;Control!$C$7*1000,'Total power'!T72/Parameters!$C$3,Parameters!$C$4)</f>
        <v>18.867924528301888</v>
      </c>
      <c r="U72" s="12">
        <f>IF('Total power'!U72&lt;Control!$C$7*1000,'Total power'!U72/Parameters!$C$3,Parameters!$C$4)</f>
        <v>18.867924528301888</v>
      </c>
      <c r="V72" s="12">
        <f>IF('Total power'!V72&lt;Control!$C$7*1000,'Total power'!V72/Parameters!$C$3,Parameters!$C$4)</f>
        <v>18.867924528301888</v>
      </c>
      <c r="W72" s="12">
        <f>IF('Total power'!W72&lt;Control!$C$7*1000,'Total power'!W72/Parameters!$C$3,Parameters!$C$4)</f>
        <v>18.867924528301888</v>
      </c>
      <c r="X72" s="12">
        <f>IF('Total power'!X72&lt;Control!$C$7*1000,'Total power'!X72/Parameters!$C$3,Parameters!$C$4)</f>
        <v>18.867924528301888</v>
      </c>
      <c r="Y72" s="12">
        <f>IF('Total power'!Y72&lt;Control!$C$7*1000,'Total power'!Y72/Parameters!$C$3,Parameters!$C$4)</f>
        <v>18.867924528301888</v>
      </c>
      <c r="Z72" s="12">
        <f>IF('Total power'!Z72&lt;Control!$C$7*1000,'Total power'!Z72/Parameters!$C$3,Parameters!$C$4)</f>
        <v>18.867924528301888</v>
      </c>
      <c r="AB72" s="7">
        <f t="shared" si="1"/>
        <v>452.83018867924545</v>
      </c>
    </row>
    <row r="73" spans="2:28" x14ac:dyDescent="0.2">
      <c r="B73" s="6">
        <v>44267</v>
      </c>
      <c r="C73" s="12">
        <f>IF('Total power'!C73&lt;Control!$C$7*1000,'Total power'!C73/Parameters!$C$3,Parameters!$C$4)</f>
        <v>18.867924528301888</v>
      </c>
      <c r="D73" s="12">
        <f>IF('Total power'!D73&lt;Control!$C$7*1000,'Total power'!D73/Parameters!$C$3,Parameters!$C$4)</f>
        <v>18.867924528301888</v>
      </c>
      <c r="E73" s="12">
        <f>IF('Total power'!E73&lt;Control!$C$7*1000,'Total power'!E73/Parameters!$C$3,Parameters!$C$4)</f>
        <v>18.867924528301888</v>
      </c>
      <c r="F73" s="12">
        <f>IF('Total power'!F73&lt;Control!$C$7*1000,'Total power'!F73/Parameters!$C$3,Parameters!$C$4)</f>
        <v>18.867924528301888</v>
      </c>
      <c r="G73" s="12">
        <f>IF('Total power'!G73&lt;Control!$C$7*1000,'Total power'!G73/Parameters!$C$3,Parameters!$C$4)</f>
        <v>18.867924528301888</v>
      </c>
      <c r="H73" s="12">
        <f>IF('Total power'!H73&lt;Control!$C$7*1000,'Total power'!H73/Parameters!$C$3,Parameters!$C$4)</f>
        <v>18.867924528301888</v>
      </c>
      <c r="I73" s="12">
        <f>IF('Total power'!I73&lt;Control!$C$7*1000,'Total power'!I73/Parameters!$C$3,Parameters!$C$4)</f>
        <v>18.867924528301888</v>
      </c>
      <c r="J73" s="12">
        <f>IF('Total power'!J73&lt;Control!$C$7*1000,'Total power'!J73/Parameters!$C$3,Parameters!$C$4)</f>
        <v>18.867924528301888</v>
      </c>
      <c r="K73" s="12">
        <f>IF('Total power'!K73&lt;Control!$C$7*1000,'Total power'!K73/Parameters!$C$3,Parameters!$C$4)</f>
        <v>18.867924528301888</v>
      </c>
      <c r="L73" s="12">
        <f>IF('Total power'!L73&lt;Control!$C$7*1000,'Total power'!L73/Parameters!$C$3,Parameters!$C$4)</f>
        <v>18.867924528301888</v>
      </c>
      <c r="M73" s="12">
        <f>IF('Total power'!M73&lt;Control!$C$7*1000,'Total power'!M73/Parameters!$C$3,Parameters!$C$4)</f>
        <v>18.867924528301888</v>
      </c>
      <c r="N73" s="12">
        <f>IF('Total power'!N73&lt;Control!$C$7*1000,'Total power'!N73/Parameters!$C$3,Parameters!$C$4)</f>
        <v>18.867924528301888</v>
      </c>
      <c r="O73" s="12">
        <f>IF('Total power'!O73&lt;Control!$C$7*1000,'Total power'!O73/Parameters!$C$3,Parameters!$C$4)</f>
        <v>18.867924528301888</v>
      </c>
      <c r="P73" s="12">
        <f>IF('Total power'!P73&lt;Control!$C$7*1000,'Total power'!P73/Parameters!$C$3,Parameters!$C$4)</f>
        <v>18.867924528301888</v>
      </c>
      <c r="Q73" s="12">
        <f>IF('Total power'!Q73&lt;Control!$C$7*1000,'Total power'!Q73/Parameters!$C$3,Parameters!$C$4)</f>
        <v>18.867924528301888</v>
      </c>
      <c r="R73" s="12">
        <f>IF('Total power'!R73&lt;Control!$C$7*1000,'Total power'!R73/Parameters!$C$3,Parameters!$C$4)</f>
        <v>18.867924528301888</v>
      </c>
      <c r="S73" s="12">
        <f>IF('Total power'!S73&lt;Control!$C$7*1000,'Total power'!S73/Parameters!$C$3,Parameters!$C$4)</f>
        <v>18.774339622641513</v>
      </c>
      <c r="T73" s="12">
        <f>IF('Total power'!T73&lt;Control!$C$7*1000,'Total power'!T73/Parameters!$C$3,Parameters!$C$4)</f>
        <v>18.40301886792453</v>
      </c>
      <c r="U73" s="12">
        <f>IF('Total power'!U73&lt;Control!$C$7*1000,'Total power'!U73/Parameters!$C$3,Parameters!$C$4)</f>
        <v>17.479245283018866</v>
      </c>
      <c r="V73" s="12">
        <f>IF('Total power'!V73&lt;Control!$C$7*1000,'Total power'!V73/Parameters!$C$3,Parameters!$C$4)</f>
        <v>15.172830188679248</v>
      </c>
      <c r="W73" s="12">
        <f>IF('Total power'!W73&lt;Control!$C$7*1000,'Total power'!W73/Parameters!$C$3,Parameters!$C$4)</f>
        <v>13.603018867924529</v>
      </c>
      <c r="X73" s="12">
        <f>IF('Total power'!X73&lt;Control!$C$7*1000,'Total power'!X73/Parameters!$C$3,Parameters!$C$4)</f>
        <v>13.026415094339622</v>
      </c>
      <c r="Y73" s="12">
        <f>IF('Total power'!Y73&lt;Control!$C$7*1000,'Total power'!Y73/Parameters!$C$3,Parameters!$C$4)</f>
        <v>11.372075471698114</v>
      </c>
      <c r="Z73" s="12">
        <f>IF('Total power'!Z73&lt;Control!$C$7*1000,'Total power'!Z73/Parameters!$C$3,Parameters!$C$4)</f>
        <v>8.5735849056603772</v>
      </c>
      <c r="AB73" s="7">
        <f t="shared" si="1"/>
        <v>418.29132075471699</v>
      </c>
    </row>
    <row r="74" spans="2:28" x14ac:dyDescent="0.2">
      <c r="B74" s="6">
        <v>44268</v>
      </c>
      <c r="C74" s="12">
        <f>IF('Total power'!C74&lt;Control!$C$7*1000,'Total power'!C74/Parameters!$C$3,Parameters!$C$4)</f>
        <v>5.9230188679245277</v>
      </c>
      <c r="D74" s="12">
        <f>IF('Total power'!D74&lt;Control!$C$7*1000,'Total power'!D74/Parameters!$C$3,Parameters!$C$4)</f>
        <v>4.2807547169811322</v>
      </c>
      <c r="E74" s="12">
        <f>IF('Total power'!E74&lt;Control!$C$7*1000,'Total power'!E74/Parameters!$C$3,Parameters!$C$4)</f>
        <v>4.2807547169811322</v>
      </c>
      <c r="F74" s="12">
        <f>IF('Total power'!F74&lt;Control!$C$7*1000,'Total power'!F74/Parameters!$C$3,Parameters!$C$4)</f>
        <v>5.3132075471698119</v>
      </c>
      <c r="G74" s="12">
        <f>IF('Total power'!G74&lt;Control!$C$7*1000,'Total power'!G74/Parameters!$C$3,Parameters!$C$4)</f>
        <v>6.2279245283018865</v>
      </c>
      <c r="H74" s="12">
        <f>IF('Total power'!H74&lt;Control!$C$7*1000,'Total power'!H74/Parameters!$C$3,Parameters!$C$4)</f>
        <v>8.3894339622641514</v>
      </c>
      <c r="I74" s="12">
        <f>IF('Total power'!I74&lt;Control!$C$7*1000,'Total power'!I74/Parameters!$C$3,Parameters!$C$4)</f>
        <v>10.566037735849056</v>
      </c>
      <c r="J74" s="12">
        <f>IF('Total power'!J74&lt;Control!$C$7*1000,'Total power'!J74/Parameters!$C$3,Parameters!$C$4)</f>
        <v>11.71320754716981</v>
      </c>
      <c r="K74" s="12">
        <f>IF('Total power'!K74&lt;Control!$C$7*1000,'Total power'!K74/Parameters!$C$3,Parameters!$C$4)</f>
        <v>11.372075471698114</v>
      </c>
      <c r="L74" s="12">
        <f>IF('Total power'!L74&lt;Control!$C$7*1000,'Total power'!L74/Parameters!$C$3,Parameters!$C$4)</f>
        <v>13.753962264150944</v>
      </c>
      <c r="M74" s="12">
        <f>IF('Total power'!M74&lt;Control!$C$7*1000,'Total power'!M74/Parameters!$C$3,Parameters!$C$4)</f>
        <v>18.233962264150943</v>
      </c>
      <c r="N74" s="12">
        <f>IF('Total power'!N74&lt;Control!$C$7*1000,'Total power'!N74/Parameters!$C$3,Parameters!$C$4)</f>
        <v>18.750188679245284</v>
      </c>
      <c r="O74" s="12">
        <f>IF('Total power'!O74&lt;Control!$C$7*1000,'Total power'!O74/Parameters!$C$3,Parameters!$C$4)</f>
        <v>18.750188679245284</v>
      </c>
      <c r="P74" s="12">
        <f>IF('Total power'!P74&lt;Control!$C$7*1000,'Total power'!P74/Parameters!$C$3,Parameters!$C$4)</f>
        <v>18.326037735849056</v>
      </c>
      <c r="Q74" s="12">
        <f>IF('Total power'!Q74&lt;Control!$C$7*1000,'Total power'!Q74/Parameters!$C$3,Parameters!$C$4)</f>
        <v>16.836226415094337</v>
      </c>
      <c r="R74" s="12">
        <f>IF('Total power'!R74&lt;Control!$C$7*1000,'Total power'!R74/Parameters!$C$3,Parameters!$C$4)</f>
        <v>16.537358490566035</v>
      </c>
      <c r="S74" s="12">
        <f>IF('Total power'!S74&lt;Control!$C$7*1000,'Total power'!S74/Parameters!$C$3,Parameters!$C$4)</f>
        <v>17.479245283018866</v>
      </c>
      <c r="T74" s="12">
        <f>IF('Total power'!T74&lt;Control!$C$7*1000,'Total power'!T74/Parameters!$C$3,Parameters!$C$4)</f>
        <v>18.406037735849058</v>
      </c>
      <c r="U74" s="12">
        <f>IF('Total power'!U74&lt;Control!$C$7*1000,'Total power'!U74/Parameters!$C$3,Parameters!$C$4)</f>
        <v>18.867924528301888</v>
      </c>
      <c r="V74" s="12">
        <f>IF('Total power'!V74&lt;Control!$C$7*1000,'Total power'!V74/Parameters!$C$3,Parameters!$C$4)</f>
        <v>18.867924528301888</v>
      </c>
      <c r="W74" s="12">
        <f>IF('Total power'!W74&lt;Control!$C$7*1000,'Total power'!W74/Parameters!$C$3,Parameters!$C$4)</f>
        <v>18.867924528301888</v>
      </c>
      <c r="X74" s="12">
        <f>IF('Total power'!X74&lt;Control!$C$7*1000,'Total power'!X74/Parameters!$C$3,Parameters!$C$4)</f>
        <v>18.867924528301888</v>
      </c>
      <c r="Y74" s="12">
        <f>IF('Total power'!Y74&lt;Control!$C$7*1000,'Total power'!Y74/Parameters!$C$3,Parameters!$C$4)</f>
        <v>18.867924528301888</v>
      </c>
      <c r="Z74" s="12">
        <f>IF('Total power'!Z74&lt;Control!$C$7*1000,'Total power'!Z74/Parameters!$C$3,Parameters!$C$4)</f>
        <v>18.867924528301888</v>
      </c>
      <c r="AB74" s="7">
        <f t="shared" si="1"/>
        <v>338.34716981132078</v>
      </c>
    </row>
    <row r="75" spans="2:28" x14ac:dyDescent="0.2">
      <c r="B75" s="6">
        <v>44269</v>
      </c>
      <c r="C75" s="12">
        <f>IF('Total power'!C75&lt;Control!$C$7*1000,'Total power'!C75/Parameters!$C$3,Parameters!$C$4)</f>
        <v>18.867924528301888</v>
      </c>
      <c r="D75" s="12">
        <f>IF('Total power'!D75&lt;Control!$C$7*1000,'Total power'!D75/Parameters!$C$3,Parameters!$C$4)</f>
        <v>18.867924528301888</v>
      </c>
      <c r="E75" s="12">
        <f>IF('Total power'!E75&lt;Control!$C$7*1000,'Total power'!E75/Parameters!$C$3,Parameters!$C$4)</f>
        <v>18.867924528301888</v>
      </c>
      <c r="F75" s="12">
        <f>IF('Total power'!F75&lt;Control!$C$7*1000,'Total power'!F75/Parameters!$C$3,Parameters!$C$4)</f>
        <v>18.867924528301888</v>
      </c>
      <c r="G75" s="12">
        <f>IF('Total power'!G75&lt;Control!$C$7*1000,'Total power'!G75/Parameters!$C$3,Parameters!$C$4)</f>
        <v>18.867924528301888</v>
      </c>
      <c r="H75" s="12">
        <f>IF('Total power'!H75&lt;Control!$C$7*1000,'Total power'!H75/Parameters!$C$3,Parameters!$C$4)</f>
        <v>18.867924528301888</v>
      </c>
      <c r="I75" s="12">
        <f>IF('Total power'!I75&lt;Control!$C$7*1000,'Total power'!I75/Parameters!$C$3,Parameters!$C$4)</f>
        <v>18.867924528301888</v>
      </c>
      <c r="J75" s="12">
        <f>IF('Total power'!J75&lt;Control!$C$7*1000,'Total power'!J75/Parameters!$C$3,Parameters!$C$4)</f>
        <v>18.867924528301888</v>
      </c>
      <c r="K75" s="12">
        <f>IF('Total power'!K75&lt;Control!$C$7*1000,'Total power'!K75/Parameters!$C$3,Parameters!$C$4)</f>
        <v>18.867924528301888</v>
      </c>
      <c r="L75" s="12">
        <f>IF('Total power'!L75&lt;Control!$C$7*1000,'Total power'!L75/Parameters!$C$3,Parameters!$C$4)</f>
        <v>18.867924528301888</v>
      </c>
      <c r="M75" s="12">
        <f>IF('Total power'!M75&lt;Control!$C$7*1000,'Total power'!M75/Parameters!$C$3,Parameters!$C$4)</f>
        <v>18.867924528301888</v>
      </c>
      <c r="N75" s="12">
        <f>IF('Total power'!N75&lt;Control!$C$7*1000,'Total power'!N75/Parameters!$C$3,Parameters!$C$4)</f>
        <v>18.867924528301888</v>
      </c>
      <c r="O75" s="12">
        <f>IF('Total power'!O75&lt;Control!$C$7*1000,'Total power'!O75/Parameters!$C$3,Parameters!$C$4)</f>
        <v>18.867924528301888</v>
      </c>
      <c r="P75" s="12">
        <f>IF('Total power'!P75&lt;Control!$C$7*1000,'Total power'!P75/Parameters!$C$3,Parameters!$C$4)</f>
        <v>18.867924528301888</v>
      </c>
      <c r="Q75" s="12">
        <f>IF('Total power'!Q75&lt;Control!$C$7*1000,'Total power'!Q75/Parameters!$C$3,Parameters!$C$4)</f>
        <v>18.867924528301888</v>
      </c>
      <c r="R75" s="12">
        <f>IF('Total power'!R75&lt;Control!$C$7*1000,'Total power'!R75/Parameters!$C$3,Parameters!$C$4)</f>
        <v>18.867924528301888</v>
      </c>
      <c r="S75" s="12">
        <f>IF('Total power'!S75&lt;Control!$C$7*1000,'Total power'!S75/Parameters!$C$3,Parameters!$C$4)</f>
        <v>18.867924528301888</v>
      </c>
      <c r="T75" s="12">
        <f>IF('Total power'!T75&lt;Control!$C$7*1000,'Total power'!T75/Parameters!$C$3,Parameters!$C$4)</f>
        <v>18.867924528301888</v>
      </c>
      <c r="U75" s="12">
        <f>IF('Total power'!U75&lt;Control!$C$7*1000,'Total power'!U75/Parameters!$C$3,Parameters!$C$4)</f>
        <v>18.774339622641513</v>
      </c>
      <c r="V75" s="12">
        <f>IF('Total power'!V75&lt;Control!$C$7*1000,'Total power'!V75/Parameters!$C$3,Parameters!$C$4)</f>
        <v>18.40301886792453</v>
      </c>
      <c r="W75" s="12">
        <f>IF('Total power'!W75&lt;Control!$C$7*1000,'Total power'!W75/Parameters!$C$3,Parameters!$C$4)</f>
        <v>18.233962264150943</v>
      </c>
      <c r="X75" s="12">
        <f>IF('Total power'!X75&lt;Control!$C$7*1000,'Total power'!X75/Parameters!$C$3,Parameters!$C$4)</f>
        <v>17.778113207547172</v>
      </c>
      <c r="Y75" s="12">
        <f>IF('Total power'!Y75&lt;Control!$C$7*1000,'Total power'!Y75/Parameters!$C$3,Parameters!$C$4)</f>
        <v>17.722264150943396</v>
      </c>
      <c r="Z75" s="12">
        <f>IF('Total power'!Z75&lt;Control!$C$7*1000,'Total power'!Z75/Parameters!$C$3,Parameters!$C$4)</f>
        <v>17.630188679245283</v>
      </c>
      <c r="AB75" s="7">
        <f t="shared" si="1"/>
        <v>448.16452830188683</v>
      </c>
    </row>
    <row r="76" spans="2:28" x14ac:dyDescent="0.2">
      <c r="B76" s="6">
        <v>44270</v>
      </c>
      <c r="C76" s="12">
        <f>IF('Total power'!C76&lt;Control!$C$7*1000,'Total power'!C76/Parameters!$C$3,Parameters!$C$4)</f>
        <v>17.630188679245283</v>
      </c>
      <c r="D76" s="12">
        <f>IF('Total power'!D76&lt;Control!$C$7*1000,'Total power'!D76/Parameters!$C$3,Parameters!$C$4)</f>
        <v>18.40301886792453</v>
      </c>
      <c r="E76" s="12">
        <f>IF('Total power'!E76&lt;Control!$C$7*1000,'Total power'!E76/Parameters!$C$3,Parameters!$C$4)</f>
        <v>18.233962264150943</v>
      </c>
      <c r="F76" s="12">
        <f>IF('Total power'!F76&lt;Control!$C$7*1000,'Total power'!F76/Parameters!$C$3,Parameters!$C$4)</f>
        <v>17.722264150943396</v>
      </c>
      <c r="G76" s="12">
        <f>IF('Total power'!G76&lt;Control!$C$7*1000,'Total power'!G76/Parameters!$C$3,Parameters!$C$4)</f>
        <v>16.780377358490565</v>
      </c>
      <c r="H76" s="12">
        <f>IF('Total power'!H76&lt;Control!$C$7*1000,'Total power'!H76/Parameters!$C$3,Parameters!$C$4)</f>
        <v>15.172830188679248</v>
      </c>
      <c r="I76" s="12">
        <f>IF('Total power'!I76&lt;Control!$C$7*1000,'Total power'!I76/Parameters!$C$3,Parameters!$C$4)</f>
        <v>13.753962264150944</v>
      </c>
      <c r="J76" s="12">
        <f>IF('Total power'!J76&lt;Control!$C$7*1000,'Total power'!J76/Parameters!$C$3,Parameters!$C$4)</f>
        <v>10.979622641509433</v>
      </c>
      <c r="K76" s="12">
        <f>IF('Total power'!K76&lt;Control!$C$7*1000,'Total power'!K76/Parameters!$C$3,Parameters!$C$4)</f>
        <v>6.8377358490566031</v>
      </c>
      <c r="L76" s="12">
        <f>IF('Total power'!L76&lt;Control!$C$7*1000,'Total power'!L76/Parameters!$C$3,Parameters!$C$4)</f>
        <v>4.0226415094339618</v>
      </c>
      <c r="M76" s="12">
        <f>IF('Total power'!M76&lt;Control!$C$7*1000,'Total power'!M76/Parameters!$C$3,Parameters!$C$4)</f>
        <v>3.8052830188679247</v>
      </c>
      <c r="N76" s="12">
        <f>IF('Total power'!N76&lt;Control!$C$7*1000,'Total power'!N76/Parameters!$C$3,Parameters!$C$4)</f>
        <v>3.8052830188679247</v>
      </c>
      <c r="O76" s="12">
        <f>IF('Total power'!O76&lt;Control!$C$7*1000,'Total power'!O76/Parameters!$C$3,Parameters!$C$4)</f>
        <v>3.8052830188679247</v>
      </c>
      <c r="P76" s="12">
        <f>IF('Total power'!P76&lt;Control!$C$7*1000,'Total power'!P76/Parameters!$C$3,Parameters!$C$4)</f>
        <v>3.5879245283018872</v>
      </c>
      <c r="Q76" s="12">
        <f>IF('Total power'!Q76&lt;Control!$C$7*1000,'Total power'!Q76/Parameters!$C$3,Parameters!$C$4)</f>
        <v>2.9358490566037734</v>
      </c>
      <c r="R76" s="12">
        <f>IF('Total power'!R76&lt;Control!$C$7*1000,'Total power'!R76/Parameters!$C$3,Parameters!$C$4)</f>
        <v>1.7343396226415091</v>
      </c>
      <c r="S76" s="12">
        <f>IF('Total power'!S76&lt;Control!$C$7*1000,'Total power'!S76/Parameters!$C$3,Parameters!$C$4)</f>
        <v>0.38188679245283014</v>
      </c>
      <c r="T76" s="12">
        <f>IF('Total power'!T76&lt;Control!$C$7*1000,'Total power'!T76/Parameters!$C$3,Parameters!$C$4)</f>
        <v>0</v>
      </c>
      <c r="U76" s="12">
        <f>IF('Total power'!U76&lt;Control!$C$7*1000,'Total power'!U76/Parameters!$C$3,Parameters!$C$4)</f>
        <v>0</v>
      </c>
      <c r="V76" s="12">
        <f>IF('Total power'!V76&lt;Control!$C$7*1000,'Total power'!V76/Parameters!$C$3,Parameters!$C$4)</f>
        <v>0</v>
      </c>
      <c r="W76" s="12">
        <f>IF('Total power'!W76&lt;Control!$C$7*1000,'Total power'!W76/Parameters!$C$3,Parameters!$C$4)</f>
        <v>0.38188679245283014</v>
      </c>
      <c r="X76" s="12">
        <f>IF('Total power'!X76&lt;Control!$C$7*1000,'Total power'!X76/Parameters!$C$3,Parameters!$C$4)</f>
        <v>2.2113207547169811</v>
      </c>
      <c r="Y76" s="12">
        <f>IF('Total power'!Y76&lt;Control!$C$7*1000,'Total power'!Y76/Parameters!$C$3,Parameters!$C$4)</f>
        <v>4.2807547169811322</v>
      </c>
      <c r="Z76" s="12">
        <f>IF('Total power'!Z76&lt;Control!$C$7*1000,'Total power'!Z76/Parameters!$C$3,Parameters!$C$4)</f>
        <v>4.5388679245283026</v>
      </c>
      <c r="AB76" s="7">
        <f t="shared" si="1"/>
        <v>171.00528301886791</v>
      </c>
    </row>
    <row r="77" spans="2:28" x14ac:dyDescent="0.2">
      <c r="B77" s="6">
        <v>44271</v>
      </c>
      <c r="C77" s="12">
        <f>IF('Total power'!C77&lt;Control!$C$7*1000,'Total power'!C77/Parameters!$C$3,Parameters!$C$4)</f>
        <v>3.1532075471698113</v>
      </c>
      <c r="D77" s="12">
        <f>IF('Total power'!D77&lt;Control!$C$7*1000,'Total power'!D77/Parameters!$C$3,Parameters!$C$4)</f>
        <v>3.1532075471698113</v>
      </c>
      <c r="E77" s="12">
        <f>IF('Total power'!E77&lt;Control!$C$7*1000,'Total power'!E77/Parameters!$C$3,Parameters!$C$4)</f>
        <v>5.9230188679245277</v>
      </c>
      <c r="F77" s="12">
        <f>IF('Total power'!F77&lt;Control!$C$7*1000,'Total power'!F77/Parameters!$C$3,Parameters!$C$4)</f>
        <v>7.1849056603773587</v>
      </c>
      <c r="G77" s="12">
        <f>IF('Total power'!G77&lt;Control!$C$7*1000,'Total power'!G77/Parameters!$C$3,Parameters!$C$4)</f>
        <v>13.603018867924529</v>
      </c>
      <c r="H77" s="12">
        <f>IF('Total power'!H77&lt;Control!$C$7*1000,'Total power'!H77/Parameters!$C$3,Parameters!$C$4)</f>
        <v>18.867924528301888</v>
      </c>
      <c r="I77" s="12">
        <f>IF('Total power'!I77&lt;Control!$C$7*1000,'Total power'!I77/Parameters!$C$3,Parameters!$C$4)</f>
        <v>18.867924528301888</v>
      </c>
      <c r="J77" s="12">
        <f>IF('Total power'!J77&lt;Control!$C$7*1000,'Total power'!J77/Parameters!$C$3,Parameters!$C$4)</f>
        <v>18.867924528301888</v>
      </c>
      <c r="K77" s="12">
        <f>IF('Total power'!K77&lt;Control!$C$7*1000,'Total power'!K77/Parameters!$C$3,Parameters!$C$4)</f>
        <v>18.867924528301888</v>
      </c>
      <c r="L77" s="12">
        <f>IF('Total power'!L77&lt;Control!$C$7*1000,'Total power'!L77/Parameters!$C$3,Parameters!$C$4)</f>
        <v>18.867924528301888</v>
      </c>
      <c r="M77" s="12">
        <f>IF('Total power'!M77&lt;Control!$C$7*1000,'Total power'!M77/Parameters!$C$3,Parameters!$C$4)</f>
        <v>18.867924528301888</v>
      </c>
      <c r="N77" s="12">
        <f>IF('Total power'!N77&lt;Control!$C$7*1000,'Total power'!N77/Parameters!$C$3,Parameters!$C$4)</f>
        <v>18.867924528301888</v>
      </c>
      <c r="O77" s="12">
        <f>IF('Total power'!O77&lt;Control!$C$7*1000,'Total power'!O77/Parameters!$C$3,Parameters!$C$4)</f>
        <v>18.867924528301888</v>
      </c>
      <c r="P77" s="12">
        <f>IF('Total power'!P77&lt;Control!$C$7*1000,'Total power'!P77/Parameters!$C$3,Parameters!$C$4)</f>
        <v>18.867924528301888</v>
      </c>
      <c r="Q77" s="12">
        <f>IF('Total power'!Q77&lt;Control!$C$7*1000,'Total power'!Q77/Parameters!$C$3,Parameters!$C$4)</f>
        <v>18.867924528301888</v>
      </c>
      <c r="R77" s="12">
        <f>IF('Total power'!R77&lt;Control!$C$7*1000,'Total power'!R77/Parameters!$C$3,Parameters!$C$4)</f>
        <v>18.867924528301888</v>
      </c>
      <c r="S77" s="12">
        <f>IF('Total power'!S77&lt;Control!$C$7*1000,'Total power'!S77/Parameters!$C$3,Parameters!$C$4)</f>
        <v>18.867924528301888</v>
      </c>
      <c r="T77" s="12">
        <f>IF('Total power'!T77&lt;Control!$C$7*1000,'Total power'!T77/Parameters!$C$3,Parameters!$C$4)</f>
        <v>18.867924528301888</v>
      </c>
      <c r="U77" s="12">
        <f>IF('Total power'!U77&lt;Control!$C$7*1000,'Total power'!U77/Parameters!$C$3,Parameters!$C$4)</f>
        <v>18.867924528301888</v>
      </c>
      <c r="V77" s="12">
        <f>IF('Total power'!V77&lt;Control!$C$7*1000,'Total power'!V77/Parameters!$C$3,Parameters!$C$4)</f>
        <v>18.867924528301888</v>
      </c>
      <c r="W77" s="12">
        <f>IF('Total power'!W77&lt;Control!$C$7*1000,'Total power'!W77/Parameters!$C$3,Parameters!$C$4)</f>
        <v>18.774339622641513</v>
      </c>
      <c r="X77" s="12">
        <f>IF('Total power'!X77&lt;Control!$C$7*1000,'Total power'!X77/Parameters!$C$3,Parameters!$C$4)</f>
        <v>18.774339622641513</v>
      </c>
      <c r="Y77" s="12">
        <f>IF('Total power'!Y77&lt;Control!$C$7*1000,'Total power'!Y77/Parameters!$C$3,Parameters!$C$4)</f>
        <v>18.774339622641513</v>
      </c>
      <c r="Z77" s="12">
        <f>IF('Total power'!Z77&lt;Control!$C$7*1000,'Total power'!Z77/Parameters!$C$3,Parameters!$C$4)</f>
        <v>18.774339622641513</v>
      </c>
      <c r="AB77" s="7">
        <f t="shared" si="1"/>
        <v>391.13358490566037</v>
      </c>
    </row>
    <row r="78" spans="2:28" x14ac:dyDescent="0.2">
      <c r="B78" s="6">
        <v>44272</v>
      </c>
      <c r="C78" s="12">
        <f>IF('Total power'!C78&lt;Control!$C$7*1000,'Total power'!C78/Parameters!$C$3,Parameters!$C$4)</f>
        <v>18.774339622641513</v>
      </c>
      <c r="D78" s="12">
        <f>IF('Total power'!D78&lt;Control!$C$7*1000,'Total power'!D78/Parameters!$C$3,Parameters!$C$4)</f>
        <v>18.774339622641513</v>
      </c>
      <c r="E78" s="12">
        <f>IF('Total power'!E78&lt;Control!$C$7*1000,'Total power'!E78/Parameters!$C$3,Parameters!$C$4)</f>
        <v>18.750188679245284</v>
      </c>
      <c r="F78" s="12">
        <f>IF('Total power'!F78&lt;Control!$C$7*1000,'Total power'!F78/Parameters!$C$3,Parameters!$C$4)</f>
        <v>18.750188679245284</v>
      </c>
      <c r="G78" s="12">
        <f>IF('Total power'!G78&lt;Control!$C$7*1000,'Total power'!G78/Parameters!$C$3,Parameters!$C$4)</f>
        <v>18.694339622641508</v>
      </c>
      <c r="H78" s="12">
        <f>IF('Total power'!H78&lt;Control!$C$7*1000,'Total power'!H78/Parameters!$C$3,Parameters!$C$4)</f>
        <v>18.233962264150943</v>
      </c>
      <c r="I78" s="12">
        <f>IF('Total power'!I78&lt;Control!$C$7*1000,'Total power'!I78/Parameters!$C$3,Parameters!$C$4)</f>
        <v>17.479245283018866</v>
      </c>
      <c r="J78" s="12">
        <f>IF('Total power'!J78&lt;Control!$C$7*1000,'Total power'!J78/Parameters!$C$3,Parameters!$C$4)</f>
        <v>16.537358490566035</v>
      </c>
      <c r="K78" s="12">
        <f>IF('Total power'!K78&lt;Control!$C$7*1000,'Total power'!K78/Parameters!$C$3,Parameters!$C$4)</f>
        <v>13.753962264150944</v>
      </c>
      <c r="L78" s="12">
        <f>IF('Total power'!L78&lt;Control!$C$7*1000,'Total power'!L78/Parameters!$C$3,Parameters!$C$4)</f>
        <v>14.937358490566039</v>
      </c>
      <c r="M78" s="12">
        <f>IF('Total power'!M78&lt;Control!$C$7*1000,'Total power'!M78/Parameters!$C$3,Parameters!$C$4)</f>
        <v>14.937358490566039</v>
      </c>
      <c r="N78" s="12">
        <f>IF('Total power'!N78&lt;Control!$C$7*1000,'Total power'!N78/Parameters!$C$3,Parameters!$C$4)</f>
        <v>13.026415094339622</v>
      </c>
      <c r="O78" s="12">
        <f>IF('Total power'!O78&lt;Control!$C$7*1000,'Total power'!O78/Parameters!$C$3,Parameters!$C$4)</f>
        <v>11.948679245283019</v>
      </c>
      <c r="P78" s="12">
        <f>IF('Total power'!P78&lt;Control!$C$7*1000,'Total power'!P78/Parameters!$C$3,Parameters!$C$4)</f>
        <v>10.566037735849056</v>
      </c>
      <c r="Q78" s="12">
        <f>IF('Total power'!Q78&lt;Control!$C$7*1000,'Total power'!Q78/Parameters!$C$3,Parameters!$C$4)</f>
        <v>7.5833962264150934</v>
      </c>
      <c r="R78" s="12">
        <f>IF('Total power'!R78&lt;Control!$C$7*1000,'Total power'!R78/Parameters!$C$3,Parameters!$C$4)</f>
        <v>5.3132075471698119</v>
      </c>
      <c r="S78" s="12">
        <f>IF('Total power'!S78&lt;Control!$C$7*1000,'Total power'!S78/Parameters!$C$3,Parameters!$C$4)</f>
        <v>3.3705660377358493</v>
      </c>
      <c r="T78" s="12">
        <f>IF('Total power'!T78&lt;Control!$C$7*1000,'Total power'!T78/Parameters!$C$3,Parameters!$C$4)</f>
        <v>2.9358490566037734</v>
      </c>
      <c r="U78" s="12">
        <f>IF('Total power'!U78&lt;Control!$C$7*1000,'Total power'!U78/Parameters!$C$3,Parameters!$C$4)</f>
        <v>3.8052830188679247</v>
      </c>
      <c r="V78" s="12">
        <f>IF('Total power'!V78&lt;Control!$C$7*1000,'Total power'!V78/Parameters!$C$3,Parameters!$C$4)</f>
        <v>4.7969811320754729</v>
      </c>
      <c r="W78" s="12">
        <f>IF('Total power'!W78&lt;Control!$C$7*1000,'Total power'!W78/Parameters!$C$3,Parameters!$C$4)</f>
        <v>5.9230188679245277</v>
      </c>
      <c r="X78" s="12">
        <f>IF('Total power'!X78&lt;Control!$C$7*1000,'Total power'!X78/Parameters!$C$3,Parameters!$C$4)</f>
        <v>6.8377358490566031</v>
      </c>
      <c r="Y78" s="12">
        <f>IF('Total power'!Y78&lt;Control!$C$7*1000,'Total power'!Y78/Parameters!$C$3,Parameters!$C$4)</f>
        <v>7.1849056603773587</v>
      </c>
      <c r="Z78" s="12">
        <f>IF('Total power'!Z78&lt;Control!$C$7*1000,'Total power'!Z78/Parameters!$C$3,Parameters!$C$4)</f>
        <v>7.1849056603773587</v>
      </c>
      <c r="AB78" s="7">
        <f t="shared" si="1"/>
        <v>280.09962264150943</v>
      </c>
    </row>
    <row r="79" spans="2:28" x14ac:dyDescent="0.2">
      <c r="B79" s="6">
        <v>44273</v>
      </c>
      <c r="C79" s="12">
        <f>IF('Total power'!C79&lt;Control!$C$7*1000,'Total power'!C79/Parameters!$C$3,Parameters!$C$4)</f>
        <v>7.5833962264150934</v>
      </c>
      <c r="D79" s="12">
        <f>IF('Total power'!D79&lt;Control!$C$7*1000,'Total power'!D79/Parameters!$C$3,Parameters!$C$4)</f>
        <v>9.7781132075471699</v>
      </c>
      <c r="E79" s="12">
        <f>IF('Total power'!E79&lt;Control!$C$7*1000,'Total power'!E79/Parameters!$C$3,Parameters!$C$4)</f>
        <v>12.633962264150943</v>
      </c>
      <c r="F79" s="12">
        <f>IF('Total power'!F79&lt;Control!$C$7*1000,'Total power'!F79/Parameters!$C$3,Parameters!$C$4)</f>
        <v>15.172830188679248</v>
      </c>
      <c r="G79" s="12">
        <f>IF('Total power'!G79&lt;Control!$C$7*1000,'Total power'!G79/Parameters!$C$3,Parameters!$C$4)</f>
        <v>16.688301886792452</v>
      </c>
      <c r="H79" s="12">
        <f>IF('Total power'!H79&lt;Control!$C$7*1000,'Total power'!H79/Parameters!$C$3,Parameters!$C$4)</f>
        <v>16.688301886792452</v>
      </c>
      <c r="I79" s="12">
        <f>IF('Total power'!I79&lt;Control!$C$7*1000,'Total power'!I79/Parameters!$C$3,Parameters!$C$4)</f>
        <v>17.778113207547172</v>
      </c>
      <c r="J79" s="12">
        <f>IF('Total power'!J79&lt;Control!$C$7*1000,'Total power'!J79/Parameters!$C$3,Parameters!$C$4)</f>
        <v>18.406037735849058</v>
      </c>
      <c r="K79" s="12">
        <f>IF('Total power'!K79&lt;Control!$C$7*1000,'Total power'!K79/Parameters!$C$3,Parameters!$C$4)</f>
        <v>18.233962264150943</v>
      </c>
      <c r="L79" s="12">
        <f>IF('Total power'!L79&lt;Control!$C$7*1000,'Total power'!L79/Parameters!$C$3,Parameters!$C$4)</f>
        <v>17.778113207547172</v>
      </c>
      <c r="M79" s="12">
        <f>IF('Total power'!M79&lt;Control!$C$7*1000,'Total power'!M79/Parameters!$C$3,Parameters!$C$4)</f>
        <v>18.771320754716982</v>
      </c>
      <c r="N79" s="12">
        <f>IF('Total power'!N79&lt;Control!$C$7*1000,'Total power'!N79/Parameters!$C$3,Parameters!$C$4)</f>
        <v>18.774339622641513</v>
      </c>
      <c r="O79" s="12">
        <f>IF('Total power'!O79&lt;Control!$C$7*1000,'Total power'!O79/Parameters!$C$3,Parameters!$C$4)</f>
        <v>18.694339622641508</v>
      </c>
      <c r="P79" s="12">
        <f>IF('Total power'!P79&lt;Control!$C$7*1000,'Total power'!P79/Parameters!$C$3,Parameters!$C$4)</f>
        <v>18.326037735849056</v>
      </c>
      <c r="Q79" s="12">
        <f>IF('Total power'!Q79&lt;Control!$C$7*1000,'Total power'!Q79/Parameters!$C$3,Parameters!$C$4)</f>
        <v>17.630188679245283</v>
      </c>
      <c r="R79" s="12">
        <f>IF('Total power'!R79&lt;Control!$C$7*1000,'Total power'!R79/Parameters!$C$3,Parameters!$C$4)</f>
        <v>16.780377358490565</v>
      </c>
      <c r="S79" s="12">
        <f>IF('Total power'!S79&lt;Control!$C$7*1000,'Total power'!S79/Parameters!$C$3,Parameters!$C$4)</f>
        <v>15.172830188679248</v>
      </c>
      <c r="T79" s="12">
        <f>IF('Total power'!T79&lt;Control!$C$7*1000,'Total power'!T79/Parameters!$C$3,Parameters!$C$4)</f>
        <v>13.026415094339622</v>
      </c>
      <c r="U79" s="12">
        <f>IF('Total power'!U79&lt;Control!$C$7*1000,'Total power'!U79/Parameters!$C$3,Parameters!$C$4)</f>
        <v>12.633962264150943</v>
      </c>
      <c r="V79" s="12">
        <f>IF('Total power'!V79&lt;Control!$C$7*1000,'Total power'!V79/Parameters!$C$3,Parameters!$C$4)</f>
        <v>13.026415094339622</v>
      </c>
      <c r="W79" s="12">
        <f>IF('Total power'!W79&lt;Control!$C$7*1000,'Total power'!W79/Parameters!$C$3,Parameters!$C$4)</f>
        <v>13.026415094339622</v>
      </c>
      <c r="X79" s="12">
        <f>IF('Total power'!X79&lt;Control!$C$7*1000,'Total power'!X79/Parameters!$C$3,Parameters!$C$4)</f>
        <v>11.372075471698114</v>
      </c>
      <c r="Y79" s="12">
        <f>IF('Total power'!Y79&lt;Control!$C$7*1000,'Total power'!Y79/Parameters!$C$3,Parameters!$C$4)</f>
        <v>10.566037735849056</v>
      </c>
      <c r="Z79" s="12">
        <f>IF('Total power'!Z79&lt;Control!$C$7*1000,'Total power'!Z79/Parameters!$C$3,Parameters!$C$4)</f>
        <v>10.979622641509433</v>
      </c>
      <c r="AB79" s="7">
        <f t="shared" si="1"/>
        <v>359.52150943396225</v>
      </c>
    </row>
    <row r="80" spans="2:28" x14ac:dyDescent="0.2">
      <c r="B80" s="6">
        <v>44274</v>
      </c>
      <c r="C80" s="12">
        <f>IF('Total power'!C80&lt;Control!$C$7*1000,'Total power'!C80/Parameters!$C$3,Parameters!$C$4)</f>
        <v>7.5833962264150934</v>
      </c>
      <c r="D80" s="12">
        <f>IF('Total power'!D80&lt;Control!$C$7*1000,'Total power'!D80/Parameters!$C$3,Parameters!$C$4)</f>
        <v>5.9230188679245277</v>
      </c>
      <c r="E80" s="12">
        <f>IF('Total power'!E80&lt;Control!$C$7*1000,'Total power'!E80/Parameters!$C$3,Parameters!$C$4)</f>
        <v>6.5328301886792444</v>
      </c>
      <c r="F80" s="12">
        <f>IF('Total power'!F80&lt;Control!$C$7*1000,'Total power'!F80/Parameters!$C$3,Parameters!$C$4)</f>
        <v>8.3894339622641514</v>
      </c>
      <c r="G80" s="12">
        <f>IF('Total power'!G80&lt;Control!$C$7*1000,'Total power'!G80/Parameters!$C$3,Parameters!$C$4)</f>
        <v>7.9969811320754713</v>
      </c>
      <c r="H80" s="12">
        <f>IF('Total power'!H80&lt;Control!$C$7*1000,'Total power'!H80/Parameters!$C$3,Parameters!$C$4)</f>
        <v>7.5833962264150934</v>
      </c>
      <c r="I80" s="12">
        <f>IF('Total power'!I80&lt;Control!$C$7*1000,'Total power'!I80/Parameters!$C$3,Parameters!$C$4)</f>
        <v>7.9969811320754713</v>
      </c>
      <c r="J80" s="12">
        <f>IF('Total power'!J80&lt;Control!$C$7*1000,'Total power'!J80/Parameters!$C$3,Parameters!$C$4)</f>
        <v>8.9720754716981137</v>
      </c>
      <c r="K80" s="12">
        <f>IF('Total power'!K80&lt;Control!$C$7*1000,'Total power'!K80/Parameters!$C$3,Parameters!$C$4)</f>
        <v>7.5833962264150934</v>
      </c>
      <c r="L80" s="12">
        <f>IF('Total power'!L80&lt;Control!$C$7*1000,'Total power'!L80/Parameters!$C$3,Parameters!$C$4)</f>
        <v>6.8377358490566031</v>
      </c>
      <c r="M80" s="12">
        <f>IF('Total power'!M80&lt;Control!$C$7*1000,'Total power'!M80/Parameters!$C$3,Parameters!$C$4)</f>
        <v>6.8377358490566031</v>
      </c>
      <c r="N80" s="12">
        <f>IF('Total power'!N80&lt;Control!$C$7*1000,'Total power'!N80/Parameters!$C$3,Parameters!$C$4)</f>
        <v>6.5328301886792444</v>
      </c>
      <c r="O80" s="12">
        <f>IF('Total power'!O80&lt;Control!$C$7*1000,'Total power'!O80/Parameters!$C$3,Parameters!$C$4)</f>
        <v>5.6181132075471698</v>
      </c>
      <c r="P80" s="12">
        <f>IF('Total power'!P80&lt;Control!$C$7*1000,'Total power'!P80/Parameters!$C$3,Parameters!$C$4)</f>
        <v>4.7969811320754729</v>
      </c>
      <c r="Q80" s="12">
        <f>IF('Total power'!Q80&lt;Control!$C$7*1000,'Total power'!Q80/Parameters!$C$3,Parameters!$C$4)</f>
        <v>4.7969811320754729</v>
      </c>
      <c r="R80" s="12">
        <f>IF('Total power'!R80&lt;Control!$C$7*1000,'Total power'!R80/Parameters!$C$3,Parameters!$C$4)</f>
        <v>3.8052830188679247</v>
      </c>
      <c r="S80" s="12">
        <f>IF('Total power'!S80&lt;Control!$C$7*1000,'Total power'!S80/Parameters!$C$3,Parameters!$C$4)</f>
        <v>3.1532075471698113</v>
      </c>
      <c r="T80" s="12">
        <f>IF('Total power'!T80&lt;Control!$C$7*1000,'Total power'!T80/Parameters!$C$3,Parameters!$C$4)</f>
        <v>3.5879245283018872</v>
      </c>
      <c r="U80" s="12">
        <f>IF('Total power'!U80&lt;Control!$C$7*1000,'Total power'!U80/Parameters!$C$3,Parameters!$C$4)</f>
        <v>5.0550943396226433</v>
      </c>
      <c r="V80" s="12">
        <f>IF('Total power'!V80&lt;Control!$C$7*1000,'Total power'!V80/Parameters!$C$3,Parameters!$C$4)</f>
        <v>6.5328301886792444</v>
      </c>
      <c r="W80" s="12">
        <f>IF('Total power'!W80&lt;Control!$C$7*1000,'Total power'!W80/Parameters!$C$3,Parameters!$C$4)</f>
        <v>7.5833962264150934</v>
      </c>
      <c r="X80" s="12">
        <f>IF('Total power'!X80&lt;Control!$C$7*1000,'Total power'!X80/Parameters!$C$3,Parameters!$C$4)</f>
        <v>7.9969811320754713</v>
      </c>
      <c r="Y80" s="12">
        <f>IF('Total power'!Y80&lt;Control!$C$7*1000,'Total power'!Y80/Parameters!$C$3,Parameters!$C$4)</f>
        <v>8.5735849056603772</v>
      </c>
      <c r="Z80" s="12">
        <f>IF('Total power'!Z80&lt;Control!$C$7*1000,'Total power'!Z80/Parameters!$C$3,Parameters!$C$4)</f>
        <v>8.3894339622641514</v>
      </c>
      <c r="AB80" s="7">
        <f t="shared" si="1"/>
        <v>158.65962264150937</v>
      </c>
    </row>
    <row r="81" spans="2:29" x14ac:dyDescent="0.2">
      <c r="B81" s="6">
        <v>44275</v>
      </c>
      <c r="C81" s="12">
        <f>IF('Total power'!C81&lt;Control!$C$7*1000,'Total power'!C81/Parameters!$C$3,Parameters!$C$4)</f>
        <v>7.9969811320754713</v>
      </c>
      <c r="D81" s="12">
        <f>IF('Total power'!D81&lt;Control!$C$7*1000,'Total power'!D81/Parameters!$C$3,Parameters!$C$4)</f>
        <v>7.9969811320754713</v>
      </c>
      <c r="E81" s="12">
        <f>IF('Total power'!E81&lt;Control!$C$7*1000,'Total power'!E81/Parameters!$C$3,Parameters!$C$4)</f>
        <v>7.5833962264150934</v>
      </c>
      <c r="F81" s="12">
        <f>IF('Total power'!F81&lt;Control!$C$7*1000,'Total power'!F81/Parameters!$C$3,Parameters!$C$4)</f>
        <v>7.9969811320754713</v>
      </c>
      <c r="G81" s="12">
        <f>IF('Total power'!G81&lt;Control!$C$7*1000,'Total power'!G81/Parameters!$C$3,Parameters!$C$4)</f>
        <v>9.385660377358489</v>
      </c>
      <c r="H81" s="12">
        <f>IF('Total power'!H81&lt;Control!$C$7*1000,'Total power'!H81/Parameters!$C$3,Parameters!$C$4)</f>
        <v>10.119245283018866</v>
      </c>
      <c r="I81" s="12">
        <f>IF('Total power'!I81&lt;Control!$C$7*1000,'Total power'!I81/Parameters!$C$3,Parameters!$C$4)</f>
        <v>11.71320754716981</v>
      </c>
      <c r="J81" s="12">
        <f>IF('Total power'!J81&lt;Control!$C$7*1000,'Total power'!J81/Parameters!$C$3,Parameters!$C$4)</f>
        <v>14.937358490566039</v>
      </c>
      <c r="K81" s="12">
        <f>IF('Total power'!K81&lt;Control!$C$7*1000,'Total power'!K81/Parameters!$C$3,Parameters!$C$4)</f>
        <v>16.780377358490565</v>
      </c>
      <c r="L81" s="12">
        <f>IF('Total power'!L81&lt;Control!$C$7*1000,'Total power'!L81/Parameters!$C$3,Parameters!$C$4)</f>
        <v>18.867924528301888</v>
      </c>
      <c r="M81" s="12">
        <f>IF('Total power'!M81&lt;Control!$C$7*1000,'Total power'!M81/Parameters!$C$3,Parameters!$C$4)</f>
        <v>18.867924528301888</v>
      </c>
      <c r="N81" s="12">
        <f>IF('Total power'!N81&lt;Control!$C$7*1000,'Total power'!N81/Parameters!$C$3,Parameters!$C$4)</f>
        <v>18.867924528301888</v>
      </c>
      <c r="O81" s="12">
        <f>IF('Total power'!O81&lt;Control!$C$7*1000,'Total power'!O81/Parameters!$C$3,Parameters!$C$4)</f>
        <v>18.867924528301888</v>
      </c>
      <c r="P81" s="12">
        <f>IF('Total power'!P81&lt;Control!$C$7*1000,'Total power'!P81/Parameters!$C$3,Parameters!$C$4)</f>
        <v>18.867924528301888</v>
      </c>
      <c r="Q81" s="12">
        <f>IF('Total power'!Q81&lt;Control!$C$7*1000,'Total power'!Q81/Parameters!$C$3,Parameters!$C$4)</f>
        <v>18.867924528301888</v>
      </c>
      <c r="R81" s="12">
        <f>IF('Total power'!R81&lt;Control!$C$7*1000,'Total power'!R81/Parameters!$C$3,Parameters!$C$4)</f>
        <v>18.867924528301888</v>
      </c>
      <c r="S81" s="12">
        <f>IF('Total power'!S81&lt;Control!$C$7*1000,'Total power'!S81/Parameters!$C$3,Parameters!$C$4)</f>
        <v>18.867924528301888</v>
      </c>
      <c r="T81" s="12">
        <f>IF('Total power'!T81&lt;Control!$C$7*1000,'Total power'!T81/Parameters!$C$3,Parameters!$C$4)</f>
        <v>18.867924528301888</v>
      </c>
      <c r="U81" s="12">
        <f>IF('Total power'!U81&lt;Control!$C$7*1000,'Total power'!U81/Parameters!$C$3,Parameters!$C$4)</f>
        <v>18.694339622641508</v>
      </c>
      <c r="V81" s="12">
        <f>IF('Total power'!V81&lt;Control!$C$7*1000,'Total power'!V81/Parameters!$C$3,Parameters!$C$4)</f>
        <v>17.479245283018866</v>
      </c>
      <c r="W81" s="12">
        <f>IF('Total power'!W81&lt;Control!$C$7*1000,'Total power'!W81/Parameters!$C$3,Parameters!$C$4)</f>
        <v>15.172830188679248</v>
      </c>
      <c r="X81" s="12">
        <f>IF('Total power'!X81&lt;Control!$C$7*1000,'Total power'!X81/Parameters!$C$3,Parameters!$C$4)</f>
        <v>13.603018867924529</v>
      </c>
      <c r="Y81" s="12">
        <f>IF('Total power'!Y81&lt;Control!$C$7*1000,'Total power'!Y81/Parameters!$C$3,Parameters!$C$4)</f>
        <v>11.948679245283019</v>
      </c>
      <c r="Z81" s="12">
        <f>IF('Total power'!Z81&lt;Control!$C$7*1000,'Total power'!Z81/Parameters!$C$3,Parameters!$C$4)</f>
        <v>11.372075471698114</v>
      </c>
      <c r="AB81" s="7">
        <f t="shared" si="1"/>
        <v>352.5916981132076</v>
      </c>
    </row>
    <row r="82" spans="2:29" x14ac:dyDescent="0.2">
      <c r="B82" s="6">
        <v>44276</v>
      </c>
      <c r="C82" s="12">
        <f>IF('Total power'!C82&lt;Control!$C$7*1000,'Total power'!C82/Parameters!$C$3,Parameters!$C$4)</f>
        <v>11.71320754716981</v>
      </c>
      <c r="D82" s="12">
        <f>IF('Total power'!D82&lt;Control!$C$7*1000,'Total power'!D82/Parameters!$C$3,Parameters!$C$4)</f>
        <v>11.71320754716981</v>
      </c>
      <c r="E82" s="12">
        <f>IF('Total power'!E82&lt;Control!$C$7*1000,'Total power'!E82/Parameters!$C$3,Parameters!$C$4)</f>
        <v>11.71320754716981</v>
      </c>
      <c r="F82" s="12">
        <f>IF('Total power'!F82&lt;Control!$C$7*1000,'Total power'!F82/Parameters!$C$3,Parameters!$C$4)</f>
        <v>12.633962264150943</v>
      </c>
      <c r="G82" s="12">
        <f>IF('Total power'!G82&lt;Control!$C$7*1000,'Total power'!G82/Parameters!$C$3,Parameters!$C$4)</f>
        <v>13.603018867924529</v>
      </c>
      <c r="H82" s="12">
        <f>IF('Total power'!H82&lt;Control!$C$7*1000,'Total power'!H82/Parameters!$C$3,Parameters!$C$4)</f>
        <v>14.937358490566039</v>
      </c>
      <c r="I82" s="12">
        <f>IF('Total power'!I82&lt;Control!$C$7*1000,'Total power'!I82/Parameters!$C$3,Parameters!$C$4)</f>
        <v>15.172830188679248</v>
      </c>
      <c r="J82" s="12">
        <f>IF('Total power'!J82&lt;Control!$C$7*1000,'Total power'!J82/Parameters!$C$3,Parameters!$C$4)</f>
        <v>13.753962264150944</v>
      </c>
      <c r="K82" s="12">
        <f>IF('Total power'!K82&lt;Control!$C$7*1000,'Total power'!K82/Parameters!$C$3,Parameters!$C$4)</f>
        <v>13.367547169811321</v>
      </c>
      <c r="L82" s="12">
        <f>IF('Total power'!L82&lt;Control!$C$7*1000,'Total power'!L82/Parameters!$C$3,Parameters!$C$4)</f>
        <v>13.603018867924529</v>
      </c>
      <c r="M82" s="12">
        <f>IF('Total power'!M82&lt;Control!$C$7*1000,'Total power'!M82/Parameters!$C$3,Parameters!$C$4)</f>
        <v>13.367547169811321</v>
      </c>
      <c r="N82" s="12">
        <f>IF('Total power'!N82&lt;Control!$C$7*1000,'Total power'!N82/Parameters!$C$3,Parameters!$C$4)</f>
        <v>13.367547169811321</v>
      </c>
      <c r="O82" s="12">
        <f>IF('Total power'!O82&lt;Control!$C$7*1000,'Total power'!O82/Parameters!$C$3,Parameters!$C$4)</f>
        <v>13.367547169811321</v>
      </c>
      <c r="P82" s="12">
        <f>IF('Total power'!P82&lt;Control!$C$7*1000,'Total power'!P82/Parameters!$C$3,Parameters!$C$4)</f>
        <v>13.753962264150944</v>
      </c>
      <c r="Q82" s="12">
        <f>IF('Total power'!Q82&lt;Control!$C$7*1000,'Total power'!Q82/Parameters!$C$3,Parameters!$C$4)</f>
        <v>13.753962264150944</v>
      </c>
      <c r="R82" s="12">
        <f>IF('Total power'!R82&lt;Control!$C$7*1000,'Total power'!R82/Parameters!$C$3,Parameters!$C$4)</f>
        <v>13.753962264150944</v>
      </c>
      <c r="S82" s="12">
        <f>IF('Total power'!S82&lt;Control!$C$7*1000,'Total power'!S82/Parameters!$C$3,Parameters!$C$4)</f>
        <v>11.71320754716981</v>
      </c>
      <c r="T82" s="12">
        <f>IF('Total power'!T82&lt;Control!$C$7*1000,'Total power'!T82/Parameters!$C$3,Parameters!$C$4)</f>
        <v>8.5735849056603772</v>
      </c>
      <c r="U82" s="12">
        <f>IF('Total power'!U82&lt;Control!$C$7*1000,'Total power'!U82/Parameters!$C$3,Parameters!$C$4)</f>
        <v>8.5735849056603772</v>
      </c>
      <c r="V82" s="12">
        <f>IF('Total power'!V82&lt;Control!$C$7*1000,'Total power'!V82/Parameters!$C$3,Parameters!$C$4)</f>
        <v>10.119245283018866</v>
      </c>
      <c r="W82" s="12">
        <f>IF('Total power'!W82&lt;Control!$C$7*1000,'Total power'!W82/Parameters!$C$3,Parameters!$C$4)</f>
        <v>11.372075471698114</v>
      </c>
      <c r="X82" s="12">
        <f>IF('Total power'!X82&lt;Control!$C$7*1000,'Total power'!X82/Parameters!$C$3,Parameters!$C$4)</f>
        <v>12.633962264150943</v>
      </c>
      <c r="Y82" s="12">
        <f>IF('Total power'!Y82&lt;Control!$C$7*1000,'Total power'!Y82/Parameters!$C$3,Parameters!$C$4)</f>
        <v>11.372075471698114</v>
      </c>
      <c r="Z82" s="12">
        <f>IF('Total power'!Z82&lt;Control!$C$7*1000,'Total power'!Z82/Parameters!$C$3,Parameters!$C$4)</f>
        <v>10.566037735849056</v>
      </c>
      <c r="AB82" s="7">
        <f t="shared" si="1"/>
        <v>298.49962264150952</v>
      </c>
    </row>
    <row r="83" spans="2:29" x14ac:dyDescent="0.2">
      <c r="B83" s="6">
        <v>44277</v>
      </c>
      <c r="C83" s="12">
        <f>IF('Total power'!C83&lt;Control!$C$7*1000,'Total power'!C83/Parameters!$C$3,Parameters!$C$4)</f>
        <v>10.119245283018866</v>
      </c>
      <c r="D83" s="12">
        <f>IF('Total power'!D83&lt;Control!$C$7*1000,'Total power'!D83/Parameters!$C$3,Parameters!$C$4)</f>
        <v>9.7781132075471699</v>
      </c>
      <c r="E83" s="12">
        <f>IF('Total power'!E83&lt;Control!$C$7*1000,'Total power'!E83/Parameters!$C$3,Parameters!$C$4)</f>
        <v>9.7781132075471699</v>
      </c>
      <c r="F83" s="12">
        <f>IF('Total power'!F83&lt;Control!$C$7*1000,'Total power'!F83/Parameters!$C$3,Parameters!$C$4)</f>
        <v>10.979622641509433</v>
      </c>
      <c r="G83" s="12">
        <f>IF('Total power'!G83&lt;Control!$C$7*1000,'Total power'!G83/Parameters!$C$3,Parameters!$C$4)</f>
        <v>10.979622641509433</v>
      </c>
      <c r="H83" s="12">
        <f>IF('Total power'!H83&lt;Control!$C$7*1000,'Total power'!H83/Parameters!$C$3,Parameters!$C$4)</f>
        <v>10.119245283018866</v>
      </c>
      <c r="I83" s="12">
        <f>IF('Total power'!I83&lt;Control!$C$7*1000,'Total power'!I83/Parameters!$C$3,Parameters!$C$4)</f>
        <v>11.948679245283019</v>
      </c>
      <c r="J83" s="12">
        <f>IF('Total power'!J83&lt;Control!$C$7*1000,'Total power'!J83/Parameters!$C$3,Parameters!$C$4)</f>
        <v>13.367547169811321</v>
      </c>
      <c r="K83" s="12">
        <f>IF('Total power'!K83&lt;Control!$C$7*1000,'Total power'!K83/Parameters!$C$3,Parameters!$C$4)</f>
        <v>15.415849056603776</v>
      </c>
      <c r="L83" s="12">
        <f>IF('Total power'!L83&lt;Control!$C$7*1000,'Total power'!L83/Parameters!$C$3,Parameters!$C$4)</f>
        <v>13.753962264150944</v>
      </c>
      <c r="M83" s="12">
        <f>IF('Total power'!M83&lt;Control!$C$7*1000,'Total power'!M83/Parameters!$C$3,Parameters!$C$4)</f>
        <v>15.323773584905663</v>
      </c>
      <c r="N83" s="12">
        <f>IF('Total power'!N83&lt;Control!$C$7*1000,'Total power'!N83/Parameters!$C$3,Parameters!$C$4)</f>
        <v>18.233962264150943</v>
      </c>
      <c r="O83" s="12">
        <f>IF('Total power'!O83&lt;Control!$C$7*1000,'Total power'!O83/Parameters!$C$3,Parameters!$C$4)</f>
        <v>18.750188679245284</v>
      </c>
      <c r="P83" s="12">
        <f>IF('Total power'!P83&lt;Control!$C$7*1000,'Total power'!P83/Parameters!$C$3,Parameters!$C$4)</f>
        <v>18.771320754716982</v>
      </c>
      <c r="Q83" s="12">
        <f>IF('Total power'!Q83&lt;Control!$C$7*1000,'Total power'!Q83/Parameters!$C$3,Parameters!$C$4)</f>
        <v>18.381886792452832</v>
      </c>
      <c r="R83" s="12">
        <f>IF('Total power'!R83&lt;Control!$C$7*1000,'Total power'!R83/Parameters!$C$3,Parameters!$C$4)</f>
        <v>17.479245283018866</v>
      </c>
      <c r="S83" s="12">
        <f>IF('Total power'!S83&lt;Control!$C$7*1000,'Total power'!S83/Parameters!$C$3,Parameters!$C$4)</f>
        <v>16.537358490566035</v>
      </c>
      <c r="T83" s="12">
        <f>IF('Total power'!T83&lt;Control!$C$7*1000,'Total power'!T83/Parameters!$C$3,Parameters!$C$4)</f>
        <v>16.537358490566035</v>
      </c>
      <c r="U83" s="12">
        <f>IF('Total power'!U83&lt;Control!$C$7*1000,'Total power'!U83/Parameters!$C$3,Parameters!$C$4)</f>
        <v>16.537358490566035</v>
      </c>
      <c r="V83" s="12">
        <f>IF('Total power'!V83&lt;Control!$C$7*1000,'Total power'!V83/Parameters!$C$3,Parameters!$C$4)</f>
        <v>15.415849056603776</v>
      </c>
      <c r="W83" s="12">
        <f>IF('Total power'!W83&lt;Control!$C$7*1000,'Total power'!W83/Parameters!$C$3,Parameters!$C$4)</f>
        <v>15.172830188679248</v>
      </c>
      <c r="X83" s="12">
        <f>IF('Total power'!X83&lt;Control!$C$7*1000,'Total power'!X83/Parameters!$C$3,Parameters!$C$4)</f>
        <v>15.323773584905663</v>
      </c>
      <c r="Y83" s="12">
        <f>IF('Total power'!Y83&lt;Control!$C$7*1000,'Total power'!Y83/Parameters!$C$3,Parameters!$C$4)</f>
        <v>15.172830188679248</v>
      </c>
      <c r="Z83" s="12">
        <f>IF('Total power'!Z83&lt;Control!$C$7*1000,'Total power'!Z83/Parameters!$C$3,Parameters!$C$4)</f>
        <v>15.172830188679248</v>
      </c>
      <c r="AB83" s="7">
        <f t="shared" si="1"/>
        <v>349.05056603773579</v>
      </c>
    </row>
    <row r="84" spans="2:29" x14ac:dyDescent="0.2">
      <c r="B84" s="6">
        <v>44278</v>
      </c>
      <c r="C84" s="12">
        <f>IF('Total power'!C84&lt;Control!$C$7*1000,'Total power'!C84/Parameters!$C$3,Parameters!$C$4)</f>
        <v>15.323773584905663</v>
      </c>
      <c r="D84" s="12">
        <f>IF('Total power'!D84&lt;Control!$C$7*1000,'Total power'!D84/Parameters!$C$3,Parameters!$C$4)</f>
        <v>15.415849056603776</v>
      </c>
      <c r="E84" s="12">
        <f>IF('Total power'!E84&lt;Control!$C$7*1000,'Total power'!E84/Parameters!$C$3,Parameters!$C$4)</f>
        <v>16.688301886792452</v>
      </c>
      <c r="F84" s="12">
        <f>IF('Total power'!F84&lt;Control!$C$7*1000,'Total power'!F84/Parameters!$C$3,Parameters!$C$4)</f>
        <v>16.836226415094337</v>
      </c>
      <c r="G84" s="12">
        <f>IF('Total power'!G84&lt;Control!$C$7*1000,'Total power'!G84/Parameters!$C$3,Parameters!$C$4)</f>
        <v>17.479245283018866</v>
      </c>
      <c r="H84" s="12">
        <f>IF('Total power'!H84&lt;Control!$C$7*1000,'Total power'!H84/Parameters!$C$3,Parameters!$C$4)</f>
        <v>17.630188679245283</v>
      </c>
      <c r="I84" s="12">
        <f>IF('Total power'!I84&lt;Control!$C$7*1000,'Total power'!I84/Parameters!$C$3,Parameters!$C$4)</f>
        <v>17.479245283018866</v>
      </c>
      <c r="J84" s="12">
        <f>IF('Total power'!J84&lt;Control!$C$7*1000,'Total power'!J84/Parameters!$C$3,Parameters!$C$4)</f>
        <v>17.479245283018866</v>
      </c>
      <c r="K84" s="12">
        <f>IF('Total power'!K84&lt;Control!$C$7*1000,'Total power'!K84/Parameters!$C$3,Parameters!$C$4)</f>
        <v>17.722264150943396</v>
      </c>
      <c r="L84" s="12">
        <f>IF('Total power'!L84&lt;Control!$C$7*1000,'Total power'!L84/Parameters!$C$3,Parameters!$C$4)</f>
        <v>18.40301886792453</v>
      </c>
      <c r="M84" s="12">
        <f>IF('Total power'!M84&lt;Control!$C$7*1000,'Total power'!M84/Parameters!$C$3,Parameters!$C$4)</f>
        <v>18.867924528301888</v>
      </c>
      <c r="N84" s="12">
        <f>IF('Total power'!N84&lt;Control!$C$7*1000,'Total power'!N84/Parameters!$C$3,Parameters!$C$4)</f>
        <v>18.867924528301888</v>
      </c>
      <c r="O84" s="12">
        <f>IF('Total power'!O84&lt;Control!$C$7*1000,'Total power'!O84/Parameters!$C$3,Parameters!$C$4)</f>
        <v>18.867924528301888</v>
      </c>
      <c r="P84" s="12">
        <f>IF('Total power'!P84&lt;Control!$C$7*1000,'Total power'!P84/Parameters!$C$3,Parameters!$C$4)</f>
        <v>18.867924528301888</v>
      </c>
      <c r="Q84" s="12">
        <f>IF('Total power'!Q84&lt;Control!$C$7*1000,'Total power'!Q84/Parameters!$C$3,Parameters!$C$4)</f>
        <v>18.867924528301888</v>
      </c>
      <c r="R84" s="12">
        <f>IF('Total power'!R84&lt;Control!$C$7*1000,'Total power'!R84/Parameters!$C$3,Parameters!$C$4)</f>
        <v>18.867924528301888</v>
      </c>
      <c r="S84" s="12">
        <f>IF('Total power'!S84&lt;Control!$C$7*1000,'Total power'!S84/Parameters!$C$3,Parameters!$C$4)</f>
        <v>18.867924528301888</v>
      </c>
      <c r="T84" s="12">
        <f>IF('Total power'!T84&lt;Control!$C$7*1000,'Total power'!T84/Parameters!$C$3,Parameters!$C$4)</f>
        <v>18.867924528301888</v>
      </c>
      <c r="U84" s="12">
        <f>IF('Total power'!U84&lt;Control!$C$7*1000,'Total power'!U84/Parameters!$C$3,Parameters!$C$4)</f>
        <v>18.867924528301888</v>
      </c>
      <c r="V84" s="12">
        <f>IF('Total power'!V84&lt;Control!$C$7*1000,'Total power'!V84/Parameters!$C$3,Parameters!$C$4)</f>
        <v>18.867924528301888</v>
      </c>
      <c r="W84" s="12">
        <f>IF('Total power'!W84&lt;Control!$C$7*1000,'Total power'!W84/Parameters!$C$3,Parameters!$C$4)</f>
        <v>18.867924528301888</v>
      </c>
      <c r="X84" s="12">
        <f>IF('Total power'!X84&lt;Control!$C$7*1000,'Total power'!X84/Parameters!$C$3,Parameters!$C$4)</f>
        <v>18.867924528301888</v>
      </c>
      <c r="Y84" s="12">
        <f>IF('Total power'!Y84&lt;Control!$C$7*1000,'Total power'!Y84/Parameters!$C$3,Parameters!$C$4)</f>
        <v>18.867924528301888</v>
      </c>
      <c r="Z84" s="12">
        <f>IF('Total power'!Z84&lt;Control!$C$7*1000,'Total power'!Z84/Parameters!$C$3,Parameters!$C$4)</f>
        <v>18.867924528301888</v>
      </c>
      <c r="AB84" s="7">
        <f t="shared" si="1"/>
        <v>434.60830188679262</v>
      </c>
    </row>
    <row r="85" spans="2:29" x14ac:dyDescent="0.2">
      <c r="B85" s="6">
        <v>44279</v>
      </c>
      <c r="C85" s="12">
        <f>IF('Total power'!C85&lt;Control!$C$7*1000,'Total power'!C85/Parameters!$C$3,Parameters!$C$4)</f>
        <v>18.867924528301888</v>
      </c>
      <c r="D85" s="12">
        <f>IF('Total power'!D85&lt;Control!$C$7*1000,'Total power'!D85/Parameters!$C$3,Parameters!$C$4)</f>
        <v>18.867924528301888</v>
      </c>
      <c r="E85" s="12">
        <f>IF('Total power'!E85&lt;Control!$C$7*1000,'Total power'!E85/Parameters!$C$3,Parameters!$C$4)</f>
        <v>18.40301886792453</v>
      </c>
      <c r="F85" s="12">
        <f>IF('Total power'!F85&lt;Control!$C$7*1000,'Total power'!F85/Parameters!$C$3,Parameters!$C$4)</f>
        <v>17.479245283018866</v>
      </c>
      <c r="G85" s="12">
        <f>IF('Total power'!G85&lt;Control!$C$7*1000,'Total power'!G85/Parameters!$C$3,Parameters!$C$4)</f>
        <v>15.172830188679248</v>
      </c>
      <c r="H85" s="12">
        <f>IF('Total power'!H85&lt;Control!$C$7*1000,'Total power'!H85/Parameters!$C$3,Parameters!$C$4)</f>
        <v>13.367547169811321</v>
      </c>
      <c r="I85" s="12">
        <f>IF('Total power'!I85&lt;Control!$C$7*1000,'Total power'!I85/Parameters!$C$3,Parameters!$C$4)</f>
        <v>11.71320754716981</v>
      </c>
      <c r="J85" s="12">
        <f>IF('Total power'!J85&lt;Control!$C$7*1000,'Total power'!J85/Parameters!$C$3,Parameters!$C$4)</f>
        <v>8.9720754716981137</v>
      </c>
      <c r="K85" s="12">
        <f>IF('Total power'!K85&lt;Control!$C$7*1000,'Total power'!K85/Parameters!$C$3,Parameters!$C$4)</f>
        <v>9.7781132075471699</v>
      </c>
      <c r="L85" s="12">
        <f>IF('Total power'!L85&lt;Control!$C$7*1000,'Total power'!L85/Parameters!$C$3,Parameters!$C$4)</f>
        <v>14.937358490566039</v>
      </c>
      <c r="M85" s="12">
        <f>IF('Total power'!M85&lt;Control!$C$7*1000,'Total power'!M85/Parameters!$C$3,Parameters!$C$4)</f>
        <v>16.688301886792452</v>
      </c>
      <c r="N85" s="12">
        <f>IF('Total power'!N85&lt;Control!$C$7*1000,'Total power'!N85/Parameters!$C$3,Parameters!$C$4)</f>
        <v>17.630188679245283</v>
      </c>
      <c r="O85" s="12">
        <f>IF('Total power'!O85&lt;Control!$C$7*1000,'Total power'!O85/Parameters!$C$3,Parameters!$C$4)</f>
        <v>18.406037735849058</v>
      </c>
      <c r="P85" s="12">
        <f>IF('Total power'!P85&lt;Control!$C$7*1000,'Total power'!P85/Parameters!$C$3,Parameters!$C$4)</f>
        <v>18.867924528301888</v>
      </c>
      <c r="Q85" s="12">
        <f>IF('Total power'!Q85&lt;Control!$C$7*1000,'Total power'!Q85/Parameters!$C$3,Parameters!$C$4)</f>
        <v>18.867924528301888</v>
      </c>
      <c r="R85" s="12">
        <f>IF('Total power'!R85&lt;Control!$C$7*1000,'Total power'!R85/Parameters!$C$3,Parameters!$C$4)</f>
        <v>18.867924528301888</v>
      </c>
      <c r="S85" s="12">
        <f>IF('Total power'!S85&lt;Control!$C$7*1000,'Total power'!S85/Parameters!$C$3,Parameters!$C$4)</f>
        <v>18.867924528301888</v>
      </c>
      <c r="T85" s="12">
        <f>IF('Total power'!T85&lt;Control!$C$7*1000,'Total power'!T85/Parameters!$C$3,Parameters!$C$4)</f>
        <v>18.867924528301888</v>
      </c>
      <c r="U85" s="12">
        <f>IF('Total power'!U85&lt;Control!$C$7*1000,'Total power'!U85/Parameters!$C$3,Parameters!$C$4)</f>
        <v>18.867924528301888</v>
      </c>
      <c r="V85" s="12">
        <f>IF('Total power'!V85&lt;Control!$C$7*1000,'Total power'!V85/Parameters!$C$3,Parameters!$C$4)</f>
        <v>18.867924528301888</v>
      </c>
      <c r="W85" s="12">
        <f>IF('Total power'!W85&lt;Control!$C$7*1000,'Total power'!W85/Parameters!$C$3,Parameters!$C$4)</f>
        <v>18.867924528301888</v>
      </c>
      <c r="X85" s="12">
        <f>IF('Total power'!X85&lt;Control!$C$7*1000,'Total power'!X85/Parameters!$C$3,Parameters!$C$4)</f>
        <v>18.867924528301888</v>
      </c>
      <c r="Y85" s="12">
        <f>IF('Total power'!Y85&lt;Control!$C$7*1000,'Total power'!Y85/Parameters!$C$3,Parameters!$C$4)</f>
        <v>18.867924528301888</v>
      </c>
      <c r="Z85" s="12">
        <f>IF('Total power'!Z85&lt;Control!$C$7*1000,'Total power'!Z85/Parameters!$C$3,Parameters!$C$4)</f>
        <v>17.778113207547172</v>
      </c>
      <c r="AB85" s="7">
        <f t="shared" si="1"/>
        <v>406.7411320754718</v>
      </c>
    </row>
    <row r="86" spans="2:29" x14ac:dyDescent="0.2">
      <c r="B86" s="6">
        <v>44280</v>
      </c>
      <c r="C86" s="12">
        <f>IF('Total power'!C86&lt;Control!$C$7*1000,'Total power'!C86/Parameters!$C$3,Parameters!$C$4)</f>
        <v>15.323773584905663</v>
      </c>
      <c r="D86" s="12">
        <f>IF('Total power'!D86&lt;Control!$C$7*1000,'Total power'!D86/Parameters!$C$3,Parameters!$C$4)</f>
        <v>16.780377358490565</v>
      </c>
      <c r="E86" s="12">
        <f>IF('Total power'!E86&lt;Control!$C$7*1000,'Total power'!E86/Parameters!$C$3,Parameters!$C$4)</f>
        <v>16.537358490566035</v>
      </c>
      <c r="F86" s="12">
        <f>IF('Total power'!F86&lt;Control!$C$7*1000,'Total power'!F86/Parameters!$C$3,Parameters!$C$4)</f>
        <v>13.753962264150944</v>
      </c>
      <c r="G86" s="12">
        <f>IF('Total power'!G86&lt;Control!$C$7*1000,'Total power'!G86/Parameters!$C$3,Parameters!$C$4)</f>
        <v>11.372075471698114</v>
      </c>
      <c r="H86" s="12">
        <f>IF('Total power'!H86&lt;Control!$C$7*1000,'Total power'!H86/Parameters!$C$3,Parameters!$C$4)</f>
        <v>11.372075471698114</v>
      </c>
      <c r="I86" s="12">
        <f>IF('Total power'!I86&lt;Control!$C$7*1000,'Total power'!I86/Parameters!$C$3,Parameters!$C$4)</f>
        <v>13.753962264150944</v>
      </c>
      <c r="J86" s="12">
        <f>IF('Total power'!J86&lt;Control!$C$7*1000,'Total power'!J86/Parameters!$C$3,Parameters!$C$4)</f>
        <v>15.323773584905663</v>
      </c>
      <c r="K86" s="12">
        <f>IF('Total power'!K86&lt;Control!$C$7*1000,'Total power'!K86/Parameters!$C$3,Parameters!$C$4)</f>
        <v>16.780377358490565</v>
      </c>
      <c r="L86" s="12">
        <f>IF('Total power'!L86&lt;Control!$C$7*1000,'Total power'!L86/Parameters!$C$3,Parameters!$C$4)</f>
        <v>17.722264150943396</v>
      </c>
      <c r="M86" s="12">
        <f>IF('Total power'!M86&lt;Control!$C$7*1000,'Total power'!M86/Parameters!$C$3,Parameters!$C$4)</f>
        <v>18.40301886792453</v>
      </c>
      <c r="N86" s="12">
        <f>IF('Total power'!N86&lt;Control!$C$7*1000,'Total power'!N86/Parameters!$C$3,Parameters!$C$4)</f>
        <v>18.771320754716982</v>
      </c>
      <c r="O86" s="12">
        <f>IF('Total power'!O86&lt;Control!$C$7*1000,'Total power'!O86/Parameters!$C$3,Parameters!$C$4)</f>
        <v>18.750188679245284</v>
      </c>
      <c r="P86" s="12">
        <f>IF('Total power'!P86&lt;Control!$C$7*1000,'Total power'!P86/Parameters!$C$3,Parameters!$C$4)</f>
        <v>18.774339622641513</v>
      </c>
      <c r="Q86" s="12">
        <f>IF('Total power'!Q86&lt;Control!$C$7*1000,'Total power'!Q86/Parameters!$C$3,Parameters!$C$4)</f>
        <v>18.867924528301888</v>
      </c>
      <c r="R86" s="12">
        <f>IF('Total power'!R86&lt;Control!$C$7*1000,'Total power'!R86/Parameters!$C$3,Parameters!$C$4)</f>
        <v>18.867924528301888</v>
      </c>
      <c r="S86" s="12">
        <f>IF('Total power'!S86&lt;Control!$C$7*1000,'Total power'!S86/Parameters!$C$3,Parameters!$C$4)</f>
        <v>18.771320754716982</v>
      </c>
      <c r="T86" s="12">
        <f>IF('Total power'!T86&lt;Control!$C$7*1000,'Total power'!T86/Parameters!$C$3,Parameters!$C$4)</f>
        <v>18.694339622641508</v>
      </c>
      <c r="U86" s="12">
        <f>IF('Total power'!U86&lt;Control!$C$7*1000,'Total power'!U86/Parameters!$C$3,Parameters!$C$4)</f>
        <v>18.694339622641508</v>
      </c>
      <c r="V86" s="12">
        <f>IF('Total power'!V86&lt;Control!$C$7*1000,'Total power'!V86/Parameters!$C$3,Parameters!$C$4)</f>
        <v>18.750188679245284</v>
      </c>
      <c r="W86" s="12">
        <f>IF('Total power'!W86&lt;Control!$C$7*1000,'Total power'!W86/Parameters!$C$3,Parameters!$C$4)</f>
        <v>18.694339622641508</v>
      </c>
      <c r="X86" s="12">
        <f>IF('Total power'!X86&lt;Control!$C$7*1000,'Total power'!X86/Parameters!$C$3,Parameters!$C$4)</f>
        <v>18.406037735849058</v>
      </c>
      <c r="Y86" s="12">
        <f>IF('Total power'!Y86&lt;Control!$C$7*1000,'Total power'!Y86/Parameters!$C$3,Parameters!$C$4)</f>
        <v>18.771320754716982</v>
      </c>
      <c r="Z86" s="12">
        <f>IF('Total power'!Z86&lt;Control!$C$7*1000,'Total power'!Z86/Parameters!$C$3,Parameters!$C$4)</f>
        <v>18.774339622641513</v>
      </c>
      <c r="AB86" s="7">
        <f t="shared" si="1"/>
        <v>410.71094339622641</v>
      </c>
    </row>
    <row r="87" spans="2:29" x14ac:dyDescent="0.2">
      <c r="B87" s="6">
        <v>44281</v>
      </c>
      <c r="C87" s="12">
        <f>IF('Total power'!C87&lt;Control!$C$7*1000,'Total power'!C87/Parameters!$C$3,Parameters!$C$4)</f>
        <v>18.694339622641508</v>
      </c>
      <c r="D87" s="12">
        <f>IF('Total power'!D87&lt;Control!$C$7*1000,'Total power'!D87/Parameters!$C$3,Parameters!$C$4)</f>
        <v>18.771320754716982</v>
      </c>
      <c r="E87" s="12">
        <f>IF('Total power'!E87&lt;Control!$C$7*1000,'Total power'!E87/Parameters!$C$3,Parameters!$C$4)</f>
        <v>18.771320754716982</v>
      </c>
      <c r="F87" s="12">
        <f>IF('Total power'!F87&lt;Control!$C$7*1000,'Total power'!F87/Parameters!$C$3,Parameters!$C$4)</f>
        <v>15.323773584905663</v>
      </c>
      <c r="G87" s="12">
        <f>IF('Total power'!G87&lt;Control!$C$7*1000,'Total power'!G87/Parameters!$C$3,Parameters!$C$4)</f>
        <v>11.71320754716981</v>
      </c>
      <c r="H87" s="12">
        <f>IF('Total power'!H87&lt;Control!$C$7*1000,'Total power'!H87/Parameters!$C$3,Parameters!$C$4)</f>
        <v>9.385660377358489</v>
      </c>
      <c r="I87" s="12">
        <f>IF('Total power'!I87&lt;Control!$C$7*1000,'Total power'!I87/Parameters!$C$3,Parameters!$C$4)</f>
        <v>9.7781132075471699</v>
      </c>
      <c r="J87" s="12">
        <f>IF('Total power'!J87&lt;Control!$C$7*1000,'Total power'!J87/Parameters!$C$3,Parameters!$C$4)</f>
        <v>11.372075471698114</v>
      </c>
      <c r="K87" s="12">
        <f>IF('Total power'!K87&lt;Control!$C$7*1000,'Total power'!K87/Parameters!$C$3,Parameters!$C$4)</f>
        <v>11.948679245283019</v>
      </c>
      <c r="L87" s="12">
        <f>IF('Total power'!L87&lt;Control!$C$7*1000,'Total power'!L87/Parameters!$C$3,Parameters!$C$4)</f>
        <v>13.753962264150944</v>
      </c>
      <c r="M87" s="12">
        <f>IF('Total power'!M87&lt;Control!$C$7*1000,'Total power'!M87/Parameters!$C$3,Parameters!$C$4)</f>
        <v>17.630188679245283</v>
      </c>
      <c r="N87" s="12">
        <f>IF('Total power'!N87&lt;Control!$C$7*1000,'Total power'!N87/Parameters!$C$3,Parameters!$C$4)</f>
        <v>18.774339622641513</v>
      </c>
      <c r="O87" s="12">
        <f>IF('Total power'!O87&lt;Control!$C$7*1000,'Total power'!O87/Parameters!$C$3,Parameters!$C$4)</f>
        <v>18.867924528301888</v>
      </c>
      <c r="P87" s="12">
        <f>IF('Total power'!P87&lt;Control!$C$7*1000,'Total power'!P87/Parameters!$C$3,Parameters!$C$4)</f>
        <v>18.867924528301888</v>
      </c>
      <c r="Q87" s="12">
        <f>IF('Total power'!Q87&lt;Control!$C$7*1000,'Total power'!Q87/Parameters!$C$3,Parameters!$C$4)</f>
        <v>18.867924528301888</v>
      </c>
      <c r="R87" s="12">
        <f>IF('Total power'!R87&lt;Control!$C$7*1000,'Total power'!R87/Parameters!$C$3,Parameters!$C$4)</f>
        <v>18.867924528301888</v>
      </c>
      <c r="S87" s="12">
        <f>IF('Total power'!S87&lt;Control!$C$7*1000,'Total power'!S87/Parameters!$C$3,Parameters!$C$4)</f>
        <v>18.40301886792453</v>
      </c>
      <c r="T87" s="12">
        <f>IF('Total power'!T87&lt;Control!$C$7*1000,'Total power'!T87/Parameters!$C$3,Parameters!$C$4)</f>
        <v>16.836226415094337</v>
      </c>
      <c r="U87" s="12">
        <f>IF('Total power'!U87&lt;Control!$C$7*1000,'Total power'!U87/Parameters!$C$3,Parameters!$C$4)</f>
        <v>16.537358490566035</v>
      </c>
      <c r="V87" s="12">
        <f>IF('Total power'!V87&lt;Control!$C$7*1000,'Total power'!V87/Parameters!$C$3,Parameters!$C$4)</f>
        <v>15.323773584905663</v>
      </c>
      <c r="W87" s="12">
        <f>IF('Total power'!W87&lt;Control!$C$7*1000,'Total power'!W87/Parameters!$C$3,Parameters!$C$4)</f>
        <v>13.026415094339622</v>
      </c>
      <c r="X87" s="12">
        <f>IF('Total power'!X87&lt;Control!$C$7*1000,'Total power'!X87/Parameters!$C$3,Parameters!$C$4)</f>
        <v>10.979622641509433</v>
      </c>
      <c r="Y87" s="12">
        <f>IF('Total power'!Y87&lt;Control!$C$7*1000,'Total power'!Y87/Parameters!$C$3,Parameters!$C$4)</f>
        <v>9.7781132075471699</v>
      </c>
      <c r="Z87" s="12">
        <f>IF('Total power'!Z87&lt;Control!$C$7*1000,'Total power'!Z87/Parameters!$C$3,Parameters!$C$4)</f>
        <v>9.7781132075471699</v>
      </c>
      <c r="AB87" s="7">
        <f t="shared" si="1"/>
        <v>362.05132075471704</v>
      </c>
    </row>
    <row r="88" spans="2:29" x14ac:dyDescent="0.2">
      <c r="B88" s="6">
        <v>44282</v>
      </c>
      <c r="C88" s="12">
        <f>IF('Total power'!C88&lt;Control!$C$7*1000,'Total power'!C88/Parameters!$C$3,Parameters!$C$4)</f>
        <v>9.7781132075471699</v>
      </c>
      <c r="D88" s="12">
        <f>IF('Total power'!D88&lt;Control!$C$7*1000,'Total power'!D88/Parameters!$C$3,Parameters!$C$4)</f>
        <v>10.979622641509433</v>
      </c>
      <c r="E88" s="12">
        <f>IF('Total power'!E88&lt;Control!$C$7*1000,'Total power'!E88/Parameters!$C$3,Parameters!$C$4)</f>
        <v>12.633962264150943</v>
      </c>
      <c r="F88" s="12">
        <f>IF('Total power'!F88&lt;Control!$C$7*1000,'Total power'!F88/Parameters!$C$3,Parameters!$C$4)</f>
        <v>13.753962264150944</v>
      </c>
      <c r="G88" s="12">
        <f>IF('Total power'!G88&lt;Control!$C$7*1000,'Total power'!G88/Parameters!$C$3,Parameters!$C$4)</f>
        <v>15.172830188679248</v>
      </c>
      <c r="H88" s="12">
        <f>IF('Total power'!H88&lt;Control!$C$7*1000,'Total power'!H88/Parameters!$C$3,Parameters!$C$4)</f>
        <v>15.415849056603776</v>
      </c>
      <c r="I88" s="12">
        <f>IF('Total power'!I88&lt;Control!$C$7*1000,'Total power'!I88/Parameters!$C$3,Parameters!$C$4)</f>
        <v>16.537358490566035</v>
      </c>
      <c r="J88" s="12">
        <f>IF('Total power'!J88&lt;Control!$C$7*1000,'Total power'!J88/Parameters!$C$3,Parameters!$C$4)</f>
        <v>16.836226415094337</v>
      </c>
      <c r="K88" s="12">
        <f>IF('Total power'!K88&lt;Control!$C$7*1000,'Total power'!K88/Parameters!$C$3,Parameters!$C$4)</f>
        <v>17.479245283018866</v>
      </c>
      <c r="L88" s="12">
        <f>IF('Total power'!L88&lt;Control!$C$7*1000,'Total power'!L88/Parameters!$C$3,Parameters!$C$4)</f>
        <v>16.688301886792452</v>
      </c>
      <c r="M88" s="12">
        <f>IF('Total power'!M88&lt;Control!$C$7*1000,'Total power'!M88/Parameters!$C$3,Parameters!$C$4)</f>
        <v>15.172830188679248</v>
      </c>
      <c r="N88" s="12">
        <f>IF('Total power'!N88&lt;Control!$C$7*1000,'Total power'!N88/Parameters!$C$3,Parameters!$C$4)</f>
        <v>15.172830188679248</v>
      </c>
      <c r="O88" s="12">
        <f>IF('Total power'!O88&lt;Control!$C$7*1000,'Total power'!O88/Parameters!$C$3,Parameters!$C$4)</f>
        <v>16.537358490566035</v>
      </c>
      <c r="P88" s="12">
        <f>IF('Total power'!P88&lt;Control!$C$7*1000,'Total power'!P88/Parameters!$C$3,Parameters!$C$4)</f>
        <v>16.688301886792452</v>
      </c>
      <c r="Q88" s="12">
        <f>IF('Total power'!Q88&lt;Control!$C$7*1000,'Total power'!Q88/Parameters!$C$3,Parameters!$C$4)</f>
        <v>16.537358490566035</v>
      </c>
      <c r="R88" s="12">
        <f>IF('Total power'!R88&lt;Control!$C$7*1000,'Total power'!R88/Parameters!$C$3,Parameters!$C$4)</f>
        <v>15.172830188679248</v>
      </c>
      <c r="S88" s="12">
        <f>IF('Total power'!S88&lt;Control!$C$7*1000,'Total power'!S88/Parameters!$C$3,Parameters!$C$4)</f>
        <v>16.537358490566035</v>
      </c>
      <c r="T88" s="12">
        <f>IF('Total power'!T88&lt;Control!$C$7*1000,'Total power'!T88/Parameters!$C$3,Parameters!$C$4)</f>
        <v>18.750188679245284</v>
      </c>
      <c r="U88" s="12">
        <f>IF('Total power'!U88&lt;Control!$C$7*1000,'Total power'!U88/Parameters!$C$3,Parameters!$C$4)</f>
        <v>18.867924528301888</v>
      </c>
      <c r="V88" s="12">
        <f>IF('Total power'!V88&lt;Control!$C$7*1000,'Total power'!V88/Parameters!$C$3,Parameters!$C$4)</f>
        <v>18.867924528301888</v>
      </c>
      <c r="W88" s="12">
        <f>IF('Total power'!W88&lt;Control!$C$7*1000,'Total power'!W88/Parameters!$C$3,Parameters!$C$4)</f>
        <v>18.867924528301888</v>
      </c>
      <c r="X88" s="12">
        <f>IF('Total power'!X88&lt;Control!$C$7*1000,'Total power'!X88/Parameters!$C$3,Parameters!$C$4)</f>
        <v>18.867924528301888</v>
      </c>
      <c r="Y88" s="12">
        <f>IF('Total power'!Y88&lt;Control!$C$7*1000,'Total power'!Y88/Parameters!$C$3,Parameters!$C$4)</f>
        <v>18.867924528301888</v>
      </c>
      <c r="Z88" s="12">
        <f>IF('Total power'!Z88&lt;Control!$C$7*1000,'Total power'!Z88/Parameters!$C$3,Parameters!$C$4)</f>
        <v>18.867924528301888</v>
      </c>
      <c r="AB88" s="7">
        <f t="shared" si="1"/>
        <v>389.05207547169823</v>
      </c>
    </row>
    <row r="89" spans="2:29" x14ac:dyDescent="0.2">
      <c r="B89" s="6">
        <v>44283</v>
      </c>
      <c r="C89" s="12">
        <f>IF('Total power'!C89&lt;Control!$C$7*1000,'Total power'!C89/Parameters!$C$3,Parameters!$C$4)</f>
        <v>18.867924528301888</v>
      </c>
      <c r="D89" s="12">
        <f>IF('Total power'!D89&lt;Control!$C$7*1000,'Total power'!D89/Parameters!$C$3,Parameters!$C$4)</f>
        <v>18.867924528301888</v>
      </c>
      <c r="E89" s="12">
        <f>IF('Total power'!E89&lt;Control!$C$7*1000,'Total power'!E89/Parameters!$C$3,Parameters!$C$4)</f>
        <v>18.867924528301888</v>
      </c>
      <c r="F89" s="12">
        <f>IF('Total power'!F89&lt;Control!$C$7*1000,'Total power'!F89/Parameters!$C$3,Parameters!$C$4)</f>
        <v>18.867924528301888</v>
      </c>
      <c r="G89" s="12">
        <f>IF('Total power'!G89&lt;Control!$C$7*1000,'Total power'!G89/Parameters!$C$3,Parameters!$C$4)</f>
        <v>18.867924528301888</v>
      </c>
      <c r="H89" s="12">
        <f>IF('Total power'!H89&lt;Control!$C$7*1000,'Total power'!H89/Parameters!$C$3,Parameters!$C$4)</f>
        <v>18.867924528301888</v>
      </c>
      <c r="I89" s="12">
        <f>IF('Total power'!I89&lt;Control!$C$7*1000,'Total power'!I89/Parameters!$C$3,Parameters!$C$4)</f>
        <v>18.867924528301888</v>
      </c>
      <c r="J89" s="12">
        <f>IF('Total power'!J89&lt;Control!$C$7*1000,'Total power'!J89/Parameters!$C$3,Parameters!$C$4)</f>
        <v>18.867924528301888</v>
      </c>
      <c r="K89" s="12">
        <f>IF('Total power'!K89&lt;Control!$C$7*1000,'Total power'!K89/Parameters!$C$3,Parameters!$C$4)</f>
        <v>18.867924528301888</v>
      </c>
      <c r="L89" s="12">
        <f>IF('Total power'!L89&lt;Control!$C$7*1000,'Total power'!L89/Parameters!$C$3,Parameters!$C$4)</f>
        <v>18.867924528301888</v>
      </c>
      <c r="M89" s="12">
        <f>IF('Total power'!M89&lt;Control!$C$7*1000,'Total power'!M89/Parameters!$C$3,Parameters!$C$4)</f>
        <v>18.867924528301888</v>
      </c>
      <c r="N89" s="12">
        <f>IF('Total power'!N89&lt;Control!$C$7*1000,'Total power'!N89/Parameters!$C$3,Parameters!$C$4)</f>
        <v>18.867924528301888</v>
      </c>
      <c r="O89" s="12">
        <f>IF('Total power'!O89&lt;Control!$C$7*1000,'Total power'!O89/Parameters!$C$3,Parameters!$C$4)</f>
        <v>18.381886792452832</v>
      </c>
      <c r="P89" s="12">
        <f>IF('Total power'!P89&lt;Control!$C$7*1000,'Total power'!P89/Parameters!$C$3,Parameters!$C$4)</f>
        <v>18.381886792452832</v>
      </c>
      <c r="Q89" s="12">
        <f>IF('Total power'!Q89&lt;Control!$C$7*1000,'Total power'!Q89/Parameters!$C$3,Parameters!$C$4)</f>
        <v>17.479245283018866</v>
      </c>
      <c r="R89" s="12">
        <f>IF('Total power'!R89&lt;Control!$C$7*1000,'Total power'!R89/Parameters!$C$3,Parameters!$C$4)</f>
        <v>15.172830188679248</v>
      </c>
      <c r="S89" s="12">
        <f>IF('Total power'!S89&lt;Control!$C$7*1000,'Total power'!S89/Parameters!$C$3,Parameters!$C$4)</f>
        <v>18.233962264150943</v>
      </c>
      <c r="T89" s="12">
        <f>IF('Total power'!T89&lt;Control!$C$7*1000,'Total power'!T89/Parameters!$C$3,Parameters!$C$4)</f>
        <v>18.867924528301888</v>
      </c>
      <c r="U89" s="12">
        <f>IF('Total power'!U89&lt;Control!$C$7*1000,'Total power'!U89/Parameters!$C$3,Parameters!$C$4)</f>
        <v>18.867924528301888</v>
      </c>
      <c r="V89" s="12">
        <f>IF('Total power'!V89&lt;Control!$C$7*1000,'Total power'!V89/Parameters!$C$3,Parameters!$C$4)</f>
        <v>18.867924528301888</v>
      </c>
      <c r="W89" s="12">
        <f>IF('Total power'!W89&lt;Control!$C$7*1000,'Total power'!W89/Parameters!$C$3,Parameters!$C$4)</f>
        <v>18.867924528301888</v>
      </c>
      <c r="X89" s="12">
        <f>IF('Total power'!X89&lt;Control!$C$7*1000,'Total power'!X89/Parameters!$C$3,Parameters!$C$4)</f>
        <v>18.867924528301888</v>
      </c>
      <c r="Y89" s="12">
        <f>IF('Total power'!Y89&lt;Control!$C$7*1000,'Total power'!Y89/Parameters!$C$3,Parameters!$C$4)</f>
        <v>18.867924528301888</v>
      </c>
      <c r="Z89" s="12">
        <f>IF('Total power'!Z89&lt;Control!$C$7*1000,'Total power'!Z89/Parameters!$C$3,Parameters!$C$4)</f>
        <v>18.867924528301888</v>
      </c>
      <c r="AB89" s="7">
        <f t="shared" si="1"/>
        <v>446.14037735849075</v>
      </c>
    </row>
    <row r="90" spans="2:29" x14ac:dyDescent="0.2">
      <c r="B90" s="6">
        <v>44284</v>
      </c>
      <c r="C90" s="12">
        <f>IF('Total power'!C90&lt;Control!$C$7*1000,'Total power'!C90/Parameters!$C$3,Parameters!$C$4)</f>
        <v>18.867924528301888</v>
      </c>
      <c r="D90" s="12">
        <f>IF('Total power'!D90&lt;Control!$C$7*1000,'Total power'!D90/Parameters!$C$3,Parameters!$C$4)</f>
        <v>18.867924528301888</v>
      </c>
      <c r="E90" s="12">
        <f>IF('Total power'!E90&lt;Control!$C$7*1000,'Total power'!E90/Parameters!$C$3,Parameters!$C$4)</f>
        <v>18.867924528301888</v>
      </c>
      <c r="F90" s="12">
        <f>IF('Total power'!F90&lt;Control!$C$7*1000,'Total power'!F90/Parameters!$C$3,Parameters!$C$4)</f>
        <v>18.867924528301888</v>
      </c>
      <c r="G90" s="12">
        <f>IF('Total power'!G90&lt;Control!$C$7*1000,'Total power'!G90/Parameters!$C$3,Parameters!$C$4)</f>
        <v>18.867924528301888</v>
      </c>
      <c r="H90" s="12">
        <f>IF('Total power'!H90&lt;Control!$C$7*1000,'Total power'!H90/Parameters!$C$3,Parameters!$C$4)</f>
        <v>18.867924528301888</v>
      </c>
      <c r="I90" s="12">
        <f>IF('Total power'!I90&lt;Control!$C$7*1000,'Total power'!I90/Parameters!$C$3,Parameters!$C$4)</f>
        <v>18.867924528301888</v>
      </c>
      <c r="J90" s="12">
        <f>IF('Total power'!J90&lt;Control!$C$7*1000,'Total power'!J90/Parameters!$C$3,Parameters!$C$4)</f>
        <v>18.867924528301888</v>
      </c>
      <c r="K90" s="12">
        <f>IF('Total power'!K90&lt;Control!$C$7*1000,'Total power'!K90/Parameters!$C$3,Parameters!$C$4)</f>
        <v>18.867924528301888</v>
      </c>
      <c r="L90" s="12">
        <f>IF('Total power'!L90&lt;Control!$C$7*1000,'Total power'!L90/Parameters!$C$3,Parameters!$C$4)</f>
        <v>18.867924528301888</v>
      </c>
      <c r="M90" s="12">
        <f>IF('Total power'!M90&lt;Control!$C$7*1000,'Total power'!M90/Parameters!$C$3,Parameters!$C$4)</f>
        <v>18.867924528301888</v>
      </c>
      <c r="N90" s="12">
        <f>IF('Total power'!N90&lt;Control!$C$7*1000,'Total power'!N90/Parameters!$C$3,Parameters!$C$4)</f>
        <v>18.867924528301888</v>
      </c>
      <c r="O90" s="12">
        <f>IF('Total power'!O90&lt;Control!$C$7*1000,'Total power'!O90/Parameters!$C$3,Parameters!$C$4)</f>
        <v>18.40301886792453</v>
      </c>
      <c r="P90" s="12">
        <f>IF('Total power'!P90&lt;Control!$C$7*1000,'Total power'!P90/Parameters!$C$3,Parameters!$C$4)</f>
        <v>15.415849056603776</v>
      </c>
      <c r="Q90" s="12">
        <f>IF('Total power'!Q90&lt;Control!$C$7*1000,'Total power'!Q90/Parameters!$C$3,Parameters!$C$4)</f>
        <v>8.5735849056603772</v>
      </c>
      <c r="R90" s="12">
        <f>IF('Total power'!R90&lt;Control!$C$7*1000,'Total power'!R90/Parameters!$C$3,Parameters!$C$4)</f>
        <v>2.7547169811320753</v>
      </c>
      <c r="S90" s="12">
        <f>IF('Total power'!S90&lt;Control!$C$7*1000,'Total power'!S90/Parameters!$C$3,Parameters!$C$4)</f>
        <v>2.030188679245283</v>
      </c>
      <c r="T90" s="12">
        <f>IF('Total power'!T90&lt;Control!$C$7*1000,'Total power'!T90/Parameters!$C$3,Parameters!$C$4)</f>
        <v>6.8377358490566031</v>
      </c>
      <c r="U90" s="12">
        <f>IF('Total power'!U90&lt;Control!$C$7*1000,'Total power'!U90/Parameters!$C$3,Parameters!$C$4)</f>
        <v>16.537358490566035</v>
      </c>
      <c r="V90" s="12">
        <f>IF('Total power'!V90&lt;Control!$C$7*1000,'Total power'!V90/Parameters!$C$3,Parameters!$C$4)</f>
        <v>18.867924528301888</v>
      </c>
      <c r="W90" s="12">
        <f>IF('Total power'!W90&lt;Control!$C$7*1000,'Total power'!W90/Parameters!$C$3,Parameters!$C$4)</f>
        <v>18.867924528301888</v>
      </c>
      <c r="X90" s="12">
        <f>IF('Total power'!X90&lt;Control!$C$7*1000,'Total power'!X90/Parameters!$C$3,Parameters!$C$4)</f>
        <v>18.867924528301888</v>
      </c>
      <c r="Y90" s="12">
        <f>IF('Total power'!Y90&lt;Control!$C$7*1000,'Total power'!Y90/Parameters!$C$3,Parameters!$C$4)</f>
        <v>18.867924528301888</v>
      </c>
      <c r="Z90" s="12">
        <f>IF('Total power'!Z90&lt;Control!$C$7*1000,'Total power'!Z90/Parameters!$C$3,Parameters!$C$4)</f>
        <v>18.867924528301888</v>
      </c>
      <c r="AB90" s="7">
        <f t="shared" si="1"/>
        <v>391.30716981132088</v>
      </c>
    </row>
    <row r="91" spans="2:29" x14ac:dyDescent="0.2">
      <c r="B91" s="6">
        <v>44285</v>
      </c>
      <c r="C91" s="12">
        <f>IF('Total power'!C91&lt;Control!$C$7*1000,'Total power'!C91/Parameters!$C$3,Parameters!$C$4)</f>
        <v>18.867924528301888</v>
      </c>
      <c r="D91" s="12">
        <f>IF('Total power'!D91&lt;Control!$C$7*1000,'Total power'!D91/Parameters!$C$3,Parameters!$C$4)</f>
        <v>18.867924528301888</v>
      </c>
      <c r="E91" s="12">
        <f>IF('Total power'!E91&lt;Control!$C$7*1000,'Total power'!E91/Parameters!$C$3,Parameters!$C$4)</f>
        <v>18.867924528301888</v>
      </c>
      <c r="F91" s="12">
        <f>IF('Total power'!F91&lt;Control!$C$7*1000,'Total power'!F91/Parameters!$C$3,Parameters!$C$4)</f>
        <v>18.867924528301888</v>
      </c>
      <c r="G91" s="12">
        <f>IF('Total power'!G91&lt;Control!$C$7*1000,'Total power'!G91/Parameters!$C$3,Parameters!$C$4)</f>
        <v>18.867924528301888</v>
      </c>
      <c r="H91" s="12">
        <f>IF('Total power'!H91&lt;Control!$C$7*1000,'Total power'!H91/Parameters!$C$3,Parameters!$C$4)</f>
        <v>18.867924528301888</v>
      </c>
      <c r="I91" s="12">
        <f>IF('Total power'!I91&lt;Control!$C$7*1000,'Total power'!I91/Parameters!$C$3,Parameters!$C$4)</f>
        <v>18.867924528301888</v>
      </c>
      <c r="J91" s="12">
        <f>IF('Total power'!J91&lt;Control!$C$7*1000,'Total power'!J91/Parameters!$C$3,Parameters!$C$4)</f>
        <v>18.867924528301888</v>
      </c>
      <c r="K91" s="12">
        <f>IF('Total power'!K91&lt;Control!$C$7*1000,'Total power'!K91/Parameters!$C$3,Parameters!$C$4)</f>
        <v>18.867924528301888</v>
      </c>
      <c r="L91" s="12">
        <f>IF('Total power'!L91&lt;Control!$C$7*1000,'Total power'!L91/Parameters!$C$3,Parameters!$C$4)</f>
        <v>18.867924528301888</v>
      </c>
      <c r="M91" s="12">
        <f>IF('Total power'!M91&lt;Control!$C$7*1000,'Total power'!M91/Parameters!$C$3,Parameters!$C$4)</f>
        <v>18.867924528301888</v>
      </c>
      <c r="N91" s="12">
        <f>IF('Total power'!N91&lt;Control!$C$7*1000,'Total power'!N91/Parameters!$C$3,Parameters!$C$4)</f>
        <v>18.867924528301888</v>
      </c>
      <c r="O91" s="12">
        <f>IF('Total power'!O91&lt;Control!$C$7*1000,'Total power'!O91/Parameters!$C$3,Parameters!$C$4)</f>
        <v>18.867924528301888</v>
      </c>
      <c r="P91" s="12">
        <f>IF('Total power'!P91&lt;Control!$C$7*1000,'Total power'!P91/Parameters!$C$3,Parameters!$C$4)</f>
        <v>18.771320754716982</v>
      </c>
      <c r="Q91" s="12">
        <f>IF('Total power'!Q91&lt;Control!$C$7*1000,'Total power'!Q91/Parameters!$C$3,Parameters!$C$4)</f>
        <v>18.381886792452832</v>
      </c>
      <c r="R91" s="12">
        <f>IF('Total power'!R91&lt;Control!$C$7*1000,'Total power'!R91/Parameters!$C$3,Parameters!$C$4)</f>
        <v>16.780377358490565</v>
      </c>
      <c r="S91" s="12">
        <f>IF('Total power'!S91&lt;Control!$C$7*1000,'Total power'!S91/Parameters!$C$3,Parameters!$C$4)</f>
        <v>11.948679245283019</v>
      </c>
      <c r="T91" s="12">
        <f>IF('Total power'!T91&lt;Control!$C$7*1000,'Total power'!T91/Parameters!$C$3,Parameters!$C$4)</f>
        <v>4.7969811320754729</v>
      </c>
      <c r="U91" s="12">
        <f>IF('Total power'!U91&lt;Control!$C$7*1000,'Total power'!U91/Parameters!$C$3,Parameters!$C$4)</f>
        <v>1.4384905660377358</v>
      </c>
      <c r="V91" s="12">
        <f>IF('Total power'!V91&lt;Control!$C$7*1000,'Total power'!V91/Parameters!$C$3,Parameters!$C$4)</f>
        <v>2.2113207547169811</v>
      </c>
      <c r="W91" s="12">
        <f>IF('Total power'!W91&lt;Control!$C$7*1000,'Total power'!W91/Parameters!$C$3,Parameters!$C$4)</f>
        <v>5.3132075471698119</v>
      </c>
      <c r="X91" s="12">
        <f>IF('Total power'!X91&lt;Control!$C$7*1000,'Total power'!X91/Parameters!$C$3,Parameters!$C$4)</f>
        <v>10.566037735849056</v>
      </c>
      <c r="Y91" s="12">
        <f>IF('Total power'!Y91&lt;Control!$C$7*1000,'Total power'!Y91/Parameters!$C$3,Parameters!$C$4)</f>
        <v>13.753962264150944</v>
      </c>
      <c r="Z91" s="12">
        <f>IF('Total power'!Z91&lt;Control!$C$7*1000,'Total power'!Z91/Parameters!$C$3,Parameters!$C$4)</f>
        <v>15.323773584905663</v>
      </c>
      <c r="AB91" s="7">
        <f t="shared" si="1"/>
        <v>364.56905660377379</v>
      </c>
    </row>
    <row r="92" spans="2:29" x14ac:dyDescent="0.2">
      <c r="B92" s="6">
        <v>44286</v>
      </c>
      <c r="C92" s="12">
        <f>IF('Total power'!C92&lt;Control!$C$7*1000,'Total power'!C92/Parameters!$C$3,Parameters!$C$4)</f>
        <v>15.415849056603776</v>
      </c>
      <c r="D92" s="12">
        <f>IF('Total power'!D92&lt;Control!$C$7*1000,'Total power'!D92/Parameters!$C$3,Parameters!$C$4)</f>
        <v>15.415849056603776</v>
      </c>
      <c r="E92" s="12">
        <f>IF('Total power'!E92&lt;Control!$C$7*1000,'Total power'!E92/Parameters!$C$3,Parameters!$C$4)</f>
        <v>16.537358490566035</v>
      </c>
      <c r="F92" s="12">
        <f>IF('Total power'!F92&lt;Control!$C$7*1000,'Total power'!F92/Parameters!$C$3,Parameters!$C$4)</f>
        <v>16.836226415094337</v>
      </c>
      <c r="G92" s="12">
        <f>IF('Total power'!G92&lt;Control!$C$7*1000,'Total power'!G92/Parameters!$C$3,Parameters!$C$4)</f>
        <v>18.381886792452832</v>
      </c>
      <c r="H92" s="12">
        <f>IF('Total power'!H92&lt;Control!$C$7*1000,'Total power'!H92/Parameters!$C$3,Parameters!$C$4)</f>
        <v>18.867924528301888</v>
      </c>
      <c r="I92" s="12">
        <f>IF('Total power'!I92&lt;Control!$C$7*1000,'Total power'!I92/Parameters!$C$3,Parameters!$C$4)</f>
        <v>18.867924528301888</v>
      </c>
      <c r="J92" s="12">
        <f>IF('Total power'!J92&lt;Control!$C$7*1000,'Total power'!J92/Parameters!$C$3,Parameters!$C$4)</f>
        <v>18.867924528301888</v>
      </c>
      <c r="K92" s="12">
        <f>IF('Total power'!K92&lt;Control!$C$7*1000,'Total power'!K92/Parameters!$C$3,Parameters!$C$4)</f>
        <v>18.867924528301888</v>
      </c>
      <c r="L92" s="12">
        <f>IF('Total power'!L92&lt;Control!$C$7*1000,'Total power'!L92/Parameters!$C$3,Parameters!$C$4)</f>
        <v>18.867924528301888</v>
      </c>
      <c r="M92" s="12">
        <f>IF('Total power'!M92&lt;Control!$C$7*1000,'Total power'!M92/Parameters!$C$3,Parameters!$C$4)</f>
        <v>18.867924528301888</v>
      </c>
      <c r="N92" s="12">
        <f>IF('Total power'!N92&lt;Control!$C$7*1000,'Total power'!N92/Parameters!$C$3,Parameters!$C$4)</f>
        <v>18.867924528301888</v>
      </c>
      <c r="O92" s="12">
        <f>IF('Total power'!O92&lt;Control!$C$7*1000,'Total power'!O92/Parameters!$C$3,Parameters!$C$4)</f>
        <v>18.774339622641513</v>
      </c>
      <c r="P92" s="12">
        <f>IF('Total power'!P92&lt;Control!$C$7*1000,'Total power'!P92/Parameters!$C$3,Parameters!$C$4)</f>
        <v>18.381886792452832</v>
      </c>
      <c r="Q92" s="12">
        <f>IF('Total power'!Q92&lt;Control!$C$7*1000,'Total power'!Q92/Parameters!$C$3,Parameters!$C$4)</f>
        <v>17.479245283018866</v>
      </c>
      <c r="R92" s="12">
        <f>IF('Total power'!R92&lt;Control!$C$7*1000,'Total power'!R92/Parameters!$C$3,Parameters!$C$4)</f>
        <v>15.415849056603776</v>
      </c>
      <c r="S92" s="12">
        <f>IF('Total power'!S92&lt;Control!$C$7*1000,'Total power'!S92/Parameters!$C$3,Parameters!$C$4)</f>
        <v>14.937358490566039</v>
      </c>
      <c r="T92" s="12">
        <f>IF('Total power'!T92&lt;Control!$C$7*1000,'Total power'!T92/Parameters!$C$3,Parameters!$C$4)</f>
        <v>13.753962264150944</v>
      </c>
      <c r="U92" s="12">
        <f>IF('Total power'!U92&lt;Control!$C$7*1000,'Total power'!U92/Parameters!$C$3,Parameters!$C$4)</f>
        <v>13.367547169811321</v>
      </c>
      <c r="V92" s="12">
        <f>IF('Total power'!V92&lt;Control!$C$7*1000,'Total power'!V92/Parameters!$C$3,Parameters!$C$4)</f>
        <v>13.603018867924529</v>
      </c>
      <c r="W92" s="12">
        <f>IF('Total power'!W92&lt;Control!$C$7*1000,'Total power'!W92/Parameters!$C$3,Parameters!$C$4)</f>
        <v>12.633962264150943</v>
      </c>
      <c r="X92" s="12">
        <f>IF('Total power'!X92&lt;Control!$C$7*1000,'Total power'!X92/Parameters!$C$3,Parameters!$C$4)</f>
        <v>11.71320754716981</v>
      </c>
      <c r="Y92" s="12">
        <f>IF('Total power'!Y92&lt;Control!$C$7*1000,'Total power'!Y92/Parameters!$C$3,Parameters!$C$4)</f>
        <v>8.9720754716981137</v>
      </c>
      <c r="Z92" s="12">
        <f>IF('Total power'!Z92&lt;Control!$C$7*1000,'Total power'!Z92/Parameters!$C$3,Parameters!$C$4)</f>
        <v>5.9230188679245277</v>
      </c>
      <c r="AB92" s="7">
        <f t="shared" si="1"/>
        <v>379.61811320754737</v>
      </c>
      <c r="AC92" s="11">
        <f>SUM(AB62:AB92)</f>
        <v>9123.2996226415125</v>
      </c>
    </row>
    <row r="93" spans="2:29" x14ac:dyDescent="0.2">
      <c r="B93" s="6">
        <v>44287</v>
      </c>
      <c r="C93" s="12">
        <f>IF('Total power'!C93&lt;Control!$C$7*1000,'Total power'!C93/Parameters!$C$3,Parameters!$C$4)</f>
        <v>3.3705660377358493</v>
      </c>
      <c r="D93" s="12">
        <f>IF('Total power'!D93&lt;Control!$C$7*1000,'Total power'!D93/Parameters!$C$3,Parameters!$C$4)</f>
        <v>2.3924528301886792</v>
      </c>
      <c r="E93" s="12">
        <f>IF('Total power'!E93&lt;Control!$C$7*1000,'Total power'!E93/Parameters!$C$3,Parameters!$C$4)</f>
        <v>2.2113207547169811</v>
      </c>
      <c r="F93" s="12">
        <f>IF('Total power'!F93&lt;Control!$C$7*1000,'Total power'!F93/Parameters!$C$3,Parameters!$C$4)</f>
        <v>2.030188679245283</v>
      </c>
      <c r="G93" s="12">
        <f>IF('Total power'!G93&lt;Control!$C$7*1000,'Total power'!G93/Parameters!$C$3,Parameters!$C$4)</f>
        <v>1.5864150943396227</v>
      </c>
      <c r="H93" s="12">
        <f>IF('Total power'!H93&lt;Control!$C$7*1000,'Total power'!H93/Parameters!$C$3,Parameters!$C$4)</f>
        <v>1.2905660377358492</v>
      </c>
      <c r="I93" s="12">
        <f>IF('Total power'!I93&lt;Control!$C$7*1000,'Total power'!I93/Parameters!$C$3,Parameters!$C$4)</f>
        <v>1.5864150943396227</v>
      </c>
      <c r="J93" s="12">
        <f>IF('Total power'!J93&lt;Control!$C$7*1000,'Total power'!J93/Parameters!$C$3,Parameters!$C$4)</f>
        <v>1.7343396226415091</v>
      </c>
      <c r="K93" s="12">
        <f>IF('Total power'!K93&lt;Control!$C$7*1000,'Total power'!K93/Parameters!$C$3,Parameters!$C$4)</f>
        <v>1.166792452830189</v>
      </c>
      <c r="L93" s="12">
        <f>IF('Total power'!L93&lt;Control!$C$7*1000,'Total power'!L93/Parameters!$C$3,Parameters!$C$4)</f>
        <v>0.57509433962264145</v>
      </c>
      <c r="M93" s="12">
        <f>IF('Total power'!M93&lt;Control!$C$7*1000,'Total power'!M93/Parameters!$C$3,Parameters!$C$4)</f>
        <v>0.28528301886792451</v>
      </c>
      <c r="N93" s="12">
        <f>IF('Total power'!N93&lt;Control!$C$7*1000,'Total power'!N93/Parameters!$C$3,Parameters!$C$4)</f>
        <v>0</v>
      </c>
      <c r="O93" s="12">
        <f>IF('Total power'!O93&lt;Control!$C$7*1000,'Total power'!O93/Parameters!$C$3,Parameters!$C$4)</f>
        <v>0</v>
      </c>
      <c r="P93" s="12">
        <f>IF('Total power'!P93&lt;Control!$C$7*1000,'Total power'!P93/Parameters!$C$3,Parameters!$C$4)</f>
        <v>0</v>
      </c>
      <c r="Q93" s="12">
        <f>IF('Total power'!Q93&lt;Control!$C$7*1000,'Total power'!Q93/Parameters!$C$3,Parameters!$C$4)</f>
        <v>0</v>
      </c>
      <c r="R93" s="12">
        <f>IF('Total power'!R93&lt;Control!$C$7*1000,'Total power'!R93/Parameters!$C$3,Parameters!$C$4)</f>
        <v>0</v>
      </c>
      <c r="S93" s="12">
        <f>IF('Total power'!S93&lt;Control!$C$7*1000,'Total power'!S93/Parameters!$C$3,Parameters!$C$4)</f>
        <v>0</v>
      </c>
      <c r="T93" s="12">
        <f>IF('Total power'!T93&lt;Control!$C$7*1000,'Total power'!T93/Parameters!$C$3,Parameters!$C$4)</f>
        <v>0</v>
      </c>
      <c r="U93" s="12">
        <f>IF('Total power'!U93&lt;Control!$C$7*1000,'Total power'!U93/Parameters!$C$3,Parameters!$C$4)</f>
        <v>0.18867924528301888</v>
      </c>
      <c r="V93" s="12">
        <f>IF('Total power'!V93&lt;Control!$C$7*1000,'Total power'!V93/Parameters!$C$3,Parameters!$C$4)</f>
        <v>0.79547169811320761</v>
      </c>
      <c r="W93" s="12">
        <f>IF('Total power'!W93&lt;Control!$C$7*1000,'Total power'!W93/Parameters!$C$3,Parameters!$C$4)</f>
        <v>1.4384905660377358</v>
      </c>
      <c r="X93" s="12">
        <f>IF('Total power'!X93&lt;Control!$C$7*1000,'Total power'!X93/Parameters!$C$3,Parameters!$C$4)</f>
        <v>2.2113207547169811</v>
      </c>
      <c r="Y93" s="12">
        <f>IF('Total power'!Y93&lt;Control!$C$7*1000,'Total power'!Y93/Parameters!$C$3,Parameters!$C$4)</f>
        <v>3.3705660377358493</v>
      </c>
      <c r="Z93" s="12">
        <f>IF('Total power'!Z93&lt;Control!$C$7*1000,'Total power'!Z93/Parameters!$C$3,Parameters!$C$4)</f>
        <v>5.3132075471698119</v>
      </c>
      <c r="AB93" s="7">
        <f t="shared" si="1"/>
        <v>31.547169811320757</v>
      </c>
    </row>
    <row r="94" spans="2:29" x14ac:dyDescent="0.2">
      <c r="B94" s="6">
        <v>44288</v>
      </c>
      <c r="C94" s="12">
        <f>IF('Total power'!C94&lt;Control!$C$7*1000,'Total power'!C94/Parameters!$C$3,Parameters!$C$4)</f>
        <v>7.9969811320754713</v>
      </c>
      <c r="D94" s="12">
        <f>IF('Total power'!D94&lt;Control!$C$7*1000,'Total power'!D94/Parameters!$C$3,Parameters!$C$4)</f>
        <v>10.979622641509433</v>
      </c>
      <c r="E94" s="12">
        <f>IF('Total power'!E94&lt;Control!$C$7*1000,'Total power'!E94/Parameters!$C$3,Parameters!$C$4)</f>
        <v>12.633962264150943</v>
      </c>
      <c r="F94" s="12">
        <f>IF('Total power'!F94&lt;Control!$C$7*1000,'Total power'!F94/Parameters!$C$3,Parameters!$C$4)</f>
        <v>11.948679245283019</v>
      </c>
      <c r="G94" s="12">
        <f>IF('Total power'!G94&lt;Control!$C$7*1000,'Total power'!G94/Parameters!$C$3,Parameters!$C$4)</f>
        <v>13.026415094339622</v>
      </c>
      <c r="H94" s="12">
        <f>IF('Total power'!H94&lt;Control!$C$7*1000,'Total power'!H94/Parameters!$C$3,Parameters!$C$4)</f>
        <v>12.633962264150943</v>
      </c>
      <c r="I94" s="12">
        <f>IF('Total power'!I94&lt;Control!$C$7*1000,'Total power'!I94/Parameters!$C$3,Parameters!$C$4)</f>
        <v>11.948679245283019</v>
      </c>
      <c r="J94" s="12">
        <f>IF('Total power'!J94&lt;Control!$C$7*1000,'Total power'!J94/Parameters!$C$3,Parameters!$C$4)</f>
        <v>10.119245283018866</v>
      </c>
      <c r="K94" s="12">
        <f>IF('Total power'!K94&lt;Control!$C$7*1000,'Total power'!K94/Parameters!$C$3,Parameters!$C$4)</f>
        <v>10.119245283018866</v>
      </c>
      <c r="L94" s="12">
        <f>IF('Total power'!L94&lt;Control!$C$7*1000,'Total power'!L94/Parameters!$C$3,Parameters!$C$4)</f>
        <v>9.7781132075471699</v>
      </c>
      <c r="M94" s="12">
        <f>IF('Total power'!M94&lt;Control!$C$7*1000,'Total power'!M94/Parameters!$C$3,Parameters!$C$4)</f>
        <v>9.385660377358489</v>
      </c>
      <c r="N94" s="12">
        <f>IF('Total power'!N94&lt;Control!$C$7*1000,'Total power'!N94/Parameters!$C$3,Parameters!$C$4)</f>
        <v>9.7781132075471699</v>
      </c>
      <c r="O94" s="12">
        <f>IF('Total power'!O94&lt;Control!$C$7*1000,'Total power'!O94/Parameters!$C$3,Parameters!$C$4)</f>
        <v>8.9720754716981137</v>
      </c>
      <c r="P94" s="12">
        <f>IF('Total power'!P94&lt;Control!$C$7*1000,'Total power'!P94/Parameters!$C$3,Parameters!$C$4)</f>
        <v>7.1849056603773587</v>
      </c>
      <c r="Q94" s="12">
        <f>IF('Total power'!Q94&lt;Control!$C$7*1000,'Total power'!Q94/Parameters!$C$3,Parameters!$C$4)</f>
        <v>5.6181132075471698</v>
      </c>
      <c r="R94" s="12">
        <f>IF('Total power'!R94&lt;Control!$C$7*1000,'Total power'!R94/Parameters!$C$3,Parameters!$C$4)</f>
        <v>5.3132075471698119</v>
      </c>
      <c r="S94" s="12">
        <f>IF('Total power'!S94&lt;Control!$C$7*1000,'Total power'!S94/Parameters!$C$3,Parameters!$C$4)</f>
        <v>6.2279245283018865</v>
      </c>
      <c r="T94" s="12">
        <f>IF('Total power'!T94&lt;Control!$C$7*1000,'Total power'!T94/Parameters!$C$3,Parameters!$C$4)</f>
        <v>8.3894339622641514</v>
      </c>
      <c r="U94" s="12">
        <f>IF('Total power'!U94&lt;Control!$C$7*1000,'Total power'!U94/Parameters!$C$3,Parameters!$C$4)</f>
        <v>10.119245283018866</v>
      </c>
      <c r="V94" s="12">
        <f>IF('Total power'!V94&lt;Control!$C$7*1000,'Total power'!V94/Parameters!$C$3,Parameters!$C$4)</f>
        <v>8.9720754716981137</v>
      </c>
      <c r="W94" s="12">
        <f>IF('Total power'!W94&lt;Control!$C$7*1000,'Total power'!W94/Parameters!$C$3,Parameters!$C$4)</f>
        <v>6.2279245283018865</v>
      </c>
      <c r="X94" s="12">
        <f>IF('Total power'!X94&lt;Control!$C$7*1000,'Total power'!X94/Parameters!$C$3,Parameters!$C$4)</f>
        <v>4.7969811320754729</v>
      </c>
      <c r="Y94" s="12">
        <f>IF('Total power'!Y94&lt;Control!$C$7*1000,'Total power'!Y94/Parameters!$C$3,Parameters!$C$4)</f>
        <v>3.8052830188679247</v>
      </c>
      <c r="Z94" s="12">
        <f>IF('Total power'!Z94&lt;Control!$C$7*1000,'Total power'!Z94/Parameters!$C$3,Parameters!$C$4)</f>
        <v>3.3705660377358493</v>
      </c>
      <c r="AB94" s="7">
        <f t="shared" si="1"/>
        <v>209.34641509433959</v>
      </c>
    </row>
    <row r="95" spans="2:29" x14ac:dyDescent="0.2">
      <c r="B95" s="6">
        <v>44289</v>
      </c>
      <c r="C95" s="12">
        <f>IF('Total power'!C95&lt;Control!$C$7*1000,'Total power'!C95/Parameters!$C$3,Parameters!$C$4)</f>
        <v>3.8052830188679247</v>
      </c>
      <c r="D95" s="12">
        <f>IF('Total power'!D95&lt;Control!$C$7*1000,'Total power'!D95/Parameters!$C$3,Parameters!$C$4)</f>
        <v>5.3132075471698119</v>
      </c>
      <c r="E95" s="12">
        <f>IF('Total power'!E95&lt;Control!$C$7*1000,'Total power'!E95/Parameters!$C$3,Parameters!$C$4)</f>
        <v>7.9969811320754713</v>
      </c>
      <c r="F95" s="12">
        <f>IF('Total power'!F95&lt;Control!$C$7*1000,'Total power'!F95/Parameters!$C$3,Parameters!$C$4)</f>
        <v>9.7781132075471699</v>
      </c>
      <c r="G95" s="12">
        <f>IF('Total power'!G95&lt;Control!$C$7*1000,'Total power'!G95/Parameters!$C$3,Parameters!$C$4)</f>
        <v>10.979622641509433</v>
      </c>
      <c r="H95" s="12">
        <f>IF('Total power'!H95&lt;Control!$C$7*1000,'Total power'!H95/Parameters!$C$3,Parameters!$C$4)</f>
        <v>11.71320754716981</v>
      </c>
      <c r="I95" s="12">
        <f>IF('Total power'!I95&lt;Control!$C$7*1000,'Total power'!I95/Parameters!$C$3,Parameters!$C$4)</f>
        <v>11.71320754716981</v>
      </c>
      <c r="J95" s="12">
        <f>IF('Total power'!J95&lt;Control!$C$7*1000,'Total power'!J95/Parameters!$C$3,Parameters!$C$4)</f>
        <v>10.979622641509433</v>
      </c>
      <c r="K95" s="12">
        <f>IF('Total power'!K95&lt;Control!$C$7*1000,'Total power'!K95/Parameters!$C$3,Parameters!$C$4)</f>
        <v>10.566037735849056</v>
      </c>
      <c r="L95" s="12">
        <f>IF('Total power'!L95&lt;Control!$C$7*1000,'Total power'!L95/Parameters!$C$3,Parameters!$C$4)</f>
        <v>10.119245283018866</v>
      </c>
      <c r="M95" s="12">
        <f>IF('Total power'!M95&lt;Control!$C$7*1000,'Total power'!M95/Parameters!$C$3,Parameters!$C$4)</f>
        <v>9.7781132075471699</v>
      </c>
      <c r="N95" s="12">
        <f>IF('Total power'!N95&lt;Control!$C$7*1000,'Total power'!N95/Parameters!$C$3,Parameters!$C$4)</f>
        <v>8.9720754716981137</v>
      </c>
      <c r="O95" s="12">
        <f>IF('Total power'!O95&lt;Control!$C$7*1000,'Total power'!O95/Parameters!$C$3,Parameters!$C$4)</f>
        <v>9.7781132075471699</v>
      </c>
      <c r="P95" s="12">
        <f>IF('Total power'!P95&lt;Control!$C$7*1000,'Total power'!P95/Parameters!$C$3,Parameters!$C$4)</f>
        <v>10.979622641509433</v>
      </c>
      <c r="Q95" s="12">
        <f>IF('Total power'!Q95&lt;Control!$C$7*1000,'Total power'!Q95/Parameters!$C$3,Parameters!$C$4)</f>
        <v>11.71320754716981</v>
      </c>
      <c r="R95" s="12">
        <f>IF('Total power'!R95&lt;Control!$C$7*1000,'Total power'!R95/Parameters!$C$3,Parameters!$C$4)</f>
        <v>11.372075471698114</v>
      </c>
      <c r="S95" s="12">
        <f>IF('Total power'!S95&lt;Control!$C$7*1000,'Total power'!S95/Parameters!$C$3,Parameters!$C$4)</f>
        <v>11.372075471698114</v>
      </c>
      <c r="T95" s="12">
        <f>IF('Total power'!T95&lt;Control!$C$7*1000,'Total power'!T95/Parameters!$C$3,Parameters!$C$4)</f>
        <v>10.566037735849056</v>
      </c>
      <c r="U95" s="12">
        <f>IF('Total power'!U95&lt;Control!$C$7*1000,'Total power'!U95/Parameters!$C$3,Parameters!$C$4)</f>
        <v>11.71320754716981</v>
      </c>
      <c r="V95" s="12">
        <f>IF('Total power'!V95&lt;Control!$C$7*1000,'Total power'!V95/Parameters!$C$3,Parameters!$C$4)</f>
        <v>13.367547169811321</v>
      </c>
      <c r="W95" s="12">
        <f>IF('Total power'!W95&lt;Control!$C$7*1000,'Total power'!W95/Parameters!$C$3,Parameters!$C$4)</f>
        <v>13.603018867924529</v>
      </c>
      <c r="X95" s="12">
        <f>IF('Total power'!X95&lt;Control!$C$7*1000,'Total power'!X95/Parameters!$C$3,Parameters!$C$4)</f>
        <v>13.753962264150944</v>
      </c>
      <c r="Y95" s="12">
        <f>IF('Total power'!Y95&lt;Control!$C$7*1000,'Total power'!Y95/Parameters!$C$3,Parameters!$C$4)</f>
        <v>15.323773584905663</v>
      </c>
      <c r="Z95" s="12">
        <f>IF('Total power'!Z95&lt;Control!$C$7*1000,'Total power'!Z95/Parameters!$C$3,Parameters!$C$4)</f>
        <v>15.323773584905663</v>
      </c>
      <c r="AB95" s="7">
        <f t="shared" si="1"/>
        <v>260.58113207547171</v>
      </c>
    </row>
    <row r="96" spans="2:29" x14ac:dyDescent="0.2">
      <c r="B96" s="6">
        <v>44290</v>
      </c>
      <c r="C96" s="12">
        <f>IF('Total power'!C96&lt;Control!$C$7*1000,'Total power'!C96/Parameters!$C$3,Parameters!$C$4)</f>
        <v>15.172830188679248</v>
      </c>
      <c r="D96" s="12">
        <f>IF('Total power'!D96&lt;Control!$C$7*1000,'Total power'!D96/Parameters!$C$3,Parameters!$C$4)</f>
        <v>15.415849056603776</v>
      </c>
      <c r="E96" s="12">
        <f>IF('Total power'!E96&lt;Control!$C$7*1000,'Total power'!E96/Parameters!$C$3,Parameters!$C$4)</f>
        <v>18.774339622641513</v>
      </c>
      <c r="F96" s="12">
        <f>IF('Total power'!F96&lt;Control!$C$7*1000,'Total power'!F96/Parameters!$C$3,Parameters!$C$4)</f>
        <v>18.867924528301888</v>
      </c>
      <c r="G96" s="12">
        <f>IF('Total power'!G96&lt;Control!$C$7*1000,'Total power'!G96/Parameters!$C$3,Parameters!$C$4)</f>
        <v>18.867924528301888</v>
      </c>
      <c r="H96" s="12">
        <f>IF('Total power'!H96&lt;Control!$C$7*1000,'Total power'!H96/Parameters!$C$3,Parameters!$C$4)</f>
        <v>18.867924528301888</v>
      </c>
      <c r="I96" s="12">
        <f>IF('Total power'!I96&lt;Control!$C$7*1000,'Total power'!I96/Parameters!$C$3,Parameters!$C$4)</f>
        <v>18.867924528301888</v>
      </c>
      <c r="J96" s="12">
        <f>IF('Total power'!J96&lt;Control!$C$7*1000,'Total power'!J96/Parameters!$C$3,Parameters!$C$4)</f>
        <v>18.867924528301888</v>
      </c>
      <c r="K96" s="12">
        <f>IF('Total power'!K96&lt;Control!$C$7*1000,'Total power'!K96/Parameters!$C$3,Parameters!$C$4)</f>
        <v>18.867924528301888</v>
      </c>
      <c r="L96" s="12">
        <f>IF('Total power'!L96&lt;Control!$C$7*1000,'Total power'!L96/Parameters!$C$3,Parameters!$C$4)</f>
        <v>18.867924528301888</v>
      </c>
      <c r="M96" s="12">
        <f>IF('Total power'!M96&lt;Control!$C$7*1000,'Total power'!M96/Parameters!$C$3,Parameters!$C$4)</f>
        <v>18.867924528301888</v>
      </c>
      <c r="N96" s="12">
        <f>IF('Total power'!N96&lt;Control!$C$7*1000,'Total power'!N96/Parameters!$C$3,Parameters!$C$4)</f>
        <v>0</v>
      </c>
      <c r="O96" s="12">
        <f>IF('Total power'!O96&lt;Control!$C$7*1000,'Total power'!O96/Parameters!$C$3,Parameters!$C$4)</f>
        <v>0</v>
      </c>
      <c r="P96" s="12">
        <f>IF('Total power'!P96&lt;Control!$C$7*1000,'Total power'!P96/Parameters!$C$3,Parameters!$C$4)</f>
        <v>18.867924528301888</v>
      </c>
      <c r="Q96" s="12">
        <f>IF('Total power'!Q96&lt;Control!$C$7*1000,'Total power'!Q96/Parameters!$C$3,Parameters!$C$4)</f>
        <v>18.867924528301888</v>
      </c>
      <c r="R96" s="12">
        <f>IF('Total power'!R96&lt;Control!$C$7*1000,'Total power'!R96/Parameters!$C$3,Parameters!$C$4)</f>
        <v>18.867924528301888</v>
      </c>
      <c r="S96" s="12">
        <f>IF('Total power'!S96&lt;Control!$C$7*1000,'Total power'!S96/Parameters!$C$3,Parameters!$C$4)</f>
        <v>18.867924528301888</v>
      </c>
      <c r="T96" s="12">
        <f>IF('Total power'!T96&lt;Control!$C$7*1000,'Total power'!T96/Parameters!$C$3,Parameters!$C$4)</f>
        <v>18.867924528301888</v>
      </c>
      <c r="U96" s="12">
        <f>IF('Total power'!U96&lt;Control!$C$7*1000,'Total power'!U96/Parameters!$C$3,Parameters!$C$4)</f>
        <v>18.867924528301888</v>
      </c>
      <c r="V96" s="12">
        <f>IF('Total power'!V96&lt;Control!$C$7*1000,'Total power'!V96/Parameters!$C$3,Parameters!$C$4)</f>
        <v>18.867924528301888</v>
      </c>
      <c r="W96" s="12">
        <f>IF('Total power'!W96&lt;Control!$C$7*1000,'Total power'!W96/Parameters!$C$3,Parameters!$C$4)</f>
        <v>18.867924528301888</v>
      </c>
      <c r="X96" s="12">
        <f>IF('Total power'!X96&lt;Control!$C$7*1000,'Total power'!X96/Parameters!$C$3,Parameters!$C$4)</f>
        <v>18.867924528301888</v>
      </c>
      <c r="Y96" s="12">
        <f>IF('Total power'!Y96&lt;Control!$C$7*1000,'Total power'!Y96/Parameters!$C$3,Parameters!$C$4)</f>
        <v>18.867924528301888</v>
      </c>
      <c r="Z96" s="12">
        <f>IF('Total power'!Z96&lt;Control!$C$7*1000,'Total power'!Z96/Parameters!$C$3,Parameters!$C$4)</f>
        <v>18.867924528301888</v>
      </c>
      <c r="AB96" s="7">
        <f t="shared" si="1"/>
        <v>407.85358490566051</v>
      </c>
    </row>
    <row r="97" spans="2:28" x14ac:dyDescent="0.2">
      <c r="B97" s="6">
        <v>44291</v>
      </c>
      <c r="C97" s="12">
        <f>IF('Total power'!C97&lt;Control!$C$7*1000,'Total power'!C97/Parameters!$C$3,Parameters!$C$4)</f>
        <v>18.867924528301888</v>
      </c>
      <c r="D97" s="12">
        <f>IF('Total power'!D97&lt;Control!$C$7*1000,'Total power'!D97/Parameters!$C$3,Parameters!$C$4)</f>
        <v>18.867924528301888</v>
      </c>
      <c r="E97" s="12">
        <f>IF('Total power'!E97&lt;Control!$C$7*1000,'Total power'!E97/Parameters!$C$3,Parameters!$C$4)</f>
        <v>18.867924528301888</v>
      </c>
      <c r="F97" s="12">
        <f>IF('Total power'!F97&lt;Control!$C$7*1000,'Total power'!F97/Parameters!$C$3,Parameters!$C$4)</f>
        <v>18.867924528301888</v>
      </c>
      <c r="G97" s="12">
        <f>IF('Total power'!G97&lt;Control!$C$7*1000,'Total power'!G97/Parameters!$C$3,Parameters!$C$4)</f>
        <v>18.867924528301888</v>
      </c>
      <c r="H97" s="12">
        <f>IF('Total power'!H97&lt;Control!$C$7*1000,'Total power'!H97/Parameters!$C$3,Parameters!$C$4)</f>
        <v>18.867924528301888</v>
      </c>
      <c r="I97" s="12">
        <f>IF('Total power'!I97&lt;Control!$C$7*1000,'Total power'!I97/Parameters!$C$3,Parameters!$C$4)</f>
        <v>18.867924528301888</v>
      </c>
      <c r="J97" s="12">
        <f>IF('Total power'!J97&lt;Control!$C$7*1000,'Total power'!J97/Parameters!$C$3,Parameters!$C$4)</f>
        <v>18.867924528301888</v>
      </c>
      <c r="K97" s="12">
        <f>IF('Total power'!K97&lt;Control!$C$7*1000,'Total power'!K97/Parameters!$C$3,Parameters!$C$4)</f>
        <v>18.867924528301888</v>
      </c>
      <c r="L97" s="12">
        <f>IF('Total power'!L97&lt;Control!$C$7*1000,'Total power'!L97/Parameters!$C$3,Parameters!$C$4)</f>
        <v>18.867924528301888</v>
      </c>
      <c r="M97" s="12">
        <f>IF('Total power'!M97&lt;Control!$C$7*1000,'Total power'!M97/Parameters!$C$3,Parameters!$C$4)</f>
        <v>18.867924528301888</v>
      </c>
      <c r="N97" s="12">
        <f>IF('Total power'!N97&lt;Control!$C$7*1000,'Total power'!N97/Parameters!$C$3,Parameters!$C$4)</f>
        <v>18.867924528301888</v>
      </c>
      <c r="O97" s="12">
        <f>IF('Total power'!O97&lt;Control!$C$7*1000,'Total power'!O97/Parameters!$C$3,Parameters!$C$4)</f>
        <v>18.867924528301888</v>
      </c>
      <c r="P97" s="12">
        <f>IF('Total power'!P97&lt;Control!$C$7*1000,'Total power'!P97/Parameters!$C$3,Parameters!$C$4)</f>
        <v>18.867924528301888</v>
      </c>
      <c r="Q97" s="12">
        <f>IF('Total power'!Q97&lt;Control!$C$7*1000,'Total power'!Q97/Parameters!$C$3,Parameters!$C$4)</f>
        <v>18.867924528301888</v>
      </c>
      <c r="R97" s="12">
        <f>IF('Total power'!R97&lt;Control!$C$7*1000,'Total power'!R97/Parameters!$C$3,Parameters!$C$4)</f>
        <v>18.867924528301888</v>
      </c>
      <c r="S97" s="12">
        <f>IF('Total power'!S97&lt;Control!$C$7*1000,'Total power'!S97/Parameters!$C$3,Parameters!$C$4)</f>
        <v>18.867924528301888</v>
      </c>
      <c r="T97" s="12">
        <f>IF('Total power'!T97&lt;Control!$C$7*1000,'Total power'!T97/Parameters!$C$3,Parameters!$C$4)</f>
        <v>18.867924528301888</v>
      </c>
      <c r="U97" s="12">
        <f>IF('Total power'!U97&lt;Control!$C$7*1000,'Total power'!U97/Parameters!$C$3,Parameters!$C$4)</f>
        <v>18.867924528301888</v>
      </c>
      <c r="V97" s="12">
        <f>IF('Total power'!V97&lt;Control!$C$7*1000,'Total power'!V97/Parameters!$C$3,Parameters!$C$4)</f>
        <v>18.867924528301888</v>
      </c>
      <c r="W97" s="12">
        <f>IF('Total power'!W97&lt;Control!$C$7*1000,'Total power'!W97/Parameters!$C$3,Parameters!$C$4)</f>
        <v>18.867924528301888</v>
      </c>
      <c r="X97" s="12">
        <f>IF('Total power'!X97&lt;Control!$C$7*1000,'Total power'!X97/Parameters!$C$3,Parameters!$C$4)</f>
        <v>18.867924528301888</v>
      </c>
      <c r="Y97" s="12">
        <f>IF('Total power'!Y97&lt;Control!$C$7*1000,'Total power'!Y97/Parameters!$C$3,Parameters!$C$4)</f>
        <v>18.867924528301888</v>
      </c>
      <c r="Z97" s="12">
        <f>IF('Total power'!Z97&lt;Control!$C$7*1000,'Total power'!Z97/Parameters!$C$3,Parameters!$C$4)</f>
        <v>18.867924528301888</v>
      </c>
      <c r="AB97" s="7">
        <f t="shared" si="1"/>
        <v>452.83018867924545</v>
      </c>
    </row>
    <row r="98" spans="2:28" x14ac:dyDescent="0.2">
      <c r="B98" s="6">
        <v>44292</v>
      </c>
      <c r="C98" s="12">
        <f>IF('Total power'!C98&lt;Control!$C$7*1000,'Total power'!C98/Parameters!$C$3,Parameters!$C$4)</f>
        <v>18.867924528301888</v>
      </c>
      <c r="D98" s="12">
        <f>IF('Total power'!D98&lt;Control!$C$7*1000,'Total power'!D98/Parameters!$C$3,Parameters!$C$4)</f>
        <v>18.867924528301888</v>
      </c>
      <c r="E98" s="12">
        <f>IF('Total power'!E98&lt;Control!$C$7*1000,'Total power'!E98/Parameters!$C$3,Parameters!$C$4)</f>
        <v>18.867924528301888</v>
      </c>
      <c r="F98" s="12">
        <f>IF('Total power'!F98&lt;Control!$C$7*1000,'Total power'!F98/Parameters!$C$3,Parameters!$C$4)</f>
        <v>18.867924528301888</v>
      </c>
      <c r="G98" s="12">
        <f>IF('Total power'!G98&lt;Control!$C$7*1000,'Total power'!G98/Parameters!$C$3,Parameters!$C$4)</f>
        <v>18.867924528301888</v>
      </c>
      <c r="H98" s="12">
        <f>IF('Total power'!H98&lt;Control!$C$7*1000,'Total power'!H98/Parameters!$C$3,Parameters!$C$4)</f>
        <v>18.867924528301888</v>
      </c>
      <c r="I98" s="12">
        <f>IF('Total power'!I98&lt;Control!$C$7*1000,'Total power'!I98/Parameters!$C$3,Parameters!$C$4)</f>
        <v>18.867924528301888</v>
      </c>
      <c r="J98" s="12">
        <f>IF('Total power'!J98&lt;Control!$C$7*1000,'Total power'!J98/Parameters!$C$3,Parameters!$C$4)</f>
        <v>18.867924528301888</v>
      </c>
      <c r="K98" s="12">
        <f>IF('Total power'!K98&lt;Control!$C$7*1000,'Total power'!K98/Parameters!$C$3,Parameters!$C$4)</f>
        <v>18.867924528301888</v>
      </c>
      <c r="L98" s="12">
        <f>IF('Total power'!L98&lt;Control!$C$7*1000,'Total power'!L98/Parameters!$C$3,Parameters!$C$4)</f>
        <v>18.867924528301888</v>
      </c>
      <c r="M98" s="12">
        <f>IF('Total power'!M98&lt;Control!$C$7*1000,'Total power'!M98/Parameters!$C$3,Parameters!$C$4)</f>
        <v>18.867924528301888</v>
      </c>
      <c r="N98" s="12">
        <f>IF('Total power'!N98&lt;Control!$C$7*1000,'Total power'!N98/Parameters!$C$3,Parameters!$C$4)</f>
        <v>18.867924528301888</v>
      </c>
      <c r="O98" s="12">
        <f>IF('Total power'!O98&lt;Control!$C$7*1000,'Total power'!O98/Parameters!$C$3,Parameters!$C$4)</f>
        <v>18.867924528301888</v>
      </c>
      <c r="P98" s="12">
        <f>IF('Total power'!P98&lt;Control!$C$7*1000,'Total power'!P98/Parameters!$C$3,Parameters!$C$4)</f>
        <v>18.867924528301888</v>
      </c>
      <c r="Q98" s="12">
        <f>IF('Total power'!Q98&lt;Control!$C$7*1000,'Total power'!Q98/Parameters!$C$3,Parameters!$C$4)</f>
        <v>18.867924528301888</v>
      </c>
      <c r="R98" s="12">
        <f>IF('Total power'!R98&lt;Control!$C$7*1000,'Total power'!R98/Parameters!$C$3,Parameters!$C$4)</f>
        <v>18.867924528301888</v>
      </c>
      <c r="S98" s="12">
        <f>IF('Total power'!S98&lt;Control!$C$7*1000,'Total power'!S98/Parameters!$C$3,Parameters!$C$4)</f>
        <v>18.867924528301888</v>
      </c>
      <c r="T98" s="12">
        <f>IF('Total power'!T98&lt;Control!$C$7*1000,'Total power'!T98/Parameters!$C$3,Parameters!$C$4)</f>
        <v>18.867924528301888</v>
      </c>
      <c r="U98" s="12">
        <f>IF('Total power'!U98&lt;Control!$C$7*1000,'Total power'!U98/Parameters!$C$3,Parameters!$C$4)</f>
        <v>18.867924528301888</v>
      </c>
      <c r="V98" s="12">
        <f>IF('Total power'!V98&lt;Control!$C$7*1000,'Total power'!V98/Parameters!$C$3,Parameters!$C$4)</f>
        <v>18.867924528301888</v>
      </c>
      <c r="W98" s="12">
        <f>IF('Total power'!W98&lt;Control!$C$7*1000,'Total power'!W98/Parameters!$C$3,Parameters!$C$4)</f>
        <v>18.867924528301888</v>
      </c>
      <c r="X98" s="12">
        <f>IF('Total power'!X98&lt;Control!$C$7*1000,'Total power'!X98/Parameters!$C$3,Parameters!$C$4)</f>
        <v>18.867924528301888</v>
      </c>
      <c r="Y98" s="12">
        <f>IF('Total power'!Y98&lt;Control!$C$7*1000,'Total power'!Y98/Parameters!$C$3,Parameters!$C$4)</f>
        <v>18.867924528301888</v>
      </c>
      <c r="Z98" s="12">
        <f>IF('Total power'!Z98&lt;Control!$C$7*1000,'Total power'!Z98/Parameters!$C$3,Parameters!$C$4)</f>
        <v>18.867924528301888</v>
      </c>
      <c r="AB98" s="7">
        <f t="shared" si="1"/>
        <v>452.83018867924545</v>
      </c>
    </row>
    <row r="99" spans="2:28" x14ac:dyDescent="0.2">
      <c r="B99" s="6">
        <v>44293</v>
      </c>
      <c r="C99" s="12">
        <f>IF('Total power'!C99&lt;Control!$C$7*1000,'Total power'!C99/Parameters!$C$3,Parameters!$C$4)</f>
        <v>18.867924528301888</v>
      </c>
      <c r="D99" s="12">
        <f>IF('Total power'!D99&lt;Control!$C$7*1000,'Total power'!D99/Parameters!$C$3,Parameters!$C$4)</f>
        <v>18.867924528301888</v>
      </c>
      <c r="E99" s="12">
        <f>IF('Total power'!E99&lt;Control!$C$7*1000,'Total power'!E99/Parameters!$C$3,Parameters!$C$4)</f>
        <v>18.774339622641513</v>
      </c>
      <c r="F99" s="12">
        <f>IF('Total power'!F99&lt;Control!$C$7*1000,'Total power'!F99/Parameters!$C$3,Parameters!$C$4)</f>
        <v>18.867924528301888</v>
      </c>
      <c r="G99" s="12">
        <f>IF('Total power'!G99&lt;Control!$C$7*1000,'Total power'!G99/Parameters!$C$3,Parameters!$C$4)</f>
        <v>18.774339622641513</v>
      </c>
      <c r="H99" s="12">
        <f>IF('Total power'!H99&lt;Control!$C$7*1000,'Total power'!H99/Parameters!$C$3,Parameters!$C$4)</f>
        <v>18.40301886792453</v>
      </c>
      <c r="I99" s="12">
        <f>IF('Total power'!I99&lt;Control!$C$7*1000,'Total power'!I99/Parameters!$C$3,Parameters!$C$4)</f>
        <v>17.630188679245283</v>
      </c>
      <c r="J99" s="12">
        <f>IF('Total power'!J99&lt;Control!$C$7*1000,'Total power'!J99/Parameters!$C$3,Parameters!$C$4)</f>
        <v>16.780377358490565</v>
      </c>
      <c r="K99" s="12">
        <f>IF('Total power'!K99&lt;Control!$C$7*1000,'Total power'!K99/Parameters!$C$3,Parameters!$C$4)</f>
        <v>16.688301886792452</v>
      </c>
      <c r="L99" s="12">
        <f>IF('Total power'!L99&lt;Control!$C$7*1000,'Total power'!L99/Parameters!$C$3,Parameters!$C$4)</f>
        <v>15.323773584905663</v>
      </c>
      <c r="M99" s="12">
        <f>IF('Total power'!M99&lt;Control!$C$7*1000,'Total power'!M99/Parameters!$C$3,Parameters!$C$4)</f>
        <v>13.753962264150944</v>
      </c>
      <c r="N99" s="12">
        <f>IF('Total power'!N99&lt;Control!$C$7*1000,'Total power'!N99/Parameters!$C$3,Parameters!$C$4)</f>
        <v>12.633962264150943</v>
      </c>
      <c r="O99" s="12">
        <f>IF('Total power'!O99&lt;Control!$C$7*1000,'Total power'!O99/Parameters!$C$3,Parameters!$C$4)</f>
        <v>11.372075471698114</v>
      </c>
      <c r="P99" s="12">
        <f>IF('Total power'!P99&lt;Control!$C$7*1000,'Total power'!P99/Parameters!$C$3,Parameters!$C$4)</f>
        <v>9.7781132075471699</v>
      </c>
      <c r="Q99" s="12">
        <f>IF('Total power'!Q99&lt;Control!$C$7*1000,'Total power'!Q99/Parameters!$C$3,Parameters!$C$4)</f>
        <v>8.5735849056603772</v>
      </c>
      <c r="R99" s="12">
        <f>IF('Total power'!R99&lt;Control!$C$7*1000,'Total power'!R99/Parameters!$C$3,Parameters!$C$4)</f>
        <v>7.1849056603773587</v>
      </c>
      <c r="S99" s="12">
        <f>IF('Total power'!S99&lt;Control!$C$7*1000,'Total power'!S99/Parameters!$C$3,Parameters!$C$4)</f>
        <v>5.6181132075471698</v>
      </c>
      <c r="T99" s="12">
        <f>IF('Total power'!T99&lt;Control!$C$7*1000,'Total power'!T99/Parameters!$C$3,Parameters!$C$4)</f>
        <v>4.2807547169811322</v>
      </c>
      <c r="U99" s="12">
        <f>IF('Total power'!U99&lt;Control!$C$7*1000,'Total power'!U99/Parameters!$C$3,Parameters!$C$4)</f>
        <v>3.8052830188679247</v>
      </c>
      <c r="V99" s="12">
        <f>IF('Total power'!V99&lt;Control!$C$7*1000,'Total power'!V99/Parameters!$C$3,Parameters!$C$4)</f>
        <v>3.5879245283018872</v>
      </c>
      <c r="W99" s="12">
        <f>IF('Total power'!W99&lt;Control!$C$7*1000,'Total power'!W99/Parameters!$C$3,Parameters!$C$4)</f>
        <v>5.0550943396226433</v>
      </c>
      <c r="X99" s="12">
        <f>IF('Total power'!X99&lt;Control!$C$7*1000,'Total power'!X99/Parameters!$C$3,Parameters!$C$4)</f>
        <v>8.5735849056603772</v>
      </c>
      <c r="Y99" s="12">
        <f>IF('Total power'!Y99&lt;Control!$C$7*1000,'Total power'!Y99/Parameters!$C$3,Parameters!$C$4)</f>
        <v>13.026415094339622</v>
      </c>
      <c r="Z99" s="12">
        <f>IF('Total power'!Z99&lt;Control!$C$7*1000,'Total power'!Z99/Parameters!$C$3,Parameters!$C$4)</f>
        <v>16.688301886792452</v>
      </c>
      <c r="AB99" s="7">
        <f t="shared" si="1"/>
        <v>302.91018867924521</v>
      </c>
    </row>
    <row r="100" spans="2:28" x14ac:dyDescent="0.2">
      <c r="B100" s="6">
        <v>44294</v>
      </c>
      <c r="C100" s="12">
        <f>IF('Total power'!C100&lt;Control!$C$7*1000,'Total power'!C100/Parameters!$C$3,Parameters!$C$4)</f>
        <v>18.774339622641513</v>
      </c>
      <c r="D100" s="12">
        <f>IF('Total power'!D100&lt;Control!$C$7*1000,'Total power'!D100/Parameters!$C$3,Parameters!$C$4)</f>
        <v>18.867924528301888</v>
      </c>
      <c r="E100" s="12">
        <f>IF('Total power'!E100&lt;Control!$C$7*1000,'Total power'!E100/Parameters!$C$3,Parameters!$C$4)</f>
        <v>18.867924528301888</v>
      </c>
      <c r="F100" s="12">
        <f>IF('Total power'!F100&lt;Control!$C$7*1000,'Total power'!F100/Parameters!$C$3,Parameters!$C$4)</f>
        <v>18.867924528301888</v>
      </c>
      <c r="G100" s="12">
        <f>IF('Total power'!G100&lt;Control!$C$7*1000,'Total power'!G100/Parameters!$C$3,Parameters!$C$4)</f>
        <v>18.867924528301888</v>
      </c>
      <c r="H100" s="12">
        <f>IF('Total power'!H100&lt;Control!$C$7*1000,'Total power'!H100/Parameters!$C$3,Parameters!$C$4)</f>
        <v>18.867924528301888</v>
      </c>
      <c r="I100" s="12">
        <f>IF('Total power'!I100&lt;Control!$C$7*1000,'Total power'!I100/Parameters!$C$3,Parameters!$C$4)</f>
        <v>18.867924528301888</v>
      </c>
      <c r="J100" s="12">
        <f>IF('Total power'!J100&lt;Control!$C$7*1000,'Total power'!J100/Parameters!$C$3,Parameters!$C$4)</f>
        <v>18.867924528301888</v>
      </c>
      <c r="K100" s="12">
        <f>IF('Total power'!K100&lt;Control!$C$7*1000,'Total power'!K100/Parameters!$C$3,Parameters!$C$4)</f>
        <v>18.867924528301888</v>
      </c>
      <c r="L100" s="12">
        <f>IF('Total power'!L100&lt;Control!$C$7*1000,'Total power'!L100/Parameters!$C$3,Parameters!$C$4)</f>
        <v>18.867924528301888</v>
      </c>
      <c r="M100" s="12">
        <f>IF('Total power'!M100&lt;Control!$C$7*1000,'Total power'!M100/Parameters!$C$3,Parameters!$C$4)</f>
        <v>18.867924528301888</v>
      </c>
      <c r="N100" s="12">
        <f>IF('Total power'!N100&lt;Control!$C$7*1000,'Total power'!N100/Parameters!$C$3,Parameters!$C$4)</f>
        <v>18.867924528301888</v>
      </c>
      <c r="O100" s="12">
        <f>IF('Total power'!O100&lt;Control!$C$7*1000,'Total power'!O100/Parameters!$C$3,Parameters!$C$4)</f>
        <v>18.867924528301888</v>
      </c>
      <c r="P100" s="12">
        <f>IF('Total power'!P100&lt;Control!$C$7*1000,'Total power'!P100/Parameters!$C$3,Parameters!$C$4)</f>
        <v>18.867924528301888</v>
      </c>
      <c r="Q100" s="12">
        <f>IF('Total power'!Q100&lt;Control!$C$7*1000,'Total power'!Q100/Parameters!$C$3,Parameters!$C$4)</f>
        <v>18.867924528301888</v>
      </c>
      <c r="R100" s="12">
        <f>IF('Total power'!R100&lt;Control!$C$7*1000,'Total power'!R100/Parameters!$C$3,Parameters!$C$4)</f>
        <v>18.867924528301888</v>
      </c>
      <c r="S100" s="12">
        <f>IF('Total power'!S100&lt;Control!$C$7*1000,'Total power'!S100/Parameters!$C$3,Parameters!$C$4)</f>
        <v>18.867924528301888</v>
      </c>
      <c r="T100" s="12">
        <f>IF('Total power'!T100&lt;Control!$C$7*1000,'Total power'!T100/Parameters!$C$3,Parameters!$C$4)</f>
        <v>18.867924528301888</v>
      </c>
      <c r="U100" s="12">
        <f>IF('Total power'!U100&lt;Control!$C$7*1000,'Total power'!U100/Parameters!$C$3,Parameters!$C$4)</f>
        <v>18.867924528301888</v>
      </c>
      <c r="V100" s="12">
        <f>IF('Total power'!V100&lt;Control!$C$7*1000,'Total power'!V100/Parameters!$C$3,Parameters!$C$4)</f>
        <v>18.867924528301888</v>
      </c>
      <c r="W100" s="12">
        <f>IF('Total power'!W100&lt;Control!$C$7*1000,'Total power'!W100/Parameters!$C$3,Parameters!$C$4)</f>
        <v>18.867924528301888</v>
      </c>
      <c r="X100" s="12">
        <f>IF('Total power'!X100&lt;Control!$C$7*1000,'Total power'!X100/Parameters!$C$3,Parameters!$C$4)</f>
        <v>18.867924528301888</v>
      </c>
      <c r="Y100" s="12">
        <f>IF('Total power'!Y100&lt;Control!$C$7*1000,'Total power'!Y100/Parameters!$C$3,Parameters!$C$4)</f>
        <v>18.867924528301888</v>
      </c>
      <c r="Z100" s="12">
        <f>IF('Total power'!Z100&lt;Control!$C$7*1000,'Total power'!Z100/Parameters!$C$3,Parameters!$C$4)</f>
        <v>18.867924528301888</v>
      </c>
      <c r="AB100" s="7">
        <f t="shared" si="1"/>
        <v>452.7366037735851</v>
      </c>
    </row>
    <row r="101" spans="2:28" x14ac:dyDescent="0.2">
      <c r="B101" s="6">
        <v>44295</v>
      </c>
      <c r="C101" s="12">
        <f>IF('Total power'!C101&lt;Control!$C$7*1000,'Total power'!C101/Parameters!$C$3,Parameters!$C$4)</f>
        <v>18.867924528301888</v>
      </c>
      <c r="D101" s="12">
        <f>IF('Total power'!D101&lt;Control!$C$7*1000,'Total power'!D101/Parameters!$C$3,Parameters!$C$4)</f>
        <v>18.867924528301888</v>
      </c>
      <c r="E101" s="12">
        <f>IF('Total power'!E101&lt;Control!$C$7*1000,'Total power'!E101/Parameters!$C$3,Parameters!$C$4)</f>
        <v>18.867924528301888</v>
      </c>
      <c r="F101" s="12">
        <f>IF('Total power'!F101&lt;Control!$C$7*1000,'Total power'!F101/Parameters!$C$3,Parameters!$C$4)</f>
        <v>18.867924528301888</v>
      </c>
      <c r="G101" s="12">
        <f>IF('Total power'!G101&lt;Control!$C$7*1000,'Total power'!G101/Parameters!$C$3,Parameters!$C$4)</f>
        <v>18.867924528301888</v>
      </c>
      <c r="H101" s="12">
        <f>IF('Total power'!H101&lt;Control!$C$7*1000,'Total power'!H101/Parameters!$C$3,Parameters!$C$4)</f>
        <v>18.771320754716982</v>
      </c>
      <c r="I101" s="12">
        <f>IF('Total power'!I101&lt;Control!$C$7*1000,'Total power'!I101/Parameters!$C$3,Parameters!$C$4)</f>
        <v>18.326037735849056</v>
      </c>
      <c r="J101" s="12">
        <f>IF('Total power'!J101&lt;Control!$C$7*1000,'Total power'!J101/Parameters!$C$3,Parameters!$C$4)</f>
        <v>18.233962264150943</v>
      </c>
      <c r="K101" s="12">
        <f>IF('Total power'!K101&lt;Control!$C$7*1000,'Total power'!K101/Parameters!$C$3,Parameters!$C$4)</f>
        <v>18.771320754716982</v>
      </c>
      <c r="L101" s="12">
        <f>IF('Total power'!L101&lt;Control!$C$7*1000,'Total power'!L101/Parameters!$C$3,Parameters!$C$4)</f>
        <v>18.774339622641513</v>
      </c>
      <c r="M101" s="12">
        <f>IF('Total power'!M101&lt;Control!$C$7*1000,'Total power'!M101/Parameters!$C$3,Parameters!$C$4)</f>
        <v>18.774339622641513</v>
      </c>
      <c r="N101" s="12">
        <f>IF('Total power'!N101&lt;Control!$C$7*1000,'Total power'!N101/Parameters!$C$3,Parameters!$C$4)</f>
        <v>18.771320754716982</v>
      </c>
      <c r="O101" s="12">
        <f>IF('Total power'!O101&lt;Control!$C$7*1000,'Total power'!O101/Parameters!$C$3,Parameters!$C$4)</f>
        <v>18.406037735849058</v>
      </c>
      <c r="P101" s="12">
        <f>IF('Total power'!P101&lt;Control!$C$7*1000,'Total power'!P101/Parameters!$C$3,Parameters!$C$4)</f>
        <v>18.381886792452832</v>
      </c>
      <c r="Q101" s="12">
        <f>IF('Total power'!Q101&lt;Control!$C$7*1000,'Total power'!Q101/Parameters!$C$3,Parameters!$C$4)</f>
        <v>18.326037735849056</v>
      </c>
      <c r="R101" s="12">
        <f>IF('Total power'!R101&lt;Control!$C$7*1000,'Total power'!R101/Parameters!$C$3,Parameters!$C$4)</f>
        <v>17.778113207547172</v>
      </c>
      <c r="S101" s="12">
        <f>IF('Total power'!S101&lt;Control!$C$7*1000,'Total power'!S101/Parameters!$C$3,Parameters!$C$4)</f>
        <v>17.479245283018866</v>
      </c>
      <c r="T101" s="12">
        <f>IF('Total power'!T101&lt;Control!$C$7*1000,'Total power'!T101/Parameters!$C$3,Parameters!$C$4)</f>
        <v>15.172830188679248</v>
      </c>
      <c r="U101" s="12">
        <f>IF('Total power'!U101&lt;Control!$C$7*1000,'Total power'!U101/Parameters!$C$3,Parameters!$C$4)</f>
        <v>12.633962264150943</v>
      </c>
      <c r="V101" s="12">
        <f>IF('Total power'!V101&lt;Control!$C$7*1000,'Total power'!V101/Parameters!$C$3,Parameters!$C$4)</f>
        <v>10.979622641509433</v>
      </c>
      <c r="W101" s="12">
        <f>IF('Total power'!W101&lt;Control!$C$7*1000,'Total power'!W101/Parameters!$C$3,Parameters!$C$4)</f>
        <v>10.119245283018866</v>
      </c>
      <c r="X101" s="12">
        <f>IF('Total power'!X101&lt;Control!$C$7*1000,'Total power'!X101/Parameters!$C$3,Parameters!$C$4)</f>
        <v>9.385660377358489</v>
      </c>
      <c r="Y101" s="12">
        <f>IF('Total power'!Y101&lt;Control!$C$7*1000,'Total power'!Y101/Parameters!$C$3,Parameters!$C$4)</f>
        <v>9.385660377358489</v>
      </c>
      <c r="Z101" s="12">
        <f>IF('Total power'!Z101&lt;Control!$C$7*1000,'Total power'!Z101/Parameters!$C$3,Parameters!$C$4)</f>
        <v>8.9720754716981137</v>
      </c>
      <c r="AB101" s="7">
        <f t="shared" si="1"/>
        <v>391.78264150943397</v>
      </c>
    </row>
    <row r="102" spans="2:28" x14ac:dyDescent="0.2">
      <c r="B102" s="6">
        <v>44296</v>
      </c>
      <c r="C102" s="12">
        <f>IF('Total power'!C102&lt;Control!$C$7*1000,'Total power'!C102/Parameters!$C$3,Parameters!$C$4)</f>
        <v>7.9969811320754713</v>
      </c>
      <c r="D102" s="12">
        <f>IF('Total power'!D102&lt;Control!$C$7*1000,'Total power'!D102/Parameters!$C$3,Parameters!$C$4)</f>
        <v>7.9969811320754713</v>
      </c>
      <c r="E102" s="12">
        <f>IF('Total power'!E102&lt;Control!$C$7*1000,'Total power'!E102/Parameters!$C$3,Parameters!$C$4)</f>
        <v>7.9969811320754713</v>
      </c>
      <c r="F102" s="12">
        <f>IF('Total power'!F102&lt;Control!$C$7*1000,'Total power'!F102/Parameters!$C$3,Parameters!$C$4)</f>
        <v>7.9969811320754713</v>
      </c>
      <c r="G102" s="12">
        <f>IF('Total power'!G102&lt;Control!$C$7*1000,'Total power'!G102/Parameters!$C$3,Parameters!$C$4)</f>
        <v>8.3894339622641514</v>
      </c>
      <c r="H102" s="12">
        <f>IF('Total power'!H102&lt;Control!$C$7*1000,'Total power'!H102/Parameters!$C$3,Parameters!$C$4)</f>
        <v>8.3894339622641514</v>
      </c>
      <c r="I102" s="12">
        <f>IF('Total power'!I102&lt;Control!$C$7*1000,'Total power'!I102/Parameters!$C$3,Parameters!$C$4)</f>
        <v>7.9969811320754713</v>
      </c>
      <c r="J102" s="12">
        <f>IF('Total power'!J102&lt;Control!$C$7*1000,'Total power'!J102/Parameters!$C$3,Parameters!$C$4)</f>
        <v>7.1849056603773587</v>
      </c>
      <c r="K102" s="12">
        <f>IF('Total power'!K102&lt;Control!$C$7*1000,'Total power'!K102/Parameters!$C$3,Parameters!$C$4)</f>
        <v>7.9969811320754713</v>
      </c>
      <c r="L102" s="12">
        <f>IF('Total power'!L102&lt;Control!$C$7*1000,'Total power'!L102/Parameters!$C$3,Parameters!$C$4)</f>
        <v>8.3894339622641514</v>
      </c>
      <c r="M102" s="12">
        <f>IF('Total power'!M102&lt;Control!$C$7*1000,'Total power'!M102/Parameters!$C$3,Parameters!$C$4)</f>
        <v>7.9969811320754713</v>
      </c>
      <c r="N102" s="12">
        <f>IF('Total power'!N102&lt;Control!$C$7*1000,'Total power'!N102/Parameters!$C$3,Parameters!$C$4)</f>
        <v>7.5833962264150934</v>
      </c>
      <c r="O102" s="12">
        <f>IF('Total power'!O102&lt;Control!$C$7*1000,'Total power'!O102/Parameters!$C$3,Parameters!$C$4)</f>
        <v>7.1849056603773587</v>
      </c>
      <c r="P102" s="12">
        <f>IF('Total power'!P102&lt;Control!$C$7*1000,'Total power'!P102/Parameters!$C$3,Parameters!$C$4)</f>
        <v>7.1849056603773587</v>
      </c>
      <c r="Q102" s="12">
        <f>IF('Total power'!Q102&lt;Control!$C$7*1000,'Total power'!Q102/Parameters!$C$3,Parameters!$C$4)</f>
        <v>7.5833962264150934</v>
      </c>
      <c r="R102" s="12">
        <f>IF('Total power'!R102&lt;Control!$C$7*1000,'Total power'!R102/Parameters!$C$3,Parameters!$C$4)</f>
        <v>7.9969811320754713</v>
      </c>
      <c r="S102" s="12">
        <f>IF('Total power'!S102&lt;Control!$C$7*1000,'Total power'!S102/Parameters!$C$3,Parameters!$C$4)</f>
        <v>7.5833962264150934</v>
      </c>
      <c r="T102" s="12">
        <f>IF('Total power'!T102&lt;Control!$C$7*1000,'Total power'!T102/Parameters!$C$3,Parameters!$C$4)</f>
        <v>6.5328301886792444</v>
      </c>
      <c r="U102" s="12">
        <f>IF('Total power'!U102&lt;Control!$C$7*1000,'Total power'!U102/Parameters!$C$3,Parameters!$C$4)</f>
        <v>6.2279245283018865</v>
      </c>
      <c r="V102" s="12">
        <f>IF('Total power'!V102&lt;Control!$C$7*1000,'Total power'!V102/Parameters!$C$3,Parameters!$C$4)</f>
        <v>6.5328301886792444</v>
      </c>
      <c r="W102" s="12">
        <f>IF('Total power'!W102&lt;Control!$C$7*1000,'Total power'!W102/Parameters!$C$3,Parameters!$C$4)</f>
        <v>5.9230188679245277</v>
      </c>
      <c r="X102" s="12">
        <f>IF('Total power'!X102&lt;Control!$C$7*1000,'Total power'!X102/Parameters!$C$3,Parameters!$C$4)</f>
        <v>5.0550943396226433</v>
      </c>
      <c r="Y102" s="12">
        <f>IF('Total power'!Y102&lt;Control!$C$7*1000,'Total power'!Y102/Parameters!$C$3,Parameters!$C$4)</f>
        <v>4.5388679245283026</v>
      </c>
      <c r="Z102" s="12">
        <f>IF('Total power'!Z102&lt;Control!$C$7*1000,'Total power'!Z102/Parameters!$C$3,Parameters!$C$4)</f>
        <v>4.5388679245283026</v>
      </c>
      <c r="AB102" s="7">
        <f t="shared" si="1"/>
        <v>172.79849056603771</v>
      </c>
    </row>
    <row r="103" spans="2:28" x14ac:dyDescent="0.2">
      <c r="B103" s="6">
        <v>44297</v>
      </c>
      <c r="C103" s="12">
        <f>IF('Total power'!C103&lt;Control!$C$7*1000,'Total power'!C103/Parameters!$C$3,Parameters!$C$4)</f>
        <v>5.0550943396226433</v>
      </c>
      <c r="D103" s="12">
        <f>IF('Total power'!D103&lt;Control!$C$7*1000,'Total power'!D103/Parameters!$C$3,Parameters!$C$4)</f>
        <v>5.6181132075471698</v>
      </c>
      <c r="E103" s="12">
        <f>IF('Total power'!E103&lt;Control!$C$7*1000,'Total power'!E103/Parameters!$C$3,Parameters!$C$4)</f>
        <v>6.2279245283018865</v>
      </c>
      <c r="F103" s="12">
        <f>IF('Total power'!F103&lt;Control!$C$7*1000,'Total power'!F103/Parameters!$C$3,Parameters!$C$4)</f>
        <v>6.5328301886792444</v>
      </c>
      <c r="G103" s="12">
        <f>IF('Total power'!G103&lt;Control!$C$7*1000,'Total power'!G103/Parameters!$C$3,Parameters!$C$4)</f>
        <v>6.5328301886792444</v>
      </c>
      <c r="H103" s="12">
        <f>IF('Total power'!H103&lt;Control!$C$7*1000,'Total power'!H103/Parameters!$C$3,Parameters!$C$4)</f>
        <v>6.8377358490566031</v>
      </c>
      <c r="I103" s="12">
        <f>IF('Total power'!I103&lt;Control!$C$7*1000,'Total power'!I103/Parameters!$C$3,Parameters!$C$4)</f>
        <v>6.5328301886792444</v>
      </c>
      <c r="J103" s="12">
        <f>IF('Total power'!J103&lt;Control!$C$7*1000,'Total power'!J103/Parameters!$C$3,Parameters!$C$4)</f>
        <v>5.9230188679245277</v>
      </c>
      <c r="K103" s="12">
        <f>IF('Total power'!K103&lt;Control!$C$7*1000,'Total power'!K103/Parameters!$C$3,Parameters!$C$4)</f>
        <v>5.6181132075471698</v>
      </c>
      <c r="L103" s="12">
        <f>IF('Total power'!L103&lt;Control!$C$7*1000,'Total power'!L103/Parameters!$C$3,Parameters!$C$4)</f>
        <v>5.3132075471698119</v>
      </c>
      <c r="M103" s="12">
        <f>IF('Total power'!M103&lt;Control!$C$7*1000,'Total power'!M103/Parameters!$C$3,Parameters!$C$4)</f>
        <v>4.7969811320754729</v>
      </c>
      <c r="N103" s="12">
        <f>IF('Total power'!N103&lt;Control!$C$7*1000,'Total power'!N103/Parameters!$C$3,Parameters!$C$4)</f>
        <v>4.2807547169811322</v>
      </c>
      <c r="O103" s="12">
        <f>IF('Total power'!O103&lt;Control!$C$7*1000,'Total power'!O103/Parameters!$C$3,Parameters!$C$4)</f>
        <v>3.8052830188679247</v>
      </c>
      <c r="P103" s="12">
        <f>IF('Total power'!P103&lt;Control!$C$7*1000,'Total power'!P103/Parameters!$C$3,Parameters!$C$4)</f>
        <v>3.5879245283018872</v>
      </c>
      <c r="Q103" s="12">
        <f>IF('Total power'!Q103&lt;Control!$C$7*1000,'Total power'!Q103/Parameters!$C$3,Parameters!$C$4)</f>
        <v>3.3705660377358493</v>
      </c>
      <c r="R103" s="12">
        <f>IF('Total power'!R103&lt;Control!$C$7*1000,'Total power'!R103/Parameters!$C$3,Parameters!$C$4)</f>
        <v>3.8052830188679247</v>
      </c>
      <c r="S103" s="12">
        <f>IF('Total power'!S103&lt;Control!$C$7*1000,'Total power'!S103/Parameters!$C$3,Parameters!$C$4)</f>
        <v>3.8052830188679247</v>
      </c>
      <c r="T103" s="12">
        <f>IF('Total power'!T103&lt;Control!$C$7*1000,'Total power'!T103/Parameters!$C$3,Parameters!$C$4)</f>
        <v>3.8052830188679247</v>
      </c>
      <c r="U103" s="12">
        <f>IF('Total power'!U103&lt;Control!$C$7*1000,'Total power'!U103/Parameters!$C$3,Parameters!$C$4)</f>
        <v>4.0226415094339618</v>
      </c>
      <c r="V103" s="12">
        <f>IF('Total power'!V103&lt;Control!$C$7*1000,'Total power'!V103/Parameters!$C$3,Parameters!$C$4)</f>
        <v>4.5388679245283026</v>
      </c>
      <c r="W103" s="12">
        <f>IF('Total power'!W103&lt;Control!$C$7*1000,'Total power'!W103/Parameters!$C$3,Parameters!$C$4)</f>
        <v>4.7969811320754729</v>
      </c>
      <c r="X103" s="12">
        <f>IF('Total power'!X103&lt;Control!$C$7*1000,'Total power'!X103/Parameters!$C$3,Parameters!$C$4)</f>
        <v>4.7969811320754729</v>
      </c>
      <c r="Y103" s="12">
        <f>IF('Total power'!Y103&lt;Control!$C$7*1000,'Total power'!Y103/Parameters!$C$3,Parameters!$C$4)</f>
        <v>5.0550943396226433</v>
      </c>
      <c r="Z103" s="12">
        <f>IF('Total power'!Z103&lt;Control!$C$7*1000,'Total power'!Z103/Parameters!$C$3,Parameters!$C$4)</f>
        <v>5.6181132075471698</v>
      </c>
      <c r="AB103" s="7">
        <f t="shared" si="1"/>
        <v>120.27773584905661</v>
      </c>
    </row>
    <row r="104" spans="2:28" x14ac:dyDescent="0.2">
      <c r="B104" s="6">
        <v>44298</v>
      </c>
      <c r="C104" s="12">
        <f>IF('Total power'!C104&lt;Control!$C$7*1000,'Total power'!C104/Parameters!$C$3,Parameters!$C$4)</f>
        <v>6.2279245283018865</v>
      </c>
      <c r="D104" s="12">
        <f>IF('Total power'!D104&lt;Control!$C$7*1000,'Total power'!D104/Parameters!$C$3,Parameters!$C$4)</f>
        <v>6.8377358490566031</v>
      </c>
      <c r="E104" s="12">
        <f>IF('Total power'!E104&lt;Control!$C$7*1000,'Total power'!E104/Parameters!$C$3,Parameters!$C$4)</f>
        <v>7.1849056603773587</v>
      </c>
      <c r="F104" s="12">
        <f>IF('Total power'!F104&lt;Control!$C$7*1000,'Total power'!F104/Parameters!$C$3,Parameters!$C$4)</f>
        <v>6.8377358490566031</v>
      </c>
      <c r="G104" s="12">
        <f>IF('Total power'!G104&lt;Control!$C$7*1000,'Total power'!G104/Parameters!$C$3,Parameters!$C$4)</f>
        <v>6.5328301886792444</v>
      </c>
      <c r="H104" s="12">
        <f>IF('Total power'!H104&lt;Control!$C$7*1000,'Total power'!H104/Parameters!$C$3,Parameters!$C$4)</f>
        <v>6.2279245283018865</v>
      </c>
      <c r="I104" s="12">
        <f>IF('Total power'!I104&lt;Control!$C$7*1000,'Total power'!I104/Parameters!$C$3,Parameters!$C$4)</f>
        <v>5.6181132075471698</v>
      </c>
      <c r="J104" s="12">
        <f>IF('Total power'!J104&lt;Control!$C$7*1000,'Total power'!J104/Parameters!$C$3,Parameters!$C$4)</f>
        <v>4.5388679245283026</v>
      </c>
      <c r="K104" s="12">
        <f>IF('Total power'!K104&lt;Control!$C$7*1000,'Total power'!K104/Parameters!$C$3,Parameters!$C$4)</f>
        <v>4.0226415094339618</v>
      </c>
      <c r="L104" s="12">
        <f>IF('Total power'!L104&lt;Control!$C$7*1000,'Total power'!L104/Parameters!$C$3,Parameters!$C$4)</f>
        <v>3.5879245283018872</v>
      </c>
      <c r="M104" s="12">
        <f>IF('Total power'!M104&lt;Control!$C$7*1000,'Total power'!M104/Parameters!$C$3,Parameters!$C$4)</f>
        <v>3.1532075471698113</v>
      </c>
      <c r="N104" s="12">
        <f>IF('Total power'!N104&lt;Control!$C$7*1000,'Total power'!N104/Parameters!$C$3,Parameters!$C$4)</f>
        <v>2.9358490566037734</v>
      </c>
      <c r="O104" s="12">
        <f>IF('Total power'!O104&lt;Control!$C$7*1000,'Total power'!O104/Parameters!$C$3,Parameters!$C$4)</f>
        <v>3.1532075471698113</v>
      </c>
      <c r="P104" s="12">
        <f>IF('Total power'!P104&lt;Control!$C$7*1000,'Total power'!P104/Parameters!$C$3,Parameters!$C$4)</f>
        <v>3.5879245283018872</v>
      </c>
      <c r="Q104" s="12">
        <f>IF('Total power'!Q104&lt;Control!$C$7*1000,'Total power'!Q104/Parameters!$C$3,Parameters!$C$4)</f>
        <v>4.0226415094339618</v>
      </c>
      <c r="R104" s="12">
        <f>IF('Total power'!R104&lt;Control!$C$7*1000,'Total power'!R104/Parameters!$C$3,Parameters!$C$4)</f>
        <v>3.8052830188679247</v>
      </c>
      <c r="S104" s="12">
        <f>IF('Total power'!S104&lt;Control!$C$7*1000,'Total power'!S104/Parameters!$C$3,Parameters!$C$4)</f>
        <v>3.5879245283018872</v>
      </c>
      <c r="T104" s="12">
        <f>IF('Total power'!T104&lt;Control!$C$7*1000,'Total power'!T104/Parameters!$C$3,Parameters!$C$4)</f>
        <v>3.3705660377358493</v>
      </c>
      <c r="U104" s="12">
        <f>IF('Total power'!U104&lt;Control!$C$7*1000,'Total power'!U104/Parameters!$C$3,Parameters!$C$4)</f>
        <v>3.3705660377358493</v>
      </c>
      <c r="V104" s="12">
        <f>IF('Total power'!V104&lt;Control!$C$7*1000,'Total power'!V104/Parameters!$C$3,Parameters!$C$4)</f>
        <v>3.1532075471698113</v>
      </c>
      <c r="W104" s="12">
        <f>IF('Total power'!W104&lt;Control!$C$7*1000,'Total power'!W104/Parameters!$C$3,Parameters!$C$4)</f>
        <v>2.5735849056603777</v>
      </c>
      <c r="X104" s="12">
        <f>IF('Total power'!X104&lt;Control!$C$7*1000,'Total power'!X104/Parameters!$C$3,Parameters!$C$4)</f>
        <v>2.030188679245283</v>
      </c>
      <c r="Y104" s="12">
        <f>IF('Total power'!Y104&lt;Control!$C$7*1000,'Total power'!Y104/Parameters!$C$3,Parameters!$C$4)</f>
        <v>1.8822641509433962</v>
      </c>
      <c r="Z104" s="12">
        <f>IF('Total power'!Z104&lt;Control!$C$7*1000,'Total power'!Z104/Parameters!$C$3,Parameters!$C$4)</f>
        <v>1.5864150943396227</v>
      </c>
      <c r="AB104" s="7">
        <f t="shared" si="1"/>
        <v>99.829433962264176</v>
      </c>
    </row>
    <row r="105" spans="2:28" x14ac:dyDescent="0.2">
      <c r="B105" s="6">
        <v>44299</v>
      </c>
      <c r="C105" s="12">
        <f>IF('Total power'!C105&lt;Control!$C$7*1000,'Total power'!C105/Parameters!$C$3,Parameters!$C$4)</f>
        <v>1.5864150943396227</v>
      </c>
      <c r="D105" s="12">
        <f>IF('Total power'!D105&lt;Control!$C$7*1000,'Total power'!D105/Parameters!$C$3,Parameters!$C$4)</f>
        <v>1.4384905660377358</v>
      </c>
      <c r="E105" s="12">
        <f>IF('Total power'!E105&lt;Control!$C$7*1000,'Total power'!E105/Parameters!$C$3,Parameters!$C$4)</f>
        <v>1.2905660377358492</v>
      </c>
      <c r="F105" s="12">
        <f>IF('Total power'!F105&lt;Control!$C$7*1000,'Total power'!F105/Parameters!$C$3,Parameters!$C$4)</f>
        <v>1.0430188679245285</v>
      </c>
      <c r="G105" s="12">
        <f>IF('Total power'!G105&lt;Control!$C$7*1000,'Total power'!G105/Parameters!$C$3,Parameters!$C$4)</f>
        <v>0.79547169811320761</v>
      </c>
      <c r="H105" s="12">
        <f>IF('Total power'!H105&lt;Control!$C$7*1000,'Total power'!H105/Parameters!$C$3,Parameters!$C$4)</f>
        <v>0.57509433962264145</v>
      </c>
      <c r="I105" s="12">
        <f>IF('Total power'!I105&lt;Control!$C$7*1000,'Total power'!I105/Parameters!$C$3,Parameters!$C$4)</f>
        <v>0.18867924528301888</v>
      </c>
      <c r="J105" s="12">
        <f>IF('Total power'!J105&lt;Control!$C$7*1000,'Total power'!J105/Parameters!$C$3,Parameters!$C$4)</f>
        <v>0</v>
      </c>
      <c r="K105" s="12">
        <f>IF('Total power'!K105&lt;Control!$C$7*1000,'Total power'!K105/Parameters!$C$3,Parameters!$C$4)</f>
        <v>0</v>
      </c>
      <c r="L105" s="12">
        <f>IF('Total power'!L105&lt;Control!$C$7*1000,'Total power'!L105/Parameters!$C$3,Parameters!$C$4)</f>
        <v>0</v>
      </c>
      <c r="M105" s="12">
        <f>IF('Total power'!M105&lt;Control!$C$7*1000,'Total power'!M105/Parameters!$C$3,Parameters!$C$4)</f>
        <v>0</v>
      </c>
      <c r="N105" s="12">
        <f>IF('Total power'!N105&lt;Control!$C$7*1000,'Total power'!N105/Parameters!$C$3,Parameters!$C$4)</f>
        <v>0</v>
      </c>
      <c r="O105" s="12">
        <f>IF('Total power'!O105&lt;Control!$C$7*1000,'Total power'!O105/Parameters!$C$3,Parameters!$C$4)</f>
        <v>0</v>
      </c>
      <c r="P105" s="12">
        <f>IF('Total power'!P105&lt;Control!$C$7*1000,'Total power'!P105/Parameters!$C$3,Parameters!$C$4)</f>
        <v>0</v>
      </c>
      <c r="Q105" s="12">
        <f>IF('Total power'!Q105&lt;Control!$C$7*1000,'Total power'!Q105/Parameters!$C$3,Parameters!$C$4)</f>
        <v>0</v>
      </c>
      <c r="R105" s="12">
        <f>IF('Total power'!R105&lt;Control!$C$7*1000,'Total power'!R105/Parameters!$C$3,Parameters!$C$4)</f>
        <v>0</v>
      </c>
      <c r="S105" s="12">
        <f>IF('Total power'!S105&lt;Control!$C$7*1000,'Total power'!S105/Parameters!$C$3,Parameters!$C$4)</f>
        <v>0</v>
      </c>
      <c r="T105" s="12">
        <f>IF('Total power'!T105&lt;Control!$C$7*1000,'Total power'!T105/Parameters!$C$3,Parameters!$C$4)</f>
        <v>0</v>
      </c>
      <c r="U105" s="12">
        <f>IF('Total power'!U105&lt;Control!$C$7*1000,'Total power'!U105/Parameters!$C$3,Parameters!$C$4)</f>
        <v>0</v>
      </c>
      <c r="V105" s="12">
        <f>IF('Total power'!V105&lt;Control!$C$7*1000,'Total power'!V105/Parameters!$C$3,Parameters!$C$4)</f>
        <v>0.18867924528301888</v>
      </c>
      <c r="W105" s="12">
        <f>IF('Total power'!W105&lt;Control!$C$7*1000,'Total power'!W105/Parameters!$C$3,Parameters!$C$4)</f>
        <v>0.18867924528301888</v>
      </c>
      <c r="X105" s="12">
        <f>IF('Total power'!X105&lt;Control!$C$7*1000,'Total power'!X105/Parameters!$C$3,Parameters!$C$4)</f>
        <v>0</v>
      </c>
      <c r="Y105" s="12">
        <f>IF('Total power'!Y105&lt;Control!$C$7*1000,'Total power'!Y105/Parameters!$C$3,Parameters!$C$4)</f>
        <v>0</v>
      </c>
      <c r="Z105" s="12">
        <f>IF('Total power'!Z105&lt;Control!$C$7*1000,'Total power'!Z105/Parameters!$C$3,Parameters!$C$4)</f>
        <v>0.28528301886792451</v>
      </c>
      <c r="AB105" s="7">
        <f t="shared" si="1"/>
        <v>7.5803773584905674</v>
      </c>
    </row>
    <row r="106" spans="2:28" x14ac:dyDescent="0.2">
      <c r="B106" s="6">
        <v>44300</v>
      </c>
      <c r="C106" s="12">
        <f>IF('Total power'!C106&lt;Control!$C$7*1000,'Total power'!C106/Parameters!$C$3,Parameters!$C$4)</f>
        <v>0.38188679245283014</v>
      </c>
      <c r="D106" s="12">
        <f>IF('Total power'!D106&lt;Control!$C$7*1000,'Total power'!D106/Parameters!$C$3,Parameters!$C$4)</f>
        <v>0.47849056603773577</v>
      </c>
      <c r="E106" s="12">
        <f>IF('Total power'!E106&lt;Control!$C$7*1000,'Total power'!E106/Parameters!$C$3,Parameters!$C$4)</f>
        <v>0.47849056603773577</v>
      </c>
      <c r="F106" s="12">
        <f>IF('Total power'!F106&lt;Control!$C$7*1000,'Total power'!F106/Parameters!$C$3,Parameters!$C$4)</f>
        <v>0.47849056603773577</v>
      </c>
      <c r="G106" s="12">
        <f>IF('Total power'!G106&lt;Control!$C$7*1000,'Total power'!G106/Parameters!$C$3,Parameters!$C$4)</f>
        <v>0.47849056603773577</v>
      </c>
      <c r="H106" s="12">
        <f>IF('Total power'!H106&lt;Control!$C$7*1000,'Total power'!H106/Parameters!$C$3,Parameters!$C$4)</f>
        <v>0.57509433962264145</v>
      </c>
      <c r="I106" s="12">
        <f>IF('Total power'!I106&lt;Control!$C$7*1000,'Total power'!I106/Parameters!$C$3,Parameters!$C$4)</f>
        <v>0.79547169811320761</v>
      </c>
      <c r="J106" s="12">
        <f>IF('Total power'!J106&lt;Control!$C$7*1000,'Total power'!J106/Parameters!$C$3,Parameters!$C$4)</f>
        <v>0.67169811320754724</v>
      </c>
      <c r="K106" s="12">
        <f>IF('Total power'!K106&lt;Control!$C$7*1000,'Total power'!K106/Parameters!$C$3,Parameters!$C$4)</f>
        <v>0.57509433962264145</v>
      </c>
      <c r="L106" s="12">
        <f>IF('Total power'!L106&lt;Control!$C$7*1000,'Total power'!L106/Parameters!$C$3,Parameters!$C$4)</f>
        <v>0.47849056603773577</v>
      </c>
      <c r="M106" s="12">
        <f>IF('Total power'!M106&lt;Control!$C$7*1000,'Total power'!M106/Parameters!$C$3,Parameters!$C$4)</f>
        <v>0</v>
      </c>
      <c r="N106" s="12">
        <f>IF('Total power'!N106&lt;Control!$C$7*1000,'Total power'!N106/Parameters!$C$3,Parameters!$C$4)</f>
        <v>0</v>
      </c>
      <c r="O106" s="12">
        <f>IF('Total power'!O106&lt;Control!$C$7*1000,'Total power'!O106/Parameters!$C$3,Parameters!$C$4)</f>
        <v>0</v>
      </c>
      <c r="P106" s="12">
        <f>IF('Total power'!P106&lt;Control!$C$7*1000,'Total power'!P106/Parameters!$C$3,Parameters!$C$4)</f>
        <v>0</v>
      </c>
      <c r="Q106" s="12">
        <f>IF('Total power'!Q106&lt;Control!$C$7*1000,'Total power'!Q106/Parameters!$C$3,Parameters!$C$4)</f>
        <v>0</v>
      </c>
      <c r="R106" s="12">
        <f>IF('Total power'!R106&lt;Control!$C$7*1000,'Total power'!R106/Parameters!$C$3,Parameters!$C$4)</f>
        <v>0</v>
      </c>
      <c r="S106" s="12">
        <f>IF('Total power'!S106&lt;Control!$C$7*1000,'Total power'!S106/Parameters!$C$3,Parameters!$C$4)</f>
        <v>0</v>
      </c>
      <c r="T106" s="12">
        <f>IF('Total power'!T106&lt;Control!$C$7*1000,'Total power'!T106/Parameters!$C$3,Parameters!$C$4)</f>
        <v>0</v>
      </c>
      <c r="U106" s="12">
        <f>IF('Total power'!U106&lt;Control!$C$7*1000,'Total power'!U106/Parameters!$C$3,Parameters!$C$4)</f>
        <v>0</v>
      </c>
      <c r="V106" s="12">
        <f>IF('Total power'!V106&lt;Control!$C$7*1000,'Total power'!V106/Parameters!$C$3,Parameters!$C$4)</f>
        <v>0</v>
      </c>
      <c r="W106" s="12">
        <f>IF('Total power'!W106&lt;Control!$C$7*1000,'Total power'!W106/Parameters!$C$3,Parameters!$C$4)</f>
        <v>0</v>
      </c>
      <c r="X106" s="12">
        <f>IF('Total power'!X106&lt;Control!$C$7*1000,'Total power'!X106/Parameters!$C$3,Parameters!$C$4)</f>
        <v>0.47849056603773577</v>
      </c>
      <c r="Y106" s="12">
        <f>IF('Total power'!Y106&lt;Control!$C$7*1000,'Total power'!Y106/Parameters!$C$3,Parameters!$C$4)</f>
        <v>0.91924528301886799</v>
      </c>
      <c r="Z106" s="12">
        <f>IF('Total power'!Z106&lt;Control!$C$7*1000,'Total power'!Z106/Parameters!$C$3,Parameters!$C$4)</f>
        <v>1.166792452830189</v>
      </c>
      <c r="AB106" s="7">
        <f t="shared" si="1"/>
        <v>7.9562264150943385</v>
      </c>
    </row>
    <row r="107" spans="2:28" x14ac:dyDescent="0.2">
      <c r="B107" s="6">
        <v>44301</v>
      </c>
      <c r="C107" s="12">
        <f>IF('Total power'!C107&lt;Control!$C$7*1000,'Total power'!C107/Parameters!$C$3,Parameters!$C$4)</f>
        <v>1.2905660377358492</v>
      </c>
      <c r="D107" s="12">
        <f>IF('Total power'!D107&lt;Control!$C$7*1000,'Total power'!D107/Parameters!$C$3,Parameters!$C$4)</f>
        <v>1.0430188679245285</v>
      </c>
      <c r="E107" s="12">
        <f>IF('Total power'!E107&lt;Control!$C$7*1000,'Total power'!E107/Parameters!$C$3,Parameters!$C$4)</f>
        <v>0.57509433962264145</v>
      </c>
      <c r="F107" s="12">
        <f>IF('Total power'!F107&lt;Control!$C$7*1000,'Total power'!F107/Parameters!$C$3,Parameters!$C$4)</f>
        <v>0.18867924528301888</v>
      </c>
      <c r="G107" s="12">
        <f>IF('Total power'!G107&lt;Control!$C$7*1000,'Total power'!G107/Parameters!$C$3,Parameters!$C$4)</f>
        <v>0</v>
      </c>
      <c r="H107" s="12">
        <f>IF('Total power'!H107&lt;Control!$C$7*1000,'Total power'!H107/Parameters!$C$3,Parameters!$C$4)</f>
        <v>0</v>
      </c>
      <c r="I107" s="12">
        <f>IF('Total power'!I107&lt;Control!$C$7*1000,'Total power'!I107/Parameters!$C$3,Parameters!$C$4)</f>
        <v>0.28528301886792451</v>
      </c>
      <c r="J107" s="12">
        <f>IF('Total power'!J107&lt;Control!$C$7*1000,'Total power'!J107/Parameters!$C$3,Parameters!$C$4)</f>
        <v>0.28528301886792451</v>
      </c>
      <c r="K107" s="12">
        <f>IF('Total power'!K107&lt;Control!$C$7*1000,'Total power'!K107/Parameters!$C$3,Parameters!$C$4)</f>
        <v>0.67169811320754724</v>
      </c>
      <c r="L107" s="12">
        <f>IF('Total power'!L107&lt;Control!$C$7*1000,'Total power'!L107/Parameters!$C$3,Parameters!$C$4)</f>
        <v>1.2905660377358492</v>
      </c>
      <c r="M107" s="12">
        <f>IF('Total power'!M107&lt;Control!$C$7*1000,'Total power'!M107/Parameters!$C$3,Parameters!$C$4)</f>
        <v>1.2905660377358492</v>
      </c>
      <c r="N107" s="12">
        <f>IF('Total power'!N107&lt;Control!$C$7*1000,'Total power'!N107/Parameters!$C$3,Parameters!$C$4)</f>
        <v>1.166792452830189</v>
      </c>
      <c r="O107" s="12">
        <f>IF('Total power'!O107&lt;Control!$C$7*1000,'Total power'!O107/Parameters!$C$3,Parameters!$C$4)</f>
        <v>1.0430188679245285</v>
      </c>
      <c r="P107" s="12">
        <f>IF('Total power'!P107&lt;Control!$C$7*1000,'Total power'!P107/Parameters!$C$3,Parameters!$C$4)</f>
        <v>1.0430188679245285</v>
      </c>
      <c r="Q107" s="12">
        <f>IF('Total power'!Q107&lt;Control!$C$7*1000,'Total power'!Q107/Parameters!$C$3,Parameters!$C$4)</f>
        <v>1.0430188679245285</v>
      </c>
      <c r="R107" s="12">
        <f>IF('Total power'!R107&lt;Control!$C$7*1000,'Total power'!R107/Parameters!$C$3,Parameters!$C$4)</f>
        <v>1.2905660377358492</v>
      </c>
      <c r="S107" s="12">
        <f>IF('Total power'!S107&lt;Control!$C$7*1000,'Total power'!S107/Parameters!$C$3,Parameters!$C$4)</f>
        <v>2.030188679245283</v>
      </c>
      <c r="T107" s="12">
        <f>IF('Total power'!T107&lt;Control!$C$7*1000,'Total power'!T107/Parameters!$C$3,Parameters!$C$4)</f>
        <v>3.3705660377358493</v>
      </c>
      <c r="U107" s="12">
        <f>IF('Total power'!U107&lt;Control!$C$7*1000,'Total power'!U107/Parameters!$C$3,Parameters!$C$4)</f>
        <v>5.0550943396226433</v>
      </c>
      <c r="V107" s="12">
        <f>IF('Total power'!V107&lt;Control!$C$7*1000,'Total power'!V107/Parameters!$C$3,Parameters!$C$4)</f>
        <v>7.1849056603773587</v>
      </c>
      <c r="W107" s="12">
        <f>IF('Total power'!W107&lt;Control!$C$7*1000,'Total power'!W107/Parameters!$C$3,Parameters!$C$4)</f>
        <v>8.9720754716981137</v>
      </c>
      <c r="X107" s="12">
        <f>IF('Total power'!X107&lt;Control!$C$7*1000,'Total power'!X107/Parameters!$C$3,Parameters!$C$4)</f>
        <v>10.119245283018866</v>
      </c>
      <c r="Y107" s="12">
        <f>IF('Total power'!Y107&lt;Control!$C$7*1000,'Total power'!Y107/Parameters!$C$3,Parameters!$C$4)</f>
        <v>10.979622641509433</v>
      </c>
      <c r="Z107" s="12">
        <f>IF('Total power'!Z107&lt;Control!$C$7*1000,'Total power'!Z107/Parameters!$C$3,Parameters!$C$4)</f>
        <v>11.372075471698114</v>
      </c>
      <c r="AB107" s="7">
        <f t="shared" si="1"/>
        <v>71.590943396226422</v>
      </c>
    </row>
    <row r="108" spans="2:28" x14ac:dyDescent="0.2">
      <c r="B108" s="6">
        <v>44302</v>
      </c>
      <c r="C108" s="12">
        <f>IF('Total power'!C108&lt;Control!$C$7*1000,'Total power'!C108/Parameters!$C$3,Parameters!$C$4)</f>
        <v>11.372075471698114</v>
      </c>
      <c r="D108" s="12">
        <f>IF('Total power'!D108&lt;Control!$C$7*1000,'Total power'!D108/Parameters!$C$3,Parameters!$C$4)</f>
        <v>11.372075471698114</v>
      </c>
      <c r="E108" s="12">
        <f>IF('Total power'!E108&lt;Control!$C$7*1000,'Total power'!E108/Parameters!$C$3,Parameters!$C$4)</f>
        <v>10.566037735849056</v>
      </c>
      <c r="F108" s="12">
        <f>IF('Total power'!F108&lt;Control!$C$7*1000,'Total power'!F108/Parameters!$C$3,Parameters!$C$4)</f>
        <v>9.385660377358489</v>
      </c>
      <c r="G108" s="12">
        <f>IF('Total power'!G108&lt;Control!$C$7*1000,'Total power'!G108/Parameters!$C$3,Parameters!$C$4)</f>
        <v>8.9720754716981137</v>
      </c>
      <c r="H108" s="12">
        <f>IF('Total power'!H108&lt;Control!$C$7*1000,'Total power'!H108/Parameters!$C$3,Parameters!$C$4)</f>
        <v>8.9720754716981137</v>
      </c>
      <c r="I108" s="12">
        <f>IF('Total power'!I108&lt;Control!$C$7*1000,'Total power'!I108/Parameters!$C$3,Parameters!$C$4)</f>
        <v>6.5328301886792444</v>
      </c>
      <c r="J108" s="12">
        <f>IF('Total power'!J108&lt;Control!$C$7*1000,'Total power'!J108/Parameters!$C$3,Parameters!$C$4)</f>
        <v>3.8052830188679247</v>
      </c>
      <c r="K108" s="12">
        <f>IF('Total power'!K108&lt;Control!$C$7*1000,'Total power'!K108/Parameters!$C$3,Parameters!$C$4)</f>
        <v>4.0226415094339618</v>
      </c>
      <c r="L108" s="12">
        <f>IF('Total power'!L108&lt;Control!$C$7*1000,'Total power'!L108/Parameters!$C$3,Parameters!$C$4)</f>
        <v>5.6181132075471698</v>
      </c>
      <c r="M108" s="12">
        <f>IF('Total power'!M108&lt;Control!$C$7*1000,'Total power'!M108/Parameters!$C$3,Parameters!$C$4)</f>
        <v>4.7969811320754729</v>
      </c>
      <c r="N108" s="12">
        <f>IF('Total power'!N108&lt;Control!$C$7*1000,'Total power'!N108/Parameters!$C$3,Parameters!$C$4)</f>
        <v>3.5879245283018872</v>
      </c>
      <c r="O108" s="12">
        <f>IF('Total power'!O108&lt;Control!$C$7*1000,'Total power'!O108/Parameters!$C$3,Parameters!$C$4)</f>
        <v>2.7547169811320753</v>
      </c>
      <c r="P108" s="12">
        <f>IF('Total power'!P108&lt;Control!$C$7*1000,'Total power'!P108/Parameters!$C$3,Parameters!$C$4)</f>
        <v>2.030188679245283</v>
      </c>
      <c r="Q108" s="12">
        <f>IF('Total power'!Q108&lt;Control!$C$7*1000,'Total power'!Q108/Parameters!$C$3,Parameters!$C$4)</f>
        <v>1.4384905660377358</v>
      </c>
      <c r="R108" s="12">
        <f>IF('Total power'!R108&lt;Control!$C$7*1000,'Total power'!R108/Parameters!$C$3,Parameters!$C$4)</f>
        <v>1.0430188679245285</v>
      </c>
      <c r="S108" s="12">
        <f>IF('Total power'!S108&lt;Control!$C$7*1000,'Total power'!S108/Parameters!$C$3,Parameters!$C$4)</f>
        <v>0.79547169811320761</v>
      </c>
      <c r="T108" s="12">
        <f>IF('Total power'!T108&lt;Control!$C$7*1000,'Total power'!T108/Parameters!$C$3,Parameters!$C$4)</f>
        <v>0.79547169811320761</v>
      </c>
      <c r="U108" s="12">
        <f>IF('Total power'!U108&lt;Control!$C$7*1000,'Total power'!U108/Parameters!$C$3,Parameters!$C$4)</f>
        <v>1.166792452830189</v>
      </c>
      <c r="V108" s="12">
        <f>IF('Total power'!V108&lt;Control!$C$7*1000,'Total power'!V108/Parameters!$C$3,Parameters!$C$4)</f>
        <v>1.8822641509433962</v>
      </c>
      <c r="W108" s="12">
        <f>IF('Total power'!W108&lt;Control!$C$7*1000,'Total power'!W108/Parameters!$C$3,Parameters!$C$4)</f>
        <v>2.3924528301886792</v>
      </c>
      <c r="X108" s="12">
        <f>IF('Total power'!X108&lt;Control!$C$7*1000,'Total power'!X108/Parameters!$C$3,Parameters!$C$4)</f>
        <v>2.030188679245283</v>
      </c>
      <c r="Y108" s="12">
        <f>IF('Total power'!Y108&lt;Control!$C$7*1000,'Total power'!Y108/Parameters!$C$3,Parameters!$C$4)</f>
        <v>1.4384905660377358</v>
      </c>
      <c r="Z108" s="12">
        <f>IF('Total power'!Z108&lt;Control!$C$7*1000,'Total power'!Z108/Parameters!$C$3,Parameters!$C$4)</f>
        <v>1.0430188679245285</v>
      </c>
      <c r="AB108" s="7">
        <f t="shared" si="1"/>
        <v>107.81433962264153</v>
      </c>
    </row>
    <row r="109" spans="2:28" x14ac:dyDescent="0.2">
      <c r="B109" s="6">
        <v>44303</v>
      </c>
      <c r="C109" s="12">
        <f>IF('Total power'!C109&lt;Control!$C$7*1000,'Total power'!C109/Parameters!$C$3,Parameters!$C$4)</f>
        <v>0.91924528301886799</v>
      </c>
      <c r="D109" s="12">
        <f>IF('Total power'!D109&lt;Control!$C$7*1000,'Total power'!D109/Parameters!$C$3,Parameters!$C$4)</f>
        <v>0.79547169811320761</v>
      </c>
      <c r="E109" s="12">
        <f>IF('Total power'!E109&lt;Control!$C$7*1000,'Total power'!E109/Parameters!$C$3,Parameters!$C$4)</f>
        <v>0.57509433962264145</v>
      </c>
      <c r="F109" s="12">
        <f>IF('Total power'!F109&lt;Control!$C$7*1000,'Total power'!F109/Parameters!$C$3,Parameters!$C$4)</f>
        <v>0.79547169811320761</v>
      </c>
      <c r="G109" s="12">
        <f>IF('Total power'!G109&lt;Control!$C$7*1000,'Total power'!G109/Parameters!$C$3,Parameters!$C$4)</f>
        <v>1.7343396226415091</v>
      </c>
      <c r="H109" s="12">
        <f>IF('Total power'!H109&lt;Control!$C$7*1000,'Total power'!H109/Parameters!$C$3,Parameters!$C$4)</f>
        <v>2.5735849056603777</v>
      </c>
      <c r="I109" s="12">
        <f>IF('Total power'!I109&lt;Control!$C$7*1000,'Total power'!I109/Parameters!$C$3,Parameters!$C$4)</f>
        <v>2.7547169811320753</v>
      </c>
      <c r="J109" s="12">
        <f>IF('Total power'!J109&lt;Control!$C$7*1000,'Total power'!J109/Parameters!$C$3,Parameters!$C$4)</f>
        <v>1.5864150943396227</v>
      </c>
      <c r="K109" s="12">
        <f>IF('Total power'!K109&lt;Control!$C$7*1000,'Total power'!K109/Parameters!$C$3,Parameters!$C$4)</f>
        <v>1.8822641509433962</v>
      </c>
      <c r="L109" s="12">
        <f>IF('Total power'!L109&lt;Control!$C$7*1000,'Total power'!L109/Parameters!$C$3,Parameters!$C$4)</f>
        <v>2.030188679245283</v>
      </c>
      <c r="M109" s="12">
        <f>IF('Total power'!M109&lt;Control!$C$7*1000,'Total power'!M109/Parameters!$C$3,Parameters!$C$4)</f>
        <v>1.8822641509433962</v>
      </c>
      <c r="N109" s="12">
        <f>IF('Total power'!N109&lt;Control!$C$7*1000,'Total power'!N109/Parameters!$C$3,Parameters!$C$4)</f>
        <v>1.5864150943396227</v>
      </c>
      <c r="O109" s="12">
        <f>IF('Total power'!O109&lt;Control!$C$7*1000,'Total power'!O109/Parameters!$C$3,Parameters!$C$4)</f>
        <v>1.7343396226415091</v>
      </c>
      <c r="P109" s="12">
        <f>IF('Total power'!P109&lt;Control!$C$7*1000,'Total power'!P109/Parameters!$C$3,Parameters!$C$4)</f>
        <v>2.2113207547169811</v>
      </c>
      <c r="Q109" s="12">
        <f>IF('Total power'!Q109&lt;Control!$C$7*1000,'Total power'!Q109/Parameters!$C$3,Parameters!$C$4)</f>
        <v>3.1532075471698113</v>
      </c>
      <c r="R109" s="12">
        <f>IF('Total power'!R109&lt;Control!$C$7*1000,'Total power'!R109/Parameters!$C$3,Parameters!$C$4)</f>
        <v>3.8052830188679247</v>
      </c>
      <c r="S109" s="12">
        <f>IF('Total power'!S109&lt;Control!$C$7*1000,'Total power'!S109/Parameters!$C$3,Parameters!$C$4)</f>
        <v>4.0226415094339618</v>
      </c>
      <c r="T109" s="12">
        <f>IF('Total power'!T109&lt;Control!$C$7*1000,'Total power'!T109/Parameters!$C$3,Parameters!$C$4)</f>
        <v>4.5388679245283026</v>
      </c>
      <c r="U109" s="12">
        <f>IF('Total power'!U109&lt;Control!$C$7*1000,'Total power'!U109/Parameters!$C$3,Parameters!$C$4)</f>
        <v>6.2279245283018865</v>
      </c>
      <c r="V109" s="12">
        <f>IF('Total power'!V109&lt;Control!$C$7*1000,'Total power'!V109/Parameters!$C$3,Parameters!$C$4)</f>
        <v>8.5735849056603772</v>
      </c>
      <c r="W109" s="12">
        <f>IF('Total power'!W109&lt;Control!$C$7*1000,'Total power'!W109/Parameters!$C$3,Parameters!$C$4)</f>
        <v>10.979622641509433</v>
      </c>
      <c r="X109" s="12">
        <f>IF('Total power'!X109&lt;Control!$C$7*1000,'Total power'!X109/Parameters!$C$3,Parameters!$C$4)</f>
        <v>11.948679245283019</v>
      </c>
      <c r="Y109" s="12">
        <f>IF('Total power'!Y109&lt;Control!$C$7*1000,'Total power'!Y109/Parameters!$C$3,Parameters!$C$4)</f>
        <v>12.633962264150943</v>
      </c>
      <c r="Z109" s="12">
        <f>IF('Total power'!Z109&lt;Control!$C$7*1000,'Total power'!Z109/Parameters!$C$3,Parameters!$C$4)</f>
        <v>13.026415094339622</v>
      </c>
      <c r="AB109" s="7">
        <f t="shared" si="1"/>
        <v>101.97132075471697</v>
      </c>
    </row>
    <row r="110" spans="2:28" x14ac:dyDescent="0.2">
      <c r="B110" s="6">
        <v>44304</v>
      </c>
      <c r="C110" s="12">
        <f>IF('Total power'!C110&lt;Control!$C$7*1000,'Total power'!C110/Parameters!$C$3,Parameters!$C$4)</f>
        <v>13.753962264150944</v>
      </c>
      <c r="D110" s="12">
        <f>IF('Total power'!D110&lt;Control!$C$7*1000,'Total power'!D110/Parameters!$C$3,Parameters!$C$4)</f>
        <v>13.026415094339622</v>
      </c>
      <c r="E110" s="12">
        <f>IF('Total power'!E110&lt;Control!$C$7*1000,'Total power'!E110/Parameters!$C$3,Parameters!$C$4)</f>
        <v>12.633962264150943</v>
      </c>
      <c r="F110" s="12">
        <f>IF('Total power'!F110&lt;Control!$C$7*1000,'Total power'!F110/Parameters!$C$3,Parameters!$C$4)</f>
        <v>12.633962264150943</v>
      </c>
      <c r="G110" s="12">
        <f>IF('Total power'!G110&lt;Control!$C$7*1000,'Total power'!G110/Parameters!$C$3,Parameters!$C$4)</f>
        <v>11.948679245283019</v>
      </c>
      <c r="H110" s="12">
        <f>IF('Total power'!H110&lt;Control!$C$7*1000,'Total power'!H110/Parameters!$C$3,Parameters!$C$4)</f>
        <v>11.71320754716981</v>
      </c>
      <c r="I110" s="12">
        <f>IF('Total power'!I110&lt;Control!$C$7*1000,'Total power'!I110/Parameters!$C$3,Parameters!$C$4)</f>
        <v>10.979622641509433</v>
      </c>
      <c r="J110" s="12">
        <f>IF('Total power'!J110&lt;Control!$C$7*1000,'Total power'!J110/Parameters!$C$3,Parameters!$C$4)</f>
        <v>10.566037735849056</v>
      </c>
      <c r="K110" s="12">
        <f>IF('Total power'!K110&lt;Control!$C$7*1000,'Total power'!K110/Parameters!$C$3,Parameters!$C$4)</f>
        <v>10.119245283018866</v>
      </c>
      <c r="L110" s="12">
        <f>IF('Total power'!L110&lt;Control!$C$7*1000,'Total power'!L110/Parameters!$C$3,Parameters!$C$4)</f>
        <v>9.385660377358489</v>
      </c>
      <c r="M110" s="12">
        <f>IF('Total power'!M110&lt;Control!$C$7*1000,'Total power'!M110/Parameters!$C$3,Parameters!$C$4)</f>
        <v>8.5735849056603772</v>
      </c>
      <c r="N110" s="12">
        <f>IF('Total power'!N110&lt;Control!$C$7*1000,'Total power'!N110/Parameters!$C$3,Parameters!$C$4)</f>
        <v>7.5833962264150934</v>
      </c>
      <c r="O110" s="12">
        <f>IF('Total power'!O110&lt;Control!$C$7*1000,'Total power'!O110/Parameters!$C$3,Parameters!$C$4)</f>
        <v>6.2279245283018865</v>
      </c>
      <c r="P110" s="12">
        <f>IF('Total power'!P110&lt;Control!$C$7*1000,'Total power'!P110/Parameters!$C$3,Parameters!$C$4)</f>
        <v>5.0550943396226433</v>
      </c>
      <c r="Q110" s="12">
        <f>IF('Total power'!Q110&lt;Control!$C$7*1000,'Total power'!Q110/Parameters!$C$3,Parameters!$C$4)</f>
        <v>4.0226415094339618</v>
      </c>
      <c r="R110" s="12">
        <f>IF('Total power'!R110&lt;Control!$C$7*1000,'Total power'!R110/Parameters!$C$3,Parameters!$C$4)</f>
        <v>2.9358490566037734</v>
      </c>
      <c r="S110" s="12">
        <f>IF('Total power'!S110&lt;Control!$C$7*1000,'Total power'!S110/Parameters!$C$3,Parameters!$C$4)</f>
        <v>2.5735849056603777</v>
      </c>
      <c r="T110" s="12">
        <f>IF('Total power'!T110&lt;Control!$C$7*1000,'Total power'!T110/Parameters!$C$3,Parameters!$C$4)</f>
        <v>2.2113207547169811</v>
      </c>
      <c r="U110" s="12">
        <f>IF('Total power'!U110&lt;Control!$C$7*1000,'Total power'!U110/Parameters!$C$3,Parameters!$C$4)</f>
        <v>2.9358490566037734</v>
      </c>
      <c r="V110" s="12">
        <f>IF('Total power'!V110&lt;Control!$C$7*1000,'Total power'!V110/Parameters!$C$3,Parameters!$C$4)</f>
        <v>3.8052830188679247</v>
      </c>
      <c r="W110" s="12">
        <f>IF('Total power'!W110&lt;Control!$C$7*1000,'Total power'!W110/Parameters!$C$3,Parameters!$C$4)</f>
        <v>5.0550943396226433</v>
      </c>
      <c r="X110" s="12">
        <f>IF('Total power'!X110&lt;Control!$C$7*1000,'Total power'!X110/Parameters!$C$3,Parameters!$C$4)</f>
        <v>6.5328301886792444</v>
      </c>
      <c r="Y110" s="12">
        <f>IF('Total power'!Y110&lt;Control!$C$7*1000,'Total power'!Y110/Parameters!$C$3,Parameters!$C$4)</f>
        <v>6.8377358490566031</v>
      </c>
      <c r="Z110" s="12">
        <f>IF('Total power'!Z110&lt;Control!$C$7*1000,'Total power'!Z110/Parameters!$C$3,Parameters!$C$4)</f>
        <v>6.5328301886792444</v>
      </c>
      <c r="AB110" s="7">
        <f t="shared" si="1"/>
        <v>187.64377358490569</v>
      </c>
    </row>
    <row r="111" spans="2:28" x14ac:dyDescent="0.2">
      <c r="B111" s="6">
        <v>44305</v>
      </c>
      <c r="C111" s="12">
        <f>IF('Total power'!C111&lt;Control!$C$7*1000,'Total power'!C111/Parameters!$C$3,Parameters!$C$4)</f>
        <v>5.9230188679245277</v>
      </c>
      <c r="D111" s="12">
        <f>IF('Total power'!D111&lt;Control!$C$7*1000,'Total power'!D111/Parameters!$C$3,Parameters!$C$4)</f>
        <v>6.2279245283018865</v>
      </c>
      <c r="E111" s="12">
        <f>IF('Total power'!E111&lt;Control!$C$7*1000,'Total power'!E111/Parameters!$C$3,Parameters!$C$4)</f>
        <v>6.8377358490566031</v>
      </c>
      <c r="F111" s="12">
        <f>IF('Total power'!F111&lt;Control!$C$7*1000,'Total power'!F111/Parameters!$C$3,Parameters!$C$4)</f>
        <v>7.5833962264150934</v>
      </c>
      <c r="G111" s="12">
        <f>IF('Total power'!G111&lt;Control!$C$7*1000,'Total power'!G111/Parameters!$C$3,Parameters!$C$4)</f>
        <v>7.9969811320754713</v>
      </c>
      <c r="H111" s="12">
        <f>IF('Total power'!H111&lt;Control!$C$7*1000,'Total power'!H111/Parameters!$C$3,Parameters!$C$4)</f>
        <v>7.5833962264150934</v>
      </c>
      <c r="I111" s="12">
        <f>IF('Total power'!I111&lt;Control!$C$7*1000,'Total power'!I111/Parameters!$C$3,Parameters!$C$4)</f>
        <v>6.8377358490566031</v>
      </c>
      <c r="J111" s="12">
        <f>IF('Total power'!J111&lt;Control!$C$7*1000,'Total power'!J111/Parameters!$C$3,Parameters!$C$4)</f>
        <v>6.2279245283018865</v>
      </c>
      <c r="K111" s="12">
        <f>IF('Total power'!K111&lt;Control!$C$7*1000,'Total power'!K111/Parameters!$C$3,Parameters!$C$4)</f>
        <v>8.3894339622641514</v>
      </c>
      <c r="L111" s="12">
        <f>IF('Total power'!L111&lt;Control!$C$7*1000,'Total power'!L111/Parameters!$C$3,Parameters!$C$4)</f>
        <v>9.7781132075471699</v>
      </c>
      <c r="M111" s="12">
        <f>IF('Total power'!M111&lt;Control!$C$7*1000,'Total power'!M111/Parameters!$C$3,Parameters!$C$4)</f>
        <v>10.566037735849056</v>
      </c>
      <c r="N111" s="12">
        <f>IF('Total power'!N111&lt;Control!$C$7*1000,'Total power'!N111/Parameters!$C$3,Parameters!$C$4)</f>
        <v>9.7781132075471699</v>
      </c>
      <c r="O111" s="12">
        <f>IF('Total power'!O111&lt;Control!$C$7*1000,'Total power'!O111/Parameters!$C$3,Parameters!$C$4)</f>
        <v>8.5735849056603772</v>
      </c>
      <c r="P111" s="12">
        <f>IF('Total power'!P111&lt;Control!$C$7*1000,'Total power'!P111/Parameters!$C$3,Parameters!$C$4)</f>
        <v>7.1849056603773587</v>
      </c>
      <c r="Q111" s="12">
        <f>IF('Total power'!Q111&lt;Control!$C$7*1000,'Total power'!Q111/Parameters!$C$3,Parameters!$C$4)</f>
        <v>5.6181132075471698</v>
      </c>
      <c r="R111" s="12">
        <f>IF('Total power'!R111&lt;Control!$C$7*1000,'Total power'!R111/Parameters!$C$3,Parameters!$C$4)</f>
        <v>4.2807547169811322</v>
      </c>
      <c r="S111" s="12">
        <f>IF('Total power'!S111&lt;Control!$C$7*1000,'Total power'!S111/Parameters!$C$3,Parameters!$C$4)</f>
        <v>2.9358490566037734</v>
      </c>
      <c r="T111" s="12">
        <f>IF('Total power'!T111&lt;Control!$C$7*1000,'Total power'!T111/Parameters!$C$3,Parameters!$C$4)</f>
        <v>2.030188679245283</v>
      </c>
      <c r="U111" s="12">
        <f>IF('Total power'!U111&lt;Control!$C$7*1000,'Total power'!U111/Parameters!$C$3,Parameters!$C$4)</f>
        <v>1.8822641509433962</v>
      </c>
      <c r="V111" s="12">
        <f>IF('Total power'!V111&lt;Control!$C$7*1000,'Total power'!V111/Parameters!$C$3,Parameters!$C$4)</f>
        <v>1.8822641509433962</v>
      </c>
      <c r="W111" s="12">
        <f>IF('Total power'!W111&lt;Control!$C$7*1000,'Total power'!W111/Parameters!$C$3,Parameters!$C$4)</f>
        <v>2.030188679245283</v>
      </c>
      <c r="X111" s="12">
        <f>IF('Total power'!X111&lt;Control!$C$7*1000,'Total power'!X111/Parameters!$C$3,Parameters!$C$4)</f>
        <v>2.3924528301886792</v>
      </c>
      <c r="Y111" s="12">
        <f>IF('Total power'!Y111&lt;Control!$C$7*1000,'Total power'!Y111/Parameters!$C$3,Parameters!$C$4)</f>
        <v>3.3705660377358493</v>
      </c>
      <c r="Z111" s="12">
        <f>IF('Total power'!Z111&lt;Control!$C$7*1000,'Total power'!Z111/Parameters!$C$3,Parameters!$C$4)</f>
        <v>4.5388679245283026</v>
      </c>
      <c r="AB111" s="7">
        <f t="shared" si="1"/>
        <v>140.44981132075466</v>
      </c>
    </row>
    <row r="112" spans="2:28" x14ac:dyDescent="0.2">
      <c r="B112" s="6">
        <v>44306</v>
      </c>
      <c r="C112" s="12">
        <f>IF('Total power'!C112&lt;Control!$C$7*1000,'Total power'!C112/Parameters!$C$3,Parameters!$C$4)</f>
        <v>4.5388679245283026</v>
      </c>
      <c r="D112" s="12">
        <f>IF('Total power'!D112&lt;Control!$C$7*1000,'Total power'!D112/Parameters!$C$3,Parameters!$C$4)</f>
        <v>5.3132075471698119</v>
      </c>
      <c r="E112" s="12">
        <f>IF('Total power'!E112&lt;Control!$C$7*1000,'Total power'!E112/Parameters!$C$3,Parameters!$C$4)</f>
        <v>5.9230188679245277</v>
      </c>
      <c r="F112" s="12">
        <f>IF('Total power'!F112&lt;Control!$C$7*1000,'Total power'!F112/Parameters!$C$3,Parameters!$C$4)</f>
        <v>6.8377358490566031</v>
      </c>
      <c r="G112" s="12">
        <f>IF('Total power'!G112&lt;Control!$C$7*1000,'Total power'!G112/Parameters!$C$3,Parameters!$C$4)</f>
        <v>7.5833962264150934</v>
      </c>
      <c r="H112" s="12">
        <f>IF('Total power'!H112&lt;Control!$C$7*1000,'Total power'!H112/Parameters!$C$3,Parameters!$C$4)</f>
        <v>6.8377358490566031</v>
      </c>
      <c r="I112" s="12">
        <f>IF('Total power'!I112&lt;Control!$C$7*1000,'Total power'!I112/Parameters!$C$3,Parameters!$C$4)</f>
        <v>6.2279245283018865</v>
      </c>
      <c r="J112" s="12">
        <f>IF('Total power'!J112&lt;Control!$C$7*1000,'Total power'!J112/Parameters!$C$3,Parameters!$C$4)</f>
        <v>8.5735849056603772</v>
      </c>
      <c r="K112" s="12">
        <f>IF('Total power'!K112&lt;Control!$C$7*1000,'Total power'!K112/Parameters!$C$3,Parameters!$C$4)</f>
        <v>10.566037735849056</v>
      </c>
      <c r="L112" s="12">
        <f>IF('Total power'!L112&lt;Control!$C$7*1000,'Total power'!L112/Parameters!$C$3,Parameters!$C$4)</f>
        <v>10.979622641509433</v>
      </c>
      <c r="M112" s="12">
        <f>IF('Total power'!M112&lt;Control!$C$7*1000,'Total power'!M112/Parameters!$C$3,Parameters!$C$4)</f>
        <v>10.119245283018866</v>
      </c>
      <c r="N112" s="12">
        <f>IF('Total power'!N112&lt;Control!$C$7*1000,'Total power'!N112/Parameters!$C$3,Parameters!$C$4)</f>
        <v>10.979622641509433</v>
      </c>
      <c r="O112" s="12">
        <f>IF('Total power'!O112&lt;Control!$C$7*1000,'Total power'!O112/Parameters!$C$3,Parameters!$C$4)</f>
        <v>12.633962264150943</v>
      </c>
      <c r="P112" s="12">
        <f>IF('Total power'!P112&lt;Control!$C$7*1000,'Total power'!P112/Parameters!$C$3,Parameters!$C$4)</f>
        <v>13.753962264150944</v>
      </c>
      <c r="Q112" s="12">
        <f>IF('Total power'!Q112&lt;Control!$C$7*1000,'Total power'!Q112/Parameters!$C$3,Parameters!$C$4)</f>
        <v>15.415849056603776</v>
      </c>
      <c r="R112" s="12">
        <f>IF('Total power'!R112&lt;Control!$C$7*1000,'Total power'!R112/Parameters!$C$3,Parameters!$C$4)</f>
        <v>17.630188679245283</v>
      </c>
      <c r="S112" s="12">
        <f>IF('Total power'!S112&lt;Control!$C$7*1000,'Total power'!S112/Parameters!$C$3,Parameters!$C$4)</f>
        <v>18.381886792452832</v>
      </c>
      <c r="T112" s="12">
        <f>IF('Total power'!T112&lt;Control!$C$7*1000,'Total power'!T112/Parameters!$C$3,Parameters!$C$4)</f>
        <v>18.406037735849058</v>
      </c>
      <c r="U112" s="12">
        <f>IF('Total power'!U112&lt;Control!$C$7*1000,'Total power'!U112/Parameters!$C$3,Parameters!$C$4)</f>
        <v>18.381886792452832</v>
      </c>
      <c r="V112" s="12">
        <f>IF('Total power'!V112&lt;Control!$C$7*1000,'Total power'!V112/Parameters!$C$3,Parameters!$C$4)</f>
        <v>17.722264150943396</v>
      </c>
      <c r="W112" s="12">
        <f>IF('Total power'!W112&lt;Control!$C$7*1000,'Total power'!W112/Parameters!$C$3,Parameters!$C$4)</f>
        <v>16.780377358490565</v>
      </c>
      <c r="X112" s="12">
        <f>IF('Total power'!X112&lt;Control!$C$7*1000,'Total power'!X112/Parameters!$C$3,Parameters!$C$4)</f>
        <v>15.172830188679248</v>
      </c>
      <c r="Y112" s="12">
        <f>IF('Total power'!Y112&lt;Control!$C$7*1000,'Total power'!Y112/Parameters!$C$3,Parameters!$C$4)</f>
        <v>13.367547169811321</v>
      </c>
      <c r="Z112" s="12">
        <f>IF('Total power'!Z112&lt;Control!$C$7*1000,'Total power'!Z112/Parameters!$C$3,Parameters!$C$4)</f>
        <v>11.71320754716981</v>
      </c>
      <c r="AB112" s="7">
        <f t="shared" si="1"/>
        <v>283.83999999999997</v>
      </c>
    </row>
    <row r="113" spans="2:29" x14ac:dyDescent="0.2">
      <c r="B113" s="6">
        <v>44307</v>
      </c>
      <c r="C113" s="12">
        <f>IF('Total power'!C113&lt;Control!$C$7*1000,'Total power'!C113/Parameters!$C$3,Parameters!$C$4)</f>
        <v>9.7781132075471699</v>
      </c>
      <c r="D113" s="12">
        <f>IF('Total power'!D113&lt;Control!$C$7*1000,'Total power'!D113/Parameters!$C$3,Parameters!$C$4)</f>
        <v>7.5833962264150934</v>
      </c>
      <c r="E113" s="12">
        <f>IF('Total power'!E113&lt;Control!$C$7*1000,'Total power'!E113/Parameters!$C$3,Parameters!$C$4)</f>
        <v>5.9230188679245277</v>
      </c>
      <c r="F113" s="12">
        <f>IF('Total power'!F113&lt;Control!$C$7*1000,'Total power'!F113/Parameters!$C$3,Parameters!$C$4)</f>
        <v>4.7969811320754729</v>
      </c>
      <c r="G113" s="12">
        <f>IF('Total power'!G113&lt;Control!$C$7*1000,'Total power'!G113/Parameters!$C$3,Parameters!$C$4)</f>
        <v>4.0226415094339618</v>
      </c>
      <c r="H113" s="12">
        <f>IF('Total power'!H113&lt;Control!$C$7*1000,'Total power'!H113/Parameters!$C$3,Parameters!$C$4)</f>
        <v>3.1532075471698113</v>
      </c>
      <c r="I113" s="12">
        <f>IF('Total power'!I113&lt;Control!$C$7*1000,'Total power'!I113/Parameters!$C$3,Parameters!$C$4)</f>
        <v>1.7343396226415091</v>
      </c>
      <c r="J113" s="12">
        <f>IF('Total power'!J113&lt;Control!$C$7*1000,'Total power'!J113/Parameters!$C$3,Parameters!$C$4)</f>
        <v>0.67169811320754724</v>
      </c>
      <c r="K113" s="12">
        <f>IF('Total power'!K113&lt;Control!$C$7*1000,'Total power'!K113/Parameters!$C$3,Parameters!$C$4)</f>
        <v>0</v>
      </c>
      <c r="L113" s="12">
        <f>IF('Total power'!L113&lt;Control!$C$7*1000,'Total power'!L113/Parameters!$C$3,Parameters!$C$4)</f>
        <v>0</v>
      </c>
      <c r="M113" s="12">
        <f>IF('Total power'!M113&lt;Control!$C$7*1000,'Total power'!M113/Parameters!$C$3,Parameters!$C$4)</f>
        <v>0</v>
      </c>
      <c r="N113" s="12">
        <f>IF('Total power'!N113&lt;Control!$C$7*1000,'Total power'!N113/Parameters!$C$3,Parameters!$C$4)</f>
        <v>0</v>
      </c>
      <c r="O113" s="12">
        <f>IF('Total power'!O113&lt;Control!$C$7*1000,'Total power'!O113/Parameters!$C$3,Parameters!$C$4)</f>
        <v>0</v>
      </c>
      <c r="P113" s="12">
        <f>IF('Total power'!P113&lt;Control!$C$7*1000,'Total power'!P113/Parameters!$C$3,Parameters!$C$4)</f>
        <v>0</v>
      </c>
      <c r="Q113" s="12">
        <f>IF('Total power'!Q113&lt;Control!$C$7*1000,'Total power'!Q113/Parameters!$C$3,Parameters!$C$4)</f>
        <v>0</v>
      </c>
      <c r="R113" s="12">
        <f>IF('Total power'!R113&lt;Control!$C$7*1000,'Total power'!R113/Parameters!$C$3,Parameters!$C$4)</f>
        <v>0</v>
      </c>
      <c r="S113" s="12">
        <f>IF('Total power'!S113&lt;Control!$C$7*1000,'Total power'!S113/Parameters!$C$3,Parameters!$C$4)</f>
        <v>0</v>
      </c>
      <c r="T113" s="12">
        <f>IF('Total power'!T113&lt;Control!$C$7*1000,'Total power'!T113/Parameters!$C$3,Parameters!$C$4)</f>
        <v>0</v>
      </c>
      <c r="U113" s="12">
        <f>IF('Total power'!U113&lt;Control!$C$7*1000,'Total power'!U113/Parameters!$C$3,Parameters!$C$4)</f>
        <v>0</v>
      </c>
      <c r="V113" s="12">
        <f>IF('Total power'!V113&lt;Control!$C$7*1000,'Total power'!V113/Parameters!$C$3,Parameters!$C$4)</f>
        <v>0.57509433962264145</v>
      </c>
      <c r="W113" s="12">
        <f>IF('Total power'!W113&lt;Control!$C$7*1000,'Total power'!W113/Parameters!$C$3,Parameters!$C$4)</f>
        <v>0.67169811320754724</v>
      </c>
      <c r="X113" s="12">
        <f>IF('Total power'!X113&lt;Control!$C$7*1000,'Total power'!X113/Parameters!$C$3,Parameters!$C$4)</f>
        <v>0.28528301886792451</v>
      </c>
      <c r="Y113" s="12">
        <f>IF('Total power'!Y113&lt;Control!$C$7*1000,'Total power'!Y113/Parameters!$C$3,Parameters!$C$4)</f>
        <v>0</v>
      </c>
      <c r="Z113" s="12">
        <f>IF('Total power'!Z113&lt;Control!$C$7*1000,'Total power'!Z113/Parameters!$C$3,Parameters!$C$4)</f>
        <v>0</v>
      </c>
      <c r="AB113" s="7">
        <f t="shared" si="1"/>
        <v>39.195471698113202</v>
      </c>
    </row>
    <row r="114" spans="2:29" x14ac:dyDescent="0.2">
      <c r="B114" s="6">
        <v>44308</v>
      </c>
      <c r="C114" s="12">
        <f>IF('Total power'!C114&lt;Control!$C$7*1000,'Total power'!C114/Parameters!$C$3,Parameters!$C$4)</f>
        <v>0</v>
      </c>
      <c r="D114" s="12">
        <f>IF('Total power'!D114&lt;Control!$C$7*1000,'Total power'!D114/Parameters!$C$3,Parameters!$C$4)</f>
        <v>0</v>
      </c>
      <c r="E114" s="12">
        <f>IF('Total power'!E114&lt;Control!$C$7*1000,'Total power'!E114/Parameters!$C$3,Parameters!$C$4)</f>
        <v>0</v>
      </c>
      <c r="F114" s="12">
        <f>IF('Total power'!F114&lt;Control!$C$7*1000,'Total power'!F114/Parameters!$C$3,Parameters!$C$4)</f>
        <v>0</v>
      </c>
      <c r="G114" s="12">
        <f>IF('Total power'!G114&lt;Control!$C$7*1000,'Total power'!G114/Parameters!$C$3,Parameters!$C$4)</f>
        <v>0</v>
      </c>
      <c r="H114" s="12">
        <f>IF('Total power'!H114&lt;Control!$C$7*1000,'Total power'!H114/Parameters!$C$3,Parameters!$C$4)</f>
        <v>0</v>
      </c>
      <c r="I114" s="12">
        <f>IF('Total power'!I114&lt;Control!$C$7*1000,'Total power'!I114/Parameters!$C$3,Parameters!$C$4)</f>
        <v>0</v>
      </c>
      <c r="J114" s="12">
        <f>IF('Total power'!J114&lt;Control!$C$7*1000,'Total power'!J114/Parameters!$C$3,Parameters!$C$4)</f>
        <v>0</v>
      </c>
      <c r="K114" s="12">
        <f>IF('Total power'!K114&lt;Control!$C$7*1000,'Total power'!K114/Parameters!$C$3,Parameters!$C$4)</f>
        <v>0</v>
      </c>
      <c r="L114" s="12">
        <f>IF('Total power'!L114&lt;Control!$C$7*1000,'Total power'!L114/Parameters!$C$3,Parameters!$C$4)</f>
        <v>0</v>
      </c>
      <c r="M114" s="12">
        <f>IF('Total power'!M114&lt;Control!$C$7*1000,'Total power'!M114/Parameters!$C$3,Parameters!$C$4)</f>
        <v>0</v>
      </c>
      <c r="N114" s="12">
        <f>IF('Total power'!N114&lt;Control!$C$7*1000,'Total power'!N114/Parameters!$C$3,Parameters!$C$4)</f>
        <v>0</v>
      </c>
      <c r="O114" s="12">
        <f>IF('Total power'!O114&lt;Control!$C$7*1000,'Total power'!O114/Parameters!$C$3,Parameters!$C$4)</f>
        <v>0</v>
      </c>
      <c r="P114" s="12">
        <f>IF('Total power'!P114&lt;Control!$C$7*1000,'Total power'!P114/Parameters!$C$3,Parameters!$C$4)</f>
        <v>0.28528301886792451</v>
      </c>
      <c r="Q114" s="12">
        <f>IF('Total power'!Q114&lt;Control!$C$7*1000,'Total power'!Q114/Parameters!$C$3,Parameters!$C$4)</f>
        <v>0.47849056603773577</v>
      </c>
      <c r="R114" s="12">
        <f>IF('Total power'!R114&lt;Control!$C$7*1000,'Total power'!R114/Parameters!$C$3,Parameters!$C$4)</f>
        <v>0.57509433962264145</v>
      </c>
      <c r="S114" s="12">
        <f>IF('Total power'!S114&lt;Control!$C$7*1000,'Total power'!S114/Parameters!$C$3,Parameters!$C$4)</f>
        <v>0.67169811320754724</v>
      </c>
      <c r="T114" s="12">
        <f>IF('Total power'!T114&lt;Control!$C$7*1000,'Total power'!T114/Parameters!$C$3,Parameters!$C$4)</f>
        <v>0.57509433962264145</v>
      </c>
      <c r="U114" s="12">
        <f>IF('Total power'!U114&lt;Control!$C$7*1000,'Total power'!U114/Parameters!$C$3,Parameters!$C$4)</f>
        <v>0.47849056603773577</v>
      </c>
      <c r="V114" s="12">
        <f>IF('Total power'!V114&lt;Control!$C$7*1000,'Total power'!V114/Parameters!$C$3,Parameters!$C$4)</f>
        <v>0.67169811320754724</v>
      </c>
      <c r="W114" s="12">
        <f>IF('Total power'!W114&lt;Control!$C$7*1000,'Total power'!W114/Parameters!$C$3,Parameters!$C$4)</f>
        <v>0.67169811320754724</v>
      </c>
      <c r="X114" s="12">
        <f>IF('Total power'!X114&lt;Control!$C$7*1000,'Total power'!X114/Parameters!$C$3,Parameters!$C$4)</f>
        <v>0.38188679245283014</v>
      </c>
      <c r="Y114" s="12">
        <f>IF('Total power'!Y114&lt;Control!$C$7*1000,'Total power'!Y114/Parameters!$C$3,Parameters!$C$4)</f>
        <v>0</v>
      </c>
      <c r="Z114" s="12">
        <f>IF('Total power'!Z114&lt;Control!$C$7*1000,'Total power'!Z114/Parameters!$C$3,Parameters!$C$4)</f>
        <v>0</v>
      </c>
      <c r="AB114" s="7">
        <f t="shared" si="1"/>
        <v>4.7894339622641509</v>
      </c>
    </row>
    <row r="115" spans="2:29" x14ac:dyDescent="0.2">
      <c r="B115" s="6">
        <v>44309</v>
      </c>
      <c r="C115" s="12">
        <f>IF('Total power'!C115&lt;Control!$C$7*1000,'Total power'!C115/Parameters!$C$3,Parameters!$C$4)</f>
        <v>0</v>
      </c>
      <c r="D115" s="12">
        <f>IF('Total power'!D115&lt;Control!$C$7*1000,'Total power'!D115/Parameters!$C$3,Parameters!$C$4)</f>
        <v>0</v>
      </c>
      <c r="E115" s="12">
        <f>IF('Total power'!E115&lt;Control!$C$7*1000,'Total power'!E115/Parameters!$C$3,Parameters!$C$4)</f>
        <v>0</v>
      </c>
      <c r="F115" s="12">
        <f>IF('Total power'!F115&lt;Control!$C$7*1000,'Total power'!F115/Parameters!$C$3,Parameters!$C$4)</f>
        <v>0</v>
      </c>
      <c r="G115" s="12">
        <f>IF('Total power'!G115&lt;Control!$C$7*1000,'Total power'!G115/Parameters!$C$3,Parameters!$C$4)</f>
        <v>0</v>
      </c>
      <c r="H115" s="12">
        <f>IF('Total power'!H115&lt;Control!$C$7*1000,'Total power'!H115/Parameters!$C$3,Parameters!$C$4)</f>
        <v>0</v>
      </c>
      <c r="I115" s="12">
        <f>IF('Total power'!I115&lt;Control!$C$7*1000,'Total power'!I115/Parameters!$C$3,Parameters!$C$4)</f>
        <v>0</v>
      </c>
      <c r="J115" s="12">
        <f>IF('Total power'!J115&lt;Control!$C$7*1000,'Total power'!J115/Parameters!$C$3,Parameters!$C$4)</f>
        <v>0</v>
      </c>
      <c r="K115" s="12">
        <f>IF('Total power'!K115&lt;Control!$C$7*1000,'Total power'!K115/Parameters!$C$3,Parameters!$C$4)</f>
        <v>0</v>
      </c>
      <c r="L115" s="12">
        <f>IF('Total power'!L115&lt;Control!$C$7*1000,'Total power'!L115/Parameters!$C$3,Parameters!$C$4)</f>
        <v>0</v>
      </c>
      <c r="M115" s="12">
        <f>IF('Total power'!M115&lt;Control!$C$7*1000,'Total power'!M115/Parameters!$C$3,Parameters!$C$4)</f>
        <v>0</v>
      </c>
      <c r="N115" s="12">
        <f>IF('Total power'!N115&lt;Control!$C$7*1000,'Total power'!N115/Parameters!$C$3,Parameters!$C$4)</f>
        <v>0</v>
      </c>
      <c r="O115" s="12">
        <f>IF('Total power'!O115&lt;Control!$C$7*1000,'Total power'!O115/Parameters!$C$3,Parameters!$C$4)</f>
        <v>0</v>
      </c>
      <c r="P115" s="12">
        <f>IF('Total power'!P115&lt;Control!$C$7*1000,'Total power'!P115/Parameters!$C$3,Parameters!$C$4)</f>
        <v>0.57509433962264145</v>
      </c>
      <c r="Q115" s="12">
        <f>IF('Total power'!Q115&lt;Control!$C$7*1000,'Total power'!Q115/Parameters!$C$3,Parameters!$C$4)</f>
        <v>1.0430188679245285</v>
      </c>
      <c r="R115" s="12">
        <f>IF('Total power'!R115&lt;Control!$C$7*1000,'Total power'!R115/Parameters!$C$3,Parameters!$C$4)</f>
        <v>1.7343396226415091</v>
      </c>
      <c r="S115" s="12">
        <f>IF('Total power'!S115&lt;Control!$C$7*1000,'Total power'!S115/Parameters!$C$3,Parameters!$C$4)</f>
        <v>2.9358490566037734</v>
      </c>
      <c r="T115" s="12">
        <f>IF('Total power'!T115&lt;Control!$C$7*1000,'Total power'!T115/Parameters!$C$3,Parameters!$C$4)</f>
        <v>5.0550943396226433</v>
      </c>
      <c r="U115" s="12">
        <f>IF('Total power'!U115&lt;Control!$C$7*1000,'Total power'!U115/Parameters!$C$3,Parameters!$C$4)</f>
        <v>6.8377358490566031</v>
      </c>
      <c r="V115" s="12">
        <f>IF('Total power'!V115&lt;Control!$C$7*1000,'Total power'!V115/Parameters!$C$3,Parameters!$C$4)</f>
        <v>8.9720754716981137</v>
      </c>
      <c r="W115" s="12">
        <f>IF('Total power'!W115&lt;Control!$C$7*1000,'Total power'!W115/Parameters!$C$3,Parameters!$C$4)</f>
        <v>9.7781132075471699</v>
      </c>
      <c r="X115" s="12">
        <f>IF('Total power'!X115&lt;Control!$C$7*1000,'Total power'!X115/Parameters!$C$3,Parameters!$C$4)</f>
        <v>9.7781132075471699</v>
      </c>
      <c r="Y115" s="12">
        <f>IF('Total power'!Y115&lt;Control!$C$7*1000,'Total power'!Y115/Parameters!$C$3,Parameters!$C$4)</f>
        <v>8.5735849056603772</v>
      </c>
      <c r="Z115" s="12">
        <f>IF('Total power'!Z115&lt;Control!$C$7*1000,'Total power'!Z115/Parameters!$C$3,Parameters!$C$4)</f>
        <v>6.8377358490566031</v>
      </c>
      <c r="AB115" s="7">
        <f t="shared" si="1"/>
        <v>62.120754716981139</v>
      </c>
    </row>
    <row r="116" spans="2:29" x14ac:dyDescent="0.2">
      <c r="B116" s="6">
        <v>44310</v>
      </c>
      <c r="C116" s="12">
        <f>IF('Total power'!C116&lt;Control!$C$7*1000,'Total power'!C116/Parameters!$C$3,Parameters!$C$4)</f>
        <v>5.3132075471698119</v>
      </c>
      <c r="D116" s="12">
        <f>IF('Total power'!D116&lt;Control!$C$7*1000,'Total power'!D116/Parameters!$C$3,Parameters!$C$4)</f>
        <v>3.8052830188679247</v>
      </c>
      <c r="E116" s="12">
        <f>IF('Total power'!E116&lt;Control!$C$7*1000,'Total power'!E116/Parameters!$C$3,Parameters!$C$4)</f>
        <v>2.7547169811320753</v>
      </c>
      <c r="F116" s="12">
        <f>IF('Total power'!F116&lt;Control!$C$7*1000,'Total power'!F116/Parameters!$C$3,Parameters!$C$4)</f>
        <v>2.2113207547169811</v>
      </c>
      <c r="G116" s="12">
        <f>IF('Total power'!G116&lt;Control!$C$7*1000,'Total power'!G116/Parameters!$C$3,Parameters!$C$4)</f>
        <v>1.8822641509433962</v>
      </c>
      <c r="H116" s="12">
        <f>IF('Total power'!H116&lt;Control!$C$7*1000,'Total power'!H116/Parameters!$C$3,Parameters!$C$4)</f>
        <v>1.7343396226415091</v>
      </c>
      <c r="I116" s="12">
        <f>IF('Total power'!I116&lt;Control!$C$7*1000,'Total power'!I116/Parameters!$C$3,Parameters!$C$4)</f>
        <v>1.166792452830189</v>
      </c>
      <c r="J116" s="12">
        <f>IF('Total power'!J116&lt;Control!$C$7*1000,'Total power'!J116/Parameters!$C$3,Parameters!$C$4)</f>
        <v>1.2905660377358492</v>
      </c>
      <c r="K116" s="12">
        <f>IF('Total power'!K116&lt;Control!$C$7*1000,'Total power'!K116/Parameters!$C$3,Parameters!$C$4)</f>
        <v>1.4384905660377358</v>
      </c>
      <c r="L116" s="12">
        <f>IF('Total power'!L116&lt;Control!$C$7*1000,'Total power'!L116/Parameters!$C$3,Parameters!$C$4)</f>
        <v>1.4384905660377358</v>
      </c>
      <c r="M116" s="12">
        <f>IF('Total power'!M116&lt;Control!$C$7*1000,'Total power'!M116/Parameters!$C$3,Parameters!$C$4)</f>
        <v>1.166792452830189</v>
      </c>
      <c r="N116" s="12">
        <f>IF('Total power'!N116&lt;Control!$C$7*1000,'Total power'!N116/Parameters!$C$3,Parameters!$C$4)</f>
        <v>1.166792452830189</v>
      </c>
      <c r="O116" s="12">
        <f>IF('Total power'!O116&lt;Control!$C$7*1000,'Total power'!O116/Parameters!$C$3,Parameters!$C$4)</f>
        <v>1.0430188679245285</v>
      </c>
      <c r="P116" s="12">
        <f>IF('Total power'!P116&lt;Control!$C$7*1000,'Total power'!P116/Parameters!$C$3,Parameters!$C$4)</f>
        <v>1.166792452830189</v>
      </c>
      <c r="Q116" s="12">
        <f>IF('Total power'!Q116&lt;Control!$C$7*1000,'Total power'!Q116/Parameters!$C$3,Parameters!$C$4)</f>
        <v>1.4384905660377358</v>
      </c>
      <c r="R116" s="12">
        <f>IF('Total power'!R116&lt;Control!$C$7*1000,'Total power'!R116/Parameters!$C$3,Parameters!$C$4)</f>
        <v>2.2113207547169811</v>
      </c>
      <c r="S116" s="12">
        <f>IF('Total power'!S116&lt;Control!$C$7*1000,'Total power'!S116/Parameters!$C$3,Parameters!$C$4)</f>
        <v>3.1532075471698113</v>
      </c>
      <c r="T116" s="12">
        <f>IF('Total power'!T116&lt;Control!$C$7*1000,'Total power'!T116/Parameters!$C$3,Parameters!$C$4)</f>
        <v>4.0226415094339618</v>
      </c>
      <c r="U116" s="12">
        <f>IF('Total power'!U116&lt;Control!$C$7*1000,'Total power'!U116/Parameters!$C$3,Parameters!$C$4)</f>
        <v>5.0550943396226433</v>
      </c>
      <c r="V116" s="12">
        <f>IF('Total power'!V116&lt;Control!$C$7*1000,'Total power'!V116/Parameters!$C$3,Parameters!$C$4)</f>
        <v>5.6181132075471698</v>
      </c>
      <c r="W116" s="12">
        <f>IF('Total power'!W116&lt;Control!$C$7*1000,'Total power'!W116/Parameters!$C$3,Parameters!$C$4)</f>
        <v>5.9230188679245277</v>
      </c>
      <c r="X116" s="12">
        <f>IF('Total power'!X116&lt;Control!$C$7*1000,'Total power'!X116/Parameters!$C$3,Parameters!$C$4)</f>
        <v>5.3132075471698119</v>
      </c>
      <c r="Y116" s="12">
        <f>IF('Total power'!Y116&lt;Control!$C$7*1000,'Total power'!Y116/Parameters!$C$3,Parameters!$C$4)</f>
        <v>4.2807547169811322</v>
      </c>
      <c r="Z116" s="12">
        <f>IF('Total power'!Z116&lt;Control!$C$7*1000,'Total power'!Z116/Parameters!$C$3,Parameters!$C$4)</f>
        <v>3.8052830188679247</v>
      </c>
      <c r="AB116" s="7">
        <f t="shared" si="1"/>
        <v>68.400000000000006</v>
      </c>
    </row>
    <row r="117" spans="2:29" x14ac:dyDescent="0.2">
      <c r="B117" s="6">
        <v>44311</v>
      </c>
      <c r="C117" s="12">
        <f>IF('Total power'!C117&lt;Control!$C$7*1000,'Total power'!C117/Parameters!$C$3,Parameters!$C$4)</f>
        <v>3.5879245283018872</v>
      </c>
      <c r="D117" s="12">
        <f>IF('Total power'!D117&lt;Control!$C$7*1000,'Total power'!D117/Parameters!$C$3,Parameters!$C$4)</f>
        <v>2.9358490566037734</v>
      </c>
      <c r="E117" s="12">
        <f>IF('Total power'!E117&lt;Control!$C$7*1000,'Total power'!E117/Parameters!$C$3,Parameters!$C$4)</f>
        <v>2.030188679245283</v>
      </c>
      <c r="F117" s="12">
        <f>IF('Total power'!F117&lt;Control!$C$7*1000,'Total power'!F117/Parameters!$C$3,Parameters!$C$4)</f>
        <v>1.7343396226415091</v>
      </c>
      <c r="G117" s="12">
        <f>IF('Total power'!G117&lt;Control!$C$7*1000,'Total power'!G117/Parameters!$C$3,Parameters!$C$4)</f>
        <v>1.5864150943396227</v>
      </c>
      <c r="H117" s="12">
        <f>IF('Total power'!H117&lt;Control!$C$7*1000,'Total power'!H117/Parameters!$C$3,Parameters!$C$4)</f>
        <v>1.4384905660377358</v>
      </c>
      <c r="I117" s="12">
        <f>IF('Total power'!I117&lt;Control!$C$7*1000,'Total power'!I117/Parameters!$C$3,Parameters!$C$4)</f>
        <v>0.91924528301886799</v>
      </c>
      <c r="J117" s="12">
        <f>IF('Total power'!J117&lt;Control!$C$7*1000,'Total power'!J117/Parameters!$C$3,Parameters!$C$4)</f>
        <v>0.79547169811320761</v>
      </c>
      <c r="K117" s="12">
        <f>IF('Total power'!K117&lt;Control!$C$7*1000,'Total power'!K117/Parameters!$C$3,Parameters!$C$4)</f>
        <v>0.91924528301886799</v>
      </c>
      <c r="L117" s="12">
        <f>IF('Total power'!L117&lt;Control!$C$7*1000,'Total power'!L117/Parameters!$C$3,Parameters!$C$4)</f>
        <v>0.91924528301886799</v>
      </c>
      <c r="M117" s="12">
        <f>IF('Total power'!M117&lt;Control!$C$7*1000,'Total power'!M117/Parameters!$C$3,Parameters!$C$4)</f>
        <v>0.57509433962264145</v>
      </c>
      <c r="N117" s="12">
        <f>IF('Total power'!N117&lt;Control!$C$7*1000,'Total power'!N117/Parameters!$C$3,Parameters!$C$4)</f>
        <v>0.47849056603773577</v>
      </c>
      <c r="O117" s="12">
        <f>IF('Total power'!O117&lt;Control!$C$7*1000,'Total power'!O117/Parameters!$C$3,Parameters!$C$4)</f>
        <v>0</v>
      </c>
      <c r="P117" s="12">
        <f>IF('Total power'!P117&lt;Control!$C$7*1000,'Total power'!P117/Parameters!$C$3,Parameters!$C$4)</f>
        <v>0</v>
      </c>
      <c r="Q117" s="12">
        <f>IF('Total power'!Q117&lt;Control!$C$7*1000,'Total power'!Q117/Parameters!$C$3,Parameters!$C$4)</f>
        <v>0</v>
      </c>
      <c r="R117" s="12">
        <f>IF('Total power'!R117&lt;Control!$C$7*1000,'Total power'!R117/Parameters!$C$3,Parameters!$C$4)</f>
        <v>0</v>
      </c>
      <c r="S117" s="12">
        <f>IF('Total power'!S117&lt;Control!$C$7*1000,'Total power'!S117/Parameters!$C$3,Parameters!$C$4)</f>
        <v>0</v>
      </c>
      <c r="T117" s="12">
        <f>IF('Total power'!T117&lt;Control!$C$7*1000,'Total power'!T117/Parameters!$C$3,Parameters!$C$4)</f>
        <v>0</v>
      </c>
      <c r="U117" s="12">
        <f>IF('Total power'!U117&lt;Control!$C$7*1000,'Total power'!U117/Parameters!$C$3,Parameters!$C$4)</f>
        <v>0</v>
      </c>
      <c r="V117" s="12">
        <f>IF('Total power'!V117&lt;Control!$C$7*1000,'Total power'!V117/Parameters!$C$3,Parameters!$C$4)</f>
        <v>0</v>
      </c>
      <c r="W117" s="12">
        <f>IF('Total power'!W117&lt;Control!$C$7*1000,'Total power'!W117/Parameters!$C$3,Parameters!$C$4)</f>
        <v>0</v>
      </c>
      <c r="X117" s="12">
        <f>IF('Total power'!X117&lt;Control!$C$7*1000,'Total power'!X117/Parameters!$C$3,Parameters!$C$4)</f>
        <v>0</v>
      </c>
      <c r="Y117" s="12">
        <f>IF('Total power'!Y117&lt;Control!$C$7*1000,'Total power'!Y117/Parameters!$C$3,Parameters!$C$4)</f>
        <v>0</v>
      </c>
      <c r="Z117" s="12">
        <f>IF('Total power'!Z117&lt;Control!$C$7*1000,'Total power'!Z117/Parameters!$C$3,Parameters!$C$4)</f>
        <v>0</v>
      </c>
      <c r="AB117" s="7">
        <f t="shared" si="1"/>
        <v>17.919999999999995</v>
      </c>
    </row>
    <row r="118" spans="2:29" x14ac:dyDescent="0.2">
      <c r="B118" s="6">
        <v>44312</v>
      </c>
      <c r="C118" s="12">
        <f>IF('Total power'!C118&lt;Control!$C$7*1000,'Total power'!C118/Parameters!$C$3,Parameters!$C$4)</f>
        <v>0.18867924528301888</v>
      </c>
      <c r="D118" s="12">
        <f>IF('Total power'!D118&lt;Control!$C$7*1000,'Total power'!D118/Parameters!$C$3,Parameters!$C$4)</f>
        <v>1.4384905660377358</v>
      </c>
      <c r="E118" s="12">
        <f>IF('Total power'!E118&lt;Control!$C$7*1000,'Total power'!E118/Parameters!$C$3,Parameters!$C$4)</f>
        <v>2.9358490566037734</v>
      </c>
      <c r="F118" s="12">
        <f>IF('Total power'!F118&lt;Control!$C$7*1000,'Total power'!F118/Parameters!$C$3,Parameters!$C$4)</f>
        <v>4.0226415094339618</v>
      </c>
      <c r="G118" s="12">
        <f>IF('Total power'!G118&lt;Control!$C$7*1000,'Total power'!G118/Parameters!$C$3,Parameters!$C$4)</f>
        <v>4.7969811320754729</v>
      </c>
      <c r="H118" s="12">
        <f>IF('Total power'!H118&lt;Control!$C$7*1000,'Total power'!H118/Parameters!$C$3,Parameters!$C$4)</f>
        <v>4.7969811320754729</v>
      </c>
      <c r="I118" s="12">
        <f>IF('Total power'!I118&lt;Control!$C$7*1000,'Total power'!I118/Parameters!$C$3,Parameters!$C$4)</f>
        <v>3.3705660377358493</v>
      </c>
      <c r="J118" s="12">
        <f>IF('Total power'!J118&lt;Control!$C$7*1000,'Total power'!J118/Parameters!$C$3,Parameters!$C$4)</f>
        <v>2.2113207547169811</v>
      </c>
      <c r="K118" s="12">
        <f>IF('Total power'!K118&lt;Control!$C$7*1000,'Total power'!K118/Parameters!$C$3,Parameters!$C$4)</f>
        <v>4.5388679245283026</v>
      </c>
      <c r="L118" s="12">
        <f>IF('Total power'!L118&lt;Control!$C$7*1000,'Total power'!L118/Parameters!$C$3,Parameters!$C$4)</f>
        <v>8.3894339622641514</v>
      </c>
      <c r="M118" s="12">
        <f>IF('Total power'!M118&lt;Control!$C$7*1000,'Total power'!M118/Parameters!$C$3,Parameters!$C$4)</f>
        <v>8.9720754716981137</v>
      </c>
      <c r="N118" s="12">
        <f>IF('Total power'!N118&lt;Control!$C$7*1000,'Total power'!N118/Parameters!$C$3,Parameters!$C$4)</f>
        <v>8.3894339622641514</v>
      </c>
      <c r="O118" s="12">
        <f>IF('Total power'!O118&lt;Control!$C$7*1000,'Total power'!O118/Parameters!$C$3,Parameters!$C$4)</f>
        <v>5.9230188679245277</v>
      </c>
      <c r="P118" s="12">
        <f>IF('Total power'!P118&lt;Control!$C$7*1000,'Total power'!P118/Parameters!$C$3,Parameters!$C$4)</f>
        <v>4.5388679245283026</v>
      </c>
      <c r="Q118" s="12">
        <f>IF('Total power'!Q118&lt;Control!$C$7*1000,'Total power'!Q118/Parameters!$C$3,Parameters!$C$4)</f>
        <v>4.0226415094339618</v>
      </c>
      <c r="R118" s="12">
        <f>IF('Total power'!R118&lt;Control!$C$7*1000,'Total power'!R118/Parameters!$C$3,Parameters!$C$4)</f>
        <v>4.0226415094339618</v>
      </c>
      <c r="S118" s="12">
        <f>IF('Total power'!S118&lt;Control!$C$7*1000,'Total power'!S118/Parameters!$C$3,Parameters!$C$4)</f>
        <v>4.5388679245283026</v>
      </c>
      <c r="T118" s="12">
        <f>IF('Total power'!T118&lt;Control!$C$7*1000,'Total power'!T118/Parameters!$C$3,Parameters!$C$4)</f>
        <v>4.7969811320754729</v>
      </c>
      <c r="U118" s="12">
        <f>IF('Total power'!U118&lt;Control!$C$7*1000,'Total power'!U118/Parameters!$C$3,Parameters!$C$4)</f>
        <v>4.0226415094339618</v>
      </c>
      <c r="V118" s="12">
        <f>IF('Total power'!V118&lt;Control!$C$7*1000,'Total power'!V118/Parameters!$C$3,Parameters!$C$4)</f>
        <v>4.2807547169811322</v>
      </c>
      <c r="W118" s="12">
        <f>IF('Total power'!W118&lt;Control!$C$7*1000,'Total power'!W118/Parameters!$C$3,Parameters!$C$4)</f>
        <v>6.2279245283018865</v>
      </c>
      <c r="X118" s="12">
        <f>IF('Total power'!X118&lt;Control!$C$7*1000,'Total power'!X118/Parameters!$C$3,Parameters!$C$4)</f>
        <v>9.7781132075471699</v>
      </c>
      <c r="Y118" s="12">
        <f>IF('Total power'!Y118&lt;Control!$C$7*1000,'Total power'!Y118/Parameters!$C$3,Parameters!$C$4)</f>
        <v>13.603018867924529</v>
      </c>
      <c r="Z118" s="12">
        <f>IF('Total power'!Z118&lt;Control!$C$7*1000,'Total power'!Z118/Parameters!$C$3,Parameters!$C$4)</f>
        <v>16.537358490566035</v>
      </c>
      <c r="AB118" s="7">
        <f t="shared" si="1"/>
        <v>136.34415094339624</v>
      </c>
    </row>
    <row r="119" spans="2:29" x14ac:dyDescent="0.2">
      <c r="B119" s="6">
        <v>44313</v>
      </c>
      <c r="C119" s="12">
        <f>IF('Total power'!C119&lt;Control!$C$7*1000,'Total power'!C119/Parameters!$C$3,Parameters!$C$4)</f>
        <v>18.40301886792453</v>
      </c>
      <c r="D119" s="12">
        <f>IF('Total power'!D119&lt;Control!$C$7*1000,'Total power'!D119/Parameters!$C$3,Parameters!$C$4)</f>
        <v>18.867924528301888</v>
      </c>
      <c r="E119" s="12">
        <f>IF('Total power'!E119&lt;Control!$C$7*1000,'Total power'!E119/Parameters!$C$3,Parameters!$C$4)</f>
        <v>18.867924528301888</v>
      </c>
      <c r="F119" s="12">
        <f>IF('Total power'!F119&lt;Control!$C$7*1000,'Total power'!F119/Parameters!$C$3,Parameters!$C$4)</f>
        <v>18.867924528301888</v>
      </c>
      <c r="G119" s="12">
        <f>IF('Total power'!G119&lt;Control!$C$7*1000,'Total power'!G119/Parameters!$C$3,Parameters!$C$4)</f>
        <v>18.867924528301888</v>
      </c>
      <c r="H119" s="12">
        <f>IF('Total power'!H119&lt;Control!$C$7*1000,'Total power'!H119/Parameters!$C$3,Parameters!$C$4)</f>
        <v>18.867924528301888</v>
      </c>
      <c r="I119" s="12">
        <f>IF('Total power'!I119&lt;Control!$C$7*1000,'Total power'!I119/Parameters!$C$3,Parameters!$C$4)</f>
        <v>18.774339622641513</v>
      </c>
      <c r="J119" s="12">
        <f>IF('Total power'!J119&lt;Control!$C$7*1000,'Total power'!J119/Parameters!$C$3,Parameters!$C$4)</f>
        <v>18.774339622641513</v>
      </c>
      <c r="K119" s="12">
        <f>IF('Total power'!K119&lt;Control!$C$7*1000,'Total power'!K119/Parameters!$C$3,Parameters!$C$4)</f>
        <v>18.381886792452832</v>
      </c>
      <c r="L119" s="12">
        <f>IF('Total power'!L119&lt;Control!$C$7*1000,'Total power'!L119/Parameters!$C$3,Parameters!$C$4)</f>
        <v>17.630188679245283</v>
      </c>
      <c r="M119" s="12">
        <f>IF('Total power'!M119&lt;Control!$C$7*1000,'Total power'!M119/Parameters!$C$3,Parameters!$C$4)</f>
        <v>16.780377358490565</v>
      </c>
      <c r="N119" s="12">
        <f>IF('Total power'!N119&lt;Control!$C$7*1000,'Total power'!N119/Parameters!$C$3,Parameters!$C$4)</f>
        <v>15.415849056603776</v>
      </c>
      <c r="O119" s="12">
        <f>IF('Total power'!O119&lt;Control!$C$7*1000,'Total power'!O119/Parameters!$C$3,Parameters!$C$4)</f>
        <v>14.937358490566039</v>
      </c>
      <c r="P119" s="12">
        <f>IF('Total power'!P119&lt;Control!$C$7*1000,'Total power'!P119/Parameters!$C$3,Parameters!$C$4)</f>
        <v>13.026415094339622</v>
      </c>
      <c r="Q119" s="12">
        <f>IF('Total power'!Q119&lt;Control!$C$7*1000,'Total power'!Q119/Parameters!$C$3,Parameters!$C$4)</f>
        <v>11.372075471698114</v>
      </c>
      <c r="R119" s="12">
        <f>IF('Total power'!R119&lt;Control!$C$7*1000,'Total power'!R119/Parameters!$C$3,Parameters!$C$4)</f>
        <v>10.119245283018866</v>
      </c>
      <c r="S119" s="12">
        <f>IF('Total power'!S119&lt;Control!$C$7*1000,'Total power'!S119/Parameters!$C$3,Parameters!$C$4)</f>
        <v>8.9720754716981137</v>
      </c>
      <c r="T119" s="12">
        <f>IF('Total power'!T119&lt;Control!$C$7*1000,'Total power'!T119/Parameters!$C$3,Parameters!$C$4)</f>
        <v>8.3894339622641514</v>
      </c>
      <c r="U119" s="12">
        <f>IF('Total power'!U119&lt;Control!$C$7*1000,'Total power'!U119/Parameters!$C$3,Parameters!$C$4)</f>
        <v>7.5833962264150934</v>
      </c>
      <c r="V119" s="12">
        <f>IF('Total power'!V119&lt;Control!$C$7*1000,'Total power'!V119/Parameters!$C$3,Parameters!$C$4)</f>
        <v>7.1849056603773587</v>
      </c>
      <c r="W119" s="12">
        <f>IF('Total power'!W119&lt;Control!$C$7*1000,'Total power'!W119/Parameters!$C$3,Parameters!$C$4)</f>
        <v>8.9720754716981137</v>
      </c>
      <c r="X119" s="12">
        <f>IF('Total power'!X119&lt;Control!$C$7*1000,'Total power'!X119/Parameters!$C$3,Parameters!$C$4)</f>
        <v>9.7781132075471699</v>
      </c>
      <c r="Y119" s="12">
        <f>IF('Total power'!Y119&lt;Control!$C$7*1000,'Total power'!Y119/Parameters!$C$3,Parameters!$C$4)</f>
        <v>10.566037735849056</v>
      </c>
      <c r="Z119" s="12">
        <f>IF('Total power'!Z119&lt;Control!$C$7*1000,'Total power'!Z119/Parameters!$C$3,Parameters!$C$4)</f>
        <v>11.372075471698114</v>
      </c>
      <c r="AB119" s="7">
        <f t="shared" si="1"/>
        <v>340.77283018867934</v>
      </c>
    </row>
    <row r="120" spans="2:29" x14ac:dyDescent="0.2">
      <c r="B120" s="6">
        <v>44314</v>
      </c>
      <c r="C120" s="12">
        <f>IF('Total power'!C120&lt;Control!$C$7*1000,'Total power'!C120/Parameters!$C$3,Parameters!$C$4)</f>
        <v>11.71320754716981</v>
      </c>
      <c r="D120" s="12">
        <f>IF('Total power'!D120&lt;Control!$C$7*1000,'Total power'!D120/Parameters!$C$3,Parameters!$C$4)</f>
        <v>11.71320754716981</v>
      </c>
      <c r="E120" s="12">
        <f>IF('Total power'!E120&lt;Control!$C$7*1000,'Total power'!E120/Parameters!$C$3,Parameters!$C$4)</f>
        <v>11.372075471698114</v>
      </c>
      <c r="F120" s="12">
        <f>IF('Total power'!F120&lt;Control!$C$7*1000,'Total power'!F120/Parameters!$C$3,Parameters!$C$4)</f>
        <v>10.979622641509433</v>
      </c>
      <c r="G120" s="12">
        <f>IF('Total power'!G120&lt;Control!$C$7*1000,'Total power'!G120/Parameters!$C$3,Parameters!$C$4)</f>
        <v>10.119245283018866</v>
      </c>
      <c r="H120" s="12">
        <f>IF('Total power'!H120&lt;Control!$C$7*1000,'Total power'!H120/Parameters!$C$3,Parameters!$C$4)</f>
        <v>9.385660377358489</v>
      </c>
      <c r="I120" s="12">
        <f>IF('Total power'!I120&lt;Control!$C$7*1000,'Total power'!I120/Parameters!$C$3,Parameters!$C$4)</f>
        <v>7.9969811320754713</v>
      </c>
      <c r="J120" s="12">
        <f>IF('Total power'!J120&lt;Control!$C$7*1000,'Total power'!J120/Parameters!$C$3,Parameters!$C$4)</f>
        <v>7.1849056603773587</v>
      </c>
      <c r="K120" s="12">
        <f>IF('Total power'!K120&lt;Control!$C$7*1000,'Total power'!K120/Parameters!$C$3,Parameters!$C$4)</f>
        <v>6.2279245283018865</v>
      </c>
      <c r="L120" s="12">
        <f>IF('Total power'!L120&lt;Control!$C$7*1000,'Total power'!L120/Parameters!$C$3,Parameters!$C$4)</f>
        <v>5.6181132075471698</v>
      </c>
      <c r="M120" s="12">
        <f>IF('Total power'!M120&lt;Control!$C$7*1000,'Total power'!M120/Parameters!$C$3,Parameters!$C$4)</f>
        <v>5.3132075471698119</v>
      </c>
      <c r="N120" s="12">
        <f>IF('Total power'!N120&lt;Control!$C$7*1000,'Total power'!N120/Parameters!$C$3,Parameters!$C$4)</f>
        <v>4.7969811320754729</v>
      </c>
      <c r="O120" s="12">
        <f>IF('Total power'!O120&lt;Control!$C$7*1000,'Total power'!O120/Parameters!$C$3,Parameters!$C$4)</f>
        <v>4.2807547169811322</v>
      </c>
      <c r="P120" s="12">
        <f>IF('Total power'!P120&lt;Control!$C$7*1000,'Total power'!P120/Parameters!$C$3,Parameters!$C$4)</f>
        <v>3.8052830188679247</v>
      </c>
      <c r="Q120" s="12">
        <f>IF('Total power'!Q120&lt;Control!$C$7*1000,'Total power'!Q120/Parameters!$C$3,Parameters!$C$4)</f>
        <v>3.1532075471698113</v>
      </c>
      <c r="R120" s="12">
        <f>IF('Total power'!R120&lt;Control!$C$7*1000,'Total power'!R120/Parameters!$C$3,Parameters!$C$4)</f>
        <v>2.9358490566037734</v>
      </c>
      <c r="S120" s="12">
        <f>IF('Total power'!S120&lt;Control!$C$7*1000,'Total power'!S120/Parameters!$C$3,Parameters!$C$4)</f>
        <v>2.7547169811320753</v>
      </c>
      <c r="T120" s="12">
        <f>IF('Total power'!T120&lt;Control!$C$7*1000,'Total power'!T120/Parameters!$C$3,Parameters!$C$4)</f>
        <v>2.7547169811320753</v>
      </c>
      <c r="U120" s="12">
        <f>IF('Total power'!U120&lt;Control!$C$7*1000,'Total power'!U120/Parameters!$C$3,Parameters!$C$4)</f>
        <v>2.7547169811320753</v>
      </c>
      <c r="V120" s="12">
        <f>IF('Total power'!V120&lt;Control!$C$7*1000,'Total power'!V120/Parameters!$C$3,Parameters!$C$4)</f>
        <v>2.5735849056603777</v>
      </c>
      <c r="W120" s="12">
        <f>IF('Total power'!W120&lt;Control!$C$7*1000,'Total power'!W120/Parameters!$C$3,Parameters!$C$4)</f>
        <v>2.5735849056603777</v>
      </c>
      <c r="X120" s="12">
        <f>IF('Total power'!X120&lt;Control!$C$7*1000,'Total power'!X120/Parameters!$C$3,Parameters!$C$4)</f>
        <v>2.5735849056603777</v>
      </c>
      <c r="Y120" s="12">
        <f>IF('Total power'!Y120&lt;Control!$C$7*1000,'Total power'!Y120/Parameters!$C$3,Parameters!$C$4)</f>
        <v>2.9358490566037734</v>
      </c>
      <c r="Z120" s="12">
        <f>IF('Total power'!Z120&lt;Control!$C$7*1000,'Total power'!Z120/Parameters!$C$3,Parameters!$C$4)</f>
        <v>3.3705660377358493</v>
      </c>
      <c r="AB120" s="7">
        <f t="shared" si="1"/>
        <v>138.88754716981131</v>
      </c>
    </row>
    <row r="121" spans="2:29" x14ac:dyDescent="0.2">
      <c r="B121" s="6">
        <v>44315</v>
      </c>
      <c r="C121" s="12">
        <f>IF('Total power'!C121&lt;Control!$C$7*1000,'Total power'!C121/Parameters!$C$3,Parameters!$C$4)</f>
        <v>3.8052830188679247</v>
      </c>
      <c r="D121" s="12">
        <f>IF('Total power'!D121&lt;Control!$C$7*1000,'Total power'!D121/Parameters!$C$3,Parameters!$C$4)</f>
        <v>4.2807547169811322</v>
      </c>
      <c r="E121" s="12">
        <f>IF('Total power'!E121&lt;Control!$C$7*1000,'Total power'!E121/Parameters!$C$3,Parameters!$C$4)</f>
        <v>5.3132075471698119</v>
      </c>
      <c r="F121" s="12">
        <f>IF('Total power'!F121&lt;Control!$C$7*1000,'Total power'!F121/Parameters!$C$3,Parameters!$C$4)</f>
        <v>6.2279245283018865</v>
      </c>
      <c r="G121" s="12">
        <f>IF('Total power'!G121&lt;Control!$C$7*1000,'Total power'!G121/Parameters!$C$3,Parameters!$C$4)</f>
        <v>7.1849056603773587</v>
      </c>
      <c r="H121" s="12">
        <f>IF('Total power'!H121&lt;Control!$C$7*1000,'Total power'!H121/Parameters!$C$3,Parameters!$C$4)</f>
        <v>8.3894339622641514</v>
      </c>
      <c r="I121" s="12">
        <f>IF('Total power'!I121&lt;Control!$C$7*1000,'Total power'!I121/Parameters!$C$3,Parameters!$C$4)</f>
        <v>10.119245283018866</v>
      </c>
      <c r="J121" s="12">
        <f>IF('Total power'!J121&lt;Control!$C$7*1000,'Total power'!J121/Parameters!$C$3,Parameters!$C$4)</f>
        <v>11.71320754716981</v>
      </c>
      <c r="K121" s="12">
        <f>IF('Total power'!K121&lt;Control!$C$7*1000,'Total power'!K121/Parameters!$C$3,Parameters!$C$4)</f>
        <v>13.026415094339622</v>
      </c>
      <c r="L121" s="12">
        <f>IF('Total power'!L121&lt;Control!$C$7*1000,'Total power'!L121/Parameters!$C$3,Parameters!$C$4)</f>
        <v>13.753962264150944</v>
      </c>
      <c r="M121" s="12">
        <f>IF('Total power'!M121&lt;Control!$C$7*1000,'Total power'!M121/Parameters!$C$3,Parameters!$C$4)</f>
        <v>14.937358490566039</v>
      </c>
      <c r="N121" s="12">
        <f>IF('Total power'!N121&lt;Control!$C$7*1000,'Total power'!N121/Parameters!$C$3,Parameters!$C$4)</f>
        <v>15.172830188679248</v>
      </c>
      <c r="O121" s="12">
        <f>IF('Total power'!O121&lt;Control!$C$7*1000,'Total power'!O121/Parameters!$C$3,Parameters!$C$4)</f>
        <v>15.415849056603776</v>
      </c>
      <c r="P121" s="12">
        <f>IF('Total power'!P121&lt;Control!$C$7*1000,'Total power'!P121/Parameters!$C$3,Parameters!$C$4)</f>
        <v>16.537358490566035</v>
      </c>
      <c r="Q121" s="12">
        <f>IF('Total power'!Q121&lt;Control!$C$7*1000,'Total power'!Q121/Parameters!$C$3,Parameters!$C$4)</f>
        <v>16.537358490566035</v>
      </c>
      <c r="R121" s="12">
        <f>IF('Total power'!R121&lt;Control!$C$7*1000,'Total power'!R121/Parameters!$C$3,Parameters!$C$4)</f>
        <v>16.537358490566035</v>
      </c>
      <c r="S121" s="12">
        <f>IF('Total power'!S121&lt;Control!$C$7*1000,'Total power'!S121/Parameters!$C$3,Parameters!$C$4)</f>
        <v>16.537358490566035</v>
      </c>
      <c r="T121" s="12">
        <f>IF('Total power'!T121&lt;Control!$C$7*1000,'Total power'!T121/Parameters!$C$3,Parameters!$C$4)</f>
        <v>16.537358490566035</v>
      </c>
      <c r="U121" s="12">
        <f>IF('Total power'!U121&lt;Control!$C$7*1000,'Total power'!U121/Parameters!$C$3,Parameters!$C$4)</f>
        <v>15.172830188679248</v>
      </c>
      <c r="V121" s="12">
        <f>IF('Total power'!V121&lt;Control!$C$7*1000,'Total power'!V121/Parameters!$C$3,Parameters!$C$4)</f>
        <v>13.753962264150944</v>
      </c>
      <c r="W121" s="12">
        <f>IF('Total power'!W121&lt;Control!$C$7*1000,'Total power'!W121/Parameters!$C$3,Parameters!$C$4)</f>
        <v>13.026415094339622</v>
      </c>
      <c r="X121" s="12">
        <f>IF('Total power'!X121&lt;Control!$C$7*1000,'Total power'!X121/Parameters!$C$3,Parameters!$C$4)</f>
        <v>11.71320754716981</v>
      </c>
      <c r="Y121" s="12">
        <f>IF('Total power'!Y121&lt;Control!$C$7*1000,'Total power'!Y121/Parameters!$C$3,Parameters!$C$4)</f>
        <v>10.119245283018866</v>
      </c>
      <c r="Z121" s="12">
        <f>IF('Total power'!Z121&lt;Control!$C$7*1000,'Total power'!Z121/Parameters!$C$3,Parameters!$C$4)</f>
        <v>7.9969811320754713</v>
      </c>
      <c r="AB121" s="7">
        <f t="shared" si="1"/>
        <v>283.80981132075465</v>
      </c>
    </row>
    <row r="122" spans="2:29" x14ac:dyDescent="0.2">
      <c r="B122" s="6">
        <v>44316</v>
      </c>
      <c r="C122" s="12">
        <f>IF('Total power'!C122&lt;Control!$C$7*1000,'Total power'!C122/Parameters!$C$3,Parameters!$C$4)</f>
        <v>6.8377358490566031</v>
      </c>
      <c r="D122" s="12">
        <f>IF('Total power'!D122&lt;Control!$C$7*1000,'Total power'!D122/Parameters!$C$3,Parameters!$C$4)</f>
        <v>5.9230188679245277</v>
      </c>
      <c r="E122" s="12">
        <f>IF('Total power'!E122&lt;Control!$C$7*1000,'Total power'!E122/Parameters!$C$3,Parameters!$C$4)</f>
        <v>5.6181132075471698</v>
      </c>
      <c r="F122" s="12">
        <f>IF('Total power'!F122&lt;Control!$C$7*1000,'Total power'!F122/Parameters!$C$3,Parameters!$C$4)</f>
        <v>5.3132075471698119</v>
      </c>
      <c r="G122" s="12">
        <f>IF('Total power'!G122&lt;Control!$C$7*1000,'Total power'!G122/Parameters!$C$3,Parameters!$C$4)</f>
        <v>5.3132075471698119</v>
      </c>
      <c r="H122" s="12">
        <f>IF('Total power'!H122&lt;Control!$C$7*1000,'Total power'!H122/Parameters!$C$3,Parameters!$C$4)</f>
        <v>5.0550943396226433</v>
      </c>
      <c r="I122" s="12">
        <f>IF('Total power'!I122&lt;Control!$C$7*1000,'Total power'!I122/Parameters!$C$3,Parameters!$C$4)</f>
        <v>4.0226415094339618</v>
      </c>
      <c r="J122" s="12">
        <f>IF('Total power'!J122&lt;Control!$C$7*1000,'Total power'!J122/Parameters!$C$3,Parameters!$C$4)</f>
        <v>3.8052830188679247</v>
      </c>
      <c r="K122" s="12">
        <f>IF('Total power'!K122&lt;Control!$C$7*1000,'Total power'!K122/Parameters!$C$3,Parameters!$C$4)</f>
        <v>2.9358490566037734</v>
      </c>
      <c r="L122" s="12">
        <f>IF('Total power'!L122&lt;Control!$C$7*1000,'Total power'!L122/Parameters!$C$3,Parameters!$C$4)</f>
        <v>2.3924528301886792</v>
      </c>
      <c r="M122" s="12">
        <f>IF('Total power'!M122&lt;Control!$C$7*1000,'Total power'!M122/Parameters!$C$3,Parameters!$C$4)</f>
        <v>2.2113207547169811</v>
      </c>
      <c r="N122" s="12">
        <f>IF('Total power'!N122&lt;Control!$C$7*1000,'Total power'!N122/Parameters!$C$3,Parameters!$C$4)</f>
        <v>2.030188679245283</v>
      </c>
      <c r="O122" s="12">
        <f>IF('Total power'!O122&lt;Control!$C$7*1000,'Total power'!O122/Parameters!$C$3,Parameters!$C$4)</f>
        <v>2.030188679245283</v>
      </c>
      <c r="P122" s="12">
        <f>IF('Total power'!P122&lt;Control!$C$7*1000,'Total power'!P122/Parameters!$C$3,Parameters!$C$4)</f>
        <v>2.030188679245283</v>
      </c>
      <c r="Q122" s="12">
        <f>IF('Total power'!Q122&lt;Control!$C$7*1000,'Total power'!Q122/Parameters!$C$3,Parameters!$C$4)</f>
        <v>2.2113207547169811</v>
      </c>
      <c r="R122" s="12">
        <f>IF('Total power'!R122&lt;Control!$C$7*1000,'Total power'!R122/Parameters!$C$3,Parameters!$C$4)</f>
        <v>2.3924528301886792</v>
      </c>
      <c r="S122" s="12">
        <f>IF('Total power'!S122&lt;Control!$C$7*1000,'Total power'!S122/Parameters!$C$3,Parameters!$C$4)</f>
        <v>2.3924528301886792</v>
      </c>
      <c r="T122" s="12">
        <f>IF('Total power'!T122&lt;Control!$C$7*1000,'Total power'!T122/Parameters!$C$3,Parameters!$C$4)</f>
        <v>2.3924528301886792</v>
      </c>
      <c r="U122" s="12">
        <f>IF('Total power'!U122&lt;Control!$C$7*1000,'Total power'!U122/Parameters!$C$3,Parameters!$C$4)</f>
        <v>2.030188679245283</v>
      </c>
      <c r="V122" s="12">
        <f>IF('Total power'!V122&lt;Control!$C$7*1000,'Total power'!V122/Parameters!$C$3,Parameters!$C$4)</f>
        <v>1.7343396226415091</v>
      </c>
      <c r="W122" s="12">
        <f>IF('Total power'!W122&lt;Control!$C$7*1000,'Total power'!W122/Parameters!$C$3,Parameters!$C$4)</f>
        <v>1.4384905660377358</v>
      </c>
      <c r="X122" s="12">
        <f>IF('Total power'!X122&lt;Control!$C$7*1000,'Total power'!X122/Parameters!$C$3,Parameters!$C$4)</f>
        <v>1.0430188679245285</v>
      </c>
      <c r="Y122" s="12">
        <f>IF('Total power'!Y122&lt;Control!$C$7*1000,'Total power'!Y122/Parameters!$C$3,Parameters!$C$4)</f>
        <v>0.57509433962264145</v>
      </c>
      <c r="Z122" s="12">
        <f>IF('Total power'!Z122&lt;Control!$C$7*1000,'Total power'!Z122/Parameters!$C$3,Parameters!$C$4)</f>
        <v>0.38188679245283014</v>
      </c>
      <c r="AB122" s="7">
        <f t="shared" si="1"/>
        <v>72.110188679245297</v>
      </c>
      <c r="AC122" s="11">
        <f>SUM(AB93:AB122)</f>
        <v>5428.5207547169821</v>
      </c>
    </row>
    <row r="123" spans="2:29" x14ac:dyDescent="0.2">
      <c r="B123" s="6">
        <v>44317</v>
      </c>
      <c r="C123" s="12">
        <f>IF('Total power'!C123&lt;Control!$C$7*1000,'Total power'!C123/Parameters!$C$3,Parameters!$C$4)</f>
        <v>0</v>
      </c>
      <c r="D123" s="12">
        <f>IF('Total power'!D123&lt;Control!$C$7*1000,'Total power'!D123/Parameters!$C$3,Parameters!$C$4)</f>
        <v>0</v>
      </c>
      <c r="E123" s="12">
        <f>IF('Total power'!E123&lt;Control!$C$7*1000,'Total power'!E123/Parameters!$C$3,Parameters!$C$4)</f>
        <v>0</v>
      </c>
      <c r="F123" s="12">
        <f>IF('Total power'!F123&lt;Control!$C$7*1000,'Total power'!F123/Parameters!$C$3,Parameters!$C$4)</f>
        <v>0</v>
      </c>
      <c r="G123" s="12">
        <f>IF('Total power'!G123&lt;Control!$C$7*1000,'Total power'!G123/Parameters!$C$3,Parameters!$C$4)</f>
        <v>0</v>
      </c>
      <c r="H123" s="12">
        <f>IF('Total power'!H123&lt;Control!$C$7*1000,'Total power'!H123/Parameters!$C$3,Parameters!$C$4)</f>
        <v>0</v>
      </c>
      <c r="I123" s="12">
        <f>IF('Total power'!I123&lt;Control!$C$7*1000,'Total power'!I123/Parameters!$C$3,Parameters!$C$4)</f>
        <v>0</v>
      </c>
      <c r="J123" s="12">
        <f>IF('Total power'!J123&lt;Control!$C$7*1000,'Total power'!J123/Parameters!$C$3,Parameters!$C$4)</f>
        <v>0</v>
      </c>
      <c r="K123" s="12">
        <f>IF('Total power'!K123&lt;Control!$C$7*1000,'Total power'!K123/Parameters!$C$3,Parameters!$C$4)</f>
        <v>0</v>
      </c>
      <c r="L123" s="12">
        <f>IF('Total power'!L123&lt;Control!$C$7*1000,'Total power'!L123/Parameters!$C$3,Parameters!$C$4)</f>
        <v>0</v>
      </c>
      <c r="M123" s="12">
        <f>IF('Total power'!M123&lt;Control!$C$7*1000,'Total power'!M123/Parameters!$C$3,Parameters!$C$4)</f>
        <v>0</v>
      </c>
      <c r="N123" s="12">
        <f>IF('Total power'!N123&lt;Control!$C$7*1000,'Total power'!N123/Parameters!$C$3,Parameters!$C$4)</f>
        <v>0</v>
      </c>
      <c r="O123" s="12">
        <f>IF('Total power'!O123&lt;Control!$C$7*1000,'Total power'!O123/Parameters!$C$3,Parameters!$C$4)</f>
        <v>0</v>
      </c>
      <c r="P123" s="12">
        <f>IF('Total power'!P123&lt;Control!$C$7*1000,'Total power'!P123/Parameters!$C$3,Parameters!$C$4)</f>
        <v>0</v>
      </c>
      <c r="Q123" s="12">
        <f>IF('Total power'!Q123&lt;Control!$C$7*1000,'Total power'!Q123/Parameters!$C$3,Parameters!$C$4)</f>
        <v>0</v>
      </c>
      <c r="R123" s="12">
        <f>IF('Total power'!R123&lt;Control!$C$7*1000,'Total power'!R123/Parameters!$C$3,Parameters!$C$4)</f>
        <v>0.38188679245283014</v>
      </c>
      <c r="S123" s="12">
        <f>IF('Total power'!S123&lt;Control!$C$7*1000,'Total power'!S123/Parameters!$C$3,Parameters!$C$4)</f>
        <v>0.38188679245283014</v>
      </c>
      <c r="T123" s="12">
        <f>IF('Total power'!T123&lt;Control!$C$7*1000,'Total power'!T123/Parameters!$C$3,Parameters!$C$4)</f>
        <v>0.38188679245283014</v>
      </c>
      <c r="U123" s="12">
        <f>IF('Total power'!U123&lt;Control!$C$7*1000,'Total power'!U123/Parameters!$C$3,Parameters!$C$4)</f>
        <v>0.28528301886792451</v>
      </c>
      <c r="V123" s="12">
        <f>IF('Total power'!V123&lt;Control!$C$7*1000,'Total power'!V123/Parameters!$C$3,Parameters!$C$4)</f>
        <v>0.28528301886792451</v>
      </c>
      <c r="W123" s="12">
        <f>IF('Total power'!W123&lt;Control!$C$7*1000,'Total power'!W123/Parameters!$C$3,Parameters!$C$4)</f>
        <v>0</v>
      </c>
      <c r="X123" s="12">
        <f>IF('Total power'!X123&lt;Control!$C$7*1000,'Total power'!X123/Parameters!$C$3,Parameters!$C$4)</f>
        <v>0</v>
      </c>
      <c r="Y123" s="12">
        <f>IF('Total power'!Y123&lt;Control!$C$7*1000,'Total power'!Y123/Parameters!$C$3,Parameters!$C$4)</f>
        <v>0</v>
      </c>
      <c r="Z123" s="12">
        <f>IF('Total power'!Z123&lt;Control!$C$7*1000,'Total power'!Z123/Parameters!$C$3,Parameters!$C$4)</f>
        <v>0</v>
      </c>
      <c r="AB123" s="7">
        <f t="shared" si="1"/>
        <v>1.7162264150943394</v>
      </c>
    </row>
    <row r="124" spans="2:29" x14ac:dyDescent="0.2">
      <c r="B124" s="6">
        <v>44318</v>
      </c>
      <c r="C124" s="12">
        <f>IF('Total power'!C124&lt;Control!$C$7*1000,'Total power'!C124/Parameters!$C$3,Parameters!$C$4)</f>
        <v>0</v>
      </c>
      <c r="D124" s="12">
        <f>IF('Total power'!D124&lt;Control!$C$7*1000,'Total power'!D124/Parameters!$C$3,Parameters!$C$4)</f>
        <v>0</v>
      </c>
      <c r="E124" s="12">
        <f>IF('Total power'!E124&lt;Control!$C$7*1000,'Total power'!E124/Parameters!$C$3,Parameters!$C$4)</f>
        <v>0</v>
      </c>
      <c r="F124" s="12">
        <f>IF('Total power'!F124&lt;Control!$C$7*1000,'Total power'!F124/Parameters!$C$3,Parameters!$C$4)</f>
        <v>0</v>
      </c>
      <c r="G124" s="12">
        <f>IF('Total power'!G124&lt;Control!$C$7*1000,'Total power'!G124/Parameters!$C$3,Parameters!$C$4)</f>
        <v>0</v>
      </c>
      <c r="H124" s="12">
        <f>IF('Total power'!H124&lt;Control!$C$7*1000,'Total power'!H124/Parameters!$C$3,Parameters!$C$4)</f>
        <v>0</v>
      </c>
      <c r="I124" s="12">
        <f>IF('Total power'!I124&lt;Control!$C$7*1000,'Total power'!I124/Parameters!$C$3,Parameters!$C$4)</f>
        <v>0</v>
      </c>
      <c r="J124" s="12">
        <f>IF('Total power'!J124&lt;Control!$C$7*1000,'Total power'!J124/Parameters!$C$3,Parameters!$C$4)</f>
        <v>0</v>
      </c>
      <c r="K124" s="12">
        <f>IF('Total power'!K124&lt;Control!$C$7*1000,'Total power'!K124/Parameters!$C$3,Parameters!$C$4)</f>
        <v>0</v>
      </c>
      <c r="L124" s="12">
        <f>IF('Total power'!L124&lt;Control!$C$7*1000,'Total power'!L124/Parameters!$C$3,Parameters!$C$4)</f>
        <v>0</v>
      </c>
      <c r="M124" s="12">
        <f>IF('Total power'!M124&lt;Control!$C$7*1000,'Total power'!M124/Parameters!$C$3,Parameters!$C$4)</f>
        <v>0</v>
      </c>
      <c r="N124" s="12">
        <f>IF('Total power'!N124&lt;Control!$C$7*1000,'Total power'!N124/Parameters!$C$3,Parameters!$C$4)</f>
        <v>0</v>
      </c>
      <c r="O124" s="12">
        <f>IF('Total power'!O124&lt;Control!$C$7*1000,'Total power'!O124/Parameters!$C$3,Parameters!$C$4)</f>
        <v>0</v>
      </c>
      <c r="P124" s="12">
        <f>IF('Total power'!P124&lt;Control!$C$7*1000,'Total power'!P124/Parameters!$C$3,Parameters!$C$4)</f>
        <v>0</v>
      </c>
      <c r="Q124" s="12">
        <f>IF('Total power'!Q124&lt;Control!$C$7*1000,'Total power'!Q124/Parameters!$C$3,Parameters!$C$4)</f>
        <v>0.18867924528301888</v>
      </c>
      <c r="R124" s="12">
        <f>IF('Total power'!R124&lt;Control!$C$7*1000,'Total power'!R124/Parameters!$C$3,Parameters!$C$4)</f>
        <v>0.28528301886792451</v>
      </c>
      <c r="S124" s="12">
        <f>IF('Total power'!S124&lt;Control!$C$7*1000,'Total power'!S124/Parameters!$C$3,Parameters!$C$4)</f>
        <v>0.18867924528301888</v>
      </c>
      <c r="T124" s="12">
        <f>IF('Total power'!T124&lt;Control!$C$7*1000,'Total power'!T124/Parameters!$C$3,Parameters!$C$4)</f>
        <v>0</v>
      </c>
      <c r="U124" s="12">
        <f>IF('Total power'!U124&lt;Control!$C$7*1000,'Total power'!U124/Parameters!$C$3,Parameters!$C$4)</f>
        <v>0</v>
      </c>
      <c r="V124" s="12">
        <f>IF('Total power'!V124&lt;Control!$C$7*1000,'Total power'!V124/Parameters!$C$3,Parameters!$C$4)</f>
        <v>0</v>
      </c>
      <c r="W124" s="12">
        <f>IF('Total power'!W124&lt;Control!$C$7*1000,'Total power'!W124/Parameters!$C$3,Parameters!$C$4)</f>
        <v>0</v>
      </c>
      <c r="X124" s="12">
        <f>IF('Total power'!X124&lt;Control!$C$7*1000,'Total power'!X124/Parameters!$C$3,Parameters!$C$4)</f>
        <v>0</v>
      </c>
      <c r="Y124" s="12">
        <f>IF('Total power'!Y124&lt;Control!$C$7*1000,'Total power'!Y124/Parameters!$C$3,Parameters!$C$4)</f>
        <v>0</v>
      </c>
      <c r="Z124" s="12">
        <f>IF('Total power'!Z124&lt;Control!$C$7*1000,'Total power'!Z124/Parameters!$C$3,Parameters!$C$4)</f>
        <v>0</v>
      </c>
      <c r="AB124" s="7">
        <f t="shared" si="1"/>
        <v>0.66264150943396227</v>
      </c>
    </row>
    <row r="125" spans="2:29" x14ac:dyDescent="0.2">
      <c r="B125" s="6">
        <v>44319</v>
      </c>
      <c r="C125" s="12">
        <f>IF('Total power'!C125&lt;Control!$C$7*1000,'Total power'!C125/Parameters!$C$3,Parameters!$C$4)</f>
        <v>0</v>
      </c>
      <c r="D125" s="12">
        <f>IF('Total power'!D125&lt;Control!$C$7*1000,'Total power'!D125/Parameters!$C$3,Parameters!$C$4)</f>
        <v>0</v>
      </c>
      <c r="E125" s="12">
        <f>IF('Total power'!E125&lt;Control!$C$7*1000,'Total power'!E125/Parameters!$C$3,Parameters!$C$4)</f>
        <v>0</v>
      </c>
      <c r="F125" s="12">
        <f>IF('Total power'!F125&lt;Control!$C$7*1000,'Total power'!F125/Parameters!$C$3,Parameters!$C$4)</f>
        <v>0</v>
      </c>
      <c r="G125" s="12">
        <f>IF('Total power'!G125&lt;Control!$C$7*1000,'Total power'!G125/Parameters!$C$3,Parameters!$C$4)</f>
        <v>0</v>
      </c>
      <c r="H125" s="12">
        <f>IF('Total power'!H125&lt;Control!$C$7*1000,'Total power'!H125/Parameters!$C$3,Parameters!$C$4)</f>
        <v>0</v>
      </c>
      <c r="I125" s="12">
        <f>IF('Total power'!I125&lt;Control!$C$7*1000,'Total power'!I125/Parameters!$C$3,Parameters!$C$4)</f>
        <v>0.47849056603773577</v>
      </c>
      <c r="J125" s="12">
        <f>IF('Total power'!J125&lt;Control!$C$7*1000,'Total power'!J125/Parameters!$C$3,Parameters!$C$4)</f>
        <v>1.4384905660377358</v>
      </c>
      <c r="K125" s="12">
        <f>IF('Total power'!K125&lt;Control!$C$7*1000,'Total power'!K125/Parameters!$C$3,Parameters!$C$4)</f>
        <v>2.9358490566037734</v>
      </c>
      <c r="L125" s="12">
        <f>IF('Total power'!L125&lt;Control!$C$7*1000,'Total power'!L125/Parameters!$C$3,Parameters!$C$4)</f>
        <v>4.7969811320754729</v>
      </c>
      <c r="M125" s="12">
        <f>IF('Total power'!M125&lt;Control!$C$7*1000,'Total power'!M125/Parameters!$C$3,Parameters!$C$4)</f>
        <v>7.5833962264150934</v>
      </c>
      <c r="N125" s="12">
        <f>IF('Total power'!N125&lt;Control!$C$7*1000,'Total power'!N125/Parameters!$C$3,Parameters!$C$4)</f>
        <v>10.979622641509433</v>
      </c>
      <c r="O125" s="12">
        <f>IF('Total power'!O125&lt;Control!$C$7*1000,'Total power'!O125/Parameters!$C$3,Parameters!$C$4)</f>
        <v>13.753962264150944</v>
      </c>
      <c r="P125" s="12">
        <f>IF('Total power'!P125&lt;Control!$C$7*1000,'Total power'!P125/Parameters!$C$3,Parameters!$C$4)</f>
        <v>16.537358490566035</v>
      </c>
      <c r="Q125" s="12">
        <f>IF('Total power'!Q125&lt;Control!$C$7*1000,'Total power'!Q125/Parameters!$C$3,Parameters!$C$4)</f>
        <v>17.722264150943396</v>
      </c>
      <c r="R125" s="12">
        <f>IF('Total power'!R125&lt;Control!$C$7*1000,'Total power'!R125/Parameters!$C$3,Parameters!$C$4)</f>
        <v>18.406037735849058</v>
      </c>
      <c r="S125" s="12">
        <f>IF('Total power'!S125&lt;Control!$C$7*1000,'Total power'!S125/Parameters!$C$3,Parameters!$C$4)</f>
        <v>18.867924528301888</v>
      </c>
      <c r="T125" s="12">
        <f>IF('Total power'!T125&lt;Control!$C$7*1000,'Total power'!T125/Parameters!$C$3,Parameters!$C$4)</f>
        <v>18.867924528301888</v>
      </c>
      <c r="U125" s="12">
        <f>IF('Total power'!U125&lt;Control!$C$7*1000,'Total power'!U125/Parameters!$C$3,Parameters!$C$4)</f>
        <v>18.774339622641513</v>
      </c>
      <c r="V125" s="12">
        <f>IF('Total power'!V125&lt;Control!$C$7*1000,'Total power'!V125/Parameters!$C$3,Parameters!$C$4)</f>
        <v>18.771320754716982</v>
      </c>
      <c r="W125" s="12">
        <f>IF('Total power'!W125&lt;Control!$C$7*1000,'Total power'!W125/Parameters!$C$3,Parameters!$C$4)</f>
        <v>18.774339622641513</v>
      </c>
      <c r="X125" s="12">
        <f>IF('Total power'!X125&lt;Control!$C$7*1000,'Total power'!X125/Parameters!$C$3,Parameters!$C$4)</f>
        <v>18.867924528301888</v>
      </c>
      <c r="Y125" s="12">
        <f>IF('Total power'!Y125&lt;Control!$C$7*1000,'Total power'!Y125/Parameters!$C$3,Parameters!$C$4)</f>
        <v>18.867924528301888</v>
      </c>
      <c r="Z125" s="12">
        <f>IF('Total power'!Z125&lt;Control!$C$7*1000,'Total power'!Z125/Parameters!$C$3,Parameters!$C$4)</f>
        <v>18.867924528301888</v>
      </c>
      <c r="AB125" s="7">
        <f t="shared" si="1"/>
        <v>245.29207547169815</v>
      </c>
    </row>
    <row r="126" spans="2:29" x14ac:dyDescent="0.2">
      <c r="B126" s="6">
        <v>44320</v>
      </c>
      <c r="C126" s="12">
        <f>IF('Total power'!C126&lt;Control!$C$7*1000,'Total power'!C126/Parameters!$C$3,Parameters!$C$4)</f>
        <v>18.867924528301888</v>
      </c>
      <c r="D126" s="12">
        <f>IF('Total power'!D126&lt;Control!$C$7*1000,'Total power'!D126/Parameters!$C$3,Parameters!$C$4)</f>
        <v>18.867924528301888</v>
      </c>
      <c r="E126" s="12">
        <f>IF('Total power'!E126&lt;Control!$C$7*1000,'Total power'!E126/Parameters!$C$3,Parameters!$C$4)</f>
        <v>18.867924528301888</v>
      </c>
      <c r="F126" s="12">
        <f>IF('Total power'!F126&lt;Control!$C$7*1000,'Total power'!F126/Parameters!$C$3,Parameters!$C$4)</f>
        <v>18.867924528301888</v>
      </c>
      <c r="G126" s="12">
        <f>IF('Total power'!G126&lt;Control!$C$7*1000,'Total power'!G126/Parameters!$C$3,Parameters!$C$4)</f>
        <v>18.867924528301888</v>
      </c>
      <c r="H126" s="12">
        <f>IF('Total power'!H126&lt;Control!$C$7*1000,'Total power'!H126/Parameters!$C$3,Parameters!$C$4)</f>
        <v>18.867924528301888</v>
      </c>
      <c r="I126" s="12">
        <f>IF('Total power'!I126&lt;Control!$C$7*1000,'Total power'!I126/Parameters!$C$3,Parameters!$C$4)</f>
        <v>18.867924528301888</v>
      </c>
      <c r="J126" s="12">
        <f>IF('Total power'!J126&lt;Control!$C$7*1000,'Total power'!J126/Parameters!$C$3,Parameters!$C$4)</f>
        <v>18.867924528301888</v>
      </c>
      <c r="K126" s="12">
        <f>IF('Total power'!K126&lt;Control!$C$7*1000,'Total power'!K126/Parameters!$C$3,Parameters!$C$4)</f>
        <v>18.867924528301888</v>
      </c>
      <c r="L126" s="12">
        <f>IF('Total power'!L126&lt;Control!$C$7*1000,'Total power'!L126/Parameters!$C$3,Parameters!$C$4)</f>
        <v>18.867924528301888</v>
      </c>
      <c r="M126" s="12">
        <f>IF('Total power'!M126&lt;Control!$C$7*1000,'Total power'!M126/Parameters!$C$3,Parameters!$C$4)</f>
        <v>18.867924528301888</v>
      </c>
      <c r="N126" s="12">
        <f>IF('Total power'!N126&lt;Control!$C$7*1000,'Total power'!N126/Parameters!$C$3,Parameters!$C$4)</f>
        <v>18.867924528301888</v>
      </c>
      <c r="O126" s="12">
        <f>IF('Total power'!O126&lt;Control!$C$7*1000,'Total power'!O126/Parameters!$C$3,Parameters!$C$4)</f>
        <v>18.867924528301888</v>
      </c>
      <c r="P126" s="12">
        <f>IF('Total power'!P126&lt;Control!$C$7*1000,'Total power'!P126/Parameters!$C$3,Parameters!$C$4)</f>
        <v>18.867924528301888</v>
      </c>
      <c r="Q126" s="12">
        <f>IF('Total power'!Q126&lt;Control!$C$7*1000,'Total power'!Q126/Parameters!$C$3,Parameters!$C$4)</f>
        <v>18.867924528301888</v>
      </c>
      <c r="R126" s="12">
        <f>IF('Total power'!R126&lt;Control!$C$7*1000,'Total power'!R126/Parameters!$C$3,Parameters!$C$4)</f>
        <v>18.867924528301888</v>
      </c>
      <c r="S126" s="12">
        <f>IF('Total power'!S126&lt;Control!$C$7*1000,'Total power'!S126/Parameters!$C$3,Parameters!$C$4)</f>
        <v>18.867924528301888</v>
      </c>
      <c r="T126" s="12">
        <f>IF('Total power'!T126&lt;Control!$C$7*1000,'Total power'!T126/Parameters!$C$3,Parameters!$C$4)</f>
        <v>18.867924528301888</v>
      </c>
      <c r="U126" s="12">
        <f>IF('Total power'!U126&lt;Control!$C$7*1000,'Total power'!U126/Parameters!$C$3,Parameters!$C$4)</f>
        <v>18.867924528301888</v>
      </c>
      <c r="V126" s="12">
        <f>IF('Total power'!V126&lt;Control!$C$7*1000,'Total power'!V126/Parameters!$C$3,Parameters!$C$4)</f>
        <v>18.867924528301888</v>
      </c>
      <c r="W126" s="12">
        <f>IF('Total power'!W126&lt;Control!$C$7*1000,'Total power'!W126/Parameters!$C$3,Parameters!$C$4)</f>
        <v>18.867924528301888</v>
      </c>
      <c r="X126" s="12">
        <f>IF('Total power'!X126&lt;Control!$C$7*1000,'Total power'!X126/Parameters!$C$3,Parameters!$C$4)</f>
        <v>18.774339622641513</v>
      </c>
      <c r="Y126" s="12">
        <f>IF('Total power'!Y126&lt;Control!$C$7*1000,'Total power'!Y126/Parameters!$C$3,Parameters!$C$4)</f>
        <v>18.750188679245284</v>
      </c>
      <c r="Z126" s="12">
        <f>IF('Total power'!Z126&lt;Control!$C$7*1000,'Total power'!Z126/Parameters!$C$3,Parameters!$C$4)</f>
        <v>18.406037735849058</v>
      </c>
      <c r="AB126" s="7">
        <f t="shared" si="1"/>
        <v>452.1569811320756</v>
      </c>
    </row>
    <row r="127" spans="2:29" x14ac:dyDescent="0.2">
      <c r="B127" s="6">
        <v>44321</v>
      </c>
      <c r="C127" s="12">
        <f>IF('Total power'!C127&lt;Control!$C$7*1000,'Total power'!C127/Parameters!$C$3,Parameters!$C$4)</f>
        <v>18.381886792452832</v>
      </c>
      <c r="D127" s="12">
        <f>IF('Total power'!D127&lt;Control!$C$7*1000,'Total power'!D127/Parameters!$C$3,Parameters!$C$4)</f>
        <v>18.326037735849056</v>
      </c>
      <c r="E127" s="12">
        <f>IF('Total power'!E127&lt;Control!$C$7*1000,'Total power'!E127/Parameters!$C$3,Parameters!$C$4)</f>
        <v>17.630188679245283</v>
      </c>
      <c r="F127" s="12">
        <f>IF('Total power'!F127&lt;Control!$C$7*1000,'Total power'!F127/Parameters!$C$3,Parameters!$C$4)</f>
        <v>17.778113207547172</v>
      </c>
      <c r="G127" s="12">
        <f>IF('Total power'!G127&lt;Control!$C$7*1000,'Total power'!G127/Parameters!$C$3,Parameters!$C$4)</f>
        <v>18.326037735849056</v>
      </c>
      <c r="H127" s="12">
        <f>IF('Total power'!H127&lt;Control!$C$7*1000,'Total power'!H127/Parameters!$C$3,Parameters!$C$4)</f>
        <v>18.381886792452832</v>
      </c>
      <c r="I127" s="12">
        <f>IF('Total power'!I127&lt;Control!$C$7*1000,'Total power'!I127/Parameters!$C$3,Parameters!$C$4)</f>
        <v>18.694339622641508</v>
      </c>
      <c r="J127" s="12">
        <f>IF('Total power'!J127&lt;Control!$C$7*1000,'Total power'!J127/Parameters!$C$3,Parameters!$C$4)</f>
        <v>18.774339622641513</v>
      </c>
      <c r="K127" s="12">
        <f>IF('Total power'!K127&lt;Control!$C$7*1000,'Total power'!K127/Parameters!$C$3,Parameters!$C$4)</f>
        <v>18.774339622641513</v>
      </c>
      <c r="L127" s="12">
        <f>IF('Total power'!L127&lt;Control!$C$7*1000,'Total power'!L127/Parameters!$C$3,Parameters!$C$4)</f>
        <v>18.694339622641508</v>
      </c>
      <c r="M127" s="12">
        <f>IF('Total power'!M127&lt;Control!$C$7*1000,'Total power'!M127/Parameters!$C$3,Parameters!$C$4)</f>
        <v>18.326037735849056</v>
      </c>
      <c r="N127" s="12">
        <f>IF('Total power'!N127&lt;Control!$C$7*1000,'Total power'!N127/Parameters!$C$3,Parameters!$C$4)</f>
        <v>17.778113207547172</v>
      </c>
      <c r="O127" s="12">
        <f>IF('Total power'!O127&lt;Control!$C$7*1000,'Total power'!O127/Parameters!$C$3,Parameters!$C$4)</f>
        <v>17.630188679245283</v>
      </c>
      <c r="P127" s="12">
        <f>IF('Total power'!P127&lt;Control!$C$7*1000,'Total power'!P127/Parameters!$C$3,Parameters!$C$4)</f>
        <v>17.479245283018866</v>
      </c>
      <c r="Q127" s="12">
        <f>IF('Total power'!Q127&lt;Control!$C$7*1000,'Total power'!Q127/Parameters!$C$3,Parameters!$C$4)</f>
        <v>16.836226415094337</v>
      </c>
      <c r="R127" s="12">
        <f>IF('Total power'!R127&lt;Control!$C$7*1000,'Total power'!R127/Parameters!$C$3,Parameters!$C$4)</f>
        <v>17.479245283018866</v>
      </c>
      <c r="S127" s="12">
        <f>IF('Total power'!S127&lt;Control!$C$7*1000,'Total power'!S127/Parameters!$C$3,Parameters!$C$4)</f>
        <v>17.630188679245283</v>
      </c>
      <c r="T127" s="12">
        <f>IF('Total power'!T127&lt;Control!$C$7*1000,'Total power'!T127/Parameters!$C$3,Parameters!$C$4)</f>
        <v>17.630188679245283</v>
      </c>
      <c r="U127" s="12">
        <f>IF('Total power'!U127&lt;Control!$C$7*1000,'Total power'!U127/Parameters!$C$3,Parameters!$C$4)</f>
        <v>16.780377358490565</v>
      </c>
      <c r="V127" s="12">
        <f>IF('Total power'!V127&lt;Control!$C$7*1000,'Total power'!V127/Parameters!$C$3,Parameters!$C$4)</f>
        <v>16.780377358490565</v>
      </c>
      <c r="W127" s="12">
        <f>IF('Total power'!W127&lt;Control!$C$7*1000,'Total power'!W127/Parameters!$C$3,Parameters!$C$4)</f>
        <v>16.836226415094337</v>
      </c>
      <c r="X127" s="12">
        <f>IF('Total power'!X127&lt;Control!$C$7*1000,'Total power'!X127/Parameters!$C$3,Parameters!$C$4)</f>
        <v>18.233962264150943</v>
      </c>
      <c r="Y127" s="12">
        <f>IF('Total power'!Y127&lt;Control!$C$7*1000,'Total power'!Y127/Parameters!$C$3,Parameters!$C$4)</f>
        <v>17.479245283018866</v>
      </c>
      <c r="Z127" s="12">
        <f>IF('Total power'!Z127&lt;Control!$C$7*1000,'Total power'!Z127/Parameters!$C$3,Parameters!$C$4)</f>
        <v>16.780377358490565</v>
      </c>
      <c r="AB127" s="7">
        <f t="shared" si="1"/>
        <v>427.44150943396232</v>
      </c>
    </row>
    <row r="128" spans="2:29" x14ac:dyDescent="0.2">
      <c r="B128" s="6">
        <v>44322</v>
      </c>
      <c r="C128" s="12">
        <f>IF('Total power'!C128&lt;Control!$C$7*1000,'Total power'!C128/Parameters!$C$3,Parameters!$C$4)</f>
        <v>15.172830188679248</v>
      </c>
      <c r="D128" s="12">
        <f>IF('Total power'!D128&lt;Control!$C$7*1000,'Total power'!D128/Parameters!$C$3,Parameters!$C$4)</f>
        <v>10.979622641509433</v>
      </c>
      <c r="E128" s="12">
        <f>IF('Total power'!E128&lt;Control!$C$7*1000,'Total power'!E128/Parameters!$C$3,Parameters!$C$4)</f>
        <v>6.8377358490566031</v>
      </c>
      <c r="F128" s="12">
        <f>IF('Total power'!F128&lt;Control!$C$7*1000,'Total power'!F128/Parameters!$C$3,Parameters!$C$4)</f>
        <v>6.5328301886792444</v>
      </c>
      <c r="G128" s="12">
        <f>IF('Total power'!G128&lt;Control!$C$7*1000,'Total power'!G128/Parameters!$C$3,Parameters!$C$4)</f>
        <v>10.566037735849056</v>
      </c>
      <c r="H128" s="12">
        <f>IF('Total power'!H128&lt;Control!$C$7*1000,'Total power'!H128/Parameters!$C$3,Parameters!$C$4)</f>
        <v>14.937358490566039</v>
      </c>
      <c r="I128" s="12">
        <f>IF('Total power'!I128&lt;Control!$C$7*1000,'Total power'!I128/Parameters!$C$3,Parameters!$C$4)</f>
        <v>16.780377358490565</v>
      </c>
      <c r="J128" s="12">
        <f>IF('Total power'!J128&lt;Control!$C$7*1000,'Total power'!J128/Parameters!$C$3,Parameters!$C$4)</f>
        <v>16.688301886792452</v>
      </c>
      <c r="K128" s="12">
        <f>IF('Total power'!K128&lt;Control!$C$7*1000,'Total power'!K128/Parameters!$C$3,Parameters!$C$4)</f>
        <v>17.630188679245283</v>
      </c>
      <c r="L128" s="12">
        <f>IF('Total power'!L128&lt;Control!$C$7*1000,'Total power'!L128/Parameters!$C$3,Parameters!$C$4)</f>
        <v>17.630188679245283</v>
      </c>
      <c r="M128" s="12">
        <f>IF('Total power'!M128&lt;Control!$C$7*1000,'Total power'!M128/Parameters!$C$3,Parameters!$C$4)</f>
        <v>16.537358490566035</v>
      </c>
      <c r="N128" s="12">
        <f>IF('Total power'!N128&lt;Control!$C$7*1000,'Total power'!N128/Parameters!$C$3,Parameters!$C$4)</f>
        <v>13.753962264150944</v>
      </c>
      <c r="O128" s="12">
        <f>IF('Total power'!O128&lt;Control!$C$7*1000,'Total power'!O128/Parameters!$C$3,Parameters!$C$4)</f>
        <v>13.367547169811321</v>
      </c>
      <c r="P128" s="12">
        <f>IF('Total power'!P128&lt;Control!$C$7*1000,'Total power'!P128/Parameters!$C$3,Parameters!$C$4)</f>
        <v>13.367547169811321</v>
      </c>
      <c r="Q128" s="12">
        <f>IF('Total power'!Q128&lt;Control!$C$7*1000,'Total power'!Q128/Parameters!$C$3,Parameters!$C$4)</f>
        <v>13.753962264150944</v>
      </c>
      <c r="R128" s="12">
        <f>IF('Total power'!R128&lt;Control!$C$7*1000,'Total power'!R128/Parameters!$C$3,Parameters!$C$4)</f>
        <v>13.753962264150944</v>
      </c>
      <c r="S128" s="12">
        <f>IF('Total power'!S128&lt;Control!$C$7*1000,'Total power'!S128/Parameters!$C$3,Parameters!$C$4)</f>
        <v>13.367547169811321</v>
      </c>
      <c r="T128" s="12">
        <f>IF('Total power'!T128&lt;Control!$C$7*1000,'Total power'!T128/Parameters!$C$3,Parameters!$C$4)</f>
        <v>12.633962264150943</v>
      </c>
      <c r="U128" s="12">
        <f>IF('Total power'!U128&lt;Control!$C$7*1000,'Total power'!U128/Parameters!$C$3,Parameters!$C$4)</f>
        <v>11.372075471698114</v>
      </c>
      <c r="V128" s="12">
        <f>IF('Total power'!V128&lt;Control!$C$7*1000,'Total power'!V128/Parameters!$C$3,Parameters!$C$4)</f>
        <v>10.566037735849056</v>
      </c>
      <c r="W128" s="12">
        <f>IF('Total power'!W128&lt;Control!$C$7*1000,'Total power'!W128/Parameters!$C$3,Parameters!$C$4)</f>
        <v>10.119245283018866</v>
      </c>
      <c r="X128" s="12">
        <f>IF('Total power'!X128&lt;Control!$C$7*1000,'Total power'!X128/Parameters!$C$3,Parameters!$C$4)</f>
        <v>9.7781132075471699</v>
      </c>
      <c r="Y128" s="12">
        <f>IF('Total power'!Y128&lt;Control!$C$7*1000,'Total power'!Y128/Parameters!$C$3,Parameters!$C$4)</f>
        <v>9.385660377358489</v>
      </c>
      <c r="Z128" s="12">
        <f>IF('Total power'!Z128&lt;Control!$C$7*1000,'Total power'!Z128/Parameters!$C$3,Parameters!$C$4)</f>
        <v>8.5735849056603772</v>
      </c>
      <c r="AB128" s="7">
        <f t="shared" si="1"/>
        <v>304.086037735849</v>
      </c>
    </row>
    <row r="129" spans="2:28" x14ac:dyDescent="0.2">
      <c r="B129" s="6">
        <v>44323</v>
      </c>
      <c r="C129" s="12">
        <f>IF('Total power'!C129&lt;Control!$C$7*1000,'Total power'!C129/Parameters!$C$3,Parameters!$C$4)</f>
        <v>8.3894339622641514</v>
      </c>
      <c r="D129" s="12">
        <f>IF('Total power'!D129&lt;Control!$C$7*1000,'Total power'!D129/Parameters!$C$3,Parameters!$C$4)</f>
        <v>8.9720754716981137</v>
      </c>
      <c r="E129" s="12">
        <f>IF('Total power'!E129&lt;Control!$C$7*1000,'Total power'!E129/Parameters!$C$3,Parameters!$C$4)</f>
        <v>10.119245283018866</v>
      </c>
      <c r="F129" s="12">
        <f>IF('Total power'!F129&lt;Control!$C$7*1000,'Total power'!F129/Parameters!$C$3,Parameters!$C$4)</f>
        <v>10.979622641509433</v>
      </c>
      <c r="G129" s="12">
        <f>IF('Total power'!G129&lt;Control!$C$7*1000,'Total power'!G129/Parameters!$C$3,Parameters!$C$4)</f>
        <v>11.372075471698114</v>
      </c>
      <c r="H129" s="12">
        <f>IF('Total power'!H129&lt;Control!$C$7*1000,'Total power'!H129/Parameters!$C$3,Parameters!$C$4)</f>
        <v>10.566037735849056</v>
      </c>
      <c r="I129" s="12">
        <f>IF('Total power'!I129&lt;Control!$C$7*1000,'Total power'!I129/Parameters!$C$3,Parameters!$C$4)</f>
        <v>10.119245283018866</v>
      </c>
      <c r="J129" s="12">
        <f>IF('Total power'!J129&lt;Control!$C$7*1000,'Total power'!J129/Parameters!$C$3,Parameters!$C$4)</f>
        <v>10.119245283018866</v>
      </c>
      <c r="K129" s="12">
        <f>IF('Total power'!K129&lt;Control!$C$7*1000,'Total power'!K129/Parameters!$C$3,Parameters!$C$4)</f>
        <v>9.385660377358489</v>
      </c>
      <c r="L129" s="12">
        <f>IF('Total power'!L129&lt;Control!$C$7*1000,'Total power'!L129/Parameters!$C$3,Parameters!$C$4)</f>
        <v>8.3894339622641514</v>
      </c>
      <c r="M129" s="12">
        <f>IF('Total power'!M129&lt;Control!$C$7*1000,'Total power'!M129/Parameters!$C$3,Parameters!$C$4)</f>
        <v>7.5833962264150934</v>
      </c>
      <c r="N129" s="12">
        <f>IF('Total power'!N129&lt;Control!$C$7*1000,'Total power'!N129/Parameters!$C$3,Parameters!$C$4)</f>
        <v>6.8377358490566031</v>
      </c>
      <c r="O129" s="12">
        <f>IF('Total power'!O129&lt;Control!$C$7*1000,'Total power'!O129/Parameters!$C$3,Parameters!$C$4)</f>
        <v>6.5328301886792444</v>
      </c>
      <c r="P129" s="12">
        <f>IF('Total power'!P129&lt;Control!$C$7*1000,'Total power'!P129/Parameters!$C$3,Parameters!$C$4)</f>
        <v>5.9230188679245277</v>
      </c>
      <c r="Q129" s="12">
        <f>IF('Total power'!Q129&lt;Control!$C$7*1000,'Total power'!Q129/Parameters!$C$3,Parameters!$C$4)</f>
        <v>5.3132075471698119</v>
      </c>
      <c r="R129" s="12">
        <f>IF('Total power'!R129&lt;Control!$C$7*1000,'Total power'!R129/Parameters!$C$3,Parameters!$C$4)</f>
        <v>4.5388679245283026</v>
      </c>
      <c r="S129" s="12">
        <f>IF('Total power'!S129&lt;Control!$C$7*1000,'Total power'!S129/Parameters!$C$3,Parameters!$C$4)</f>
        <v>3.5879245283018872</v>
      </c>
      <c r="T129" s="12">
        <f>IF('Total power'!T129&lt;Control!$C$7*1000,'Total power'!T129/Parameters!$C$3,Parameters!$C$4)</f>
        <v>2.3924528301886792</v>
      </c>
      <c r="U129" s="12">
        <f>IF('Total power'!U129&lt;Control!$C$7*1000,'Total power'!U129/Parameters!$C$3,Parameters!$C$4)</f>
        <v>1.7343396226415091</v>
      </c>
      <c r="V129" s="12">
        <f>IF('Total power'!V129&lt;Control!$C$7*1000,'Total power'!V129/Parameters!$C$3,Parameters!$C$4)</f>
        <v>1.4384905660377358</v>
      </c>
      <c r="W129" s="12">
        <f>IF('Total power'!W129&lt;Control!$C$7*1000,'Total power'!W129/Parameters!$C$3,Parameters!$C$4)</f>
        <v>1.0430188679245285</v>
      </c>
      <c r="X129" s="12">
        <f>IF('Total power'!X129&lt;Control!$C$7*1000,'Total power'!X129/Parameters!$C$3,Parameters!$C$4)</f>
        <v>0.91924528301886799</v>
      </c>
      <c r="Y129" s="12">
        <f>IF('Total power'!Y129&lt;Control!$C$7*1000,'Total power'!Y129/Parameters!$C$3,Parameters!$C$4)</f>
        <v>0.47849056603773577</v>
      </c>
      <c r="Z129" s="12">
        <f>IF('Total power'!Z129&lt;Control!$C$7*1000,'Total power'!Z129/Parameters!$C$3,Parameters!$C$4)</f>
        <v>0</v>
      </c>
      <c r="AB129" s="7">
        <f t="shared" si="1"/>
        <v>146.73509433962263</v>
      </c>
    </row>
    <row r="130" spans="2:28" x14ac:dyDescent="0.2">
      <c r="B130" s="6">
        <v>44324</v>
      </c>
      <c r="C130" s="12">
        <f>IF('Total power'!C130&lt;Control!$C$7*1000,'Total power'!C130/Parameters!$C$3,Parameters!$C$4)</f>
        <v>0</v>
      </c>
      <c r="D130" s="12">
        <f>IF('Total power'!D130&lt;Control!$C$7*1000,'Total power'!D130/Parameters!$C$3,Parameters!$C$4)</f>
        <v>0</v>
      </c>
      <c r="E130" s="12">
        <f>IF('Total power'!E130&lt;Control!$C$7*1000,'Total power'!E130/Parameters!$C$3,Parameters!$C$4)</f>
        <v>0</v>
      </c>
      <c r="F130" s="12">
        <f>IF('Total power'!F130&lt;Control!$C$7*1000,'Total power'!F130/Parameters!$C$3,Parameters!$C$4)</f>
        <v>0.67169811320754724</v>
      </c>
      <c r="G130" s="12">
        <f>IF('Total power'!G130&lt;Control!$C$7*1000,'Total power'!G130/Parameters!$C$3,Parameters!$C$4)</f>
        <v>2.3924528301886792</v>
      </c>
      <c r="H130" s="12">
        <f>IF('Total power'!H130&lt;Control!$C$7*1000,'Total power'!H130/Parameters!$C$3,Parameters!$C$4)</f>
        <v>4.7969811320754729</v>
      </c>
      <c r="I130" s="12">
        <f>IF('Total power'!I130&lt;Control!$C$7*1000,'Total power'!I130/Parameters!$C$3,Parameters!$C$4)</f>
        <v>8.3894339622641514</v>
      </c>
      <c r="J130" s="12">
        <f>IF('Total power'!J130&lt;Control!$C$7*1000,'Total power'!J130/Parameters!$C$3,Parameters!$C$4)</f>
        <v>11.948679245283019</v>
      </c>
      <c r="K130" s="12">
        <f>IF('Total power'!K130&lt;Control!$C$7*1000,'Total power'!K130/Parameters!$C$3,Parameters!$C$4)</f>
        <v>16.537358490566035</v>
      </c>
      <c r="L130" s="12">
        <f>IF('Total power'!L130&lt;Control!$C$7*1000,'Total power'!L130/Parameters!$C$3,Parameters!$C$4)</f>
        <v>17.630188679245283</v>
      </c>
      <c r="M130" s="12">
        <f>IF('Total power'!M130&lt;Control!$C$7*1000,'Total power'!M130/Parameters!$C$3,Parameters!$C$4)</f>
        <v>18.381886792452832</v>
      </c>
      <c r="N130" s="12">
        <f>IF('Total power'!N130&lt;Control!$C$7*1000,'Total power'!N130/Parameters!$C$3,Parameters!$C$4)</f>
        <v>18.774339622641513</v>
      </c>
      <c r="O130" s="12">
        <f>IF('Total power'!O130&lt;Control!$C$7*1000,'Total power'!O130/Parameters!$C$3,Parameters!$C$4)</f>
        <v>18.867924528301888</v>
      </c>
      <c r="P130" s="12">
        <f>IF('Total power'!P130&lt;Control!$C$7*1000,'Total power'!P130/Parameters!$C$3,Parameters!$C$4)</f>
        <v>18.867924528301888</v>
      </c>
      <c r="Q130" s="12">
        <f>IF('Total power'!Q130&lt;Control!$C$7*1000,'Total power'!Q130/Parameters!$C$3,Parameters!$C$4)</f>
        <v>18.867924528301888</v>
      </c>
      <c r="R130" s="12">
        <f>IF('Total power'!R130&lt;Control!$C$7*1000,'Total power'!R130/Parameters!$C$3,Parameters!$C$4)</f>
        <v>18.867924528301888</v>
      </c>
      <c r="S130" s="12">
        <f>IF('Total power'!S130&lt;Control!$C$7*1000,'Total power'!S130/Parameters!$C$3,Parameters!$C$4)</f>
        <v>18.867924528301888</v>
      </c>
      <c r="T130" s="12">
        <f>IF('Total power'!T130&lt;Control!$C$7*1000,'Total power'!T130/Parameters!$C$3,Parameters!$C$4)</f>
        <v>18.867924528301888</v>
      </c>
      <c r="U130" s="12">
        <f>IF('Total power'!U130&lt;Control!$C$7*1000,'Total power'!U130/Parameters!$C$3,Parameters!$C$4)</f>
        <v>18.867924528301888</v>
      </c>
      <c r="V130" s="12">
        <f>IF('Total power'!V130&lt;Control!$C$7*1000,'Total power'!V130/Parameters!$C$3,Parameters!$C$4)</f>
        <v>18.867924528301888</v>
      </c>
      <c r="W130" s="12">
        <f>IF('Total power'!W130&lt;Control!$C$7*1000,'Total power'!W130/Parameters!$C$3,Parameters!$C$4)</f>
        <v>18.406037735849058</v>
      </c>
      <c r="X130" s="12">
        <f>IF('Total power'!X130&lt;Control!$C$7*1000,'Total power'!X130/Parameters!$C$3,Parameters!$C$4)</f>
        <v>15.172830188679248</v>
      </c>
      <c r="Y130" s="12">
        <f>IF('Total power'!Y130&lt;Control!$C$7*1000,'Total power'!Y130/Parameters!$C$3,Parameters!$C$4)</f>
        <v>8.5735849056603772</v>
      </c>
      <c r="Z130" s="12">
        <f>IF('Total power'!Z130&lt;Control!$C$7*1000,'Total power'!Z130/Parameters!$C$3,Parameters!$C$4)</f>
        <v>3.5879245283018872</v>
      </c>
      <c r="AB130" s="7">
        <f t="shared" si="1"/>
        <v>296.20679245283026</v>
      </c>
    </row>
    <row r="131" spans="2:28" x14ac:dyDescent="0.2">
      <c r="B131" s="6">
        <v>44325</v>
      </c>
      <c r="C131" s="12">
        <f>IF('Total power'!C131&lt;Control!$C$7*1000,'Total power'!C131/Parameters!$C$3,Parameters!$C$4)</f>
        <v>1.2905660377358492</v>
      </c>
      <c r="D131" s="12">
        <f>IF('Total power'!D131&lt;Control!$C$7*1000,'Total power'!D131/Parameters!$C$3,Parameters!$C$4)</f>
        <v>0.28528301886792451</v>
      </c>
      <c r="E131" s="12">
        <f>IF('Total power'!E131&lt;Control!$C$7*1000,'Total power'!E131/Parameters!$C$3,Parameters!$C$4)</f>
        <v>0</v>
      </c>
      <c r="F131" s="12">
        <f>IF('Total power'!F131&lt;Control!$C$7*1000,'Total power'!F131/Parameters!$C$3,Parameters!$C$4)</f>
        <v>0.18867924528301888</v>
      </c>
      <c r="G131" s="12">
        <f>IF('Total power'!G131&lt;Control!$C$7*1000,'Total power'!G131/Parameters!$C$3,Parameters!$C$4)</f>
        <v>0.79547169811320761</v>
      </c>
      <c r="H131" s="12">
        <f>IF('Total power'!H131&lt;Control!$C$7*1000,'Total power'!H131/Parameters!$C$3,Parameters!$C$4)</f>
        <v>1.5864150943396227</v>
      </c>
      <c r="I131" s="12">
        <f>IF('Total power'!I131&lt;Control!$C$7*1000,'Total power'!I131/Parameters!$C$3,Parameters!$C$4)</f>
        <v>2.5735849056603777</v>
      </c>
      <c r="J131" s="12">
        <f>IF('Total power'!J131&lt;Control!$C$7*1000,'Total power'!J131/Parameters!$C$3,Parameters!$C$4)</f>
        <v>3.5879245283018872</v>
      </c>
      <c r="K131" s="12">
        <f>IF('Total power'!K131&lt;Control!$C$7*1000,'Total power'!K131/Parameters!$C$3,Parameters!$C$4)</f>
        <v>3.8052830188679247</v>
      </c>
      <c r="L131" s="12">
        <f>IF('Total power'!L131&lt;Control!$C$7*1000,'Total power'!L131/Parameters!$C$3,Parameters!$C$4)</f>
        <v>2.7547169811320753</v>
      </c>
      <c r="M131" s="12">
        <f>IF('Total power'!M131&lt;Control!$C$7*1000,'Total power'!M131/Parameters!$C$3,Parameters!$C$4)</f>
        <v>1.5864150943396227</v>
      </c>
      <c r="N131" s="12">
        <f>IF('Total power'!N131&lt;Control!$C$7*1000,'Total power'!N131/Parameters!$C$3,Parameters!$C$4)</f>
        <v>0.47849056603773577</v>
      </c>
      <c r="O131" s="12">
        <f>IF('Total power'!O131&lt;Control!$C$7*1000,'Total power'!O131/Parameters!$C$3,Parameters!$C$4)</f>
        <v>0.18867924528301888</v>
      </c>
      <c r="P131" s="12">
        <f>IF('Total power'!P131&lt;Control!$C$7*1000,'Total power'!P131/Parameters!$C$3,Parameters!$C$4)</f>
        <v>0.79547169811320761</v>
      </c>
      <c r="Q131" s="12">
        <f>IF('Total power'!Q131&lt;Control!$C$7*1000,'Total power'!Q131/Parameters!$C$3,Parameters!$C$4)</f>
        <v>2.030188679245283</v>
      </c>
      <c r="R131" s="12">
        <f>IF('Total power'!R131&lt;Control!$C$7*1000,'Total power'!R131/Parameters!$C$3,Parameters!$C$4)</f>
        <v>3.3705660377358493</v>
      </c>
      <c r="S131" s="12">
        <f>IF('Total power'!S131&lt;Control!$C$7*1000,'Total power'!S131/Parameters!$C$3,Parameters!$C$4)</f>
        <v>4.0226415094339618</v>
      </c>
      <c r="T131" s="12">
        <f>IF('Total power'!T131&lt;Control!$C$7*1000,'Total power'!T131/Parameters!$C$3,Parameters!$C$4)</f>
        <v>4.0226415094339618</v>
      </c>
      <c r="U131" s="12">
        <f>IF('Total power'!U131&lt;Control!$C$7*1000,'Total power'!U131/Parameters!$C$3,Parameters!$C$4)</f>
        <v>4.7969811320754729</v>
      </c>
      <c r="V131" s="12">
        <f>IF('Total power'!V131&lt;Control!$C$7*1000,'Total power'!V131/Parameters!$C$3,Parameters!$C$4)</f>
        <v>5.9230188679245277</v>
      </c>
      <c r="W131" s="12">
        <f>IF('Total power'!W131&lt;Control!$C$7*1000,'Total power'!W131/Parameters!$C$3,Parameters!$C$4)</f>
        <v>8.3894339622641514</v>
      </c>
      <c r="X131" s="12">
        <f>IF('Total power'!X131&lt;Control!$C$7*1000,'Total power'!X131/Parameters!$C$3,Parameters!$C$4)</f>
        <v>9.7781132075471699</v>
      </c>
      <c r="Y131" s="12">
        <f>IF('Total power'!Y131&lt;Control!$C$7*1000,'Total power'!Y131/Parameters!$C$3,Parameters!$C$4)</f>
        <v>10.119245283018866</v>
      </c>
      <c r="Z131" s="12">
        <f>IF('Total power'!Z131&lt;Control!$C$7*1000,'Total power'!Z131/Parameters!$C$3,Parameters!$C$4)</f>
        <v>9.385660377358489</v>
      </c>
      <c r="AB131" s="7">
        <f t="shared" si="1"/>
        <v>81.755471698113197</v>
      </c>
    </row>
    <row r="132" spans="2:28" x14ac:dyDescent="0.2">
      <c r="B132" s="6">
        <v>44326</v>
      </c>
      <c r="C132" s="12">
        <f>IF('Total power'!C132&lt;Control!$C$7*1000,'Total power'!C132/Parameters!$C$3,Parameters!$C$4)</f>
        <v>8.5735849056603772</v>
      </c>
      <c r="D132" s="12">
        <f>IF('Total power'!D132&lt;Control!$C$7*1000,'Total power'!D132/Parameters!$C$3,Parameters!$C$4)</f>
        <v>7.5833962264150934</v>
      </c>
      <c r="E132" s="12">
        <f>IF('Total power'!E132&lt;Control!$C$7*1000,'Total power'!E132/Parameters!$C$3,Parameters!$C$4)</f>
        <v>5.3132075471698119</v>
      </c>
      <c r="F132" s="12">
        <f>IF('Total power'!F132&lt;Control!$C$7*1000,'Total power'!F132/Parameters!$C$3,Parameters!$C$4)</f>
        <v>4.2807547169811322</v>
      </c>
      <c r="G132" s="12">
        <f>IF('Total power'!G132&lt;Control!$C$7*1000,'Total power'!G132/Parameters!$C$3,Parameters!$C$4)</f>
        <v>3.8052830188679247</v>
      </c>
      <c r="H132" s="12">
        <f>IF('Total power'!H132&lt;Control!$C$7*1000,'Total power'!H132/Parameters!$C$3,Parameters!$C$4)</f>
        <v>2.5735849056603777</v>
      </c>
      <c r="I132" s="12">
        <f>IF('Total power'!I132&lt;Control!$C$7*1000,'Total power'!I132/Parameters!$C$3,Parameters!$C$4)</f>
        <v>1.166792452830189</v>
      </c>
      <c r="J132" s="12">
        <f>IF('Total power'!J132&lt;Control!$C$7*1000,'Total power'!J132/Parameters!$C$3,Parameters!$C$4)</f>
        <v>0.79547169811320761</v>
      </c>
      <c r="K132" s="12">
        <f>IF('Total power'!K132&lt;Control!$C$7*1000,'Total power'!K132/Parameters!$C$3,Parameters!$C$4)</f>
        <v>1.7343396226415091</v>
      </c>
      <c r="L132" s="12">
        <f>IF('Total power'!L132&lt;Control!$C$7*1000,'Total power'!L132/Parameters!$C$3,Parameters!$C$4)</f>
        <v>2.030188679245283</v>
      </c>
      <c r="M132" s="12">
        <f>IF('Total power'!M132&lt;Control!$C$7*1000,'Total power'!M132/Parameters!$C$3,Parameters!$C$4)</f>
        <v>3.1532075471698113</v>
      </c>
      <c r="N132" s="12">
        <f>IF('Total power'!N132&lt;Control!$C$7*1000,'Total power'!N132/Parameters!$C$3,Parameters!$C$4)</f>
        <v>3.8052830188679247</v>
      </c>
      <c r="O132" s="12">
        <f>IF('Total power'!O132&lt;Control!$C$7*1000,'Total power'!O132/Parameters!$C$3,Parameters!$C$4)</f>
        <v>3.3705660377358493</v>
      </c>
      <c r="P132" s="12">
        <f>IF('Total power'!P132&lt;Control!$C$7*1000,'Total power'!P132/Parameters!$C$3,Parameters!$C$4)</f>
        <v>2.7547169811320753</v>
      </c>
      <c r="Q132" s="12">
        <f>IF('Total power'!Q132&lt;Control!$C$7*1000,'Total power'!Q132/Parameters!$C$3,Parameters!$C$4)</f>
        <v>2.2113207547169811</v>
      </c>
      <c r="R132" s="12">
        <f>IF('Total power'!R132&lt;Control!$C$7*1000,'Total power'!R132/Parameters!$C$3,Parameters!$C$4)</f>
        <v>1.5864150943396227</v>
      </c>
      <c r="S132" s="12">
        <f>IF('Total power'!S132&lt;Control!$C$7*1000,'Total power'!S132/Parameters!$C$3,Parameters!$C$4)</f>
        <v>1.0430188679245285</v>
      </c>
      <c r="T132" s="12">
        <f>IF('Total power'!T132&lt;Control!$C$7*1000,'Total power'!T132/Parameters!$C$3,Parameters!$C$4)</f>
        <v>0.79547169811320761</v>
      </c>
      <c r="U132" s="12">
        <f>IF('Total power'!U132&lt;Control!$C$7*1000,'Total power'!U132/Parameters!$C$3,Parameters!$C$4)</f>
        <v>0.67169811320754724</v>
      </c>
      <c r="V132" s="12">
        <f>IF('Total power'!V132&lt;Control!$C$7*1000,'Total power'!V132/Parameters!$C$3,Parameters!$C$4)</f>
        <v>0.79547169811320761</v>
      </c>
      <c r="W132" s="12">
        <f>IF('Total power'!W132&lt;Control!$C$7*1000,'Total power'!W132/Parameters!$C$3,Parameters!$C$4)</f>
        <v>0.79547169811320761</v>
      </c>
      <c r="X132" s="12">
        <f>IF('Total power'!X132&lt;Control!$C$7*1000,'Total power'!X132/Parameters!$C$3,Parameters!$C$4)</f>
        <v>0.79547169811320761</v>
      </c>
      <c r="Y132" s="12">
        <f>IF('Total power'!Y132&lt;Control!$C$7*1000,'Total power'!Y132/Parameters!$C$3,Parameters!$C$4)</f>
        <v>1.166792452830189</v>
      </c>
      <c r="Z132" s="12">
        <f>IF('Total power'!Z132&lt;Control!$C$7*1000,'Total power'!Z132/Parameters!$C$3,Parameters!$C$4)</f>
        <v>1.7343396226415091</v>
      </c>
      <c r="AB132" s="7">
        <f t="shared" ref="AB132:AB195" si="2">SUM(C132:Z132)</f>
        <v>62.535849056603787</v>
      </c>
    </row>
    <row r="133" spans="2:28" x14ac:dyDescent="0.2">
      <c r="B133" s="6">
        <v>44327</v>
      </c>
      <c r="C133" s="12">
        <f>IF('Total power'!C133&lt;Control!$C$7*1000,'Total power'!C133/Parameters!$C$3,Parameters!$C$4)</f>
        <v>1.8822641509433962</v>
      </c>
      <c r="D133" s="12">
        <f>IF('Total power'!D133&lt;Control!$C$7*1000,'Total power'!D133/Parameters!$C$3,Parameters!$C$4)</f>
        <v>1.8822641509433962</v>
      </c>
      <c r="E133" s="12">
        <f>IF('Total power'!E133&lt;Control!$C$7*1000,'Total power'!E133/Parameters!$C$3,Parameters!$C$4)</f>
        <v>2.2113207547169811</v>
      </c>
      <c r="F133" s="12">
        <f>IF('Total power'!F133&lt;Control!$C$7*1000,'Total power'!F133/Parameters!$C$3,Parameters!$C$4)</f>
        <v>2.3924528301886792</v>
      </c>
      <c r="G133" s="12">
        <f>IF('Total power'!G133&lt;Control!$C$7*1000,'Total power'!G133/Parameters!$C$3,Parameters!$C$4)</f>
        <v>2.7547169811320753</v>
      </c>
      <c r="H133" s="12">
        <f>IF('Total power'!H133&lt;Control!$C$7*1000,'Total power'!H133/Parameters!$C$3,Parameters!$C$4)</f>
        <v>2.9358490566037734</v>
      </c>
      <c r="I133" s="12">
        <f>IF('Total power'!I133&lt;Control!$C$7*1000,'Total power'!I133/Parameters!$C$3,Parameters!$C$4)</f>
        <v>2.2113207547169811</v>
      </c>
      <c r="J133" s="12">
        <f>IF('Total power'!J133&lt;Control!$C$7*1000,'Total power'!J133/Parameters!$C$3,Parameters!$C$4)</f>
        <v>2.7547169811320753</v>
      </c>
      <c r="K133" s="12">
        <f>IF('Total power'!K133&lt;Control!$C$7*1000,'Total power'!K133/Parameters!$C$3,Parameters!$C$4)</f>
        <v>5.6181132075471698</v>
      </c>
      <c r="L133" s="12">
        <f>IF('Total power'!L133&lt;Control!$C$7*1000,'Total power'!L133/Parameters!$C$3,Parameters!$C$4)</f>
        <v>11.372075471698114</v>
      </c>
      <c r="M133" s="12">
        <f>IF('Total power'!M133&lt;Control!$C$7*1000,'Total power'!M133/Parameters!$C$3,Parameters!$C$4)</f>
        <v>13.603018867924529</v>
      </c>
      <c r="N133" s="12">
        <f>IF('Total power'!N133&lt;Control!$C$7*1000,'Total power'!N133/Parameters!$C$3,Parameters!$C$4)</f>
        <v>13.753962264150944</v>
      </c>
      <c r="O133" s="12">
        <f>IF('Total power'!O133&lt;Control!$C$7*1000,'Total power'!O133/Parameters!$C$3,Parameters!$C$4)</f>
        <v>13.753962264150944</v>
      </c>
      <c r="P133" s="12">
        <f>IF('Total power'!P133&lt;Control!$C$7*1000,'Total power'!P133/Parameters!$C$3,Parameters!$C$4)</f>
        <v>13.753962264150944</v>
      </c>
      <c r="Q133" s="12">
        <f>IF('Total power'!Q133&lt;Control!$C$7*1000,'Total power'!Q133/Parameters!$C$3,Parameters!$C$4)</f>
        <v>11.948679245283019</v>
      </c>
      <c r="R133" s="12">
        <f>IF('Total power'!R133&lt;Control!$C$7*1000,'Total power'!R133/Parameters!$C$3,Parameters!$C$4)</f>
        <v>8.3894339622641514</v>
      </c>
      <c r="S133" s="12">
        <f>IF('Total power'!S133&lt;Control!$C$7*1000,'Total power'!S133/Parameters!$C$3,Parameters!$C$4)</f>
        <v>4.5388679245283026</v>
      </c>
      <c r="T133" s="12">
        <f>IF('Total power'!T133&lt;Control!$C$7*1000,'Total power'!T133/Parameters!$C$3,Parameters!$C$4)</f>
        <v>2.030188679245283</v>
      </c>
      <c r="U133" s="12">
        <f>IF('Total power'!U133&lt;Control!$C$7*1000,'Total power'!U133/Parameters!$C$3,Parameters!$C$4)</f>
        <v>0.57509433962264145</v>
      </c>
      <c r="V133" s="12">
        <f>IF('Total power'!V133&lt;Control!$C$7*1000,'Total power'!V133/Parameters!$C$3,Parameters!$C$4)</f>
        <v>0</v>
      </c>
      <c r="W133" s="12">
        <f>IF('Total power'!W133&lt;Control!$C$7*1000,'Total power'!W133/Parameters!$C$3,Parameters!$C$4)</f>
        <v>0.28528301886792451</v>
      </c>
      <c r="X133" s="12">
        <f>IF('Total power'!X133&lt;Control!$C$7*1000,'Total power'!X133/Parameters!$C$3,Parameters!$C$4)</f>
        <v>1.0430188679245285</v>
      </c>
      <c r="Y133" s="12">
        <f>IF('Total power'!Y133&lt;Control!$C$7*1000,'Total power'!Y133/Parameters!$C$3,Parameters!$C$4)</f>
        <v>1.8822641509433962</v>
      </c>
      <c r="Z133" s="12">
        <f>IF('Total power'!Z133&lt;Control!$C$7*1000,'Total power'!Z133/Parameters!$C$3,Parameters!$C$4)</f>
        <v>2.5735849056603777</v>
      </c>
      <c r="AB133" s="7">
        <f t="shared" si="2"/>
        <v>124.14641509433963</v>
      </c>
    </row>
    <row r="134" spans="2:28" x14ac:dyDescent="0.2">
      <c r="B134" s="6">
        <v>44328</v>
      </c>
      <c r="C134" s="12">
        <f>IF('Total power'!C134&lt;Control!$C$7*1000,'Total power'!C134/Parameters!$C$3,Parameters!$C$4)</f>
        <v>3.1532075471698113</v>
      </c>
      <c r="D134" s="12">
        <f>IF('Total power'!D134&lt;Control!$C$7*1000,'Total power'!D134/Parameters!$C$3,Parameters!$C$4)</f>
        <v>3.3705660377358493</v>
      </c>
      <c r="E134" s="12">
        <f>IF('Total power'!E134&lt;Control!$C$7*1000,'Total power'!E134/Parameters!$C$3,Parameters!$C$4)</f>
        <v>3.5879245283018872</v>
      </c>
      <c r="F134" s="12">
        <f>IF('Total power'!F134&lt;Control!$C$7*1000,'Total power'!F134/Parameters!$C$3,Parameters!$C$4)</f>
        <v>4.0226415094339618</v>
      </c>
      <c r="G134" s="12">
        <f>IF('Total power'!G134&lt;Control!$C$7*1000,'Total power'!G134/Parameters!$C$3,Parameters!$C$4)</f>
        <v>4.2807547169811322</v>
      </c>
      <c r="H134" s="12">
        <f>IF('Total power'!H134&lt;Control!$C$7*1000,'Total power'!H134/Parameters!$C$3,Parameters!$C$4)</f>
        <v>4.5388679245283026</v>
      </c>
      <c r="I134" s="12">
        <f>IF('Total power'!I134&lt;Control!$C$7*1000,'Total power'!I134/Parameters!$C$3,Parameters!$C$4)</f>
        <v>4.5388679245283026</v>
      </c>
      <c r="J134" s="12">
        <f>IF('Total power'!J134&lt;Control!$C$7*1000,'Total power'!J134/Parameters!$C$3,Parameters!$C$4)</f>
        <v>4.7969811320754729</v>
      </c>
      <c r="K134" s="12">
        <f>IF('Total power'!K134&lt;Control!$C$7*1000,'Total power'!K134/Parameters!$C$3,Parameters!$C$4)</f>
        <v>7.1849056603773587</v>
      </c>
      <c r="L134" s="12">
        <f>IF('Total power'!L134&lt;Control!$C$7*1000,'Total power'!L134/Parameters!$C$3,Parameters!$C$4)</f>
        <v>11.71320754716981</v>
      </c>
      <c r="M134" s="12">
        <f>IF('Total power'!M134&lt;Control!$C$7*1000,'Total power'!M134/Parameters!$C$3,Parameters!$C$4)</f>
        <v>15.172830188679248</v>
      </c>
      <c r="N134" s="12">
        <f>IF('Total power'!N134&lt;Control!$C$7*1000,'Total power'!N134/Parameters!$C$3,Parameters!$C$4)</f>
        <v>17.479245283018866</v>
      </c>
      <c r="O134" s="12">
        <f>IF('Total power'!O134&lt;Control!$C$7*1000,'Total power'!O134/Parameters!$C$3,Parameters!$C$4)</f>
        <v>17.778113207547172</v>
      </c>
      <c r="P134" s="12">
        <f>IF('Total power'!P134&lt;Control!$C$7*1000,'Total power'!P134/Parameters!$C$3,Parameters!$C$4)</f>
        <v>18.233962264150943</v>
      </c>
      <c r="Q134" s="12">
        <f>IF('Total power'!Q134&lt;Control!$C$7*1000,'Total power'!Q134/Parameters!$C$3,Parameters!$C$4)</f>
        <v>18.233962264150943</v>
      </c>
      <c r="R134" s="12">
        <f>IF('Total power'!R134&lt;Control!$C$7*1000,'Total power'!R134/Parameters!$C$3,Parameters!$C$4)</f>
        <v>17.778113207547172</v>
      </c>
      <c r="S134" s="12">
        <f>IF('Total power'!S134&lt;Control!$C$7*1000,'Total power'!S134/Parameters!$C$3,Parameters!$C$4)</f>
        <v>17.722264150943396</v>
      </c>
      <c r="T134" s="12">
        <f>IF('Total power'!T134&lt;Control!$C$7*1000,'Total power'!T134/Parameters!$C$3,Parameters!$C$4)</f>
        <v>16.780377358490565</v>
      </c>
      <c r="U134" s="12">
        <f>IF('Total power'!U134&lt;Control!$C$7*1000,'Total power'!U134/Parameters!$C$3,Parameters!$C$4)</f>
        <v>15.323773584905663</v>
      </c>
      <c r="V134" s="12">
        <f>IF('Total power'!V134&lt;Control!$C$7*1000,'Total power'!V134/Parameters!$C$3,Parameters!$C$4)</f>
        <v>15.172830188679248</v>
      </c>
      <c r="W134" s="12">
        <f>IF('Total power'!W134&lt;Control!$C$7*1000,'Total power'!W134/Parameters!$C$3,Parameters!$C$4)</f>
        <v>13.753962264150944</v>
      </c>
      <c r="X134" s="12">
        <f>IF('Total power'!X134&lt;Control!$C$7*1000,'Total power'!X134/Parameters!$C$3,Parameters!$C$4)</f>
        <v>13.753962264150944</v>
      </c>
      <c r="Y134" s="12">
        <f>IF('Total power'!Y134&lt;Control!$C$7*1000,'Total power'!Y134/Parameters!$C$3,Parameters!$C$4)</f>
        <v>13.753962264150944</v>
      </c>
      <c r="Z134" s="12">
        <f>IF('Total power'!Z134&lt;Control!$C$7*1000,'Total power'!Z134/Parameters!$C$3,Parameters!$C$4)</f>
        <v>13.753962264150944</v>
      </c>
      <c r="AB134" s="7">
        <f t="shared" si="2"/>
        <v>275.87924528301892</v>
      </c>
    </row>
    <row r="135" spans="2:28" x14ac:dyDescent="0.2">
      <c r="B135" s="6">
        <v>44329</v>
      </c>
      <c r="C135" s="12">
        <f>IF('Total power'!C135&lt;Control!$C$7*1000,'Total power'!C135/Parameters!$C$3,Parameters!$C$4)</f>
        <v>13.367547169811321</v>
      </c>
      <c r="D135" s="12">
        <f>IF('Total power'!D135&lt;Control!$C$7*1000,'Total power'!D135/Parameters!$C$3,Parameters!$C$4)</f>
        <v>11.948679245283019</v>
      </c>
      <c r="E135" s="12">
        <f>IF('Total power'!E135&lt;Control!$C$7*1000,'Total power'!E135/Parameters!$C$3,Parameters!$C$4)</f>
        <v>10.566037735849056</v>
      </c>
      <c r="F135" s="12">
        <f>IF('Total power'!F135&lt;Control!$C$7*1000,'Total power'!F135/Parameters!$C$3,Parameters!$C$4)</f>
        <v>9.7781132075471699</v>
      </c>
      <c r="G135" s="12">
        <f>IF('Total power'!G135&lt;Control!$C$7*1000,'Total power'!G135/Parameters!$C$3,Parameters!$C$4)</f>
        <v>9.385660377358489</v>
      </c>
      <c r="H135" s="12">
        <f>IF('Total power'!H135&lt;Control!$C$7*1000,'Total power'!H135/Parameters!$C$3,Parameters!$C$4)</f>
        <v>8.9720754716981137</v>
      </c>
      <c r="I135" s="12">
        <f>IF('Total power'!I135&lt;Control!$C$7*1000,'Total power'!I135/Parameters!$C$3,Parameters!$C$4)</f>
        <v>8.9720754716981137</v>
      </c>
      <c r="J135" s="12">
        <f>IF('Total power'!J135&lt;Control!$C$7*1000,'Total power'!J135/Parameters!$C$3,Parameters!$C$4)</f>
        <v>8.9720754716981137</v>
      </c>
      <c r="K135" s="12">
        <f>IF('Total power'!K135&lt;Control!$C$7*1000,'Total power'!K135/Parameters!$C$3,Parameters!$C$4)</f>
        <v>8.9720754716981137</v>
      </c>
      <c r="L135" s="12">
        <f>IF('Total power'!L135&lt;Control!$C$7*1000,'Total power'!L135/Parameters!$C$3,Parameters!$C$4)</f>
        <v>8.9720754716981137</v>
      </c>
      <c r="M135" s="12">
        <f>IF('Total power'!M135&lt;Control!$C$7*1000,'Total power'!M135/Parameters!$C$3,Parameters!$C$4)</f>
        <v>8.9720754716981137</v>
      </c>
      <c r="N135" s="12">
        <f>IF('Total power'!N135&lt;Control!$C$7*1000,'Total power'!N135/Parameters!$C$3,Parameters!$C$4)</f>
        <v>8.3894339622641514</v>
      </c>
      <c r="O135" s="12">
        <f>IF('Total power'!O135&lt;Control!$C$7*1000,'Total power'!O135/Parameters!$C$3,Parameters!$C$4)</f>
        <v>7.1849056603773587</v>
      </c>
      <c r="P135" s="12">
        <f>IF('Total power'!P135&lt;Control!$C$7*1000,'Total power'!P135/Parameters!$C$3,Parameters!$C$4)</f>
        <v>6.2279245283018865</v>
      </c>
      <c r="Q135" s="12">
        <f>IF('Total power'!Q135&lt;Control!$C$7*1000,'Total power'!Q135/Parameters!$C$3,Parameters!$C$4)</f>
        <v>5.3132075471698119</v>
      </c>
      <c r="R135" s="12">
        <f>IF('Total power'!R135&lt;Control!$C$7*1000,'Total power'!R135/Parameters!$C$3,Parameters!$C$4)</f>
        <v>4.2807547169811322</v>
      </c>
      <c r="S135" s="12">
        <f>IF('Total power'!S135&lt;Control!$C$7*1000,'Total power'!S135/Parameters!$C$3,Parameters!$C$4)</f>
        <v>3.5879245283018872</v>
      </c>
      <c r="T135" s="12">
        <f>IF('Total power'!T135&lt;Control!$C$7*1000,'Total power'!T135/Parameters!$C$3,Parameters!$C$4)</f>
        <v>2.7547169811320753</v>
      </c>
      <c r="U135" s="12">
        <f>IF('Total power'!U135&lt;Control!$C$7*1000,'Total power'!U135/Parameters!$C$3,Parameters!$C$4)</f>
        <v>2.030188679245283</v>
      </c>
      <c r="V135" s="12">
        <f>IF('Total power'!V135&lt;Control!$C$7*1000,'Total power'!V135/Parameters!$C$3,Parameters!$C$4)</f>
        <v>1.5864150943396227</v>
      </c>
      <c r="W135" s="12">
        <f>IF('Total power'!W135&lt;Control!$C$7*1000,'Total power'!W135/Parameters!$C$3,Parameters!$C$4)</f>
        <v>1.2905660377358492</v>
      </c>
      <c r="X135" s="12">
        <f>IF('Total power'!X135&lt;Control!$C$7*1000,'Total power'!X135/Parameters!$C$3,Parameters!$C$4)</f>
        <v>0.91924528301886799</v>
      </c>
      <c r="Y135" s="12">
        <f>IF('Total power'!Y135&lt;Control!$C$7*1000,'Total power'!Y135/Parameters!$C$3,Parameters!$C$4)</f>
        <v>0.67169811320754724</v>
      </c>
      <c r="Z135" s="12">
        <f>IF('Total power'!Z135&lt;Control!$C$7*1000,'Total power'!Z135/Parameters!$C$3,Parameters!$C$4)</f>
        <v>0.47849056603773577</v>
      </c>
      <c r="AB135" s="7">
        <f t="shared" si="2"/>
        <v>153.59396226415103</v>
      </c>
    </row>
    <row r="136" spans="2:28" x14ac:dyDescent="0.2">
      <c r="B136" s="6">
        <v>44330</v>
      </c>
      <c r="C136" s="12">
        <f>IF('Total power'!C136&lt;Control!$C$7*1000,'Total power'!C136/Parameters!$C$3,Parameters!$C$4)</f>
        <v>0.67169811320754724</v>
      </c>
      <c r="D136" s="12">
        <f>IF('Total power'!D136&lt;Control!$C$7*1000,'Total power'!D136/Parameters!$C$3,Parameters!$C$4)</f>
        <v>1.0430188679245285</v>
      </c>
      <c r="E136" s="12">
        <f>IF('Total power'!E136&lt;Control!$C$7*1000,'Total power'!E136/Parameters!$C$3,Parameters!$C$4)</f>
        <v>1.5864150943396227</v>
      </c>
      <c r="F136" s="12">
        <f>IF('Total power'!F136&lt;Control!$C$7*1000,'Total power'!F136/Parameters!$C$3,Parameters!$C$4)</f>
        <v>2.030188679245283</v>
      </c>
      <c r="G136" s="12">
        <f>IF('Total power'!G136&lt;Control!$C$7*1000,'Total power'!G136/Parameters!$C$3,Parameters!$C$4)</f>
        <v>2.2113207547169811</v>
      </c>
      <c r="H136" s="12">
        <f>IF('Total power'!H136&lt;Control!$C$7*1000,'Total power'!H136/Parameters!$C$3,Parameters!$C$4)</f>
        <v>2.2113207547169811</v>
      </c>
      <c r="I136" s="12">
        <f>IF('Total power'!I136&lt;Control!$C$7*1000,'Total power'!I136/Parameters!$C$3,Parameters!$C$4)</f>
        <v>1.7343396226415091</v>
      </c>
      <c r="J136" s="12">
        <f>IF('Total power'!J136&lt;Control!$C$7*1000,'Total power'!J136/Parameters!$C$3,Parameters!$C$4)</f>
        <v>1.4384905660377358</v>
      </c>
      <c r="K136" s="12">
        <f>IF('Total power'!K136&lt;Control!$C$7*1000,'Total power'!K136/Parameters!$C$3,Parameters!$C$4)</f>
        <v>1.4384905660377358</v>
      </c>
      <c r="L136" s="12">
        <f>IF('Total power'!L136&lt;Control!$C$7*1000,'Total power'!L136/Parameters!$C$3,Parameters!$C$4)</f>
        <v>1.2905660377358492</v>
      </c>
      <c r="M136" s="12">
        <f>IF('Total power'!M136&lt;Control!$C$7*1000,'Total power'!M136/Parameters!$C$3,Parameters!$C$4)</f>
        <v>1.0430188679245285</v>
      </c>
      <c r="N136" s="12">
        <f>IF('Total power'!N136&lt;Control!$C$7*1000,'Total power'!N136/Parameters!$C$3,Parameters!$C$4)</f>
        <v>0.67169811320754724</v>
      </c>
      <c r="O136" s="12">
        <f>IF('Total power'!O136&lt;Control!$C$7*1000,'Total power'!O136/Parameters!$C$3,Parameters!$C$4)</f>
        <v>0.57509433962264145</v>
      </c>
      <c r="P136" s="12">
        <f>IF('Total power'!P136&lt;Control!$C$7*1000,'Total power'!P136/Parameters!$C$3,Parameters!$C$4)</f>
        <v>0.47849056603773577</v>
      </c>
      <c r="Q136" s="12">
        <f>IF('Total power'!Q136&lt;Control!$C$7*1000,'Total power'!Q136/Parameters!$C$3,Parameters!$C$4)</f>
        <v>0.57509433962264145</v>
      </c>
      <c r="R136" s="12">
        <f>IF('Total power'!R136&lt;Control!$C$7*1000,'Total power'!R136/Parameters!$C$3,Parameters!$C$4)</f>
        <v>1.0430188679245285</v>
      </c>
      <c r="S136" s="12">
        <f>IF('Total power'!S136&lt;Control!$C$7*1000,'Total power'!S136/Parameters!$C$3,Parameters!$C$4)</f>
        <v>1.5864150943396227</v>
      </c>
      <c r="T136" s="12">
        <f>IF('Total power'!T136&lt;Control!$C$7*1000,'Total power'!T136/Parameters!$C$3,Parameters!$C$4)</f>
        <v>2.2113207547169811</v>
      </c>
      <c r="U136" s="12">
        <f>IF('Total power'!U136&lt;Control!$C$7*1000,'Total power'!U136/Parameters!$C$3,Parameters!$C$4)</f>
        <v>2.3924528301886792</v>
      </c>
      <c r="V136" s="12">
        <f>IF('Total power'!V136&lt;Control!$C$7*1000,'Total power'!V136/Parameters!$C$3,Parameters!$C$4)</f>
        <v>1.5864150943396227</v>
      </c>
      <c r="W136" s="12">
        <f>IF('Total power'!W136&lt;Control!$C$7*1000,'Total power'!W136/Parameters!$C$3,Parameters!$C$4)</f>
        <v>0.67169811320754724</v>
      </c>
      <c r="X136" s="12">
        <f>IF('Total power'!X136&lt;Control!$C$7*1000,'Total power'!X136/Parameters!$C$3,Parameters!$C$4)</f>
        <v>0</v>
      </c>
      <c r="Y136" s="12">
        <f>IF('Total power'!Y136&lt;Control!$C$7*1000,'Total power'!Y136/Parameters!$C$3,Parameters!$C$4)</f>
        <v>0</v>
      </c>
      <c r="Z136" s="12">
        <f>IF('Total power'!Z136&lt;Control!$C$7*1000,'Total power'!Z136/Parameters!$C$3,Parameters!$C$4)</f>
        <v>0</v>
      </c>
      <c r="AB136" s="7">
        <f t="shared" si="2"/>
        <v>28.490566037735839</v>
      </c>
    </row>
    <row r="137" spans="2:28" x14ac:dyDescent="0.2">
      <c r="B137" s="6">
        <v>44331</v>
      </c>
      <c r="C137" s="12">
        <f>IF('Total power'!C137&lt;Control!$C$7*1000,'Total power'!C137/Parameters!$C$3,Parameters!$C$4)</f>
        <v>0</v>
      </c>
      <c r="D137" s="12">
        <f>IF('Total power'!D137&lt;Control!$C$7*1000,'Total power'!D137/Parameters!$C$3,Parameters!$C$4)</f>
        <v>0</v>
      </c>
      <c r="E137" s="12">
        <f>IF('Total power'!E137&lt;Control!$C$7*1000,'Total power'!E137/Parameters!$C$3,Parameters!$C$4)</f>
        <v>0</v>
      </c>
      <c r="F137" s="12">
        <f>IF('Total power'!F137&lt;Control!$C$7*1000,'Total power'!F137/Parameters!$C$3,Parameters!$C$4)</f>
        <v>0</v>
      </c>
      <c r="G137" s="12">
        <f>IF('Total power'!G137&lt;Control!$C$7*1000,'Total power'!G137/Parameters!$C$3,Parameters!$C$4)</f>
        <v>0</v>
      </c>
      <c r="H137" s="12">
        <f>IF('Total power'!H137&lt;Control!$C$7*1000,'Total power'!H137/Parameters!$C$3,Parameters!$C$4)</f>
        <v>0</v>
      </c>
      <c r="I137" s="12">
        <f>IF('Total power'!I137&lt;Control!$C$7*1000,'Total power'!I137/Parameters!$C$3,Parameters!$C$4)</f>
        <v>0</v>
      </c>
      <c r="J137" s="12">
        <f>IF('Total power'!J137&lt;Control!$C$7*1000,'Total power'!J137/Parameters!$C$3,Parameters!$C$4)</f>
        <v>0</v>
      </c>
      <c r="K137" s="12">
        <f>IF('Total power'!K137&lt;Control!$C$7*1000,'Total power'!K137/Parameters!$C$3,Parameters!$C$4)</f>
        <v>0</v>
      </c>
      <c r="L137" s="12">
        <f>IF('Total power'!L137&lt;Control!$C$7*1000,'Total power'!L137/Parameters!$C$3,Parameters!$C$4)</f>
        <v>0</v>
      </c>
      <c r="M137" s="12">
        <f>IF('Total power'!M137&lt;Control!$C$7*1000,'Total power'!M137/Parameters!$C$3,Parameters!$C$4)</f>
        <v>0</v>
      </c>
      <c r="N137" s="12">
        <f>IF('Total power'!N137&lt;Control!$C$7*1000,'Total power'!N137/Parameters!$C$3,Parameters!$C$4)</f>
        <v>0</v>
      </c>
      <c r="O137" s="12">
        <f>IF('Total power'!O137&lt;Control!$C$7*1000,'Total power'!O137/Parameters!$C$3,Parameters!$C$4)</f>
        <v>0</v>
      </c>
      <c r="P137" s="12">
        <f>IF('Total power'!P137&lt;Control!$C$7*1000,'Total power'!P137/Parameters!$C$3,Parameters!$C$4)</f>
        <v>0</v>
      </c>
      <c r="Q137" s="12">
        <f>IF('Total power'!Q137&lt;Control!$C$7*1000,'Total power'!Q137/Parameters!$C$3,Parameters!$C$4)</f>
        <v>0</v>
      </c>
      <c r="R137" s="12">
        <f>IF('Total power'!R137&lt;Control!$C$7*1000,'Total power'!R137/Parameters!$C$3,Parameters!$C$4)</f>
        <v>0.18867924528301888</v>
      </c>
      <c r="S137" s="12">
        <f>IF('Total power'!S137&lt;Control!$C$7*1000,'Total power'!S137/Parameters!$C$3,Parameters!$C$4)</f>
        <v>0.38188679245283014</v>
      </c>
      <c r="T137" s="12">
        <f>IF('Total power'!T137&lt;Control!$C$7*1000,'Total power'!T137/Parameters!$C$3,Parameters!$C$4)</f>
        <v>0.57509433962264145</v>
      </c>
      <c r="U137" s="12">
        <f>IF('Total power'!U137&lt;Control!$C$7*1000,'Total power'!U137/Parameters!$C$3,Parameters!$C$4)</f>
        <v>0.57509433962264145</v>
      </c>
      <c r="V137" s="12">
        <f>IF('Total power'!V137&lt;Control!$C$7*1000,'Total power'!V137/Parameters!$C$3,Parameters!$C$4)</f>
        <v>0.28528301886792451</v>
      </c>
      <c r="W137" s="12">
        <f>IF('Total power'!W137&lt;Control!$C$7*1000,'Total power'!W137/Parameters!$C$3,Parameters!$C$4)</f>
        <v>0</v>
      </c>
      <c r="X137" s="12">
        <f>IF('Total power'!X137&lt;Control!$C$7*1000,'Total power'!X137/Parameters!$C$3,Parameters!$C$4)</f>
        <v>0</v>
      </c>
      <c r="Y137" s="12">
        <f>IF('Total power'!Y137&lt;Control!$C$7*1000,'Total power'!Y137/Parameters!$C$3,Parameters!$C$4)</f>
        <v>0</v>
      </c>
      <c r="Z137" s="12">
        <f>IF('Total power'!Z137&lt;Control!$C$7*1000,'Total power'!Z137/Parameters!$C$3,Parameters!$C$4)</f>
        <v>0</v>
      </c>
      <c r="AB137" s="7">
        <f t="shared" si="2"/>
        <v>2.0060377358490564</v>
      </c>
    </row>
    <row r="138" spans="2:28" x14ac:dyDescent="0.2">
      <c r="B138" s="6">
        <v>44332</v>
      </c>
      <c r="C138" s="12">
        <f>IF('Total power'!C138&lt;Control!$C$7*1000,'Total power'!C138/Parameters!$C$3,Parameters!$C$4)</f>
        <v>0</v>
      </c>
      <c r="D138" s="12">
        <f>IF('Total power'!D138&lt;Control!$C$7*1000,'Total power'!D138/Parameters!$C$3,Parameters!$C$4)</f>
        <v>0</v>
      </c>
      <c r="E138" s="12">
        <f>IF('Total power'!E138&lt;Control!$C$7*1000,'Total power'!E138/Parameters!$C$3,Parameters!$C$4)</f>
        <v>0</v>
      </c>
      <c r="F138" s="12">
        <f>IF('Total power'!F138&lt;Control!$C$7*1000,'Total power'!F138/Parameters!$C$3,Parameters!$C$4)</f>
        <v>0</v>
      </c>
      <c r="G138" s="12">
        <f>IF('Total power'!G138&lt;Control!$C$7*1000,'Total power'!G138/Parameters!$C$3,Parameters!$C$4)</f>
        <v>0</v>
      </c>
      <c r="H138" s="12">
        <f>IF('Total power'!H138&lt;Control!$C$7*1000,'Total power'!H138/Parameters!$C$3,Parameters!$C$4)</f>
        <v>0</v>
      </c>
      <c r="I138" s="12">
        <f>IF('Total power'!I138&lt;Control!$C$7*1000,'Total power'!I138/Parameters!$C$3,Parameters!$C$4)</f>
        <v>0</v>
      </c>
      <c r="J138" s="12">
        <f>IF('Total power'!J138&lt;Control!$C$7*1000,'Total power'!J138/Parameters!$C$3,Parameters!$C$4)</f>
        <v>0</v>
      </c>
      <c r="K138" s="12">
        <f>IF('Total power'!K138&lt;Control!$C$7*1000,'Total power'!K138/Parameters!$C$3,Parameters!$C$4)</f>
        <v>0</v>
      </c>
      <c r="L138" s="12">
        <f>IF('Total power'!L138&lt;Control!$C$7*1000,'Total power'!L138/Parameters!$C$3,Parameters!$C$4)</f>
        <v>0</v>
      </c>
      <c r="M138" s="12">
        <f>IF('Total power'!M138&lt;Control!$C$7*1000,'Total power'!M138/Parameters!$C$3,Parameters!$C$4)</f>
        <v>0</v>
      </c>
      <c r="N138" s="12">
        <f>IF('Total power'!N138&lt;Control!$C$7*1000,'Total power'!N138/Parameters!$C$3,Parameters!$C$4)</f>
        <v>0</v>
      </c>
      <c r="O138" s="12">
        <f>IF('Total power'!O138&lt;Control!$C$7*1000,'Total power'!O138/Parameters!$C$3,Parameters!$C$4)</f>
        <v>0</v>
      </c>
      <c r="P138" s="12">
        <f>IF('Total power'!P138&lt;Control!$C$7*1000,'Total power'!P138/Parameters!$C$3,Parameters!$C$4)</f>
        <v>0</v>
      </c>
      <c r="Q138" s="12">
        <f>IF('Total power'!Q138&lt;Control!$C$7*1000,'Total power'!Q138/Parameters!$C$3,Parameters!$C$4)</f>
        <v>0</v>
      </c>
      <c r="R138" s="12">
        <f>IF('Total power'!R138&lt;Control!$C$7*1000,'Total power'!R138/Parameters!$C$3,Parameters!$C$4)</f>
        <v>0.38188679245283014</v>
      </c>
      <c r="S138" s="12">
        <f>IF('Total power'!S138&lt;Control!$C$7*1000,'Total power'!S138/Parameters!$C$3,Parameters!$C$4)</f>
        <v>1.0430188679245285</v>
      </c>
      <c r="T138" s="12">
        <f>IF('Total power'!T138&lt;Control!$C$7*1000,'Total power'!T138/Parameters!$C$3,Parameters!$C$4)</f>
        <v>1.8822641509433962</v>
      </c>
      <c r="U138" s="12">
        <f>IF('Total power'!U138&lt;Control!$C$7*1000,'Total power'!U138/Parameters!$C$3,Parameters!$C$4)</f>
        <v>2.3924528301886792</v>
      </c>
      <c r="V138" s="12">
        <f>IF('Total power'!V138&lt;Control!$C$7*1000,'Total power'!V138/Parameters!$C$3,Parameters!$C$4)</f>
        <v>2.7547169811320753</v>
      </c>
      <c r="W138" s="12">
        <f>IF('Total power'!W138&lt;Control!$C$7*1000,'Total power'!W138/Parameters!$C$3,Parameters!$C$4)</f>
        <v>2.7547169811320753</v>
      </c>
      <c r="X138" s="12">
        <f>IF('Total power'!X138&lt;Control!$C$7*1000,'Total power'!X138/Parameters!$C$3,Parameters!$C$4)</f>
        <v>2.2113207547169811</v>
      </c>
      <c r="Y138" s="12">
        <f>IF('Total power'!Y138&lt;Control!$C$7*1000,'Total power'!Y138/Parameters!$C$3,Parameters!$C$4)</f>
        <v>1.5864150943396227</v>
      </c>
      <c r="Z138" s="12">
        <f>IF('Total power'!Z138&lt;Control!$C$7*1000,'Total power'!Z138/Parameters!$C$3,Parameters!$C$4)</f>
        <v>0.79547169811320761</v>
      </c>
      <c r="AB138" s="7">
        <f t="shared" si="2"/>
        <v>15.802264150943396</v>
      </c>
    </row>
    <row r="139" spans="2:28" x14ac:dyDescent="0.2">
      <c r="B139" s="6">
        <v>44333</v>
      </c>
      <c r="C139" s="12">
        <f>IF('Total power'!C139&lt;Control!$C$7*1000,'Total power'!C139/Parameters!$C$3,Parameters!$C$4)</f>
        <v>0</v>
      </c>
      <c r="D139" s="12">
        <f>IF('Total power'!D139&lt;Control!$C$7*1000,'Total power'!D139/Parameters!$C$3,Parameters!$C$4)</f>
        <v>0</v>
      </c>
      <c r="E139" s="12">
        <f>IF('Total power'!E139&lt;Control!$C$7*1000,'Total power'!E139/Parameters!$C$3,Parameters!$C$4)</f>
        <v>0</v>
      </c>
      <c r="F139" s="12">
        <f>IF('Total power'!F139&lt;Control!$C$7*1000,'Total power'!F139/Parameters!$C$3,Parameters!$C$4)</f>
        <v>0</v>
      </c>
      <c r="G139" s="12">
        <f>IF('Total power'!G139&lt;Control!$C$7*1000,'Total power'!G139/Parameters!$C$3,Parameters!$C$4)</f>
        <v>0</v>
      </c>
      <c r="H139" s="12">
        <f>IF('Total power'!H139&lt;Control!$C$7*1000,'Total power'!H139/Parameters!$C$3,Parameters!$C$4)</f>
        <v>0</v>
      </c>
      <c r="I139" s="12">
        <f>IF('Total power'!I139&lt;Control!$C$7*1000,'Total power'!I139/Parameters!$C$3,Parameters!$C$4)</f>
        <v>0</v>
      </c>
      <c r="J139" s="12">
        <f>IF('Total power'!J139&lt;Control!$C$7*1000,'Total power'!J139/Parameters!$C$3,Parameters!$C$4)</f>
        <v>0</v>
      </c>
      <c r="K139" s="12">
        <f>IF('Total power'!K139&lt;Control!$C$7*1000,'Total power'!K139/Parameters!$C$3,Parameters!$C$4)</f>
        <v>0</v>
      </c>
      <c r="L139" s="12">
        <f>IF('Total power'!L139&lt;Control!$C$7*1000,'Total power'!L139/Parameters!$C$3,Parameters!$C$4)</f>
        <v>0</v>
      </c>
      <c r="M139" s="12">
        <f>IF('Total power'!M139&lt;Control!$C$7*1000,'Total power'!M139/Parameters!$C$3,Parameters!$C$4)</f>
        <v>0</v>
      </c>
      <c r="N139" s="12">
        <f>IF('Total power'!N139&lt;Control!$C$7*1000,'Total power'!N139/Parameters!$C$3,Parameters!$C$4)</f>
        <v>0</v>
      </c>
      <c r="O139" s="12">
        <f>IF('Total power'!O139&lt;Control!$C$7*1000,'Total power'!O139/Parameters!$C$3,Parameters!$C$4)</f>
        <v>0</v>
      </c>
      <c r="P139" s="12">
        <f>IF('Total power'!P139&lt;Control!$C$7*1000,'Total power'!P139/Parameters!$C$3,Parameters!$C$4)</f>
        <v>0</v>
      </c>
      <c r="Q139" s="12">
        <f>IF('Total power'!Q139&lt;Control!$C$7*1000,'Total power'!Q139/Parameters!$C$3,Parameters!$C$4)</f>
        <v>0</v>
      </c>
      <c r="R139" s="12">
        <f>IF('Total power'!R139&lt;Control!$C$7*1000,'Total power'!R139/Parameters!$C$3,Parameters!$C$4)</f>
        <v>0</v>
      </c>
      <c r="S139" s="12">
        <f>IF('Total power'!S139&lt;Control!$C$7*1000,'Total power'!S139/Parameters!$C$3,Parameters!$C$4)</f>
        <v>0</v>
      </c>
      <c r="T139" s="12">
        <f>IF('Total power'!T139&lt;Control!$C$7*1000,'Total power'!T139/Parameters!$C$3,Parameters!$C$4)</f>
        <v>0</v>
      </c>
      <c r="U139" s="12">
        <f>IF('Total power'!U139&lt;Control!$C$7*1000,'Total power'!U139/Parameters!$C$3,Parameters!$C$4)</f>
        <v>0.28528301886792451</v>
      </c>
      <c r="V139" s="12">
        <f>IF('Total power'!V139&lt;Control!$C$7*1000,'Total power'!V139/Parameters!$C$3,Parameters!$C$4)</f>
        <v>0.28528301886792451</v>
      </c>
      <c r="W139" s="12">
        <f>IF('Total power'!W139&lt;Control!$C$7*1000,'Total power'!W139/Parameters!$C$3,Parameters!$C$4)</f>
        <v>0</v>
      </c>
      <c r="X139" s="12">
        <f>IF('Total power'!X139&lt;Control!$C$7*1000,'Total power'!X139/Parameters!$C$3,Parameters!$C$4)</f>
        <v>0</v>
      </c>
      <c r="Y139" s="12">
        <f>IF('Total power'!Y139&lt;Control!$C$7*1000,'Total power'!Y139/Parameters!$C$3,Parameters!$C$4)</f>
        <v>0</v>
      </c>
      <c r="Z139" s="12">
        <f>IF('Total power'!Z139&lt;Control!$C$7*1000,'Total power'!Z139/Parameters!$C$3,Parameters!$C$4)</f>
        <v>0</v>
      </c>
      <c r="AB139" s="7">
        <f t="shared" si="2"/>
        <v>0.57056603773584902</v>
      </c>
    </row>
    <row r="140" spans="2:28" x14ac:dyDescent="0.2">
      <c r="B140" s="6">
        <v>44334</v>
      </c>
      <c r="C140" s="12">
        <f>IF('Total power'!C140&lt;Control!$C$7*1000,'Total power'!C140/Parameters!$C$3,Parameters!$C$4)</f>
        <v>0.38188679245283014</v>
      </c>
      <c r="D140" s="12">
        <f>IF('Total power'!D140&lt;Control!$C$7*1000,'Total power'!D140/Parameters!$C$3,Parameters!$C$4)</f>
        <v>1.166792452830189</v>
      </c>
      <c r="E140" s="12">
        <f>IF('Total power'!E140&lt;Control!$C$7*1000,'Total power'!E140/Parameters!$C$3,Parameters!$C$4)</f>
        <v>2.030188679245283</v>
      </c>
      <c r="F140" s="12">
        <f>IF('Total power'!F140&lt;Control!$C$7*1000,'Total power'!F140/Parameters!$C$3,Parameters!$C$4)</f>
        <v>2.5735849056603777</v>
      </c>
      <c r="G140" s="12">
        <f>IF('Total power'!G140&lt;Control!$C$7*1000,'Total power'!G140/Parameters!$C$3,Parameters!$C$4)</f>
        <v>2.3924528301886792</v>
      </c>
      <c r="H140" s="12">
        <f>IF('Total power'!H140&lt;Control!$C$7*1000,'Total power'!H140/Parameters!$C$3,Parameters!$C$4)</f>
        <v>1.7343396226415091</v>
      </c>
      <c r="I140" s="12">
        <f>IF('Total power'!I140&lt;Control!$C$7*1000,'Total power'!I140/Parameters!$C$3,Parameters!$C$4)</f>
        <v>1.166792452830189</v>
      </c>
      <c r="J140" s="12">
        <f>IF('Total power'!J140&lt;Control!$C$7*1000,'Total power'!J140/Parameters!$C$3,Parameters!$C$4)</f>
        <v>0.91924528301886799</v>
      </c>
      <c r="K140" s="12">
        <f>IF('Total power'!K140&lt;Control!$C$7*1000,'Total power'!K140/Parameters!$C$3,Parameters!$C$4)</f>
        <v>0.67169811320754724</v>
      </c>
      <c r="L140" s="12">
        <f>IF('Total power'!L140&lt;Control!$C$7*1000,'Total power'!L140/Parameters!$C$3,Parameters!$C$4)</f>
        <v>0.47849056603773577</v>
      </c>
      <c r="M140" s="12">
        <f>IF('Total power'!M140&lt;Control!$C$7*1000,'Total power'!M140/Parameters!$C$3,Parameters!$C$4)</f>
        <v>0.38188679245283014</v>
      </c>
      <c r="N140" s="12">
        <f>IF('Total power'!N140&lt;Control!$C$7*1000,'Total power'!N140/Parameters!$C$3,Parameters!$C$4)</f>
        <v>0.38188679245283014</v>
      </c>
      <c r="O140" s="12">
        <f>IF('Total power'!O140&lt;Control!$C$7*1000,'Total power'!O140/Parameters!$C$3,Parameters!$C$4)</f>
        <v>0.47849056603773577</v>
      </c>
      <c r="P140" s="12">
        <f>IF('Total power'!P140&lt;Control!$C$7*1000,'Total power'!P140/Parameters!$C$3,Parameters!$C$4)</f>
        <v>0.47849056603773577</v>
      </c>
      <c r="Q140" s="12">
        <f>IF('Total power'!Q140&lt;Control!$C$7*1000,'Total power'!Q140/Parameters!$C$3,Parameters!$C$4)</f>
        <v>0.38188679245283014</v>
      </c>
      <c r="R140" s="12">
        <f>IF('Total power'!R140&lt;Control!$C$7*1000,'Total power'!R140/Parameters!$C$3,Parameters!$C$4)</f>
        <v>0.38188679245283014</v>
      </c>
      <c r="S140" s="12">
        <f>IF('Total power'!S140&lt;Control!$C$7*1000,'Total power'!S140/Parameters!$C$3,Parameters!$C$4)</f>
        <v>0.57509433962264145</v>
      </c>
      <c r="T140" s="12">
        <f>IF('Total power'!T140&lt;Control!$C$7*1000,'Total power'!T140/Parameters!$C$3,Parameters!$C$4)</f>
        <v>0.91924528301886799</v>
      </c>
      <c r="U140" s="12">
        <f>IF('Total power'!U140&lt;Control!$C$7*1000,'Total power'!U140/Parameters!$C$3,Parameters!$C$4)</f>
        <v>1.4384905660377358</v>
      </c>
      <c r="V140" s="12">
        <f>IF('Total power'!V140&lt;Control!$C$7*1000,'Total power'!V140/Parameters!$C$3,Parameters!$C$4)</f>
        <v>1.5864150943396227</v>
      </c>
      <c r="W140" s="12">
        <f>IF('Total power'!W140&lt;Control!$C$7*1000,'Total power'!W140/Parameters!$C$3,Parameters!$C$4)</f>
        <v>1.8822641509433962</v>
      </c>
      <c r="X140" s="12">
        <f>IF('Total power'!X140&lt;Control!$C$7*1000,'Total power'!X140/Parameters!$C$3,Parameters!$C$4)</f>
        <v>2.030188679245283</v>
      </c>
      <c r="Y140" s="12">
        <f>IF('Total power'!Y140&lt;Control!$C$7*1000,'Total power'!Y140/Parameters!$C$3,Parameters!$C$4)</f>
        <v>2.3924528301886792</v>
      </c>
      <c r="Z140" s="12">
        <f>IF('Total power'!Z140&lt;Control!$C$7*1000,'Total power'!Z140/Parameters!$C$3,Parameters!$C$4)</f>
        <v>2.5735849056603777</v>
      </c>
      <c r="AB140" s="7">
        <f t="shared" si="2"/>
        <v>29.397735849056605</v>
      </c>
    </row>
    <row r="141" spans="2:28" x14ac:dyDescent="0.2">
      <c r="B141" s="6">
        <v>44335</v>
      </c>
      <c r="C141" s="12">
        <f>IF('Total power'!C141&lt;Control!$C$7*1000,'Total power'!C141/Parameters!$C$3,Parameters!$C$4)</f>
        <v>2.9358490566037734</v>
      </c>
      <c r="D141" s="12">
        <f>IF('Total power'!D141&lt;Control!$C$7*1000,'Total power'!D141/Parameters!$C$3,Parameters!$C$4)</f>
        <v>3.1532075471698113</v>
      </c>
      <c r="E141" s="12">
        <f>IF('Total power'!E141&lt;Control!$C$7*1000,'Total power'!E141/Parameters!$C$3,Parameters!$C$4)</f>
        <v>2.9358490566037734</v>
      </c>
      <c r="F141" s="12">
        <f>IF('Total power'!F141&lt;Control!$C$7*1000,'Total power'!F141/Parameters!$C$3,Parameters!$C$4)</f>
        <v>2.5735849056603777</v>
      </c>
      <c r="G141" s="12">
        <f>IF('Total power'!G141&lt;Control!$C$7*1000,'Total power'!G141/Parameters!$C$3,Parameters!$C$4)</f>
        <v>2.030188679245283</v>
      </c>
      <c r="H141" s="12">
        <f>IF('Total power'!H141&lt;Control!$C$7*1000,'Total power'!H141/Parameters!$C$3,Parameters!$C$4)</f>
        <v>1.5864150943396227</v>
      </c>
      <c r="I141" s="12">
        <f>IF('Total power'!I141&lt;Control!$C$7*1000,'Total power'!I141/Parameters!$C$3,Parameters!$C$4)</f>
        <v>1.166792452830189</v>
      </c>
      <c r="J141" s="12">
        <f>IF('Total power'!J141&lt;Control!$C$7*1000,'Total power'!J141/Parameters!$C$3,Parameters!$C$4)</f>
        <v>0.79547169811320761</v>
      </c>
      <c r="K141" s="12">
        <f>IF('Total power'!K141&lt;Control!$C$7*1000,'Total power'!K141/Parameters!$C$3,Parameters!$C$4)</f>
        <v>0.67169811320754724</v>
      </c>
      <c r="L141" s="12">
        <f>IF('Total power'!L141&lt;Control!$C$7*1000,'Total power'!L141/Parameters!$C$3,Parameters!$C$4)</f>
        <v>0.79547169811320761</v>
      </c>
      <c r="M141" s="12">
        <f>IF('Total power'!M141&lt;Control!$C$7*1000,'Total power'!M141/Parameters!$C$3,Parameters!$C$4)</f>
        <v>0.79547169811320761</v>
      </c>
      <c r="N141" s="12">
        <f>IF('Total power'!N141&lt;Control!$C$7*1000,'Total power'!N141/Parameters!$C$3,Parameters!$C$4)</f>
        <v>0.79547169811320761</v>
      </c>
      <c r="O141" s="12">
        <f>IF('Total power'!O141&lt;Control!$C$7*1000,'Total power'!O141/Parameters!$C$3,Parameters!$C$4)</f>
        <v>0.57509433962264145</v>
      </c>
      <c r="P141" s="12">
        <f>IF('Total power'!P141&lt;Control!$C$7*1000,'Total power'!P141/Parameters!$C$3,Parameters!$C$4)</f>
        <v>0.47849056603773577</v>
      </c>
      <c r="Q141" s="12">
        <f>IF('Total power'!Q141&lt;Control!$C$7*1000,'Total power'!Q141/Parameters!$C$3,Parameters!$C$4)</f>
        <v>0.38188679245283014</v>
      </c>
      <c r="R141" s="12">
        <f>IF('Total power'!R141&lt;Control!$C$7*1000,'Total power'!R141/Parameters!$C$3,Parameters!$C$4)</f>
        <v>0.28528301886792451</v>
      </c>
      <c r="S141" s="12">
        <f>IF('Total power'!S141&lt;Control!$C$7*1000,'Total power'!S141/Parameters!$C$3,Parameters!$C$4)</f>
        <v>0.47849056603773577</v>
      </c>
      <c r="T141" s="12">
        <f>IF('Total power'!T141&lt;Control!$C$7*1000,'Total power'!T141/Parameters!$C$3,Parameters!$C$4)</f>
        <v>0.67169811320754724</v>
      </c>
      <c r="U141" s="12">
        <f>IF('Total power'!U141&lt;Control!$C$7*1000,'Total power'!U141/Parameters!$C$3,Parameters!$C$4)</f>
        <v>0.79547169811320761</v>
      </c>
      <c r="V141" s="12">
        <f>IF('Total power'!V141&lt;Control!$C$7*1000,'Total power'!V141/Parameters!$C$3,Parameters!$C$4)</f>
        <v>0.91924528301886799</v>
      </c>
      <c r="W141" s="12">
        <f>IF('Total power'!W141&lt;Control!$C$7*1000,'Total power'!W141/Parameters!$C$3,Parameters!$C$4)</f>
        <v>1.2905660377358492</v>
      </c>
      <c r="X141" s="12">
        <f>IF('Total power'!X141&lt;Control!$C$7*1000,'Total power'!X141/Parameters!$C$3,Parameters!$C$4)</f>
        <v>1.5864150943396227</v>
      </c>
      <c r="Y141" s="12">
        <f>IF('Total power'!Y141&lt;Control!$C$7*1000,'Total power'!Y141/Parameters!$C$3,Parameters!$C$4)</f>
        <v>1.8822641509433962</v>
      </c>
      <c r="Z141" s="12">
        <f>IF('Total power'!Z141&lt;Control!$C$7*1000,'Total power'!Z141/Parameters!$C$3,Parameters!$C$4)</f>
        <v>2.2113207547169811</v>
      </c>
      <c r="AB141" s="7">
        <f t="shared" si="2"/>
        <v>31.791698113207545</v>
      </c>
    </row>
    <row r="142" spans="2:28" x14ac:dyDescent="0.2">
      <c r="B142" s="6">
        <v>44336</v>
      </c>
      <c r="C142" s="12">
        <f>IF('Total power'!C142&lt;Control!$C$7*1000,'Total power'!C142/Parameters!$C$3,Parameters!$C$4)</f>
        <v>2.7547169811320753</v>
      </c>
      <c r="D142" s="12">
        <f>IF('Total power'!D142&lt;Control!$C$7*1000,'Total power'!D142/Parameters!$C$3,Parameters!$C$4)</f>
        <v>3.5879245283018872</v>
      </c>
      <c r="E142" s="12">
        <f>IF('Total power'!E142&lt;Control!$C$7*1000,'Total power'!E142/Parameters!$C$3,Parameters!$C$4)</f>
        <v>5.3132075471698119</v>
      </c>
      <c r="F142" s="12">
        <f>IF('Total power'!F142&lt;Control!$C$7*1000,'Total power'!F142/Parameters!$C$3,Parameters!$C$4)</f>
        <v>7.5833962264150934</v>
      </c>
      <c r="G142" s="12">
        <f>IF('Total power'!G142&lt;Control!$C$7*1000,'Total power'!G142/Parameters!$C$3,Parameters!$C$4)</f>
        <v>8.9720754716981137</v>
      </c>
      <c r="H142" s="12">
        <f>IF('Total power'!H142&lt;Control!$C$7*1000,'Total power'!H142/Parameters!$C$3,Parameters!$C$4)</f>
        <v>8.9720754716981137</v>
      </c>
      <c r="I142" s="12">
        <f>IF('Total power'!I142&lt;Control!$C$7*1000,'Total power'!I142/Parameters!$C$3,Parameters!$C$4)</f>
        <v>9.385660377358489</v>
      </c>
      <c r="J142" s="12">
        <f>IF('Total power'!J142&lt;Control!$C$7*1000,'Total power'!J142/Parameters!$C$3,Parameters!$C$4)</f>
        <v>11.71320754716981</v>
      </c>
      <c r="K142" s="12">
        <f>IF('Total power'!K142&lt;Control!$C$7*1000,'Total power'!K142/Parameters!$C$3,Parameters!$C$4)</f>
        <v>13.367547169811321</v>
      </c>
      <c r="L142" s="12">
        <f>IF('Total power'!L142&lt;Control!$C$7*1000,'Total power'!L142/Parameters!$C$3,Parameters!$C$4)</f>
        <v>15.172830188679248</v>
      </c>
      <c r="M142" s="12">
        <f>IF('Total power'!M142&lt;Control!$C$7*1000,'Total power'!M142/Parameters!$C$3,Parameters!$C$4)</f>
        <v>16.836226415094337</v>
      </c>
      <c r="N142" s="12">
        <f>IF('Total power'!N142&lt;Control!$C$7*1000,'Total power'!N142/Parameters!$C$3,Parameters!$C$4)</f>
        <v>18.233962264150943</v>
      </c>
      <c r="O142" s="12">
        <f>IF('Total power'!O142&lt;Control!$C$7*1000,'Total power'!O142/Parameters!$C$3,Parameters!$C$4)</f>
        <v>18.694339622641508</v>
      </c>
      <c r="P142" s="12">
        <f>IF('Total power'!P142&lt;Control!$C$7*1000,'Total power'!P142/Parameters!$C$3,Parameters!$C$4)</f>
        <v>18.867924528301888</v>
      </c>
      <c r="Q142" s="12">
        <f>IF('Total power'!Q142&lt;Control!$C$7*1000,'Total power'!Q142/Parameters!$C$3,Parameters!$C$4)</f>
        <v>18.867924528301888</v>
      </c>
      <c r="R142" s="12">
        <f>IF('Total power'!R142&lt;Control!$C$7*1000,'Total power'!R142/Parameters!$C$3,Parameters!$C$4)</f>
        <v>18.867924528301888</v>
      </c>
      <c r="S142" s="12">
        <f>IF('Total power'!S142&lt;Control!$C$7*1000,'Total power'!S142/Parameters!$C$3,Parameters!$C$4)</f>
        <v>18.867924528301888</v>
      </c>
      <c r="T142" s="12">
        <f>IF('Total power'!T142&lt;Control!$C$7*1000,'Total power'!T142/Parameters!$C$3,Parameters!$C$4)</f>
        <v>18.867924528301888</v>
      </c>
      <c r="U142" s="12">
        <f>IF('Total power'!U142&lt;Control!$C$7*1000,'Total power'!U142/Parameters!$C$3,Parameters!$C$4)</f>
        <v>18.774339622641513</v>
      </c>
      <c r="V142" s="12">
        <f>IF('Total power'!V142&lt;Control!$C$7*1000,'Total power'!V142/Parameters!$C$3,Parameters!$C$4)</f>
        <v>18.771320754716982</v>
      </c>
      <c r="W142" s="12">
        <f>IF('Total power'!W142&lt;Control!$C$7*1000,'Total power'!W142/Parameters!$C$3,Parameters!$C$4)</f>
        <v>18.867924528301888</v>
      </c>
      <c r="X142" s="12">
        <f>IF('Total power'!X142&lt;Control!$C$7*1000,'Total power'!X142/Parameters!$C$3,Parameters!$C$4)</f>
        <v>18.867924528301888</v>
      </c>
      <c r="Y142" s="12">
        <f>IF('Total power'!Y142&lt;Control!$C$7*1000,'Total power'!Y142/Parameters!$C$3,Parameters!$C$4)</f>
        <v>18.867924528301888</v>
      </c>
      <c r="Z142" s="12">
        <f>IF('Total power'!Z142&lt;Control!$C$7*1000,'Total power'!Z142/Parameters!$C$3,Parameters!$C$4)</f>
        <v>18.867924528301888</v>
      </c>
      <c r="AB142" s="7">
        <f t="shared" si="2"/>
        <v>347.94415094339632</v>
      </c>
    </row>
    <row r="143" spans="2:28" x14ac:dyDescent="0.2">
      <c r="B143" s="6">
        <v>44337</v>
      </c>
      <c r="C143" s="12">
        <f>IF('Total power'!C143&lt;Control!$C$7*1000,'Total power'!C143/Parameters!$C$3,Parameters!$C$4)</f>
        <v>18.867924528301888</v>
      </c>
      <c r="D143" s="12">
        <f>IF('Total power'!D143&lt;Control!$C$7*1000,'Total power'!D143/Parameters!$C$3,Parameters!$C$4)</f>
        <v>18.867924528301888</v>
      </c>
      <c r="E143" s="12">
        <f>IF('Total power'!E143&lt;Control!$C$7*1000,'Total power'!E143/Parameters!$C$3,Parameters!$C$4)</f>
        <v>18.867924528301888</v>
      </c>
      <c r="F143" s="12">
        <f>IF('Total power'!F143&lt;Control!$C$7*1000,'Total power'!F143/Parameters!$C$3,Parameters!$C$4)</f>
        <v>18.867924528301888</v>
      </c>
      <c r="G143" s="12">
        <f>IF('Total power'!G143&lt;Control!$C$7*1000,'Total power'!G143/Parameters!$C$3,Parameters!$C$4)</f>
        <v>18.867924528301888</v>
      </c>
      <c r="H143" s="12">
        <f>IF('Total power'!H143&lt;Control!$C$7*1000,'Total power'!H143/Parameters!$C$3,Parameters!$C$4)</f>
        <v>18.867924528301888</v>
      </c>
      <c r="I143" s="12">
        <f>IF('Total power'!I143&lt;Control!$C$7*1000,'Total power'!I143/Parameters!$C$3,Parameters!$C$4)</f>
        <v>18.867924528301888</v>
      </c>
      <c r="J143" s="12">
        <f>IF('Total power'!J143&lt;Control!$C$7*1000,'Total power'!J143/Parameters!$C$3,Parameters!$C$4)</f>
        <v>18.867924528301888</v>
      </c>
      <c r="K143" s="12">
        <f>IF('Total power'!K143&lt;Control!$C$7*1000,'Total power'!K143/Parameters!$C$3,Parameters!$C$4)</f>
        <v>18.867924528301888</v>
      </c>
      <c r="L143" s="12">
        <f>IF('Total power'!L143&lt;Control!$C$7*1000,'Total power'!L143/Parameters!$C$3,Parameters!$C$4)</f>
        <v>18.867924528301888</v>
      </c>
      <c r="M143" s="12">
        <f>IF('Total power'!M143&lt;Control!$C$7*1000,'Total power'!M143/Parameters!$C$3,Parameters!$C$4)</f>
        <v>18.867924528301888</v>
      </c>
      <c r="N143" s="12">
        <f>IF('Total power'!N143&lt;Control!$C$7*1000,'Total power'!N143/Parameters!$C$3,Parameters!$C$4)</f>
        <v>18.867924528301888</v>
      </c>
      <c r="O143" s="12">
        <f>IF('Total power'!O143&lt;Control!$C$7*1000,'Total power'!O143/Parameters!$C$3,Parameters!$C$4)</f>
        <v>18.867924528301888</v>
      </c>
      <c r="P143" s="12">
        <f>IF('Total power'!P143&lt;Control!$C$7*1000,'Total power'!P143/Parameters!$C$3,Parameters!$C$4)</f>
        <v>18.867924528301888</v>
      </c>
      <c r="Q143" s="12">
        <f>IF('Total power'!Q143&lt;Control!$C$7*1000,'Total power'!Q143/Parameters!$C$3,Parameters!$C$4)</f>
        <v>18.867924528301888</v>
      </c>
      <c r="R143" s="12">
        <f>IF('Total power'!R143&lt;Control!$C$7*1000,'Total power'!R143/Parameters!$C$3,Parameters!$C$4)</f>
        <v>18.867924528301888</v>
      </c>
      <c r="S143" s="12">
        <f>IF('Total power'!S143&lt;Control!$C$7*1000,'Total power'!S143/Parameters!$C$3,Parameters!$C$4)</f>
        <v>18.867924528301888</v>
      </c>
      <c r="T143" s="12">
        <f>IF('Total power'!T143&lt;Control!$C$7*1000,'Total power'!T143/Parameters!$C$3,Parameters!$C$4)</f>
        <v>18.867924528301888</v>
      </c>
      <c r="U143" s="12">
        <f>IF('Total power'!U143&lt;Control!$C$7*1000,'Total power'!U143/Parameters!$C$3,Parameters!$C$4)</f>
        <v>18.867924528301888</v>
      </c>
      <c r="V143" s="12">
        <f>IF('Total power'!V143&lt;Control!$C$7*1000,'Total power'!V143/Parameters!$C$3,Parameters!$C$4)</f>
        <v>18.40301886792453</v>
      </c>
      <c r="W143" s="12">
        <f>IF('Total power'!W143&lt;Control!$C$7*1000,'Total power'!W143/Parameters!$C$3,Parameters!$C$4)</f>
        <v>17.722264150943396</v>
      </c>
      <c r="X143" s="12">
        <f>IF('Total power'!X143&lt;Control!$C$7*1000,'Total power'!X143/Parameters!$C$3,Parameters!$C$4)</f>
        <v>17.630188679245283</v>
      </c>
      <c r="Y143" s="12">
        <f>IF('Total power'!Y143&lt;Control!$C$7*1000,'Total power'!Y143/Parameters!$C$3,Parameters!$C$4)</f>
        <v>17.479245283018866</v>
      </c>
      <c r="Z143" s="12">
        <f>IF('Total power'!Z143&lt;Control!$C$7*1000,'Total power'!Z143/Parameters!$C$3,Parameters!$C$4)</f>
        <v>17.479245283018866</v>
      </c>
      <c r="AB143" s="7">
        <f t="shared" si="2"/>
        <v>447.20452830188691</v>
      </c>
    </row>
    <row r="144" spans="2:28" x14ac:dyDescent="0.2">
      <c r="B144" s="6">
        <v>44338</v>
      </c>
      <c r="C144" s="12">
        <f>IF('Total power'!C144&lt;Control!$C$7*1000,'Total power'!C144/Parameters!$C$3,Parameters!$C$4)</f>
        <v>16.780377358490565</v>
      </c>
      <c r="D144" s="12">
        <f>IF('Total power'!D144&lt;Control!$C$7*1000,'Total power'!D144/Parameters!$C$3,Parameters!$C$4)</f>
        <v>16.780377358490565</v>
      </c>
      <c r="E144" s="12">
        <f>IF('Total power'!E144&lt;Control!$C$7*1000,'Total power'!E144/Parameters!$C$3,Parameters!$C$4)</f>
        <v>16.780377358490565</v>
      </c>
      <c r="F144" s="12">
        <f>IF('Total power'!F144&lt;Control!$C$7*1000,'Total power'!F144/Parameters!$C$3,Parameters!$C$4)</f>
        <v>16.688301886792452</v>
      </c>
      <c r="G144" s="12">
        <f>IF('Total power'!G144&lt;Control!$C$7*1000,'Total power'!G144/Parameters!$C$3,Parameters!$C$4)</f>
        <v>15.323773584905663</v>
      </c>
      <c r="H144" s="12">
        <f>IF('Total power'!H144&lt;Control!$C$7*1000,'Total power'!H144/Parameters!$C$3,Parameters!$C$4)</f>
        <v>14.937358490566039</v>
      </c>
      <c r="I144" s="12">
        <f>IF('Total power'!I144&lt;Control!$C$7*1000,'Total power'!I144/Parameters!$C$3,Parameters!$C$4)</f>
        <v>14.937358490566039</v>
      </c>
      <c r="J144" s="12">
        <f>IF('Total power'!J144&lt;Control!$C$7*1000,'Total power'!J144/Parameters!$C$3,Parameters!$C$4)</f>
        <v>13.603018867924529</v>
      </c>
      <c r="K144" s="12">
        <f>IF('Total power'!K144&lt;Control!$C$7*1000,'Total power'!K144/Parameters!$C$3,Parameters!$C$4)</f>
        <v>12.633962264150943</v>
      </c>
      <c r="L144" s="12">
        <f>IF('Total power'!L144&lt;Control!$C$7*1000,'Total power'!L144/Parameters!$C$3,Parameters!$C$4)</f>
        <v>10.979622641509433</v>
      </c>
      <c r="M144" s="12">
        <f>IF('Total power'!M144&lt;Control!$C$7*1000,'Total power'!M144/Parameters!$C$3,Parameters!$C$4)</f>
        <v>9.385660377358489</v>
      </c>
      <c r="N144" s="12">
        <f>IF('Total power'!N144&lt;Control!$C$7*1000,'Total power'!N144/Parameters!$C$3,Parameters!$C$4)</f>
        <v>8.3894339622641514</v>
      </c>
      <c r="O144" s="12">
        <f>IF('Total power'!O144&lt;Control!$C$7*1000,'Total power'!O144/Parameters!$C$3,Parameters!$C$4)</f>
        <v>8.3894339622641514</v>
      </c>
      <c r="P144" s="12">
        <f>IF('Total power'!P144&lt;Control!$C$7*1000,'Total power'!P144/Parameters!$C$3,Parameters!$C$4)</f>
        <v>8.3894339622641514</v>
      </c>
      <c r="Q144" s="12">
        <f>IF('Total power'!Q144&lt;Control!$C$7*1000,'Total power'!Q144/Parameters!$C$3,Parameters!$C$4)</f>
        <v>7.9969811320754713</v>
      </c>
      <c r="R144" s="12">
        <f>IF('Total power'!R144&lt;Control!$C$7*1000,'Total power'!R144/Parameters!$C$3,Parameters!$C$4)</f>
        <v>7.5833962264150934</v>
      </c>
      <c r="S144" s="12">
        <f>IF('Total power'!S144&lt;Control!$C$7*1000,'Total power'!S144/Parameters!$C$3,Parameters!$C$4)</f>
        <v>6.2279245283018865</v>
      </c>
      <c r="T144" s="12">
        <f>IF('Total power'!T144&lt;Control!$C$7*1000,'Total power'!T144/Parameters!$C$3,Parameters!$C$4)</f>
        <v>5.0550943396226433</v>
      </c>
      <c r="U144" s="12">
        <f>IF('Total power'!U144&lt;Control!$C$7*1000,'Total power'!U144/Parameters!$C$3,Parameters!$C$4)</f>
        <v>3.8052830188679247</v>
      </c>
      <c r="V144" s="12">
        <f>IF('Total power'!V144&lt;Control!$C$7*1000,'Total power'!V144/Parameters!$C$3,Parameters!$C$4)</f>
        <v>2.9358490566037734</v>
      </c>
      <c r="W144" s="12">
        <f>IF('Total power'!W144&lt;Control!$C$7*1000,'Total power'!W144/Parameters!$C$3,Parameters!$C$4)</f>
        <v>2.2113207547169811</v>
      </c>
      <c r="X144" s="12">
        <f>IF('Total power'!X144&lt;Control!$C$7*1000,'Total power'!X144/Parameters!$C$3,Parameters!$C$4)</f>
        <v>1.2905660377358492</v>
      </c>
      <c r="Y144" s="12">
        <f>IF('Total power'!Y144&lt;Control!$C$7*1000,'Total power'!Y144/Parameters!$C$3,Parameters!$C$4)</f>
        <v>0.47849056603773577</v>
      </c>
      <c r="Z144" s="12">
        <f>IF('Total power'!Z144&lt;Control!$C$7*1000,'Total power'!Z144/Parameters!$C$3,Parameters!$C$4)</f>
        <v>0</v>
      </c>
      <c r="AB144" s="7">
        <f t="shared" si="2"/>
        <v>221.58339622641509</v>
      </c>
    </row>
    <row r="145" spans="2:29" x14ac:dyDescent="0.2">
      <c r="B145" s="6">
        <v>44339</v>
      </c>
      <c r="C145" s="12">
        <f>IF('Total power'!C145&lt;Control!$C$7*1000,'Total power'!C145/Parameters!$C$3,Parameters!$C$4)</f>
        <v>0</v>
      </c>
      <c r="D145" s="12">
        <f>IF('Total power'!D145&lt;Control!$C$7*1000,'Total power'!D145/Parameters!$C$3,Parameters!$C$4)</f>
        <v>0</v>
      </c>
      <c r="E145" s="12">
        <f>IF('Total power'!E145&lt;Control!$C$7*1000,'Total power'!E145/Parameters!$C$3,Parameters!$C$4)</f>
        <v>0</v>
      </c>
      <c r="F145" s="12">
        <f>IF('Total power'!F145&lt;Control!$C$7*1000,'Total power'!F145/Parameters!$C$3,Parameters!$C$4)</f>
        <v>0.38188679245283014</v>
      </c>
      <c r="G145" s="12">
        <f>IF('Total power'!G145&lt;Control!$C$7*1000,'Total power'!G145/Parameters!$C$3,Parameters!$C$4)</f>
        <v>1.7343396226415091</v>
      </c>
      <c r="H145" s="12">
        <f>IF('Total power'!H145&lt;Control!$C$7*1000,'Total power'!H145/Parameters!$C$3,Parameters!$C$4)</f>
        <v>3.5879245283018872</v>
      </c>
      <c r="I145" s="12">
        <f>IF('Total power'!I145&lt;Control!$C$7*1000,'Total power'!I145/Parameters!$C$3,Parameters!$C$4)</f>
        <v>4.5388679245283026</v>
      </c>
      <c r="J145" s="12">
        <f>IF('Total power'!J145&lt;Control!$C$7*1000,'Total power'!J145/Parameters!$C$3,Parameters!$C$4)</f>
        <v>5.9230188679245277</v>
      </c>
      <c r="K145" s="12">
        <f>IF('Total power'!K145&lt;Control!$C$7*1000,'Total power'!K145/Parameters!$C$3,Parameters!$C$4)</f>
        <v>6.8377358490566031</v>
      </c>
      <c r="L145" s="12">
        <f>IF('Total power'!L145&lt;Control!$C$7*1000,'Total power'!L145/Parameters!$C$3,Parameters!$C$4)</f>
        <v>7.1849056603773587</v>
      </c>
      <c r="M145" s="12">
        <f>IF('Total power'!M145&lt;Control!$C$7*1000,'Total power'!M145/Parameters!$C$3,Parameters!$C$4)</f>
        <v>7.9969811320754713</v>
      </c>
      <c r="N145" s="12">
        <f>IF('Total power'!N145&lt;Control!$C$7*1000,'Total power'!N145/Parameters!$C$3,Parameters!$C$4)</f>
        <v>9.385660377358489</v>
      </c>
      <c r="O145" s="12">
        <f>IF('Total power'!O145&lt;Control!$C$7*1000,'Total power'!O145/Parameters!$C$3,Parameters!$C$4)</f>
        <v>11.71320754716981</v>
      </c>
      <c r="P145" s="12">
        <f>IF('Total power'!P145&lt;Control!$C$7*1000,'Total power'!P145/Parameters!$C$3,Parameters!$C$4)</f>
        <v>13.753962264150944</v>
      </c>
      <c r="Q145" s="12">
        <f>IF('Total power'!Q145&lt;Control!$C$7*1000,'Total power'!Q145/Parameters!$C$3,Parameters!$C$4)</f>
        <v>15.415849056603776</v>
      </c>
      <c r="R145" s="12">
        <f>IF('Total power'!R145&lt;Control!$C$7*1000,'Total power'!R145/Parameters!$C$3,Parameters!$C$4)</f>
        <v>17.479245283018866</v>
      </c>
      <c r="S145" s="12">
        <f>IF('Total power'!S145&lt;Control!$C$7*1000,'Total power'!S145/Parameters!$C$3,Parameters!$C$4)</f>
        <v>18.233962264150943</v>
      </c>
      <c r="T145" s="12">
        <f>IF('Total power'!T145&lt;Control!$C$7*1000,'Total power'!T145/Parameters!$C$3,Parameters!$C$4)</f>
        <v>17.778113207547172</v>
      </c>
      <c r="U145" s="12">
        <f>IF('Total power'!U145&lt;Control!$C$7*1000,'Total power'!U145/Parameters!$C$3,Parameters!$C$4)</f>
        <v>17.630188679245283</v>
      </c>
      <c r="V145" s="12">
        <f>IF('Total power'!V145&lt;Control!$C$7*1000,'Total power'!V145/Parameters!$C$3,Parameters!$C$4)</f>
        <v>17.630188679245283</v>
      </c>
      <c r="W145" s="12">
        <f>IF('Total power'!W145&lt;Control!$C$7*1000,'Total power'!W145/Parameters!$C$3,Parameters!$C$4)</f>
        <v>17.479245283018866</v>
      </c>
      <c r="X145" s="12">
        <f>IF('Total power'!X145&lt;Control!$C$7*1000,'Total power'!X145/Parameters!$C$3,Parameters!$C$4)</f>
        <v>16.537358490566035</v>
      </c>
      <c r="Y145" s="12">
        <f>IF('Total power'!Y145&lt;Control!$C$7*1000,'Total power'!Y145/Parameters!$C$3,Parameters!$C$4)</f>
        <v>14.937358490566039</v>
      </c>
      <c r="Z145" s="12">
        <f>IF('Total power'!Z145&lt;Control!$C$7*1000,'Total power'!Z145/Parameters!$C$3,Parameters!$C$4)</f>
        <v>13.603018867924529</v>
      </c>
      <c r="AB145" s="7">
        <f t="shared" si="2"/>
        <v>239.76301886792453</v>
      </c>
    </row>
    <row r="146" spans="2:29" x14ac:dyDescent="0.2">
      <c r="B146" s="6">
        <v>44340</v>
      </c>
      <c r="C146" s="12">
        <f>IF('Total power'!C146&lt;Control!$C$7*1000,'Total power'!C146/Parameters!$C$3,Parameters!$C$4)</f>
        <v>13.603018867924529</v>
      </c>
      <c r="D146" s="12">
        <f>IF('Total power'!D146&lt;Control!$C$7*1000,'Total power'!D146/Parameters!$C$3,Parameters!$C$4)</f>
        <v>15.172830188679248</v>
      </c>
      <c r="E146" s="12">
        <f>IF('Total power'!E146&lt;Control!$C$7*1000,'Total power'!E146/Parameters!$C$3,Parameters!$C$4)</f>
        <v>16.780377358490565</v>
      </c>
      <c r="F146" s="12">
        <f>IF('Total power'!F146&lt;Control!$C$7*1000,'Total power'!F146/Parameters!$C$3,Parameters!$C$4)</f>
        <v>17.722264150943396</v>
      </c>
      <c r="G146" s="12">
        <f>IF('Total power'!G146&lt;Control!$C$7*1000,'Total power'!G146/Parameters!$C$3,Parameters!$C$4)</f>
        <v>18.326037735849056</v>
      </c>
      <c r="H146" s="12">
        <f>IF('Total power'!H146&lt;Control!$C$7*1000,'Total power'!H146/Parameters!$C$3,Parameters!$C$4)</f>
        <v>18.381886792452832</v>
      </c>
      <c r="I146" s="12">
        <f>IF('Total power'!I146&lt;Control!$C$7*1000,'Total power'!I146/Parameters!$C$3,Parameters!$C$4)</f>
        <v>18.381886792452832</v>
      </c>
      <c r="J146" s="12">
        <f>IF('Total power'!J146&lt;Control!$C$7*1000,'Total power'!J146/Parameters!$C$3,Parameters!$C$4)</f>
        <v>18.40301886792453</v>
      </c>
      <c r="K146" s="12">
        <f>IF('Total power'!K146&lt;Control!$C$7*1000,'Total power'!K146/Parameters!$C$3,Parameters!$C$4)</f>
        <v>18.381886792452832</v>
      </c>
      <c r="L146" s="12">
        <f>IF('Total power'!L146&lt;Control!$C$7*1000,'Total power'!L146/Parameters!$C$3,Parameters!$C$4)</f>
        <v>18.233962264150943</v>
      </c>
      <c r="M146" s="12">
        <f>IF('Total power'!M146&lt;Control!$C$7*1000,'Total power'!M146/Parameters!$C$3,Parameters!$C$4)</f>
        <v>17.479245283018866</v>
      </c>
      <c r="N146" s="12">
        <f>IF('Total power'!N146&lt;Control!$C$7*1000,'Total power'!N146/Parameters!$C$3,Parameters!$C$4)</f>
        <v>16.688301886792452</v>
      </c>
      <c r="O146" s="12">
        <f>IF('Total power'!O146&lt;Control!$C$7*1000,'Total power'!O146/Parameters!$C$3,Parameters!$C$4)</f>
        <v>16.537358490566035</v>
      </c>
      <c r="P146" s="12">
        <f>IF('Total power'!P146&lt;Control!$C$7*1000,'Total power'!P146/Parameters!$C$3,Parameters!$C$4)</f>
        <v>15.323773584905663</v>
      </c>
      <c r="Q146" s="12">
        <f>IF('Total power'!Q146&lt;Control!$C$7*1000,'Total power'!Q146/Parameters!$C$3,Parameters!$C$4)</f>
        <v>15.172830188679248</v>
      </c>
      <c r="R146" s="12">
        <f>IF('Total power'!R146&lt;Control!$C$7*1000,'Total power'!R146/Parameters!$C$3,Parameters!$C$4)</f>
        <v>13.753962264150944</v>
      </c>
      <c r="S146" s="12">
        <f>IF('Total power'!S146&lt;Control!$C$7*1000,'Total power'!S146/Parameters!$C$3,Parameters!$C$4)</f>
        <v>13.026415094339622</v>
      </c>
      <c r="T146" s="12">
        <f>IF('Total power'!T146&lt;Control!$C$7*1000,'Total power'!T146/Parameters!$C$3,Parameters!$C$4)</f>
        <v>11.372075471698114</v>
      </c>
      <c r="U146" s="12">
        <f>IF('Total power'!U146&lt;Control!$C$7*1000,'Total power'!U146/Parameters!$C$3,Parameters!$C$4)</f>
        <v>9.385660377358489</v>
      </c>
      <c r="V146" s="12">
        <f>IF('Total power'!V146&lt;Control!$C$7*1000,'Total power'!V146/Parameters!$C$3,Parameters!$C$4)</f>
        <v>8.5735849056603772</v>
      </c>
      <c r="W146" s="12">
        <f>IF('Total power'!W146&lt;Control!$C$7*1000,'Total power'!W146/Parameters!$C$3,Parameters!$C$4)</f>
        <v>10.119245283018866</v>
      </c>
      <c r="X146" s="12">
        <f>IF('Total power'!X146&lt;Control!$C$7*1000,'Total power'!X146/Parameters!$C$3,Parameters!$C$4)</f>
        <v>11.372075471698114</v>
      </c>
      <c r="Y146" s="12">
        <f>IF('Total power'!Y146&lt;Control!$C$7*1000,'Total power'!Y146/Parameters!$C$3,Parameters!$C$4)</f>
        <v>11.372075471698114</v>
      </c>
      <c r="Z146" s="12">
        <f>IF('Total power'!Z146&lt;Control!$C$7*1000,'Total power'!Z146/Parameters!$C$3,Parameters!$C$4)</f>
        <v>11.372075471698114</v>
      </c>
      <c r="AB146" s="7">
        <f t="shared" si="2"/>
        <v>354.93584905660379</v>
      </c>
    </row>
    <row r="147" spans="2:29" x14ac:dyDescent="0.2">
      <c r="B147" s="6">
        <v>44341</v>
      </c>
      <c r="C147" s="12">
        <f>IF('Total power'!C147&lt;Control!$C$7*1000,'Total power'!C147/Parameters!$C$3,Parameters!$C$4)</f>
        <v>11.372075471698114</v>
      </c>
      <c r="D147" s="12">
        <f>IF('Total power'!D147&lt;Control!$C$7*1000,'Total power'!D147/Parameters!$C$3,Parameters!$C$4)</f>
        <v>9.385660377358489</v>
      </c>
      <c r="E147" s="12">
        <f>IF('Total power'!E147&lt;Control!$C$7*1000,'Total power'!E147/Parameters!$C$3,Parameters!$C$4)</f>
        <v>8.3894339622641514</v>
      </c>
      <c r="F147" s="12">
        <f>IF('Total power'!F147&lt;Control!$C$7*1000,'Total power'!F147/Parameters!$C$3,Parameters!$C$4)</f>
        <v>8.3894339622641514</v>
      </c>
      <c r="G147" s="12">
        <f>IF('Total power'!G147&lt;Control!$C$7*1000,'Total power'!G147/Parameters!$C$3,Parameters!$C$4)</f>
        <v>7.9969811320754713</v>
      </c>
      <c r="H147" s="12">
        <f>IF('Total power'!H147&lt;Control!$C$7*1000,'Total power'!H147/Parameters!$C$3,Parameters!$C$4)</f>
        <v>6.2279245283018865</v>
      </c>
      <c r="I147" s="12">
        <f>IF('Total power'!I147&lt;Control!$C$7*1000,'Total power'!I147/Parameters!$C$3,Parameters!$C$4)</f>
        <v>5.9230188679245277</v>
      </c>
      <c r="J147" s="12">
        <f>IF('Total power'!J147&lt;Control!$C$7*1000,'Total power'!J147/Parameters!$C$3,Parameters!$C$4)</f>
        <v>7.1849056603773587</v>
      </c>
      <c r="K147" s="12">
        <f>IF('Total power'!K147&lt;Control!$C$7*1000,'Total power'!K147/Parameters!$C$3,Parameters!$C$4)</f>
        <v>7.1849056603773587</v>
      </c>
      <c r="L147" s="12">
        <f>IF('Total power'!L147&lt;Control!$C$7*1000,'Total power'!L147/Parameters!$C$3,Parameters!$C$4)</f>
        <v>6.8377358490566031</v>
      </c>
      <c r="M147" s="12">
        <f>IF('Total power'!M147&lt;Control!$C$7*1000,'Total power'!M147/Parameters!$C$3,Parameters!$C$4)</f>
        <v>6.5328301886792444</v>
      </c>
      <c r="N147" s="12">
        <f>IF('Total power'!N147&lt;Control!$C$7*1000,'Total power'!N147/Parameters!$C$3,Parameters!$C$4)</f>
        <v>5.6181132075471698</v>
      </c>
      <c r="O147" s="12">
        <f>IF('Total power'!O147&lt;Control!$C$7*1000,'Total power'!O147/Parameters!$C$3,Parameters!$C$4)</f>
        <v>4.5388679245283026</v>
      </c>
      <c r="P147" s="12">
        <f>IF('Total power'!P147&lt;Control!$C$7*1000,'Total power'!P147/Parameters!$C$3,Parameters!$C$4)</f>
        <v>4.5388679245283026</v>
      </c>
      <c r="Q147" s="12">
        <f>IF('Total power'!Q147&lt;Control!$C$7*1000,'Total power'!Q147/Parameters!$C$3,Parameters!$C$4)</f>
        <v>5.3132075471698119</v>
      </c>
      <c r="R147" s="12">
        <f>IF('Total power'!R147&lt;Control!$C$7*1000,'Total power'!R147/Parameters!$C$3,Parameters!$C$4)</f>
        <v>6.5328301886792444</v>
      </c>
      <c r="S147" s="12">
        <f>IF('Total power'!S147&lt;Control!$C$7*1000,'Total power'!S147/Parameters!$C$3,Parameters!$C$4)</f>
        <v>7.9969811320754713</v>
      </c>
      <c r="T147" s="12">
        <f>IF('Total power'!T147&lt;Control!$C$7*1000,'Total power'!T147/Parameters!$C$3,Parameters!$C$4)</f>
        <v>8.5735849056603772</v>
      </c>
      <c r="U147" s="12">
        <f>IF('Total power'!U147&lt;Control!$C$7*1000,'Total power'!U147/Parameters!$C$3,Parameters!$C$4)</f>
        <v>8.5735849056603772</v>
      </c>
      <c r="V147" s="12">
        <f>IF('Total power'!V147&lt;Control!$C$7*1000,'Total power'!V147/Parameters!$C$3,Parameters!$C$4)</f>
        <v>8.3894339622641514</v>
      </c>
      <c r="W147" s="12">
        <f>IF('Total power'!W147&lt;Control!$C$7*1000,'Total power'!W147/Parameters!$C$3,Parameters!$C$4)</f>
        <v>8.3894339622641514</v>
      </c>
      <c r="X147" s="12">
        <f>IF('Total power'!X147&lt;Control!$C$7*1000,'Total power'!X147/Parameters!$C$3,Parameters!$C$4)</f>
        <v>10.119245283018866</v>
      </c>
      <c r="Y147" s="12">
        <f>IF('Total power'!Y147&lt;Control!$C$7*1000,'Total power'!Y147/Parameters!$C$3,Parameters!$C$4)</f>
        <v>10.566037735849056</v>
      </c>
      <c r="Z147" s="12">
        <f>IF('Total power'!Z147&lt;Control!$C$7*1000,'Total power'!Z147/Parameters!$C$3,Parameters!$C$4)</f>
        <v>9.385660377358489</v>
      </c>
      <c r="AB147" s="7">
        <f t="shared" si="2"/>
        <v>183.96075471698109</v>
      </c>
    </row>
    <row r="148" spans="2:29" x14ac:dyDescent="0.2">
      <c r="B148" s="6">
        <v>44342</v>
      </c>
      <c r="C148" s="12">
        <f>IF('Total power'!C148&lt;Control!$C$7*1000,'Total power'!C148/Parameters!$C$3,Parameters!$C$4)</f>
        <v>8.9720754716981137</v>
      </c>
      <c r="D148" s="12">
        <f>IF('Total power'!D148&lt;Control!$C$7*1000,'Total power'!D148/Parameters!$C$3,Parameters!$C$4)</f>
        <v>8.3894339622641514</v>
      </c>
      <c r="E148" s="12">
        <f>IF('Total power'!E148&lt;Control!$C$7*1000,'Total power'!E148/Parameters!$C$3,Parameters!$C$4)</f>
        <v>8.5735849056603772</v>
      </c>
      <c r="F148" s="12">
        <f>IF('Total power'!F148&lt;Control!$C$7*1000,'Total power'!F148/Parameters!$C$3,Parameters!$C$4)</f>
        <v>8.9720754716981137</v>
      </c>
      <c r="G148" s="12">
        <f>IF('Total power'!G148&lt;Control!$C$7*1000,'Total power'!G148/Parameters!$C$3,Parameters!$C$4)</f>
        <v>8.5735849056603772</v>
      </c>
      <c r="H148" s="12">
        <f>IF('Total power'!H148&lt;Control!$C$7*1000,'Total power'!H148/Parameters!$C$3,Parameters!$C$4)</f>
        <v>7.9969811320754713</v>
      </c>
      <c r="I148" s="12">
        <f>IF('Total power'!I148&lt;Control!$C$7*1000,'Total power'!I148/Parameters!$C$3,Parameters!$C$4)</f>
        <v>6.8377358490566031</v>
      </c>
      <c r="J148" s="12">
        <f>IF('Total power'!J148&lt;Control!$C$7*1000,'Total power'!J148/Parameters!$C$3,Parameters!$C$4)</f>
        <v>7.5833962264150934</v>
      </c>
      <c r="K148" s="12">
        <f>IF('Total power'!K148&lt;Control!$C$7*1000,'Total power'!K148/Parameters!$C$3,Parameters!$C$4)</f>
        <v>7.1849056603773587</v>
      </c>
      <c r="L148" s="12">
        <f>IF('Total power'!L148&lt;Control!$C$7*1000,'Total power'!L148/Parameters!$C$3,Parameters!$C$4)</f>
        <v>8.3894339622641514</v>
      </c>
      <c r="M148" s="12">
        <f>IF('Total power'!M148&lt;Control!$C$7*1000,'Total power'!M148/Parameters!$C$3,Parameters!$C$4)</f>
        <v>10.566037735849056</v>
      </c>
      <c r="N148" s="12">
        <f>IF('Total power'!N148&lt;Control!$C$7*1000,'Total power'!N148/Parameters!$C$3,Parameters!$C$4)</f>
        <v>11.71320754716981</v>
      </c>
      <c r="O148" s="12">
        <f>IF('Total power'!O148&lt;Control!$C$7*1000,'Total power'!O148/Parameters!$C$3,Parameters!$C$4)</f>
        <v>11.948679245283019</v>
      </c>
      <c r="P148" s="12">
        <f>IF('Total power'!P148&lt;Control!$C$7*1000,'Total power'!P148/Parameters!$C$3,Parameters!$C$4)</f>
        <v>11.948679245283019</v>
      </c>
      <c r="Q148" s="12">
        <f>IF('Total power'!Q148&lt;Control!$C$7*1000,'Total power'!Q148/Parameters!$C$3,Parameters!$C$4)</f>
        <v>11.372075471698114</v>
      </c>
      <c r="R148" s="12">
        <f>IF('Total power'!R148&lt;Control!$C$7*1000,'Total power'!R148/Parameters!$C$3,Parameters!$C$4)</f>
        <v>10.979622641509433</v>
      </c>
      <c r="S148" s="12">
        <f>IF('Total power'!S148&lt;Control!$C$7*1000,'Total power'!S148/Parameters!$C$3,Parameters!$C$4)</f>
        <v>10.566037735849056</v>
      </c>
      <c r="T148" s="12">
        <f>IF('Total power'!T148&lt;Control!$C$7*1000,'Total power'!T148/Parameters!$C$3,Parameters!$C$4)</f>
        <v>9.7781132075471699</v>
      </c>
      <c r="U148" s="12">
        <f>IF('Total power'!U148&lt;Control!$C$7*1000,'Total power'!U148/Parameters!$C$3,Parameters!$C$4)</f>
        <v>8.5735849056603772</v>
      </c>
      <c r="V148" s="12">
        <f>IF('Total power'!V148&lt;Control!$C$7*1000,'Total power'!V148/Parameters!$C$3,Parameters!$C$4)</f>
        <v>6.8377358490566031</v>
      </c>
      <c r="W148" s="12">
        <f>IF('Total power'!W148&lt;Control!$C$7*1000,'Total power'!W148/Parameters!$C$3,Parameters!$C$4)</f>
        <v>4.7969811320754729</v>
      </c>
      <c r="X148" s="12">
        <f>IF('Total power'!X148&lt;Control!$C$7*1000,'Total power'!X148/Parameters!$C$3,Parameters!$C$4)</f>
        <v>3.5879245283018872</v>
      </c>
      <c r="Y148" s="12">
        <f>IF('Total power'!Y148&lt;Control!$C$7*1000,'Total power'!Y148/Parameters!$C$3,Parameters!$C$4)</f>
        <v>2.9358490566037734</v>
      </c>
      <c r="Z148" s="12">
        <f>IF('Total power'!Z148&lt;Control!$C$7*1000,'Total power'!Z148/Parameters!$C$3,Parameters!$C$4)</f>
        <v>2.9358490566037734</v>
      </c>
      <c r="AB148" s="7">
        <f t="shared" si="2"/>
        <v>200.01358490566037</v>
      </c>
    </row>
    <row r="149" spans="2:29" x14ac:dyDescent="0.2">
      <c r="B149" s="6">
        <v>44343</v>
      </c>
      <c r="C149" s="12">
        <f>IF('Total power'!C149&lt;Control!$C$7*1000,'Total power'!C149/Parameters!$C$3,Parameters!$C$4)</f>
        <v>2.9358490566037734</v>
      </c>
      <c r="D149" s="12">
        <f>IF('Total power'!D149&lt;Control!$C$7*1000,'Total power'!D149/Parameters!$C$3,Parameters!$C$4)</f>
        <v>2.9358490566037734</v>
      </c>
      <c r="E149" s="12">
        <f>IF('Total power'!E149&lt;Control!$C$7*1000,'Total power'!E149/Parameters!$C$3,Parameters!$C$4)</f>
        <v>2.3924528301886792</v>
      </c>
      <c r="F149" s="12">
        <f>IF('Total power'!F149&lt;Control!$C$7*1000,'Total power'!F149/Parameters!$C$3,Parameters!$C$4)</f>
        <v>1.5864150943396227</v>
      </c>
      <c r="G149" s="12">
        <f>IF('Total power'!G149&lt;Control!$C$7*1000,'Total power'!G149/Parameters!$C$3,Parameters!$C$4)</f>
        <v>0.67169811320754724</v>
      </c>
      <c r="H149" s="12">
        <f>IF('Total power'!H149&lt;Control!$C$7*1000,'Total power'!H149/Parameters!$C$3,Parameters!$C$4)</f>
        <v>0</v>
      </c>
      <c r="I149" s="12">
        <f>IF('Total power'!I149&lt;Control!$C$7*1000,'Total power'!I149/Parameters!$C$3,Parameters!$C$4)</f>
        <v>0</v>
      </c>
      <c r="J149" s="12">
        <f>IF('Total power'!J149&lt;Control!$C$7*1000,'Total power'!J149/Parameters!$C$3,Parameters!$C$4)</f>
        <v>0</v>
      </c>
      <c r="K149" s="12">
        <f>IF('Total power'!K149&lt;Control!$C$7*1000,'Total power'!K149/Parameters!$C$3,Parameters!$C$4)</f>
        <v>0</v>
      </c>
      <c r="L149" s="12">
        <f>IF('Total power'!L149&lt;Control!$C$7*1000,'Total power'!L149/Parameters!$C$3,Parameters!$C$4)</f>
        <v>0</v>
      </c>
      <c r="M149" s="12">
        <f>IF('Total power'!M149&lt;Control!$C$7*1000,'Total power'!M149/Parameters!$C$3,Parameters!$C$4)</f>
        <v>0</v>
      </c>
      <c r="N149" s="12">
        <f>IF('Total power'!N149&lt;Control!$C$7*1000,'Total power'!N149/Parameters!$C$3,Parameters!$C$4)</f>
        <v>0</v>
      </c>
      <c r="O149" s="12">
        <f>IF('Total power'!O149&lt;Control!$C$7*1000,'Total power'!O149/Parameters!$C$3,Parameters!$C$4)</f>
        <v>0</v>
      </c>
      <c r="P149" s="12">
        <f>IF('Total power'!P149&lt;Control!$C$7*1000,'Total power'!P149/Parameters!$C$3,Parameters!$C$4)</f>
        <v>0</v>
      </c>
      <c r="Q149" s="12">
        <f>IF('Total power'!Q149&lt;Control!$C$7*1000,'Total power'!Q149/Parameters!$C$3,Parameters!$C$4)</f>
        <v>0</v>
      </c>
      <c r="R149" s="12">
        <f>IF('Total power'!R149&lt;Control!$C$7*1000,'Total power'!R149/Parameters!$C$3,Parameters!$C$4)</f>
        <v>0</v>
      </c>
      <c r="S149" s="12">
        <f>IF('Total power'!S149&lt;Control!$C$7*1000,'Total power'!S149/Parameters!$C$3,Parameters!$C$4)</f>
        <v>0</v>
      </c>
      <c r="T149" s="12">
        <f>IF('Total power'!T149&lt;Control!$C$7*1000,'Total power'!T149/Parameters!$C$3,Parameters!$C$4)</f>
        <v>0</v>
      </c>
      <c r="U149" s="12">
        <f>IF('Total power'!U149&lt;Control!$C$7*1000,'Total power'!U149/Parameters!$C$3,Parameters!$C$4)</f>
        <v>0</v>
      </c>
      <c r="V149" s="12">
        <f>IF('Total power'!V149&lt;Control!$C$7*1000,'Total power'!V149/Parameters!$C$3,Parameters!$C$4)</f>
        <v>0.47849056603773577</v>
      </c>
      <c r="W149" s="12">
        <f>IF('Total power'!W149&lt;Control!$C$7*1000,'Total power'!W149/Parameters!$C$3,Parameters!$C$4)</f>
        <v>2.5735849056603777</v>
      </c>
      <c r="X149" s="12">
        <f>IF('Total power'!X149&lt;Control!$C$7*1000,'Total power'!X149/Parameters!$C$3,Parameters!$C$4)</f>
        <v>3.8052830188679247</v>
      </c>
      <c r="Y149" s="12">
        <f>IF('Total power'!Y149&lt;Control!$C$7*1000,'Total power'!Y149/Parameters!$C$3,Parameters!$C$4)</f>
        <v>3.3705660377358493</v>
      </c>
      <c r="Z149" s="12">
        <f>IF('Total power'!Z149&lt;Control!$C$7*1000,'Total power'!Z149/Parameters!$C$3,Parameters!$C$4)</f>
        <v>2.2113207547169811</v>
      </c>
      <c r="AB149" s="7">
        <f t="shared" si="2"/>
        <v>22.961509433962263</v>
      </c>
    </row>
    <row r="150" spans="2:29" x14ac:dyDescent="0.2">
      <c r="B150" s="6">
        <v>44344</v>
      </c>
      <c r="C150" s="12">
        <f>IF('Total power'!C150&lt;Control!$C$7*1000,'Total power'!C150/Parameters!$C$3,Parameters!$C$4)</f>
        <v>1.4384905660377358</v>
      </c>
      <c r="D150" s="12">
        <f>IF('Total power'!D150&lt;Control!$C$7*1000,'Total power'!D150/Parameters!$C$3,Parameters!$C$4)</f>
        <v>1.0430188679245285</v>
      </c>
      <c r="E150" s="12">
        <f>IF('Total power'!E150&lt;Control!$C$7*1000,'Total power'!E150/Parameters!$C$3,Parameters!$C$4)</f>
        <v>0.91924528301886799</v>
      </c>
      <c r="F150" s="12">
        <f>IF('Total power'!F150&lt;Control!$C$7*1000,'Total power'!F150/Parameters!$C$3,Parameters!$C$4)</f>
        <v>0.79547169811320761</v>
      </c>
      <c r="G150" s="12">
        <f>IF('Total power'!G150&lt;Control!$C$7*1000,'Total power'!G150/Parameters!$C$3,Parameters!$C$4)</f>
        <v>0.79547169811320761</v>
      </c>
      <c r="H150" s="12">
        <f>IF('Total power'!H150&lt;Control!$C$7*1000,'Total power'!H150/Parameters!$C$3,Parameters!$C$4)</f>
        <v>0.67169811320754724</v>
      </c>
      <c r="I150" s="12">
        <f>IF('Total power'!I150&lt;Control!$C$7*1000,'Total power'!I150/Parameters!$C$3,Parameters!$C$4)</f>
        <v>0.91924528301886799</v>
      </c>
      <c r="J150" s="12">
        <f>IF('Total power'!J150&lt;Control!$C$7*1000,'Total power'!J150/Parameters!$C$3,Parameters!$C$4)</f>
        <v>1.5864150943396227</v>
      </c>
      <c r="K150" s="12">
        <f>IF('Total power'!K150&lt;Control!$C$7*1000,'Total power'!K150/Parameters!$C$3,Parameters!$C$4)</f>
        <v>2.030188679245283</v>
      </c>
      <c r="L150" s="12">
        <f>IF('Total power'!L150&lt;Control!$C$7*1000,'Total power'!L150/Parameters!$C$3,Parameters!$C$4)</f>
        <v>2.030188679245283</v>
      </c>
      <c r="M150" s="12">
        <f>IF('Total power'!M150&lt;Control!$C$7*1000,'Total power'!M150/Parameters!$C$3,Parameters!$C$4)</f>
        <v>2.030188679245283</v>
      </c>
      <c r="N150" s="12">
        <f>IF('Total power'!N150&lt;Control!$C$7*1000,'Total power'!N150/Parameters!$C$3,Parameters!$C$4)</f>
        <v>1.8822641509433962</v>
      </c>
      <c r="O150" s="12">
        <f>IF('Total power'!O150&lt;Control!$C$7*1000,'Total power'!O150/Parameters!$C$3,Parameters!$C$4)</f>
        <v>2.2113207547169811</v>
      </c>
      <c r="P150" s="12">
        <f>IF('Total power'!P150&lt;Control!$C$7*1000,'Total power'!P150/Parameters!$C$3,Parameters!$C$4)</f>
        <v>2.7547169811320753</v>
      </c>
      <c r="Q150" s="12">
        <f>IF('Total power'!Q150&lt;Control!$C$7*1000,'Total power'!Q150/Parameters!$C$3,Parameters!$C$4)</f>
        <v>3.5879245283018872</v>
      </c>
      <c r="R150" s="12">
        <f>IF('Total power'!R150&lt;Control!$C$7*1000,'Total power'!R150/Parameters!$C$3,Parameters!$C$4)</f>
        <v>4.5388679245283026</v>
      </c>
      <c r="S150" s="12">
        <f>IF('Total power'!S150&lt;Control!$C$7*1000,'Total power'!S150/Parameters!$C$3,Parameters!$C$4)</f>
        <v>5.3132075471698119</v>
      </c>
      <c r="T150" s="12">
        <f>IF('Total power'!T150&lt;Control!$C$7*1000,'Total power'!T150/Parameters!$C$3,Parameters!$C$4)</f>
        <v>6.2279245283018865</v>
      </c>
      <c r="U150" s="12">
        <f>IF('Total power'!U150&lt;Control!$C$7*1000,'Total power'!U150/Parameters!$C$3,Parameters!$C$4)</f>
        <v>6.5328301886792444</v>
      </c>
      <c r="V150" s="12">
        <f>IF('Total power'!V150&lt;Control!$C$7*1000,'Total power'!V150/Parameters!$C$3,Parameters!$C$4)</f>
        <v>6.5328301886792444</v>
      </c>
      <c r="W150" s="12">
        <f>IF('Total power'!W150&lt;Control!$C$7*1000,'Total power'!W150/Parameters!$C$3,Parameters!$C$4)</f>
        <v>6.2279245283018865</v>
      </c>
      <c r="X150" s="12">
        <f>IF('Total power'!X150&lt;Control!$C$7*1000,'Total power'!X150/Parameters!$C$3,Parameters!$C$4)</f>
        <v>5.9230188679245277</v>
      </c>
      <c r="Y150" s="12">
        <f>IF('Total power'!Y150&lt;Control!$C$7*1000,'Total power'!Y150/Parameters!$C$3,Parameters!$C$4)</f>
        <v>5.3132075471698119</v>
      </c>
      <c r="Z150" s="12">
        <f>IF('Total power'!Z150&lt;Control!$C$7*1000,'Total power'!Z150/Parameters!$C$3,Parameters!$C$4)</f>
        <v>4.7969811320754729</v>
      </c>
      <c r="AB150" s="7">
        <f t="shared" si="2"/>
        <v>76.102641509433951</v>
      </c>
    </row>
    <row r="151" spans="2:29" x14ac:dyDescent="0.2">
      <c r="B151" s="6">
        <v>44345</v>
      </c>
      <c r="C151" s="12">
        <f>IF('Total power'!C151&lt;Control!$C$7*1000,'Total power'!C151/Parameters!$C$3,Parameters!$C$4)</f>
        <v>3.8052830188679247</v>
      </c>
      <c r="D151" s="12">
        <f>IF('Total power'!D151&lt;Control!$C$7*1000,'Total power'!D151/Parameters!$C$3,Parameters!$C$4)</f>
        <v>2.7547169811320753</v>
      </c>
      <c r="E151" s="12">
        <f>IF('Total power'!E151&lt;Control!$C$7*1000,'Total power'!E151/Parameters!$C$3,Parameters!$C$4)</f>
        <v>2.030188679245283</v>
      </c>
      <c r="F151" s="12">
        <f>IF('Total power'!F151&lt;Control!$C$7*1000,'Total power'!F151/Parameters!$C$3,Parameters!$C$4)</f>
        <v>1.5864150943396227</v>
      </c>
      <c r="G151" s="12">
        <f>IF('Total power'!G151&lt;Control!$C$7*1000,'Total power'!G151/Parameters!$C$3,Parameters!$C$4)</f>
        <v>1.2905660377358492</v>
      </c>
      <c r="H151" s="12">
        <f>IF('Total power'!H151&lt;Control!$C$7*1000,'Total power'!H151/Parameters!$C$3,Parameters!$C$4)</f>
        <v>0.79547169811320761</v>
      </c>
      <c r="I151" s="12">
        <f>IF('Total power'!I151&lt;Control!$C$7*1000,'Total power'!I151/Parameters!$C$3,Parameters!$C$4)</f>
        <v>0.28528301886792451</v>
      </c>
      <c r="J151" s="12">
        <f>IF('Total power'!J151&lt;Control!$C$7*1000,'Total power'!J151/Parameters!$C$3,Parameters!$C$4)</f>
        <v>0.18867924528301888</v>
      </c>
      <c r="K151" s="12">
        <f>IF('Total power'!K151&lt;Control!$C$7*1000,'Total power'!K151/Parameters!$C$3,Parameters!$C$4)</f>
        <v>0</v>
      </c>
      <c r="L151" s="12">
        <f>IF('Total power'!L151&lt;Control!$C$7*1000,'Total power'!L151/Parameters!$C$3,Parameters!$C$4)</f>
        <v>0</v>
      </c>
      <c r="M151" s="12">
        <f>IF('Total power'!M151&lt;Control!$C$7*1000,'Total power'!M151/Parameters!$C$3,Parameters!$C$4)</f>
        <v>0</v>
      </c>
      <c r="N151" s="12">
        <f>IF('Total power'!N151&lt;Control!$C$7*1000,'Total power'!N151/Parameters!$C$3,Parameters!$C$4)</f>
        <v>0</v>
      </c>
      <c r="O151" s="12">
        <f>IF('Total power'!O151&lt;Control!$C$7*1000,'Total power'!O151/Parameters!$C$3,Parameters!$C$4)</f>
        <v>0</v>
      </c>
      <c r="P151" s="12">
        <f>IF('Total power'!P151&lt;Control!$C$7*1000,'Total power'!P151/Parameters!$C$3,Parameters!$C$4)</f>
        <v>0</v>
      </c>
      <c r="Q151" s="12">
        <f>IF('Total power'!Q151&lt;Control!$C$7*1000,'Total power'!Q151/Parameters!$C$3,Parameters!$C$4)</f>
        <v>0</v>
      </c>
      <c r="R151" s="12">
        <f>IF('Total power'!R151&lt;Control!$C$7*1000,'Total power'!R151/Parameters!$C$3,Parameters!$C$4)</f>
        <v>0</v>
      </c>
      <c r="S151" s="12">
        <f>IF('Total power'!S151&lt;Control!$C$7*1000,'Total power'!S151/Parameters!$C$3,Parameters!$C$4)</f>
        <v>0</v>
      </c>
      <c r="T151" s="12">
        <f>IF('Total power'!T151&lt;Control!$C$7*1000,'Total power'!T151/Parameters!$C$3,Parameters!$C$4)</f>
        <v>0</v>
      </c>
      <c r="U151" s="12">
        <f>IF('Total power'!U151&lt;Control!$C$7*1000,'Total power'!U151/Parameters!$C$3,Parameters!$C$4)</f>
        <v>0</v>
      </c>
      <c r="V151" s="12">
        <f>IF('Total power'!V151&lt;Control!$C$7*1000,'Total power'!V151/Parameters!$C$3,Parameters!$C$4)</f>
        <v>0.47849056603773577</v>
      </c>
      <c r="W151" s="12">
        <f>IF('Total power'!W151&lt;Control!$C$7*1000,'Total power'!W151/Parameters!$C$3,Parameters!$C$4)</f>
        <v>0.67169811320754724</v>
      </c>
      <c r="X151" s="12">
        <f>IF('Total power'!X151&lt;Control!$C$7*1000,'Total power'!X151/Parameters!$C$3,Parameters!$C$4)</f>
        <v>0.67169811320754724</v>
      </c>
      <c r="Y151" s="12">
        <f>IF('Total power'!Y151&lt;Control!$C$7*1000,'Total power'!Y151/Parameters!$C$3,Parameters!$C$4)</f>
        <v>0.38188679245283014</v>
      </c>
      <c r="Z151" s="12">
        <f>IF('Total power'!Z151&lt;Control!$C$7*1000,'Total power'!Z151/Parameters!$C$3,Parameters!$C$4)</f>
        <v>0</v>
      </c>
      <c r="AB151" s="7">
        <f t="shared" si="2"/>
        <v>14.940377358490567</v>
      </c>
    </row>
    <row r="152" spans="2:29" x14ac:dyDescent="0.2">
      <c r="B152" s="6">
        <v>44346</v>
      </c>
      <c r="C152" s="12">
        <f>IF('Total power'!C152&lt;Control!$C$7*1000,'Total power'!C152/Parameters!$C$3,Parameters!$C$4)</f>
        <v>0</v>
      </c>
      <c r="D152" s="12">
        <f>IF('Total power'!D152&lt;Control!$C$7*1000,'Total power'!D152/Parameters!$C$3,Parameters!$C$4)</f>
        <v>0</v>
      </c>
      <c r="E152" s="12">
        <f>IF('Total power'!E152&lt;Control!$C$7*1000,'Total power'!E152/Parameters!$C$3,Parameters!$C$4)</f>
        <v>0</v>
      </c>
      <c r="F152" s="12">
        <f>IF('Total power'!F152&lt;Control!$C$7*1000,'Total power'!F152/Parameters!$C$3,Parameters!$C$4)</f>
        <v>0</v>
      </c>
      <c r="G152" s="12">
        <f>IF('Total power'!G152&lt;Control!$C$7*1000,'Total power'!G152/Parameters!$C$3,Parameters!$C$4)</f>
        <v>0</v>
      </c>
      <c r="H152" s="12">
        <f>IF('Total power'!H152&lt;Control!$C$7*1000,'Total power'!H152/Parameters!$C$3,Parameters!$C$4)</f>
        <v>0</v>
      </c>
      <c r="I152" s="12">
        <f>IF('Total power'!I152&lt;Control!$C$7*1000,'Total power'!I152/Parameters!$C$3,Parameters!$C$4)</f>
        <v>0</v>
      </c>
      <c r="J152" s="12">
        <f>IF('Total power'!J152&lt;Control!$C$7*1000,'Total power'!J152/Parameters!$C$3,Parameters!$C$4)</f>
        <v>0</v>
      </c>
      <c r="K152" s="12">
        <f>IF('Total power'!K152&lt;Control!$C$7*1000,'Total power'!K152/Parameters!$C$3,Parameters!$C$4)</f>
        <v>0</v>
      </c>
      <c r="L152" s="12">
        <f>IF('Total power'!L152&lt;Control!$C$7*1000,'Total power'!L152/Parameters!$C$3,Parameters!$C$4)</f>
        <v>0</v>
      </c>
      <c r="M152" s="12">
        <f>IF('Total power'!M152&lt;Control!$C$7*1000,'Total power'!M152/Parameters!$C$3,Parameters!$C$4)</f>
        <v>0</v>
      </c>
      <c r="N152" s="12">
        <f>IF('Total power'!N152&lt;Control!$C$7*1000,'Total power'!N152/Parameters!$C$3,Parameters!$C$4)</f>
        <v>0.28528301886792451</v>
      </c>
      <c r="O152" s="12">
        <f>IF('Total power'!O152&lt;Control!$C$7*1000,'Total power'!O152/Parameters!$C$3,Parameters!$C$4)</f>
        <v>0.67169811320754724</v>
      </c>
      <c r="P152" s="12">
        <f>IF('Total power'!P152&lt;Control!$C$7*1000,'Total power'!P152/Parameters!$C$3,Parameters!$C$4)</f>
        <v>1.2905660377358492</v>
      </c>
      <c r="Q152" s="12">
        <f>IF('Total power'!Q152&lt;Control!$C$7*1000,'Total power'!Q152/Parameters!$C$3,Parameters!$C$4)</f>
        <v>1.7343396226415091</v>
      </c>
      <c r="R152" s="12">
        <f>IF('Total power'!R152&lt;Control!$C$7*1000,'Total power'!R152/Parameters!$C$3,Parameters!$C$4)</f>
        <v>2.030188679245283</v>
      </c>
      <c r="S152" s="12">
        <f>IF('Total power'!S152&lt;Control!$C$7*1000,'Total power'!S152/Parameters!$C$3,Parameters!$C$4)</f>
        <v>1.8822641509433962</v>
      </c>
      <c r="T152" s="12">
        <f>IF('Total power'!T152&lt;Control!$C$7*1000,'Total power'!T152/Parameters!$C$3,Parameters!$C$4)</f>
        <v>1.7343396226415091</v>
      </c>
      <c r="U152" s="12">
        <f>IF('Total power'!U152&lt;Control!$C$7*1000,'Total power'!U152/Parameters!$C$3,Parameters!$C$4)</f>
        <v>1.8822641509433962</v>
      </c>
      <c r="V152" s="12">
        <f>IF('Total power'!V152&lt;Control!$C$7*1000,'Total power'!V152/Parameters!$C$3,Parameters!$C$4)</f>
        <v>2.3924528301886792</v>
      </c>
      <c r="W152" s="12">
        <f>IF('Total power'!W152&lt;Control!$C$7*1000,'Total power'!W152/Parameters!$C$3,Parameters!$C$4)</f>
        <v>3.3705660377358493</v>
      </c>
      <c r="X152" s="12">
        <f>IF('Total power'!X152&lt;Control!$C$7*1000,'Total power'!X152/Parameters!$C$3,Parameters!$C$4)</f>
        <v>4.7969811320754729</v>
      </c>
      <c r="Y152" s="12">
        <f>IF('Total power'!Y152&lt;Control!$C$7*1000,'Total power'!Y152/Parameters!$C$3,Parameters!$C$4)</f>
        <v>5.3132075471698119</v>
      </c>
      <c r="Z152" s="12">
        <f>IF('Total power'!Z152&lt;Control!$C$7*1000,'Total power'!Z152/Parameters!$C$3,Parameters!$C$4)</f>
        <v>5.3132075471698119</v>
      </c>
      <c r="AB152" s="7">
        <f t="shared" si="2"/>
        <v>32.697358490566039</v>
      </c>
    </row>
    <row r="153" spans="2:29" x14ac:dyDescent="0.2">
      <c r="B153" s="6">
        <v>44347</v>
      </c>
      <c r="C153" s="12">
        <f>IF('Total power'!C153&lt;Control!$C$7*1000,'Total power'!C153/Parameters!$C$3,Parameters!$C$4)</f>
        <v>4.7969811320754729</v>
      </c>
      <c r="D153" s="12">
        <f>IF('Total power'!D153&lt;Control!$C$7*1000,'Total power'!D153/Parameters!$C$3,Parameters!$C$4)</f>
        <v>4.0226415094339618</v>
      </c>
      <c r="E153" s="12">
        <f>IF('Total power'!E153&lt;Control!$C$7*1000,'Total power'!E153/Parameters!$C$3,Parameters!$C$4)</f>
        <v>3.3705660377358493</v>
      </c>
      <c r="F153" s="12">
        <f>IF('Total power'!F153&lt;Control!$C$7*1000,'Total power'!F153/Parameters!$C$3,Parameters!$C$4)</f>
        <v>2.7547169811320753</v>
      </c>
      <c r="G153" s="12">
        <f>IF('Total power'!G153&lt;Control!$C$7*1000,'Total power'!G153/Parameters!$C$3,Parameters!$C$4)</f>
        <v>2.5735849056603777</v>
      </c>
      <c r="H153" s="12">
        <f>IF('Total power'!H153&lt;Control!$C$7*1000,'Total power'!H153/Parameters!$C$3,Parameters!$C$4)</f>
        <v>2.030188679245283</v>
      </c>
      <c r="I153" s="12">
        <f>IF('Total power'!I153&lt;Control!$C$7*1000,'Total power'!I153/Parameters!$C$3,Parameters!$C$4)</f>
        <v>1.166792452830189</v>
      </c>
      <c r="J153" s="12">
        <f>IF('Total power'!J153&lt;Control!$C$7*1000,'Total power'!J153/Parameters!$C$3,Parameters!$C$4)</f>
        <v>0.91924528301886799</v>
      </c>
      <c r="K153" s="12">
        <f>IF('Total power'!K153&lt;Control!$C$7*1000,'Total power'!K153/Parameters!$C$3,Parameters!$C$4)</f>
        <v>1.5864150943396227</v>
      </c>
      <c r="L153" s="12">
        <f>IF('Total power'!L153&lt;Control!$C$7*1000,'Total power'!L153/Parameters!$C$3,Parameters!$C$4)</f>
        <v>2.030188679245283</v>
      </c>
      <c r="M153" s="12">
        <f>IF('Total power'!M153&lt;Control!$C$7*1000,'Total power'!M153/Parameters!$C$3,Parameters!$C$4)</f>
        <v>2.7547169811320753</v>
      </c>
      <c r="N153" s="12">
        <f>IF('Total power'!N153&lt;Control!$C$7*1000,'Total power'!N153/Parameters!$C$3,Parameters!$C$4)</f>
        <v>4.0226415094339618</v>
      </c>
      <c r="O153" s="12">
        <f>IF('Total power'!O153&lt;Control!$C$7*1000,'Total power'!O153/Parameters!$C$3,Parameters!$C$4)</f>
        <v>5.9230188679245277</v>
      </c>
      <c r="P153" s="12">
        <f>IF('Total power'!P153&lt;Control!$C$7*1000,'Total power'!P153/Parameters!$C$3,Parameters!$C$4)</f>
        <v>9.385660377358489</v>
      </c>
      <c r="Q153" s="12">
        <f>IF('Total power'!Q153&lt;Control!$C$7*1000,'Total power'!Q153/Parameters!$C$3,Parameters!$C$4)</f>
        <v>13.026415094339622</v>
      </c>
      <c r="R153" s="12">
        <f>IF('Total power'!R153&lt;Control!$C$7*1000,'Total power'!R153/Parameters!$C$3,Parameters!$C$4)</f>
        <v>15.323773584905663</v>
      </c>
      <c r="S153" s="12">
        <f>IF('Total power'!S153&lt;Control!$C$7*1000,'Total power'!S153/Parameters!$C$3,Parameters!$C$4)</f>
        <v>16.537358490566035</v>
      </c>
      <c r="T153" s="12">
        <f>IF('Total power'!T153&lt;Control!$C$7*1000,'Total power'!T153/Parameters!$C$3,Parameters!$C$4)</f>
        <v>15.172830188679248</v>
      </c>
      <c r="U153" s="12">
        <f>IF('Total power'!U153&lt;Control!$C$7*1000,'Total power'!U153/Parameters!$C$3,Parameters!$C$4)</f>
        <v>15.172830188679248</v>
      </c>
      <c r="V153" s="12">
        <f>IF('Total power'!V153&lt;Control!$C$7*1000,'Total power'!V153/Parameters!$C$3,Parameters!$C$4)</f>
        <v>15.172830188679248</v>
      </c>
      <c r="W153" s="12">
        <f>IF('Total power'!W153&lt;Control!$C$7*1000,'Total power'!W153/Parameters!$C$3,Parameters!$C$4)</f>
        <v>15.172830188679248</v>
      </c>
      <c r="X153" s="12">
        <f>IF('Total power'!X153&lt;Control!$C$7*1000,'Total power'!X153/Parameters!$C$3,Parameters!$C$4)</f>
        <v>16.537358490566035</v>
      </c>
      <c r="Y153" s="12">
        <f>IF('Total power'!Y153&lt;Control!$C$7*1000,'Total power'!Y153/Parameters!$C$3,Parameters!$C$4)</f>
        <v>15.415849056603776</v>
      </c>
      <c r="Z153" s="12">
        <f>IF('Total power'!Z153&lt;Control!$C$7*1000,'Total power'!Z153/Parameters!$C$3,Parameters!$C$4)</f>
        <v>13.753962264150944</v>
      </c>
      <c r="AB153" s="7">
        <f t="shared" si="2"/>
        <v>198.62339622641508</v>
      </c>
      <c r="AC153" s="11">
        <f>SUM(AB123:AB153)</f>
        <v>5020.9977358490578</v>
      </c>
    </row>
    <row r="154" spans="2:29" x14ac:dyDescent="0.2">
      <c r="B154" s="6">
        <v>44348</v>
      </c>
      <c r="C154" s="12">
        <f>IF('Total power'!C154&lt;Control!$C$7*1000,'Total power'!C154/Parameters!$C$3,Parameters!$C$4)</f>
        <v>11.948679245283019</v>
      </c>
      <c r="D154" s="12">
        <f>IF('Total power'!D154&lt;Control!$C$7*1000,'Total power'!D154/Parameters!$C$3,Parameters!$C$4)</f>
        <v>10.979622641509433</v>
      </c>
      <c r="E154" s="12">
        <f>IF('Total power'!E154&lt;Control!$C$7*1000,'Total power'!E154/Parameters!$C$3,Parameters!$C$4)</f>
        <v>10.979622641509433</v>
      </c>
      <c r="F154" s="12">
        <f>IF('Total power'!F154&lt;Control!$C$7*1000,'Total power'!F154/Parameters!$C$3,Parameters!$C$4)</f>
        <v>11.372075471698114</v>
      </c>
      <c r="G154" s="12">
        <f>IF('Total power'!G154&lt;Control!$C$7*1000,'Total power'!G154/Parameters!$C$3,Parameters!$C$4)</f>
        <v>10.979622641509433</v>
      </c>
      <c r="H154" s="12">
        <f>IF('Total power'!H154&lt;Control!$C$7*1000,'Total power'!H154/Parameters!$C$3,Parameters!$C$4)</f>
        <v>9.385660377358489</v>
      </c>
      <c r="I154" s="12">
        <f>IF('Total power'!I154&lt;Control!$C$7*1000,'Total power'!I154/Parameters!$C$3,Parameters!$C$4)</f>
        <v>7.9969811320754713</v>
      </c>
      <c r="J154" s="12">
        <f>IF('Total power'!J154&lt;Control!$C$7*1000,'Total power'!J154/Parameters!$C$3,Parameters!$C$4)</f>
        <v>7.9969811320754713</v>
      </c>
      <c r="K154" s="12">
        <f>IF('Total power'!K154&lt;Control!$C$7*1000,'Total power'!K154/Parameters!$C$3,Parameters!$C$4)</f>
        <v>8.3894339622641514</v>
      </c>
      <c r="L154" s="12">
        <f>IF('Total power'!L154&lt;Control!$C$7*1000,'Total power'!L154/Parameters!$C$3,Parameters!$C$4)</f>
        <v>7.1849056603773587</v>
      </c>
      <c r="M154" s="12">
        <f>IF('Total power'!M154&lt;Control!$C$7*1000,'Total power'!M154/Parameters!$C$3,Parameters!$C$4)</f>
        <v>4.5388679245283026</v>
      </c>
      <c r="N154" s="12">
        <f>IF('Total power'!N154&lt;Control!$C$7*1000,'Total power'!N154/Parameters!$C$3,Parameters!$C$4)</f>
        <v>2.3924528301886792</v>
      </c>
      <c r="O154" s="12">
        <f>IF('Total power'!O154&lt;Control!$C$7*1000,'Total power'!O154/Parameters!$C$3,Parameters!$C$4)</f>
        <v>1.0430188679245285</v>
      </c>
      <c r="P154" s="12">
        <f>IF('Total power'!P154&lt;Control!$C$7*1000,'Total power'!P154/Parameters!$C$3,Parameters!$C$4)</f>
        <v>0.57509433962264145</v>
      </c>
      <c r="Q154" s="12">
        <f>IF('Total power'!Q154&lt;Control!$C$7*1000,'Total power'!Q154/Parameters!$C$3,Parameters!$C$4)</f>
        <v>0</v>
      </c>
      <c r="R154" s="12">
        <f>IF('Total power'!R154&lt;Control!$C$7*1000,'Total power'!R154/Parameters!$C$3,Parameters!$C$4)</f>
        <v>0</v>
      </c>
      <c r="S154" s="12">
        <f>IF('Total power'!S154&lt;Control!$C$7*1000,'Total power'!S154/Parameters!$C$3,Parameters!$C$4)</f>
        <v>0</v>
      </c>
      <c r="T154" s="12">
        <f>IF('Total power'!T154&lt;Control!$C$7*1000,'Total power'!T154/Parameters!$C$3,Parameters!$C$4)</f>
        <v>0</v>
      </c>
      <c r="U154" s="12">
        <f>IF('Total power'!U154&lt;Control!$C$7*1000,'Total power'!U154/Parameters!$C$3,Parameters!$C$4)</f>
        <v>0.67169811320754724</v>
      </c>
      <c r="V154" s="12">
        <f>IF('Total power'!V154&lt;Control!$C$7*1000,'Total power'!V154/Parameters!$C$3,Parameters!$C$4)</f>
        <v>1.7343396226415091</v>
      </c>
      <c r="W154" s="12">
        <f>IF('Total power'!W154&lt;Control!$C$7*1000,'Total power'!W154/Parameters!$C$3,Parameters!$C$4)</f>
        <v>2.2113207547169811</v>
      </c>
      <c r="X154" s="12">
        <f>IF('Total power'!X154&lt;Control!$C$7*1000,'Total power'!X154/Parameters!$C$3,Parameters!$C$4)</f>
        <v>2.5735849056603777</v>
      </c>
      <c r="Y154" s="12">
        <f>IF('Total power'!Y154&lt;Control!$C$7*1000,'Total power'!Y154/Parameters!$C$3,Parameters!$C$4)</f>
        <v>2.7547169811320753</v>
      </c>
      <c r="Z154" s="12">
        <f>IF('Total power'!Z154&lt;Control!$C$7*1000,'Total power'!Z154/Parameters!$C$3,Parameters!$C$4)</f>
        <v>3.3705660377358493</v>
      </c>
      <c r="AB154" s="7">
        <f t="shared" si="2"/>
        <v>119.07924528301888</v>
      </c>
    </row>
    <row r="155" spans="2:29" x14ac:dyDescent="0.2">
      <c r="B155" s="6">
        <v>44349</v>
      </c>
      <c r="C155" s="12">
        <f>IF('Total power'!C155&lt;Control!$C$7*1000,'Total power'!C155/Parameters!$C$3,Parameters!$C$4)</f>
        <v>3.5879245283018872</v>
      </c>
      <c r="D155" s="12">
        <f>IF('Total power'!D155&lt;Control!$C$7*1000,'Total power'!D155/Parameters!$C$3,Parameters!$C$4)</f>
        <v>3.8052830188679247</v>
      </c>
      <c r="E155" s="12">
        <f>IF('Total power'!E155&lt;Control!$C$7*1000,'Total power'!E155/Parameters!$C$3,Parameters!$C$4)</f>
        <v>4.2807547169811322</v>
      </c>
      <c r="F155" s="12">
        <f>IF('Total power'!F155&lt;Control!$C$7*1000,'Total power'!F155/Parameters!$C$3,Parameters!$C$4)</f>
        <v>4.7969811320754729</v>
      </c>
      <c r="G155" s="12">
        <f>IF('Total power'!G155&lt;Control!$C$7*1000,'Total power'!G155/Parameters!$C$3,Parameters!$C$4)</f>
        <v>4.7969811320754729</v>
      </c>
      <c r="H155" s="12">
        <f>IF('Total power'!H155&lt;Control!$C$7*1000,'Total power'!H155/Parameters!$C$3,Parameters!$C$4)</f>
        <v>3.5879245283018872</v>
      </c>
      <c r="I155" s="12">
        <f>IF('Total power'!I155&lt;Control!$C$7*1000,'Total power'!I155/Parameters!$C$3,Parameters!$C$4)</f>
        <v>3.1532075471698113</v>
      </c>
      <c r="J155" s="12">
        <f>IF('Total power'!J155&lt;Control!$C$7*1000,'Total power'!J155/Parameters!$C$3,Parameters!$C$4)</f>
        <v>4.2807547169811322</v>
      </c>
      <c r="K155" s="12">
        <f>IF('Total power'!K155&lt;Control!$C$7*1000,'Total power'!K155/Parameters!$C$3,Parameters!$C$4)</f>
        <v>6.5328301886792444</v>
      </c>
      <c r="L155" s="12">
        <f>IF('Total power'!L155&lt;Control!$C$7*1000,'Total power'!L155/Parameters!$C$3,Parameters!$C$4)</f>
        <v>8.9720754716981137</v>
      </c>
      <c r="M155" s="12">
        <f>IF('Total power'!M155&lt;Control!$C$7*1000,'Total power'!M155/Parameters!$C$3,Parameters!$C$4)</f>
        <v>11.948679245283019</v>
      </c>
      <c r="N155" s="12">
        <f>IF('Total power'!N155&lt;Control!$C$7*1000,'Total power'!N155/Parameters!$C$3,Parameters!$C$4)</f>
        <v>13.603018867924529</v>
      </c>
      <c r="O155" s="12">
        <f>IF('Total power'!O155&lt;Control!$C$7*1000,'Total power'!O155/Parameters!$C$3,Parameters!$C$4)</f>
        <v>13.753962264150944</v>
      </c>
      <c r="P155" s="12">
        <f>IF('Total power'!P155&lt;Control!$C$7*1000,'Total power'!P155/Parameters!$C$3,Parameters!$C$4)</f>
        <v>14.937358490566039</v>
      </c>
      <c r="Q155" s="12">
        <f>IF('Total power'!Q155&lt;Control!$C$7*1000,'Total power'!Q155/Parameters!$C$3,Parameters!$C$4)</f>
        <v>15.172830188679248</v>
      </c>
      <c r="R155" s="12">
        <f>IF('Total power'!R155&lt;Control!$C$7*1000,'Total power'!R155/Parameters!$C$3,Parameters!$C$4)</f>
        <v>15.415849056603776</v>
      </c>
      <c r="S155" s="12">
        <f>IF('Total power'!S155&lt;Control!$C$7*1000,'Total power'!S155/Parameters!$C$3,Parameters!$C$4)</f>
        <v>16.780377358490565</v>
      </c>
      <c r="T155" s="12">
        <f>IF('Total power'!T155&lt;Control!$C$7*1000,'Total power'!T155/Parameters!$C$3,Parameters!$C$4)</f>
        <v>16.780377358490565</v>
      </c>
      <c r="U155" s="12">
        <f>IF('Total power'!U155&lt;Control!$C$7*1000,'Total power'!U155/Parameters!$C$3,Parameters!$C$4)</f>
        <v>15.323773584905663</v>
      </c>
      <c r="V155" s="12">
        <f>IF('Total power'!V155&lt;Control!$C$7*1000,'Total power'!V155/Parameters!$C$3,Parameters!$C$4)</f>
        <v>13.753962264150944</v>
      </c>
      <c r="W155" s="12">
        <f>IF('Total power'!W155&lt;Control!$C$7*1000,'Total power'!W155/Parameters!$C$3,Parameters!$C$4)</f>
        <v>13.603018867924529</v>
      </c>
      <c r="X155" s="12">
        <f>IF('Total power'!X155&lt;Control!$C$7*1000,'Total power'!X155/Parameters!$C$3,Parameters!$C$4)</f>
        <v>13.367547169811321</v>
      </c>
      <c r="Y155" s="12">
        <f>IF('Total power'!Y155&lt;Control!$C$7*1000,'Total power'!Y155/Parameters!$C$3,Parameters!$C$4)</f>
        <v>11.948679245283019</v>
      </c>
      <c r="Z155" s="12">
        <f>IF('Total power'!Z155&lt;Control!$C$7*1000,'Total power'!Z155/Parameters!$C$3,Parameters!$C$4)</f>
        <v>11.372075471698114</v>
      </c>
      <c r="AB155" s="7">
        <f t="shared" si="2"/>
        <v>245.55622641509436</v>
      </c>
    </row>
    <row r="156" spans="2:29" x14ac:dyDescent="0.2">
      <c r="B156" s="6">
        <v>44350</v>
      </c>
      <c r="C156" s="12">
        <f>IF('Total power'!C156&lt;Control!$C$7*1000,'Total power'!C156/Parameters!$C$3,Parameters!$C$4)</f>
        <v>11.372075471698114</v>
      </c>
      <c r="D156" s="12">
        <f>IF('Total power'!D156&lt;Control!$C$7*1000,'Total power'!D156/Parameters!$C$3,Parameters!$C$4)</f>
        <v>10.979622641509433</v>
      </c>
      <c r="E156" s="12">
        <f>IF('Total power'!E156&lt;Control!$C$7*1000,'Total power'!E156/Parameters!$C$3,Parameters!$C$4)</f>
        <v>10.566037735849056</v>
      </c>
      <c r="F156" s="12">
        <f>IF('Total power'!F156&lt;Control!$C$7*1000,'Total power'!F156/Parameters!$C$3,Parameters!$C$4)</f>
        <v>10.119245283018866</v>
      </c>
      <c r="G156" s="12">
        <f>IF('Total power'!G156&lt;Control!$C$7*1000,'Total power'!G156/Parameters!$C$3,Parameters!$C$4)</f>
        <v>10.566037735849056</v>
      </c>
      <c r="H156" s="12">
        <f>IF('Total power'!H156&lt;Control!$C$7*1000,'Total power'!H156/Parameters!$C$3,Parameters!$C$4)</f>
        <v>9.7781132075471699</v>
      </c>
      <c r="I156" s="12">
        <f>IF('Total power'!I156&lt;Control!$C$7*1000,'Total power'!I156/Parameters!$C$3,Parameters!$C$4)</f>
        <v>10.979622641509433</v>
      </c>
      <c r="J156" s="12">
        <f>IF('Total power'!J156&lt;Control!$C$7*1000,'Total power'!J156/Parameters!$C$3,Parameters!$C$4)</f>
        <v>11.372075471698114</v>
      </c>
      <c r="K156" s="12">
        <f>IF('Total power'!K156&lt;Control!$C$7*1000,'Total power'!K156/Parameters!$C$3,Parameters!$C$4)</f>
        <v>12.633962264150943</v>
      </c>
      <c r="L156" s="12">
        <f>IF('Total power'!L156&lt;Control!$C$7*1000,'Total power'!L156/Parameters!$C$3,Parameters!$C$4)</f>
        <v>13.367547169811321</v>
      </c>
      <c r="M156" s="12">
        <f>IF('Total power'!M156&lt;Control!$C$7*1000,'Total power'!M156/Parameters!$C$3,Parameters!$C$4)</f>
        <v>13.367547169811321</v>
      </c>
      <c r="N156" s="12">
        <f>IF('Total power'!N156&lt;Control!$C$7*1000,'Total power'!N156/Parameters!$C$3,Parameters!$C$4)</f>
        <v>13.753962264150944</v>
      </c>
      <c r="O156" s="12">
        <f>IF('Total power'!O156&lt;Control!$C$7*1000,'Total power'!O156/Parameters!$C$3,Parameters!$C$4)</f>
        <v>13.753962264150944</v>
      </c>
      <c r="P156" s="12">
        <f>IF('Total power'!P156&lt;Control!$C$7*1000,'Total power'!P156/Parameters!$C$3,Parameters!$C$4)</f>
        <v>13.753962264150944</v>
      </c>
      <c r="Q156" s="12">
        <f>IF('Total power'!Q156&lt;Control!$C$7*1000,'Total power'!Q156/Parameters!$C$3,Parameters!$C$4)</f>
        <v>13.603018867924529</v>
      </c>
      <c r="R156" s="12">
        <f>IF('Total power'!R156&lt;Control!$C$7*1000,'Total power'!R156/Parameters!$C$3,Parameters!$C$4)</f>
        <v>12.633962264150943</v>
      </c>
      <c r="S156" s="12">
        <f>IF('Total power'!S156&lt;Control!$C$7*1000,'Total power'!S156/Parameters!$C$3,Parameters!$C$4)</f>
        <v>11.948679245283019</v>
      </c>
      <c r="T156" s="12">
        <f>IF('Total power'!T156&lt;Control!$C$7*1000,'Total power'!T156/Parameters!$C$3,Parameters!$C$4)</f>
        <v>11.71320754716981</v>
      </c>
      <c r="U156" s="12">
        <f>IF('Total power'!U156&lt;Control!$C$7*1000,'Total power'!U156/Parameters!$C$3,Parameters!$C$4)</f>
        <v>11.948679245283019</v>
      </c>
      <c r="V156" s="12">
        <f>IF('Total power'!V156&lt;Control!$C$7*1000,'Total power'!V156/Parameters!$C$3,Parameters!$C$4)</f>
        <v>13.026415094339622</v>
      </c>
      <c r="W156" s="12">
        <f>IF('Total power'!W156&lt;Control!$C$7*1000,'Total power'!W156/Parameters!$C$3,Parameters!$C$4)</f>
        <v>14.937358490566039</v>
      </c>
      <c r="X156" s="12">
        <f>IF('Total power'!X156&lt;Control!$C$7*1000,'Total power'!X156/Parameters!$C$3,Parameters!$C$4)</f>
        <v>15.323773584905663</v>
      </c>
      <c r="Y156" s="12">
        <f>IF('Total power'!Y156&lt;Control!$C$7*1000,'Total power'!Y156/Parameters!$C$3,Parameters!$C$4)</f>
        <v>15.172830188679248</v>
      </c>
      <c r="Z156" s="12">
        <f>IF('Total power'!Z156&lt;Control!$C$7*1000,'Total power'!Z156/Parameters!$C$3,Parameters!$C$4)</f>
        <v>11.948679245283019</v>
      </c>
      <c r="AB156" s="7">
        <f t="shared" si="2"/>
        <v>298.6203773584906</v>
      </c>
    </row>
    <row r="157" spans="2:29" x14ac:dyDescent="0.2">
      <c r="B157" s="6">
        <v>44351</v>
      </c>
      <c r="C157" s="12">
        <f>IF('Total power'!C157&lt;Control!$C$7*1000,'Total power'!C157/Parameters!$C$3,Parameters!$C$4)</f>
        <v>9.385660377358489</v>
      </c>
      <c r="D157" s="12">
        <f>IF('Total power'!D157&lt;Control!$C$7*1000,'Total power'!D157/Parameters!$C$3,Parameters!$C$4)</f>
        <v>7.5833962264150934</v>
      </c>
      <c r="E157" s="12">
        <f>IF('Total power'!E157&lt;Control!$C$7*1000,'Total power'!E157/Parameters!$C$3,Parameters!$C$4)</f>
        <v>6.8377358490566031</v>
      </c>
      <c r="F157" s="12">
        <f>IF('Total power'!F157&lt;Control!$C$7*1000,'Total power'!F157/Parameters!$C$3,Parameters!$C$4)</f>
        <v>5.6181132075471698</v>
      </c>
      <c r="G157" s="12">
        <f>IF('Total power'!G157&lt;Control!$C$7*1000,'Total power'!G157/Parameters!$C$3,Parameters!$C$4)</f>
        <v>5.3132075471698119</v>
      </c>
      <c r="H157" s="12">
        <f>IF('Total power'!H157&lt;Control!$C$7*1000,'Total power'!H157/Parameters!$C$3,Parameters!$C$4)</f>
        <v>5.0550943396226433</v>
      </c>
      <c r="I157" s="12">
        <f>IF('Total power'!I157&lt;Control!$C$7*1000,'Total power'!I157/Parameters!$C$3,Parameters!$C$4)</f>
        <v>6.2279245283018865</v>
      </c>
      <c r="J157" s="12">
        <f>IF('Total power'!J157&lt;Control!$C$7*1000,'Total power'!J157/Parameters!$C$3,Parameters!$C$4)</f>
        <v>7.9969811320754713</v>
      </c>
      <c r="K157" s="12">
        <f>IF('Total power'!K157&lt;Control!$C$7*1000,'Total power'!K157/Parameters!$C$3,Parameters!$C$4)</f>
        <v>7.9969811320754713</v>
      </c>
      <c r="L157" s="12">
        <f>IF('Total power'!L157&lt;Control!$C$7*1000,'Total power'!L157/Parameters!$C$3,Parameters!$C$4)</f>
        <v>7.5833962264150934</v>
      </c>
      <c r="M157" s="12">
        <f>IF('Total power'!M157&lt;Control!$C$7*1000,'Total power'!M157/Parameters!$C$3,Parameters!$C$4)</f>
        <v>6.8377358490566031</v>
      </c>
      <c r="N157" s="12">
        <f>IF('Total power'!N157&lt;Control!$C$7*1000,'Total power'!N157/Parameters!$C$3,Parameters!$C$4)</f>
        <v>6.2279245283018865</v>
      </c>
      <c r="O157" s="12">
        <f>IF('Total power'!O157&lt;Control!$C$7*1000,'Total power'!O157/Parameters!$C$3,Parameters!$C$4)</f>
        <v>5.3132075471698119</v>
      </c>
      <c r="P157" s="12">
        <f>IF('Total power'!P157&lt;Control!$C$7*1000,'Total power'!P157/Parameters!$C$3,Parameters!$C$4)</f>
        <v>4.5388679245283026</v>
      </c>
      <c r="Q157" s="12">
        <f>IF('Total power'!Q157&lt;Control!$C$7*1000,'Total power'!Q157/Parameters!$C$3,Parameters!$C$4)</f>
        <v>2.7547169811320753</v>
      </c>
      <c r="R157" s="12">
        <f>IF('Total power'!R157&lt;Control!$C$7*1000,'Total power'!R157/Parameters!$C$3,Parameters!$C$4)</f>
        <v>1.5864150943396227</v>
      </c>
      <c r="S157" s="12">
        <f>IF('Total power'!S157&lt;Control!$C$7*1000,'Total power'!S157/Parameters!$C$3,Parameters!$C$4)</f>
        <v>0.47849056603773577</v>
      </c>
      <c r="T157" s="12">
        <f>IF('Total power'!T157&lt;Control!$C$7*1000,'Total power'!T157/Parameters!$C$3,Parameters!$C$4)</f>
        <v>0</v>
      </c>
      <c r="U157" s="12">
        <f>IF('Total power'!U157&lt;Control!$C$7*1000,'Total power'!U157/Parameters!$C$3,Parameters!$C$4)</f>
        <v>0</v>
      </c>
      <c r="V157" s="12">
        <f>IF('Total power'!V157&lt;Control!$C$7*1000,'Total power'!V157/Parameters!$C$3,Parameters!$C$4)</f>
        <v>0</v>
      </c>
      <c r="W157" s="12">
        <f>IF('Total power'!W157&lt;Control!$C$7*1000,'Total power'!W157/Parameters!$C$3,Parameters!$C$4)</f>
        <v>0</v>
      </c>
      <c r="X157" s="12">
        <f>IF('Total power'!X157&lt;Control!$C$7*1000,'Total power'!X157/Parameters!$C$3,Parameters!$C$4)</f>
        <v>0</v>
      </c>
      <c r="Y157" s="12">
        <f>IF('Total power'!Y157&lt;Control!$C$7*1000,'Total power'!Y157/Parameters!$C$3,Parameters!$C$4)</f>
        <v>0</v>
      </c>
      <c r="Z157" s="12">
        <f>IF('Total power'!Z157&lt;Control!$C$7*1000,'Total power'!Z157/Parameters!$C$3,Parameters!$C$4)</f>
        <v>0</v>
      </c>
      <c r="AB157" s="7">
        <f t="shared" si="2"/>
        <v>97.335849056603763</v>
      </c>
    </row>
    <row r="158" spans="2:29" x14ac:dyDescent="0.2">
      <c r="B158" s="6">
        <v>44352</v>
      </c>
      <c r="C158" s="12">
        <f>IF('Total power'!C158&lt;Control!$C$7*1000,'Total power'!C158/Parameters!$C$3,Parameters!$C$4)</f>
        <v>0</v>
      </c>
      <c r="D158" s="12">
        <f>IF('Total power'!D158&lt;Control!$C$7*1000,'Total power'!D158/Parameters!$C$3,Parameters!$C$4)</f>
        <v>0</v>
      </c>
      <c r="E158" s="12">
        <f>IF('Total power'!E158&lt;Control!$C$7*1000,'Total power'!E158/Parameters!$C$3,Parameters!$C$4)</f>
        <v>0</v>
      </c>
      <c r="F158" s="12">
        <f>IF('Total power'!F158&lt;Control!$C$7*1000,'Total power'!F158/Parameters!$C$3,Parameters!$C$4)</f>
        <v>0</v>
      </c>
      <c r="G158" s="12">
        <f>IF('Total power'!G158&lt;Control!$C$7*1000,'Total power'!G158/Parameters!$C$3,Parameters!$C$4)</f>
        <v>0</v>
      </c>
      <c r="H158" s="12">
        <f>IF('Total power'!H158&lt;Control!$C$7*1000,'Total power'!H158/Parameters!$C$3,Parameters!$C$4)</f>
        <v>0</v>
      </c>
      <c r="I158" s="12">
        <f>IF('Total power'!I158&lt;Control!$C$7*1000,'Total power'!I158/Parameters!$C$3,Parameters!$C$4)</f>
        <v>0</v>
      </c>
      <c r="J158" s="12">
        <f>IF('Total power'!J158&lt;Control!$C$7*1000,'Total power'!J158/Parameters!$C$3,Parameters!$C$4)</f>
        <v>0</v>
      </c>
      <c r="K158" s="12">
        <f>IF('Total power'!K158&lt;Control!$C$7*1000,'Total power'!K158/Parameters!$C$3,Parameters!$C$4)</f>
        <v>0</v>
      </c>
      <c r="L158" s="12">
        <f>IF('Total power'!L158&lt;Control!$C$7*1000,'Total power'!L158/Parameters!$C$3,Parameters!$C$4)</f>
        <v>0</v>
      </c>
      <c r="M158" s="12">
        <f>IF('Total power'!M158&lt;Control!$C$7*1000,'Total power'!M158/Parameters!$C$3,Parameters!$C$4)</f>
        <v>0</v>
      </c>
      <c r="N158" s="12">
        <f>IF('Total power'!N158&lt;Control!$C$7*1000,'Total power'!N158/Parameters!$C$3,Parameters!$C$4)</f>
        <v>0</v>
      </c>
      <c r="O158" s="12">
        <f>IF('Total power'!O158&lt;Control!$C$7*1000,'Total power'!O158/Parameters!$C$3,Parameters!$C$4)</f>
        <v>0</v>
      </c>
      <c r="P158" s="12">
        <f>IF('Total power'!P158&lt;Control!$C$7*1000,'Total power'!P158/Parameters!$C$3,Parameters!$C$4)</f>
        <v>0</v>
      </c>
      <c r="Q158" s="12">
        <f>IF('Total power'!Q158&lt;Control!$C$7*1000,'Total power'!Q158/Parameters!$C$3,Parameters!$C$4)</f>
        <v>0</v>
      </c>
      <c r="R158" s="12">
        <f>IF('Total power'!R158&lt;Control!$C$7*1000,'Total power'!R158/Parameters!$C$3,Parameters!$C$4)</f>
        <v>0</v>
      </c>
      <c r="S158" s="12">
        <f>IF('Total power'!S158&lt;Control!$C$7*1000,'Total power'!S158/Parameters!$C$3,Parameters!$C$4)</f>
        <v>0</v>
      </c>
      <c r="T158" s="12">
        <f>IF('Total power'!T158&lt;Control!$C$7*1000,'Total power'!T158/Parameters!$C$3,Parameters!$C$4)</f>
        <v>0</v>
      </c>
      <c r="U158" s="12">
        <f>IF('Total power'!U158&lt;Control!$C$7*1000,'Total power'!U158/Parameters!$C$3,Parameters!$C$4)</f>
        <v>0</v>
      </c>
      <c r="V158" s="12">
        <f>IF('Total power'!V158&lt;Control!$C$7*1000,'Total power'!V158/Parameters!$C$3,Parameters!$C$4)</f>
        <v>0</v>
      </c>
      <c r="W158" s="12">
        <f>IF('Total power'!W158&lt;Control!$C$7*1000,'Total power'!W158/Parameters!$C$3,Parameters!$C$4)</f>
        <v>0</v>
      </c>
      <c r="X158" s="12">
        <f>IF('Total power'!X158&lt;Control!$C$7*1000,'Total power'!X158/Parameters!$C$3,Parameters!$C$4)</f>
        <v>0.28528301886792451</v>
      </c>
      <c r="Y158" s="12">
        <f>IF('Total power'!Y158&lt;Control!$C$7*1000,'Total power'!Y158/Parameters!$C$3,Parameters!$C$4)</f>
        <v>0.91924528301886799</v>
      </c>
      <c r="Z158" s="12">
        <f>IF('Total power'!Z158&lt;Control!$C$7*1000,'Total power'!Z158/Parameters!$C$3,Parameters!$C$4)</f>
        <v>2.030188679245283</v>
      </c>
      <c r="AB158" s="7">
        <f t="shared" si="2"/>
        <v>3.2347169811320757</v>
      </c>
    </row>
    <row r="159" spans="2:29" x14ac:dyDescent="0.2">
      <c r="B159" s="6">
        <v>44353</v>
      </c>
      <c r="C159" s="12">
        <f>IF('Total power'!C159&lt;Control!$C$7*1000,'Total power'!C159/Parameters!$C$3,Parameters!$C$4)</f>
        <v>3.1532075471698113</v>
      </c>
      <c r="D159" s="12">
        <f>IF('Total power'!D159&lt;Control!$C$7*1000,'Total power'!D159/Parameters!$C$3,Parameters!$C$4)</f>
        <v>3.8052830188679247</v>
      </c>
      <c r="E159" s="12">
        <f>IF('Total power'!E159&lt;Control!$C$7*1000,'Total power'!E159/Parameters!$C$3,Parameters!$C$4)</f>
        <v>3.5879245283018872</v>
      </c>
      <c r="F159" s="12">
        <f>IF('Total power'!F159&lt;Control!$C$7*1000,'Total power'!F159/Parameters!$C$3,Parameters!$C$4)</f>
        <v>3.3705660377358493</v>
      </c>
      <c r="G159" s="12">
        <f>IF('Total power'!G159&lt;Control!$C$7*1000,'Total power'!G159/Parameters!$C$3,Parameters!$C$4)</f>
        <v>3.5879245283018872</v>
      </c>
      <c r="H159" s="12">
        <f>IF('Total power'!H159&lt;Control!$C$7*1000,'Total power'!H159/Parameters!$C$3,Parameters!$C$4)</f>
        <v>4.2807547169811322</v>
      </c>
      <c r="I159" s="12">
        <f>IF('Total power'!I159&lt;Control!$C$7*1000,'Total power'!I159/Parameters!$C$3,Parameters!$C$4)</f>
        <v>5.0550943396226433</v>
      </c>
      <c r="J159" s="12">
        <f>IF('Total power'!J159&lt;Control!$C$7*1000,'Total power'!J159/Parameters!$C$3,Parameters!$C$4)</f>
        <v>4.5388679245283026</v>
      </c>
      <c r="K159" s="12">
        <f>IF('Total power'!K159&lt;Control!$C$7*1000,'Total power'!K159/Parameters!$C$3,Parameters!$C$4)</f>
        <v>3.8052830188679247</v>
      </c>
      <c r="L159" s="12">
        <f>IF('Total power'!L159&lt;Control!$C$7*1000,'Total power'!L159/Parameters!$C$3,Parameters!$C$4)</f>
        <v>2.9358490566037734</v>
      </c>
      <c r="M159" s="12">
        <f>IF('Total power'!M159&lt;Control!$C$7*1000,'Total power'!M159/Parameters!$C$3,Parameters!$C$4)</f>
        <v>2.030188679245283</v>
      </c>
      <c r="N159" s="12">
        <f>IF('Total power'!N159&lt;Control!$C$7*1000,'Total power'!N159/Parameters!$C$3,Parameters!$C$4)</f>
        <v>1.2905660377358492</v>
      </c>
      <c r="O159" s="12">
        <f>IF('Total power'!O159&lt;Control!$C$7*1000,'Total power'!O159/Parameters!$C$3,Parameters!$C$4)</f>
        <v>0.47849056603773577</v>
      </c>
      <c r="P159" s="12">
        <f>IF('Total power'!P159&lt;Control!$C$7*1000,'Total power'!P159/Parameters!$C$3,Parameters!$C$4)</f>
        <v>0</v>
      </c>
      <c r="Q159" s="12">
        <f>IF('Total power'!Q159&lt;Control!$C$7*1000,'Total power'!Q159/Parameters!$C$3,Parameters!$C$4)</f>
        <v>0</v>
      </c>
      <c r="R159" s="12">
        <f>IF('Total power'!R159&lt;Control!$C$7*1000,'Total power'!R159/Parameters!$C$3,Parameters!$C$4)</f>
        <v>0</v>
      </c>
      <c r="S159" s="12">
        <f>IF('Total power'!S159&lt;Control!$C$7*1000,'Total power'!S159/Parameters!$C$3,Parameters!$C$4)</f>
        <v>0</v>
      </c>
      <c r="T159" s="12">
        <f>IF('Total power'!T159&lt;Control!$C$7*1000,'Total power'!T159/Parameters!$C$3,Parameters!$C$4)</f>
        <v>0</v>
      </c>
      <c r="U159" s="12">
        <f>IF('Total power'!U159&lt;Control!$C$7*1000,'Total power'!U159/Parameters!$C$3,Parameters!$C$4)</f>
        <v>0</v>
      </c>
      <c r="V159" s="12">
        <f>IF('Total power'!V159&lt;Control!$C$7*1000,'Total power'!V159/Parameters!$C$3,Parameters!$C$4)</f>
        <v>0.28528301886792451</v>
      </c>
      <c r="W159" s="12">
        <f>IF('Total power'!W159&lt;Control!$C$7*1000,'Total power'!W159/Parameters!$C$3,Parameters!$C$4)</f>
        <v>1.8822641509433962</v>
      </c>
      <c r="X159" s="12">
        <f>IF('Total power'!X159&lt;Control!$C$7*1000,'Total power'!X159/Parameters!$C$3,Parameters!$C$4)</f>
        <v>3.1532075471698113</v>
      </c>
      <c r="Y159" s="12">
        <f>IF('Total power'!Y159&lt;Control!$C$7*1000,'Total power'!Y159/Parameters!$C$3,Parameters!$C$4)</f>
        <v>3.1532075471698113</v>
      </c>
      <c r="Z159" s="12">
        <f>IF('Total power'!Z159&lt;Control!$C$7*1000,'Total power'!Z159/Parameters!$C$3,Parameters!$C$4)</f>
        <v>2.7547169811320753</v>
      </c>
      <c r="AB159" s="7">
        <f t="shared" si="2"/>
        <v>53.148679245283034</v>
      </c>
    </row>
    <row r="160" spans="2:29" x14ac:dyDescent="0.2">
      <c r="B160" s="6">
        <v>44354</v>
      </c>
      <c r="C160" s="12">
        <f>IF('Total power'!C160&lt;Control!$C$7*1000,'Total power'!C160/Parameters!$C$3,Parameters!$C$4)</f>
        <v>2.5735849056603777</v>
      </c>
      <c r="D160" s="12">
        <f>IF('Total power'!D160&lt;Control!$C$7*1000,'Total power'!D160/Parameters!$C$3,Parameters!$C$4)</f>
        <v>2.3924528301886792</v>
      </c>
      <c r="E160" s="12">
        <f>IF('Total power'!E160&lt;Control!$C$7*1000,'Total power'!E160/Parameters!$C$3,Parameters!$C$4)</f>
        <v>2.3924528301886792</v>
      </c>
      <c r="F160" s="12">
        <f>IF('Total power'!F160&lt;Control!$C$7*1000,'Total power'!F160/Parameters!$C$3,Parameters!$C$4)</f>
        <v>2.2113207547169811</v>
      </c>
      <c r="G160" s="12">
        <f>IF('Total power'!G160&lt;Control!$C$7*1000,'Total power'!G160/Parameters!$C$3,Parameters!$C$4)</f>
        <v>1.7343396226415091</v>
      </c>
      <c r="H160" s="12">
        <f>IF('Total power'!H160&lt;Control!$C$7*1000,'Total power'!H160/Parameters!$C$3,Parameters!$C$4)</f>
        <v>1.166792452830189</v>
      </c>
      <c r="I160" s="12">
        <f>IF('Total power'!I160&lt;Control!$C$7*1000,'Total power'!I160/Parameters!$C$3,Parameters!$C$4)</f>
        <v>0.79547169811320761</v>
      </c>
      <c r="J160" s="12">
        <f>IF('Total power'!J160&lt;Control!$C$7*1000,'Total power'!J160/Parameters!$C$3,Parameters!$C$4)</f>
        <v>0.47849056603773577</v>
      </c>
      <c r="K160" s="12">
        <f>IF('Total power'!K160&lt;Control!$C$7*1000,'Total power'!K160/Parameters!$C$3,Parameters!$C$4)</f>
        <v>0.28528301886792451</v>
      </c>
      <c r="L160" s="12">
        <f>IF('Total power'!L160&lt;Control!$C$7*1000,'Total power'!L160/Parameters!$C$3,Parameters!$C$4)</f>
        <v>0</v>
      </c>
      <c r="M160" s="12">
        <f>IF('Total power'!M160&lt;Control!$C$7*1000,'Total power'!M160/Parameters!$C$3,Parameters!$C$4)</f>
        <v>0</v>
      </c>
      <c r="N160" s="12">
        <f>IF('Total power'!N160&lt;Control!$C$7*1000,'Total power'!N160/Parameters!$C$3,Parameters!$C$4)</f>
        <v>0.18867924528301888</v>
      </c>
      <c r="O160" s="12">
        <f>IF('Total power'!O160&lt;Control!$C$7*1000,'Total power'!O160/Parameters!$C$3,Parameters!$C$4)</f>
        <v>0.18867924528301888</v>
      </c>
      <c r="P160" s="12">
        <f>IF('Total power'!P160&lt;Control!$C$7*1000,'Total power'!P160/Parameters!$C$3,Parameters!$C$4)</f>
        <v>0</v>
      </c>
      <c r="Q160" s="12">
        <f>IF('Total power'!Q160&lt;Control!$C$7*1000,'Total power'!Q160/Parameters!$C$3,Parameters!$C$4)</f>
        <v>0</v>
      </c>
      <c r="R160" s="12">
        <f>IF('Total power'!R160&lt;Control!$C$7*1000,'Total power'!R160/Parameters!$C$3,Parameters!$C$4)</f>
        <v>0</v>
      </c>
      <c r="S160" s="12">
        <f>IF('Total power'!S160&lt;Control!$C$7*1000,'Total power'!S160/Parameters!$C$3,Parameters!$C$4)</f>
        <v>0</v>
      </c>
      <c r="T160" s="12">
        <f>IF('Total power'!T160&lt;Control!$C$7*1000,'Total power'!T160/Parameters!$C$3,Parameters!$C$4)</f>
        <v>0.18867924528301888</v>
      </c>
      <c r="U160" s="12">
        <f>IF('Total power'!U160&lt;Control!$C$7*1000,'Total power'!U160/Parameters!$C$3,Parameters!$C$4)</f>
        <v>0.47849056603773577</v>
      </c>
      <c r="V160" s="12">
        <f>IF('Total power'!V160&lt;Control!$C$7*1000,'Total power'!V160/Parameters!$C$3,Parameters!$C$4)</f>
        <v>0.67169811320754724</v>
      </c>
      <c r="W160" s="12">
        <f>IF('Total power'!W160&lt;Control!$C$7*1000,'Total power'!W160/Parameters!$C$3,Parameters!$C$4)</f>
        <v>1.0430188679245285</v>
      </c>
      <c r="X160" s="12">
        <f>IF('Total power'!X160&lt;Control!$C$7*1000,'Total power'!X160/Parameters!$C$3,Parameters!$C$4)</f>
        <v>1.4384905660377358</v>
      </c>
      <c r="Y160" s="12">
        <f>IF('Total power'!Y160&lt;Control!$C$7*1000,'Total power'!Y160/Parameters!$C$3,Parameters!$C$4)</f>
        <v>2.030188679245283</v>
      </c>
      <c r="Z160" s="12">
        <f>IF('Total power'!Z160&lt;Control!$C$7*1000,'Total power'!Z160/Parameters!$C$3,Parameters!$C$4)</f>
        <v>2.7547169811320753</v>
      </c>
      <c r="AB160" s="7">
        <f t="shared" si="2"/>
        <v>23.012830188679246</v>
      </c>
    </row>
    <row r="161" spans="2:28" x14ac:dyDescent="0.2">
      <c r="B161" s="6">
        <v>44355</v>
      </c>
      <c r="C161" s="12">
        <f>IF('Total power'!C161&lt;Control!$C$7*1000,'Total power'!C161/Parameters!$C$3,Parameters!$C$4)</f>
        <v>3.5879245283018872</v>
      </c>
      <c r="D161" s="12">
        <f>IF('Total power'!D161&lt;Control!$C$7*1000,'Total power'!D161/Parameters!$C$3,Parameters!$C$4)</f>
        <v>3.3705660377358493</v>
      </c>
      <c r="E161" s="12">
        <f>IF('Total power'!E161&lt;Control!$C$7*1000,'Total power'!E161/Parameters!$C$3,Parameters!$C$4)</f>
        <v>2.5735849056603777</v>
      </c>
      <c r="F161" s="12">
        <f>IF('Total power'!F161&lt;Control!$C$7*1000,'Total power'!F161/Parameters!$C$3,Parameters!$C$4)</f>
        <v>2.2113207547169811</v>
      </c>
      <c r="G161" s="12">
        <f>IF('Total power'!G161&lt;Control!$C$7*1000,'Total power'!G161/Parameters!$C$3,Parameters!$C$4)</f>
        <v>2.3924528301886792</v>
      </c>
      <c r="H161" s="12">
        <f>IF('Total power'!H161&lt;Control!$C$7*1000,'Total power'!H161/Parameters!$C$3,Parameters!$C$4)</f>
        <v>2.2113207547169811</v>
      </c>
      <c r="I161" s="12">
        <f>IF('Total power'!I161&lt;Control!$C$7*1000,'Total power'!I161/Parameters!$C$3,Parameters!$C$4)</f>
        <v>1.7343396226415091</v>
      </c>
      <c r="J161" s="12">
        <f>IF('Total power'!J161&lt;Control!$C$7*1000,'Total power'!J161/Parameters!$C$3,Parameters!$C$4)</f>
        <v>2.030188679245283</v>
      </c>
      <c r="K161" s="12">
        <f>IF('Total power'!K161&lt;Control!$C$7*1000,'Total power'!K161/Parameters!$C$3,Parameters!$C$4)</f>
        <v>3.8052830188679247</v>
      </c>
      <c r="L161" s="12">
        <f>IF('Total power'!L161&lt;Control!$C$7*1000,'Total power'!L161/Parameters!$C$3,Parameters!$C$4)</f>
        <v>4.5388679245283026</v>
      </c>
      <c r="M161" s="12">
        <f>IF('Total power'!M161&lt;Control!$C$7*1000,'Total power'!M161/Parameters!$C$3,Parameters!$C$4)</f>
        <v>5.3132075471698119</v>
      </c>
      <c r="N161" s="12">
        <f>IF('Total power'!N161&lt;Control!$C$7*1000,'Total power'!N161/Parameters!$C$3,Parameters!$C$4)</f>
        <v>6.5328301886792444</v>
      </c>
      <c r="O161" s="12">
        <f>IF('Total power'!O161&lt;Control!$C$7*1000,'Total power'!O161/Parameters!$C$3,Parameters!$C$4)</f>
        <v>6.2279245283018865</v>
      </c>
      <c r="P161" s="12">
        <f>IF('Total power'!P161&lt;Control!$C$7*1000,'Total power'!P161/Parameters!$C$3,Parameters!$C$4)</f>
        <v>6.8377358490566031</v>
      </c>
      <c r="Q161" s="12">
        <f>IF('Total power'!Q161&lt;Control!$C$7*1000,'Total power'!Q161/Parameters!$C$3,Parameters!$C$4)</f>
        <v>7.5833962264150934</v>
      </c>
      <c r="R161" s="12">
        <f>IF('Total power'!R161&lt;Control!$C$7*1000,'Total power'!R161/Parameters!$C$3,Parameters!$C$4)</f>
        <v>6.8377358490566031</v>
      </c>
      <c r="S161" s="12">
        <f>IF('Total power'!S161&lt;Control!$C$7*1000,'Total power'!S161/Parameters!$C$3,Parameters!$C$4)</f>
        <v>5.0550943396226433</v>
      </c>
      <c r="T161" s="12">
        <f>IF('Total power'!T161&lt;Control!$C$7*1000,'Total power'!T161/Parameters!$C$3,Parameters!$C$4)</f>
        <v>3.1532075471698113</v>
      </c>
      <c r="U161" s="12">
        <f>IF('Total power'!U161&lt;Control!$C$7*1000,'Total power'!U161/Parameters!$C$3,Parameters!$C$4)</f>
        <v>1.5864150943396227</v>
      </c>
      <c r="V161" s="12">
        <f>IF('Total power'!V161&lt;Control!$C$7*1000,'Total power'!V161/Parameters!$C$3,Parameters!$C$4)</f>
        <v>1.4384905660377358</v>
      </c>
      <c r="W161" s="12">
        <f>IF('Total power'!W161&lt;Control!$C$7*1000,'Total power'!W161/Parameters!$C$3,Parameters!$C$4)</f>
        <v>2.7547169811320753</v>
      </c>
      <c r="X161" s="12">
        <f>IF('Total power'!X161&lt;Control!$C$7*1000,'Total power'!X161/Parameters!$C$3,Parameters!$C$4)</f>
        <v>5.3132075471698119</v>
      </c>
      <c r="Y161" s="12">
        <f>IF('Total power'!Y161&lt;Control!$C$7*1000,'Total power'!Y161/Parameters!$C$3,Parameters!$C$4)</f>
        <v>8.3894339622641514</v>
      </c>
      <c r="Z161" s="12">
        <f>IF('Total power'!Z161&lt;Control!$C$7*1000,'Total power'!Z161/Parameters!$C$3,Parameters!$C$4)</f>
        <v>10.119245283018866</v>
      </c>
      <c r="AB161" s="7">
        <f t="shared" si="2"/>
        <v>105.59849056603774</v>
      </c>
    </row>
    <row r="162" spans="2:28" x14ac:dyDescent="0.2">
      <c r="B162" s="6">
        <v>44356</v>
      </c>
      <c r="C162" s="12">
        <f>IF('Total power'!C162&lt;Control!$C$7*1000,'Total power'!C162/Parameters!$C$3,Parameters!$C$4)</f>
        <v>10.119245283018866</v>
      </c>
      <c r="D162" s="12">
        <f>IF('Total power'!D162&lt;Control!$C$7*1000,'Total power'!D162/Parameters!$C$3,Parameters!$C$4)</f>
        <v>9.385660377358489</v>
      </c>
      <c r="E162" s="12">
        <f>IF('Total power'!E162&lt;Control!$C$7*1000,'Total power'!E162/Parameters!$C$3,Parameters!$C$4)</f>
        <v>8.3894339622641514</v>
      </c>
      <c r="F162" s="12">
        <f>IF('Total power'!F162&lt;Control!$C$7*1000,'Total power'!F162/Parameters!$C$3,Parameters!$C$4)</f>
        <v>9.385660377358489</v>
      </c>
      <c r="G162" s="12">
        <f>IF('Total power'!G162&lt;Control!$C$7*1000,'Total power'!G162/Parameters!$C$3,Parameters!$C$4)</f>
        <v>9.7781132075471699</v>
      </c>
      <c r="H162" s="12">
        <f>IF('Total power'!H162&lt;Control!$C$7*1000,'Total power'!H162/Parameters!$C$3,Parameters!$C$4)</f>
        <v>9.7781132075471699</v>
      </c>
      <c r="I162" s="12">
        <f>IF('Total power'!I162&lt;Control!$C$7*1000,'Total power'!I162/Parameters!$C$3,Parameters!$C$4)</f>
        <v>8.9720754716981137</v>
      </c>
      <c r="J162" s="12">
        <f>IF('Total power'!J162&lt;Control!$C$7*1000,'Total power'!J162/Parameters!$C$3,Parameters!$C$4)</f>
        <v>9.385660377358489</v>
      </c>
      <c r="K162" s="12">
        <f>IF('Total power'!K162&lt;Control!$C$7*1000,'Total power'!K162/Parameters!$C$3,Parameters!$C$4)</f>
        <v>8.5735849056603772</v>
      </c>
      <c r="L162" s="12">
        <f>IF('Total power'!L162&lt;Control!$C$7*1000,'Total power'!L162/Parameters!$C$3,Parameters!$C$4)</f>
        <v>9.7781132075471699</v>
      </c>
      <c r="M162" s="12">
        <f>IF('Total power'!M162&lt;Control!$C$7*1000,'Total power'!M162/Parameters!$C$3,Parameters!$C$4)</f>
        <v>10.119245283018866</v>
      </c>
      <c r="N162" s="12">
        <f>IF('Total power'!N162&lt;Control!$C$7*1000,'Total power'!N162/Parameters!$C$3,Parameters!$C$4)</f>
        <v>10.566037735849056</v>
      </c>
      <c r="O162" s="12">
        <f>IF('Total power'!O162&lt;Control!$C$7*1000,'Total power'!O162/Parameters!$C$3,Parameters!$C$4)</f>
        <v>9.7781132075471699</v>
      </c>
      <c r="P162" s="12">
        <f>IF('Total power'!P162&lt;Control!$C$7*1000,'Total power'!P162/Parameters!$C$3,Parameters!$C$4)</f>
        <v>9.385660377358489</v>
      </c>
      <c r="Q162" s="12">
        <f>IF('Total power'!Q162&lt;Control!$C$7*1000,'Total power'!Q162/Parameters!$C$3,Parameters!$C$4)</f>
        <v>10.119245283018866</v>
      </c>
      <c r="R162" s="12">
        <f>IF('Total power'!R162&lt;Control!$C$7*1000,'Total power'!R162/Parameters!$C$3,Parameters!$C$4)</f>
        <v>11.71320754716981</v>
      </c>
      <c r="S162" s="12">
        <f>IF('Total power'!S162&lt;Control!$C$7*1000,'Total power'!S162/Parameters!$C$3,Parameters!$C$4)</f>
        <v>11.372075471698114</v>
      </c>
      <c r="T162" s="12">
        <f>IF('Total power'!T162&lt;Control!$C$7*1000,'Total power'!T162/Parameters!$C$3,Parameters!$C$4)</f>
        <v>10.119245283018866</v>
      </c>
      <c r="U162" s="12">
        <f>IF('Total power'!U162&lt;Control!$C$7*1000,'Total power'!U162/Parameters!$C$3,Parameters!$C$4)</f>
        <v>11.71320754716981</v>
      </c>
      <c r="V162" s="12">
        <f>IF('Total power'!V162&lt;Control!$C$7*1000,'Total power'!V162/Parameters!$C$3,Parameters!$C$4)</f>
        <v>10.979622641509433</v>
      </c>
      <c r="W162" s="12">
        <f>IF('Total power'!W162&lt;Control!$C$7*1000,'Total power'!W162/Parameters!$C$3,Parameters!$C$4)</f>
        <v>11.948679245283019</v>
      </c>
      <c r="X162" s="12">
        <f>IF('Total power'!X162&lt;Control!$C$7*1000,'Total power'!X162/Parameters!$C$3,Parameters!$C$4)</f>
        <v>13.753962264150944</v>
      </c>
      <c r="Y162" s="12">
        <f>IF('Total power'!Y162&lt;Control!$C$7*1000,'Total power'!Y162/Parameters!$C$3,Parameters!$C$4)</f>
        <v>14.937358490566039</v>
      </c>
      <c r="Z162" s="12">
        <f>IF('Total power'!Z162&lt;Control!$C$7*1000,'Total power'!Z162/Parameters!$C$3,Parameters!$C$4)</f>
        <v>15.172830188679248</v>
      </c>
      <c r="AB162" s="7">
        <f t="shared" si="2"/>
        <v>255.22415094339621</v>
      </c>
    </row>
    <row r="163" spans="2:28" x14ac:dyDescent="0.2">
      <c r="B163" s="6">
        <v>44357</v>
      </c>
      <c r="C163" s="12">
        <f>IF('Total power'!C163&lt;Control!$C$7*1000,'Total power'!C163/Parameters!$C$3,Parameters!$C$4)</f>
        <v>15.172830188679248</v>
      </c>
      <c r="D163" s="12">
        <f>IF('Total power'!D163&lt;Control!$C$7*1000,'Total power'!D163/Parameters!$C$3,Parameters!$C$4)</f>
        <v>14.937358490566039</v>
      </c>
      <c r="E163" s="12">
        <f>IF('Total power'!E163&lt;Control!$C$7*1000,'Total power'!E163/Parameters!$C$3,Parameters!$C$4)</f>
        <v>14.937358490566039</v>
      </c>
      <c r="F163" s="12">
        <f>IF('Total power'!F163&lt;Control!$C$7*1000,'Total power'!F163/Parameters!$C$3,Parameters!$C$4)</f>
        <v>15.323773584905663</v>
      </c>
      <c r="G163" s="12">
        <f>IF('Total power'!G163&lt;Control!$C$7*1000,'Total power'!G163/Parameters!$C$3,Parameters!$C$4)</f>
        <v>16.537358490566035</v>
      </c>
      <c r="H163" s="12">
        <f>IF('Total power'!H163&lt;Control!$C$7*1000,'Total power'!H163/Parameters!$C$3,Parameters!$C$4)</f>
        <v>15.415849056603776</v>
      </c>
      <c r="I163" s="12">
        <f>IF('Total power'!I163&lt;Control!$C$7*1000,'Total power'!I163/Parameters!$C$3,Parameters!$C$4)</f>
        <v>16.537358490566035</v>
      </c>
      <c r="J163" s="12">
        <f>IF('Total power'!J163&lt;Control!$C$7*1000,'Total power'!J163/Parameters!$C$3,Parameters!$C$4)</f>
        <v>18.326037735849056</v>
      </c>
      <c r="K163" s="12">
        <f>IF('Total power'!K163&lt;Control!$C$7*1000,'Total power'!K163/Parameters!$C$3,Parameters!$C$4)</f>
        <v>18.867924528301888</v>
      </c>
      <c r="L163" s="12">
        <f>IF('Total power'!L163&lt;Control!$C$7*1000,'Total power'!L163/Parameters!$C$3,Parameters!$C$4)</f>
        <v>18.867924528301888</v>
      </c>
      <c r="M163" s="12">
        <f>IF('Total power'!M163&lt;Control!$C$7*1000,'Total power'!M163/Parameters!$C$3,Parameters!$C$4)</f>
        <v>18.774339622641513</v>
      </c>
      <c r="N163" s="12">
        <f>IF('Total power'!N163&lt;Control!$C$7*1000,'Total power'!N163/Parameters!$C$3,Parameters!$C$4)</f>
        <v>18.406037735849058</v>
      </c>
      <c r="O163" s="12">
        <f>IF('Total power'!O163&lt;Control!$C$7*1000,'Total power'!O163/Parameters!$C$3,Parameters!$C$4)</f>
        <v>18.40301886792453</v>
      </c>
      <c r="P163" s="12">
        <f>IF('Total power'!P163&lt;Control!$C$7*1000,'Total power'!P163/Parameters!$C$3,Parameters!$C$4)</f>
        <v>18.406037735849058</v>
      </c>
      <c r="Q163" s="12">
        <f>IF('Total power'!Q163&lt;Control!$C$7*1000,'Total power'!Q163/Parameters!$C$3,Parameters!$C$4)</f>
        <v>17.778113207547172</v>
      </c>
      <c r="R163" s="12">
        <f>IF('Total power'!R163&lt;Control!$C$7*1000,'Total power'!R163/Parameters!$C$3,Parameters!$C$4)</f>
        <v>17.778113207547172</v>
      </c>
      <c r="S163" s="12">
        <f>IF('Total power'!S163&lt;Control!$C$7*1000,'Total power'!S163/Parameters!$C$3,Parameters!$C$4)</f>
        <v>16.836226415094337</v>
      </c>
      <c r="T163" s="12">
        <f>IF('Total power'!T163&lt;Control!$C$7*1000,'Total power'!T163/Parameters!$C$3,Parameters!$C$4)</f>
        <v>16.537358490566035</v>
      </c>
      <c r="U163" s="12">
        <f>IF('Total power'!U163&lt;Control!$C$7*1000,'Total power'!U163/Parameters!$C$3,Parameters!$C$4)</f>
        <v>15.415849056603776</v>
      </c>
      <c r="V163" s="12">
        <f>IF('Total power'!V163&lt;Control!$C$7*1000,'Total power'!V163/Parameters!$C$3,Parameters!$C$4)</f>
        <v>15.415849056603776</v>
      </c>
      <c r="W163" s="12">
        <f>IF('Total power'!W163&lt;Control!$C$7*1000,'Total power'!W163/Parameters!$C$3,Parameters!$C$4)</f>
        <v>16.537358490566035</v>
      </c>
      <c r="X163" s="12">
        <f>IF('Total power'!X163&lt;Control!$C$7*1000,'Total power'!X163/Parameters!$C$3,Parameters!$C$4)</f>
        <v>16.688301886792452</v>
      </c>
      <c r="Y163" s="12">
        <f>IF('Total power'!Y163&lt;Control!$C$7*1000,'Total power'!Y163/Parameters!$C$3,Parameters!$C$4)</f>
        <v>16.836226415094337</v>
      </c>
      <c r="Z163" s="12">
        <f>IF('Total power'!Z163&lt;Control!$C$7*1000,'Total power'!Z163/Parameters!$C$3,Parameters!$C$4)</f>
        <v>17.778113207547172</v>
      </c>
      <c r="AB163" s="7">
        <f t="shared" si="2"/>
        <v>406.51471698113204</v>
      </c>
    </row>
    <row r="164" spans="2:28" x14ac:dyDescent="0.2">
      <c r="B164" s="6">
        <v>44358</v>
      </c>
      <c r="C164" s="12">
        <f>IF('Total power'!C164&lt;Control!$C$7*1000,'Total power'!C164/Parameters!$C$3,Parameters!$C$4)</f>
        <v>18.40301886792453</v>
      </c>
      <c r="D164" s="12">
        <f>IF('Total power'!D164&lt;Control!$C$7*1000,'Total power'!D164/Parameters!$C$3,Parameters!$C$4)</f>
        <v>18.40301886792453</v>
      </c>
      <c r="E164" s="12">
        <f>IF('Total power'!E164&lt;Control!$C$7*1000,'Total power'!E164/Parameters!$C$3,Parameters!$C$4)</f>
        <v>18.326037735849056</v>
      </c>
      <c r="F164" s="12">
        <f>IF('Total power'!F164&lt;Control!$C$7*1000,'Total power'!F164/Parameters!$C$3,Parameters!$C$4)</f>
        <v>17.630188679245283</v>
      </c>
      <c r="G164" s="12">
        <f>IF('Total power'!G164&lt;Control!$C$7*1000,'Total power'!G164/Parameters!$C$3,Parameters!$C$4)</f>
        <v>16.537358490566035</v>
      </c>
      <c r="H164" s="12">
        <f>IF('Total power'!H164&lt;Control!$C$7*1000,'Total power'!H164/Parameters!$C$3,Parameters!$C$4)</f>
        <v>15.415849056603776</v>
      </c>
      <c r="I164" s="12">
        <f>IF('Total power'!I164&lt;Control!$C$7*1000,'Total power'!I164/Parameters!$C$3,Parameters!$C$4)</f>
        <v>16.780377358490565</v>
      </c>
      <c r="J164" s="12">
        <f>IF('Total power'!J164&lt;Control!$C$7*1000,'Total power'!J164/Parameters!$C$3,Parameters!$C$4)</f>
        <v>17.722264150943396</v>
      </c>
      <c r="K164" s="12">
        <f>IF('Total power'!K164&lt;Control!$C$7*1000,'Total power'!K164/Parameters!$C$3,Parameters!$C$4)</f>
        <v>18.326037735849056</v>
      </c>
      <c r="L164" s="12">
        <f>IF('Total power'!L164&lt;Control!$C$7*1000,'Total power'!L164/Parameters!$C$3,Parameters!$C$4)</f>
        <v>18.381886792452832</v>
      </c>
      <c r="M164" s="12">
        <f>IF('Total power'!M164&lt;Control!$C$7*1000,'Total power'!M164/Parameters!$C$3,Parameters!$C$4)</f>
        <v>17.778113207547172</v>
      </c>
      <c r="N164" s="12">
        <f>IF('Total power'!N164&lt;Control!$C$7*1000,'Total power'!N164/Parameters!$C$3,Parameters!$C$4)</f>
        <v>18.326037735849056</v>
      </c>
      <c r="O164" s="12">
        <f>IF('Total power'!O164&lt;Control!$C$7*1000,'Total power'!O164/Parameters!$C$3,Parameters!$C$4)</f>
        <v>18.381886792452832</v>
      </c>
      <c r="P164" s="12">
        <f>IF('Total power'!P164&lt;Control!$C$7*1000,'Total power'!P164/Parameters!$C$3,Parameters!$C$4)</f>
        <v>18.750188679245284</v>
      </c>
      <c r="Q164" s="12">
        <f>IF('Total power'!Q164&lt;Control!$C$7*1000,'Total power'!Q164/Parameters!$C$3,Parameters!$C$4)</f>
        <v>18.867924528301888</v>
      </c>
      <c r="R164" s="12">
        <f>IF('Total power'!R164&lt;Control!$C$7*1000,'Total power'!R164/Parameters!$C$3,Parameters!$C$4)</f>
        <v>18.867924528301888</v>
      </c>
      <c r="S164" s="12">
        <f>IF('Total power'!S164&lt;Control!$C$7*1000,'Total power'!S164/Parameters!$C$3,Parameters!$C$4)</f>
        <v>18.867924528301888</v>
      </c>
      <c r="T164" s="12">
        <f>IF('Total power'!T164&lt;Control!$C$7*1000,'Total power'!T164/Parameters!$C$3,Parameters!$C$4)</f>
        <v>18.867924528301888</v>
      </c>
      <c r="U164" s="12">
        <f>IF('Total power'!U164&lt;Control!$C$7*1000,'Total power'!U164/Parameters!$C$3,Parameters!$C$4)</f>
        <v>18.867924528301888</v>
      </c>
      <c r="V164" s="12">
        <f>IF('Total power'!V164&lt;Control!$C$7*1000,'Total power'!V164/Parameters!$C$3,Parameters!$C$4)</f>
        <v>18.694339622641508</v>
      </c>
      <c r="W164" s="12">
        <f>IF('Total power'!W164&lt;Control!$C$7*1000,'Total power'!W164/Parameters!$C$3,Parameters!$C$4)</f>
        <v>18.381886792452832</v>
      </c>
      <c r="X164" s="12">
        <f>IF('Total power'!X164&lt;Control!$C$7*1000,'Total power'!X164/Parameters!$C$3,Parameters!$C$4)</f>
        <v>18.326037735849056</v>
      </c>
      <c r="Y164" s="12">
        <f>IF('Total power'!Y164&lt;Control!$C$7*1000,'Total power'!Y164/Parameters!$C$3,Parameters!$C$4)</f>
        <v>18.381886792452832</v>
      </c>
      <c r="Z164" s="12">
        <f>IF('Total power'!Z164&lt;Control!$C$7*1000,'Total power'!Z164/Parameters!$C$3,Parameters!$C$4)</f>
        <v>18.750188679245284</v>
      </c>
      <c r="AB164" s="7">
        <f t="shared" si="2"/>
        <v>436.03622641509435</v>
      </c>
    </row>
    <row r="165" spans="2:28" x14ac:dyDescent="0.2">
      <c r="B165" s="6">
        <v>44359</v>
      </c>
      <c r="C165" s="12">
        <f>IF('Total power'!C165&lt;Control!$C$7*1000,'Total power'!C165/Parameters!$C$3,Parameters!$C$4)</f>
        <v>18.694339622641508</v>
      </c>
      <c r="D165" s="12">
        <f>IF('Total power'!D165&lt;Control!$C$7*1000,'Total power'!D165/Parameters!$C$3,Parameters!$C$4)</f>
        <v>18.406037735849058</v>
      </c>
      <c r="E165" s="12">
        <f>IF('Total power'!E165&lt;Control!$C$7*1000,'Total power'!E165/Parameters!$C$3,Parameters!$C$4)</f>
        <v>18.771320754716982</v>
      </c>
      <c r="F165" s="12">
        <f>IF('Total power'!F165&lt;Control!$C$7*1000,'Total power'!F165/Parameters!$C$3,Parameters!$C$4)</f>
        <v>18.774339622641513</v>
      </c>
      <c r="G165" s="12">
        <f>IF('Total power'!G165&lt;Control!$C$7*1000,'Total power'!G165/Parameters!$C$3,Parameters!$C$4)</f>
        <v>18.867924528301888</v>
      </c>
      <c r="H165" s="12">
        <f>IF('Total power'!H165&lt;Control!$C$7*1000,'Total power'!H165/Parameters!$C$3,Parameters!$C$4)</f>
        <v>18.867924528301888</v>
      </c>
      <c r="I165" s="12">
        <f>IF('Total power'!I165&lt;Control!$C$7*1000,'Total power'!I165/Parameters!$C$3,Parameters!$C$4)</f>
        <v>18.867924528301888</v>
      </c>
      <c r="J165" s="12">
        <f>IF('Total power'!J165&lt;Control!$C$7*1000,'Total power'!J165/Parameters!$C$3,Parameters!$C$4)</f>
        <v>18.867924528301888</v>
      </c>
      <c r="K165" s="12">
        <f>IF('Total power'!K165&lt;Control!$C$7*1000,'Total power'!K165/Parameters!$C$3,Parameters!$C$4)</f>
        <v>18.867924528301888</v>
      </c>
      <c r="L165" s="12">
        <f>IF('Total power'!L165&lt;Control!$C$7*1000,'Total power'!L165/Parameters!$C$3,Parameters!$C$4)</f>
        <v>18.867924528301888</v>
      </c>
      <c r="M165" s="12">
        <f>IF('Total power'!M165&lt;Control!$C$7*1000,'Total power'!M165/Parameters!$C$3,Parameters!$C$4)</f>
        <v>18.867924528301888</v>
      </c>
      <c r="N165" s="12">
        <f>IF('Total power'!N165&lt;Control!$C$7*1000,'Total power'!N165/Parameters!$C$3,Parameters!$C$4)</f>
        <v>18.867924528301888</v>
      </c>
      <c r="O165" s="12">
        <f>IF('Total power'!O165&lt;Control!$C$7*1000,'Total power'!O165/Parameters!$C$3,Parameters!$C$4)</f>
        <v>18.867924528301888</v>
      </c>
      <c r="P165" s="12">
        <f>IF('Total power'!P165&lt;Control!$C$7*1000,'Total power'!P165/Parameters!$C$3,Parameters!$C$4)</f>
        <v>18.867924528301888</v>
      </c>
      <c r="Q165" s="12">
        <f>IF('Total power'!Q165&lt;Control!$C$7*1000,'Total power'!Q165/Parameters!$C$3,Parameters!$C$4)</f>
        <v>18.867924528301888</v>
      </c>
      <c r="R165" s="12">
        <f>IF('Total power'!R165&lt;Control!$C$7*1000,'Total power'!R165/Parameters!$C$3,Parameters!$C$4)</f>
        <v>18.326037735849056</v>
      </c>
      <c r="S165" s="12">
        <f>IF('Total power'!S165&lt;Control!$C$7*1000,'Total power'!S165/Parameters!$C$3,Parameters!$C$4)</f>
        <v>16.537358490566035</v>
      </c>
      <c r="T165" s="12">
        <f>IF('Total power'!T165&lt;Control!$C$7*1000,'Total power'!T165/Parameters!$C$3,Parameters!$C$4)</f>
        <v>12.633962264150943</v>
      </c>
      <c r="U165" s="12">
        <f>IF('Total power'!U165&lt;Control!$C$7*1000,'Total power'!U165/Parameters!$C$3,Parameters!$C$4)</f>
        <v>7.5833962264150934</v>
      </c>
      <c r="V165" s="12">
        <f>IF('Total power'!V165&lt;Control!$C$7*1000,'Total power'!V165/Parameters!$C$3,Parameters!$C$4)</f>
        <v>3.8052830188679247</v>
      </c>
      <c r="W165" s="12">
        <f>IF('Total power'!W165&lt;Control!$C$7*1000,'Total power'!W165/Parameters!$C$3,Parameters!$C$4)</f>
        <v>2.7547169811320753</v>
      </c>
      <c r="X165" s="12">
        <f>IF('Total power'!X165&lt;Control!$C$7*1000,'Total power'!X165/Parameters!$C$3,Parameters!$C$4)</f>
        <v>4.5388679245283026</v>
      </c>
      <c r="Y165" s="12">
        <f>IF('Total power'!Y165&lt;Control!$C$7*1000,'Total power'!Y165/Parameters!$C$3,Parameters!$C$4)</f>
        <v>7.1849056603773587</v>
      </c>
      <c r="Z165" s="12">
        <f>IF('Total power'!Z165&lt;Control!$C$7*1000,'Total power'!Z165/Parameters!$C$3,Parameters!$C$4)</f>
        <v>9.385660377358489</v>
      </c>
      <c r="AB165" s="7">
        <f t="shared" si="2"/>
        <v>364.94339622641513</v>
      </c>
    </row>
    <row r="166" spans="2:28" x14ac:dyDescent="0.2">
      <c r="B166" s="6">
        <v>44360</v>
      </c>
      <c r="C166" s="12">
        <f>IF('Total power'!C166&lt;Control!$C$7*1000,'Total power'!C166/Parameters!$C$3,Parameters!$C$4)</f>
        <v>11.372075471698114</v>
      </c>
      <c r="D166" s="12">
        <f>IF('Total power'!D166&lt;Control!$C$7*1000,'Total power'!D166/Parameters!$C$3,Parameters!$C$4)</f>
        <v>11.372075471698114</v>
      </c>
      <c r="E166" s="12">
        <f>IF('Total power'!E166&lt;Control!$C$7*1000,'Total power'!E166/Parameters!$C$3,Parameters!$C$4)</f>
        <v>13.367547169811321</v>
      </c>
      <c r="F166" s="12">
        <f>IF('Total power'!F166&lt;Control!$C$7*1000,'Total power'!F166/Parameters!$C$3,Parameters!$C$4)</f>
        <v>15.172830188679248</v>
      </c>
      <c r="G166" s="12">
        <f>IF('Total power'!G166&lt;Control!$C$7*1000,'Total power'!G166/Parameters!$C$3,Parameters!$C$4)</f>
        <v>15.172830188679248</v>
      </c>
      <c r="H166" s="12">
        <f>IF('Total power'!H166&lt;Control!$C$7*1000,'Total power'!H166/Parameters!$C$3,Parameters!$C$4)</f>
        <v>14.937358490566039</v>
      </c>
      <c r="I166" s="12">
        <f>IF('Total power'!I166&lt;Control!$C$7*1000,'Total power'!I166/Parameters!$C$3,Parameters!$C$4)</f>
        <v>16.780377358490565</v>
      </c>
      <c r="J166" s="12">
        <f>IF('Total power'!J166&lt;Control!$C$7*1000,'Total power'!J166/Parameters!$C$3,Parameters!$C$4)</f>
        <v>17.778113207547172</v>
      </c>
      <c r="K166" s="12">
        <f>IF('Total power'!K166&lt;Control!$C$7*1000,'Total power'!K166/Parameters!$C$3,Parameters!$C$4)</f>
        <v>18.750188679245284</v>
      </c>
      <c r="L166" s="12">
        <f>IF('Total power'!L166&lt;Control!$C$7*1000,'Total power'!L166/Parameters!$C$3,Parameters!$C$4)</f>
        <v>18.867924528301888</v>
      </c>
      <c r="M166" s="12">
        <f>IF('Total power'!M166&lt;Control!$C$7*1000,'Total power'!M166/Parameters!$C$3,Parameters!$C$4)</f>
        <v>18.867924528301888</v>
      </c>
      <c r="N166" s="12">
        <f>IF('Total power'!N166&lt;Control!$C$7*1000,'Total power'!N166/Parameters!$C$3,Parameters!$C$4)</f>
        <v>18.867924528301888</v>
      </c>
      <c r="O166" s="12">
        <f>IF('Total power'!O166&lt;Control!$C$7*1000,'Total power'!O166/Parameters!$C$3,Parameters!$C$4)</f>
        <v>18.867924528301888</v>
      </c>
      <c r="P166" s="12">
        <f>IF('Total power'!P166&lt;Control!$C$7*1000,'Total power'!P166/Parameters!$C$3,Parameters!$C$4)</f>
        <v>18.867924528301888</v>
      </c>
      <c r="Q166" s="12">
        <f>IF('Total power'!Q166&lt;Control!$C$7*1000,'Total power'!Q166/Parameters!$C$3,Parameters!$C$4)</f>
        <v>18.867924528301888</v>
      </c>
      <c r="R166" s="12">
        <f>IF('Total power'!R166&lt;Control!$C$7*1000,'Total power'!R166/Parameters!$C$3,Parameters!$C$4)</f>
        <v>18.867924528301888</v>
      </c>
      <c r="S166" s="12">
        <f>IF('Total power'!S166&lt;Control!$C$7*1000,'Total power'!S166/Parameters!$C$3,Parameters!$C$4)</f>
        <v>17.722264150943396</v>
      </c>
      <c r="T166" s="12">
        <f>IF('Total power'!T166&lt;Control!$C$7*1000,'Total power'!T166/Parameters!$C$3,Parameters!$C$4)</f>
        <v>15.172830188679248</v>
      </c>
      <c r="U166" s="12">
        <f>IF('Total power'!U166&lt;Control!$C$7*1000,'Total power'!U166/Parameters!$C$3,Parameters!$C$4)</f>
        <v>12.633962264150943</v>
      </c>
      <c r="V166" s="12">
        <f>IF('Total power'!V166&lt;Control!$C$7*1000,'Total power'!V166/Parameters!$C$3,Parameters!$C$4)</f>
        <v>11.372075471698114</v>
      </c>
      <c r="W166" s="12">
        <f>IF('Total power'!W166&lt;Control!$C$7*1000,'Total power'!W166/Parameters!$C$3,Parameters!$C$4)</f>
        <v>9.7781132075471699</v>
      </c>
      <c r="X166" s="12">
        <f>IF('Total power'!X166&lt;Control!$C$7*1000,'Total power'!X166/Parameters!$C$3,Parameters!$C$4)</f>
        <v>9.7781132075471699</v>
      </c>
      <c r="Y166" s="12">
        <f>IF('Total power'!Y166&lt;Control!$C$7*1000,'Total power'!Y166/Parameters!$C$3,Parameters!$C$4)</f>
        <v>13.603018867924529</v>
      </c>
      <c r="Z166" s="12">
        <f>IF('Total power'!Z166&lt;Control!$C$7*1000,'Total power'!Z166/Parameters!$C$3,Parameters!$C$4)</f>
        <v>15.415849056603776</v>
      </c>
      <c r="AB166" s="7">
        <f t="shared" si="2"/>
        <v>372.2550943396227</v>
      </c>
    </row>
    <row r="167" spans="2:28" x14ac:dyDescent="0.2">
      <c r="B167" s="6">
        <v>44361</v>
      </c>
      <c r="C167" s="12">
        <f>IF('Total power'!C167&lt;Control!$C$7*1000,'Total power'!C167/Parameters!$C$3,Parameters!$C$4)</f>
        <v>16.537358490566035</v>
      </c>
      <c r="D167" s="12">
        <f>IF('Total power'!D167&lt;Control!$C$7*1000,'Total power'!D167/Parameters!$C$3,Parameters!$C$4)</f>
        <v>16.537358490566035</v>
      </c>
      <c r="E167" s="12">
        <f>IF('Total power'!E167&lt;Control!$C$7*1000,'Total power'!E167/Parameters!$C$3,Parameters!$C$4)</f>
        <v>17.479245283018866</v>
      </c>
      <c r="F167" s="12">
        <f>IF('Total power'!F167&lt;Control!$C$7*1000,'Total power'!F167/Parameters!$C$3,Parameters!$C$4)</f>
        <v>17.722264150943396</v>
      </c>
      <c r="G167" s="12">
        <f>IF('Total power'!G167&lt;Control!$C$7*1000,'Total power'!G167/Parameters!$C$3,Parameters!$C$4)</f>
        <v>18.40301886792453</v>
      </c>
      <c r="H167" s="12">
        <f>IF('Total power'!H167&lt;Control!$C$7*1000,'Total power'!H167/Parameters!$C$3,Parameters!$C$4)</f>
        <v>18.774339622641513</v>
      </c>
      <c r="I167" s="12">
        <f>IF('Total power'!I167&lt;Control!$C$7*1000,'Total power'!I167/Parameters!$C$3,Parameters!$C$4)</f>
        <v>18.867924528301888</v>
      </c>
      <c r="J167" s="12">
        <f>IF('Total power'!J167&lt;Control!$C$7*1000,'Total power'!J167/Parameters!$C$3,Parameters!$C$4)</f>
        <v>18.867924528301888</v>
      </c>
      <c r="K167" s="12">
        <f>IF('Total power'!K167&lt;Control!$C$7*1000,'Total power'!K167/Parameters!$C$3,Parameters!$C$4)</f>
        <v>18.867924528301888</v>
      </c>
      <c r="L167" s="12">
        <f>IF('Total power'!L167&lt;Control!$C$7*1000,'Total power'!L167/Parameters!$C$3,Parameters!$C$4)</f>
        <v>18.867924528301888</v>
      </c>
      <c r="M167" s="12">
        <f>IF('Total power'!M167&lt;Control!$C$7*1000,'Total power'!M167/Parameters!$C$3,Parameters!$C$4)</f>
        <v>18.867924528301888</v>
      </c>
      <c r="N167" s="12">
        <f>IF('Total power'!N167&lt;Control!$C$7*1000,'Total power'!N167/Parameters!$C$3,Parameters!$C$4)</f>
        <v>18.867924528301888</v>
      </c>
      <c r="O167" s="12">
        <f>IF('Total power'!O167&lt;Control!$C$7*1000,'Total power'!O167/Parameters!$C$3,Parameters!$C$4)</f>
        <v>18.867924528301888</v>
      </c>
      <c r="P167" s="12">
        <f>IF('Total power'!P167&lt;Control!$C$7*1000,'Total power'!P167/Parameters!$C$3,Parameters!$C$4)</f>
        <v>18.867924528301888</v>
      </c>
      <c r="Q167" s="12">
        <f>IF('Total power'!Q167&lt;Control!$C$7*1000,'Total power'!Q167/Parameters!$C$3,Parameters!$C$4)</f>
        <v>18.867924528301888</v>
      </c>
      <c r="R167" s="12">
        <f>IF('Total power'!R167&lt;Control!$C$7*1000,'Total power'!R167/Parameters!$C$3,Parameters!$C$4)</f>
        <v>18.867924528301888</v>
      </c>
      <c r="S167" s="12">
        <f>IF('Total power'!S167&lt;Control!$C$7*1000,'Total power'!S167/Parameters!$C$3,Parameters!$C$4)</f>
        <v>18.867924528301888</v>
      </c>
      <c r="T167" s="12">
        <f>IF('Total power'!T167&lt;Control!$C$7*1000,'Total power'!T167/Parameters!$C$3,Parameters!$C$4)</f>
        <v>18.867924528301888</v>
      </c>
      <c r="U167" s="12">
        <f>IF('Total power'!U167&lt;Control!$C$7*1000,'Total power'!U167/Parameters!$C$3,Parameters!$C$4)</f>
        <v>18.867924528301888</v>
      </c>
      <c r="V167" s="12">
        <f>IF('Total power'!V167&lt;Control!$C$7*1000,'Total power'!V167/Parameters!$C$3,Parameters!$C$4)</f>
        <v>18.774339622641513</v>
      </c>
      <c r="W167" s="12">
        <f>IF('Total power'!W167&lt;Control!$C$7*1000,'Total power'!W167/Parameters!$C$3,Parameters!$C$4)</f>
        <v>17.778113207547172</v>
      </c>
      <c r="X167" s="12">
        <f>IF('Total power'!X167&lt;Control!$C$7*1000,'Total power'!X167/Parameters!$C$3,Parameters!$C$4)</f>
        <v>16.780377358490565</v>
      </c>
      <c r="Y167" s="12">
        <f>IF('Total power'!Y167&lt;Control!$C$7*1000,'Total power'!Y167/Parameters!$C$3,Parameters!$C$4)</f>
        <v>15.415849056603776</v>
      </c>
      <c r="Z167" s="12">
        <f>IF('Total power'!Z167&lt;Control!$C$7*1000,'Total power'!Z167/Parameters!$C$3,Parameters!$C$4)</f>
        <v>13.603018867924529</v>
      </c>
      <c r="AB167" s="7">
        <f t="shared" si="2"/>
        <v>433.08830188679252</v>
      </c>
    </row>
    <row r="168" spans="2:28" x14ac:dyDescent="0.2">
      <c r="B168" s="6">
        <v>44362</v>
      </c>
      <c r="C168" s="12">
        <f>IF('Total power'!C168&lt;Control!$C$7*1000,'Total power'!C168/Parameters!$C$3,Parameters!$C$4)</f>
        <v>12.633962264150943</v>
      </c>
      <c r="D168" s="12">
        <f>IF('Total power'!D168&lt;Control!$C$7*1000,'Total power'!D168/Parameters!$C$3,Parameters!$C$4)</f>
        <v>11.372075471698114</v>
      </c>
      <c r="E168" s="12">
        <f>IF('Total power'!E168&lt;Control!$C$7*1000,'Total power'!E168/Parameters!$C$3,Parameters!$C$4)</f>
        <v>9.385660377358489</v>
      </c>
      <c r="F168" s="12">
        <f>IF('Total power'!F168&lt;Control!$C$7*1000,'Total power'!F168/Parameters!$C$3,Parameters!$C$4)</f>
        <v>7.1849056603773587</v>
      </c>
      <c r="G168" s="12">
        <f>IF('Total power'!G168&lt;Control!$C$7*1000,'Total power'!G168/Parameters!$C$3,Parameters!$C$4)</f>
        <v>4.5388679245283026</v>
      </c>
      <c r="H168" s="12">
        <f>IF('Total power'!H168&lt;Control!$C$7*1000,'Total power'!H168/Parameters!$C$3,Parameters!$C$4)</f>
        <v>2.3924528301886792</v>
      </c>
      <c r="I168" s="12">
        <f>IF('Total power'!I168&lt;Control!$C$7*1000,'Total power'!I168/Parameters!$C$3,Parameters!$C$4)</f>
        <v>1.2905660377358492</v>
      </c>
      <c r="J168" s="12">
        <f>IF('Total power'!J168&lt;Control!$C$7*1000,'Total power'!J168/Parameters!$C$3,Parameters!$C$4)</f>
        <v>0.47849056603773577</v>
      </c>
      <c r="K168" s="12">
        <f>IF('Total power'!K168&lt;Control!$C$7*1000,'Total power'!K168/Parameters!$C$3,Parameters!$C$4)</f>
        <v>0.47849056603773577</v>
      </c>
      <c r="L168" s="12">
        <f>IF('Total power'!L168&lt;Control!$C$7*1000,'Total power'!L168/Parameters!$C$3,Parameters!$C$4)</f>
        <v>1.4384905660377358</v>
      </c>
      <c r="M168" s="12">
        <f>IF('Total power'!M168&lt;Control!$C$7*1000,'Total power'!M168/Parameters!$C$3,Parameters!$C$4)</f>
        <v>2.9358490566037734</v>
      </c>
      <c r="N168" s="12">
        <f>IF('Total power'!N168&lt;Control!$C$7*1000,'Total power'!N168/Parameters!$C$3,Parameters!$C$4)</f>
        <v>4.2807547169811322</v>
      </c>
      <c r="O168" s="12">
        <f>IF('Total power'!O168&lt;Control!$C$7*1000,'Total power'!O168/Parameters!$C$3,Parameters!$C$4)</f>
        <v>5.3132075471698119</v>
      </c>
      <c r="P168" s="12">
        <f>IF('Total power'!P168&lt;Control!$C$7*1000,'Total power'!P168/Parameters!$C$3,Parameters!$C$4)</f>
        <v>6.5328301886792444</v>
      </c>
      <c r="Q168" s="12">
        <f>IF('Total power'!Q168&lt;Control!$C$7*1000,'Total power'!Q168/Parameters!$C$3,Parameters!$C$4)</f>
        <v>8.5735849056603772</v>
      </c>
      <c r="R168" s="12">
        <f>IF('Total power'!R168&lt;Control!$C$7*1000,'Total power'!R168/Parameters!$C$3,Parameters!$C$4)</f>
        <v>10.979622641509433</v>
      </c>
      <c r="S168" s="12">
        <f>IF('Total power'!S168&lt;Control!$C$7*1000,'Total power'!S168/Parameters!$C$3,Parameters!$C$4)</f>
        <v>12.633962264150943</v>
      </c>
      <c r="T168" s="12">
        <f>IF('Total power'!T168&lt;Control!$C$7*1000,'Total power'!T168/Parameters!$C$3,Parameters!$C$4)</f>
        <v>15.172830188679248</v>
      </c>
      <c r="U168" s="12">
        <f>IF('Total power'!U168&lt;Control!$C$7*1000,'Total power'!U168/Parameters!$C$3,Parameters!$C$4)</f>
        <v>16.780377358490565</v>
      </c>
      <c r="V168" s="12">
        <f>IF('Total power'!V168&lt;Control!$C$7*1000,'Total power'!V168/Parameters!$C$3,Parameters!$C$4)</f>
        <v>16.780377358490565</v>
      </c>
      <c r="W168" s="12">
        <f>IF('Total power'!W168&lt;Control!$C$7*1000,'Total power'!W168/Parameters!$C$3,Parameters!$C$4)</f>
        <v>16.780377358490565</v>
      </c>
      <c r="X168" s="12">
        <f>IF('Total power'!X168&lt;Control!$C$7*1000,'Total power'!X168/Parameters!$C$3,Parameters!$C$4)</f>
        <v>13.603018867924529</v>
      </c>
      <c r="Y168" s="12">
        <f>IF('Total power'!Y168&lt;Control!$C$7*1000,'Total power'!Y168/Parameters!$C$3,Parameters!$C$4)</f>
        <v>11.372075471698114</v>
      </c>
      <c r="Z168" s="12">
        <f>IF('Total power'!Z168&lt;Control!$C$7*1000,'Total power'!Z168/Parameters!$C$3,Parameters!$C$4)</f>
        <v>9.7781132075471699</v>
      </c>
      <c r="AB168" s="7">
        <f t="shared" si="2"/>
        <v>202.71094339622641</v>
      </c>
    </row>
    <row r="169" spans="2:28" x14ac:dyDescent="0.2">
      <c r="B169" s="6">
        <v>44363</v>
      </c>
      <c r="C169" s="12">
        <f>IF('Total power'!C169&lt;Control!$C$7*1000,'Total power'!C169/Parameters!$C$3,Parameters!$C$4)</f>
        <v>7.1849056603773587</v>
      </c>
      <c r="D169" s="12">
        <f>IF('Total power'!D169&lt;Control!$C$7*1000,'Total power'!D169/Parameters!$C$3,Parameters!$C$4)</f>
        <v>4.5388679245283026</v>
      </c>
      <c r="E169" s="12">
        <f>IF('Total power'!E169&lt;Control!$C$7*1000,'Total power'!E169/Parameters!$C$3,Parameters!$C$4)</f>
        <v>3.1532075471698113</v>
      </c>
      <c r="F169" s="12">
        <f>IF('Total power'!F169&lt;Control!$C$7*1000,'Total power'!F169/Parameters!$C$3,Parameters!$C$4)</f>
        <v>3.3705660377358493</v>
      </c>
      <c r="G169" s="12">
        <f>IF('Total power'!G169&lt;Control!$C$7*1000,'Total power'!G169/Parameters!$C$3,Parameters!$C$4)</f>
        <v>4.2807547169811322</v>
      </c>
      <c r="H169" s="12">
        <f>IF('Total power'!H169&lt;Control!$C$7*1000,'Total power'!H169/Parameters!$C$3,Parameters!$C$4)</f>
        <v>4.0226415094339618</v>
      </c>
      <c r="I169" s="12">
        <f>IF('Total power'!I169&lt;Control!$C$7*1000,'Total power'!I169/Parameters!$C$3,Parameters!$C$4)</f>
        <v>7.1849056603773587</v>
      </c>
      <c r="J169" s="12">
        <f>IF('Total power'!J169&lt;Control!$C$7*1000,'Total power'!J169/Parameters!$C$3,Parameters!$C$4)</f>
        <v>11.948679245283019</v>
      </c>
      <c r="K169" s="12">
        <f>IF('Total power'!K169&lt;Control!$C$7*1000,'Total power'!K169/Parameters!$C$3,Parameters!$C$4)</f>
        <v>13.753962264150944</v>
      </c>
      <c r="L169" s="12">
        <f>IF('Total power'!L169&lt;Control!$C$7*1000,'Total power'!L169/Parameters!$C$3,Parameters!$C$4)</f>
        <v>15.172830188679248</v>
      </c>
      <c r="M169" s="12">
        <f>IF('Total power'!M169&lt;Control!$C$7*1000,'Total power'!M169/Parameters!$C$3,Parameters!$C$4)</f>
        <v>15.415849056603776</v>
      </c>
      <c r="N169" s="12">
        <f>IF('Total power'!N169&lt;Control!$C$7*1000,'Total power'!N169/Parameters!$C$3,Parameters!$C$4)</f>
        <v>16.688301886792452</v>
      </c>
      <c r="O169" s="12">
        <f>IF('Total power'!O169&lt;Control!$C$7*1000,'Total power'!O169/Parameters!$C$3,Parameters!$C$4)</f>
        <v>16.780377358490565</v>
      </c>
      <c r="P169" s="12">
        <f>IF('Total power'!P169&lt;Control!$C$7*1000,'Total power'!P169/Parameters!$C$3,Parameters!$C$4)</f>
        <v>17.630188679245283</v>
      </c>
      <c r="Q169" s="12">
        <f>IF('Total power'!Q169&lt;Control!$C$7*1000,'Total power'!Q169/Parameters!$C$3,Parameters!$C$4)</f>
        <v>17.630188679245283</v>
      </c>
      <c r="R169" s="12">
        <f>IF('Total power'!R169&lt;Control!$C$7*1000,'Total power'!R169/Parameters!$C$3,Parameters!$C$4)</f>
        <v>16.780377358490565</v>
      </c>
      <c r="S169" s="12">
        <f>IF('Total power'!S169&lt;Control!$C$7*1000,'Total power'!S169/Parameters!$C$3,Parameters!$C$4)</f>
        <v>15.323773584905663</v>
      </c>
      <c r="T169" s="12">
        <f>IF('Total power'!T169&lt;Control!$C$7*1000,'Total power'!T169/Parameters!$C$3,Parameters!$C$4)</f>
        <v>13.367547169811321</v>
      </c>
      <c r="U169" s="12">
        <f>IF('Total power'!U169&lt;Control!$C$7*1000,'Total power'!U169/Parameters!$C$3,Parameters!$C$4)</f>
        <v>10.119245283018866</v>
      </c>
      <c r="V169" s="12">
        <f>IF('Total power'!V169&lt;Control!$C$7*1000,'Total power'!V169/Parameters!$C$3,Parameters!$C$4)</f>
        <v>6.8377358490566031</v>
      </c>
      <c r="W169" s="12">
        <f>IF('Total power'!W169&lt;Control!$C$7*1000,'Total power'!W169/Parameters!$C$3,Parameters!$C$4)</f>
        <v>5.3132075471698119</v>
      </c>
      <c r="X169" s="12">
        <f>IF('Total power'!X169&lt;Control!$C$7*1000,'Total power'!X169/Parameters!$C$3,Parameters!$C$4)</f>
        <v>4.7969811320754729</v>
      </c>
      <c r="Y169" s="12">
        <f>IF('Total power'!Y169&lt;Control!$C$7*1000,'Total power'!Y169/Parameters!$C$3,Parameters!$C$4)</f>
        <v>3.8052830188679247</v>
      </c>
      <c r="Z169" s="12">
        <f>IF('Total power'!Z169&lt;Control!$C$7*1000,'Total power'!Z169/Parameters!$C$3,Parameters!$C$4)</f>
        <v>3.1532075471698113</v>
      </c>
      <c r="AB169" s="7">
        <f t="shared" si="2"/>
        <v>238.25358490566043</v>
      </c>
    </row>
    <row r="170" spans="2:28" x14ac:dyDescent="0.2">
      <c r="B170" s="6">
        <v>44364</v>
      </c>
      <c r="C170" s="12">
        <f>IF('Total power'!C170&lt;Control!$C$7*1000,'Total power'!C170/Parameters!$C$3,Parameters!$C$4)</f>
        <v>2.7547169811320753</v>
      </c>
      <c r="D170" s="12">
        <f>IF('Total power'!D170&lt;Control!$C$7*1000,'Total power'!D170/Parameters!$C$3,Parameters!$C$4)</f>
        <v>2.3924528301886792</v>
      </c>
      <c r="E170" s="12">
        <f>IF('Total power'!E170&lt;Control!$C$7*1000,'Total power'!E170/Parameters!$C$3,Parameters!$C$4)</f>
        <v>2.2113207547169811</v>
      </c>
      <c r="F170" s="12">
        <f>IF('Total power'!F170&lt;Control!$C$7*1000,'Total power'!F170/Parameters!$C$3,Parameters!$C$4)</f>
        <v>2.3924528301886792</v>
      </c>
      <c r="G170" s="12">
        <f>IF('Total power'!G170&lt;Control!$C$7*1000,'Total power'!G170/Parameters!$C$3,Parameters!$C$4)</f>
        <v>2.3924528301886792</v>
      </c>
      <c r="H170" s="12">
        <f>IF('Total power'!H170&lt;Control!$C$7*1000,'Total power'!H170/Parameters!$C$3,Parameters!$C$4)</f>
        <v>1.4384905660377358</v>
      </c>
      <c r="I170" s="12">
        <f>IF('Total power'!I170&lt;Control!$C$7*1000,'Total power'!I170/Parameters!$C$3,Parameters!$C$4)</f>
        <v>2.2113207547169811</v>
      </c>
      <c r="J170" s="12">
        <f>IF('Total power'!J170&lt;Control!$C$7*1000,'Total power'!J170/Parameters!$C$3,Parameters!$C$4)</f>
        <v>2.7547169811320753</v>
      </c>
      <c r="K170" s="12">
        <f>IF('Total power'!K170&lt;Control!$C$7*1000,'Total power'!K170/Parameters!$C$3,Parameters!$C$4)</f>
        <v>2.5735849056603777</v>
      </c>
      <c r="L170" s="12">
        <f>IF('Total power'!L170&lt;Control!$C$7*1000,'Total power'!L170/Parameters!$C$3,Parameters!$C$4)</f>
        <v>2.2113207547169811</v>
      </c>
      <c r="M170" s="12">
        <f>IF('Total power'!M170&lt;Control!$C$7*1000,'Total power'!M170/Parameters!$C$3,Parameters!$C$4)</f>
        <v>1.7343396226415091</v>
      </c>
      <c r="N170" s="12">
        <f>IF('Total power'!N170&lt;Control!$C$7*1000,'Total power'!N170/Parameters!$C$3,Parameters!$C$4)</f>
        <v>1.2905660377358492</v>
      </c>
      <c r="O170" s="12">
        <f>IF('Total power'!O170&lt;Control!$C$7*1000,'Total power'!O170/Parameters!$C$3,Parameters!$C$4)</f>
        <v>1.0430188679245285</v>
      </c>
      <c r="P170" s="12">
        <f>IF('Total power'!P170&lt;Control!$C$7*1000,'Total power'!P170/Parameters!$C$3,Parameters!$C$4)</f>
        <v>0.67169811320754724</v>
      </c>
      <c r="Q170" s="12">
        <f>IF('Total power'!Q170&lt;Control!$C$7*1000,'Total power'!Q170/Parameters!$C$3,Parameters!$C$4)</f>
        <v>0.47849056603773577</v>
      </c>
      <c r="R170" s="12">
        <f>IF('Total power'!R170&lt;Control!$C$7*1000,'Total power'!R170/Parameters!$C$3,Parameters!$C$4)</f>
        <v>0.57509433962264145</v>
      </c>
      <c r="S170" s="12">
        <f>IF('Total power'!S170&lt;Control!$C$7*1000,'Total power'!S170/Parameters!$C$3,Parameters!$C$4)</f>
        <v>0.79547169811320761</v>
      </c>
      <c r="T170" s="12">
        <f>IF('Total power'!T170&lt;Control!$C$7*1000,'Total power'!T170/Parameters!$C$3,Parameters!$C$4)</f>
        <v>1.0430188679245285</v>
      </c>
      <c r="U170" s="12">
        <f>IF('Total power'!U170&lt;Control!$C$7*1000,'Total power'!U170/Parameters!$C$3,Parameters!$C$4)</f>
        <v>1.2905660377358492</v>
      </c>
      <c r="V170" s="12">
        <f>IF('Total power'!V170&lt;Control!$C$7*1000,'Total power'!V170/Parameters!$C$3,Parameters!$C$4)</f>
        <v>1.4384905660377358</v>
      </c>
      <c r="W170" s="12">
        <f>IF('Total power'!W170&lt;Control!$C$7*1000,'Total power'!W170/Parameters!$C$3,Parameters!$C$4)</f>
        <v>2.2113207547169811</v>
      </c>
      <c r="X170" s="12">
        <f>IF('Total power'!X170&lt;Control!$C$7*1000,'Total power'!X170/Parameters!$C$3,Parameters!$C$4)</f>
        <v>3.5879245283018872</v>
      </c>
      <c r="Y170" s="12">
        <f>IF('Total power'!Y170&lt;Control!$C$7*1000,'Total power'!Y170/Parameters!$C$3,Parameters!$C$4)</f>
        <v>5.3132075471698119</v>
      </c>
      <c r="Z170" s="12">
        <f>IF('Total power'!Z170&lt;Control!$C$7*1000,'Total power'!Z170/Parameters!$C$3,Parameters!$C$4)</f>
        <v>7.9969811320754713</v>
      </c>
      <c r="AB170" s="7">
        <f t="shared" si="2"/>
        <v>52.803018867924521</v>
      </c>
    </row>
    <row r="171" spans="2:28" x14ac:dyDescent="0.2">
      <c r="B171" s="6">
        <v>44365</v>
      </c>
      <c r="C171" s="12">
        <f>IF('Total power'!C171&lt;Control!$C$7*1000,'Total power'!C171/Parameters!$C$3,Parameters!$C$4)</f>
        <v>9.7781132075471699</v>
      </c>
      <c r="D171" s="12">
        <f>IF('Total power'!D171&lt;Control!$C$7*1000,'Total power'!D171/Parameters!$C$3,Parameters!$C$4)</f>
        <v>8.5735849056603772</v>
      </c>
      <c r="E171" s="12">
        <f>IF('Total power'!E171&lt;Control!$C$7*1000,'Total power'!E171/Parameters!$C$3,Parameters!$C$4)</f>
        <v>7.5833962264150934</v>
      </c>
      <c r="F171" s="12">
        <f>IF('Total power'!F171&lt;Control!$C$7*1000,'Total power'!F171/Parameters!$C$3,Parameters!$C$4)</f>
        <v>6.8377358490566031</v>
      </c>
      <c r="G171" s="12">
        <f>IF('Total power'!G171&lt;Control!$C$7*1000,'Total power'!G171/Parameters!$C$3,Parameters!$C$4)</f>
        <v>5.9230188679245277</v>
      </c>
      <c r="H171" s="12">
        <f>IF('Total power'!H171&lt;Control!$C$7*1000,'Total power'!H171/Parameters!$C$3,Parameters!$C$4)</f>
        <v>5.3132075471698119</v>
      </c>
      <c r="I171" s="12">
        <f>IF('Total power'!I171&lt;Control!$C$7*1000,'Total power'!I171/Parameters!$C$3,Parameters!$C$4)</f>
        <v>4.2807547169811322</v>
      </c>
      <c r="J171" s="12">
        <f>IF('Total power'!J171&lt;Control!$C$7*1000,'Total power'!J171/Parameters!$C$3,Parameters!$C$4)</f>
        <v>3.5879245283018872</v>
      </c>
      <c r="K171" s="12">
        <f>IF('Total power'!K171&lt;Control!$C$7*1000,'Total power'!K171/Parameters!$C$3,Parameters!$C$4)</f>
        <v>2.7547169811320753</v>
      </c>
      <c r="L171" s="12">
        <f>IF('Total power'!L171&lt;Control!$C$7*1000,'Total power'!L171/Parameters!$C$3,Parameters!$C$4)</f>
        <v>1.8822641509433962</v>
      </c>
      <c r="M171" s="12">
        <f>IF('Total power'!M171&lt;Control!$C$7*1000,'Total power'!M171/Parameters!$C$3,Parameters!$C$4)</f>
        <v>0.67169811320754724</v>
      </c>
      <c r="N171" s="12">
        <f>IF('Total power'!N171&lt;Control!$C$7*1000,'Total power'!N171/Parameters!$C$3,Parameters!$C$4)</f>
        <v>0</v>
      </c>
      <c r="O171" s="12">
        <f>IF('Total power'!O171&lt;Control!$C$7*1000,'Total power'!O171/Parameters!$C$3,Parameters!$C$4)</f>
        <v>0</v>
      </c>
      <c r="P171" s="12">
        <f>IF('Total power'!P171&lt;Control!$C$7*1000,'Total power'!P171/Parameters!$C$3,Parameters!$C$4)</f>
        <v>0</v>
      </c>
      <c r="Q171" s="12">
        <f>IF('Total power'!Q171&lt;Control!$C$7*1000,'Total power'!Q171/Parameters!$C$3,Parameters!$C$4)</f>
        <v>0</v>
      </c>
      <c r="R171" s="12">
        <f>IF('Total power'!R171&lt;Control!$C$7*1000,'Total power'!R171/Parameters!$C$3,Parameters!$C$4)</f>
        <v>0</v>
      </c>
      <c r="S171" s="12">
        <f>IF('Total power'!S171&lt;Control!$C$7*1000,'Total power'!S171/Parameters!$C$3,Parameters!$C$4)</f>
        <v>0.79547169811320761</v>
      </c>
      <c r="T171" s="12">
        <f>IF('Total power'!T171&lt;Control!$C$7*1000,'Total power'!T171/Parameters!$C$3,Parameters!$C$4)</f>
        <v>2.9358490566037734</v>
      </c>
      <c r="U171" s="12">
        <f>IF('Total power'!U171&lt;Control!$C$7*1000,'Total power'!U171/Parameters!$C$3,Parameters!$C$4)</f>
        <v>5.9230188679245277</v>
      </c>
      <c r="V171" s="12">
        <f>IF('Total power'!V171&lt;Control!$C$7*1000,'Total power'!V171/Parameters!$C$3,Parameters!$C$4)</f>
        <v>7.9969811320754713</v>
      </c>
      <c r="W171" s="12">
        <f>IF('Total power'!W171&lt;Control!$C$7*1000,'Total power'!W171/Parameters!$C$3,Parameters!$C$4)</f>
        <v>8.3894339622641514</v>
      </c>
      <c r="X171" s="12">
        <f>IF('Total power'!X171&lt;Control!$C$7*1000,'Total power'!X171/Parameters!$C$3,Parameters!$C$4)</f>
        <v>7.1849056603773587</v>
      </c>
      <c r="Y171" s="12">
        <f>IF('Total power'!Y171&lt;Control!$C$7*1000,'Total power'!Y171/Parameters!$C$3,Parameters!$C$4)</f>
        <v>6.5328301886792444</v>
      </c>
      <c r="Z171" s="12">
        <f>IF('Total power'!Z171&lt;Control!$C$7*1000,'Total power'!Z171/Parameters!$C$3,Parameters!$C$4)</f>
        <v>6.5328301886792444</v>
      </c>
      <c r="AB171" s="7">
        <f t="shared" si="2"/>
        <v>103.4777358490566</v>
      </c>
    </row>
    <row r="172" spans="2:28" x14ac:dyDescent="0.2">
      <c r="B172" s="6">
        <v>44366</v>
      </c>
      <c r="C172" s="12">
        <f>IF('Total power'!C172&lt;Control!$C$7*1000,'Total power'!C172/Parameters!$C$3,Parameters!$C$4)</f>
        <v>6.8377358490566031</v>
      </c>
      <c r="D172" s="12">
        <f>IF('Total power'!D172&lt;Control!$C$7*1000,'Total power'!D172/Parameters!$C$3,Parameters!$C$4)</f>
        <v>7.1849056603773587</v>
      </c>
      <c r="E172" s="12">
        <f>IF('Total power'!E172&lt;Control!$C$7*1000,'Total power'!E172/Parameters!$C$3,Parameters!$C$4)</f>
        <v>7.1849056603773587</v>
      </c>
      <c r="F172" s="12">
        <f>IF('Total power'!F172&lt;Control!$C$7*1000,'Total power'!F172/Parameters!$C$3,Parameters!$C$4)</f>
        <v>6.5328301886792444</v>
      </c>
      <c r="G172" s="12">
        <f>IF('Total power'!G172&lt;Control!$C$7*1000,'Total power'!G172/Parameters!$C$3,Parameters!$C$4)</f>
        <v>5.9230188679245277</v>
      </c>
      <c r="H172" s="12">
        <f>IF('Total power'!H172&lt;Control!$C$7*1000,'Total power'!H172/Parameters!$C$3,Parameters!$C$4)</f>
        <v>5.0550943396226433</v>
      </c>
      <c r="I172" s="12">
        <f>IF('Total power'!I172&lt;Control!$C$7*1000,'Total power'!I172/Parameters!$C$3,Parameters!$C$4)</f>
        <v>5.0550943396226433</v>
      </c>
      <c r="J172" s="12">
        <f>IF('Total power'!J172&lt;Control!$C$7*1000,'Total power'!J172/Parameters!$C$3,Parameters!$C$4)</f>
        <v>4.7969811320754729</v>
      </c>
      <c r="K172" s="12">
        <f>IF('Total power'!K172&lt;Control!$C$7*1000,'Total power'!K172/Parameters!$C$3,Parameters!$C$4)</f>
        <v>4.2807547169811322</v>
      </c>
      <c r="L172" s="12">
        <f>IF('Total power'!L172&lt;Control!$C$7*1000,'Total power'!L172/Parameters!$C$3,Parameters!$C$4)</f>
        <v>4.0226415094339618</v>
      </c>
      <c r="M172" s="12">
        <f>IF('Total power'!M172&lt;Control!$C$7*1000,'Total power'!M172/Parameters!$C$3,Parameters!$C$4)</f>
        <v>3.8052830188679247</v>
      </c>
      <c r="N172" s="12">
        <f>IF('Total power'!N172&lt;Control!$C$7*1000,'Total power'!N172/Parameters!$C$3,Parameters!$C$4)</f>
        <v>3.8052830188679247</v>
      </c>
      <c r="O172" s="12">
        <f>IF('Total power'!O172&lt;Control!$C$7*1000,'Total power'!O172/Parameters!$C$3,Parameters!$C$4)</f>
        <v>4.2807547169811322</v>
      </c>
      <c r="P172" s="12">
        <f>IF('Total power'!P172&lt;Control!$C$7*1000,'Total power'!P172/Parameters!$C$3,Parameters!$C$4)</f>
        <v>5.6181132075471698</v>
      </c>
      <c r="Q172" s="12">
        <f>IF('Total power'!Q172&lt;Control!$C$7*1000,'Total power'!Q172/Parameters!$C$3,Parameters!$C$4)</f>
        <v>7.5833962264150934</v>
      </c>
      <c r="R172" s="12">
        <f>IF('Total power'!R172&lt;Control!$C$7*1000,'Total power'!R172/Parameters!$C$3,Parameters!$C$4)</f>
        <v>8.9720754716981137</v>
      </c>
      <c r="S172" s="12">
        <f>IF('Total power'!S172&lt;Control!$C$7*1000,'Total power'!S172/Parameters!$C$3,Parameters!$C$4)</f>
        <v>9.7781132075471699</v>
      </c>
      <c r="T172" s="12">
        <f>IF('Total power'!T172&lt;Control!$C$7*1000,'Total power'!T172/Parameters!$C$3,Parameters!$C$4)</f>
        <v>10.566037735849056</v>
      </c>
      <c r="U172" s="12">
        <f>IF('Total power'!U172&lt;Control!$C$7*1000,'Total power'!U172/Parameters!$C$3,Parameters!$C$4)</f>
        <v>11.71320754716981</v>
      </c>
      <c r="V172" s="12">
        <f>IF('Total power'!V172&lt;Control!$C$7*1000,'Total power'!V172/Parameters!$C$3,Parameters!$C$4)</f>
        <v>13.367547169811321</v>
      </c>
      <c r="W172" s="12">
        <f>IF('Total power'!W172&lt;Control!$C$7*1000,'Total power'!W172/Parameters!$C$3,Parameters!$C$4)</f>
        <v>13.026415094339622</v>
      </c>
      <c r="X172" s="12">
        <f>IF('Total power'!X172&lt;Control!$C$7*1000,'Total power'!X172/Parameters!$C$3,Parameters!$C$4)</f>
        <v>13.367547169811321</v>
      </c>
      <c r="Y172" s="12">
        <f>IF('Total power'!Y172&lt;Control!$C$7*1000,'Total power'!Y172/Parameters!$C$3,Parameters!$C$4)</f>
        <v>11.372075471698114</v>
      </c>
      <c r="Z172" s="12">
        <f>IF('Total power'!Z172&lt;Control!$C$7*1000,'Total power'!Z172/Parameters!$C$3,Parameters!$C$4)</f>
        <v>8.9720754716981137</v>
      </c>
      <c r="AB172" s="7">
        <f t="shared" si="2"/>
        <v>183.10188679245283</v>
      </c>
    </row>
    <row r="173" spans="2:28" x14ac:dyDescent="0.2">
      <c r="B173" s="6">
        <v>44367</v>
      </c>
      <c r="C173" s="12">
        <f>IF('Total power'!C173&lt;Control!$C$7*1000,'Total power'!C173/Parameters!$C$3,Parameters!$C$4)</f>
        <v>7.1849056603773587</v>
      </c>
      <c r="D173" s="12">
        <f>IF('Total power'!D173&lt;Control!$C$7*1000,'Total power'!D173/Parameters!$C$3,Parameters!$C$4)</f>
        <v>5.9230188679245277</v>
      </c>
      <c r="E173" s="12">
        <f>IF('Total power'!E173&lt;Control!$C$7*1000,'Total power'!E173/Parameters!$C$3,Parameters!$C$4)</f>
        <v>5.3132075471698119</v>
      </c>
      <c r="F173" s="12">
        <f>IF('Total power'!F173&lt;Control!$C$7*1000,'Total power'!F173/Parameters!$C$3,Parameters!$C$4)</f>
        <v>4.0226415094339618</v>
      </c>
      <c r="G173" s="12">
        <f>IF('Total power'!G173&lt;Control!$C$7*1000,'Total power'!G173/Parameters!$C$3,Parameters!$C$4)</f>
        <v>2.2113207547169811</v>
      </c>
      <c r="H173" s="12">
        <f>IF('Total power'!H173&lt;Control!$C$7*1000,'Total power'!H173/Parameters!$C$3,Parameters!$C$4)</f>
        <v>0.79547169811320761</v>
      </c>
      <c r="I173" s="12">
        <f>IF('Total power'!I173&lt;Control!$C$7*1000,'Total power'!I173/Parameters!$C$3,Parameters!$C$4)</f>
        <v>0</v>
      </c>
      <c r="J173" s="12">
        <f>IF('Total power'!J173&lt;Control!$C$7*1000,'Total power'!J173/Parameters!$C$3,Parameters!$C$4)</f>
        <v>0</v>
      </c>
      <c r="K173" s="12">
        <f>IF('Total power'!K173&lt;Control!$C$7*1000,'Total power'!K173/Parameters!$C$3,Parameters!$C$4)</f>
        <v>0</v>
      </c>
      <c r="L173" s="12">
        <f>IF('Total power'!L173&lt;Control!$C$7*1000,'Total power'!L173/Parameters!$C$3,Parameters!$C$4)</f>
        <v>0</v>
      </c>
      <c r="M173" s="12">
        <f>IF('Total power'!M173&lt;Control!$C$7*1000,'Total power'!M173/Parameters!$C$3,Parameters!$C$4)</f>
        <v>0</v>
      </c>
      <c r="N173" s="12">
        <f>IF('Total power'!N173&lt;Control!$C$7*1000,'Total power'!N173/Parameters!$C$3,Parameters!$C$4)</f>
        <v>1.166792452830189</v>
      </c>
      <c r="O173" s="12">
        <f>IF('Total power'!O173&lt;Control!$C$7*1000,'Total power'!O173/Parameters!$C$3,Parameters!$C$4)</f>
        <v>2.7547169811320753</v>
      </c>
      <c r="P173" s="12">
        <f>IF('Total power'!P173&lt;Control!$C$7*1000,'Total power'!P173/Parameters!$C$3,Parameters!$C$4)</f>
        <v>4.5388679245283026</v>
      </c>
      <c r="Q173" s="12">
        <f>IF('Total power'!Q173&lt;Control!$C$7*1000,'Total power'!Q173/Parameters!$C$3,Parameters!$C$4)</f>
        <v>6.5328301886792444</v>
      </c>
      <c r="R173" s="12">
        <f>IF('Total power'!R173&lt;Control!$C$7*1000,'Total power'!R173/Parameters!$C$3,Parameters!$C$4)</f>
        <v>8.9720754716981137</v>
      </c>
      <c r="S173" s="12">
        <f>IF('Total power'!S173&lt;Control!$C$7*1000,'Total power'!S173/Parameters!$C$3,Parameters!$C$4)</f>
        <v>10.119245283018866</v>
      </c>
      <c r="T173" s="12">
        <f>IF('Total power'!T173&lt;Control!$C$7*1000,'Total power'!T173/Parameters!$C$3,Parameters!$C$4)</f>
        <v>10.566037735849056</v>
      </c>
      <c r="U173" s="12">
        <f>IF('Total power'!U173&lt;Control!$C$7*1000,'Total power'!U173/Parameters!$C$3,Parameters!$C$4)</f>
        <v>10.566037735849056</v>
      </c>
      <c r="V173" s="12">
        <f>IF('Total power'!V173&lt;Control!$C$7*1000,'Total power'!V173/Parameters!$C$3,Parameters!$C$4)</f>
        <v>10.566037735849056</v>
      </c>
      <c r="W173" s="12">
        <f>IF('Total power'!W173&lt;Control!$C$7*1000,'Total power'!W173/Parameters!$C$3,Parameters!$C$4)</f>
        <v>10.119245283018866</v>
      </c>
      <c r="X173" s="12">
        <f>IF('Total power'!X173&lt;Control!$C$7*1000,'Total power'!X173/Parameters!$C$3,Parameters!$C$4)</f>
        <v>9.7781132075471699</v>
      </c>
      <c r="Y173" s="12">
        <f>IF('Total power'!Y173&lt;Control!$C$7*1000,'Total power'!Y173/Parameters!$C$3,Parameters!$C$4)</f>
        <v>10.119245283018866</v>
      </c>
      <c r="Z173" s="12">
        <f>IF('Total power'!Z173&lt;Control!$C$7*1000,'Total power'!Z173/Parameters!$C$3,Parameters!$C$4)</f>
        <v>10.119245283018866</v>
      </c>
      <c r="AB173" s="7">
        <f t="shared" si="2"/>
        <v>131.36905660377354</v>
      </c>
    </row>
    <row r="174" spans="2:28" x14ac:dyDescent="0.2">
      <c r="B174" s="6">
        <v>44368</v>
      </c>
      <c r="C174" s="12">
        <f>IF('Total power'!C174&lt;Control!$C$7*1000,'Total power'!C174/Parameters!$C$3,Parameters!$C$4)</f>
        <v>11.372075471698114</v>
      </c>
      <c r="D174" s="12">
        <f>IF('Total power'!D174&lt;Control!$C$7*1000,'Total power'!D174/Parameters!$C$3,Parameters!$C$4)</f>
        <v>13.367547169811321</v>
      </c>
      <c r="E174" s="12">
        <f>IF('Total power'!E174&lt;Control!$C$7*1000,'Total power'!E174/Parameters!$C$3,Parameters!$C$4)</f>
        <v>13.603018867924529</v>
      </c>
      <c r="F174" s="12">
        <f>IF('Total power'!F174&lt;Control!$C$7*1000,'Total power'!F174/Parameters!$C$3,Parameters!$C$4)</f>
        <v>13.026415094339622</v>
      </c>
      <c r="G174" s="12">
        <f>IF('Total power'!G174&lt;Control!$C$7*1000,'Total power'!G174/Parameters!$C$3,Parameters!$C$4)</f>
        <v>11.372075471698114</v>
      </c>
      <c r="H174" s="12">
        <f>IF('Total power'!H174&lt;Control!$C$7*1000,'Total power'!H174/Parameters!$C$3,Parameters!$C$4)</f>
        <v>10.119245283018866</v>
      </c>
      <c r="I174" s="12">
        <f>IF('Total power'!I174&lt;Control!$C$7*1000,'Total power'!I174/Parameters!$C$3,Parameters!$C$4)</f>
        <v>9.385660377358489</v>
      </c>
      <c r="J174" s="12">
        <f>IF('Total power'!J174&lt;Control!$C$7*1000,'Total power'!J174/Parameters!$C$3,Parameters!$C$4)</f>
        <v>9.7781132075471699</v>
      </c>
      <c r="K174" s="12">
        <f>IF('Total power'!K174&lt;Control!$C$7*1000,'Total power'!K174/Parameters!$C$3,Parameters!$C$4)</f>
        <v>10.119245283018866</v>
      </c>
      <c r="L174" s="12">
        <f>IF('Total power'!L174&lt;Control!$C$7*1000,'Total power'!L174/Parameters!$C$3,Parameters!$C$4)</f>
        <v>10.566037735849056</v>
      </c>
      <c r="M174" s="12">
        <f>IF('Total power'!M174&lt;Control!$C$7*1000,'Total power'!M174/Parameters!$C$3,Parameters!$C$4)</f>
        <v>11.948679245283019</v>
      </c>
      <c r="N174" s="12">
        <f>IF('Total power'!N174&lt;Control!$C$7*1000,'Total power'!N174/Parameters!$C$3,Parameters!$C$4)</f>
        <v>13.753962264150944</v>
      </c>
      <c r="O174" s="12">
        <f>IF('Total power'!O174&lt;Control!$C$7*1000,'Total power'!O174/Parameters!$C$3,Parameters!$C$4)</f>
        <v>15.323773584905663</v>
      </c>
      <c r="P174" s="12">
        <f>IF('Total power'!P174&lt;Control!$C$7*1000,'Total power'!P174/Parameters!$C$3,Parameters!$C$4)</f>
        <v>16.537358490566035</v>
      </c>
      <c r="Q174" s="12">
        <f>IF('Total power'!Q174&lt;Control!$C$7*1000,'Total power'!Q174/Parameters!$C$3,Parameters!$C$4)</f>
        <v>16.537358490566035</v>
      </c>
      <c r="R174" s="12">
        <f>IF('Total power'!R174&lt;Control!$C$7*1000,'Total power'!R174/Parameters!$C$3,Parameters!$C$4)</f>
        <v>15.172830188679248</v>
      </c>
      <c r="S174" s="12">
        <f>IF('Total power'!S174&lt;Control!$C$7*1000,'Total power'!S174/Parameters!$C$3,Parameters!$C$4)</f>
        <v>13.753962264150944</v>
      </c>
      <c r="T174" s="12">
        <f>IF('Total power'!T174&lt;Control!$C$7*1000,'Total power'!T174/Parameters!$C$3,Parameters!$C$4)</f>
        <v>11.948679245283019</v>
      </c>
      <c r="U174" s="12">
        <f>IF('Total power'!U174&lt;Control!$C$7*1000,'Total power'!U174/Parameters!$C$3,Parameters!$C$4)</f>
        <v>9.7781132075471699</v>
      </c>
      <c r="V174" s="12">
        <f>IF('Total power'!V174&lt;Control!$C$7*1000,'Total power'!V174/Parameters!$C$3,Parameters!$C$4)</f>
        <v>8.3894339622641514</v>
      </c>
      <c r="W174" s="12">
        <f>IF('Total power'!W174&lt;Control!$C$7*1000,'Total power'!W174/Parameters!$C$3,Parameters!$C$4)</f>
        <v>6.8377358490566031</v>
      </c>
      <c r="X174" s="12">
        <f>IF('Total power'!X174&lt;Control!$C$7*1000,'Total power'!X174/Parameters!$C$3,Parameters!$C$4)</f>
        <v>5.9230188679245277</v>
      </c>
      <c r="Y174" s="12">
        <f>IF('Total power'!Y174&lt;Control!$C$7*1000,'Total power'!Y174/Parameters!$C$3,Parameters!$C$4)</f>
        <v>5.0550943396226433</v>
      </c>
      <c r="Z174" s="12">
        <f>IF('Total power'!Z174&lt;Control!$C$7*1000,'Total power'!Z174/Parameters!$C$3,Parameters!$C$4)</f>
        <v>4.2807547169811322</v>
      </c>
      <c r="AB174" s="7">
        <f t="shared" si="2"/>
        <v>267.95018867924529</v>
      </c>
    </row>
    <row r="175" spans="2:28" x14ac:dyDescent="0.2">
      <c r="B175" s="6">
        <v>44369</v>
      </c>
      <c r="C175" s="12">
        <f>IF('Total power'!C175&lt;Control!$C$7*1000,'Total power'!C175/Parameters!$C$3,Parameters!$C$4)</f>
        <v>3.5879245283018872</v>
      </c>
      <c r="D175" s="12">
        <f>IF('Total power'!D175&lt;Control!$C$7*1000,'Total power'!D175/Parameters!$C$3,Parameters!$C$4)</f>
        <v>3.1532075471698113</v>
      </c>
      <c r="E175" s="12">
        <f>IF('Total power'!E175&lt;Control!$C$7*1000,'Total power'!E175/Parameters!$C$3,Parameters!$C$4)</f>
        <v>2.7547169811320753</v>
      </c>
      <c r="F175" s="12">
        <f>IF('Total power'!F175&lt;Control!$C$7*1000,'Total power'!F175/Parameters!$C$3,Parameters!$C$4)</f>
        <v>2.2113207547169811</v>
      </c>
      <c r="G175" s="12">
        <f>IF('Total power'!G175&lt;Control!$C$7*1000,'Total power'!G175/Parameters!$C$3,Parameters!$C$4)</f>
        <v>1.5864150943396227</v>
      </c>
      <c r="H175" s="12">
        <f>IF('Total power'!H175&lt;Control!$C$7*1000,'Total power'!H175/Parameters!$C$3,Parameters!$C$4)</f>
        <v>1.166792452830189</v>
      </c>
      <c r="I175" s="12">
        <f>IF('Total power'!I175&lt;Control!$C$7*1000,'Total power'!I175/Parameters!$C$3,Parameters!$C$4)</f>
        <v>0.79547169811320761</v>
      </c>
      <c r="J175" s="12">
        <f>IF('Total power'!J175&lt;Control!$C$7*1000,'Total power'!J175/Parameters!$C$3,Parameters!$C$4)</f>
        <v>0.28528301886792451</v>
      </c>
      <c r="K175" s="12">
        <f>IF('Total power'!K175&lt;Control!$C$7*1000,'Total power'!K175/Parameters!$C$3,Parameters!$C$4)</f>
        <v>0.28528301886792451</v>
      </c>
      <c r="L175" s="12">
        <f>IF('Total power'!L175&lt;Control!$C$7*1000,'Total power'!L175/Parameters!$C$3,Parameters!$C$4)</f>
        <v>0.47849056603773577</v>
      </c>
      <c r="M175" s="12">
        <f>IF('Total power'!M175&lt;Control!$C$7*1000,'Total power'!M175/Parameters!$C$3,Parameters!$C$4)</f>
        <v>0.57509433962264145</v>
      </c>
      <c r="N175" s="12">
        <f>IF('Total power'!N175&lt;Control!$C$7*1000,'Total power'!N175/Parameters!$C$3,Parameters!$C$4)</f>
        <v>0.79547169811320761</v>
      </c>
      <c r="O175" s="12">
        <f>IF('Total power'!O175&lt;Control!$C$7*1000,'Total power'!O175/Parameters!$C$3,Parameters!$C$4)</f>
        <v>1.0430188679245285</v>
      </c>
      <c r="P175" s="12">
        <f>IF('Total power'!P175&lt;Control!$C$7*1000,'Total power'!P175/Parameters!$C$3,Parameters!$C$4)</f>
        <v>1.4384905660377358</v>
      </c>
      <c r="Q175" s="12">
        <f>IF('Total power'!Q175&lt;Control!$C$7*1000,'Total power'!Q175/Parameters!$C$3,Parameters!$C$4)</f>
        <v>2.030188679245283</v>
      </c>
      <c r="R175" s="12">
        <f>IF('Total power'!R175&lt;Control!$C$7*1000,'Total power'!R175/Parameters!$C$3,Parameters!$C$4)</f>
        <v>2.7547169811320753</v>
      </c>
      <c r="S175" s="12">
        <f>IF('Total power'!S175&lt;Control!$C$7*1000,'Total power'!S175/Parameters!$C$3,Parameters!$C$4)</f>
        <v>3.8052830188679247</v>
      </c>
      <c r="T175" s="12">
        <f>IF('Total power'!T175&lt;Control!$C$7*1000,'Total power'!T175/Parameters!$C$3,Parameters!$C$4)</f>
        <v>4.5388679245283026</v>
      </c>
      <c r="U175" s="12">
        <f>IF('Total power'!U175&lt;Control!$C$7*1000,'Total power'!U175/Parameters!$C$3,Parameters!$C$4)</f>
        <v>4.7969811320754729</v>
      </c>
      <c r="V175" s="12">
        <f>IF('Total power'!V175&lt;Control!$C$7*1000,'Total power'!V175/Parameters!$C$3,Parameters!$C$4)</f>
        <v>5.0550943396226433</v>
      </c>
      <c r="W175" s="12">
        <f>IF('Total power'!W175&lt;Control!$C$7*1000,'Total power'!W175/Parameters!$C$3,Parameters!$C$4)</f>
        <v>7.9969811320754713</v>
      </c>
      <c r="X175" s="12">
        <f>IF('Total power'!X175&lt;Control!$C$7*1000,'Total power'!X175/Parameters!$C$3,Parameters!$C$4)</f>
        <v>8.9720754716981137</v>
      </c>
      <c r="Y175" s="12">
        <f>IF('Total power'!Y175&lt;Control!$C$7*1000,'Total power'!Y175/Parameters!$C$3,Parameters!$C$4)</f>
        <v>8.5735849056603772</v>
      </c>
      <c r="Z175" s="12">
        <f>IF('Total power'!Z175&lt;Control!$C$7*1000,'Total power'!Z175/Parameters!$C$3,Parameters!$C$4)</f>
        <v>7.5833962264150934</v>
      </c>
      <c r="AB175" s="7">
        <f t="shared" si="2"/>
        <v>76.264150943396217</v>
      </c>
    </row>
    <row r="176" spans="2:28" x14ac:dyDescent="0.2">
      <c r="B176" s="6">
        <v>44370</v>
      </c>
      <c r="C176" s="12">
        <f>IF('Total power'!C176&lt;Control!$C$7*1000,'Total power'!C176/Parameters!$C$3,Parameters!$C$4)</f>
        <v>6.5328301886792444</v>
      </c>
      <c r="D176" s="12">
        <f>IF('Total power'!D176&lt;Control!$C$7*1000,'Total power'!D176/Parameters!$C$3,Parameters!$C$4)</f>
        <v>7.1849056603773587</v>
      </c>
      <c r="E176" s="12">
        <f>IF('Total power'!E176&lt;Control!$C$7*1000,'Total power'!E176/Parameters!$C$3,Parameters!$C$4)</f>
        <v>7.5833962264150934</v>
      </c>
      <c r="F176" s="12">
        <f>IF('Total power'!F176&lt;Control!$C$7*1000,'Total power'!F176/Parameters!$C$3,Parameters!$C$4)</f>
        <v>7.5833962264150934</v>
      </c>
      <c r="G176" s="12">
        <f>IF('Total power'!G176&lt;Control!$C$7*1000,'Total power'!G176/Parameters!$C$3,Parameters!$C$4)</f>
        <v>7.5833962264150934</v>
      </c>
      <c r="H176" s="12">
        <f>IF('Total power'!H176&lt;Control!$C$7*1000,'Total power'!H176/Parameters!$C$3,Parameters!$C$4)</f>
        <v>6.5328301886792444</v>
      </c>
      <c r="I176" s="12">
        <f>IF('Total power'!I176&lt;Control!$C$7*1000,'Total power'!I176/Parameters!$C$3,Parameters!$C$4)</f>
        <v>5.0550943396226433</v>
      </c>
      <c r="J176" s="12">
        <f>IF('Total power'!J176&lt;Control!$C$7*1000,'Total power'!J176/Parameters!$C$3,Parameters!$C$4)</f>
        <v>4.5388679245283026</v>
      </c>
      <c r="K176" s="12">
        <f>IF('Total power'!K176&lt;Control!$C$7*1000,'Total power'!K176/Parameters!$C$3,Parameters!$C$4)</f>
        <v>4.0226415094339618</v>
      </c>
      <c r="L176" s="12">
        <f>IF('Total power'!L176&lt;Control!$C$7*1000,'Total power'!L176/Parameters!$C$3,Parameters!$C$4)</f>
        <v>4.0226415094339618</v>
      </c>
      <c r="M176" s="12">
        <f>IF('Total power'!M176&lt;Control!$C$7*1000,'Total power'!M176/Parameters!$C$3,Parameters!$C$4)</f>
        <v>4.5388679245283026</v>
      </c>
      <c r="N176" s="12">
        <f>IF('Total power'!N176&lt;Control!$C$7*1000,'Total power'!N176/Parameters!$C$3,Parameters!$C$4)</f>
        <v>5.0550943396226433</v>
      </c>
      <c r="O176" s="12">
        <f>IF('Total power'!O176&lt;Control!$C$7*1000,'Total power'!O176/Parameters!$C$3,Parameters!$C$4)</f>
        <v>5.6181132075471698</v>
      </c>
      <c r="P176" s="12">
        <f>IF('Total power'!P176&lt;Control!$C$7*1000,'Total power'!P176/Parameters!$C$3,Parameters!$C$4)</f>
        <v>5.3132075471698119</v>
      </c>
      <c r="Q176" s="12">
        <f>IF('Total power'!Q176&lt;Control!$C$7*1000,'Total power'!Q176/Parameters!$C$3,Parameters!$C$4)</f>
        <v>4.2807547169811322</v>
      </c>
      <c r="R176" s="12">
        <f>IF('Total power'!R176&lt;Control!$C$7*1000,'Total power'!R176/Parameters!$C$3,Parameters!$C$4)</f>
        <v>3.1532075471698113</v>
      </c>
      <c r="S176" s="12">
        <f>IF('Total power'!S176&lt;Control!$C$7*1000,'Total power'!S176/Parameters!$C$3,Parameters!$C$4)</f>
        <v>2.2113207547169811</v>
      </c>
      <c r="T176" s="12">
        <f>IF('Total power'!T176&lt;Control!$C$7*1000,'Total power'!T176/Parameters!$C$3,Parameters!$C$4)</f>
        <v>1.2905660377358492</v>
      </c>
      <c r="U176" s="12">
        <f>IF('Total power'!U176&lt;Control!$C$7*1000,'Total power'!U176/Parameters!$C$3,Parameters!$C$4)</f>
        <v>0.47849056603773577</v>
      </c>
      <c r="V176" s="12">
        <f>IF('Total power'!V176&lt;Control!$C$7*1000,'Total power'!V176/Parameters!$C$3,Parameters!$C$4)</f>
        <v>0</v>
      </c>
      <c r="W176" s="12">
        <f>IF('Total power'!W176&lt;Control!$C$7*1000,'Total power'!W176/Parameters!$C$3,Parameters!$C$4)</f>
        <v>0.47849056603773577</v>
      </c>
      <c r="X176" s="12">
        <f>IF('Total power'!X176&lt;Control!$C$7*1000,'Total power'!X176/Parameters!$C$3,Parameters!$C$4)</f>
        <v>1.166792452830189</v>
      </c>
      <c r="Y176" s="12">
        <f>IF('Total power'!Y176&lt;Control!$C$7*1000,'Total power'!Y176/Parameters!$C$3,Parameters!$C$4)</f>
        <v>2.2113207547169811</v>
      </c>
      <c r="Z176" s="12">
        <f>IF('Total power'!Z176&lt;Control!$C$7*1000,'Total power'!Z176/Parameters!$C$3,Parameters!$C$4)</f>
        <v>3.3705660377358493</v>
      </c>
      <c r="AB176" s="7">
        <f t="shared" si="2"/>
        <v>99.80679245283018</v>
      </c>
    </row>
    <row r="177" spans="2:29" x14ac:dyDescent="0.2">
      <c r="B177" s="6">
        <v>44371</v>
      </c>
      <c r="C177" s="12">
        <f>IF('Total power'!C177&lt;Control!$C$7*1000,'Total power'!C177/Parameters!$C$3,Parameters!$C$4)</f>
        <v>4.2807547169811322</v>
      </c>
      <c r="D177" s="12">
        <f>IF('Total power'!D177&lt;Control!$C$7*1000,'Total power'!D177/Parameters!$C$3,Parameters!$C$4)</f>
        <v>5.6181132075471698</v>
      </c>
      <c r="E177" s="12">
        <f>IF('Total power'!E177&lt;Control!$C$7*1000,'Total power'!E177/Parameters!$C$3,Parameters!$C$4)</f>
        <v>7.1849056603773587</v>
      </c>
      <c r="F177" s="12">
        <f>IF('Total power'!F177&lt;Control!$C$7*1000,'Total power'!F177/Parameters!$C$3,Parameters!$C$4)</f>
        <v>9.385660377358489</v>
      </c>
      <c r="G177" s="12">
        <f>IF('Total power'!G177&lt;Control!$C$7*1000,'Total power'!G177/Parameters!$C$3,Parameters!$C$4)</f>
        <v>10.566037735849056</v>
      </c>
      <c r="H177" s="12">
        <f>IF('Total power'!H177&lt;Control!$C$7*1000,'Total power'!H177/Parameters!$C$3,Parameters!$C$4)</f>
        <v>9.385660377358489</v>
      </c>
      <c r="I177" s="12">
        <f>IF('Total power'!I177&lt;Control!$C$7*1000,'Total power'!I177/Parameters!$C$3,Parameters!$C$4)</f>
        <v>10.566037735849056</v>
      </c>
      <c r="J177" s="12">
        <f>IF('Total power'!J177&lt;Control!$C$7*1000,'Total power'!J177/Parameters!$C$3,Parameters!$C$4)</f>
        <v>13.603018867924529</v>
      </c>
      <c r="K177" s="12">
        <f>IF('Total power'!K177&lt;Control!$C$7*1000,'Total power'!K177/Parameters!$C$3,Parameters!$C$4)</f>
        <v>13.753962264150944</v>
      </c>
      <c r="L177" s="12">
        <f>IF('Total power'!L177&lt;Control!$C$7*1000,'Total power'!L177/Parameters!$C$3,Parameters!$C$4)</f>
        <v>12.633962264150943</v>
      </c>
      <c r="M177" s="12">
        <f>IF('Total power'!M177&lt;Control!$C$7*1000,'Total power'!M177/Parameters!$C$3,Parameters!$C$4)</f>
        <v>11.372075471698114</v>
      </c>
      <c r="N177" s="12">
        <f>IF('Total power'!N177&lt;Control!$C$7*1000,'Total power'!N177/Parameters!$C$3,Parameters!$C$4)</f>
        <v>10.119245283018866</v>
      </c>
      <c r="O177" s="12">
        <f>IF('Total power'!O177&lt;Control!$C$7*1000,'Total power'!O177/Parameters!$C$3,Parameters!$C$4)</f>
        <v>9.385660377358489</v>
      </c>
      <c r="P177" s="12">
        <f>IF('Total power'!P177&lt;Control!$C$7*1000,'Total power'!P177/Parameters!$C$3,Parameters!$C$4)</f>
        <v>10.566037735849056</v>
      </c>
      <c r="Q177" s="12">
        <f>IF('Total power'!Q177&lt;Control!$C$7*1000,'Total power'!Q177/Parameters!$C$3,Parameters!$C$4)</f>
        <v>14.937358490566039</v>
      </c>
      <c r="R177" s="12">
        <f>IF('Total power'!R177&lt;Control!$C$7*1000,'Total power'!R177/Parameters!$C$3,Parameters!$C$4)</f>
        <v>18.381886792452832</v>
      </c>
      <c r="S177" s="12">
        <f>IF('Total power'!S177&lt;Control!$C$7*1000,'Total power'!S177/Parameters!$C$3,Parameters!$C$4)</f>
        <v>18.867924528301888</v>
      </c>
      <c r="T177" s="12">
        <f>IF('Total power'!T177&lt;Control!$C$7*1000,'Total power'!T177/Parameters!$C$3,Parameters!$C$4)</f>
        <v>18.867924528301888</v>
      </c>
      <c r="U177" s="12">
        <f>IF('Total power'!U177&lt;Control!$C$7*1000,'Total power'!U177/Parameters!$C$3,Parameters!$C$4)</f>
        <v>18.867924528301888</v>
      </c>
      <c r="V177" s="12">
        <f>IF('Total power'!V177&lt;Control!$C$7*1000,'Total power'!V177/Parameters!$C$3,Parameters!$C$4)</f>
        <v>18.867924528301888</v>
      </c>
      <c r="W177" s="12">
        <f>IF('Total power'!W177&lt;Control!$C$7*1000,'Total power'!W177/Parameters!$C$3,Parameters!$C$4)</f>
        <v>18.750188679245284</v>
      </c>
      <c r="X177" s="12">
        <f>IF('Total power'!X177&lt;Control!$C$7*1000,'Total power'!X177/Parameters!$C$3,Parameters!$C$4)</f>
        <v>18.694339622641508</v>
      </c>
      <c r="Y177" s="12">
        <f>IF('Total power'!Y177&lt;Control!$C$7*1000,'Total power'!Y177/Parameters!$C$3,Parameters!$C$4)</f>
        <v>18.771320754716982</v>
      </c>
      <c r="Z177" s="12">
        <f>IF('Total power'!Z177&lt;Control!$C$7*1000,'Total power'!Z177/Parameters!$C$3,Parameters!$C$4)</f>
        <v>18.774339622641513</v>
      </c>
      <c r="AB177" s="7">
        <f t="shared" si="2"/>
        <v>322.20226415094339</v>
      </c>
    </row>
    <row r="178" spans="2:29" x14ac:dyDescent="0.2">
      <c r="B178" s="6">
        <v>44372</v>
      </c>
      <c r="C178" s="12">
        <f>IF('Total power'!C178&lt;Control!$C$7*1000,'Total power'!C178/Parameters!$C$3,Parameters!$C$4)</f>
        <v>18.774339622641513</v>
      </c>
      <c r="D178" s="12">
        <f>IF('Total power'!D178&lt;Control!$C$7*1000,'Total power'!D178/Parameters!$C$3,Parameters!$C$4)</f>
        <v>18.867924528301888</v>
      </c>
      <c r="E178" s="12">
        <f>IF('Total power'!E178&lt;Control!$C$7*1000,'Total power'!E178/Parameters!$C$3,Parameters!$C$4)</f>
        <v>18.867924528301888</v>
      </c>
      <c r="F178" s="12">
        <f>IF('Total power'!F178&lt;Control!$C$7*1000,'Total power'!F178/Parameters!$C$3,Parameters!$C$4)</f>
        <v>18.867924528301888</v>
      </c>
      <c r="G178" s="12">
        <f>IF('Total power'!G178&lt;Control!$C$7*1000,'Total power'!G178/Parameters!$C$3,Parameters!$C$4)</f>
        <v>18.867924528301888</v>
      </c>
      <c r="H178" s="12">
        <f>IF('Total power'!H178&lt;Control!$C$7*1000,'Total power'!H178/Parameters!$C$3,Parameters!$C$4)</f>
        <v>18.867924528301888</v>
      </c>
      <c r="I178" s="12">
        <f>IF('Total power'!I178&lt;Control!$C$7*1000,'Total power'!I178/Parameters!$C$3,Parameters!$C$4)</f>
        <v>18.867924528301888</v>
      </c>
      <c r="J178" s="12">
        <f>IF('Total power'!J178&lt;Control!$C$7*1000,'Total power'!J178/Parameters!$C$3,Parameters!$C$4)</f>
        <v>18.867924528301888</v>
      </c>
      <c r="K178" s="12">
        <f>IF('Total power'!K178&lt;Control!$C$7*1000,'Total power'!K178/Parameters!$C$3,Parameters!$C$4)</f>
        <v>18.867924528301888</v>
      </c>
      <c r="L178" s="12">
        <f>IF('Total power'!L178&lt;Control!$C$7*1000,'Total power'!L178/Parameters!$C$3,Parameters!$C$4)</f>
        <v>18.867924528301888</v>
      </c>
      <c r="M178" s="12">
        <f>IF('Total power'!M178&lt;Control!$C$7*1000,'Total power'!M178/Parameters!$C$3,Parameters!$C$4)</f>
        <v>18.867924528301888</v>
      </c>
      <c r="N178" s="12">
        <f>IF('Total power'!N178&lt;Control!$C$7*1000,'Total power'!N178/Parameters!$C$3,Parameters!$C$4)</f>
        <v>18.867924528301888</v>
      </c>
      <c r="O178" s="12">
        <f>IF('Total power'!O178&lt;Control!$C$7*1000,'Total power'!O178/Parameters!$C$3,Parameters!$C$4)</f>
        <v>18.867924528301888</v>
      </c>
      <c r="P178" s="12">
        <f>IF('Total power'!P178&lt;Control!$C$7*1000,'Total power'!P178/Parameters!$C$3,Parameters!$C$4)</f>
        <v>18.774339622641513</v>
      </c>
      <c r="Q178" s="12">
        <f>IF('Total power'!Q178&lt;Control!$C$7*1000,'Total power'!Q178/Parameters!$C$3,Parameters!$C$4)</f>
        <v>18.750188679245284</v>
      </c>
      <c r="R178" s="12">
        <f>IF('Total power'!R178&lt;Control!$C$7*1000,'Total power'!R178/Parameters!$C$3,Parameters!$C$4)</f>
        <v>18.406037735849058</v>
      </c>
      <c r="S178" s="12">
        <f>IF('Total power'!S178&lt;Control!$C$7*1000,'Total power'!S178/Parameters!$C$3,Parameters!$C$4)</f>
        <v>18.40301886792453</v>
      </c>
      <c r="T178" s="12">
        <f>IF('Total power'!T178&lt;Control!$C$7*1000,'Total power'!T178/Parameters!$C$3,Parameters!$C$4)</f>
        <v>18.381886792452832</v>
      </c>
      <c r="U178" s="12">
        <f>IF('Total power'!U178&lt;Control!$C$7*1000,'Total power'!U178/Parameters!$C$3,Parameters!$C$4)</f>
        <v>17.722264150943396</v>
      </c>
      <c r="V178" s="12">
        <f>IF('Total power'!V178&lt;Control!$C$7*1000,'Total power'!V178/Parameters!$C$3,Parameters!$C$4)</f>
        <v>16.688301886792452</v>
      </c>
      <c r="W178" s="12">
        <f>IF('Total power'!W178&lt;Control!$C$7*1000,'Total power'!W178/Parameters!$C$3,Parameters!$C$4)</f>
        <v>15.415849056603776</v>
      </c>
      <c r="X178" s="12">
        <f>IF('Total power'!X178&lt;Control!$C$7*1000,'Total power'!X178/Parameters!$C$3,Parameters!$C$4)</f>
        <v>15.172830188679248</v>
      </c>
      <c r="Y178" s="12">
        <f>IF('Total power'!Y178&lt;Control!$C$7*1000,'Total power'!Y178/Parameters!$C$3,Parameters!$C$4)</f>
        <v>13.603018867924529</v>
      </c>
      <c r="Z178" s="12">
        <f>IF('Total power'!Z178&lt;Control!$C$7*1000,'Total power'!Z178/Parameters!$C$3,Parameters!$C$4)</f>
        <v>11.71320754716981</v>
      </c>
      <c r="AB178" s="7">
        <f t="shared" si="2"/>
        <v>428.22037735849057</v>
      </c>
    </row>
    <row r="179" spans="2:29" x14ac:dyDescent="0.2">
      <c r="B179" s="6">
        <v>44373</v>
      </c>
      <c r="C179" s="12">
        <f>IF('Total power'!C179&lt;Control!$C$7*1000,'Total power'!C179/Parameters!$C$3,Parameters!$C$4)</f>
        <v>10.119245283018866</v>
      </c>
      <c r="D179" s="12">
        <f>IF('Total power'!D179&lt;Control!$C$7*1000,'Total power'!D179/Parameters!$C$3,Parameters!$C$4)</f>
        <v>9.385660377358489</v>
      </c>
      <c r="E179" s="12">
        <f>IF('Total power'!E179&lt;Control!$C$7*1000,'Total power'!E179/Parameters!$C$3,Parameters!$C$4)</f>
        <v>8.5735849056603772</v>
      </c>
      <c r="F179" s="12">
        <f>IF('Total power'!F179&lt;Control!$C$7*1000,'Total power'!F179/Parameters!$C$3,Parameters!$C$4)</f>
        <v>6.8377358490566031</v>
      </c>
      <c r="G179" s="12">
        <f>IF('Total power'!G179&lt;Control!$C$7*1000,'Total power'!G179/Parameters!$C$3,Parameters!$C$4)</f>
        <v>4.2807547169811322</v>
      </c>
      <c r="H179" s="12">
        <f>IF('Total power'!H179&lt;Control!$C$7*1000,'Total power'!H179/Parameters!$C$3,Parameters!$C$4)</f>
        <v>3.1532075471698113</v>
      </c>
      <c r="I179" s="12">
        <f>IF('Total power'!I179&lt;Control!$C$7*1000,'Total power'!I179/Parameters!$C$3,Parameters!$C$4)</f>
        <v>2.2113207547169811</v>
      </c>
      <c r="J179" s="12">
        <f>IF('Total power'!J179&lt;Control!$C$7*1000,'Total power'!J179/Parameters!$C$3,Parameters!$C$4)</f>
        <v>1.4384905660377358</v>
      </c>
      <c r="K179" s="12">
        <f>IF('Total power'!K179&lt;Control!$C$7*1000,'Total power'!K179/Parameters!$C$3,Parameters!$C$4)</f>
        <v>0.91924528301886799</v>
      </c>
      <c r="L179" s="12">
        <f>IF('Total power'!L179&lt;Control!$C$7*1000,'Total power'!L179/Parameters!$C$3,Parameters!$C$4)</f>
        <v>0.57509433962264145</v>
      </c>
      <c r="M179" s="12">
        <f>IF('Total power'!M179&lt;Control!$C$7*1000,'Total power'!M179/Parameters!$C$3,Parameters!$C$4)</f>
        <v>0</v>
      </c>
      <c r="N179" s="12">
        <f>IF('Total power'!N179&lt;Control!$C$7*1000,'Total power'!N179/Parameters!$C$3,Parameters!$C$4)</f>
        <v>0</v>
      </c>
      <c r="O179" s="12">
        <f>IF('Total power'!O179&lt;Control!$C$7*1000,'Total power'!O179/Parameters!$C$3,Parameters!$C$4)</f>
        <v>0</v>
      </c>
      <c r="P179" s="12">
        <f>IF('Total power'!P179&lt;Control!$C$7*1000,'Total power'!P179/Parameters!$C$3,Parameters!$C$4)</f>
        <v>0</v>
      </c>
      <c r="Q179" s="12">
        <f>IF('Total power'!Q179&lt;Control!$C$7*1000,'Total power'!Q179/Parameters!$C$3,Parameters!$C$4)</f>
        <v>0</v>
      </c>
      <c r="R179" s="12">
        <f>IF('Total power'!R179&lt;Control!$C$7*1000,'Total power'!R179/Parameters!$C$3,Parameters!$C$4)</f>
        <v>0</v>
      </c>
      <c r="S179" s="12">
        <f>IF('Total power'!S179&lt;Control!$C$7*1000,'Total power'!S179/Parameters!$C$3,Parameters!$C$4)</f>
        <v>0</v>
      </c>
      <c r="T179" s="12">
        <f>IF('Total power'!T179&lt;Control!$C$7*1000,'Total power'!T179/Parameters!$C$3,Parameters!$C$4)</f>
        <v>0</v>
      </c>
      <c r="U179" s="12">
        <f>IF('Total power'!U179&lt;Control!$C$7*1000,'Total power'!U179/Parameters!$C$3,Parameters!$C$4)</f>
        <v>0</v>
      </c>
      <c r="V179" s="12">
        <f>IF('Total power'!V179&lt;Control!$C$7*1000,'Total power'!V179/Parameters!$C$3,Parameters!$C$4)</f>
        <v>0.28528301886792451</v>
      </c>
      <c r="W179" s="12">
        <f>IF('Total power'!W179&lt;Control!$C$7*1000,'Total power'!W179/Parameters!$C$3,Parameters!$C$4)</f>
        <v>0</v>
      </c>
      <c r="X179" s="12">
        <f>IF('Total power'!X179&lt;Control!$C$7*1000,'Total power'!X179/Parameters!$C$3,Parameters!$C$4)</f>
        <v>0</v>
      </c>
      <c r="Y179" s="12">
        <f>IF('Total power'!Y179&lt;Control!$C$7*1000,'Total power'!Y179/Parameters!$C$3,Parameters!$C$4)</f>
        <v>0</v>
      </c>
      <c r="Z179" s="12">
        <f>IF('Total power'!Z179&lt;Control!$C$7*1000,'Total power'!Z179/Parameters!$C$3,Parameters!$C$4)</f>
        <v>0</v>
      </c>
      <c r="AB179" s="7">
        <f t="shared" si="2"/>
        <v>47.779622641509427</v>
      </c>
    </row>
    <row r="180" spans="2:29" x14ac:dyDescent="0.2">
      <c r="B180" s="6">
        <v>44374</v>
      </c>
      <c r="C180" s="12">
        <f>IF('Total power'!C180&lt;Control!$C$7*1000,'Total power'!C180/Parameters!$C$3,Parameters!$C$4)</f>
        <v>0</v>
      </c>
      <c r="D180" s="12">
        <f>IF('Total power'!D180&lt;Control!$C$7*1000,'Total power'!D180/Parameters!$C$3,Parameters!$C$4)</f>
        <v>0</v>
      </c>
      <c r="E180" s="12">
        <f>IF('Total power'!E180&lt;Control!$C$7*1000,'Total power'!E180/Parameters!$C$3,Parameters!$C$4)</f>
        <v>0.67169811320754724</v>
      </c>
      <c r="F180" s="12">
        <f>IF('Total power'!F180&lt;Control!$C$7*1000,'Total power'!F180/Parameters!$C$3,Parameters!$C$4)</f>
        <v>1.166792452830189</v>
      </c>
      <c r="G180" s="12">
        <f>IF('Total power'!G180&lt;Control!$C$7*1000,'Total power'!G180/Parameters!$C$3,Parameters!$C$4)</f>
        <v>1.166792452830189</v>
      </c>
      <c r="H180" s="12">
        <f>IF('Total power'!H180&lt;Control!$C$7*1000,'Total power'!H180/Parameters!$C$3,Parameters!$C$4)</f>
        <v>0.79547169811320761</v>
      </c>
      <c r="I180" s="12">
        <f>IF('Total power'!I180&lt;Control!$C$7*1000,'Total power'!I180/Parameters!$C$3,Parameters!$C$4)</f>
        <v>0.91924528301886799</v>
      </c>
      <c r="J180" s="12">
        <f>IF('Total power'!J180&lt;Control!$C$7*1000,'Total power'!J180/Parameters!$C$3,Parameters!$C$4)</f>
        <v>0.91924528301886799</v>
      </c>
      <c r="K180" s="12">
        <f>IF('Total power'!K180&lt;Control!$C$7*1000,'Total power'!K180/Parameters!$C$3,Parameters!$C$4)</f>
        <v>0.79547169811320761</v>
      </c>
      <c r="L180" s="12">
        <f>IF('Total power'!L180&lt;Control!$C$7*1000,'Total power'!L180/Parameters!$C$3,Parameters!$C$4)</f>
        <v>0.67169811320754724</v>
      </c>
      <c r="M180" s="12">
        <f>IF('Total power'!M180&lt;Control!$C$7*1000,'Total power'!M180/Parameters!$C$3,Parameters!$C$4)</f>
        <v>0.57509433962264145</v>
      </c>
      <c r="N180" s="12">
        <f>IF('Total power'!N180&lt;Control!$C$7*1000,'Total power'!N180/Parameters!$C$3,Parameters!$C$4)</f>
        <v>0.28528301886792451</v>
      </c>
      <c r="O180" s="12">
        <f>IF('Total power'!O180&lt;Control!$C$7*1000,'Total power'!O180/Parameters!$C$3,Parameters!$C$4)</f>
        <v>0</v>
      </c>
      <c r="P180" s="12">
        <f>IF('Total power'!P180&lt;Control!$C$7*1000,'Total power'!P180/Parameters!$C$3,Parameters!$C$4)</f>
        <v>0</v>
      </c>
      <c r="Q180" s="12">
        <f>IF('Total power'!Q180&lt;Control!$C$7*1000,'Total power'!Q180/Parameters!$C$3,Parameters!$C$4)</f>
        <v>0</v>
      </c>
      <c r="R180" s="12">
        <f>IF('Total power'!R180&lt;Control!$C$7*1000,'Total power'!R180/Parameters!$C$3,Parameters!$C$4)</f>
        <v>0</v>
      </c>
      <c r="S180" s="12">
        <f>IF('Total power'!S180&lt;Control!$C$7*1000,'Total power'!S180/Parameters!$C$3,Parameters!$C$4)</f>
        <v>0</v>
      </c>
      <c r="T180" s="12">
        <f>IF('Total power'!T180&lt;Control!$C$7*1000,'Total power'!T180/Parameters!$C$3,Parameters!$C$4)</f>
        <v>0</v>
      </c>
      <c r="U180" s="12">
        <f>IF('Total power'!U180&lt;Control!$C$7*1000,'Total power'!U180/Parameters!$C$3,Parameters!$C$4)</f>
        <v>0</v>
      </c>
      <c r="V180" s="12">
        <f>IF('Total power'!V180&lt;Control!$C$7*1000,'Total power'!V180/Parameters!$C$3,Parameters!$C$4)</f>
        <v>0</v>
      </c>
      <c r="W180" s="12">
        <f>IF('Total power'!W180&lt;Control!$C$7*1000,'Total power'!W180/Parameters!$C$3,Parameters!$C$4)</f>
        <v>0</v>
      </c>
      <c r="X180" s="12">
        <f>IF('Total power'!X180&lt;Control!$C$7*1000,'Total power'!X180/Parameters!$C$3,Parameters!$C$4)</f>
        <v>0</v>
      </c>
      <c r="Y180" s="12">
        <f>IF('Total power'!Y180&lt;Control!$C$7*1000,'Total power'!Y180/Parameters!$C$3,Parameters!$C$4)</f>
        <v>0</v>
      </c>
      <c r="Z180" s="12">
        <f>IF('Total power'!Z180&lt;Control!$C$7*1000,'Total power'!Z180/Parameters!$C$3,Parameters!$C$4)</f>
        <v>0</v>
      </c>
      <c r="AB180" s="7">
        <f t="shared" si="2"/>
        <v>7.9667924528301892</v>
      </c>
    </row>
    <row r="181" spans="2:29" x14ac:dyDescent="0.2">
      <c r="B181" s="6">
        <v>44375</v>
      </c>
      <c r="C181" s="12">
        <f>IF('Total power'!C181&lt;Control!$C$7*1000,'Total power'!C181/Parameters!$C$3,Parameters!$C$4)</f>
        <v>0</v>
      </c>
      <c r="D181" s="12">
        <f>IF('Total power'!D181&lt;Control!$C$7*1000,'Total power'!D181/Parameters!$C$3,Parameters!$C$4)</f>
        <v>0</v>
      </c>
      <c r="E181" s="12">
        <f>IF('Total power'!E181&lt;Control!$C$7*1000,'Total power'!E181/Parameters!$C$3,Parameters!$C$4)</f>
        <v>0</v>
      </c>
      <c r="F181" s="12">
        <f>IF('Total power'!F181&lt;Control!$C$7*1000,'Total power'!F181/Parameters!$C$3,Parameters!$C$4)</f>
        <v>0.18867924528301888</v>
      </c>
      <c r="G181" s="12">
        <f>IF('Total power'!G181&lt;Control!$C$7*1000,'Total power'!G181/Parameters!$C$3,Parameters!$C$4)</f>
        <v>0.18867924528301888</v>
      </c>
      <c r="H181" s="12">
        <f>IF('Total power'!H181&lt;Control!$C$7*1000,'Total power'!H181/Parameters!$C$3,Parameters!$C$4)</f>
        <v>0</v>
      </c>
      <c r="I181" s="12">
        <f>IF('Total power'!I181&lt;Control!$C$7*1000,'Total power'!I181/Parameters!$C$3,Parameters!$C$4)</f>
        <v>0</v>
      </c>
      <c r="J181" s="12">
        <f>IF('Total power'!J181&lt;Control!$C$7*1000,'Total power'!J181/Parameters!$C$3,Parameters!$C$4)</f>
        <v>0</v>
      </c>
      <c r="K181" s="12">
        <f>IF('Total power'!K181&lt;Control!$C$7*1000,'Total power'!K181/Parameters!$C$3,Parameters!$C$4)</f>
        <v>0</v>
      </c>
      <c r="L181" s="12">
        <f>IF('Total power'!L181&lt;Control!$C$7*1000,'Total power'!L181/Parameters!$C$3,Parameters!$C$4)</f>
        <v>0</v>
      </c>
      <c r="M181" s="12">
        <f>IF('Total power'!M181&lt;Control!$C$7*1000,'Total power'!M181/Parameters!$C$3,Parameters!$C$4)</f>
        <v>0</v>
      </c>
      <c r="N181" s="12">
        <f>IF('Total power'!N181&lt;Control!$C$7*1000,'Total power'!N181/Parameters!$C$3,Parameters!$C$4)</f>
        <v>0</v>
      </c>
      <c r="O181" s="12">
        <f>IF('Total power'!O181&lt;Control!$C$7*1000,'Total power'!O181/Parameters!$C$3,Parameters!$C$4)</f>
        <v>0.47849056603773577</v>
      </c>
      <c r="P181" s="12">
        <f>IF('Total power'!P181&lt;Control!$C$7*1000,'Total power'!P181/Parameters!$C$3,Parameters!$C$4)</f>
        <v>1.2905660377358492</v>
      </c>
      <c r="Q181" s="12">
        <f>IF('Total power'!Q181&lt;Control!$C$7*1000,'Total power'!Q181/Parameters!$C$3,Parameters!$C$4)</f>
        <v>1.8822641509433962</v>
      </c>
      <c r="R181" s="12">
        <f>IF('Total power'!R181&lt;Control!$C$7*1000,'Total power'!R181/Parameters!$C$3,Parameters!$C$4)</f>
        <v>1.8822641509433962</v>
      </c>
      <c r="S181" s="12">
        <f>IF('Total power'!S181&lt;Control!$C$7*1000,'Total power'!S181/Parameters!$C$3,Parameters!$C$4)</f>
        <v>1.8822641509433962</v>
      </c>
      <c r="T181" s="12">
        <f>IF('Total power'!T181&lt;Control!$C$7*1000,'Total power'!T181/Parameters!$C$3,Parameters!$C$4)</f>
        <v>2.2113207547169811</v>
      </c>
      <c r="U181" s="12">
        <f>IF('Total power'!U181&lt;Control!$C$7*1000,'Total power'!U181/Parameters!$C$3,Parameters!$C$4)</f>
        <v>2.2113207547169811</v>
      </c>
      <c r="V181" s="12">
        <f>IF('Total power'!V181&lt;Control!$C$7*1000,'Total power'!V181/Parameters!$C$3,Parameters!$C$4)</f>
        <v>2.2113207547169811</v>
      </c>
      <c r="W181" s="12">
        <f>IF('Total power'!W181&lt;Control!$C$7*1000,'Total power'!W181/Parameters!$C$3,Parameters!$C$4)</f>
        <v>2.030188679245283</v>
      </c>
      <c r="X181" s="12">
        <f>IF('Total power'!X181&lt;Control!$C$7*1000,'Total power'!X181/Parameters!$C$3,Parameters!$C$4)</f>
        <v>2.9358490566037734</v>
      </c>
      <c r="Y181" s="12">
        <f>IF('Total power'!Y181&lt;Control!$C$7*1000,'Total power'!Y181/Parameters!$C$3,Parameters!$C$4)</f>
        <v>4.2807547169811322</v>
      </c>
      <c r="Z181" s="12">
        <f>IF('Total power'!Z181&lt;Control!$C$7*1000,'Total power'!Z181/Parameters!$C$3,Parameters!$C$4)</f>
        <v>4.5388679245283026</v>
      </c>
      <c r="AB181" s="7">
        <f t="shared" si="2"/>
        <v>28.212830188679241</v>
      </c>
    </row>
    <row r="182" spans="2:29" x14ac:dyDescent="0.2">
      <c r="B182" s="6">
        <v>44376</v>
      </c>
      <c r="C182" s="12">
        <f>IF('Total power'!C182&lt;Control!$C$7*1000,'Total power'!C182/Parameters!$C$3,Parameters!$C$4)</f>
        <v>3.5879245283018872</v>
      </c>
      <c r="D182" s="12">
        <f>IF('Total power'!D182&lt;Control!$C$7*1000,'Total power'!D182/Parameters!$C$3,Parameters!$C$4)</f>
        <v>3.1532075471698113</v>
      </c>
      <c r="E182" s="12">
        <f>IF('Total power'!E182&lt;Control!$C$7*1000,'Total power'!E182/Parameters!$C$3,Parameters!$C$4)</f>
        <v>2.9358490566037734</v>
      </c>
      <c r="F182" s="12">
        <f>IF('Total power'!F182&lt;Control!$C$7*1000,'Total power'!F182/Parameters!$C$3,Parameters!$C$4)</f>
        <v>2.7547169811320753</v>
      </c>
      <c r="G182" s="12">
        <f>IF('Total power'!G182&lt;Control!$C$7*1000,'Total power'!G182/Parameters!$C$3,Parameters!$C$4)</f>
        <v>1.8822641509433962</v>
      </c>
      <c r="H182" s="12">
        <f>IF('Total power'!H182&lt;Control!$C$7*1000,'Total power'!H182/Parameters!$C$3,Parameters!$C$4)</f>
        <v>1.5864150943396227</v>
      </c>
      <c r="I182" s="12">
        <f>IF('Total power'!I182&lt;Control!$C$7*1000,'Total power'!I182/Parameters!$C$3,Parameters!$C$4)</f>
        <v>1.4384905660377358</v>
      </c>
      <c r="J182" s="12">
        <f>IF('Total power'!J182&lt;Control!$C$7*1000,'Total power'!J182/Parameters!$C$3,Parameters!$C$4)</f>
        <v>1.166792452830189</v>
      </c>
      <c r="K182" s="12">
        <f>IF('Total power'!K182&lt;Control!$C$7*1000,'Total power'!K182/Parameters!$C$3,Parameters!$C$4)</f>
        <v>0.91924528301886799</v>
      </c>
      <c r="L182" s="12">
        <f>IF('Total power'!L182&lt;Control!$C$7*1000,'Total power'!L182/Parameters!$C$3,Parameters!$C$4)</f>
        <v>0.38188679245283014</v>
      </c>
      <c r="M182" s="12">
        <f>IF('Total power'!M182&lt;Control!$C$7*1000,'Total power'!M182/Parameters!$C$3,Parameters!$C$4)</f>
        <v>0</v>
      </c>
      <c r="N182" s="12">
        <f>IF('Total power'!N182&lt;Control!$C$7*1000,'Total power'!N182/Parameters!$C$3,Parameters!$C$4)</f>
        <v>0.28528301886792451</v>
      </c>
      <c r="O182" s="12">
        <f>IF('Total power'!O182&lt;Control!$C$7*1000,'Total power'!O182/Parameters!$C$3,Parameters!$C$4)</f>
        <v>0.91924528301886799</v>
      </c>
      <c r="P182" s="12">
        <f>IF('Total power'!P182&lt;Control!$C$7*1000,'Total power'!P182/Parameters!$C$3,Parameters!$C$4)</f>
        <v>1.2905660377358492</v>
      </c>
      <c r="Q182" s="12">
        <f>IF('Total power'!Q182&lt;Control!$C$7*1000,'Total power'!Q182/Parameters!$C$3,Parameters!$C$4)</f>
        <v>1.4384905660377358</v>
      </c>
      <c r="R182" s="12">
        <f>IF('Total power'!R182&lt;Control!$C$7*1000,'Total power'!R182/Parameters!$C$3,Parameters!$C$4)</f>
        <v>1.4384905660377358</v>
      </c>
      <c r="S182" s="12">
        <f>IF('Total power'!S182&lt;Control!$C$7*1000,'Total power'!S182/Parameters!$C$3,Parameters!$C$4)</f>
        <v>1.7343396226415091</v>
      </c>
      <c r="T182" s="12">
        <f>IF('Total power'!T182&lt;Control!$C$7*1000,'Total power'!T182/Parameters!$C$3,Parameters!$C$4)</f>
        <v>2.2113207547169811</v>
      </c>
      <c r="U182" s="12">
        <f>IF('Total power'!U182&lt;Control!$C$7*1000,'Total power'!U182/Parameters!$C$3,Parameters!$C$4)</f>
        <v>2.9358490566037734</v>
      </c>
      <c r="V182" s="12">
        <f>IF('Total power'!V182&lt;Control!$C$7*1000,'Total power'!V182/Parameters!$C$3,Parameters!$C$4)</f>
        <v>2.9358490566037734</v>
      </c>
      <c r="W182" s="12">
        <f>IF('Total power'!W182&lt;Control!$C$7*1000,'Total power'!W182/Parameters!$C$3,Parameters!$C$4)</f>
        <v>3.1532075471698113</v>
      </c>
      <c r="X182" s="12">
        <f>IF('Total power'!X182&lt;Control!$C$7*1000,'Total power'!X182/Parameters!$C$3,Parameters!$C$4)</f>
        <v>2.9358490566037734</v>
      </c>
      <c r="Y182" s="12">
        <f>IF('Total power'!Y182&lt;Control!$C$7*1000,'Total power'!Y182/Parameters!$C$3,Parameters!$C$4)</f>
        <v>2.030188679245283</v>
      </c>
      <c r="Z182" s="12">
        <f>IF('Total power'!Z182&lt;Control!$C$7*1000,'Total power'!Z182/Parameters!$C$3,Parameters!$C$4)</f>
        <v>1.166792452830189</v>
      </c>
      <c r="AB182" s="7">
        <f t="shared" si="2"/>
        <v>44.282264150943391</v>
      </c>
    </row>
    <row r="183" spans="2:29" x14ac:dyDescent="0.2">
      <c r="B183" s="6">
        <v>44377</v>
      </c>
      <c r="C183" s="12">
        <f>IF('Total power'!C183&lt;Control!$C$7*1000,'Total power'!C183/Parameters!$C$3,Parameters!$C$4)</f>
        <v>0.67169811320754724</v>
      </c>
      <c r="D183" s="12">
        <f>IF('Total power'!D183&lt;Control!$C$7*1000,'Total power'!D183/Parameters!$C$3,Parameters!$C$4)</f>
        <v>0.57509433962264145</v>
      </c>
      <c r="E183" s="12">
        <f>IF('Total power'!E183&lt;Control!$C$7*1000,'Total power'!E183/Parameters!$C$3,Parameters!$C$4)</f>
        <v>0.79547169811320761</v>
      </c>
      <c r="F183" s="12">
        <f>IF('Total power'!F183&lt;Control!$C$7*1000,'Total power'!F183/Parameters!$C$3,Parameters!$C$4)</f>
        <v>0.91924528301886799</v>
      </c>
      <c r="G183" s="12">
        <f>IF('Total power'!G183&lt;Control!$C$7*1000,'Total power'!G183/Parameters!$C$3,Parameters!$C$4)</f>
        <v>1.0430188679245285</v>
      </c>
      <c r="H183" s="12">
        <f>IF('Total power'!H183&lt;Control!$C$7*1000,'Total power'!H183/Parameters!$C$3,Parameters!$C$4)</f>
        <v>1.166792452830189</v>
      </c>
      <c r="I183" s="12">
        <f>IF('Total power'!I183&lt;Control!$C$7*1000,'Total power'!I183/Parameters!$C$3,Parameters!$C$4)</f>
        <v>1.166792452830189</v>
      </c>
      <c r="J183" s="12">
        <f>IF('Total power'!J183&lt;Control!$C$7*1000,'Total power'!J183/Parameters!$C$3,Parameters!$C$4)</f>
        <v>1.0430188679245285</v>
      </c>
      <c r="K183" s="12">
        <f>IF('Total power'!K183&lt;Control!$C$7*1000,'Total power'!K183/Parameters!$C$3,Parameters!$C$4)</f>
        <v>0.79547169811320761</v>
      </c>
      <c r="L183" s="12">
        <f>IF('Total power'!L183&lt;Control!$C$7*1000,'Total power'!L183/Parameters!$C$3,Parameters!$C$4)</f>
        <v>0.67169811320754724</v>
      </c>
      <c r="M183" s="12">
        <f>IF('Total power'!M183&lt;Control!$C$7*1000,'Total power'!M183/Parameters!$C$3,Parameters!$C$4)</f>
        <v>0.67169811320754724</v>
      </c>
      <c r="N183" s="12">
        <f>IF('Total power'!N183&lt;Control!$C$7*1000,'Total power'!N183/Parameters!$C$3,Parameters!$C$4)</f>
        <v>0.79547169811320761</v>
      </c>
      <c r="O183" s="12">
        <f>IF('Total power'!O183&lt;Control!$C$7*1000,'Total power'!O183/Parameters!$C$3,Parameters!$C$4)</f>
        <v>0.91924528301886799</v>
      </c>
      <c r="P183" s="12">
        <f>IF('Total power'!P183&lt;Control!$C$7*1000,'Total power'!P183/Parameters!$C$3,Parameters!$C$4)</f>
        <v>0.91924528301886799</v>
      </c>
      <c r="Q183" s="12">
        <f>IF('Total power'!Q183&lt;Control!$C$7*1000,'Total power'!Q183/Parameters!$C$3,Parameters!$C$4)</f>
        <v>0.67169811320754724</v>
      </c>
      <c r="R183" s="12">
        <f>IF('Total power'!R183&lt;Control!$C$7*1000,'Total power'!R183/Parameters!$C$3,Parameters!$C$4)</f>
        <v>0.47849056603773577</v>
      </c>
      <c r="S183" s="12">
        <f>IF('Total power'!S183&lt;Control!$C$7*1000,'Total power'!S183/Parameters!$C$3,Parameters!$C$4)</f>
        <v>0.38188679245283014</v>
      </c>
      <c r="T183" s="12">
        <f>IF('Total power'!T183&lt;Control!$C$7*1000,'Total power'!T183/Parameters!$C$3,Parameters!$C$4)</f>
        <v>0.28528301886792451</v>
      </c>
      <c r="U183" s="12">
        <f>IF('Total power'!U183&lt;Control!$C$7*1000,'Total power'!U183/Parameters!$C$3,Parameters!$C$4)</f>
        <v>0.47849056603773577</v>
      </c>
      <c r="V183" s="12">
        <f>IF('Total power'!V183&lt;Control!$C$7*1000,'Total power'!V183/Parameters!$C$3,Parameters!$C$4)</f>
        <v>0.79547169811320761</v>
      </c>
      <c r="W183" s="12">
        <f>IF('Total power'!W183&lt;Control!$C$7*1000,'Total power'!W183/Parameters!$C$3,Parameters!$C$4)</f>
        <v>1.2905660377358492</v>
      </c>
      <c r="X183" s="12">
        <f>IF('Total power'!X183&lt;Control!$C$7*1000,'Total power'!X183/Parameters!$C$3,Parameters!$C$4)</f>
        <v>1.4384905660377358</v>
      </c>
      <c r="Y183" s="12">
        <f>IF('Total power'!Y183&lt;Control!$C$7*1000,'Total power'!Y183/Parameters!$C$3,Parameters!$C$4)</f>
        <v>1.2905660377358492</v>
      </c>
      <c r="Z183" s="12">
        <f>IF('Total power'!Z183&lt;Control!$C$7*1000,'Total power'!Z183/Parameters!$C$3,Parameters!$C$4)</f>
        <v>1.166792452830189</v>
      </c>
      <c r="AB183" s="7">
        <f t="shared" si="2"/>
        <v>20.431698113207553</v>
      </c>
      <c r="AC183" s="11">
        <f>SUM(AB154:AB183)</f>
        <v>5468.4815094339629</v>
      </c>
    </row>
    <row r="184" spans="2:29" x14ac:dyDescent="0.2">
      <c r="B184" s="6">
        <v>44378</v>
      </c>
      <c r="C184" s="12">
        <f>IF('Total power'!C184&lt;Control!$C$7*1000,'Total power'!C184/Parameters!$C$3,Parameters!$C$4)</f>
        <v>0.79547169811320761</v>
      </c>
      <c r="D184" s="12">
        <f>IF('Total power'!D184&lt;Control!$C$7*1000,'Total power'!D184/Parameters!$C$3,Parameters!$C$4)</f>
        <v>0.47849056603773577</v>
      </c>
      <c r="E184" s="12">
        <f>IF('Total power'!E184&lt;Control!$C$7*1000,'Total power'!E184/Parameters!$C$3,Parameters!$C$4)</f>
        <v>0.18867924528301888</v>
      </c>
      <c r="F184" s="12">
        <f>IF('Total power'!F184&lt;Control!$C$7*1000,'Total power'!F184/Parameters!$C$3,Parameters!$C$4)</f>
        <v>0</v>
      </c>
      <c r="G184" s="12">
        <f>IF('Total power'!G184&lt;Control!$C$7*1000,'Total power'!G184/Parameters!$C$3,Parameters!$C$4)</f>
        <v>0</v>
      </c>
      <c r="H184" s="12">
        <f>IF('Total power'!H184&lt;Control!$C$7*1000,'Total power'!H184/Parameters!$C$3,Parameters!$C$4)</f>
        <v>0</v>
      </c>
      <c r="I184" s="12">
        <f>IF('Total power'!I184&lt;Control!$C$7*1000,'Total power'!I184/Parameters!$C$3,Parameters!$C$4)</f>
        <v>0</v>
      </c>
      <c r="J184" s="12">
        <f>IF('Total power'!J184&lt;Control!$C$7*1000,'Total power'!J184/Parameters!$C$3,Parameters!$C$4)</f>
        <v>0</v>
      </c>
      <c r="K184" s="12">
        <f>IF('Total power'!K184&lt;Control!$C$7*1000,'Total power'!K184/Parameters!$C$3,Parameters!$C$4)</f>
        <v>0.18867924528301888</v>
      </c>
      <c r="L184" s="12">
        <f>IF('Total power'!L184&lt;Control!$C$7*1000,'Total power'!L184/Parameters!$C$3,Parameters!$C$4)</f>
        <v>0.47849056603773577</v>
      </c>
      <c r="M184" s="12">
        <f>IF('Total power'!M184&lt;Control!$C$7*1000,'Total power'!M184/Parameters!$C$3,Parameters!$C$4)</f>
        <v>0.79547169811320761</v>
      </c>
      <c r="N184" s="12">
        <f>IF('Total power'!N184&lt;Control!$C$7*1000,'Total power'!N184/Parameters!$C$3,Parameters!$C$4)</f>
        <v>1.166792452830189</v>
      </c>
      <c r="O184" s="12">
        <f>IF('Total power'!O184&lt;Control!$C$7*1000,'Total power'!O184/Parameters!$C$3,Parameters!$C$4)</f>
        <v>1.2905660377358492</v>
      </c>
      <c r="P184" s="12">
        <f>IF('Total power'!P184&lt;Control!$C$7*1000,'Total power'!P184/Parameters!$C$3,Parameters!$C$4)</f>
        <v>1.4384905660377358</v>
      </c>
      <c r="Q184" s="12">
        <f>IF('Total power'!Q184&lt;Control!$C$7*1000,'Total power'!Q184/Parameters!$C$3,Parameters!$C$4)</f>
        <v>1.5864150943396227</v>
      </c>
      <c r="R184" s="12">
        <f>IF('Total power'!R184&lt;Control!$C$7*1000,'Total power'!R184/Parameters!$C$3,Parameters!$C$4)</f>
        <v>1.5864150943396227</v>
      </c>
      <c r="S184" s="12">
        <f>IF('Total power'!S184&lt;Control!$C$7*1000,'Total power'!S184/Parameters!$C$3,Parameters!$C$4)</f>
        <v>1.5864150943396227</v>
      </c>
      <c r="T184" s="12">
        <f>IF('Total power'!T184&lt;Control!$C$7*1000,'Total power'!T184/Parameters!$C$3,Parameters!$C$4)</f>
        <v>1.8822641509433962</v>
      </c>
      <c r="U184" s="12">
        <f>IF('Total power'!U184&lt;Control!$C$7*1000,'Total power'!U184/Parameters!$C$3,Parameters!$C$4)</f>
        <v>2.2113207547169811</v>
      </c>
      <c r="V184" s="12">
        <f>IF('Total power'!V184&lt;Control!$C$7*1000,'Total power'!V184/Parameters!$C$3,Parameters!$C$4)</f>
        <v>2.030188679245283</v>
      </c>
      <c r="W184" s="12">
        <f>IF('Total power'!W184&lt;Control!$C$7*1000,'Total power'!W184/Parameters!$C$3,Parameters!$C$4)</f>
        <v>1.7343396226415091</v>
      </c>
      <c r="X184" s="12">
        <f>IF('Total power'!X184&lt;Control!$C$7*1000,'Total power'!X184/Parameters!$C$3,Parameters!$C$4)</f>
        <v>1.166792452830189</v>
      </c>
      <c r="Y184" s="12">
        <f>IF('Total power'!Y184&lt;Control!$C$7*1000,'Total power'!Y184/Parameters!$C$3,Parameters!$C$4)</f>
        <v>0.47849056603773577</v>
      </c>
      <c r="Z184" s="12">
        <f>IF('Total power'!Z184&lt;Control!$C$7*1000,'Total power'!Z184/Parameters!$C$3,Parameters!$C$4)</f>
        <v>0</v>
      </c>
      <c r="AB184" s="7">
        <f t="shared" si="2"/>
        <v>21.083773584905661</v>
      </c>
    </row>
    <row r="185" spans="2:29" x14ac:dyDescent="0.2">
      <c r="B185" s="6">
        <v>44379</v>
      </c>
      <c r="C185" s="12">
        <f>IF('Total power'!C185&lt;Control!$C$7*1000,'Total power'!C185/Parameters!$C$3,Parameters!$C$4)</f>
        <v>0</v>
      </c>
      <c r="D185" s="12">
        <f>IF('Total power'!D185&lt;Control!$C$7*1000,'Total power'!D185/Parameters!$C$3,Parameters!$C$4)</f>
        <v>0</v>
      </c>
      <c r="E185" s="12">
        <f>IF('Total power'!E185&lt;Control!$C$7*1000,'Total power'!E185/Parameters!$C$3,Parameters!$C$4)</f>
        <v>0</v>
      </c>
      <c r="F185" s="12">
        <f>IF('Total power'!F185&lt;Control!$C$7*1000,'Total power'!F185/Parameters!$C$3,Parameters!$C$4)</f>
        <v>0</v>
      </c>
      <c r="G185" s="12">
        <f>IF('Total power'!G185&lt;Control!$C$7*1000,'Total power'!G185/Parameters!$C$3,Parameters!$C$4)</f>
        <v>0</v>
      </c>
      <c r="H185" s="12">
        <f>IF('Total power'!H185&lt;Control!$C$7*1000,'Total power'!H185/Parameters!$C$3,Parameters!$C$4)</f>
        <v>0</v>
      </c>
      <c r="I185" s="12">
        <f>IF('Total power'!I185&lt;Control!$C$7*1000,'Total power'!I185/Parameters!$C$3,Parameters!$C$4)</f>
        <v>0</v>
      </c>
      <c r="J185" s="12">
        <f>IF('Total power'!J185&lt;Control!$C$7*1000,'Total power'!J185/Parameters!$C$3,Parameters!$C$4)</f>
        <v>0</v>
      </c>
      <c r="K185" s="12">
        <f>IF('Total power'!K185&lt;Control!$C$7*1000,'Total power'!K185/Parameters!$C$3,Parameters!$C$4)</f>
        <v>0</v>
      </c>
      <c r="L185" s="12">
        <f>IF('Total power'!L185&lt;Control!$C$7*1000,'Total power'!L185/Parameters!$C$3,Parameters!$C$4)</f>
        <v>0</v>
      </c>
      <c r="M185" s="12">
        <f>IF('Total power'!M185&lt;Control!$C$7*1000,'Total power'!M185/Parameters!$C$3,Parameters!$C$4)</f>
        <v>0.57509433962264145</v>
      </c>
      <c r="N185" s="12">
        <f>IF('Total power'!N185&lt;Control!$C$7*1000,'Total power'!N185/Parameters!$C$3,Parameters!$C$4)</f>
        <v>0.91924528301886799</v>
      </c>
      <c r="O185" s="12">
        <f>IF('Total power'!O185&lt;Control!$C$7*1000,'Total power'!O185/Parameters!$C$3,Parameters!$C$4)</f>
        <v>1.166792452830189</v>
      </c>
      <c r="P185" s="12">
        <f>IF('Total power'!P185&lt;Control!$C$7*1000,'Total power'!P185/Parameters!$C$3,Parameters!$C$4)</f>
        <v>1.4384905660377358</v>
      </c>
      <c r="Q185" s="12">
        <f>IF('Total power'!Q185&lt;Control!$C$7*1000,'Total power'!Q185/Parameters!$C$3,Parameters!$C$4)</f>
        <v>1.5864150943396227</v>
      </c>
      <c r="R185" s="12">
        <f>IF('Total power'!R185&lt;Control!$C$7*1000,'Total power'!R185/Parameters!$C$3,Parameters!$C$4)</f>
        <v>1.8822641509433962</v>
      </c>
      <c r="S185" s="12">
        <f>IF('Total power'!S185&lt;Control!$C$7*1000,'Total power'!S185/Parameters!$C$3,Parameters!$C$4)</f>
        <v>2.5735849056603777</v>
      </c>
      <c r="T185" s="12">
        <f>IF('Total power'!T185&lt;Control!$C$7*1000,'Total power'!T185/Parameters!$C$3,Parameters!$C$4)</f>
        <v>3.1532075471698113</v>
      </c>
      <c r="U185" s="12">
        <f>IF('Total power'!U185&lt;Control!$C$7*1000,'Total power'!U185/Parameters!$C$3,Parameters!$C$4)</f>
        <v>4.0226415094339618</v>
      </c>
      <c r="V185" s="12">
        <f>IF('Total power'!V185&lt;Control!$C$7*1000,'Total power'!V185/Parameters!$C$3,Parameters!$C$4)</f>
        <v>4.2807547169811322</v>
      </c>
      <c r="W185" s="12">
        <f>IF('Total power'!W185&lt;Control!$C$7*1000,'Total power'!W185/Parameters!$C$3,Parameters!$C$4)</f>
        <v>3.3705660377358493</v>
      </c>
      <c r="X185" s="12">
        <f>IF('Total power'!X185&lt;Control!$C$7*1000,'Total power'!X185/Parameters!$C$3,Parameters!$C$4)</f>
        <v>2.2113207547169811</v>
      </c>
      <c r="Y185" s="12">
        <f>IF('Total power'!Y185&lt;Control!$C$7*1000,'Total power'!Y185/Parameters!$C$3,Parameters!$C$4)</f>
        <v>1.166792452830189</v>
      </c>
      <c r="Z185" s="12">
        <f>IF('Total power'!Z185&lt;Control!$C$7*1000,'Total power'!Z185/Parameters!$C$3,Parameters!$C$4)</f>
        <v>0.57509433962264145</v>
      </c>
      <c r="AB185" s="7">
        <f t="shared" si="2"/>
        <v>28.922264150943398</v>
      </c>
    </row>
    <row r="186" spans="2:29" x14ac:dyDescent="0.2">
      <c r="B186" s="6">
        <v>44380</v>
      </c>
      <c r="C186" s="12">
        <f>IF('Total power'!C186&lt;Control!$C$7*1000,'Total power'!C186/Parameters!$C$3,Parameters!$C$4)</f>
        <v>0.57509433962264145</v>
      </c>
      <c r="D186" s="12">
        <f>IF('Total power'!D186&lt;Control!$C$7*1000,'Total power'!D186/Parameters!$C$3,Parameters!$C$4)</f>
        <v>0.91924528301886799</v>
      </c>
      <c r="E186" s="12">
        <f>IF('Total power'!E186&lt;Control!$C$7*1000,'Total power'!E186/Parameters!$C$3,Parameters!$C$4)</f>
        <v>1.5864150943396227</v>
      </c>
      <c r="F186" s="12">
        <f>IF('Total power'!F186&lt;Control!$C$7*1000,'Total power'!F186/Parameters!$C$3,Parameters!$C$4)</f>
        <v>2.3924528301886792</v>
      </c>
      <c r="G186" s="12">
        <f>IF('Total power'!G186&lt;Control!$C$7*1000,'Total power'!G186/Parameters!$C$3,Parameters!$C$4)</f>
        <v>3.1532075471698113</v>
      </c>
      <c r="H186" s="12">
        <f>IF('Total power'!H186&lt;Control!$C$7*1000,'Total power'!H186/Parameters!$C$3,Parameters!$C$4)</f>
        <v>2.3924528301886792</v>
      </c>
      <c r="I186" s="12">
        <f>IF('Total power'!I186&lt;Control!$C$7*1000,'Total power'!I186/Parameters!$C$3,Parameters!$C$4)</f>
        <v>1.4384905660377358</v>
      </c>
      <c r="J186" s="12">
        <f>IF('Total power'!J186&lt;Control!$C$7*1000,'Total power'!J186/Parameters!$C$3,Parameters!$C$4)</f>
        <v>1.4384905660377358</v>
      </c>
      <c r="K186" s="12">
        <f>IF('Total power'!K186&lt;Control!$C$7*1000,'Total power'!K186/Parameters!$C$3,Parameters!$C$4)</f>
        <v>1.7343396226415091</v>
      </c>
      <c r="L186" s="12">
        <f>IF('Total power'!L186&lt;Control!$C$7*1000,'Total power'!L186/Parameters!$C$3,Parameters!$C$4)</f>
        <v>1.7343396226415091</v>
      </c>
      <c r="M186" s="12">
        <f>IF('Total power'!M186&lt;Control!$C$7*1000,'Total power'!M186/Parameters!$C$3,Parameters!$C$4)</f>
        <v>2.030188679245283</v>
      </c>
      <c r="N186" s="12">
        <f>IF('Total power'!N186&lt;Control!$C$7*1000,'Total power'!N186/Parameters!$C$3,Parameters!$C$4)</f>
        <v>2.7547169811320753</v>
      </c>
      <c r="O186" s="12">
        <f>IF('Total power'!O186&lt;Control!$C$7*1000,'Total power'!O186/Parameters!$C$3,Parameters!$C$4)</f>
        <v>3.8052830188679247</v>
      </c>
      <c r="P186" s="12">
        <f>IF('Total power'!P186&lt;Control!$C$7*1000,'Total power'!P186/Parameters!$C$3,Parameters!$C$4)</f>
        <v>5.3132075471698119</v>
      </c>
      <c r="Q186" s="12">
        <f>IF('Total power'!Q186&lt;Control!$C$7*1000,'Total power'!Q186/Parameters!$C$3,Parameters!$C$4)</f>
        <v>6.8377358490566031</v>
      </c>
      <c r="R186" s="12">
        <f>IF('Total power'!R186&lt;Control!$C$7*1000,'Total power'!R186/Parameters!$C$3,Parameters!$C$4)</f>
        <v>8.3894339622641514</v>
      </c>
      <c r="S186" s="12">
        <f>IF('Total power'!S186&lt;Control!$C$7*1000,'Total power'!S186/Parameters!$C$3,Parameters!$C$4)</f>
        <v>10.119245283018866</v>
      </c>
      <c r="T186" s="12">
        <f>IF('Total power'!T186&lt;Control!$C$7*1000,'Total power'!T186/Parameters!$C$3,Parameters!$C$4)</f>
        <v>12.633962264150943</v>
      </c>
      <c r="U186" s="12">
        <f>IF('Total power'!U186&lt;Control!$C$7*1000,'Total power'!U186/Parameters!$C$3,Parameters!$C$4)</f>
        <v>13.367547169811321</v>
      </c>
      <c r="V186" s="12">
        <f>IF('Total power'!V186&lt;Control!$C$7*1000,'Total power'!V186/Parameters!$C$3,Parameters!$C$4)</f>
        <v>11.948679245283019</v>
      </c>
      <c r="W186" s="12">
        <f>IF('Total power'!W186&lt;Control!$C$7*1000,'Total power'!W186/Parameters!$C$3,Parameters!$C$4)</f>
        <v>13.026415094339622</v>
      </c>
      <c r="X186" s="12">
        <f>IF('Total power'!X186&lt;Control!$C$7*1000,'Total power'!X186/Parameters!$C$3,Parameters!$C$4)</f>
        <v>13.026415094339622</v>
      </c>
      <c r="Y186" s="12">
        <f>IF('Total power'!Y186&lt;Control!$C$7*1000,'Total power'!Y186/Parameters!$C$3,Parameters!$C$4)</f>
        <v>13.026415094339622</v>
      </c>
      <c r="Z186" s="12">
        <f>IF('Total power'!Z186&lt;Control!$C$7*1000,'Total power'!Z186/Parameters!$C$3,Parameters!$C$4)</f>
        <v>13.026415094339622</v>
      </c>
      <c r="AB186" s="7">
        <f t="shared" si="2"/>
        <v>146.67018867924529</v>
      </c>
    </row>
    <row r="187" spans="2:29" x14ac:dyDescent="0.2">
      <c r="B187" s="6">
        <v>44381</v>
      </c>
      <c r="C187" s="12">
        <f>IF('Total power'!C187&lt;Control!$C$7*1000,'Total power'!C187/Parameters!$C$3,Parameters!$C$4)</f>
        <v>12.633962264150943</v>
      </c>
      <c r="D187" s="12">
        <f>IF('Total power'!D187&lt;Control!$C$7*1000,'Total power'!D187/Parameters!$C$3,Parameters!$C$4)</f>
        <v>11.948679245283019</v>
      </c>
      <c r="E187" s="12">
        <f>IF('Total power'!E187&lt;Control!$C$7*1000,'Total power'!E187/Parameters!$C$3,Parameters!$C$4)</f>
        <v>12.633962264150943</v>
      </c>
      <c r="F187" s="12">
        <f>IF('Total power'!F187&lt;Control!$C$7*1000,'Total power'!F187/Parameters!$C$3,Parameters!$C$4)</f>
        <v>11.948679245283019</v>
      </c>
      <c r="G187" s="12">
        <f>IF('Total power'!G187&lt;Control!$C$7*1000,'Total power'!G187/Parameters!$C$3,Parameters!$C$4)</f>
        <v>10.566037735849056</v>
      </c>
      <c r="H187" s="12">
        <f>IF('Total power'!H187&lt;Control!$C$7*1000,'Total power'!H187/Parameters!$C$3,Parameters!$C$4)</f>
        <v>8.9720754716981137</v>
      </c>
      <c r="I187" s="12">
        <f>IF('Total power'!I187&lt;Control!$C$7*1000,'Total power'!I187/Parameters!$C$3,Parameters!$C$4)</f>
        <v>11.372075471698114</v>
      </c>
      <c r="J187" s="12">
        <f>IF('Total power'!J187&lt;Control!$C$7*1000,'Total power'!J187/Parameters!$C$3,Parameters!$C$4)</f>
        <v>11.948679245283019</v>
      </c>
      <c r="K187" s="12">
        <f>IF('Total power'!K187&lt;Control!$C$7*1000,'Total power'!K187/Parameters!$C$3,Parameters!$C$4)</f>
        <v>11.71320754716981</v>
      </c>
      <c r="L187" s="12">
        <f>IF('Total power'!L187&lt;Control!$C$7*1000,'Total power'!L187/Parameters!$C$3,Parameters!$C$4)</f>
        <v>10.979622641509433</v>
      </c>
      <c r="M187" s="12">
        <f>IF('Total power'!M187&lt;Control!$C$7*1000,'Total power'!M187/Parameters!$C$3,Parameters!$C$4)</f>
        <v>10.979622641509433</v>
      </c>
      <c r="N187" s="12">
        <f>IF('Total power'!N187&lt;Control!$C$7*1000,'Total power'!N187/Parameters!$C$3,Parameters!$C$4)</f>
        <v>12.633962264150943</v>
      </c>
      <c r="O187" s="12">
        <f>IF('Total power'!O187&lt;Control!$C$7*1000,'Total power'!O187/Parameters!$C$3,Parameters!$C$4)</f>
        <v>13.753962264150944</v>
      </c>
      <c r="P187" s="12">
        <f>IF('Total power'!P187&lt;Control!$C$7*1000,'Total power'!P187/Parameters!$C$3,Parameters!$C$4)</f>
        <v>13.753962264150944</v>
      </c>
      <c r="Q187" s="12">
        <f>IF('Total power'!Q187&lt;Control!$C$7*1000,'Total power'!Q187/Parameters!$C$3,Parameters!$C$4)</f>
        <v>13.753962264150944</v>
      </c>
      <c r="R187" s="12">
        <f>IF('Total power'!R187&lt;Control!$C$7*1000,'Total power'!R187/Parameters!$C$3,Parameters!$C$4)</f>
        <v>13.753962264150944</v>
      </c>
      <c r="S187" s="12">
        <f>IF('Total power'!S187&lt;Control!$C$7*1000,'Total power'!S187/Parameters!$C$3,Parameters!$C$4)</f>
        <v>13.753962264150944</v>
      </c>
      <c r="T187" s="12">
        <f>IF('Total power'!T187&lt;Control!$C$7*1000,'Total power'!T187/Parameters!$C$3,Parameters!$C$4)</f>
        <v>13.603018867924529</v>
      </c>
      <c r="U187" s="12">
        <f>IF('Total power'!U187&lt;Control!$C$7*1000,'Total power'!U187/Parameters!$C$3,Parameters!$C$4)</f>
        <v>11.71320754716981</v>
      </c>
      <c r="V187" s="12">
        <f>IF('Total power'!V187&lt;Control!$C$7*1000,'Total power'!V187/Parameters!$C$3,Parameters!$C$4)</f>
        <v>8.9720754716981137</v>
      </c>
      <c r="W187" s="12">
        <f>IF('Total power'!W187&lt;Control!$C$7*1000,'Total power'!W187/Parameters!$C$3,Parameters!$C$4)</f>
        <v>7.5833962264150934</v>
      </c>
      <c r="X187" s="12">
        <f>IF('Total power'!X187&lt;Control!$C$7*1000,'Total power'!X187/Parameters!$C$3,Parameters!$C$4)</f>
        <v>7.1849056603773587</v>
      </c>
      <c r="Y187" s="12">
        <f>IF('Total power'!Y187&lt;Control!$C$7*1000,'Total power'!Y187/Parameters!$C$3,Parameters!$C$4)</f>
        <v>6.5328301886792444</v>
      </c>
      <c r="Z187" s="12">
        <f>IF('Total power'!Z187&lt;Control!$C$7*1000,'Total power'!Z187/Parameters!$C$3,Parameters!$C$4)</f>
        <v>6.2279245283018865</v>
      </c>
      <c r="AB187" s="7">
        <f t="shared" si="2"/>
        <v>268.91773584905667</v>
      </c>
    </row>
    <row r="188" spans="2:29" x14ac:dyDescent="0.2">
      <c r="B188" s="6">
        <v>44382</v>
      </c>
      <c r="C188" s="12">
        <f>IF('Total power'!C188&lt;Control!$C$7*1000,'Total power'!C188/Parameters!$C$3,Parameters!$C$4)</f>
        <v>6.2279245283018865</v>
      </c>
      <c r="D188" s="12">
        <f>IF('Total power'!D188&lt;Control!$C$7*1000,'Total power'!D188/Parameters!$C$3,Parameters!$C$4)</f>
        <v>5.9230188679245277</v>
      </c>
      <c r="E188" s="12">
        <f>IF('Total power'!E188&lt;Control!$C$7*1000,'Total power'!E188/Parameters!$C$3,Parameters!$C$4)</f>
        <v>6.2279245283018865</v>
      </c>
      <c r="F188" s="12">
        <f>IF('Total power'!F188&lt;Control!$C$7*1000,'Total power'!F188/Parameters!$C$3,Parameters!$C$4)</f>
        <v>7.5833962264150934</v>
      </c>
      <c r="G188" s="12">
        <f>IF('Total power'!G188&lt;Control!$C$7*1000,'Total power'!G188/Parameters!$C$3,Parameters!$C$4)</f>
        <v>8.3894339622641514</v>
      </c>
      <c r="H188" s="12">
        <f>IF('Total power'!H188&lt;Control!$C$7*1000,'Total power'!H188/Parameters!$C$3,Parameters!$C$4)</f>
        <v>8.3894339622641514</v>
      </c>
      <c r="I188" s="12">
        <f>IF('Total power'!I188&lt;Control!$C$7*1000,'Total power'!I188/Parameters!$C$3,Parameters!$C$4)</f>
        <v>8.5735849056603772</v>
      </c>
      <c r="J188" s="12">
        <f>IF('Total power'!J188&lt;Control!$C$7*1000,'Total power'!J188/Parameters!$C$3,Parameters!$C$4)</f>
        <v>10.979622641509433</v>
      </c>
      <c r="K188" s="12">
        <f>IF('Total power'!K188&lt;Control!$C$7*1000,'Total power'!K188/Parameters!$C$3,Parameters!$C$4)</f>
        <v>11.948679245283019</v>
      </c>
      <c r="L188" s="12">
        <f>IF('Total power'!L188&lt;Control!$C$7*1000,'Total power'!L188/Parameters!$C$3,Parameters!$C$4)</f>
        <v>13.026415094339622</v>
      </c>
      <c r="M188" s="12">
        <f>IF('Total power'!M188&lt;Control!$C$7*1000,'Total power'!M188/Parameters!$C$3,Parameters!$C$4)</f>
        <v>13.603018867924529</v>
      </c>
      <c r="N188" s="12">
        <f>IF('Total power'!N188&lt;Control!$C$7*1000,'Total power'!N188/Parameters!$C$3,Parameters!$C$4)</f>
        <v>14.937358490566039</v>
      </c>
      <c r="O188" s="12">
        <f>IF('Total power'!O188&lt;Control!$C$7*1000,'Total power'!O188/Parameters!$C$3,Parameters!$C$4)</f>
        <v>15.172830188679248</v>
      </c>
      <c r="P188" s="12">
        <f>IF('Total power'!P188&lt;Control!$C$7*1000,'Total power'!P188/Parameters!$C$3,Parameters!$C$4)</f>
        <v>15.323773584905663</v>
      </c>
      <c r="Q188" s="12">
        <f>IF('Total power'!Q188&lt;Control!$C$7*1000,'Total power'!Q188/Parameters!$C$3,Parameters!$C$4)</f>
        <v>15.172830188679248</v>
      </c>
      <c r="R188" s="12">
        <f>IF('Total power'!R188&lt;Control!$C$7*1000,'Total power'!R188/Parameters!$C$3,Parameters!$C$4)</f>
        <v>15.172830188679248</v>
      </c>
      <c r="S188" s="12">
        <f>IF('Total power'!S188&lt;Control!$C$7*1000,'Total power'!S188/Parameters!$C$3,Parameters!$C$4)</f>
        <v>14.937358490566039</v>
      </c>
      <c r="T188" s="12">
        <f>IF('Total power'!T188&lt;Control!$C$7*1000,'Total power'!T188/Parameters!$C$3,Parameters!$C$4)</f>
        <v>13.753962264150944</v>
      </c>
      <c r="U188" s="12">
        <f>IF('Total power'!U188&lt;Control!$C$7*1000,'Total power'!U188/Parameters!$C$3,Parameters!$C$4)</f>
        <v>11.948679245283019</v>
      </c>
      <c r="V188" s="12">
        <f>IF('Total power'!V188&lt;Control!$C$7*1000,'Total power'!V188/Parameters!$C$3,Parameters!$C$4)</f>
        <v>10.979622641509433</v>
      </c>
      <c r="W188" s="12">
        <f>IF('Total power'!W188&lt;Control!$C$7*1000,'Total power'!W188/Parameters!$C$3,Parameters!$C$4)</f>
        <v>10.979622641509433</v>
      </c>
      <c r="X188" s="12">
        <f>IF('Total power'!X188&lt;Control!$C$7*1000,'Total power'!X188/Parameters!$C$3,Parameters!$C$4)</f>
        <v>9.7781132075471699</v>
      </c>
      <c r="Y188" s="12">
        <f>IF('Total power'!Y188&lt;Control!$C$7*1000,'Total power'!Y188/Parameters!$C$3,Parameters!$C$4)</f>
        <v>8.3894339622641514</v>
      </c>
      <c r="Z188" s="12">
        <f>IF('Total power'!Z188&lt;Control!$C$7*1000,'Total power'!Z188/Parameters!$C$3,Parameters!$C$4)</f>
        <v>5.9230188679245277</v>
      </c>
      <c r="AB188" s="7">
        <f t="shared" si="2"/>
        <v>263.34188679245284</v>
      </c>
    </row>
    <row r="189" spans="2:29" x14ac:dyDescent="0.2">
      <c r="B189" s="6">
        <v>44383</v>
      </c>
      <c r="C189" s="12">
        <f>IF('Total power'!C189&lt;Control!$C$7*1000,'Total power'!C189/Parameters!$C$3,Parameters!$C$4)</f>
        <v>4.0226415094339618</v>
      </c>
      <c r="D189" s="12">
        <f>IF('Total power'!D189&lt;Control!$C$7*1000,'Total power'!D189/Parameters!$C$3,Parameters!$C$4)</f>
        <v>2.7547169811320753</v>
      </c>
      <c r="E189" s="12">
        <f>IF('Total power'!E189&lt;Control!$C$7*1000,'Total power'!E189/Parameters!$C$3,Parameters!$C$4)</f>
        <v>2.2113207547169811</v>
      </c>
      <c r="F189" s="12">
        <f>IF('Total power'!F189&lt;Control!$C$7*1000,'Total power'!F189/Parameters!$C$3,Parameters!$C$4)</f>
        <v>3.1532075471698113</v>
      </c>
      <c r="G189" s="12">
        <f>IF('Total power'!G189&lt;Control!$C$7*1000,'Total power'!G189/Parameters!$C$3,Parameters!$C$4)</f>
        <v>4.0226415094339618</v>
      </c>
      <c r="H189" s="12">
        <f>IF('Total power'!H189&lt;Control!$C$7*1000,'Total power'!H189/Parameters!$C$3,Parameters!$C$4)</f>
        <v>3.3705660377358493</v>
      </c>
      <c r="I189" s="12">
        <f>IF('Total power'!I189&lt;Control!$C$7*1000,'Total power'!I189/Parameters!$C$3,Parameters!$C$4)</f>
        <v>2.2113207547169811</v>
      </c>
      <c r="J189" s="12">
        <f>IF('Total power'!J189&lt;Control!$C$7*1000,'Total power'!J189/Parameters!$C$3,Parameters!$C$4)</f>
        <v>1.166792452830189</v>
      </c>
      <c r="K189" s="12">
        <f>IF('Total power'!K189&lt;Control!$C$7*1000,'Total power'!K189/Parameters!$C$3,Parameters!$C$4)</f>
        <v>0.67169811320754724</v>
      </c>
      <c r="L189" s="12">
        <f>IF('Total power'!L189&lt;Control!$C$7*1000,'Total power'!L189/Parameters!$C$3,Parameters!$C$4)</f>
        <v>0.67169811320754724</v>
      </c>
      <c r="M189" s="12">
        <f>IF('Total power'!M189&lt;Control!$C$7*1000,'Total power'!M189/Parameters!$C$3,Parameters!$C$4)</f>
        <v>0.67169811320754724</v>
      </c>
      <c r="N189" s="12">
        <f>IF('Total power'!N189&lt;Control!$C$7*1000,'Total power'!N189/Parameters!$C$3,Parameters!$C$4)</f>
        <v>1.166792452830189</v>
      </c>
      <c r="O189" s="12">
        <f>IF('Total power'!O189&lt;Control!$C$7*1000,'Total power'!O189/Parameters!$C$3,Parameters!$C$4)</f>
        <v>2.030188679245283</v>
      </c>
      <c r="P189" s="12">
        <f>IF('Total power'!P189&lt;Control!$C$7*1000,'Total power'!P189/Parameters!$C$3,Parameters!$C$4)</f>
        <v>3.5879245283018872</v>
      </c>
      <c r="Q189" s="12">
        <f>IF('Total power'!Q189&lt;Control!$C$7*1000,'Total power'!Q189/Parameters!$C$3,Parameters!$C$4)</f>
        <v>5.6181132075471698</v>
      </c>
      <c r="R189" s="12">
        <f>IF('Total power'!R189&lt;Control!$C$7*1000,'Total power'!R189/Parameters!$C$3,Parameters!$C$4)</f>
        <v>5.9230188679245277</v>
      </c>
      <c r="S189" s="12">
        <f>IF('Total power'!S189&lt;Control!$C$7*1000,'Total power'!S189/Parameters!$C$3,Parameters!$C$4)</f>
        <v>4.7969811320754729</v>
      </c>
      <c r="T189" s="12">
        <f>IF('Total power'!T189&lt;Control!$C$7*1000,'Total power'!T189/Parameters!$C$3,Parameters!$C$4)</f>
        <v>3.1532075471698113</v>
      </c>
      <c r="U189" s="12">
        <f>IF('Total power'!U189&lt;Control!$C$7*1000,'Total power'!U189/Parameters!$C$3,Parameters!$C$4)</f>
        <v>2.030188679245283</v>
      </c>
      <c r="V189" s="12">
        <f>IF('Total power'!V189&lt;Control!$C$7*1000,'Total power'!V189/Parameters!$C$3,Parameters!$C$4)</f>
        <v>2.5735849056603777</v>
      </c>
      <c r="W189" s="12">
        <f>IF('Total power'!W189&lt;Control!$C$7*1000,'Total power'!W189/Parameters!$C$3,Parameters!$C$4)</f>
        <v>4.7969811320754729</v>
      </c>
      <c r="X189" s="12">
        <f>IF('Total power'!X189&lt;Control!$C$7*1000,'Total power'!X189/Parameters!$C$3,Parameters!$C$4)</f>
        <v>8.5735849056603772</v>
      </c>
      <c r="Y189" s="12">
        <f>IF('Total power'!Y189&lt;Control!$C$7*1000,'Total power'!Y189/Parameters!$C$3,Parameters!$C$4)</f>
        <v>10.119245283018866</v>
      </c>
      <c r="Z189" s="12">
        <f>IF('Total power'!Z189&lt;Control!$C$7*1000,'Total power'!Z189/Parameters!$C$3,Parameters!$C$4)</f>
        <v>10.566037735849056</v>
      </c>
      <c r="AB189" s="7">
        <f t="shared" si="2"/>
        <v>89.864150943396226</v>
      </c>
    </row>
    <row r="190" spans="2:29" x14ac:dyDescent="0.2">
      <c r="B190" s="6">
        <v>44384</v>
      </c>
      <c r="C190" s="12">
        <f>IF('Total power'!C190&lt;Control!$C$7*1000,'Total power'!C190/Parameters!$C$3,Parameters!$C$4)</f>
        <v>11.71320754716981</v>
      </c>
      <c r="D190" s="12">
        <f>IF('Total power'!D190&lt;Control!$C$7*1000,'Total power'!D190/Parameters!$C$3,Parameters!$C$4)</f>
        <v>12.633962264150943</v>
      </c>
      <c r="E190" s="12">
        <f>IF('Total power'!E190&lt;Control!$C$7*1000,'Total power'!E190/Parameters!$C$3,Parameters!$C$4)</f>
        <v>11.948679245283019</v>
      </c>
      <c r="F190" s="12">
        <f>IF('Total power'!F190&lt;Control!$C$7*1000,'Total power'!F190/Parameters!$C$3,Parameters!$C$4)</f>
        <v>13.026415094339622</v>
      </c>
      <c r="G190" s="12">
        <f>IF('Total power'!G190&lt;Control!$C$7*1000,'Total power'!G190/Parameters!$C$3,Parameters!$C$4)</f>
        <v>13.026415094339622</v>
      </c>
      <c r="H190" s="12">
        <f>IF('Total power'!H190&lt;Control!$C$7*1000,'Total power'!H190/Parameters!$C$3,Parameters!$C$4)</f>
        <v>10.979622641509433</v>
      </c>
      <c r="I190" s="12">
        <f>IF('Total power'!I190&lt;Control!$C$7*1000,'Total power'!I190/Parameters!$C$3,Parameters!$C$4)</f>
        <v>13.026415094339622</v>
      </c>
      <c r="J190" s="12">
        <f>IF('Total power'!J190&lt;Control!$C$7*1000,'Total power'!J190/Parameters!$C$3,Parameters!$C$4)</f>
        <v>13.753962264150944</v>
      </c>
      <c r="K190" s="12">
        <f>IF('Total power'!K190&lt;Control!$C$7*1000,'Total power'!K190/Parameters!$C$3,Parameters!$C$4)</f>
        <v>13.753962264150944</v>
      </c>
      <c r="L190" s="12">
        <f>IF('Total power'!L190&lt;Control!$C$7*1000,'Total power'!L190/Parameters!$C$3,Parameters!$C$4)</f>
        <v>13.367547169811321</v>
      </c>
      <c r="M190" s="12">
        <f>IF('Total power'!M190&lt;Control!$C$7*1000,'Total power'!M190/Parameters!$C$3,Parameters!$C$4)</f>
        <v>11.948679245283019</v>
      </c>
      <c r="N190" s="12">
        <f>IF('Total power'!N190&lt;Control!$C$7*1000,'Total power'!N190/Parameters!$C$3,Parameters!$C$4)</f>
        <v>11.71320754716981</v>
      </c>
      <c r="O190" s="12">
        <f>IF('Total power'!O190&lt;Control!$C$7*1000,'Total power'!O190/Parameters!$C$3,Parameters!$C$4)</f>
        <v>11.372075471698114</v>
      </c>
      <c r="P190" s="12">
        <f>IF('Total power'!P190&lt;Control!$C$7*1000,'Total power'!P190/Parameters!$C$3,Parameters!$C$4)</f>
        <v>10.979622641509433</v>
      </c>
      <c r="Q190" s="12">
        <f>IF('Total power'!Q190&lt;Control!$C$7*1000,'Total power'!Q190/Parameters!$C$3,Parameters!$C$4)</f>
        <v>11.372075471698114</v>
      </c>
      <c r="R190" s="12">
        <f>IF('Total power'!R190&lt;Control!$C$7*1000,'Total power'!R190/Parameters!$C$3,Parameters!$C$4)</f>
        <v>11.71320754716981</v>
      </c>
      <c r="S190" s="12">
        <f>IF('Total power'!S190&lt;Control!$C$7*1000,'Total power'!S190/Parameters!$C$3,Parameters!$C$4)</f>
        <v>11.71320754716981</v>
      </c>
      <c r="T190" s="12">
        <f>IF('Total power'!T190&lt;Control!$C$7*1000,'Total power'!T190/Parameters!$C$3,Parameters!$C$4)</f>
        <v>11.372075471698114</v>
      </c>
      <c r="U190" s="12">
        <f>IF('Total power'!U190&lt;Control!$C$7*1000,'Total power'!U190/Parameters!$C$3,Parameters!$C$4)</f>
        <v>10.566037735849056</v>
      </c>
      <c r="V190" s="12">
        <f>IF('Total power'!V190&lt;Control!$C$7*1000,'Total power'!V190/Parameters!$C$3,Parameters!$C$4)</f>
        <v>8.9720754716981137</v>
      </c>
      <c r="W190" s="12">
        <f>IF('Total power'!W190&lt;Control!$C$7*1000,'Total power'!W190/Parameters!$C$3,Parameters!$C$4)</f>
        <v>8.3894339622641514</v>
      </c>
      <c r="X190" s="12">
        <f>IF('Total power'!X190&lt;Control!$C$7*1000,'Total power'!X190/Parameters!$C$3,Parameters!$C$4)</f>
        <v>8.3894339622641514</v>
      </c>
      <c r="Y190" s="12">
        <f>IF('Total power'!Y190&lt;Control!$C$7*1000,'Total power'!Y190/Parameters!$C$3,Parameters!$C$4)</f>
        <v>8.9720754716981137</v>
      </c>
      <c r="Z190" s="12">
        <f>IF('Total power'!Z190&lt;Control!$C$7*1000,'Total power'!Z190/Parameters!$C$3,Parameters!$C$4)</f>
        <v>8.9720754716981137</v>
      </c>
      <c r="AB190" s="7">
        <f t="shared" si="2"/>
        <v>273.6754716981132</v>
      </c>
    </row>
    <row r="191" spans="2:29" x14ac:dyDescent="0.2">
      <c r="B191" s="6">
        <v>44385</v>
      </c>
      <c r="C191" s="12">
        <f>IF('Total power'!C191&lt;Control!$C$7*1000,'Total power'!C191/Parameters!$C$3,Parameters!$C$4)</f>
        <v>8.3894339622641514</v>
      </c>
      <c r="D191" s="12">
        <f>IF('Total power'!D191&lt;Control!$C$7*1000,'Total power'!D191/Parameters!$C$3,Parameters!$C$4)</f>
        <v>8.3894339622641514</v>
      </c>
      <c r="E191" s="12">
        <f>IF('Total power'!E191&lt;Control!$C$7*1000,'Total power'!E191/Parameters!$C$3,Parameters!$C$4)</f>
        <v>7.9969811320754713</v>
      </c>
      <c r="F191" s="12">
        <f>IF('Total power'!F191&lt;Control!$C$7*1000,'Total power'!F191/Parameters!$C$3,Parameters!$C$4)</f>
        <v>7.1849056603773587</v>
      </c>
      <c r="G191" s="12">
        <f>IF('Total power'!G191&lt;Control!$C$7*1000,'Total power'!G191/Parameters!$C$3,Parameters!$C$4)</f>
        <v>6.2279245283018865</v>
      </c>
      <c r="H191" s="12">
        <f>IF('Total power'!H191&lt;Control!$C$7*1000,'Total power'!H191/Parameters!$C$3,Parameters!$C$4)</f>
        <v>4.7969811320754729</v>
      </c>
      <c r="I191" s="12">
        <f>IF('Total power'!I191&lt;Control!$C$7*1000,'Total power'!I191/Parameters!$C$3,Parameters!$C$4)</f>
        <v>3.5879245283018872</v>
      </c>
      <c r="J191" s="12">
        <f>IF('Total power'!J191&lt;Control!$C$7*1000,'Total power'!J191/Parameters!$C$3,Parameters!$C$4)</f>
        <v>3.1532075471698113</v>
      </c>
      <c r="K191" s="12">
        <f>IF('Total power'!K191&lt;Control!$C$7*1000,'Total power'!K191/Parameters!$C$3,Parameters!$C$4)</f>
        <v>2.7547169811320753</v>
      </c>
      <c r="L191" s="12">
        <f>IF('Total power'!L191&lt;Control!$C$7*1000,'Total power'!L191/Parameters!$C$3,Parameters!$C$4)</f>
        <v>2.3924528301886792</v>
      </c>
      <c r="M191" s="12">
        <f>IF('Total power'!M191&lt;Control!$C$7*1000,'Total power'!M191/Parameters!$C$3,Parameters!$C$4)</f>
        <v>1.7343396226415091</v>
      </c>
      <c r="N191" s="12">
        <f>IF('Total power'!N191&lt;Control!$C$7*1000,'Total power'!N191/Parameters!$C$3,Parameters!$C$4)</f>
        <v>1.0430188679245285</v>
      </c>
      <c r="O191" s="12">
        <f>IF('Total power'!O191&lt;Control!$C$7*1000,'Total power'!O191/Parameters!$C$3,Parameters!$C$4)</f>
        <v>0.38188679245283014</v>
      </c>
      <c r="P191" s="12">
        <f>IF('Total power'!P191&lt;Control!$C$7*1000,'Total power'!P191/Parameters!$C$3,Parameters!$C$4)</f>
        <v>0</v>
      </c>
      <c r="Q191" s="12">
        <f>IF('Total power'!Q191&lt;Control!$C$7*1000,'Total power'!Q191/Parameters!$C$3,Parameters!$C$4)</f>
        <v>0</v>
      </c>
      <c r="R191" s="12">
        <f>IF('Total power'!R191&lt;Control!$C$7*1000,'Total power'!R191/Parameters!$C$3,Parameters!$C$4)</f>
        <v>0</v>
      </c>
      <c r="S191" s="12">
        <f>IF('Total power'!S191&lt;Control!$C$7*1000,'Total power'!S191/Parameters!$C$3,Parameters!$C$4)</f>
        <v>0</v>
      </c>
      <c r="T191" s="12">
        <f>IF('Total power'!T191&lt;Control!$C$7*1000,'Total power'!T191/Parameters!$C$3,Parameters!$C$4)</f>
        <v>0</v>
      </c>
      <c r="U191" s="12">
        <f>IF('Total power'!U191&lt;Control!$C$7*1000,'Total power'!U191/Parameters!$C$3,Parameters!$C$4)</f>
        <v>0</v>
      </c>
      <c r="V191" s="12">
        <f>IF('Total power'!V191&lt;Control!$C$7*1000,'Total power'!V191/Parameters!$C$3,Parameters!$C$4)</f>
        <v>0</v>
      </c>
      <c r="W191" s="12">
        <f>IF('Total power'!W191&lt;Control!$C$7*1000,'Total power'!W191/Parameters!$C$3,Parameters!$C$4)</f>
        <v>0.18867924528301888</v>
      </c>
      <c r="X191" s="12">
        <f>IF('Total power'!X191&lt;Control!$C$7*1000,'Total power'!X191/Parameters!$C$3,Parameters!$C$4)</f>
        <v>0.28528301886792451</v>
      </c>
      <c r="Y191" s="12">
        <f>IF('Total power'!Y191&lt;Control!$C$7*1000,'Total power'!Y191/Parameters!$C$3,Parameters!$C$4)</f>
        <v>0.18867924528301888</v>
      </c>
      <c r="Z191" s="12">
        <f>IF('Total power'!Z191&lt;Control!$C$7*1000,'Total power'!Z191/Parameters!$C$3,Parameters!$C$4)</f>
        <v>0</v>
      </c>
      <c r="AB191" s="7">
        <f t="shared" si="2"/>
        <v>58.695849056603784</v>
      </c>
    </row>
    <row r="192" spans="2:29" x14ac:dyDescent="0.2">
      <c r="B192" s="6">
        <v>44386</v>
      </c>
      <c r="C192" s="12">
        <f>IF('Total power'!C192&lt;Control!$C$7*1000,'Total power'!C192/Parameters!$C$3,Parameters!$C$4)</f>
        <v>0</v>
      </c>
      <c r="D192" s="12">
        <f>IF('Total power'!D192&lt;Control!$C$7*1000,'Total power'!D192/Parameters!$C$3,Parameters!$C$4)</f>
        <v>0</v>
      </c>
      <c r="E192" s="12">
        <f>IF('Total power'!E192&lt;Control!$C$7*1000,'Total power'!E192/Parameters!$C$3,Parameters!$C$4)</f>
        <v>0</v>
      </c>
      <c r="F192" s="12">
        <f>IF('Total power'!F192&lt;Control!$C$7*1000,'Total power'!F192/Parameters!$C$3,Parameters!$C$4)</f>
        <v>0</v>
      </c>
      <c r="G192" s="12">
        <f>IF('Total power'!G192&lt;Control!$C$7*1000,'Total power'!G192/Parameters!$C$3,Parameters!$C$4)</f>
        <v>0</v>
      </c>
      <c r="H192" s="12">
        <f>IF('Total power'!H192&lt;Control!$C$7*1000,'Total power'!H192/Parameters!$C$3,Parameters!$C$4)</f>
        <v>0</v>
      </c>
      <c r="I192" s="12">
        <f>IF('Total power'!I192&lt;Control!$C$7*1000,'Total power'!I192/Parameters!$C$3,Parameters!$C$4)</f>
        <v>0.28528301886792451</v>
      </c>
      <c r="J192" s="12">
        <f>IF('Total power'!J192&lt;Control!$C$7*1000,'Total power'!J192/Parameters!$C$3,Parameters!$C$4)</f>
        <v>0.57509433962264145</v>
      </c>
      <c r="K192" s="12">
        <f>IF('Total power'!K192&lt;Control!$C$7*1000,'Total power'!K192/Parameters!$C$3,Parameters!$C$4)</f>
        <v>0.91924528301886799</v>
      </c>
      <c r="L192" s="12">
        <f>IF('Total power'!L192&lt;Control!$C$7*1000,'Total power'!L192/Parameters!$C$3,Parameters!$C$4)</f>
        <v>1.0430188679245285</v>
      </c>
      <c r="M192" s="12">
        <f>IF('Total power'!M192&lt;Control!$C$7*1000,'Total power'!M192/Parameters!$C$3,Parameters!$C$4)</f>
        <v>1.0430188679245285</v>
      </c>
      <c r="N192" s="12">
        <f>IF('Total power'!N192&lt;Control!$C$7*1000,'Total power'!N192/Parameters!$C$3,Parameters!$C$4)</f>
        <v>1.0430188679245285</v>
      </c>
      <c r="O192" s="12">
        <f>IF('Total power'!O192&lt;Control!$C$7*1000,'Total power'!O192/Parameters!$C$3,Parameters!$C$4)</f>
        <v>1.0430188679245285</v>
      </c>
      <c r="P192" s="12">
        <f>IF('Total power'!P192&lt;Control!$C$7*1000,'Total power'!P192/Parameters!$C$3,Parameters!$C$4)</f>
        <v>1.0430188679245285</v>
      </c>
      <c r="Q192" s="12">
        <f>IF('Total power'!Q192&lt;Control!$C$7*1000,'Total power'!Q192/Parameters!$C$3,Parameters!$C$4)</f>
        <v>0.91924528301886799</v>
      </c>
      <c r="R192" s="12">
        <f>IF('Total power'!R192&lt;Control!$C$7*1000,'Total power'!R192/Parameters!$C$3,Parameters!$C$4)</f>
        <v>0.91924528301886799</v>
      </c>
      <c r="S192" s="12">
        <f>IF('Total power'!S192&lt;Control!$C$7*1000,'Total power'!S192/Parameters!$C$3,Parameters!$C$4)</f>
        <v>1.166792452830189</v>
      </c>
      <c r="T192" s="12">
        <f>IF('Total power'!T192&lt;Control!$C$7*1000,'Total power'!T192/Parameters!$C$3,Parameters!$C$4)</f>
        <v>1.7343396226415091</v>
      </c>
      <c r="U192" s="12">
        <f>IF('Total power'!U192&lt;Control!$C$7*1000,'Total power'!U192/Parameters!$C$3,Parameters!$C$4)</f>
        <v>2.7547169811320753</v>
      </c>
      <c r="V192" s="12">
        <f>IF('Total power'!V192&lt;Control!$C$7*1000,'Total power'!V192/Parameters!$C$3,Parameters!$C$4)</f>
        <v>3.5879245283018872</v>
      </c>
      <c r="W192" s="12">
        <f>IF('Total power'!W192&lt;Control!$C$7*1000,'Total power'!W192/Parameters!$C$3,Parameters!$C$4)</f>
        <v>3.5879245283018872</v>
      </c>
      <c r="X192" s="12">
        <f>IF('Total power'!X192&lt;Control!$C$7*1000,'Total power'!X192/Parameters!$C$3,Parameters!$C$4)</f>
        <v>3.5879245283018872</v>
      </c>
      <c r="Y192" s="12">
        <f>IF('Total power'!Y192&lt;Control!$C$7*1000,'Total power'!Y192/Parameters!$C$3,Parameters!$C$4)</f>
        <v>3.3705660377358493</v>
      </c>
      <c r="Z192" s="12">
        <f>IF('Total power'!Z192&lt;Control!$C$7*1000,'Total power'!Z192/Parameters!$C$3,Parameters!$C$4)</f>
        <v>2.9358490566037734</v>
      </c>
      <c r="AB192" s="7">
        <f t="shared" si="2"/>
        <v>31.559245283018868</v>
      </c>
    </row>
    <row r="193" spans="2:28" x14ac:dyDescent="0.2">
      <c r="B193" s="6">
        <v>44387</v>
      </c>
      <c r="C193" s="12">
        <f>IF('Total power'!C193&lt;Control!$C$7*1000,'Total power'!C193/Parameters!$C$3,Parameters!$C$4)</f>
        <v>2.5735849056603777</v>
      </c>
      <c r="D193" s="12">
        <f>IF('Total power'!D193&lt;Control!$C$7*1000,'Total power'!D193/Parameters!$C$3,Parameters!$C$4)</f>
        <v>2.3924528301886792</v>
      </c>
      <c r="E193" s="12">
        <f>IF('Total power'!E193&lt;Control!$C$7*1000,'Total power'!E193/Parameters!$C$3,Parameters!$C$4)</f>
        <v>2.3924528301886792</v>
      </c>
      <c r="F193" s="12">
        <f>IF('Total power'!F193&lt;Control!$C$7*1000,'Total power'!F193/Parameters!$C$3,Parameters!$C$4)</f>
        <v>2.3924528301886792</v>
      </c>
      <c r="G193" s="12">
        <f>IF('Total power'!G193&lt;Control!$C$7*1000,'Total power'!G193/Parameters!$C$3,Parameters!$C$4)</f>
        <v>2.5735849056603777</v>
      </c>
      <c r="H193" s="12">
        <f>IF('Total power'!H193&lt;Control!$C$7*1000,'Total power'!H193/Parameters!$C$3,Parameters!$C$4)</f>
        <v>2.2113207547169811</v>
      </c>
      <c r="I193" s="12">
        <f>IF('Total power'!I193&lt;Control!$C$7*1000,'Total power'!I193/Parameters!$C$3,Parameters!$C$4)</f>
        <v>1.8822641509433962</v>
      </c>
      <c r="J193" s="12">
        <f>IF('Total power'!J193&lt;Control!$C$7*1000,'Total power'!J193/Parameters!$C$3,Parameters!$C$4)</f>
        <v>2.030188679245283</v>
      </c>
      <c r="K193" s="12">
        <f>IF('Total power'!K193&lt;Control!$C$7*1000,'Total power'!K193/Parameters!$C$3,Parameters!$C$4)</f>
        <v>1.8822641509433962</v>
      </c>
      <c r="L193" s="12">
        <f>IF('Total power'!L193&lt;Control!$C$7*1000,'Total power'!L193/Parameters!$C$3,Parameters!$C$4)</f>
        <v>1.5864150943396227</v>
      </c>
      <c r="M193" s="12">
        <f>IF('Total power'!M193&lt;Control!$C$7*1000,'Total power'!M193/Parameters!$C$3,Parameters!$C$4)</f>
        <v>1.0430188679245285</v>
      </c>
      <c r="N193" s="12">
        <f>IF('Total power'!N193&lt;Control!$C$7*1000,'Total power'!N193/Parameters!$C$3,Parameters!$C$4)</f>
        <v>0.67169811320754724</v>
      </c>
      <c r="O193" s="12">
        <f>IF('Total power'!O193&lt;Control!$C$7*1000,'Total power'!O193/Parameters!$C$3,Parameters!$C$4)</f>
        <v>0.79547169811320761</v>
      </c>
      <c r="P193" s="12">
        <f>IF('Total power'!P193&lt;Control!$C$7*1000,'Total power'!P193/Parameters!$C$3,Parameters!$C$4)</f>
        <v>1.4384905660377358</v>
      </c>
      <c r="Q193" s="12">
        <f>IF('Total power'!Q193&lt;Control!$C$7*1000,'Total power'!Q193/Parameters!$C$3,Parameters!$C$4)</f>
        <v>2.5735849056603777</v>
      </c>
      <c r="R193" s="12">
        <f>IF('Total power'!R193&lt;Control!$C$7*1000,'Total power'!R193/Parameters!$C$3,Parameters!$C$4)</f>
        <v>4.0226415094339618</v>
      </c>
      <c r="S193" s="12">
        <f>IF('Total power'!S193&lt;Control!$C$7*1000,'Total power'!S193/Parameters!$C$3,Parameters!$C$4)</f>
        <v>5.0550943396226433</v>
      </c>
      <c r="T193" s="12">
        <f>IF('Total power'!T193&lt;Control!$C$7*1000,'Total power'!T193/Parameters!$C$3,Parameters!$C$4)</f>
        <v>5.6181132075471698</v>
      </c>
      <c r="U193" s="12">
        <f>IF('Total power'!U193&lt;Control!$C$7*1000,'Total power'!U193/Parameters!$C$3,Parameters!$C$4)</f>
        <v>5.0550943396226433</v>
      </c>
      <c r="V193" s="12">
        <f>IF('Total power'!V193&lt;Control!$C$7*1000,'Total power'!V193/Parameters!$C$3,Parameters!$C$4)</f>
        <v>4.0226415094339618</v>
      </c>
      <c r="W193" s="12">
        <f>IF('Total power'!W193&lt;Control!$C$7*1000,'Total power'!W193/Parameters!$C$3,Parameters!$C$4)</f>
        <v>3.1532075471698113</v>
      </c>
      <c r="X193" s="12">
        <f>IF('Total power'!X193&lt;Control!$C$7*1000,'Total power'!X193/Parameters!$C$3,Parameters!$C$4)</f>
        <v>2.5735849056603777</v>
      </c>
      <c r="Y193" s="12">
        <f>IF('Total power'!Y193&lt;Control!$C$7*1000,'Total power'!Y193/Parameters!$C$3,Parameters!$C$4)</f>
        <v>2.030188679245283</v>
      </c>
      <c r="Z193" s="12">
        <f>IF('Total power'!Z193&lt;Control!$C$7*1000,'Total power'!Z193/Parameters!$C$3,Parameters!$C$4)</f>
        <v>1.4384905660377358</v>
      </c>
      <c r="AB193" s="7">
        <f t="shared" si="2"/>
        <v>61.408301886792444</v>
      </c>
    </row>
    <row r="194" spans="2:28" x14ac:dyDescent="0.2">
      <c r="B194" s="6">
        <v>44388</v>
      </c>
      <c r="C194" s="12">
        <f>IF('Total power'!C194&lt;Control!$C$7*1000,'Total power'!C194/Parameters!$C$3,Parameters!$C$4)</f>
        <v>0.79547169811320761</v>
      </c>
      <c r="D194" s="12">
        <f>IF('Total power'!D194&lt;Control!$C$7*1000,'Total power'!D194/Parameters!$C$3,Parameters!$C$4)</f>
        <v>0</v>
      </c>
      <c r="E194" s="12">
        <f>IF('Total power'!E194&lt;Control!$C$7*1000,'Total power'!E194/Parameters!$C$3,Parameters!$C$4)</f>
        <v>0</v>
      </c>
      <c r="F194" s="12">
        <f>IF('Total power'!F194&lt;Control!$C$7*1000,'Total power'!F194/Parameters!$C$3,Parameters!$C$4)</f>
        <v>0</v>
      </c>
      <c r="G194" s="12">
        <f>IF('Total power'!G194&lt;Control!$C$7*1000,'Total power'!G194/Parameters!$C$3,Parameters!$C$4)</f>
        <v>0</v>
      </c>
      <c r="H194" s="12">
        <f>IF('Total power'!H194&lt;Control!$C$7*1000,'Total power'!H194/Parameters!$C$3,Parameters!$C$4)</f>
        <v>0</v>
      </c>
      <c r="I194" s="12">
        <f>IF('Total power'!I194&lt;Control!$C$7*1000,'Total power'!I194/Parameters!$C$3,Parameters!$C$4)</f>
        <v>0</v>
      </c>
      <c r="J194" s="12">
        <f>IF('Total power'!J194&lt;Control!$C$7*1000,'Total power'!J194/Parameters!$C$3,Parameters!$C$4)</f>
        <v>0</v>
      </c>
      <c r="K194" s="12">
        <f>IF('Total power'!K194&lt;Control!$C$7*1000,'Total power'!K194/Parameters!$C$3,Parameters!$C$4)</f>
        <v>0</v>
      </c>
      <c r="L194" s="12">
        <f>IF('Total power'!L194&lt;Control!$C$7*1000,'Total power'!L194/Parameters!$C$3,Parameters!$C$4)</f>
        <v>0</v>
      </c>
      <c r="M194" s="12">
        <f>IF('Total power'!M194&lt;Control!$C$7*1000,'Total power'!M194/Parameters!$C$3,Parameters!$C$4)</f>
        <v>0</v>
      </c>
      <c r="N194" s="12">
        <f>IF('Total power'!N194&lt;Control!$C$7*1000,'Total power'!N194/Parameters!$C$3,Parameters!$C$4)</f>
        <v>0</v>
      </c>
      <c r="O194" s="12">
        <f>IF('Total power'!O194&lt;Control!$C$7*1000,'Total power'!O194/Parameters!$C$3,Parameters!$C$4)</f>
        <v>0</v>
      </c>
      <c r="P194" s="12">
        <f>IF('Total power'!P194&lt;Control!$C$7*1000,'Total power'!P194/Parameters!$C$3,Parameters!$C$4)</f>
        <v>0</v>
      </c>
      <c r="Q194" s="12">
        <f>IF('Total power'!Q194&lt;Control!$C$7*1000,'Total power'!Q194/Parameters!$C$3,Parameters!$C$4)</f>
        <v>0.18867924528301888</v>
      </c>
      <c r="R194" s="12">
        <f>IF('Total power'!R194&lt;Control!$C$7*1000,'Total power'!R194/Parameters!$C$3,Parameters!$C$4)</f>
        <v>0.79547169811320761</v>
      </c>
      <c r="S194" s="12">
        <f>IF('Total power'!S194&lt;Control!$C$7*1000,'Total power'!S194/Parameters!$C$3,Parameters!$C$4)</f>
        <v>1.2905660377358492</v>
      </c>
      <c r="T194" s="12">
        <f>IF('Total power'!T194&lt;Control!$C$7*1000,'Total power'!T194/Parameters!$C$3,Parameters!$C$4)</f>
        <v>1.5864150943396227</v>
      </c>
      <c r="U194" s="12">
        <f>IF('Total power'!U194&lt;Control!$C$7*1000,'Total power'!U194/Parameters!$C$3,Parameters!$C$4)</f>
        <v>1.4384905660377358</v>
      </c>
      <c r="V194" s="12">
        <f>IF('Total power'!V194&lt;Control!$C$7*1000,'Total power'!V194/Parameters!$C$3,Parameters!$C$4)</f>
        <v>0.79547169811320761</v>
      </c>
      <c r="W194" s="12">
        <f>IF('Total power'!W194&lt;Control!$C$7*1000,'Total power'!W194/Parameters!$C$3,Parameters!$C$4)</f>
        <v>0.38188679245283014</v>
      </c>
      <c r="X194" s="12">
        <f>IF('Total power'!X194&lt;Control!$C$7*1000,'Total power'!X194/Parameters!$C$3,Parameters!$C$4)</f>
        <v>0</v>
      </c>
      <c r="Y194" s="12">
        <f>IF('Total power'!Y194&lt;Control!$C$7*1000,'Total power'!Y194/Parameters!$C$3,Parameters!$C$4)</f>
        <v>0</v>
      </c>
      <c r="Z194" s="12">
        <f>IF('Total power'!Z194&lt;Control!$C$7*1000,'Total power'!Z194/Parameters!$C$3,Parameters!$C$4)</f>
        <v>0</v>
      </c>
      <c r="AB194" s="7">
        <f t="shared" si="2"/>
        <v>7.2724528301886791</v>
      </c>
    </row>
    <row r="195" spans="2:28" x14ac:dyDescent="0.2">
      <c r="B195" s="6">
        <v>44389</v>
      </c>
      <c r="C195" s="12">
        <f>IF('Total power'!C195&lt;Control!$C$7*1000,'Total power'!C195/Parameters!$C$3,Parameters!$C$4)</f>
        <v>0</v>
      </c>
      <c r="D195" s="12">
        <f>IF('Total power'!D195&lt;Control!$C$7*1000,'Total power'!D195/Parameters!$C$3,Parameters!$C$4)</f>
        <v>0</v>
      </c>
      <c r="E195" s="12">
        <f>IF('Total power'!E195&lt;Control!$C$7*1000,'Total power'!E195/Parameters!$C$3,Parameters!$C$4)</f>
        <v>0</v>
      </c>
      <c r="F195" s="12">
        <f>IF('Total power'!F195&lt;Control!$C$7*1000,'Total power'!F195/Parameters!$C$3,Parameters!$C$4)</f>
        <v>0</v>
      </c>
      <c r="G195" s="12">
        <f>IF('Total power'!G195&lt;Control!$C$7*1000,'Total power'!G195/Parameters!$C$3,Parameters!$C$4)</f>
        <v>0</v>
      </c>
      <c r="H195" s="12">
        <f>IF('Total power'!H195&lt;Control!$C$7*1000,'Total power'!H195/Parameters!$C$3,Parameters!$C$4)</f>
        <v>0</v>
      </c>
      <c r="I195" s="12">
        <f>IF('Total power'!I195&lt;Control!$C$7*1000,'Total power'!I195/Parameters!$C$3,Parameters!$C$4)</f>
        <v>0</v>
      </c>
      <c r="J195" s="12">
        <f>IF('Total power'!J195&lt;Control!$C$7*1000,'Total power'!J195/Parameters!$C$3,Parameters!$C$4)</f>
        <v>0</v>
      </c>
      <c r="K195" s="12">
        <f>IF('Total power'!K195&lt;Control!$C$7*1000,'Total power'!K195/Parameters!$C$3,Parameters!$C$4)</f>
        <v>0</v>
      </c>
      <c r="L195" s="12">
        <f>IF('Total power'!L195&lt;Control!$C$7*1000,'Total power'!L195/Parameters!$C$3,Parameters!$C$4)</f>
        <v>0</v>
      </c>
      <c r="M195" s="12">
        <f>IF('Total power'!M195&lt;Control!$C$7*1000,'Total power'!M195/Parameters!$C$3,Parameters!$C$4)</f>
        <v>0</v>
      </c>
      <c r="N195" s="12">
        <f>IF('Total power'!N195&lt;Control!$C$7*1000,'Total power'!N195/Parameters!$C$3,Parameters!$C$4)</f>
        <v>0</v>
      </c>
      <c r="O195" s="12">
        <f>IF('Total power'!O195&lt;Control!$C$7*1000,'Total power'!O195/Parameters!$C$3,Parameters!$C$4)</f>
        <v>0.28528301886792451</v>
      </c>
      <c r="P195" s="12">
        <f>IF('Total power'!P195&lt;Control!$C$7*1000,'Total power'!P195/Parameters!$C$3,Parameters!$C$4)</f>
        <v>0.79547169811320761</v>
      </c>
      <c r="Q195" s="12">
        <f>IF('Total power'!Q195&lt;Control!$C$7*1000,'Total power'!Q195/Parameters!$C$3,Parameters!$C$4)</f>
        <v>1.2905660377358492</v>
      </c>
      <c r="R195" s="12">
        <f>IF('Total power'!R195&lt;Control!$C$7*1000,'Total power'!R195/Parameters!$C$3,Parameters!$C$4)</f>
        <v>2.030188679245283</v>
      </c>
      <c r="S195" s="12">
        <f>IF('Total power'!S195&lt;Control!$C$7*1000,'Total power'!S195/Parameters!$C$3,Parameters!$C$4)</f>
        <v>2.5735849056603777</v>
      </c>
      <c r="T195" s="12">
        <f>IF('Total power'!T195&lt;Control!$C$7*1000,'Total power'!T195/Parameters!$C$3,Parameters!$C$4)</f>
        <v>2.9358490566037734</v>
      </c>
      <c r="U195" s="12">
        <f>IF('Total power'!U195&lt;Control!$C$7*1000,'Total power'!U195/Parameters!$C$3,Parameters!$C$4)</f>
        <v>2.5735849056603777</v>
      </c>
      <c r="V195" s="12">
        <f>IF('Total power'!V195&lt;Control!$C$7*1000,'Total power'!V195/Parameters!$C$3,Parameters!$C$4)</f>
        <v>2.030188679245283</v>
      </c>
      <c r="W195" s="12">
        <f>IF('Total power'!W195&lt;Control!$C$7*1000,'Total power'!W195/Parameters!$C$3,Parameters!$C$4)</f>
        <v>1.7343396226415091</v>
      </c>
      <c r="X195" s="12">
        <f>IF('Total power'!X195&lt;Control!$C$7*1000,'Total power'!X195/Parameters!$C$3,Parameters!$C$4)</f>
        <v>1.2905660377358492</v>
      </c>
      <c r="Y195" s="12">
        <f>IF('Total power'!Y195&lt;Control!$C$7*1000,'Total power'!Y195/Parameters!$C$3,Parameters!$C$4)</f>
        <v>1.0430188679245285</v>
      </c>
      <c r="Z195" s="12">
        <f>IF('Total power'!Z195&lt;Control!$C$7*1000,'Total power'!Z195/Parameters!$C$3,Parameters!$C$4)</f>
        <v>0.67169811320754724</v>
      </c>
      <c r="AB195" s="7">
        <f t="shared" si="2"/>
        <v>19.25433962264151</v>
      </c>
    </row>
    <row r="196" spans="2:28" x14ac:dyDescent="0.2">
      <c r="B196" s="6">
        <v>44390</v>
      </c>
      <c r="C196" s="12">
        <f>IF('Total power'!C196&lt;Control!$C$7*1000,'Total power'!C196/Parameters!$C$3,Parameters!$C$4)</f>
        <v>0.47849056603773577</v>
      </c>
      <c r="D196" s="12">
        <f>IF('Total power'!D196&lt;Control!$C$7*1000,'Total power'!D196/Parameters!$C$3,Parameters!$C$4)</f>
        <v>0.38188679245283014</v>
      </c>
      <c r="E196" s="12">
        <f>IF('Total power'!E196&lt;Control!$C$7*1000,'Total power'!E196/Parameters!$C$3,Parameters!$C$4)</f>
        <v>0.18867924528301888</v>
      </c>
      <c r="F196" s="12">
        <f>IF('Total power'!F196&lt;Control!$C$7*1000,'Total power'!F196/Parameters!$C$3,Parameters!$C$4)</f>
        <v>0</v>
      </c>
      <c r="G196" s="12">
        <f>IF('Total power'!G196&lt;Control!$C$7*1000,'Total power'!G196/Parameters!$C$3,Parameters!$C$4)</f>
        <v>0</v>
      </c>
      <c r="H196" s="12">
        <f>IF('Total power'!H196&lt;Control!$C$7*1000,'Total power'!H196/Parameters!$C$3,Parameters!$C$4)</f>
        <v>0</v>
      </c>
      <c r="I196" s="12">
        <f>IF('Total power'!I196&lt;Control!$C$7*1000,'Total power'!I196/Parameters!$C$3,Parameters!$C$4)</f>
        <v>0</v>
      </c>
      <c r="J196" s="12">
        <f>IF('Total power'!J196&lt;Control!$C$7*1000,'Total power'!J196/Parameters!$C$3,Parameters!$C$4)</f>
        <v>0</v>
      </c>
      <c r="K196" s="12">
        <f>IF('Total power'!K196&lt;Control!$C$7*1000,'Total power'!K196/Parameters!$C$3,Parameters!$C$4)</f>
        <v>0</v>
      </c>
      <c r="L196" s="12">
        <f>IF('Total power'!L196&lt;Control!$C$7*1000,'Total power'!L196/Parameters!$C$3,Parameters!$C$4)</f>
        <v>0</v>
      </c>
      <c r="M196" s="12">
        <f>IF('Total power'!M196&lt;Control!$C$7*1000,'Total power'!M196/Parameters!$C$3,Parameters!$C$4)</f>
        <v>0.38188679245283014</v>
      </c>
      <c r="N196" s="12">
        <f>IF('Total power'!N196&lt;Control!$C$7*1000,'Total power'!N196/Parameters!$C$3,Parameters!$C$4)</f>
        <v>0.57509433962264145</v>
      </c>
      <c r="O196" s="12">
        <f>IF('Total power'!O196&lt;Control!$C$7*1000,'Total power'!O196/Parameters!$C$3,Parameters!$C$4)</f>
        <v>0.79547169811320761</v>
      </c>
      <c r="P196" s="12">
        <f>IF('Total power'!P196&lt;Control!$C$7*1000,'Total power'!P196/Parameters!$C$3,Parameters!$C$4)</f>
        <v>1.0430188679245285</v>
      </c>
      <c r="Q196" s="12">
        <f>IF('Total power'!Q196&lt;Control!$C$7*1000,'Total power'!Q196/Parameters!$C$3,Parameters!$C$4)</f>
        <v>1.2905660377358492</v>
      </c>
      <c r="R196" s="12">
        <f>IF('Total power'!R196&lt;Control!$C$7*1000,'Total power'!R196/Parameters!$C$3,Parameters!$C$4)</f>
        <v>1.5864150943396227</v>
      </c>
      <c r="S196" s="12">
        <f>IF('Total power'!S196&lt;Control!$C$7*1000,'Total power'!S196/Parameters!$C$3,Parameters!$C$4)</f>
        <v>1.7343396226415091</v>
      </c>
      <c r="T196" s="12">
        <f>IF('Total power'!T196&lt;Control!$C$7*1000,'Total power'!T196/Parameters!$C$3,Parameters!$C$4)</f>
        <v>1.5864150943396227</v>
      </c>
      <c r="U196" s="12">
        <f>IF('Total power'!U196&lt;Control!$C$7*1000,'Total power'!U196/Parameters!$C$3,Parameters!$C$4)</f>
        <v>1.5864150943396227</v>
      </c>
      <c r="V196" s="12">
        <f>IF('Total power'!V196&lt;Control!$C$7*1000,'Total power'!V196/Parameters!$C$3,Parameters!$C$4)</f>
        <v>1.5864150943396227</v>
      </c>
      <c r="W196" s="12">
        <f>IF('Total power'!W196&lt;Control!$C$7*1000,'Total power'!W196/Parameters!$C$3,Parameters!$C$4)</f>
        <v>1.7343396226415091</v>
      </c>
      <c r="X196" s="12">
        <f>IF('Total power'!X196&lt;Control!$C$7*1000,'Total power'!X196/Parameters!$C$3,Parameters!$C$4)</f>
        <v>1.5864150943396227</v>
      </c>
      <c r="Y196" s="12">
        <f>IF('Total power'!Y196&lt;Control!$C$7*1000,'Total power'!Y196/Parameters!$C$3,Parameters!$C$4)</f>
        <v>0.67169811320754724</v>
      </c>
      <c r="Z196" s="12">
        <f>IF('Total power'!Z196&lt;Control!$C$7*1000,'Total power'!Z196/Parameters!$C$3,Parameters!$C$4)</f>
        <v>0</v>
      </c>
      <c r="AB196" s="7">
        <f t="shared" ref="AB196:AB259" si="3">SUM(C196:Z196)</f>
        <v>17.20754716981132</v>
      </c>
    </row>
    <row r="197" spans="2:28" x14ac:dyDescent="0.2">
      <c r="B197" s="6">
        <v>44391</v>
      </c>
      <c r="C197" s="12">
        <f>IF('Total power'!C197&lt;Control!$C$7*1000,'Total power'!C197/Parameters!$C$3,Parameters!$C$4)</f>
        <v>0</v>
      </c>
      <c r="D197" s="12">
        <f>IF('Total power'!D197&lt;Control!$C$7*1000,'Total power'!D197/Parameters!$C$3,Parameters!$C$4)</f>
        <v>0</v>
      </c>
      <c r="E197" s="12">
        <f>IF('Total power'!E197&lt;Control!$C$7*1000,'Total power'!E197/Parameters!$C$3,Parameters!$C$4)</f>
        <v>0</v>
      </c>
      <c r="F197" s="12">
        <f>IF('Total power'!F197&lt;Control!$C$7*1000,'Total power'!F197/Parameters!$C$3,Parameters!$C$4)</f>
        <v>0</v>
      </c>
      <c r="G197" s="12">
        <f>IF('Total power'!G197&lt;Control!$C$7*1000,'Total power'!G197/Parameters!$C$3,Parameters!$C$4)</f>
        <v>0</v>
      </c>
      <c r="H197" s="12">
        <f>IF('Total power'!H197&lt;Control!$C$7*1000,'Total power'!H197/Parameters!$C$3,Parameters!$C$4)</f>
        <v>0</v>
      </c>
      <c r="I197" s="12">
        <f>IF('Total power'!I197&lt;Control!$C$7*1000,'Total power'!I197/Parameters!$C$3,Parameters!$C$4)</f>
        <v>0</v>
      </c>
      <c r="J197" s="12">
        <f>IF('Total power'!J197&lt;Control!$C$7*1000,'Total power'!J197/Parameters!$C$3,Parameters!$C$4)</f>
        <v>0</v>
      </c>
      <c r="K197" s="12">
        <f>IF('Total power'!K197&lt;Control!$C$7*1000,'Total power'!K197/Parameters!$C$3,Parameters!$C$4)</f>
        <v>0.47849056603773577</v>
      </c>
      <c r="L197" s="12">
        <f>IF('Total power'!L197&lt;Control!$C$7*1000,'Total power'!L197/Parameters!$C$3,Parameters!$C$4)</f>
        <v>0.79547169811320761</v>
      </c>
      <c r="M197" s="12">
        <f>IF('Total power'!M197&lt;Control!$C$7*1000,'Total power'!M197/Parameters!$C$3,Parameters!$C$4)</f>
        <v>1.5864150943396227</v>
      </c>
      <c r="N197" s="12">
        <f>IF('Total power'!N197&lt;Control!$C$7*1000,'Total power'!N197/Parameters!$C$3,Parameters!$C$4)</f>
        <v>2.9358490566037734</v>
      </c>
      <c r="O197" s="12">
        <f>IF('Total power'!O197&lt;Control!$C$7*1000,'Total power'!O197/Parameters!$C$3,Parameters!$C$4)</f>
        <v>4.7969811320754729</v>
      </c>
      <c r="P197" s="12">
        <f>IF('Total power'!P197&lt;Control!$C$7*1000,'Total power'!P197/Parameters!$C$3,Parameters!$C$4)</f>
        <v>7.5833962264150934</v>
      </c>
      <c r="Q197" s="12">
        <f>IF('Total power'!Q197&lt;Control!$C$7*1000,'Total power'!Q197/Parameters!$C$3,Parameters!$C$4)</f>
        <v>10.119245283018866</v>
      </c>
      <c r="R197" s="12">
        <f>IF('Total power'!R197&lt;Control!$C$7*1000,'Total power'!R197/Parameters!$C$3,Parameters!$C$4)</f>
        <v>12.633962264150943</v>
      </c>
      <c r="S197" s="12">
        <f>IF('Total power'!S197&lt;Control!$C$7*1000,'Total power'!S197/Parameters!$C$3,Parameters!$C$4)</f>
        <v>15.172830188679248</v>
      </c>
      <c r="T197" s="12">
        <f>IF('Total power'!T197&lt;Control!$C$7*1000,'Total power'!T197/Parameters!$C$3,Parameters!$C$4)</f>
        <v>16.780377358490565</v>
      </c>
      <c r="U197" s="12">
        <f>IF('Total power'!U197&lt;Control!$C$7*1000,'Total power'!U197/Parameters!$C$3,Parameters!$C$4)</f>
        <v>17.630188679245283</v>
      </c>
      <c r="V197" s="12">
        <f>IF('Total power'!V197&lt;Control!$C$7*1000,'Total power'!V197/Parameters!$C$3,Parameters!$C$4)</f>
        <v>18.233962264150943</v>
      </c>
      <c r="W197" s="12">
        <f>IF('Total power'!W197&lt;Control!$C$7*1000,'Total power'!W197/Parameters!$C$3,Parameters!$C$4)</f>
        <v>18.381886792452832</v>
      </c>
      <c r="X197" s="12">
        <f>IF('Total power'!X197&lt;Control!$C$7*1000,'Total power'!X197/Parameters!$C$3,Parameters!$C$4)</f>
        <v>18.694339622641508</v>
      </c>
      <c r="Y197" s="12">
        <f>IF('Total power'!Y197&lt;Control!$C$7*1000,'Total power'!Y197/Parameters!$C$3,Parameters!$C$4)</f>
        <v>18.694339622641508</v>
      </c>
      <c r="Z197" s="12">
        <f>IF('Total power'!Z197&lt;Control!$C$7*1000,'Total power'!Z197/Parameters!$C$3,Parameters!$C$4)</f>
        <v>18.233962264150943</v>
      </c>
      <c r="AB197" s="7">
        <f t="shared" si="3"/>
        <v>182.75169811320754</v>
      </c>
    </row>
    <row r="198" spans="2:28" x14ac:dyDescent="0.2">
      <c r="B198" s="6">
        <v>44392</v>
      </c>
      <c r="C198" s="12">
        <f>IF('Total power'!C198&lt;Control!$C$7*1000,'Total power'!C198/Parameters!$C$3,Parameters!$C$4)</f>
        <v>17.630188679245283</v>
      </c>
      <c r="D198" s="12">
        <f>IF('Total power'!D198&lt;Control!$C$7*1000,'Total power'!D198/Parameters!$C$3,Parameters!$C$4)</f>
        <v>16.537358490566035</v>
      </c>
      <c r="E198" s="12">
        <f>IF('Total power'!E198&lt;Control!$C$7*1000,'Total power'!E198/Parameters!$C$3,Parameters!$C$4)</f>
        <v>13.753962264150944</v>
      </c>
      <c r="F198" s="12">
        <f>IF('Total power'!F198&lt;Control!$C$7*1000,'Total power'!F198/Parameters!$C$3,Parameters!$C$4)</f>
        <v>13.603018867924529</v>
      </c>
      <c r="G198" s="12">
        <f>IF('Total power'!G198&lt;Control!$C$7*1000,'Total power'!G198/Parameters!$C$3,Parameters!$C$4)</f>
        <v>11.71320754716981</v>
      </c>
      <c r="H198" s="12">
        <f>IF('Total power'!H198&lt;Control!$C$7*1000,'Total power'!H198/Parameters!$C$3,Parameters!$C$4)</f>
        <v>10.119245283018866</v>
      </c>
      <c r="I198" s="12">
        <f>IF('Total power'!I198&lt;Control!$C$7*1000,'Total power'!I198/Parameters!$C$3,Parameters!$C$4)</f>
        <v>9.385660377358489</v>
      </c>
      <c r="J198" s="12">
        <f>IF('Total power'!J198&lt;Control!$C$7*1000,'Total power'!J198/Parameters!$C$3,Parameters!$C$4)</f>
        <v>6.5328301886792444</v>
      </c>
      <c r="K198" s="12">
        <f>IF('Total power'!K198&lt;Control!$C$7*1000,'Total power'!K198/Parameters!$C$3,Parameters!$C$4)</f>
        <v>4.2807547169811322</v>
      </c>
      <c r="L198" s="12">
        <f>IF('Total power'!L198&lt;Control!$C$7*1000,'Total power'!L198/Parameters!$C$3,Parameters!$C$4)</f>
        <v>2.7547169811320753</v>
      </c>
      <c r="M198" s="12">
        <f>IF('Total power'!M198&lt;Control!$C$7*1000,'Total power'!M198/Parameters!$C$3,Parameters!$C$4)</f>
        <v>1.8822641509433962</v>
      </c>
      <c r="N198" s="12">
        <f>IF('Total power'!N198&lt;Control!$C$7*1000,'Total power'!N198/Parameters!$C$3,Parameters!$C$4)</f>
        <v>1.4384905660377358</v>
      </c>
      <c r="O198" s="12">
        <f>IF('Total power'!O198&lt;Control!$C$7*1000,'Total power'!O198/Parameters!$C$3,Parameters!$C$4)</f>
        <v>1.0430188679245285</v>
      </c>
      <c r="P198" s="12">
        <f>IF('Total power'!P198&lt;Control!$C$7*1000,'Total power'!P198/Parameters!$C$3,Parameters!$C$4)</f>
        <v>0.79547169811320761</v>
      </c>
      <c r="Q198" s="12">
        <f>IF('Total power'!Q198&lt;Control!$C$7*1000,'Total power'!Q198/Parameters!$C$3,Parameters!$C$4)</f>
        <v>0.57509433962264145</v>
      </c>
      <c r="R198" s="12">
        <f>IF('Total power'!R198&lt;Control!$C$7*1000,'Total power'!R198/Parameters!$C$3,Parameters!$C$4)</f>
        <v>0.38188679245283014</v>
      </c>
      <c r="S198" s="12">
        <f>IF('Total power'!S198&lt;Control!$C$7*1000,'Total power'!S198/Parameters!$C$3,Parameters!$C$4)</f>
        <v>0</v>
      </c>
      <c r="T198" s="12">
        <f>IF('Total power'!T198&lt;Control!$C$7*1000,'Total power'!T198/Parameters!$C$3,Parameters!$C$4)</f>
        <v>0</v>
      </c>
      <c r="U198" s="12">
        <f>IF('Total power'!U198&lt;Control!$C$7*1000,'Total power'!U198/Parameters!$C$3,Parameters!$C$4)</f>
        <v>0</v>
      </c>
      <c r="V198" s="12">
        <f>IF('Total power'!V198&lt;Control!$C$7*1000,'Total power'!V198/Parameters!$C$3,Parameters!$C$4)</f>
        <v>0</v>
      </c>
      <c r="W198" s="12">
        <f>IF('Total power'!W198&lt;Control!$C$7*1000,'Total power'!W198/Parameters!$C$3,Parameters!$C$4)</f>
        <v>0</v>
      </c>
      <c r="X198" s="12">
        <f>IF('Total power'!X198&lt;Control!$C$7*1000,'Total power'!X198/Parameters!$C$3,Parameters!$C$4)</f>
        <v>0</v>
      </c>
      <c r="Y198" s="12">
        <f>IF('Total power'!Y198&lt;Control!$C$7*1000,'Total power'!Y198/Parameters!$C$3,Parameters!$C$4)</f>
        <v>1.4384905660377358</v>
      </c>
      <c r="Z198" s="12">
        <f>IF('Total power'!Z198&lt;Control!$C$7*1000,'Total power'!Z198/Parameters!$C$3,Parameters!$C$4)</f>
        <v>3.8052830188679247</v>
      </c>
      <c r="AB198" s="7">
        <f t="shared" si="3"/>
        <v>117.67094339622643</v>
      </c>
    </row>
    <row r="199" spans="2:28" x14ac:dyDescent="0.2">
      <c r="B199" s="6">
        <v>44393</v>
      </c>
      <c r="C199" s="12">
        <f>IF('Total power'!C199&lt;Control!$C$7*1000,'Total power'!C199/Parameters!$C$3,Parameters!$C$4)</f>
        <v>5.6181132075471698</v>
      </c>
      <c r="D199" s="12">
        <f>IF('Total power'!D199&lt;Control!$C$7*1000,'Total power'!D199/Parameters!$C$3,Parameters!$C$4)</f>
        <v>6.2279245283018865</v>
      </c>
      <c r="E199" s="12">
        <f>IF('Total power'!E199&lt;Control!$C$7*1000,'Total power'!E199/Parameters!$C$3,Parameters!$C$4)</f>
        <v>6.5328301886792444</v>
      </c>
      <c r="F199" s="12">
        <f>IF('Total power'!F199&lt;Control!$C$7*1000,'Total power'!F199/Parameters!$C$3,Parameters!$C$4)</f>
        <v>7.5833962264150934</v>
      </c>
      <c r="G199" s="12">
        <f>IF('Total power'!G199&lt;Control!$C$7*1000,'Total power'!G199/Parameters!$C$3,Parameters!$C$4)</f>
        <v>8.9720754716981137</v>
      </c>
      <c r="H199" s="12">
        <f>IF('Total power'!H199&lt;Control!$C$7*1000,'Total power'!H199/Parameters!$C$3,Parameters!$C$4)</f>
        <v>8.3894339622641514</v>
      </c>
      <c r="I199" s="12">
        <f>IF('Total power'!I199&lt;Control!$C$7*1000,'Total power'!I199/Parameters!$C$3,Parameters!$C$4)</f>
        <v>10.979622641509433</v>
      </c>
      <c r="J199" s="12">
        <f>IF('Total power'!J199&lt;Control!$C$7*1000,'Total power'!J199/Parameters!$C$3,Parameters!$C$4)</f>
        <v>13.603018867924529</v>
      </c>
      <c r="K199" s="12">
        <f>IF('Total power'!K199&lt;Control!$C$7*1000,'Total power'!K199/Parameters!$C$3,Parameters!$C$4)</f>
        <v>16.780377358490565</v>
      </c>
      <c r="L199" s="12">
        <f>IF('Total power'!L199&lt;Control!$C$7*1000,'Total power'!L199/Parameters!$C$3,Parameters!$C$4)</f>
        <v>18.233962264150943</v>
      </c>
      <c r="M199" s="12">
        <f>IF('Total power'!M199&lt;Control!$C$7*1000,'Total power'!M199/Parameters!$C$3,Parameters!$C$4)</f>
        <v>18.694339622641508</v>
      </c>
      <c r="N199" s="12">
        <f>IF('Total power'!N199&lt;Control!$C$7*1000,'Total power'!N199/Parameters!$C$3,Parameters!$C$4)</f>
        <v>18.867924528301888</v>
      </c>
      <c r="O199" s="12">
        <f>IF('Total power'!O199&lt;Control!$C$7*1000,'Total power'!O199/Parameters!$C$3,Parameters!$C$4)</f>
        <v>18.867924528301888</v>
      </c>
      <c r="P199" s="12">
        <f>IF('Total power'!P199&lt;Control!$C$7*1000,'Total power'!P199/Parameters!$C$3,Parameters!$C$4)</f>
        <v>18.867924528301888</v>
      </c>
      <c r="Q199" s="12">
        <f>IF('Total power'!Q199&lt;Control!$C$7*1000,'Total power'!Q199/Parameters!$C$3,Parameters!$C$4)</f>
        <v>18.867924528301888</v>
      </c>
      <c r="R199" s="12">
        <f>IF('Total power'!R199&lt;Control!$C$7*1000,'Total power'!R199/Parameters!$C$3,Parameters!$C$4)</f>
        <v>18.867924528301888</v>
      </c>
      <c r="S199" s="12">
        <f>IF('Total power'!S199&lt;Control!$C$7*1000,'Total power'!S199/Parameters!$C$3,Parameters!$C$4)</f>
        <v>18.867924528301888</v>
      </c>
      <c r="T199" s="12">
        <f>IF('Total power'!T199&lt;Control!$C$7*1000,'Total power'!T199/Parameters!$C$3,Parameters!$C$4)</f>
        <v>18.867924528301888</v>
      </c>
      <c r="U199" s="12">
        <f>IF('Total power'!U199&lt;Control!$C$7*1000,'Total power'!U199/Parameters!$C$3,Parameters!$C$4)</f>
        <v>18.867924528301888</v>
      </c>
      <c r="V199" s="12">
        <f>IF('Total power'!V199&lt;Control!$C$7*1000,'Total power'!V199/Parameters!$C$3,Parameters!$C$4)</f>
        <v>18.774339622641513</v>
      </c>
      <c r="W199" s="12">
        <f>IF('Total power'!W199&lt;Control!$C$7*1000,'Total power'!W199/Parameters!$C$3,Parameters!$C$4)</f>
        <v>18.750188679245284</v>
      </c>
      <c r="X199" s="12">
        <f>IF('Total power'!X199&lt;Control!$C$7*1000,'Total power'!X199/Parameters!$C$3,Parameters!$C$4)</f>
        <v>18.381886792452832</v>
      </c>
      <c r="Y199" s="12">
        <f>IF('Total power'!Y199&lt;Control!$C$7*1000,'Total power'!Y199/Parameters!$C$3,Parameters!$C$4)</f>
        <v>16.688301886792452</v>
      </c>
      <c r="Z199" s="12">
        <f>IF('Total power'!Z199&lt;Control!$C$7*1000,'Total power'!Z199/Parameters!$C$3,Parameters!$C$4)</f>
        <v>15.172830188679248</v>
      </c>
      <c r="AB199" s="7">
        <f t="shared" si="3"/>
        <v>360.32603773584913</v>
      </c>
    </row>
    <row r="200" spans="2:28" x14ac:dyDescent="0.2">
      <c r="B200" s="6">
        <v>44394</v>
      </c>
      <c r="C200" s="12">
        <f>IF('Total power'!C200&lt;Control!$C$7*1000,'Total power'!C200/Parameters!$C$3,Parameters!$C$4)</f>
        <v>15.172830188679248</v>
      </c>
      <c r="D200" s="12">
        <f>IF('Total power'!D200&lt;Control!$C$7*1000,'Total power'!D200/Parameters!$C$3,Parameters!$C$4)</f>
        <v>15.172830188679248</v>
      </c>
      <c r="E200" s="12">
        <f>IF('Total power'!E200&lt;Control!$C$7*1000,'Total power'!E200/Parameters!$C$3,Parameters!$C$4)</f>
        <v>15.172830188679248</v>
      </c>
      <c r="F200" s="12">
        <f>IF('Total power'!F200&lt;Control!$C$7*1000,'Total power'!F200/Parameters!$C$3,Parameters!$C$4)</f>
        <v>14.937358490566039</v>
      </c>
      <c r="G200" s="12">
        <f>IF('Total power'!G200&lt;Control!$C$7*1000,'Total power'!G200/Parameters!$C$3,Parameters!$C$4)</f>
        <v>15.172830188679248</v>
      </c>
      <c r="H200" s="12">
        <f>IF('Total power'!H200&lt;Control!$C$7*1000,'Total power'!H200/Parameters!$C$3,Parameters!$C$4)</f>
        <v>15.172830188679248</v>
      </c>
      <c r="I200" s="12">
        <f>IF('Total power'!I200&lt;Control!$C$7*1000,'Total power'!I200/Parameters!$C$3,Parameters!$C$4)</f>
        <v>18.406037735849058</v>
      </c>
      <c r="J200" s="12">
        <f>IF('Total power'!J200&lt;Control!$C$7*1000,'Total power'!J200/Parameters!$C$3,Parameters!$C$4)</f>
        <v>18.867924528301888</v>
      </c>
      <c r="K200" s="12">
        <f>IF('Total power'!K200&lt;Control!$C$7*1000,'Total power'!K200/Parameters!$C$3,Parameters!$C$4)</f>
        <v>18.867924528301888</v>
      </c>
      <c r="L200" s="12">
        <f>IF('Total power'!L200&lt;Control!$C$7*1000,'Total power'!L200/Parameters!$C$3,Parameters!$C$4)</f>
        <v>18.867924528301888</v>
      </c>
      <c r="M200" s="12">
        <f>IF('Total power'!M200&lt;Control!$C$7*1000,'Total power'!M200/Parameters!$C$3,Parameters!$C$4)</f>
        <v>18.867924528301888</v>
      </c>
      <c r="N200" s="12">
        <f>IF('Total power'!N200&lt;Control!$C$7*1000,'Total power'!N200/Parameters!$C$3,Parameters!$C$4)</f>
        <v>18.867924528301888</v>
      </c>
      <c r="O200" s="12">
        <f>IF('Total power'!O200&lt;Control!$C$7*1000,'Total power'!O200/Parameters!$C$3,Parameters!$C$4)</f>
        <v>18.867924528301888</v>
      </c>
      <c r="P200" s="12">
        <f>IF('Total power'!P200&lt;Control!$C$7*1000,'Total power'!P200/Parameters!$C$3,Parameters!$C$4)</f>
        <v>18.867924528301888</v>
      </c>
      <c r="Q200" s="12">
        <f>IF('Total power'!Q200&lt;Control!$C$7*1000,'Total power'!Q200/Parameters!$C$3,Parameters!$C$4)</f>
        <v>18.867924528301888</v>
      </c>
      <c r="R200" s="12">
        <f>IF('Total power'!R200&lt;Control!$C$7*1000,'Total power'!R200/Parameters!$C$3,Parameters!$C$4)</f>
        <v>18.867924528301888</v>
      </c>
      <c r="S200" s="12">
        <f>IF('Total power'!S200&lt;Control!$C$7*1000,'Total power'!S200/Parameters!$C$3,Parameters!$C$4)</f>
        <v>18.867924528301888</v>
      </c>
      <c r="T200" s="12">
        <f>IF('Total power'!T200&lt;Control!$C$7*1000,'Total power'!T200/Parameters!$C$3,Parameters!$C$4)</f>
        <v>18.867924528301888</v>
      </c>
      <c r="U200" s="12">
        <f>IF('Total power'!U200&lt;Control!$C$7*1000,'Total power'!U200/Parameters!$C$3,Parameters!$C$4)</f>
        <v>18.867924528301888</v>
      </c>
      <c r="V200" s="12">
        <f>IF('Total power'!V200&lt;Control!$C$7*1000,'Total power'!V200/Parameters!$C$3,Parameters!$C$4)</f>
        <v>18.771320754716982</v>
      </c>
      <c r="W200" s="12">
        <f>IF('Total power'!W200&lt;Control!$C$7*1000,'Total power'!W200/Parameters!$C$3,Parameters!$C$4)</f>
        <v>18.381886792452832</v>
      </c>
      <c r="X200" s="12">
        <f>IF('Total power'!X200&lt;Control!$C$7*1000,'Total power'!X200/Parameters!$C$3,Parameters!$C$4)</f>
        <v>18.381886792452832</v>
      </c>
      <c r="Y200" s="12">
        <f>IF('Total power'!Y200&lt;Control!$C$7*1000,'Total power'!Y200/Parameters!$C$3,Parameters!$C$4)</f>
        <v>17.630188679245283</v>
      </c>
      <c r="Z200" s="12">
        <f>IF('Total power'!Z200&lt;Control!$C$7*1000,'Total power'!Z200/Parameters!$C$3,Parameters!$C$4)</f>
        <v>16.537358490566035</v>
      </c>
      <c r="AB200" s="7">
        <f t="shared" si="3"/>
        <v>425.32528301886805</v>
      </c>
    </row>
    <row r="201" spans="2:28" x14ac:dyDescent="0.2">
      <c r="B201" s="6">
        <v>44395</v>
      </c>
      <c r="C201" s="12">
        <f>IF('Total power'!C201&lt;Control!$C$7*1000,'Total power'!C201/Parameters!$C$3,Parameters!$C$4)</f>
        <v>13.603018867924529</v>
      </c>
      <c r="D201" s="12">
        <f>IF('Total power'!D201&lt;Control!$C$7*1000,'Total power'!D201/Parameters!$C$3,Parameters!$C$4)</f>
        <v>10.566037735849056</v>
      </c>
      <c r="E201" s="12">
        <f>IF('Total power'!E201&lt;Control!$C$7*1000,'Total power'!E201/Parameters!$C$3,Parameters!$C$4)</f>
        <v>8.5735849056603772</v>
      </c>
      <c r="F201" s="12">
        <f>IF('Total power'!F201&lt;Control!$C$7*1000,'Total power'!F201/Parameters!$C$3,Parameters!$C$4)</f>
        <v>7.9969811320754713</v>
      </c>
      <c r="G201" s="12">
        <f>IF('Total power'!G201&lt;Control!$C$7*1000,'Total power'!G201/Parameters!$C$3,Parameters!$C$4)</f>
        <v>6.8377358490566031</v>
      </c>
      <c r="H201" s="12">
        <f>IF('Total power'!H201&lt;Control!$C$7*1000,'Total power'!H201/Parameters!$C$3,Parameters!$C$4)</f>
        <v>5.0550943396226433</v>
      </c>
      <c r="I201" s="12">
        <f>IF('Total power'!I201&lt;Control!$C$7*1000,'Total power'!I201/Parameters!$C$3,Parameters!$C$4)</f>
        <v>4.2807547169811322</v>
      </c>
      <c r="J201" s="12">
        <f>IF('Total power'!J201&lt;Control!$C$7*1000,'Total power'!J201/Parameters!$C$3,Parameters!$C$4)</f>
        <v>4.7969811320754729</v>
      </c>
      <c r="K201" s="12">
        <f>IF('Total power'!K201&lt;Control!$C$7*1000,'Total power'!K201/Parameters!$C$3,Parameters!$C$4)</f>
        <v>5.3132075471698119</v>
      </c>
      <c r="L201" s="12">
        <f>IF('Total power'!L201&lt;Control!$C$7*1000,'Total power'!L201/Parameters!$C$3,Parameters!$C$4)</f>
        <v>5.3132075471698119</v>
      </c>
      <c r="M201" s="12">
        <f>IF('Total power'!M201&lt;Control!$C$7*1000,'Total power'!M201/Parameters!$C$3,Parameters!$C$4)</f>
        <v>5.0550943396226433</v>
      </c>
      <c r="N201" s="12">
        <f>IF('Total power'!N201&lt;Control!$C$7*1000,'Total power'!N201/Parameters!$C$3,Parameters!$C$4)</f>
        <v>4.5388679245283026</v>
      </c>
      <c r="O201" s="12">
        <f>IF('Total power'!O201&lt;Control!$C$7*1000,'Total power'!O201/Parameters!$C$3,Parameters!$C$4)</f>
        <v>4.2807547169811322</v>
      </c>
      <c r="P201" s="12">
        <f>IF('Total power'!P201&lt;Control!$C$7*1000,'Total power'!P201/Parameters!$C$3,Parameters!$C$4)</f>
        <v>4.0226415094339618</v>
      </c>
      <c r="Q201" s="12">
        <f>IF('Total power'!Q201&lt;Control!$C$7*1000,'Total power'!Q201/Parameters!$C$3,Parameters!$C$4)</f>
        <v>3.3705660377358493</v>
      </c>
      <c r="R201" s="12">
        <f>IF('Total power'!R201&lt;Control!$C$7*1000,'Total power'!R201/Parameters!$C$3,Parameters!$C$4)</f>
        <v>2.9358490566037734</v>
      </c>
      <c r="S201" s="12">
        <f>IF('Total power'!S201&lt;Control!$C$7*1000,'Total power'!S201/Parameters!$C$3,Parameters!$C$4)</f>
        <v>2.3924528301886792</v>
      </c>
      <c r="T201" s="12">
        <f>IF('Total power'!T201&lt;Control!$C$7*1000,'Total power'!T201/Parameters!$C$3,Parameters!$C$4)</f>
        <v>1.7343396226415091</v>
      </c>
      <c r="U201" s="12">
        <f>IF('Total power'!U201&lt;Control!$C$7*1000,'Total power'!U201/Parameters!$C$3,Parameters!$C$4)</f>
        <v>1.2905660377358492</v>
      </c>
      <c r="V201" s="12">
        <f>IF('Total power'!V201&lt;Control!$C$7*1000,'Total power'!V201/Parameters!$C$3,Parameters!$C$4)</f>
        <v>0.57509433962264145</v>
      </c>
      <c r="W201" s="12">
        <f>IF('Total power'!W201&lt;Control!$C$7*1000,'Total power'!W201/Parameters!$C$3,Parameters!$C$4)</f>
        <v>0</v>
      </c>
      <c r="X201" s="12">
        <f>IF('Total power'!X201&lt;Control!$C$7*1000,'Total power'!X201/Parameters!$C$3,Parameters!$C$4)</f>
        <v>0</v>
      </c>
      <c r="Y201" s="12">
        <f>IF('Total power'!Y201&lt;Control!$C$7*1000,'Total power'!Y201/Parameters!$C$3,Parameters!$C$4)</f>
        <v>0</v>
      </c>
      <c r="Z201" s="12">
        <f>IF('Total power'!Z201&lt;Control!$C$7*1000,'Total power'!Z201/Parameters!$C$3,Parameters!$C$4)</f>
        <v>0</v>
      </c>
      <c r="AB201" s="7">
        <f t="shared" si="3"/>
        <v>102.53283018867924</v>
      </c>
    </row>
    <row r="202" spans="2:28" x14ac:dyDescent="0.2">
      <c r="B202" s="6">
        <v>44396</v>
      </c>
      <c r="C202" s="12">
        <f>IF('Total power'!C202&lt;Control!$C$7*1000,'Total power'!C202/Parameters!$C$3,Parameters!$C$4)</f>
        <v>0</v>
      </c>
      <c r="D202" s="12">
        <f>IF('Total power'!D202&lt;Control!$C$7*1000,'Total power'!D202/Parameters!$C$3,Parameters!$C$4)</f>
        <v>0</v>
      </c>
      <c r="E202" s="12">
        <f>IF('Total power'!E202&lt;Control!$C$7*1000,'Total power'!E202/Parameters!$C$3,Parameters!$C$4)</f>
        <v>0</v>
      </c>
      <c r="F202" s="12">
        <f>IF('Total power'!F202&lt;Control!$C$7*1000,'Total power'!F202/Parameters!$C$3,Parameters!$C$4)</f>
        <v>0</v>
      </c>
      <c r="G202" s="12">
        <f>IF('Total power'!G202&lt;Control!$C$7*1000,'Total power'!G202/Parameters!$C$3,Parameters!$C$4)</f>
        <v>0</v>
      </c>
      <c r="H202" s="12">
        <f>IF('Total power'!H202&lt;Control!$C$7*1000,'Total power'!H202/Parameters!$C$3,Parameters!$C$4)</f>
        <v>0</v>
      </c>
      <c r="I202" s="12">
        <f>IF('Total power'!I202&lt;Control!$C$7*1000,'Total power'!I202/Parameters!$C$3,Parameters!$C$4)</f>
        <v>0</v>
      </c>
      <c r="J202" s="12">
        <f>IF('Total power'!J202&lt;Control!$C$7*1000,'Total power'!J202/Parameters!$C$3,Parameters!$C$4)</f>
        <v>0</v>
      </c>
      <c r="K202" s="12">
        <f>IF('Total power'!K202&lt;Control!$C$7*1000,'Total power'!K202/Parameters!$C$3,Parameters!$C$4)</f>
        <v>0.28528301886792451</v>
      </c>
      <c r="L202" s="12">
        <f>IF('Total power'!L202&lt;Control!$C$7*1000,'Total power'!L202/Parameters!$C$3,Parameters!$C$4)</f>
        <v>0.67169811320754724</v>
      </c>
      <c r="M202" s="12">
        <f>IF('Total power'!M202&lt;Control!$C$7*1000,'Total power'!M202/Parameters!$C$3,Parameters!$C$4)</f>
        <v>0.79547169811320761</v>
      </c>
      <c r="N202" s="12">
        <f>IF('Total power'!N202&lt;Control!$C$7*1000,'Total power'!N202/Parameters!$C$3,Parameters!$C$4)</f>
        <v>0.91924528301886799</v>
      </c>
      <c r="O202" s="12">
        <f>IF('Total power'!O202&lt;Control!$C$7*1000,'Total power'!O202/Parameters!$C$3,Parameters!$C$4)</f>
        <v>1.0430188679245285</v>
      </c>
      <c r="P202" s="12">
        <f>IF('Total power'!P202&lt;Control!$C$7*1000,'Total power'!P202/Parameters!$C$3,Parameters!$C$4)</f>
        <v>1.2905660377358492</v>
      </c>
      <c r="Q202" s="12">
        <f>IF('Total power'!Q202&lt;Control!$C$7*1000,'Total power'!Q202/Parameters!$C$3,Parameters!$C$4)</f>
        <v>1.7343396226415091</v>
      </c>
      <c r="R202" s="12">
        <f>IF('Total power'!R202&lt;Control!$C$7*1000,'Total power'!R202/Parameters!$C$3,Parameters!$C$4)</f>
        <v>2.5735849056603777</v>
      </c>
      <c r="S202" s="12">
        <f>IF('Total power'!S202&lt;Control!$C$7*1000,'Total power'!S202/Parameters!$C$3,Parameters!$C$4)</f>
        <v>3.8052830188679247</v>
      </c>
      <c r="T202" s="12">
        <f>IF('Total power'!T202&lt;Control!$C$7*1000,'Total power'!T202/Parameters!$C$3,Parameters!$C$4)</f>
        <v>4.7969811320754729</v>
      </c>
      <c r="U202" s="12">
        <f>IF('Total power'!U202&lt;Control!$C$7*1000,'Total power'!U202/Parameters!$C$3,Parameters!$C$4)</f>
        <v>4.5388679245283026</v>
      </c>
      <c r="V202" s="12">
        <f>IF('Total power'!V202&lt;Control!$C$7*1000,'Total power'!V202/Parameters!$C$3,Parameters!$C$4)</f>
        <v>2.9358490566037734</v>
      </c>
      <c r="W202" s="12">
        <f>IF('Total power'!W202&lt;Control!$C$7*1000,'Total power'!W202/Parameters!$C$3,Parameters!$C$4)</f>
        <v>1.2905660377358492</v>
      </c>
      <c r="X202" s="12">
        <f>IF('Total power'!X202&lt;Control!$C$7*1000,'Total power'!X202/Parameters!$C$3,Parameters!$C$4)</f>
        <v>0.79547169811320761</v>
      </c>
      <c r="Y202" s="12">
        <f>IF('Total power'!Y202&lt;Control!$C$7*1000,'Total power'!Y202/Parameters!$C$3,Parameters!$C$4)</f>
        <v>0.67169811320754724</v>
      </c>
      <c r="Z202" s="12">
        <f>IF('Total power'!Z202&lt;Control!$C$7*1000,'Total power'!Z202/Parameters!$C$3,Parameters!$C$4)</f>
        <v>0.91924528301886799</v>
      </c>
      <c r="AB202" s="7">
        <f t="shared" si="3"/>
        <v>29.067169811320756</v>
      </c>
    </row>
    <row r="203" spans="2:28" x14ac:dyDescent="0.2">
      <c r="B203" s="6">
        <v>44397</v>
      </c>
      <c r="C203" s="12">
        <f>IF('Total power'!C203&lt;Control!$C$7*1000,'Total power'!C203/Parameters!$C$3,Parameters!$C$4)</f>
        <v>1.2905660377358492</v>
      </c>
      <c r="D203" s="12">
        <f>IF('Total power'!D203&lt;Control!$C$7*1000,'Total power'!D203/Parameters!$C$3,Parameters!$C$4)</f>
        <v>1.8822641509433962</v>
      </c>
      <c r="E203" s="12">
        <f>IF('Total power'!E203&lt;Control!$C$7*1000,'Total power'!E203/Parameters!$C$3,Parameters!$C$4)</f>
        <v>2.030188679245283</v>
      </c>
      <c r="F203" s="12">
        <f>IF('Total power'!F203&lt;Control!$C$7*1000,'Total power'!F203/Parameters!$C$3,Parameters!$C$4)</f>
        <v>2.2113207547169811</v>
      </c>
      <c r="G203" s="12">
        <f>IF('Total power'!G203&lt;Control!$C$7*1000,'Total power'!G203/Parameters!$C$3,Parameters!$C$4)</f>
        <v>2.030188679245283</v>
      </c>
      <c r="H203" s="12">
        <f>IF('Total power'!H203&lt;Control!$C$7*1000,'Total power'!H203/Parameters!$C$3,Parameters!$C$4)</f>
        <v>1.5864150943396227</v>
      </c>
      <c r="I203" s="12">
        <f>IF('Total power'!I203&lt;Control!$C$7*1000,'Total power'!I203/Parameters!$C$3,Parameters!$C$4)</f>
        <v>1.4384905660377358</v>
      </c>
      <c r="J203" s="12">
        <f>IF('Total power'!J203&lt;Control!$C$7*1000,'Total power'!J203/Parameters!$C$3,Parameters!$C$4)</f>
        <v>1.5864150943396227</v>
      </c>
      <c r="K203" s="12">
        <f>IF('Total power'!K203&lt;Control!$C$7*1000,'Total power'!K203/Parameters!$C$3,Parameters!$C$4)</f>
        <v>1.4384905660377358</v>
      </c>
      <c r="L203" s="12">
        <f>IF('Total power'!L203&lt;Control!$C$7*1000,'Total power'!L203/Parameters!$C$3,Parameters!$C$4)</f>
        <v>1.0430188679245285</v>
      </c>
      <c r="M203" s="12">
        <f>IF('Total power'!M203&lt;Control!$C$7*1000,'Total power'!M203/Parameters!$C$3,Parameters!$C$4)</f>
        <v>0.67169811320754724</v>
      </c>
      <c r="N203" s="12">
        <f>IF('Total power'!N203&lt;Control!$C$7*1000,'Total power'!N203/Parameters!$C$3,Parameters!$C$4)</f>
        <v>0.38188679245283014</v>
      </c>
      <c r="O203" s="12">
        <f>IF('Total power'!O203&lt;Control!$C$7*1000,'Total power'!O203/Parameters!$C$3,Parameters!$C$4)</f>
        <v>0.18867924528301888</v>
      </c>
      <c r="P203" s="12">
        <f>IF('Total power'!P203&lt;Control!$C$7*1000,'Total power'!P203/Parameters!$C$3,Parameters!$C$4)</f>
        <v>0</v>
      </c>
      <c r="Q203" s="12">
        <f>IF('Total power'!Q203&lt;Control!$C$7*1000,'Total power'!Q203/Parameters!$C$3,Parameters!$C$4)</f>
        <v>0.18867924528301888</v>
      </c>
      <c r="R203" s="12">
        <f>IF('Total power'!R203&lt;Control!$C$7*1000,'Total power'!R203/Parameters!$C$3,Parameters!$C$4)</f>
        <v>0.38188679245283014</v>
      </c>
      <c r="S203" s="12">
        <f>IF('Total power'!S203&lt;Control!$C$7*1000,'Total power'!S203/Parameters!$C$3,Parameters!$C$4)</f>
        <v>0.67169811320754724</v>
      </c>
      <c r="T203" s="12">
        <f>IF('Total power'!T203&lt;Control!$C$7*1000,'Total power'!T203/Parameters!$C$3,Parameters!$C$4)</f>
        <v>0.79547169811320761</v>
      </c>
      <c r="U203" s="12">
        <f>IF('Total power'!U203&lt;Control!$C$7*1000,'Total power'!U203/Parameters!$C$3,Parameters!$C$4)</f>
        <v>0.79547169811320761</v>
      </c>
      <c r="V203" s="12">
        <f>IF('Total power'!V203&lt;Control!$C$7*1000,'Total power'!V203/Parameters!$C$3,Parameters!$C$4)</f>
        <v>0.79547169811320761</v>
      </c>
      <c r="W203" s="12">
        <f>IF('Total power'!W203&lt;Control!$C$7*1000,'Total power'!W203/Parameters!$C$3,Parameters!$C$4)</f>
        <v>0.67169811320754724</v>
      </c>
      <c r="X203" s="12">
        <f>IF('Total power'!X203&lt;Control!$C$7*1000,'Total power'!X203/Parameters!$C$3,Parameters!$C$4)</f>
        <v>0.47849056603773577</v>
      </c>
      <c r="Y203" s="12">
        <f>IF('Total power'!Y203&lt;Control!$C$7*1000,'Total power'!Y203/Parameters!$C$3,Parameters!$C$4)</f>
        <v>0</v>
      </c>
      <c r="Z203" s="12">
        <f>IF('Total power'!Z203&lt;Control!$C$7*1000,'Total power'!Z203/Parameters!$C$3,Parameters!$C$4)</f>
        <v>0</v>
      </c>
      <c r="AB203" s="7">
        <f t="shared" si="3"/>
        <v>22.558490566037733</v>
      </c>
    </row>
    <row r="204" spans="2:28" x14ac:dyDescent="0.2">
      <c r="B204" s="6">
        <v>44398</v>
      </c>
      <c r="C204" s="12">
        <f>IF('Total power'!C204&lt;Control!$C$7*1000,'Total power'!C204/Parameters!$C$3,Parameters!$C$4)</f>
        <v>0</v>
      </c>
      <c r="D204" s="12">
        <f>IF('Total power'!D204&lt;Control!$C$7*1000,'Total power'!D204/Parameters!$C$3,Parameters!$C$4)</f>
        <v>0</v>
      </c>
      <c r="E204" s="12">
        <f>IF('Total power'!E204&lt;Control!$C$7*1000,'Total power'!E204/Parameters!$C$3,Parameters!$C$4)</f>
        <v>0</v>
      </c>
      <c r="F204" s="12">
        <f>IF('Total power'!F204&lt;Control!$C$7*1000,'Total power'!F204/Parameters!$C$3,Parameters!$C$4)</f>
        <v>0</v>
      </c>
      <c r="G204" s="12">
        <f>IF('Total power'!G204&lt;Control!$C$7*1000,'Total power'!G204/Parameters!$C$3,Parameters!$C$4)</f>
        <v>0</v>
      </c>
      <c r="H204" s="12">
        <f>IF('Total power'!H204&lt;Control!$C$7*1000,'Total power'!H204/Parameters!$C$3,Parameters!$C$4)</f>
        <v>0</v>
      </c>
      <c r="I204" s="12">
        <f>IF('Total power'!I204&lt;Control!$C$7*1000,'Total power'!I204/Parameters!$C$3,Parameters!$C$4)</f>
        <v>0</v>
      </c>
      <c r="J204" s="12">
        <f>IF('Total power'!J204&lt;Control!$C$7*1000,'Total power'!J204/Parameters!$C$3,Parameters!$C$4)</f>
        <v>0</v>
      </c>
      <c r="K204" s="12">
        <f>IF('Total power'!K204&lt;Control!$C$7*1000,'Total power'!K204/Parameters!$C$3,Parameters!$C$4)</f>
        <v>0</v>
      </c>
      <c r="L204" s="12">
        <f>IF('Total power'!L204&lt;Control!$C$7*1000,'Total power'!L204/Parameters!$C$3,Parameters!$C$4)</f>
        <v>0</v>
      </c>
      <c r="M204" s="12">
        <f>IF('Total power'!M204&lt;Control!$C$7*1000,'Total power'!M204/Parameters!$C$3,Parameters!$C$4)</f>
        <v>0</v>
      </c>
      <c r="N204" s="12">
        <f>IF('Total power'!N204&lt;Control!$C$7*1000,'Total power'!N204/Parameters!$C$3,Parameters!$C$4)</f>
        <v>0</v>
      </c>
      <c r="O204" s="12">
        <f>IF('Total power'!O204&lt;Control!$C$7*1000,'Total power'!O204/Parameters!$C$3,Parameters!$C$4)</f>
        <v>0</v>
      </c>
      <c r="P204" s="12">
        <f>IF('Total power'!P204&lt;Control!$C$7*1000,'Total power'!P204/Parameters!$C$3,Parameters!$C$4)</f>
        <v>0</v>
      </c>
      <c r="Q204" s="12">
        <f>IF('Total power'!Q204&lt;Control!$C$7*1000,'Total power'!Q204/Parameters!$C$3,Parameters!$C$4)</f>
        <v>0</v>
      </c>
      <c r="R204" s="12">
        <f>IF('Total power'!R204&lt;Control!$C$7*1000,'Total power'!R204/Parameters!$C$3,Parameters!$C$4)</f>
        <v>0</v>
      </c>
      <c r="S204" s="12">
        <f>IF('Total power'!S204&lt;Control!$C$7*1000,'Total power'!S204/Parameters!$C$3,Parameters!$C$4)</f>
        <v>0</v>
      </c>
      <c r="T204" s="12">
        <f>IF('Total power'!T204&lt;Control!$C$7*1000,'Total power'!T204/Parameters!$C$3,Parameters!$C$4)</f>
        <v>0</v>
      </c>
      <c r="U204" s="12">
        <f>IF('Total power'!U204&lt;Control!$C$7*1000,'Total power'!U204/Parameters!$C$3,Parameters!$C$4)</f>
        <v>0</v>
      </c>
      <c r="V204" s="12">
        <f>IF('Total power'!V204&lt;Control!$C$7*1000,'Total power'!V204/Parameters!$C$3,Parameters!$C$4)</f>
        <v>0</v>
      </c>
      <c r="W204" s="12">
        <f>IF('Total power'!W204&lt;Control!$C$7*1000,'Total power'!W204/Parameters!$C$3,Parameters!$C$4)</f>
        <v>0.18867924528301888</v>
      </c>
      <c r="X204" s="12">
        <f>IF('Total power'!X204&lt;Control!$C$7*1000,'Total power'!X204/Parameters!$C$3,Parameters!$C$4)</f>
        <v>0</v>
      </c>
      <c r="Y204" s="12">
        <f>IF('Total power'!Y204&lt;Control!$C$7*1000,'Total power'!Y204/Parameters!$C$3,Parameters!$C$4)</f>
        <v>0</v>
      </c>
      <c r="Z204" s="12">
        <f>IF('Total power'!Z204&lt;Control!$C$7*1000,'Total power'!Z204/Parameters!$C$3,Parameters!$C$4)</f>
        <v>0</v>
      </c>
      <c r="AB204" s="7">
        <f t="shared" si="3"/>
        <v>0.18867924528301888</v>
      </c>
    </row>
    <row r="205" spans="2:28" x14ac:dyDescent="0.2">
      <c r="B205" s="6">
        <v>44399</v>
      </c>
      <c r="C205" s="12">
        <f>IF('Total power'!C205&lt;Control!$C$7*1000,'Total power'!C205/Parameters!$C$3,Parameters!$C$4)</f>
        <v>0</v>
      </c>
      <c r="D205" s="12">
        <f>IF('Total power'!D205&lt;Control!$C$7*1000,'Total power'!D205/Parameters!$C$3,Parameters!$C$4)</f>
        <v>0.38188679245283014</v>
      </c>
      <c r="E205" s="12">
        <f>IF('Total power'!E205&lt;Control!$C$7*1000,'Total power'!E205/Parameters!$C$3,Parameters!$C$4)</f>
        <v>0.57509433962264145</v>
      </c>
      <c r="F205" s="12">
        <f>IF('Total power'!F205&lt;Control!$C$7*1000,'Total power'!F205/Parameters!$C$3,Parameters!$C$4)</f>
        <v>0.57509433962264145</v>
      </c>
      <c r="G205" s="12">
        <f>IF('Total power'!G205&lt;Control!$C$7*1000,'Total power'!G205/Parameters!$C$3,Parameters!$C$4)</f>
        <v>0.38188679245283014</v>
      </c>
      <c r="H205" s="12">
        <f>IF('Total power'!H205&lt;Control!$C$7*1000,'Total power'!H205/Parameters!$C$3,Parameters!$C$4)</f>
        <v>0</v>
      </c>
      <c r="I205" s="12">
        <f>IF('Total power'!I205&lt;Control!$C$7*1000,'Total power'!I205/Parameters!$C$3,Parameters!$C$4)</f>
        <v>0</v>
      </c>
      <c r="J205" s="12">
        <f>IF('Total power'!J205&lt;Control!$C$7*1000,'Total power'!J205/Parameters!$C$3,Parameters!$C$4)</f>
        <v>0</v>
      </c>
      <c r="K205" s="12">
        <f>IF('Total power'!K205&lt;Control!$C$7*1000,'Total power'!K205/Parameters!$C$3,Parameters!$C$4)</f>
        <v>0</v>
      </c>
      <c r="L205" s="12">
        <f>IF('Total power'!L205&lt;Control!$C$7*1000,'Total power'!L205/Parameters!$C$3,Parameters!$C$4)</f>
        <v>0</v>
      </c>
      <c r="M205" s="12">
        <f>IF('Total power'!M205&lt;Control!$C$7*1000,'Total power'!M205/Parameters!$C$3,Parameters!$C$4)</f>
        <v>0</v>
      </c>
      <c r="N205" s="12">
        <f>IF('Total power'!N205&lt;Control!$C$7*1000,'Total power'!N205/Parameters!$C$3,Parameters!$C$4)</f>
        <v>0</v>
      </c>
      <c r="O205" s="12">
        <f>IF('Total power'!O205&lt;Control!$C$7*1000,'Total power'!O205/Parameters!$C$3,Parameters!$C$4)</f>
        <v>0</v>
      </c>
      <c r="P205" s="12">
        <f>IF('Total power'!P205&lt;Control!$C$7*1000,'Total power'!P205/Parameters!$C$3,Parameters!$C$4)</f>
        <v>0</v>
      </c>
      <c r="Q205" s="12">
        <f>IF('Total power'!Q205&lt;Control!$C$7*1000,'Total power'!Q205/Parameters!$C$3,Parameters!$C$4)</f>
        <v>0</v>
      </c>
      <c r="R205" s="12">
        <f>IF('Total power'!R205&lt;Control!$C$7*1000,'Total power'!R205/Parameters!$C$3,Parameters!$C$4)</f>
        <v>0</v>
      </c>
      <c r="S205" s="12">
        <f>IF('Total power'!S205&lt;Control!$C$7*1000,'Total power'!S205/Parameters!$C$3,Parameters!$C$4)</f>
        <v>0</v>
      </c>
      <c r="T205" s="12">
        <f>IF('Total power'!T205&lt;Control!$C$7*1000,'Total power'!T205/Parameters!$C$3,Parameters!$C$4)</f>
        <v>0</v>
      </c>
      <c r="U205" s="12">
        <f>IF('Total power'!U205&lt;Control!$C$7*1000,'Total power'!U205/Parameters!$C$3,Parameters!$C$4)</f>
        <v>0.28528301886792451</v>
      </c>
      <c r="V205" s="12">
        <f>IF('Total power'!V205&lt;Control!$C$7*1000,'Total power'!V205/Parameters!$C$3,Parameters!$C$4)</f>
        <v>0.57509433962264145</v>
      </c>
      <c r="W205" s="12">
        <f>IF('Total power'!W205&lt;Control!$C$7*1000,'Total power'!W205/Parameters!$C$3,Parameters!$C$4)</f>
        <v>1.0430188679245285</v>
      </c>
      <c r="X205" s="12">
        <f>IF('Total power'!X205&lt;Control!$C$7*1000,'Total power'!X205/Parameters!$C$3,Parameters!$C$4)</f>
        <v>1.0430188679245285</v>
      </c>
      <c r="Y205" s="12">
        <f>IF('Total power'!Y205&lt;Control!$C$7*1000,'Total power'!Y205/Parameters!$C$3,Parameters!$C$4)</f>
        <v>0.91924528301886799</v>
      </c>
      <c r="Z205" s="12">
        <f>IF('Total power'!Z205&lt;Control!$C$7*1000,'Total power'!Z205/Parameters!$C$3,Parameters!$C$4)</f>
        <v>0.67169811320754724</v>
      </c>
      <c r="AB205" s="7">
        <f t="shared" si="3"/>
        <v>6.4513207547169813</v>
      </c>
    </row>
    <row r="206" spans="2:28" x14ac:dyDescent="0.2">
      <c r="B206" s="6">
        <v>44400</v>
      </c>
      <c r="C206" s="12">
        <f>IF('Total power'!C206&lt;Control!$C$7*1000,'Total power'!C206/Parameters!$C$3,Parameters!$C$4)</f>
        <v>0.38188679245283014</v>
      </c>
      <c r="D206" s="12">
        <f>IF('Total power'!D206&lt;Control!$C$7*1000,'Total power'!D206/Parameters!$C$3,Parameters!$C$4)</f>
        <v>0</v>
      </c>
      <c r="E206" s="12">
        <f>IF('Total power'!E206&lt;Control!$C$7*1000,'Total power'!E206/Parameters!$C$3,Parameters!$C$4)</f>
        <v>0</v>
      </c>
      <c r="F206" s="12">
        <f>IF('Total power'!F206&lt;Control!$C$7*1000,'Total power'!F206/Parameters!$C$3,Parameters!$C$4)</f>
        <v>0</v>
      </c>
      <c r="G206" s="12">
        <f>IF('Total power'!G206&lt;Control!$C$7*1000,'Total power'!G206/Parameters!$C$3,Parameters!$C$4)</f>
        <v>0</v>
      </c>
      <c r="H206" s="12">
        <f>IF('Total power'!H206&lt;Control!$C$7*1000,'Total power'!H206/Parameters!$C$3,Parameters!$C$4)</f>
        <v>0</v>
      </c>
      <c r="I206" s="12">
        <f>IF('Total power'!I206&lt;Control!$C$7*1000,'Total power'!I206/Parameters!$C$3,Parameters!$C$4)</f>
        <v>0</v>
      </c>
      <c r="J206" s="12">
        <f>IF('Total power'!J206&lt;Control!$C$7*1000,'Total power'!J206/Parameters!$C$3,Parameters!$C$4)</f>
        <v>0.18867924528301888</v>
      </c>
      <c r="K206" s="12">
        <f>IF('Total power'!K206&lt;Control!$C$7*1000,'Total power'!K206/Parameters!$C$3,Parameters!$C$4)</f>
        <v>0.28528301886792451</v>
      </c>
      <c r="L206" s="12">
        <f>IF('Total power'!L206&lt;Control!$C$7*1000,'Total power'!L206/Parameters!$C$3,Parameters!$C$4)</f>
        <v>0.28528301886792451</v>
      </c>
      <c r="M206" s="12">
        <f>IF('Total power'!M206&lt;Control!$C$7*1000,'Total power'!M206/Parameters!$C$3,Parameters!$C$4)</f>
        <v>0.28528301886792451</v>
      </c>
      <c r="N206" s="12">
        <f>IF('Total power'!N206&lt;Control!$C$7*1000,'Total power'!N206/Parameters!$C$3,Parameters!$C$4)</f>
        <v>0.28528301886792451</v>
      </c>
      <c r="O206" s="12">
        <f>IF('Total power'!O206&lt;Control!$C$7*1000,'Total power'!O206/Parameters!$C$3,Parameters!$C$4)</f>
        <v>0.28528301886792451</v>
      </c>
      <c r="P206" s="12">
        <f>IF('Total power'!P206&lt;Control!$C$7*1000,'Total power'!P206/Parameters!$C$3,Parameters!$C$4)</f>
        <v>0.28528301886792451</v>
      </c>
      <c r="Q206" s="12">
        <f>IF('Total power'!Q206&lt;Control!$C$7*1000,'Total power'!Q206/Parameters!$C$3,Parameters!$C$4)</f>
        <v>0.47849056603773577</v>
      </c>
      <c r="R206" s="12">
        <f>IF('Total power'!R206&lt;Control!$C$7*1000,'Total power'!R206/Parameters!$C$3,Parameters!$C$4)</f>
        <v>0.67169811320754724</v>
      </c>
      <c r="S206" s="12">
        <f>IF('Total power'!S206&lt;Control!$C$7*1000,'Total power'!S206/Parameters!$C$3,Parameters!$C$4)</f>
        <v>0.79547169811320761</v>
      </c>
      <c r="T206" s="12">
        <f>IF('Total power'!T206&lt;Control!$C$7*1000,'Total power'!T206/Parameters!$C$3,Parameters!$C$4)</f>
        <v>1.0430188679245285</v>
      </c>
      <c r="U206" s="12">
        <f>IF('Total power'!U206&lt;Control!$C$7*1000,'Total power'!U206/Parameters!$C$3,Parameters!$C$4)</f>
        <v>1.2905660377358492</v>
      </c>
      <c r="V206" s="12">
        <f>IF('Total power'!V206&lt;Control!$C$7*1000,'Total power'!V206/Parameters!$C$3,Parameters!$C$4)</f>
        <v>1.2905660377358492</v>
      </c>
      <c r="W206" s="12">
        <f>IF('Total power'!W206&lt;Control!$C$7*1000,'Total power'!W206/Parameters!$C$3,Parameters!$C$4)</f>
        <v>1.2905660377358492</v>
      </c>
      <c r="X206" s="12">
        <f>IF('Total power'!X206&lt;Control!$C$7*1000,'Total power'!X206/Parameters!$C$3,Parameters!$C$4)</f>
        <v>1.166792452830189</v>
      </c>
      <c r="Y206" s="12">
        <f>IF('Total power'!Y206&lt;Control!$C$7*1000,'Total power'!Y206/Parameters!$C$3,Parameters!$C$4)</f>
        <v>1.166792452830189</v>
      </c>
      <c r="Z206" s="12">
        <f>IF('Total power'!Z206&lt;Control!$C$7*1000,'Total power'!Z206/Parameters!$C$3,Parameters!$C$4)</f>
        <v>1.166792452830189</v>
      </c>
      <c r="AB206" s="7">
        <f t="shared" si="3"/>
        <v>12.643018867924528</v>
      </c>
    </row>
    <row r="207" spans="2:28" x14ac:dyDescent="0.2">
      <c r="B207" s="6">
        <v>44401</v>
      </c>
      <c r="C207" s="12">
        <f>IF('Total power'!C207&lt;Control!$C$7*1000,'Total power'!C207/Parameters!$C$3,Parameters!$C$4)</f>
        <v>1.0430188679245285</v>
      </c>
      <c r="D207" s="12">
        <f>IF('Total power'!D207&lt;Control!$C$7*1000,'Total power'!D207/Parameters!$C$3,Parameters!$C$4)</f>
        <v>0.91924528301886799</v>
      </c>
      <c r="E207" s="12">
        <f>IF('Total power'!E207&lt;Control!$C$7*1000,'Total power'!E207/Parameters!$C$3,Parameters!$C$4)</f>
        <v>0.79547169811320761</v>
      </c>
      <c r="F207" s="12">
        <f>IF('Total power'!F207&lt;Control!$C$7*1000,'Total power'!F207/Parameters!$C$3,Parameters!$C$4)</f>
        <v>0.67169811320754724</v>
      </c>
      <c r="G207" s="12">
        <f>IF('Total power'!G207&lt;Control!$C$7*1000,'Total power'!G207/Parameters!$C$3,Parameters!$C$4)</f>
        <v>0.57509433962264145</v>
      </c>
      <c r="H207" s="12">
        <f>IF('Total power'!H207&lt;Control!$C$7*1000,'Total power'!H207/Parameters!$C$3,Parameters!$C$4)</f>
        <v>0.57509433962264145</v>
      </c>
      <c r="I207" s="12">
        <f>IF('Total power'!I207&lt;Control!$C$7*1000,'Total power'!I207/Parameters!$C$3,Parameters!$C$4)</f>
        <v>0.67169811320754724</v>
      </c>
      <c r="J207" s="12">
        <f>IF('Total power'!J207&lt;Control!$C$7*1000,'Total power'!J207/Parameters!$C$3,Parameters!$C$4)</f>
        <v>0.91924528301886799</v>
      </c>
      <c r="K207" s="12">
        <f>IF('Total power'!K207&lt;Control!$C$7*1000,'Total power'!K207/Parameters!$C$3,Parameters!$C$4)</f>
        <v>1.166792452830189</v>
      </c>
      <c r="L207" s="12">
        <f>IF('Total power'!L207&lt;Control!$C$7*1000,'Total power'!L207/Parameters!$C$3,Parameters!$C$4)</f>
        <v>1.0430188679245285</v>
      </c>
      <c r="M207" s="12">
        <f>IF('Total power'!M207&lt;Control!$C$7*1000,'Total power'!M207/Parameters!$C$3,Parameters!$C$4)</f>
        <v>1.166792452830189</v>
      </c>
      <c r="N207" s="12">
        <f>IF('Total power'!N207&lt;Control!$C$7*1000,'Total power'!N207/Parameters!$C$3,Parameters!$C$4)</f>
        <v>1.4384905660377358</v>
      </c>
      <c r="O207" s="12">
        <f>IF('Total power'!O207&lt;Control!$C$7*1000,'Total power'!O207/Parameters!$C$3,Parameters!$C$4)</f>
        <v>1.2905660377358492</v>
      </c>
      <c r="P207" s="12">
        <f>IF('Total power'!P207&lt;Control!$C$7*1000,'Total power'!P207/Parameters!$C$3,Parameters!$C$4)</f>
        <v>1.0430188679245285</v>
      </c>
      <c r="Q207" s="12">
        <f>IF('Total power'!Q207&lt;Control!$C$7*1000,'Total power'!Q207/Parameters!$C$3,Parameters!$C$4)</f>
        <v>0.47849056603773577</v>
      </c>
      <c r="R207" s="12">
        <f>IF('Total power'!R207&lt;Control!$C$7*1000,'Total power'!R207/Parameters!$C$3,Parameters!$C$4)</f>
        <v>0.28528301886792451</v>
      </c>
      <c r="S207" s="12">
        <f>IF('Total power'!S207&lt;Control!$C$7*1000,'Total power'!S207/Parameters!$C$3,Parameters!$C$4)</f>
        <v>0.57509433962264145</v>
      </c>
      <c r="T207" s="12">
        <f>IF('Total power'!T207&lt;Control!$C$7*1000,'Total power'!T207/Parameters!$C$3,Parameters!$C$4)</f>
        <v>1.2905660377358492</v>
      </c>
      <c r="U207" s="12">
        <f>IF('Total power'!U207&lt;Control!$C$7*1000,'Total power'!U207/Parameters!$C$3,Parameters!$C$4)</f>
        <v>2.7547169811320753</v>
      </c>
      <c r="V207" s="12">
        <f>IF('Total power'!V207&lt;Control!$C$7*1000,'Total power'!V207/Parameters!$C$3,Parameters!$C$4)</f>
        <v>4.0226415094339618</v>
      </c>
      <c r="W207" s="12">
        <f>IF('Total power'!W207&lt;Control!$C$7*1000,'Total power'!W207/Parameters!$C$3,Parameters!$C$4)</f>
        <v>3.5879245283018872</v>
      </c>
      <c r="X207" s="12">
        <f>IF('Total power'!X207&lt;Control!$C$7*1000,'Total power'!X207/Parameters!$C$3,Parameters!$C$4)</f>
        <v>2.5735849056603777</v>
      </c>
      <c r="Y207" s="12">
        <f>IF('Total power'!Y207&lt;Control!$C$7*1000,'Total power'!Y207/Parameters!$C$3,Parameters!$C$4)</f>
        <v>1.5864150943396227</v>
      </c>
      <c r="Z207" s="12">
        <f>IF('Total power'!Z207&lt;Control!$C$7*1000,'Total power'!Z207/Parameters!$C$3,Parameters!$C$4)</f>
        <v>0.57509433962264145</v>
      </c>
      <c r="AB207" s="7">
        <f t="shared" si="3"/>
        <v>31.049056603773582</v>
      </c>
    </row>
    <row r="208" spans="2:28" x14ac:dyDescent="0.2">
      <c r="B208" s="6">
        <v>44402</v>
      </c>
      <c r="C208" s="12">
        <f>IF('Total power'!C208&lt;Control!$C$7*1000,'Total power'!C208/Parameters!$C$3,Parameters!$C$4)</f>
        <v>0</v>
      </c>
      <c r="D208" s="12">
        <f>IF('Total power'!D208&lt;Control!$C$7*1000,'Total power'!D208/Parameters!$C$3,Parameters!$C$4)</f>
        <v>0</v>
      </c>
      <c r="E208" s="12">
        <f>IF('Total power'!E208&lt;Control!$C$7*1000,'Total power'!E208/Parameters!$C$3,Parameters!$C$4)</f>
        <v>0</v>
      </c>
      <c r="F208" s="12">
        <f>IF('Total power'!F208&lt;Control!$C$7*1000,'Total power'!F208/Parameters!$C$3,Parameters!$C$4)</f>
        <v>0</v>
      </c>
      <c r="G208" s="12">
        <f>IF('Total power'!G208&lt;Control!$C$7*1000,'Total power'!G208/Parameters!$C$3,Parameters!$C$4)</f>
        <v>0</v>
      </c>
      <c r="H208" s="12">
        <f>IF('Total power'!H208&lt;Control!$C$7*1000,'Total power'!H208/Parameters!$C$3,Parameters!$C$4)</f>
        <v>0.47849056603773577</v>
      </c>
      <c r="I208" s="12">
        <f>IF('Total power'!I208&lt;Control!$C$7*1000,'Total power'!I208/Parameters!$C$3,Parameters!$C$4)</f>
        <v>0.79547169811320761</v>
      </c>
      <c r="J208" s="12">
        <f>IF('Total power'!J208&lt;Control!$C$7*1000,'Total power'!J208/Parameters!$C$3,Parameters!$C$4)</f>
        <v>1.0430188679245285</v>
      </c>
      <c r="K208" s="12">
        <f>IF('Total power'!K208&lt;Control!$C$7*1000,'Total power'!K208/Parameters!$C$3,Parameters!$C$4)</f>
        <v>1.0430188679245285</v>
      </c>
      <c r="L208" s="12">
        <f>IF('Total power'!L208&lt;Control!$C$7*1000,'Total power'!L208/Parameters!$C$3,Parameters!$C$4)</f>
        <v>1.166792452830189</v>
      </c>
      <c r="M208" s="12">
        <f>IF('Total power'!M208&lt;Control!$C$7*1000,'Total power'!M208/Parameters!$C$3,Parameters!$C$4)</f>
        <v>1.5864150943396227</v>
      </c>
      <c r="N208" s="12">
        <f>IF('Total power'!N208&lt;Control!$C$7*1000,'Total power'!N208/Parameters!$C$3,Parameters!$C$4)</f>
        <v>2.2113207547169811</v>
      </c>
      <c r="O208" s="12">
        <f>IF('Total power'!O208&lt;Control!$C$7*1000,'Total power'!O208/Parameters!$C$3,Parameters!$C$4)</f>
        <v>2.9358490566037734</v>
      </c>
      <c r="P208" s="12">
        <f>IF('Total power'!P208&lt;Control!$C$7*1000,'Total power'!P208/Parameters!$C$3,Parameters!$C$4)</f>
        <v>3.8052830188679247</v>
      </c>
      <c r="Q208" s="12">
        <f>IF('Total power'!Q208&lt;Control!$C$7*1000,'Total power'!Q208/Parameters!$C$3,Parameters!$C$4)</f>
        <v>4.2807547169811322</v>
      </c>
      <c r="R208" s="12">
        <f>IF('Total power'!R208&lt;Control!$C$7*1000,'Total power'!R208/Parameters!$C$3,Parameters!$C$4)</f>
        <v>4.5388679245283026</v>
      </c>
      <c r="S208" s="12">
        <f>IF('Total power'!S208&lt;Control!$C$7*1000,'Total power'!S208/Parameters!$C$3,Parameters!$C$4)</f>
        <v>4.0226415094339618</v>
      </c>
      <c r="T208" s="12">
        <f>IF('Total power'!T208&lt;Control!$C$7*1000,'Total power'!T208/Parameters!$C$3,Parameters!$C$4)</f>
        <v>3.5879245283018872</v>
      </c>
      <c r="U208" s="12">
        <f>IF('Total power'!U208&lt;Control!$C$7*1000,'Total power'!U208/Parameters!$C$3,Parameters!$C$4)</f>
        <v>3.1532075471698113</v>
      </c>
      <c r="V208" s="12">
        <f>IF('Total power'!V208&lt;Control!$C$7*1000,'Total power'!V208/Parameters!$C$3,Parameters!$C$4)</f>
        <v>2.7547169811320753</v>
      </c>
      <c r="W208" s="12">
        <f>IF('Total power'!W208&lt;Control!$C$7*1000,'Total power'!W208/Parameters!$C$3,Parameters!$C$4)</f>
        <v>2.5735849056603777</v>
      </c>
      <c r="X208" s="12">
        <f>IF('Total power'!X208&lt;Control!$C$7*1000,'Total power'!X208/Parameters!$C$3,Parameters!$C$4)</f>
        <v>2.2113207547169811</v>
      </c>
      <c r="Y208" s="12">
        <f>IF('Total power'!Y208&lt;Control!$C$7*1000,'Total power'!Y208/Parameters!$C$3,Parameters!$C$4)</f>
        <v>2.2113207547169811</v>
      </c>
      <c r="Z208" s="12">
        <f>IF('Total power'!Z208&lt;Control!$C$7*1000,'Total power'!Z208/Parameters!$C$3,Parameters!$C$4)</f>
        <v>2.2113207547169811</v>
      </c>
      <c r="AB208" s="7">
        <f t="shared" si="3"/>
        <v>46.611320754716978</v>
      </c>
    </row>
    <row r="209" spans="2:29" x14ac:dyDescent="0.2">
      <c r="B209" s="6">
        <v>44403</v>
      </c>
      <c r="C209" s="12">
        <f>IF('Total power'!C209&lt;Control!$C$7*1000,'Total power'!C209/Parameters!$C$3,Parameters!$C$4)</f>
        <v>2.030188679245283</v>
      </c>
      <c r="D209" s="12">
        <f>IF('Total power'!D209&lt;Control!$C$7*1000,'Total power'!D209/Parameters!$C$3,Parameters!$C$4)</f>
        <v>1.7343396226415091</v>
      </c>
      <c r="E209" s="12">
        <f>IF('Total power'!E209&lt;Control!$C$7*1000,'Total power'!E209/Parameters!$C$3,Parameters!$C$4)</f>
        <v>1.8822641509433962</v>
      </c>
      <c r="F209" s="12">
        <f>IF('Total power'!F209&lt;Control!$C$7*1000,'Total power'!F209/Parameters!$C$3,Parameters!$C$4)</f>
        <v>1.8822641509433962</v>
      </c>
      <c r="G209" s="12">
        <f>IF('Total power'!G209&lt;Control!$C$7*1000,'Total power'!G209/Parameters!$C$3,Parameters!$C$4)</f>
        <v>1.4384905660377358</v>
      </c>
      <c r="H209" s="12">
        <f>IF('Total power'!H209&lt;Control!$C$7*1000,'Total power'!H209/Parameters!$C$3,Parameters!$C$4)</f>
        <v>0.91924528301886799</v>
      </c>
      <c r="I209" s="12">
        <f>IF('Total power'!I209&lt;Control!$C$7*1000,'Total power'!I209/Parameters!$C$3,Parameters!$C$4)</f>
        <v>0.47849056603773577</v>
      </c>
      <c r="J209" s="12">
        <f>IF('Total power'!J209&lt;Control!$C$7*1000,'Total power'!J209/Parameters!$C$3,Parameters!$C$4)</f>
        <v>0.47849056603773577</v>
      </c>
      <c r="K209" s="12">
        <f>IF('Total power'!K209&lt;Control!$C$7*1000,'Total power'!K209/Parameters!$C$3,Parameters!$C$4)</f>
        <v>0.67169811320754724</v>
      </c>
      <c r="L209" s="12">
        <f>IF('Total power'!L209&lt;Control!$C$7*1000,'Total power'!L209/Parameters!$C$3,Parameters!$C$4)</f>
        <v>1.0430188679245285</v>
      </c>
      <c r="M209" s="12">
        <f>IF('Total power'!M209&lt;Control!$C$7*1000,'Total power'!M209/Parameters!$C$3,Parameters!$C$4)</f>
        <v>1.2905660377358492</v>
      </c>
      <c r="N209" s="12">
        <f>IF('Total power'!N209&lt;Control!$C$7*1000,'Total power'!N209/Parameters!$C$3,Parameters!$C$4)</f>
        <v>1.2905660377358492</v>
      </c>
      <c r="O209" s="12">
        <f>IF('Total power'!O209&lt;Control!$C$7*1000,'Total power'!O209/Parameters!$C$3,Parameters!$C$4)</f>
        <v>1.166792452830189</v>
      </c>
      <c r="P209" s="12">
        <f>IF('Total power'!P209&lt;Control!$C$7*1000,'Total power'!P209/Parameters!$C$3,Parameters!$C$4)</f>
        <v>0.91924528301886799</v>
      </c>
      <c r="Q209" s="12">
        <f>IF('Total power'!Q209&lt;Control!$C$7*1000,'Total power'!Q209/Parameters!$C$3,Parameters!$C$4)</f>
        <v>1.0430188679245285</v>
      </c>
      <c r="R209" s="12">
        <f>IF('Total power'!R209&lt;Control!$C$7*1000,'Total power'!R209/Parameters!$C$3,Parameters!$C$4)</f>
        <v>1.2905660377358492</v>
      </c>
      <c r="S209" s="12">
        <f>IF('Total power'!S209&lt;Control!$C$7*1000,'Total power'!S209/Parameters!$C$3,Parameters!$C$4)</f>
        <v>1.2905660377358492</v>
      </c>
      <c r="T209" s="12">
        <f>IF('Total power'!T209&lt;Control!$C$7*1000,'Total power'!T209/Parameters!$C$3,Parameters!$C$4)</f>
        <v>1.166792452830189</v>
      </c>
      <c r="U209" s="12">
        <f>IF('Total power'!U209&lt;Control!$C$7*1000,'Total power'!U209/Parameters!$C$3,Parameters!$C$4)</f>
        <v>0.91924528301886799</v>
      </c>
      <c r="V209" s="12">
        <f>IF('Total power'!V209&lt;Control!$C$7*1000,'Total power'!V209/Parameters!$C$3,Parameters!$C$4)</f>
        <v>0.79547169811320761</v>
      </c>
      <c r="W209" s="12">
        <f>IF('Total power'!W209&lt;Control!$C$7*1000,'Total power'!W209/Parameters!$C$3,Parameters!$C$4)</f>
        <v>0.79547169811320761</v>
      </c>
      <c r="X209" s="12">
        <f>IF('Total power'!X209&lt;Control!$C$7*1000,'Total power'!X209/Parameters!$C$3,Parameters!$C$4)</f>
        <v>1.0430188679245285</v>
      </c>
      <c r="Y209" s="12">
        <f>IF('Total power'!Y209&lt;Control!$C$7*1000,'Total power'!Y209/Parameters!$C$3,Parameters!$C$4)</f>
        <v>1.166792452830189</v>
      </c>
      <c r="Z209" s="12">
        <f>IF('Total power'!Z209&lt;Control!$C$7*1000,'Total power'!Z209/Parameters!$C$3,Parameters!$C$4)</f>
        <v>1.4384905660377358</v>
      </c>
      <c r="AB209" s="7">
        <f t="shared" si="3"/>
        <v>28.175094339622646</v>
      </c>
    </row>
    <row r="210" spans="2:29" x14ac:dyDescent="0.2">
      <c r="B210" s="6">
        <v>44404</v>
      </c>
      <c r="C210" s="12">
        <f>IF('Total power'!C210&lt;Control!$C$7*1000,'Total power'!C210/Parameters!$C$3,Parameters!$C$4)</f>
        <v>1.8822641509433962</v>
      </c>
      <c r="D210" s="12">
        <f>IF('Total power'!D210&lt;Control!$C$7*1000,'Total power'!D210/Parameters!$C$3,Parameters!$C$4)</f>
        <v>2.030188679245283</v>
      </c>
      <c r="E210" s="12">
        <f>IF('Total power'!E210&lt;Control!$C$7*1000,'Total power'!E210/Parameters!$C$3,Parameters!$C$4)</f>
        <v>2.030188679245283</v>
      </c>
      <c r="F210" s="12">
        <f>IF('Total power'!F210&lt;Control!$C$7*1000,'Total power'!F210/Parameters!$C$3,Parameters!$C$4)</f>
        <v>1.8822641509433962</v>
      </c>
      <c r="G210" s="12">
        <f>IF('Total power'!G210&lt;Control!$C$7*1000,'Total power'!G210/Parameters!$C$3,Parameters!$C$4)</f>
        <v>1.5864150943396227</v>
      </c>
      <c r="H210" s="12">
        <f>IF('Total power'!H210&lt;Control!$C$7*1000,'Total power'!H210/Parameters!$C$3,Parameters!$C$4)</f>
        <v>0.67169811320754724</v>
      </c>
      <c r="I210" s="12">
        <f>IF('Total power'!I210&lt;Control!$C$7*1000,'Total power'!I210/Parameters!$C$3,Parameters!$C$4)</f>
        <v>0</v>
      </c>
      <c r="J210" s="12">
        <f>IF('Total power'!J210&lt;Control!$C$7*1000,'Total power'!J210/Parameters!$C$3,Parameters!$C$4)</f>
        <v>0</v>
      </c>
      <c r="K210" s="12">
        <f>IF('Total power'!K210&lt;Control!$C$7*1000,'Total power'!K210/Parameters!$C$3,Parameters!$C$4)</f>
        <v>0</v>
      </c>
      <c r="L210" s="12">
        <f>IF('Total power'!L210&lt;Control!$C$7*1000,'Total power'!L210/Parameters!$C$3,Parameters!$C$4)</f>
        <v>0</v>
      </c>
      <c r="M210" s="12">
        <f>IF('Total power'!M210&lt;Control!$C$7*1000,'Total power'!M210/Parameters!$C$3,Parameters!$C$4)</f>
        <v>0</v>
      </c>
      <c r="N210" s="12">
        <f>IF('Total power'!N210&lt;Control!$C$7*1000,'Total power'!N210/Parameters!$C$3,Parameters!$C$4)</f>
        <v>0</v>
      </c>
      <c r="O210" s="12">
        <f>IF('Total power'!O210&lt;Control!$C$7*1000,'Total power'!O210/Parameters!$C$3,Parameters!$C$4)</f>
        <v>0.28528301886792451</v>
      </c>
      <c r="P210" s="12">
        <f>IF('Total power'!P210&lt;Control!$C$7*1000,'Total power'!P210/Parameters!$C$3,Parameters!$C$4)</f>
        <v>0.91924528301886799</v>
      </c>
      <c r="Q210" s="12">
        <f>IF('Total power'!Q210&lt;Control!$C$7*1000,'Total power'!Q210/Parameters!$C$3,Parameters!$C$4)</f>
        <v>1.8822641509433962</v>
      </c>
      <c r="R210" s="12">
        <f>IF('Total power'!R210&lt;Control!$C$7*1000,'Total power'!R210/Parameters!$C$3,Parameters!$C$4)</f>
        <v>2.9358490566037734</v>
      </c>
      <c r="S210" s="12">
        <f>IF('Total power'!S210&lt;Control!$C$7*1000,'Total power'!S210/Parameters!$C$3,Parameters!$C$4)</f>
        <v>4.0226415094339618</v>
      </c>
      <c r="T210" s="12">
        <f>IF('Total power'!T210&lt;Control!$C$7*1000,'Total power'!T210/Parameters!$C$3,Parameters!$C$4)</f>
        <v>5.3132075471698119</v>
      </c>
      <c r="U210" s="12">
        <f>IF('Total power'!U210&lt;Control!$C$7*1000,'Total power'!U210/Parameters!$C$3,Parameters!$C$4)</f>
        <v>6.2279245283018865</v>
      </c>
      <c r="V210" s="12">
        <f>IF('Total power'!V210&lt;Control!$C$7*1000,'Total power'!V210/Parameters!$C$3,Parameters!$C$4)</f>
        <v>6.5328301886792444</v>
      </c>
      <c r="W210" s="12">
        <f>IF('Total power'!W210&lt;Control!$C$7*1000,'Total power'!W210/Parameters!$C$3,Parameters!$C$4)</f>
        <v>5.9230188679245277</v>
      </c>
      <c r="X210" s="12">
        <f>IF('Total power'!X210&lt;Control!$C$7*1000,'Total power'!X210/Parameters!$C$3,Parameters!$C$4)</f>
        <v>6.2279245283018865</v>
      </c>
      <c r="Y210" s="12">
        <f>IF('Total power'!Y210&lt;Control!$C$7*1000,'Total power'!Y210/Parameters!$C$3,Parameters!$C$4)</f>
        <v>8.5735849056603772</v>
      </c>
      <c r="Z210" s="12">
        <f>IF('Total power'!Z210&lt;Control!$C$7*1000,'Total power'!Z210/Parameters!$C$3,Parameters!$C$4)</f>
        <v>9.7781132075471699</v>
      </c>
      <c r="AB210" s="7">
        <f t="shared" si="3"/>
        <v>68.704905660377349</v>
      </c>
    </row>
    <row r="211" spans="2:29" x14ac:dyDescent="0.2">
      <c r="B211" s="6">
        <v>44405</v>
      </c>
      <c r="C211" s="12">
        <f>IF('Total power'!C211&lt;Control!$C$7*1000,'Total power'!C211/Parameters!$C$3,Parameters!$C$4)</f>
        <v>9.385660377358489</v>
      </c>
      <c r="D211" s="12">
        <f>IF('Total power'!D211&lt;Control!$C$7*1000,'Total power'!D211/Parameters!$C$3,Parameters!$C$4)</f>
        <v>8.5735849056603772</v>
      </c>
      <c r="E211" s="12">
        <f>IF('Total power'!E211&lt;Control!$C$7*1000,'Total power'!E211/Parameters!$C$3,Parameters!$C$4)</f>
        <v>8.5735849056603772</v>
      </c>
      <c r="F211" s="12">
        <f>IF('Total power'!F211&lt;Control!$C$7*1000,'Total power'!F211/Parameters!$C$3,Parameters!$C$4)</f>
        <v>8.9720754716981137</v>
      </c>
      <c r="G211" s="12">
        <f>IF('Total power'!G211&lt;Control!$C$7*1000,'Total power'!G211/Parameters!$C$3,Parameters!$C$4)</f>
        <v>8.9720754716981137</v>
      </c>
      <c r="H211" s="12">
        <f>IF('Total power'!H211&lt;Control!$C$7*1000,'Total power'!H211/Parameters!$C$3,Parameters!$C$4)</f>
        <v>8.9720754716981137</v>
      </c>
      <c r="I211" s="12">
        <f>IF('Total power'!I211&lt;Control!$C$7*1000,'Total power'!I211/Parameters!$C$3,Parameters!$C$4)</f>
        <v>9.385660377358489</v>
      </c>
      <c r="J211" s="12">
        <f>IF('Total power'!J211&lt;Control!$C$7*1000,'Total power'!J211/Parameters!$C$3,Parameters!$C$4)</f>
        <v>11.372075471698114</v>
      </c>
      <c r="K211" s="12">
        <f>IF('Total power'!K211&lt;Control!$C$7*1000,'Total power'!K211/Parameters!$C$3,Parameters!$C$4)</f>
        <v>13.367547169811321</v>
      </c>
      <c r="L211" s="12">
        <f>IF('Total power'!L211&lt;Control!$C$7*1000,'Total power'!L211/Parameters!$C$3,Parameters!$C$4)</f>
        <v>13.753962264150944</v>
      </c>
      <c r="M211" s="12">
        <f>IF('Total power'!M211&lt;Control!$C$7*1000,'Total power'!M211/Parameters!$C$3,Parameters!$C$4)</f>
        <v>13.753962264150944</v>
      </c>
      <c r="N211" s="12">
        <f>IF('Total power'!N211&lt;Control!$C$7*1000,'Total power'!N211/Parameters!$C$3,Parameters!$C$4)</f>
        <v>13.753962264150944</v>
      </c>
      <c r="O211" s="12">
        <f>IF('Total power'!O211&lt;Control!$C$7*1000,'Total power'!O211/Parameters!$C$3,Parameters!$C$4)</f>
        <v>13.026415094339622</v>
      </c>
      <c r="P211" s="12">
        <f>IF('Total power'!P211&lt;Control!$C$7*1000,'Total power'!P211/Parameters!$C$3,Parameters!$C$4)</f>
        <v>11.71320754716981</v>
      </c>
      <c r="Q211" s="12">
        <f>IF('Total power'!Q211&lt;Control!$C$7*1000,'Total power'!Q211/Parameters!$C$3,Parameters!$C$4)</f>
        <v>10.979622641509433</v>
      </c>
      <c r="R211" s="12">
        <f>IF('Total power'!R211&lt;Control!$C$7*1000,'Total power'!R211/Parameters!$C$3,Parameters!$C$4)</f>
        <v>10.119245283018866</v>
      </c>
      <c r="S211" s="12">
        <f>IF('Total power'!S211&lt;Control!$C$7*1000,'Total power'!S211/Parameters!$C$3,Parameters!$C$4)</f>
        <v>9.385660377358489</v>
      </c>
      <c r="T211" s="12">
        <f>IF('Total power'!T211&lt;Control!$C$7*1000,'Total power'!T211/Parameters!$C$3,Parameters!$C$4)</f>
        <v>8.3894339622641514</v>
      </c>
      <c r="U211" s="12">
        <f>IF('Total power'!U211&lt;Control!$C$7*1000,'Total power'!U211/Parameters!$C$3,Parameters!$C$4)</f>
        <v>6.8377358490566031</v>
      </c>
      <c r="V211" s="12">
        <f>IF('Total power'!V211&lt;Control!$C$7*1000,'Total power'!V211/Parameters!$C$3,Parameters!$C$4)</f>
        <v>6.2279245283018865</v>
      </c>
      <c r="W211" s="12">
        <f>IF('Total power'!W211&lt;Control!$C$7*1000,'Total power'!W211/Parameters!$C$3,Parameters!$C$4)</f>
        <v>5.9230188679245277</v>
      </c>
      <c r="X211" s="12">
        <f>IF('Total power'!X211&lt;Control!$C$7*1000,'Total power'!X211/Parameters!$C$3,Parameters!$C$4)</f>
        <v>5.9230188679245277</v>
      </c>
      <c r="Y211" s="12">
        <f>IF('Total power'!Y211&lt;Control!$C$7*1000,'Total power'!Y211/Parameters!$C$3,Parameters!$C$4)</f>
        <v>5.3132075471698119</v>
      </c>
      <c r="Z211" s="12">
        <f>IF('Total power'!Z211&lt;Control!$C$7*1000,'Total power'!Z211/Parameters!$C$3,Parameters!$C$4)</f>
        <v>4.5388679245283026</v>
      </c>
      <c r="AB211" s="7">
        <f t="shared" si="3"/>
        <v>227.21358490566033</v>
      </c>
    </row>
    <row r="212" spans="2:29" x14ac:dyDescent="0.2">
      <c r="B212" s="6">
        <v>44406</v>
      </c>
      <c r="C212" s="12">
        <f>IF('Total power'!C212&lt;Control!$C$7*1000,'Total power'!C212/Parameters!$C$3,Parameters!$C$4)</f>
        <v>4.5388679245283026</v>
      </c>
      <c r="D212" s="12">
        <f>IF('Total power'!D212&lt;Control!$C$7*1000,'Total power'!D212/Parameters!$C$3,Parameters!$C$4)</f>
        <v>5.0550943396226433</v>
      </c>
      <c r="E212" s="12">
        <f>IF('Total power'!E212&lt;Control!$C$7*1000,'Total power'!E212/Parameters!$C$3,Parameters!$C$4)</f>
        <v>6.5328301886792444</v>
      </c>
      <c r="F212" s="12">
        <f>IF('Total power'!F212&lt;Control!$C$7*1000,'Total power'!F212/Parameters!$C$3,Parameters!$C$4)</f>
        <v>7.5833962264150934</v>
      </c>
      <c r="G212" s="12">
        <f>IF('Total power'!G212&lt;Control!$C$7*1000,'Total power'!G212/Parameters!$C$3,Parameters!$C$4)</f>
        <v>8.3894339622641514</v>
      </c>
      <c r="H212" s="12">
        <f>IF('Total power'!H212&lt;Control!$C$7*1000,'Total power'!H212/Parameters!$C$3,Parameters!$C$4)</f>
        <v>8.3894339622641514</v>
      </c>
      <c r="I212" s="12">
        <f>IF('Total power'!I212&lt;Control!$C$7*1000,'Total power'!I212/Parameters!$C$3,Parameters!$C$4)</f>
        <v>8.5735849056603772</v>
      </c>
      <c r="J212" s="12">
        <f>IF('Total power'!J212&lt;Control!$C$7*1000,'Total power'!J212/Parameters!$C$3,Parameters!$C$4)</f>
        <v>9.7781132075471699</v>
      </c>
      <c r="K212" s="12">
        <f>IF('Total power'!K212&lt;Control!$C$7*1000,'Total power'!K212/Parameters!$C$3,Parameters!$C$4)</f>
        <v>10.566037735849056</v>
      </c>
      <c r="L212" s="12">
        <f>IF('Total power'!L212&lt;Control!$C$7*1000,'Total power'!L212/Parameters!$C$3,Parameters!$C$4)</f>
        <v>10.979622641509433</v>
      </c>
      <c r="M212" s="12">
        <f>IF('Total power'!M212&lt;Control!$C$7*1000,'Total power'!M212/Parameters!$C$3,Parameters!$C$4)</f>
        <v>10.566037735849056</v>
      </c>
      <c r="N212" s="12">
        <f>IF('Total power'!N212&lt;Control!$C$7*1000,'Total power'!N212/Parameters!$C$3,Parameters!$C$4)</f>
        <v>10.119245283018866</v>
      </c>
      <c r="O212" s="12">
        <f>IF('Total power'!O212&lt;Control!$C$7*1000,'Total power'!O212/Parameters!$C$3,Parameters!$C$4)</f>
        <v>9.7781132075471699</v>
      </c>
      <c r="P212" s="12">
        <f>IF('Total power'!P212&lt;Control!$C$7*1000,'Total power'!P212/Parameters!$C$3,Parameters!$C$4)</f>
        <v>8.9720754716981137</v>
      </c>
      <c r="Q212" s="12">
        <f>IF('Total power'!Q212&lt;Control!$C$7*1000,'Total power'!Q212/Parameters!$C$3,Parameters!$C$4)</f>
        <v>7.9969811320754713</v>
      </c>
      <c r="R212" s="12">
        <f>IF('Total power'!R212&lt;Control!$C$7*1000,'Total power'!R212/Parameters!$C$3,Parameters!$C$4)</f>
        <v>6.8377358490566031</v>
      </c>
      <c r="S212" s="12">
        <f>IF('Total power'!S212&lt;Control!$C$7*1000,'Total power'!S212/Parameters!$C$3,Parameters!$C$4)</f>
        <v>5.6181132075471698</v>
      </c>
      <c r="T212" s="12">
        <f>IF('Total power'!T212&lt;Control!$C$7*1000,'Total power'!T212/Parameters!$C$3,Parameters!$C$4)</f>
        <v>4.5388679245283026</v>
      </c>
      <c r="U212" s="12">
        <f>IF('Total power'!U212&lt;Control!$C$7*1000,'Total power'!U212/Parameters!$C$3,Parameters!$C$4)</f>
        <v>3.5879245283018872</v>
      </c>
      <c r="V212" s="12">
        <f>IF('Total power'!V212&lt;Control!$C$7*1000,'Total power'!V212/Parameters!$C$3,Parameters!$C$4)</f>
        <v>2.9358490566037734</v>
      </c>
      <c r="W212" s="12">
        <f>IF('Total power'!W212&lt;Control!$C$7*1000,'Total power'!W212/Parameters!$C$3,Parameters!$C$4)</f>
        <v>3.1532075471698113</v>
      </c>
      <c r="X212" s="12">
        <f>IF('Total power'!X212&lt;Control!$C$7*1000,'Total power'!X212/Parameters!$C$3,Parameters!$C$4)</f>
        <v>3.5879245283018872</v>
      </c>
      <c r="Y212" s="12">
        <f>IF('Total power'!Y212&lt;Control!$C$7*1000,'Total power'!Y212/Parameters!$C$3,Parameters!$C$4)</f>
        <v>3.3705660377358493</v>
      </c>
      <c r="Z212" s="12">
        <f>IF('Total power'!Z212&lt;Control!$C$7*1000,'Total power'!Z212/Parameters!$C$3,Parameters!$C$4)</f>
        <v>3.1532075471698113</v>
      </c>
      <c r="AB212" s="7">
        <f t="shared" si="3"/>
        <v>164.60226415094343</v>
      </c>
    </row>
    <row r="213" spans="2:29" x14ac:dyDescent="0.2">
      <c r="B213" s="6">
        <v>44407</v>
      </c>
      <c r="C213" s="12">
        <f>IF('Total power'!C213&lt;Control!$C$7*1000,'Total power'!C213/Parameters!$C$3,Parameters!$C$4)</f>
        <v>2.9358490566037734</v>
      </c>
      <c r="D213" s="12">
        <f>IF('Total power'!D213&lt;Control!$C$7*1000,'Total power'!D213/Parameters!$C$3,Parameters!$C$4)</f>
        <v>2.7547169811320753</v>
      </c>
      <c r="E213" s="12">
        <f>IF('Total power'!E213&lt;Control!$C$7*1000,'Total power'!E213/Parameters!$C$3,Parameters!$C$4)</f>
        <v>2.5735849056603777</v>
      </c>
      <c r="F213" s="12">
        <f>IF('Total power'!F213&lt;Control!$C$7*1000,'Total power'!F213/Parameters!$C$3,Parameters!$C$4)</f>
        <v>2.3924528301886792</v>
      </c>
      <c r="G213" s="12">
        <f>IF('Total power'!G213&lt;Control!$C$7*1000,'Total power'!G213/Parameters!$C$3,Parameters!$C$4)</f>
        <v>1.8822641509433962</v>
      </c>
      <c r="H213" s="12">
        <f>IF('Total power'!H213&lt;Control!$C$7*1000,'Total power'!H213/Parameters!$C$3,Parameters!$C$4)</f>
        <v>1.2905660377358492</v>
      </c>
      <c r="I213" s="12">
        <f>IF('Total power'!I213&lt;Control!$C$7*1000,'Total power'!I213/Parameters!$C$3,Parameters!$C$4)</f>
        <v>0.67169811320754724</v>
      </c>
      <c r="J213" s="12">
        <f>IF('Total power'!J213&lt;Control!$C$7*1000,'Total power'!J213/Parameters!$C$3,Parameters!$C$4)</f>
        <v>0.28528301886792451</v>
      </c>
      <c r="K213" s="12">
        <f>IF('Total power'!K213&lt;Control!$C$7*1000,'Total power'!K213/Parameters!$C$3,Parameters!$C$4)</f>
        <v>0</v>
      </c>
      <c r="L213" s="12">
        <f>IF('Total power'!L213&lt;Control!$C$7*1000,'Total power'!L213/Parameters!$C$3,Parameters!$C$4)</f>
        <v>0</v>
      </c>
      <c r="M213" s="12">
        <f>IF('Total power'!M213&lt;Control!$C$7*1000,'Total power'!M213/Parameters!$C$3,Parameters!$C$4)</f>
        <v>0</v>
      </c>
      <c r="N213" s="12">
        <f>IF('Total power'!N213&lt;Control!$C$7*1000,'Total power'!N213/Parameters!$C$3,Parameters!$C$4)</f>
        <v>0.38188679245283014</v>
      </c>
      <c r="O213" s="12">
        <f>IF('Total power'!O213&lt;Control!$C$7*1000,'Total power'!O213/Parameters!$C$3,Parameters!$C$4)</f>
        <v>0.91924528301886799</v>
      </c>
      <c r="P213" s="12">
        <f>IF('Total power'!P213&lt;Control!$C$7*1000,'Total power'!P213/Parameters!$C$3,Parameters!$C$4)</f>
        <v>1.7343396226415091</v>
      </c>
      <c r="Q213" s="12">
        <f>IF('Total power'!Q213&lt;Control!$C$7*1000,'Total power'!Q213/Parameters!$C$3,Parameters!$C$4)</f>
        <v>2.7547169811320753</v>
      </c>
      <c r="R213" s="12">
        <f>IF('Total power'!R213&lt;Control!$C$7*1000,'Total power'!R213/Parameters!$C$3,Parameters!$C$4)</f>
        <v>3.5879245283018872</v>
      </c>
      <c r="S213" s="12">
        <f>IF('Total power'!S213&lt;Control!$C$7*1000,'Total power'!S213/Parameters!$C$3,Parameters!$C$4)</f>
        <v>4.2807547169811322</v>
      </c>
      <c r="T213" s="12">
        <f>IF('Total power'!T213&lt;Control!$C$7*1000,'Total power'!T213/Parameters!$C$3,Parameters!$C$4)</f>
        <v>4.5388679245283026</v>
      </c>
      <c r="U213" s="12">
        <f>IF('Total power'!U213&lt;Control!$C$7*1000,'Total power'!U213/Parameters!$C$3,Parameters!$C$4)</f>
        <v>4.5388679245283026</v>
      </c>
      <c r="V213" s="12">
        <f>IF('Total power'!V213&lt;Control!$C$7*1000,'Total power'!V213/Parameters!$C$3,Parameters!$C$4)</f>
        <v>4.5388679245283026</v>
      </c>
      <c r="W213" s="12">
        <f>IF('Total power'!W213&lt;Control!$C$7*1000,'Total power'!W213/Parameters!$C$3,Parameters!$C$4)</f>
        <v>4.2807547169811322</v>
      </c>
      <c r="X213" s="12">
        <f>IF('Total power'!X213&lt;Control!$C$7*1000,'Total power'!X213/Parameters!$C$3,Parameters!$C$4)</f>
        <v>4.2807547169811322</v>
      </c>
      <c r="Y213" s="12">
        <f>IF('Total power'!Y213&lt;Control!$C$7*1000,'Total power'!Y213/Parameters!$C$3,Parameters!$C$4)</f>
        <v>4.2807547169811322</v>
      </c>
      <c r="Z213" s="12">
        <f>IF('Total power'!Z213&lt;Control!$C$7*1000,'Total power'!Z213/Parameters!$C$3,Parameters!$C$4)</f>
        <v>4.7969811320754729</v>
      </c>
      <c r="AB213" s="7">
        <f t="shared" si="3"/>
        <v>59.701132075471719</v>
      </c>
    </row>
    <row r="214" spans="2:29" x14ac:dyDescent="0.2">
      <c r="B214" s="6">
        <v>44408</v>
      </c>
      <c r="C214" s="12">
        <f>IF('Total power'!C214&lt;Control!$C$7*1000,'Total power'!C214/Parameters!$C$3,Parameters!$C$4)</f>
        <v>5.3132075471698119</v>
      </c>
      <c r="D214" s="12">
        <f>IF('Total power'!D214&lt;Control!$C$7*1000,'Total power'!D214/Parameters!$C$3,Parameters!$C$4)</f>
        <v>6.5328301886792444</v>
      </c>
      <c r="E214" s="12">
        <f>IF('Total power'!E214&lt;Control!$C$7*1000,'Total power'!E214/Parameters!$C$3,Parameters!$C$4)</f>
        <v>7.5833962264150934</v>
      </c>
      <c r="F214" s="12">
        <f>IF('Total power'!F214&lt;Control!$C$7*1000,'Total power'!F214/Parameters!$C$3,Parameters!$C$4)</f>
        <v>7.5833962264150934</v>
      </c>
      <c r="G214" s="12">
        <f>IF('Total power'!G214&lt;Control!$C$7*1000,'Total power'!G214/Parameters!$C$3,Parameters!$C$4)</f>
        <v>7.5833962264150934</v>
      </c>
      <c r="H214" s="12">
        <f>IF('Total power'!H214&lt;Control!$C$7*1000,'Total power'!H214/Parameters!$C$3,Parameters!$C$4)</f>
        <v>8.9720754716981137</v>
      </c>
      <c r="I214" s="12">
        <f>IF('Total power'!I214&lt;Control!$C$7*1000,'Total power'!I214/Parameters!$C$3,Parameters!$C$4)</f>
        <v>9.385660377358489</v>
      </c>
      <c r="J214" s="12">
        <f>IF('Total power'!J214&lt;Control!$C$7*1000,'Total power'!J214/Parameters!$C$3,Parameters!$C$4)</f>
        <v>9.385660377358489</v>
      </c>
      <c r="K214" s="12">
        <f>IF('Total power'!K214&lt;Control!$C$7*1000,'Total power'!K214/Parameters!$C$3,Parameters!$C$4)</f>
        <v>8.9720754716981137</v>
      </c>
      <c r="L214" s="12">
        <f>IF('Total power'!L214&lt;Control!$C$7*1000,'Total power'!L214/Parameters!$C$3,Parameters!$C$4)</f>
        <v>8.5735849056603772</v>
      </c>
      <c r="M214" s="12">
        <f>IF('Total power'!M214&lt;Control!$C$7*1000,'Total power'!M214/Parameters!$C$3,Parameters!$C$4)</f>
        <v>8.3894339622641514</v>
      </c>
      <c r="N214" s="12">
        <f>IF('Total power'!N214&lt;Control!$C$7*1000,'Total power'!N214/Parameters!$C$3,Parameters!$C$4)</f>
        <v>7.9969811320754713</v>
      </c>
      <c r="O214" s="12">
        <f>IF('Total power'!O214&lt;Control!$C$7*1000,'Total power'!O214/Parameters!$C$3,Parameters!$C$4)</f>
        <v>7.1849056603773587</v>
      </c>
      <c r="P214" s="12">
        <f>IF('Total power'!P214&lt;Control!$C$7*1000,'Total power'!P214/Parameters!$C$3,Parameters!$C$4)</f>
        <v>7.5833962264150934</v>
      </c>
      <c r="Q214" s="12">
        <f>IF('Total power'!Q214&lt;Control!$C$7*1000,'Total power'!Q214/Parameters!$C$3,Parameters!$C$4)</f>
        <v>7.9969811320754713</v>
      </c>
      <c r="R214" s="12">
        <f>IF('Total power'!R214&lt;Control!$C$7*1000,'Total power'!R214/Parameters!$C$3,Parameters!$C$4)</f>
        <v>8.3894339622641514</v>
      </c>
      <c r="S214" s="12">
        <f>IF('Total power'!S214&lt;Control!$C$7*1000,'Total power'!S214/Parameters!$C$3,Parameters!$C$4)</f>
        <v>8.9720754716981137</v>
      </c>
      <c r="T214" s="12">
        <f>IF('Total power'!T214&lt;Control!$C$7*1000,'Total power'!T214/Parameters!$C$3,Parameters!$C$4)</f>
        <v>9.385660377358489</v>
      </c>
      <c r="U214" s="12">
        <f>IF('Total power'!U214&lt;Control!$C$7*1000,'Total power'!U214/Parameters!$C$3,Parameters!$C$4)</f>
        <v>9.385660377358489</v>
      </c>
      <c r="V214" s="12">
        <f>IF('Total power'!V214&lt;Control!$C$7*1000,'Total power'!V214/Parameters!$C$3,Parameters!$C$4)</f>
        <v>8.9720754716981137</v>
      </c>
      <c r="W214" s="12">
        <f>IF('Total power'!W214&lt;Control!$C$7*1000,'Total power'!W214/Parameters!$C$3,Parameters!$C$4)</f>
        <v>9.385660377358489</v>
      </c>
      <c r="X214" s="12">
        <f>IF('Total power'!X214&lt;Control!$C$7*1000,'Total power'!X214/Parameters!$C$3,Parameters!$C$4)</f>
        <v>9.385660377358489</v>
      </c>
      <c r="Y214" s="12">
        <f>IF('Total power'!Y214&lt;Control!$C$7*1000,'Total power'!Y214/Parameters!$C$3,Parameters!$C$4)</f>
        <v>8.9720754716981137</v>
      </c>
      <c r="Z214" s="12">
        <f>IF('Total power'!Z214&lt;Control!$C$7*1000,'Total power'!Z214/Parameters!$C$3,Parameters!$C$4)</f>
        <v>8.5735849056603772</v>
      </c>
      <c r="AB214" s="7">
        <f t="shared" si="3"/>
        <v>200.45886792452822</v>
      </c>
      <c r="AC214" s="11">
        <f>SUM(AB184:AB214)</f>
        <v>3373.9049056603776</v>
      </c>
    </row>
    <row r="215" spans="2:29" x14ac:dyDescent="0.2">
      <c r="B215" s="6">
        <v>44409</v>
      </c>
      <c r="C215" s="12">
        <f>IF('Total power'!C215&lt;Control!$C$7*1000,'Total power'!C215/Parameters!$C$3,Parameters!$C$4)</f>
        <v>7.9969811320754713</v>
      </c>
      <c r="D215" s="12">
        <f>IF('Total power'!D215&lt;Control!$C$7*1000,'Total power'!D215/Parameters!$C$3,Parameters!$C$4)</f>
        <v>7.5833962264150934</v>
      </c>
      <c r="E215" s="12">
        <f>IF('Total power'!E215&lt;Control!$C$7*1000,'Total power'!E215/Parameters!$C$3,Parameters!$C$4)</f>
        <v>7.5833962264150934</v>
      </c>
      <c r="F215" s="12">
        <f>IF('Total power'!F215&lt;Control!$C$7*1000,'Total power'!F215/Parameters!$C$3,Parameters!$C$4)</f>
        <v>7.9969811320754713</v>
      </c>
      <c r="G215" s="12">
        <f>IF('Total power'!G215&lt;Control!$C$7*1000,'Total power'!G215/Parameters!$C$3,Parameters!$C$4)</f>
        <v>7.9969811320754713</v>
      </c>
      <c r="H215" s="12">
        <f>IF('Total power'!H215&lt;Control!$C$7*1000,'Total power'!H215/Parameters!$C$3,Parameters!$C$4)</f>
        <v>7.1849056603773587</v>
      </c>
      <c r="I215" s="12">
        <f>IF('Total power'!I215&lt;Control!$C$7*1000,'Total power'!I215/Parameters!$C$3,Parameters!$C$4)</f>
        <v>7.5833962264150934</v>
      </c>
      <c r="J215" s="12">
        <f>IF('Total power'!J215&lt;Control!$C$7*1000,'Total power'!J215/Parameters!$C$3,Parameters!$C$4)</f>
        <v>7.1849056603773587</v>
      </c>
      <c r="K215" s="12">
        <f>IF('Total power'!K215&lt;Control!$C$7*1000,'Total power'!K215/Parameters!$C$3,Parameters!$C$4)</f>
        <v>6.5328301886792444</v>
      </c>
      <c r="L215" s="12">
        <f>IF('Total power'!L215&lt;Control!$C$7*1000,'Total power'!L215/Parameters!$C$3,Parameters!$C$4)</f>
        <v>5.6181132075471698</v>
      </c>
      <c r="M215" s="12">
        <f>IF('Total power'!M215&lt;Control!$C$7*1000,'Total power'!M215/Parameters!$C$3,Parameters!$C$4)</f>
        <v>4.7969811320754729</v>
      </c>
      <c r="N215" s="12">
        <f>IF('Total power'!N215&lt;Control!$C$7*1000,'Total power'!N215/Parameters!$C$3,Parameters!$C$4)</f>
        <v>4.2807547169811322</v>
      </c>
      <c r="O215" s="12">
        <f>IF('Total power'!O215&lt;Control!$C$7*1000,'Total power'!O215/Parameters!$C$3,Parameters!$C$4)</f>
        <v>4.0226415094339618</v>
      </c>
      <c r="P215" s="12">
        <f>IF('Total power'!P215&lt;Control!$C$7*1000,'Total power'!P215/Parameters!$C$3,Parameters!$C$4)</f>
        <v>3.8052830188679247</v>
      </c>
      <c r="Q215" s="12">
        <f>IF('Total power'!Q215&lt;Control!$C$7*1000,'Total power'!Q215/Parameters!$C$3,Parameters!$C$4)</f>
        <v>4.0226415094339618</v>
      </c>
      <c r="R215" s="12">
        <f>IF('Total power'!R215&lt;Control!$C$7*1000,'Total power'!R215/Parameters!$C$3,Parameters!$C$4)</f>
        <v>4.5388679245283026</v>
      </c>
      <c r="S215" s="12">
        <f>IF('Total power'!S215&lt;Control!$C$7*1000,'Total power'!S215/Parameters!$C$3,Parameters!$C$4)</f>
        <v>5.3132075471698119</v>
      </c>
      <c r="T215" s="12">
        <f>IF('Total power'!T215&lt;Control!$C$7*1000,'Total power'!T215/Parameters!$C$3,Parameters!$C$4)</f>
        <v>5.6181132075471698</v>
      </c>
      <c r="U215" s="12">
        <f>IF('Total power'!U215&lt;Control!$C$7*1000,'Total power'!U215/Parameters!$C$3,Parameters!$C$4)</f>
        <v>5.3132075471698119</v>
      </c>
      <c r="V215" s="12">
        <f>IF('Total power'!V215&lt;Control!$C$7*1000,'Total power'!V215/Parameters!$C$3,Parameters!$C$4)</f>
        <v>4.5388679245283026</v>
      </c>
      <c r="W215" s="12">
        <f>IF('Total power'!W215&lt;Control!$C$7*1000,'Total power'!W215/Parameters!$C$3,Parameters!$C$4)</f>
        <v>3.3705660377358493</v>
      </c>
      <c r="X215" s="12">
        <f>IF('Total power'!X215&lt;Control!$C$7*1000,'Total power'!X215/Parameters!$C$3,Parameters!$C$4)</f>
        <v>2.5735849056603777</v>
      </c>
      <c r="Y215" s="12">
        <f>IF('Total power'!Y215&lt;Control!$C$7*1000,'Total power'!Y215/Parameters!$C$3,Parameters!$C$4)</f>
        <v>1.8822641509433962</v>
      </c>
      <c r="Z215" s="12">
        <f>IF('Total power'!Z215&lt;Control!$C$7*1000,'Total power'!Z215/Parameters!$C$3,Parameters!$C$4)</f>
        <v>1.5864150943396227</v>
      </c>
      <c r="AB215" s="7">
        <f t="shared" si="3"/>
        <v>128.92528301886796</v>
      </c>
    </row>
    <row r="216" spans="2:29" x14ac:dyDescent="0.2">
      <c r="B216" s="6">
        <v>44410</v>
      </c>
      <c r="C216" s="12">
        <f>IF('Total power'!C216&lt;Control!$C$7*1000,'Total power'!C216/Parameters!$C$3,Parameters!$C$4)</f>
        <v>1.4384905660377358</v>
      </c>
      <c r="D216" s="12">
        <f>IF('Total power'!D216&lt;Control!$C$7*1000,'Total power'!D216/Parameters!$C$3,Parameters!$C$4)</f>
        <v>1.5864150943396227</v>
      </c>
      <c r="E216" s="12">
        <f>IF('Total power'!E216&lt;Control!$C$7*1000,'Total power'!E216/Parameters!$C$3,Parameters!$C$4)</f>
        <v>1.5864150943396227</v>
      </c>
      <c r="F216" s="12">
        <f>IF('Total power'!F216&lt;Control!$C$7*1000,'Total power'!F216/Parameters!$C$3,Parameters!$C$4)</f>
        <v>1.5864150943396227</v>
      </c>
      <c r="G216" s="12">
        <f>IF('Total power'!G216&lt;Control!$C$7*1000,'Total power'!G216/Parameters!$C$3,Parameters!$C$4)</f>
        <v>1.2905660377358492</v>
      </c>
      <c r="H216" s="12">
        <f>IF('Total power'!H216&lt;Control!$C$7*1000,'Total power'!H216/Parameters!$C$3,Parameters!$C$4)</f>
        <v>0.79547169811320761</v>
      </c>
      <c r="I216" s="12">
        <f>IF('Total power'!I216&lt;Control!$C$7*1000,'Total power'!I216/Parameters!$C$3,Parameters!$C$4)</f>
        <v>0.38188679245283014</v>
      </c>
      <c r="J216" s="12">
        <f>IF('Total power'!J216&lt;Control!$C$7*1000,'Total power'!J216/Parameters!$C$3,Parameters!$C$4)</f>
        <v>0</v>
      </c>
      <c r="K216" s="12">
        <f>IF('Total power'!K216&lt;Control!$C$7*1000,'Total power'!K216/Parameters!$C$3,Parameters!$C$4)</f>
        <v>0</v>
      </c>
      <c r="L216" s="12">
        <f>IF('Total power'!L216&lt;Control!$C$7*1000,'Total power'!L216/Parameters!$C$3,Parameters!$C$4)</f>
        <v>0</v>
      </c>
      <c r="M216" s="12">
        <f>IF('Total power'!M216&lt;Control!$C$7*1000,'Total power'!M216/Parameters!$C$3,Parameters!$C$4)</f>
        <v>0</v>
      </c>
      <c r="N216" s="12">
        <f>IF('Total power'!N216&lt;Control!$C$7*1000,'Total power'!N216/Parameters!$C$3,Parameters!$C$4)</f>
        <v>0</v>
      </c>
      <c r="O216" s="12">
        <f>IF('Total power'!O216&lt;Control!$C$7*1000,'Total power'!O216/Parameters!$C$3,Parameters!$C$4)</f>
        <v>0</v>
      </c>
      <c r="P216" s="12">
        <f>IF('Total power'!P216&lt;Control!$C$7*1000,'Total power'!P216/Parameters!$C$3,Parameters!$C$4)</f>
        <v>0</v>
      </c>
      <c r="Q216" s="12">
        <f>IF('Total power'!Q216&lt;Control!$C$7*1000,'Total power'!Q216/Parameters!$C$3,Parameters!$C$4)</f>
        <v>0</v>
      </c>
      <c r="R216" s="12">
        <f>IF('Total power'!R216&lt;Control!$C$7*1000,'Total power'!R216/Parameters!$C$3,Parameters!$C$4)</f>
        <v>0</v>
      </c>
      <c r="S216" s="12">
        <f>IF('Total power'!S216&lt;Control!$C$7*1000,'Total power'!S216/Parameters!$C$3,Parameters!$C$4)</f>
        <v>0</v>
      </c>
      <c r="T216" s="12">
        <f>IF('Total power'!T216&lt;Control!$C$7*1000,'Total power'!T216/Parameters!$C$3,Parameters!$C$4)</f>
        <v>0</v>
      </c>
      <c r="U216" s="12">
        <f>IF('Total power'!U216&lt;Control!$C$7*1000,'Total power'!U216/Parameters!$C$3,Parameters!$C$4)</f>
        <v>0</v>
      </c>
      <c r="V216" s="12">
        <f>IF('Total power'!V216&lt;Control!$C$7*1000,'Total power'!V216/Parameters!$C$3,Parameters!$C$4)</f>
        <v>0.47849056603773577</v>
      </c>
      <c r="W216" s="12">
        <f>IF('Total power'!W216&lt;Control!$C$7*1000,'Total power'!W216/Parameters!$C$3,Parameters!$C$4)</f>
        <v>1.166792452830189</v>
      </c>
      <c r="X216" s="12">
        <f>IF('Total power'!X216&lt;Control!$C$7*1000,'Total power'!X216/Parameters!$C$3,Parameters!$C$4)</f>
        <v>1.4384905660377358</v>
      </c>
      <c r="Y216" s="12">
        <f>IF('Total power'!Y216&lt;Control!$C$7*1000,'Total power'!Y216/Parameters!$C$3,Parameters!$C$4)</f>
        <v>1.2905660377358492</v>
      </c>
      <c r="Z216" s="12">
        <f>IF('Total power'!Z216&lt;Control!$C$7*1000,'Total power'!Z216/Parameters!$C$3,Parameters!$C$4)</f>
        <v>1.0430188679245285</v>
      </c>
      <c r="AB216" s="7">
        <f t="shared" si="3"/>
        <v>14.083018867924531</v>
      </c>
    </row>
    <row r="217" spans="2:29" x14ac:dyDescent="0.2">
      <c r="B217" s="6">
        <v>44411</v>
      </c>
      <c r="C217" s="12">
        <f>IF('Total power'!C217&lt;Control!$C$7*1000,'Total power'!C217/Parameters!$C$3,Parameters!$C$4)</f>
        <v>0.67169811320754724</v>
      </c>
      <c r="D217" s="12">
        <f>IF('Total power'!D217&lt;Control!$C$7*1000,'Total power'!D217/Parameters!$C$3,Parameters!$C$4)</f>
        <v>0.57509433962264145</v>
      </c>
      <c r="E217" s="12">
        <f>IF('Total power'!E217&lt;Control!$C$7*1000,'Total power'!E217/Parameters!$C$3,Parameters!$C$4)</f>
        <v>0.38188679245283014</v>
      </c>
      <c r="F217" s="12">
        <f>IF('Total power'!F217&lt;Control!$C$7*1000,'Total power'!F217/Parameters!$C$3,Parameters!$C$4)</f>
        <v>0</v>
      </c>
      <c r="G217" s="12">
        <f>IF('Total power'!G217&lt;Control!$C$7*1000,'Total power'!G217/Parameters!$C$3,Parameters!$C$4)</f>
        <v>0</v>
      </c>
      <c r="H217" s="12">
        <f>IF('Total power'!H217&lt;Control!$C$7*1000,'Total power'!H217/Parameters!$C$3,Parameters!$C$4)</f>
        <v>0</v>
      </c>
      <c r="I217" s="12">
        <f>IF('Total power'!I217&lt;Control!$C$7*1000,'Total power'!I217/Parameters!$C$3,Parameters!$C$4)</f>
        <v>0</v>
      </c>
      <c r="J217" s="12">
        <f>IF('Total power'!J217&lt;Control!$C$7*1000,'Total power'!J217/Parameters!$C$3,Parameters!$C$4)</f>
        <v>0</v>
      </c>
      <c r="K217" s="12">
        <f>IF('Total power'!K217&lt;Control!$C$7*1000,'Total power'!K217/Parameters!$C$3,Parameters!$C$4)</f>
        <v>0</v>
      </c>
      <c r="L217" s="12">
        <f>IF('Total power'!L217&lt;Control!$C$7*1000,'Total power'!L217/Parameters!$C$3,Parameters!$C$4)</f>
        <v>0</v>
      </c>
      <c r="M217" s="12">
        <f>IF('Total power'!M217&lt;Control!$C$7*1000,'Total power'!M217/Parameters!$C$3,Parameters!$C$4)</f>
        <v>0</v>
      </c>
      <c r="N217" s="12">
        <f>IF('Total power'!N217&lt;Control!$C$7*1000,'Total power'!N217/Parameters!$C$3,Parameters!$C$4)</f>
        <v>0</v>
      </c>
      <c r="O217" s="12">
        <f>IF('Total power'!O217&lt;Control!$C$7*1000,'Total power'!O217/Parameters!$C$3,Parameters!$C$4)</f>
        <v>0</v>
      </c>
      <c r="P217" s="12">
        <f>IF('Total power'!P217&lt;Control!$C$7*1000,'Total power'!P217/Parameters!$C$3,Parameters!$C$4)</f>
        <v>0</v>
      </c>
      <c r="Q217" s="12">
        <f>IF('Total power'!Q217&lt;Control!$C$7*1000,'Total power'!Q217/Parameters!$C$3,Parameters!$C$4)</f>
        <v>0</v>
      </c>
      <c r="R217" s="12">
        <f>IF('Total power'!R217&lt;Control!$C$7*1000,'Total power'!R217/Parameters!$C$3,Parameters!$C$4)</f>
        <v>0</v>
      </c>
      <c r="S217" s="12">
        <f>IF('Total power'!S217&lt;Control!$C$7*1000,'Total power'!S217/Parameters!$C$3,Parameters!$C$4)</f>
        <v>0</v>
      </c>
      <c r="T217" s="12">
        <f>IF('Total power'!T217&lt;Control!$C$7*1000,'Total power'!T217/Parameters!$C$3,Parameters!$C$4)</f>
        <v>0</v>
      </c>
      <c r="U217" s="12">
        <f>IF('Total power'!U217&lt;Control!$C$7*1000,'Total power'!U217/Parameters!$C$3,Parameters!$C$4)</f>
        <v>0</v>
      </c>
      <c r="V217" s="12">
        <f>IF('Total power'!V217&lt;Control!$C$7*1000,'Total power'!V217/Parameters!$C$3,Parameters!$C$4)</f>
        <v>0</v>
      </c>
      <c r="W217" s="12">
        <f>IF('Total power'!W217&lt;Control!$C$7*1000,'Total power'!W217/Parameters!$C$3,Parameters!$C$4)</f>
        <v>0</v>
      </c>
      <c r="X217" s="12">
        <f>IF('Total power'!X217&lt;Control!$C$7*1000,'Total power'!X217/Parameters!$C$3,Parameters!$C$4)</f>
        <v>0</v>
      </c>
      <c r="Y217" s="12">
        <f>IF('Total power'!Y217&lt;Control!$C$7*1000,'Total power'!Y217/Parameters!$C$3,Parameters!$C$4)</f>
        <v>0</v>
      </c>
      <c r="Z217" s="12">
        <f>IF('Total power'!Z217&lt;Control!$C$7*1000,'Total power'!Z217/Parameters!$C$3,Parameters!$C$4)</f>
        <v>0</v>
      </c>
      <c r="AB217" s="7">
        <f t="shared" si="3"/>
        <v>1.6286792452830188</v>
      </c>
    </row>
    <row r="218" spans="2:29" x14ac:dyDescent="0.2">
      <c r="B218" s="6">
        <v>44412</v>
      </c>
      <c r="C218" s="12">
        <f>IF('Total power'!C218&lt;Control!$C$7*1000,'Total power'!C218/Parameters!$C$3,Parameters!$C$4)</f>
        <v>0</v>
      </c>
      <c r="D218" s="12">
        <f>IF('Total power'!D218&lt;Control!$C$7*1000,'Total power'!D218/Parameters!$C$3,Parameters!$C$4)</f>
        <v>0</v>
      </c>
      <c r="E218" s="12">
        <f>IF('Total power'!E218&lt;Control!$C$7*1000,'Total power'!E218/Parameters!$C$3,Parameters!$C$4)</f>
        <v>0</v>
      </c>
      <c r="F218" s="12">
        <f>IF('Total power'!F218&lt;Control!$C$7*1000,'Total power'!F218/Parameters!$C$3,Parameters!$C$4)</f>
        <v>0.18867924528301888</v>
      </c>
      <c r="G218" s="12">
        <f>IF('Total power'!G218&lt;Control!$C$7*1000,'Total power'!G218/Parameters!$C$3,Parameters!$C$4)</f>
        <v>0.47849056603773577</v>
      </c>
      <c r="H218" s="12">
        <f>IF('Total power'!H218&lt;Control!$C$7*1000,'Total power'!H218/Parameters!$C$3,Parameters!$C$4)</f>
        <v>0.79547169811320761</v>
      </c>
      <c r="I218" s="12">
        <f>IF('Total power'!I218&lt;Control!$C$7*1000,'Total power'!I218/Parameters!$C$3,Parameters!$C$4)</f>
        <v>0.79547169811320761</v>
      </c>
      <c r="J218" s="12">
        <f>IF('Total power'!J218&lt;Control!$C$7*1000,'Total power'!J218/Parameters!$C$3,Parameters!$C$4)</f>
        <v>0.91924528301886799</v>
      </c>
      <c r="K218" s="12">
        <f>IF('Total power'!K218&lt;Control!$C$7*1000,'Total power'!K218/Parameters!$C$3,Parameters!$C$4)</f>
        <v>1.166792452830189</v>
      </c>
      <c r="L218" s="12">
        <f>IF('Total power'!L218&lt;Control!$C$7*1000,'Total power'!L218/Parameters!$C$3,Parameters!$C$4)</f>
        <v>1.4384905660377358</v>
      </c>
      <c r="M218" s="12">
        <f>IF('Total power'!M218&lt;Control!$C$7*1000,'Total power'!M218/Parameters!$C$3,Parameters!$C$4)</f>
        <v>1.5864150943396227</v>
      </c>
      <c r="N218" s="12">
        <f>IF('Total power'!N218&lt;Control!$C$7*1000,'Total power'!N218/Parameters!$C$3,Parameters!$C$4)</f>
        <v>1.8822641509433962</v>
      </c>
      <c r="O218" s="12">
        <f>IF('Total power'!O218&lt;Control!$C$7*1000,'Total power'!O218/Parameters!$C$3,Parameters!$C$4)</f>
        <v>1.8822641509433962</v>
      </c>
      <c r="P218" s="12">
        <f>IF('Total power'!P218&lt;Control!$C$7*1000,'Total power'!P218/Parameters!$C$3,Parameters!$C$4)</f>
        <v>1.2905660377358492</v>
      </c>
      <c r="Q218" s="12">
        <f>IF('Total power'!Q218&lt;Control!$C$7*1000,'Total power'!Q218/Parameters!$C$3,Parameters!$C$4)</f>
        <v>0.67169811320754724</v>
      </c>
      <c r="R218" s="12">
        <f>IF('Total power'!R218&lt;Control!$C$7*1000,'Total power'!R218/Parameters!$C$3,Parameters!$C$4)</f>
        <v>0.38188679245283014</v>
      </c>
      <c r="S218" s="12">
        <f>IF('Total power'!S218&lt;Control!$C$7*1000,'Total power'!S218/Parameters!$C$3,Parameters!$C$4)</f>
        <v>0</v>
      </c>
      <c r="T218" s="12">
        <f>IF('Total power'!T218&lt;Control!$C$7*1000,'Total power'!T218/Parameters!$C$3,Parameters!$C$4)</f>
        <v>0</v>
      </c>
      <c r="U218" s="12">
        <f>IF('Total power'!U218&lt;Control!$C$7*1000,'Total power'!U218/Parameters!$C$3,Parameters!$C$4)</f>
        <v>0</v>
      </c>
      <c r="V218" s="12">
        <f>IF('Total power'!V218&lt;Control!$C$7*1000,'Total power'!V218/Parameters!$C$3,Parameters!$C$4)</f>
        <v>0.38188679245283014</v>
      </c>
      <c r="W218" s="12">
        <f>IF('Total power'!W218&lt;Control!$C$7*1000,'Total power'!W218/Parameters!$C$3,Parameters!$C$4)</f>
        <v>1.4384905660377358</v>
      </c>
      <c r="X218" s="12">
        <f>IF('Total power'!X218&lt;Control!$C$7*1000,'Total power'!X218/Parameters!$C$3,Parameters!$C$4)</f>
        <v>2.2113207547169811</v>
      </c>
      <c r="Y218" s="12">
        <f>IF('Total power'!Y218&lt;Control!$C$7*1000,'Total power'!Y218/Parameters!$C$3,Parameters!$C$4)</f>
        <v>2.3924528301886792</v>
      </c>
      <c r="Z218" s="12">
        <f>IF('Total power'!Z218&lt;Control!$C$7*1000,'Total power'!Z218/Parameters!$C$3,Parameters!$C$4)</f>
        <v>2.3924528301886792</v>
      </c>
      <c r="AB218" s="7">
        <f t="shared" si="3"/>
        <v>22.294339622641516</v>
      </c>
    </row>
    <row r="219" spans="2:29" x14ac:dyDescent="0.2">
      <c r="B219" s="6">
        <v>44413</v>
      </c>
      <c r="C219" s="12">
        <f>IF('Total power'!C219&lt;Control!$C$7*1000,'Total power'!C219/Parameters!$C$3,Parameters!$C$4)</f>
        <v>2.5735849056603777</v>
      </c>
      <c r="D219" s="12">
        <f>IF('Total power'!D219&lt;Control!$C$7*1000,'Total power'!D219/Parameters!$C$3,Parameters!$C$4)</f>
        <v>3.1532075471698113</v>
      </c>
      <c r="E219" s="12">
        <f>IF('Total power'!E219&lt;Control!$C$7*1000,'Total power'!E219/Parameters!$C$3,Parameters!$C$4)</f>
        <v>3.5879245283018872</v>
      </c>
      <c r="F219" s="12">
        <f>IF('Total power'!F219&lt;Control!$C$7*1000,'Total power'!F219/Parameters!$C$3,Parameters!$C$4)</f>
        <v>3.8052830188679247</v>
      </c>
      <c r="G219" s="12">
        <f>IF('Total power'!G219&lt;Control!$C$7*1000,'Total power'!G219/Parameters!$C$3,Parameters!$C$4)</f>
        <v>4.7969811320754729</v>
      </c>
      <c r="H219" s="12">
        <f>IF('Total power'!H219&lt;Control!$C$7*1000,'Total power'!H219/Parameters!$C$3,Parameters!$C$4)</f>
        <v>5.0550943396226433</v>
      </c>
      <c r="I219" s="12">
        <f>IF('Total power'!I219&lt;Control!$C$7*1000,'Total power'!I219/Parameters!$C$3,Parameters!$C$4)</f>
        <v>4.7969811320754729</v>
      </c>
      <c r="J219" s="12">
        <f>IF('Total power'!J219&lt;Control!$C$7*1000,'Total power'!J219/Parameters!$C$3,Parameters!$C$4)</f>
        <v>5.3132075471698119</v>
      </c>
      <c r="K219" s="12">
        <f>IF('Total power'!K219&lt;Control!$C$7*1000,'Total power'!K219/Parameters!$C$3,Parameters!$C$4)</f>
        <v>6.8377358490566031</v>
      </c>
      <c r="L219" s="12">
        <f>IF('Total power'!L219&lt;Control!$C$7*1000,'Total power'!L219/Parameters!$C$3,Parameters!$C$4)</f>
        <v>6.5328301886792444</v>
      </c>
      <c r="M219" s="12">
        <f>IF('Total power'!M219&lt;Control!$C$7*1000,'Total power'!M219/Parameters!$C$3,Parameters!$C$4)</f>
        <v>6.8377358490566031</v>
      </c>
      <c r="N219" s="12">
        <f>IF('Total power'!N219&lt;Control!$C$7*1000,'Total power'!N219/Parameters!$C$3,Parameters!$C$4)</f>
        <v>7.9969811320754713</v>
      </c>
      <c r="O219" s="12">
        <f>IF('Total power'!O219&lt;Control!$C$7*1000,'Total power'!O219/Parameters!$C$3,Parameters!$C$4)</f>
        <v>9.385660377358489</v>
      </c>
      <c r="P219" s="12">
        <f>IF('Total power'!P219&lt;Control!$C$7*1000,'Total power'!P219/Parameters!$C$3,Parameters!$C$4)</f>
        <v>10.566037735849056</v>
      </c>
      <c r="Q219" s="12">
        <f>IF('Total power'!Q219&lt;Control!$C$7*1000,'Total power'!Q219/Parameters!$C$3,Parameters!$C$4)</f>
        <v>11.71320754716981</v>
      </c>
      <c r="R219" s="12">
        <f>IF('Total power'!R219&lt;Control!$C$7*1000,'Total power'!R219/Parameters!$C$3,Parameters!$C$4)</f>
        <v>13.753962264150944</v>
      </c>
      <c r="S219" s="12">
        <f>IF('Total power'!S219&lt;Control!$C$7*1000,'Total power'!S219/Parameters!$C$3,Parameters!$C$4)</f>
        <v>15.415849056603776</v>
      </c>
      <c r="T219" s="12">
        <f>IF('Total power'!T219&lt;Control!$C$7*1000,'Total power'!T219/Parameters!$C$3,Parameters!$C$4)</f>
        <v>16.836226415094337</v>
      </c>
      <c r="U219" s="12">
        <f>IF('Total power'!U219&lt;Control!$C$7*1000,'Total power'!U219/Parameters!$C$3,Parameters!$C$4)</f>
        <v>18.233962264150943</v>
      </c>
      <c r="V219" s="12">
        <f>IF('Total power'!V219&lt;Control!$C$7*1000,'Total power'!V219/Parameters!$C$3,Parameters!$C$4)</f>
        <v>18.326037735849056</v>
      </c>
      <c r="W219" s="12">
        <f>IF('Total power'!W219&lt;Control!$C$7*1000,'Total power'!W219/Parameters!$C$3,Parameters!$C$4)</f>
        <v>17.479245283018866</v>
      </c>
      <c r="X219" s="12">
        <f>IF('Total power'!X219&lt;Control!$C$7*1000,'Total power'!X219/Parameters!$C$3,Parameters!$C$4)</f>
        <v>17.479245283018866</v>
      </c>
      <c r="Y219" s="12">
        <f>IF('Total power'!Y219&lt;Control!$C$7*1000,'Total power'!Y219/Parameters!$C$3,Parameters!$C$4)</f>
        <v>17.722264150943396</v>
      </c>
      <c r="Z219" s="12">
        <f>IF('Total power'!Z219&lt;Control!$C$7*1000,'Total power'!Z219/Parameters!$C$3,Parameters!$C$4)</f>
        <v>18.326037735849056</v>
      </c>
      <c r="AB219" s="7">
        <f t="shared" si="3"/>
        <v>246.52528301886787</v>
      </c>
    </row>
    <row r="220" spans="2:29" x14ac:dyDescent="0.2">
      <c r="B220" s="6">
        <v>44414</v>
      </c>
      <c r="C220" s="12">
        <f>IF('Total power'!C220&lt;Control!$C$7*1000,'Total power'!C220/Parameters!$C$3,Parameters!$C$4)</f>
        <v>17.630188679245283</v>
      </c>
      <c r="D220" s="12">
        <f>IF('Total power'!D220&lt;Control!$C$7*1000,'Total power'!D220/Parameters!$C$3,Parameters!$C$4)</f>
        <v>16.836226415094337</v>
      </c>
      <c r="E220" s="12">
        <f>IF('Total power'!E220&lt;Control!$C$7*1000,'Total power'!E220/Parameters!$C$3,Parameters!$C$4)</f>
        <v>17.722264150943396</v>
      </c>
      <c r="F220" s="12">
        <f>IF('Total power'!F220&lt;Control!$C$7*1000,'Total power'!F220/Parameters!$C$3,Parameters!$C$4)</f>
        <v>18.233962264150943</v>
      </c>
      <c r="G220" s="12">
        <f>IF('Total power'!G220&lt;Control!$C$7*1000,'Total power'!G220/Parameters!$C$3,Parameters!$C$4)</f>
        <v>16.836226415094337</v>
      </c>
      <c r="H220" s="12">
        <f>IF('Total power'!H220&lt;Control!$C$7*1000,'Total power'!H220/Parameters!$C$3,Parameters!$C$4)</f>
        <v>16.836226415094337</v>
      </c>
      <c r="I220" s="12">
        <f>IF('Total power'!I220&lt;Control!$C$7*1000,'Total power'!I220/Parameters!$C$3,Parameters!$C$4)</f>
        <v>17.722264150943396</v>
      </c>
      <c r="J220" s="12">
        <f>IF('Total power'!J220&lt;Control!$C$7*1000,'Total power'!J220/Parameters!$C$3,Parameters!$C$4)</f>
        <v>18.694339622641508</v>
      </c>
      <c r="K220" s="12">
        <f>IF('Total power'!K220&lt;Control!$C$7*1000,'Total power'!K220/Parameters!$C$3,Parameters!$C$4)</f>
        <v>18.867924528301888</v>
      </c>
      <c r="L220" s="12">
        <f>IF('Total power'!L220&lt;Control!$C$7*1000,'Total power'!L220/Parameters!$C$3,Parameters!$C$4)</f>
        <v>18.867924528301888</v>
      </c>
      <c r="M220" s="12">
        <f>IF('Total power'!M220&lt;Control!$C$7*1000,'Total power'!M220/Parameters!$C$3,Parameters!$C$4)</f>
        <v>18.867924528301888</v>
      </c>
      <c r="N220" s="12">
        <f>IF('Total power'!N220&lt;Control!$C$7*1000,'Total power'!N220/Parameters!$C$3,Parameters!$C$4)</f>
        <v>18.867924528301888</v>
      </c>
      <c r="O220" s="12">
        <f>IF('Total power'!O220&lt;Control!$C$7*1000,'Total power'!O220/Parameters!$C$3,Parameters!$C$4)</f>
        <v>18.867924528301888</v>
      </c>
      <c r="P220" s="12">
        <f>IF('Total power'!P220&lt;Control!$C$7*1000,'Total power'!P220/Parameters!$C$3,Parameters!$C$4)</f>
        <v>18.867924528301888</v>
      </c>
      <c r="Q220" s="12">
        <f>IF('Total power'!Q220&lt;Control!$C$7*1000,'Total power'!Q220/Parameters!$C$3,Parameters!$C$4)</f>
        <v>18.867924528301888</v>
      </c>
      <c r="R220" s="12">
        <f>IF('Total power'!R220&lt;Control!$C$7*1000,'Total power'!R220/Parameters!$C$3,Parameters!$C$4)</f>
        <v>18.867924528301888</v>
      </c>
      <c r="S220" s="12">
        <f>IF('Total power'!S220&lt;Control!$C$7*1000,'Total power'!S220/Parameters!$C$3,Parameters!$C$4)</f>
        <v>18.867924528301888</v>
      </c>
      <c r="T220" s="12">
        <f>IF('Total power'!T220&lt;Control!$C$7*1000,'Total power'!T220/Parameters!$C$3,Parameters!$C$4)</f>
        <v>18.40301886792453</v>
      </c>
      <c r="U220" s="12">
        <f>IF('Total power'!U220&lt;Control!$C$7*1000,'Total power'!U220/Parameters!$C$3,Parameters!$C$4)</f>
        <v>17.479245283018866</v>
      </c>
      <c r="V220" s="12">
        <f>IF('Total power'!V220&lt;Control!$C$7*1000,'Total power'!V220/Parameters!$C$3,Parameters!$C$4)</f>
        <v>16.688301886792452</v>
      </c>
      <c r="W220" s="12">
        <f>IF('Total power'!W220&lt;Control!$C$7*1000,'Total power'!W220/Parameters!$C$3,Parameters!$C$4)</f>
        <v>15.415849056603776</v>
      </c>
      <c r="X220" s="12">
        <f>IF('Total power'!X220&lt;Control!$C$7*1000,'Total power'!X220/Parameters!$C$3,Parameters!$C$4)</f>
        <v>15.323773584905663</v>
      </c>
      <c r="Y220" s="12">
        <f>IF('Total power'!Y220&lt;Control!$C$7*1000,'Total power'!Y220/Parameters!$C$3,Parameters!$C$4)</f>
        <v>15.172830188679248</v>
      </c>
      <c r="Z220" s="12">
        <f>IF('Total power'!Z220&lt;Control!$C$7*1000,'Total power'!Z220/Parameters!$C$3,Parameters!$C$4)</f>
        <v>15.415849056603776</v>
      </c>
      <c r="AB220" s="7">
        <f t="shared" si="3"/>
        <v>424.22188679245289</v>
      </c>
    </row>
    <row r="221" spans="2:29" x14ac:dyDescent="0.2">
      <c r="B221" s="6">
        <v>44415</v>
      </c>
      <c r="C221" s="12">
        <f>IF('Total power'!C221&lt;Control!$C$7*1000,'Total power'!C221/Parameters!$C$3,Parameters!$C$4)</f>
        <v>16.688301886792452</v>
      </c>
      <c r="D221" s="12">
        <f>IF('Total power'!D221&lt;Control!$C$7*1000,'Total power'!D221/Parameters!$C$3,Parameters!$C$4)</f>
        <v>16.688301886792452</v>
      </c>
      <c r="E221" s="12">
        <f>IF('Total power'!E221&lt;Control!$C$7*1000,'Total power'!E221/Parameters!$C$3,Parameters!$C$4)</f>
        <v>16.537358490566035</v>
      </c>
      <c r="F221" s="12">
        <f>IF('Total power'!F221&lt;Control!$C$7*1000,'Total power'!F221/Parameters!$C$3,Parameters!$C$4)</f>
        <v>15.172830188679248</v>
      </c>
      <c r="G221" s="12">
        <f>IF('Total power'!G221&lt;Control!$C$7*1000,'Total power'!G221/Parameters!$C$3,Parameters!$C$4)</f>
        <v>13.753962264150944</v>
      </c>
      <c r="H221" s="12">
        <f>IF('Total power'!H221&lt;Control!$C$7*1000,'Total power'!H221/Parameters!$C$3,Parameters!$C$4)</f>
        <v>11.948679245283019</v>
      </c>
      <c r="I221" s="12">
        <f>IF('Total power'!I221&lt;Control!$C$7*1000,'Total power'!I221/Parameters!$C$3,Parameters!$C$4)</f>
        <v>9.385660377358489</v>
      </c>
      <c r="J221" s="12">
        <f>IF('Total power'!J221&lt;Control!$C$7*1000,'Total power'!J221/Parameters!$C$3,Parameters!$C$4)</f>
        <v>7.5833962264150934</v>
      </c>
      <c r="K221" s="12">
        <f>IF('Total power'!K221&lt;Control!$C$7*1000,'Total power'!K221/Parameters!$C$3,Parameters!$C$4)</f>
        <v>6.5328301886792444</v>
      </c>
      <c r="L221" s="12">
        <f>IF('Total power'!L221&lt;Control!$C$7*1000,'Total power'!L221/Parameters!$C$3,Parameters!$C$4)</f>
        <v>6.5328301886792444</v>
      </c>
      <c r="M221" s="12">
        <f>IF('Total power'!M221&lt;Control!$C$7*1000,'Total power'!M221/Parameters!$C$3,Parameters!$C$4)</f>
        <v>7.9969811320754713</v>
      </c>
      <c r="N221" s="12">
        <f>IF('Total power'!N221&lt;Control!$C$7*1000,'Total power'!N221/Parameters!$C$3,Parameters!$C$4)</f>
        <v>10.119245283018866</v>
      </c>
      <c r="O221" s="12">
        <f>IF('Total power'!O221&lt;Control!$C$7*1000,'Total power'!O221/Parameters!$C$3,Parameters!$C$4)</f>
        <v>13.026415094339622</v>
      </c>
      <c r="P221" s="12">
        <f>IF('Total power'!P221&lt;Control!$C$7*1000,'Total power'!P221/Parameters!$C$3,Parameters!$C$4)</f>
        <v>13.753962264150944</v>
      </c>
      <c r="Q221" s="12">
        <f>IF('Total power'!Q221&lt;Control!$C$7*1000,'Total power'!Q221/Parameters!$C$3,Parameters!$C$4)</f>
        <v>15.172830188679248</v>
      </c>
      <c r="R221" s="12">
        <f>IF('Total power'!R221&lt;Control!$C$7*1000,'Total power'!R221/Parameters!$C$3,Parameters!$C$4)</f>
        <v>15.172830188679248</v>
      </c>
      <c r="S221" s="12">
        <f>IF('Total power'!S221&lt;Control!$C$7*1000,'Total power'!S221/Parameters!$C$3,Parameters!$C$4)</f>
        <v>14.937358490566039</v>
      </c>
      <c r="T221" s="12">
        <f>IF('Total power'!T221&lt;Control!$C$7*1000,'Total power'!T221/Parameters!$C$3,Parameters!$C$4)</f>
        <v>13.753962264150944</v>
      </c>
      <c r="U221" s="12">
        <f>IF('Total power'!U221&lt;Control!$C$7*1000,'Total power'!U221/Parameters!$C$3,Parameters!$C$4)</f>
        <v>13.026415094339622</v>
      </c>
      <c r="V221" s="12">
        <f>IF('Total power'!V221&lt;Control!$C$7*1000,'Total power'!V221/Parameters!$C$3,Parameters!$C$4)</f>
        <v>13.367547169811321</v>
      </c>
      <c r="W221" s="12">
        <f>IF('Total power'!W221&lt;Control!$C$7*1000,'Total power'!W221/Parameters!$C$3,Parameters!$C$4)</f>
        <v>13.026415094339622</v>
      </c>
      <c r="X221" s="12">
        <f>IF('Total power'!X221&lt;Control!$C$7*1000,'Total power'!X221/Parameters!$C$3,Parameters!$C$4)</f>
        <v>12.633962264150943</v>
      </c>
      <c r="Y221" s="12">
        <f>IF('Total power'!Y221&lt;Control!$C$7*1000,'Total power'!Y221/Parameters!$C$3,Parameters!$C$4)</f>
        <v>11.372075471698114</v>
      </c>
      <c r="Z221" s="12">
        <f>IF('Total power'!Z221&lt;Control!$C$7*1000,'Total power'!Z221/Parameters!$C$3,Parameters!$C$4)</f>
        <v>10.979622641509433</v>
      </c>
      <c r="AB221" s="7">
        <f t="shared" si="3"/>
        <v>299.16377358490564</v>
      </c>
    </row>
    <row r="222" spans="2:29" x14ac:dyDescent="0.2">
      <c r="B222" s="6">
        <v>44416</v>
      </c>
      <c r="C222" s="12">
        <f>IF('Total power'!C222&lt;Control!$C$7*1000,'Total power'!C222/Parameters!$C$3,Parameters!$C$4)</f>
        <v>10.119245283018866</v>
      </c>
      <c r="D222" s="12">
        <f>IF('Total power'!D222&lt;Control!$C$7*1000,'Total power'!D222/Parameters!$C$3,Parameters!$C$4)</f>
        <v>9.385660377358489</v>
      </c>
      <c r="E222" s="12">
        <f>IF('Total power'!E222&lt;Control!$C$7*1000,'Total power'!E222/Parameters!$C$3,Parameters!$C$4)</f>
        <v>8.9720754716981137</v>
      </c>
      <c r="F222" s="12">
        <f>IF('Total power'!F222&lt;Control!$C$7*1000,'Total power'!F222/Parameters!$C$3,Parameters!$C$4)</f>
        <v>8.5735849056603772</v>
      </c>
      <c r="G222" s="12">
        <f>IF('Total power'!G222&lt;Control!$C$7*1000,'Total power'!G222/Parameters!$C$3,Parameters!$C$4)</f>
        <v>8.3894339622641514</v>
      </c>
      <c r="H222" s="12">
        <f>IF('Total power'!H222&lt;Control!$C$7*1000,'Total power'!H222/Parameters!$C$3,Parameters!$C$4)</f>
        <v>7.1849056603773587</v>
      </c>
      <c r="I222" s="12">
        <f>IF('Total power'!I222&lt;Control!$C$7*1000,'Total power'!I222/Parameters!$C$3,Parameters!$C$4)</f>
        <v>5.6181132075471698</v>
      </c>
      <c r="J222" s="12">
        <f>IF('Total power'!J222&lt;Control!$C$7*1000,'Total power'!J222/Parameters!$C$3,Parameters!$C$4)</f>
        <v>6.2279245283018865</v>
      </c>
      <c r="K222" s="12">
        <f>IF('Total power'!K222&lt;Control!$C$7*1000,'Total power'!K222/Parameters!$C$3,Parameters!$C$4)</f>
        <v>6.5328301886792444</v>
      </c>
      <c r="L222" s="12">
        <f>IF('Total power'!L222&lt;Control!$C$7*1000,'Total power'!L222/Parameters!$C$3,Parameters!$C$4)</f>
        <v>6.2279245283018865</v>
      </c>
      <c r="M222" s="12">
        <f>IF('Total power'!M222&lt;Control!$C$7*1000,'Total power'!M222/Parameters!$C$3,Parameters!$C$4)</f>
        <v>5.6181132075471698</v>
      </c>
      <c r="N222" s="12">
        <f>IF('Total power'!N222&lt;Control!$C$7*1000,'Total power'!N222/Parameters!$C$3,Parameters!$C$4)</f>
        <v>5.0550943396226433</v>
      </c>
      <c r="O222" s="12">
        <f>IF('Total power'!O222&lt;Control!$C$7*1000,'Total power'!O222/Parameters!$C$3,Parameters!$C$4)</f>
        <v>4.2807547169811322</v>
      </c>
      <c r="P222" s="12">
        <f>IF('Total power'!P222&lt;Control!$C$7*1000,'Total power'!P222/Parameters!$C$3,Parameters!$C$4)</f>
        <v>3.3705660377358493</v>
      </c>
      <c r="Q222" s="12">
        <f>IF('Total power'!Q222&lt;Control!$C$7*1000,'Total power'!Q222/Parameters!$C$3,Parameters!$C$4)</f>
        <v>2.5735849056603777</v>
      </c>
      <c r="R222" s="12">
        <f>IF('Total power'!R222&lt;Control!$C$7*1000,'Total power'!R222/Parameters!$C$3,Parameters!$C$4)</f>
        <v>2.2113207547169811</v>
      </c>
      <c r="S222" s="12">
        <f>IF('Total power'!S222&lt;Control!$C$7*1000,'Total power'!S222/Parameters!$C$3,Parameters!$C$4)</f>
        <v>2.030188679245283</v>
      </c>
      <c r="T222" s="12">
        <f>IF('Total power'!T222&lt;Control!$C$7*1000,'Total power'!T222/Parameters!$C$3,Parameters!$C$4)</f>
        <v>1.8822641509433962</v>
      </c>
      <c r="U222" s="12">
        <f>IF('Total power'!U222&lt;Control!$C$7*1000,'Total power'!U222/Parameters!$C$3,Parameters!$C$4)</f>
        <v>1.7343396226415091</v>
      </c>
      <c r="V222" s="12">
        <f>IF('Total power'!V222&lt;Control!$C$7*1000,'Total power'!V222/Parameters!$C$3,Parameters!$C$4)</f>
        <v>1.5864150943396227</v>
      </c>
      <c r="W222" s="12">
        <f>IF('Total power'!W222&lt;Control!$C$7*1000,'Total power'!W222/Parameters!$C$3,Parameters!$C$4)</f>
        <v>1.4384905660377358</v>
      </c>
      <c r="X222" s="12">
        <f>IF('Total power'!X222&lt;Control!$C$7*1000,'Total power'!X222/Parameters!$C$3,Parameters!$C$4)</f>
        <v>0.91924528301886799</v>
      </c>
      <c r="Y222" s="12">
        <f>IF('Total power'!Y222&lt;Control!$C$7*1000,'Total power'!Y222/Parameters!$C$3,Parameters!$C$4)</f>
        <v>0.57509433962264145</v>
      </c>
      <c r="Z222" s="12">
        <f>IF('Total power'!Z222&lt;Control!$C$7*1000,'Total power'!Z222/Parameters!$C$3,Parameters!$C$4)</f>
        <v>0.67169811320754724</v>
      </c>
      <c r="AB222" s="7">
        <f t="shared" si="3"/>
        <v>111.1788679245283</v>
      </c>
    </row>
    <row r="223" spans="2:29" x14ac:dyDescent="0.2">
      <c r="B223" s="6">
        <v>44417</v>
      </c>
      <c r="C223" s="12">
        <f>IF('Total power'!C223&lt;Control!$C$7*1000,'Total power'!C223/Parameters!$C$3,Parameters!$C$4)</f>
        <v>1.0430188679245285</v>
      </c>
      <c r="D223" s="12">
        <f>IF('Total power'!D223&lt;Control!$C$7*1000,'Total power'!D223/Parameters!$C$3,Parameters!$C$4)</f>
        <v>1.5864150943396227</v>
      </c>
      <c r="E223" s="12">
        <f>IF('Total power'!E223&lt;Control!$C$7*1000,'Total power'!E223/Parameters!$C$3,Parameters!$C$4)</f>
        <v>2.030188679245283</v>
      </c>
      <c r="F223" s="12">
        <f>IF('Total power'!F223&lt;Control!$C$7*1000,'Total power'!F223/Parameters!$C$3,Parameters!$C$4)</f>
        <v>2.3924528301886792</v>
      </c>
      <c r="G223" s="12">
        <f>IF('Total power'!G223&lt;Control!$C$7*1000,'Total power'!G223/Parameters!$C$3,Parameters!$C$4)</f>
        <v>2.5735849056603777</v>
      </c>
      <c r="H223" s="12">
        <f>IF('Total power'!H223&lt;Control!$C$7*1000,'Total power'!H223/Parameters!$C$3,Parameters!$C$4)</f>
        <v>2.7547169811320753</v>
      </c>
      <c r="I223" s="12">
        <f>IF('Total power'!I223&lt;Control!$C$7*1000,'Total power'!I223/Parameters!$C$3,Parameters!$C$4)</f>
        <v>2.3924528301886792</v>
      </c>
      <c r="J223" s="12">
        <f>IF('Total power'!J223&lt;Control!$C$7*1000,'Total power'!J223/Parameters!$C$3,Parameters!$C$4)</f>
        <v>2.030188679245283</v>
      </c>
      <c r="K223" s="12">
        <f>IF('Total power'!K223&lt;Control!$C$7*1000,'Total power'!K223/Parameters!$C$3,Parameters!$C$4)</f>
        <v>1.8822641509433962</v>
      </c>
      <c r="L223" s="12">
        <f>IF('Total power'!L223&lt;Control!$C$7*1000,'Total power'!L223/Parameters!$C$3,Parameters!$C$4)</f>
        <v>1.4384905660377358</v>
      </c>
      <c r="M223" s="12">
        <f>IF('Total power'!M223&lt;Control!$C$7*1000,'Total power'!M223/Parameters!$C$3,Parameters!$C$4)</f>
        <v>1.2905660377358492</v>
      </c>
      <c r="N223" s="12">
        <f>IF('Total power'!N223&lt;Control!$C$7*1000,'Total power'!N223/Parameters!$C$3,Parameters!$C$4)</f>
        <v>1.2905660377358492</v>
      </c>
      <c r="O223" s="12">
        <f>IF('Total power'!O223&lt;Control!$C$7*1000,'Total power'!O223/Parameters!$C$3,Parameters!$C$4)</f>
        <v>1.166792452830189</v>
      </c>
      <c r="P223" s="12">
        <f>IF('Total power'!P223&lt;Control!$C$7*1000,'Total power'!P223/Parameters!$C$3,Parameters!$C$4)</f>
        <v>1.2905660377358492</v>
      </c>
      <c r="Q223" s="12">
        <f>IF('Total power'!Q223&lt;Control!$C$7*1000,'Total power'!Q223/Parameters!$C$3,Parameters!$C$4)</f>
        <v>1.4384905660377358</v>
      </c>
      <c r="R223" s="12">
        <f>IF('Total power'!R223&lt;Control!$C$7*1000,'Total power'!R223/Parameters!$C$3,Parameters!$C$4)</f>
        <v>1.7343396226415091</v>
      </c>
      <c r="S223" s="12">
        <f>IF('Total power'!S223&lt;Control!$C$7*1000,'Total power'!S223/Parameters!$C$3,Parameters!$C$4)</f>
        <v>2.030188679245283</v>
      </c>
      <c r="T223" s="12">
        <f>IF('Total power'!T223&lt;Control!$C$7*1000,'Total power'!T223/Parameters!$C$3,Parameters!$C$4)</f>
        <v>2.7547169811320753</v>
      </c>
      <c r="U223" s="12">
        <f>IF('Total power'!U223&lt;Control!$C$7*1000,'Total power'!U223/Parameters!$C$3,Parameters!$C$4)</f>
        <v>2.9358490566037734</v>
      </c>
      <c r="V223" s="12">
        <f>IF('Total power'!V223&lt;Control!$C$7*1000,'Total power'!V223/Parameters!$C$3,Parameters!$C$4)</f>
        <v>2.9358490566037734</v>
      </c>
      <c r="W223" s="12">
        <f>IF('Total power'!W223&lt;Control!$C$7*1000,'Total power'!W223/Parameters!$C$3,Parameters!$C$4)</f>
        <v>3.3705660377358493</v>
      </c>
      <c r="X223" s="12">
        <f>IF('Total power'!X223&lt;Control!$C$7*1000,'Total power'!X223/Parameters!$C$3,Parameters!$C$4)</f>
        <v>3.5879245283018872</v>
      </c>
      <c r="Y223" s="12">
        <f>IF('Total power'!Y223&lt;Control!$C$7*1000,'Total power'!Y223/Parameters!$C$3,Parameters!$C$4)</f>
        <v>4.0226415094339618</v>
      </c>
      <c r="Z223" s="12">
        <f>IF('Total power'!Z223&lt;Control!$C$7*1000,'Total power'!Z223/Parameters!$C$3,Parameters!$C$4)</f>
        <v>4.0226415094339618</v>
      </c>
      <c r="AB223" s="7">
        <f t="shared" si="3"/>
        <v>53.995471698113207</v>
      </c>
    </row>
    <row r="224" spans="2:29" x14ac:dyDescent="0.2">
      <c r="B224" s="6">
        <v>44418</v>
      </c>
      <c r="C224" s="12">
        <f>IF('Total power'!C224&lt;Control!$C$7*1000,'Total power'!C224/Parameters!$C$3,Parameters!$C$4)</f>
        <v>4.0226415094339618</v>
      </c>
      <c r="D224" s="12">
        <f>IF('Total power'!D224&lt;Control!$C$7*1000,'Total power'!D224/Parameters!$C$3,Parameters!$C$4)</f>
        <v>3.8052830188679247</v>
      </c>
      <c r="E224" s="12">
        <f>IF('Total power'!E224&lt;Control!$C$7*1000,'Total power'!E224/Parameters!$C$3,Parameters!$C$4)</f>
        <v>3.5879245283018872</v>
      </c>
      <c r="F224" s="12">
        <f>IF('Total power'!F224&lt;Control!$C$7*1000,'Total power'!F224/Parameters!$C$3,Parameters!$C$4)</f>
        <v>2.9358490566037734</v>
      </c>
      <c r="G224" s="12">
        <f>IF('Total power'!G224&lt;Control!$C$7*1000,'Total power'!G224/Parameters!$C$3,Parameters!$C$4)</f>
        <v>2.2113207547169811</v>
      </c>
      <c r="H224" s="12">
        <f>IF('Total power'!H224&lt;Control!$C$7*1000,'Total power'!H224/Parameters!$C$3,Parameters!$C$4)</f>
        <v>1.7343396226415091</v>
      </c>
      <c r="I224" s="12">
        <f>IF('Total power'!I224&lt;Control!$C$7*1000,'Total power'!I224/Parameters!$C$3,Parameters!$C$4)</f>
        <v>1.166792452830189</v>
      </c>
      <c r="J224" s="12">
        <f>IF('Total power'!J224&lt;Control!$C$7*1000,'Total power'!J224/Parameters!$C$3,Parameters!$C$4)</f>
        <v>0.91924528301886799</v>
      </c>
      <c r="K224" s="12">
        <f>IF('Total power'!K224&lt;Control!$C$7*1000,'Total power'!K224/Parameters!$C$3,Parameters!$C$4)</f>
        <v>0.67169811320754724</v>
      </c>
      <c r="L224" s="12">
        <f>IF('Total power'!L224&lt;Control!$C$7*1000,'Total power'!L224/Parameters!$C$3,Parameters!$C$4)</f>
        <v>0.57509433962264145</v>
      </c>
      <c r="M224" s="12">
        <f>IF('Total power'!M224&lt;Control!$C$7*1000,'Total power'!M224/Parameters!$C$3,Parameters!$C$4)</f>
        <v>0.47849056603773577</v>
      </c>
      <c r="N224" s="12">
        <f>IF('Total power'!N224&lt;Control!$C$7*1000,'Total power'!N224/Parameters!$C$3,Parameters!$C$4)</f>
        <v>0.28528301886792451</v>
      </c>
      <c r="O224" s="12">
        <f>IF('Total power'!O224&lt;Control!$C$7*1000,'Total power'!O224/Parameters!$C$3,Parameters!$C$4)</f>
        <v>0</v>
      </c>
      <c r="P224" s="12">
        <f>IF('Total power'!P224&lt;Control!$C$7*1000,'Total power'!P224/Parameters!$C$3,Parameters!$C$4)</f>
        <v>0</v>
      </c>
      <c r="Q224" s="12">
        <f>IF('Total power'!Q224&lt;Control!$C$7*1000,'Total power'!Q224/Parameters!$C$3,Parameters!$C$4)</f>
        <v>0</v>
      </c>
      <c r="R224" s="12">
        <f>IF('Total power'!R224&lt;Control!$C$7*1000,'Total power'!R224/Parameters!$C$3,Parameters!$C$4)</f>
        <v>0</v>
      </c>
      <c r="S224" s="12">
        <f>IF('Total power'!S224&lt;Control!$C$7*1000,'Total power'!S224/Parameters!$C$3,Parameters!$C$4)</f>
        <v>0</v>
      </c>
      <c r="T224" s="12">
        <f>IF('Total power'!T224&lt;Control!$C$7*1000,'Total power'!T224/Parameters!$C$3,Parameters!$C$4)</f>
        <v>0</v>
      </c>
      <c r="U224" s="12">
        <f>IF('Total power'!U224&lt;Control!$C$7*1000,'Total power'!U224/Parameters!$C$3,Parameters!$C$4)</f>
        <v>0</v>
      </c>
      <c r="V224" s="12">
        <f>IF('Total power'!V224&lt;Control!$C$7*1000,'Total power'!V224/Parameters!$C$3,Parameters!$C$4)</f>
        <v>0</v>
      </c>
      <c r="W224" s="12">
        <f>IF('Total power'!W224&lt;Control!$C$7*1000,'Total power'!W224/Parameters!$C$3,Parameters!$C$4)</f>
        <v>0</v>
      </c>
      <c r="X224" s="12">
        <f>IF('Total power'!X224&lt;Control!$C$7*1000,'Total power'!X224/Parameters!$C$3,Parameters!$C$4)</f>
        <v>0</v>
      </c>
      <c r="Y224" s="12">
        <f>IF('Total power'!Y224&lt;Control!$C$7*1000,'Total power'!Y224/Parameters!$C$3,Parameters!$C$4)</f>
        <v>0.57509433962264145</v>
      </c>
      <c r="Z224" s="12">
        <f>IF('Total power'!Z224&lt;Control!$C$7*1000,'Total power'!Z224/Parameters!$C$3,Parameters!$C$4)</f>
        <v>1.166792452830189</v>
      </c>
      <c r="AB224" s="7">
        <f t="shared" si="3"/>
        <v>24.135849056603774</v>
      </c>
    </row>
    <row r="225" spans="2:28" x14ac:dyDescent="0.2">
      <c r="B225" s="6">
        <v>44419</v>
      </c>
      <c r="C225" s="12">
        <f>IF('Total power'!C225&lt;Control!$C$7*1000,'Total power'!C225/Parameters!$C$3,Parameters!$C$4)</f>
        <v>2.030188679245283</v>
      </c>
      <c r="D225" s="12">
        <f>IF('Total power'!D225&lt;Control!$C$7*1000,'Total power'!D225/Parameters!$C$3,Parameters!$C$4)</f>
        <v>3.1532075471698113</v>
      </c>
      <c r="E225" s="12">
        <f>IF('Total power'!E225&lt;Control!$C$7*1000,'Total power'!E225/Parameters!$C$3,Parameters!$C$4)</f>
        <v>4.7969811320754729</v>
      </c>
      <c r="F225" s="12">
        <f>IF('Total power'!F225&lt;Control!$C$7*1000,'Total power'!F225/Parameters!$C$3,Parameters!$C$4)</f>
        <v>5.9230188679245277</v>
      </c>
      <c r="G225" s="12">
        <f>IF('Total power'!G225&lt;Control!$C$7*1000,'Total power'!G225/Parameters!$C$3,Parameters!$C$4)</f>
        <v>7.1849056603773587</v>
      </c>
      <c r="H225" s="12">
        <f>IF('Total power'!H225&lt;Control!$C$7*1000,'Total power'!H225/Parameters!$C$3,Parameters!$C$4)</f>
        <v>8.3894339622641514</v>
      </c>
      <c r="I225" s="12">
        <f>IF('Total power'!I225&lt;Control!$C$7*1000,'Total power'!I225/Parameters!$C$3,Parameters!$C$4)</f>
        <v>8.5735849056603772</v>
      </c>
      <c r="J225" s="12">
        <f>IF('Total power'!J225&lt;Control!$C$7*1000,'Total power'!J225/Parameters!$C$3,Parameters!$C$4)</f>
        <v>9.7781132075471699</v>
      </c>
      <c r="K225" s="12">
        <f>IF('Total power'!K225&lt;Control!$C$7*1000,'Total power'!K225/Parameters!$C$3,Parameters!$C$4)</f>
        <v>10.979622641509433</v>
      </c>
      <c r="L225" s="12">
        <f>IF('Total power'!L225&lt;Control!$C$7*1000,'Total power'!L225/Parameters!$C$3,Parameters!$C$4)</f>
        <v>10.119245283018866</v>
      </c>
      <c r="M225" s="12">
        <f>IF('Total power'!M225&lt;Control!$C$7*1000,'Total power'!M225/Parameters!$C$3,Parameters!$C$4)</f>
        <v>10.119245283018866</v>
      </c>
      <c r="N225" s="12">
        <f>IF('Total power'!N225&lt;Control!$C$7*1000,'Total power'!N225/Parameters!$C$3,Parameters!$C$4)</f>
        <v>12.633962264150943</v>
      </c>
      <c r="O225" s="12">
        <f>IF('Total power'!O225&lt;Control!$C$7*1000,'Total power'!O225/Parameters!$C$3,Parameters!$C$4)</f>
        <v>15.323773584905663</v>
      </c>
      <c r="P225" s="12">
        <f>IF('Total power'!P225&lt;Control!$C$7*1000,'Total power'!P225/Parameters!$C$3,Parameters!$C$4)</f>
        <v>16.537358490566035</v>
      </c>
      <c r="Q225" s="12">
        <f>IF('Total power'!Q225&lt;Control!$C$7*1000,'Total power'!Q225/Parameters!$C$3,Parameters!$C$4)</f>
        <v>15.172830188679248</v>
      </c>
      <c r="R225" s="12">
        <f>IF('Total power'!R225&lt;Control!$C$7*1000,'Total power'!R225/Parameters!$C$3,Parameters!$C$4)</f>
        <v>8.9720754716981137</v>
      </c>
      <c r="S225" s="12">
        <f>IF('Total power'!S225&lt;Control!$C$7*1000,'Total power'!S225/Parameters!$C$3,Parameters!$C$4)</f>
        <v>4.0226415094339618</v>
      </c>
      <c r="T225" s="12">
        <f>IF('Total power'!T225&lt;Control!$C$7*1000,'Total power'!T225/Parameters!$C$3,Parameters!$C$4)</f>
        <v>4.0226415094339618</v>
      </c>
      <c r="U225" s="12">
        <f>IF('Total power'!U225&lt;Control!$C$7*1000,'Total power'!U225/Parameters!$C$3,Parameters!$C$4)</f>
        <v>8.3894339622641514</v>
      </c>
      <c r="V225" s="12">
        <f>IF('Total power'!V225&lt;Control!$C$7*1000,'Total power'!V225/Parameters!$C$3,Parameters!$C$4)</f>
        <v>12.633962264150943</v>
      </c>
      <c r="W225" s="12">
        <f>IF('Total power'!W225&lt;Control!$C$7*1000,'Total power'!W225/Parameters!$C$3,Parameters!$C$4)</f>
        <v>13.026415094339622</v>
      </c>
      <c r="X225" s="12">
        <f>IF('Total power'!X225&lt;Control!$C$7*1000,'Total power'!X225/Parameters!$C$3,Parameters!$C$4)</f>
        <v>11.372075471698114</v>
      </c>
      <c r="Y225" s="12">
        <f>IF('Total power'!Y225&lt;Control!$C$7*1000,'Total power'!Y225/Parameters!$C$3,Parameters!$C$4)</f>
        <v>10.119245283018866</v>
      </c>
      <c r="Z225" s="12">
        <f>IF('Total power'!Z225&lt;Control!$C$7*1000,'Total power'!Z225/Parameters!$C$3,Parameters!$C$4)</f>
        <v>8.3894339622641514</v>
      </c>
      <c r="AB225" s="7">
        <f t="shared" si="3"/>
        <v>221.66339622641507</v>
      </c>
    </row>
    <row r="226" spans="2:28" x14ac:dyDescent="0.2">
      <c r="B226" s="6">
        <v>44420</v>
      </c>
      <c r="C226" s="12">
        <f>IF('Total power'!C226&lt;Control!$C$7*1000,'Total power'!C226/Parameters!$C$3,Parameters!$C$4)</f>
        <v>6.5328301886792444</v>
      </c>
      <c r="D226" s="12">
        <f>IF('Total power'!D226&lt;Control!$C$7*1000,'Total power'!D226/Parameters!$C$3,Parameters!$C$4)</f>
        <v>5.3132075471698119</v>
      </c>
      <c r="E226" s="12">
        <f>IF('Total power'!E226&lt;Control!$C$7*1000,'Total power'!E226/Parameters!$C$3,Parameters!$C$4)</f>
        <v>3.8052830188679247</v>
      </c>
      <c r="F226" s="12">
        <f>IF('Total power'!F226&lt;Control!$C$7*1000,'Total power'!F226/Parameters!$C$3,Parameters!$C$4)</f>
        <v>1.8822641509433962</v>
      </c>
      <c r="G226" s="12">
        <f>IF('Total power'!G226&lt;Control!$C$7*1000,'Total power'!G226/Parameters!$C$3,Parameters!$C$4)</f>
        <v>0.47849056603773577</v>
      </c>
      <c r="H226" s="12">
        <f>IF('Total power'!H226&lt;Control!$C$7*1000,'Total power'!H226/Parameters!$C$3,Parameters!$C$4)</f>
        <v>0</v>
      </c>
      <c r="I226" s="12">
        <f>IF('Total power'!I226&lt;Control!$C$7*1000,'Total power'!I226/Parameters!$C$3,Parameters!$C$4)</f>
        <v>0</v>
      </c>
      <c r="J226" s="12">
        <f>IF('Total power'!J226&lt;Control!$C$7*1000,'Total power'!J226/Parameters!$C$3,Parameters!$C$4)</f>
        <v>0</v>
      </c>
      <c r="K226" s="12">
        <f>IF('Total power'!K226&lt;Control!$C$7*1000,'Total power'!K226/Parameters!$C$3,Parameters!$C$4)</f>
        <v>1.4384905660377358</v>
      </c>
      <c r="L226" s="12">
        <f>IF('Total power'!L226&lt;Control!$C$7*1000,'Total power'!L226/Parameters!$C$3,Parameters!$C$4)</f>
        <v>4.7969811320754729</v>
      </c>
      <c r="M226" s="12">
        <f>IF('Total power'!M226&lt;Control!$C$7*1000,'Total power'!M226/Parameters!$C$3,Parameters!$C$4)</f>
        <v>8.5735849056603772</v>
      </c>
      <c r="N226" s="12">
        <f>IF('Total power'!N226&lt;Control!$C$7*1000,'Total power'!N226/Parameters!$C$3,Parameters!$C$4)</f>
        <v>11.372075471698114</v>
      </c>
      <c r="O226" s="12">
        <f>IF('Total power'!O226&lt;Control!$C$7*1000,'Total power'!O226/Parameters!$C$3,Parameters!$C$4)</f>
        <v>13.026415094339622</v>
      </c>
      <c r="P226" s="12">
        <f>IF('Total power'!P226&lt;Control!$C$7*1000,'Total power'!P226/Parameters!$C$3,Parameters!$C$4)</f>
        <v>14.937358490566039</v>
      </c>
      <c r="Q226" s="12">
        <f>IF('Total power'!Q226&lt;Control!$C$7*1000,'Total power'!Q226/Parameters!$C$3,Parameters!$C$4)</f>
        <v>16.537358490566035</v>
      </c>
      <c r="R226" s="12">
        <f>IF('Total power'!R226&lt;Control!$C$7*1000,'Total power'!R226/Parameters!$C$3,Parameters!$C$4)</f>
        <v>16.836226415094337</v>
      </c>
      <c r="S226" s="12">
        <f>IF('Total power'!S226&lt;Control!$C$7*1000,'Total power'!S226/Parameters!$C$3,Parameters!$C$4)</f>
        <v>16.688301886792452</v>
      </c>
      <c r="T226" s="12">
        <f>IF('Total power'!T226&lt;Control!$C$7*1000,'Total power'!T226/Parameters!$C$3,Parameters!$C$4)</f>
        <v>16.537358490566035</v>
      </c>
      <c r="U226" s="12">
        <f>IF('Total power'!U226&lt;Control!$C$7*1000,'Total power'!U226/Parameters!$C$3,Parameters!$C$4)</f>
        <v>16.537358490566035</v>
      </c>
      <c r="V226" s="12">
        <f>IF('Total power'!V226&lt;Control!$C$7*1000,'Total power'!V226/Parameters!$C$3,Parameters!$C$4)</f>
        <v>15.172830188679248</v>
      </c>
      <c r="W226" s="12">
        <f>IF('Total power'!W226&lt;Control!$C$7*1000,'Total power'!W226/Parameters!$C$3,Parameters!$C$4)</f>
        <v>13.753962264150944</v>
      </c>
      <c r="X226" s="12">
        <f>IF('Total power'!X226&lt;Control!$C$7*1000,'Total power'!X226/Parameters!$C$3,Parameters!$C$4)</f>
        <v>13.603018867924529</v>
      </c>
      <c r="Y226" s="12">
        <f>IF('Total power'!Y226&lt;Control!$C$7*1000,'Total power'!Y226/Parameters!$C$3,Parameters!$C$4)</f>
        <v>11.372075471698114</v>
      </c>
      <c r="Z226" s="12">
        <f>IF('Total power'!Z226&lt;Control!$C$7*1000,'Total power'!Z226/Parameters!$C$3,Parameters!$C$4)</f>
        <v>8.3894339622641514</v>
      </c>
      <c r="AB226" s="7">
        <f t="shared" si="3"/>
        <v>217.58490566037733</v>
      </c>
    </row>
    <row r="227" spans="2:28" x14ac:dyDescent="0.2">
      <c r="B227" s="6">
        <v>44421</v>
      </c>
      <c r="C227" s="12">
        <f>IF('Total power'!C227&lt;Control!$C$7*1000,'Total power'!C227/Parameters!$C$3,Parameters!$C$4)</f>
        <v>7.1849056603773587</v>
      </c>
      <c r="D227" s="12">
        <f>IF('Total power'!D227&lt;Control!$C$7*1000,'Total power'!D227/Parameters!$C$3,Parameters!$C$4)</f>
        <v>8.5735849056603772</v>
      </c>
      <c r="E227" s="12">
        <f>IF('Total power'!E227&lt;Control!$C$7*1000,'Total power'!E227/Parameters!$C$3,Parameters!$C$4)</f>
        <v>9.7781132075471699</v>
      </c>
      <c r="F227" s="12">
        <f>IF('Total power'!F227&lt;Control!$C$7*1000,'Total power'!F227/Parameters!$C$3,Parameters!$C$4)</f>
        <v>10.979622641509433</v>
      </c>
      <c r="G227" s="12">
        <f>IF('Total power'!G227&lt;Control!$C$7*1000,'Total power'!G227/Parameters!$C$3,Parameters!$C$4)</f>
        <v>11.948679245283019</v>
      </c>
      <c r="H227" s="12">
        <f>IF('Total power'!H227&lt;Control!$C$7*1000,'Total power'!H227/Parameters!$C$3,Parameters!$C$4)</f>
        <v>13.753962264150944</v>
      </c>
      <c r="I227" s="12">
        <f>IF('Total power'!I227&lt;Control!$C$7*1000,'Total power'!I227/Parameters!$C$3,Parameters!$C$4)</f>
        <v>15.172830188679248</v>
      </c>
      <c r="J227" s="12">
        <f>IF('Total power'!J227&lt;Control!$C$7*1000,'Total power'!J227/Parameters!$C$3,Parameters!$C$4)</f>
        <v>15.323773584905663</v>
      </c>
      <c r="K227" s="12">
        <f>IF('Total power'!K227&lt;Control!$C$7*1000,'Total power'!K227/Parameters!$C$3,Parameters!$C$4)</f>
        <v>15.415849056603776</v>
      </c>
      <c r="L227" s="12">
        <f>IF('Total power'!L227&lt;Control!$C$7*1000,'Total power'!L227/Parameters!$C$3,Parameters!$C$4)</f>
        <v>17.630188679245283</v>
      </c>
      <c r="M227" s="12">
        <f>IF('Total power'!M227&lt;Control!$C$7*1000,'Total power'!M227/Parameters!$C$3,Parameters!$C$4)</f>
        <v>18.406037735849058</v>
      </c>
      <c r="N227" s="12">
        <f>IF('Total power'!N227&lt;Control!$C$7*1000,'Total power'!N227/Parameters!$C$3,Parameters!$C$4)</f>
        <v>18.750188679245284</v>
      </c>
      <c r="O227" s="12">
        <f>IF('Total power'!O227&lt;Control!$C$7*1000,'Total power'!O227/Parameters!$C$3,Parameters!$C$4)</f>
        <v>18.406037735849058</v>
      </c>
      <c r="P227" s="12">
        <f>IF('Total power'!P227&lt;Control!$C$7*1000,'Total power'!P227/Parameters!$C$3,Parameters!$C$4)</f>
        <v>17.630188679245283</v>
      </c>
      <c r="Q227" s="12">
        <f>IF('Total power'!Q227&lt;Control!$C$7*1000,'Total power'!Q227/Parameters!$C$3,Parameters!$C$4)</f>
        <v>16.537358490566035</v>
      </c>
      <c r="R227" s="12">
        <f>IF('Total power'!R227&lt;Control!$C$7*1000,'Total power'!R227/Parameters!$C$3,Parameters!$C$4)</f>
        <v>16.537358490566035</v>
      </c>
      <c r="S227" s="12">
        <f>IF('Total power'!S227&lt;Control!$C$7*1000,'Total power'!S227/Parameters!$C$3,Parameters!$C$4)</f>
        <v>16.688301886792452</v>
      </c>
      <c r="T227" s="12">
        <f>IF('Total power'!T227&lt;Control!$C$7*1000,'Total power'!T227/Parameters!$C$3,Parameters!$C$4)</f>
        <v>16.537358490566035</v>
      </c>
      <c r="U227" s="12">
        <f>IF('Total power'!U227&lt;Control!$C$7*1000,'Total power'!U227/Parameters!$C$3,Parameters!$C$4)</f>
        <v>16.537358490566035</v>
      </c>
      <c r="V227" s="12">
        <f>IF('Total power'!V227&lt;Control!$C$7*1000,'Total power'!V227/Parameters!$C$3,Parameters!$C$4)</f>
        <v>17.479245283018866</v>
      </c>
      <c r="W227" s="12">
        <f>IF('Total power'!W227&lt;Control!$C$7*1000,'Total power'!W227/Parameters!$C$3,Parameters!$C$4)</f>
        <v>17.722264150943396</v>
      </c>
      <c r="X227" s="12">
        <f>IF('Total power'!X227&lt;Control!$C$7*1000,'Total power'!X227/Parameters!$C$3,Parameters!$C$4)</f>
        <v>18.40301886792453</v>
      </c>
      <c r="Y227" s="12">
        <f>IF('Total power'!Y227&lt;Control!$C$7*1000,'Total power'!Y227/Parameters!$C$3,Parameters!$C$4)</f>
        <v>18.694339622641508</v>
      </c>
      <c r="Z227" s="12">
        <f>IF('Total power'!Z227&lt;Control!$C$7*1000,'Total power'!Z227/Parameters!$C$3,Parameters!$C$4)</f>
        <v>18.40301886792453</v>
      </c>
      <c r="AB227" s="7">
        <f t="shared" si="3"/>
        <v>372.49358490566033</v>
      </c>
    </row>
    <row r="228" spans="2:28" x14ac:dyDescent="0.2">
      <c r="B228" s="6">
        <v>44422</v>
      </c>
      <c r="C228" s="12">
        <f>IF('Total power'!C228&lt;Control!$C$7*1000,'Total power'!C228/Parameters!$C$3,Parameters!$C$4)</f>
        <v>18.326037735849056</v>
      </c>
      <c r="D228" s="12">
        <f>IF('Total power'!D228&lt;Control!$C$7*1000,'Total power'!D228/Parameters!$C$3,Parameters!$C$4)</f>
        <v>17.778113207547172</v>
      </c>
      <c r="E228" s="12">
        <f>IF('Total power'!E228&lt;Control!$C$7*1000,'Total power'!E228/Parameters!$C$3,Parameters!$C$4)</f>
        <v>17.630188679245283</v>
      </c>
      <c r="F228" s="12">
        <f>IF('Total power'!F228&lt;Control!$C$7*1000,'Total power'!F228/Parameters!$C$3,Parameters!$C$4)</f>
        <v>16.836226415094337</v>
      </c>
      <c r="G228" s="12">
        <f>IF('Total power'!G228&lt;Control!$C$7*1000,'Total power'!G228/Parameters!$C$3,Parameters!$C$4)</f>
        <v>16.537358490566035</v>
      </c>
      <c r="H228" s="12">
        <f>IF('Total power'!H228&lt;Control!$C$7*1000,'Total power'!H228/Parameters!$C$3,Parameters!$C$4)</f>
        <v>15.415849056603776</v>
      </c>
      <c r="I228" s="12">
        <f>IF('Total power'!I228&lt;Control!$C$7*1000,'Total power'!I228/Parameters!$C$3,Parameters!$C$4)</f>
        <v>14.937358490566039</v>
      </c>
      <c r="J228" s="12">
        <f>IF('Total power'!J228&lt;Control!$C$7*1000,'Total power'!J228/Parameters!$C$3,Parameters!$C$4)</f>
        <v>14.937358490566039</v>
      </c>
      <c r="K228" s="12">
        <f>IF('Total power'!K228&lt;Control!$C$7*1000,'Total power'!K228/Parameters!$C$3,Parameters!$C$4)</f>
        <v>13.753962264150944</v>
      </c>
      <c r="L228" s="12">
        <f>IF('Total power'!L228&lt;Control!$C$7*1000,'Total power'!L228/Parameters!$C$3,Parameters!$C$4)</f>
        <v>11.948679245283019</v>
      </c>
      <c r="M228" s="12">
        <f>IF('Total power'!M228&lt;Control!$C$7*1000,'Total power'!M228/Parameters!$C$3,Parameters!$C$4)</f>
        <v>10.566037735849056</v>
      </c>
      <c r="N228" s="12">
        <f>IF('Total power'!N228&lt;Control!$C$7*1000,'Total power'!N228/Parameters!$C$3,Parameters!$C$4)</f>
        <v>8.5735849056603772</v>
      </c>
      <c r="O228" s="12">
        <f>IF('Total power'!O228&lt;Control!$C$7*1000,'Total power'!O228/Parameters!$C$3,Parameters!$C$4)</f>
        <v>7.5833962264150934</v>
      </c>
      <c r="P228" s="12">
        <f>IF('Total power'!P228&lt;Control!$C$7*1000,'Total power'!P228/Parameters!$C$3,Parameters!$C$4)</f>
        <v>6.8377358490566031</v>
      </c>
      <c r="Q228" s="12">
        <f>IF('Total power'!Q228&lt;Control!$C$7*1000,'Total power'!Q228/Parameters!$C$3,Parameters!$C$4)</f>
        <v>6.8377358490566031</v>
      </c>
      <c r="R228" s="12">
        <f>IF('Total power'!R228&lt;Control!$C$7*1000,'Total power'!R228/Parameters!$C$3,Parameters!$C$4)</f>
        <v>7.5833962264150934</v>
      </c>
      <c r="S228" s="12">
        <f>IF('Total power'!S228&lt;Control!$C$7*1000,'Total power'!S228/Parameters!$C$3,Parameters!$C$4)</f>
        <v>7.1849056603773587</v>
      </c>
      <c r="T228" s="12">
        <f>IF('Total power'!T228&lt;Control!$C$7*1000,'Total power'!T228/Parameters!$C$3,Parameters!$C$4)</f>
        <v>5.9230188679245277</v>
      </c>
      <c r="U228" s="12">
        <f>IF('Total power'!U228&lt;Control!$C$7*1000,'Total power'!U228/Parameters!$C$3,Parameters!$C$4)</f>
        <v>4.2807547169811322</v>
      </c>
      <c r="V228" s="12">
        <f>IF('Total power'!V228&lt;Control!$C$7*1000,'Total power'!V228/Parameters!$C$3,Parameters!$C$4)</f>
        <v>3.3705660377358493</v>
      </c>
      <c r="W228" s="12">
        <f>IF('Total power'!W228&lt;Control!$C$7*1000,'Total power'!W228/Parameters!$C$3,Parameters!$C$4)</f>
        <v>3.1532075471698113</v>
      </c>
      <c r="X228" s="12">
        <f>IF('Total power'!X228&lt;Control!$C$7*1000,'Total power'!X228/Parameters!$C$3,Parameters!$C$4)</f>
        <v>3.5879245283018872</v>
      </c>
      <c r="Y228" s="12">
        <f>IF('Total power'!Y228&lt;Control!$C$7*1000,'Total power'!Y228/Parameters!$C$3,Parameters!$C$4)</f>
        <v>4.0226415094339618</v>
      </c>
      <c r="Z228" s="12">
        <f>IF('Total power'!Z228&lt;Control!$C$7*1000,'Total power'!Z228/Parameters!$C$3,Parameters!$C$4)</f>
        <v>4.5388679245283026</v>
      </c>
      <c r="AB228" s="7">
        <f t="shared" si="3"/>
        <v>242.1449056603773</v>
      </c>
    </row>
    <row r="229" spans="2:28" x14ac:dyDescent="0.2">
      <c r="B229" s="6">
        <v>44423</v>
      </c>
      <c r="C229" s="12">
        <f>IF('Total power'!C229&lt;Control!$C$7*1000,'Total power'!C229/Parameters!$C$3,Parameters!$C$4)</f>
        <v>5.6181132075471698</v>
      </c>
      <c r="D229" s="12">
        <f>IF('Total power'!D229&lt;Control!$C$7*1000,'Total power'!D229/Parameters!$C$3,Parameters!$C$4)</f>
        <v>6.5328301886792444</v>
      </c>
      <c r="E229" s="12">
        <f>IF('Total power'!E229&lt;Control!$C$7*1000,'Total power'!E229/Parameters!$C$3,Parameters!$C$4)</f>
        <v>7.5833962264150934</v>
      </c>
      <c r="F229" s="12">
        <f>IF('Total power'!F229&lt;Control!$C$7*1000,'Total power'!F229/Parameters!$C$3,Parameters!$C$4)</f>
        <v>8.3894339622641514</v>
      </c>
      <c r="G229" s="12">
        <f>IF('Total power'!G229&lt;Control!$C$7*1000,'Total power'!G229/Parameters!$C$3,Parameters!$C$4)</f>
        <v>7.1849056603773587</v>
      </c>
      <c r="H229" s="12">
        <f>IF('Total power'!H229&lt;Control!$C$7*1000,'Total power'!H229/Parameters!$C$3,Parameters!$C$4)</f>
        <v>6.5328301886792444</v>
      </c>
      <c r="I229" s="12">
        <f>IF('Total power'!I229&lt;Control!$C$7*1000,'Total power'!I229/Parameters!$C$3,Parameters!$C$4)</f>
        <v>6.5328301886792444</v>
      </c>
      <c r="J229" s="12">
        <f>IF('Total power'!J229&lt;Control!$C$7*1000,'Total power'!J229/Parameters!$C$3,Parameters!$C$4)</f>
        <v>7.1849056603773587</v>
      </c>
      <c r="K229" s="12">
        <f>IF('Total power'!K229&lt;Control!$C$7*1000,'Total power'!K229/Parameters!$C$3,Parameters!$C$4)</f>
        <v>6.5328301886792444</v>
      </c>
      <c r="L229" s="12">
        <f>IF('Total power'!L229&lt;Control!$C$7*1000,'Total power'!L229/Parameters!$C$3,Parameters!$C$4)</f>
        <v>5.3132075471698119</v>
      </c>
      <c r="M229" s="12">
        <f>IF('Total power'!M229&lt;Control!$C$7*1000,'Total power'!M229/Parameters!$C$3,Parameters!$C$4)</f>
        <v>4.5388679245283026</v>
      </c>
      <c r="N229" s="12">
        <f>IF('Total power'!N229&lt;Control!$C$7*1000,'Total power'!N229/Parameters!$C$3,Parameters!$C$4)</f>
        <v>4.7969811320754729</v>
      </c>
      <c r="O229" s="12">
        <f>IF('Total power'!O229&lt;Control!$C$7*1000,'Total power'!O229/Parameters!$C$3,Parameters!$C$4)</f>
        <v>5.3132075471698119</v>
      </c>
      <c r="P229" s="12">
        <f>IF('Total power'!P229&lt;Control!$C$7*1000,'Total power'!P229/Parameters!$C$3,Parameters!$C$4)</f>
        <v>6.8377358490566031</v>
      </c>
      <c r="Q229" s="12">
        <f>IF('Total power'!Q229&lt;Control!$C$7*1000,'Total power'!Q229/Parameters!$C$3,Parameters!$C$4)</f>
        <v>8.9720754716981137</v>
      </c>
      <c r="R229" s="12">
        <f>IF('Total power'!R229&lt;Control!$C$7*1000,'Total power'!R229/Parameters!$C$3,Parameters!$C$4)</f>
        <v>11.71320754716981</v>
      </c>
      <c r="S229" s="12">
        <f>IF('Total power'!S229&lt;Control!$C$7*1000,'Total power'!S229/Parameters!$C$3,Parameters!$C$4)</f>
        <v>13.753962264150944</v>
      </c>
      <c r="T229" s="12">
        <f>IF('Total power'!T229&lt;Control!$C$7*1000,'Total power'!T229/Parameters!$C$3,Parameters!$C$4)</f>
        <v>15.172830188679248</v>
      </c>
      <c r="U229" s="12">
        <f>IF('Total power'!U229&lt;Control!$C$7*1000,'Total power'!U229/Parameters!$C$3,Parameters!$C$4)</f>
        <v>13.753962264150944</v>
      </c>
      <c r="V229" s="12">
        <f>IF('Total power'!V229&lt;Control!$C$7*1000,'Total power'!V229/Parameters!$C$3,Parameters!$C$4)</f>
        <v>13.753962264150944</v>
      </c>
      <c r="W229" s="12">
        <f>IF('Total power'!W229&lt;Control!$C$7*1000,'Total power'!W229/Parameters!$C$3,Parameters!$C$4)</f>
        <v>15.172830188679248</v>
      </c>
      <c r="X229" s="12">
        <f>IF('Total power'!X229&lt;Control!$C$7*1000,'Total power'!X229/Parameters!$C$3,Parameters!$C$4)</f>
        <v>15.172830188679248</v>
      </c>
      <c r="Y229" s="12">
        <f>IF('Total power'!Y229&lt;Control!$C$7*1000,'Total power'!Y229/Parameters!$C$3,Parameters!$C$4)</f>
        <v>15.323773584905663</v>
      </c>
      <c r="Z229" s="12">
        <f>IF('Total power'!Z229&lt;Control!$C$7*1000,'Total power'!Z229/Parameters!$C$3,Parameters!$C$4)</f>
        <v>15.323773584905663</v>
      </c>
      <c r="AB229" s="7">
        <f t="shared" si="3"/>
        <v>227.00528301886797</v>
      </c>
    </row>
    <row r="230" spans="2:28" x14ac:dyDescent="0.2">
      <c r="B230" s="6">
        <v>44424</v>
      </c>
      <c r="C230" s="12">
        <f>IF('Total power'!C230&lt;Control!$C$7*1000,'Total power'!C230/Parameters!$C$3,Parameters!$C$4)</f>
        <v>16.537358490566035</v>
      </c>
      <c r="D230" s="12">
        <f>IF('Total power'!D230&lt;Control!$C$7*1000,'Total power'!D230/Parameters!$C$3,Parameters!$C$4)</f>
        <v>16.780377358490565</v>
      </c>
      <c r="E230" s="12">
        <f>IF('Total power'!E230&lt;Control!$C$7*1000,'Total power'!E230/Parameters!$C$3,Parameters!$C$4)</f>
        <v>16.688301886792452</v>
      </c>
      <c r="F230" s="12">
        <f>IF('Total power'!F230&lt;Control!$C$7*1000,'Total power'!F230/Parameters!$C$3,Parameters!$C$4)</f>
        <v>16.537358490566035</v>
      </c>
      <c r="G230" s="12">
        <f>IF('Total power'!G230&lt;Control!$C$7*1000,'Total power'!G230/Parameters!$C$3,Parameters!$C$4)</f>
        <v>15.415849056603776</v>
      </c>
      <c r="H230" s="12">
        <f>IF('Total power'!H230&lt;Control!$C$7*1000,'Total power'!H230/Parameters!$C$3,Parameters!$C$4)</f>
        <v>13.753962264150944</v>
      </c>
      <c r="I230" s="12">
        <f>IF('Total power'!I230&lt;Control!$C$7*1000,'Total power'!I230/Parameters!$C$3,Parameters!$C$4)</f>
        <v>11.71320754716981</v>
      </c>
      <c r="J230" s="12">
        <f>IF('Total power'!J230&lt;Control!$C$7*1000,'Total power'!J230/Parameters!$C$3,Parameters!$C$4)</f>
        <v>9.7781132075471699</v>
      </c>
      <c r="K230" s="12">
        <f>IF('Total power'!K230&lt;Control!$C$7*1000,'Total power'!K230/Parameters!$C$3,Parameters!$C$4)</f>
        <v>7.9969811320754713</v>
      </c>
      <c r="L230" s="12">
        <f>IF('Total power'!L230&lt;Control!$C$7*1000,'Total power'!L230/Parameters!$C$3,Parameters!$C$4)</f>
        <v>5.9230188679245277</v>
      </c>
      <c r="M230" s="12">
        <f>IF('Total power'!M230&lt;Control!$C$7*1000,'Total power'!M230/Parameters!$C$3,Parameters!$C$4)</f>
        <v>5.0550943396226433</v>
      </c>
      <c r="N230" s="12">
        <f>IF('Total power'!N230&lt;Control!$C$7*1000,'Total power'!N230/Parameters!$C$3,Parameters!$C$4)</f>
        <v>4.5388679245283026</v>
      </c>
      <c r="O230" s="12">
        <f>IF('Total power'!O230&lt;Control!$C$7*1000,'Total power'!O230/Parameters!$C$3,Parameters!$C$4)</f>
        <v>4.0226415094339618</v>
      </c>
      <c r="P230" s="12">
        <f>IF('Total power'!P230&lt;Control!$C$7*1000,'Total power'!P230/Parameters!$C$3,Parameters!$C$4)</f>
        <v>4.0226415094339618</v>
      </c>
      <c r="Q230" s="12">
        <f>IF('Total power'!Q230&lt;Control!$C$7*1000,'Total power'!Q230/Parameters!$C$3,Parameters!$C$4)</f>
        <v>4.7969811320754729</v>
      </c>
      <c r="R230" s="12">
        <f>IF('Total power'!R230&lt;Control!$C$7*1000,'Total power'!R230/Parameters!$C$3,Parameters!$C$4)</f>
        <v>5.3132075471698119</v>
      </c>
      <c r="S230" s="12">
        <f>IF('Total power'!S230&lt;Control!$C$7*1000,'Total power'!S230/Parameters!$C$3,Parameters!$C$4)</f>
        <v>5.0550943396226433</v>
      </c>
      <c r="T230" s="12">
        <f>IF('Total power'!T230&lt;Control!$C$7*1000,'Total power'!T230/Parameters!$C$3,Parameters!$C$4)</f>
        <v>4.5388679245283026</v>
      </c>
      <c r="U230" s="12">
        <f>IF('Total power'!U230&lt;Control!$C$7*1000,'Total power'!U230/Parameters!$C$3,Parameters!$C$4)</f>
        <v>4.2807547169811322</v>
      </c>
      <c r="V230" s="12">
        <f>IF('Total power'!V230&lt;Control!$C$7*1000,'Total power'!V230/Parameters!$C$3,Parameters!$C$4)</f>
        <v>4.7969811320754729</v>
      </c>
      <c r="W230" s="12">
        <f>IF('Total power'!W230&lt;Control!$C$7*1000,'Total power'!W230/Parameters!$C$3,Parameters!$C$4)</f>
        <v>6.2279245283018865</v>
      </c>
      <c r="X230" s="12">
        <f>IF('Total power'!X230&lt;Control!$C$7*1000,'Total power'!X230/Parameters!$C$3,Parameters!$C$4)</f>
        <v>6.8377358490566031</v>
      </c>
      <c r="Y230" s="12">
        <f>IF('Total power'!Y230&lt;Control!$C$7*1000,'Total power'!Y230/Parameters!$C$3,Parameters!$C$4)</f>
        <v>6.5328301886792444</v>
      </c>
      <c r="Z230" s="12">
        <f>IF('Total power'!Z230&lt;Control!$C$7*1000,'Total power'!Z230/Parameters!$C$3,Parameters!$C$4)</f>
        <v>6.2279245283018865</v>
      </c>
      <c r="AB230" s="7">
        <f t="shared" si="3"/>
        <v>203.37207547169811</v>
      </c>
    </row>
    <row r="231" spans="2:28" x14ac:dyDescent="0.2">
      <c r="B231" s="6">
        <v>44425</v>
      </c>
      <c r="C231" s="12">
        <f>IF('Total power'!C231&lt;Control!$C$7*1000,'Total power'!C231/Parameters!$C$3,Parameters!$C$4)</f>
        <v>6.8377358490566031</v>
      </c>
      <c r="D231" s="12">
        <f>IF('Total power'!D231&lt;Control!$C$7*1000,'Total power'!D231/Parameters!$C$3,Parameters!$C$4)</f>
        <v>6.2279245283018865</v>
      </c>
      <c r="E231" s="12">
        <f>IF('Total power'!E231&lt;Control!$C$7*1000,'Total power'!E231/Parameters!$C$3,Parameters!$C$4)</f>
        <v>7.1849056603773587</v>
      </c>
      <c r="F231" s="12">
        <f>IF('Total power'!F231&lt;Control!$C$7*1000,'Total power'!F231/Parameters!$C$3,Parameters!$C$4)</f>
        <v>8.3894339622641514</v>
      </c>
      <c r="G231" s="12">
        <f>IF('Total power'!G231&lt;Control!$C$7*1000,'Total power'!G231/Parameters!$C$3,Parameters!$C$4)</f>
        <v>9.385660377358489</v>
      </c>
      <c r="H231" s="12">
        <f>IF('Total power'!H231&lt;Control!$C$7*1000,'Total power'!H231/Parameters!$C$3,Parameters!$C$4)</f>
        <v>8.5735849056603772</v>
      </c>
      <c r="I231" s="12">
        <f>IF('Total power'!I231&lt;Control!$C$7*1000,'Total power'!I231/Parameters!$C$3,Parameters!$C$4)</f>
        <v>7.9969811320754713</v>
      </c>
      <c r="J231" s="12">
        <f>IF('Total power'!J231&lt;Control!$C$7*1000,'Total power'!J231/Parameters!$C$3,Parameters!$C$4)</f>
        <v>11.71320754716981</v>
      </c>
      <c r="K231" s="12">
        <f>IF('Total power'!K231&lt;Control!$C$7*1000,'Total power'!K231/Parameters!$C$3,Parameters!$C$4)</f>
        <v>13.753962264150944</v>
      </c>
      <c r="L231" s="12">
        <f>IF('Total power'!L231&lt;Control!$C$7*1000,'Total power'!L231/Parameters!$C$3,Parameters!$C$4)</f>
        <v>14.937358490566039</v>
      </c>
      <c r="M231" s="12">
        <f>IF('Total power'!M231&lt;Control!$C$7*1000,'Total power'!M231/Parameters!$C$3,Parameters!$C$4)</f>
        <v>14.937358490566039</v>
      </c>
      <c r="N231" s="12">
        <f>IF('Total power'!N231&lt;Control!$C$7*1000,'Total power'!N231/Parameters!$C$3,Parameters!$C$4)</f>
        <v>15.172830188679248</v>
      </c>
      <c r="O231" s="12">
        <f>IF('Total power'!O231&lt;Control!$C$7*1000,'Total power'!O231/Parameters!$C$3,Parameters!$C$4)</f>
        <v>15.172830188679248</v>
      </c>
      <c r="P231" s="12">
        <f>IF('Total power'!P231&lt;Control!$C$7*1000,'Total power'!P231/Parameters!$C$3,Parameters!$C$4)</f>
        <v>15.172830188679248</v>
      </c>
      <c r="Q231" s="12">
        <f>IF('Total power'!Q231&lt;Control!$C$7*1000,'Total power'!Q231/Parameters!$C$3,Parameters!$C$4)</f>
        <v>15.172830188679248</v>
      </c>
      <c r="R231" s="12">
        <f>IF('Total power'!R231&lt;Control!$C$7*1000,'Total power'!R231/Parameters!$C$3,Parameters!$C$4)</f>
        <v>15.415849056603776</v>
      </c>
      <c r="S231" s="12">
        <f>IF('Total power'!S231&lt;Control!$C$7*1000,'Total power'!S231/Parameters!$C$3,Parameters!$C$4)</f>
        <v>16.537358490566035</v>
      </c>
      <c r="T231" s="12">
        <f>IF('Total power'!T231&lt;Control!$C$7*1000,'Total power'!T231/Parameters!$C$3,Parameters!$C$4)</f>
        <v>16.537358490566035</v>
      </c>
      <c r="U231" s="12">
        <f>IF('Total power'!U231&lt;Control!$C$7*1000,'Total power'!U231/Parameters!$C$3,Parameters!$C$4)</f>
        <v>15.323773584905663</v>
      </c>
      <c r="V231" s="12">
        <f>IF('Total power'!V231&lt;Control!$C$7*1000,'Total power'!V231/Parameters!$C$3,Parameters!$C$4)</f>
        <v>13.753962264150944</v>
      </c>
      <c r="W231" s="12">
        <f>IF('Total power'!W231&lt;Control!$C$7*1000,'Total power'!W231/Parameters!$C$3,Parameters!$C$4)</f>
        <v>14.937358490566039</v>
      </c>
      <c r="X231" s="12">
        <f>IF('Total power'!X231&lt;Control!$C$7*1000,'Total power'!X231/Parameters!$C$3,Parameters!$C$4)</f>
        <v>15.415849056603776</v>
      </c>
      <c r="Y231" s="12">
        <f>IF('Total power'!Y231&lt;Control!$C$7*1000,'Total power'!Y231/Parameters!$C$3,Parameters!$C$4)</f>
        <v>13.753962264150944</v>
      </c>
      <c r="Z231" s="12">
        <f>IF('Total power'!Z231&lt;Control!$C$7*1000,'Total power'!Z231/Parameters!$C$3,Parameters!$C$4)</f>
        <v>14.937358490566039</v>
      </c>
      <c r="AB231" s="7">
        <f t="shared" si="3"/>
        <v>307.24226415094347</v>
      </c>
    </row>
    <row r="232" spans="2:28" x14ac:dyDescent="0.2">
      <c r="B232" s="6">
        <v>44426</v>
      </c>
      <c r="C232" s="12">
        <f>IF('Total power'!C232&lt;Control!$C$7*1000,'Total power'!C232/Parameters!$C$3,Parameters!$C$4)</f>
        <v>15.323773584905663</v>
      </c>
      <c r="D232" s="12">
        <f>IF('Total power'!D232&lt;Control!$C$7*1000,'Total power'!D232/Parameters!$C$3,Parameters!$C$4)</f>
        <v>15.415849056603776</v>
      </c>
      <c r="E232" s="12">
        <f>IF('Total power'!E232&lt;Control!$C$7*1000,'Total power'!E232/Parameters!$C$3,Parameters!$C$4)</f>
        <v>16.780377358490565</v>
      </c>
      <c r="F232" s="12">
        <f>IF('Total power'!F232&lt;Control!$C$7*1000,'Total power'!F232/Parameters!$C$3,Parameters!$C$4)</f>
        <v>18.233962264150943</v>
      </c>
      <c r="G232" s="12">
        <f>IF('Total power'!G232&lt;Control!$C$7*1000,'Total power'!G232/Parameters!$C$3,Parameters!$C$4)</f>
        <v>18.774339622641513</v>
      </c>
      <c r="H232" s="12">
        <f>IF('Total power'!H232&lt;Control!$C$7*1000,'Total power'!H232/Parameters!$C$3,Parameters!$C$4)</f>
        <v>18.867924528301888</v>
      </c>
      <c r="I232" s="12">
        <f>IF('Total power'!I232&lt;Control!$C$7*1000,'Total power'!I232/Parameters!$C$3,Parameters!$C$4)</f>
        <v>18.867924528301888</v>
      </c>
      <c r="J232" s="12">
        <f>IF('Total power'!J232&lt;Control!$C$7*1000,'Total power'!J232/Parameters!$C$3,Parameters!$C$4)</f>
        <v>18.867924528301888</v>
      </c>
      <c r="K232" s="12">
        <f>IF('Total power'!K232&lt;Control!$C$7*1000,'Total power'!K232/Parameters!$C$3,Parameters!$C$4)</f>
        <v>18.867924528301888</v>
      </c>
      <c r="L232" s="12">
        <f>IF('Total power'!L232&lt;Control!$C$7*1000,'Total power'!L232/Parameters!$C$3,Parameters!$C$4)</f>
        <v>18.867924528301888</v>
      </c>
      <c r="M232" s="12">
        <f>IF('Total power'!M232&lt;Control!$C$7*1000,'Total power'!M232/Parameters!$C$3,Parameters!$C$4)</f>
        <v>18.867924528301888</v>
      </c>
      <c r="N232" s="12">
        <f>IF('Total power'!N232&lt;Control!$C$7*1000,'Total power'!N232/Parameters!$C$3,Parameters!$C$4)</f>
        <v>18.867924528301888</v>
      </c>
      <c r="O232" s="12">
        <f>IF('Total power'!O232&lt;Control!$C$7*1000,'Total power'!O232/Parameters!$C$3,Parameters!$C$4)</f>
        <v>18.774339622641513</v>
      </c>
      <c r="P232" s="12">
        <f>IF('Total power'!P232&lt;Control!$C$7*1000,'Total power'!P232/Parameters!$C$3,Parameters!$C$4)</f>
        <v>17.778113207547172</v>
      </c>
      <c r="Q232" s="12">
        <f>IF('Total power'!Q232&lt;Control!$C$7*1000,'Total power'!Q232/Parameters!$C$3,Parameters!$C$4)</f>
        <v>15.415849056603776</v>
      </c>
      <c r="R232" s="12">
        <f>IF('Total power'!R232&lt;Control!$C$7*1000,'Total power'!R232/Parameters!$C$3,Parameters!$C$4)</f>
        <v>13.603018867924529</v>
      </c>
      <c r="S232" s="12">
        <f>IF('Total power'!S232&lt;Control!$C$7*1000,'Total power'!S232/Parameters!$C$3,Parameters!$C$4)</f>
        <v>10.979622641509433</v>
      </c>
      <c r="T232" s="12">
        <f>IF('Total power'!T232&lt;Control!$C$7*1000,'Total power'!T232/Parameters!$C$3,Parameters!$C$4)</f>
        <v>8.3894339622641514</v>
      </c>
      <c r="U232" s="12">
        <f>IF('Total power'!U232&lt;Control!$C$7*1000,'Total power'!U232/Parameters!$C$3,Parameters!$C$4)</f>
        <v>5.9230188679245277</v>
      </c>
      <c r="V232" s="12">
        <f>IF('Total power'!V232&lt;Control!$C$7*1000,'Total power'!V232/Parameters!$C$3,Parameters!$C$4)</f>
        <v>4.5388679245283026</v>
      </c>
      <c r="W232" s="12">
        <f>IF('Total power'!W232&lt;Control!$C$7*1000,'Total power'!W232/Parameters!$C$3,Parameters!$C$4)</f>
        <v>3.5879245283018872</v>
      </c>
      <c r="X232" s="12">
        <f>IF('Total power'!X232&lt;Control!$C$7*1000,'Total power'!X232/Parameters!$C$3,Parameters!$C$4)</f>
        <v>2.5735849056603777</v>
      </c>
      <c r="Y232" s="12">
        <f>IF('Total power'!Y232&lt;Control!$C$7*1000,'Total power'!Y232/Parameters!$C$3,Parameters!$C$4)</f>
        <v>1.8822641509433962</v>
      </c>
      <c r="Z232" s="12">
        <f>IF('Total power'!Z232&lt;Control!$C$7*1000,'Total power'!Z232/Parameters!$C$3,Parameters!$C$4)</f>
        <v>1.4384905660377358</v>
      </c>
      <c r="AB232" s="7">
        <f t="shared" si="3"/>
        <v>321.4883018867925</v>
      </c>
    </row>
    <row r="233" spans="2:28" x14ac:dyDescent="0.2">
      <c r="B233" s="6">
        <v>44427</v>
      </c>
      <c r="C233" s="12">
        <f>IF('Total power'!C233&lt;Control!$C$7*1000,'Total power'!C233/Parameters!$C$3,Parameters!$C$4)</f>
        <v>1.2905660377358492</v>
      </c>
      <c r="D233" s="12">
        <f>IF('Total power'!D233&lt;Control!$C$7*1000,'Total power'!D233/Parameters!$C$3,Parameters!$C$4)</f>
        <v>1.166792452830189</v>
      </c>
      <c r="E233" s="12">
        <f>IF('Total power'!E233&lt;Control!$C$7*1000,'Total power'!E233/Parameters!$C$3,Parameters!$C$4)</f>
        <v>1.0430188679245285</v>
      </c>
      <c r="F233" s="12">
        <f>IF('Total power'!F233&lt;Control!$C$7*1000,'Total power'!F233/Parameters!$C$3,Parameters!$C$4)</f>
        <v>1.0430188679245285</v>
      </c>
      <c r="G233" s="12">
        <f>IF('Total power'!G233&lt;Control!$C$7*1000,'Total power'!G233/Parameters!$C$3,Parameters!$C$4)</f>
        <v>0.91924528301886799</v>
      </c>
      <c r="H233" s="12">
        <f>IF('Total power'!H233&lt;Control!$C$7*1000,'Total power'!H233/Parameters!$C$3,Parameters!$C$4)</f>
        <v>0.47849056603773577</v>
      </c>
      <c r="I233" s="12">
        <f>IF('Total power'!I233&lt;Control!$C$7*1000,'Total power'!I233/Parameters!$C$3,Parameters!$C$4)</f>
        <v>0</v>
      </c>
      <c r="J233" s="12">
        <f>IF('Total power'!J233&lt;Control!$C$7*1000,'Total power'!J233/Parameters!$C$3,Parameters!$C$4)</f>
        <v>0</v>
      </c>
      <c r="K233" s="12">
        <f>IF('Total power'!K233&lt;Control!$C$7*1000,'Total power'!K233/Parameters!$C$3,Parameters!$C$4)</f>
        <v>0</v>
      </c>
      <c r="L233" s="12">
        <f>IF('Total power'!L233&lt;Control!$C$7*1000,'Total power'!L233/Parameters!$C$3,Parameters!$C$4)</f>
        <v>0</v>
      </c>
      <c r="M233" s="12">
        <f>IF('Total power'!M233&lt;Control!$C$7*1000,'Total power'!M233/Parameters!$C$3,Parameters!$C$4)</f>
        <v>0</v>
      </c>
      <c r="N233" s="12">
        <f>IF('Total power'!N233&lt;Control!$C$7*1000,'Total power'!N233/Parameters!$C$3,Parameters!$C$4)</f>
        <v>0</v>
      </c>
      <c r="O233" s="12">
        <f>IF('Total power'!O233&lt;Control!$C$7*1000,'Total power'!O233/Parameters!$C$3,Parameters!$C$4)</f>
        <v>0</v>
      </c>
      <c r="P233" s="12">
        <f>IF('Total power'!P233&lt;Control!$C$7*1000,'Total power'!P233/Parameters!$C$3,Parameters!$C$4)</f>
        <v>0</v>
      </c>
      <c r="Q233" s="12">
        <f>IF('Total power'!Q233&lt;Control!$C$7*1000,'Total power'!Q233/Parameters!$C$3,Parameters!$C$4)</f>
        <v>0</v>
      </c>
      <c r="R233" s="12">
        <f>IF('Total power'!R233&lt;Control!$C$7*1000,'Total power'!R233/Parameters!$C$3,Parameters!$C$4)</f>
        <v>0</v>
      </c>
      <c r="S233" s="12">
        <f>IF('Total power'!S233&lt;Control!$C$7*1000,'Total power'!S233/Parameters!$C$3,Parameters!$C$4)</f>
        <v>0.38188679245283014</v>
      </c>
      <c r="T233" s="12">
        <f>IF('Total power'!T233&lt;Control!$C$7*1000,'Total power'!T233/Parameters!$C$3,Parameters!$C$4)</f>
        <v>0.91924528301886799</v>
      </c>
      <c r="U233" s="12">
        <f>IF('Total power'!U233&lt;Control!$C$7*1000,'Total power'!U233/Parameters!$C$3,Parameters!$C$4)</f>
        <v>1.4384905660377358</v>
      </c>
      <c r="V233" s="12">
        <f>IF('Total power'!V233&lt;Control!$C$7*1000,'Total power'!V233/Parameters!$C$3,Parameters!$C$4)</f>
        <v>1.8822641509433962</v>
      </c>
      <c r="W233" s="12">
        <f>IF('Total power'!W233&lt;Control!$C$7*1000,'Total power'!W233/Parameters!$C$3,Parameters!$C$4)</f>
        <v>2.030188679245283</v>
      </c>
      <c r="X233" s="12">
        <f>IF('Total power'!X233&lt;Control!$C$7*1000,'Total power'!X233/Parameters!$C$3,Parameters!$C$4)</f>
        <v>1.7343396226415091</v>
      </c>
      <c r="Y233" s="12">
        <f>IF('Total power'!Y233&lt;Control!$C$7*1000,'Total power'!Y233/Parameters!$C$3,Parameters!$C$4)</f>
        <v>1.7343396226415091</v>
      </c>
      <c r="Z233" s="12">
        <f>IF('Total power'!Z233&lt;Control!$C$7*1000,'Total power'!Z233/Parameters!$C$3,Parameters!$C$4)</f>
        <v>1.8822641509433962</v>
      </c>
      <c r="AB233" s="7">
        <f t="shared" si="3"/>
        <v>17.944150943396224</v>
      </c>
    </row>
    <row r="234" spans="2:28" x14ac:dyDescent="0.2">
      <c r="B234" s="6">
        <v>44428</v>
      </c>
      <c r="C234" s="12">
        <f>IF('Total power'!C234&lt;Control!$C$7*1000,'Total power'!C234/Parameters!$C$3,Parameters!$C$4)</f>
        <v>2.030188679245283</v>
      </c>
      <c r="D234" s="12">
        <f>IF('Total power'!D234&lt;Control!$C$7*1000,'Total power'!D234/Parameters!$C$3,Parameters!$C$4)</f>
        <v>2.3924528301886792</v>
      </c>
      <c r="E234" s="12">
        <f>IF('Total power'!E234&lt;Control!$C$7*1000,'Total power'!E234/Parameters!$C$3,Parameters!$C$4)</f>
        <v>2.7547169811320753</v>
      </c>
      <c r="F234" s="12">
        <f>IF('Total power'!F234&lt;Control!$C$7*1000,'Total power'!F234/Parameters!$C$3,Parameters!$C$4)</f>
        <v>2.9358490566037734</v>
      </c>
      <c r="G234" s="12">
        <f>IF('Total power'!G234&lt;Control!$C$7*1000,'Total power'!G234/Parameters!$C$3,Parameters!$C$4)</f>
        <v>3.3705660377358493</v>
      </c>
      <c r="H234" s="12">
        <f>IF('Total power'!H234&lt;Control!$C$7*1000,'Total power'!H234/Parameters!$C$3,Parameters!$C$4)</f>
        <v>3.8052830188679247</v>
      </c>
      <c r="I234" s="12">
        <f>IF('Total power'!I234&lt;Control!$C$7*1000,'Total power'!I234/Parameters!$C$3,Parameters!$C$4)</f>
        <v>3.8052830188679247</v>
      </c>
      <c r="J234" s="12">
        <f>IF('Total power'!J234&lt;Control!$C$7*1000,'Total power'!J234/Parameters!$C$3,Parameters!$C$4)</f>
        <v>3.8052830188679247</v>
      </c>
      <c r="K234" s="12">
        <f>IF('Total power'!K234&lt;Control!$C$7*1000,'Total power'!K234/Parameters!$C$3,Parameters!$C$4)</f>
        <v>4.0226415094339618</v>
      </c>
      <c r="L234" s="12">
        <f>IF('Total power'!L234&lt;Control!$C$7*1000,'Total power'!L234/Parameters!$C$3,Parameters!$C$4)</f>
        <v>4.0226415094339618</v>
      </c>
      <c r="M234" s="12">
        <f>IF('Total power'!M234&lt;Control!$C$7*1000,'Total power'!M234/Parameters!$C$3,Parameters!$C$4)</f>
        <v>4.2807547169811322</v>
      </c>
      <c r="N234" s="12">
        <f>IF('Total power'!N234&lt;Control!$C$7*1000,'Total power'!N234/Parameters!$C$3,Parameters!$C$4)</f>
        <v>4.7969811320754729</v>
      </c>
      <c r="O234" s="12">
        <f>IF('Total power'!O234&lt;Control!$C$7*1000,'Total power'!O234/Parameters!$C$3,Parameters!$C$4)</f>
        <v>5.3132075471698119</v>
      </c>
      <c r="P234" s="12">
        <f>IF('Total power'!P234&lt;Control!$C$7*1000,'Total power'!P234/Parameters!$C$3,Parameters!$C$4)</f>
        <v>6.2279245283018865</v>
      </c>
      <c r="Q234" s="12">
        <f>IF('Total power'!Q234&lt;Control!$C$7*1000,'Total power'!Q234/Parameters!$C$3,Parameters!$C$4)</f>
        <v>7.1849056603773587</v>
      </c>
      <c r="R234" s="12">
        <f>IF('Total power'!R234&lt;Control!$C$7*1000,'Total power'!R234/Parameters!$C$3,Parameters!$C$4)</f>
        <v>8.5735849056603772</v>
      </c>
      <c r="S234" s="12">
        <f>IF('Total power'!S234&lt;Control!$C$7*1000,'Total power'!S234/Parameters!$C$3,Parameters!$C$4)</f>
        <v>9.385660377358489</v>
      </c>
      <c r="T234" s="12">
        <f>IF('Total power'!T234&lt;Control!$C$7*1000,'Total power'!T234/Parameters!$C$3,Parameters!$C$4)</f>
        <v>10.566037735849056</v>
      </c>
      <c r="U234" s="12">
        <f>IF('Total power'!U234&lt;Control!$C$7*1000,'Total power'!U234/Parameters!$C$3,Parameters!$C$4)</f>
        <v>11.948679245283019</v>
      </c>
      <c r="V234" s="12">
        <f>IF('Total power'!V234&lt;Control!$C$7*1000,'Total power'!V234/Parameters!$C$3,Parameters!$C$4)</f>
        <v>13.026415094339622</v>
      </c>
      <c r="W234" s="12">
        <f>IF('Total power'!W234&lt;Control!$C$7*1000,'Total power'!W234/Parameters!$C$3,Parameters!$C$4)</f>
        <v>13.753962264150944</v>
      </c>
      <c r="X234" s="12">
        <f>IF('Total power'!X234&lt;Control!$C$7*1000,'Total power'!X234/Parameters!$C$3,Parameters!$C$4)</f>
        <v>13.026415094339622</v>
      </c>
      <c r="Y234" s="12">
        <f>IF('Total power'!Y234&lt;Control!$C$7*1000,'Total power'!Y234/Parameters!$C$3,Parameters!$C$4)</f>
        <v>11.948679245283019</v>
      </c>
      <c r="Z234" s="12">
        <f>IF('Total power'!Z234&lt;Control!$C$7*1000,'Total power'!Z234/Parameters!$C$3,Parameters!$C$4)</f>
        <v>12.633962264150943</v>
      </c>
      <c r="AB234" s="7">
        <f t="shared" si="3"/>
        <v>165.61207547169812</v>
      </c>
    </row>
    <row r="235" spans="2:28" x14ac:dyDescent="0.2">
      <c r="B235" s="6">
        <v>44429</v>
      </c>
      <c r="C235" s="12">
        <f>IF('Total power'!C235&lt;Control!$C$7*1000,'Total power'!C235/Parameters!$C$3,Parameters!$C$4)</f>
        <v>13.603018867924529</v>
      </c>
      <c r="D235" s="12">
        <f>IF('Total power'!D235&lt;Control!$C$7*1000,'Total power'!D235/Parameters!$C$3,Parameters!$C$4)</f>
        <v>13.753962264150944</v>
      </c>
      <c r="E235" s="12">
        <f>IF('Total power'!E235&lt;Control!$C$7*1000,'Total power'!E235/Parameters!$C$3,Parameters!$C$4)</f>
        <v>13.603018867924529</v>
      </c>
      <c r="F235" s="12">
        <f>IF('Total power'!F235&lt;Control!$C$7*1000,'Total power'!F235/Parameters!$C$3,Parameters!$C$4)</f>
        <v>11.372075471698114</v>
      </c>
      <c r="G235" s="12">
        <f>IF('Total power'!G235&lt;Control!$C$7*1000,'Total power'!G235/Parameters!$C$3,Parameters!$C$4)</f>
        <v>8.3894339622641514</v>
      </c>
      <c r="H235" s="12">
        <f>IF('Total power'!H235&lt;Control!$C$7*1000,'Total power'!H235/Parameters!$C$3,Parameters!$C$4)</f>
        <v>5.9230188679245277</v>
      </c>
      <c r="I235" s="12">
        <f>IF('Total power'!I235&lt;Control!$C$7*1000,'Total power'!I235/Parameters!$C$3,Parameters!$C$4)</f>
        <v>3.8052830188679247</v>
      </c>
      <c r="J235" s="12">
        <f>IF('Total power'!J235&lt;Control!$C$7*1000,'Total power'!J235/Parameters!$C$3,Parameters!$C$4)</f>
        <v>2.030188679245283</v>
      </c>
      <c r="K235" s="12">
        <f>IF('Total power'!K235&lt;Control!$C$7*1000,'Total power'!K235/Parameters!$C$3,Parameters!$C$4)</f>
        <v>1.166792452830189</v>
      </c>
      <c r="L235" s="12">
        <f>IF('Total power'!L235&lt;Control!$C$7*1000,'Total power'!L235/Parameters!$C$3,Parameters!$C$4)</f>
        <v>0.79547169811320761</v>
      </c>
      <c r="M235" s="12">
        <f>IF('Total power'!M235&lt;Control!$C$7*1000,'Total power'!M235/Parameters!$C$3,Parameters!$C$4)</f>
        <v>0.47849056603773577</v>
      </c>
      <c r="N235" s="12">
        <f>IF('Total power'!N235&lt;Control!$C$7*1000,'Total power'!N235/Parameters!$C$3,Parameters!$C$4)</f>
        <v>0.18867924528301888</v>
      </c>
      <c r="O235" s="12">
        <f>IF('Total power'!O235&lt;Control!$C$7*1000,'Total power'!O235/Parameters!$C$3,Parameters!$C$4)</f>
        <v>0</v>
      </c>
      <c r="P235" s="12">
        <f>IF('Total power'!P235&lt;Control!$C$7*1000,'Total power'!P235/Parameters!$C$3,Parameters!$C$4)</f>
        <v>0</v>
      </c>
      <c r="Q235" s="12">
        <f>IF('Total power'!Q235&lt;Control!$C$7*1000,'Total power'!Q235/Parameters!$C$3,Parameters!$C$4)</f>
        <v>0</v>
      </c>
      <c r="R235" s="12">
        <f>IF('Total power'!R235&lt;Control!$C$7*1000,'Total power'!R235/Parameters!$C$3,Parameters!$C$4)</f>
        <v>0</v>
      </c>
      <c r="S235" s="12">
        <f>IF('Total power'!S235&lt;Control!$C$7*1000,'Total power'!S235/Parameters!$C$3,Parameters!$C$4)</f>
        <v>0</v>
      </c>
      <c r="T235" s="12">
        <f>IF('Total power'!T235&lt;Control!$C$7*1000,'Total power'!T235/Parameters!$C$3,Parameters!$C$4)</f>
        <v>0</v>
      </c>
      <c r="U235" s="12">
        <f>IF('Total power'!U235&lt;Control!$C$7*1000,'Total power'!U235/Parameters!$C$3,Parameters!$C$4)</f>
        <v>0</v>
      </c>
      <c r="V235" s="12">
        <f>IF('Total power'!V235&lt;Control!$C$7*1000,'Total power'!V235/Parameters!$C$3,Parameters!$C$4)</f>
        <v>0</v>
      </c>
      <c r="W235" s="12">
        <f>IF('Total power'!W235&lt;Control!$C$7*1000,'Total power'!W235/Parameters!$C$3,Parameters!$C$4)</f>
        <v>0</v>
      </c>
      <c r="X235" s="12">
        <f>IF('Total power'!X235&lt;Control!$C$7*1000,'Total power'!X235/Parameters!$C$3,Parameters!$C$4)</f>
        <v>0</v>
      </c>
      <c r="Y235" s="12">
        <f>IF('Total power'!Y235&lt;Control!$C$7*1000,'Total power'!Y235/Parameters!$C$3,Parameters!$C$4)</f>
        <v>0</v>
      </c>
      <c r="Z235" s="12">
        <f>IF('Total power'!Z235&lt;Control!$C$7*1000,'Total power'!Z235/Parameters!$C$3,Parameters!$C$4)</f>
        <v>0</v>
      </c>
      <c r="AB235" s="7">
        <f t="shared" si="3"/>
        <v>75.109433962264148</v>
      </c>
    </row>
    <row r="236" spans="2:28" x14ac:dyDescent="0.2">
      <c r="B236" s="6">
        <v>44430</v>
      </c>
      <c r="C236" s="12">
        <f>IF('Total power'!C236&lt;Control!$C$7*1000,'Total power'!C236/Parameters!$C$3,Parameters!$C$4)</f>
        <v>0</v>
      </c>
      <c r="D236" s="12">
        <f>IF('Total power'!D236&lt;Control!$C$7*1000,'Total power'!D236/Parameters!$C$3,Parameters!$C$4)</f>
        <v>0</v>
      </c>
      <c r="E236" s="12">
        <f>IF('Total power'!E236&lt;Control!$C$7*1000,'Total power'!E236/Parameters!$C$3,Parameters!$C$4)</f>
        <v>0.47849056603773577</v>
      </c>
      <c r="F236" s="12">
        <f>IF('Total power'!F236&lt;Control!$C$7*1000,'Total power'!F236/Parameters!$C$3,Parameters!$C$4)</f>
        <v>0.67169811320754724</v>
      </c>
      <c r="G236" s="12">
        <f>IF('Total power'!G236&lt;Control!$C$7*1000,'Total power'!G236/Parameters!$C$3,Parameters!$C$4)</f>
        <v>0.79547169811320761</v>
      </c>
      <c r="H236" s="12">
        <f>IF('Total power'!H236&lt;Control!$C$7*1000,'Total power'!H236/Parameters!$C$3,Parameters!$C$4)</f>
        <v>0.91924528301886799</v>
      </c>
      <c r="I236" s="12">
        <f>IF('Total power'!I236&lt;Control!$C$7*1000,'Total power'!I236/Parameters!$C$3,Parameters!$C$4)</f>
        <v>0.91924528301886799</v>
      </c>
      <c r="J236" s="12">
        <f>IF('Total power'!J236&lt;Control!$C$7*1000,'Total power'!J236/Parameters!$C$3,Parameters!$C$4)</f>
        <v>0.47849056603773577</v>
      </c>
      <c r="K236" s="12">
        <f>IF('Total power'!K236&lt;Control!$C$7*1000,'Total power'!K236/Parameters!$C$3,Parameters!$C$4)</f>
        <v>0</v>
      </c>
      <c r="L236" s="12">
        <f>IF('Total power'!L236&lt;Control!$C$7*1000,'Total power'!L236/Parameters!$C$3,Parameters!$C$4)</f>
        <v>0</v>
      </c>
      <c r="M236" s="12">
        <f>IF('Total power'!M236&lt;Control!$C$7*1000,'Total power'!M236/Parameters!$C$3,Parameters!$C$4)</f>
        <v>0</v>
      </c>
      <c r="N236" s="12">
        <f>IF('Total power'!N236&lt;Control!$C$7*1000,'Total power'!N236/Parameters!$C$3,Parameters!$C$4)</f>
        <v>0</v>
      </c>
      <c r="O236" s="12">
        <f>IF('Total power'!O236&lt;Control!$C$7*1000,'Total power'!O236/Parameters!$C$3,Parameters!$C$4)</f>
        <v>0</v>
      </c>
      <c r="P236" s="12">
        <f>IF('Total power'!P236&lt;Control!$C$7*1000,'Total power'!P236/Parameters!$C$3,Parameters!$C$4)</f>
        <v>0</v>
      </c>
      <c r="Q236" s="12">
        <f>IF('Total power'!Q236&lt;Control!$C$7*1000,'Total power'!Q236/Parameters!$C$3,Parameters!$C$4)</f>
        <v>0</v>
      </c>
      <c r="R236" s="12">
        <f>IF('Total power'!R236&lt;Control!$C$7*1000,'Total power'!R236/Parameters!$C$3,Parameters!$C$4)</f>
        <v>0</v>
      </c>
      <c r="S236" s="12">
        <f>IF('Total power'!S236&lt;Control!$C$7*1000,'Total power'!S236/Parameters!$C$3,Parameters!$C$4)</f>
        <v>0</v>
      </c>
      <c r="T236" s="12">
        <f>IF('Total power'!T236&lt;Control!$C$7*1000,'Total power'!T236/Parameters!$C$3,Parameters!$C$4)</f>
        <v>0</v>
      </c>
      <c r="U236" s="12">
        <f>IF('Total power'!U236&lt;Control!$C$7*1000,'Total power'!U236/Parameters!$C$3,Parameters!$C$4)</f>
        <v>0</v>
      </c>
      <c r="V236" s="12">
        <f>IF('Total power'!V236&lt;Control!$C$7*1000,'Total power'!V236/Parameters!$C$3,Parameters!$C$4)</f>
        <v>0</v>
      </c>
      <c r="W236" s="12">
        <f>IF('Total power'!W236&lt;Control!$C$7*1000,'Total power'!W236/Parameters!$C$3,Parameters!$C$4)</f>
        <v>0</v>
      </c>
      <c r="X236" s="12">
        <f>IF('Total power'!X236&lt;Control!$C$7*1000,'Total power'!X236/Parameters!$C$3,Parameters!$C$4)</f>
        <v>0</v>
      </c>
      <c r="Y236" s="12">
        <f>IF('Total power'!Y236&lt;Control!$C$7*1000,'Total power'!Y236/Parameters!$C$3,Parameters!$C$4)</f>
        <v>0</v>
      </c>
      <c r="Z236" s="12">
        <f>IF('Total power'!Z236&lt;Control!$C$7*1000,'Total power'!Z236/Parameters!$C$3,Parameters!$C$4)</f>
        <v>0.38188679245283014</v>
      </c>
      <c r="AB236" s="7">
        <f t="shared" si="3"/>
        <v>4.6445283018867931</v>
      </c>
    </row>
    <row r="237" spans="2:28" x14ac:dyDescent="0.2">
      <c r="B237" s="6">
        <v>44431</v>
      </c>
      <c r="C237" s="12">
        <f>IF('Total power'!C237&lt;Control!$C$7*1000,'Total power'!C237/Parameters!$C$3,Parameters!$C$4)</f>
        <v>0.28528301886792451</v>
      </c>
      <c r="D237" s="12">
        <f>IF('Total power'!D237&lt;Control!$C$7*1000,'Total power'!D237/Parameters!$C$3,Parameters!$C$4)</f>
        <v>0</v>
      </c>
      <c r="E237" s="12">
        <f>IF('Total power'!E237&lt;Control!$C$7*1000,'Total power'!E237/Parameters!$C$3,Parameters!$C$4)</f>
        <v>0</v>
      </c>
      <c r="F237" s="12">
        <f>IF('Total power'!F237&lt;Control!$C$7*1000,'Total power'!F237/Parameters!$C$3,Parameters!$C$4)</f>
        <v>0.18867924528301888</v>
      </c>
      <c r="G237" s="12">
        <f>IF('Total power'!G237&lt;Control!$C$7*1000,'Total power'!G237/Parameters!$C$3,Parameters!$C$4)</f>
        <v>0.38188679245283014</v>
      </c>
      <c r="H237" s="12">
        <f>IF('Total power'!H237&lt;Control!$C$7*1000,'Total power'!H237/Parameters!$C$3,Parameters!$C$4)</f>
        <v>0.18867924528301888</v>
      </c>
      <c r="I237" s="12">
        <f>IF('Total power'!I237&lt;Control!$C$7*1000,'Total power'!I237/Parameters!$C$3,Parameters!$C$4)</f>
        <v>0</v>
      </c>
      <c r="J237" s="12">
        <f>IF('Total power'!J237&lt;Control!$C$7*1000,'Total power'!J237/Parameters!$C$3,Parameters!$C$4)</f>
        <v>0</v>
      </c>
      <c r="K237" s="12">
        <f>IF('Total power'!K237&lt;Control!$C$7*1000,'Total power'!K237/Parameters!$C$3,Parameters!$C$4)</f>
        <v>0</v>
      </c>
      <c r="L237" s="12">
        <f>IF('Total power'!L237&lt;Control!$C$7*1000,'Total power'!L237/Parameters!$C$3,Parameters!$C$4)</f>
        <v>0</v>
      </c>
      <c r="M237" s="12">
        <f>IF('Total power'!M237&lt;Control!$C$7*1000,'Total power'!M237/Parameters!$C$3,Parameters!$C$4)</f>
        <v>0</v>
      </c>
      <c r="N237" s="12">
        <f>IF('Total power'!N237&lt;Control!$C$7*1000,'Total power'!N237/Parameters!$C$3,Parameters!$C$4)</f>
        <v>0</v>
      </c>
      <c r="O237" s="12">
        <f>IF('Total power'!O237&lt;Control!$C$7*1000,'Total power'!O237/Parameters!$C$3,Parameters!$C$4)</f>
        <v>0</v>
      </c>
      <c r="P237" s="12">
        <f>IF('Total power'!P237&lt;Control!$C$7*1000,'Total power'!P237/Parameters!$C$3,Parameters!$C$4)</f>
        <v>0</v>
      </c>
      <c r="Q237" s="12">
        <f>IF('Total power'!Q237&lt;Control!$C$7*1000,'Total power'!Q237/Parameters!$C$3,Parameters!$C$4)</f>
        <v>0</v>
      </c>
      <c r="R237" s="12">
        <f>IF('Total power'!R237&lt;Control!$C$7*1000,'Total power'!R237/Parameters!$C$3,Parameters!$C$4)</f>
        <v>0</v>
      </c>
      <c r="S237" s="12">
        <f>IF('Total power'!S237&lt;Control!$C$7*1000,'Total power'!S237/Parameters!$C$3,Parameters!$C$4)</f>
        <v>0</v>
      </c>
      <c r="T237" s="12">
        <f>IF('Total power'!T237&lt;Control!$C$7*1000,'Total power'!T237/Parameters!$C$3,Parameters!$C$4)</f>
        <v>0</v>
      </c>
      <c r="U237" s="12">
        <f>IF('Total power'!U237&lt;Control!$C$7*1000,'Total power'!U237/Parameters!$C$3,Parameters!$C$4)</f>
        <v>0</v>
      </c>
      <c r="V237" s="12">
        <f>IF('Total power'!V237&lt;Control!$C$7*1000,'Total power'!V237/Parameters!$C$3,Parameters!$C$4)</f>
        <v>0.28528301886792451</v>
      </c>
      <c r="W237" s="12">
        <f>IF('Total power'!W237&lt;Control!$C$7*1000,'Total power'!W237/Parameters!$C$3,Parameters!$C$4)</f>
        <v>0.57509433962264145</v>
      </c>
      <c r="X237" s="12">
        <f>IF('Total power'!X237&lt;Control!$C$7*1000,'Total power'!X237/Parameters!$C$3,Parameters!$C$4)</f>
        <v>0.47849056603773577</v>
      </c>
      <c r="Y237" s="12">
        <f>IF('Total power'!Y237&lt;Control!$C$7*1000,'Total power'!Y237/Parameters!$C$3,Parameters!$C$4)</f>
        <v>0</v>
      </c>
      <c r="Z237" s="12">
        <f>IF('Total power'!Z237&lt;Control!$C$7*1000,'Total power'!Z237/Parameters!$C$3,Parameters!$C$4)</f>
        <v>0</v>
      </c>
      <c r="AB237" s="7">
        <f t="shared" si="3"/>
        <v>2.3833962264150941</v>
      </c>
    </row>
    <row r="238" spans="2:28" x14ac:dyDescent="0.2">
      <c r="B238" s="6">
        <v>44432</v>
      </c>
      <c r="C238" s="12">
        <f>IF('Total power'!C238&lt;Control!$C$7*1000,'Total power'!C238/Parameters!$C$3,Parameters!$C$4)</f>
        <v>0</v>
      </c>
      <c r="D238" s="12">
        <f>IF('Total power'!D238&lt;Control!$C$7*1000,'Total power'!D238/Parameters!$C$3,Parameters!$C$4)</f>
        <v>0</v>
      </c>
      <c r="E238" s="12">
        <f>IF('Total power'!E238&lt;Control!$C$7*1000,'Total power'!E238/Parameters!$C$3,Parameters!$C$4)</f>
        <v>0</v>
      </c>
      <c r="F238" s="12">
        <f>IF('Total power'!F238&lt;Control!$C$7*1000,'Total power'!F238/Parameters!$C$3,Parameters!$C$4)</f>
        <v>0</v>
      </c>
      <c r="G238" s="12">
        <f>IF('Total power'!G238&lt;Control!$C$7*1000,'Total power'!G238/Parameters!$C$3,Parameters!$C$4)</f>
        <v>0</v>
      </c>
      <c r="H238" s="12">
        <f>IF('Total power'!H238&lt;Control!$C$7*1000,'Total power'!H238/Parameters!$C$3,Parameters!$C$4)</f>
        <v>0</v>
      </c>
      <c r="I238" s="12">
        <f>IF('Total power'!I238&lt;Control!$C$7*1000,'Total power'!I238/Parameters!$C$3,Parameters!$C$4)</f>
        <v>0</v>
      </c>
      <c r="J238" s="12">
        <f>IF('Total power'!J238&lt;Control!$C$7*1000,'Total power'!J238/Parameters!$C$3,Parameters!$C$4)</f>
        <v>0</v>
      </c>
      <c r="K238" s="12">
        <f>IF('Total power'!K238&lt;Control!$C$7*1000,'Total power'!K238/Parameters!$C$3,Parameters!$C$4)</f>
        <v>0</v>
      </c>
      <c r="L238" s="12">
        <f>IF('Total power'!L238&lt;Control!$C$7*1000,'Total power'!L238/Parameters!$C$3,Parameters!$C$4)</f>
        <v>0</v>
      </c>
      <c r="M238" s="12">
        <f>IF('Total power'!M238&lt;Control!$C$7*1000,'Total power'!M238/Parameters!$C$3,Parameters!$C$4)</f>
        <v>0</v>
      </c>
      <c r="N238" s="12">
        <f>IF('Total power'!N238&lt;Control!$C$7*1000,'Total power'!N238/Parameters!$C$3,Parameters!$C$4)</f>
        <v>0</v>
      </c>
      <c r="O238" s="12">
        <f>IF('Total power'!O238&lt;Control!$C$7*1000,'Total power'!O238/Parameters!$C$3,Parameters!$C$4)</f>
        <v>0</v>
      </c>
      <c r="P238" s="12">
        <f>IF('Total power'!P238&lt;Control!$C$7*1000,'Total power'!P238/Parameters!$C$3,Parameters!$C$4)</f>
        <v>0</v>
      </c>
      <c r="Q238" s="12">
        <f>IF('Total power'!Q238&lt;Control!$C$7*1000,'Total power'!Q238/Parameters!$C$3,Parameters!$C$4)</f>
        <v>0</v>
      </c>
      <c r="R238" s="12">
        <f>IF('Total power'!R238&lt;Control!$C$7*1000,'Total power'!R238/Parameters!$C$3,Parameters!$C$4)</f>
        <v>0.47849056603773577</v>
      </c>
      <c r="S238" s="12">
        <f>IF('Total power'!S238&lt;Control!$C$7*1000,'Total power'!S238/Parameters!$C$3,Parameters!$C$4)</f>
        <v>1.166792452830189</v>
      </c>
      <c r="T238" s="12">
        <f>IF('Total power'!T238&lt;Control!$C$7*1000,'Total power'!T238/Parameters!$C$3,Parameters!$C$4)</f>
        <v>1.8822641509433962</v>
      </c>
      <c r="U238" s="12">
        <f>IF('Total power'!U238&lt;Control!$C$7*1000,'Total power'!U238/Parameters!$C$3,Parameters!$C$4)</f>
        <v>2.5735849056603777</v>
      </c>
      <c r="V238" s="12">
        <f>IF('Total power'!V238&lt;Control!$C$7*1000,'Total power'!V238/Parameters!$C$3,Parameters!$C$4)</f>
        <v>2.3924528301886792</v>
      </c>
      <c r="W238" s="12">
        <f>IF('Total power'!W238&lt;Control!$C$7*1000,'Total power'!W238/Parameters!$C$3,Parameters!$C$4)</f>
        <v>1.5864150943396227</v>
      </c>
      <c r="X238" s="12">
        <f>IF('Total power'!X238&lt;Control!$C$7*1000,'Total power'!X238/Parameters!$C$3,Parameters!$C$4)</f>
        <v>0.57509433962264145</v>
      </c>
      <c r="Y238" s="12">
        <f>IF('Total power'!Y238&lt;Control!$C$7*1000,'Total power'!Y238/Parameters!$C$3,Parameters!$C$4)</f>
        <v>0</v>
      </c>
      <c r="Z238" s="12">
        <f>IF('Total power'!Z238&lt;Control!$C$7*1000,'Total power'!Z238/Parameters!$C$3,Parameters!$C$4)</f>
        <v>0.18867924528301888</v>
      </c>
      <c r="AB238" s="7">
        <f t="shared" si="3"/>
        <v>10.84377358490566</v>
      </c>
    </row>
    <row r="239" spans="2:28" x14ac:dyDescent="0.2">
      <c r="B239" s="6">
        <v>44433</v>
      </c>
      <c r="C239" s="12">
        <f>IF('Total power'!C239&lt;Control!$C$7*1000,'Total power'!C239/Parameters!$C$3,Parameters!$C$4)</f>
        <v>0.67169811320754724</v>
      </c>
      <c r="D239" s="12">
        <f>IF('Total power'!D239&lt;Control!$C$7*1000,'Total power'!D239/Parameters!$C$3,Parameters!$C$4)</f>
        <v>1.4384905660377358</v>
      </c>
      <c r="E239" s="12">
        <f>IF('Total power'!E239&lt;Control!$C$7*1000,'Total power'!E239/Parameters!$C$3,Parameters!$C$4)</f>
        <v>2.5735849056603777</v>
      </c>
      <c r="F239" s="12">
        <f>IF('Total power'!F239&lt;Control!$C$7*1000,'Total power'!F239/Parameters!$C$3,Parameters!$C$4)</f>
        <v>4.0226415094339618</v>
      </c>
      <c r="G239" s="12">
        <f>IF('Total power'!G239&lt;Control!$C$7*1000,'Total power'!G239/Parameters!$C$3,Parameters!$C$4)</f>
        <v>5.3132075471698119</v>
      </c>
      <c r="H239" s="12">
        <f>IF('Total power'!H239&lt;Control!$C$7*1000,'Total power'!H239/Parameters!$C$3,Parameters!$C$4)</f>
        <v>6.5328301886792444</v>
      </c>
      <c r="I239" s="12">
        <f>IF('Total power'!I239&lt;Control!$C$7*1000,'Total power'!I239/Parameters!$C$3,Parameters!$C$4)</f>
        <v>5.6181132075471698</v>
      </c>
      <c r="J239" s="12">
        <f>IF('Total power'!J239&lt;Control!$C$7*1000,'Total power'!J239/Parameters!$C$3,Parameters!$C$4)</f>
        <v>5.0550943396226433</v>
      </c>
      <c r="K239" s="12">
        <f>IF('Total power'!K239&lt;Control!$C$7*1000,'Total power'!K239/Parameters!$C$3,Parameters!$C$4)</f>
        <v>6.5328301886792444</v>
      </c>
      <c r="L239" s="12">
        <f>IF('Total power'!L239&lt;Control!$C$7*1000,'Total power'!L239/Parameters!$C$3,Parameters!$C$4)</f>
        <v>7.5833962264150934</v>
      </c>
      <c r="M239" s="12">
        <f>IF('Total power'!M239&lt;Control!$C$7*1000,'Total power'!M239/Parameters!$C$3,Parameters!$C$4)</f>
        <v>6.8377358490566031</v>
      </c>
      <c r="N239" s="12">
        <f>IF('Total power'!N239&lt;Control!$C$7*1000,'Total power'!N239/Parameters!$C$3,Parameters!$C$4)</f>
        <v>6.2279245283018865</v>
      </c>
      <c r="O239" s="12">
        <f>IF('Total power'!O239&lt;Control!$C$7*1000,'Total power'!O239/Parameters!$C$3,Parameters!$C$4)</f>
        <v>5.6181132075471698</v>
      </c>
      <c r="P239" s="12">
        <f>IF('Total power'!P239&lt;Control!$C$7*1000,'Total power'!P239/Parameters!$C$3,Parameters!$C$4)</f>
        <v>5.0550943396226433</v>
      </c>
      <c r="Q239" s="12">
        <f>IF('Total power'!Q239&lt;Control!$C$7*1000,'Total power'!Q239/Parameters!$C$3,Parameters!$C$4)</f>
        <v>5.0550943396226433</v>
      </c>
      <c r="R239" s="12">
        <f>IF('Total power'!R239&lt;Control!$C$7*1000,'Total power'!R239/Parameters!$C$3,Parameters!$C$4)</f>
        <v>5.3132075471698119</v>
      </c>
      <c r="S239" s="12">
        <f>IF('Total power'!S239&lt;Control!$C$7*1000,'Total power'!S239/Parameters!$C$3,Parameters!$C$4)</f>
        <v>5.9230188679245277</v>
      </c>
      <c r="T239" s="12">
        <f>IF('Total power'!T239&lt;Control!$C$7*1000,'Total power'!T239/Parameters!$C$3,Parameters!$C$4)</f>
        <v>5.9230188679245277</v>
      </c>
      <c r="U239" s="12">
        <f>IF('Total power'!U239&lt;Control!$C$7*1000,'Total power'!U239/Parameters!$C$3,Parameters!$C$4)</f>
        <v>5.3132075471698119</v>
      </c>
      <c r="V239" s="12">
        <f>IF('Total power'!V239&lt;Control!$C$7*1000,'Total power'!V239/Parameters!$C$3,Parameters!$C$4)</f>
        <v>4.7969811320754729</v>
      </c>
      <c r="W239" s="12">
        <f>IF('Total power'!W239&lt;Control!$C$7*1000,'Total power'!W239/Parameters!$C$3,Parameters!$C$4)</f>
        <v>4.7969811320754729</v>
      </c>
      <c r="X239" s="12">
        <f>IF('Total power'!X239&lt;Control!$C$7*1000,'Total power'!X239/Parameters!$C$3,Parameters!$C$4)</f>
        <v>4.2807547169811322</v>
      </c>
      <c r="Y239" s="12">
        <f>IF('Total power'!Y239&lt;Control!$C$7*1000,'Total power'!Y239/Parameters!$C$3,Parameters!$C$4)</f>
        <v>3.5879245283018872</v>
      </c>
      <c r="Z239" s="12">
        <f>IF('Total power'!Z239&lt;Control!$C$7*1000,'Total power'!Z239/Parameters!$C$3,Parameters!$C$4)</f>
        <v>2.7547169811320753</v>
      </c>
      <c r="AB239" s="7">
        <f t="shared" si="3"/>
        <v>116.82566037735847</v>
      </c>
    </row>
    <row r="240" spans="2:28" x14ac:dyDescent="0.2">
      <c r="B240" s="6">
        <v>44434</v>
      </c>
      <c r="C240" s="12">
        <f>IF('Total power'!C240&lt;Control!$C$7*1000,'Total power'!C240/Parameters!$C$3,Parameters!$C$4)</f>
        <v>2.2113207547169811</v>
      </c>
      <c r="D240" s="12">
        <f>IF('Total power'!D240&lt;Control!$C$7*1000,'Total power'!D240/Parameters!$C$3,Parameters!$C$4)</f>
        <v>1.8822641509433962</v>
      </c>
      <c r="E240" s="12">
        <f>IF('Total power'!E240&lt;Control!$C$7*1000,'Total power'!E240/Parameters!$C$3,Parameters!$C$4)</f>
        <v>1.5864150943396227</v>
      </c>
      <c r="F240" s="12">
        <f>IF('Total power'!F240&lt;Control!$C$7*1000,'Total power'!F240/Parameters!$C$3,Parameters!$C$4)</f>
        <v>1.4384905660377358</v>
      </c>
      <c r="G240" s="12">
        <f>IF('Total power'!G240&lt;Control!$C$7*1000,'Total power'!G240/Parameters!$C$3,Parameters!$C$4)</f>
        <v>1.4384905660377358</v>
      </c>
      <c r="H240" s="12">
        <f>IF('Total power'!H240&lt;Control!$C$7*1000,'Total power'!H240/Parameters!$C$3,Parameters!$C$4)</f>
        <v>1.7343396226415091</v>
      </c>
      <c r="I240" s="12">
        <f>IF('Total power'!I240&lt;Control!$C$7*1000,'Total power'!I240/Parameters!$C$3,Parameters!$C$4)</f>
        <v>1.7343396226415091</v>
      </c>
      <c r="J240" s="12">
        <f>IF('Total power'!J240&lt;Control!$C$7*1000,'Total power'!J240/Parameters!$C$3,Parameters!$C$4)</f>
        <v>1.4384905660377358</v>
      </c>
      <c r="K240" s="12">
        <f>IF('Total power'!K240&lt;Control!$C$7*1000,'Total power'!K240/Parameters!$C$3,Parameters!$C$4)</f>
        <v>1.2905660377358492</v>
      </c>
      <c r="L240" s="12">
        <f>IF('Total power'!L240&lt;Control!$C$7*1000,'Total power'!L240/Parameters!$C$3,Parameters!$C$4)</f>
        <v>1.0430188679245285</v>
      </c>
      <c r="M240" s="12">
        <f>IF('Total power'!M240&lt;Control!$C$7*1000,'Total power'!M240/Parameters!$C$3,Parameters!$C$4)</f>
        <v>0.79547169811320761</v>
      </c>
      <c r="N240" s="12">
        <f>IF('Total power'!N240&lt;Control!$C$7*1000,'Total power'!N240/Parameters!$C$3,Parameters!$C$4)</f>
        <v>0.47849056603773577</v>
      </c>
      <c r="O240" s="12">
        <f>IF('Total power'!O240&lt;Control!$C$7*1000,'Total power'!O240/Parameters!$C$3,Parameters!$C$4)</f>
        <v>0.38188679245283014</v>
      </c>
      <c r="P240" s="12">
        <f>IF('Total power'!P240&lt;Control!$C$7*1000,'Total power'!P240/Parameters!$C$3,Parameters!$C$4)</f>
        <v>0.28528301886792451</v>
      </c>
      <c r="Q240" s="12">
        <f>IF('Total power'!Q240&lt;Control!$C$7*1000,'Total power'!Q240/Parameters!$C$3,Parameters!$C$4)</f>
        <v>0.28528301886792451</v>
      </c>
      <c r="R240" s="12">
        <f>IF('Total power'!R240&lt;Control!$C$7*1000,'Total power'!R240/Parameters!$C$3,Parameters!$C$4)</f>
        <v>0.57509433962264145</v>
      </c>
      <c r="S240" s="12">
        <f>IF('Total power'!S240&lt;Control!$C$7*1000,'Total power'!S240/Parameters!$C$3,Parameters!$C$4)</f>
        <v>1.166792452830189</v>
      </c>
      <c r="T240" s="12">
        <f>IF('Total power'!T240&lt;Control!$C$7*1000,'Total power'!T240/Parameters!$C$3,Parameters!$C$4)</f>
        <v>1.7343396226415091</v>
      </c>
      <c r="U240" s="12">
        <f>IF('Total power'!U240&lt;Control!$C$7*1000,'Total power'!U240/Parameters!$C$3,Parameters!$C$4)</f>
        <v>2.5735849056603777</v>
      </c>
      <c r="V240" s="12">
        <f>IF('Total power'!V240&lt;Control!$C$7*1000,'Total power'!V240/Parameters!$C$3,Parameters!$C$4)</f>
        <v>2.9358490566037734</v>
      </c>
      <c r="W240" s="12">
        <f>IF('Total power'!W240&lt;Control!$C$7*1000,'Total power'!W240/Parameters!$C$3,Parameters!$C$4)</f>
        <v>2.5735849056603777</v>
      </c>
      <c r="X240" s="12">
        <f>IF('Total power'!X240&lt;Control!$C$7*1000,'Total power'!X240/Parameters!$C$3,Parameters!$C$4)</f>
        <v>1.7343396226415091</v>
      </c>
      <c r="Y240" s="12">
        <f>IF('Total power'!Y240&lt;Control!$C$7*1000,'Total power'!Y240/Parameters!$C$3,Parameters!$C$4)</f>
        <v>0.91924528301886799</v>
      </c>
      <c r="Z240" s="12">
        <f>IF('Total power'!Z240&lt;Control!$C$7*1000,'Total power'!Z240/Parameters!$C$3,Parameters!$C$4)</f>
        <v>0.38188679245283014</v>
      </c>
      <c r="AB240" s="7">
        <f t="shared" si="3"/>
        <v>32.61886792452831</v>
      </c>
    </row>
    <row r="241" spans="2:29" x14ac:dyDescent="0.2">
      <c r="B241" s="6">
        <v>44435</v>
      </c>
      <c r="C241" s="12">
        <f>IF('Total power'!C241&lt;Control!$C$7*1000,'Total power'!C241/Parameters!$C$3,Parameters!$C$4)</f>
        <v>0</v>
      </c>
      <c r="D241" s="12">
        <f>IF('Total power'!D241&lt;Control!$C$7*1000,'Total power'!D241/Parameters!$C$3,Parameters!$C$4)</f>
        <v>0</v>
      </c>
      <c r="E241" s="12">
        <f>IF('Total power'!E241&lt;Control!$C$7*1000,'Total power'!E241/Parameters!$C$3,Parameters!$C$4)</f>
        <v>0</v>
      </c>
      <c r="F241" s="12">
        <f>IF('Total power'!F241&lt;Control!$C$7*1000,'Total power'!F241/Parameters!$C$3,Parameters!$C$4)</f>
        <v>0</v>
      </c>
      <c r="G241" s="12">
        <f>IF('Total power'!G241&lt;Control!$C$7*1000,'Total power'!G241/Parameters!$C$3,Parameters!$C$4)</f>
        <v>0</v>
      </c>
      <c r="H241" s="12">
        <f>IF('Total power'!H241&lt;Control!$C$7*1000,'Total power'!H241/Parameters!$C$3,Parameters!$C$4)</f>
        <v>0</v>
      </c>
      <c r="I241" s="12">
        <f>IF('Total power'!I241&lt;Control!$C$7*1000,'Total power'!I241/Parameters!$C$3,Parameters!$C$4)</f>
        <v>0</v>
      </c>
      <c r="J241" s="12">
        <f>IF('Total power'!J241&lt;Control!$C$7*1000,'Total power'!J241/Parameters!$C$3,Parameters!$C$4)</f>
        <v>0</v>
      </c>
      <c r="K241" s="12">
        <f>IF('Total power'!K241&lt;Control!$C$7*1000,'Total power'!K241/Parameters!$C$3,Parameters!$C$4)</f>
        <v>0</v>
      </c>
      <c r="L241" s="12">
        <f>IF('Total power'!L241&lt;Control!$C$7*1000,'Total power'!L241/Parameters!$C$3,Parameters!$C$4)</f>
        <v>0.18867924528301888</v>
      </c>
      <c r="M241" s="12">
        <f>IF('Total power'!M241&lt;Control!$C$7*1000,'Total power'!M241/Parameters!$C$3,Parameters!$C$4)</f>
        <v>0</v>
      </c>
      <c r="N241" s="12">
        <f>IF('Total power'!N241&lt;Control!$C$7*1000,'Total power'!N241/Parameters!$C$3,Parameters!$C$4)</f>
        <v>0</v>
      </c>
      <c r="O241" s="12">
        <f>IF('Total power'!O241&lt;Control!$C$7*1000,'Total power'!O241/Parameters!$C$3,Parameters!$C$4)</f>
        <v>0</v>
      </c>
      <c r="P241" s="12">
        <f>IF('Total power'!P241&lt;Control!$C$7*1000,'Total power'!P241/Parameters!$C$3,Parameters!$C$4)</f>
        <v>0</v>
      </c>
      <c r="Q241" s="12">
        <f>IF('Total power'!Q241&lt;Control!$C$7*1000,'Total power'!Q241/Parameters!$C$3,Parameters!$C$4)</f>
        <v>0</v>
      </c>
      <c r="R241" s="12">
        <f>IF('Total power'!R241&lt;Control!$C$7*1000,'Total power'!R241/Parameters!$C$3,Parameters!$C$4)</f>
        <v>0</v>
      </c>
      <c r="S241" s="12">
        <f>IF('Total power'!S241&lt;Control!$C$7*1000,'Total power'!S241/Parameters!$C$3,Parameters!$C$4)</f>
        <v>0.18867924528301888</v>
      </c>
      <c r="T241" s="12">
        <f>IF('Total power'!T241&lt;Control!$C$7*1000,'Total power'!T241/Parameters!$C$3,Parameters!$C$4)</f>
        <v>0.28528301886792451</v>
      </c>
      <c r="U241" s="12">
        <f>IF('Total power'!U241&lt;Control!$C$7*1000,'Total power'!U241/Parameters!$C$3,Parameters!$C$4)</f>
        <v>0.57509433962264145</v>
      </c>
      <c r="V241" s="12">
        <f>IF('Total power'!V241&lt;Control!$C$7*1000,'Total power'!V241/Parameters!$C$3,Parameters!$C$4)</f>
        <v>0.91924528301886799</v>
      </c>
      <c r="W241" s="12">
        <f>IF('Total power'!W241&lt;Control!$C$7*1000,'Total power'!W241/Parameters!$C$3,Parameters!$C$4)</f>
        <v>0.91924528301886799</v>
      </c>
      <c r="X241" s="12">
        <f>IF('Total power'!X241&lt;Control!$C$7*1000,'Total power'!X241/Parameters!$C$3,Parameters!$C$4)</f>
        <v>0.91924528301886799</v>
      </c>
      <c r="Y241" s="12">
        <f>IF('Total power'!Y241&lt;Control!$C$7*1000,'Total power'!Y241/Parameters!$C$3,Parameters!$C$4)</f>
        <v>0.79547169811320761</v>
      </c>
      <c r="Z241" s="12">
        <f>IF('Total power'!Z241&lt;Control!$C$7*1000,'Total power'!Z241/Parameters!$C$3,Parameters!$C$4)</f>
        <v>0.57509433962264145</v>
      </c>
      <c r="AB241" s="7">
        <f t="shared" si="3"/>
        <v>5.3660377358490559</v>
      </c>
    </row>
    <row r="242" spans="2:29" x14ac:dyDescent="0.2">
      <c r="B242" s="6">
        <v>44436</v>
      </c>
      <c r="C242" s="12">
        <f>IF('Total power'!C242&lt;Control!$C$7*1000,'Total power'!C242/Parameters!$C$3,Parameters!$C$4)</f>
        <v>0.28528301886792451</v>
      </c>
      <c r="D242" s="12">
        <f>IF('Total power'!D242&lt;Control!$C$7*1000,'Total power'!D242/Parameters!$C$3,Parameters!$C$4)</f>
        <v>0</v>
      </c>
      <c r="E242" s="12">
        <f>IF('Total power'!E242&lt;Control!$C$7*1000,'Total power'!E242/Parameters!$C$3,Parameters!$C$4)</f>
        <v>0</v>
      </c>
      <c r="F242" s="12">
        <f>IF('Total power'!F242&lt;Control!$C$7*1000,'Total power'!F242/Parameters!$C$3,Parameters!$C$4)</f>
        <v>0</v>
      </c>
      <c r="G242" s="12">
        <f>IF('Total power'!G242&lt;Control!$C$7*1000,'Total power'!G242/Parameters!$C$3,Parameters!$C$4)</f>
        <v>0</v>
      </c>
      <c r="H242" s="12">
        <f>IF('Total power'!H242&lt;Control!$C$7*1000,'Total power'!H242/Parameters!$C$3,Parameters!$C$4)</f>
        <v>0</v>
      </c>
      <c r="I242" s="12">
        <f>IF('Total power'!I242&lt;Control!$C$7*1000,'Total power'!I242/Parameters!$C$3,Parameters!$C$4)</f>
        <v>0</v>
      </c>
      <c r="J242" s="12">
        <f>IF('Total power'!J242&lt;Control!$C$7*1000,'Total power'!J242/Parameters!$C$3,Parameters!$C$4)</f>
        <v>0</v>
      </c>
      <c r="K242" s="12">
        <f>IF('Total power'!K242&lt;Control!$C$7*1000,'Total power'!K242/Parameters!$C$3,Parameters!$C$4)</f>
        <v>0</v>
      </c>
      <c r="L242" s="12">
        <f>IF('Total power'!L242&lt;Control!$C$7*1000,'Total power'!L242/Parameters!$C$3,Parameters!$C$4)</f>
        <v>0</v>
      </c>
      <c r="M242" s="12">
        <f>IF('Total power'!M242&lt;Control!$C$7*1000,'Total power'!M242/Parameters!$C$3,Parameters!$C$4)</f>
        <v>0</v>
      </c>
      <c r="N242" s="12">
        <f>IF('Total power'!N242&lt;Control!$C$7*1000,'Total power'!N242/Parameters!$C$3,Parameters!$C$4)</f>
        <v>0</v>
      </c>
      <c r="O242" s="12">
        <f>IF('Total power'!O242&lt;Control!$C$7*1000,'Total power'!O242/Parameters!$C$3,Parameters!$C$4)</f>
        <v>0</v>
      </c>
      <c r="P242" s="12">
        <f>IF('Total power'!P242&lt;Control!$C$7*1000,'Total power'!P242/Parameters!$C$3,Parameters!$C$4)</f>
        <v>0</v>
      </c>
      <c r="Q242" s="12">
        <f>IF('Total power'!Q242&lt;Control!$C$7*1000,'Total power'!Q242/Parameters!$C$3,Parameters!$C$4)</f>
        <v>0</v>
      </c>
      <c r="R242" s="12">
        <f>IF('Total power'!R242&lt;Control!$C$7*1000,'Total power'!R242/Parameters!$C$3,Parameters!$C$4)</f>
        <v>0.57509433962264145</v>
      </c>
      <c r="S242" s="12">
        <f>IF('Total power'!S242&lt;Control!$C$7*1000,'Total power'!S242/Parameters!$C$3,Parameters!$C$4)</f>
        <v>1.166792452830189</v>
      </c>
      <c r="T242" s="12">
        <f>IF('Total power'!T242&lt;Control!$C$7*1000,'Total power'!T242/Parameters!$C$3,Parameters!$C$4)</f>
        <v>1.7343396226415091</v>
      </c>
      <c r="U242" s="12">
        <f>IF('Total power'!U242&lt;Control!$C$7*1000,'Total power'!U242/Parameters!$C$3,Parameters!$C$4)</f>
        <v>2.2113207547169811</v>
      </c>
      <c r="V242" s="12">
        <f>IF('Total power'!V242&lt;Control!$C$7*1000,'Total power'!V242/Parameters!$C$3,Parameters!$C$4)</f>
        <v>2.3924528301886792</v>
      </c>
      <c r="W242" s="12">
        <f>IF('Total power'!W242&lt;Control!$C$7*1000,'Total power'!W242/Parameters!$C$3,Parameters!$C$4)</f>
        <v>3.1532075471698113</v>
      </c>
      <c r="X242" s="12">
        <f>IF('Total power'!X242&lt;Control!$C$7*1000,'Total power'!X242/Parameters!$C$3,Parameters!$C$4)</f>
        <v>4.7969811320754729</v>
      </c>
      <c r="Y242" s="12">
        <f>IF('Total power'!Y242&lt;Control!$C$7*1000,'Total power'!Y242/Parameters!$C$3,Parameters!$C$4)</f>
        <v>5.9230188679245277</v>
      </c>
      <c r="Z242" s="12">
        <f>IF('Total power'!Z242&lt;Control!$C$7*1000,'Total power'!Z242/Parameters!$C$3,Parameters!$C$4)</f>
        <v>5.9230188679245277</v>
      </c>
      <c r="AB242" s="7">
        <f t="shared" si="3"/>
        <v>28.161509433962259</v>
      </c>
    </row>
    <row r="243" spans="2:29" x14ac:dyDescent="0.2">
      <c r="B243" s="6">
        <v>44437</v>
      </c>
      <c r="C243" s="12">
        <f>IF('Total power'!C243&lt;Control!$C$7*1000,'Total power'!C243/Parameters!$C$3,Parameters!$C$4)</f>
        <v>5.9230188679245277</v>
      </c>
      <c r="D243" s="12">
        <f>IF('Total power'!D243&lt;Control!$C$7*1000,'Total power'!D243/Parameters!$C$3,Parameters!$C$4)</f>
        <v>5.6181132075471698</v>
      </c>
      <c r="E243" s="12">
        <f>IF('Total power'!E243&lt;Control!$C$7*1000,'Total power'!E243/Parameters!$C$3,Parameters!$C$4)</f>
        <v>5.6181132075471698</v>
      </c>
      <c r="F243" s="12">
        <f>IF('Total power'!F243&lt;Control!$C$7*1000,'Total power'!F243/Parameters!$C$3,Parameters!$C$4)</f>
        <v>5.0550943396226433</v>
      </c>
      <c r="G243" s="12">
        <f>IF('Total power'!G243&lt;Control!$C$7*1000,'Total power'!G243/Parameters!$C$3,Parameters!$C$4)</f>
        <v>4.2807547169811322</v>
      </c>
      <c r="H243" s="12">
        <f>IF('Total power'!H243&lt;Control!$C$7*1000,'Total power'!H243/Parameters!$C$3,Parameters!$C$4)</f>
        <v>3.8052830188679247</v>
      </c>
      <c r="I243" s="12">
        <f>IF('Total power'!I243&lt;Control!$C$7*1000,'Total power'!I243/Parameters!$C$3,Parameters!$C$4)</f>
        <v>2.7547169811320753</v>
      </c>
      <c r="J243" s="12">
        <f>IF('Total power'!J243&lt;Control!$C$7*1000,'Total power'!J243/Parameters!$C$3,Parameters!$C$4)</f>
        <v>2.2113207547169811</v>
      </c>
      <c r="K243" s="12">
        <f>IF('Total power'!K243&lt;Control!$C$7*1000,'Total power'!K243/Parameters!$C$3,Parameters!$C$4)</f>
        <v>1.7343396226415091</v>
      </c>
      <c r="L243" s="12">
        <f>IF('Total power'!L243&lt;Control!$C$7*1000,'Total power'!L243/Parameters!$C$3,Parameters!$C$4)</f>
        <v>1.5864150943396227</v>
      </c>
      <c r="M243" s="12">
        <f>IF('Total power'!M243&lt;Control!$C$7*1000,'Total power'!M243/Parameters!$C$3,Parameters!$C$4)</f>
        <v>1.7343396226415091</v>
      </c>
      <c r="N243" s="12">
        <f>IF('Total power'!N243&lt;Control!$C$7*1000,'Total power'!N243/Parameters!$C$3,Parameters!$C$4)</f>
        <v>1.8822641509433962</v>
      </c>
      <c r="O243" s="12">
        <f>IF('Total power'!O243&lt;Control!$C$7*1000,'Total power'!O243/Parameters!$C$3,Parameters!$C$4)</f>
        <v>2.2113207547169811</v>
      </c>
      <c r="P243" s="12">
        <f>IF('Total power'!P243&lt;Control!$C$7*1000,'Total power'!P243/Parameters!$C$3,Parameters!$C$4)</f>
        <v>2.3924528301886792</v>
      </c>
      <c r="Q243" s="12">
        <f>IF('Total power'!Q243&lt;Control!$C$7*1000,'Total power'!Q243/Parameters!$C$3,Parameters!$C$4)</f>
        <v>2.3924528301886792</v>
      </c>
      <c r="R243" s="12">
        <f>IF('Total power'!R243&lt;Control!$C$7*1000,'Total power'!R243/Parameters!$C$3,Parameters!$C$4)</f>
        <v>2.3924528301886792</v>
      </c>
      <c r="S243" s="12">
        <f>IF('Total power'!S243&lt;Control!$C$7*1000,'Total power'!S243/Parameters!$C$3,Parameters!$C$4)</f>
        <v>2.3924528301886792</v>
      </c>
      <c r="T243" s="12">
        <f>IF('Total power'!T243&lt;Control!$C$7*1000,'Total power'!T243/Parameters!$C$3,Parameters!$C$4)</f>
        <v>2.5735849056603777</v>
      </c>
      <c r="U243" s="12">
        <f>IF('Total power'!U243&lt;Control!$C$7*1000,'Total power'!U243/Parameters!$C$3,Parameters!$C$4)</f>
        <v>2.5735849056603777</v>
      </c>
      <c r="V243" s="12">
        <f>IF('Total power'!V243&lt;Control!$C$7*1000,'Total power'!V243/Parameters!$C$3,Parameters!$C$4)</f>
        <v>2.5735849056603777</v>
      </c>
      <c r="W243" s="12">
        <f>IF('Total power'!W243&lt;Control!$C$7*1000,'Total power'!W243/Parameters!$C$3,Parameters!$C$4)</f>
        <v>2.3924528301886792</v>
      </c>
      <c r="X243" s="12">
        <f>IF('Total power'!X243&lt;Control!$C$7*1000,'Total power'!X243/Parameters!$C$3,Parameters!$C$4)</f>
        <v>2.030188679245283</v>
      </c>
      <c r="Y243" s="12">
        <f>IF('Total power'!Y243&lt;Control!$C$7*1000,'Total power'!Y243/Parameters!$C$3,Parameters!$C$4)</f>
        <v>1.5864150943396227</v>
      </c>
      <c r="Z243" s="12">
        <f>IF('Total power'!Z243&lt;Control!$C$7*1000,'Total power'!Z243/Parameters!$C$3,Parameters!$C$4)</f>
        <v>1.166792452830189</v>
      </c>
      <c r="AB243" s="7">
        <f t="shared" si="3"/>
        <v>68.881509433962265</v>
      </c>
    </row>
    <row r="244" spans="2:29" x14ac:dyDescent="0.2">
      <c r="B244" s="6">
        <v>44438</v>
      </c>
      <c r="C244" s="12">
        <f>IF('Total power'!C244&lt;Control!$C$7*1000,'Total power'!C244/Parameters!$C$3,Parameters!$C$4)</f>
        <v>0.91924528301886799</v>
      </c>
      <c r="D244" s="12">
        <f>IF('Total power'!D244&lt;Control!$C$7*1000,'Total power'!D244/Parameters!$C$3,Parameters!$C$4)</f>
        <v>0.79547169811320761</v>
      </c>
      <c r="E244" s="12">
        <f>IF('Total power'!E244&lt;Control!$C$7*1000,'Total power'!E244/Parameters!$C$3,Parameters!$C$4)</f>
        <v>0.79547169811320761</v>
      </c>
      <c r="F244" s="12">
        <f>IF('Total power'!F244&lt;Control!$C$7*1000,'Total power'!F244/Parameters!$C$3,Parameters!$C$4)</f>
        <v>0.91924528301886799</v>
      </c>
      <c r="G244" s="12">
        <f>IF('Total power'!G244&lt;Control!$C$7*1000,'Total power'!G244/Parameters!$C$3,Parameters!$C$4)</f>
        <v>1.2905660377358492</v>
      </c>
      <c r="H244" s="12">
        <f>IF('Total power'!H244&lt;Control!$C$7*1000,'Total power'!H244/Parameters!$C$3,Parameters!$C$4)</f>
        <v>1.5864150943396227</v>
      </c>
      <c r="I244" s="12">
        <f>IF('Total power'!I244&lt;Control!$C$7*1000,'Total power'!I244/Parameters!$C$3,Parameters!$C$4)</f>
        <v>1.8822641509433962</v>
      </c>
      <c r="J244" s="12">
        <f>IF('Total power'!J244&lt;Control!$C$7*1000,'Total power'!J244/Parameters!$C$3,Parameters!$C$4)</f>
        <v>2.2113207547169811</v>
      </c>
      <c r="K244" s="12">
        <f>IF('Total power'!K244&lt;Control!$C$7*1000,'Total power'!K244/Parameters!$C$3,Parameters!$C$4)</f>
        <v>2.5735849056603777</v>
      </c>
      <c r="L244" s="12">
        <f>IF('Total power'!L244&lt;Control!$C$7*1000,'Total power'!L244/Parameters!$C$3,Parameters!$C$4)</f>
        <v>2.5735849056603777</v>
      </c>
      <c r="M244" s="12">
        <f>IF('Total power'!M244&lt;Control!$C$7*1000,'Total power'!M244/Parameters!$C$3,Parameters!$C$4)</f>
        <v>2.5735849056603777</v>
      </c>
      <c r="N244" s="12">
        <f>IF('Total power'!N244&lt;Control!$C$7*1000,'Total power'!N244/Parameters!$C$3,Parameters!$C$4)</f>
        <v>2.3924528301886792</v>
      </c>
      <c r="O244" s="12">
        <f>IF('Total power'!O244&lt;Control!$C$7*1000,'Total power'!O244/Parameters!$C$3,Parameters!$C$4)</f>
        <v>2.030188679245283</v>
      </c>
      <c r="P244" s="12">
        <f>IF('Total power'!P244&lt;Control!$C$7*1000,'Total power'!P244/Parameters!$C$3,Parameters!$C$4)</f>
        <v>2.030188679245283</v>
      </c>
      <c r="Q244" s="12">
        <f>IF('Total power'!Q244&lt;Control!$C$7*1000,'Total power'!Q244/Parameters!$C$3,Parameters!$C$4)</f>
        <v>2.2113207547169811</v>
      </c>
      <c r="R244" s="12">
        <f>IF('Total power'!R244&lt;Control!$C$7*1000,'Total power'!R244/Parameters!$C$3,Parameters!$C$4)</f>
        <v>2.3924528301886792</v>
      </c>
      <c r="S244" s="12">
        <f>IF('Total power'!S244&lt;Control!$C$7*1000,'Total power'!S244/Parameters!$C$3,Parameters!$C$4)</f>
        <v>2.7547169811320753</v>
      </c>
      <c r="T244" s="12">
        <f>IF('Total power'!T244&lt;Control!$C$7*1000,'Total power'!T244/Parameters!$C$3,Parameters!$C$4)</f>
        <v>3.1532075471698113</v>
      </c>
      <c r="U244" s="12">
        <f>IF('Total power'!U244&lt;Control!$C$7*1000,'Total power'!U244/Parameters!$C$3,Parameters!$C$4)</f>
        <v>3.5879245283018872</v>
      </c>
      <c r="V244" s="12">
        <f>IF('Total power'!V244&lt;Control!$C$7*1000,'Total power'!V244/Parameters!$C$3,Parameters!$C$4)</f>
        <v>4.0226415094339618</v>
      </c>
      <c r="W244" s="12">
        <f>IF('Total power'!W244&lt;Control!$C$7*1000,'Total power'!W244/Parameters!$C$3,Parameters!$C$4)</f>
        <v>3.8052830188679247</v>
      </c>
      <c r="X244" s="12">
        <f>IF('Total power'!X244&lt;Control!$C$7*1000,'Total power'!X244/Parameters!$C$3,Parameters!$C$4)</f>
        <v>2.7547169811320753</v>
      </c>
      <c r="Y244" s="12">
        <f>IF('Total power'!Y244&lt;Control!$C$7*1000,'Total power'!Y244/Parameters!$C$3,Parameters!$C$4)</f>
        <v>1.8822641509433962</v>
      </c>
      <c r="Z244" s="12">
        <f>IF('Total power'!Z244&lt;Control!$C$7*1000,'Total power'!Z244/Parameters!$C$3,Parameters!$C$4)</f>
        <v>1.2905660377358492</v>
      </c>
      <c r="AB244" s="7">
        <f t="shared" si="3"/>
        <v>52.428679245283035</v>
      </c>
    </row>
    <row r="245" spans="2:29" x14ac:dyDescent="0.2">
      <c r="B245" s="6">
        <v>44439</v>
      </c>
      <c r="C245" s="12">
        <f>IF('Total power'!C245&lt;Control!$C$7*1000,'Total power'!C245/Parameters!$C$3,Parameters!$C$4)</f>
        <v>1.2905660377358492</v>
      </c>
      <c r="D245" s="12">
        <f>IF('Total power'!D245&lt;Control!$C$7*1000,'Total power'!D245/Parameters!$C$3,Parameters!$C$4)</f>
        <v>1.7343396226415091</v>
      </c>
      <c r="E245" s="12">
        <f>IF('Total power'!E245&lt;Control!$C$7*1000,'Total power'!E245/Parameters!$C$3,Parameters!$C$4)</f>
        <v>2.3924528301886792</v>
      </c>
      <c r="F245" s="12">
        <f>IF('Total power'!F245&lt;Control!$C$7*1000,'Total power'!F245/Parameters!$C$3,Parameters!$C$4)</f>
        <v>3.1532075471698113</v>
      </c>
      <c r="G245" s="12">
        <f>IF('Total power'!G245&lt;Control!$C$7*1000,'Total power'!G245/Parameters!$C$3,Parameters!$C$4)</f>
        <v>3.8052830188679247</v>
      </c>
      <c r="H245" s="12">
        <f>IF('Total power'!H245&lt;Control!$C$7*1000,'Total power'!H245/Parameters!$C$3,Parameters!$C$4)</f>
        <v>4.5388679245283026</v>
      </c>
      <c r="I245" s="12">
        <f>IF('Total power'!I245&lt;Control!$C$7*1000,'Total power'!I245/Parameters!$C$3,Parameters!$C$4)</f>
        <v>4.5388679245283026</v>
      </c>
      <c r="J245" s="12">
        <f>IF('Total power'!J245&lt;Control!$C$7*1000,'Total power'!J245/Parameters!$C$3,Parameters!$C$4)</f>
        <v>4.5388679245283026</v>
      </c>
      <c r="K245" s="12">
        <f>IF('Total power'!K245&lt;Control!$C$7*1000,'Total power'!K245/Parameters!$C$3,Parameters!$C$4)</f>
        <v>4.5388679245283026</v>
      </c>
      <c r="L245" s="12">
        <f>IF('Total power'!L245&lt;Control!$C$7*1000,'Total power'!L245/Parameters!$C$3,Parameters!$C$4)</f>
        <v>3.8052830188679247</v>
      </c>
      <c r="M245" s="12">
        <f>IF('Total power'!M245&lt;Control!$C$7*1000,'Total power'!M245/Parameters!$C$3,Parameters!$C$4)</f>
        <v>3.1532075471698113</v>
      </c>
      <c r="N245" s="12">
        <f>IF('Total power'!N245&lt;Control!$C$7*1000,'Total power'!N245/Parameters!$C$3,Parameters!$C$4)</f>
        <v>2.7547169811320753</v>
      </c>
      <c r="O245" s="12">
        <f>IF('Total power'!O245&lt;Control!$C$7*1000,'Total power'!O245/Parameters!$C$3,Parameters!$C$4)</f>
        <v>2.5735849056603777</v>
      </c>
      <c r="P245" s="12">
        <f>IF('Total power'!P245&lt;Control!$C$7*1000,'Total power'!P245/Parameters!$C$3,Parameters!$C$4)</f>
        <v>2.5735849056603777</v>
      </c>
      <c r="Q245" s="12">
        <f>IF('Total power'!Q245&lt;Control!$C$7*1000,'Total power'!Q245/Parameters!$C$3,Parameters!$C$4)</f>
        <v>2.5735849056603777</v>
      </c>
      <c r="R245" s="12">
        <f>IF('Total power'!R245&lt;Control!$C$7*1000,'Total power'!R245/Parameters!$C$3,Parameters!$C$4)</f>
        <v>2.7547169811320753</v>
      </c>
      <c r="S245" s="12">
        <f>IF('Total power'!S245&lt;Control!$C$7*1000,'Total power'!S245/Parameters!$C$3,Parameters!$C$4)</f>
        <v>2.9358490566037734</v>
      </c>
      <c r="T245" s="12">
        <f>IF('Total power'!T245&lt;Control!$C$7*1000,'Total power'!T245/Parameters!$C$3,Parameters!$C$4)</f>
        <v>3.3705660377358493</v>
      </c>
      <c r="U245" s="12">
        <f>IF('Total power'!U245&lt;Control!$C$7*1000,'Total power'!U245/Parameters!$C$3,Parameters!$C$4)</f>
        <v>4.5388679245283026</v>
      </c>
      <c r="V245" s="12">
        <f>IF('Total power'!V245&lt;Control!$C$7*1000,'Total power'!V245/Parameters!$C$3,Parameters!$C$4)</f>
        <v>5.9230188679245277</v>
      </c>
      <c r="W245" s="12">
        <f>IF('Total power'!W245&lt;Control!$C$7*1000,'Total power'!W245/Parameters!$C$3,Parameters!$C$4)</f>
        <v>6.8377358490566031</v>
      </c>
      <c r="X245" s="12">
        <f>IF('Total power'!X245&lt;Control!$C$7*1000,'Total power'!X245/Parameters!$C$3,Parameters!$C$4)</f>
        <v>6.8377358490566031</v>
      </c>
      <c r="Y245" s="12">
        <f>IF('Total power'!Y245&lt;Control!$C$7*1000,'Total power'!Y245/Parameters!$C$3,Parameters!$C$4)</f>
        <v>5.9230188679245277</v>
      </c>
      <c r="Z245" s="12">
        <f>IF('Total power'!Z245&lt;Control!$C$7*1000,'Total power'!Z245/Parameters!$C$3,Parameters!$C$4)</f>
        <v>4.7969811320754729</v>
      </c>
      <c r="AB245" s="7">
        <f t="shared" si="3"/>
        <v>91.883773584905654</v>
      </c>
      <c r="AC245" s="11">
        <f>SUM(AB215:AB245)</f>
        <v>4111.8505660377359</v>
      </c>
    </row>
    <row r="246" spans="2:29" x14ac:dyDescent="0.2">
      <c r="B246" s="6">
        <v>44440</v>
      </c>
      <c r="C246" s="12">
        <f>IF('Total power'!C246&lt;Control!$C$7*1000,'Total power'!C246/Parameters!$C$3,Parameters!$C$4)</f>
        <v>4.2807547169811322</v>
      </c>
      <c r="D246" s="12">
        <f>IF('Total power'!D246&lt;Control!$C$7*1000,'Total power'!D246/Parameters!$C$3,Parameters!$C$4)</f>
        <v>4.5388679245283026</v>
      </c>
      <c r="E246" s="12">
        <f>IF('Total power'!E246&lt;Control!$C$7*1000,'Total power'!E246/Parameters!$C$3,Parameters!$C$4)</f>
        <v>5.0550943396226433</v>
      </c>
      <c r="F246" s="12">
        <f>IF('Total power'!F246&lt;Control!$C$7*1000,'Total power'!F246/Parameters!$C$3,Parameters!$C$4)</f>
        <v>5.9230188679245277</v>
      </c>
      <c r="G246" s="12">
        <f>IF('Total power'!G246&lt;Control!$C$7*1000,'Total power'!G246/Parameters!$C$3,Parameters!$C$4)</f>
        <v>6.8377358490566031</v>
      </c>
      <c r="H246" s="12">
        <f>IF('Total power'!H246&lt;Control!$C$7*1000,'Total power'!H246/Parameters!$C$3,Parameters!$C$4)</f>
        <v>8.3894339622641514</v>
      </c>
      <c r="I246" s="12">
        <f>IF('Total power'!I246&lt;Control!$C$7*1000,'Total power'!I246/Parameters!$C$3,Parameters!$C$4)</f>
        <v>8.3894339622641514</v>
      </c>
      <c r="J246" s="12">
        <f>IF('Total power'!J246&lt;Control!$C$7*1000,'Total power'!J246/Parameters!$C$3,Parameters!$C$4)</f>
        <v>7.9969811320754713</v>
      </c>
      <c r="K246" s="12">
        <f>IF('Total power'!K246&lt;Control!$C$7*1000,'Total power'!K246/Parameters!$C$3,Parameters!$C$4)</f>
        <v>7.5833962264150934</v>
      </c>
      <c r="L246" s="12">
        <f>IF('Total power'!L246&lt;Control!$C$7*1000,'Total power'!L246/Parameters!$C$3,Parameters!$C$4)</f>
        <v>6.2279245283018865</v>
      </c>
      <c r="M246" s="12">
        <f>IF('Total power'!M246&lt;Control!$C$7*1000,'Total power'!M246/Parameters!$C$3,Parameters!$C$4)</f>
        <v>5.0550943396226433</v>
      </c>
      <c r="N246" s="12">
        <f>IF('Total power'!N246&lt;Control!$C$7*1000,'Total power'!N246/Parameters!$C$3,Parameters!$C$4)</f>
        <v>4.2807547169811322</v>
      </c>
      <c r="O246" s="12">
        <f>IF('Total power'!O246&lt;Control!$C$7*1000,'Total power'!O246/Parameters!$C$3,Parameters!$C$4)</f>
        <v>4.0226415094339618</v>
      </c>
      <c r="P246" s="12">
        <f>IF('Total power'!P246&lt;Control!$C$7*1000,'Total power'!P246/Parameters!$C$3,Parameters!$C$4)</f>
        <v>3.5879245283018872</v>
      </c>
      <c r="Q246" s="12">
        <f>IF('Total power'!Q246&lt;Control!$C$7*1000,'Total power'!Q246/Parameters!$C$3,Parameters!$C$4)</f>
        <v>3.3705660377358493</v>
      </c>
      <c r="R246" s="12">
        <f>IF('Total power'!R246&lt;Control!$C$7*1000,'Total power'!R246/Parameters!$C$3,Parameters!$C$4)</f>
        <v>3.1532075471698113</v>
      </c>
      <c r="S246" s="12">
        <f>IF('Total power'!S246&lt;Control!$C$7*1000,'Total power'!S246/Parameters!$C$3,Parameters!$C$4)</f>
        <v>3.1532075471698113</v>
      </c>
      <c r="T246" s="12">
        <f>IF('Total power'!T246&lt;Control!$C$7*1000,'Total power'!T246/Parameters!$C$3,Parameters!$C$4)</f>
        <v>2.9358490566037734</v>
      </c>
      <c r="U246" s="12">
        <f>IF('Total power'!U246&lt;Control!$C$7*1000,'Total power'!U246/Parameters!$C$3,Parameters!$C$4)</f>
        <v>2.9358490566037734</v>
      </c>
      <c r="V246" s="12">
        <f>IF('Total power'!V246&lt;Control!$C$7*1000,'Total power'!V246/Parameters!$C$3,Parameters!$C$4)</f>
        <v>3.1532075471698113</v>
      </c>
      <c r="W246" s="12">
        <f>IF('Total power'!W246&lt;Control!$C$7*1000,'Total power'!W246/Parameters!$C$3,Parameters!$C$4)</f>
        <v>2.9358490566037734</v>
      </c>
      <c r="X246" s="12">
        <f>IF('Total power'!X246&lt;Control!$C$7*1000,'Total power'!X246/Parameters!$C$3,Parameters!$C$4)</f>
        <v>2.2113207547169811</v>
      </c>
      <c r="Y246" s="12">
        <f>IF('Total power'!Y246&lt;Control!$C$7*1000,'Total power'!Y246/Parameters!$C$3,Parameters!$C$4)</f>
        <v>1.166792452830189</v>
      </c>
      <c r="Z246" s="12">
        <f>IF('Total power'!Z246&lt;Control!$C$7*1000,'Total power'!Z246/Parameters!$C$3,Parameters!$C$4)</f>
        <v>0.38188679245283014</v>
      </c>
      <c r="AB246" s="7">
        <f t="shared" si="3"/>
        <v>107.5667924528302</v>
      </c>
    </row>
    <row r="247" spans="2:29" x14ac:dyDescent="0.2">
      <c r="B247" s="6">
        <v>44441</v>
      </c>
      <c r="C247" s="12">
        <f>IF('Total power'!C247&lt;Control!$C$7*1000,'Total power'!C247/Parameters!$C$3,Parameters!$C$4)</f>
        <v>0</v>
      </c>
      <c r="D247" s="12">
        <f>IF('Total power'!D247&lt;Control!$C$7*1000,'Total power'!D247/Parameters!$C$3,Parameters!$C$4)</f>
        <v>0</v>
      </c>
      <c r="E247" s="12">
        <f>IF('Total power'!E247&lt;Control!$C$7*1000,'Total power'!E247/Parameters!$C$3,Parameters!$C$4)</f>
        <v>0</v>
      </c>
      <c r="F247" s="12">
        <f>IF('Total power'!F247&lt;Control!$C$7*1000,'Total power'!F247/Parameters!$C$3,Parameters!$C$4)</f>
        <v>0</v>
      </c>
      <c r="G247" s="12">
        <f>IF('Total power'!G247&lt;Control!$C$7*1000,'Total power'!G247/Parameters!$C$3,Parameters!$C$4)</f>
        <v>0</v>
      </c>
      <c r="H247" s="12">
        <f>IF('Total power'!H247&lt;Control!$C$7*1000,'Total power'!H247/Parameters!$C$3,Parameters!$C$4)</f>
        <v>0</v>
      </c>
      <c r="I247" s="12">
        <f>IF('Total power'!I247&lt;Control!$C$7*1000,'Total power'!I247/Parameters!$C$3,Parameters!$C$4)</f>
        <v>0</v>
      </c>
      <c r="J247" s="12">
        <f>IF('Total power'!J247&lt;Control!$C$7*1000,'Total power'!J247/Parameters!$C$3,Parameters!$C$4)</f>
        <v>0</v>
      </c>
      <c r="K247" s="12">
        <f>IF('Total power'!K247&lt;Control!$C$7*1000,'Total power'!K247/Parameters!$C$3,Parameters!$C$4)</f>
        <v>0</v>
      </c>
      <c r="L247" s="12">
        <f>IF('Total power'!L247&lt;Control!$C$7*1000,'Total power'!L247/Parameters!$C$3,Parameters!$C$4)</f>
        <v>0</v>
      </c>
      <c r="M247" s="12">
        <f>IF('Total power'!M247&lt;Control!$C$7*1000,'Total power'!M247/Parameters!$C$3,Parameters!$C$4)</f>
        <v>0</v>
      </c>
      <c r="N247" s="12">
        <f>IF('Total power'!N247&lt;Control!$C$7*1000,'Total power'!N247/Parameters!$C$3,Parameters!$C$4)</f>
        <v>0</v>
      </c>
      <c r="O247" s="12">
        <f>IF('Total power'!O247&lt;Control!$C$7*1000,'Total power'!O247/Parameters!$C$3,Parameters!$C$4)</f>
        <v>0</v>
      </c>
      <c r="P247" s="12">
        <f>IF('Total power'!P247&lt;Control!$C$7*1000,'Total power'!P247/Parameters!$C$3,Parameters!$C$4)</f>
        <v>0</v>
      </c>
      <c r="Q247" s="12">
        <f>IF('Total power'!Q247&lt;Control!$C$7*1000,'Total power'!Q247/Parameters!$C$3,Parameters!$C$4)</f>
        <v>0</v>
      </c>
      <c r="R247" s="12">
        <f>IF('Total power'!R247&lt;Control!$C$7*1000,'Total power'!R247/Parameters!$C$3,Parameters!$C$4)</f>
        <v>0</v>
      </c>
      <c r="S247" s="12">
        <f>IF('Total power'!S247&lt;Control!$C$7*1000,'Total power'!S247/Parameters!$C$3,Parameters!$C$4)</f>
        <v>0</v>
      </c>
      <c r="T247" s="12">
        <f>IF('Total power'!T247&lt;Control!$C$7*1000,'Total power'!T247/Parameters!$C$3,Parameters!$C$4)</f>
        <v>0</v>
      </c>
      <c r="U247" s="12">
        <f>IF('Total power'!U247&lt;Control!$C$7*1000,'Total power'!U247/Parameters!$C$3,Parameters!$C$4)</f>
        <v>0.18867924528301888</v>
      </c>
      <c r="V247" s="12">
        <f>IF('Total power'!V247&lt;Control!$C$7*1000,'Total power'!V247/Parameters!$C$3,Parameters!$C$4)</f>
        <v>0.67169811320754724</v>
      </c>
      <c r="W247" s="12">
        <f>IF('Total power'!W247&lt;Control!$C$7*1000,'Total power'!W247/Parameters!$C$3,Parameters!$C$4)</f>
        <v>0.79547169811320761</v>
      </c>
      <c r="X247" s="12">
        <f>IF('Total power'!X247&lt;Control!$C$7*1000,'Total power'!X247/Parameters!$C$3,Parameters!$C$4)</f>
        <v>0.57509433962264145</v>
      </c>
      <c r="Y247" s="12">
        <f>IF('Total power'!Y247&lt;Control!$C$7*1000,'Total power'!Y247/Parameters!$C$3,Parameters!$C$4)</f>
        <v>0.38188679245283014</v>
      </c>
      <c r="Z247" s="12">
        <f>IF('Total power'!Z247&lt;Control!$C$7*1000,'Total power'!Z247/Parameters!$C$3,Parameters!$C$4)</f>
        <v>0.18867924528301888</v>
      </c>
      <c r="AB247" s="7">
        <f t="shared" si="3"/>
        <v>2.8015094339622642</v>
      </c>
    </row>
    <row r="248" spans="2:29" x14ac:dyDescent="0.2">
      <c r="B248" s="6">
        <v>44442</v>
      </c>
      <c r="C248" s="12">
        <f>IF('Total power'!C248&lt;Control!$C$7*1000,'Total power'!C248/Parameters!$C$3,Parameters!$C$4)</f>
        <v>0</v>
      </c>
      <c r="D248" s="12">
        <f>IF('Total power'!D248&lt;Control!$C$7*1000,'Total power'!D248/Parameters!$C$3,Parameters!$C$4)</f>
        <v>0</v>
      </c>
      <c r="E248" s="12">
        <f>IF('Total power'!E248&lt;Control!$C$7*1000,'Total power'!E248/Parameters!$C$3,Parameters!$C$4)</f>
        <v>0</v>
      </c>
      <c r="F248" s="12">
        <f>IF('Total power'!F248&lt;Control!$C$7*1000,'Total power'!F248/Parameters!$C$3,Parameters!$C$4)</f>
        <v>0</v>
      </c>
      <c r="G248" s="12">
        <f>IF('Total power'!G248&lt;Control!$C$7*1000,'Total power'!G248/Parameters!$C$3,Parameters!$C$4)</f>
        <v>0.18867924528301888</v>
      </c>
      <c r="H248" s="12">
        <f>IF('Total power'!H248&lt;Control!$C$7*1000,'Total power'!H248/Parameters!$C$3,Parameters!$C$4)</f>
        <v>0</v>
      </c>
      <c r="I248" s="12">
        <f>IF('Total power'!I248&lt;Control!$C$7*1000,'Total power'!I248/Parameters!$C$3,Parameters!$C$4)</f>
        <v>0</v>
      </c>
      <c r="J248" s="12">
        <f>IF('Total power'!J248&lt;Control!$C$7*1000,'Total power'!J248/Parameters!$C$3,Parameters!$C$4)</f>
        <v>0</v>
      </c>
      <c r="K248" s="12">
        <f>IF('Total power'!K248&lt;Control!$C$7*1000,'Total power'!K248/Parameters!$C$3,Parameters!$C$4)</f>
        <v>0</v>
      </c>
      <c r="L248" s="12">
        <f>IF('Total power'!L248&lt;Control!$C$7*1000,'Total power'!L248/Parameters!$C$3,Parameters!$C$4)</f>
        <v>0</v>
      </c>
      <c r="M248" s="12">
        <f>IF('Total power'!M248&lt;Control!$C$7*1000,'Total power'!M248/Parameters!$C$3,Parameters!$C$4)</f>
        <v>0</v>
      </c>
      <c r="N248" s="12">
        <f>IF('Total power'!N248&lt;Control!$C$7*1000,'Total power'!N248/Parameters!$C$3,Parameters!$C$4)</f>
        <v>0</v>
      </c>
      <c r="O248" s="12">
        <f>IF('Total power'!O248&lt;Control!$C$7*1000,'Total power'!O248/Parameters!$C$3,Parameters!$C$4)</f>
        <v>0</v>
      </c>
      <c r="P248" s="12">
        <f>IF('Total power'!P248&lt;Control!$C$7*1000,'Total power'!P248/Parameters!$C$3,Parameters!$C$4)</f>
        <v>0</v>
      </c>
      <c r="Q248" s="12">
        <f>IF('Total power'!Q248&lt;Control!$C$7*1000,'Total power'!Q248/Parameters!$C$3,Parameters!$C$4)</f>
        <v>0.18867924528301888</v>
      </c>
      <c r="R248" s="12">
        <f>IF('Total power'!R248&lt;Control!$C$7*1000,'Total power'!R248/Parameters!$C$3,Parameters!$C$4)</f>
        <v>0.57509433962264145</v>
      </c>
      <c r="S248" s="12">
        <f>IF('Total power'!S248&lt;Control!$C$7*1000,'Total power'!S248/Parameters!$C$3,Parameters!$C$4)</f>
        <v>1.0430188679245285</v>
      </c>
      <c r="T248" s="12">
        <f>IF('Total power'!T248&lt;Control!$C$7*1000,'Total power'!T248/Parameters!$C$3,Parameters!$C$4)</f>
        <v>1.4384905660377358</v>
      </c>
      <c r="U248" s="12">
        <f>IF('Total power'!U248&lt;Control!$C$7*1000,'Total power'!U248/Parameters!$C$3,Parameters!$C$4)</f>
        <v>2.030188679245283</v>
      </c>
      <c r="V248" s="12">
        <f>IF('Total power'!V248&lt;Control!$C$7*1000,'Total power'!V248/Parameters!$C$3,Parameters!$C$4)</f>
        <v>2.030188679245283</v>
      </c>
      <c r="W248" s="12">
        <f>IF('Total power'!W248&lt;Control!$C$7*1000,'Total power'!W248/Parameters!$C$3,Parameters!$C$4)</f>
        <v>1.8822641509433962</v>
      </c>
      <c r="X248" s="12">
        <f>IF('Total power'!X248&lt;Control!$C$7*1000,'Total power'!X248/Parameters!$C$3,Parameters!$C$4)</f>
        <v>1.5864150943396227</v>
      </c>
      <c r="Y248" s="12">
        <f>IF('Total power'!Y248&lt;Control!$C$7*1000,'Total power'!Y248/Parameters!$C$3,Parameters!$C$4)</f>
        <v>1.4384905660377358</v>
      </c>
      <c r="Z248" s="12">
        <f>IF('Total power'!Z248&lt;Control!$C$7*1000,'Total power'!Z248/Parameters!$C$3,Parameters!$C$4)</f>
        <v>1.2905660377358492</v>
      </c>
      <c r="AB248" s="7">
        <f t="shared" si="3"/>
        <v>13.692075471698114</v>
      </c>
    </row>
    <row r="249" spans="2:29" x14ac:dyDescent="0.2">
      <c r="B249" s="6">
        <v>44443</v>
      </c>
      <c r="C249" s="12">
        <f>IF('Total power'!C249&lt;Control!$C$7*1000,'Total power'!C249/Parameters!$C$3,Parameters!$C$4)</f>
        <v>1.2905660377358492</v>
      </c>
      <c r="D249" s="12">
        <f>IF('Total power'!D249&lt;Control!$C$7*1000,'Total power'!D249/Parameters!$C$3,Parameters!$C$4)</f>
        <v>1.2905660377358492</v>
      </c>
      <c r="E249" s="12">
        <f>IF('Total power'!E249&lt;Control!$C$7*1000,'Total power'!E249/Parameters!$C$3,Parameters!$C$4)</f>
        <v>1.166792452830189</v>
      </c>
      <c r="F249" s="12">
        <f>IF('Total power'!F249&lt;Control!$C$7*1000,'Total power'!F249/Parameters!$C$3,Parameters!$C$4)</f>
        <v>1.166792452830189</v>
      </c>
      <c r="G249" s="12">
        <f>IF('Total power'!G249&lt;Control!$C$7*1000,'Total power'!G249/Parameters!$C$3,Parameters!$C$4)</f>
        <v>1.166792452830189</v>
      </c>
      <c r="H249" s="12">
        <f>IF('Total power'!H249&lt;Control!$C$7*1000,'Total power'!H249/Parameters!$C$3,Parameters!$C$4)</f>
        <v>1.166792452830189</v>
      </c>
      <c r="I249" s="12">
        <f>IF('Total power'!I249&lt;Control!$C$7*1000,'Total power'!I249/Parameters!$C$3,Parameters!$C$4)</f>
        <v>1.166792452830189</v>
      </c>
      <c r="J249" s="12">
        <f>IF('Total power'!J249&lt;Control!$C$7*1000,'Total power'!J249/Parameters!$C$3,Parameters!$C$4)</f>
        <v>1.0430188679245285</v>
      </c>
      <c r="K249" s="12">
        <f>IF('Total power'!K249&lt;Control!$C$7*1000,'Total power'!K249/Parameters!$C$3,Parameters!$C$4)</f>
        <v>0.91924528301886799</v>
      </c>
      <c r="L249" s="12">
        <f>IF('Total power'!L249&lt;Control!$C$7*1000,'Total power'!L249/Parameters!$C$3,Parameters!$C$4)</f>
        <v>0.79547169811320761</v>
      </c>
      <c r="M249" s="12">
        <f>IF('Total power'!M249&lt;Control!$C$7*1000,'Total power'!M249/Parameters!$C$3,Parameters!$C$4)</f>
        <v>0.57509433962264145</v>
      </c>
      <c r="N249" s="12">
        <f>IF('Total power'!N249&lt;Control!$C$7*1000,'Total power'!N249/Parameters!$C$3,Parameters!$C$4)</f>
        <v>0.57509433962264145</v>
      </c>
      <c r="O249" s="12">
        <f>IF('Total power'!O249&lt;Control!$C$7*1000,'Total power'!O249/Parameters!$C$3,Parameters!$C$4)</f>
        <v>0.57509433962264145</v>
      </c>
      <c r="P249" s="12">
        <f>IF('Total power'!P249&lt;Control!$C$7*1000,'Total power'!P249/Parameters!$C$3,Parameters!$C$4)</f>
        <v>0.67169811320754724</v>
      </c>
      <c r="Q249" s="12">
        <f>IF('Total power'!Q249&lt;Control!$C$7*1000,'Total power'!Q249/Parameters!$C$3,Parameters!$C$4)</f>
        <v>0.91924528301886799</v>
      </c>
      <c r="R249" s="12">
        <f>IF('Total power'!R249&lt;Control!$C$7*1000,'Total power'!R249/Parameters!$C$3,Parameters!$C$4)</f>
        <v>1.166792452830189</v>
      </c>
      <c r="S249" s="12">
        <f>IF('Total power'!S249&lt;Control!$C$7*1000,'Total power'!S249/Parameters!$C$3,Parameters!$C$4)</f>
        <v>1.2905660377358492</v>
      </c>
      <c r="T249" s="12">
        <f>IF('Total power'!T249&lt;Control!$C$7*1000,'Total power'!T249/Parameters!$C$3,Parameters!$C$4)</f>
        <v>1.4384905660377358</v>
      </c>
      <c r="U249" s="12">
        <f>IF('Total power'!U249&lt;Control!$C$7*1000,'Total power'!U249/Parameters!$C$3,Parameters!$C$4)</f>
        <v>1.5864150943396227</v>
      </c>
      <c r="V249" s="12">
        <f>IF('Total power'!V249&lt;Control!$C$7*1000,'Total power'!V249/Parameters!$C$3,Parameters!$C$4)</f>
        <v>1.7343396226415091</v>
      </c>
      <c r="W249" s="12">
        <f>IF('Total power'!W249&lt;Control!$C$7*1000,'Total power'!W249/Parameters!$C$3,Parameters!$C$4)</f>
        <v>2.030188679245283</v>
      </c>
      <c r="X249" s="12">
        <f>IF('Total power'!X249&lt;Control!$C$7*1000,'Total power'!X249/Parameters!$C$3,Parameters!$C$4)</f>
        <v>2.5735849056603777</v>
      </c>
      <c r="Y249" s="12">
        <f>IF('Total power'!Y249&lt;Control!$C$7*1000,'Total power'!Y249/Parameters!$C$3,Parameters!$C$4)</f>
        <v>3.1532075471698113</v>
      </c>
      <c r="Z249" s="12">
        <f>IF('Total power'!Z249&lt;Control!$C$7*1000,'Total power'!Z249/Parameters!$C$3,Parameters!$C$4)</f>
        <v>4.0226415094339618</v>
      </c>
      <c r="AB249" s="7">
        <f t="shared" si="3"/>
        <v>33.485283018867918</v>
      </c>
    </row>
    <row r="250" spans="2:29" x14ac:dyDescent="0.2">
      <c r="B250" s="6">
        <v>44444</v>
      </c>
      <c r="C250" s="12">
        <f>IF('Total power'!C250&lt;Control!$C$7*1000,'Total power'!C250/Parameters!$C$3,Parameters!$C$4)</f>
        <v>4.7969811320754729</v>
      </c>
      <c r="D250" s="12">
        <f>IF('Total power'!D250&lt;Control!$C$7*1000,'Total power'!D250/Parameters!$C$3,Parameters!$C$4)</f>
        <v>5.9230188679245277</v>
      </c>
      <c r="E250" s="12">
        <f>IF('Total power'!E250&lt;Control!$C$7*1000,'Total power'!E250/Parameters!$C$3,Parameters!$C$4)</f>
        <v>6.5328301886792444</v>
      </c>
      <c r="F250" s="12">
        <f>IF('Total power'!F250&lt;Control!$C$7*1000,'Total power'!F250/Parameters!$C$3,Parameters!$C$4)</f>
        <v>6.2279245283018865</v>
      </c>
      <c r="G250" s="12">
        <f>IF('Total power'!G250&lt;Control!$C$7*1000,'Total power'!G250/Parameters!$C$3,Parameters!$C$4)</f>
        <v>5.6181132075471698</v>
      </c>
      <c r="H250" s="12">
        <f>IF('Total power'!H250&lt;Control!$C$7*1000,'Total power'!H250/Parameters!$C$3,Parameters!$C$4)</f>
        <v>5.6181132075471698</v>
      </c>
      <c r="I250" s="12">
        <f>IF('Total power'!I250&lt;Control!$C$7*1000,'Total power'!I250/Parameters!$C$3,Parameters!$C$4)</f>
        <v>5.3132075471698119</v>
      </c>
      <c r="J250" s="12">
        <f>IF('Total power'!J250&lt;Control!$C$7*1000,'Total power'!J250/Parameters!$C$3,Parameters!$C$4)</f>
        <v>4.0226415094339618</v>
      </c>
      <c r="K250" s="12">
        <f>IF('Total power'!K250&lt;Control!$C$7*1000,'Total power'!K250/Parameters!$C$3,Parameters!$C$4)</f>
        <v>4.0226415094339618</v>
      </c>
      <c r="L250" s="12">
        <f>IF('Total power'!L250&lt;Control!$C$7*1000,'Total power'!L250/Parameters!$C$3,Parameters!$C$4)</f>
        <v>4.5388679245283026</v>
      </c>
      <c r="M250" s="12">
        <f>IF('Total power'!M250&lt;Control!$C$7*1000,'Total power'!M250/Parameters!$C$3,Parameters!$C$4)</f>
        <v>4.2807547169811322</v>
      </c>
      <c r="N250" s="12">
        <f>IF('Total power'!N250&lt;Control!$C$7*1000,'Total power'!N250/Parameters!$C$3,Parameters!$C$4)</f>
        <v>4.0226415094339618</v>
      </c>
      <c r="O250" s="12">
        <f>IF('Total power'!O250&lt;Control!$C$7*1000,'Total power'!O250/Parameters!$C$3,Parameters!$C$4)</f>
        <v>3.5879245283018872</v>
      </c>
      <c r="P250" s="12">
        <f>IF('Total power'!P250&lt;Control!$C$7*1000,'Total power'!P250/Parameters!$C$3,Parameters!$C$4)</f>
        <v>2.2113207547169811</v>
      </c>
      <c r="Q250" s="12">
        <f>IF('Total power'!Q250&lt;Control!$C$7*1000,'Total power'!Q250/Parameters!$C$3,Parameters!$C$4)</f>
        <v>1.0430188679245285</v>
      </c>
      <c r="R250" s="12">
        <f>IF('Total power'!R250&lt;Control!$C$7*1000,'Total power'!R250/Parameters!$C$3,Parameters!$C$4)</f>
        <v>1.166792452830189</v>
      </c>
      <c r="S250" s="12">
        <f>IF('Total power'!S250&lt;Control!$C$7*1000,'Total power'!S250/Parameters!$C$3,Parameters!$C$4)</f>
        <v>1.0430188679245285</v>
      </c>
      <c r="T250" s="12">
        <f>IF('Total power'!T250&lt;Control!$C$7*1000,'Total power'!T250/Parameters!$C$3,Parameters!$C$4)</f>
        <v>1.166792452830189</v>
      </c>
      <c r="U250" s="12">
        <f>IF('Total power'!U250&lt;Control!$C$7*1000,'Total power'!U250/Parameters!$C$3,Parameters!$C$4)</f>
        <v>1.7343396226415091</v>
      </c>
      <c r="V250" s="12">
        <f>IF('Total power'!V250&lt;Control!$C$7*1000,'Total power'!V250/Parameters!$C$3,Parameters!$C$4)</f>
        <v>2.3924528301886792</v>
      </c>
      <c r="W250" s="12">
        <f>IF('Total power'!W250&lt;Control!$C$7*1000,'Total power'!W250/Parameters!$C$3,Parameters!$C$4)</f>
        <v>2.7547169811320753</v>
      </c>
      <c r="X250" s="12">
        <f>IF('Total power'!X250&lt;Control!$C$7*1000,'Total power'!X250/Parameters!$C$3,Parameters!$C$4)</f>
        <v>2.9358490566037734</v>
      </c>
      <c r="Y250" s="12">
        <f>IF('Total power'!Y250&lt;Control!$C$7*1000,'Total power'!Y250/Parameters!$C$3,Parameters!$C$4)</f>
        <v>2.7547169811320753</v>
      </c>
      <c r="Z250" s="12">
        <f>IF('Total power'!Z250&lt;Control!$C$7*1000,'Total power'!Z250/Parameters!$C$3,Parameters!$C$4)</f>
        <v>2.5735849056603777</v>
      </c>
      <c r="AB250" s="7">
        <f t="shared" si="3"/>
        <v>86.282264150943405</v>
      </c>
    </row>
    <row r="251" spans="2:29" x14ac:dyDescent="0.2">
      <c r="B251" s="6">
        <v>44445</v>
      </c>
      <c r="C251" s="12">
        <f>IF('Total power'!C251&lt;Control!$C$7*1000,'Total power'!C251/Parameters!$C$3,Parameters!$C$4)</f>
        <v>2.3924528301886792</v>
      </c>
      <c r="D251" s="12">
        <f>IF('Total power'!D251&lt;Control!$C$7*1000,'Total power'!D251/Parameters!$C$3,Parameters!$C$4)</f>
        <v>2.3924528301886792</v>
      </c>
      <c r="E251" s="12">
        <f>IF('Total power'!E251&lt;Control!$C$7*1000,'Total power'!E251/Parameters!$C$3,Parameters!$C$4)</f>
        <v>2.2113207547169811</v>
      </c>
      <c r="F251" s="12">
        <f>IF('Total power'!F251&lt;Control!$C$7*1000,'Total power'!F251/Parameters!$C$3,Parameters!$C$4)</f>
        <v>1.5864150943396227</v>
      </c>
      <c r="G251" s="12">
        <f>IF('Total power'!G251&lt;Control!$C$7*1000,'Total power'!G251/Parameters!$C$3,Parameters!$C$4)</f>
        <v>1.166792452830189</v>
      </c>
      <c r="H251" s="12">
        <f>IF('Total power'!H251&lt;Control!$C$7*1000,'Total power'!H251/Parameters!$C$3,Parameters!$C$4)</f>
        <v>0.67169811320754724</v>
      </c>
      <c r="I251" s="12">
        <f>IF('Total power'!I251&lt;Control!$C$7*1000,'Total power'!I251/Parameters!$C$3,Parameters!$C$4)</f>
        <v>0.47849056603773577</v>
      </c>
      <c r="J251" s="12">
        <f>IF('Total power'!J251&lt;Control!$C$7*1000,'Total power'!J251/Parameters!$C$3,Parameters!$C$4)</f>
        <v>0.18867924528301888</v>
      </c>
      <c r="K251" s="12">
        <f>IF('Total power'!K251&lt;Control!$C$7*1000,'Total power'!K251/Parameters!$C$3,Parameters!$C$4)</f>
        <v>0.38188679245283014</v>
      </c>
      <c r="L251" s="12">
        <f>IF('Total power'!L251&lt;Control!$C$7*1000,'Total power'!L251/Parameters!$C$3,Parameters!$C$4)</f>
        <v>0.57509433962264145</v>
      </c>
      <c r="M251" s="12">
        <f>IF('Total power'!M251&lt;Control!$C$7*1000,'Total power'!M251/Parameters!$C$3,Parameters!$C$4)</f>
        <v>0.79547169811320761</v>
      </c>
      <c r="N251" s="12">
        <f>IF('Total power'!N251&lt;Control!$C$7*1000,'Total power'!N251/Parameters!$C$3,Parameters!$C$4)</f>
        <v>1.166792452830189</v>
      </c>
      <c r="O251" s="12">
        <f>IF('Total power'!O251&lt;Control!$C$7*1000,'Total power'!O251/Parameters!$C$3,Parameters!$C$4)</f>
        <v>1.7343396226415091</v>
      </c>
      <c r="P251" s="12">
        <f>IF('Total power'!P251&lt;Control!$C$7*1000,'Total power'!P251/Parameters!$C$3,Parameters!$C$4)</f>
        <v>2.5735849056603777</v>
      </c>
      <c r="Q251" s="12">
        <f>IF('Total power'!Q251&lt;Control!$C$7*1000,'Total power'!Q251/Parameters!$C$3,Parameters!$C$4)</f>
        <v>3.1532075471698113</v>
      </c>
      <c r="R251" s="12">
        <f>IF('Total power'!R251&lt;Control!$C$7*1000,'Total power'!R251/Parameters!$C$3,Parameters!$C$4)</f>
        <v>3.3705660377358493</v>
      </c>
      <c r="S251" s="12">
        <f>IF('Total power'!S251&lt;Control!$C$7*1000,'Total power'!S251/Parameters!$C$3,Parameters!$C$4)</f>
        <v>3.5879245283018872</v>
      </c>
      <c r="T251" s="12">
        <f>IF('Total power'!T251&lt;Control!$C$7*1000,'Total power'!T251/Parameters!$C$3,Parameters!$C$4)</f>
        <v>4.5388679245283026</v>
      </c>
      <c r="U251" s="12">
        <f>IF('Total power'!U251&lt;Control!$C$7*1000,'Total power'!U251/Parameters!$C$3,Parameters!$C$4)</f>
        <v>7.1849056603773587</v>
      </c>
      <c r="V251" s="12">
        <f>IF('Total power'!V251&lt;Control!$C$7*1000,'Total power'!V251/Parameters!$C$3,Parameters!$C$4)</f>
        <v>7.9969811320754713</v>
      </c>
      <c r="W251" s="12">
        <f>IF('Total power'!W251&lt;Control!$C$7*1000,'Total power'!W251/Parameters!$C$3,Parameters!$C$4)</f>
        <v>8.5735849056603772</v>
      </c>
      <c r="X251" s="12">
        <f>IF('Total power'!X251&lt;Control!$C$7*1000,'Total power'!X251/Parameters!$C$3,Parameters!$C$4)</f>
        <v>9.7781132075471699</v>
      </c>
      <c r="Y251" s="12">
        <f>IF('Total power'!Y251&lt;Control!$C$7*1000,'Total power'!Y251/Parameters!$C$3,Parameters!$C$4)</f>
        <v>10.119245283018866</v>
      </c>
      <c r="Z251" s="12">
        <f>IF('Total power'!Z251&lt;Control!$C$7*1000,'Total power'!Z251/Parameters!$C$3,Parameters!$C$4)</f>
        <v>10.119245283018866</v>
      </c>
      <c r="AB251" s="7">
        <f t="shared" si="3"/>
        <v>86.738113207547173</v>
      </c>
    </row>
    <row r="252" spans="2:29" x14ac:dyDescent="0.2">
      <c r="B252" s="6">
        <v>44446</v>
      </c>
      <c r="C252" s="12">
        <f>IF('Total power'!C252&lt;Control!$C$7*1000,'Total power'!C252/Parameters!$C$3,Parameters!$C$4)</f>
        <v>10.979622641509433</v>
      </c>
      <c r="D252" s="12">
        <f>IF('Total power'!D252&lt;Control!$C$7*1000,'Total power'!D252/Parameters!$C$3,Parameters!$C$4)</f>
        <v>11.372075471698114</v>
      </c>
      <c r="E252" s="12">
        <f>IF('Total power'!E252&lt;Control!$C$7*1000,'Total power'!E252/Parameters!$C$3,Parameters!$C$4)</f>
        <v>10.566037735849056</v>
      </c>
      <c r="F252" s="12">
        <f>IF('Total power'!F252&lt;Control!$C$7*1000,'Total power'!F252/Parameters!$C$3,Parameters!$C$4)</f>
        <v>9.7781132075471699</v>
      </c>
      <c r="G252" s="12">
        <f>IF('Total power'!G252&lt;Control!$C$7*1000,'Total power'!G252/Parameters!$C$3,Parameters!$C$4)</f>
        <v>7.5833962264150934</v>
      </c>
      <c r="H252" s="12">
        <f>IF('Total power'!H252&lt;Control!$C$7*1000,'Total power'!H252/Parameters!$C$3,Parameters!$C$4)</f>
        <v>6.2279245283018865</v>
      </c>
      <c r="I252" s="12">
        <f>IF('Total power'!I252&lt;Control!$C$7*1000,'Total power'!I252/Parameters!$C$3,Parameters!$C$4)</f>
        <v>4.5388679245283026</v>
      </c>
      <c r="J252" s="12">
        <f>IF('Total power'!J252&lt;Control!$C$7*1000,'Total power'!J252/Parameters!$C$3,Parameters!$C$4)</f>
        <v>2.9358490566037734</v>
      </c>
      <c r="K252" s="12">
        <f>IF('Total power'!K252&lt;Control!$C$7*1000,'Total power'!K252/Parameters!$C$3,Parameters!$C$4)</f>
        <v>4.5388679245283026</v>
      </c>
      <c r="L252" s="12">
        <f>IF('Total power'!L252&lt;Control!$C$7*1000,'Total power'!L252/Parameters!$C$3,Parameters!$C$4)</f>
        <v>5.6181132075471698</v>
      </c>
      <c r="M252" s="12">
        <f>IF('Total power'!M252&lt;Control!$C$7*1000,'Total power'!M252/Parameters!$C$3,Parameters!$C$4)</f>
        <v>5.3132075471698119</v>
      </c>
      <c r="N252" s="12">
        <f>IF('Total power'!N252&lt;Control!$C$7*1000,'Total power'!N252/Parameters!$C$3,Parameters!$C$4)</f>
        <v>4.5388679245283026</v>
      </c>
      <c r="O252" s="12">
        <f>IF('Total power'!O252&lt;Control!$C$7*1000,'Total power'!O252/Parameters!$C$3,Parameters!$C$4)</f>
        <v>3.8052830188679247</v>
      </c>
      <c r="P252" s="12">
        <f>IF('Total power'!P252&lt;Control!$C$7*1000,'Total power'!P252/Parameters!$C$3,Parameters!$C$4)</f>
        <v>3.1532075471698113</v>
      </c>
      <c r="Q252" s="12">
        <f>IF('Total power'!Q252&lt;Control!$C$7*1000,'Total power'!Q252/Parameters!$C$3,Parameters!$C$4)</f>
        <v>2.3924528301886792</v>
      </c>
      <c r="R252" s="12">
        <f>IF('Total power'!R252&lt;Control!$C$7*1000,'Total power'!R252/Parameters!$C$3,Parameters!$C$4)</f>
        <v>1.4384905660377358</v>
      </c>
      <c r="S252" s="12">
        <f>IF('Total power'!S252&lt;Control!$C$7*1000,'Total power'!S252/Parameters!$C$3,Parameters!$C$4)</f>
        <v>0.47849056603773577</v>
      </c>
      <c r="T252" s="12">
        <f>IF('Total power'!T252&lt;Control!$C$7*1000,'Total power'!T252/Parameters!$C$3,Parameters!$C$4)</f>
        <v>0</v>
      </c>
      <c r="U252" s="12">
        <f>IF('Total power'!U252&lt;Control!$C$7*1000,'Total power'!U252/Parameters!$C$3,Parameters!$C$4)</f>
        <v>0</v>
      </c>
      <c r="V252" s="12">
        <f>IF('Total power'!V252&lt;Control!$C$7*1000,'Total power'!V252/Parameters!$C$3,Parameters!$C$4)</f>
        <v>0</v>
      </c>
      <c r="W252" s="12">
        <f>IF('Total power'!W252&lt;Control!$C$7*1000,'Total power'!W252/Parameters!$C$3,Parameters!$C$4)</f>
        <v>0</v>
      </c>
      <c r="X252" s="12">
        <f>IF('Total power'!X252&lt;Control!$C$7*1000,'Total power'!X252/Parameters!$C$3,Parameters!$C$4)</f>
        <v>0</v>
      </c>
      <c r="Y252" s="12">
        <f>IF('Total power'!Y252&lt;Control!$C$7*1000,'Total power'!Y252/Parameters!$C$3,Parameters!$C$4)</f>
        <v>0</v>
      </c>
      <c r="Z252" s="12">
        <f>IF('Total power'!Z252&lt;Control!$C$7*1000,'Total power'!Z252/Parameters!$C$3,Parameters!$C$4)</f>
        <v>0</v>
      </c>
      <c r="AB252" s="7">
        <f t="shared" si="3"/>
        <v>95.258867924528303</v>
      </c>
    </row>
    <row r="253" spans="2:29" x14ac:dyDescent="0.2">
      <c r="B253" s="6">
        <v>44447</v>
      </c>
      <c r="C253" s="12">
        <f>IF('Total power'!C253&lt;Control!$C$7*1000,'Total power'!C253/Parameters!$C$3,Parameters!$C$4)</f>
        <v>0</v>
      </c>
      <c r="D253" s="12">
        <f>IF('Total power'!D253&lt;Control!$C$7*1000,'Total power'!D253/Parameters!$C$3,Parameters!$C$4)</f>
        <v>0</v>
      </c>
      <c r="E253" s="12">
        <f>IF('Total power'!E253&lt;Control!$C$7*1000,'Total power'!E253/Parameters!$C$3,Parameters!$C$4)</f>
        <v>0</v>
      </c>
      <c r="F253" s="12">
        <f>IF('Total power'!F253&lt;Control!$C$7*1000,'Total power'!F253/Parameters!$C$3,Parameters!$C$4)</f>
        <v>0</v>
      </c>
      <c r="G253" s="12">
        <f>IF('Total power'!G253&lt;Control!$C$7*1000,'Total power'!G253/Parameters!$C$3,Parameters!$C$4)</f>
        <v>0</v>
      </c>
      <c r="H253" s="12">
        <f>IF('Total power'!H253&lt;Control!$C$7*1000,'Total power'!H253/Parameters!$C$3,Parameters!$C$4)</f>
        <v>0</v>
      </c>
      <c r="I253" s="12">
        <f>IF('Total power'!I253&lt;Control!$C$7*1000,'Total power'!I253/Parameters!$C$3,Parameters!$C$4)</f>
        <v>0</v>
      </c>
      <c r="J253" s="12">
        <f>IF('Total power'!J253&lt;Control!$C$7*1000,'Total power'!J253/Parameters!$C$3,Parameters!$C$4)</f>
        <v>0</v>
      </c>
      <c r="K253" s="12">
        <f>IF('Total power'!K253&lt;Control!$C$7*1000,'Total power'!K253/Parameters!$C$3,Parameters!$C$4)</f>
        <v>0</v>
      </c>
      <c r="L253" s="12">
        <f>IF('Total power'!L253&lt;Control!$C$7*1000,'Total power'!L253/Parameters!$C$3,Parameters!$C$4)</f>
        <v>0</v>
      </c>
      <c r="M253" s="12">
        <f>IF('Total power'!M253&lt;Control!$C$7*1000,'Total power'!M253/Parameters!$C$3,Parameters!$C$4)</f>
        <v>0</v>
      </c>
      <c r="N253" s="12">
        <f>IF('Total power'!N253&lt;Control!$C$7*1000,'Total power'!N253/Parameters!$C$3,Parameters!$C$4)</f>
        <v>0</v>
      </c>
      <c r="O253" s="12">
        <f>IF('Total power'!O253&lt;Control!$C$7*1000,'Total power'!O253/Parameters!$C$3,Parameters!$C$4)</f>
        <v>0</v>
      </c>
      <c r="P253" s="12">
        <f>IF('Total power'!P253&lt;Control!$C$7*1000,'Total power'!P253/Parameters!$C$3,Parameters!$C$4)</f>
        <v>0</v>
      </c>
      <c r="Q253" s="12">
        <f>IF('Total power'!Q253&lt;Control!$C$7*1000,'Total power'!Q253/Parameters!$C$3,Parameters!$C$4)</f>
        <v>0</v>
      </c>
      <c r="R253" s="12">
        <f>IF('Total power'!R253&lt;Control!$C$7*1000,'Total power'!R253/Parameters!$C$3,Parameters!$C$4)</f>
        <v>0</v>
      </c>
      <c r="S253" s="12">
        <f>IF('Total power'!S253&lt;Control!$C$7*1000,'Total power'!S253/Parameters!$C$3,Parameters!$C$4)</f>
        <v>0</v>
      </c>
      <c r="T253" s="12">
        <f>IF('Total power'!T253&lt;Control!$C$7*1000,'Total power'!T253/Parameters!$C$3,Parameters!$C$4)</f>
        <v>1.7343396226415091</v>
      </c>
      <c r="U253" s="12">
        <f>IF('Total power'!U253&lt;Control!$C$7*1000,'Total power'!U253/Parameters!$C$3,Parameters!$C$4)</f>
        <v>4.0226415094339618</v>
      </c>
      <c r="V253" s="12">
        <f>IF('Total power'!V253&lt;Control!$C$7*1000,'Total power'!V253/Parameters!$C$3,Parameters!$C$4)</f>
        <v>6.2279245283018865</v>
      </c>
      <c r="W253" s="12">
        <f>IF('Total power'!W253&lt;Control!$C$7*1000,'Total power'!W253/Parameters!$C$3,Parameters!$C$4)</f>
        <v>6.8377358490566031</v>
      </c>
      <c r="X253" s="12">
        <f>IF('Total power'!X253&lt;Control!$C$7*1000,'Total power'!X253/Parameters!$C$3,Parameters!$C$4)</f>
        <v>6.2279245283018865</v>
      </c>
      <c r="Y253" s="12">
        <f>IF('Total power'!Y253&lt;Control!$C$7*1000,'Total power'!Y253/Parameters!$C$3,Parameters!$C$4)</f>
        <v>5.0550943396226433</v>
      </c>
      <c r="Z253" s="12">
        <f>IF('Total power'!Z253&lt;Control!$C$7*1000,'Total power'!Z253/Parameters!$C$3,Parameters!$C$4)</f>
        <v>4.2807547169811322</v>
      </c>
      <c r="AB253" s="7">
        <f t="shared" si="3"/>
        <v>34.386415094339625</v>
      </c>
    </row>
    <row r="254" spans="2:29" x14ac:dyDescent="0.2">
      <c r="B254" s="6">
        <v>44448</v>
      </c>
      <c r="C254" s="12">
        <f>IF('Total power'!C254&lt;Control!$C$7*1000,'Total power'!C254/Parameters!$C$3,Parameters!$C$4)</f>
        <v>3.8052830188679247</v>
      </c>
      <c r="D254" s="12">
        <f>IF('Total power'!D254&lt;Control!$C$7*1000,'Total power'!D254/Parameters!$C$3,Parameters!$C$4)</f>
        <v>4.0226415094339618</v>
      </c>
      <c r="E254" s="12">
        <f>IF('Total power'!E254&lt;Control!$C$7*1000,'Total power'!E254/Parameters!$C$3,Parameters!$C$4)</f>
        <v>6.2279245283018865</v>
      </c>
      <c r="F254" s="12">
        <f>IF('Total power'!F254&lt;Control!$C$7*1000,'Total power'!F254/Parameters!$C$3,Parameters!$C$4)</f>
        <v>8.3894339622641514</v>
      </c>
      <c r="G254" s="12">
        <f>IF('Total power'!G254&lt;Control!$C$7*1000,'Total power'!G254/Parameters!$C$3,Parameters!$C$4)</f>
        <v>9.385660377358489</v>
      </c>
      <c r="H254" s="12">
        <f>IF('Total power'!H254&lt;Control!$C$7*1000,'Total power'!H254/Parameters!$C$3,Parameters!$C$4)</f>
        <v>10.119245283018866</v>
      </c>
      <c r="I254" s="12">
        <f>IF('Total power'!I254&lt;Control!$C$7*1000,'Total power'!I254/Parameters!$C$3,Parameters!$C$4)</f>
        <v>9.7781132075471699</v>
      </c>
      <c r="J254" s="12">
        <f>IF('Total power'!J254&lt;Control!$C$7*1000,'Total power'!J254/Parameters!$C$3,Parameters!$C$4)</f>
        <v>8.5735849056603772</v>
      </c>
      <c r="K254" s="12">
        <f>IF('Total power'!K254&lt;Control!$C$7*1000,'Total power'!K254/Parameters!$C$3,Parameters!$C$4)</f>
        <v>9.385660377358489</v>
      </c>
      <c r="L254" s="12">
        <f>IF('Total power'!L254&lt;Control!$C$7*1000,'Total power'!L254/Parameters!$C$3,Parameters!$C$4)</f>
        <v>8.9720754716981137</v>
      </c>
      <c r="M254" s="12">
        <f>IF('Total power'!M254&lt;Control!$C$7*1000,'Total power'!M254/Parameters!$C$3,Parameters!$C$4)</f>
        <v>8.5735849056603772</v>
      </c>
      <c r="N254" s="12">
        <f>IF('Total power'!N254&lt;Control!$C$7*1000,'Total power'!N254/Parameters!$C$3,Parameters!$C$4)</f>
        <v>8.3894339622641514</v>
      </c>
      <c r="O254" s="12">
        <f>IF('Total power'!O254&lt;Control!$C$7*1000,'Total power'!O254/Parameters!$C$3,Parameters!$C$4)</f>
        <v>7.1849056603773587</v>
      </c>
      <c r="P254" s="12">
        <f>IF('Total power'!P254&lt;Control!$C$7*1000,'Total power'!P254/Parameters!$C$3,Parameters!$C$4)</f>
        <v>6.8377358490566031</v>
      </c>
      <c r="Q254" s="12">
        <f>IF('Total power'!Q254&lt;Control!$C$7*1000,'Total power'!Q254/Parameters!$C$3,Parameters!$C$4)</f>
        <v>6.2279245283018865</v>
      </c>
      <c r="R254" s="12">
        <f>IF('Total power'!R254&lt;Control!$C$7*1000,'Total power'!R254/Parameters!$C$3,Parameters!$C$4)</f>
        <v>5.9230188679245277</v>
      </c>
      <c r="S254" s="12">
        <f>IF('Total power'!S254&lt;Control!$C$7*1000,'Total power'!S254/Parameters!$C$3,Parameters!$C$4)</f>
        <v>5.9230188679245277</v>
      </c>
      <c r="T254" s="12">
        <f>IF('Total power'!T254&lt;Control!$C$7*1000,'Total power'!T254/Parameters!$C$3,Parameters!$C$4)</f>
        <v>5.6181132075471698</v>
      </c>
      <c r="U254" s="12">
        <f>IF('Total power'!U254&lt;Control!$C$7*1000,'Total power'!U254/Parameters!$C$3,Parameters!$C$4)</f>
        <v>5.9230188679245277</v>
      </c>
      <c r="V254" s="12">
        <f>IF('Total power'!V254&lt;Control!$C$7*1000,'Total power'!V254/Parameters!$C$3,Parameters!$C$4)</f>
        <v>6.2279245283018865</v>
      </c>
      <c r="W254" s="12">
        <f>IF('Total power'!W254&lt;Control!$C$7*1000,'Total power'!W254/Parameters!$C$3,Parameters!$C$4)</f>
        <v>5.9230188679245277</v>
      </c>
      <c r="X254" s="12">
        <f>IF('Total power'!X254&lt;Control!$C$7*1000,'Total power'!X254/Parameters!$C$3,Parameters!$C$4)</f>
        <v>5.0550943396226433</v>
      </c>
      <c r="Y254" s="12">
        <f>IF('Total power'!Y254&lt;Control!$C$7*1000,'Total power'!Y254/Parameters!$C$3,Parameters!$C$4)</f>
        <v>4.0226415094339618</v>
      </c>
      <c r="Z254" s="12">
        <f>IF('Total power'!Z254&lt;Control!$C$7*1000,'Total power'!Z254/Parameters!$C$3,Parameters!$C$4)</f>
        <v>3.1532075471698113</v>
      </c>
      <c r="AB254" s="7">
        <f t="shared" si="3"/>
        <v>163.64226415094339</v>
      </c>
    </row>
    <row r="255" spans="2:29" x14ac:dyDescent="0.2">
      <c r="B255" s="6">
        <v>44449</v>
      </c>
      <c r="C255" s="12">
        <f>IF('Total power'!C255&lt;Control!$C$7*1000,'Total power'!C255/Parameters!$C$3,Parameters!$C$4)</f>
        <v>2.3924528301886792</v>
      </c>
      <c r="D255" s="12">
        <f>IF('Total power'!D255&lt;Control!$C$7*1000,'Total power'!D255/Parameters!$C$3,Parameters!$C$4)</f>
        <v>1.2905660377358492</v>
      </c>
      <c r="E255" s="12">
        <f>IF('Total power'!E255&lt;Control!$C$7*1000,'Total power'!E255/Parameters!$C$3,Parameters!$C$4)</f>
        <v>0.57509433962264145</v>
      </c>
      <c r="F255" s="12">
        <f>IF('Total power'!F255&lt;Control!$C$7*1000,'Total power'!F255/Parameters!$C$3,Parameters!$C$4)</f>
        <v>0</v>
      </c>
      <c r="G255" s="12">
        <f>IF('Total power'!G255&lt;Control!$C$7*1000,'Total power'!G255/Parameters!$C$3,Parameters!$C$4)</f>
        <v>0</v>
      </c>
      <c r="H255" s="12">
        <f>IF('Total power'!H255&lt;Control!$C$7*1000,'Total power'!H255/Parameters!$C$3,Parameters!$C$4)</f>
        <v>0</v>
      </c>
      <c r="I255" s="12">
        <f>IF('Total power'!I255&lt;Control!$C$7*1000,'Total power'!I255/Parameters!$C$3,Parameters!$C$4)</f>
        <v>0</v>
      </c>
      <c r="J255" s="12">
        <f>IF('Total power'!J255&lt;Control!$C$7*1000,'Total power'!J255/Parameters!$C$3,Parameters!$C$4)</f>
        <v>0</v>
      </c>
      <c r="K255" s="12">
        <f>IF('Total power'!K255&lt;Control!$C$7*1000,'Total power'!K255/Parameters!$C$3,Parameters!$C$4)</f>
        <v>0</v>
      </c>
      <c r="L255" s="12">
        <f>IF('Total power'!L255&lt;Control!$C$7*1000,'Total power'!L255/Parameters!$C$3,Parameters!$C$4)</f>
        <v>0</v>
      </c>
      <c r="M255" s="12">
        <f>IF('Total power'!M255&lt;Control!$C$7*1000,'Total power'!M255/Parameters!$C$3,Parameters!$C$4)</f>
        <v>0</v>
      </c>
      <c r="N255" s="12">
        <f>IF('Total power'!N255&lt;Control!$C$7*1000,'Total power'!N255/Parameters!$C$3,Parameters!$C$4)</f>
        <v>0</v>
      </c>
      <c r="O255" s="12">
        <f>IF('Total power'!O255&lt;Control!$C$7*1000,'Total power'!O255/Parameters!$C$3,Parameters!$C$4)</f>
        <v>0</v>
      </c>
      <c r="P255" s="12">
        <f>IF('Total power'!P255&lt;Control!$C$7*1000,'Total power'!P255/Parameters!$C$3,Parameters!$C$4)</f>
        <v>0</v>
      </c>
      <c r="Q255" s="12">
        <f>IF('Total power'!Q255&lt;Control!$C$7*1000,'Total power'!Q255/Parameters!$C$3,Parameters!$C$4)</f>
        <v>0</v>
      </c>
      <c r="R255" s="12">
        <f>IF('Total power'!R255&lt;Control!$C$7*1000,'Total power'!R255/Parameters!$C$3,Parameters!$C$4)</f>
        <v>0</v>
      </c>
      <c r="S255" s="12">
        <f>IF('Total power'!S255&lt;Control!$C$7*1000,'Total power'!S255/Parameters!$C$3,Parameters!$C$4)</f>
        <v>0</v>
      </c>
      <c r="T255" s="12">
        <f>IF('Total power'!T255&lt;Control!$C$7*1000,'Total power'!T255/Parameters!$C$3,Parameters!$C$4)</f>
        <v>0</v>
      </c>
      <c r="U255" s="12">
        <f>IF('Total power'!U255&lt;Control!$C$7*1000,'Total power'!U255/Parameters!$C$3,Parameters!$C$4)</f>
        <v>0</v>
      </c>
      <c r="V255" s="12">
        <f>IF('Total power'!V255&lt;Control!$C$7*1000,'Total power'!V255/Parameters!$C$3,Parameters!$C$4)</f>
        <v>0</v>
      </c>
      <c r="W255" s="12">
        <f>IF('Total power'!W255&lt;Control!$C$7*1000,'Total power'!W255/Parameters!$C$3,Parameters!$C$4)</f>
        <v>0</v>
      </c>
      <c r="X255" s="12">
        <f>IF('Total power'!X255&lt;Control!$C$7*1000,'Total power'!X255/Parameters!$C$3,Parameters!$C$4)</f>
        <v>0</v>
      </c>
      <c r="Y255" s="12">
        <f>IF('Total power'!Y255&lt;Control!$C$7*1000,'Total power'!Y255/Parameters!$C$3,Parameters!$C$4)</f>
        <v>0</v>
      </c>
      <c r="Z255" s="12">
        <f>IF('Total power'!Z255&lt;Control!$C$7*1000,'Total power'!Z255/Parameters!$C$3,Parameters!$C$4)</f>
        <v>0</v>
      </c>
      <c r="AB255" s="7">
        <f t="shared" si="3"/>
        <v>4.2581132075471695</v>
      </c>
    </row>
    <row r="256" spans="2:29" x14ac:dyDescent="0.2">
      <c r="B256" s="6">
        <v>44450</v>
      </c>
      <c r="C256" s="12">
        <f>IF('Total power'!C256&lt;Control!$C$7*1000,'Total power'!C256/Parameters!$C$3,Parameters!$C$4)</f>
        <v>0.28528301886792451</v>
      </c>
      <c r="D256" s="12">
        <f>IF('Total power'!D256&lt;Control!$C$7*1000,'Total power'!D256/Parameters!$C$3,Parameters!$C$4)</f>
        <v>0.38188679245283014</v>
      </c>
      <c r="E256" s="12">
        <f>IF('Total power'!E256&lt;Control!$C$7*1000,'Total power'!E256/Parameters!$C$3,Parameters!$C$4)</f>
        <v>0.57509433962264145</v>
      </c>
      <c r="F256" s="12">
        <f>IF('Total power'!F256&lt;Control!$C$7*1000,'Total power'!F256/Parameters!$C$3,Parameters!$C$4)</f>
        <v>0.79547169811320761</v>
      </c>
      <c r="G256" s="12">
        <f>IF('Total power'!G256&lt;Control!$C$7*1000,'Total power'!G256/Parameters!$C$3,Parameters!$C$4)</f>
        <v>1.166792452830189</v>
      </c>
      <c r="H256" s="12">
        <f>IF('Total power'!H256&lt;Control!$C$7*1000,'Total power'!H256/Parameters!$C$3,Parameters!$C$4)</f>
        <v>2.2113207547169811</v>
      </c>
      <c r="I256" s="12">
        <f>IF('Total power'!I256&lt;Control!$C$7*1000,'Total power'!I256/Parameters!$C$3,Parameters!$C$4)</f>
        <v>3.3705660377358493</v>
      </c>
      <c r="J256" s="12">
        <f>IF('Total power'!J256&lt;Control!$C$7*1000,'Total power'!J256/Parameters!$C$3,Parameters!$C$4)</f>
        <v>4.0226415094339618</v>
      </c>
      <c r="K256" s="12">
        <f>IF('Total power'!K256&lt;Control!$C$7*1000,'Total power'!K256/Parameters!$C$3,Parameters!$C$4)</f>
        <v>7.5833962264150934</v>
      </c>
      <c r="L256" s="12">
        <f>IF('Total power'!L256&lt;Control!$C$7*1000,'Total power'!L256/Parameters!$C$3,Parameters!$C$4)</f>
        <v>10.979622641509433</v>
      </c>
      <c r="M256" s="12">
        <f>IF('Total power'!M256&lt;Control!$C$7*1000,'Total power'!M256/Parameters!$C$3,Parameters!$C$4)</f>
        <v>13.753962264150944</v>
      </c>
      <c r="N256" s="12">
        <f>IF('Total power'!N256&lt;Control!$C$7*1000,'Total power'!N256/Parameters!$C$3,Parameters!$C$4)</f>
        <v>16.537358490566035</v>
      </c>
      <c r="O256" s="12">
        <f>IF('Total power'!O256&lt;Control!$C$7*1000,'Total power'!O256/Parameters!$C$3,Parameters!$C$4)</f>
        <v>17.479245283018866</v>
      </c>
      <c r="P256" s="12">
        <f>IF('Total power'!P256&lt;Control!$C$7*1000,'Total power'!P256/Parameters!$C$3,Parameters!$C$4)</f>
        <v>18.233962264150943</v>
      </c>
      <c r="Q256" s="12">
        <f>IF('Total power'!Q256&lt;Control!$C$7*1000,'Total power'!Q256/Parameters!$C$3,Parameters!$C$4)</f>
        <v>18.233962264150943</v>
      </c>
      <c r="R256" s="12">
        <f>IF('Total power'!R256&lt;Control!$C$7*1000,'Total power'!R256/Parameters!$C$3,Parameters!$C$4)</f>
        <v>17.722264150943396</v>
      </c>
      <c r="S256" s="12">
        <f>IF('Total power'!S256&lt;Control!$C$7*1000,'Total power'!S256/Parameters!$C$3,Parameters!$C$4)</f>
        <v>16.537358490566035</v>
      </c>
      <c r="T256" s="12">
        <f>IF('Total power'!T256&lt;Control!$C$7*1000,'Total power'!T256/Parameters!$C$3,Parameters!$C$4)</f>
        <v>13.367547169811321</v>
      </c>
      <c r="U256" s="12">
        <f>IF('Total power'!U256&lt;Control!$C$7*1000,'Total power'!U256/Parameters!$C$3,Parameters!$C$4)</f>
        <v>10.979622641509433</v>
      </c>
      <c r="V256" s="12">
        <f>IF('Total power'!V256&lt;Control!$C$7*1000,'Total power'!V256/Parameters!$C$3,Parameters!$C$4)</f>
        <v>10.566037735849056</v>
      </c>
      <c r="W256" s="12">
        <f>IF('Total power'!W256&lt;Control!$C$7*1000,'Total power'!W256/Parameters!$C$3,Parameters!$C$4)</f>
        <v>10.979622641509433</v>
      </c>
      <c r="X256" s="12">
        <f>IF('Total power'!X256&lt;Control!$C$7*1000,'Total power'!X256/Parameters!$C$3,Parameters!$C$4)</f>
        <v>11.372075471698114</v>
      </c>
      <c r="Y256" s="12">
        <f>IF('Total power'!Y256&lt;Control!$C$7*1000,'Total power'!Y256/Parameters!$C$3,Parameters!$C$4)</f>
        <v>11.71320754716981</v>
      </c>
      <c r="Z256" s="12">
        <f>IF('Total power'!Z256&lt;Control!$C$7*1000,'Total power'!Z256/Parameters!$C$3,Parameters!$C$4)</f>
        <v>10.119245283018866</v>
      </c>
      <c r="AB256" s="7">
        <f t="shared" si="3"/>
        <v>228.96754716981133</v>
      </c>
    </row>
    <row r="257" spans="2:28" x14ac:dyDescent="0.2">
      <c r="B257" s="6">
        <v>44451</v>
      </c>
      <c r="C257" s="12">
        <f>IF('Total power'!C257&lt;Control!$C$7*1000,'Total power'!C257/Parameters!$C$3,Parameters!$C$4)</f>
        <v>8.9720754716981137</v>
      </c>
      <c r="D257" s="12">
        <f>IF('Total power'!D257&lt;Control!$C$7*1000,'Total power'!D257/Parameters!$C$3,Parameters!$C$4)</f>
        <v>7.5833962264150934</v>
      </c>
      <c r="E257" s="12">
        <f>IF('Total power'!E257&lt;Control!$C$7*1000,'Total power'!E257/Parameters!$C$3,Parameters!$C$4)</f>
        <v>5.9230188679245277</v>
      </c>
      <c r="F257" s="12">
        <f>IF('Total power'!F257&lt;Control!$C$7*1000,'Total power'!F257/Parameters!$C$3,Parameters!$C$4)</f>
        <v>5.6181132075471698</v>
      </c>
      <c r="G257" s="12">
        <f>IF('Total power'!G257&lt;Control!$C$7*1000,'Total power'!G257/Parameters!$C$3,Parameters!$C$4)</f>
        <v>5.6181132075471698</v>
      </c>
      <c r="H257" s="12">
        <f>IF('Total power'!H257&lt;Control!$C$7*1000,'Total power'!H257/Parameters!$C$3,Parameters!$C$4)</f>
        <v>5.6181132075471698</v>
      </c>
      <c r="I257" s="12">
        <f>IF('Total power'!I257&lt;Control!$C$7*1000,'Total power'!I257/Parameters!$C$3,Parameters!$C$4)</f>
        <v>5.9230188679245277</v>
      </c>
      <c r="J257" s="12">
        <f>IF('Total power'!J257&lt;Control!$C$7*1000,'Total power'!J257/Parameters!$C$3,Parameters!$C$4)</f>
        <v>5.6181132075471698</v>
      </c>
      <c r="K257" s="12">
        <f>IF('Total power'!K257&lt;Control!$C$7*1000,'Total power'!K257/Parameters!$C$3,Parameters!$C$4)</f>
        <v>5.6181132075471698</v>
      </c>
      <c r="L257" s="12">
        <f>IF('Total power'!L257&lt;Control!$C$7*1000,'Total power'!L257/Parameters!$C$3,Parameters!$C$4)</f>
        <v>4.5388679245283026</v>
      </c>
      <c r="M257" s="12">
        <f>IF('Total power'!M257&lt;Control!$C$7*1000,'Total power'!M257/Parameters!$C$3,Parameters!$C$4)</f>
        <v>2.7547169811320753</v>
      </c>
      <c r="N257" s="12">
        <f>IF('Total power'!N257&lt;Control!$C$7*1000,'Total power'!N257/Parameters!$C$3,Parameters!$C$4)</f>
        <v>1.4384905660377358</v>
      </c>
      <c r="O257" s="12">
        <f>IF('Total power'!O257&lt;Control!$C$7*1000,'Total power'!O257/Parameters!$C$3,Parameters!$C$4)</f>
        <v>0.91924528301886799</v>
      </c>
      <c r="P257" s="12">
        <f>IF('Total power'!P257&lt;Control!$C$7*1000,'Total power'!P257/Parameters!$C$3,Parameters!$C$4)</f>
        <v>0.67169811320754724</v>
      </c>
      <c r="Q257" s="12">
        <f>IF('Total power'!Q257&lt;Control!$C$7*1000,'Total power'!Q257/Parameters!$C$3,Parameters!$C$4)</f>
        <v>0.38188679245283014</v>
      </c>
      <c r="R257" s="12">
        <f>IF('Total power'!R257&lt;Control!$C$7*1000,'Total power'!R257/Parameters!$C$3,Parameters!$C$4)</f>
        <v>0.18867924528301888</v>
      </c>
      <c r="S257" s="12">
        <f>IF('Total power'!S257&lt;Control!$C$7*1000,'Total power'!S257/Parameters!$C$3,Parameters!$C$4)</f>
        <v>0</v>
      </c>
      <c r="T257" s="12">
        <f>IF('Total power'!T257&lt;Control!$C$7*1000,'Total power'!T257/Parameters!$C$3,Parameters!$C$4)</f>
        <v>0</v>
      </c>
      <c r="U257" s="12">
        <f>IF('Total power'!U257&lt;Control!$C$7*1000,'Total power'!U257/Parameters!$C$3,Parameters!$C$4)</f>
        <v>0</v>
      </c>
      <c r="V257" s="12">
        <f>IF('Total power'!V257&lt;Control!$C$7*1000,'Total power'!V257/Parameters!$C$3,Parameters!$C$4)</f>
        <v>0</v>
      </c>
      <c r="W257" s="12">
        <f>IF('Total power'!W257&lt;Control!$C$7*1000,'Total power'!W257/Parameters!$C$3,Parameters!$C$4)</f>
        <v>0</v>
      </c>
      <c r="X257" s="12">
        <f>IF('Total power'!X257&lt;Control!$C$7*1000,'Total power'!X257/Parameters!$C$3,Parameters!$C$4)</f>
        <v>0</v>
      </c>
      <c r="Y257" s="12">
        <f>IF('Total power'!Y257&lt;Control!$C$7*1000,'Total power'!Y257/Parameters!$C$3,Parameters!$C$4)</f>
        <v>0</v>
      </c>
      <c r="Z257" s="12">
        <f>IF('Total power'!Z257&lt;Control!$C$7*1000,'Total power'!Z257/Parameters!$C$3,Parameters!$C$4)</f>
        <v>0</v>
      </c>
      <c r="AB257" s="7">
        <f t="shared" si="3"/>
        <v>67.385660377358477</v>
      </c>
    </row>
    <row r="258" spans="2:28" x14ac:dyDescent="0.2">
      <c r="B258" s="6">
        <v>44452</v>
      </c>
      <c r="C258" s="12">
        <f>IF('Total power'!C258&lt;Control!$C$7*1000,'Total power'!C258/Parameters!$C$3,Parameters!$C$4)</f>
        <v>0.38188679245283014</v>
      </c>
      <c r="D258" s="12">
        <f>IF('Total power'!D258&lt;Control!$C$7*1000,'Total power'!D258/Parameters!$C$3,Parameters!$C$4)</f>
        <v>0.79547169811320761</v>
      </c>
      <c r="E258" s="12">
        <f>IF('Total power'!E258&lt;Control!$C$7*1000,'Total power'!E258/Parameters!$C$3,Parameters!$C$4)</f>
        <v>1.166792452830189</v>
      </c>
      <c r="F258" s="12">
        <f>IF('Total power'!F258&lt;Control!$C$7*1000,'Total power'!F258/Parameters!$C$3,Parameters!$C$4)</f>
        <v>1.4384905660377358</v>
      </c>
      <c r="G258" s="12">
        <f>IF('Total power'!G258&lt;Control!$C$7*1000,'Total power'!G258/Parameters!$C$3,Parameters!$C$4)</f>
        <v>1.8822641509433962</v>
      </c>
      <c r="H258" s="12">
        <f>IF('Total power'!H258&lt;Control!$C$7*1000,'Total power'!H258/Parameters!$C$3,Parameters!$C$4)</f>
        <v>2.2113207547169811</v>
      </c>
      <c r="I258" s="12">
        <f>IF('Total power'!I258&lt;Control!$C$7*1000,'Total power'!I258/Parameters!$C$3,Parameters!$C$4)</f>
        <v>2.5735849056603777</v>
      </c>
      <c r="J258" s="12">
        <f>IF('Total power'!J258&lt;Control!$C$7*1000,'Total power'!J258/Parameters!$C$3,Parameters!$C$4)</f>
        <v>2.2113207547169811</v>
      </c>
      <c r="K258" s="12">
        <f>IF('Total power'!K258&lt;Control!$C$7*1000,'Total power'!K258/Parameters!$C$3,Parameters!$C$4)</f>
        <v>2.7547169811320753</v>
      </c>
      <c r="L258" s="12">
        <f>IF('Total power'!L258&lt;Control!$C$7*1000,'Total power'!L258/Parameters!$C$3,Parameters!$C$4)</f>
        <v>2.9358490566037734</v>
      </c>
      <c r="M258" s="12">
        <f>IF('Total power'!M258&lt;Control!$C$7*1000,'Total power'!M258/Parameters!$C$3,Parameters!$C$4)</f>
        <v>2.5735849056603777</v>
      </c>
      <c r="N258" s="12">
        <f>IF('Total power'!N258&lt;Control!$C$7*1000,'Total power'!N258/Parameters!$C$3,Parameters!$C$4)</f>
        <v>2.030188679245283</v>
      </c>
      <c r="O258" s="12">
        <f>IF('Total power'!O258&lt;Control!$C$7*1000,'Total power'!O258/Parameters!$C$3,Parameters!$C$4)</f>
        <v>1.5864150943396227</v>
      </c>
      <c r="P258" s="12">
        <f>IF('Total power'!P258&lt;Control!$C$7*1000,'Total power'!P258/Parameters!$C$3,Parameters!$C$4)</f>
        <v>1.166792452830189</v>
      </c>
      <c r="Q258" s="12">
        <f>IF('Total power'!Q258&lt;Control!$C$7*1000,'Total power'!Q258/Parameters!$C$3,Parameters!$C$4)</f>
        <v>0.79547169811320761</v>
      </c>
      <c r="R258" s="12">
        <f>IF('Total power'!R258&lt;Control!$C$7*1000,'Total power'!R258/Parameters!$C$3,Parameters!$C$4)</f>
        <v>0.57509433962264145</v>
      </c>
      <c r="S258" s="12">
        <f>IF('Total power'!S258&lt;Control!$C$7*1000,'Total power'!S258/Parameters!$C$3,Parameters!$C$4)</f>
        <v>0.47849056603773577</v>
      </c>
      <c r="T258" s="12">
        <f>IF('Total power'!T258&lt;Control!$C$7*1000,'Total power'!T258/Parameters!$C$3,Parameters!$C$4)</f>
        <v>0.91924528301886799</v>
      </c>
      <c r="U258" s="12">
        <f>IF('Total power'!U258&lt;Control!$C$7*1000,'Total power'!U258/Parameters!$C$3,Parameters!$C$4)</f>
        <v>1.8822641509433962</v>
      </c>
      <c r="V258" s="12">
        <f>IF('Total power'!V258&lt;Control!$C$7*1000,'Total power'!V258/Parameters!$C$3,Parameters!$C$4)</f>
        <v>3.1532075471698113</v>
      </c>
      <c r="W258" s="12">
        <f>IF('Total power'!W258&lt;Control!$C$7*1000,'Total power'!W258/Parameters!$C$3,Parameters!$C$4)</f>
        <v>4.2807547169811322</v>
      </c>
      <c r="X258" s="12">
        <f>IF('Total power'!X258&lt;Control!$C$7*1000,'Total power'!X258/Parameters!$C$3,Parameters!$C$4)</f>
        <v>4.5388679245283026</v>
      </c>
      <c r="Y258" s="12">
        <f>IF('Total power'!Y258&lt;Control!$C$7*1000,'Total power'!Y258/Parameters!$C$3,Parameters!$C$4)</f>
        <v>4.7969811320754729</v>
      </c>
      <c r="Z258" s="12">
        <f>IF('Total power'!Z258&lt;Control!$C$7*1000,'Total power'!Z258/Parameters!$C$3,Parameters!$C$4)</f>
        <v>5.0550943396226433</v>
      </c>
      <c r="AB258" s="7">
        <f t="shared" si="3"/>
        <v>52.184150943396233</v>
      </c>
    </row>
    <row r="259" spans="2:28" x14ac:dyDescent="0.2">
      <c r="B259" s="6">
        <v>44453</v>
      </c>
      <c r="C259" s="12">
        <f>IF('Total power'!C259&lt;Control!$C$7*1000,'Total power'!C259/Parameters!$C$3,Parameters!$C$4)</f>
        <v>4.7969811320754729</v>
      </c>
      <c r="D259" s="12">
        <f>IF('Total power'!D259&lt;Control!$C$7*1000,'Total power'!D259/Parameters!$C$3,Parameters!$C$4)</f>
        <v>4.5388679245283026</v>
      </c>
      <c r="E259" s="12">
        <f>IF('Total power'!E259&lt;Control!$C$7*1000,'Total power'!E259/Parameters!$C$3,Parameters!$C$4)</f>
        <v>4.0226415094339618</v>
      </c>
      <c r="F259" s="12">
        <f>IF('Total power'!F259&lt;Control!$C$7*1000,'Total power'!F259/Parameters!$C$3,Parameters!$C$4)</f>
        <v>3.1532075471698113</v>
      </c>
      <c r="G259" s="12">
        <f>IF('Total power'!G259&lt;Control!$C$7*1000,'Total power'!G259/Parameters!$C$3,Parameters!$C$4)</f>
        <v>2.2113207547169811</v>
      </c>
      <c r="H259" s="12">
        <f>IF('Total power'!H259&lt;Control!$C$7*1000,'Total power'!H259/Parameters!$C$3,Parameters!$C$4)</f>
        <v>1.2905660377358492</v>
      </c>
      <c r="I259" s="12">
        <f>IF('Total power'!I259&lt;Control!$C$7*1000,'Total power'!I259/Parameters!$C$3,Parameters!$C$4)</f>
        <v>0.91924528301886799</v>
      </c>
      <c r="J259" s="12">
        <f>IF('Total power'!J259&lt;Control!$C$7*1000,'Total power'!J259/Parameters!$C$3,Parameters!$C$4)</f>
        <v>0.47849056603773577</v>
      </c>
      <c r="K259" s="12">
        <f>IF('Total power'!K259&lt;Control!$C$7*1000,'Total power'!K259/Parameters!$C$3,Parameters!$C$4)</f>
        <v>0</v>
      </c>
      <c r="L259" s="12">
        <f>IF('Total power'!L259&lt;Control!$C$7*1000,'Total power'!L259/Parameters!$C$3,Parameters!$C$4)</f>
        <v>0</v>
      </c>
      <c r="M259" s="12">
        <f>IF('Total power'!M259&lt;Control!$C$7*1000,'Total power'!M259/Parameters!$C$3,Parameters!$C$4)</f>
        <v>0</v>
      </c>
      <c r="N259" s="12">
        <f>IF('Total power'!N259&lt;Control!$C$7*1000,'Total power'!N259/Parameters!$C$3,Parameters!$C$4)</f>
        <v>0</v>
      </c>
      <c r="O259" s="12">
        <f>IF('Total power'!O259&lt;Control!$C$7*1000,'Total power'!O259/Parameters!$C$3,Parameters!$C$4)</f>
        <v>0</v>
      </c>
      <c r="P259" s="12">
        <f>IF('Total power'!P259&lt;Control!$C$7*1000,'Total power'!P259/Parameters!$C$3,Parameters!$C$4)</f>
        <v>0</v>
      </c>
      <c r="Q259" s="12">
        <f>IF('Total power'!Q259&lt;Control!$C$7*1000,'Total power'!Q259/Parameters!$C$3,Parameters!$C$4)</f>
        <v>0</v>
      </c>
      <c r="R259" s="12">
        <f>IF('Total power'!R259&lt;Control!$C$7*1000,'Total power'!R259/Parameters!$C$3,Parameters!$C$4)</f>
        <v>0</v>
      </c>
      <c r="S259" s="12">
        <f>IF('Total power'!S259&lt;Control!$C$7*1000,'Total power'!S259/Parameters!$C$3,Parameters!$C$4)</f>
        <v>0</v>
      </c>
      <c r="T259" s="12">
        <f>IF('Total power'!T259&lt;Control!$C$7*1000,'Total power'!T259/Parameters!$C$3,Parameters!$C$4)</f>
        <v>0</v>
      </c>
      <c r="U259" s="12">
        <f>IF('Total power'!U259&lt;Control!$C$7*1000,'Total power'!U259/Parameters!$C$3,Parameters!$C$4)</f>
        <v>0</v>
      </c>
      <c r="V259" s="12">
        <f>IF('Total power'!V259&lt;Control!$C$7*1000,'Total power'!V259/Parameters!$C$3,Parameters!$C$4)</f>
        <v>0</v>
      </c>
      <c r="W259" s="12">
        <f>IF('Total power'!W259&lt;Control!$C$7*1000,'Total power'!W259/Parameters!$C$3,Parameters!$C$4)</f>
        <v>0</v>
      </c>
      <c r="X259" s="12">
        <f>IF('Total power'!X259&lt;Control!$C$7*1000,'Total power'!X259/Parameters!$C$3,Parameters!$C$4)</f>
        <v>0</v>
      </c>
      <c r="Y259" s="12">
        <f>IF('Total power'!Y259&lt;Control!$C$7*1000,'Total power'!Y259/Parameters!$C$3,Parameters!$C$4)</f>
        <v>0</v>
      </c>
      <c r="Z259" s="12">
        <f>IF('Total power'!Z259&lt;Control!$C$7*1000,'Total power'!Z259/Parameters!$C$3,Parameters!$C$4)</f>
        <v>0</v>
      </c>
      <c r="AB259" s="7">
        <f t="shared" si="3"/>
        <v>21.411320754716982</v>
      </c>
    </row>
    <row r="260" spans="2:28" x14ac:dyDescent="0.2">
      <c r="B260" s="6">
        <v>44454</v>
      </c>
      <c r="C260" s="12">
        <f>IF('Total power'!C260&lt;Control!$C$7*1000,'Total power'!C260/Parameters!$C$3,Parameters!$C$4)</f>
        <v>0</v>
      </c>
      <c r="D260" s="12">
        <f>IF('Total power'!D260&lt;Control!$C$7*1000,'Total power'!D260/Parameters!$C$3,Parameters!$C$4)</f>
        <v>0</v>
      </c>
      <c r="E260" s="12">
        <f>IF('Total power'!E260&lt;Control!$C$7*1000,'Total power'!E260/Parameters!$C$3,Parameters!$C$4)</f>
        <v>0</v>
      </c>
      <c r="F260" s="12">
        <f>IF('Total power'!F260&lt;Control!$C$7*1000,'Total power'!F260/Parameters!$C$3,Parameters!$C$4)</f>
        <v>0</v>
      </c>
      <c r="G260" s="12">
        <f>IF('Total power'!G260&lt;Control!$C$7*1000,'Total power'!G260/Parameters!$C$3,Parameters!$C$4)</f>
        <v>0</v>
      </c>
      <c r="H260" s="12">
        <f>IF('Total power'!H260&lt;Control!$C$7*1000,'Total power'!H260/Parameters!$C$3,Parameters!$C$4)</f>
        <v>0</v>
      </c>
      <c r="I260" s="12">
        <f>IF('Total power'!I260&lt;Control!$C$7*1000,'Total power'!I260/Parameters!$C$3,Parameters!$C$4)</f>
        <v>0</v>
      </c>
      <c r="J260" s="12">
        <f>IF('Total power'!J260&lt;Control!$C$7*1000,'Total power'!J260/Parameters!$C$3,Parameters!$C$4)</f>
        <v>0</v>
      </c>
      <c r="K260" s="12">
        <f>IF('Total power'!K260&lt;Control!$C$7*1000,'Total power'!K260/Parameters!$C$3,Parameters!$C$4)</f>
        <v>0</v>
      </c>
      <c r="L260" s="12">
        <f>IF('Total power'!L260&lt;Control!$C$7*1000,'Total power'!L260/Parameters!$C$3,Parameters!$C$4)</f>
        <v>0</v>
      </c>
      <c r="M260" s="12">
        <f>IF('Total power'!M260&lt;Control!$C$7*1000,'Total power'!M260/Parameters!$C$3,Parameters!$C$4)</f>
        <v>0</v>
      </c>
      <c r="N260" s="12">
        <f>IF('Total power'!N260&lt;Control!$C$7*1000,'Total power'!N260/Parameters!$C$3,Parameters!$C$4)</f>
        <v>0</v>
      </c>
      <c r="O260" s="12">
        <f>IF('Total power'!O260&lt;Control!$C$7*1000,'Total power'!O260/Parameters!$C$3,Parameters!$C$4)</f>
        <v>0</v>
      </c>
      <c r="P260" s="12">
        <f>IF('Total power'!P260&lt;Control!$C$7*1000,'Total power'!P260/Parameters!$C$3,Parameters!$C$4)</f>
        <v>0</v>
      </c>
      <c r="Q260" s="12">
        <f>IF('Total power'!Q260&lt;Control!$C$7*1000,'Total power'!Q260/Parameters!$C$3,Parameters!$C$4)</f>
        <v>0</v>
      </c>
      <c r="R260" s="12">
        <f>IF('Total power'!R260&lt;Control!$C$7*1000,'Total power'!R260/Parameters!$C$3,Parameters!$C$4)</f>
        <v>0</v>
      </c>
      <c r="S260" s="12">
        <f>IF('Total power'!S260&lt;Control!$C$7*1000,'Total power'!S260/Parameters!$C$3,Parameters!$C$4)</f>
        <v>0</v>
      </c>
      <c r="T260" s="12">
        <f>IF('Total power'!T260&lt;Control!$C$7*1000,'Total power'!T260/Parameters!$C$3,Parameters!$C$4)</f>
        <v>0</v>
      </c>
      <c r="U260" s="12">
        <f>IF('Total power'!U260&lt;Control!$C$7*1000,'Total power'!U260/Parameters!$C$3,Parameters!$C$4)</f>
        <v>0</v>
      </c>
      <c r="V260" s="12">
        <f>IF('Total power'!V260&lt;Control!$C$7*1000,'Total power'!V260/Parameters!$C$3,Parameters!$C$4)</f>
        <v>0</v>
      </c>
      <c r="W260" s="12">
        <f>IF('Total power'!W260&lt;Control!$C$7*1000,'Total power'!W260/Parameters!$C$3,Parameters!$C$4)</f>
        <v>0</v>
      </c>
      <c r="X260" s="12">
        <f>IF('Total power'!X260&lt;Control!$C$7*1000,'Total power'!X260/Parameters!$C$3,Parameters!$C$4)</f>
        <v>0</v>
      </c>
      <c r="Y260" s="12">
        <f>IF('Total power'!Y260&lt;Control!$C$7*1000,'Total power'!Y260/Parameters!$C$3,Parameters!$C$4)</f>
        <v>0</v>
      </c>
      <c r="Z260" s="12">
        <f>IF('Total power'!Z260&lt;Control!$C$7*1000,'Total power'!Z260/Parameters!$C$3,Parameters!$C$4)</f>
        <v>0.91924528301886799</v>
      </c>
      <c r="AB260" s="7">
        <f t="shared" ref="AB260:AB323" si="4">SUM(C260:Z260)</f>
        <v>0.91924528301886799</v>
      </c>
    </row>
    <row r="261" spans="2:28" x14ac:dyDescent="0.2">
      <c r="B261" s="6">
        <v>44455</v>
      </c>
      <c r="C261" s="12">
        <f>IF('Total power'!C261&lt;Control!$C$7*1000,'Total power'!C261/Parameters!$C$3,Parameters!$C$4)</f>
        <v>2.5735849056603777</v>
      </c>
      <c r="D261" s="12">
        <f>IF('Total power'!D261&lt;Control!$C$7*1000,'Total power'!D261/Parameters!$C$3,Parameters!$C$4)</f>
        <v>4.5388679245283026</v>
      </c>
      <c r="E261" s="12">
        <f>IF('Total power'!E261&lt;Control!$C$7*1000,'Total power'!E261/Parameters!$C$3,Parameters!$C$4)</f>
        <v>5.9230188679245277</v>
      </c>
      <c r="F261" s="12">
        <f>IF('Total power'!F261&lt;Control!$C$7*1000,'Total power'!F261/Parameters!$C$3,Parameters!$C$4)</f>
        <v>6.2279245283018865</v>
      </c>
      <c r="G261" s="12">
        <f>IF('Total power'!G261&lt;Control!$C$7*1000,'Total power'!G261/Parameters!$C$3,Parameters!$C$4)</f>
        <v>6.5328301886792444</v>
      </c>
      <c r="H261" s="12">
        <f>IF('Total power'!H261&lt;Control!$C$7*1000,'Total power'!H261/Parameters!$C$3,Parameters!$C$4)</f>
        <v>5.9230188679245277</v>
      </c>
      <c r="I261" s="12">
        <f>IF('Total power'!I261&lt;Control!$C$7*1000,'Total power'!I261/Parameters!$C$3,Parameters!$C$4)</f>
        <v>4.7969811320754729</v>
      </c>
      <c r="J261" s="12">
        <f>IF('Total power'!J261&lt;Control!$C$7*1000,'Total power'!J261/Parameters!$C$3,Parameters!$C$4)</f>
        <v>2.7547169811320753</v>
      </c>
      <c r="K261" s="12">
        <f>IF('Total power'!K261&lt;Control!$C$7*1000,'Total power'!K261/Parameters!$C$3,Parameters!$C$4)</f>
        <v>2.030188679245283</v>
      </c>
      <c r="L261" s="12">
        <f>IF('Total power'!L261&lt;Control!$C$7*1000,'Total power'!L261/Parameters!$C$3,Parameters!$C$4)</f>
        <v>1.2905660377358492</v>
      </c>
      <c r="M261" s="12">
        <f>IF('Total power'!M261&lt;Control!$C$7*1000,'Total power'!M261/Parameters!$C$3,Parameters!$C$4)</f>
        <v>0.47849056603773577</v>
      </c>
      <c r="N261" s="12">
        <f>IF('Total power'!N261&lt;Control!$C$7*1000,'Total power'!N261/Parameters!$C$3,Parameters!$C$4)</f>
        <v>0</v>
      </c>
      <c r="O261" s="12">
        <f>IF('Total power'!O261&lt;Control!$C$7*1000,'Total power'!O261/Parameters!$C$3,Parameters!$C$4)</f>
        <v>0</v>
      </c>
      <c r="P261" s="12">
        <f>IF('Total power'!P261&lt;Control!$C$7*1000,'Total power'!P261/Parameters!$C$3,Parameters!$C$4)</f>
        <v>0.28528301886792451</v>
      </c>
      <c r="Q261" s="12">
        <f>IF('Total power'!Q261&lt;Control!$C$7*1000,'Total power'!Q261/Parameters!$C$3,Parameters!$C$4)</f>
        <v>0.67169811320754724</v>
      </c>
      <c r="R261" s="12">
        <f>IF('Total power'!R261&lt;Control!$C$7*1000,'Total power'!R261/Parameters!$C$3,Parameters!$C$4)</f>
        <v>1.166792452830189</v>
      </c>
      <c r="S261" s="12">
        <f>IF('Total power'!S261&lt;Control!$C$7*1000,'Total power'!S261/Parameters!$C$3,Parameters!$C$4)</f>
        <v>2.030188679245283</v>
      </c>
      <c r="T261" s="12">
        <f>IF('Total power'!T261&lt;Control!$C$7*1000,'Total power'!T261/Parameters!$C$3,Parameters!$C$4)</f>
        <v>4.2807547169811322</v>
      </c>
      <c r="U261" s="12">
        <f>IF('Total power'!U261&lt;Control!$C$7*1000,'Total power'!U261/Parameters!$C$3,Parameters!$C$4)</f>
        <v>7.5833962264150934</v>
      </c>
      <c r="V261" s="12">
        <f>IF('Total power'!V261&lt;Control!$C$7*1000,'Total power'!V261/Parameters!$C$3,Parameters!$C$4)</f>
        <v>9.385660377358489</v>
      </c>
      <c r="W261" s="12">
        <f>IF('Total power'!W261&lt;Control!$C$7*1000,'Total power'!W261/Parameters!$C$3,Parameters!$C$4)</f>
        <v>9.7781132075471699</v>
      </c>
      <c r="X261" s="12">
        <f>IF('Total power'!X261&lt;Control!$C$7*1000,'Total power'!X261/Parameters!$C$3,Parameters!$C$4)</f>
        <v>10.566037735849056</v>
      </c>
      <c r="Y261" s="12">
        <f>IF('Total power'!Y261&lt;Control!$C$7*1000,'Total power'!Y261/Parameters!$C$3,Parameters!$C$4)</f>
        <v>11.372075471698114</v>
      </c>
      <c r="Z261" s="12">
        <f>IF('Total power'!Z261&lt;Control!$C$7*1000,'Total power'!Z261/Parameters!$C$3,Parameters!$C$4)</f>
        <v>11.948679245283019</v>
      </c>
      <c r="AB261" s="7">
        <f t="shared" si="4"/>
        <v>112.13886792452828</v>
      </c>
    </row>
    <row r="262" spans="2:28" x14ac:dyDescent="0.2">
      <c r="B262" s="6">
        <v>44456</v>
      </c>
      <c r="C262" s="12">
        <f>IF('Total power'!C262&lt;Control!$C$7*1000,'Total power'!C262/Parameters!$C$3,Parameters!$C$4)</f>
        <v>11.948679245283019</v>
      </c>
      <c r="D262" s="12">
        <f>IF('Total power'!D262&lt;Control!$C$7*1000,'Total power'!D262/Parameters!$C$3,Parameters!$C$4)</f>
        <v>12.633962264150943</v>
      </c>
      <c r="E262" s="12">
        <f>IF('Total power'!E262&lt;Control!$C$7*1000,'Total power'!E262/Parameters!$C$3,Parameters!$C$4)</f>
        <v>13.367547169811321</v>
      </c>
      <c r="F262" s="12">
        <f>IF('Total power'!F262&lt;Control!$C$7*1000,'Total power'!F262/Parameters!$C$3,Parameters!$C$4)</f>
        <v>12.633962264150943</v>
      </c>
      <c r="G262" s="12">
        <f>IF('Total power'!G262&lt;Control!$C$7*1000,'Total power'!G262/Parameters!$C$3,Parameters!$C$4)</f>
        <v>13.026415094339622</v>
      </c>
      <c r="H262" s="12">
        <f>IF('Total power'!H262&lt;Control!$C$7*1000,'Total power'!H262/Parameters!$C$3,Parameters!$C$4)</f>
        <v>13.367547169811321</v>
      </c>
      <c r="I262" s="12">
        <f>IF('Total power'!I262&lt;Control!$C$7*1000,'Total power'!I262/Parameters!$C$3,Parameters!$C$4)</f>
        <v>13.603018867924529</v>
      </c>
      <c r="J262" s="12">
        <f>IF('Total power'!J262&lt;Control!$C$7*1000,'Total power'!J262/Parameters!$C$3,Parameters!$C$4)</f>
        <v>13.753962264150944</v>
      </c>
      <c r="K262" s="12">
        <f>IF('Total power'!K262&lt;Control!$C$7*1000,'Total power'!K262/Parameters!$C$3,Parameters!$C$4)</f>
        <v>13.367547169811321</v>
      </c>
      <c r="L262" s="12">
        <f>IF('Total power'!L262&lt;Control!$C$7*1000,'Total power'!L262/Parameters!$C$3,Parameters!$C$4)</f>
        <v>14.937358490566039</v>
      </c>
      <c r="M262" s="12">
        <f>IF('Total power'!M262&lt;Control!$C$7*1000,'Total power'!M262/Parameters!$C$3,Parameters!$C$4)</f>
        <v>15.415849056603776</v>
      </c>
      <c r="N262" s="12">
        <f>IF('Total power'!N262&lt;Control!$C$7*1000,'Total power'!N262/Parameters!$C$3,Parameters!$C$4)</f>
        <v>15.323773584905663</v>
      </c>
      <c r="O262" s="12">
        <f>IF('Total power'!O262&lt;Control!$C$7*1000,'Total power'!O262/Parameters!$C$3,Parameters!$C$4)</f>
        <v>15.323773584905663</v>
      </c>
      <c r="P262" s="12">
        <f>IF('Total power'!P262&lt;Control!$C$7*1000,'Total power'!P262/Parameters!$C$3,Parameters!$C$4)</f>
        <v>13.753962264150944</v>
      </c>
      <c r="Q262" s="12">
        <f>IF('Total power'!Q262&lt;Control!$C$7*1000,'Total power'!Q262/Parameters!$C$3,Parameters!$C$4)</f>
        <v>10.119245283018866</v>
      </c>
      <c r="R262" s="12">
        <f>IF('Total power'!R262&lt;Control!$C$7*1000,'Total power'!R262/Parameters!$C$3,Parameters!$C$4)</f>
        <v>6.8377358490566031</v>
      </c>
      <c r="S262" s="12">
        <f>IF('Total power'!S262&lt;Control!$C$7*1000,'Total power'!S262/Parameters!$C$3,Parameters!$C$4)</f>
        <v>4.7969811320754729</v>
      </c>
      <c r="T262" s="12">
        <f>IF('Total power'!T262&lt;Control!$C$7*1000,'Total power'!T262/Parameters!$C$3,Parameters!$C$4)</f>
        <v>2.7547169811320753</v>
      </c>
      <c r="U262" s="12">
        <f>IF('Total power'!U262&lt;Control!$C$7*1000,'Total power'!U262/Parameters!$C$3,Parameters!$C$4)</f>
        <v>2.2113207547169811</v>
      </c>
      <c r="V262" s="12">
        <f>IF('Total power'!V262&lt;Control!$C$7*1000,'Total power'!V262/Parameters!$C$3,Parameters!$C$4)</f>
        <v>2.3924528301886792</v>
      </c>
      <c r="W262" s="12">
        <f>IF('Total power'!W262&lt;Control!$C$7*1000,'Total power'!W262/Parameters!$C$3,Parameters!$C$4)</f>
        <v>2.5735849056603777</v>
      </c>
      <c r="X262" s="12">
        <f>IF('Total power'!X262&lt;Control!$C$7*1000,'Total power'!X262/Parameters!$C$3,Parameters!$C$4)</f>
        <v>2.2113207547169811</v>
      </c>
      <c r="Y262" s="12">
        <f>IF('Total power'!Y262&lt;Control!$C$7*1000,'Total power'!Y262/Parameters!$C$3,Parameters!$C$4)</f>
        <v>1.4384905660377358</v>
      </c>
      <c r="Z262" s="12">
        <f>IF('Total power'!Z262&lt;Control!$C$7*1000,'Total power'!Z262/Parameters!$C$3,Parameters!$C$4)</f>
        <v>1.0430188679245285</v>
      </c>
      <c r="AB262" s="7">
        <f t="shared" si="4"/>
        <v>228.83622641509433</v>
      </c>
    </row>
    <row r="263" spans="2:28" x14ac:dyDescent="0.2">
      <c r="B263" s="6">
        <v>44457</v>
      </c>
      <c r="C263" s="12">
        <f>IF('Total power'!C263&lt;Control!$C$7*1000,'Total power'!C263/Parameters!$C$3,Parameters!$C$4)</f>
        <v>0.79547169811320761</v>
      </c>
      <c r="D263" s="12">
        <f>IF('Total power'!D263&lt;Control!$C$7*1000,'Total power'!D263/Parameters!$C$3,Parameters!$C$4)</f>
        <v>0.57509433962264145</v>
      </c>
      <c r="E263" s="12">
        <f>IF('Total power'!E263&lt;Control!$C$7*1000,'Total power'!E263/Parameters!$C$3,Parameters!$C$4)</f>
        <v>0.38188679245283014</v>
      </c>
      <c r="F263" s="12">
        <f>IF('Total power'!F263&lt;Control!$C$7*1000,'Total power'!F263/Parameters!$C$3,Parameters!$C$4)</f>
        <v>0.67169811320754724</v>
      </c>
      <c r="G263" s="12">
        <f>IF('Total power'!G263&lt;Control!$C$7*1000,'Total power'!G263/Parameters!$C$3,Parameters!$C$4)</f>
        <v>1.0430188679245285</v>
      </c>
      <c r="H263" s="12">
        <f>IF('Total power'!H263&lt;Control!$C$7*1000,'Total power'!H263/Parameters!$C$3,Parameters!$C$4)</f>
        <v>1.5864150943396227</v>
      </c>
      <c r="I263" s="12">
        <f>IF('Total power'!I263&lt;Control!$C$7*1000,'Total power'!I263/Parameters!$C$3,Parameters!$C$4)</f>
        <v>1.8822641509433962</v>
      </c>
      <c r="J263" s="12">
        <f>IF('Total power'!J263&lt;Control!$C$7*1000,'Total power'!J263/Parameters!$C$3,Parameters!$C$4)</f>
        <v>1.5864150943396227</v>
      </c>
      <c r="K263" s="12">
        <f>IF('Total power'!K263&lt;Control!$C$7*1000,'Total power'!K263/Parameters!$C$3,Parameters!$C$4)</f>
        <v>1.166792452830189</v>
      </c>
      <c r="L263" s="12">
        <f>IF('Total power'!L263&lt;Control!$C$7*1000,'Total power'!L263/Parameters!$C$3,Parameters!$C$4)</f>
        <v>1.0430188679245285</v>
      </c>
      <c r="M263" s="12">
        <f>IF('Total power'!M263&lt;Control!$C$7*1000,'Total power'!M263/Parameters!$C$3,Parameters!$C$4)</f>
        <v>0.91924528301886799</v>
      </c>
      <c r="N263" s="12">
        <f>IF('Total power'!N263&lt;Control!$C$7*1000,'Total power'!N263/Parameters!$C$3,Parameters!$C$4)</f>
        <v>0.79547169811320761</v>
      </c>
      <c r="O263" s="12">
        <f>IF('Total power'!O263&lt;Control!$C$7*1000,'Total power'!O263/Parameters!$C$3,Parameters!$C$4)</f>
        <v>0.57509433962264145</v>
      </c>
      <c r="P263" s="12">
        <f>IF('Total power'!P263&lt;Control!$C$7*1000,'Total power'!P263/Parameters!$C$3,Parameters!$C$4)</f>
        <v>0.57509433962264145</v>
      </c>
      <c r="Q263" s="12">
        <f>IF('Total power'!Q263&lt;Control!$C$7*1000,'Total power'!Q263/Parameters!$C$3,Parameters!$C$4)</f>
        <v>0.57509433962264145</v>
      </c>
      <c r="R263" s="12">
        <f>IF('Total power'!R263&lt;Control!$C$7*1000,'Total power'!R263/Parameters!$C$3,Parameters!$C$4)</f>
        <v>0.38188679245283014</v>
      </c>
      <c r="S263" s="12">
        <f>IF('Total power'!S263&lt;Control!$C$7*1000,'Total power'!S263/Parameters!$C$3,Parameters!$C$4)</f>
        <v>0.18867924528301888</v>
      </c>
      <c r="T263" s="12">
        <f>IF('Total power'!T263&lt;Control!$C$7*1000,'Total power'!T263/Parameters!$C$3,Parameters!$C$4)</f>
        <v>0.38188679245283014</v>
      </c>
      <c r="U263" s="12">
        <f>IF('Total power'!U263&lt;Control!$C$7*1000,'Total power'!U263/Parameters!$C$3,Parameters!$C$4)</f>
        <v>1.0430188679245285</v>
      </c>
      <c r="V263" s="12">
        <f>IF('Total power'!V263&lt;Control!$C$7*1000,'Total power'!V263/Parameters!$C$3,Parameters!$C$4)</f>
        <v>1.7343396226415091</v>
      </c>
      <c r="W263" s="12">
        <f>IF('Total power'!W263&lt;Control!$C$7*1000,'Total power'!W263/Parameters!$C$3,Parameters!$C$4)</f>
        <v>2.3924528301886792</v>
      </c>
      <c r="X263" s="12">
        <f>IF('Total power'!X263&lt;Control!$C$7*1000,'Total power'!X263/Parameters!$C$3,Parameters!$C$4)</f>
        <v>2.9358490566037734</v>
      </c>
      <c r="Y263" s="12">
        <f>IF('Total power'!Y263&lt;Control!$C$7*1000,'Total power'!Y263/Parameters!$C$3,Parameters!$C$4)</f>
        <v>2.7547169811320753</v>
      </c>
      <c r="Z263" s="12">
        <f>IF('Total power'!Z263&lt;Control!$C$7*1000,'Total power'!Z263/Parameters!$C$3,Parameters!$C$4)</f>
        <v>2.2113207547169811</v>
      </c>
      <c r="AB263" s="7">
        <f t="shared" si="4"/>
        <v>28.196226415094337</v>
      </c>
    </row>
    <row r="264" spans="2:28" x14ac:dyDescent="0.2">
      <c r="B264" s="6">
        <v>44458</v>
      </c>
      <c r="C264" s="12">
        <f>IF('Total power'!C264&lt;Control!$C$7*1000,'Total power'!C264/Parameters!$C$3,Parameters!$C$4)</f>
        <v>2.3924528301886792</v>
      </c>
      <c r="D264" s="12">
        <f>IF('Total power'!D264&lt;Control!$C$7*1000,'Total power'!D264/Parameters!$C$3,Parameters!$C$4)</f>
        <v>1.8822641509433962</v>
      </c>
      <c r="E264" s="12">
        <f>IF('Total power'!E264&lt;Control!$C$7*1000,'Total power'!E264/Parameters!$C$3,Parameters!$C$4)</f>
        <v>1.166792452830189</v>
      </c>
      <c r="F264" s="12">
        <f>IF('Total power'!F264&lt;Control!$C$7*1000,'Total power'!F264/Parameters!$C$3,Parameters!$C$4)</f>
        <v>0.67169811320754724</v>
      </c>
      <c r="G264" s="12">
        <f>IF('Total power'!G264&lt;Control!$C$7*1000,'Total power'!G264/Parameters!$C$3,Parameters!$C$4)</f>
        <v>0.38188679245283014</v>
      </c>
      <c r="H264" s="12">
        <f>IF('Total power'!H264&lt;Control!$C$7*1000,'Total power'!H264/Parameters!$C$3,Parameters!$C$4)</f>
        <v>0.47849056603773577</v>
      </c>
      <c r="I264" s="12">
        <f>IF('Total power'!I264&lt;Control!$C$7*1000,'Total power'!I264/Parameters!$C$3,Parameters!$C$4)</f>
        <v>1.166792452830189</v>
      </c>
      <c r="J264" s="12">
        <f>IF('Total power'!J264&lt;Control!$C$7*1000,'Total power'!J264/Parameters!$C$3,Parameters!$C$4)</f>
        <v>1.8822641509433962</v>
      </c>
      <c r="K264" s="12">
        <f>IF('Total power'!K264&lt;Control!$C$7*1000,'Total power'!K264/Parameters!$C$3,Parameters!$C$4)</f>
        <v>1.5864150943396227</v>
      </c>
      <c r="L264" s="12">
        <f>IF('Total power'!L264&lt;Control!$C$7*1000,'Total power'!L264/Parameters!$C$3,Parameters!$C$4)</f>
        <v>2.030188679245283</v>
      </c>
      <c r="M264" s="12">
        <f>IF('Total power'!M264&lt;Control!$C$7*1000,'Total power'!M264/Parameters!$C$3,Parameters!$C$4)</f>
        <v>2.9358490566037734</v>
      </c>
      <c r="N264" s="12">
        <f>IF('Total power'!N264&lt;Control!$C$7*1000,'Total power'!N264/Parameters!$C$3,Parameters!$C$4)</f>
        <v>3.8052830188679247</v>
      </c>
      <c r="O264" s="12">
        <f>IF('Total power'!O264&lt;Control!$C$7*1000,'Total power'!O264/Parameters!$C$3,Parameters!$C$4)</f>
        <v>4.2807547169811322</v>
      </c>
      <c r="P264" s="12">
        <f>IF('Total power'!P264&lt;Control!$C$7*1000,'Total power'!P264/Parameters!$C$3,Parameters!$C$4)</f>
        <v>5.0550943396226433</v>
      </c>
      <c r="Q264" s="12">
        <f>IF('Total power'!Q264&lt;Control!$C$7*1000,'Total power'!Q264/Parameters!$C$3,Parameters!$C$4)</f>
        <v>5.9230188679245277</v>
      </c>
      <c r="R264" s="12">
        <f>IF('Total power'!R264&lt;Control!$C$7*1000,'Total power'!R264/Parameters!$C$3,Parameters!$C$4)</f>
        <v>5.3132075471698119</v>
      </c>
      <c r="S264" s="12">
        <f>IF('Total power'!S264&lt;Control!$C$7*1000,'Total power'!S264/Parameters!$C$3,Parameters!$C$4)</f>
        <v>3.5879245283018872</v>
      </c>
      <c r="T264" s="12">
        <f>IF('Total power'!T264&lt;Control!$C$7*1000,'Total power'!T264/Parameters!$C$3,Parameters!$C$4)</f>
        <v>2.2113207547169811</v>
      </c>
      <c r="U264" s="12">
        <f>IF('Total power'!U264&lt;Control!$C$7*1000,'Total power'!U264/Parameters!$C$3,Parameters!$C$4)</f>
        <v>1.4384905660377358</v>
      </c>
      <c r="V264" s="12">
        <f>IF('Total power'!V264&lt;Control!$C$7*1000,'Total power'!V264/Parameters!$C$3,Parameters!$C$4)</f>
        <v>0.67169811320754724</v>
      </c>
      <c r="W264" s="12">
        <f>IF('Total power'!W264&lt;Control!$C$7*1000,'Total power'!W264/Parameters!$C$3,Parameters!$C$4)</f>
        <v>0.67169811320754724</v>
      </c>
      <c r="X264" s="12">
        <f>IF('Total power'!X264&lt;Control!$C$7*1000,'Total power'!X264/Parameters!$C$3,Parameters!$C$4)</f>
        <v>1.0430188679245285</v>
      </c>
      <c r="Y264" s="12">
        <f>IF('Total power'!Y264&lt;Control!$C$7*1000,'Total power'!Y264/Parameters!$C$3,Parameters!$C$4)</f>
        <v>1.7343396226415091</v>
      </c>
      <c r="Z264" s="12">
        <f>IF('Total power'!Z264&lt;Control!$C$7*1000,'Total power'!Z264/Parameters!$C$3,Parameters!$C$4)</f>
        <v>2.5735849056603777</v>
      </c>
      <c r="AB264" s="7">
        <f t="shared" si="4"/>
        <v>54.884528301886789</v>
      </c>
    </row>
    <row r="265" spans="2:28" x14ac:dyDescent="0.2">
      <c r="B265" s="6">
        <v>44459</v>
      </c>
      <c r="C265" s="12">
        <f>IF('Total power'!C265&lt;Control!$C$7*1000,'Total power'!C265/Parameters!$C$3,Parameters!$C$4)</f>
        <v>2.9358490566037734</v>
      </c>
      <c r="D265" s="12">
        <f>IF('Total power'!D265&lt;Control!$C$7*1000,'Total power'!D265/Parameters!$C$3,Parameters!$C$4)</f>
        <v>3.1532075471698113</v>
      </c>
      <c r="E265" s="12">
        <f>IF('Total power'!E265&lt;Control!$C$7*1000,'Total power'!E265/Parameters!$C$3,Parameters!$C$4)</f>
        <v>3.3705660377358493</v>
      </c>
      <c r="F265" s="12">
        <f>IF('Total power'!F265&lt;Control!$C$7*1000,'Total power'!F265/Parameters!$C$3,Parameters!$C$4)</f>
        <v>4.2807547169811322</v>
      </c>
      <c r="G265" s="12">
        <f>IF('Total power'!G265&lt;Control!$C$7*1000,'Total power'!G265/Parameters!$C$3,Parameters!$C$4)</f>
        <v>5.9230188679245277</v>
      </c>
      <c r="H265" s="12">
        <f>IF('Total power'!H265&lt;Control!$C$7*1000,'Total power'!H265/Parameters!$C$3,Parameters!$C$4)</f>
        <v>7.1849056603773587</v>
      </c>
      <c r="I265" s="12">
        <f>IF('Total power'!I265&lt;Control!$C$7*1000,'Total power'!I265/Parameters!$C$3,Parameters!$C$4)</f>
        <v>9.385660377358489</v>
      </c>
      <c r="J265" s="12">
        <f>IF('Total power'!J265&lt;Control!$C$7*1000,'Total power'!J265/Parameters!$C$3,Parameters!$C$4)</f>
        <v>10.119245283018866</v>
      </c>
      <c r="K265" s="12">
        <f>IF('Total power'!K265&lt;Control!$C$7*1000,'Total power'!K265/Parameters!$C$3,Parameters!$C$4)</f>
        <v>13.026415094339622</v>
      </c>
      <c r="L265" s="12">
        <f>IF('Total power'!L265&lt;Control!$C$7*1000,'Total power'!L265/Parameters!$C$3,Parameters!$C$4)</f>
        <v>15.323773584905663</v>
      </c>
      <c r="M265" s="12">
        <f>IF('Total power'!M265&lt;Control!$C$7*1000,'Total power'!M265/Parameters!$C$3,Parameters!$C$4)</f>
        <v>16.688301886792452</v>
      </c>
      <c r="N265" s="12">
        <f>IF('Total power'!N265&lt;Control!$C$7*1000,'Total power'!N265/Parameters!$C$3,Parameters!$C$4)</f>
        <v>18.233962264150943</v>
      </c>
      <c r="O265" s="12">
        <f>IF('Total power'!O265&lt;Control!$C$7*1000,'Total power'!O265/Parameters!$C$3,Parameters!$C$4)</f>
        <v>18.750188679245284</v>
      </c>
      <c r="P265" s="12">
        <f>IF('Total power'!P265&lt;Control!$C$7*1000,'Total power'!P265/Parameters!$C$3,Parameters!$C$4)</f>
        <v>18.867924528301888</v>
      </c>
      <c r="Q265" s="12">
        <f>IF('Total power'!Q265&lt;Control!$C$7*1000,'Total power'!Q265/Parameters!$C$3,Parameters!$C$4)</f>
        <v>18.771320754716982</v>
      </c>
      <c r="R265" s="12">
        <f>IF('Total power'!R265&lt;Control!$C$7*1000,'Total power'!R265/Parameters!$C$3,Parameters!$C$4)</f>
        <v>18.381886792452832</v>
      </c>
      <c r="S265" s="12">
        <f>IF('Total power'!S265&lt;Control!$C$7*1000,'Total power'!S265/Parameters!$C$3,Parameters!$C$4)</f>
        <v>18.233962264150943</v>
      </c>
      <c r="T265" s="12">
        <f>IF('Total power'!T265&lt;Control!$C$7*1000,'Total power'!T265/Parameters!$C$3,Parameters!$C$4)</f>
        <v>18.233962264150943</v>
      </c>
      <c r="U265" s="12">
        <f>IF('Total power'!U265&lt;Control!$C$7*1000,'Total power'!U265/Parameters!$C$3,Parameters!$C$4)</f>
        <v>18.233962264150943</v>
      </c>
      <c r="V265" s="12">
        <f>IF('Total power'!V265&lt;Control!$C$7*1000,'Total power'!V265/Parameters!$C$3,Parameters!$C$4)</f>
        <v>17.778113207547172</v>
      </c>
      <c r="W265" s="12">
        <f>IF('Total power'!W265&lt;Control!$C$7*1000,'Total power'!W265/Parameters!$C$3,Parameters!$C$4)</f>
        <v>17.722264150943396</v>
      </c>
      <c r="X265" s="12">
        <f>IF('Total power'!X265&lt;Control!$C$7*1000,'Total power'!X265/Parameters!$C$3,Parameters!$C$4)</f>
        <v>17.778113207547172</v>
      </c>
      <c r="Y265" s="12">
        <f>IF('Total power'!Y265&lt;Control!$C$7*1000,'Total power'!Y265/Parameters!$C$3,Parameters!$C$4)</f>
        <v>18.233962264150943</v>
      </c>
      <c r="Z265" s="12">
        <f>IF('Total power'!Z265&lt;Control!$C$7*1000,'Total power'!Z265/Parameters!$C$3,Parameters!$C$4)</f>
        <v>17.778113207547172</v>
      </c>
      <c r="AB265" s="7">
        <f t="shared" si="4"/>
        <v>328.38943396226409</v>
      </c>
    </row>
    <row r="266" spans="2:28" x14ac:dyDescent="0.2">
      <c r="B266" s="6">
        <v>44460</v>
      </c>
      <c r="C266" s="12">
        <f>IF('Total power'!C266&lt;Control!$C$7*1000,'Total power'!C266/Parameters!$C$3,Parameters!$C$4)</f>
        <v>16.537358490566035</v>
      </c>
      <c r="D266" s="12">
        <f>IF('Total power'!D266&lt;Control!$C$7*1000,'Total power'!D266/Parameters!$C$3,Parameters!$C$4)</f>
        <v>16.537358490566035</v>
      </c>
      <c r="E266" s="12">
        <f>IF('Total power'!E266&lt;Control!$C$7*1000,'Total power'!E266/Parameters!$C$3,Parameters!$C$4)</f>
        <v>15.415849056603776</v>
      </c>
      <c r="F266" s="12">
        <f>IF('Total power'!F266&lt;Control!$C$7*1000,'Total power'!F266/Parameters!$C$3,Parameters!$C$4)</f>
        <v>15.172830188679248</v>
      </c>
      <c r="G266" s="12">
        <f>IF('Total power'!G266&lt;Control!$C$7*1000,'Total power'!G266/Parameters!$C$3,Parameters!$C$4)</f>
        <v>13.603018867924529</v>
      </c>
      <c r="H266" s="12">
        <f>IF('Total power'!H266&lt;Control!$C$7*1000,'Total power'!H266/Parameters!$C$3,Parameters!$C$4)</f>
        <v>10.979622641509433</v>
      </c>
      <c r="I266" s="12">
        <f>IF('Total power'!I266&lt;Control!$C$7*1000,'Total power'!I266/Parameters!$C$3,Parameters!$C$4)</f>
        <v>12.633962264150943</v>
      </c>
      <c r="J266" s="12">
        <f>IF('Total power'!J266&lt;Control!$C$7*1000,'Total power'!J266/Parameters!$C$3,Parameters!$C$4)</f>
        <v>15.172830188679248</v>
      </c>
      <c r="K266" s="12">
        <f>IF('Total power'!K266&lt;Control!$C$7*1000,'Total power'!K266/Parameters!$C$3,Parameters!$C$4)</f>
        <v>16.780377358490565</v>
      </c>
      <c r="L266" s="12">
        <f>IF('Total power'!L266&lt;Control!$C$7*1000,'Total power'!L266/Parameters!$C$3,Parameters!$C$4)</f>
        <v>18.774339622641513</v>
      </c>
      <c r="M266" s="12">
        <f>IF('Total power'!M266&lt;Control!$C$7*1000,'Total power'!M266/Parameters!$C$3,Parameters!$C$4)</f>
        <v>18.867924528301888</v>
      </c>
      <c r="N266" s="12">
        <f>IF('Total power'!N266&lt;Control!$C$7*1000,'Total power'!N266/Parameters!$C$3,Parameters!$C$4)</f>
        <v>18.867924528301888</v>
      </c>
      <c r="O266" s="12">
        <f>IF('Total power'!O266&lt;Control!$C$7*1000,'Total power'!O266/Parameters!$C$3,Parameters!$C$4)</f>
        <v>18.867924528301888</v>
      </c>
      <c r="P266" s="12">
        <f>IF('Total power'!P266&lt;Control!$C$7*1000,'Total power'!P266/Parameters!$C$3,Parameters!$C$4)</f>
        <v>18.867924528301888</v>
      </c>
      <c r="Q266" s="12">
        <f>IF('Total power'!Q266&lt;Control!$C$7*1000,'Total power'!Q266/Parameters!$C$3,Parameters!$C$4)</f>
        <v>18.867924528301888</v>
      </c>
      <c r="R266" s="12">
        <f>IF('Total power'!R266&lt;Control!$C$7*1000,'Total power'!R266/Parameters!$C$3,Parameters!$C$4)</f>
        <v>18.867924528301888</v>
      </c>
      <c r="S266" s="12">
        <f>IF('Total power'!S266&lt;Control!$C$7*1000,'Total power'!S266/Parameters!$C$3,Parameters!$C$4)</f>
        <v>18.867924528301888</v>
      </c>
      <c r="T266" s="12">
        <f>IF('Total power'!T266&lt;Control!$C$7*1000,'Total power'!T266/Parameters!$C$3,Parameters!$C$4)</f>
        <v>18.867924528301888</v>
      </c>
      <c r="U266" s="12">
        <f>IF('Total power'!U266&lt;Control!$C$7*1000,'Total power'!U266/Parameters!$C$3,Parameters!$C$4)</f>
        <v>18.867924528301888</v>
      </c>
      <c r="V266" s="12">
        <f>IF('Total power'!V266&lt;Control!$C$7*1000,'Total power'!V266/Parameters!$C$3,Parameters!$C$4)</f>
        <v>18.867924528301888</v>
      </c>
      <c r="W266" s="12">
        <f>IF('Total power'!W266&lt;Control!$C$7*1000,'Total power'!W266/Parameters!$C$3,Parameters!$C$4)</f>
        <v>18.867924528301888</v>
      </c>
      <c r="X266" s="12">
        <f>IF('Total power'!X266&lt;Control!$C$7*1000,'Total power'!X266/Parameters!$C$3,Parameters!$C$4)</f>
        <v>18.867924528301888</v>
      </c>
      <c r="Y266" s="12">
        <f>IF('Total power'!Y266&lt;Control!$C$7*1000,'Total power'!Y266/Parameters!$C$3,Parameters!$C$4)</f>
        <v>18.867924528301888</v>
      </c>
      <c r="Z266" s="12">
        <f>IF('Total power'!Z266&lt;Control!$C$7*1000,'Total power'!Z266/Parameters!$C$3,Parameters!$C$4)</f>
        <v>18.867924528301888</v>
      </c>
      <c r="AB266" s="7">
        <f t="shared" si="4"/>
        <v>415.75849056603789</v>
      </c>
    </row>
    <row r="267" spans="2:28" x14ac:dyDescent="0.2">
      <c r="B267" s="6">
        <v>44461</v>
      </c>
      <c r="C267" s="12">
        <f>IF('Total power'!C267&lt;Control!$C$7*1000,'Total power'!C267/Parameters!$C$3,Parameters!$C$4)</f>
        <v>18.867924528301888</v>
      </c>
      <c r="D267" s="12">
        <f>IF('Total power'!D267&lt;Control!$C$7*1000,'Total power'!D267/Parameters!$C$3,Parameters!$C$4)</f>
        <v>18.867924528301888</v>
      </c>
      <c r="E267" s="12">
        <f>IF('Total power'!E267&lt;Control!$C$7*1000,'Total power'!E267/Parameters!$C$3,Parameters!$C$4)</f>
        <v>18.867924528301888</v>
      </c>
      <c r="F267" s="12">
        <f>IF('Total power'!F267&lt;Control!$C$7*1000,'Total power'!F267/Parameters!$C$3,Parameters!$C$4)</f>
        <v>18.867924528301888</v>
      </c>
      <c r="G267" s="12">
        <f>IF('Total power'!G267&lt;Control!$C$7*1000,'Total power'!G267/Parameters!$C$3,Parameters!$C$4)</f>
        <v>18.867924528301888</v>
      </c>
      <c r="H267" s="12">
        <f>IF('Total power'!H267&lt;Control!$C$7*1000,'Total power'!H267/Parameters!$C$3,Parameters!$C$4)</f>
        <v>18.867924528301888</v>
      </c>
      <c r="I267" s="12">
        <f>IF('Total power'!I267&lt;Control!$C$7*1000,'Total power'!I267/Parameters!$C$3,Parameters!$C$4)</f>
        <v>18.867924528301888</v>
      </c>
      <c r="J267" s="12">
        <f>IF('Total power'!J267&lt;Control!$C$7*1000,'Total power'!J267/Parameters!$C$3,Parameters!$C$4)</f>
        <v>18.867924528301888</v>
      </c>
      <c r="K267" s="12">
        <f>IF('Total power'!K267&lt;Control!$C$7*1000,'Total power'!K267/Parameters!$C$3,Parameters!$C$4)</f>
        <v>18.326037735849056</v>
      </c>
      <c r="L267" s="12">
        <f>IF('Total power'!L267&lt;Control!$C$7*1000,'Total power'!L267/Parameters!$C$3,Parameters!$C$4)</f>
        <v>18.406037735849058</v>
      </c>
      <c r="M267" s="12">
        <f>IF('Total power'!M267&lt;Control!$C$7*1000,'Total power'!M267/Parameters!$C$3,Parameters!$C$4)</f>
        <v>18.381886792452832</v>
      </c>
      <c r="N267" s="12">
        <f>IF('Total power'!N267&lt;Control!$C$7*1000,'Total power'!N267/Parameters!$C$3,Parameters!$C$4)</f>
        <v>16.836226415094337</v>
      </c>
      <c r="O267" s="12">
        <f>IF('Total power'!O267&lt;Control!$C$7*1000,'Total power'!O267/Parameters!$C$3,Parameters!$C$4)</f>
        <v>16.780377358490565</v>
      </c>
      <c r="P267" s="12">
        <f>IF('Total power'!P267&lt;Control!$C$7*1000,'Total power'!P267/Parameters!$C$3,Parameters!$C$4)</f>
        <v>15.415849056603776</v>
      </c>
      <c r="Q267" s="12">
        <f>IF('Total power'!Q267&lt;Control!$C$7*1000,'Total power'!Q267/Parameters!$C$3,Parameters!$C$4)</f>
        <v>16.537358490566035</v>
      </c>
      <c r="R267" s="12">
        <f>IF('Total power'!R267&lt;Control!$C$7*1000,'Total power'!R267/Parameters!$C$3,Parameters!$C$4)</f>
        <v>16.537358490566035</v>
      </c>
      <c r="S267" s="12">
        <f>IF('Total power'!S267&lt;Control!$C$7*1000,'Total power'!S267/Parameters!$C$3,Parameters!$C$4)</f>
        <v>15.172830188679248</v>
      </c>
      <c r="T267" s="12">
        <f>IF('Total power'!T267&lt;Control!$C$7*1000,'Total power'!T267/Parameters!$C$3,Parameters!$C$4)</f>
        <v>15.323773584905663</v>
      </c>
      <c r="U267" s="12">
        <f>IF('Total power'!U267&lt;Control!$C$7*1000,'Total power'!U267/Parameters!$C$3,Parameters!$C$4)</f>
        <v>16.688301886792452</v>
      </c>
      <c r="V267" s="12">
        <f>IF('Total power'!V267&lt;Control!$C$7*1000,'Total power'!V267/Parameters!$C$3,Parameters!$C$4)</f>
        <v>17.630188679245283</v>
      </c>
      <c r="W267" s="12">
        <f>IF('Total power'!W267&lt;Control!$C$7*1000,'Total power'!W267/Parameters!$C$3,Parameters!$C$4)</f>
        <v>18.406037735849058</v>
      </c>
      <c r="X267" s="12">
        <f>IF('Total power'!X267&lt;Control!$C$7*1000,'Total power'!X267/Parameters!$C$3,Parameters!$C$4)</f>
        <v>18.867924528301888</v>
      </c>
      <c r="Y267" s="12">
        <f>IF('Total power'!Y267&lt;Control!$C$7*1000,'Total power'!Y267/Parameters!$C$3,Parameters!$C$4)</f>
        <v>18.867924528301888</v>
      </c>
      <c r="Z267" s="12">
        <f>IF('Total power'!Z267&lt;Control!$C$7*1000,'Total power'!Z267/Parameters!$C$3,Parameters!$C$4)</f>
        <v>18.867924528301888</v>
      </c>
      <c r="AB267" s="7">
        <f t="shared" si="4"/>
        <v>427.98943396226417</v>
      </c>
    </row>
    <row r="268" spans="2:28" x14ac:dyDescent="0.2">
      <c r="B268" s="6">
        <v>44462</v>
      </c>
      <c r="C268" s="12">
        <f>IF('Total power'!C268&lt;Control!$C$7*1000,'Total power'!C268/Parameters!$C$3,Parameters!$C$4)</f>
        <v>18.867924528301888</v>
      </c>
      <c r="D268" s="12">
        <f>IF('Total power'!D268&lt;Control!$C$7*1000,'Total power'!D268/Parameters!$C$3,Parameters!$C$4)</f>
        <v>18.867924528301888</v>
      </c>
      <c r="E268" s="12">
        <f>IF('Total power'!E268&lt;Control!$C$7*1000,'Total power'!E268/Parameters!$C$3,Parameters!$C$4)</f>
        <v>18.867924528301888</v>
      </c>
      <c r="F268" s="12">
        <f>IF('Total power'!F268&lt;Control!$C$7*1000,'Total power'!F268/Parameters!$C$3,Parameters!$C$4)</f>
        <v>18.867924528301888</v>
      </c>
      <c r="G268" s="12">
        <f>IF('Total power'!G268&lt;Control!$C$7*1000,'Total power'!G268/Parameters!$C$3,Parameters!$C$4)</f>
        <v>18.867924528301888</v>
      </c>
      <c r="H268" s="12">
        <f>IF('Total power'!H268&lt;Control!$C$7*1000,'Total power'!H268/Parameters!$C$3,Parameters!$C$4)</f>
        <v>18.867924528301888</v>
      </c>
      <c r="I268" s="12">
        <f>IF('Total power'!I268&lt;Control!$C$7*1000,'Total power'!I268/Parameters!$C$3,Parameters!$C$4)</f>
        <v>18.867924528301888</v>
      </c>
      <c r="J268" s="12">
        <f>IF('Total power'!J268&lt;Control!$C$7*1000,'Total power'!J268/Parameters!$C$3,Parameters!$C$4)</f>
        <v>18.867924528301888</v>
      </c>
      <c r="K268" s="12">
        <f>IF('Total power'!K268&lt;Control!$C$7*1000,'Total power'!K268/Parameters!$C$3,Parameters!$C$4)</f>
        <v>18.867924528301888</v>
      </c>
      <c r="L268" s="12">
        <f>IF('Total power'!L268&lt;Control!$C$7*1000,'Total power'!L268/Parameters!$C$3,Parameters!$C$4)</f>
        <v>18.867924528301888</v>
      </c>
      <c r="M268" s="12">
        <f>IF('Total power'!M268&lt;Control!$C$7*1000,'Total power'!M268/Parameters!$C$3,Parameters!$C$4)</f>
        <v>17.778113207547172</v>
      </c>
      <c r="N268" s="12">
        <f>IF('Total power'!N268&lt;Control!$C$7*1000,'Total power'!N268/Parameters!$C$3,Parameters!$C$4)</f>
        <v>13.603018867924529</v>
      </c>
      <c r="O268" s="12">
        <f>IF('Total power'!O268&lt;Control!$C$7*1000,'Total power'!O268/Parameters!$C$3,Parameters!$C$4)</f>
        <v>10.119245283018866</v>
      </c>
      <c r="P268" s="12">
        <f>IF('Total power'!P268&lt;Control!$C$7*1000,'Total power'!P268/Parameters!$C$3,Parameters!$C$4)</f>
        <v>8.3894339622641514</v>
      </c>
      <c r="Q268" s="12">
        <f>IF('Total power'!Q268&lt;Control!$C$7*1000,'Total power'!Q268/Parameters!$C$3,Parameters!$C$4)</f>
        <v>7.5833962264150934</v>
      </c>
      <c r="R268" s="12">
        <f>IF('Total power'!R268&lt;Control!$C$7*1000,'Total power'!R268/Parameters!$C$3,Parameters!$C$4)</f>
        <v>6.2279245283018865</v>
      </c>
      <c r="S268" s="12">
        <f>IF('Total power'!S268&lt;Control!$C$7*1000,'Total power'!S268/Parameters!$C$3,Parameters!$C$4)</f>
        <v>3.3705660377358493</v>
      </c>
      <c r="T268" s="12">
        <f>IF('Total power'!T268&lt;Control!$C$7*1000,'Total power'!T268/Parameters!$C$3,Parameters!$C$4)</f>
        <v>1.7343396226415091</v>
      </c>
      <c r="U268" s="12">
        <f>IF('Total power'!U268&lt;Control!$C$7*1000,'Total power'!U268/Parameters!$C$3,Parameters!$C$4)</f>
        <v>3.5879245283018872</v>
      </c>
      <c r="V268" s="12">
        <f>IF('Total power'!V268&lt;Control!$C$7*1000,'Total power'!V268/Parameters!$C$3,Parameters!$C$4)</f>
        <v>9.7781132075471699</v>
      </c>
      <c r="W268" s="12">
        <f>IF('Total power'!W268&lt;Control!$C$7*1000,'Total power'!W268/Parameters!$C$3,Parameters!$C$4)</f>
        <v>15.172830188679248</v>
      </c>
      <c r="X268" s="12">
        <f>IF('Total power'!X268&lt;Control!$C$7*1000,'Total power'!X268/Parameters!$C$3,Parameters!$C$4)</f>
        <v>18.406037735849058</v>
      </c>
      <c r="Y268" s="12">
        <f>IF('Total power'!Y268&lt;Control!$C$7*1000,'Total power'!Y268/Parameters!$C$3,Parameters!$C$4)</f>
        <v>18.867924528301888</v>
      </c>
      <c r="Z268" s="12">
        <f>IF('Total power'!Z268&lt;Control!$C$7*1000,'Total power'!Z268/Parameters!$C$3,Parameters!$C$4)</f>
        <v>18.867924528301888</v>
      </c>
      <c r="AB268" s="7">
        <f t="shared" si="4"/>
        <v>342.1660377358491</v>
      </c>
    </row>
    <row r="269" spans="2:28" x14ac:dyDescent="0.2">
      <c r="B269" s="6">
        <v>44463</v>
      </c>
      <c r="C269" s="12">
        <f>IF('Total power'!C269&lt;Control!$C$7*1000,'Total power'!C269/Parameters!$C$3,Parameters!$C$4)</f>
        <v>18.867924528301888</v>
      </c>
      <c r="D269" s="12">
        <f>IF('Total power'!D269&lt;Control!$C$7*1000,'Total power'!D269/Parameters!$C$3,Parameters!$C$4)</f>
        <v>18.867924528301888</v>
      </c>
      <c r="E269" s="12">
        <f>IF('Total power'!E269&lt;Control!$C$7*1000,'Total power'!E269/Parameters!$C$3,Parameters!$C$4)</f>
        <v>18.867924528301888</v>
      </c>
      <c r="F269" s="12">
        <f>IF('Total power'!F269&lt;Control!$C$7*1000,'Total power'!F269/Parameters!$C$3,Parameters!$C$4)</f>
        <v>18.867924528301888</v>
      </c>
      <c r="G269" s="12">
        <f>IF('Total power'!G269&lt;Control!$C$7*1000,'Total power'!G269/Parameters!$C$3,Parameters!$C$4)</f>
        <v>18.867924528301888</v>
      </c>
      <c r="H269" s="12">
        <f>IF('Total power'!H269&lt;Control!$C$7*1000,'Total power'!H269/Parameters!$C$3,Parameters!$C$4)</f>
        <v>18.867924528301888</v>
      </c>
      <c r="I269" s="12">
        <f>IF('Total power'!I269&lt;Control!$C$7*1000,'Total power'!I269/Parameters!$C$3,Parameters!$C$4)</f>
        <v>18.867924528301888</v>
      </c>
      <c r="J269" s="12">
        <f>IF('Total power'!J269&lt;Control!$C$7*1000,'Total power'!J269/Parameters!$C$3,Parameters!$C$4)</f>
        <v>18.867924528301888</v>
      </c>
      <c r="K269" s="12">
        <f>IF('Total power'!K269&lt;Control!$C$7*1000,'Total power'!K269/Parameters!$C$3,Parameters!$C$4)</f>
        <v>18.867924528301888</v>
      </c>
      <c r="L269" s="12">
        <f>IF('Total power'!L269&lt;Control!$C$7*1000,'Total power'!L269/Parameters!$C$3,Parameters!$C$4)</f>
        <v>18.867924528301888</v>
      </c>
      <c r="M269" s="12">
        <f>IF('Total power'!M269&lt;Control!$C$7*1000,'Total power'!M269/Parameters!$C$3,Parameters!$C$4)</f>
        <v>18.867924528301888</v>
      </c>
      <c r="N269" s="12">
        <f>IF('Total power'!N269&lt;Control!$C$7*1000,'Total power'!N269/Parameters!$C$3,Parameters!$C$4)</f>
        <v>18.867924528301888</v>
      </c>
      <c r="O269" s="12">
        <f>IF('Total power'!O269&lt;Control!$C$7*1000,'Total power'!O269/Parameters!$C$3,Parameters!$C$4)</f>
        <v>18.867924528301888</v>
      </c>
      <c r="P269" s="12">
        <f>IF('Total power'!P269&lt;Control!$C$7*1000,'Total power'!P269/Parameters!$C$3,Parameters!$C$4)</f>
        <v>18.867924528301888</v>
      </c>
      <c r="Q269" s="12">
        <f>IF('Total power'!Q269&lt;Control!$C$7*1000,'Total power'!Q269/Parameters!$C$3,Parameters!$C$4)</f>
        <v>18.867924528301888</v>
      </c>
      <c r="R269" s="12">
        <f>IF('Total power'!R269&lt;Control!$C$7*1000,'Total power'!R269/Parameters!$C$3,Parameters!$C$4)</f>
        <v>18.867924528301888</v>
      </c>
      <c r="S269" s="12">
        <f>IF('Total power'!S269&lt;Control!$C$7*1000,'Total power'!S269/Parameters!$C$3,Parameters!$C$4)</f>
        <v>18.867924528301888</v>
      </c>
      <c r="T269" s="12">
        <f>IF('Total power'!T269&lt;Control!$C$7*1000,'Total power'!T269/Parameters!$C$3,Parameters!$C$4)</f>
        <v>18.381886792452832</v>
      </c>
      <c r="U269" s="12">
        <f>IF('Total power'!U269&lt;Control!$C$7*1000,'Total power'!U269/Parameters!$C$3,Parameters!$C$4)</f>
        <v>16.688301886792452</v>
      </c>
      <c r="V269" s="12">
        <f>IF('Total power'!V269&lt;Control!$C$7*1000,'Total power'!V269/Parameters!$C$3,Parameters!$C$4)</f>
        <v>15.172830188679248</v>
      </c>
      <c r="W269" s="12">
        <f>IF('Total power'!W269&lt;Control!$C$7*1000,'Total power'!W269/Parameters!$C$3,Parameters!$C$4)</f>
        <v>13.026415094339622</v>
      </c>
      <c r="X269" s="12">
        <f>IF('Total power'!X269&lt;Control!$C$7*1000,'Total power'!X269/Parameters!$C$3,Parameters!$C$4)</f>
        <v>12.633962264150943</v>
      </c>
      <c r="Y269" s="12">
        <f>IF('Total power'!Y269&lt;Control!$C$7*1000,'Total power'!Y269/Parameters!$C$3,Parameters!$C$4)</f>
        <v>12.633962264150943</v>
      </c>
      <c r="Z269" s="12">
        <f>IF('Total power'!Z269&lt;Control!$C$7*1000,'Total power'!Z269/Parameters!$C$3,Parameters!$C$4)</f>
        <v>9.385660377358489</v>
      </c>
      <c r="AB269" s="7">
        <f t="shared" si="4"/>
        <v>418.67773584905666</v>
      </c>
    </row>
    <row r="270" spans="2:28" x14ac:dyDescent="0.2">
      <c r="B270" s="6">
        <v>44464</v>
      </c>
      <c r="C270" s="12">
        <f>IF('Total power'!C270&lt;Control!$C$7*1000,'Total power'!C270/Parameters!$C$3,Parameters!$C$4)</f>
        <v>7.1849056603773587</v>
      </c>
      <c r="D270" s="12">
        <f>IF('Total power'!D270&lt;Control!$C$7*1000,'Total power'!D270/Parameters!$C$3,Parameters!$C$4)</f>
        <v>7.5833962264150934</v>
      </c>
      <c r="E270" s="12">
        <f>IF('Total power'!E270&lt;Control!$C$7*1000,'Total power'!E270/Parameters!$C$3,Parameters!$C$4)</f>
        <v>6.8377358490566031</v>
      </c>
      <c r="F270" s="12">
        <f>IF('Total power'!F270&lt;Control!$C$7*1000,'Total power'!F270/Parameters!$C$3,Parameters!$C$4)</f>
        <v>6.5328301886792444</v>
      </c>
      <c r="G270" s="12">
        <f>IF('Total power'!G270&lt;Control!$C$7*1000,'Total power'!G270/Parameters!$C$3,Parameters!$C$4)</f>
        <v>6.2279245283018865</v>
      </c>
      <c r="H270" s="12">
        <f>IF('Total power'!H270&lt;Control!$C$7*1000,'Total power'!H270/Parameters!$C$3,Parameters!$C$4)</f>
        <v>7.1849056603773587</v>
      </c>
      <c r="I270" s="12">
        <f>IF('Total power'!I270&lt;Control!$C$7*1000,'Total power'!I270/Parameters!$C$3,Parameters!$C$4)</f>
        <v>7.5833962264150934</v>
      </c>
      <c r="J270" s="12">
        <f>IF('Total power'!J270&lt;Control!$C$7*1000,'Total power'!J270/Parameters!$C$3,Parameters!$C$4)</f>
        <v>7.5833962264150934</v>
      </c>
      <c r="K270" s="12">
        <f>IF('Total power'!K270&lt;Control!$C$7*1000,'Total power'!K270/Parameters!$C$3,Parameters!$C$4)</f>
        <v>7.9969811320754713</v>
      </c>
      <c r="L270" s="12">
        <f>IF('Total power'!L270&lt;Control!$C$7*1000,'Total power'!L270/Parameters!$C$3,Parameters!$C$4)</f>
        <v>8.3894339622641514</v>
      </c>
      <c r="M270" s="12">
        <f>IF('Total power'!M270&lt;Control!$C$7*1000,'Total power'!M270/Parameters!$C$3,Parameters!$C$4)</f>
        <v>10.566037735849056</v>
      </c>
      <c r="N270" s="12">
        <f>IF('Total power'!N270&lt;Control!$C$7*1000,'Total power'!N270/Parameters!$C$3,Parameters!$C$4)</f>
        <v>13.603018867924529</v>
      </c>
      <c r="O270" s="12">
        <f>IF('Total power'!O270&lt;Control!$C$7*1000,'Total power'!O270/Parameters!$C$3,Parameters!$C$4)</f>
        <v>13.753962264150944</v>
      </c>
      <c r="P270" s="12">
        <f>IF('Total power'!P270&lt;Control!$C$7*1000,'Total power'!P270/Parameters!$C$3,Parameters!$C$4)</f>
        <v>13.367547169811321</v>
      </c>
      <c r="Q270" s="12">
        <f>IF('Total power'!Q270&lt;Control!$C$7*1000,'Total power'!Q270/Parameters!$C$3,Parameters!$C$4)</f>
        <v>10.979622641509433</v>
      </c>
      <c r="R270" s="12">
        <f>IF('Total power'!R270&lt;Control!$C$7*1000,'Total power'!R270/Parameters!$C$3,Parameters!$C$4)</f>
        <v>8.3894339622641514</v>
      </c>
      <c r="S270" s="12">
        <f>IF('Total power'!S270&lt;Control!$C$7*1000,'Total power'!S270/Parameters!$C$3,Parameters!$C$4)</f>
        <v>6.5328301886792444</v>
      </c>
      <c r="T270" s="12">
        <f>IF('Total power'!T270&lt;Control!$C$7*1000,'Total power'!T270/Parameters!$C$3,Parameters!$C$4)</f>
        <v>5.9230188679245277</v>
      </c>
      <c r="U270" s="12">
        <f>IF('Total power'!U270&lt;Control!$C$7*1000,'Total power'!U270/Parameters!$C$3,Parameters!$C$4)</f>
        <v>6.2279245283018865</v>
      </c>
      <c r="V270" s="12">
        <f>IF('Total power'!V270&lt;Control!$C$7*1000,'Total power'!V270/Parameters!$C$3,Parameters!$C$4)</f>
        <v>6.5328301886792444</v>
      </c>
      <c r="W270" s="12">
        <f>IF('Total power'!W270&lt;Control!$C$7*1000,'Total power'!W270/Parameters!$C$3,Parameters!$C$4)</f>
        <v>7.9969811320754713</v>
      </c>
      <c r="X270" s="12">
        <f>IF('Total power'!X270&lt;Control!$C$7*1000,'Total power'!X270/Parameters!$C$3,Parameters!$C$4)</f>
        <v>9.7781132075471699</v>
      </c>
      <c r="Y270" s="12">
        <f>IF('Total power'!Y270&lt;Control!$C$7*1000,'Total power'!Y270/Parameters!$C$3,Parameters!$C$4)</f>
        <v>11.948679245283019</v>
      </c>
      <c r="Z270" s="12">
        <f>IF('Total power'!Z270&lt;Control!$C$7*1000,'Total power'!Z270/Parameters!$C$3,Parameters!$C$4)</f>
        <v>15.172830188679248</v>
      </c>
      <c r="AB270" s="7">
        <f t="shared" si="4"/>
        <v>213.87773584905656</v>
      </c>
    </row>
    <row r="271" spans="2:28" x14ac:dyDescent="0.2">
      <c r="B271" s="6">
        <v>44465</v>
      </c>
      <c r="C271" s="12">
        <f>IF('Total power'!C271&lt;Control!$C$7*1000,'Total power'!C271/Parameters!$C$3,Parameters!$C$4)</f>
        <v>15.172830188679248</v>
      </c>
      <c r="D271" s="12">
        <f>IF('Total power'!D271&lt;Control!$C$7*1000,'Total power'!D271/Parameters!$C$3,Parameters!$C$4)</f>
        <v>14.937358490566039</v>
      </c>
      <c r="E271" s="12">
        <f>IF('Total power'!E271&lt;Control!$C$7*1000,'Total power'!E271/Parameters!$C$3,Parameters!$C$4)</f>
        <v>13.367547169811321</v>
      </c>
      <c r="F271" s="12">
        <f>IF('Total power'!F271&lt;Control!$C$7*1000,'Total power'!F271/Parameters!$C$3,Parameters!$C$4)</f>
        <v>14.937358490566039</v>
      </c>
      <c r="G271" s="12">
        <f>IF('Total power'!G271&lt;Control!$C$7*1000,'Total power'!G271/Parameters!$C$3,Parameters!$C$4)</f>
        <v>15.323773584905663</v>
      </c>
      <c r="H271" s="12">
        <f>IF('Total power'!H271&lt;Control!$C$7*1000,'Total power'!H271/Parameters!$C$3,Parameters!$C$4)</f>
        <v>15.323773584905663</v>
      </c>
      <c r="I271" s="12">
        <f>IF('Total power'!I271&lt;Control!$C$7*1000,'Total power'!I271/Parameters!$C$3,Parameters!$C$4)</f>
        <v>15.172830188679248</v>
      </c>
      <c r="J271" s="12">
        <f>IF('Total power'!J271&lt;Control!$C$7*1000,'Total power'!J271/Parameters!$C$3,Parameters!$C$4)</f>
        <v>15.172830188679248</v>
      </c>
      <c r="K271" s="12">
        <f>IF('Total power'!K271&lt;Control!$C$7*1000,'Total power'!K271/Parameters!$C$3,Parameters!$C$4)</f>
        <v>14.937358490566039</v>
      </c>
      <c r="L271" s="12">
        <f>IF('Total power'!L271&lt;Control!$C$7*1000,'Total power'!L271/Parameters!$C$3,Parameters!$C$4)</f>
        <v>16.688301886792452</v>
      </c>
      <c r="M271" s="12">
        <f>IF('Total power'!M271&lt;Control!$C$7*1000,'Total power'!M271/Parameters!$C$3,Parameters!$C$4)</f>
        <v>18.406037735849058</v>
      </c>
      <c r="N271" s="12">
        <f>IF('Total power'!N271&lt;Control!$C$7*1000,'Total power'!N271/Parameters!$C$3,Parameters!$C$4)</f>
        <v>18.774339622641513</v>
      </c>
      <c r="O271" s="12">
        <f>IF('Total power'!O271&lt;Control!$C$7*1000,'Total power'!O271/Parameters!$C$3,Parameters!$C$4)</f>
        <v>18.867924528301888</v>
      </c>
      <c r="P271" s="12">
        <f>IF('Total power'!P271&lt;Control!$C$7*1000,'Total power'!P271/Parameters!$C$3,Parameters!$C$4)</f>
        <v>18.771320754716982</v>
      </c>
      <c r="Q271" s="12">
        <f>IF('Total power'!Q271&lt;Control!$C$7*1000,'Total power'!Q271/Parameters!$C$3,Parameters!$C$4)</f>
        <v>17.778113207547172</v>
      </c>
      <c r="R271" s="12">
        <f>IF('Total power'!R271&lt;Control!$C$7*1000,'Total power'!R271/Parameters!$C$3,Parameters!$C$4)</f>
        <v>16.688301886792452</v>
      </c>
      <c r="S271" s="12">
        <f>IF('Total power'!S271&lt;Control!$C$7*1000,'Total power'!S271/Parameters!$C$3,Parameters!$C$4)</f>
        <v>13.753962264150944</v>
      </c>
      <c r="T271" s="12">
        <f>IF('Total power'!T271&lt;Control!$C$7*1000,'Total power'!T271/Parameters!$C$3,Parameters!$C$4)</f>
        <v>13.026415094339622</v>
      </c>
      <c r="U271" s="12">
        <f>IF('Total power'!U271&lt;Control!$C$7*1000,'Total power'!U271/Parameters!$C$3,Parameters!$C$4)</f>
        <v>11.71320754716981</v>
      </c>
      <c r="V271" s="12">
        <f>IF('Total power'!V271&lt;Control!$C$7*1000,'Total power'!V271/Parameters!$C$3,Parameters!$C$4)</f>
        <v>7.1849056603773587</v>
      </c>
      <c r="W271" s="12">
        <f>IF('Total power'!W271&lt;Control!$C$7*1000,'Total power'!W271/Parameters!$C$3,Parameters!$C$4)</f>
        <v>2.7547169811320753</v>
      </c>
      <c r="X271" s="12">
        <f>IF('Total power'!X271&lt;Control!$C$7*1000,'Total power'!X271/Parameters!$C$3,Parameters!$C$4)</f>
        <v>0.67169811320754724</v>
      </c>
      <c r="Y271" s="12">
        <f>IF('Total power'!Y271&lt;Control!$C$7*1000,'Total power'!Y271/Parameters!$C$3,Parameters!$C$4)</f>
        <v>0.18867924528301888</v>
      </c>
      <c r="Z271" s="12">
        <f>IF('Total power'!Z271&lt;Control!$C$7*1000,'Total power'!Z271/Parameters!$C$3,Parameters!$C$4)</f>
        <v>1.5864150943396227</v>
      </c>
      <c r="AB271" s="7">
        <f t="shared" si="4"/>
        <v>311.19999999999993</v>
      </c>
    </row>
    <row r="272" spans="2:28" x14ac:dyDescent="0.2">
      <c r="B272" s="6">
        <v>44466</v>
      </c>
      <c r="C272" s="12">
        <f>IF('Total power'!C272&lt;Control!$C$7*1000,'Total power'!C272/Parameters!$C$3,Parameters!$C$4)</f>
        <v>5.6181132075471698</v>
      </c>
      <c r="D272" s="12">
        <f>IF('Total power'!D272&lt;Control!$C$7*1000,'Total power'!D272/Parameters!$C$3,Parameters!$C$4)</f>
        <v>7.5833962264150934</v>
      </c>
      <c r="E272" s="12">
        <f>IF('Total power'!E272&lt;Control!$C$7*1000,'Total power'!E272/Parameters!$C$3,Parameters!$C$4)</f>
        <v>7.5833962264150934</v>
      </c>
      <c r="F272" s="12">
        <f>IF('Total power'!F272&lt;Control!$C$7*1000,'Total power'!F272/Parameters!$C$3,Parameters!$C$4)</f>
        <v>5.0550943396226433</v>
      </c>
      <c r="G272" s="12">
        <f>IF('Total power'!G272&lt;Control!$C$7*1000,'Total power'!G272/Parameters!$C$3,Parameters!$C$4)</f>
        <v>2.2113207547169811</v>
      </c>
      <c r="H272" s="12">
        <f>IF('Total power'!H272&lt;Control!$C$7*1000,'Total power'!H272/Parameters!$C$3,Parameters!$C$4)</f>
        <v>0.91924528301886799</v>
      </c>
      <c r="I272" s="12">
        <f>IF('Total power'!I272&lt;Control!$C$7*1000,'Total power'!I272/Parameters!$C$3,Parameters!$C$4)</f>
        <v>0.18867924528301888</v>
      </c>
      <c r="J272" s="12">
        <f>IF('Total power'!J272&lt;Control!$C$7*1000,'Total power'!J272/Parameters!$C$3,Parameters!$C$4)</f>
        <v>0</v>
      </c>
      <c r="K272" s="12">
        <f>IF('Total power'!K272&lt;Control!$C$7*1000,'Total power'!K272/Parameters!$C$3,Parameters!$C$4)</f>
        <v>0.28528301886792451</v>
      </c>
      <c r="L272" s="12">
        <f>IF('Total power'!L272&lt;Control!$C$7*1000,'Total power'!L272/Parameters!$C$3,Parameters!$C$4)</f>
        <v>2.3924528301886792</v>
      </c>
      <c r="M272" s="12">
        <f>IF('Total power'!M272&lt;Control!$C$7*1000,'Total power'!M272/Parameters!$C$3,Parameters!$C$4)</f>
        <v>6.2279245283018865</v>
      </c>
      <c r="N272" s="12">
        <f>IF('Total power'!N272&lt;Control!$C$7*1000,'Total power'!N272/Parameters!$C$3,Parameters!$C$4)</f>
        <v>7.9969811320754713</v>
      </c>
      <c r="O272" s="12">
        <f>IF('Total power'!O272&lt;Control!$C$7*1000,'Total power'!O272/Parameters!$C$3,Parameters!$C$4)</f>
        <v>8.9720754716981137</v>
      </c>
      <c r="P272" s="12">
        <f>IF('Total power'!P272&lt;Control!$C$7*1000,'Total power'!P272/Parameters!$C$3,Parameters!$C$4)</f>
        <v>10.566037735849056</v>
      </c>
      <c r="Q272" s="12">
        <f>IF('Total power'!Q272&lt;Control!$C$7*1000,'Total power'!Q272/Parameters!$C$3,Parameters!$C$4)</f>
        <v>15.172830188679248</v>
      </c>
      <c r="R272" s="12">
        <f>IF('Total power'!R272&lt;Control!$C$7*1000,'Total power'!R272/Parameters!$C$3,Parameters!$C$4)</f>
        <v>17.722264150943396</v>
      </c>
      <c r="S272" s="12">
        <f>IF('Total power'!S272&lt;Control!$C$7*1000,'Total power'!S272/Parameters!$C$3,Parameters!$C$4)</f>
        <v>18.771320754716982</v>
      </c>
      <c r="T272" s="12">
        <f>IF('Total power'!T272&lt;Control!$C$7*1000,'Total power'!T272/Parameters!$C$3,Parameters!$C$4)</f>
        <v>18.867924528301888</v>
      </c>
      <c r="U272" s="12">
        <f>IF('Total power'!U272&lt;Control!$C$7*1000,'Total power'!U272/Parameters!$C$3,Parameters!$C$4)</f>
        <v>18.694339622641508</v>
      </c>
      <c r="V272" s="12">
        <f>IF('Total power'!V272&lt;Control!$C$7*1000,'Total power'!V272/Parameters!$C$3,Parameters!$C$4)</f>
        <v>17.722264150943396</v>
      </c>
      <c r="W272" s="12">
        <f>IF('Total power'!W272&lt;Control!$C$7*1000,'Total power'!W272/Parameters!$C$3,Parameters!$C$4)</f>
        <v>16.688301886792452</v>
      </c>
      <c r="X272" s="12">
        <f>IF('Total power'!X272&lt;Control!$C$7*1000,'Total power'!X272/Parameters!$C$3,Parameters!$C$4)</f>
        <v>15.415849056603776</v>
      </c>
      <c r="Y272" s="12">
        <f>IF('Total power'!Y272&lt;Control!$C$7*1000,'Total power'!Y272/Parameters!$C$3,Parameters!$C$4)</f>
        <v>15.323773584905663</v>
      </c>
      <c r="Z272" s="12">
        <f>IF('Total power'!Z272&lt;Control!$C$7*1000,'Total power'!Z272/Parameters!$C$3,Parameters!$C$4)</f>
        <v>15.172830188679248</v>
      </c>
      <c r="AB272" s="7">
        <f t="shared" si="4"/>
        <v>235.15169811320757</v>
      </c>
    </row>
    <row r="273" spans="2:29" x14ac:dyDescent="0.2">
      <c r="B273" s="6">
        <v>44467</v>
      </c>
      <c r="C273" s="12">
        <f>IF('Total power'!C273&lt;Control!$C$7*1000,'Total power'!C273/Parameters!$C$3,Parameters!$C$4)</f>
        <v>15.172830188679248</v>
      </c>
      <c r="D273" s="12">
        <f>IF('Total power'!D273&lt;Control!$C$7*1000,'Total power'!D273/Parameters!$C$3,Parameters!$C$4)</f>
        <v>15.323773584905663</v>
      </c>
      <c r="E273" s="12">
        <f>IF('Total power'!E273&lt;Control!$C$7*1000,'Total power'!E273/Parameters!$C$3,Parameters!$C$4)</f>
        <v>16.537358490566035</v>
      </c>
      <c r="F273" s="12">
        <f>IF('Total power'!F273&lt;Control!$C$7*1000,'Total power'!F273/Parameters!$C$3,Parameters!$C$4)</f>
        <v>16.688301886792452</v>
      </c>
      <c r="G273" s="12">
        <f>IF('Total power'!G273&lt;Control!$C$7*1000,'Total power'!G273/Parameters!$C$3,Parameters!$C$4)</f>
        <v>16.537358490566035</v>
      </c>
      <c r="H273" s="12">
        <f>IF('Total power'!H273&lt;Control!$C$7*1000,'Total power'!H273/Parameters!$C$3,Parameters!$C$4)</f>
        <v>16.537358490566035</v>
      </c>
      <c r="I273" s="12">
        <f>IF('Total power'!I273&lt;Control!$C$7*1000,'Total power'!I273/Parameters!$C$3,Parameters!$C$4)</f>
        <v>15.415849056603776</v>
      </c>
      <c r="J273" s="12">
        <f>IF('Total power'!J273&lt;Control!$C$7*1000,'Total power'!J273/Parameters!$C$3,Parameters!$C$4)</f>
        <v>15.415849056603776</v>
      </c>
      <c r="K273" s="12">
        <f>IF('Total power'!K273&lt;Control!$C$7*1000,'Total power'!K273/Parameters!$C$3,Parameters!$C$4)</f>
        <v>15.415849056603776</v>
      </c>
      <c r="L273" s="12">
        <f>IF('Total power'!L273&lt;Control!$C$7*1000,'Total power'!L273/Parameters!$C$3,Parameters!$C$4)</f>
        <v>16.836226415094337</v>
      </c>
      <c r="M273" s="12">
        <f>IF('Total power'!M273&lt;Control!$C$7*1000,'Total power'!M273/Parameters!$C$3,Parameters!$C$4)</f>
        <v>16.836226415094337</v>
      </c>
      <c r="N273" s="12">
        <f>IF('Total power'!N273&lt;Control!$C$7*1000,'Total power'!N273/Parameters!$C$3,Parameters!$C$4)</f>
        <v>16.688301886792452</v>
      </c>
      <c r="O273" s="12">
        <f>IF('Total power'!O273&lt;Control!$C$7*1000,'Total power'!O273/Parameters!$C$3,Parameters!$C$4)</f>
        <v>16.537358490566035</v>
      </c>
      <c r="P273" s="12">
        <f>IF('Total power'!P273&lt;Control!$C$7*1000,'Total power'!P273/Parameters!$C$3,Parameters!$C$4)</f>
        <v>15.323773584905663</v>
      </c>
      <c r="Q273" s="12">
        <f>IF('Total power'!Q273&lt;Control!$C$7*1000,'Total power'!Q273/Parameters!$C$3,Parameters!$C$4)</f>
        <v>13.367547169811321</v>
      </c>
      <c r="R273" s="12">
        <f>IF('Total power'!R273&lt;Control!$C$7*1000,'Total power'!R273/Parameters!$C$3,Parameters!$C$4)</f>
        <v>9.385660377358489</v>
      </c>
      <c r="S273" s="12">
        <f>IF('Total power'!S273&lt;Control!$C$7*1000,'Total power'!S273/Parameters!$C$3,Parameters!$C$4)</f>
        <v>6.5328301886792444</v>
      </c>
      <c r="T273" s="12">
        <f>IF('Total power'!T273&lt;Control!$C$7*1000,'Total power'!T273/Parameters!$C$3,Parameters!$C$4)</f>
        <v>5.0550943396226433</v>
      </c>
      <c r="U273" s="12">
        <f>IF('Total power'!U273&lt;Control!$C$7*1000,'Total power'!U273/Parameters!$C$3,Parameters!$C$4)</f>
        <v>2.5735849056603777</v>
      </c>
      <c r="V273" s="12">
        <f>IF('Total power'!V273&lt;Control!$C$7*1000,'Total power'!V273/Parameters!$C$3,Parameters!$C$4)</f>
        <v>2.030188679245283</v>
      </c>
      <c r="W273" s="12">
        <f>IF('Total power'!W273&lt;Control!$C$7*1000,'Total power'!W273/Parameters!$C$3,Parameters!$C$4)</f>
        <v>2.5735849056603777</v>
      </c>
      <c r="X273" s="12">
        <f>IF('Total power'!X273&lt;Control!$C$7*1000,'Total power'!X273/Parameters!$C$3,Parameters!$C$4)</f>
        <v>2.9358490566037734</v>
      </c>
      <c r="Y273" s="12">
        <f>IF('Total power'!Y273&lt;Control!$C$7*1000,'Total power'!Y273/Parameters!$C$3,Parameters!$C$4)</f>
        <v>2.7547169811320753</v>
      </c>
      <c r="Z273" s="12">
        <f>IF('Total power'!Z273&lt;Control!$C$7*1000,'Total power'!Z273/Parameters!$C$3,Parameters!$C$4)</f>
        <v>2.7547169811320753</v>
      </c>
      <c r="AB273" s="7">
        <f t="shared" si="4"/>
        <v>275.2301886792452</v>
      </c>
    </row>
    <row r="274" spans="2:29" x14ac:dyDescent="0.2">
      <c r="B274" s="6">
        <v>44468</v>
      </c>
      <c r="C274" s="12">
        <f>IF('Total power'!C274&lt;Control!$C$7*1000,'Total power'!C274/Parameters!$C$3,Parameters!$C$4)</f>
        <v>2.9358490566037734</v>
      </c>
      <c r="D274" s="12">
        <f>IF('Total power'!D274&lt;Control!$C$7*1000,'Total power'!D274/Parameters!$C$3,Parameters!$C$4)</f>
        <v>2.9358490566037734</v>
      </c>
      <c r="E274" s="12">
        <f>IF('Total power'!E274&lt;Control!$C$7*1000,'Total power'!E274/Parameters!$C$3,Parameters!$C$4)</f>
        <v>2.9358490566037734</v>
      </c>
      <c r="F274" s="12">
        <f>IF('Total power'!F274&lt;Control!$C$7*1000,'Total power'!F274/Parameters!$C$3,Parameters!$C$4)</f>
        <v>5.0550943396226433</v>
      </c>
      <c r="G274" s="12">
        <f>IF('Total power'!G274&lt;Control!$C$7*1000,'Total power'!G274/Parameters!$C$3,Parameters!$C$4)</f>
        <v>8.9720754716981137</v>
      </c>
      <c r="H274" s="12">
        <f>IF('Total power'!H274&lt;Control!$C$7*1000,'Total power'!H274/Parameters!$C$3,Parameters!$C$4)</f>
        <v>11.948679245283019</v>
      </c>
      <c r="I274" s="12">
        <f>IF('Total power'!I274&lt;Control!$C$7*1000,'Total power'!I274/Parameters!$C$3,Parameters!$C$4)</f>
        <v>13.753962264150944</v>
      </c>
      <c r="J274" s="12">
        <f>IF('Total power'!J274&lt;Control!$C$7*1000,'Total power'!J274/Parameters!$C$3,Parameters!$C$4)</f>
        <v>13.753962264150944</v>
      </c>
      <c r="K274" s="12">
        <f>IF('Total power'!K274&lt;Control!$C$7*1000,'Total power'!K274/Parameters!$C$3,Parameters!$C$4)</f>
        <v>13.026415094339622</v>
      </c>
      <c r="L274" s="12">
        <f>IF('Total power'!L274&lt;Control!$C$7*1000,'Total power'!L274/Parameters!$C$3,Parameters!$C$4)</f>
        <v>15.323773584905663</v>
      </c>
      <c r="M274" s="12">
        <f>IF('Total power'!M274&lt;Control!$C$7*1000,'Total power'!M274/Parameters!$C$3,Parameters!$C$4)</f>
        <v>15.172830188679248</v>
      </c>
      <c r="N274" s="12">
        <f>IF('Total power'!N274&lt;Control!$C$7*1000,'Total power'!N274/Parameters!$C$3,Parameters!$C$4)</f>
        <v>13.753962264150944</v>
      </c>
      <c r="O274" s="12">
        <f>IF('Total power'!O274&lt;Control!$C$7*1000,'Total power'!O274/Parameters!$C$3,Parameters!$C$4)</f>
        <v>13.753962264150944</v>
      </c>
      <c r="P274" s="12">
        <f>IF('Total power'!P274&lt;Control!$C$7*1000,'Total power'!P274/Parameters!$C$3,Parameters!$C$4)</f>
        <v>13.603018867924529</v>
      </c>
      <c r="Q274" s="12">
        <f>IF('Total power'!Q274&lt;Control!$C$7*1000,'Total power'!Q274/Parameters!$C$3,Parameters!$C$4)</f>
        <v>13.367547169811321</v>
      </c>
      <c r="R274" s="12">
        <f>IF('Total power'!R274&lt;Control!$C$7*1000,'Total power'!R274/Parameters!$C$3,Parameters!$C$4)</f>
        <v>11.71320754716981</v>
      </c>
      <c r="S274" s="12">
        <f>IF('Total power'!S274&lt;Control!$C$7*1000,'Total power'!S274/Parameters!$C$3,Parameters!$C$4)</f>
        <v>7.9969811320754713</v>
      </c>
      <c r="T274" s="12">
        <f>IF('Total power'!T274&lt;Control!$C$7*1000,'Total power'!T274/Parameters!$C$3,Parameters!$C$4)</f>
        <v>6.5328301886792444</v>
      </c>
      <c r="U274" s="12">
        <f>IF('Total power'!U274&lt;Control!$C$7*1000,'Total power'!U274/Parameters!$C$3,Parameters!$C$4)</f>
        <v>7.5833962264150934</v>
      </c>
      <c r="V274" s="12">
        <f>IF('Total power'!V274&lt;Control!$C$7*1000,'Total power'!V274/Parameters!$C$3,Parameters!$C$4)</f>
        <v>7.1849056603773587</v>
      </c>
      <c r="W274" s="12">
        <f>IF('Total power'!W274&lt;Control!$C$7*1000,'Total power'!W274/Parameters!$C$3,Parameters!$C$4)</f>
        <v>5.0550943396226433</v>
      </c>
      <c r="X274" s="12">
        <f>IF('Total power'!X274&lt;Control!$C$7*1000,'Total power'!X274/Parameters!$C$3,Parameters!$C$4)</f>
        <v>2.9358490566037734</v>
      </c>
      <c r="Y274" s="12">
        <f>IF('Total power'!Y274&lt;Control!$C$7*1000,'Total power'!Y274/Parameters!$C$3,Parameters!$C$4)</f>
        <v>2.2113207547169811</v>
      </c>
      <c r="Z274" s="12">
        <f>IF('Total power'!Z274&lt;Control!$C$7*1000,'Total power'!Z274/Parameters!$C$3,Parameters!$C$4)</f>
        <v>2.2113207547169811</v>
      </c>
      <c r="AB274" s="7">
        <f t="shared" si="4"/>
        <v>213.71773584905662</v>
      </c>
    </row>
    <row r="275" spans="2:29" x14ac:dyDescent="0.2">
      <c r="B275" s="6">
        <v>44469</v>
      </c>
      <c r="C275" s="12">
        <f>IF('Total power'!C275&lt;Control!$C$7*1000,'Total power'!C275/Parameters!$C$3,Parameters!$C$4)</f>
        <v>2.9358490566037734</v>
      </c>
      <c r="D275" s="12">
        <f>IF('Total power'!D275&lt;Control!$C$7*1000,'Total power'!D275/Parameters!$C$3,Parameters!$C$4)</f>
        <v>4.7969811320754729</v>
      </c>
      <c r="E275" s="12">
        <f>IF('Total power'!E275&lt;Control!$C$7*1000,'Total power'!E275/Parameters!$C$3,Parameters!$C$4)</f>
        <v>7.5833962264150934</v>
      </c>
      <c r="F275" s="12">
        <f>IF('Total power'!F275&lt;Control!$C$7*1000,'Total power'!F275/Parameters!$C$3,Parameters!$C$4)</f>
        <v>11.71320754716981</v>
      </c>
      <c r="G275" s="12">
        <f>IF('Total power'!G275&lt;Control!$C$7*1000,'Total power'!G275/Parameters!$C$3,Parameters!$C$4)</f>
        <v>16.688301886792452</v>
      </c>
      <c r="H275" s="12">
        <f>IF('Total power'!H275&lt;Control!$C$7*1000,'Total power'!H275/Parameters!$C$3,Parameters!$C$4)</f>
        <v>18.771320754716982</v>
      </c>
      <c r="I275" s="12">
        <f>IF('Total power'!I275&lt;Control!$C$7*1000,'Total power'!I275/Parameters!$C$3,Parameters!$C$4)</f>
        <v>18.867924528301888</v>
      </c>
      <c r="J275" s="12">
        <f>IF('Total power'!J275&lt;Control!$C$7*1000,'Total power'!J275/Parameters!$C$3,Parameters!$C$4)</f>
        <v>18.867924528301888</v>
      </c>
      <c r="K275" s="12">
        <f>IF('Total power'!K275&lt;Control!$C$7*1000,'Total power'!K275/Parameters!$C$3,Parameters!$C$4)</f>
        <v>18.867924528301888</v>
      </c>
      <c r="L275" s="12">
        <f>IF('Total power'!L275&lt;Control!$C$7*1000,'Total power'!L275/Parameters!$C$3,Parameters!$C$4)</f>
        <v>17.722264150943396</v>
      </c>
      <c r="M275" s="12">
        <f>IF('Total power'!M275&lt;Control!$C$7*1000,'Total power'!M275/Parameters!$C$3,Parameters!$C$4)</f>
        <v>13.753962264150944</v>
      </c>
      <c r="N275" s="12">
        <f>IF('Total power'!N275&lt;Control!$C$7*1000,'Total power'!N275/Parameters!$C$3,Parameters!$C$4)</f>
        <v>11.948679245283019</v>
      </c>
      <c r="O275" s="12">
        <f>IF('Total power'!O275&lt;Control!$C$7*1000,'Total power'!O275/Parameters!$C$3,Parameters!$C$4)</f>
        <v>11.71320754716981</v>
      </c>
      <c r="P275" s="12">
        <f>IF('Total power'!P275&lt;Control!$C$7*1000,'Total power'!P275/Parameters!$C$3,Parameters!$C$4)</f>
        <v>13.026415094339622</v>
      </c>
      <c r="Q275" s="12">
        <f>IF('Total power'!Q275&lt;Control!$C$7*1000,'Total power'!Q275/Parameters!$C$3,Parameters!$C$4)</f>
        <v>15.172830188679248</v>
      </c>
      <c r="R275" s="12">
        <f>IF('Total power'!R275&lt;Control!$C$7*1000,'Total power'!R275/Parameters!$C$3,Parameters!$C$4)</f>
        <v>15.415849056603776</v>
      </c>
      <c r="S275" s="12">
        <f>IF('Total power'!S275&lt;Control!$C$7*1000,'Total power'!S275/Parameters!$C$3,Parameters!$C$4)</f>
        <v>16.688301886792452</v>
      </c>
      <c r="T275" s="12">
        <f>IF('Total power'!T275&lt;Control!$C$7*1000,'Total power'!T275/Parameters!$C$3,Parameters!$C$4)</f>
        <v>16.537358490566035</v>
      </c>
      <c r="U275" s="12">
        <f>IF('Total power'!U275&lt;Control!$C$7*1000,'Total power'!U275/Parameters!$C$3,Parameters!$C$4)</f>
        <v>15.172830188679248</v>
      </c>
      <c r="V275" s="12">
        <f>IF('Total power'!V275&lt;Control!$C$7*1000,'Total power'!V275/Parameters!$C$3,Parameters!$C$4)</f>
        <v>11.71320754716981</v>
      </c>
      <c r="W275" s="12">
        <f>IF('Total power'!W275&lt;Control!$C$7*1000,'Total power'!W275/Parameters!$C$3,Parameters!$C$4)</f>
        <v>8.3894339622641514</v>
      </c>
      <c r="X275" s="12">
        <f>IF('Total power'!X275&lt;Control!$C$7*1000,'Total power'!X275/Parameters!$C$3,Parameters!$C$4)</f>
        <v>5.9230188679245277</v>
      </c>
      <c r="Y275" s="12">
        <f>IF('Total power'!Y275&lt;Control!$C$7*1000,'Total power'!Y275/Parameters!$C$3,Parameters!$C$4)</f>
        <v>3.3705660377358493</v>
      </c>
      <c r="Z275" s="12">
        <f>IF('Total power'!Z275&lt;Control!$C$7*1000,'Total power'!Z275/Parameters!$C$3,Parameters!$C$4)</f>
        <v>1.4384905660377358</v>
      </c>
      <c r="AB275" s="7">
        <f t="shared" si="4"/>
        <v>297.07924528301891</v>
      </c>
      <c r="AC275" s="11">
        <f>SUM(AB246:AB275)</f>
        <v>4902.2732075471695</v>
      </c>
    </row>
    <row r="276" spans="2:29" x14ac:dyDescent="0.2">
      <c r="B276" s="6">
        <v>44470</v>
      </c>
      <c r="C276" s="12">
        <f>IF('Total power'!C276&lt;Control!$C$7*1000,'Total power'!C276/Parameters!$C$3,Parameters!$C$4)</f>
        <v>0</v>
      </c>
      <c r="D276" s="12">
        <f>IF('Total power'!D276&lt;Control!$C$7*1000,'Total power'!D276/Parameters!$C$3,Parameters!$C$4)</f>
        <v>0</v>
      </c>
      <c r="E276" s="12">
        <f>IF('Total power'!E276&lt;Control!$C$7*1000,'Total power'!E276/Parameters!$C$3,Parameters!$C$4)</f>
        <v>0.91924528301886799</v>
      </c>
      <c r="F276" s="12">
        <f>IF('Total power'!F276&lt;Control!$C$7*1000,'Total power'!F276/Parameters!$C$3,Parameters!$C$4)</f>
        <v>3.3705660377358493</v>
      </c>
      <c r="G276" s="12">
        <f>IF('Total power'!G276&lt;Control!$C$7*1000,'Total power'!G276/Parameters!$C$3,Parameters!$C$4)</f>
        <v>7.9969811320754713</v>
      </c>
      <c r="H276" s="12">
        <f>IF('Total power'!H276&lt;Control!$C$7*1000,'Total power'!H276/Parameters!$C$3,Parameters!$C$4)</f>
        <v>11.948679245283019</v>
      </c>
      <c r="I276" s="12">
        <f>IF('Total power'!I276&lt;Control!$C$7*1000,'Total power'!I276/Parameters!$C$3,Parameters!$C$4)</f>
        <v>11.71320754716981</v>
      </c>
      <c r="J276" s="12">
        <f>IF('Total power'!J276&lt;Control!$C$7*1000,'Total power'!J276/Parameters!$C$3,Parameters!$C$4)</f>
        <v>11.372075471698114</v>
      </c>
      <c r="K276" s="12">
        <f>IF('Total power'!K276&lt;Control!$C$7*1000,'Total power'!K276/Parameters!$C$3,Parameters!$C$4)</f>
        <v>18.867924528301888</v>
      </c>
      <c r="L276" s="12">
        <f>IF('Total power'!L276&lt;Control!$C$7*1000,'Total power'!L276/Parameters!$C$3,Parameters!$C$4)</f>
        <v>18.867924528301888</v>
      </c>
      <c r="M276" s="12">
        <f>IF('Total power'!M276&lt;Control!$C$7*1000,'Total power'!M276/Parameters!$C$3,Parameters!$C$4)</f>
        <v>18.867924528301888</v>
      </c>
      <c r="N276" s="12">
        <f>IF('Total power'!N276&lt;Control!$C$7*1000,'Total power'!N276/Parameters!$C$3,Parameters!$C$4)</f>
        <v>18.867924528301888</v>
      </c>
      <c r="O276" s="12">
        <f>IF('Total power'!O276&lt;Control!$C$7*1000,'Total power'!O276/Parameters!$C$3,Parameters!$C$4)</f>
        <v>18.867924528301888</v>
      </c>
      <c r="P276" s="12">
        <f>IF('Total power'!P276&lt;Control!$C$7*1000,'Total power'!P276/Parameters!$C$3,Parameters!$C$4)</f>
        <v>18.867924528301888</v>
      </c>
      <c r="Q276" s="12">
        <f>IF('Total power'!Q276&lt;Control!$C$7*1000,'Total power'!Q276/Parameters!$C$3,Parameters!$C$4)</f>
        <v>18.867924528301888</v>
      </c>
      <c r="R276" s="12">
        <f>IF('Total power'!R276&lt;Control!$C$7*1000,'Total power'!R276/Parameters!$C$3,Parameters!$C$4)</f>
        <v>18.867924528301888</v>
      </c>
      <c r="S276" s="12">
        <f>IF('Total power'!S276&lt;Control!$C$7*1000,'Total power'!S276/Parameters!$C$3,Parameters!$C$4)</f>
        <v>18.867924528301888</v>
      </c>
      <c r="T276" s="12">
        <f>IF('Total power'!T276&lt;Control!$C$7*1000,'Total power'!T276/Parameters!$C$3,Parameters!$C$4)</f>
        <v>18.867924528301888</v>
      </c>
      <c r="U276" s="12">
        <f>IF('Total power'!U276&lt;Control!$C$7*1000,'Total power'!U276/Parameters!$C$3,Parameters!$C$4)</f>
        <v>18.867924528301888</v>
      </c>
      <c r="V276" s="12">
        <f>IF('Total power'!V276&lt;Control!$C$7*1000,'Total power'!V276/Parameters!$C$3,Parameters!$C$4)</f>
        <v>18.867924528301888</v>
      </c>
      <c r="W276" s="12">
        <f>IF('Total power'!W276&lt;Control!$C$7*1000,'Total power'!W276/Parameters!$C$3,Parameters!$C$4)</f>
        <v>18.867924528301888</v>
      </c>
      <c r="X276" s="12">
        <f>IF('Total power'!X276&lt;Control!$C$7*1000,'Total power'!X276/Parameters!$C$3,Parameters!$C$4)</f>
        <v>18.867924528301888</v>
      </c>
      <c r="Y276" s="12">
        <f>IF('Total power'!Y276&lt;Control!$C$7*1000,'Total power'!Y276/Parameters!$C$3,Parameters!$C$4)</f>
        <v>18.867924528301888</v>
      </c>
      <c r="Z276" s="12">
        <f>IF('Total power'!Z276&lt;Control!$C$7*1000,'Total power'!Z276/Parameters!$C$3,Parameters!$C$4)</f>
        <v>18.867924528301888</v>
      </c>
      <c r="AB276" s="7">
        <f t="shared" si="4"/>
        <v>349.20754716981145</v>
      </c>
    </row>
    <row r="277" spans="2:29" x14ac:dyDescent="0.2">
      <c r="B277" s="6">
        <v>44471</v>
      </c>
      <c r="C277" s="12">
        <f>IF('Total power'!C277&lt;Control!$C$7*1000,'Total power'!C277/Parameters!$C$3,Parameters!$C$4)</f>
        <v>18.867924528301888</v>
      </c>
      <c r="D277" s="12">
        <f>IF('Total power'!D277&lt;Control!$C$7*1000,'Total power'!D277/Parameters!$C$3,Parameters!$C$4)</f>
        <v>18.694339622641508</v>
      </c>
      <c r="E277" s="12">
        <f>IF('Total power'!E277&lt;Control!$C$7*1000,'Total power'!E277/Parameters!$C$3,Parameters!$C$4)</f>
        <v>17.630188679245283</v>
      </c>
      <c r="F277" s="12">
        <f>IF('Total power'!F277&lt;Control!$C$7*1000,'Total power'!F277/Parameters!$C$3,Parameters!$C$4)</f>
        <v>17.479245283018866</v>
      </c>
      <c r="G277" s="12">
        <f>IF('Total power'!G277&lt;Control!$C$7*1000,'Total power'!G277/Parameters!$C$3,Parameters!$C$4)</f>
        <v>17.630188679245283</v>
      </c>
      <c r="H277" s="12">
        <f>IF('Total power'!H277&lt;Control!$C$7*1000,'Total power'!H277/Parameters!$C$3,Parameters!$C$4)</f>
        <v>17.630188679245283</v>
      </c>
      <c r="I277" s="12">
        <f>IF('Total power'!I277&lt;Control!$C$7*1000,'Total power'!I277/Parameters!$C$3,Parameters!$C$4)</f>
        <v>17.722264150943396</v>
      </c>
      <c r="J277" s="12">
        <f>IF('Total power'!J277&lt;Control!$C$7*1000,'Total power'!J277/Parameters!$C$3,Parameters!$C$4)</f>
        <v>17.479245283018866</v>
      </c>
      <c r="K277" s="12">
        <f>IF('Total power'!K277&lt;Control!$C$7*1000,'Total power'!K277/Parameters!$C$3,Parameters!$C$4)</f>
        <v>16.688301886792452</v>
      </c>
      <c r="L277" s="12">
        <f>IF('Total power'!L277&lt;Control!$C$7*1000,'Total power'!L277/Parameters!$C$3,Parameters!$C$4)</f>
        <v>17.479245283018866</v>
      </c>
      <c r="M277" s="12">
        <f>IF('Total power'!M277&lt;Control!$C$7*1000,'Total power'!M277/Parameters!$C$3,Parameters!$C$4)</f>
        <v>15.323773584905663</v>
      </c>
      <c r="N277" s="12">
        <f>IF('Total power'!N277&lt;Control!$C$7*1000,'Total power'!N277/Parameters!$C$3,Parameters!$C$4)</f>
        <v>13.753962264150944</v>
      </c>
      <c r="O277" s="12">
        <f>IF('Total power'!O277&lt;Control!$C$7*1000,'Total power'!O277/Parameters!$C$3,Parameters!$C$4)</f>
        <v>17.630188679245283</v>
      </c>
      <c r="P277" s="12">
        <f>IF('Total power'!P277&lt;Control!$C$7*1000,'Total power'!P277/Parameters!$C$3,Parameters!$C$4)</f>
        <v>18.867924528301888</v>
      </c>
      <c r="Q277" s="12">
        <f>IF('Total power'!Q277&lt;Control!$C$7*1000,'Total power'!Q277/Parameters!$C$3,Parameters!$C$4)</f>
        <v>18.867924528301888</v>
      </c>
      <c r="R277" s="12">
        <f>IF('Total power'!R277&lt;Control!$C$7*1000,'Total power'!R277/Parameters!$C$3,Parameters!$C$4)</f>
        <v>18.867924528301888</v>
      </c>
      <c r="S277" s="12">
        <f>IF('Total power'!S277&lt;Control!$C$7*1000,'Total power'!S277/Parameters!$C$3,Parameters!$C$4)</f>
        <v>18.867924528301888</v>
      </c>
      <c r="T277" s="12">
        <f>IF('Total power'!T277&lt;Control!$C$7*1000,'Total power'!T277/Parameters!$C$3,Parameters!$C$4)</f>
        <v>18.694339622641508</v>
      </c>
      <c r="U277" s="12">
        <f>IF('Total power'!U277&lt;Control!$C$7*1000,'Total power'!U277/Parameters!$C$3,Parameters!$C$4)</f>
        <v>15.323773584905663</v>
      </c>
      <c r="V277" s="12">
        <f>IF('Total power'!V277&lt;Control!$C$7*1000,'Total power'!V277/Parameters!$C$3,Parameters!$C$4)</f>
        <v>9.7781132075471699</v>
      </c>
      <c r="W277" s="12">
        <f>IF('Total power'!W277&lt;Control!$C$7*1000,'Total power'!W277/Parameters!$C$3,Parameters!$C$4)</f>
        <v>4.7969811320754729</v>
      </c>
      <c r="X277" s="12">
        <f>IF('Total power'!X277&lt;Control!$C$7*1000,'Total power'!X277/Parameters!$C$3,Parameters!$C$4)</f>
        <v>1.7343396226415091</v>
      </c>
      <c r="Y277" s="12">
        <f>IF('Total power'!Y277&lt;Control!$C$7*1000,'Total power'!Y277/Parameters!$C$3,Parameters!$C$4)</f>
        <v>0.38188679245283014</v>
      </c>
      <c r="Z277" s="12">
        <f>IF('Total power'!Z277&lt;Control!$C$7*1000,'Total power'!Z277/Parameters!$C$3,Parameters!$C$4)</f>
        <v>1.7343396226415091</v>
      </c>
      <c r="AB277" s="7">
        <f t="shared" si="4"/>
        <v>351.92452830188682</v>
      </c>
    </row>
    <row r="278" spans="2:29" x14ac:dyDescent="0.2">
      <c r="B278" s="6">
        <v>44472</v>
      </c>
      <c r="C278" s="12">
        <f>IF('Total power'!C278&lt;Control!$C$7*1000,'Total power'!C278/Parameters!$C$3,Parameters!$C$4)</f>
        <v>7.5833962264150934</v>
      </c>
      <c r="D278" s="12">
        <f>IF('Total power'!D278&lt;Control!$C$7*1000,'Total power'!D278/Parameters!$C$3,Parameters!$C$4)</f>
        <v>13.753962264150944</v>
      </c>
      <c r="E278" s="12">
        <f>IF('Total power'!E278&lt;Control!$C$7*1000,'Total power'!E278/Parameters!$C$3,Parameters!$C$4)</f>
        <v>16.836226415094337</v>
      </c>
      <c r="F278" s="12">
        <f>IF('Total power'!F278&lt;Control!$C$7*1000,'Total power'!F278/Parameters!$C$3,Parameters!$C$4)</f>
        <v>17.778113207547172</v>
      </c>
      <c r="G278" s="12">
        <f>IF('Total power'!G278&lt;Control!$C$7*1000,'Total power'!G278/Parameters!$C$3,Parameters!$C$4)</f>
        <v>17.778113207547172</v>
      </c>
      <c r="H278" s="12">
        <f>IF('Total power'!H278&lt;Control!$C$7*1000,'Total power'!H278/Parameters!$C$3,Parameters!$C$4)</f>
        <v>18.233962264150943</v>
      </c>
      <c r="I278" s="12">
        <f>IF('Total power'!I278&lt;Control!$C$7*1000,'Total power'!I278/Parameters!$C$3,Parameters!$C$4)</f>
        <v>18.233962264150943</v>
      </c>
      <c r="J278" s="12">
        <f>IF('Total power'!J278&lt;Control!$C$7*1000,'Total power'!J278/Parameters!$C$3,Parameters!$C$4)</f>
        <v>17.630188679245283</v>
      </c>
      <c r="K278" s="12">
        <f>IF('Total power'!K278&lt;Control!$C$7*1000,'Total power'!K278/Parameters!$C$3,Parameters!$C$4)</f>
        <v>16.836226415094337</v>
      </c>
      <c r="L278" s="12">
        <f>IF('Total power'!L278&lt;Control!$C$7*1000,'Total power'!L278/Parameters!$C$3,Parameters!$C$4)</f>
        <v>18.381886792452832</v>
      </c>
      <c r="M278" s="12">
        <f>IF('Total power'!M278&lt;Control!$C$7*1000,'Total power'!M278/Parameters!$C$3,Parameters!$C$4)</f>
        <v>18.867924528301888</v>
      </c>
      <c r="N278" s="12">
        <f>IF('Total power'!N278&lt;Control!$C$7*1000,'Total power'!N278/Parameters!$C$3,Parameters!$C$4)</f>
        <v>18.867924528301888</v>
      </c>
      <c r="O278" s="12">
        <f>IF('Total power'!O278&lt;Control!$C$7*1000,'Total power'!O278/Parameters!$C$3,Parameters!$C$4)</f>
        <v>18.867924528301888</v>
      </c>
      <c r="P278" s="12">
        <f>IF('Total power'!P278&lt;Control!$C$7*1000,'Total power'!P278/Parameters!$C$3,Parameters!$C$4)</f>
        <v>18.867924528301888</v>
      </c>
      <c r="Q278" s="12">
        <f>IF('Total power'!Q278&lt;Control!$C$7*1000,'Total power'!Q278/Parameters!$C$3,Parameters!$C$4)</f>
        <v>18.867924528301888</v>
      </c>
      <c r="R278" s="12">
        <f>IF('Total power'!R278&lt;Control!$C$7*1000,'Total power'!R278/Parameters!$C$3,Parameters!$C$4)</f>
        <v>18.867924528301888</v>
      </c>
      <c r="S278" s="12">
        <f>IF('Total power'!S278&lt;Control!$C$7*1000,'Total power'!S278/Parameters!$C$3,Parameters!$C$4)</f>
        <v>18.867924528301888</v>
      </c>
      <c r="T278" s="12">
        <f>IF('Total power'!T278&lt;Control!$C$7*1000,'Total power'!T278/Parameters!$C$3,Parameters!$C$4)</f>
        <v>18.867924528301888</v>
      </c>
      <c r="U278" s="12">
        <f>IF('Total power'!U278&lt;Control!$C$7*1000,'Total power'!U278/Parameters!$C$3,Parameters!$C$4)</f>
        <v>18.867924528301888</v>
      </c>
      <c r="V278" s="12">
        <f>IF('Total power'!V278&lt;Control!$C$7*1000,'Total power'!V278/Parameters!$C$3,Parameters!$C$4)</f>
        <v>18.867924528301888</v>
      </c>
      <c r="W278" s="12">
        <f>IF('Total power'!W278&lt;Control!$C$7*1000,'Total power'!W278/Parameters!$C$3,Parameters!$C$4)</f>
        <v>18.867924528301888</v>
      </c>
      <c r="X278" s="12">
        <f>IF('Total power'!X278&lt;Control!$C$7*1000,'Total power'!X278/Parameters!$C$3,Parameters!$C$4)</f>
        <v>18.867924528301888</v>
      </c>
      <c r="Y278" s="12">
        <f>IF('Total power'!Y278&lt;Control!$C$7*1000,'Total power'!Y278/Parameters!$C$3,Parameters!$C$4)</f>
        <v>18.867924528301888</v>
      </c>
      <c r="Z278" s="12">
        <f>IF('Total power'!Z278&lt;Control!$C$7*1000,'Total power'!Z278/Parameters!$C$3,Parameters!$C$4)</f>
        <v>18.867924528301888</v>
      </c>
      <c r="AB278" s="7">
        <f t="shared" si="4"/>
        <v>427.19698113207562</v>
      </c>
    </row>
    <row r="279" spans="2:29" x14ac:dyDescent="0.2">
      <c r="B279" s="6">
        <v>44473</v>
      </c>
      <c r="C279" s="12">
        <f>IF('Total power'!C279&lt;Control!$C$7*1000,'Total power'!C279/Parameters!$C$3,Parameters!$C$4)</f>
        <v>18.867924528301888</v>
      </c>
      <c r="D279" s="12">
        <f>IF('Total power'!D279&lt;Control!$C$7*1000,'Total power'!D279/Parameters!$C$3,Parameters!$C$4)</f>
        <v>18.771320754716982</v>
      </c>
      <c r="E279" s="12">
        <f>IF('Total power'!E279&lt;Control!$C$7*1000,'Total power'!E279/Parameters!$C$3,Parameters!$C$4)</f>
        <v>18.406037735849058</v>
      </c>
      <c r="F279" s="12">
        <f>IF('Total power'!F279&lt;Control!$C$7*1000,'Total power'!F279/Parameters!$C$3,Parameters!$C$4)</f>
        <v>16.836226415094337</v>
      </c>
      <c r="G279" s="12">
        <f>IF('Total power'!G279&lt;Control!$C$7*1000,'Total power'!G279/Parameters!$C$3,Parameters!$C$4)</f>
        <v>15.323773584905663</v>
      </c>
      <c r="H279" s="12">
        <f>IF('Total power'!H279&lt;Control!$C$7*1000,'Total power'!H279/Parameters!$C$3,Parameters!$C$4)</f>
        <v>15.172830188679248</v>
      </c>
      <c r="I279" s="12">
        <f>IF('Total power'!I279&lt;Control!$C$7*1000,'Total power'!I279/Parameters!$C$3,Parameters!$C$4)</f>
        <v>13.603018867924529</v>
      </c>
      <c r="J279" s="12">
        <f>IF('Total power'!J279&lt;Control!$C$7*1000,'Total power'!J279/Parameters!$C$3,Parameters!$C$4)</f>
        <v>11.71320754716981</v>
      </c>
      <c r="K279" s="12">
        <f>IF('Total power'!K279&lt;Control!$C$7*1000,'Total power'!K279/Parameters!$C$3,Parameters!$C$4)</f>
        <v>9.385660377358489</v>
      </c>
      <c r="L279" s="12">
        <f>IF('Total power'!L279&lt;Control!$C$7*1000,'Total power'!L279/Parameters!$C$3,Parameters!$C$4)</f>
        <v>8.9720754716981137</v>
      </c>
      <c r="M279" s="12">
        <f>IF('Total power'!M279&lt;Control!$C$7*1000,'Total power'!M279/Parameters!$C$3,Parameters!$C$4)</f>
        <v>8.5735849056603772</v>
      </c>
      <c r="N279" s="12">
        <f>IF('Total power'!N279&lt;Control!$C$7*1000,'Total power'!N279/Parameters!$C$3,Parameters!$C$4)</f>
        <v>7.5833962264150934</v>
      </c>
      <c r="O279" s="12">
        <f>IF('Total power'!O279&lt;Control!$C$7*1000,'Total power'!O279/Parameters!$C$3,Parameters!$C$4)</f>
        <v>6.2279245283018865</v>
      </c>
      <c r="P279" s="12">
        <f>IF('Total power'!P279&lt;Control!$C$7*1000,'Total power'!P279/Parameters!$C$3,Parameters!$C$4)</f>
        <v>4.7969811320754729</v>
      </c>
      <c r="Q279" s="12">
        <f>IF('Total power'!Q279&lt;Control!$C$7*1000,'Total power'!Q279/Parameters!$C$3,Parameters!$C$4)</f>
        <v>3.8052830188679247</v>
      </c>
      <c r="R279" s="12">
        <f>IF('Total power'!R279&lt;Control!$C$7*1000,'Total power'!R279/Parameters!$C$3,Parameters!$C$4)</f>
        <v>2.3924528301886792</v>
      </c>
      <c r="S279" s="12">
        <f>IF('Total power'!S279&lt;Control!$C$7*1000,'Total power'!S279/Parameters!$C$3,Parameters!$C$4)</f>
        <v>1.166792452830189</v>
      </c>
      <c r="T279" s="12">
        <f>IF('Total power'!T279&lt;Control!$C$7*1000,'Total power'!T279/Parameters!$C$3,Parameters!$C$4)</f>
        <v>0.79547169811320761</v>
      </c>
      <c r="U279" s="12">
        <f>IF('Total power'!U279&lt;Control!$C$7*1000,'Total power'!U279/Parameters!$C$3,Parameters!$C$4)</f>
        <v>0.57509433962264145</v>
      </c>
      <c r="V279" s="12">
        <f>IF('Total power'!V279&lt;Control!$C$7*1000,'Total power'!V279/Parameters!$C$3,Parameters!$C$4)</f>
        <v>0.47849056603773577</v>
      </c>
      <c r="W279" s="12">
        <f>IF('Total power'!W279&lt;Control!$C$7*1000,'Total power'!W279/Parameters!$C$3,Parameters!$C$4)</f>
        <v>0.47849056603773577</v>
      </c>
      <c r="X279" s="12">
        <f>IF('Total power'!X279&lt;Control!$C$7*1000,'Total power'!X279/Parameters!$C$3,Parameters!$C$4)</f>
        <v>0.67169811320754724</v>
      </c>
      <c r="Y279" s="12">
        <f>IF('Total power'!Y279&lt;Control!$C$7*1000,'Total power'!Y279/Parameters!$C$3,Parameters!$C$4)</f>
        <v>0.79547169811320761</v>
      </c>
      <c r="Z279" s="12">
        <f>IF('Total power'!Z279&lt;Control!$C$7*1000,'Total power'!Z279/Parameters!$C$3,Parameters!$C$4)</f>
        <v>0.67169811320754724</v>
      </c>
      <c r="AB279" s="7">
        <f t="shared" si="4"/>
        <v>186.06490566037735</v>
      </c>
    </row>
    <row r="280" spans="2:29" x14ac:dyDescent="0.2">
      <c r="B280" s="6">
        <v>44474</v>
      </c>
      <c r="C280" s="12">
        <f>IF('Total power'!C280&lt;Control!$C$7*1000,'Total power'!C280/Parameters!$C$3,Parameters!$C$4)</f>
        <v>0.67169811320754724</v>
      </c>
      <c r="D280" s="12">
        <f>IF('Total power'!D280&lt;Control!$C$7*1000,'Total power'!D280/Parameters!$C$3,Parameters!$C$4)</f>
        <v>0.67169811320754724</v>
      </c>
      <c r="E280" s="12">
        <f>IF('Total power'!E280&lt;Control!$C$7*1000,'Total power'!E280/Parameters!$C$3,Parameters!$C$4)</f>
        <v>1.166792452830189</v>
      </c>
      <c r="F280" s="12">
        <f>IF('Total power'!F280&lt;Control!$C$7*1000,'Total power'!F280/Parameters!$C$3,Parameters!$C$4)</f>
        <v>2.2113207547169811</v>
      </c>
      <c r="G280" s="12">
        <f>IF('Total power'!G280&lt;Control!$C$7*1000,'Total power'!G280/Parameters!$C$3,Parameters!$C$4)</f>
        <v>2.9358490566037734</v>
      </c>
      <c r="H280" s="12">
        <f>IF('Total power'!H280&lt;Control!$C$7*1000,'Total power'!H280/Parameters!$C$3,Parameters!$C$4)</f>
        <v>4.0226415094339618</v>
      </c>
      <c r="I280" s="12">
        <f>IF('Total power'!I280&lt;Control!$C$7*1000,'Total power'!I280/Parameters!$C$3,Parameters!$C$4)</f>
        <v>6.5328301886792444</v>
      </c>
      <c r="J280" s="12">
        <f>IF('Total power'!J280&lt;Control!$C$7*1000,'Total power'!J280/Parameters!$C$3,Parameters!$C$4)</f>
        <v>7.9969811320754713</v>
      </c>
      <c r="K280" s="12">
        <f>IF('Total power'!K280&lt;Control!$C$7*1000,'Total power'!K280/Parameters!$C$3,Parameters!$C$4)</f>
        <v>8.5735849056603772</v>
      </c>
      <c r="L280" s="12">
        <f>IF('Total power'!L280&lt;Control!$C$7*1000,'Total power'!L280/Parameters!$C$3,Parameters!$C$4)</f>
        <v>10.979622641509433</v>
      </c>
      <c r="M280" s="12">
        <f>IF('Total power'!M280&lt;Control!$C$7*1000,'Total power'!M280/Parameters!$C$3,Parameters!$C$4)</f>
        <v>13.603018867924529</v>
      </c>
      <c r="N280" s="12">
        <f>IF('Total power'!N280&lt;Control!$C$7*1000,'Total power'!N280/Parameters!$C$3,Parameters!$C$4)</f>
        <v>15.172830188679248</v>
      </c>
      <c r="O280" s="12">
        <f>IF('Total power'!O280&lt;Control!$C$7*1000,'Total power'!O280/Parameters!$C$3,Parameters!$C$4)</f>
        <v>16.688301886792452</v>
      </c>
      <c r="P280" s="12">
        <f>IF('Total power'!P280&lt;Control!$C$7*1000,'Total power'!P280/Parameters!$C$3,Parameters!$C$4)</f>
        <v>17.722264150943396</v>
      </c>
      <c r="Q280" s="12">
        <f>IF('Total power'!Q280&lt;Control!$C$7*1000,'Total power'!Q280/Parameters!$C$3,Parameters!$C$4)</f>
        <v>18.381886792452832</v>
      </c>
      <c r="R280" s="12">
        <f>IF('Total power'!R280&lt;Control!$C$7*1000,'Total power'!R280/Parameters!$C$3,Parameters!$C$4)</f>
        <v>18.381886792452832</v>
      </c>
      <c r="S280" s="12">
        <f>IF('Total power'!S280&lt;Control!$C$7*1000,'Total power'!S280/Parameters!$C$3,Parameters!$C$4)</f>
        <v>17.778113207547172</v>
      </c>
      <c r="T280" s="12">
        <f>IF('Total power'!T280&lt;Control!$C$7*1000,'Total power'!T280/Parameters!$C$3,Parameters!$C$4)</f>
        <v>17.630188679245283</v>
      </c>
      <c r="U280" s="12">
        <f>IF('Total power'!U280&lt;Control!$C$7*1000,'Total power'!U280/Parameters!$C$3,Parameters!$C$4)</f>
        <v>17.722264150943396</v>
      </c>
      <c r="V280" s="12">
        <f>IF('Total power'!V280&lt;Control!$C$7*1000,'Total power'!V280/Parameters!$C$3,Parameters!$C$4)</f>
        <v>17.479245283018866</v>
      </c>
      <c r="W280" s="12">
        <f>IF('Total power'!W280&lt;Control!$C$7*1000,'Total power'!W280/Parameters!$C$3,Parameters!$C$4)</f>
        <v>16.537358490566035</v>
      </c>
      <c r="X280" s="12">
        <f>IF('Total power'!X280&lt;Control!$C$7*1000,'Total power'!X280/Parameters!$C$3,Parameters!$C$4)</f>
        <v>15.323773584905663</v>
      </c>
      <c r="Y280" s="12">
        <f>IF('Total power'!Y280&lt;Control!$C$7*1000,'Total power'!Y280/Parameters!$C$3,Parameters!$C$4)</f>
        <v>14.937358490566039</v>
      </c>
      <c r="Z280" s="12">
        <f>IF('Total power'!Z280&lt;Control!$C$7*1000,'Total power'!Z280/Parameters!$C$3,Parameters!$C$4)</f>
        <v>15.172830188679248</v>
      </c>
      <c r="AB280" s="7">
        <f t="shared" si="4"/>
        <v>278.29433962264153</v>
      </c>
    </row>
    <row r="281" spans="2:29" x14ac:dyDescent="0.2">
      <c r="B281" s="6">
        <v>44475</v>
      </c>
      <c r="C281" s="12">
        <f>IF('Total power'!C281&lt;Control!$C$7*1000,'Total power'!C281/Parameters!$C$3,Parameters!$C$4)</f>
        <v>14.937358490566039</v>
      </c>
      <c r="D281" s="12">
        <f>IF('Total power'!D281&lt;Control!$C$7*1000,'Total power'!D281/Parameters!$C$3,Parameters!$C$4)</f>
        <v>13.753962264150944</v>
      </c>
      <c r="E281" s="12">
        <f>IF('Total power'!E281&lt;Control!$C$7*1000,'Total power'!E281/Parameters!$C$3,Parameters!$C$4)</f>
        <v>13.026415094339622</v>
      </c>
      <c r="F281" s="12">
        <f>IF('Total power'!F281&lt;Control!$C$7*1000,'Total power'!F281/Parameters!$C$3,Parameters!$C$4)</f>
        <v>11.372075471698114</v>
      </c>
      <c r="G281" s="12">
        <f>IF('Total power'!G281&lt;Control!$C$7*1000,'Total power'!G281/Parameters!$C$3,Parameters!$C$4)</f>
        <v>8.9720754716981137</v>
      </c>
      <c r="H281" s="12">
        <f>IF('Total power'!H281&lt;Control!$C$7*1000,'Total power'!H281/Parameters!$C$3,Parameters!$C$4)</f>
        <v>6.8377358490566031</v>
      </c>
      <c r="I281" s="12">
        <f>IF('Total power'!I281&lt;Control!$C$7*1000,'Total power'!I281/Parameters!$C$3,Parameters!$C$4)</f>
        <v>4.5388679245283026</v>
      </c>
      <c r="J281" s="12">
        <f>IF('Total power'!J281&lt;Control!$C$7*1000,'Total power'!J281/Parameters!$C$3,Parameters!$C$4)</f>
        <v>2.5735849056603777</v>
      </c>
      <c r="K281" s="12">
        <f>IF('Total power'!K281&lt;Control!$C$7*1000,'Total power'!K281/Parameters!$C$3,Parameters!$C$4)</f>
        <v>1.2905660377358492</v>
      </c>
      <c r="L281" s="12">
        <f>IF('Total power'!L281&lt;Control!$C$7*1000,'Total power'!L281/Parameters!$C$3,Parameters!$C$4)</f>
        <v>0.18867924528301888</v>
      </c>
      <c r="M281" s="12">
        <f>IF('Total power'!M281&lt;Control!$C$7*1000,'Total power'!M281/Parameters!$C$3,Parameters!$C$4)</f>
        <v>0</v>
      </c>
      <c r="N281" s="12">
        <f>IF('Total power'!N281&lt;Control!$C$7*1000,'Total power'!N281/Parameters!$C$3,Parameters!$C$4)</f>
        <v>0</v>
      </c>
      <c r="O281" s="12">
        <f>IF('Total power'!O281&lt;Control!$C$7*1000,'Total power'!O281/Parameters!$C$3,Parameters!$C$4)</f>
        <v>0</v>
      </c>
      <c r="P281" s="12">
        <f>IF('Total power'!P281&lt;Control!$C$7*1000,'Total power'!P281/Parameters!$C$3,Parameters!$C$4)</f>
        <v>0</v>
      </c>
      <c r="Q281" s="12">
        <f>IF('Total power'!Q281&lt;Control!$C$7*1000,'Total power'!Q281/Parameters!$C$3,Parameters!$C$4)</f>
        <v>0.28528301886792451</v>
      </c>
      <c r="R281" s="12">
        <f>IF('Total power'!R281&lt;Control!$C$7*1000,'Total power'!R281/Parameters!$C$3,Parameters!$C$4)</f>
        <v>1.2905660377358492</v>
      </c>
      <c r="S281" s="12">
        <f>IF('Total power'!S281&lt;Control!$C$7*1000,'Total power'!S281/Parameters!$C$3,Parameters!$C$4)</f>
        <v>3.3705660377358493</v>
      </c>
      <c r="T281" s="12">
        <f>IF('Total power'!T281&lt;Control!$C$7*1000,'Total power'!T281/Parameters!$C$3,Parameters!$C$4)</f>
        <v>7.9969811320754713</v>
      </c>
      <c r="U281" s="12">
        <f>IF('Total power'!U281&lt;Control!$C$7*1000,'Total power'!U281/Parameters!$C$3,Parameters!$C$4)</f>
        <v>11.948679245283019</v>
      </c>
      <c r="V281" s="12">
        <f>IF('Total power'!V281&lt;Control!$C$7*1000,'Total power'!V281/Parameters!$C$3,Parameters!$C$4)</f>
        <v>14.937358490566039</v>
      </c>
      <c r="W281" s="12">
        <f>IF('Total power'!W281&lt;Control!$C$7*1000,'Total power'!W281/Parameters!$C$3,Parameters!$C$4)</f>
        <v>17.479245283018866</v>
      </c>
      <c r="X281" s="12">
        <f>IF('Total power'!X281&lt;Control!$C$7*1000,'Total power'!X281/Parameters!$C$3,Parameters!$C$4)</f>
        <v>18.40301886792453</v>
      </c>
      <c r="Y281" s="12">
        <f>IF('Total power'!Y281&lt;Control!$C$7*1000,'Total power'!Y281/Parameters!$C$3,Parameters!$C$4)</f>
        <v>18.694339622641508</v>
      </c>
      <c r="Z281" s="12">
        <f>IF('Total power'!Z281&lt;Control!$C$7*1000,'Total power'!Z281/Parameters!$C$3,Parameters!$C$4)</f>
        <v>18.233962264150943</v>
      </c>
      <c r="AB281" s="7">
        <f t="shared" si="4"/>
        <v>190.13132075471697</v>
      </c>
    </row>
    <row r="282" spans="2:29" x14ac:dyDescent="0.2">
      <c r="B282" s="6">
        <v>44476</v>
      </c>
      <c r="C282" s="12">
        <f>IF('Total power'!C282&lt;Control!$C$7*1000,'Total power'!C282/Parameters!$C$3,Parameters!$C$4)</f>
        <v>17.479245283018866</v>
      </c>
      <c r="D282" s="12">
        <f>IF('Total power'!D282&lt;Control!$C$7*1000,'Total power'!D282/Parameters!$C$3,Parameters!$C$4)</f>
        <v>16.780377358490565</v>
      </c>
      <c r="E282" s="12">
        <f>IF('Total power'!E282&lt;Control!$C$7*1000,'Total power'!E282/Parameters!$C$3,Parameters!$C$4)</f>
        <v>15.415849056603776</v>
      </c>
      <c r="F282" s="12">
        <f>IF('Total power'!F282&lt;Control!$C$7*1000,'Total power'!F282/Parameters!$C$3,Parameters!$C$4)</f>
        <v>15.323773584905663</v>
      </c>
      <c r="G282" s="12">
        <f>IF('Total power'!G282&lt;Control!$C$7*1000,'Total power'!G282/Parameters!$C$3,Parameters!$C$4)</f>
        <v>16.688301886792452</v>
      </c>
      <c r="H282" s="12">
        <f>IF('Total power'!H282&lt;Control!$C$7*1000,'Total power'!H282/Parameters!$C$3,Parameters!$C$4)</f>
        <v>16.836226415094337</v>
      </c>
      <c r="I282" s="12">
        <f>IF('Total power'!I282&lt;Control!$C$7*1000,'Total power'!I282/Parameters!$C$3,Parameters!$C$4)</f>
        <v>18.381886792452832</v>
      </c>
      <c r="J282" s="12">
        <f>IF('Total power'!J282&lt;Control!$C$7*1000,'Total power'!J282/Parameters!$C$3,Parameters!$C$4)</f>
        <v>18.326037735849056</v>
      </c>
      <c r="K282" s="12">
        <f>IF('Total power'!K282&lt;Control!$C$7*1000,'Total power'!K282/Parameters!$C$3,Parameters!$C$4)</f>
        <v>15.415849056603776</v>
      </c>
      <c r="L282" s="12">
        <f>IF('Total power'!L282&lt;Control!$C$7*1000,'Total power'!L282/Parameters!$C$3,Parameters!$C$4)</f>
        <v>15.172830188679248</v>
      </c>
      <c r="M282" s="12">
        <f>IF('Total power'!M282&lt;Control!$C$7*1000,'Total power'!M282/Parameters!$C$3,Parameters!$C$4)</f>
        <v>13.753962264150944</v>
      </c>
      <c r="N282" s="12">
        <f>IF('Total power'!N282&lt;Control!$C$7*1000,'Total power'!N282/Parameters!$C$3,Parameters!$C$4)</f>
        <v>15.323773584905663</v>
      </c>
      <c r="O282" s="12">
        <f>IF('Total power'!O282&lt;Control!$C$7*1000,'Total power'!O282/Parameters!$C$3,Parameters!$C$4)</f>
        <v>16.537358490566035</v>
      </c>
      <c r="P282" s="12">
        <f>IF('Total power'!P282&lt;Control!$C$7*1000,'Total power'!P282/Parameters!$C$3,Parameters!$C$4)</f>
        <v>16.537358490566035</v>
      </c>
      <c r="Q282" s="12">
        <f>IF('Total power'!Q282&lt;Control!$C$7*1000,'Total power'!Q282/Parameters!$C$3,Parameters!$C$4)</f>
        <v>15.323773584905663</v>
      </c>
      <c r="R282" s="12">
        <f>IF('Total power'!R282&lt;Control!$C$7*1000,'Total power'!R282/Parameters!$C$3,Parameters!$C$4)</f>
        <v>13.753962264150944</v>
      </c>
      <c r="S282" s="12">
        <f>IF('Total power'!S282&lt;Control!$C$7*1000,'Total power'!S282/Parameters!$C$3,Parameters!$C$4)</f>
        <v>13.753962264150944</v>
      </c>
      <c r="T282" s="12">
        <f>IF('Total power'!T282&lt;Control!$C$7*1000,'Total power'!T282/Parameters!$C$3,Parameters!$C$4)</f>
        <v>12.633962264150943</v>
      </c>
      <c r="U282" s="12">
        <f>IF('Total power'!U282&lt;Control!$C$7*1000,'Total power'!U282/Parameters!$C$3,Parameters!$C$4)</f>
        <v>13.367547169811321</v>
      </c>
      <c r="V282" s="12">
        <f>IF('Total power'!V282&lt;Control!$C$7*1000,'Total power'!V282/Parameters!$C$3,Parameters!$C$4)</f>
        <v>13.753962264150944</v>
      </c>
      <c r="W282" s="12">
        <f>IF('Total power'!W282&lt;Control!$C$7*1000,'Total power'!W282/Parameters!$C$3,Parameters!$C$4)</f>
        <v>13.367547169811321</v>
      </c>
      <c r="X282" s="12">
        <f>IF('Total power'!X282&lt;Control!$C$7*1000,'Total power'!X282/Parameters!$C$3,Parameters!$C$4)</f>
        <v>11.948679245283019</v>
      </c>
      <c r="Y282" s="12">
        <f>IF('Total power'!Y282&lt;Control!$C$7*1000,'Total power'!Y282/Parameters!$C$3,Parameters!$C$4)</f>
        <v>10.979622641509433</v>
      </c>
      <c r="Z282" s="12">
        <f>IF('Total power'!Z282&lt;Control!$C$7*1000,'Total power'!Z282/Parameters!$C$3,Parameters!$C$4)</f>
        <v>8.9720754716981137</v>
      </c>
      <c r="AB282" s="7">
        <f t="shared" si="4"/>
        <v>355.82792452830193</v>
      </c>
    </row>
    <row r="283" spans="2:29" x14ac:dyDescent="0.2">
      <c r="B283" s="6">
        <v>44477</v>
      </c>
      <c r="C283" s="12">
        <f>IF('Total power'!C283&lt;Control!$C$7*1000,'Total power'!C283/Parameters!$C$3,Parameters!$C$4)</f>
        <v>5.3132075471698119</v>
      </c>
      <c r="D283" s="12">
        <f>IF('Total power'!D283&lt;Control!$C$7*1000,'Total power'!D283/Parameters!$C$3,Parameters!$C$4)</f>
        <v>2.5735849056603777</v>
      </c>
      <c r="E283" s="12">
        <f>IF('Total power'!E283&lt;Control!$C$7*1000,'Total power'!E283/Parameters!$C$3,Parameters!$C$4)</f>
        <v>1.5864150943396227</v>
      </c>
      <c r="F283" s="12">
        <f>IF('Total power'!F283&lt;Control!$C$7*1000,'Total power'!F283/Parameters!$C$3,Parameters!$C$4)</f>
        <v>1.166792452830189</v>
      </c>
      <c r="G283" s="12">
        <f>IF('Total power'!G283&lt;Control!$C$7*1000,'Total power'!G283/Parameters!$C$3,Parameters!$C$4)</f>
        <v>0.18867924528301888</v>
      </c>
      <c r="H283" s="12">
        <f>IF('Total power'!H283&lt;Control!$C$7*1000,'Total power'!H283/Parameters!$C$3,Parameters!$C$4)</f>
        <v>0</v>
      </c>
      <c r="I283" s="12">
        <f>IF('Total power'!I283&lt;Control!$C$7*1000,'Total power'!I283/Parameters!$C$3,Parameters!$C$4)</f>
        <v>0</v>
      </c>
      <c r="J283" s="12">
        <f>IF('Total power'!J283&lt;Control!$C$7*1000,'Total power'!J283/Parameters!$C$3,Parameters!$C$4)</f>
        <v>0</v>
      </c>
      <c r="K283" s="12">
        <f>IF('Total power'!K283&lt;Control!$C$7*1000,'Total power'!K283/Parameters!$C$3,Parameters!$C$4)</f>
        <v>0.91924528301886799</v>
      </c>
      <c r="L283" s="12">
        <f>IF('Total power'!L283&lt;Control!$C$7*1000,'Total power'!L283/Parameters!$C$3,Parameters!$C$4)</f>
        <v>1.0430188679245285</v>
      </c>
      <c r="M283" s="12">
        <f>IF('Total power'!M283&lt;Control!$C$7*1000,'Total power'!M283/Parameters!$C$3,Parameters!$C$4)</f>
        <v>0.91924528301886799</v>
      </c>
      <c r="N283" s="12">
        <f>IF('Total power'!N283&lt;Control!$C$7*1000,'Total power'!N283/Parameters!$C$3,Parameters!$C$4)</f>
        <v>1.2905660377358492</v>
      </c>
      <c r="O283" s="12">
        <f>IF('Total power'!O283&lt;Control!$C$7*1000,'Total power'!O283/Parameters!$C$3,Parameters!$C$4)</f>
        <v>2.2113207547169811</v>
      </c>
      <c r="P283" s="12">
        <f>IF('Total power'!P283&lt;Control!$C$7*1000,'Total power'!P283/Parameters!$C$3,Parameters!$C$4)</f>
        <v>3.3705660377358493</v>
      </c>
      <c r="Q283" s="12">
        <f>IF('Total power'!Q283&lt;Control!$C$7*1000,'Total power'!Q283/Parameters!$C$3,Parameters!$C$4)</f>
        <v>4.5388679245283026</v>
      </c>
      <c r="R283" s="12">
        <f>IF('Total power'!R283&lt;Control!$C$7*1000,'Total power'!R283/Parameters!$C$3,Parameters!$C$4)</f>
        <v>5.3132075471698119</v>
      </c>
      <c r="S283" s="12">
        <f>IF('Total power'!S283&lt;Control!$C$7*1000,'Total power'!S283/Parameters!$C$3,Parameters!$C$4)</f>
        <v>5.0550943396226433</v>
      </c>
      <c r="T283" s="12">
        <f>IF('Total power'!T283&lt;Control!$C$7*1000,'Total power'!T283/Parameters!$C$3,Parameters!$C$4)</f>
        <v>4.5388679245283026</v>
      </c>
      <c r="U283" s="12">
        <f>IF('Total power'!U283&lt;Control!$C$7*1000,'Total power'!U283/Parameters!$C$3,Parameters!$C$4)</f>
        <v>5.0550943396226433</v>
      </c>
      <c r="V283" s="12">
        <f>IF('Total power'!V283&lt;Control!$C$7*1000,'Total power'!V283/Parameters!$C$3,Parameters!$C$4)</f>
        <v>5.6181132075471698</v>
      </c>
      <c r="W283" s="12">
        <f>IF('Total power'!W283&lt;Control!$C$7*1000,'Total power'!W283/Parameters!$C$3,Parameters!$C$4)</f>
        <v>6.8377358490566031</v>
      </c>
      <c r="X283" s="12">
        <f>IF('Total power'!X283&lt;Control!$C$7*1000,'Total power'!X283/Parameters!$C$3,Parameters!$C$4)</f>
        <v>8.9720754716981137</v>
      </c>
      <c r="Y283" s="12">
        <f>IF('Total power'!Y283&lt;Control!$C$7*1000,'Total power'!Y283/Parameters!$C$3,Parameters!$C$4)</f>
        <v>9.7781132075471699</v>
      </c>
      <c r="Z283" s="12">
        <f>IF('Total power'!Z283&lt;Control!$C$7*1000,'Total power'!Z283/Parameters!$C$3,Parameters!$C$4)</f>
        <v>10.119245283018866</v>
      </c>
      <c r="AB283" s="7">
        <f t="shared" si="4"/>
        <v>86.409056603773593</v>
      </c>
    </row>
    <row r="284" spans="2:29" x14ac:dyDescent="0.2">
      <c r="B284" s="6">
        <v>44478</v>
      </c>
      <c r="C284" s="12">
        <f>IF('Total power'!C284&lt;Control!$C$7*1000,'Total power'!C284/Parameters!$C$3,Parameters!$C$4)</f>
        <v>10.566037735849056</v>
      </c>
      <c r="D284" s="12">
        <f>IF('Total power'!D284&lt;Control!$C$7*1000,'Total power'!D284/Parameters!$C$3,Parameters!$C$4)</f>
        <v>11.372075471698114</v>
      </c>
      <c r="E284" s="12">
        <f>IF('Total power'!E284&lt;Control!$C$7*1000,'Total power'!E284/Parameters!$C$3,Parameters!$C$4)</f>
        <v>11.372075471698114</v>
      </c>
      <c r="F284" s="12">
        <f>IF('Total power'!F284&lt;Control!$C$7*1000,'Total power'!F284/Parameters!$C$3,Parameters!$C$4)</f>
        <v>11.372075471698114</v>
      </c>
      <c r="G284" s="12">
        <f>IF('Total power'!G284&lt;Control!$C$7*1000,'Total power'!G284/Parameters!$C$3,Parameters!$C$4)</f>
        <v>11.372075471698114</v>
      </c>
      <c r="H284" s="12">
        <f>IF('Total power'!H284&lt;Control!$C$7*1000,'Total power'!H284/Parameters!$C$3,Parameters!$C$4)</f>
        <v>10.979622641509433</v>
      </c>
      <c r="I284" s="12">
        <f>IF('Total power'!I284&lt;Control!$C$7*1000,'Total power'!I284/Parameters!$C$3,Parameters!$C$4)</f>
        <v>13.026415094339622</v>
      </c>
      <c r="J284" s="12">
        <f>IF('Total power'!J284&lt;Control!$C$7*1000,'Total power'!J284/Parameters!$C$3,Parameters!$C$4)</f>
        <v>16.688301886792452</v>
      </c>
      <c r="K284" s="12">
        <f>IF('Total power'!K284&lt;Control!$C$7*1000,'Total power'!K284/Parameters!$C$3,Parameters!$C$4)</f>
        <v>16.836226415094337</v>
      </c>
      <c r="L284" s="12">
        <f>IF('Total power'!L284&lt;Control!$C$7*1000,'Total power'!L284/Parameters!$C$3,Parameters!$C$4)</f>
        <v>15.172830188679248</v>
      </c>
      <c r="M284" s="12">
        <f>IF('Total power'!M284&lt;Control!$C$7*1000,'Total power'!M284/Parameters!$C$3,Parameters!$C$4)</f>
        <v>13.026415094339622</v>
      </c>
      <c r="N284" s="12">
        <f>IF('Total power'!N284&lt;Control!$C$7*1000,'Total power'!N284/Parameters!$C$3,Parameters!$C$4)</f>
        <v>11.948679245283019</v>
      </c>
      <c r="O284" s="12">
        <f>IF('Total power'!O284&lt;Control!$C$7*1000,'Total power'!O284/Parameters!$C$3,Parameters!$C$4)</f>
        <v>8.5735849056603772</v>
      </c>
      <c r="P284" s="12">
        <f>IF('Total power'!P284&lt;Control!$C$7*1000,'Total power'!P284/Parameters!$C$3,Parameters!$C$4)</f>
        <v>6.5328301886792444</v>
      </c>
      <c r="Q284" s="12">
        <f>IF('Total power'!Q284&lt;Control!$C$7*1000,'Total power'!Q284/Parameters!$C$3,Parameters!$C$4)</f>
        <v>5.9230188679245277</v>
      </c>
      <c r="R284" s="12">
        <f>IF('Total power'!R284&lt;Control!$C$7*1000,'Total power'!R284/Parameters!$C$3,Parameters!$C$4)</f>
        <v>5.3132075471698119</v>
      </c>
      <c r="S284" s="12">
        <f>IF('Total power'!S284&lt;Control!$C$7*1000,'Total power'!S284/Parameters!$C$3,Parameters!$C$4)</f>
        <v>5.0550943396226433</v>
      </c>
      <c r="T284" s="12">
        <f>IF('Total power'!T284&lt;Control!$C$7*1000,'Total power'!T284/Parameters!$C$3,Parameters!$C$4)</f>
        <v>5.6181132075471698</v>
      </c>
      <c r="U284" s="12">
        <f>IF('Total power'!U284&lt;Control!$C$7*1000,'Total power'!U284/Parameters!$C$3,Parameters!$C$4)</f>
        <v>7.9969811320754713</v>
      </c>
      <c r="V284" s="12">
        <f>IF('Total power'!V284&lt;Control!$C$7*1000,'Total power'!V284/Parameters!$C$3,Parameters!$C$4)</f>
        <v>9.7781132075471699</v>
      </c>
      <c r="W284" s="12">
        <f>IF('Total power'!W284&lt;Control!$C$7*1000,'Total power'!W284/Parameters!$C$3,Parameters!$C$4)</f>
        <v>10.566037735849056</v>
      </c>
      <c r="X284" s="12">
        <f>IF('Total power'!X284&lt;Control!$C$7*1000,'Total power'!X284/Parameters!$C$3,Parameters!$C$4)</f>
        <v>10.566037735849056</v>
      </c>
      <c r="Y284" s="12">
        <f>IF('Total power'!Y284&lt;Control!$C$7*1000,'Total power'!Y284/Parameters!$C$3,Parameters!$C$4)</f>
        <v>10.979622641509433</v>
      </c>
      <c r="Z284" s="12">
        <f>IF('Total power'!Z284&lt;Control!$C$7*1000,'Total power'!Z284/Parameters!$C$3,Parameters!$C$4)</f>
        <v>11.71320754716981</v>
      </c>
      <c r="AB284" s="7">
        <f t="shared" si="4"/>
        <v>252.34867924528299</v>
      </c>
    </row>
    <row r="285" spans="2:29" x14ac:dyDescent="0.2">
      <c r="B285" s="6">
        <v>44479</v>
      </c>
      <c r="C285" s="12">
        <f>IF('Total power'!C285&lt;Control!$C$7*1000,'Total power'!C285/Parameters!$C$3,Parameters!$C$4)</f>
        <v>11.948679245283019</v>
      </c>
      <c r="D285" s="12">
        <f>IF('Total power'!D285&lt;Control!$C$7*1000,'Total power'!D285/Parameters!$C$3,Parameters!$C$4)</f>
        <v>12.633962264150943</v>
      </c>
      <c r="E285" s="12">
        <f>IF('Total power'!E285&lt;Control!$C$7*1000,'Total power'!E285/Parameters!$C$3,Parameters!$C$4)</f>
        <v>13.026415094339622</v>
      </c>
      <c r="F285" s="12">
        <f>IF('Total power'!F285&lt;Control!$C$7*1000,'Total power'!F285/Parameters!$C$3,Parameters!$C$4)</f>
        <v>13.367547169811321</v>
      </c>
      <c r="G285" s="12">
        <f>IF('Total power'!G285&lt;Control!$C$7*1000,'Total power'!G285/Parameters!$C$3,Parameters!$C$4)</f>
        <v>13.603018867924529</v>
      </c>
      <c r="H285" s="12">
        <f>IF('Total power'!H285&lt;Control!$C$7*1000,'Total power'!H285/Parameters!$C$3,Parameters!$C$4)</f>
        <v>15.323773584905663</v>
      </c>
      <c r="I285" s="12">
        <f>IF('Total power'!I285&lt;Control!$C$7*1000,'Total power'!I285/Parameters!$C$3,Parameters!$C$4)</f>
        <v>16.780377358490565</v>
      </c>
      <c r="J285" s="12">
        <f>IF('Total power'!J285&lt;Control!$C$7*1000,'Total power'!J285/Parameters!$C$3,Parameters!$C$4)</f>
        <v>18.381886792452832</v>
      </c>
      <c r="K285" s="12">
        <f>IF('Total power'!K285&lt;Control!$C$7*1000,'Total power'!K285/Parameters!$C$3,Parameters!$C$4)</f>
        <v>18.867924528301888</v>
      </c>
      <c r="L285" s="12">
        <f>IF('Total power'!L285&lt;Control!$C$7*1000,'Total power'!L285/Parameters!$C$3,Parameters!$C$4)</f>
        <v>18.867924528301888</v>
      </c>
      <c r="M285" s="12">
        <f>IF('Total power'!M285&lt;Control!$C$7*1000,'Total power'!M285/Parameters!$C$3,Parameters!$C$4)</f>
        <v>18.867924528301888</v>
      </c>
      <c r="N285" s="12">
        <f>IF('Total power'!N285&lt;Control!$C$7*1000,'Total power'!N285/Parameters!$C$3,Parameters!$C$4)</f>
        <v>18.867924528301888</v>
      </c>
      <c r="O285" s="12">
        <f>IF('Total power'!O285&lt;Control!$C$7*1000,'Total power'!O285/Parameters!$C$3,Parameters!$C$4)</f>
        <v>18.867924528301888</v>
      </c>
      <c r="P285" s="12">
        <f>IF('Total power'!P285&lt;Control!$C$7*1000,'Total power'!P285/Parameters!$C$3,Parameters!$C$4)</f>
        <v>18.867924528301888</v>
      </c>
      <c r="Q285" s="12">
        <f>IF('Total power'!Q285&lt;Control!$C$7*1000,'Total power'!Q285/Parameters!$C$3,Parameters!$C$4)</f>
        <v>18.867924528301888</v>
      </c>
      <c r="R285" s="12">
        <f>IF('Total power'!R285&lt;Control!$C$7*1000,'Total power'!R285/Parameters!$C$3,Parameters!$C$4)</f>
        <v>18.867924528301888</v>
      </c>
      <c r="S285" s="12">
        <f>IF('Total power'!S285&lt;Control!$C$7*1000,'Total power'!S285/Parameters!$C$3,Parameters!$C$4)</f>
        <v>18.867924528301888</v>
      </c>
      <c r="T285" s="12">
        <f>IF('Total power'!T285&lt;Control!$C$7*1000,'Total power'!T285/Parameters!$C$3,Parameters!$C$4)</f>
        <v>18.867924528301888</v>
      </c>
      <c r="U285" s="12">
        <f>IF('Total power'!U285&lt;Control!$C$7*1000,'Total power'!U285/Parameters!$C$3,Parameters!$C$4)</f>
        <v>18.867924528301888</v>
      </c>
      <c r="V285" s="12">
        <f>IF('Total power'!V285&lt;Control!$C$7*1000,'Total power'!V285/Parameters!$C$3,Parameters!$C$4)</f>
        <v>18.867924528301888</v>
      </c>
      <c r="W285" s="12">
        <f>IF('Total power'!W285&lt;Control!$C$7*1000,'Total power'!W285/Parameters!$C$3,Parameters!$C$4)</f>
        <v>18.867924528301888</v>
      </c>
      <c r="X285" s="12">
        <f>IF('Total power'!X285&lt;Control!$C$7*1000,'Total power'!X285/Parameters!$C$3,Parameters!$C$4)</f>
        <v>18.381886792452832</v>
      </c>
      <c r="Y285" s="12">
        <f>IF('Total power'!Y285&lt;Control!$C$7*1000,'Total power'!Y285/Parameters!$C$3,Parameters!$C$4)</f>
        <v>17.479245283018866</v>
      </c>
      <c r="Z285" s="12">
        <f>IF('Total power'!Z285&lt;Control!$C$7*1000,'Total power'!Z285/Parameters!$C$3,Parameters!$C$4)</f>
        <v>16.688301886792452</v>
      </c>
      <c r="AB285" s="7">
        <f t="shared" si="4"/>
        <v>412.89811320754734</v>
      </c>
    </row>
    <row r="286" spans="2:29" x14ac:dyDescent="0.2">
      <c r="B286" s="6">
        <v>44480</v>
      </c>
      <c r="C286" s="12">
        <f>IF('Total power'!C286&lt;Control!$C$7*1000,'Total power'!C286/Parameters!$C$3,Parameters!$C$4)</f>
        <v>15.323773584905663</v>
      </c>
      <c r="D286" s="12">
        <f>IF('Total power'!D286&lt;Control!$C$7*1000,'Total power'!D286/Parameters!$C$3,Parameters!$C$4)</f>
        <v>13.753962264150944</v>
      </c>
      <c r="E286" s="12">
        <f>IF('Total power'!E286&lt;Control!$C$7*1000,'Total power'!E286/Parameters!$C$3,Parameters!$C$4)</f>
        <v>13.753962264150944</v>
      </c>
      <c r="F286" s="12">
        <f>IF('Total power'!F286&lt;Control!$C$7*1000,'Total power'!F286/Parameters!$C$3,Parameters!$C$4)</f>
        <v>13.753962264150944</v>
      </c>
      <c r="G286" s="12">
        <f>IF('Total power'!G286&lt;Control!$C$7*1000,'Total power'!G286/Parameters!$C$3,Parameters!$C$4)</f>
        <v>13.367547169811321</v>
      </c>
      <c r="H286" s="12">
        <f>IF('Total power'!H286&lt;Control!$C$7*1000,'Total power'!H286/Parameters!$C$3,Parameters!$C$4)</f>
        <v>13.367547169811321</v>
      </c>
      <c r="I286" s="12">
        <f>IF('Total power'!I286&lt;Control!$C$7*1000,'Total power'!I286/Parameters!$C$3,Parameters!$C$4)</f>
        <v>13.367547169811321</v>
      </c>
      <c r="J286" s="12">
        <f>IF('Total power'!J286&lt;Control!$C$7*1000,'Total power'!J286/Parameters!$C$3,Parameters!$C$4)</f>
        <v>13.026415094339622</v>
      </c>
      <c r="K286" s="12">
        <f>IF('Total power'!K286&lt;Control!$C$7*1000,'Total power'!K286/Parameters!$C$3,Parameters!$C$4)</f>
        <v>11.948679245283019</v>
      </c>
      <c r="L286" s="12">
        <f>IF('Total power'!L286&lt;Control!$C$7*1000,'Total power'!L286/Parameters!$C$3,Parameters!$C$4)</f>
        <v>13.603018867924529</v>
      </c>
      <c r="M286" s="12">
        <f>IF('Total power'!M286&lt;Control!$C$7*1000,'Total power'!M286/Parameters!$C$3,Parameters!$C$4)</f>
        <v>15.172830188679248</v>
      </c>
      <c r="N286" s="12">
        <f>IF('Total power'!N286&lt;Control!$C$7*1000,'Total power'!N286/Parameters!$C$3,Parameters!$C$4)</f>
        <v>15.415849056603776</v>
      </c>
      <c r="O286" s="12">
        <f>IF('Total power'!O286&lt;Control!$C$7*1000,'Total power'!O286/Parameters!$C$3,Parameters!$C$4)</f>
        <v>15.172830188679248</v>
      </c>
      <c r="P286" s="12">
        <f>IF('Total power'!P286&lt;Control!$C$7*1000,'Total power'!P286/Parameters!$C$3,Parameters!$C$4)</f>
        <v>13.367547169811321</v>
      </c>
      <c r="Q286" s="12">
        <f>IF('Total power'!Q286&lt;Control!$C$7*1000,'Total power'!Q286/Parameters!$C$3,Parameters!$C$4)</f>
        <v>13.026415094339622</v>
      </c>
      <c r="R286" s="12">
        <f>IF('Total power'!R286&lt;Control!$C$7*1000,'Total power'!R286/Parameters!$C$3,Parameters!$C$4)</f>
        <v>11.948679245283019</v>
      </c>
      <c r="S286" s="12">
        <f>IF('Total power'!S286&lt;Control!$C$7*1000,'Total power'!S286/Parameters!$C$3,Parameters!$C$4)</f>
        <v>9.385660377358489</v>
      </c>
      <c r="T286" s="12">
        <f>IF('Total power'!T286&lt;Control!$C$7*1000,'Total power'!T286/Parameters!$C$3,Parameters!$C$4)</f>
        <v>7.9969811320754713</v>
      </c>
      <c r="U286" s="12">
        <f>IF('Total power'!U286&lt;Control!$C$7*1000,'Total power'!U286/Parameters!$C$3,Parameters!$C$4)</f>
        <v>7.1849056603773587</v>
      </c>
      <c r="V286" s="12">
        <f>IF('Total power'!V286&lt;Control!$C$7*1000,'Total power'!V286/Parameters!$C$3,Parameters!$C$4)</f>
        <v>4.2807547169811322</v>
      </c>
      <c r="W286" s="12">
        <f>IF('Total power'!W286&lt;Control!$C$7*1000,'Total power'!W286/Parameters!$C$3,Parameters!$C$4)</f>
        <v>1.7343396226415091</v>
      </c>
      <c r="X286" s="12">
        <f>IF('Total power'!X286&lt;Control!$C$7*1000,'Total power'!X286/Parameters!$C$3,Parameters!$C$4)</f>
        <v>0.18867924528301888</v>
      </c>
      <c r="Y286" s="12">
        <f>IF('Total power'!Y286&lt;Control!$C$7*1000,'Total power'!Y286/Parameters!$C$3,Parameters!$C$4)</f>
        <v>0</v>
      </c>
      <c r="Z286" s="12">
        <f>IF('Total power'!Z286&lt;Control!$C$7*1000,'Total power'!Z286/Parameters!$C$3,Parameters!$C$4)</f>
        <v>0</v>
      </c>
      <c r="AB286" s="7">
        <f t="shared" si="4"/>
        <v>250.14188679245282</v>
      </c>
    </row>
    <row r="287" spans="2:29" x14ac:dyDescent="0.2">
      <c r="B287" s="6">
        <v>44481</v>
      </c>
      <c r="C287" s="12">
        <f>IF('Total power'!C287&lt;Control!$C$7*1000,'Total power'!C287/Parameters!$C$3,Parameters!$C$4)</f>
        <v>1.2905660377358492</v>
      </c>
      <c r="D287" s="12">
        <f>IF('Total power'!D287&lt;Control!$C$7*1000,'Total power'!D287/Parameters!$C$3,Parameters!$C$4)</f>
        <v>3.1532075471698113</v>
      </c>
      <c r="E287" s="12">
        <f>IF('Total power'!E287&lt;Control!$C$7*1000,'Total power'!E287/Parameters!$C$3,Parameters!$C$4)</f>
        <v>4.5388679245283026</v>
      </c>
      <c r="F287" s="12">
        <f>IF('Total power'!F287&lt;Control!$C$7*1000,'Total power'!F287/Parameters!$C$3,Parameters!$C$4)</f>
        <v>3.8052830188679247</v>
      </c>
      <c r="G287" s="12">
        <f>IF('Total power'!G287&lt;Control!$C$7*1000,'Total power'!G287/Parameters!$C$3,Parameters!$C$4)</f>
        <v>2.2113207547169811</v>
      </c>
      <c r="H287" s="12">
        <f>IF('Total power'!H287&lt;Control!$C$7*1000,'Total power'!H287/Parameters!$C$3,Parameters!$C$4)</f>
        <v>1.0430188679245285</v>
      </c>
      <c r="I287" s="12">
        <f>IF('Total power'!I287&lt;Control!$C$7*1000,'Total power'!I287/Parameters!$C$3,Parameters!$C$4)</f>
        <v>0.18867924528301888</v>
      </c>
      <c r="J287" s="12">
        <f>IF('Total power'!J287&lt;Control!$C$7*1000,'Total power'!J287/Parameters!$C$3,Parameters!$C$4)</f>
        <v>0</v>
      </c>
      <c r="K287" s="12">
        <f>IF('Total power'!K287&lt;Control!$C$7*1000,'Total power'!K287/Parameters!$C$3,Parameters!$C$4)</f>
        <v>0</v>
      </c>
      <c r="L287" s="12">
        <f>IF('Total power'!L287&lt;Control!$C$7*1000,'Total power'!L287/Parameters!$C$3,Parameters!$C$4)</f>
        <v>0</v>
      </c>
      <c r="M287" s="12">
        <f>IF('Total power'!M287&lt;Control!$C$7*1000,'Total power'!M287/Parameters!$C$3,Parameters!$C$4)</f>
        <v>0</v>
      </c>
      <c r="N287" s="12">
        <f>IF('Total power'!N287&lt;Control!$C$7*1000,'Total power'!N287/Parameters!$C$3,Parameters!$C$4)</f>
        <v>0</v>
      </c>
      <c r="O287" s="12">
        <f>IF('Total power'!O287&lt;Control!$C$7*1000,'Total power'!O287/Parameters!$C$3,Parameters!$C$4)</f>
        <v>0</v>
      </c>
      <c r="P287" s="12">
        <f>IF('Total power'!P287&lt;Control!$C$7*1000,'Total power'!P287/Parameters!$C$3,Parameters!$C$4)</f>
        <v>0</v>
      </c>
      <c r="Q287" s="12">
        <f>IF('Total power'!Q287&lt;Control!$C$7*1000,'Total power'!Q287/Parameters!$C$3,Parameters!$C$4)</f>
        <v>0</v>
      </c>
      <c r="R287" s="12">
        <f>IF('Total power'!R287&lt;Control!$C$7*1000,'Total power'!R287/Parameters!$C$3,Parameters!$C$4)</f>
        <v>0</v>
      </c>
      <c r="S287" s="12">
        <f>IF('Total power'!S287&lt;Control!$C$7*1000,'Total power'!S287/Parameters!$C$3,Parameters!$C$4)</f>
        <v>0</v>
      </c>
      <c r="T287" s="12">
        <f>IF('Total power'!T287&lt;Control!$C$7*1000,'Total power'!T287/Parameters!$C$3,Parameters!$C$4)</f>
        <v>0</v>
      </c>
      <c r="U287" s="12">
        <f>IF('Total power'!U287&lt;Control!$C$7*1000,'Total power'!U287/Parameters!$C$3,Parameters!$C$4)</f>
        <v>0.18867924528301888</v>
      </c>
      <c r="V287" s="12">
        <f>IF('Total power'!V287&lt;Control!$C$7*1000,'Total power'!V287/Parameters!$C$3,Parameters!$C$4)</f>
        <v>0.79547169811320761</v>
      </c>
      <c r="W287" s="12">
        <f>IF('Total power'!W287&lt;Control!$C$7*1000,'Total power'!W287/Parameters!$C$3,Parameters!$C$4)</f>
        <v>1.7343396226415091</v>
      </c>
      <c r="X287" s="12">
        <f>IF('Total power'!X287&lt;Control!$C$7*1000,'Total power'!X287/Parameters!$C$3,Parameters!$C$4)</f>
        <v>3.5879245283018872</v>
      </c>
      <c r="Y287" s="12">
        <f>IF('Total power'!Y287&lt;Control!$C$7*1000,'Total power'!Y287/Parameters!$C$3,Parameters!$C$4)</f>
        <v>6.2279245283018865</v>
      </c>
      <c r="Z287" s="12">
        <f>IF('Total power'!Z287&lt;Control!$C$7*1000,'Total power'!Z287/Parameters!$C$3,Parameters!$C$4)</f>
        <v>9.385660377358489</v>
      </c>
      <c r="AB287" s="7">
        <f t="shared" si="4"/>
        <v>38.150943396226417</v>
      </c>
    </row>
    <row r="288" spans="2:29" x14ac:dyDescent="0.2">
      <c r="B288" s="6">
        <v>44482</v>
      </c>
      <c r="C288" s="12">
        <f>IF('Total power'!C288&lt;Control!$C$7*1000,'Total power'!C288/Parameters!$C$3,Parameters!$C$4)</f>
        <v>13.367547169811321</v>
      </c>
      <c r="D288" s="12">
        <f>IF('Total power'!D288&lt;Control!$C$7*1000,'Total power'!D288/Parameters!$C$3,Parameters!$C$4)</f>
        <v>17.630188679245283</v>
      </c>
      <c r="E288" s="12">
        <f>IF('Total power'!E288&lt;Control!$C$7*1000,'Total power'!E288/Parameters!$C$3,Parameters!$C$4)</f>
        <v>18.40301886792453</v>
      </c>
      <c r="F288" s="12">
        <f>IF('Total power'!F288&lt;Control!$C$7*1000,'Total power'!F288/Parameters!$C$3,Parameters!$C$4)</f>
        <v>18.40301886792453</v>
      </c>
      <c r="G288" s="12">
        <f>IF('Total power'!G288&lt;Control!$C$7*1000,'Total power'!G288/Parameters!$C$3,Parameters!$C$4)</f>
        <v>18.381886792452832</v>
      </c>
      <c r="H288" s="12">
        <f>IF('Total power'!H288&lt;Control!$C$7*1000,'Total power'!H288/Parameters!$C$3,Parameters!$C$4)</f>
        <v>18.326037735849056</v>
      </c>
      <c r="I288" s="12">
        <f>IF('Total power'!I288&lt;Control!$C$7*1000,'Total power'!I288/Parameters!$C$3,Parameters!$C$4)</f>
        <v>18.40301886792453</v>
      </c>
      <c r="J288" s="12">
        <f>IF('Total power'!J288&lt;Control!$C$7*1000,'Total power'!J288/Parameters!$C$3,Parameters!$C$4)</f>
        <v>18.40301886792453</v>
      </c>
      <c r="K288" s="12">
        <f>IF('Total power'!K288&lt;Control!$C$7*1000,'Total power'!K288/Parameters!$C$3,Parameters!$C$4)</f>
        <v>18.233962264150943</v>
      </c>
      <c r="L288" s="12">
        <f>IF('Total power'!L288&lt;Control!$C$7*1000,'Total power'!L288/Parameters!$C$3,Parameters!$C$4)</f>
        <v>17.722264150943396</v>
      </c>
      <c r="M288" s="12">
        <f>IF('Total power'!M288&lt;Control!$C$7*1000,'Total power'!M288/Parameters!$C$3,Parameters!$C$4)</f>
        <v>18.326037735849056</v>
      </c>
      <c r="N288" s="12">
        <f>IF('Total power'!N288&lt;Control!$C$7*1000,'Total power'!N288/Parameters!$C$3,Parameters!$C$4)</f>
        <v>18.406037735849058</v>
      </c>
      <c r="O288" s="12">
        <f>IF('Total power'!O288&lt;Control!$C$7*1000,'Total power'!O288/Parameters!$C$3,Parameters!$C$4)</f>
        <v>18.750188679245284</v>
      </c>
      <c r="P288" s="12">
        <f>IF('Total power'!P288&lt;Control!$C$7*1000,'Total power'!P288/Parameters!$C$3,Parameters!$C$4)</f>
        <v>18.406037735849058</v>
      </c>
      <c r="Q288" s="12">
        <f>IF('Total power'!Q288&lt;Control!$C$7*1000,'Total power'!Q288/Parameters!$C$3,Parameters!$C$4)</f>
        <v>18.381886792452832</v>
      </c>
      <c r="R288" s="12">
        <f>IF('Total power'!R288&lt;Control!$C$7*1000,'Total power'!R288/Parameters!$C$3,Parameters!$C$4)</f>
        <v>17.722264150943396</v>
      </c>
      <c r="S288" s="12">
        <f>IF('Total power'!S288&lt;Control!$C$7*1000,'Total power'!S288/Parameters!$C$3,Parameters!$C$4)</f>
        <v>18.40301886792453</v>
      </c>
      <c r="T288" s="12">
        <f>IF('Total power'!T288&lt;Control!$C$7*1000,'Total power'!T288/Parameters!$C$3,Parameters!$C$4)</f>
        <v>18.694339622641508</v>
      </c>
      <c r="U288" s="12">
        <f>IF('Total power'!U288&lt;Control!$C$7*1000,'Total power'!U288/Parameters!$C$3,Parameters!$C$4)</f>
        <v>18.694339622641508</v>
      </c>
      <c r="V288" s="12">
        <f>IF('Total power'!V288&lt;Control!$C$7*1000,'Total power'!V288/Parameters!$C$3,Parameters!$C$4)</f>
        <v>18.867924528301888</v>
      </c>
      <c r="W288" s="12">
        <f>IF('Total power'!W288&lt;Control!$C$7*1000,'Total power'!W288/Parameters!$C$3,Parameters!$C$4)</f>
        <v>18.867924528301888</v>
      </c>
      <c r="X288" s="12">
        <f>IF('Total power'!X288&lt;Control!$C$7*1000,'Total power'!X288/Parameters!$C$3,Parameters!$C$4)</f>
        <v>18.867924528301888</v>
      </c>
      <c r="Y288" s="12">
        <f>IF('Total power'!Y288&lt;Control!$C$7*1000,'Total power'!Y288/Parameters!$C$3,Parameters!$C$4)</f>
        <v>18.774339622641513</v>
      </c>
      <c r="Z288" s="12">
        <f>IF('Total power'!Z288&lt;Control!$C$7*1000,'Total power'!Z288/Parameters!$C$3,Parameters!$C$4)</f>
        <v>18.867924528301888</v>
      </c>
      <c r="AB288" s="7">
        <f t="shared" si="4"/>
        <v>437.30415094339617</v>
      </c>
    </row>
    <row r="289" spans="2:28" x14ac:dyDescent="0.2">
      <c r="B289" s="6">
        <v>44483</v>
      </c>
      <c r="C289" s="12">
        <f>IF('Total power'!C289&lt;Control!$C$7*1000,'Total power'!C289/Parameters!$C$3,Parameters!$C$4)</f>
        <v>18.867924528301888</v>
      </c>
      <c r="D289" s="12">
        <f>IF('Total power'!D289&lt;Control!$C$7*1000,'Total power'!D289/Parameters!$C$3,Parameters!$C$4)</f>
        <v>18.867924528301888</v>
      </c>
      <c r="E289" s="12">
        <f>IF('Total power'!E289&lt;Control!$C$7*1000,'Total power'!E289/Parameters!$C$3,Parameters!$C$4)</f>
        <v>18.867924528301888</v>
      </c>
      <c r="F289" s="12">
        <f>IF('Total power'!F289&lt;Control!$C$7*1000,'Total power'!F289/Parameters!$C$3,Parameters!$C$4)</f>
        <v>18.867924528301888</v>
      </c>
      <c r="G289" s="12">
        <f>IF('Total power'!G289&lt;Control!$C$7*1000,'Total power'!G289/Parameters!$C$3,Parameters!$C$4)</f>
        <v>18.867924528301888</v>
      </c>
      <c r="H289" s="12">
        <f>IF('Total power'!H289&lt;Control!$C$7*1000,'Total power'!H289/Parameters!$C$3,Parameters!$C$4)</f>
        <v>18.867924528301888</v>
      </c>
      <c r="I289" s="12">
        <f>IF('Total power'!I289&lt;Control!$C$7*1000,'Total power'!I289/Parameters!$C$3,Parameters!$C$4)</f>
        <v>18.867924528301888</v>
      </c>
      <c r="J289" s="12">
        <f>IF('Total power'!J289&lt;Control!$C$7*1000,'Total power'!J289/Parameters!$C$3,Parameters!$C$4)</f>
        <v>18.867924528301888</v>
      </c>
      <c r="K289" s="12">
        <f>IF('Total power'!K289&lt;Control!$C$7*1000,'Total power'!K289/Parameters!$C$3,Parameters!$C$4)</f>
        <v>18.867924528301888</v>
      </c>
      <c r="L289" s="12">
        <f>IF('Total power'!L289&lt;Control!$C$7*1000,'Total power'!L289/Parameters!$C$3,Parameters!$C$4)</f>
        <v>18.867924528301888</v>
      </c>
      <c r="M289" s="12">
        <f>IF('Total power'!M289&lt;Control!$C$7*1000,'Total power'!M289/Parameters!$C$3,Parameters!$C$4)</f>
        <v>18.867924528301888</v>
      </c>
      <c r="N289" s="12">
        <f>IF('Total power'!N289&lt;Control!$C$7*1000,'Total power'!N289/Parameters!$C$3,Parameters!$C$4)</f>
        <v>18.867924528301888</v>
      </c>
      <c r="O289" s="12">
        <f>IF('Total power'!O289&lt;Control!$C$7*1000,'Total power'!O289/Parameters!$C$3,Parameters!$C$4)</f>
        <v>18.867924528301888</v>
      </c>
      <c r="P289" s="12">
        <f>IF('Total power'!P289&lt;Control!$C$7*1000,'Total power'!P289/Parameters!$C$3,Parameters!$C$4)</f>
        <v>18.867924528301888</v>
      </c>
      <c r="Q289" s="12">
        <f>IF('Total power'!Q289&lt;Control!$C$7*1000,'Total power'!Q289/Parameters!$C$3,Parameters!$C$4)</f>
        <v>18.867924528301888</v>
      </c>
      <c r="R289" s="12">
        <f>IF('Total power'!R289&lt;Control!$C$7*1000,'Total power'!R289/Parameters!$C$3,Parameters!$C$4)</f>
        <v>18.867924528301888</v>
      </c>
      <c r="S289" s="12">
        <f>IF('Total power'!S289&lt;Control!$C$7*1000,'Total power'!S289/Parameters!$C$3,Parameters!$C$4)</f>
        <v>18.867924528301888</v>
      </c>
      <c r="T289" s="12">
        <f>IF('Total power'!T289&lt;Control!$C$7*1000,'Total power'!T289/Parameters!$C$3,Parameters!$C$4)</f>
        <v>18.867924528301888</v>
      </c>
      <c r="U289" s="12">
        <f>IF('Total power'!U289&lt;Control!$C$7*1000,'Total power'!U289/Parameters!$C$3,Parameters!$C$4)</f>
        <v>18.867924528301888</v>
      </c>
      <c r="V289" s="12">
        <f>IF('Total power'!V289&lt;Control!$C$7*1000,'Total power'!V289/Parameters!$C$3,Parameters!$C$4)</f>
        <v>18.867924528301888</v>
      </c>
      <c r="W289" s="12">
        <f>IF('Total power'!W289&lt;Control!$C$7*1000,'Total power'!W289/Parameters!$C$3,Parameters!$C$4)</f>
        <v>18.867924528301888</v>
      </c>
      <c r="X289" s="12">
        <f>IF('Total power'!X289&lt;Control!$C$7*1000,'Total power'!X289/Parameters!$C$3,Parameters!$C$4)</f>
        <v>18.867924528301888</v>
      </c>
      <c r="Y289" s="12">
        <f>IF('Total power'!Y289&lt;Control!$C$7*1000,'Total power'!Y289/Parameters!$C$3,Parameters!$C$4)</f>
        <v>18.774339622641513</v>
      </c>
      <c r="Z289" s="12">
        <f>IF('Total power'!Z289&lt;Control!$C$7*1000,'Total power'!Z289/Parameters!$C$3,Parameters!$C$4)</f>
        <v>18.233962264150943</v>
      </c>
      <c r="AB289" s="7">
        <f t="shared" si="4"/>
        <v>452.10264150943408</v>
      </c>
    </row>
    <row r="290" spans="2:28" x14ac:dyDescent="0.2">
      <c r="B290" s="6">
        <v>44484</v>
      </c>
      <c r="C290" s="12">
        <f>IF('Total power'!C290&lt;Control!$C$7*1000,'Total power'!C290/Parameters!$C$3,Parameters!$C$4)</f>
        <v>16.537358490566035</v>
      </c>
      <c r="D290" s="12">
        <f>IF('Total power'!D290&lt;Control!$C$7*1000,'Total power'!D290/Parameters!$C$3,Parameters!$C$4)</f>
        <v>15.172830188679248</v>
      </c>
      <c r="E290" s="12">
        <f>IF('Total power'!E290&lt;Control!$C$7*1000,'Total power'!E290/Parameters!$C$3,Parameters!$C$4)</f>
        <v>13.603018867924529</v>
      </c>
      <c r="F290" s="12">
        <f>IF('Total power'!F290&lt;Control!$C$7*1000,'Total power'!F290/Parameters!$C$3,Parameters!$C$4)</f>
        <v>12.633962264150943</v>
      </c>
      <c r="G290" s="12">
        <f>IF('Total power'!G290&lt;Control!$C$7*1000,'Total power'!G290/Parameters!$C$3,Parameters!$C$4)</f>
        <v>11.948679245283019</v>
      </c>
      <c r="H290" s="12">
        <f>IF('Total power'!H290&lt;Control!$C$7*1000,'Total power'!H290/Parameters!$C$3,Parameters!$C$4)</f>
        <v>11.948679245283019</v>
      </c>
      <c r="I290" s="12">
        <f>IF('Total power'!I290&lt;Control!$C$7*1000,'Total power'!I290/Parameters!$C$3,Parameters!$C$4)</f>
        <v>11.71320754716981</v>
      </c>
      <c r="J290" s="12">
        <f>IF('Total power'!J290&lt;Control!$C$7*1000,'Total power'!J290/Parameters!$C$3,Parameters!$C$4)</f>
        <v>11.71320754716981</v>
      </c>
      <c r="K290" s="12">
        <f>IF('Total power'!K290&lt;Control!$C$7*1000,'Total power'!K290/Parameters!$C$3,Parameters!$C$4)</f>
        <v>10.566037735849056</v>
      </c>
      <c r="L290" s="12">
        <f>IF('Total power'!L290&lt;Control!$C$7*1000,'Total power'!L290/Parameters!$C$3,Parameters!$C$4)</f>
        <v>9.385660377358489</v>
      </c>
      <c r="M290" s="12">
        <f>IF('Total power'!M290&lt;Control!$C$7*1000,'Total power'!M290/Parameters!$C$3,Parameters!$C$4)</f>
        <v>9.7781132075471699</v>
      </c>
      <c r="N290" s="12">
        <f>IF('Total power'!N290&lt;Control!$C$7*1000,'Total power'!N290/Parameters!$C$3,Parameters!$C$4)</f>
        <v>11.71320754716981</v>
      </c>
      <c r="O290" s="12">
        <f>IF('Total power'!O290&lt;Control!$C$7*1000,'Total power'!O290/Parameters!$C$3,Parameters!$C$4)</f>
        <v>13.026415094339622</v>
      </c>
      <c r="P290" s="12">
        <f>IF('Total power'!P290&lt;Control!$C$7*1000,'Total power'!P290/Parameters!$C$3,Parameters!$C$4)</f>
        <v>13.753962264150944</v>
      </c>
      <c r="Q290" s="12">
        <f>IF('Total power'!Q290&lt;Control!$C$7*1000,'Total power'!Q290/Parameters!$C$3,Parameters!$C$4)</f>
        <v>13.753962264150944</v>
      </c>
      <c r="R290" s="12">
        <f>IF('Total power'!R290&lt;Control!$C$7*1000,'Total power'!R290/Parameters!$C$3,Parameters!$C$4)</f>
        <v>13.753962264150944</v>
      </c>
      <c r="S290" s="12">
        <f>IF('Total power'!S290&lt;Control!$C$7*1000,'Total power'!S290/Parameters!$C$3,Parameters!$C$4)</f>
        <v>13.367547169811321</v>
      </c>
      <c r="T290" s="12">
        <f>IF('Total power'!T290&lt;Control!$C$7*1000,'Total power'!T290/Parameters!$C$3,Parameters!$C$4)</f>
        <v>13.026415094339622</v>
      </c>
      <c r="U290" s="12">
        <f>IF('Total power'!U290&lt;Control!$C$7*1000,'Total power'!U290/Parameters!$C$3,Parameters!$C$4)</f>
        <v>12.633962264150943</v>
      </c>
      <c r="V290" s="12">
        <f>IF('Total power'!V290&lt;Control!$C$7*1000,'Total power'!V290/Parameters!$C$3,Parameters!$C$4)</f>
        <v>11.948679245283019</v>
      </c>
      <c r="W290" s="12">
        <f>IF('Total power'!W290&lt;Control!$C$7*1000,'Total power'!W290/Parameters!$C$3,Parameters!$C$4)</f>
        <v>11.71320754716981</v>
      </c>
      <c r="X290" s="12">
        <f>IF('Total power'!X290&lt;Control!$C$7*1000,'Total power'!X290/Parameters!$C$3,Parameters!$C$4)</f>
        <v>11.372075471698114</v>
      </c>
      <c r="Y290" s="12">
        <f>IF('Total power'!Y290&lt;Control!$C$7*1000,'Total power'!Y290/Parameters!$C$3,Parameters!$C$4)</f>
        <v>10.979622641509433</v>
      </c>
      <c r="Z290" s="12">
        <f>IF('Total power'!Z290&lt;Control!$C$7*1000,'Total power'!Z290/Parameters!$C$3,Parameters!$C$4)</f>
        <v>10.566037735849056</v>
      </c>
      <c r="AB290" s="7">
        <f t="shared" si="4"/>
        <v>296.60981132075472</v>
      </c>
    </row>
    <row r="291" spans="2:28" x14ac:dyDescent="0.2">
      <c r="B291" s="6">
        <v>44485</v>
      </c>
      <c r="C291" s="12">
        <f>IF('Total power'!C291&lt;Control!$C$7*1000,'Total power'!C291/Parameters!$C$3,Parameters!$C$4)</f>
        <v>10.119245283018866</v>
      </c>
      <c r="D291" s="12">
        <f>IF('Total power'!D291&lt;Control!$C$7*1000,'Total power'!D291/Parameters!$C$3,Parameters!$C$4)</f>
        <v>9.7781132075471699</v>
      </c>
      <c r="E291" s="12">
        <f>IF('Total power'!E291&lt;Control!$C$7*1000,'Total power'!E291/Parameters!$C$3,Parameters!$C$4)</f>
        <v>9.7781132075471699</v>
      </c>
      <c r="F291" s="12">
        <f>IF('Total power'!F291&lt;Control!$C$7*1000,'Total power'!F291/Parameters!$C$3,Parameters!$C$4)</f>
        <v>8.9720754716981137</v>
      </c>
      <c r="G291" s="12">
        <f>IF('Total power'!G291&lt;Control!$C$7*1000,'Total power'!G291/Parameters!$C$3,Parameters!$C$4)</f>
        <v>7.9969811320754713</v>
      </c>
      <c r="H291" s="12">
        <f>IF('Total power'!H291&lt;Control!$C$7*1000,'Total power'!H291/Parameters!$C$3,Parameters!$C$4)</f>
        <v>7.1849056603773587</v>
      </c>
      <c r="I291" s="12">
        <f>IF('Total power'!I291&lt;Control!$C$7*1000,'Total power'!I291/Parameters!$C$3,Parameters!$C$4)</f>
        <v>7.1849056603773587</v>
      </c>
      <c r="J291" s="12">
        <f>IF('Total power'!J291&lt;Control!$C$7*1000,'Total power'!J291/Parameters!$C$3,Parameters!$C$4)</f>
        <v>7.1849056603773587</v>
      </c>
      <c r="K291" s="12">
        <f>IF('Total power'!K291&lt;Control!$C$7*1000,'Total power'!K291/Parameters!$C$3,Parameters!$C$4)</f>
        <v>6.2279245283018865</v>
      </c>
      <c r="L291" s="12">
        <f>IF('Total power'!L291&lt;Control!$C$7*1000,'Total power'!L291/Parameters!$C$3,Parameters!$C$4)</f>
        <v>5.3132075471698119</v>
      </c>
      <c r="M291" s="12">
        <f>IF('Total power'!M291&lt;Control!$C$7*1000,'Total power'!M291/Parameters!$C$3,Parameters!$C$4)</f>
        <v>5.3132075471698119</v>
      </c>
      <c r="N291" s="12">
        <f>IF('Total power'!N291&lt;Control!$C$7*1000,'Total power'!N291/Parameters!$C$3,Parameters!$C$4)</f>
        <v>4.2807547169811322</v>
      </c>
      <c r="O291" s="12">
        <f>IF('Total power'!O291&lt;Control!$C$7*1000,'Total power'!O291/Parameters!$C$3,Parameters!$C$4)</f>
        <v>2.9358490566037734</v>
      </c>
      <c r="P291" s="12">
        <f>IF('Total power'!P291&lt;Control!$C$7*1000,'Total power'!P291/Parameters!$C$3,Parameters!$C$4)</f>
        <v>1.7343396226415091</v>
      </c>
      <c r="Q291" s="12">
        <f>IF('Total power'!Q291&lt;Control!$C$7*1000,'Total power'!Q291/Parameters!$C$3,Parameters!$C$4)</f>
        <v>0.47849056603773577</v>
      </c>
      <c r="R291" s="12">
        <f>IF('Total power'!R291&lt;Control!$C$7*1000,'Total power'!R291/Parameters!$C$3,Parameters!$C$4)</f>
        <v>0</v>
      </c>
      <c r="S291" s="12">
        <f>IF('Total power'!S291&lt;Control!$C$7*1000,'Total power'!S291/Parameters!$C$3,Parameters!$C$4)</f>
        <v>0</v>
      </c>
      <c r="T291" s="12">
        <f>IF('Total power'!T291&lt;Control!$C$7*1000,'Total power'!T291/Parameters!$C$3,Parameters!$C$4)</f>
        <v>0</v>
      </c>
      <c r="U291" s="12">
        <f>IF('Total power'!U291&lt;Control!$C$7*1000,'Total power'!U291/Parameters!$C$3,Parameters!$C$4)</f>
        <v>0</v>
      </c>
      <c r="V291" s="12">
        <f>IF('Total power'!V291&lt;Control!$C$7*1000,'Total power'!V291/Parameters!$C$3,Parameters!$C$4)</f>
        <v>0</v>
      </c>
      <c r="W291" s="12">
        <f>IF('Total power'!W291&lt;Control!$C$7*1000,'Total power'!W291/Parameters!$C$3,Parameters!$C$4)</f>
        <v>0</v>
      </c>
      <c r="X291" s="12">
        <f>IF('Total power'!X291&lt;Control!$C$7*1000,'Total power'!X291/Parameters!$C$3,Parameters!$C$4)</f>
        <v>0.38188679245283014</v>
      </c>
      <c r="Y291" s="12">
        <f>IF('Total power'!Y291&lt;Control!$C$7*1000,'Total power'!Y291/Parameters!$C$3,Parameters!$C$4)</f>
        <v>1.0430188679245285</v>
      </c>
      <c r="Z291" s="12">
        <f>IF('Total power'!Z291&lt;Control!$C$7*1000,'Total power'!Z291/Parameters!$C$3,Parameters!$C$4)</f>
        <v>2.3924528301886792</v>
      </c>
      <c r="AB291" s="7">
        <f t="shared" si="4"/>
        <v>98.300377358490564</v>
      </c>
    </row>
    <row r="292" spans="2:28" x14ac:dyDescent="0.2">
      <c r="B292" s="6">
        <v>44486</v>
      </c>
      <c r="C292" s="12">
        <f>IF('Total power'!C292&lt;Control!$C$7*1000,'Total power'!C292/Parameters!$C$3,Parameters!$C$4)</f>
        <v>3.8052830188679247</v>
      </c>
      <c r="D292" s="12">
        <f>IF('Total power'!D292&lt;Control!$C$7*1000,'Total power'!D292/Parameters!$C$3,Parameters!$C$4)</f>
        <v>4.5388679245283026</v>
      </c>
      <c r="E292" s="12">
        <f>IF('Total power'!E292&lt;Control!$C$7*1000,'Total power'!E292/Parameters!$C$3,Parameters!$C$4)</f>
        <v>5.3132075471698119</v>
      </c>
      <c r="F292" s="12">
        <f>IF('Total power'!F292&lt;Control!$C$7*1000,'Total power'!F292/Parameters!$C$3,Parameters!$C$4)</f>
        <v>6.8377358490566031</v>
      </c>
      <c r="G292" s="12">
        <f>IF('Total power'!G292&lt;Control!$C$7*1000,'Total power'!G292/Parameters!$C$3,Parameters!$C$4)</f>
        <v>8.5735849056603772</v>
      </c>
      <c r="H292" s="12">
        <f>IF('Total power'!H292&lt;Control!$C$7*1000,'Total power'!H292/Parameters!$C$3,Parameters!$C$4)</f>
        <v>11.71320754716981</v>
      </c>
      <c r="I292" s="12">
        <f>IF('Total power'!I292&lt;Control!$C$7*1000,'Total power'!I292/Parameters!$C$3,Parameters!$C$4)</f>
        <v>14.937358490566039</v>
      </c>
      <c r="J292" s="12">
        <f>IF('Total power'!J292&lt;Control!$C$7*1000,'Total power'!J292/Parameters!$C$3,Parameters!$C$4)</f>
        <v>16.780377358490565</v>
      </c>
      <c r="K292" s="12">
        <f>IF('Total power'!K292&lt;Control!$C$7*1000,'Total power'!K292/Parameters!$C$3,Parameters!$C$4)</f>
        <v>16.836226415094337</v>
      </c>
      <c r="L292" s="12">
        <f>IF('Total power'!L292&lt;Control!$C$7*1000,'Total power'!L292/Parameters!$C$3,Parameters!$C$4)</f>
        <v>16.688301886792452</v>
      </c>
      <c r="M292" s="12">
        <f>IF('Total power'!M292&lt;Control!$C$7*1000,'Total power'!M292/Parameters!$C$3,Parameters!$C$4)</f>
        <v>15.172830188679248</v>
      </c>
      <c r="N292" s="12">
        <f>IF('Total power'!N292&lt;Control!$C$7*1000,'Total power'!N292/Parameters!$C$3,Parameters!$C$4)</f>
        <v>14.937358490566039</v>
      </c>
      <c r="O292" s="12">
        <f>IF('Total power'!O292&lt;Control!$C$7*1000,'Total power'!O292/Parameters!$C$3,Parameters!$C$4)</f>
        <v>15.323773584905663</v>
      </c>
      <c r="P292" s="12">
        <f>IF('Total power'!P292&lt;Control!$C$7*1000,'Total power'!P292/Parameters!$C$3,Parameters!$C$4)</f>
        <v>15.172830188679248</v>
      </c>
      <c r="Q292" s="12">
        <f>IF('Total power'!Q292&lt;Control!$C$7*1000,'Total power'!Q292/Parameters!$C$3,Parameters!$C$4)</f>
        <v>14.937358490566039</v>
      </c>
      <c r="R292" s="12">
        <f>IF('Total power'!R292&lt;Control!$C$7*1000,'Total power'!R292/Parameters!$C$3,Parameters!$C$4)</f>
        <v>14.937358490566039</v>
      </c>
      <c r="S292" s="12">
        <f>IF('Total power'!S292&lt;Control!$C$7*1000,'Total power'!S292/Parameters!$C$3,Parameters!$C$4)</f>
        <v>15.172830188679248</v>
      </c>
      <c r="T292" s="12">
        <f>IF('Total power'!T292&lt;Control!$C$7*1000,'Total power'!T292/Parameters!$C$3,Parameters!$C$4)</f>
        <v>15.323773584905663</v>
      </c>
      <c r="U292" s="12">
        <f>IF('Total power'!U292&lt;Control!$C$7*1000,'Total power'!U292/Parameters!$C$3,Parameters!$C$4)</f>
        <v>15.323773584905663</v>
      </c>
      <c r="V292" s="12">
        <f>IF('Total power'!V292&lt;Control!$C$7*1000,'Total power'!V292/Parameters!$C$3,Parameters!$C$4)</f>
        <v>16.688301886792452</v>
      </c>
      <c r="W292" s="12">
        <f>IF('Total power'!W292&lt;Control!$C$7*1000,'Total power'!W292/Parameters!$C$3,Parameters!$C$4)</f>
        <v>16.688301886792452</v>
      </c>
      <c r="X292" s="12">
        <f>IF('Total power'!X292&lt;Control!$C$7*1000,'Total power'!X292/Parameters!$C$3,Parameters!$C$4)</f>
        <v>16.780377358490565</v>
      </c>
      <c r="Y292" s="12">
        <f>IF('Total power'!Y292&lt;Control!$C$7*1000,'Total power'!Y292/Parameters!$C$3,Parameters!$C$4)</f>
        <v>16.688301886792452</v>
      </c>
      <c r="Z292" s="12">
        <f>IF('Total power'!Z292&lt;Control!$C$7*1000,'Total power'!Z292/Parameters!$C$3,Parameters!$C$4)</f>
        <v>16.537358490566035</v>
      </c>
      <c r="AB292" s="7">
        <f t="shared" si="4"/>
        <v>325.70867924528295</v>
      </c>
    </row>
    <row r="293" spans="2:28" x14ac:dyDescent="0.2">
      <c r="B293" s="6">
        <v>44487</v>
      </c>
      <c r="C293" s="12">
        <f>IF('Total power'!C293&lt;Control!$C$7*1000,'Total power'!C293/Parameters!$C$3,Parameters!$C$4)</f>
        <v>15.415849056603776</v>
      </c>
      <c r="D293" s="12">
        <f>IF('Total power'!D293&lt;Control!$C$7*1000,'Total power'!D293/Parameters!$C$3,Parameters!$C$4)</f>
        <v>15.415849056603776</v>
      </c>
      <c r="E293" s="12">
        <f>IF('Total power'!E293&lt;Control!$C$7*1000,'Total power'!E293/Parameters!$C$3,Parameters!$C$4)</f>
        <v>15.172830188679248</v>
      </c>
      <c r="F293" s="12">
        <f>IF('Total power'!F293&lt;Control!$C$7*1000,'Total power'!F293/Parameters!$C$3,Parameters!$C$4)</f>
        <v>13.753962264150944</v>
      </c>
      <c r="G293" s="12">
        <f>IF('Total power'!G293&lt;Control!$C$7*1000,'Total power'!G293/Parameters!$C$3,Parameters!$C$4)</f>
        <v>13.603018867924529</v>
      </c>
      <c r="H293" s="12">
        <f>IF('Total power'!H293&lt;Control!$C$7*1000,'Total power'!H293/Parameters!$C$3,Parameters!$C$4)</f>
        <v>13.603018867924529</v>
      </c>
      <c r="I293" s="12">
        <f>IF('Total power'!I293&lt;Control!$C$7*1000,'Total power'!I293/Parameters!$C$3,Parameters!$C$4)</f>
        <v>13.026415094339622</v>
      </c>
      <c r="J293" s="12">
        <f>IF('Total power'!J293&lt;Control!$C$7*1000,'Total power'!J293/Parameters!$C$3,Parameters!$C$4)</f>
        <v>10.119245283018866</v>
      </c>
      <c r="K293" s="12">
        <f>IF('Total power'!K293&lt;Control!$C$7*1000,'Total power'!K293/Parameters!$C$3,Parameters!$C$4)</f>
        <v>7.5833962264150934</v>
      </c>
      <c r="L293" s="12">
        <f>IF('Total power'!L293&lt;Control!$C$7*1000,'Total power'!L293/Parameters!$C$3,Parameters!$C$4)</f>
        <v>6.8377358490566031</v>
      </c>
      <c r="M293" s="12">
        <f>IF('Total power'!M293&lt;Control!$C$7*1000,'Total power'!M293/Parameters!$C$3,Parameters!$C$4)</f>
        <v>8.3894339622641514</v>
      </c>
      <c r="N293" s="12">
        <f>IF('Total power'!N293&lt;Control!$C$7*1000,'Total power'!N293/Parameters!$C$3,Parameters!$C$4)</f>
        <v>12.633962264150943</v>
      </c>
      <c r="O293" s="12">
        <f>IF('Total power'!O293&lt;Control!$C$7*1000,'Total power'!O293/Parameters!$C$3,Parameters!$C$4)</f>
        <v>17.479245283018866</v>
      </c>
      <c r="P293" s="12">
        <f>IF('Total power'!P293&lt;Control!$C$7*1000,'Total power'!P293/Parameters!$C$3,Parameters!$C$4)</f>
        <v>17.479245283018866</v>
      </c>
      <c r="Q293" s="12">
        <f>IF('Total power'!Q293&lt;Control!$C$7*1000,'Total power'!Q293/Parameters!$C$3,Parameters!$C$4)</f>
        <v>18.326037735849056</v>
      </c>
      <c r="R293" s="12">
        <f>IF('Total power'!R293&lt;Control!$C$7*1000,'Total power'!R293/Parameters!$C$3,Parameters!$C$4)</f>
        <v>18.406037735849058</v>
      </c>
      <c r="S293" s="12">
        <f>IF('Total power'!S293&lt;Control!$C$7*1000,'Total power'!S293/Parameters!$C$3,Parameters!$C$4)</f>
        <v>18.771320754716982</v>
      </c>
      <c r="T293" s="12">
        <f>IF('Total power'!T293&lt;Control!$C$7*1000,'Total power'!T293/Parameters!$C$3,Parameters!$C$4)</f>
        <v>18.694339622641508</v>
      </c>
      <c r="U293" s="12">
        <f>IF('Total power'!U293&lt;Control!$C$7*1000,'Total power'!U293/Parameters!$C$3,Parameters!$C$4)</f>
        <v>15.415849056603776</v>
      </c>
      <c r="V293" s="12">
        <f>IF('Total power'!V293&lt;Control!$C$7*1000,'Total power'!V293/Parameters!$C$3,Parameters!$C$4)</f>
        <v>15.415849056603776</v>
      </c>
      <c r="W293" s="12">
        <f>IF('Total power'!W293&lt;Control!$C$7*1000,'Total power'!W293/Parameters!$C$3,Parameters!$C$4)</f>
        <v>15.172830188679248</v>
      </c>
      <c r="X293" s="12">
        <f>IF('Total power'!X293&lt;Control!$C$7*1000,'Total power'!X293/Parameters!$C$3,Parameters!$C$4)</f>
        <v>13.603018867924529</v>
      </c>
      <c r="Y293" s="12">
        <f>IF('Total power'!Y293&lt;Control!$C$7*1000,'Total power'!Y293/Parameters!$C$3,Parameters!$C$4)</f>
        <v>12.633962264150943</v>
      </c>
      <c r="Z293" s="12">
        <f>IF('Total power'!Z293&lt;Control!$C$7*1000,'Total power'!Z293/Parameters!$C$3,Parameters!$C$4)</f>
        <v>13.367547169811321</v>
      </c>
      <c r="AB293" s="7">
        <f t="shared" si="4"/>
        <v>340.31999999999994</v>
      </c>
    </row>
    <row r="294" spans="2:28" x14ac:dyDescent="0.2">
      <c r="B294" s="6">
        <v>44488</v>
      </c>
      <c r="C294" s="12">
        <f>IF('Total power'!C294&lt;Control!$C$7*1000,'Total power'!C294/Parameters!$C$3,Parameters!$C$4)</f>
        <v>13.603018867924529</v>
      </c>
      <c r="D294" s="12">
        <f>IF('Total power'!D294&lt;Control!$C$7*1000,'Total power'!D294/Parameters!$C$3,Parameters!$C$4)</f>
        <v>13.026415094339622</v>
      </c>
      <c r="E294" s="12">
        <f>IF('Total power'!E294&lt;Control!$C$7*1000,'Total power'!E294/Parameters!$C$3,Parameters!$C$4)</f>
        <v>11.948679245283019</v>
      </c>
      <c r="F294" s="12">
        <f>IF('Total power'!F294&lt;Control!$C$7*1000,'Total power'!F294/Parameters!$C$3,Parameters!$C$4)</f>
        <v>12.633962264150943</v>
      </c>
      <c r="G294" s="12">
        <f>IF('Total power'!G294&lt;Control!$C$7*1000,'Total power'!G294/Parameters!$C$3,Parameters!$C$4)</f>
        <v>13.753962264150944</v>
      </c>
      <c r="H294" s="12">
        <f>IF('Total power'!H294&lt;Control!$C$7*1000,'Total power'!H294/Parameters!$C$3,Parameters!$C$4)</f>
        <v>13.026415094339622</v>
      </c>
      <c r="I294" s="12">
        <f>IF('Total power'!I294&lt;Control!$C$7*1000,'Total power'!I294/Parameters!$C$3,Parameters!$C$4)</f>
        <v>11.948679245283019</v>
      </c>
      <c r="J294" s="12">
        <f>IF('Total power'!J294&lt;Control!$C$7*1000,'Total power'!J294/Parameters!$C$3,Parameters!$C$4)</f>
        <v>11.71320754716981</v>
      </c>
      <c r="K294" s="12">
        <f>IF('Total power'!K294&lt;Control!$C$7*1000,'Total power'!K294/Parameters!$C$3,Parameters!$C$4)</f>
        <v>7.9969811320754713</v>
      </c>
      <c r="L294" s="12">
        <f>IF('Total power'!L294&lt;Control!$C$7*1000,'Total power'!L294/Parameters!$C$3,Parameters!$C$4)</f>
        <v>5.3132075471698119</v>
      </c>
      <c r="M294" s="12">
        <f>IF('Total power'!M294&lt;Control!$C$7*1000,'Total power'!M294/Parameters!$C$3,Parameters!$C$4)</f>
        <v>3.1532075471698113</v>
      </c>
      <c r="N294" s="12">
        <f>IF('Total power'!N294&lt;Control!$C$7*1000,'Total power'!N294/Parameters!$C$3,Parameters!$C$4)</f>
        <v>2.030188679245283</v>
      </c>
      <c r="O294" s="12">
        <f>IF('Total power'!O294&lt;Control!$C$7*1000,'Total power'!O294/Parameters!$C$3,Parameters!$C$4)</f>
        <v>2.9358490566037734</v>
      </c>
      <c r="P294" s="12">
        <f>IF('Total power'!P294&lt;Control!$C$7*1000,'Total power'!P294/Parameters!$C$3,Parameters!$C$4)</f>
        <v>2.9358490566037734</v>
      </c>
      <c r="Q294" s="12">
        <f>IF('Total power'!Q294&lt;Control!$C$7*1000,'Total power'!Q294/Parameters!$C$3,Parameters!$C$4)</f>
        <v>1.166792452830189</v>
      </c>
      <c r="R294" s="12">
        <f>IF('Total power'!R294&lt;Control!$C$7*1000,'Total power'!R294/Parameters!$C$3,Parameters!$C$4)</f>
        <v>1.4384905660377358</v>
      </c>
      <c r="S294" s="12">
        <f>IF('Total power'!S294&lt;Control!$C$7*1000,'Total power'!S294/Parameters!$C$3,Parameters!$C$4)</f>
        <v>5.0550943396226433</v>
      </c>
      <c r="T294" s="12">
        <f>IF('Total power'!T294&lt;Control!$C$7*1000,'Total power'!T294/Parameters!$C$3,Parameters!$C$4)</f>
        <v>13.753962264150944</v>
      </c>
      <c r="U294" s="12">
        <f>IF('Total power'!U294&lt;Control!$C$7*1000,'Total power'!U294/Parameters!$C$3,Parameters!$C$4)</f>
        <v>18.867924528301888</v>
      </c>
      <c r="V294" s="12">
        <f>IF('Total power'!V294&lt;Control!$C$7*1000,'Total power'!V294/Parameters!$C$3,Parameters!$C$4)</f>
        <v>18.867924528301888</v>
      </c>
      <c r="W294" s="12">
        <f>IF('Total power'!W294&lt;Control!$C$7*1000,'Total power'!W294/Parameters!$C$3,Parameters!$C$4)</f>
        <v>18.867924528301888</v>
      </c>
      <c r="X294" s="12">
        <f>IF('Total power'!X294&lt;Control!$C$7*1000,'Total power'!X294/Parameters!$C$3,Parameters!$C$4)</f>
        <v>18.694339622641508</v>
      </c>
      <c r="Y294" s="12">
        <f>IF('Total power'!Y294&lt;Control!$C$7*1000,'Total power'!Y294/Parameters!$C$3,Parameters!$C$4)</f>
        <v>17.722264150943396</v>
      </c>
      <c r="Z294" s="12">
        <f>IF('Total power'!Z294&lt;Control!$C$7*1000,'Total power'!Z294/Parameters!$C$3,Parameters!$C$4)</f>
        <v>17.722264150943396</v>
      </c>
      <c r="AB294" s="7">
        <f t="shared" si="4"/>
        <v>258.17660377358499</v>
      </c>
    </row>
    <row r="295" spans="2:28" x14ac:dyDescent="0.2">
      <c r="B295" s="6">
        <v>44489</v>
      </c>
      <c r="C295" s="12">
        <f>IF('Total power'!C295&lt;Control!$C$7*1000,'Total power'!C295/Parameters!$C$3,Parameters!$C$4)</f>
        <v>18.867924528301888</v>
      </c>
      <c r="D295" s="12">
        <f>IF('Total power'!D295&lt;Control!$C$7*1000,'Total power'!D295/Parameters!$C$3,Parameters!$C$4)</f>
        <v>18.867924528301888</v>
      </c>
      <c r="E295" s="12">
        <f>IF('Total power'!E295&lt;Control!$C$7*1000,'Total power'!E295/Parameters!$C$3,Parameters!$C$4)</f>
        <v>18.867924528301888</v>
      </c>
      <c r="F295" s="12">
        <f>IF('Total power'!F295&lt;Control!$C$7*1000,'Total power'!F295/Parameters!$C$3,Parameters!$C$4)</f>
        <v>18.867924528301888</v>
      </c>
      <c r="G295" s="12">
        <f>IF('Total power'!G295&lt;Control!$C$7*1000,'Total power'!G295/Parameters!$C$3,Parameters!$C$4)</f>
        <v>18.867924528301888</v>
      </c>
      <c r="H295" s="12">
        <f>IF('Total power'!H295&lt;Control!$C$7*1000,'Total power'!H295/Parameters!$C$3,Parameters!$C$4)</f>
        <v>18.867924528301888</v>
      </c>
      <c r="I295" s="12">
        <f>IF('Total power'!I295&lt;Control!$C$7*1000,'Total power'!I295/Parameters!$C$3,Parameters!$C$4)</f>
        <v>18.867924528301888</v>
      </c>
      <c r="J295" s="12">
        <f>IF('Total power'!J295&lt;Control!$C$7*1000,'Total power'!J295/Parameters!$C$3,Parameters!$C$4)</f>
        <v>18.867924528301888</v>
      </c>
      <c r="K295" s="12">
        <f>IF('Total power'!K295&lt;Control!$C$7*1000,'Total power'!K295/Parameters!$C$3,Parameters!$C$4)</f>
        <v>18.867924528301888</v>
      </c>
      <c r="L295" s="12">
        <f>IF('Total power'!L295&lt;Control!$C$7*1000,'Total power'!L295/Parameters!$C$3,Parameters!$C$4)</f>
        <v>18.867924528301888</v>
      </c>
      <c r="M295" s="12">
        <f>IF('Total power'!M295&lt;Control!$C$7*1000,'Total power'!M295/Parameters!$C$3,Parameters!$C$4)</f>
        <v>18.867924528301888</v>
      </c>
      <c r="N295" s="12">
        <f>IF('Total power'!N295&lt;Control!$C$7*1000,'Total power'!N295/Parameters!$C$3,Parameters!$C$4)</f>
        <v>18.867924528301888</v>
      </c>
      <c r="O295" s="12">
        <f>IF('Total power'!O295&lt;Control!$C$7*1000,'Total power'!O295/Parameters!$C$3,Parameters!$C$4)</f>
        <v>17.630188679245283</v>
      </c>
      <c r="P295" s="12">
        <f>IF('Total power'!P295&lt;Control!$C$7*1000,'Total power'!P295/Parameters!$C$3,Parameters!$C$4)</f>
        <v>18.381886792452832</v>
      </c>
      <c r="Q295" s="12">
        <f>IF('Total power'!Q295&lt;Control!$C$7*1000,'Total power'!Q295/Parameters!$C$3,Parameters!$C$4)</f>
        <v>18.406037735849058</v>
      </c>
      <c r="R295" s="12">
        <f>IF('Total power'!R295&lt;Control!$C$7*1000,'Total power'!R295/Parameters!$C$3,Parameters!$C$4)</f>
        <v>18.774339622641513</v>
      </c>
      <c r="S295" s="12">
        <f>IF('Total power'!S295&lt;Control!$C$7*1000,'Total power'!S295/Parameters!$C$3,Parameters!$C$4)</f>
        <v>18.774339622641513</v>
      </c>
      <c r="T295" s="12">
        <f>IF('Total power'!T295&lt;Control!$C$7*1000,'Total power'!T295/Parameters!$C$3,Parameters!$C$4)</f>
        <v>18.867924528301888</v>
      </c>
      <c r="U295" s="12">
        <f>IF('Total power'!U295&lt;Control!$C$7*1000,'Total power'!U295/Parameters!$C$3,Parameters!$C$4)</f>
        <v>18.867924528301888</v>
      </c>
      <c r="V295" s="12">
        <f>IF('Total power'!V295&lt;Control!$C$7*1000,'Total power'!V295/Parameters!$C$3,Parameters!$C$4)</f>
        <v>18.750188679245284</v>
      </c>
      <c r="W295" s="12">
        <f>IF('Total power'!W295&lt;Control!$C$7*1000,'Total power'!W295/Parameters!$C$3,Parameters!$C$4)</f>
        <v>18.381886792452832</v>
      </c>
      <c r="X295" s="12">
        <f>IF('Total power'!X295&lt;Control!$C$7*1000,'Total power'!X295/Parameters!$C$3,Parameters!$C$4)</f>
        <v>18.406037735849058</v>
      </c>
      <c r="Y295" s="12">
        <f>IF('Total power'!Y295&lt;Control!$C$7*1000,'Total power'!Y295/Parameters!$C$3,Parameters!$C$4)</f>
        <v>18.867924528301888</v>
      </c>
      <c r="Z295" s="12">
        <f>IF('Total power'!Z295&lt;Control!$C$7*1000,'Total power'!Z295/Parameters!$C$3,Parameters!$C$4)</f>
        <v>18.867924528301888</v>
      </c>
      <c r="AB295" s="7">
        <f t="shared" si="4"/>
        <v>449.39169811320767</v>
      </c>
    </row>
    <row r="296" spans="2:28" x14ac:dyDescent="0.2">
      <c r="B296" s="6">
        <v>44490</v>
      </c>
      <c r="C296" s="12">
        <f>IF('Total power'!C296&lt;Control!$C$7*1000,'Total power'!C296/Parameters!$C$3,Parameters!$C$4)</f>
        <v>18.867924528301888</v>
      </c>
      <c r="D296" s="12">
        <f>IF('Total power'!D296&lt;Control!$C$7*1000,'Total power'!D296/Parameters!$C$3,Parameters!$C$4)</f>
        <v>18.867924528301888</v>
      </c>
      <c r="E296" s="12">
        <f>IF('Total power'!E296&lt;Control!$C$7*1000,'Total power'!E296/Parameters!$C$3,Parameters!$C$4)</f>
        <v>18.867924528301888</v>
      </c>
      <c r="F296" s="12">
        <f>IF('Total power'!F296&lt;Control!$C$7*1000,'Total power'!F296/Parameters!$C$3,Parameters!$C$4)</f>
        <v>18.867924528301888</v>
      </c>
      <c r="G296" s="12">
        <f>IF('Total power'!G296&lt;Control!$C$7*1000,'Total power'!G296/Parameters!$C$3,Parameters!$C$4)</f>
        <v>18.867924528301888</v>
      </c>
      <c r="H296" s="12">
        <f>IF('Total power'!H296&lt;Control!$C$7*1000,'Total power'!H296/Parameters!$C$3,Parameters!$C$4)</f>
        <v>18.867924528301888</v>
      </c>
      <c r="I296" s="12">
        <f>IF('Total power'!I296&lt;Control!$C$7*1000,'Total power'!I296/Parameters!$C$3,Parameters!$C$4)</f>
        <v>18.867924528301888</v>
      </c>
      <c r="J296" s="12">
        <f>IF('Total power'!J296&lt;Control!$C$7*1000,'Total power'!J296/Parameters!$C$3,Parameters!$C$4)</f>
        <v>18.867924528301888</v>
      </c>
      <c r="K296" s="12">
        <f>IF('Total power'!K296&lt;Control!$C$7*1000,'Total power'!K296/Parameters!$C$3,Parameters!$C$4)</f>
        <v>18.867924528301888</v>
      </c>
      <c r="L296" s="12">
        <f>IF('Total power'!L296&lt;Control!$C$7*1000,'Total power'!L296/Parameters!$C$3,Parameters!$C$4)</f>
        <v>18.406037735849058</v>
      </c>
      <c r="M296" s="12">
        <f>IF('Total power'!M296&lt;Control!$C$7*1000,'Total power'!M296/Parameters!$C$3,Parameters!$C$4)</f>
        <v>18.774339622641513</v>
      </c>
      <c r="N296" s="12">
        <f>IF('Total power'!N296&lt;Control!$C$7*1000,'Total power'!N296/Parameters!$C$3,Parameters!$C$4)</f>
        <v>18.867924528301888</v>
      </c>
      <c r="O296" s="12">
        <f>IF('Total power'!O296&lt;Control!$C$7*1000,'Total power'!O296/Parameters!$C$3,Parameters!$C$4)</f>
        <v>18.867924528301888</v>
      </c>
      <c r="P296" s="12">
        <f>IF('Total power'!P296&lt;Control!$C$7*1000,'Total power'!P296/Parameters!$C$3,Parameters!$C$4)</f>
        <v>18.867924528301888</v>
      </c>
      <c r="Q296" s="12">
        <f>IF('Total power'!Q296&lt;Control!$C$7*1000,'Total power'!Q296/Parameters!$C$3,Parameters!$C$4)</f>
        <v>18.867924528301888</v>
      </c>
      <c r="R296" s="12">
        <f>IF('Total power'!R296&lt;Control!$C$7*1000,'Total power'!R296/Parameters!$C$3,Parameters!$C$4)</f>
        <v>18.867924528301888</v>
      </c>
      <c r="S296" s="12">
        <f>IF('Total power'!S296&lt;Control!$C$7*1000,'Total power'!S296/Parameters!$C$3,Parameters!$C$4)</f>
        <v>18.867924528301888</v>
      </c>
      <c r="T296" s="12">
        <f>IF('Total power'!T296&lt;Control!$C$7*1000,'Total power'!T296/Parameters!$C$3,Parameters!$C$4)</f>
        <v>18.867924528301888</v>
      </c>
      <c r="U296" s="12">
        <f>IF('Total power'!U296&lt;Control!$C$7*1000,'Total power'!U296/Parameters!$C$3,Parameters!$C$4)</f>
        <v>18.867924528301888</v>
      </c>
      <c r="V296" s="12">
        <f>IF('Total power'!V296&lt;Control!$C$7*1000,'Total power'!V296/Parameters!$C$3,Parameters!$C$4)</f>
        <v>18.867924528301888</v>
      </c>
      <c r="W296" s="12">
        <f>IF('Total power'!W296&lt;Control!$C$7*1000,'Total power'!W296/Parameters!$C$3,Parameters!$C$4)</f>
        <v>18.867924528301888</v>
      </c>
      <c r="X296" s="12">
        <f>IF('Total power'!X296&lt;Control!$C$7*1000,'Total power'!X296/Parameters!$C$3,Parameters!$C$4)</f>
        <v>18.867924528301888</v>
      </c>
      <c r="Y296" s="12">
        <f>IF('Total power'!Y296&lt;Control!$C$7*1000,'Total power'!Y296/Parameters!$C$3,Parameters!$C$4)</f>
        <v>18.867924528301888</v>
      </c>
      <c r="Z296" s="12">
        <f>IF('Total power'!Z296&lt;Control!$C$7*1000,'Total power'!Z296/Parameters!$C$3,Parameters!$C$4)</f>
        <v>18.867924528301888</v>
      </c>
      <c r="AB296" s="7">
        <f t="shared" si="4"/>
        <v>452.27471698113226</v>
      </c>
    </row>
    <row r="297" spans="2:28" x14ac:dyDescent="0.2">
      <c r="B297" s="6">
        <v>44491</v>
      </c>
      <c r="C297" s="12">
        <f>IF('Total power'!C297&lt;Control!$C$7*1000,'Total power'!C297/Parameters!$C$3,Parameters!$C$4)</f>
        <v>18.867924528301888</v>
      </c>
      <c r="D297" s="12">
        <f>IF('Total power'!D297&lt;Control!$C$7*1000,'Total power'!D297/Parameters!$C$3,Parameters!$C$4)</f>
        <v>18.867924528301888</v>
      </c>
      <c r="E297" s="12">
        <f>IF('Total power'!E297&lt;Control!$C$7*1000,'Total power'!E297/Parameters!$C$3,Parameters!$C$4)</f>
        <v>18.867924528301888</v>
      </c>
      <c r="F297" s="12">
        <f>IF('Total power'!F297&lt;Control!$C$7*1000,'Total power'!F297/Parameters!$C$3,Parameters!$C$4)</f>
        <v>18.867924528301888</v>
      </c>
      <c r="G297" s="12">
        <f>IF('Total power'!G297&lt;Control!$C$7*1000,'Total power'!G297/Parameters!$C$3,Parameters!$C$4)</f>
        <v>18.867924528301888</v>
      </c>
      <c r="H297" s="12">
        <f>IF('Total power'!H297&lt;Control!$C$7*1000,'Total power'!H297/Parameters!$C$3,Parameters!$C$4)</f>
        <v>18.867924528301888</v>
      </c>
      <c r="I297" s="12">
        <f>IF('Total power'!I297&lt;Control!$C$7*1000,'Total power'!I297/Parameters!$C$3,Parameters!$C$4)</f>
        <v>18.694339622641508</v>
      </c>
      <c r="J297" s="12">
        <f>IF('Total power'!J297&lt;Control!$C$7*1000,'Total power'!J297/Parameters!$C$3,Parameters!$C$4)</f>
        <v>17.778113207547172</v>
      </c>
      <c r="K297" s="12">
        <f>IF('Total power'!K297&lt;Control!$C$7*1000,'Total power'!K297/Parameters!$C$3,Parameters!$C$4)</f>
        <v>15.323773584905663</v>
      </c>
      <c r="L297" s="12">
        <f>IF('Total power'!L297&lt;Control!$C$7*1000,'Total power'!L297/Parameters!$C$3,Parameters!$C$4)</f>
        <v>11.71320754716981</v>
      </c>
      <c r="M297" s="12">
        <f>IF('Total power'!M297&lt;Control!$C$7*1000,'Total power'!M297/Parameters!$C$3,Parameters!$C$4)</f>
        <v>11.71320754716981</v>
      </c>
      <c r="N297" s="12">
        <f>IF('Total power'!N297&lt;Control!$C$7*1000,'Total power'!N297/Parameters!$C$3,Parameters!$C$4)</f>
        <v>10.566037735849056</v>
      </c>
      <c r="O297" s="12">
        <f>IF('Total power'!O297&lt;Control!$C$7*1000,'Total power'!O297/Parameters!$C$3,Parameters!$C$4)</f>
        <v>8.9720754716981137</v>
      </c>
      <c r="P297" s="12">
        <f>IF('Total power'!P297&lt;Control!$C$7*1000,'Total power'!P297/Parameters!$C$3,Parameters!$C$4)</f>
        <v>7.5833962264150934</v>
      </c>
      <c r="Q297" s="12">
        <f>IF('Total power'!Q297&lt;Control!$C$7*1000,'Total power'!Q297/Parameters!$C$3,Parameters!$C$4)</f>
        <v>5.3132075471698119</v>
      </c>
      <c r="R297" s="12">
        <f>IF('Total power'!R297&lt;Control!$C$7*1000,'Total power'!R297/Parameters!$C$3,Parameters!$C$4)</f>
        <v>3.3705660377358493</v>
      </c>
      <c r="S297" s="12">
        <f>IF('Total power'!S297&lt;Control!$C$7*1000,'Total power'!S297/Parameters!$C$3,Parameters!$C$4)</f>
        <v>2.3924528301886792</v>
      </c>
      <c r="T297" s="12">
        <f>IF('Total power'!T297&lt;Control!$C$7*1000,'Total power'!T297/Parameters!$C$3,Parameters!$C$4)</f>
        <v>1.7343396226415091</v>
      </c>
      <c r="U297" s="12">
        <f>IF('Total power'!U297&lt;Control!$C$7*1000,'Total power'!U297/Parameters!$C$3,Parameters!$C$4)</f>
        <v>1.0430188679245285</v>
      </c>
      <c r="V297" s="12">
        <f>IF('Total power'!V297&lt;Control!$C$7*1000,'Total power'!V297/Parameters!$C$3,Parameters!$C$4)</f>
        <v>0.67169811320754724</v>
      </c>
      <c r="W297" s="12">
        <f>IF('Total power'!W297&lt;Control!$C$7*1000,'Total power'!W297/Parameters!$C$3,Parameters!$C$4)</f>
        <v>0.47849056603773577</v>
      </c>
      <c r="X297" s="12">
        <f>IF('Total power'!X297&lt;Control!$C$7*1000,'Total power'!X297/Parameters!$C$3,Parameters!$C$4)</f>
        <v>0.79547169811320761</v>
      </c>
      <c r="Y297" s="12">
        <f>IF('Total power'!Y297&lt;Control!$C$7*1000,'Total power'!Y297/Parameters!$C$3,Parameters!$C$4)</f>
        <v>2.2113207547169811</v>
      </c>
      <c r="Z297" s="12">
        <f>IF('Total power'!Z297&lt;Control!$C$7*1000,'Total power'!Z297/Parameters!$C$3,Parameters!$C$4)</f>
        <v>4.2807547169811322</v>
      </c>
      <c r="AB297" s="7">
        <f t="shared" si="4"/>
        <v>237.84301886792454</v>
      </c>
    </row>
    <row r="298" spans="2:28" x14ac:dyDescent="0.2">
      <c r="B298" s="6">
        <v>44492</v>
      </c>
      <c r="C298" s="12">
        <f>IF('Total power'!C298&lt;Control!$C$7*1000,'Total power'!C298/Parameters!$C$3,Parameters!$C$4)</f>
        <v>6.2279245283018865</v>
      </c>
      <c r="D298" s="12">
        <f>IF('Total power'!D298&lt;Control!$C$7*1000,'Total power'!D298/Parameters!$C$3,Parameters!$C$4)</f>
        <v>7.1849056603773587</v>
      </c>
      <c r="E298" s="12">
        <f>IF('Total power'!E298&lt;Control!$C$7*1000,'Total power'!E298/Parameters!$C$3,Parameters!$C$4)</f>
        <v>7.9969811320754713</v>
      </c>
      <c r="F298" s="12">
        <f>IF('Total power'!F298&lt;Control!$C$7*1000,'Total power'!F298/Parameters!$C$3,Parameters!$C$4)</f>
        <v>9.385660377358489</v>
      </c>
      <c r="G298" s="12">
        <f>IF('Total power'!G298&lt;Control!$C$7*1000,'Total power'!G298/Parameters!$C$3,Parameters!$C$4)</f>
        <v>11.372075471698114</v>
      </c>
      <c r="H298" s="12">
        <f>IF('Total power'!H298&lt;Control!$C$7*1000,'Total power'!H298/Parameters!$C$3,Parameters!$C$4)</f>
        <v>13.367547169811321</v>
      </c>
      <c r="I298" s="12">
        <f>IF('Total power'!I298&lt;Control!$C$7*1000,'Total power'!I298/Parameters!$C$3,Parameters!$C$4)</f>
        <v>14.937358490566039</v>
      </c>
      <c r="J298" s="12">
        <f>IF('Total power'!J298&lt;Control!$C$7*1000,'Total power'!J298/Parameters!$C$3,Parameters!$C$4)</f>
        <v>15.172830188679248</v>
      </c>
      <c r="K298" s="12">
        <f>IF('Total power'!K298&lt;Control!$C$7*1000,'Total power'!K298/Parameters!$C$3,Parameters!$C$4)</f>
        <v>16.836226415094337</v>
      </c>
      <c r="L298" s="12">
        <f>IF('Total power'!L298&lt;Control!$C$7*1000,'Total power'!L298/Parameters!$C$3,Parameters!$C$4)</f>
        <v>18.326037735849056</v>
      </c>
      <c r="M298" s="12">
        <f>IF('Total power'!M298&lt;Control!$C$7*1000,'Total power'!M298/Parameters!$C$3,Parameters!$C$4)</f>
        <v>18.774339622641513</v>
      </c>
      <c r="N298" s="12">
        <f>IF('Total power'!N298&lt;Control!$C$7*1000,'Total power'!N298/Parameters!$C$3,Parameters!$C$4)</f>
        <v>18.750188679245284</v>
      </c>
      <c r="O298" s="12">
        <f>IF('Total power'!O298&lt;Control!$C$7*1000,'Total power'!O298/Parameters!$C$3,Parameters!$C$4)</f>
        <v>18.771320754716982</v>
      </c>
      <c r="P298" s="12">
        <f>IF('Total power'!P298&lt;Control!$C$7*1000,'Total power'!P298/Parameters!$C$3,Parameters!$C$4)</f>
        <v>18.867924528301888</v>
      </c>
      <c r="Q298" s="12">
        <f>IF('Total power'!Q298&lt;Control!$C$7*1000,'Total power'!Q298/Parameters!$C$3,Parameters!$C$4)</f>
        <v>18.867924528301888</v>
      </c>
      <c r="R298" s="12">
        <f>IF('Total power'!R298&lt;Control!$C$7*1000,'Total power'!R298/Parameters!$C$3,Parameters!$C$4)</f>
        <v>18.867924528301888</v>
      </c>
      <c r="S298" s="12">
        <f>IF('Total power'!S298&lt;Control!$C$7*1000,'Total power'!S298/Parameters!$C$3,Parameters!$C$4)</f>
        <v>18.867924528301888</v>
      </c>
      <c r="T298" s="12">
        <f>IF('Total power'!T298&lt;Control!$C$7*1000,'Total power'!T298/Parameters!$C$3,Parameters!$C$4)</f>
        <v>18.867924528301888</v>
      </c>
      <c r="U298" s="12">
        <f>IF('Total power'!U298&lt;Control!$C$7*1000,'Total power'!U298/Parameters!$C$3,Parameters!$C$4)</f>
        <v>18.867924528301888</v>
      </c>
      <c r="V298" s="12">
        <f>IF('Total power'!V298&lt;Control!$C$7*1000,'Total power'!V298/Parameters!$C$3,Parameters!$C$4)</f>
        <v>18.867924528301888</v>
      </c>
      <c r="W298" s="12">
        <f>IF('Total power'!W298&lt;Control!$C$7*1000,'Total power'!W298/Parameters!$C$3,Parameters!$C$4)</f>
        <v>18.867924528301888</v>
      </c>
      <c r="X298" s="12">
        <f>IF('Total power'!X298&lt;Control!$C$7*1000,'Total power'!X298/Parameters!$C$3,Parameters!$C$4)</f>
        <v>18.867924528301888</v>
      </c>
      <c r="Y298" s="12">
        <f>IF('Total power'!Y298&lt;Control!$C$7*1000,'Total power'!Y298/Parameters!$C$3,Parameters!$C$4)</f>
        <v>18.867924528301888</v>
      </c>
      <c r="Z298" s="12">
        <f>IF('Total power'!Z298&lt;Control!$C$7*1000,'Total power'!Z298/Parameters!$C$3,Parameters!$C$4)</f>
        <v>18.867924528301888</v>
      </c>
      <c r="AB298" s="7">
        <f t="shared" si="4"/>
        <v>384.65056603773593</v>
      </c>
    </row>
    <row r="299" spans="2:28" x14ac:dyDescent="0.2">
      <c r="B299" s="6">
        <v>44493</v>
      </c>
      <c r="C299" s="12">
        <f>IF('Total power'!C299&lt;Control!$C$7*1000,'Total power'!C299/Parameters!$C$3,Parameters!$C$4)</f>
        <v>18.867924528301888</v>
      </c>
      <c r="D299" s="12">
        <f>IF('Total power'!D299&lt;Control!$C$7*1000,'Total power'!D299/Parameters!$C$3,Parameters!$C$4)</f>
        <v>18.867924528301888</v>
      </c>
      <c r="E299" s="12">
        <f>IF('Total power'!E299&lt;Control!$C$7*1000,'Total power'!E299/Parameters!$C$3,Parameters!$C$4)</f>
        <v>18.867924528301888</v>
      </c>
      <c r="F299" s="12">
        <f>IF('Total power'!F299&lt;Control!$C$7*1000,'Total power'!F299/Parameters!$C$3,Parameters!$C$4)</f>
        <v>18.867924528301888</v>
      </c>
      <c r="G299" s="12">
        <f>IF('Total power'!G299&lt;Control!$C$7*1000,'Total power'!G299/Parameters!$C$3,Parameters!$C$4)</f>
        <v>18.750188679245284</v>
      </c>
      <c r="H299" s="12">
        <f>IF('Total power'!H299&lt;Control!$C$7*1000,'Total power'!H299/Parameters!$C$3,Parameters!$C$4)</f>
        <v>16.780377358490565</v>
      </c>
      <c r="I299" s="12">
        <f>IF('Total power'!I299&lt;Control!$C$7*1000,'Total power'!I299/Parameters!$C$3,Parameters!$C$4)</f>
        <v>14.937358490566039</v>
      </c>
      <c r="J299" s="12">
        <f>IF('Total power'!J299&lt;Control!$C$7*1000,'Total power'!J299/Parameters!$C$3,Parameters!$C$4)</f>
        <v>13.753962264150944</v>
      </c>
      <c r="K299" s="12">
        <f>IF('Total power'!K299&lt;Control!$C$7*1000,'Total power'!K299/Parameters!$C$3,Parameters!$C$4)</f>
        <v>13.603018867924529</v>
      </c>
      <c r="L299" s="12">
        <f>IF('Total power'!L299&lt;Control!$C$7*1000,'Total power'!L299/Parameters!$C$3,Parameters!$C$4)</f>
        <v>11.948679245283019</v>
      </c>
      <c r="M299" s="12">
        <f>IF('Total power'!M299&lt;Control!$C$7*1000,'Total power'!M299/Parameters!$C$3,Parameters!$C$4)</f>
        <v>11.948679245283019</v>
      </c>
      <c r="N299" s="12">
        <f>IF('Total power'!N299&lt;Control!$C$7*1000,'Total power'!N299/Parameters!$C$3,Parameters!$C$4)</f>
        <v>15.172830188679248</v>
      </c>
      <c r="O299" s="12">
        <f>IF('Total power'!O299&lt;Control!$C$7*1000,'Total power'!O299/Parameters!$C$3,Parameters!$C$4)</f>
        <v>15.415849056603776</v>
      </c>
      <c r="P299" s="12">
        <f>IF('Total power'!P299&lt;Control!$C$7*1000,'Total power'!P299/Parameters!$C$3,Parameters!$C$4)</f>
        <v>15.323773584905663</v>
      </c>
      <c r="Q299" s="12">
        <f>IF('Total power'!Q299&lt;Control!$C$7*1000,'Total power'!Q299/Parameters!$C$3,Parameters!$C$4)</f>
        <v>15.172830188679248</v>
      </c>
      <c r="R299" s="12">
        <f>IF('Total power'!R299&lt;Control!$C$7*1000,'Total power'!R299/Parameters!$C$3,Parameters!$C$4)</f>
        <v>15.172830188679248</v>
      </c>
      <c r="S299" s="12">
        <f>IF('Total power'!S299&lt;Control!$C$7*1000,'Total power'!S299/Parameters!$C$3,Parameters!$C$4)</f>
        <v>15.415849056603776</v>
      </c>
      <c r="T299" s="12">
        <f>IF('Total power'!T299&lt;Control!$C$7*1000,'Total power'!T299/Parameters!$C$3,Parameters!$C$4)</f>
        <v>16.780377358490565</v>
      </c>
      <c r="U299" s="12">
        <f>IF('Total power'!U299&lt;Control!$C$7*1000,'Total power'!U299/Parameters!$C$3,Parameters!$C$4)</f>
        <v>16.836226415094337</v>
      </c>
      <c r="V299" s="12">
        <f>IF('Total power'!V299&lt;Control!$C$7*1000,'Total power'!V299/Parameters!$C$3,Parameters!$C$4)</f>
        <v>16.836226415094337</v>
      </c>
      <c r="W299" s="12">
        <f>IF('Total power'!W299&lt;Control!$C$7*1000,'Total power'!W299/Parameters!$C$3,Parameters!$C$4)</f>
        <v>16.537358490566035</v>
      </c>
      <c r="X299" s="12">
        <f>IF('Total power'!X299&lt;Control!$C$7*1000,'Total power'!X299/Parameters!$C$3,Parameters!$C$4)</f>
        <v>15.323773584905663</v>
      </c>
      <c r="Y299" s="12">
        <f>IF('Total power'!Y299&lt;Control!$C$7*1000,'Total power'!Y299/Parameters!$C$3,Parameters!$C$4)</f>
        <v>13.603018867924529</v>
      </c>
      <c r="Z299" s="12">
        <f>IF('Total power'!Z299&lt;Control!$C$7*1000,'Total power'!Z299/Parameters!$C$3,Parameters!$C$4)</f>
        <v>11.372075471698114</v>
      </c>
      <c r="AB299" s="7">
        <f t="shared" si="4"/>
        <v>376.15698113207554</v>
      </c>
    </row>
    <row r="300" spans="2:28" x14ac:dyDescent="0.2">
      <c r="B300" s="6">
        <v>44494</v>
      </c>
      <c r="C300" s="12">
        <f>IF('Total power'!C300&lt;Control!$C$7*1000,'Total power'!C300/Parameters!$C$3,Parameters!$C$4)</f>
        <v>10.119245283018866</v>
      </c>
      <c r="D300" s="12">
        <f>IF('Total power'!D300&lt;Control!$C$7*1000,'Total power'!D300/Parameters!$C$3,Parameters!$C$4)</f>
        <v>13.603018867924529</v>
      </c>
      <c r="E300" s="12">
        <f>IF('Total power'!E300&lt;Control!$C$7*1000,'Total power'!E300/Parameters!$C$3,Parameters!$C$4)</f>
        <v>15.323773584905663</v>
      </c>
      <c r="F300" s="12">
        <f>IF('Total power'!F300&lt;Control!$C$7*1000,'Total power'!F300/Parameters!$C$3,Parameters!$C$4)</f>
        <v>16.688301886792452</v>
      </c>
      <c r="G300" s="12">
        <f>IF('Total power'!G300&lt;Control!$C$7*1000,'Total power'!G300/Parameters!$C$3,Parameters!$C$4)</f>
        <v>17.630188679245283</v>
      </c>
      <c r="H300" s="12">
        <f>IF('Total power'!H300&lt;Control!$C$7*1000,'Total power'!H300/Parameters!$C$3,Parameters!$C$4)</f>
        <v>17.630188679245283</v>
      </c>
      <c r="I300" s="12">
        <f>IF('Total power'!I300&lt;Control!$C$7*1000,'Total power'!I300/Parameters!$C$3,Parameters!$C$4)</f>
        <v>18.233962264150943</v>
      </c>
      <c r="J300" s="12">
        <f>IF('Total power'!J300&lt;Control!$C$7*1000,'Total power'!J300/Parameters!$C$3,Parameters!$C$4)</f>
        <v>18.40301886792453</v>
      </c>
      <c r="K300" s="12">
        <f>IF('Total power'!K300&lt;Control!$C$7*1000,'Total power'!K300/Parameters!$C$3,Parameters!$C$4)</f>
        <v>18.771320754716982</v>
      </c>
      <c r="L300" s="12">
        <f>IF('Total power'!L300&lt;Control!$C$7*1000,'Total power'!L300/Parameters!$C$3,Parameters!$C$4)</f>
        <v>18.867924528301888</v>
      </c>
      <c r="M300" s="12">
        <f>IF('Total power'!M300&lt;Control!$C$7*1000,'Total power'!M300/Parameters!$C$3,Parameters!$C$4)</f>
        <v>18.867924528301888</v>
      </c>
      <c r="N300" s="12">
        <f>IF('Total power'!N300&lt;Control!$C$7*1000,'Total power'!N300/Parameters!$C$3,Parameters!$C$4)</f>
        <v>18.867924528301888</v>
      </c>
      <c r="O300" s="12">
        <f>IF('Total power'!O300&lt;Control!$C$7*1000,'Total power'!O300/Parameters!$C$3,Parameters!$C$4)</f>
        <v>18.867924528301888</v>
      </c>
      <c r="P300" s="12">
        <f>IF('Total power'!P300&lt;Control!$C$7*1000,'Total power'!P300/Parameters!$C$3,Parameters!$C$4)</f>
        <v>18.867924528301888</v>
      </c>
      <c r="Q300" s="12">
        <f>IF('Total power'!Q300&lt;Control!$C$7*1000,'Total power'!Q300/Parameters!$C$3,Parameters!$C$4)</f>
        <v>18.867924528301888</v>
      </c>
      <c r="R300" s="12">
        <f>IF('Total power'!R300&lt;Control!$C$7*1000,'Total power'!R300/Parameters!$C$3,Parameters!$C$4)</f>
        <v>18.867924528301888</v>
      </c>
      <c r="S300" s="12">
        <f>IF('Total power'!S300&lt;Control!$C$7*1000,'Total power'!S300/Parameters!$C$3,Parameters!$C$4)</f>
        <v>18.750188679245284</v>
      </c>
      <c r="T300" s="12">
        <f>IF('Total power'!T300&lt;Control!$C$7*1000,'Total power'!T300/Parameters!$C$3,Parameters!$C$4)</f>
        <v>18.233962264150943</v>
      </c>
      <c r="U300" s="12">
        <f>IF('Total power'!U300&lt;Control!$C$7*1000,'Total power'!U300/Parameters!$C$3,Parameters!$C$4)</f>
        <v>15.323773584905663</v>
      </c>
      <c r="V300" s="12">
        <f>IF('Total power'!V300&lt;Control!$C$7*1000,'Total power'!V300/Parameters!$C$3,Parameters!$C$4)</f>
        <v>13.603018867924529</v>
      </c>
      <c r="W300" s="12">
        <f>IF('Total power'!W300&lt;Control!$C$7*1000,'Total power'!W300/Parameters!$C$3,Parameters!$C$4)</f>
        <v>13.603018867924529</v>
      </c>
      <c r="X300" s="12">
        <f>IF('Total power'!X300&lt;Control!$C$7*1000,'Total power'!X300/Parameters!$C$3,Parameters!$C$4)</f>
        <v>13.603018867924529</v>
      </c>
      <c r="Y300" s="12">
        <f>IF('Total power'!Y300&lt;Control!$C$7*1000,'Total power'!Y300/Parameters!$C$3,Parameters!$C$4)</f>
        <v>13.367547169811321</v>
      </c>
      <c r="Z300" s="12">
        <f>IF('Total power'!Z300&lt;Control!$C$7*1000,'Total power'!Z300/Parameters!$C$3,Parameters!$C$4)</f>
        <v>13.026415094339622</v>
      </c>
      <c r="AB300" s="7">
        <f t="shared" si="4"/>
        <v>397.98943396226412</v>
      </c>
    </row>
    <row r="301" spans="2:28" x14ac:dyDescent="0.2">
      <c r="B301" s="6">
        <v>44495</v>
      </c>
      <c r="C301" s="12">
        <f>IF('Total power'!C301&lt;Control!$C$7*1000,'Total power'!C301/Parameters!$C$3,Parameters!$C$4)</f>
        <v>12.633962264150943</v>
      </c>
      <c r="D301" s="12">
        <f>IF('Total power'!D301&lt;Control!$C$7*1000,'Total power'!D301/Parameters!$C$3,Parameters!$C$4)</f>
        <v>11.71320754716981</v>
      </c>
      <c r="E301" s="12">
        <f>IF('Total power'!E301&lt;Control!$C$7*1000,'Total power'!E301/Parameters!$C$3,Parameters!$C$4)</f>
        <v>10.119245283018866</v>
      </c>
      <c r="F301" s="12">
        <f>IF('Total power'!F301&lt;Control!$C$7*1000,'Total power'!F301/Parameters!$C$3,Parameters!$C$4)</f>
        <v>9.385660377358489</v>
      </c>
      <c r="G301" s="12">
        <f>IF('Total power'!G301&lt;Control!$C$7*1000,'Total power'!G301/Parameters!$C$3,Parameters!$C$4)</f>
        <v>8.5735849056603772</v>
      </c>
      <c r="H301" s="12">
        <f>IF('Total power'!H301&lt;Control!$C$7*1000,'Total power'!H301/Parameters!$C$3,Parameters!$C$4)</f>
        <v>8.3894339622641514</v>
      </c>
      <c r="I301" s="12">
        <f>IF('Total power'!I301&lt;Control!$C$7*1000,'Total power'!I301/Parameters!$C$3,Parameters!$C$4)</f>
        <v>9.385660377358489</v>
      </c>
      <c r="J301" s="12">
        <f>IF('Total power'!J301&lt;Control!$C$7*1000,'Total power'!J301/Parameters!$C$3,Parameters!$C$4)</f>
        <v>10.979622641509433</v>
      </c>
      <c r="K301" s="12">
        <f>IF('Total power'!K301&lt;Control!$C$7*1000,'Total power'!K301/Parameters!$C$3,Parameters!$C$4)</f>
        <v>13.603018867924529</v>
      </c>
      <c r="L301" s="12">
        <f>IF('Total power'!L301&lt;Control!$C$7*1000,'Total power'!L301/Parameters!$C$3,Parameters!$C$4)</f>
        <v>18.233962264150943</v>
      </c>
      <c r="M301" s="12">
        <f>IF('Total power'!M301&lt;Control!$C$7*1000,'Total power'!M301/Parameters!$C$3,Parameters!$C$4)</f>
        <v>18.694339622641508</v>
      </c>
      <c r="N301" s="12">
        <f>IF('Total power'!N301&lt;Control!$C$7*1000,'Total power'!N301/Parameters!$C$3,Parameters!$C$4)</f>
        <v>18.771320754716982</v>
      </c>
      <c r="O301" s="12">
        <f>IF('Total power'!O301&lt;Control!$C$7*1000,'Total power'!O301/Parameters!$C$3,Parameters!$C$4)</f>
        <v>18.867924528301888</v>
      </c>
      <c r="P301" s="12">
        <f>IF('Total power'!P301&lt;Control!$C$7*1000,'Total power'!P301/Parameters!$C$3,Parameters!$C$4)</f>
        <v>18.867924528301888</v>
      </c>
      <c r="Q301" s="12">
        <f>IF('Total power'!Q301&lt;Control!$C$7*1000,'Total power'!Q301/Parameters!$C$3,Parameters!$C$4)</f>
        <v>18.867924528301888</v>
      </c>
      <c r="R301" s="12">
        <f>IF('Total power'!R301&lt;Control!$C$7*1000,'Total power'!R301/Parameters!$C$3,Parameters!$C$4)</f>
        <v>18.867924528301888</v>
      </c>
      <c r="S301" s="12">
        <f>IF('Total power'!S301&lt;Control!$C$7*1000,'Total power'!S301/Parameters!$C$3,Parameters!$C$4)</f>
        <v>18.867924528301888</v>
      </c>
      <c r="T301" s="12">
        <f>IF('Total power'!T301&lt;Control!$C$7*1000,'Total power'!T301/Parameters!$C$3,Parameters!$C$4)</f>
        <v>18.867924528301888</v>
      </c>
      <c r="U301" s="12">
        <f>IF('Total power'!U301&lt;Control!$C$7*1000,'Total power'!U301/Parameters!$C$3,Parameters!$C$4)</f>
        <v>18.867924528301888</v>
      </c>
      <c r="V301" s="12">
        <f>IF('Total power'!V301&lt;Control!$C$7*1000,'Total power'!V301/Parameters!$C$3,Parameters!$C$4)</f>
        <v>18.326037735849056</v>
      </c>
      <c r="W301" s="12">
        <f>IF('Total power'!W301&lt;Control!$C$7*1000,'Total power'!W301/Parameters!$C$3,Parameters!$C$4)</f>
        <v>18.326037735849056</v>
      </c>
      <c r="X301" s="12">
        <f>IF('Total power'!X301&lt;Control!$C$7*1000,'Total power'!X301/Parameters!$C$3,Parameters!$C$4)</f>
        <v>18.326037735849056</v>
      </c>
      <c r="Y301" s="12">
        <f>IF('Total power'!Y301&lt;Control!$C$7*1000,'Total power'!Y301/Parameters!$C$3,Parameters!$C$4)</f>
        <v>17.630188679245283</v>
      </c>
      <c r="Z301" s="12">
        <f>IF('Total power'!Z301&lt;Control!$C$7*1000,'Total power'!Z301/Parameters!$C$3,Parameters!$C$4)</f>
        <v>15.323773584905663</v>
      </c>
      <c r="AB301" s="7">
        <f t="shared" si="4"/>
        <v>370.49056603773596</v>
      </c>
    </row>
    <row r="302" spans="2:28" x14ac:dyDescent="0.2">
      <c r="B302" s="6">
        <v>44496</v>
      </c>
      <c r="C302" s="12">
        <f>IF('Total power'!C302&lt;Control!$C$7*1000,'Total power'!C302/Parameters!$C$3,Parameters!$C$4)</f>
        <v>11.71320754716981</v>
      </c>
      <c r="D302" s="12">
        <f>IF('Total power'!D302&lt;Control!$C$7*1000,'Total power'!D302/Parameters!$C$3,Parameters!$C$4)</f>
        <v>7.9969811320754713</v>
      </c>
      <c r="E302" s="12">
        <f>IF('Total power'!E302&lt;Control!$C$7*1000,'Total power'!E302/Parameters!$C$3,Parameters!$C$4)</f>
        <v>7.1849056603773587</v>
      </c>
      <c r="F302" s="12">
        <f>IF('Total power'!F302&lt;Control!$C$7*1000,'Total power'!F302/Parameters!$C$3,Parameters!$C$4)</f>
        <v>7.9969811320754713</v>
      </c>
      <c r="G302" s="12">
        <f>IF('Total power'!G302&lt;Control!$C$7*1000,'Total power'!G302/Parameters!$C$3,Parameters!$C$4)</f>
        <v>10.566037735849056</v>
      </c>
      <c r="H302" s="12">
        <f>IF('Total power'!H302&lt;Control!$C$7*1000,'Total power'!H302/Parameters!$C$3,Parameters!$C$4)</f>
        <v>13.367547169811321</v>
      </c>
      <c r="I302" s="12">
        <f>IF('Total power'!I302&lt;Control!$C$7*1000,'Total power'!I302/Parameters!$C$3,Parameters!$C$4)</f>
        <v>15.172830188679248</v>
      </c>
      <c r="J302" s="12">
        <f>IF('Total power'!J302&lt;Control!$C$7*1000,'Total power'!J302/Parameters!$C$3,Parameters!$C$4)</f>
        <v>15.415849056603776</v>
      </c>
      <c r="K302" s="12">
        <f>IF('Total power'!K302&lt;Control!$C$7*1000,'Total power'!K302/Parameters!$C$3,Parameters!$C$4)</f>
        <v>15.323773584905663</v>
      </c>
      <c r="L302" s="12">
        <f>IF('Total power'!L302&lt;Control!$C$7*1000,'Total power'!L302/Parameters!$C$3,Parameters!$C$4)</f>
        <v>13.753962264150944</v>
      </c>
      <c r="M302" s="12">
        <f>IF('Total power'!M302&lt;Control!$C$7*1000,'Total power'!M302/Parameters!$C$3,Parameters!$C$4)</f>
        <v>13.753962264150944</v>
      </c>
      <c r="N302" s="12">
        <f>IF('Total power'!N302&lt;Control!$C$7*1000,'Total power'!N302/Parameters!$C$3,Parameters!$C$4)</f>
        <v>12.633962264150943</v>
      </c>
      <c r="O302" s="12">
        <f>IF('Total power'!O302&lt;Control!$C$7*1000,'Total power'!O302/Parameters!$C$3,Parameters!$C$4)</f>
        <v>11.948679245283019</v>
      </c>
      <c r="P302" s="12">
        <f>IF('Total power'!P302&lt;Control!$C$7*1000,'Total power'!P302/Parameters!$C$3,Parameters!$C$4)</f>
        <v>10.979622641509433</v>
      </c>
      <c r="Q302" s="12">
        <f>IF('Total power'!Q302&lt;Control!$C$7*1000,'Total power'!Q302/Parameters!$C$3,Parameters!$C$4)</f>
        <v>9.7781132075471699</v>
      </c>
      <c r="R302" s="12">
        <f>IF('Total power'!R302&lt;Control!$C$7*1000,'Total power'!R302/Parameters!$C$3,Parameters!$C$4)</f>
        <v>10.566037735849056</v>
      </c>
      <c r="S302" s="12">
        <f>IF('Total power'!S302&lt;Control!$C$7*1000,'Total power'!S302/Parameters!$C$3,Parameters!$C$4)</f>
        <v>7.5833962264150934</v>
      </c>
      <c r="T302" s="12">
        <f>IF('Total power'!T302&lt;Control!$C$7*1000,'Total power'!T302/Parameters!$C$3,Parameters!$C$4)</f>
        <v>5.3132075471698119</v>
      </c>
      <c r="U302" s="12">
        <f>IF('Total power'!U302&lt;Control!$C$7*1000,'Total power'!U302/Parameters!$C$3,Parameters!$C$4)</f>
        <v>4.7969811320754729</v>
      </c>
      <c r="V302" s="12">
        <f>IF('Total power'!V302&lt;Control!$C$7*1000,'Total power'!V302/Parameters!$C$3,Parameters!$C$4)</f>
        <v>5.6181132075471698</v>
      </c>
      <c r="W302" s="12">
        <f>IF('Total power'!W302&lt;Control!$C$7*1000,'Total power'!W302/Parameters!$C$3,Parameters!$C$4)</f>
        <v>5.9230188679245277</v>
      </c>
      <c r="X302" s="12">
        <f>IF('Total power'!X302&lt;Control!$C$7*1000,'Total power'!X302/Parameters!$C$3,Parameters!$C$4)</f>
        <v>5.3132075471698119</v>
      </c>
      <c r="Y302" s="12">
        <f>IF('Total power'!Y302&lt;Control!$C$7*1000,'Total power'!Y302/Parameters!$C$3,Parameters!$C$4)</f>
        <v>5.6181132075471698</v>
      </c>
      <c r="Z302" s="12">
        <f>IF('Total power'!Z302&lt;Control!$C$7*1000,'Total power'!Z302/Parameters!$C$3,Parameters!$C$4)</f>
        <v>5.0550943396226433</v>
      </c>
      <c r="AB302" s="7">
        <f t="shared" si="4"/>
        <v>233.37358490566035</v>
      </c>
    </row>
    <row r="303" spans="2:28" x14ac:dyDescent="0.2">
      <c r="B303" s="6">
        <v>44497</v>
      </c>
      <c r="C303" s="12">
        <f>IF('Total power'!C303&lt;Control!$C$7*1000,'Total power'!C303/Parameters!$C$3,Parameters!$C$4)</f>
        <v>4.5388679245283026</v>
      </c>
      <c r="D303" s="12">
        <f>IF('Total power'!D303&lt;Control!$C$7*1000,'Total power'!D303/Parameters!$C$3,Parameters!$C$4)</f>
        <v>4.7969811320754729</v>
      </c>
      <c r="E303" s="12">
        <f>IF('Total power'!E303&lt;Control!$C$7*1000,'Total power'!E303/Parameters!$C$3,Parameters!$C$4)</f>
        <v>5.6181132075471698</v>
      </c>
      <c r="F303" s="12">
        <f>IF('Total power'!F303&lt;Control!$C$7*1000,'Total power'!F303/Parameters!$C$3,Parameters!$C$4)</f>
        <v>6.8377358490566031</v>
      </c>
      <c r="G303" s="12">
        <f>IF('Total power'!G303&lt;Control!$C$7*1000,'Total power'!G303/Parameters!$C$3,Parameters!$C$4)</f>
        <v>5.9230188679245277</v>
      </c>
      <c r="H303" s="12">
        <f>IF('Total power'!H303&lt;Control!$C$7*1000,'Total power'!H303/Parameters!$C$3,Parameters!$C$4)</f>
        <v>6.8377358490566031</v>
      </c>
      <c r="I303" s="12">
        <f>IF('Total power'!I303&lt;Control!$C$7*1000,'Total power'!I303/Parameters!$C$3,Parameters!$C$4)</f>
        <v>7.5833962264150934</v>
      </c>
      <c r="J303" s="12">
        <f>IF('Total power'!J303&lt;Control!$C$7*1000,'Total power'!J303/Parameters!$C$3,Parameters!$C$4)</f>
        <v>7.5833962264150934</v>
      </c>
      <c r="K303" s="12">
        <f>IF('Total power'!K303&lt;Control!$C$7*1000,'Total power'!K303/Parameters!$C$3,Parameters!$C$4)</f>
        <v>6.8377358490566031</v>
      </c>
      <c r="L303" s="12">
        <f>IF('Total power'!L303&lt;Control!$C$7*1000,'Total power'!L303/Parameters!$C$3,Parameters!$C$4)</f>
        <v>5.6181132075471698</v>
      </c>
      <c r="M303" s="12">
        <f>IF('Total power'!M303&lt;Control!$C$7*1000,'Total power'!M303/Parameters!$C$3,Parameters!$C$4)</f>
        <v>4.2807547169811322</v>
      </c>
      <c r="N303" s="12">
        <f>IF('Total power'!N303&lt;Control!$C$7*1000,'Total power'!N303/Parameters!$C$3,Parameters!$C$4)</f>
        <v>2.3924528301886792</v>
      </c>
      <c r="O303" s="12">
        <f>IF('Total power'!O303&lt;Control!$C$7*1000,'Total power'!O303/Parameters!$C$3,Parameters!$C$4)</f>
        <v>1.166792452830189</v>
      </c>
      <c r="P303" s="12">
        <f>IF('Total power'!P303&lt;Control!$C$7*1000,'Total power'!P303/Parameters!$C$3,Parameters!$C$4)</f>
        <v>1.166792452830189</v>
      </c>
      <c r="Q303" s="12">
        <f>IF('Total power'!Q303&lt;Control!$C$7*1000,'Total power'!Q303/Parameters!$C$3,Parameters!$C$4)</f>
        <v>1.2905660377358492</v>
      </c>
      <c r="R303" s="12">
        <f>IF('Total power'!R303&lt;Control!$C$7*1000,'Total power'!R303/Parameters!$C$3,Parameters!$C$4)</f>
        <v>1.5864150943396227</v>
      </c>
      <c r="S303" s="12">
        <f>IF('Total power'!S303&lt;Control!$C$7*1000,'Total power'!S303/Parameters!$C$3,Parameters!$C$4)</f>
        <v>2.030188679245283</v>
      </c>
      <c r="T303" s="12">
        <f>IF('Total power'!T303&lt;Control!$C$7*1000,'Total power'!T303/Parameters!$C$3,Parameters!$C$4)</f>
        <v>2.7547169811320753</v>
      </c>
      <c r="U303" s="12">
        <f>IF('Total power'!U303&lt;Control!$C$7*1000,'Total power'!U303/Parameters!$C$3,Parameters!$C$4)</f>
        <v>3.1532075471698113</v>
      </c>
      <c r="V303" s="12">
        <f>IF('Total power'!V303&lt;Control!$C$7*1000,'Total power'!V303/Parameters!$C$3,Parameters!$C$4)</f>
        <v>2.5735849056603777</v>
      </c>
      <c r="W303" s="12">
        <f>IF('Total power'!W303&lt;Control!$C$7*1000,'Total power'!W303/Parameters!$C$3,Parameters!$C$4)</f>
        <v>2.030188679245283</v>
      </c>
      <c r="X303" s="12">
        <f>IF('Total power'!X303&lt;Control!$C$7*1000,'Total power'!X303/Parameters!$C$3,Parameters!$C$4)</f>
        <v>1.2905660377358492</v>
      </c>
      <c r="Y303" s="12">
        <f>IF('Total power'!Y303&lt;Control!$C$7*1000,'Total power'!Y303/Parameters!$C$3,Parameters!$C$4)</f>
        <v>1.0430188679245285</v>
      </c>
      <c r="Z303" s="12">
        <f>IF('Total power'!Z303&lt;Control!$C$7*1000,'Total power'!Z303/Parameters!$C$3,Parameters!$C$4)</f>
        <v>0.57509433962264145</v>
      </c>
      <c r="AB303" s="7">
        <f t="shared" si="4"/>
        <v>89.509433962264154</v>
      </c>
    </row>
    <row r="304" spans="2:28" x14ac:dyDescent="0.2">
      <c r="B304" s="6">
        <v>44498</v>
      </c>
      <c r="C304" s="12">
        <f>IF('Total power'!C304&lt;Control!$C$7*1000,'Total power'!C304/Parameters!$C$3,Parameters!$C$4)</f>
        <v>0</v>
      </c>
      <c r="D304" s="12">
        <f>IF('Total power'!D304&lt;Control!$C$7*1000,'Total power'!D304/Parameters!$C$3,Parameters!$C$4)</f>
        <v>0</v>
      </c>
      <c r="E304" s="12">
        <f>IF('Total power'!E304&lt;Control!$C$7*1000,'Total power'!E304/Parameters!$C$3,Parameters!$C$4)</f>
        <v>0</v>
      </c>
      <c r="F304" s="12">
        <f>IF('Total power'!F304&lt;Control!$C$7*1000,'Total power'!F304/Parameters!$C$3,Parameters!$C$4)</f>
        <v>0</v>
      </c>
      <c r="G304" s="12">
        <f>IF('Total power'!G304&lt;Control!$C$7*1000,'Total power'!G304/Parameters!$C$3,Parameters!$C$4)</f>
        <v>0</v>
      </c>
      <c r="H304" s="12">
        <f>IF('Total power'!H304&lt;Control!$C$7*1000,'Total power'!H304/Parameters!$C$3,Parameters!$C$4)</f>
        <v>0</v>
      </c>
      <c r="I304" s="12">
        <f>IF('Total power'!I304&lt;Control!$C$7*1000,'Total power'!I304/Parameters!$C$3,Parameters!$C$4)</f>
        <v>0</v>
      </c>
      <c r="J304" s="12">
        <f>IF('Total power'!J304&lt;Control!$C$7*1000,'Total power'!J304/Parameters!$C$3,Parameters!$C$4)</f>
        <v>0</v>
      </c>
      <c r="K304" s="12">
        <f>IF('Total power'!K304&lt;Control!$C$7*1000,'Total power'!K304/Parameters!$C$3,Parameters!$C$4)</f>
        <v>0</v>
      </c>
      <c r="L304" s="12">
        <f>IF('Total power'!L304&lt;Control!$C$7*1000,'Total power'!L304/Parameters!$C$3,Parameters!$C$4)</f>
        <v>0.28528301886792451</v>
      </c>
      <c r="M304" s="12">
        <f>IF('Total power'!M304&lt;Control!$C$7*1000,'Total power'!M304/Parameters!$C$3,Parameters!$C$4)</f>
        <v>0.47849056603773577</v>
      </c>
      <c r="N304" s="12">
        <f>IF('Total power'!N304&lt;Control!$C$7*1000,'Total power'!N304/Parameters!$C$3,Parameters!$C$4)</f>
        <v>0.91924528301886799</v>
      </c>
      <c r="O304" s="12">
        <f>IF('Total power'!O304&lt;Control!$C$7*1000,'Total power'!O304/Parameters!$C$3,Parameters!$C$4)</f>
        <v>1.4384905660377358</v>
      </c>
      <c r="P304" s="12">
        <f>IF('Total power'!P304&lt;Control!$C$7*1000,'Total power'!P304/Parameters!$C$3,Parameters!$C$4)</f>
        <v>3.3705660377358493</v>
      </c>
      <c r="Q304" s="12">
        <f>IF('Total power'!Q304&lt;Control!$C$7*1000,'Total power'!Q304/Parameters!$C$3,Parameters!$C$4)</f>
        <v>7.5833962264150934</v>
      </c>
      <c r="R304" s="12">
        <f>IF('Total power'!R304&lt;Control!$C$7*1000,'Total power'!R304/Parameters!$C$3,Parameters!$C$4)</f>
        <v>11.948679245283019</v>
      </c>
      <c r="S304" s="12">
        <f>IF('Total power'!S304&lt;Control!$C$7*1000,'Total power'!S304/Parameters!$C$3,Parameters!$C$4)</f>
        <v>15.172830188679248</v>
      </c>
      <c r="T304" s="12">
        <f>IF('Total power'!T304&lt;Control!$C$7*1000,'Total power'!T304/Parameters!$C$3,Parameters!$C$4)</f>
        <v>15.172830188679248</v>
      </c>
      <c r="U304" s="12">
        <f>IF('Total power'!U304&lt;Control!$C$7*1000,'Total power'!U304/Parameters!$C$3,Parameters!$C$4)</f>
        <v>12.633962264150943</v>
      </c>
      <c r="V304" s="12">
        <f>IF('Total power'!V304&lt;Control!$C$7*1000,'Total power'!V304/Parameters!$C$3,Parameters!$C$4)</f>
        <v>10.566037735849056</v>
      </c>
      <c r="W304" s="12">
        <f>IF('Total power'!W304&lt;Control!$C$7*1000,'Total power'!W304/Parameters!$C$3,Parameters!$C$4)</f>
        <v>12.633962264150943</v>
      </c>
      <c r="X304" s="12">
        <f>IF('Total power'!X304&lt;Control!$C$7*1000,'Total power'!X304/Parameters!$C$3,Parameters!$C$4)</f>
        <v>14.937358490566039</v>
      </c>
      <c r="Y304" s="12">
        <f>IF('Total power'!Y304&lt;Control!$C$7*1000,'Total power'!Y304/Parameters!$C$3,Parameters!$C$4)</f>
        <v>13.753962264150944</v>
      </c>
      <c r="Z304" s="12">
        <f>IF('Total power'!Z304&lt;Control!$C$7*1000,'Total power'!Z304/Parameters!$C$3,Parameters!$C$4)</f>
        <v>13.026415094339622</v>
      </c>
      <c r="AB304" s="7">
        <f t="shared" si="4"/>
        <v>133.92150943396226</v>
      </c>
    </row>
    <row r="305" spans="2:29" x14ac:dyDescent="0.2">
      <c r="B305" s="6">
        <v>44499</v>
      </c>
      <c r="C305" s="12">
        <f>IF('Total power'!C305&lt;Control!$C$7*1000,'Total power'!C305/Parameters!$C$3,Parameters!$C$4)</f>
        <v>9.7781132075471699</v>
      </c>
      <c r="D305" s="12">
        <f>IF('Total power'!D305&lt;Control!$C$7*1000,'Total power'!D305/Parameters!$C$3,Parameters!$C$4)</f>
        <v>6.5328301886792444</v>
      </c>
      <c r="E305" s="12">
        <f>IF('Total power'!E305&lt;Control!$C$7*1000,'Total power'!E305/Parameters!$C$3,Parameters!$C$4)</f>
        <v>7.5833962264150934</v>
      </c>
      <c r="F305" s="12">
        <f>IF('Total power'!F305&lt;Control!$C$7*1000,'Total power'!F305/Parameters!$C$3,Parameters!$C$4)</f>
        <v>8.3894339622641514</v>
      </c>
      <c r="G305" s="12">
        <f>IF('Total power'!G305&lt;Control!$C$7*1000,'Total power'!G305/Parameters!$C$3,Parameters!$C$4)</f>
        <v>11.372075471698114</v>
      </c>
      <c r="H305" s="12">
        <f>IF('Total power'!H305&lt;Control!$C$7*1000,'Total power'!H305/Parameters!$C$3,Parameters!$C$4)</f>
        <v>16.537358490566035</v>
      </c>
      <c r="I305" s="12">
        <f>IF('Total power'!I305&lt;Control!$C$7*1000,'Total power'!I305/Parameters!$C$3,Parameters!$C$4)</f>
        <v>18.867924528301888</v>
      </c>
      <c r="J305" s="12">
        <f>IF('Total power'!J305&lt;Control!$C$7*1000,'Total power'!J305/Parameters!$C$3,Parameters!$C$4)</f>
        <v>18.867924528301888</v>
      </c>
      <c r="K305" s="12">
        <f>IF('Total power'!K305&lt;Control!$C$7*1000,'Total power'!K305/Parameters!$C$3,Parameters!$C$4)</f>
        <v>18.867924528301888</v>
      </c>
      <c r="L305" s="12">
        <f>IF('Total power'!L305&lt;Control!$C$7*1000,'Total power'!L305/Parameters!$C$3,Parameters!$C$4)</f>
        <v>18.867924528301888</v>
      </c>
      <c r="M305" s="12">
        <f>IF('Total power'!M305&lt;Control!$C$7*1000,'Total power'!M305/Parameters!$C$3,Parameters!$C$4)</f>
        <v>15.172830188679248</v>
      </c>
      <c r="N305" s="12">
        <f>IF('Total power'!N305&lt;Control!$C$7*1000,'Total power'!N305/Parameters!$C$3,Parameters!$C$4)</f>
        <v>10.119245283018866</v>
      </c>
      <c r="O305" s="12">
        <f>IF('Total power'!O305&lt;Control!$C$7*1000,'Total power'!O305/Parameters!$C$3,Parameters!$C$4)</f>
        <v>6.5328301886792444</v>
      </c>
      <c r="P305" s="12">
        <f>IF('Total power'!P305&lt;Control!$C$7*1000,'Total power'!P305/Parameters!$C$3,Parameters!$C$4)</f>
        <v>4.2807547169811322</v>
      </c>
      <c r="Q305" s="12">
        <f>IF('Total power'!Q305&lt;Control!$C$7*1000,'Total power'!Q305/Parameters!$C$3,Parameters!$C$4)</f>
        <v>3.8052830188679247</v>
      </c>
      <c r="R305" s="12">
        <f>IF('Total power'!R305&lt;Control!$C$7*1000,'Total power'!R305/Parameters!$C$3,Parameters!$C$4)</f>
        <v>5.0550943396226433</v>
      </c>
      <c r="S305" s="12">
        <f>IF('Total power'!S305&lt;Control!$C$7*1000,'Total power'!S305/Parameters!$C$3,Parameters!$C$4)</f>
        <v>8.5735849056603772</v>
      </c>
      <c r="T305" s="12">
        <f>IF('Total power'!T305&lt;Control!$C$7*1000,'Total power'!T305/Parameters!$C$3,Parameters!$C$4)</f>
        <v>11.948679245283019</v>
      </c>
      <c r="U305" s="12">
        <f>IF('Total power'!U305&lt;Control!$C$7*1000,'Total power'!U305/Parameters!$C$3,Parameters!$C$4)</f>
        <v>13.753962264150944</v>
      </c>
      <c r="V305" s="12">
        <f>IF('Total power'!V305&lt;Control!$C$7*1000,'Total power'!V305/Parameters!$C$3,Parameters!$C$4)</f>
        <v>15.172830188679248</v>
      </c>
      <c r="W305" s="12">
        <f>IF('Total power'!W305&lt;Control!$C$7*1000,'Total power'!W305/Parameters!$C$3,Parameters!$C$4)</f>
        <v>16.537358490566035</v>
      </c>
      <c r="X305" s="12">
        <f>IF('Total power'!X305&lt;Control!$C$7*1000,'Total power'!X305/Parameters!$C$3,Parameters!$C$4)</f>
        <v>16.537358490566035</v>
      </c>
      <c r="Y305" s="12">
        <f>IF('Total power'!Y305&lt;Control!$C$7*1000,'Total power'!Y305/Parameters!$C$3,Parameters!$C$4)</f>
        <v>15.415849056603776</v>
      </c>
      <c r="Z305" s="12">
        <f>IF('Total power'!Z305&lt;Control!$C$7*1000,'Total power'!Z305/Parameters!$C$3,Parameters!$C$4)</f>
        <v>15.323773584905663</v>
      </c>
      <c r="AB305" s="7">
        <f t="shared" si="4"/>
        <v>293.8943396226415</v>
      </c>
    </row>
    <row r="306" spans="2:29" x14ac:dyDescent="0.2">
      <c r="B306" s="6">
        <v>44500</v>
      </c>
      <c r="C306" s="12">
        <f>IF('Total power'!C306&lt;Control!$C$7*1000,'Total power'!C306/Parameters!$C$3,Parameters!$C$4)</f>
        <v>15.172830188679248</v>
      </c>
      <c r="D306" s="12">
        <f>IF('Total power'!D306&lt;Control!$C$7*1000,'Total power'!D306/Parameters!$C$3,Parameters!$C$4)</f>
        <v>13.026415094339622</v>
      </c>
      <c r="E306" s="12">
        <f>IF('Total power'!E306&lt;Control!$C$7*1000,'Total power'!E306/Parameters!$C$3,Parameters!$C$4)</f>
        <v>9.385660377358489</v>
      </c>
      <c r="F306" s="12">
        <f>IF('Total power'!F306&lt;Control!$C$7*1000,'Total power'!F306/Parameters!$C$3,Parameters!$C$4)</f>
        <v>5.9230188679245277</v>
      </c>
      <c r="G306" s="12">
        <f>IF('Total power'!G306&lt;Control!$C$7*1000,'Total power'!G306/Parameters!$C$3,Parameters!$C$4)</f>
        <v>2.7547169811320753</v>
      </c>
      <c r="H306" s="12">
        <f>IF('Total power'!H306&lt;Control!$C$7*1000,'Total power'!H306/Parameters!$C$3,Parameters!$C$4)</f>
        <v>1.0430188679245285</v>
      </c>
      <c r="I306" s="12">
        <f>IF('Total power'!I306&lt;Control!$C$7*1000,'Total power'!I306/Parameters!$C$3,Parameters!$C$4)</f>
        <v>0.79547169811320761</v>
      </c>
      <c r="J306" s="12">
        <f>IF('Total power'!J306&lt;Control!$C$7*1000,'Total power'!J306/Parameters!$C$3,Parameters!$C$4)</f>
        <v>2.5735849056603777</v>
      </c>
      <c r="K306" s="12">
        <f>IF('Total power'!K306&lt;Control!$C$7*1000,'Total power'!K306/Parameters!$C$3,Parameters!$C$4)</f>
        <v>6.5328301886792444</v>
      </c>
      <c r="L306" s="12">
        <f>IF('Total power'!L306&lt;Control!$C$7*1000,'Total power'!L306/Parameters!$C$3,Parameters!$C$4)</f>
        <v>9.7781132075471699</v>
      </c>
      <c r="M306" s="12">
        <f>IF('Total power'!M306&lt;Control!$C$7*1000,'Total power'!M306/Parameters!$C$3,Parameters!$C$4)</f>
        <v>13.367547169811321</v>
      </c>
      <c r="N306" s="12">
        <f>IF('Total power'!N306&lt;Control!$C$7*1000,'Total power'!N306/Parameters!$C$3,Parameters!$C$4)</f>
        <v>18.381886792452832</v>
      </c>
      <c r="O306" s="12">
        <f>IF('Total power'!O306&lt;Control!$C$7*1000,'Total power'!O306/Parameters!$C$3,Parameters!$C$4)</f>
        <v>18.867924528301888</v>
      </c>
      <c r="P306" s="12">
        <f>IF('Total power'!P306&lt;Control!$C$7*1000,'Total power'!P306/Parameters!$C$3,Parameters!$C$4)</f>
        <v>18.867924528301888</v>
      </c>
      <c r="Q306" s="12">
        <f>IF('Total power'!Q306&lt;Control!$C$7*1000,'Total power'!Q306/Parameters!$C$3,Parameters!$C$4)</f>
        <v>18.867924528301888</v>
      </c>
      <c r="R306" s="12">
        <f>IF('Total power'!R306&lt;Control!$C$7*1000,'Total power'!R306/Parameters!$C$3,Parameters!$C$4)</f>
        <v>18.867924528301888</v>
      </c>
      <c r="S306" s="12">
        <f>IF('Total power'!S306&lt;Control!$C$7*1000,'Total power'!S306/Parameters!$C$3,Parameters!$C$4)</f>
        <v>18.867924528301888</v>
      </c>
      <c r="T306" s="12">
        <f>IF('Total power'!T306&lt;Control!$C$7*1000,'Total power'!T306/Parameters!$C$3,Parameters!$C$4)</f>
        <v>18.867924528301888</v>
      </c>
      <c r="U306" s="12">
        <f>IF('Total power'!U306&lt;Control!$C$7*1000,'Total power'!U306/Parameters!$C$3,Parameters!$C$4)</f>
        <v>18.867924528301888</v>
      </c>
      <c r="V306" s="12">
        <f>IF('Total power'!V306&lt;Control!$C$7*1000,'Total power'!V306/Parameters!$C$3,Parameters!$C$4)</f>
        <v>17.778113207547172</v>
      </c>
      <c r="W306" s="12">
        <f>IF('Total power'!W306&lt;Control!$C$7*1000,'Total power'!W306/Parameters!$C$3,Parameters!$C$4)</f>
        <v>7.1849056603773587</v>
      </c>
      <c r="X306" s="12">
        <f>IF('Total power'!X306&lt;Control!$C$7*1000,'Total power'!X306/Parameters!$C$3,Parameters!$C$4)</f>
        <v>0.47849056603773577</v>
      </c>
      <c r="Y306" s="12">
        <f>IF('Total power'!Y306&lt;Control!$C$7*1000,'Total power'!Y306/Parameters!$C$3,Parameters!$C$4)</f>
        <v>0</v>
      </c>
      <c r="Z306" s="12">
        <f>IF('Total power'!Z306&lt;Control!$C$7*1000,'Total power'!Z306/Parameters!$C$3,Parameters!$C$4)</f>
        <v>0</v>
      </c>
      <c r="AB306" s="7">
        <f t="shared" si="4"/>
        <v>256.25207547169816</v>
      </c>
      <c r="AC306" s="11">
        <f>SUM(AB276:AB306)</f>
        <v>9062.8664150943423</v>
      </c>
    </row>
    <row r="307" spans="2:29" x14ac:dyDescent="0.2">
      <c r="B307" s="6">
        <v>44501</v>
      </c>
      <c r="C307" s="12">
        <f>IF('Total power'!C307&lt;Control!$C$7*1000,'Total power'!C307/Parameters!$C$3,Parameters!$C$4)</f>
        <v>0</v>
      </c>
      <c r="D307" s="12">
        <f>IF('Total power'!D307&lt;Control!$C$7*1000,'Total power'!D307/Parameters!$C$3,Parameters!$C$4)</f>
        <v>0</v>
      </c>
      <c r="E307" s="12">
        <f>IF('Total power'!E307&lt;Control!$C$7*1000,'Total power'!E307/Parameters!$C$3,Parameters!$C$4)</f>
        <v>0</v>
      </c>
      <c r="F307" s="12">
        <f>IF('Total power'!F307&lt;Control!$C$7*1000,'Total power'!F307/Parameters!$C$3,Parameters!$C$4)</f>
        <v>0</v>
      </c>
      <c r="G307" s="12">
        <f>IF('Total power'!G307&lt;Control!$C$7*1000,'Total power'!G307/Parameters!$C$3,Parameters!$C$4)</f>
        <v>0</v>
      </c>
      <c r="H307" s="12">
        <f>IF('Total power'!H307&lt;Control!$C$7*1000,'Total power'!H307/Parameters!$C$3,Parameters!$C$4)</f>
        <v>0.91924528301886799</v>
      </c>
      <c r="I307" s="12">
        <f>IF('Total power'!I307&lt;Control!$C$7*1000,'Total power'!I307/Parameters!$C$3,Parameters!$C$4)</f>
        <v>3.3705660377358493</v>
      </c>
      <c r="J307" s="12">
        <f>IF('Total power'!J307&lt;Control!$C$7*1000,'Total power'!J307/Parameters!$C$3,Parameters!$C$4)</f>
        <v>7.1849056603773587</v>
      </c>
      <c r="K307" s="12">
        <f>IF('Total power'!K307&lt;Control!$C$7*1000,'Total power'!K307/Parameters!$C$3,Parameters!$C$4)</f>
        <v>12.633962264150943</v>
      </c>
      <c r="L307" s="12">
        <f>IF('Total power'!L307&lt;Control!$C$7*1000,'Total power'!L307/Parameters!$C$3,Parameters!$C$4)</f>
        <v>15.323773584905663</v>
      </c>
      <c r="M307" s="12">
        <f>IF('Total power'!M307&lt;Control!$C$7*1000,'Total power'!M307/Parameters!$C$3,Parameters!$C$4)</f>
        <v>17.630188679245283</v>
      </c>
      <c r="N307" s="12">
        <f>IF('Total power'!N307&lt;Control!$C$7*1000,'Total power'!N307/Parameters!$C$3,Parameters!$C$4)</f>
        <v>18.771320754716982</v>
      </c>
      <c r="O307" s="12">
        <f>IF('Total power'!O307&lt;Control!$C$7*1000,'Total power'!O307/Parameters!$C$3,Parameters!$C$4)</f>
        <v>18.867924528301888</v>
      </c>
      <c r="P307" s="12">
        <f>IF('Total power'!P307&lt;Control!$C$7*1000,'Total power'!P307/Parameters!$C$3,Parameters!$C$4)</f>
        <v>18.867924528301888</v>
      </c>
      <c r="Q307" s="12">
        <f>IF('Total power'!Q307&lt;Control!$C$7*1000,'Total power'!Q307/Parameters!$C$3,Parameters!$C$4)</f>
        <v>18.867924528301888</v>
      </c>
      <c r="R307" s="12">
        <f>IF('Total power'!R307&lt;Control!$C$7*1000,'Total power'!R307/Parameters!$C$3,Parameters!$C$4)</f>
        <v>18.867924528301888</v>
      </c>
      <c r="S307" s="12">
        <f>IF('Total power'!S307&lt;Control!$C$7*1000,'Total power'!S307/Parameters!$C$3,Parameters!$C$4)</f>
        <v>18.867924528301888</v>
      </c>
      <c r="T307" s="12">
        <f>IF('Total power'!T307&lt;Control!$C$7*1000,'Total power'!T307/Parameters!$C$3,Parameters!$C$4)</f>
        <v>18.867924528301888</v>
      </c>
      <c r="U307" s="12">
        <f>IF('Total power'!U307&lt;Control!$C$7*1000,'Total power'!U307/Parameters!$C$3,Parameters!$C$4)</f>
        <v>18.867924528301888</v>
      </c>
      <c r="V307" s="12">
        <f>IF('Total power'!V307&lt;Control!$C$7*1000,'Total power'!V307/Parameters!$C$3,Parameters!$C$4)</f>
        <v>18.867924528301888</v>
      </c>
      <c r="W307" s="12">
        <f>IF('Total power'!W307&lt;Control!$C$7*1000,'Total power'!W307/Parameters!$C$3,Parameters!$C$4)</f>
        <v>18.867924528301888</v>
      </c>
      <c r="X307" s="12">
        <f>IF('Total power'!X307&lt;Control!$C$7*1000,'Total power'!X307/Parameters!$C$3,Parameters!$C$4)</f>
        <v>18.750188679245284</v>
      </c>
      <c r="Y307" s="12">
        <f>IF('Total power'!Y307&lt;Control!$C$7*1000,'Total power'!Y307/Parameters!$C$3,Parameters!$C$4)</f>
        <v>18.326037735849056</v>
      </c>
      <c r="Z307" s="12">
        <f>IF('Total power'!Z307&lt;Control!$C$7*1000,'Total power'!Z307/Parameters!$C$3,Parameters!$C$4)</f>
        <v>18.233962264150943</v>
      </c>
      <c r="AB307" s="7">
        <f t="shared" si="4"/>
        <v>300.95547169811329</v>
      </c>
    </row>
    <row r="308" spans="2:29" x14ac:dyDescent="0.2">
      <c r="B308" s="6">
        <v>44502</v>
      </c>
      <c r="C308" s="12">
        <f>IF('Total power'!C308&lt;Control!$C$7*1000,'Total power'!C308/Parameters!$C$3,Parameters!$C$4)</f>
        <v>16.780377358490565</v>
      </c>
      <c r="D308" s="12">
        <f>IF('Total power'!D308&lt;Control!$C$7*1000,'Total power'!D308/Parameters!$C$3,Parameters!$C$4)</f>
        <v>15.172830188679248</v>
      </c>
      <c r="E308" s="12">
        <f>IF('Total power'!E308&lt;Control!$C$7*1000,'Total power'!E308/Parameters!$C$3,Parameters!$C$4)</f>
        <v>13.026415094339622</v>
      </c>
      <c r="F308" s="12">
        <f>IF('Total power'!F308&lt;Control!$C$7*1000,'Total power'!F308/Parameters!$C$3,Parameters!$C$4)</f>
        <v>11.948679245283019</v>
      </c>
      <c r="G308" s="12">
        <f>IF('Total power'!G308&lt;Control!$C$7*1000,'Total power'!G308/Parameters!$C$3,Parameters!$C$4)</f>
        <v>11.372075471698114</v>
      </c>
      <c r="H308" s="12">
        <f>IF('Total power'!H308&lt;Control!$C$7*1000,'Total power'!H308/Parameters!$C$3,Parameters!$C$4)</f>
        <v>10.979622641509433</v>
      </c>
      <c r="I308" s="12">
        <f>IF('Total power'!I308&lt;Control!$C$7*1000,'Total power'!I308/Parameters!$C$3,Parameters!$C$4)</f>
        <v>10.566037735849056</v>
      </c>
      <c r="J308" s="12">
        <f>IF('Total power'!J308&lt;Control!$C$7*1000,'Total power'!J308/Parameters!$C$3,Parameters!$C$4)</f>
        <v>10.979622641509433</v>
      </c>
      <c r="K308" s="12">
        <f>IF('Total power'!K308&lt;Control!$C$7*1000,'Total power'!K308/Parameters!$C$3,Parameters!$C$4)</f>
        <v>10.119245283018866</v>
      </c>
      <c r="L308" s="12">
        <f>IF('Total power'!L308&lt;Control!$C$7*1000,'Total power'!L308/Parameters!$C$3,Parameters!$C$4)</f>
        <v>8.3894339622641514</v>
      </c>
      <c r="M308" s="12">
        <f>IF('Total power'!M308&lt;Control!$C$7*1000,'Total power'!M308/Parameters!$C$3,Parameters!$C$4)</f>
        <v>7.1849056603773587</v>
      </c>
      <c r="N308" s="12">
        <f>IF('Total power'!N308&lt;Control!$C$7*1000,'Total power'!N308/Parameters!$C$3,Parameters!$C$4)</f>
        <v>7.1849056603773587</v>
      </c>
      <c r="O308" s="12">
        <f>IF('Total power'!O308&lt;Control!$C$7*1000,'Total power'!O308/Parameters!$C$3,Parameters!$C$4)</f>
        <v>7.1849056603773587</v>
      </c>
      <c r="P308" s="12">
        <f>IF('Total power'!P308&lt;Control!$C$7*1000,'Total power'!P308/Parameters!$C$3,Parameters!$C$4)</f>
        <v>6.8377358490566031</v>
      </c>
      <c r="Q308" s="12">
        <f>IF('Total power'!Q308&lt;Control!$C$7*1000,'Total power'!Q308/Parameters!$C$3,Parameters!$C$4)</f>
        <v>6.8377358490566031</v>
      </c>
      <c r="R308" s="12">
        <f>IF('Total power'!R308&lt;Control!$C$7*1000,'Total power'!R308/Parameters!$C$3,Parameters!$C$4)</f>
        <v>7.9969811320754713</v>
      </c>
      <c r="S308" s="12">
        <f>IF('Total power'!S308&lt;Control!$C$7*1000,'Total power'!S308/Parameters!$C$3,Parameters!$C$4)</f>
        <v>8.9720754716981137</v>
      </c>
      <c r="T308" s="12">
        <f>IF('Total power'!T308&lt;Control!$C$7*1000,'Total power'!T308/Parameters!$C$3,Parameters!$C$4)</f>
        <v>9.385660377358489</v>
      </c>
      <c r="U308" s="12">
        <f>IF('Total power'!U308&lt;Control!$C$7*1000,'Total power'!U308/Parameters!$C$3,Parameters!$C$4)</f>
        <v>10.119245283018866</v>
      </c>
      <c r="V308" s="12">
        <f>IF('Total power'!V308&lt;Control!$C$7*1000,'Total power'!V308/Parameters!$C$3,Parameters!$C$4)</f>
        <v>10.979622641509433</v>
      </c>
      <c r="W308" s="12">
        <f>IF('Total power'!W308&lt;Control!$C$7*1000,'Total power'!W308/Parameters!$C$3,Parameters!$C$4)</f>
        <v>10.566037735849056</v>
      </c>
      <c r="X308" s="12">
        <f>IF('Total power'!X308&lt;Control!$C$7*1000,'Total power'!X308/Parameters!$C$3,Parameters!$C$4)</f>
        <v>10.566037735849056</v>
      </c>
      <c r="Y308" s="12">
        <f>IF('Total power'!Y308&lt;Control!$C$7*1000,'Total power'!Y308/Parameters!$C$3,Parameters!$C$4)</f>
        <v>11.372075471698114</v>
      </c>
      <c r="Z308" s="12">
        <f>IF('Total power'!Z308&lt;Control!$C$7*1000,'Total power'!Z308/Parameters!$C$3,Parameters!$C$4)</f>
        <v>11.948679245283019</v>
      </c>
      <c r="AB308" s="7">
        <f t="shared" si="4"/>
        <v>246.47094339622635</v>
      </c>
    </row>
    <row r="309" spans="2:29" x14ac:dyDescent="0.2">
      <c r="B309" s="6">
        <v>44503</v>
      </c>
      <c r="C309" s="12">
        <f>IF('Total power'!C309&lt;Control!$C$7*1000,'Total power'!C309/Parameters!$C$3,Parameters!$C$4)</f>
        <v>13.026415094339622</v>
      </c>
      <c r="D309" s="12">
        <f>IF('Total power'!D309&lt;Control!$C$7*1000,'Total power'!D309/Parameters!$C$3,Parameters!$C$4)</f>
        <v>13.753962264150944</v>
      </c>
      <c r="E309" s="12">
        <f>IF('Total power'!E309&lt;Control!$C$7*1000,'Total power'!E309/Parameters!$C$3,Parameters!$C$4)</f>
        <v>14.937358490566039</v>
      </c>
      <c r="F309" s="12">
        <f>IF('Total power'!F309&lt;Control!$C$7*1000,'Total power'!F309/Parameters!$C$3,Parameters!$C$4)</f>
        <v>15.415849056603776</v>
      </c>
      <c r="G309" s="12">
        <f>IF('Total power'!G309&lt;Control!$C$7*1000,'Total power'!G309/Parameters!$C$3,Parameters!$C$4)</f>
        <v>16.780377358490565</v>
      </c>
      <c r="H309" s="12">
        <f>IF('Total power'!H309&lt;Control!$C$7*1000,'Total power'!H309/Parameters!$C$3,Parameters!$C$4)</f>
        <v>18.233962264150943</v>
      </c>
      <c r="I309" s="12">
        <f>IF('Total power'!I309&lt;Control!$C$7*1000,'Total power'!I309/Parameters!$C$3,Parameters!$C$4)</f>
        <v>18.381886792452832</v>
      </c>
      <c r="J309" s="12">
        <f>IF('Total power'!J309&lt;Control!$C$7*1000,'Total power'!J309/Parameters!$C$3,Parameters!$C$4)</f>
        <v>18.326037735849056</v>
      </c>
      <c r="K309" s="12">
        <f>IF('Total power'!K309&lt;Control!$C$7*1000,'Total power'!K309/Parameters!$C$3,Parameters!$C$4)</f>
        <v>18.233962264150943</v>
      </c>
      <c r="L309" s="12">
        <f>IF('Total power'!L309&lt;Control!$C$7*1000,'Total power'!L309/Parameters!$C$3,Parameters!$C$4)</f>
        <v>18.233962264150943</v>
      </c>
      <c r="M309" s="12">
        <f>IF('Total power'!M309&lt;Control!$C$7*1000,'Total power'!M309/Parameters!$C$3,Parameters!$C$4)</f>
        <v>18.750188679245284</v>
      </c>
      <c r="N309" s="12">
        <f>IF('Total power'!N309&lt;Control!$C$7*1000,'Total power'!N309/Parameters!$C$3,Parameters!$C$4)</f>
        <v>18.774339622641513</v>
      </c>
      <c r="O309" s="12">
        <f>IF('Total power'!O309&lt;Control!$C$7*1000,'Total power'!O309/Parameters!$C$3,Parameters!$C$4)</f>
        <v>18.867924528301888</v>
      </c>
      <c r="P309" s="12">
        <f>IF('Total power'!P309&lt;Control!$C$7*1000,'Total power'!P309/Parameters!$C$3,Parameters!$C$4)</f>
        <v>18.867924528301888</v>
      </c>
      <c r="Q309" s="12">
        <f>IF('Total power'!Q309&lt;Control!$C$7*1000,'Total power'!Q309/Parameters!$C$3,Parameters!$C$4)</f>
        <v>18.867924528301888</v>
      </c>
      <c r="R309" s="12">
        <f>IF('Total power'!R309&lt;Control!$C$7*1000,'Total power'!R309/Parameters!$C$3,Parameters!$C$4)</f>
        <v>18.867924528301888</v>
      </c>
      <c r="S309" s="12">
        <f>IF('Total power'!S309&lt;Control!$C$7*1000,'Total power'!S309/Parameters!$C$3,Parameters!$C$4)</f>
        <v>18.867924528301888</v>
      </c>
      <c r="T309" s="12">
        <f>IF('Total power'!T309&lt;Control!$C$7*1000,'Total power'!T309/Parameters!$C$3,Parameters!$C$4)</f>
        <v>18.867924528301888</v>
      </c>
      <c r="U309" s="12">
        <f>IF('Total power'!U309&lt;Control!$C$7*1000,'Total power'!U309/Parameters!$C$3,Parameters!$C$4)</f>
        <v>18.774339622641513</v>
      </c>
      <c r="V309" s="12">
        <f>IF('Total power'!V309&lt;Control!$C$7*1000,'Total power'!V309/Parameters!$C$3,Parameters!$C$4)</f>
        <v>18.694339622641508</v>
      </c>
      <c r="W309" s="12">
        <f>IF('Total power'!W309&lt;Control!$C$7*1000,'Total power'!W309/Parameters!$C$3,Parameters!$C$4)</f>
        <v>18.326037735849056</v>
      </c>
      <c r="X309" s="12">
        <f>IF('Total power'!X309&lt;Control!$C$7*1000,'Total power'!X309/Parameters!$C$3,Parameters!$C$4)</f>
        <v>18.381886792452832</v>
      </c>
      <c r="Y309" s="12">
        <f>IF('Total power'!Y309&lt;Control!$C$7*1000,'Total power'!Y309/Parameters!$C$3,Parameters!$C$4)</f>
        <v>18.694339622641508</v>
      </c>
      <c r="Z309" s="12">
        <f>IF('Total power'!Z309&lt;Control!$C$7*1000,'Total power'!Z309/Parameters!$C$3,Parameters!$C$4)</f>
        <v>18.406037735849058</v>
      </c>
      <c r="AB309" s="7">
        <f t="shared" si="4"/>
        <v>427.33283018867934</v>
      </c>
    </row>
    <row r="310" spans="2:29" x14ac:dyDescent="0.2">
      <c r="B310" s="6">
        <v>44504</v>
      </c>
      <c r="C310" s="12">
        <f>IF('Total power'!C310&lt;Control!$C$7*1000,'Total power'!C310/Parameters!$C$3,Parameters!$C$4)</f>
        <v>18.326037735849056</v>
      </c>
      <c r="D310" s="12">
        <f>IF('Total power'!D310&lt;Control!$C$7*1000,'Total power'!D310/Parameters!$C$3,Parameters!$C$4)</f>
        <v>18.233962264150943</v>
      </c>
      <c r="E310" s="12">
        <f>IF('Total power'!E310&lt;Control!$C$7*1000,'Total power'!E310/Parameters!$C$3,Parameters!$C$4)</f>
        <v>18.381886792452832</v>
      </c>
      <c r="F310" s="12">
        <f>IF('Total power'!F310&lt;Control!$C$7*1000,'Total power'!F310/Parameters!$C$3,Parameters!$C$4)</f>
        <v>18.381886792452832</v>
      </c>
      <c r="G310" s="12">
        <f>IF('Total power'!G310&lt;Control!$C$7*1000,'Total power'!G310/Parameters!$C$3,Parameters!$C$4)</f>
        <v>18.326037735849056</v>
      </c>
      <c r="H310" s="12">
        <f>IF('Total power'!H310&lt;Control!$C$7*1000,'Total power'!H310/Parameters!$C$3,Parameters!$C$4)</f>
        <v>17.778113207547172</v>
      </c>
      <c r="I310" s="12">
        <f>IF('Total power'!I310&lt;Control!$C$7*1000,'Total power'!I310/Parameters!$C$3,Parameters!$C$4)</f>
        <v>17.630188679245283</v>
      </c>
      <c r="J310" s="12">
        <f>IF('Total power'!J310&lt;Control!$C$7*1000,'Total power'!J310/Parameters!$C$3,Parameters!$C$4)</f>
        <v>17.479245283018866</v>
      </c>
      <c r="K310" s="12">
        <f>IF('Total power'!K310&lt;Control!$C$7*1000,'Total power'!K310/Parameters!$C$3,Parameters!$C$4)</f>
        <v>16.537358490566035</v>
      </c>
      <c r="L310" s="12">
        <f>IF('Total power'!L310&lt;Control!$C$7*1000,'Total power'!L310/Parameters!$C$3,Parameters!$C$4)</f>
        <v>15.172830188679248</v>
      </c>
      <c r="M310" s="12">
        <f>IF('Total power'!M310&lt;Control!$C$7*1000,'Total power'!M310/Parameters!$C$3,Parameters!$C$4)</f>
        <v>13.753962264150944</v>
      </c>
      <c r="N310" s="12">
        <f>IF('Total power'!N310&lt;Control!$C$7*1000,'Total power'!N310/Parameters!$C$3,Parameters!$C$4)</f>
        <v>15.323773584905663</v>
      </c>
      <c r="O310" s="12">
        <f>IF('Total power'!O310&lt;Control!$C$7*1000,'Total power'!O310/Parameters!$C$3,Parameters!$C$4)</f>
        <v>15.172830188679248</v>
      </c>
      <c r="P310" s="12">
        <f>IF('Total power'!P310&lt;Control!$C$7*1000,'Total power'!P310/Parameters!$C$3,Parameters!$C$4)</f>
        <v>14.937358490566039</v>
      </c>
      <c r="Q310" s="12">
        <f>IF('Total power'!Q310&lt;Control!$C$7*1000,'Total power'!Q310/Parameters!$C$3,Parameters!$C$4)</f>
        <v>13.026415094339622</v>
      </c>
      <c r="R310" s="12">
        <f>IF('Total power'!R310&lt;Control!$C$7*1000,'Total power'!R310/Parameters!$C$3,Parameters!$C$4)</f>
        <v>12.633962264150943</v>
      </c>
      <c r="S310" s="12">
        <f>IF('Total power'!S310&lt;Control!$C$7*1000,'Total power'!S310/Parameters!$C$3,Parameters!$C$4)</f>
        <v>13.603018867924529</v>
      </c>
      <c r="T310" s="12">
        <f>IF('Total power'!T310&lt;Control!$C$7*1000,'Total power'!T310/Parameters!$C$3,Parameters!$C$4)</f>
        <v>13.367547169811321</v>
      </c>
      <c r="U310" s="12">
        <f>IF('Total power'!U310&lt;Control!$C$7*1000,'Total power'!U310/Parameters!$C$3,Parameters!$C$4)</f>
        <v>15.172830188679248</v>
      </c>
      <c r="V310" s="12">
        <f>IF('Total power'!V310&lt;Control!$C$7*1000,'Total power'!V310/Parameters!$C$3,Parameters!$C$4)</f>
        <v>16.780377358490565</v>
      </c>
      <c r="W310" s="12">
        <f>IF('Total power'!W310&lt;Control!$C$7*1000,'Total power'!W310/Parameters!$C$3,Parameters!$C$4)</f>
        <v>17.479245283018866</v>
      </c>
      <c r="X310" s="12">
        <f>IF('Total power'!X310&lt;Control!$C$7*1000,'Total power'!X310/Parameters!$C$3,Parameters!$C$4)</f>
        <v>17.630188679245283</v>
      </c>
      <c r="Y310" s="12">
        <f>IF('Total power'!Y310&lt;Control!$C$7*1000,'Total power'!Y310/Parameters!$C$3,Parameters!$C$4)</f>
        <v>17.630188679245283</v>
      </c>
      <c r="Z310" s="12">
        <f>IF('Total power'!Z310&lt;Control!$C$7*1000,'Total power'!Z310/Parameters!$C$3,Parameters!$C$4)</f>
        <v>16.537358490566035</v>
      </c>
      <c r="AB310" s="7">
        <f t="shared" si="4"/>
        <v>389.29660377358493</v>
      </c>
    </row>
    <row r="311" spans="2:29" x14ac:dyDescent="0.2">
      <c r="B311" s="6">
        <v>44505</v>
      </c>
      <c r="C311" s="12">
        <f>IF('Total power'!C311&lt;Control!$C$7*1000,'Total power'!C311/Parameters!$C$3,Parameters!$C$4)</f>
        <v>15.172830188679248</v>
      </c>
      <c r="D311" s="12">
        <f>IF('Total power'!D311&lt;Control!$C$7*1000,'Total power'!D311/Parameters!$C$3,Parameters!$C$4)</f>
        <v>15.415849056603776</v>
      </c>
      <c r="E311" s="12">
        <f>IF('Total power'!E311&lt;Control!$C$7*1000,'Total power'!E311/Parameters!$C$3,Parameters!$C$4)</f>
        <v>16.688301886792452</v>
      </c>
      <c r="F311" s="12">
        <f>IF('Total power'!F311&lt;Control!$C$7*1000,'Total power'!F311/Parameters!$C$3,Parameters!$C$4)</f>
        <v>16.537358490566035</v>
      </c>
      <c r="G311" s="12">
        <f>IF('Total power'!G311&lt;Control!$C$7*1000,'Total power'!G311/Parameters!$C$3,Parameters!$C$4)</f>
        <v>13.753962264150944</v>
      </c>
      <c r="H311" s="12">
        <f>IF('Total power'!H311&lt;Control!$C$7*1000,'Total power'!H311/Parameters!$C$3,Parameters!$C$4)</f>
        <v>13.603018867924529</v>
      </c>
      <c r="I311" s="12">
        <f>IF('Total power'!I311&lt;Control!$C$7*1000,'Total power'!I311/Parameters!$C$3,Parameters!$C$4)</f>
        <v>13.367547169811321</v>
      </c>
      <c r="J311" s="12">
        <f>IF('Total power'!J311&lt;Control!$C$7*1000,'Total power'!J311/Parameters!$C$3,Parameters!$C$4)</f>
        <v>13.026415094339622</v>
      </c>
      <c r="K311" s="12">
        <f>IF('Total power'!K311&lt;Control!$C$7*1000,'Total power'!K311/Parameters!$C$3,Parameters!$C$4)</f>
        <v>13.026415094339622</v>
      </c>
      <c r="L311" s="12">
        <f>IF('Total power'!L311&lt;Control!$C$7*1000,'Total power'!L311/Parameters!$C$3,Parameters!$C$4)</f>
        <v>11.948679245283019</v>
      </c>
      <c r="M311" s="12">
        <f>IF('Total power'!M311&lt;Control!$C$7*1000,'Total power'!M311/Parameters!$C$3,Parameters!$C$4)</f>
        <v>13.603018867924529</v>
      </c>
      <c r="N311" s="12">
        <f>IF('Total power'!N311&lt;Control!$C$7*1000,'Total power'!N311/Parameters!$C$3,Parameters!$C$4)</f>
        <v>15.323773584905663</v>
      </c>
      <c r="O311" s="12">
        <f>IF('Total power'!O311&lt;Control!$C$7*1000,'Total power'!O311/Parameters!$C$3,Parameters!$C$4)</f>
        <v>16.836226415094337</v>
      </c>
      <c r="P311" s="12">
        <f>IF('Total power'!P311&lt;Control!$C$7*1000,'Total power'!P311/Parameters!$C$3,Parameters!$C$4)</f>
        <v>17.778113207547172</v>
      </c>
      <c r="Q311" s="12">
        <f>IF('Total power'!Q311&lt;Control!$C$7*1000,'Total power'!Q311/Parameters!$C$3,Parameters!$C$4)</f>
        <v>18.233962264150943</v>
      </c>
      <c r="R311" s="12">
        <f>IF('Total power'!R311&lt;Control!$C$7*1000,'Total power'!R311/Parameters!$C$3,Parameters!$C$4)</f>
        <v>17.722264150943396</v>
      </c>
      <c r="S311" s="12">
        <f>IF('Total power'!S311&lt;Control!$C$7*1000,'Total power'!S311/Parameters!$C$3,Parameters!$C$4)</f>
        <v>16.836226415094337</v>
      </c>
      <c r="T311" s="12">
        <f>IF('Total power'!T311&lt;Control!$C$7*1000,'Total power'!T311/Parameters!$C$3,Parameters!$C$4)</f>
        <v>16.537358490566035</v>
      </c>
      <c r="U311" s="12">
        <f>IF('Total power'!U311&lt;Control!$C$7*1000,'Total power'!U311/Parameters!$C$3,Parameters!$C$4)</f>
        <v>15.323773584905663</v>
      </c>
      <c r="V311" s="12">
        <f>IF('Total power'!V311&lt;Control!$C$7*1000,'Total power'!V311/Parameters!$C$3,Parameters!$C$4)</f>
        <v>13.753962264150944</v>
      </c>
      <c r="W311" s="12">
        <f>IF('Total power'!W311&lt;Control!$C$7*1000,'Total power'!W311/Parameters!$C$3,Parameters!$C$4)</f>
        <v>13.603018867924529</v>
      </c>
      <c r="X311" s="12">
        <f>IF('Total power'!X311&lt;Control!$C$7*1000,'Total power'!X311/Parameters!$C$3,Parameters!$C$4)</f>
        <v>13.753962264150944</v>
      </c>
      <c r="Y311" s="12">
        <f>IF('Total power'!Y311&lt;Control!$C$7*1000,'Total power'!Y311/Parameters!$C$3,Parameters!$C$4)</f>
        <v>13.603018867924529</v>
      </c>
      <c r="Z311" s="12">
        <f>IF('Total power'!Z311&lt;Control!$C$7*1000,'Total power'!Z311/Parameters!$C$3,Parameters!$C$4)</f>
        <v>13.753962264150944</v>
      </c>
      <c r="AB311" s="7">
        <f t="shared" si="4"/>
        <v>359.20301886792453</v>
      </c>
    </row>
    <row r="312" spans="2:29" x14ac:dyDescent="0.2">
      <c r="B312" s="6">
        <v>44506</v>
      </c>
      <c r="C312" s="12">
        <f>IF('Total power'!C312&lt;Control!$C$7*1000,'Total power'!C312/Parameters!$C$3,Parameters!$C$4)</f>
        <v>13.603018867924529</v>
      </c>
      <c r="D312" s="12">
        <f>IF('Total power'!D312&lt;Control!$C$7*1000,'Total power'!D312/Parameters!$C$3,Parameters!$C$4)</f>
        <v>12.633962264150943</v>
      </c>
      <c r="E312" s="12">
        <f>IF('Total power'!E312&lt;Control!$C$7*1000,'Total power'!E312/Parameters!$C$3,Parameters!$C$4)</f>
        <v>11.948679245283019</v>
      </c>
      <c r="F312" s="12">
        <f>IF('Total power'!F312&lt;Control!$C$7*1000,'Total power'!F312/Parameters!$C$3,Parameters!$C$4)</f>
        <v>12.633962264150943</v>
      </c>
      <c r="G312" s="12">
        <f>IF('Total power'!G312&lt;Control!$C$7*1000,'Total power'!G312/Parameters!$C$3,Parameters!$C$4)</f>
        <v>13.367547169811321</v>
      </c>
      <c r="H312" s="12">
        <f>IF('Total power'!H312&lt;Control!$C$7*1000,'Total power'!H312/Parameters!$C$3,Parameters!$C$4)</f>
        <v>15.172830188679248</v>
      </c>
      <c r="I312" s="12">
        <f>IF('Total power'!I312&lt;Control!$C$7*1000,'Total power'!I312/Parameters!$C$3,Parameters!$C$4)</f>
        <v>18.233962264150943</v>
      </c>
      <c r="J312" s="12">
        <f>IF('Total power'!J312&lt;Control!$C$7*1000,'Total power'!J312/Parameters!$C$3,Parameters!$C$4)</f>
        <v>18.867924528301888</v>
      </c>
      <c r="K312" s="12">
        <f>IF('Total power'!K312&lt;Control!$C$7*1000,'Total power'!K312/Parameters!$C$3,Parameters!$C$4)</f>
        <v>18.867924528301888</v>
      </c>
      <c r="L312" s="12">
        <f>IF('Total power'!L312&lt;Control!$C$7*1000,'Total power'!L312/Parameters!$C$3,Parameters!$C$4)</f>
        <v>18.867924528301888</v>
      </c>
      <c r="M312" s="12">
        <f>IF('Total power'!M312&lt;Control!$C$7*1000,'Total power'!M312/Parameters!$C$3,Parameters!$C$4)</f>
        <v>18.867924528301888</v>
      </c>
      <c r="N312" s="12">
        <f>IF('Total power'!N312&lt;Control!$C$7*1000,'Total power'!N312/Parameters!$C$3,Parameters!$C$4)</f>
        <v>18.867924528301888</v>
      </c>
      <c r="O312" s="12">
        <f>IF('Total power'!O312&lt;Control!$C$7*1000,'Total power'!O312/Parameters!$C$3,Parameters!$C$4)</f>
        <v>18.867924528301888</v>
      </c>
      <c r="P312" s="12">
        <f>IF('Total power'!P312&lt;Control!$C$7*1000,'Total power'!P312/Parameters!$C$3,Parameters!$C$4)</f>
        <v>18.867924528301888</v>
      </c>
      <c r="Q312" s="12">
        <f>IF('Total power'!Q312&lt;Control!$C$7*1000,'Total power'!Q312/Parameters!$C$3,Parameters!$C$4)</f>
        <v>18.867924528301888</v>
      </c>
      <c r="R312" s="12">
        <f>IF('Total power'!R312&lt;Control!$C$7*1000,'Total power'!R312/Parameters!$C$3,Parameters!$C$4)</f>
        <v>0</v>
      </c>
      <c r="S312" s="12">
        <f>IF('Total power'!S312&lt;Control!$C$7*1000,'Total power'!S312/Parameters!$C$3,Parameters!$C$4)</f>
        <v>0</v>
      </c>
      <c r="T312" s="12">
        <f>IF('Total power'!T312&lt;Control!$C$7*1000,'Total power'!T312/Parameters!$C$3,Parameters!$C$4)</f>
        <v>18.867924528301888</v>
      </c>
      <c r="U312" s="12">
        <f>IF('Total power'!U312&lt;Control!$C$7*1000,'Total power'!U312/Parameters!$C$3,Parameters!$C$4)</f>
        <v>18.867924528301888</v>
      </c>
      <c r="V312" s="12">
        <f>IF('Total power'!V312&lt;Control!$C$7*1000,'Total power'!V312/Parameters!$C$3,Parameters!$C$4)</f>
        <v>18.867924528301888</v>
      </c>
      <c r="W312" s="12">
        <f>IF('Total power'!W312&lt;Control!$C$7*1000,'Total power'!W312/Parameters!$C$3,Parameters!$C$4)</f>
        <v>18.867924528301888</v>
      </c>
      <c r="X312" s="12">
        <f>IF('Total power'!X312&lt;Control!$C$7*1000,'Total power'!X312/Parameters!$C$3,Parameters!$C$4)</f>
        <v>18.867924528301888</v>
      </c>
      <c r="Y312" s="12">
        <f>IF('Total power'!Y312&lt;Control!$C$7*1000,'Total power'!Y312/Parameters!$C$3,Parameters!$C$4)</f>
        <v>0</v>
      </c>
      <c r="Z312" s="12">
        <f>IF('Total power'!Z312&lt;Control!$C$7*1000,'Total power'!Z312/Parameters!$C$3,Parameters!$C$4)</f>
        <v>0</v>
      </c>
      <c r="AB312" s="7">
        <f t="shared" si="4"/>
        <v>342.87698113207557</v>
      </c>
    </row>
    <row r="313" spans="2:29" x14ac:dyDescent="0.2">
      <c r="B313" s="6">
        <v>44507</v>
      </c>
      <c r="C313" s="12">
        <f>IF('Total power'!C313&lt;Control!$C$7*1000,'Total power'!C313/Parameters!$C$3,Parameters!$C$4)</f>
        <v>0</v>
      </c>
      <c r="D313" s="12">
        <f>IF('Total power'!D313&lt;Control!$C$7*1000,'Total power'!D313/Parameters!$C$3,Parameters!$C$4)</f>
        <v>0</v>
      </c>
      <c r="E313" s="12">
        <f>IF('Total power'!E313&lt;Control!$C$7*1000,'Total power'!E313/Parameters!$C$3,Parameters!$C$4)</f>
        <v>0</v>
      </c>
      <c r="F313" s="12">
        <f>IF('Total power'!F313&lt;Control!$C$7*1000,'Total power'!F313/Parameters!$C$3,Parameters!$C$4)</f>
        <v>0</v>
      </c>
      <c r="G313" s="12">
        <f>IF('Total power'!G313&lt;Control!$C$7*1000,'Total power'!G313/Parameters!$C$3,Parameters!$C$4)</f>
        <v>0</v>
      </c>
      <c r="H313" s="12">
        <f>IF('Total power'!H313&lt;Control!$C$7*1000,'Total power'!H313/Parameters!$C$3,Parameters!$C$4)</f>
        <v>0</v>
      </c>
      <c r="I313" s="12">
        <f>IF('Total power'!I313&lt;Control!$C$7*1000,'Total power'!I313/Parameters!$C$3,Parameters!$C$4)</f>
        <v>0</v>
      </c>
      <c r="J313" s="12">
        <f>IF('Total power'!J313&lt;Control!$C$7*1000,'Total power'!J313/Parameters!$C$3,Parameters!$C$4)</f>
        <v>0</v>
      </c>
      <c r="K313" s="12">
        <f>IF('Total power'!K313&lt;Control!$C$7*1000,'Total power'!K313/Parameters!$C$3,Parameters!$C$4)</f>
        <v>18.867924528301888</v>
      </c>
      <c r="L313" s="12">
        <f>IF('Total power'!L313&lt;Control!$C$7*1000,'Total power'!L313/Parameters!$C$3,Parameters!$C$4)</f>
        <v>18.867924528301888</v>
      </c>
      <c r="M313" s="12">
        <f>IF('Total power'!M313&lt;Control!$C$7*1000,'Total power'!M313/Parameters!$C$3,Parameters!$C$4)</f>
        <v>18.867924528301888</v>
      </c>
      <c r="N313" s="12">
        <f>IF('Total power'!N313&lt;Control!$C$7*1000,'Total power'!N313/Parameters!$C$3,Parameters!$C$4)</f>
        <v>18.867924528301888</v>
      </c>
      <c r="O313" s="12">
        <f>IF('Total power'!O313&lt;Control!$C$7*1000,'Total power'!O313/Parameters!$C$3,Parameters!$C$4)</f>
        <v>18.867924528301888</v>
      </c>
      <c r="P313" s="12">
        <f>IF('Total power'!P313&lt;Control!$C$7*1000,'Total power'!P313/Parameters!$C$3,Parameters!$C$4)</f>
        <v>18.867924528301888</v>
      </c>
      <c r="Q313" s="12">
        <f>IF('Total power'!Q313&lt;Control!$C$7*1000,'Total power'!Q313/Parameters!$C$3,Parameters!$C$4)</f>
        <v>18.867924528301888</v>
      </c>
      <c r="R313" s="12">
        <f>IF('Total power'!R313&lt;Control!$C$7*1000,'Total power'!R313/Parameters!$C$3,Parameters!$C$4)</f>
        <v>18.867924528301888</v>
      </c>
      <c r="S313" s="12">
        <f>IF('Total power'!S313&lt;Control!$C$7*1000,'Total power'!S313/Parameters!$C$3,Parameters!$C$4)</f>
        <v>18.867924528301888</v>
      </c>
      <c r="T313" s="12">
        <f>IF('Total power'!T313&lt;Control!$C$7*1000,'Total power'!T313/Parameters!$C$3,Parameters!$C$4)</f>
        <v>18.867924528301888</v>
      </c>
      <c r="U313" s="12">
        <f>IF('Total power'!U313&lt;Control!$C$7*1000,'Total power'!U313/Parameters!$C$3,Parameters!$C$4)</f>
        <v>18.867924528301888</v>
      </c>
      <c r="V313" s="12">
        <f>IF('Total power'!V313&lt;Control!$C$7*1000,'Total power'!V313/Parameters!$C$3,Parameters!$C$4)</f>
        <v>17.778113207547172</v>
      </c>
      <c r="W313" s="12">
        <f>IF('Total power'!W313&lt;Control!$C$7*1000,'Total power'!W313/Parameters!$C$3,Parameters!$C$4)</f>
        <v>15.172830188679248</v>
      </c>
      <c r="X313" s="12">
        <f>IF('Total power'!X313&lt;Control!$C$7*1000,'Total power'!X313/Parameters!$C$3,Parameters!$C$4)</f>
        <v>13.026415094339622</v>
      </c>
      <c r="Y313" s="12">
        <f>IF('Total power'!Y313&lt;Control!$C$7*1000,'Total power'!Y313/Parameters!$C$3,Parameters!$C$4)</f>
        <v>11.71320754716981</v>
      </c>
      <c r="Z313" s="12">
        <f>IF('Total power'!Z313&lt;Control!$C$7*1000,'Total power'!Z313/Parameters!$C$3,Parameters!$C$4)</f>
        <v>11.372075471698114</v>
      </c>
      <c r="AB313" s="7">
        <f t="shared" si="4"/>
        <v>276.60981132075477</v>
      </c>
    </row>
    <row r="314" spans="2:29" x14ac:dyDescent="0.2">
      <c r="B314" s="6">
        <v>44508</v>
      </c>
      <c r="C314" s="12">
        <f>IF('Total power'!C314&lt;Control!$C$7*1000,'Total power'!C314/Parameters!$C$3,Parameters!$C$4)</f>
        <v>8.9720754716981137</v>
      </c>
      <c r="D314" s="12">
        <f>IF('Total power'!D314&lt;Control!$C$7*1000,'Total power'!D314/Parameters!$C$3,Parameters!$C$4)</f>
        <v>4.2807547169811322</v>
      </c>
      <c r="E314" s="12">
        <f>IF('Total power'!E314&lt;Control!$C$7*1000,'Total power'!E314/Parameters!$C$3,Parameters!$C$4)</f>
        <v>1.0430188679245285</v>
      </c>
      <c r="F314" s="12">
        <f>IF('Total power'!F314&lt;Control!$C$7*1000,'Total power'!F314/Parameters!$C$3,Parameters!$C$4)</f>
        <v>0</v>
      </c>
      <c r="G314" s="12">
        <f>IF('Total power'!G314&lt;Control!$C$7*1000,'Total power'!G314/Parameters!$C$3,Parameters!$C$4)</f>
        <v>0.38188679245283014</v>
      </c>
      <c r="H314" s="12">
        <f>IF('Total power'!H314&lt;Control!$C$7*1000,'Total power'!H314/Parameters!$C$3,Parameters!$C$4)</f>
        <v>3.3705660377358493</v>
      </c>
      <c r="I314" s="12">
        <f>IF('Total power'!I314&lt;Control!$C$7*1000,'Total power'!I314/Parameters!$C$3,Parameters!$C$4)</f>
        <v>7.5833962264150934</v>
      </c>
      <c r="J314" s="12">
        <f>IF('Total power'!J314&lt;Control!$C$7*1000,'Total power'!J314/Parameters!$C$3,Parameters!$C$4)</f>
        <v>10.566037735849056</v>
      </c>
      <c r="K314" s="12">
        <f>IF('Total power'!K314&lt;Control!$C$7*1000,'Total power'!K314/Parameters!$C$3,Parameters!$C$4)</f>
        <v>13.026415094339622</v>
      </c>
      <c r="L314" s="12">
        <f>IF('Total power'!L314&lt;Control!$C$7*1000,'Total power'!L314/Parameters!$C$3,Parameters!$C$4)</f>
        <v>13.026415094339622</v>
      </c>
      <c r="M314" s="12">
        <f>IF('Total power'!M314&lt;Control!$C$7*1000,'Total power'!M314/Parameters!$C$3,Parameters!$C$4)</f>
        <v>12.633962264150943</v>
      </c>
      <c r="N314" s="12">
        <f>IF('Total power'!N314&lt;Control!$C$7*1000,'Total power'!N314/Parameters!$C$3,Parameters!$C$4)</f>
        <v>13.367547169811321</v>
      </c>
      <c r="O314" s="12">
        <f>IF('Total power'!O314&lt;Control!$C$7*1000,'Total power'!O314/Parameters!$C$3,Parameters!$C$4)</f>
        <v>15.323773584905663</v>
      </c>
      <c r="P314" s="12">
        <f>IF('Total power'!P314&lt;Control!$C$7*1000,'Total power'!P314/Parameters!$C$3,Parameters!$C$4)</f>
        <v>18.233962264150943</v>
      </c>
      <c r="Q314" s="12">
        <f>IF('Total power'!Q314&lt;Control!$C$7*1000,'Total power'!Q314/Parameters!$C$3,Parameters!$C$4)</f>
        <v>18.406037735849058</v>
      </c>
      <c r="R314" s="12">
        <f>IF('Total power'!R314&lt;Control!$C$7*1000,'Total power'!R314/Parameters!$C$3,Parameters!$C$4)</f>
        <v>18.774339622641513</v>
      </c>
      <c r="S314" s="12">
        <f>IF('Total power'!S314&lt;Control!$C$7*1000,'Total power'!S314/Parameters!$C$3,Parameters!$C$4)</f>
        <v>18.867924528301888</v>
      </c>
      <c r="T314" s="12">
        <f>IF('Total power'!T314&lt;Control!$C$7*1000,'Total power'!T314/Parameters!$C$3,Parameters!$C$4)</f>
        <v>18.867924528301888</v>
      </c>
      <c r="U314" s="12">
        <f>IF('Total power'!U314&lt;Control!$C$7*1000,'Total power'!U314/Parameters!$C$3,Parameters!$C$4)</f>
        <v>18.867924528301888</v>
      </c>
      <c r="V314" s="12">
        <f>IF('Total power'!V314&lt;Control!$C$7*1000,'Total power'!V314/Parameters!$C$3,Parameters!$C$4)</f>
        <v>18.406037735849058</v>
      </c>
      <c r="W314" s="12">
        <f>IF('Total power'!W314&lt;Control!$C$7*1000,'Total power'!W314/Parameters!$C$3,Parameters!$C$4)</f>
        <v>16.780377358490565</v>
      </c>
      <c r="X314" s="12">
        <f>IF('Total power'!X314&lt;Control!$C$7*1000,'Total power'!X314/Parameters!$C$3,Parameters!$C$4)</f>
        <v>16.780377358490565</v>
      </c>
      <c r="Y314" s="12">
        <f>IF('Total power'!Y314&lt;Control!$C$7*1000,'Total power'!Y314/Parameters!$C$3,Parameters!$C$4)</f>
        <v>17.479245283018866</v>
      </c>
      <c r="Z314" s="12">
        <f>IF('Total power'!Z314&lt;Control!$C$7*1000,'Total power'!Z314/Parameters!$C$3,Parameters!$C$4)</f>
        <v>18.867924528301888</v>
      </c>
      <c r="AB314" s="7">
        <f t="shared" si="4"/>
        <v>303.90792452830198</v>
      </c>
    </row>
    <row r="315" spans="2:29" x14ac:dyDescent="0.2">
      <c r="B315" s="6">
        <v>44509</v>
      </c>
      <c r="C315" s="12">
        <f>IF('Total power'!C315&lt;Control!$C$7*1000,'Total power'!C315/Parameters!$C$3,Parameters!$C$4)</f>
        <v>18.867924528301888</v>
      </c>
      <c r="D315" s="12">
        <f>IF('Total power'!D315&lt;Control!$C$7*1000,'Total power'!D315/Parameters!$C$3,Parameters!$C$4)</f>
        <v>18.867924528301888</v>
      </c>
      <c r="E315" s="12">
        <f>IF('Total power'!E315&lt;Control!$C$7*1000,'Total power'!E315/Parameters!$C$3,Parameters!$C$4)</f>
        <v>18.867924528301888</v>
      </c>
      <c r="F315" s="12">
        <f>IF('Total power'!F315&lt;Control!$C$7*1000,'Total power'!F315/Parameters!$C$3,Parameters!$C$4)</f>
        <v>18.774339622641513</v>
      </c>
      <c r="G315" s="12">
        <f>IF('Total power'!G315&lt;Control!$C$7*1000,'Total power'!G315/Parameters!$C$3,Parameters!$C$4)</f>
        <v>17.778113207547172</v>
      </c>
      <c r="H315" s="12">
        <f>IF('Total power'!H315&lt;Control!$C$7*1000,'Total power'!H315/Parameters!$C$3,Parameters!$C$4)</f>
        <v>16.688301886792452</v>
      </c>
      <c r="I315" s="12">
        <f>IF('Total power'!I315&lt;Control!$C$7*1000,'Total power'!I315/Parameters!$C$3,Parameters!$C$4)</f>
        <v>15.323773584905663</v>
      </c>
      <c r="J315" s="12">
        <f>IF('Total power'!J315&lt;Control!$C$7*1000,'Total power'!J315/Parameters!$C$3,Parameters!$C$4)</f>
        <v>16.537358490566035</v>
      </c>
      <c r="K315" s="12">
        <f>IF('Total power'!K315&lt;Control!$C$7*1000,'Total power'!K315/Parameters!$C$3,Parameters!$C$4)</f>
        <v>17.479245283018866</v>
      </c>
      <c r="L315" s="12">
        <f>IF('Total power'!L315&lt;Control!$C$7*1000,'Total power'!L315/Parameters!$C$3,Parameters!$C$4)</f>
        <v>18.694339622641508</v>
      </c>
      <c r="M315" s="12">
        <f>IF('Total power'!M315&lt;Control!$C$7*1000,'Total power'!M315/Parameters!$C$3,Parameters!$C$4)</f>
        <v>18.867924528301888</v>
      </c>
      <c r="N315" s="12">
        <f>IF('Total power'!N315&lt;Control!$C$7*1000,'Total power'!N315/Parameters!$C$3,Parameters!$C$4)</f>
        <v>18.774339622641513</v>
      </c>
      <c r="O315" s="12">
        <f>IF('Total power'!O315&lt;Control!$C$7*1000,'Total power'!O315/Parameters!$C$3,Parameters!$C$4)</f>
        <v>18.774339622641513</v>
      </c>
      <c r="P315" s="12">
        <f>IF('Total power'!P315&lt;Control!$C$7*1000,'Total power'!P315/Parameters!$C$3,Parameters!$C$4)</f>
        <v>18.774339622641513</v>
      </c>
      <c r="Q315" s="12">
        <f>IF('Total power'!Q315&lt;Control!$C$7*1000,'Total power'!Q315/Parameters!$C$3,Parameters!$C$4)</f>
        <v>18.406037735849058</v>
      </c>
      <c r="R315" s="12">
        <f>IF('Total power'!R315&lt;Control!$C$7*1000,'Total power'!R315/Parameters!$C$3,Parameters!$C$4)</f>
        <v>17.722264150943396</v>
      </c>
      <c r="S315" s="12">
        <f>IF('Total power'!S315&lt;Control!$C$7*1000,'Total power'!S315/Parameters!$C$3,Parameters!$C$4)</f>
        <v>16.780377358490565</v>
      </c>
      <c r="T315" s="12">
        <f>IF('Total power'!T315&lt;Control!$C$7*1000,'Total power'!T315/Parameters!$C$3,Parameters!$C$4)</f>
        <v>16.537358490566035</v>
      </c>
      <c r="U315" s="12">
        <f>IF('Total power'!U315&lt;Control!$C$7*1000,'Total power'!U315/Parameters!$C$3,Parameters!$C$4)</f>
        <v>16.537358490566035</v>
      </c>
      <c r="V315" s="12">
        <f>IF('Total power'!V315&lt;Control!$C$7*1000,'Total power'!V315/Parameters!$C$3,Parameters!$C$4)</f>
        <v>16.688301886792452</v>
      </c>
      <c r="W315" s="12">
        <f>IF('Total power'!W315&lt;Control!$C$7*1000,'Total power'!W315/Parameters!$C$3,Parameters!$C$4)</f>
        <v>15.415849056603776</v>
      </c>
      <c r="X315" s="12">
        <f>IF('Total power'!X315&lt;Control!$C$7*1000,'Total power'!X315/Parameters!$C$3,Parameters!$C$4)</f>
        <v>16.688301886792452</v>
      </c>
      <c r="Y315" s="12">
        <f>IF('Total power'!Y315&lt;Control!$C$7*1000,'Total power'!Y315/Parameters!$C$3,Parameters!$C$4)</f>
        <v>18.233962264150943</v>
      </c>
      <c r="Z315" s="12">
        <f>IF('Total power'!Z315&lt;Control!$C$7*1000,'Total power'!Z315/Parameters!$C$3,Parameters!$C$4)</f>
        <v>18.694339622641508</v>
      </c>
      <c r="AB315" s="7">
        <f t="shared" si="4"/>
        <v>424.77433962264149</v>
      </c>
    </row>
    <row r="316" spans="2:29" x14ac:dyDescent="0.2">
      <c r="B316" s="6">
        <v>44510</v>
      </c>
      <c r="C316" s="12">
        <f>IF('Total power'!C316&lt;Control!$C$7*1000,'Total power'!C316/Parameters!$C$3,Parameters!$C$4)</f>
        <v>18.381886792452832</v>
      </c>
      <c r="D316" s="12">
        <f>IF('Total power'!D316&lt;Control!$C$7*1000,'Total power'!D316/Parameters!$C$3,Parameters!$C$4)</f>
        <v>17.778113207547172</v>
      </c>
      <c r="E316" s="12">
        <f>IF('Total power'!E316&lt;Control!$C$7*1000,'Total power'!E316/Parameters!$C$3,Parameters!$C$4)</f>
        <v>17.722264150943396</v>
      </c>
      <c r="F316" s="12">
        <f>IF('Total power'!F316&lt;Control!$C$7*1000,'Total power'!F316/Parameters!$C$3,Parameters!$C$4)</f>
        <v>17.778113207547172</v>
      </c>
      <c r="G316" s="12">
        <f>IF('Total power'!G316&lt;Control!$C$7*1000,'Total power'!G316/Parameters!$C$3,Parameters!$C$4)</f>
        <v>17.479245283018866</v>
      </c>
      <c r="H316" s="12">
        <f>IF('Total power'!H316&lt;Control!$C$7*1000,'Total power'!H316/Parameters!$C$3,Parameters!$C$4)</f>
        <v>16.537358490566035</v>
      </c>
      <c r="I316" s="12">
        <f>IF('Total power'!I316&lt;Control!$C$7*1000,'Total power'!I316/Parameters!$C$3,Parameters!$C$4)</f>
        <v>16.537358490566035</v>
      </c>
      <c r="J316" s="12">
        <f>IF('Total power'!J316&lt;Control!$C$7*1000,'Total power'!J316/Parameters!$C$3,Parameters!$C$4)</f>
        <v>15.415849056603776</v>
      </c>
      <c r="K316" s="12">
        <f>IF('Total power'!K316&lt;Control!$C$7*1000,'Total power'!K316/Parameters!$C$3,Parameters!$C$4)</f>
        <v>15.172830188679248</v>
      </c>
      <c r="L316" s="12">
        <f>IF('Total power'!L316&lt;Control!$C$7*1000,'Total power'!L316/Parameters!$C$3,Parameters!$C$4)</f>
        <v>13.603018867924529</v>
      </c>
      <c r="M316" s="12">
        <f>IF('Total power'!M316&lt;Control!$C$7*1000,'Total power'!M316/Parameters!$C$3,Parameters!$C$4)</f>
        <v>11.948679245283019</v>
      </c>
      <c r="N316" s="12">
        <f>IF('Total power'!N316&lt;Control!$C$7*1000,'Total power'!N316/Parameters!$C$3,Parameters!$C$4)</f>
        <v>13.367547169811321</v>
      </c>
      <c r="O316" s="12">
        <f>IF('Total power'!O316&lt;Control!$C$7*1000,'Total power'!O316/Parameters!$C$3,Parameters!$C$4)</f>
        <v>14.937358490566039</v>
      </c>
      <c r="P316" s="12">
        <f>IF('Total power'!P316&lt;Control!$C$7*1000,'Total power'!P316/Parameters!$C$3,Parameters!$C$4)</f>
        <v>15.172830188679248</v>
      </c>
      <c r="Q316" s="12">
        <f>IF('Total power'!Q316&lt;Control!$C$7*1000,'Total power'!Q316/Parameters!$C$3,Parameters!$C$4)</f>
        <v>16.836226415094337</v>
      </c>
      <c r="R316" s="12">
        <f>IF('Total power'!R316&lt;Control!$C$7*1000,'Total power'!R316/Parameters!$C$3,Parameters!$C$4)</f>
        <v>18.326037735849056</v>
      </c>
      <c r="S316" s="12">
        <f>IF('Total power'!S316&lt;Control!$C$7*1000,'Total power'!S316/Parameters!$C$3,Parameters!$C$4)</f>
        <v>18.771320754716982</v>
      </c>
      <c r="T316" s="12">
        <f>IF('Total power'!T316&lt;Control!$C$7*1000,'Total power'!T316/Parameters!$C$3,Parameters!$C$4)</f>
        <v>18.867924528301888</v>
      </c>
      <c r="U316" s="12">
        <f>IF('Total power'!U316&lt;Control!$C$7*1000,'Total power'!U316/Parameters!$C$3,Parameters!$C$4)</f>
        <v>18.867924528301888</v>
      </c>
      <c r="V316" s="12">
        <f>IF('Total power'!V316&lt;Control!$C$7*1000,'Total power'!V316/Parameters!$C$3,Parameters!$C$4)</f>
        <v>18.867924528301888</v>
      </c>
      <c r="W316" s="12">
        <f>IF('Total power'!W316&lt;Control!$C$7*1000,'Total power'!W316/Parameters!$C$3,Parameters!$C$4)</f>
        <v>18.867924528301888</v>
      </c>
      <c r="X316" s="12">
        <f>IF('Total power'!X316&lt;Control!$C$7*1000,'Total power'!X316/Parameters!$C$3,Parameters!$C$4)</f>
        <v>18.867924528301888</v>
      </c>
      <c r="Y316" s="12">
        <f>IF('Total power'!Y316&lt;Control!$C$7*1000,'Total power'!Y316/Parameters!$C$3,Parameters!$C$4)</f>
        <v>18.867924528301888</v>
      </c>
      <c r="Z316" s="12">
        <f>IF('Total power'!Z316&lt;Control!$C$7*1000,'Total power'!Z316/Parameters!$C$3,Parameters!$C$4)</f>
        <v>18.867924528301888</v>
      </c>
      <c r="AB316" s="7">
        <f t="shared" si="4"/>
        <v>407.84150943396236</v>
      </c>
    </row>
    <row r="317" spans="2:29" x14ac:dyDescent="0.2">
      <c r="B317" s="6">
        <v>44511</v>
      </c>
      <c r="C317" s="12">
        <f>IF('Total power'!C317&lt;Control!$C$7*1000,'Total power'!C317/Parameters!$C$3,Parameters!$C$4)</f>
        <v>18.867924528301888</v>
      </c>
      <c r="D317" s="12">
        <f>IF('Total power'!D317&lt;Control!$C$7*1000,'Total power'!D317/Parameters!$C$3,Parameters!$C$4)</f>
        <v>18.867924528301888</v>
      </c>
      <c r="E317" s="12">
        <f>IF('Total power'!E317&lt;Control!$C$7*1000,'Total power'!E317/Parameters!$C$3,Parameters!$C$4)</f>
        <v>18.867924528301888</v>
      </c>
      <c r="F317" s="12">
        <f>IF('Total power'!F317&lt;Control!$C$7*1000,'Total power'!F317/Parameters!$C$3,Parameters!$C$4)</f>
        <v>18.381886792452832</v>
      </c>
      <c r="G317" s="12">
        <f>IF('Total power'!G317&lt;Control!$C$7*1000,'Total power'!G317/Parameters!$C$3,Parameters!$C$4)</f>
        <v>13.753962264150944</v>
      </c>
      <c r="H317" s="12">
        <f>IF('Total power'!H317&lt;Control!$C$7*1000,'Total power'!H317/Parameters!$C$3,Parameters!$C$4)</f>
        <v>10.119245283018866</v>
      </c>
      <c r="I317" s="12">
        <f>IF('Total power'!I317&lt;Control!$C$7*1000,'Total power'!I317/Parameters!$C$3,Parameters!$C$4)</f>
        <v>6.5328301886792444</v>
      </c>
      <c r="J317" s="12">
        <f>IF('Total power'!J317&lt;Control!$C$7*1000,'Total power'!J317/Parameters!$C$3,Parameters!$C$4)</f>
        <v>4.0226415094339618</v>
      </c>
      <c r="K317" s="12">
        <f>IF('Total power'!K317&lt;Control!$C$7*1000,'Total power'!K317/Parameters!$C$3,Parameters!$C$4)</f>
        <v>2.030188679245283</v>
      </c>
      <c r="L317" s="12">
        <f>IF('Total power'!L317&lt;Control!$C$7*1000,'Total power'!L317/Parameters!$C$3,Parameters!$C$4)</f>
        <v>0.57509433962264145</v>
      </c>
      <c r="M317" s="12">
        <f>IF('Total power'!M317&lt;Control!$C$7*1000,'Total power'!M317/Parameters!$C$3,Parameters!$C$4)</f>
        <v>0</v>
      </c>
      <c r="N317" s="12">
        <f>IF('Total power'!N317&lt;Control!$C$7*1000,'Total power'!N317/Parameters!$C$3,Parameters!$C$4)</f>
        <v>0</v>
      </c>
      <c r="O317" s="12">
        <f>IF('Total power'!O317&lt;Control!$C$7*1000,'Total power'!O317/Parameters!$C$3,Parameters!$C$4)</f>
        <v>0.28528301886792451</v>
      </c>
      <c r="P317" s="12">
        <f>IF('Total power'!P317&lt;Control!$C$7*1000,'Total power'!P317/Parameters!$C$3,Parameters!$C$4)</f>
        <v>3.3705660377358493</v>
      </c>
      <c r="Q317" s="12">
        <f>IF('Total power'!Q317&lt;Control!$C$7*1000,'Total power'!Q317/Parameters!$C$3,Parameters!$C$4)</f>
        <v>8.5735849056603772</v>
      </c>
      <c r="R317" s="12">
        <f>IF('Total power'!R317&lt;Control!$C$7*1000,'Total power'!R317/Parameters!$C$3,Parameters!$C$4)</f>
        <v>13.026415094339622</v>
      </c>
      <c r="S317" s="12">
        <f>IF('Total power'!S317&lt;Control!$C$7*1000,'Total power'!S317/Parameters!$C$3,Parameters!$C$4)</f>
        <v>15.415849056603776</v>
      </c>
      <c r="T317" s="12">
        <f>IF('Total power'!T317&lt;Control!$C$7*1000,'Total power'!T317/Parameters!$C$3,Parameters!$C$4)</f>
        <v>17.479245283018866</v>
      </c>
      <c r="U317" s="12">
        <f>IF('Total power'!U317&lt;Control!$C$7*1000,'Total power'!U317/Parameters!$C$3,Parameters!$C$4)</f>
        <v>18.326037735849056</v>
      </c>
      <c r="V317" s="12">
        <f>IF('Total power'!V317&lt;Control!$C$7*1000,'Total power'!V317/Parameters!$C$3,Parameters!$C$4)</f>
        <v>18.771320754716982</v>
      </c>
      <c r="W317" s="12">
        <f>IF('Total power'!W317&lt;Control!$C$7*1000,'Total power'!W317/Parameters!$C$3,Parameters!$C$4)</f>
        <v>18.867924528301888</v>
      </c>
      <c r="X317" s="12">
        <f>IF('Total power'!X317&lt;Control!$C$7*1000,'Total power'!X317/Parameters!$C$3,Parameters!$C$4)</f>
        <v>18.867924528301888</v>
      </c>
      <c r="Y317" s="12">
        <f>IF('Total power'!Y317&lt;Control!$C$7*1000,'Total power'!Y317/Parameters!$C$3,Parameters!$C$4)</f>
        <v>18.867924528301888</v>
      </c>
      <c r="Z317" s="12">
        <f>IF('Total power'!Z317&lt;Control!$C$7*1000,'Total power'!Z317/Parameters!$C$3,Parameters!$C$4)</f>
        <v>18.867924528301888</v>
      </c>
      <c r="AB317" s="7">
        <f t="shared" si="4"/>
        <v>282.73962264150947</v>
      </c>
    </row>
    <row r="318" spans="2:29" x14ac:dyDescent="0.2">
      <c r="B318" s="6">
        <v>44512</v>
      </c>
      <c r="C318" s="12">
        <f>IF('Total power'!C318&lt;Control!$C$7*1000,'Total power'!C318/Parameters!$C$3,Parameters!$C$4)</f>
        <v>18.867924528301888</v>
      </c>
      <c r="D318" s="12">
        <f>IF('Total power'!D318&lt;Control!$C$7*1000,'Total power'!D318/Parameters!$C$3,Parameters!$C$4)</f>
        <v>18.867924528301888</v>
      </c>
      <c r="E318" s="12">
        <f>IF('Total power'!E318&lt;Control!$C$7*1000,'Total power'!E318/Parameters!$C$3,Parameters!$C$4)</f>
        <v>18.771320754716982</v>
      </c>
      <c r="F318" s="12">
        <f>IF('Total power'!F318&lt;Control!$C$7*1000,'Total power'!F318/Parameters!$C$3,Parameters!$C$4)</f>
        <v>16.780377358490565</v>
      </c>
      <c r="G318" s="12">
        <f>IF('Total power'!G318&lt;Control!$C$7*1000,'Total power'!G318/Parameters!$C$3,Parameters!$C$4)</f>
        <v>13.753962264150944</v>
      </c>
      <c r="H318" s="12">
        <f>IF('Total power'!H318&lt;Control!$C$7*1000,'Total power'!H318/Parameters!$C$3,Parameters!$C$4)</f>
        <v>13.026415094339622</v>
      </c>
      <c r="I318" s="12">
        <f>IF('Total power'!I318&lt;Control!$C$7*1000,'Total power'!I318/Parameters!$C$3,Parameters!$C$4)</f>
        <v>11.372075471698114</v>
      </c>
      <c r="J318" s="12">
        <f>IF('Total power'!J318&lt;Control!$C$7*1000,'Total power'!J318/Parameters!$C$3,Parameters!$C$4)</f>
        <v>10.119245283018866</v>
      </c>
      <c r="K318" s="12">
        <f>IF('Total power'!K318&lt;Control!$C$7*1000,'Total power'!K318/Parameters!$C$3,Parameters!$C$4)</f>
        <v>8.9720754716981137</v>
      </c>
      <c r="L318" s="12">
        <f>IF('Total power'!L318&lt;Control!$C$7*1000,'Total power'!L318/Parameters!$C$3,Parameters!$C$4)</f>
        <v>7.9969811320754713</v>
      </c>
      <c r="M318" s="12">
        <f>IF('Total power'!M318&lt;Control!$C$7*1000,'Total power'!M318/Parameters!$C$3,Parameters!$C$4)</f>
        <v>6.2279245283018865</v>
      </c>
      <c r="N318" s="12">
        <f>IF('Total power'!N318&lt;Control!$C$7*1000,'Total power'!N318/Parameters!$C$3,Parameters!$C$4)</f>
        <v>4.0226415094339618</v>
      </c>
      <c r="O318" s="12">
        <f>IF('Total power'!O318&lt;Control!$C$7*1000,'Total power'!O318/Parameters!$C$3,Parameters!$C$4)</f>
        <v>3.3705660377358493</v>
      </c>
      <c r="P318" s="12">
        <f>IF('Total power'!P318&lt;Control!$C$7*1000,'Total power'!P318/Parameters!$C$3,Parameters!$C$4)</f>
        <v>3.3705660377358493</v>
      </c>
      <c r="Q318" s="12">
        <f>IF('Total power'!Q318&lt;Control!$C$7*1000,'Total power'!Q318/Parameters!$C$3,Parameters!$C$4)</f>
        <v>3.3705660377358493</v>
      </c>
      <c r="R318" s="12">
        <f>IF('Total power'!R318&lt;Control!$C$7*1000,'Total power'!R318/Parameters!$C$3,Parameters!$C$4)</f>
        <v>2.030188679245283</v>
      </c>
      <c r="S318" s="12">
        <f>IF('Total power'!S318&lt;Control!$C$7*1000,'Total power'!S318/Parameters!$C$3,Parameters!$C$4)</f>
        <v>0.47849056603773577</v>
      </c>
      <c r="T318" s="12">
        <f>IF('Total power'!T318&lt;Control!$C$7*1000,'Total power'!T318/Parameters!$C$3,Parameters!$C$4)</f>
        <v>0.79547169811320761</v>
      </c>
      <c r="U318" s="12">
        <f>IF('Total power'!U318&lt;Control!$C$7*1000,'Total power'!U318/Parameters!$C$3,Parameters!$C$4)</f>
        <v>2.030188679245283</v>
      </c>
      <c r="V318" s="12">
        <f>IF('Total power'!V318&lt;Control!$C$7*1000,'Total power'!V318/Parameters!$C$3,Parameters!$C$4)</f>
        <v>4.2807547169811322</v>
      </c>
      <c r="W318" s="12">
        <f>IF('Total power'!W318&lt;Control!$C$7*1000,'Total power'!W318/Parameters!$C$3,Parameters!$C$4)</f>
        <v>5.6181132075471698</v>
      </c>
      <c r="X318" s="12">
        <f>IF('Total power'!X318&lt;Control!$C$7*1000,'Total power'!X318/Parameters!$C$3,Parameters!$C$4)</f>
        <v>6.8377358490566031</v>
      </c>
      <c r="Y318" s="12">
        <f>IF('Total power'!Y318&lt;Control!$C$7*1000,'Total power'!Y318/Parameters!$C$3,Parameters!$C$4)</f>
        <v>7.1849056603773587</v>
      </c>
      <c r="Z318" s="12">
        <f>IF('Total power'!Z318&lt;Control!$C$7*1000,'Total power'!Z318/Parameters!$C$3,Parameters!$C$4)</f>
        <v>7.5833962264150934</v>
      </c>
      <c r="AB318" s="7">
        <f t="shared" si="4"/>
        <v>195.72981132075464</v>
      </c>
    </row>
    <row r="319" spans="2:29" x14ac:dyDescent="0.2">
      <c r="B319" s="6">
        <v>44513</v>
      </c>
      <c r="C319" s="12">
        <f>IF('Total power'!C319&lt;Control!$C$7*1000,'Total power'!C319/Parameters!$C$3,Parameters!$C$4)</f>
        <v>8.5735849056603772</v>
      </c>
      <c r="D319" s="12">
        <f>IF('Total power'!D319&lt;Control!$C$7*1000,'Total power'!D319/Parameters!$C$3,Parameters!$C$4)</f>
        <v>7.9969811320754713</v>
      </c>
      <c r="E319" s="12">
        <f>IF('Total power'!E319&lt;Control!$C$7*1000,'Total power'!E319/Parameters!$C$3,Parameters!$C$4)</f>
        <v>7.5833962264150934</v>
      </c>
      <c r="F319" s="12">
        <f>IF('Total power'!F319&lt;Control!$C$7*1000,'Total power'!F319/Parameters!$C$3,Parameters!$C$4)</f>
        <v>7.1849056603773587</v>
      </c>
      <c r="G319" s="12">
        <f>IF('Total power'!G319&lt;Control!$C$7*1000,'Total power'!G319/Parameters!$C$3,Parameters!$C$4)</f>
        <v>7.1849056603773587</v>
      </c>
      <c r="H319" s="12">
        <f>IF('Total power'!H319&lt;Control!$C$7*1000,'Total power'!H319/Parameters!$C$3,Parameters!$C$4)</f>
        <v>7.1849056603773587</v>
      </c>
      <c r="I319" s="12">
        <f>IF('Total power'!I319&lt;Control!$C$7*1000,'Total power'!I319/Parameters!$C$3,Parameters!$C$4)</f>
        <v>5.9230188679245277</v>
      </c>
      <c r="J319" s="12">
        <f>IF('Total power'!J319&lt;Control!$C$7*1000,'Total power'!J319/Parameters!$C$3,Parameters!$C$4)</f>
        <v>4.5388679245283026</v>
      </c>
      <c r="K319" s="12">
        <f>IF('Total power'!K319&lt;Control!$C$7*1000,'Total power'!K319/Parameters!$C$3,Parameters!$C$4)</f>
        <v>3.3705660377358493</v>
      </c>
      <c r="L319" s="12">
        <f>IF('Total power'!L319&lt;Control!$C$7*1000,'Total power'!L319/Parameters!$C$3,Parameters!$C$4)</f>
        <v>2.5735849056603777</v>
      </c>
      <c r="M319" s="12">
        <f>IF('Total power'!M319&lt;Control!$C$7*1000,'Total power'!M319/Parameters!$C$3,Parameters!$C$4)</f>
        <v>1.5864150943396227</v>
      </c>
      <c r="N319" s="12">
        <f>IF('Total power'!N319&lt;Control!$C$7*1000,'Total power'!N319/Parameters!$C$3,Parameters!$C$4)</f>
        <v>0.57509433962264145</v>
      </c>
      <c r="O319" s="12">
        <f>IF('Total power'!O319&lt;Control!$C$7*1000,'Total power'!O319/Parameters!$C$3,Parameters!$C$4)</f>
        <v>0</v>
      </c>
      <c r="P319" s="12">
        <f>IF('Total power'!P319&lt;Control!$C$7*1000,'Total power'!P319/Parameters!$C$3,Parameters!$C$4)</f>
        <v>0</v>
      </c>
      <c r="Q319" s="12">
        <f>IF('Total power'!Q319&lt;Control!$C$7*1000,'Total power'!Q319/Parameters!$C$3,Parameters!$C$4)</f>
        <v>0</v>
      </c>
      <c r="R319" s="12">
        <f>IF('Total power'!R319&lt;Control!$C$7*1000,'Total power'!R319/Parameters!$C$3,Parameters!$C$4)</f>
        <v>0</v>
      </c>
      <c r="S319" s="12">
        <f>IF('Total power'!S319&lt;Control!$C$7*1000,'Total power'!S319/Parameters!$C$3,Parameters!$C$4)</f>
        <v>0</v>
      </c>
      <c r="T319" s="12">
        <f>IF('Total power'!T319&lt;Control!$C$7*1000,'Total power'!T319/Parameters!$C$3,Parameters!$C$4)</f>
        <v>0</v>
      </c>
      <c r="U319" s="12">
        <f>IF('Total power'!U319&lt;Control!$C$7*1000,'Total power'!U319/Parameters!$C$3,Parameters!$C$4)</f>
        <v>0</v>
      </c>
      <c r="V319" s="12">
        <f>IF('Total power'!V319&lt;Control!$C$7*1000,'Total power'!V319/Parameters!$C$3,Parameters!$C$4)</f>
        <v>1.166792452830189</v>
      </c>
      <c r="W319" s="12">
        <f>IF('Total power'!W319&lt;Control!$C$7*1000,'Total power'!W319/Parameters!$C$3,Parameters!$C$4)</f>
        <v>2.7547169811320753</v>
      </c>
      <c r="X319" s="12">
        <f>IF('Total power'!X319&lt;Control!$C$7*1000,'Total power'!X319/Parameters!$C$3,Parameters!$C$4)</f>
        <v>5.6181132075471698</v>
      </c>
      <c r="Y319" s="12">
        <f>IF('Total power'!Y319&lt;Control!$C$7*1000,'Total power'!Y319/Parameters!$C$3,Parameters!$C$4)</f>
        <v>8.5735849056603772</v>
      </c>
      <c r="Z319" s="12">
        <f>IF('Total power'!Z319&lt;Control!$C$7*1000,'Total power'!Z319/Parameters!$C$3,Parameters!$C$4)</f>
        <v>10.979622641509433</v>
      </c>
      <c r="AB319" s="7">
        <f t="shared" si="4"/>
        <v>93.369056603773601</v>
      </c>
    </row>
    <row r="320" spans="2:29" x14ac:dyDescent="0.2">
      <c r="B320" s="6">
        <v>44514</v>
      </c>
      <c r="C320" s="12">
        <f>IF('Total power'!C320&lt;Control!$C$7*1000,'Total power'!C320/Parameters!$C$3,Parameters!$C$4)</f>
        <v>11.948679245283019</v>
      </c>
      <c r="D320" s="12">
        <f>IF('Total power'!D320&lt;Control!$C$7*1000,'Total power'!D320/Parameters!$C$3,Parameters!$C$4)</f>
        <v>12.633962264150943</v>
      </c>
      <c r="E320" s="12">
        <f>IF('Total power'!E320&lt;Control!$C$7*1000,'Total power'!E320/Parameters!$C$3,Parameters!$C$4)</f>
        <v>13.026415094339622</v>
      </c>
      <c r="F320" s="12">
        <f>IF('Total power'!F320&lt;Control!$C$7*1000,'Total power'!F320/Parameters!$C$3,Parameters!$C$4)</f>
        <v>11.948679245283019</v>
      </c>
      <c r="G320" s="12">
        <f>IF('Total power'!G320&lt;Control!$C$7*1000,'Total power'!G320/Parameters!$C$3,Parameters!$C$4)</f>
        <v>11.948679245283019</v>
      </c>
      <c r="H320" s="12">
        <f>IF('Total power'!H320&lt;Control!$C$7*1000,'Total power'!H320/Parameters!$C$3,Parameters!$C$4)</f>
        <v>13.026415094339622</v>
      </c>
      <c r="I320" s="12">
        <f>IF('Total power'!I320&lt;Control!$C$7*1000,'Total power'!I320/Parameters!$C$3,Parameters!$C$4)</f>
        <v>13.603018867924529</v>
      </c>
      <c r="J320" s="12">
        <f>IF('Total power'!J320&lt;Control!$C$7*1000,'Total power'!J320/Parameters!$C$3,Parameters!$C$4)</f>
        <v>13.753962264150944</v>
      </c>
      <c r="K320" s="12">
        <f>IF('Total power'!K320&lt;Control!$C$7*1000,'Total power'!K320/Parameters!$C$3,Parameters!$C$4)</f>
        <v>13.753962264150944</v>
      </c>
      <c r="L320" s="12">
        <f>IF('Total power'!L320&lt;Control!$C$7*1000,'Total power'!L320/Parameters!$C$3,Parameters!$C$4)</f>
        <v>13.753962264150944</v>
      </c>
      <c r="M320" s="12">
        <f>IF('Total power'!M320&lt;Control!$C$7*1000,'Total power'!M320/Parameters!$C$3,Parameters!$C$4)</f>
        <v>16.537358490566035</v>
      </c>
      <c r="N320" s="12">
        <f>IF('Total power'!N320&lt;Control!$C$7*1000,'Total power'!N320/Parameters!$C$3,Parameters!$C$4)</f>
        <v>13.753962264150944</v>
      </c>
      <c r="O320" s="12">
        <f>IF('Total power'!O320&lt;Control!$C$7*1000,'Total power'!O320/Parameters!$C$3,Parameters!$C$4)</f>
        <v>10.566037735849056</v>
      </c>
      <c r="P320" s="12">
        <f>IF('Total power'!P320&lt;Control!$C$7*1000,'Total power'!P320/Parameters!$C$3,Parameters!$C$4)</f>
        <v>11.372075471698114</v>
      </c>
      <c r="Q320" s="12">
        <f>IF('Total power'!Q320&lt;Control!$C$7*1000,'Total power'!Q320/Parameters!$C$3,Parameters!$C$4)</f>
        <v>13.026415094339622</v>
      </c>
      <c r="R320" s="12">
        <f>IF('Total power'!R320&lt;Control!$C$7*1000,'Total power'!R320/Parameters!$C$3,Parameters!$C$4)</f>
        <v>15.172830188679248</v>
      </c>
      <c r="S320" s="12">
        <f>IF('Total power'!S320&lt;Control!$C$7*1000,'Total power'!S320/Parameters!$C$3,Parameters!$C$4)</f>
        <v>15.172830188679248</v>
      </c>
      <c r="T320" s="12">
        <f>IF('Total power'!T320&lt;Control!$C$7*1000,'Total power'!T320/Parameters!$C$3,Parameters!$C$4)</f>
        <v>14.937358490566039</v>
      </c>
      <c r="U320" s="12">
        <f>IF('Total power'!U320&lt;Control!$C$7*1000,'Total power'!U320/Parameters!$C$3,Parameters!$C$4)</f>
        <v>10.979622641509433</v>
      </c>
      <c r="V320" s="12">
        <f>IF('Total power'!V320&lt;Control!$C$7*1000,'Total power'!V320/Parameters!$C$3,Parameters!$C$4)</f>
        <v>9.7781132075471699</v>
      </c>
      <c r="W320" s="12">
        <f>IF('Total power'!W320&lt;Control!$C$7*1000,'Total power'!W320/Parameters!$C$3,Parameters!$C$4)</f>
        <v>7.9969811320754713</v>
      </c>
      <c r="X320" s="12">
        <f>IF('Total power'!X320&lt;Control!$C$7*1000,'Total power'!X320/Parameters!$C$3,Parameters!$C$4)</f>
        <v>6.8377358490566031</v>
      </c>
      <c r="Y320" s="12">
        <f>IF('Total power'!Y320&lt;Control!$C$7*1000,'Total power'!Y320/Parameters!$C$3,Parameters!$C$4)</f>
        <v>5.9230188679245277</v>
      </c>
      <c r="Z320" s="12">
        <f>IF('Total power'!Z320&lt;Control!$C$7*1000,'Total power'!Z320/Parameters!$C$3,Parameters!$C$4)</f>
        <v>4.7969811320754729</v>
      </c>
      <c r="AB320" s="7">
        <f t="shared" si="4"/>
        <v>286.24905660377362</v>
      </c>
    </row>
    <row r="321" spans="2:29" x14ac:dyDescent="0.2">
      <c r="B321" s="6">
        <v>44515</v>
      </c>
      <c r="C321" s="12">
        <f>IF('Total power'!C321&lt;Control!$C$7*1000,'Total power'!C321/Parameters!$C$3,Parameters!$C$4)</f>
        <v>5.3132075471698119</v>
      </c>
      <c r="D321" s="12">
        <f>IF('Total power'!D321&lt;Control!$C$7*1000,'Total power'!D321/Parameters!$C$3,Parameters!$C$4)</f>
        <v>6.8377358490566031</v>
      </c>
      <c r="E321" s="12">
        <f>IF('Total power'!E321&lt;Control!$C$7*1000,'Total power'!E321/Parameters!$C$3,Parameters!$C$4)</f>
        <v>7.1849056603773587</v>
      </c>
      <c r="F321" s="12">
        <f>IF('Total power'!F321&lt;Control!$C$7*1000,'Total power'!F321/Parameters!$C$3,Parameters!$C$4)</f>
        <v>6.2279245283018865</v>
      </c>
      <c r="G321" s="12">
        <f>IF('Total power'!G321&lt;Control!$C$7*1000,'Total power'!G321/Parameters!$C$3,Parameters!$C$4)</f>
        <v>5.6181132075471698</v>
      </c>
      <c r="H321" s="12">
        <f>IF('Total power'!H321&lt;Control!$C$7*1000,'Total power'!H321/Parameters!$C$3,Parameters!$C$4)</f>
        <v>6.8377358490566031</v>
      </c>
      <c r="I321" s="12">
        <f>IF('Total power'!I321&lt;Control!$C$7*1000,'Total power'!I321/Parameters!$C$3,Parameters!$C$4)</f>
        <v>6.5328301886792444</v>
      </c>
      <c r="J321" s="12">
        <f>IF('Total power'!J321&lt;Control!$C$7*1000,'Total power'!J321/Parameters!$C$3,Parameters!$C$4)</f>
        <v>5.3132075471698119</v>
      </c>
      <c r="K321" s="12">
        <f>IF('Total power'!K321&lt;Control!$C$7*1000,'Total power'!K321/Parameters!$C$3,Parameters!$C$4)</f>
        <v>4.7969811320754729</v>
      </c>
      <c r="L321" s="12">
        <f>IF('Total power'!L321&lt;Control!$C$7*1000,'Total power'!L321/Parameters!$C$3,Parameters!$C$4)</f>
        <v>4.5388679245283026</v>
      </c>
      <c r="M321" s="12">
        <f>IF('Total power'!M321&lt;Control!$C$7*1000,'Total power'!M321/Parameters!$C$3,Parameters!$C$4)</f>
        <v>3.3705660377358493</v>
      </c>
      <c r="N321" s="12">
        <f>IF('Total power'!N321&lt;Control!$C$7*1000,'Total power'!N321/Parameters!$C$3,Parameters!$C$4)</f>
        <v>2.7547169811320753</v>
      </c>
      <c r="O321" s="12">
        <f>IF('Total power'!O321&lt;Control!$C$7*1000,'Total power'!O321/Parameters!$C$3,Parameters!$C$4)</f>
        <v>3.1532075471698113</v>
      </c>
      <c r="P321" s="12">
        <f>IF('Total power'!P321&lt;Control!$C$7*1000,'Total power'!P321/Parameters!$C$3,Parameters!$C$4)</f>
        <v>5.0550943396226433</v>
      </c>
      <c r="Q321" s="12">
        <f>IF('Total power'!Q321&lt;Control!$C$7*1000,'Total power'!Q321/Parameters!$C$3,Parameters!$C$4)</f>
        <v>6.5328301886792444</v>
      </c>
      <c r="R321" s="12">
        <f>IF('Total power'!R321&lt;Control!$C$7*1000,'Total power'!R321/Parameters!$C$3,Parameters!$C$4)</f>
        <v>8.3894339622641514</v>
      </c>
      <c r="S321" s="12">
        <f>IF('Total power'!S321&lt;Control!$C$7*1000,'Total power'!S321/Parameters!$C$3,Parameters!$C$4)</f>
        <v>10.566037735849056</v>
      </c>
      <c r="T321" s="12">
        <f>IF('Total power'!T321&lt;Control!$C$7*1000,'Total power'!T321/Parameters!$C$3,Parameters!$C$4)</f>
        <v>11.372075471698114</v>
      </c>
      <c r="U321" s="12">
        <f>IF('Total power'!U321&lt;Control!$C$7*1000,'Total power'!U321/Parameters!$C$3,Parameters!$C$4)</f>
        <v>11.948679245283019</v>
      </c>
      <c r="V321" s="12">
        <f>IF('Total power'!V321&lt;Control!$C$7*1000,'Total power'!V321/Parameters!$C$3,Parameters!$C$4)</f>
        <v>13.026415094339622</v>
      </c>
      <c r="W321" s="12">
        <f>IF('Total power'!W321&lt;Control!$C$7*1000,'Total power'!W321/Parameters!$C$3,Parameters!$C$4)</f>
        <v>13.367547169811321</v>
      </c>
      <c r="X321" s="12">
        <f>IF('Total power'!X321&lt;Control!$C$7*1000,'Total power'!X321/Parameters!$C$3,Parameters!$C$4)</f>
        <v>13.026415094339622</v>
      </c>
      <c r="Y321" s="12">
        <f>IF('Total power'!Y321&lt;Control!$C$7*1000,'Total power'!Y321/Parameters!$C$3,Parameters!$C$4)</f>
        <v>13.026415094339622</v>
      </c>
      <c r="Z321" s="12">
        <f>IF('Total power'!Z321&lt;Control!$C$7*1000,'Total power'!Z321/Parameters!$C$3,Parameters!$C$4)</f>
        <v>15.172830188679248</v>
      </c>
      <c r="AB321" s="7">
        <f t="shared" si="4"/>
        <v>189.96377358490565</v>
      </c>
    </row>
    <row r="322" spans="2:29" x14ac:dyDescent="0.2">
      <c r="B322" s="6">
        <v>44516</v>
      </c>
      <c r="C322" s="12">
        <f>IF('Total power'!C322&lt;Control!$C$7*1000,'Total power'!C322/Parameters!$C$3,Parameters!$C$4)</f>
        <v>16.537358490566035</v>
      </c>
      <c r="D322" s="12">
        <f>IF('Total power'!D322&lt;Control!$C$7*1000,'Total power'!D322/Parameters!$C$3,Parameters!$C$4)</f>
        <v>16.836226415094337</v>
      </c>
      <c r="E322" s="12">
        <f>IF('Total power'!E322&lt;Control!$C$7*1000,'Total power'!E322/Parameters!$C$3,Parameters!$C$4)</f>
        <v>17.722264150943396</v>
      </c>
      <c r="F322" s="12">
        <f>IF('Total power'!F322&lt;Control!$C$7*1000,'Total power'!F322/Parameters!$C$3,Parameters!$C$4)</f>
        <v>18.326037735849056</v>
      </c>
      <c r="G322" s="12">
        <f>IF('Total power'!G322&lt;Control!$C$7*1000,'Total power'!G322/Parameters!$C$3,Parameters!$C$4)</f>
        <v>18.750188679245284</v>
      </c>
      <c r="H322" s="12">
        <f>IF('Total power'!H322&lt;Control!$C$7*1000,'Total power'!H322/Parameters!$C$3,Parameters!$C$4)</f>
        <v>18.867924528301888</v>
      </c>
      <c r="I322" s="12">
        <f>IF('Total power'!I322&lt;Control!$C$7*1000,'Total power'!I322/Parameters!$C$3,Parameters!$C$4)</f>
        <v>18.867924528301888</v>
      </c>
      <c r="J322" s="12">
        <f>IF('Total power'!J322&lt;Control!$C$7*1000,'Total power'!J322/Parameters!$C$3,Parameters!$C$4)</f>
        <v>18.867924528301888</v>
      </c>
      <c r="K322" s="12">
        <f>IF('Total power'!K322&lt;Control!$C$7*1000,'Total power'!K322/Parameters!$C$3,Parameters!$C$4)</f>
        <v>18.867924528301888</v>
      </c>
      <c r="L322" s="12">
        <f>IF('Total power'!L322&lt;Control!$C$7*1000,'Total power'!L322/Parameters!$C$3,Parameters!$C$4)</f>
        <v>18.867924528301888</v>
      </c>
      <c r="M322" s="12">
        <f>IF('Total power'!M322&lt;Control!$C$7*1000,'Total power'!M322/Parameters!$C$3,Parameters!$C$4)</f>
        <v>18.867924528301888</v>
      </c>
      <c r="N322" s="12">
        <f>IF('Total power'!N322&lt;Control!$C$7*1000,'Total power'!N322/Parameters!$C$3,Parameters!$C$4)</f>
        <v>18.867924528301888</v>
      </c>
      <c r="O322" s="12">
        <f>IF('Total power'!O322&lt;Control!$C$7*1000,'Total power'!O322/Parameters!$C$3,Parameters!$C$4)</f>
        <v>18.867924528301888</v>
      </c>
      <c r="P322" s="12">
        <f>IF('Total power'!P322&lt;Control!$C$7*1000,'Total power'!P322/Parameters!$C$3,Parameters!$C$4)</f>
        <v>18.867924528301888</v>
      </c>
      <c r="Q322" s="12">
        <f>IF('Total power'!Q322&lt;Control!$C$7*1000,'Total power'!Q322/Parameters!$C$3,Parameters!$C$4)</f>
        <v>18.867924528301888</v>
      </c>
      <c r="R322" s="12">
        <f>IF('Total power'!R322&lt;Control!$C$7*1000,'Total power'!R322/Parameters!$C$3,Parameters!$C$4)</f>
        <v>18.867924528301888</v>
      </c>
      <c r="S322" s="12">
        <f>IF('Total power'!S322&lt;Control!$C$7*1000,'Total power'!S322/Parameters!$C$3,Parameters!$C$4)</f>
        <v>18.867924528301888</v>
      </c>
      <c r="T322" s="12">
        <f>IF('Total power'!T322&lt;Control!$C$7*1000,'Total power'!T322/Parameters!$C$3,Parameters!$C$4)</f>
        <v>18.867924528301888</v>
      </c>
      <c r="U322" s="12">
        <f>IF('Total power'!U322&lt;Control!$C$7*1000,'Total power'!U322/Parameters!$C$3,Parameters!$C$4)</f>
        <v>18.233962264150943</v>
      </c>
      <c r="V322" s="12">
        <f>IF('Total power'!V322&lt;Control!$C$7*1000,'Total power'!V322/Parameters!$C$3,Parameters!$C$4)</f>
        <v>18.694339622641508</v>
      </c>
      <c r="W322" s="12">
        <f>IF('Total power'!W322&lt;Control!$C$7*1000,'Total power'!W322/Parameters!$C$3,Parameters!$C$4)</f>
        <v>18.867924528301888</v>
      </c>
      <c r="X322" s="12">
        <f>IF('Total power'!X322&lt;Control!$C$7*1000,'Total power'!X322/Parameters!$C$3,Parameters!$C$4)</f>
        <v>18.867924528301888</v>
      </c>
      <c r="Y322" s="12">
        <f>IF('Total power'!Y322&lt;Control!$C$7*1000,'Total power'!Y322/Parameters!$C$3,Parameters!$C$4)</f>
        <v>18.867924528301888</v>
      </c>
      <c r="Z322" s="12">
        <f>IF('Total power'!Z322&lt;Control!$C$7*1000,'Total power'!Z322/Parameters!$C$3,Parameters!$C$4)</f>
        <v>18.867924528301888</v>
      </c>
      <c r="AB322" s="7">
        <f t="shared" si="4"/>
        <v>445.85509433962278</v>
      </c>
    </row>
    <row r="323" spans="2:29" x14ac:dyDescent="0.2">
      <c r="B323" s="6">
        <v>44517</v>
      </c>
      <c r="C323" s="12">
        <f>IF('Total power'!C323&lt;Control!$C$7*1000,'Total power'!C323/Parameters!$C$3,Parameters!$C$4)</f>
        <v>18.867924528301888</v>
      </c>
      <c r="D323" s="12">
        <f>IF('Total power'!D323&lt;Control!$C$7*1000,'Total power'!D323/Parameters!$C$3,Parameters!$C$4)</f>
        <v>18.867924528301888</v>
      </c>
      <c r="E323" s="12">
        <f>IF('Total power'!E323&lt;Control!$C$7*1000,'Total power'!E323/Parameters!$C$3,Parameters!$C$4)</f>
        <v>18.867924528301888</v>
      </c>
      <c r="F323" s="12">
        <f>IF('Total power'!F323&lt;Control!$C$7*1000,'Total power'!F323/Parameters!$C$3,Parameters!$C$4)</f>
        <v>18.867924528301888</v>
      </c>
      <c r="G323" s="12">
        <f>IF('Total power'!G323&lt;Control!$C$7*1000,'Total power'!G323/Parameters!$C$3,Parameters!$C$4)</f>
        <v>18.867924528301888</v>
      </c>
      <c r="H323" s="12">
        <f>IF('Total power'!H323&lt;Control!$C$7*1000,'Total power'!H323/Parameters!$C$3,Parameters!$C$4)</f>
        <v>18.867924528301888</v>
      </c>
      <c r="I323" s="12">
        <f>IF('Total power'!I323&lt;Control!$C$7*1000,'Total power'!I323/Parameters!$C$3,Parameters!$C$4)</f>
        <v>18.867924528301888</v>
      </c>
      <c r="J323" s="12">
        <f>IF('Total power'!J323&lt;Control!$C$7*1000,'Total power'!J323/Parameters!$C$3,Parameters!$C$4)</f>
        <v>18.771320754716982</v>
      </c>
      <c r="K323" s="12">
        <f>IF('Total power'!K323&lt;Control!$C$7*1000,'Total power'!K323/Parameters!$C$3,Parameters!$C$4)</f>
        <v>18.694339622641508</v>
      </c>
      <c r="L323" s="12">
        <f>IF('Total power'!L323&lt;Control!$C$7*1000,'Total power'!L323/Parameters!$C$3,Parameters!$C$4)</f>
        <v>18.771320754716982</v>
      </c>
      <c r="M323" s="12">
        <f>IF('Total power'!M323&lt;Control!$C$7*1000,'Total power'!M323/Parameters!$C$3,Parameters!$C$4)</f>
        <v>18.771320754716982</v>
      </c>
      <c r="N323" s="12">
        <f>IF('Total power'!N323&lt;Control!$C$7*1000,'Total power'!N323/Parameters!$C$3,Parameters!$C$4)</f>
        <v>18.867924528301888</v>
      </c>
      <c r="O323" s="12">
        <f>IF('Total power'!O323&lt;Control!$C$7*1000,'Total power'!O323/Parameters!$C$3,Parameters!$C$4)</f>
        <v>18.867924528301888</v>
      </c>
      <c r="P323" s="12">
        <f>IF('Total power'!P323&lt;Control!$C$7*1000,'Total power'!P323/Parameters!$C$3,Parameters!$C$4)</f>
        <v>18.867924528301888</v>
      </c>
      <c r="Q323" s="12">
        <f>IF('Total power'!Q323&lt;Control!$C$7*1000,'Total power'!Q323/Parameters!$C$3,Parameters!$C$4)</f>
        <v>18.867924528301888</v>
      </c>
      <c r="R323" s="12">
        <f>IF('Total power'!R323&lt;Control!$C$7*1000,'Total power'!R323/Parameters!$C$3,Parameters!$C$4)</f>
        <v>18.771320754716982</v>
      </c>
      <c r="S323" s="12">
        <f>IF('Total power'!S323&lt;Control!$C$7*1000,'Total power'!S323/Parameters!$C$3,Parameters!$C$4)</f>
        <v>18.233962264150943</v>
      </c>
      <c r="T323" s="12">
        <f>IF('Total power'!T323&lt;Control!$C$7*1000,'Total power'!T323/Parameters!$C$3,Parameters!$C$4)</f>
        <v>14.937358490566039</v>
      </c>
      <c r="U323" s="12">
        <f>IF('Total power'!U323&lt;Control!$C$7*1000,'Total power'!U323/Parameters!$C$3,Parameters!$C$4)</f>
        <v>11.71320754716981</v>
      </c>
      <c r="V323" s="12">
        <f>IF('Total power'!V323&lt;Control!$C$7*1000,'Total power'!V323/Parameters!$C$3,Parameters!$C$4)</f>
        <v>11.372075471698114</v>
      </c>
      <c r="W323" s="12">
        <f>IF('Total power'!W323&lt;Control!$C$7*1000,'Total power'!W323/Parameters!$C$3,Parameters!$C$4)</f>
        <v>12.633962264150943</v>
      </c>
      <c r="X323" s="12">
        <f>IF('Total power'!X323&lt;Control!$C$7*1000,'Total power'!X323/Parameters!$C$3,Parameters!$C$4)</f>
        <v>12.633962264150943</v>
      </c>
      <c r="Y323" s="12">
        <f>IF('Total power'!Y323&lt;Control!$C$7*1000,'Total power'!Y323/Parameters!$C$3,Parameters!$C$4)</f>
        <v>15.172830188679248</v>
      </c>
      <c r="Z323" s="12">
        <f>IF('Total power'!Z323&lt;Control!$C$7*1000,'Total power'!Z323/Parameters!$C$3,Parameters!$C$4)</f>
        <v>18.867924528301888</v>
      </c>
      <c r="AB323" s="7">
        <f t="shared" si="4"/>
        <v>416.89207547169821</v>
      </c>
    </row>
    <row r="324" spans="2:29" x14ac:dyDescent="0.2">
      <c r="B324" s="6">
        <v>44518</v>
      </c>
      <c r="C324" s="12">
        <f>IF('Total power'!C324&lt;Control!$C$7*1000,'Total power'!C324/Parameters!$C$3,Parameters!$C$4)</f>
        <v>18.867924528301888</v>
      </c>
      <c r="D324" s="12">
        <f>IF('Total power'!D324&lt;Control!$C$7*1000,'Total power'!D324/Parameters!$C$3,Parameters!$C$4)</f>
        <v>18.867924528301888</v>
      </c>
      <c r="E324" s="12">
        <f>IF('Total power'!E324&lt;Control!$C$7*1000,'Total power'!E324/Parameters!$C$3,Parameters!$C$4)</f>
        <v>18.867924528301888</v>
      </c>
      <c r="F324" s="12">
        <f>IF('Total power'!F324&lt;Control!$C$7*1000,'Total power'!F324/Parameters!$C$3,Parameters!$C$4)</f>
        <v>18.867924528301888</v>
      </c>
      <c r="G324" s="12">
        <f>IF('Total power'!G324&lt;Control!$C$7*1000,'Total power'!G324/Parameters!$C$3,Parameters!$C$4)</f>
        <v>18.867924528301888</v>
      </c>
      <c r="H324" s="12">
        <f>IF('Total power'!H324&lt;Control!$C$7*1000,'Total power'!H324/Parameters!$C$3,Parameters!$C$4)</f>
        <v>18.867924528301888</v>
      </c>
      <c r="I324" s="12">
        <f>IF('Total power'!I324&lt;Control!$C$7*1000,'Total power'!I324/Parameters!$C$3,Parameters!$C$4)</f>
        <v>18.867924528301888</v>
      </c>
      <c r="J324" s="12">
        <f>IF('Total power'!J324&lt;Control!$C$7*1000,'Total power'!J324/Parameters!$C$3,Parameters!$C$4)</f>
        <v>18.867924528301888</v>
      </c>
      <c r="K324" s="12">
        <f>IF('Total power'!K324&lt;Control!$C$7*1000,'Total power'!K324/Parameters!$C$3,Parameters!$C$4)</f>
        <v>18.867924528301888</v>
      </c>
      <c r="L324" s="12">
        <f>IF('Total power'!L324&lt;Control!$C$7*1000,'Total power'!L324/Parameters!$C$3,Parameters!$C$4)</f>
        <v>18.867924528301888</v>
      </c>
      <c r="M324" s="12">
        <f>IF('Total power'!M324&lt;Control!$C$7*1000,'Total power'!M324/Parameters!$C$3,Parameters!$C$4)</f>
        <v>18.867924528301888</v>
      </c>
      <c r="N324" s="12">
        <f>IF('Total power'!N324&lt;Control!$C$7*1000,'Total power'!N324/Parameters!$C$3,Parameters!$C$4)</f>
        <v>18.867924528301888</v>
      </c>
      <c r="O324" s="12">
        <f>IF('Total power'!O324&lt;Control!$C$7*1000,'Total power'!O324/Parameters!$C$3,Parameters!$C$4)</f>
        <v>18.867924528301888</v>
      </c>
      <c r="P324" s="12">
        <f>IF('Total power'!P324&lt;Control!$C$7*1000,'Total power'!P324/Parameters!$C$3,Parameters!$C$4)</f>
        <v>18.867924528301888</v>
      </c>
      <c r="Q324" s="12">
        <f>IF('Total power'!Q324&lt;Control!$C$7*1000,'Total power'!Q324/Parameters!$C$3,Parameters!$C$4)</f>
        <v>18.867924528301888</v>
      </c>
      <c r="R324" s="12">
        <f>IF('Total power'!R324&lt;Control!$C$7*1000,'Total power'!R324/Parameters!$C$3,Parameters!$C$4)</f>
        <v>18.867924528301888</v>
      </c>
      <c r="S324" s="12">
        <f>IF('Total power'!S324&lt;Control!$C$7*1000,'Total power'!S324/Parameters!$C$3,Parameters!$C$4)</f>
        <v>18.867924528301888</v>
      </c>
      <c r="T324" s="12">
        <f>IF('Total power'!T324&lt;Control!$C$7*1000,'Total power'!T324/Parameters!$C$3,Parameters!$C$4)</f>
        <v>18.867924528301888</v>
      </c>
      <c r="U324" s="12">
        <f>IF('Total power'!U324&lt;Control!$C$7*1000,'Total power'!U324/Parameters!$C$3,Parameters!$C$4)</f>
        <v>18.867924528301888</v>
      </c>
      <c r="V324" s="12">
        <f>IF('Total power'!V324&lt;Control!$C$7*1000,'Total power'!V324/Parameters!$C$3,Parameters!$C$4)</f>
        <v>18.867924528301888</v>
      </c>
      <c r="W324" s="12">
        <f>IF('Total power'!W324&lt;Control!$C$7*1000,'Total power'!W324/Parameters!$C$3,Parameters!$C$4)</f>
        <v>18.867924528301888</v>
      </c>
      <c r="X324" s="12">
        <f>IF('Total power'!X324&lt;Control!$C$7*1000,'Total power'!X324/Parameters!$C$3,Parameters!$C$4)</f>
        <v>18.867924528301888</v>
      </c>
      <c r="Y324" s="12">
        <f>IF('Total power'!Y324&lt;Control!$C$7*1000,'Total power'!Y324/Parameters!$C$3,Parameters!$C$4)</f>
        <v>18.867924528301888</v>
      </c>
      <c r="Z324" s="12">
        <f>IF('Total power'!Z324&lt;Control!$C$7*1000,'Total power'!Z324/Parameters!$C$3,Parameters!$C$4)</f>
        <v>18.867924528301888</v>
      </c>
      <c r="AB324" s="7">
        <f t="shared" ref="AB324:AB367" si="5">SUM(C324:Z324)</f>
        <v>452.83018867924545</v>
      </c>
    </row>
    <row r="325" spans="2:29" x14ac:dyDescent="0.2">
      <c r="B325" s="6">
        <v>44519</v>
      </c>
      <c r="C325" s="12">
        <f>IF('Total power'!C325&lt;Control!$C$7*1000,'Total power'!C325/Parameters!$C$3,Parameters!$C$4)</f>
        <v>18.867924528301888</v>
      </c>
      <c r="D325" s="12">
        <f>IF('Total power'!D325&lt;Control!$C$7*1000,'Total power'!D325/Parameters!$C$3,Parameters!$C$4)</f>
        <v>18.867924528301888</v>
      </c>
      <c r="E325" s="12">
        <f>IF('Total power'!E325&lt;Control!$C$7*1000,'Total power'!E325/Parameters!$C$3,Parameters!$C$4)</f>
        <v>18.867924528301888</v>
      </c>
      <c r="F325" s="12">
        <f>IF('Total power'!F325&lt;Control!$C$7*1000,'Total power'!F325/Parameters!$C$3,Parameters!$C$4)</f>
        <v>18.867924528301888</v>
      </c>
      <c r="G325" s="12">
        <f>IF('Total power'!G325&lt;Control!$C$7*1000,'Total power'!G325/Parameters!$C$3,Parameters!$C$4)</f>
        <v>18.867924528301888</v>
      </c>
      <c r="H325" s="12">
        <f>IF('Total power'!H325&lt;Control!$C$7*1000,'Total power'!H325/Parameters!$C$3,Parameters!$C$4)</f>
        <v>18.867924528301888</v>
      </c>
      <c r="I325" s="12">
        <f>IF('Total power'!I325&lt;Control!$C$7*1000,'Total power'!I325/Parameters!$C$3,Parameters!$C$4)</f>
        <v>18.867924528301888</v>
      </c>
      <c r="J325" s="12">
        <f>IF('Total power'!J325&lt;Control!$C$7*1000,'Total power'!J325/Parameters!$C$3,Parameters!$C$4)</f>
        <v>18.867924528301888</v>
      </c>
      <c r="K325" s="12">
        <f>IF('Total power'!K325&lt;Control!$C$7*1000,'Total power'!K325/Parameters!$C$3,Parameters!$C$4)</f>
        <v>18.774339622641513</v>
      </c>
      <c r="L325" s="12">
        <f>IF('Total power'!L325&lt;Control!$C$7*1000,'Total power'!L325/Parameters!$C$3,Parameters!$C$4)</f>
        <v>17.722264150943396</v>
      </c>
      <c r="M325" s="12">
        <f>IF('Total power'!M325&lt;Control!$C$7*1000,'Total power'!M325/Parameters!$C$3,Parameters!$C$4)</f>
        <v>18.233962264150943</v>
      </c>
      <c r="N325" s="12">
        <f>IF('Total power'!N325&lt;Control!$C$7*1000,'Total power'!N325/Parameters!$C$3,Parameters!$C$4)</f>
        <v>18.40301886792453</v>
      </c>
      <c r="O325" s="12">
        <f>IF('Total power'!O325&lt;Control!$C$7*1000,'Total power'!O325/Parameters!$C$3,Parameters!$C$4)</f>
        <v>18.867924528301888</v>
      </c>
      <c r="P325" s="12">
        <f>IF('Total power'!P325&lt;Control!$C$7*1000,'Total power'!P325/Parameters!$C$3,Parameters!$C$4)</f>
        <v>18.867924528301888</v>
      </c>
      <c r="Q325" s="12">
        <f>IF('Total power'!Q325&lt;Control!$C$7*1000,'Total power'!Q325/Parameters!$C$3,Parameters!$C$4)</f>
        <v>18.867924528301888</v>
      </c>
      <c r="R325" s="12">
        <f>IF('Total power'!R325&lt;Control!$C$7*1000,'Total power'!R325/Parameters!$C$3,Parameters!$C$4)</f>
        <v>18.867924528301888</v>
      </c>
      <c r="S325" s="12">
        <f>IF('Total power'!S325&lt;Control!$C$7*1000,'Total power'!S325/Parameters!$C$3,Parameters!$C$4)</f>
        <v>18.867924528301888</v>
      </c>
      <c r="T325" s="12">
        <f>IF('Total power'!T325&lt;Control!$C$7*1000,'Total power'!T325/Parameters!$C$3,Parameters!$C$4)</f>
        <v>18.867924528301888</v>
      </c>
      <c r="U325" s="12">
        <f>IF('Total power'!U325&lt;Control!$C$7*1000,'Total power'!U325/Parameters!$C$3,Parameters!$C$4)</f>
        <v>18.867924528301888</v>
      </c>
      <c r="V325" s="12">
        <f>IF('Total power'!V325&lt;Control!$C$7*1000,'Total power'!V325/Parameters!$C$3,Parameters!$C$4)</f>
        <v>18.867924528301888</v>
      </c>
      <c r="W325" s="12">
        <f>IF('Total power'!W325&lt;Control!$C$7*1000,'Total power'!W325/Parameters!$C$3,Parameters!$C$4)</f>
        <v>18.867924528301888</v>
      </c>
      <c r="X325" s="12">
        <f>IF('Total power'!X325&lt;Control!$C$7*1000,'Total power'!X325/Parameters!$C$3,Parameters!$C$4)</f>
        <v>18.867924528301888</v>
      </c>
      <c r="Y325" s="12">
        <f>IF('Total power'!Y325&lt;Control!$C$7*1000,'Total power'!Y325/Parameters!$C$3,Parameters!$C$4)</f>
        <v>18.867924528301888</v>
      </c>
      <c r="Z325" s="12">
        <f>IF('Total power'!Z325&lt;Control!$C$7*1000,'Total power'!Z325/Parameters!$C$3,Parameters!$C$4)</f>
        <v>18.867924528301888</v>
      </c>
      <c r="AB325" s="7">
        <f t="shared" si="5"/>
        <v>450.49207547169829</v>
      </c>
    </row>
    <row r="326" spans="2:29" x14ac:dyDescent="0.2">
      <c r="B326" s="6">
        <v>44520</v>
      </c>
      <c r="C326" s="12">
        <f>IF('Total power'!C326&lt;Control!$C$7*1000,'Total power'!C326/Parameters!$C$3,Parameters!$C$4)</f>
        <v>18.867924528301888</v>
      </c>
      <c r="D326" s="12">
        <f>IF('Total power'!D326&lt;Control!$C$7*1000,'Total power'!D326/Parameters!$C$3,Parameters!$C$4)</f>
        <v>18.867924528301888</v>
      </c>
      <c r="E326" s="12">
        <f>IF('Total power'!E326&lt;Control!$C$7*1000,'Total power'!E326/Parameters!$C$3,Parameters!$C$4)</f>
        <v>18.867924528301888</v>
      </c>
      <c r="F326" s="12">
        <f>IF('Total power'!F326&lt;Control!$C$7*1000,'Total power'!F326/Parameters!$C$3,Parameters!$C$4)</f>
        <v>18.867924528301888</v>
      </c>
      <c r="G326" s="12">
        <f>IF('Total power'!G326&lt;Control!$C$7*1000,'Total power'!G326/Parameters!$C$3,Parameters!$C$4)</f>
        <v>18.867924528301888</v>
      </c>
      <c r="H326" s="12">
        <f>IF('Total power'!H326&lt;Control!$C$7*1000,'Total power'!H326/Parameters!$C$3,Parameters!$C$4)</f>
        <v>18.867924528301888</v>
      </c>
      <c r="I326" s="12">
        <f>IF('Total power'!I326&lt;Control!$C$7*1000,'Total power'!I326/Parameters!$C$3,Parameters!$C$4)</f>
        <v>18.233962264150943</v>
      </c>
      <c r="J326" s="12">
        <f>IF('Total power'!J326&lt;Control!$C$7*1000,'Total power'!J326/Parameters!$C$3,Parameters!$C$4)</f>
        <v>15.323773584905663</v>
      </c>
      <c r="K326" s="12">
        <f>IF('Total power'!K326&lt;Control!$C$7*1000,'Total power'!K326/Parameters!$C$3,Parameters!$C$4)</f>
        <v>14.937358490566039</v>
      </c>
      <c r="L326" s="12">
        <f>IF('Total power'!L326&lt;Control!$C$7*1000,'Total power'!L326/Parameters!$C$3,Parameters!$C$4)</f>
        <v>13.753962264150944</v>
      </c>
      <c r="M326" s="12">
        <f>IF('Total power'!M326&lt;Control!$C$7*1000,'Total power'!M326/Parameters!$C$3,Parameters!$C$4)</f>
        <v>15.323773584905663</v>
      </c>
      <c r="N326" s="12">
        <f>IF('Total power'!N326&lt;Control!$C$7*1000,'Total power'!N326/Parameters!$C$3,Parameters!$C$4)</f>
        <v>18.406037735849058</v>
      </c>
      <c r="O326" s="12">
        <f>IF('Total power'!O326&lt;Control!$C$7*1000,'Total power'!O326/Parameters!$C$3,Parameters!$C$4)</f>
        <v>18.867924528301888</v>
      </c>
      <c r="P326" s="12">
        <f>IF('Total power'!P326&lt;Control!$C$7*1000,'Total power'!P326/Parameters!$C$3,Parameters!$C$4)</f>
        <v>18.867924528301888</v>
      </c>
      <c r="Q326" s="12">
        <f>IF('Total power'!Q326&lt;Control!$C$7*1000,'Total power'!Q326/Parameters!$C$3,Parameters!$C$4)</f>
        <v>18.867924528301888</v>
      </c>
      <c r="R326" s="12">
        <f>IF('Total power'!R326&lt;Control!$C$7*1000,'Total power'!R326/Parameters!$C$3,Parameters!$C$4)</f>
        <v>18.867924528301888</v>
      </c>
      <c r="S326" s="12">
        <f>IF('Total power'!S326&lt;Control!$C$7*1000,'Total power'!S326/Parameters!$C$3,Parameters!$C$4)</f>
        <v>18.867924528301888</v>
      </c>
      <c r="T326" s="12">
        <f>IF('Total power'!T326&lt;Control!$C$7*1000,'Total power'!T326/Parameters!$C$3,Parameters!$C$4)</f>
        <v>18.867924528301888</v>
      </c>
      <c r="U326" s="12">
        <f>IF('Total power'!U326&lt;Control!$C$7*1000,'Total power'!U326/Parameters!$C$3,Parameters!$C$4)</f>
        <v>18.867924528301888</v>
      </c>
      <c r="V326" s="12">
        <f>IF('Total power'!V326&lt;Control!$C$7*1000,'Total power'!V326/Parameters!$C$3,Parameters!$C$4)</f>
        <v>18.867924528301888</v>
      </c>
      <c r="W326" s="12">
        <f>IF('Total power'!W326&lt;Control!$C$7*1000,'Total power'!W326/Parameters!$C$3,Parameters!$C$4)</f>
        <v>18.867924528301888</v>
      </c>
      <c r="X326" s="12">
        <f>IF('Total power'!X326&lt;Control!$C$7*1000,'Total power'!X326/Parameters!$C$3,Parameters!$C$4)</f>
        <v>18.867924528301888</v>
      </c>
      <c r="Y326" s="12">
        <f>IF('Total power'!Y326&lt;Control!$C$7*1000,'Total power'!Y326/Parameters!$C$3,Parameters!$C$4)</f>
        <v>18.867924528301888</v>
      </c>
      <c r="Z326" s="12">
        <f>IF('Total power'!Z326&lt;Control!$C$7*1000,'Total power'!Z326/Parameters!$C$3,Parameters!$C$4)</f>
        <v>18.867924528301888</v>
      </c>
      <c r="AB326" s="7">
        <f t="shared" si="5"/>
        <v>435.60150943396241</v>
      </c>
    </row>
    <row r="327" spans="2:29" x14ac:dyDescent="0.2">
      <c r="B327" s="6">
        <v>44521</v>
      </c>
      <c r="C327" s="12">
        <f>IF('Total power'!C327&lt;Control!$C$7*1000,'Total power'!C327/Parameters!$C$3,Parameters!$C$4)</f>
        <v>18.867924528301888</v>
      </c>
      <c r="D327" s="12">
        <f>IF('Total power'!D327&lt;Control!$C$7*1000,'Total power'!D327/Parameters!$C$3,Parameters!$C$4)</f>
        <v>18.867924528301888</v>
      </c>
      <c r="E327" s="12">
        <f>IF('Total power'!E327&lt;Control!$C$7*1000,'Total power'!E327/Parameters!$C$3,Parameters!$C$4)</f>
        <v>18.867924528301888</v>
      </c>
      <c r="F327" s="12">
        <f>IF('Total power'!F327&lt;Control!$C$7*1000,'Total power'!F327/Parameters!$C$3,Parameters!$C$4)</f>
        <v>18.867924528301888</v>
      </c>
      <c r="G327" s="12">
        <f>IF('Total power'!G327&lt;Control!$C$7*1000,'Total power'!G327/Parameters!$C$3,Parameters!$C$4)</f>
        <v>18.867924528301888</v>
      </c>
      <c r="H327" s="12">
        <f>IF('Total power'!H327&lt;Control!$C$7*1000,'Total power'!H327/Parameters!$C$3,Parameters!$C$4)</f>
        <v>18.867924528301888</v>
      </c>
      <c r="I327" s="12">
        <f>IF('Total power'!I327&lt;Control!$C$7*1000,'Total power'!I327/Parameters!$C$3,Parameters!$C$4)</f>
        <v>18.867924528301888</v>
      </c>
      <c r="J327" s="12">
        <f>IF('Total power'!J327&lt;Control!$C$7*1000,'Total power'!J327/Parameters!$C$3,Parameters!$C$4)</f>
        <v>18.774339622641513</v>
      </c>
      <c r="K327" s="12">
        <f>IF('Total power'!K327&lt;Control!$C$7*1000,'Total power'!K327/Parameters!$C$3,Parameters!$C$4)</f>
        <v>18.771320754716982</v>
      </c>
      <c r="L327" s="12">
        <f>IF('Total power'!L327&lt;Control!$C$7*1000,'Total power'!L327/Parameters!$C$3,Parameters!$C$4)</f>
        <v>18.750188679245284</v>
      </c>
      <c r="M327" s="12">
        <f>IF('Total power'!M327&lt;Control!$C$7*1000,'Total power'!M327/Parameters!$C$3,Parameters!$C$4)</f>
        <v>18.774339622641513</v>
      </c>
      <c r="N327" s="12">
        <f>IF('Total power'!N327&lt;Control!$C$7*1000,'Total power'!N327/Parameters!$C$3,Parameters!$C$4)</f>
        <v>18.406037735849058</v>
      </c>
      <c r="O327" s="12">
        <f>IF('Total power'!O327&lt;Control!$C$7*1000,'Total power'!O327/Parameters!$C$3,Parameters!$C$4)</f>
        <v>18.233962264150943</v>
      </c>
      <c r="P327" s="12">
        <f>IF('Total power'!P327&lt;Control!$C$7*1000,'Total power'!P327/Parameters!$C$3,Parameters!$C$4)</f>
        <v>16.688301886792452</v>
      </c>
      <c r="Q327" s="12">
        <f>IF('Total power'!Q327&lt;Control!$C$7*1000,'Total power'!Q327/Parameters!$C$3,Parameters!$C$4)</f>
        <v>15.323773584905663</v>
      </c>
      <c r="R327" s="12">
        <f>IF('Total power'!R327&lt;Control!$C$7*1000,'Total power'!R327/Parameters!$C$3,Parameters!$C$4)</f>
        <v>13.753962264150944</v>
      </c>
      <c r="S327" s="12">
        <f>IF('Total power'!S327&lt;Control!$C$7*1000,'Total power'!S327/Parameters!$C$3,Parameters!$C$4)</f>
        <v>13.367547169811321</v>
      </c>
      <c r="T327" s="12">
        <f>IF('Total power'!T327&lt;Control!$C$7*1000,'Total power'!T327/Parameters!$C$3,Parameters!$C$4)</f>
        <v>12.633962264150943</v>
      </c>
      <c r="U327" s="12">
        <f>IF('Total power'!U327&lt;Control!$C$7*1000,'Total power'!U327/Parameters!$C$3,Parameters!$C$4)</f>
        <v>11.948679245283019</v>
      </c>
      <c r="V327" s="12">
        <f>IF('Total power'!V327&lt;Control!$C$7*1000,'Total power'!V327/Parameters!$C$3,Parameters!$C$4)</f>
        <v>11.71320754716981</v>
      </c>
      <c r="W327" s="12">
        <f>IF('Total power'!W327&lt;Control!$C$7*1000,'Total power'!W327/Parameters!$C$3,Parameters!$C$4)</f>
        <v>11.372075471698114</v>
      </c>
      <c r="X327" s="12">
        <f>IF('Total power'!X327&lt;Control!$C$7*1000,'Total power'!X327/Parameters!$C$3,Parameters!$C$4)</f>
        <v>11.372075471698114</v>
      </c>
      <c r="Y327" s="12">
        <f>IF('Total power'!Y327&lt;Control!$C$7*1000,'Total power'!Y327/Parameters!$C$3,Parameters!$C$4)</f>
        <v>10.566037735849056</v>
      </c>
      <c r="Z327" s="12">
        <f>IF('Total power'!Z327&lt;Control!$C$7*1000,'Total power'!Z327/Parameters!$C$3,Parameters!$C$4)</f>
        <v>11.71320754716981</v>
      </c>
      <c r="AB327" s="7">
        <f t="shared" si="5"/>
        <v>384.2384905660378</v>
      </c>
    </row>
    <row r="328" spans="2:29" x14ac:dyDescent="0.2">
      <c r="B328" s="6">
        <v>44522</v>
      </c>
      <c r="C328" s="12">
        <f>IF('Total power'!C328&lt;Control!$C$7*1000,'Total power'!C328/Parameters!$C$3,Parameters!$C$4)</f>
        <v>14.937358490566039</v>
      </c>
      <c r="D328" s="12">
        <f>IF('Total power'!D328&lt;Control!$C$7*1000,'Total power'!D328/Parameters!$C$3,Parameters!$C$4)</f>
        <v>15.415849056603776</v>
      </c>
      <c r="E328" s="12">
        <f>IF('Total power'!E328&lt;Control!$C$7*1000,'Total power'!E328/Parameters!$C$3,Parameters!$C$4)</f>
        <v>16.688301886792452</v>
      </c>
      <c r="F328" s="12">
        <f>IF('Total power'!F328&lt;Control!$C$7*1000,'Total power'!F328/Parameters!$C$3,Parameters!$C$4)</f>
        <v>17.630188679245283</v>
      </c>
      <c r="G328" s="12">
        <f>IF('Total power'!G328&lt;Control!$C$7*1000,'Total power'!G328/Parameters!$C$3,Parameters!$C$4)</f>
        <v>18.233962264150943</v>
      </c>
      <c r="H328" s="12">
        <f>IF('Total power'!H328&lt;Control!$C$7*1000,'Total power'!H328/Parameters!$C$3,Parameters!$C$4)</f>
        <v>18.326037735849056</v>
      </c>
      <c r="I328" s="12">
        <f>IF('Total power'!I328&lt;Control!$C$7*1000,'Total power'!I328/Parameters!$C$3,Parameters!$C$4)</f>
        <v>18.40301886792453</v>
      </c>
      <c r="J328" s="12">
        <f>IF('Total power'!J328&lt;Control!$C$7*1000,'Total power'!J328/Parameters!$C$3,Parameters!$C$4)</f>
        <v>18.40301886792453</v>
      </c>
      <c r="K328" s="12">
        <f>IF('Total power'!K328&lt;Control!$C$7*1000,'Total power'!K328/Parameters!$C$3,Parameters!$C$4)</f>
        <v>18.381886792452832</v>
      </c>
      <c r="L328" s="12">
        <f>IF('Total power'!L328&lt;Control!$C$7*1000,'Total power'!L328/Parameters!$C$3,Parameters!$C$4)</f>
        <v>18.326037735849056</v>
      </c>
      <c r="M328" s="12">
        <f>IF('Total power'!M328&lt;Control!$C$7*1000,'Total power'!M328/Parameters!$C$3,Parameters!$C$4)</f>
        <v>17.722264150943396</v>
      </c>
      <c r="N328" s="12">
        <f>IF('Total power'!N328&lt;Control!$C$7*1000,'Total power'!N328/Parameters!$C$3,Parameters!$C$4)</f>
        <v>18.381886792452832</v>
      </c>
      <c r="O328" s="12">
        <f>IF('Total power'!O328&lt;Control!$C$7*1000,'Total power'!O328/Parameters!$C$3,Parameters!$C$4)</f>
        <v>18.40301886792453</v>
      </c>
      <c r="P328" s="12">
        <f>IF('Total power'!P328&lt;Control!$C$7*1000,'Total power'!P328/Parameters!$C$3,Parameters!$C$4)</f>
        <v>18.381886792452832</v>
      </c>
      <c r="Q328" s="12">
        <f>IF('Total power'!Q328&lt;Control!$C$7*1000,'Total power'!Q328/Parameters!$C$3,Parameters!$C$4)</f>
        <v>18.381886792452832</v>
      </c>
      <c r="R328" s="12">
        <f>IF('Total power'!R328&lt;Control!$C$7*1000,'Total power'!R328/Parameters!$C$3,Parameters!$C$4)</f>
        <v>18.40301886792453</v>
      </c>
      <c r="S328" s="12">
        <f>IF('Total power'!S328&lt;Control!$C$7*1000,'Total power'!S328/Parameters!$C$3,Parameters!$C$4)</f>
        <v>18.406037735849058</v>
      </c>
      <c r="T328" s="12">
        <f>IF('Total power'!T328&lt;Control!$C$7*1000,'Total power'!T328/Parameters!$C$3,Parameters!$C$4)</f>
        <v>18.381886792452832</v>
      </c>
      <c r="U328" s="12">
        <f>IF('Total power'!U328&lt;Control!$C$7*1000,'Total power'!U328/Parameters!$C$3,Parameters!$C$4)</f>
        <v>18.233962264150943</v>
      </c>
      <c r="V328" s="12">
        <f>IF('Total power'!V328&lt;Control!$C$7*1000,'Total power'!V328/Parameters!$C$3,Parameters!$C$4)</f>
        <v>17.630188679245283</v>
      </c>
      <c r="W328" s="12">
        <f>IF('Total power'!W328&lt;Control!$C$7*1000,'Total power'!W328/Parameters!$C$3,Parameters!$C$4)</f>
        <v>17.722264150943396</v>
      </c>
      <c r="X328" s="12">
        <f>IF('Total power'!X328&lt;Control!$C$7*1000,'Total power'!X328/Parameters!$C$3,Parameters!$C$4)</f>
        <v>16.836226415094337</v>
      </c>
      <c r="Y328" s="12">
        <f>IF('Total power'!Y328&lt;Control!$C$7*1000,'Total power'!Y328/Parameters!$C$3,Parameters!$C$4)</f>
        <v>16.537358490566035</v>
      </c>
      <c r="Z328" s="12">
        <f>IF('Total power'!Z328&lt;Control!$C$7*1000,'Total power'!Z328/Parameters!$C$3,Parameters!$C$4)</f>
        <v>16.537358490566035</v>
      </c>
      <c r="AB328" s="7">
        <f t="shared" si="5"/>
        <v>424.70490566037728</v>
      </c>
    </row>
    <row r="329" spans="2:29" x14ac:dyDescent="0.2">
      <c r="B329" s="6">
        <v>44523</v>
      </c>
      <c r="C329" s="12">
        <f>IF('Total power'!C329&lt;Control!$C$7*1000,'Total power'!C329/Parameters!$C$3,Parameters!$C$4)</f>
        <v>16.537358490566035</v>
      </c>
      <c r="D329" s="12">
        <f>IF('Total power'!D329&lt;Control!$C$7*1000,'Total power'!D329/Parameters!$C$3,Parameters!$C$4)</f>
        <v>16.537358490566035</v>
      </c>
      <c r="E329" s="12">
        <f>IF('Total power'!E329&lt;Control!$C$7*1000,'Total power'!E329/Parameters!$C$3,Parameters!$C$4)</f>
        <v>16.688301886792452</v>
      </c>
      <c r="F329" s="12">
        <f>IF('Total power'!F329&lt;Control!$C$7*1000,'Total power'!F329/Parameters!$C$3,Parameters!$C$4)</f>
        <v>17.630188679245283</v>
      </c>
      <c r="G329" s="12">
        <f>IF('Total power'!G329&lt;Control!$C$7*1000,'Total power'!G329/Parameters!$C$3,Parameters!$C$4)</f>
        <v>17.630188679245283</v>
      </c>
      <c r="H329" s="12">
        <f>IF('Total power'!H329&lt;Control!$C$7*1000,'Total power'!H329/Parameters!$C$3,Parameters!$C$4)</f>
        <v>16.836226415094337</v>
      </c>
      <c r="I329" s="12">
        <f>IF('Total power'!I329&lt;Control!$C$7*1000,'Total power'!I329/Parameters!$C$3,Parameters!$C$4)</f>
        <v>17.630188679245283</v>
      </c>
      <c r="J329" s="12">
        <f>IF('Total power'!J329&lt;Control!$C$7*1000,'Total power'!J329/Parameters!$C$3,Parameters!$C$4)</f>
        <v>17.778113207547172</v>
      </c>
      <c r="K329" s="12">
        <f>IF('Total power'!K329&lt;Control!$C$7*1000,'Total power'!K329/Parameters!$C$3,Parameters!$C$4)</f>
        <v>16.688301886792452</v>
      </c>
      <c r="L329" s="12">
        <f>IF('Total power'!L329&lt;Control!$C$7*1000,'Total power'!L329/Parameters!$C$3,Parameters!$C$4)</f>
        <v>17.778113207547172</v>
      </c>
      <c r="M329" s="12">
        <f>IF('Total power'!M329&lt;Control!$C$7*1000,'Total power'!M329/Parameters!$C$3,Parameters!$C$4)</f>
        <v>18.233962264150943</v>
      </c>
      <c r="N329" s="12">
        <f>IF('Total power'!N329&lt;Control!$C$7*1000,'Total power'!N329/Parameters!$C$3,Parameters!$C$4)</f>
        <v>17.722264150943396</v>
      </c>
      <c r="O329" s="12">
        <f>IF('Total power'!O329&lt;Control!$C$7*1000,'Total power'!O329/Parameters!$C$3,Parameters!$C$4)</f>
        <v>18.381886792452832</v>
      </c>
      <c r="P329" s="12">
        <f>IF('Total power'!P329&lt;Control!$C$7*1000,'Total power'!P329/Parameters!$C$3,Parameters!$C$4)</f>
        <v>18.406037735849058</v>
      </c>
      <c r="Q329" s="12">
        <f>IF('Total power'!Q329&lt;Control!$C$7*1000,'Total power'!Q329/Parameters!$C$3,Parameters!$C$4)</f>
        <v>18.771320754716982</v>
      </c>
      <c r="R329" s="12">
        <f>IF('Total power'!R329&lt;Control!$C$7*1000,'Total power'!R329/Parameters!$C$3,Parameters!$C$4)</f>
        <v>18.774339622641513</v>
      </c>
      <c r="S329" s="12">
        <f>IF('Total power'!S329&lt;Control!$C$7*1000,'Total power'!S329/Parameters!$C$3,Parameters!$C$4)</f>
        <v>18.867924528301888</v>
      </c>
      <c r="T329" s="12">
        <f>IF('Total power'!T329&lt;Control!$C$7*1000,'Total power'!T329/Parameters!$C$3,Parameters!$C$4)</f>
        <v>18.867924528301888</v>
      </c>
      <c r="U329" s="12">
        <f>IF('Total power'!U329&lt;Control!$C$7*1000,'Total power'!U329/Parameters!$C$3,Parameters!$C$4)</f>
        <v>18.867924528301888</v>
      </c>
      <c r="V329" s="12">
        <f>IF('Total power'!V329&lt;Control!$C$7*1000,'Total power'!V329/Parameters!$C$3,Parameters!$C$4)</f>
        <v>18.774339622641513</v>
      </c>
      <c r="W329" s="12">
        <f>IF('Total power'!W329&lt;Control!$C$7*1000,'Total power'!W329/Parameters!$C$3,Parameters!$C$4)</f>
        <v>18.750188679245284</v>
      </c>
      <c r="X329" s="12">
        <f>IF('Total power'!X329&lt;Control!$C$7*1000,'Total power'!X329/Parameters!$C$3,Parameters!$C$4)</f>
        <v>18.774339622641513</v>
      </c>
      <c r="Y329" s="12">
        <f>IF('Total power'!Y329&lt;Control!$C$7*1000,'Total power'!Y329/Parameters!$C$3,Parameters!$C$4)</f>
        <v>18.867924528301888</v>
      </c>
      <c r="Z329" s="12">
        <f>IF('Total power'!Z329&lt;Control!$C$7*1000,'Total power'!Z329/Parameters!$C$3,Parameters!$C$4)</f>
        <v>18.867924528301888</v>
      </c>
      <c r="AB329" s="7">
        <f t="shared" si="5"/>
        <v>432.66264150943397</v>
      </c>
    </row>
    <row r="330" spans="2:29" x14ac:dyDescent="0.2">
      <c r="B330" s="6">
        <v>44524</v>
      </c>
      <c r="C330" s="12">
        <f>IF('Total power'!C330&lt;Control!$C$7*1000,'Total power'!C330/Parameters!$C$3,Parameters!$C$4)</f>
        <v>18.867924528301888</v>
      </c>
      <c r="D330" s="12">
        <f>IF('Total power'!D330&lt;Control!$C$7*1000,'Total power'!D330/Parameters!$C$3,Parameters!$C$4)</f>
        <v>18.867924528301888</v>
      </c>
      <c r="E330" s="12">
        <f>IF('Total power'!E330&lt;Control!$C$7*1000,'Total power'!E330/Parameters!$C$3,Parameters!$C$4)</f>
        <v>18.774339622641513</v>
      </c>
      <c r="F330" s="12">
        <f>IF('Total power'!F330&lt;Control!$C$7*1000,'Total power'!F330/Parameters!$C$3,Parameters!$C$4)</f>
        <v>18.750188679245284</v>
      </c>
      <c r="G330" s="12">
        <f>IF('Total power'!G330&lt;Control!$C$7*1000,'Total power'!G330/Parameters!$C$3,Parameters!$C$4)</f>
        <v>18.750188679245284</v>
      </c>
      <c r="H330" s="12">
        <f>IF('Total power'!H330&lt;Control!$C$7*1000,'Total power'!H330/Parameters!$C$3,Parameters!$C$4)</f>
        <v>17.479245283018866</v>
      </c>
      <c r="I330" s="12">
        <f>IF('Total power'!I330&lt;Control!$C$7*1000,'Total power'!I330/Parameters!$C$3,Parameters!$C$4)</f>
        <v>15.172830188679248</v>
      </c>
      <c r="J330" s="12">
        <f>IF('Total power'!J330&lt;Control!$C$7*1000,'Total power'!J330/Parameters!$C$3,Parameters!$C$4)</f>
        <v>15.172830188679248</v>
      </c>
      <c r="K330" s="12">
        <f>IF('Total power'!K330&lt;Control!$C$7*1000,'Total power'!K330/Parameters!$C$3,Parameters!$C$4)</f>
        <v>15.415849056603776</v>
      </c>
      <c r="L330" s="12">
        <f>IF('Total power'!L330&lt;Control!$C$7*1000,'Total power'!L330/Parameters!$C$3,Parameters!$C$4)</f>
        <v>16.537358490566035</v>
      </c>
      <c r="M330" s="12">
        <f>IF('Total power'!M330&lt;Control!$C$7*1000,'Total power'!M330/Parameters!$C$3,Parameters!$C$4)</f>
        <v>16.688301886792452</v>
      </c>
      <c r="N330" s="12">
        <f>IF('Total power'!N330&lt;Control!$C$7*1000,'Total power'!N330/Parameters!$C$3,Parameters!$C$4)</f>
        <v>16.780377358490565</v>
      </c>
      <c r="O330" s="12">
        <f>IF('Total power'!O330&lt;Control!$C$7*1000,'Total power'!O330/Parameters!$C$3,Parameters!$C$4)</f>
        <v>17.630188679245283</v>
      </c>
      <c r="P330" s="12">
        <f>IF('Total power'!P330&lt;Control!$C$7*1000,'Total power'!P330/Parameters!$C$3,Parameters!$C$4)</f>
        <v>18.326037735849056</v>
      </c>
      <c r="Q330" s="12">
        <f>IF('Total power'!Q330&lt;Control!$C$7*1000,'Total power'!Q330/Parameters!$C$3,Parameters!$C$4)</f>
        <v>18.694339622641508</v>
      </c>
      <c r="R330" s="12">
        <f>IF('Total power'!R330&lt;Control!$C$7*1000,'Total power'!R330/Parameters!$C$3,Parameters!$C$4)</f>
        <v>18.867924528301888</v>
      </c>
      <c r="S330" s="12">
        <f>IF('Total power'!S330&lt;Control!$C$7*1000,'Total power'!S330/Parameters!$C$3,Parameters!$C$4)</f>
        <v>18.867924528301888</v>
      </c>
      <c r="T330" s="12">
        <f>IF('Total power'!T330&lt;Control!$C$7*1000,'Total power'!T330/Parameters!$C$3,Parameters!$C$4)</f>
        <v>18.867924528301888</v>
      </c>
      <c r="U330" s="12">
        <f>IF('Total power'!U330&lt;Control!$C$7*1000,'Total power'!U330/Parameters!$C$3,Parameters!$C$4)</f>
        <v>18.867924528301888</v>
      </c>
      <c r="V330" s="12">
        <f>IF('Total power'!V330&lt;Control!$C$7*1000,'Total power'!V330/Parameters!$C$3,Parameters!$C$4)</f>
        <v>18.867924528301888</v>
      </c>
      <c r="W330" s="12">
        <f>IF('Total power'!W330&lt;Control!$C$7*1000,'Total power'!W330/Parameters!$C$3,Parameters!$C$4)</f>
        <v>18.867924528301888</v>
      </c>
      <c r="X330" s="12">
        <f>IF('Total power'!X330&lt;Control!$C$7*1000,'Total power'!X330/Parameters!$C$3,Parameters!$C$4)</f>
        <v>18.867924528301888</v>
      </c>
      <c r="Y330" s="12">
        <f>IF('Total power'!Y330&lt;Control!$C$7*1000,'Total power'!Y330/Parameters!$C$3,Parameters!$C$4)</f>
        <v>18.867924528301888</v>
      </c>
      <c r="Z330" s="12">
        <f>IF('Total power'!Z330&lt;Control!$C$7*1000,'Total power'!Z330/Parameters!$C$3,Parameters!$C$4)</f>
        <v>18.867924528301888</v>
      </c>
      <c r="AB330" s="7">
        <f t="shared" si="5"/>
        <v>431.71924528301901</v>
      </c>
    </row>
    <row r="331" spans="2:29" x14ac:dyDescent="0.2">
      <c r="B331" s="6">
        <v>44525</v>
      </c>
      <c r="C331" s="12">
        <f>IF('Total power'!C331&lt;Control!$C$7*1000,'Total power'!C331/Parameters!$C$3,Parameters!$C$4)</f>
        <v>18.867924528301888</v>
      </c>
      <c r="D331" s="12">
        <f>IF('Total power'!D331&lt;Control!$C$7*1000,'Total power'!D331/Parameters!$C$3,Parameters!$C$4)</f>
        <v>18.867924528301888</v>
      </c>
      <c r="E331" s="12">
        <f>IF('Total power'!E331&lt;Control!$C$7*1000,'Total power'!E331/Parameters!$C$3,Parameters!$C$4)</f>
        <v>18.867924528301888</v>
      </c>
      <c r="F331" s="12">
        <f>IF('Total power'!F331&lt;Control!$C$7*1000,'Total power'!F331/Parameters!$C$3,Parameters!$C$4)</f>
        <v>18.867924528301888</v>
      </c>
      <c r="G331" s="12">
        <f>IF('Total power'!G331&lt;Control!$C$7*1000,'Total power'!G331/Parameters!$C$3,Parameters!$C$4)</f>
        <v>18.867924528301888</v>
      </c>
      <c r="H331" s="12">
        <f>IF('Total power'!H331&lt;Control!$C$7*1000,'Total power'!H331/Parameters!$C$3,Parameters!$C$4)</f>
        <v>18.867924528301888</v>
      </c>
      <c r="I331" s="12">
        <f>IF('Total power'!I331&lt;Control!$C$7*1000,'Total power'!I331/Parameters!$C$3,Parameters!$C$4)</f>
        <v>18.867924528301888</v>
      </c>
      <c r="J331" s="12">
        <f>IF('Total power'!J331&lt;Control!$C$7*1000,'Total power'!J331/Parameters!$C$3,Parameters!$C$4)</f>
        <v>18.40301886792453</v>
      </c>
      <c r="K331" s="12">
        <f>IF('Total power'!K331&lt;Control!$C$7*1000,'Total power'!K331/Parameters!$C$3,Parameters!$C$4)</f>
        <v>17.630188679245283</v>
      </c>
      <c r="L331" s="12">
        <f>IF('Total power'!L331&lt;Control!$C$7*1000,'Total power'!L331/Parameters!$C$3,Parameters!$C$4)</f>
        <v>15.415849056603776</v>
      </c>
      <c r="M331" s="12">
        <f>IF('Total power'!M331&lt;Control!$C$7*1000,'Total power'!M331/Parameters!$C$3,Parameters!$C$4)</f>
        <v>13.753962264150944</v>
      </c>
      <c r="N331" s="12">
        <f>IF('Total power'!N331&lt;Control!$C$7*1000,'Total power'!N331/Parameters!$C$3,Parameters!$C$4)</f>
        <v>14.937358490566039</v>
      </c>
      <c r="O331" s="12">
        <f>IF('Total power'!O331&lt;Control!$C$7*1000,'Total power'!O331/Parameters!$C$3,Parameters!$C$4)</f>
        <v>16.537358490566035</v>
      </c>
      <c r="P331" s="12">
        <f>IF('Total power'!P331&lt;Control!$C$7*1000,'Total power'!P331/Parameters!$C$3,Parameters!$C$4)</f>
        <v>16.537358490566035</v>
      </c>
      <c r="Q331" s="12">
        <f>IF('Total power'!Q331&lt;Control!$C$7*1000,'Total power'!Q331/Parameters!$C$3,Parameters!$C$4)</f>
        <v>16.537358490566035</v>
      </c>
      <c r="R331" s="12">
        <f>IF('Total power'!R331&lt;Control!$C$7*1000,'Total power'!R331/Parameters!$C$3,Parameters!$C$4)</f>
        <v>15.415849056603776</v>
      </c>
      <c r="S331" s="12">
        <f>IF('Total power'!S331&lt;Control!$C$7*1000,'Total power'!S331/Parameters!$C$3,Parameters!$C$4)</f>
        <v>15.323773584905663</v>
      </c>
      <c r="T331" s="12">
        <f>IF('Total power'!T331&lt;Control!$C$7*1000,'Total power'!T331/Parameters!$C$3,Parameters!$C$4)</f>
        <v>17.630188679245283</v>
      </c>
      <c r="U331" s="12">
        <f>IF('Total power'!U331&lt;Control!$C$7*1000,'Total power'!U331/Parameters!$C$3,Parameters!$C$4)</f>
        <v>18.774339622641513</v>
      </c>
      <c r="V331" s="12">
        <f>IF('Total power'!V331&lt;Control!$C$7*1000,'Total power'!V331/Parameters!$C$3,Parameters!$C$4)</f>
        <v>18.867924528301888</v>
      </c>
      <c r="W331" s="12">
        <f>IF('Total power'!W331&lt;Control!$C$7*1000,'Total power'!W331/Parameters!$C$3,Parameters!$C$4)</f>
        <v>18.867924528301888</v>
      </c>
      <c r="X331" s="12">
        <f>IF('Total power'!X331&lt;Control!$C$7*1000,'Total power'!X331/Parameters!$C$3,Parameters!$C$4)</f>
        <v>18.867924528301888</v>
      </c>
      <c r="Y331" s="12">
        <f>IF('Total power'!Y331&lt;Control!$C$7*1000,'Total power'!Y331/Parameters!$C$3,Parameters!$C$4)</f>
        <v>18.867924528301888</v>
      </c>
      <c r="Z331" s="12">
        <f>IF('Total power'!Z331&lt;Control!$C$7*1000,'Total power'!Z331/Parameters!$C$3,Parameters!$C$4)</f>
        <v>18.867924528301888</v>
      </c>
      <c r="AB331" s="7">
        <f t="shared" si="5"/>
        <v>423.31169811320757</v>
      </c>
    </row>
    <row r="332" spans="2:29" x14ac:dyDescent="0.2">
      <c r="B332" s="6">
        <v>44526</v>
      </c>
      <c r="C332" s="12">
        <f>IF('Total power'!C332&lt;Control!$C$7*1000,'Total power'!C332/Parameters!$C$3,Parameters!$C$4)</f>
        <v>18.867924528301888</v>
      </c>
      <c r="D332" s="12">
        <f>IF('Total power'!D332&lt;Control!$C$7*1000,'Total power'!D332/Parameters!$C$3,Parameters!$C$4)</f>
        <v>18.867924528301888</v>
      </c>
      <c r="E332" s="12">
        <f>IF('Total power'!E332&lt;Control!$C$7*1000,'Total power'!E332/Parameters!$C$3,Parameters!$C$4)</f>
        <v>18.867924528301888</v>
      </c>
      <c r="F332" s="12">
        <f>IF('Total power'!F332&lt;Control!$C$7*1000,'Total power'!F332/Parameters!$C$3,Parameters!$C$4)</f>
        <v>18.867924528301888</v>
      </c>
      <c r="G332" s="12">
        <f>IF('Total power'!G332&lt;Control!$C$7*1000,'Total power'!G332/Parameters!$C$3,Parameters!$C$4)</f>
        <v>18.867924528301888</v>
      </c>
      <c r="H332" s="12">
        <f>IF('Total power'!H332&lt;Control!$C$7*1000,'Total power'!H332/Parameters!$C$3,Parameters!$C$4)</f>
        <v>18.867924528301888</v>
      </c>
      <c r="I332" s="12">
        <f>IF('Total power'!I332&lt;Control!$C$7*1000,'Total power'!I332/Parameters!$C$3,Parameters!$C$4)</f>
        <v>18.867924528301888</v>
      </c>
      <c r="J332" s="12">
        <f>IF('Total power'!J332&lt;Control!$C$7*1000,'Total power'!J332/Parameters!$C$3,Parameters!$C$4)</f>
        <v>18.867924528301888</v>
      </c>
      <c r="K332" s="12">
        <f>IF('Total power'!K332&lt;Control!$C$7*1000,'Total power'!K332/Parameters!$C$3,Parameters!$C$4)</f>
        <v>18.867924528301888</v>
      </c>
      <c r="L332" s="12">
        <f>IF('Total power'!L332&lt;Control!$C$7*1000,'Total power'!L332/Parameters!$C$3,Parameters!$C$4)</f>
        <v>18.867924528301888</v>
      </c>
      <c r="M332" s="12">
        <f>IF('Total power'!M332&lt;Control!$C$7*1000,'Total power'!M332/Parameters!$C$3,Parameters!$C$4)</f>
        <v>18.867924528301888</v>
      </c>
      <c r="N332" s="12">
        <f>IF('Total power'!N332&lt;Control!$C$7*1000,'Total power'!N332/Parameters!$C$3,Parameters!$C$4)</f>
        <v>18.867924528301888</v>
      </c>
      <c r="O332" s="12">
        <f>IF('Total power'!O332&lt;Control!$C$7*1000,'Total power'!O332/Parameters!$C$3,Parameters!$C$4)</f>
        <v>0</v>
      </c>
      <c r="P332" s="12">
        <f>IF('Total power'!P332&lt;Control!$C$7*1000,'Total power'!P332/Parameters!$C$3,Parameters!$C$4)</f>
        <v>0</v>
      </c>
      <c r="Q332" s="12">
        <f>IF('Total power'!Q332&lt;Control!$C$7*1000,'Total power'!Q332/Parameters!$C$3,Parameters!$C$4)</f>
        <v>0</v>
      </c>
      <c r="R332" s="12">
        <f>IF('Total power'!R332&lt;Control!$C$7*1000,'Total power'!R332/Parameters!$C$3,Parameters!$C$4)</f>
        <v>0</v>
      </c>
      <c r="S332" s="12">
        <f>IF('Total power'!S332&lt;Control!$C$7*1000,'Total power'!S332/Parameters!$C$3,Parameters!$C$4)</f>
        <v>0</v>
      </c>
      <c r="T332" s="12">
        <f>IF('Total power'!T332&lt;Control!$C$7*1000,'Total power'!T332/Parameters!$C$3,Parameters!$C$4)</f>
        <v>0</v>
      </c>
      <c r="U332" s="12">
        <f>IF('Total power'!U332&lt;Control!$C$7*1000,'Total power'!U332/Parameters!$C$3,Parameters!$C$4)</f>
        <v>0</v>
      </c>
      <c r="V332" s="12">
        <f>IF('Total power'!V332&lt;Control!$C$7*1000,'Total power'!V332/Parameters!$C$3,Parameters!$C$4)</f>
        <v>0</v>
      </c>
      <c r="W332" s="12">
        <f>IF('Total power'!W332&lt;Control!$C$7*1000,'Total power'!W332/Parameters!$C$3,Parameters!$C$4)</f>
        <v>0</v>
      </c>
      <c r="X332" s="12">
        <f>IF('Total power'!X332&lt;Control!$C$7*1000,'Total power'!X332/Parameters!$C$3,Parameters!$C$4)</f>
        <v>0</v>
      </c>
      <c r="Y332" s="12">
        <f>IF('Total power'!Y332&lt;Control!$C$7*1000,'Total power'!Y332/Parameters!$C$3,Parameters!$C$4)</f>
        <v>18.867924528301888</v>
      </c>
      <c r="Z332" s="12">
        <f>IF('Total power'!Z332&lt;Control!$C$7*1000,'Total power'!Z332/Parameters!$C$3,Parameters!$C$4)</f>
        <v>18.867924528301888</v>
      </c>
      <c r="AB332" s="7">
        <f t="shared" si="5"/>
        <v>264.15094339622647</v>
      </c>
    </row>
    <row r="333" spans="2:29" x14ac:dyDescent="0.2">
      <c r="B333" s="6">
        <v>44527</v>
      </c>
      <c r="C333" s="12">
        <f>IF('Total power'!C333&lt;Control!$C$7*1000,'Total power'!C333/Parameters!$C$3,Parameters!$C$4)</f>
        <v>18.867924528301888</v>
      </c>
      <c r="D333" s="12">
        <f>IF('Total power'!D333&lt;Control!$C$7*1000,'Total power'!D333/Parameters!$C$3,Parameters!$C$4)</f>
        <v>18.867924528301888</v>
      </c>
      <c r="E333" s="12">
        <f>IF('Total power'!E333&lt;Control!$C$7*1000,'Total power'!E333/Parameters!$C$3,Parameters!$C$4)</f>
        <v>18.867924528301888</v>
      </c>
      <c r="F333" s="12">
        <f>IF('Total power'!F333&lt;Control!$C$7*1000,'Total power'!F333/Parameters!$C$3,Parameters!$C$4)</f>
        <v>18.867924528301888</v>
      </c>
      <c r="G333" s="12">
        <f>IF('Total power'!G333&lt;Control!$C$7*1000,'Total power'!G333/Parameters!$C$3,Parameters!$C$4)</f>
        <v>18.867924528301888</v>
      </c>
      <c r="H333" s="12">
        <f>IF('Total power'!H333&lt;Control!$C$7*1000,'Total power'!H333/Parameters!$C$3,Parameters!$C$4)</f>
        <v>18.867924528301888</v>
      </c>
      <c r="I333" s="12">
        <f>IF('Total power'!I333&lt;Control!$C$7*1000,'Total power'!I333/Parameters!$C$3,Parameters!$C$4)</f>
        <v>18.867924528301888</v>
      </c>
      <c r="J333" s="12">
        <f>IF('Total power'!J333&lt;Control!$C$7*1000,'Total power'!J333/Parameters!$C$3,Parameters!$C$4)</f>
        <v>18.867924528301888</v>
      </c>
      <c r="K333" s="12">
        <f>IF('Total power'!K333&lt;Control!$C$7*1000,'Total power'!K333/Parameters!$C$3,Parameters!$C$4)</f>
        <v>18.867924528301888</v>
      </c>
      <c r="L333" s="12">
        <f>IF('Total power'!L333&lt;Control!$C$7*1000,'Total power'!L333/Parameters!$C$3,Parameters!$C$4)</f>
        <v>18.867924528301888</v>
      </c>
      <c r="M333" s="12">
        <f>IF('Total power'!M333&lt;Control!$C$7*1000,'Total power'!M333/Parameters!$C$3,Parameters!$C$4)</f>
        <v>18.867924528301888</v>
      </c>
      <c r="N333" s="12">
        <f>IF('Total power'!N333&lt;Control!$C$7*1000,'Total power'!N333/Parameters!$C$3,Parameters!$C$4)</f>
        <v>18.867924528301888</v>
      </c>
      <c r="O333" s="12">
        <f>IF('Total power'!O333&lt;Control!$C$7*1000,'Total power'!O333/Parameters!$C$3,Parameters!$C$4)</f>
        <v>18.867924528301888</v>
      </c>
      <c r="P333" s="12">
        <f>IF('Total power'!P333&lt;Control!$C$7*1000,'Total power'!P333/Parameters!$C$3,Parameters!$C$4)</f>
        <v>18.867924528301888</v>
      </c>
      <c r="Q333" s="12">
        <f>IF('Total power'!Q333&lt;Control!$C$7*1000,'Total power'!Q333/Parameters!$C$3,Parameters!$C$4)</f>
        <v>18.774339622641513</v>
      </c>
      <c r="R333" s="12">
        <f>IF('Total power'!R333&lt;Control!$C$7*1000,'Total power'!R333/Parameters!$C$3,Parameters!$C$4)</f>
        <v>18.694339622641508</v>
      </c>
      <c r="S333" s="12">
        <f>IF('Total power'!S333&lt;Control!$C$7*1000,'Total power'!S333/Parameters!$C$3,Parameters!$C$4)</f>
        <v>18.406037735849058</v>
      </c>
      <c r="T333" s="12">
        <f>IF('Total power'!T333&lt;Control!$C$7*1000,'Total power'!T333/Parameters!$C$3,Parameters!$C$4)</f>
        <v>17.778113207547172</v>
      </c>
      <c r="U333" s="12">
        <f>IF('Total power'!U333&lt;Control!$C$7*1000,'Total power'!U333/Parameters!$C$3,Parameters!$C$4)</f>
        <v>16.836226415094337</v>
      </c>
      <c r="V333" s="12">
        <f>IF('Total power'!V333&lt;Control!$C$7*1000,'Total power'!V333/Parameters!$C$3,Parameters!$C$4)</f>
        <v>16.537358490566035</v>
      </c>
      <c r="W333" s="12">
        <f>IF('Total power'!W333&lt;Control!$C$7*1000,'Total power'!W333/Parameters!$C$3,Parameters!$C$4)</f>
        <v>15.172830188679248</v>
      </c>
      <c r="X333" s="12">
        <f>IF('Total power'!X333&lt;Control!$C$7*1000,'Total power'!X333/Parameters!$C$3,Parameters!$C$4)</f>
        <v>13.603018867924529</v>
      </c>
      <c r="Y333" s="12">
        <f>IF('Total power'!Y333&lt;Control!$C$7*1000,'Total power'!Y333/Parameters!$C$3,Parameters!$C$4)</f>
        <v>11.71320754716981</v>
      </c>
      <c r="Z333" s="12">
        <f>IF('Total power'!Z333&lt;Control!$C$7*1000,'Total power'!Z333/Parameters!$C$3,Parameters!$C$4)</f>
        <v>9.385660377358489</v>
      </c>
      <c r="AB333" s="7">
        <f t="shared" si="5"/>
        <v>421.05207547169812</v>
      </c>
    </row>
    <row r="334" spans="2:29" x14ac:dyDescent="0.2">
      <c r="B334" s="6">
        <v>44528</v>
      </c>
      <c r="C334" s="12">
        <f>IF('Total power'!C334&lt;Control!$C$7*1000,'Total power'!C334/Parameters!$C$3,Parameters!$C$4)</f>
        <v>7.1849056603773587</v>
      </c>
      <c r="D334" s="12">
        <f>IF('Total power'!D334&lt;Control!$C$7*1000,'Total power'!D334/Parameters!$C$3,Parameters!$C$4)</f>
        <v>5.0550943396226433</v>
      </c>
      <c r="E334" s="12">
        <f>IF('Total power'!E334&lt;Control!$C$7*1000,'Total power'!E334/Parameters!$C$3,Parameters!$C$4)</f>
        <v>3.5879245283018872</v>
      </c>
      <c r="F334" s="12">
        <f>IF('Total power'!F334&lt;Control!$C$7*1000,'Total power'!F334/Parameters!$C$3,Parameters!$C$4)</f>
        <v>3.1532075471698113</v>
      </c>
      <c r="G334" s="12">
        <f>IF('Total power'!G334&lt;Control!$C$7*1000,'Total power'!G334/Parameters!$C$3,Parameters!$C$4)</f>
        <v>3.3705660377358493</v>
      </c>
      <c r="H334" s="12">
        <f>IF('Total power'!H334&lt;Control!$C$7*1000,'Total power'!H334/Parameters!$C$3,Parameters!$C$4)</f>
        <v>3.5879245283018872</v>
      </c>
      <c r="I334" s="12">
        <f>IF('Total power'!I334&lt;Control!$C$7*1000,'Total power'!I334/Parameters!$C$3,Parameters!$C$4)</f>
        <v>4.0226415094339618</v>
      </c>
      <c r="J334" s="12">
        <f>IF('Total power'!J334&lt;Control!$C$7*1000,'Total power'!J334/Parameters!$C$3,Parameters!$C$4)</f>
        <v>5.6181132075471698</v>
      </c>
      <c r="K334" s="12">
        <f>IF('Total power'!K334&lt;Control!$C$7*1000,'Total power'!K334/Parameters!$C$3,Parameters!$C$4)</f>
        <v>8.5735849056603772</v>
      </c>
      <c r="L334" s="12">
        <f>IF('Total power'!L334&lt;Control!$C$7*1000,'Total power'!L334/Parameters!$C$3,Parameters!$C$4)</f>
        <v>10.566037735849056</v>
      </c>
      <c r="M334" s="12">
        <f>IF('Total power'!M334&lt;Control!$C$7*1000,'Total power'!M334/Parameters!$C$3,Parameters!$C$4)</f>
        <v>11.71320754716981</v>
      </c>
      <c r="N334" s="12">
        <f>IF('Total power'!N334&lt;Control!$C$7*1000,'Total power'!N334/Parameters!$C$3,Parameters!$C$4)</f>
        <v>12.633962264150943</v>
      </c>
      <c r="O334" s="12">
        <f>IF('Total power'!O334&lt;Control!$C$7*1000,'Total power'!O334/Parameters!$C$3,Parameters!$C$4)</f>
        <v>11.948679245283019</v>
      </c>
      <c r="P334" s="12">
        <f>IF('Total power'!P334&lt;Control!$C$7*1000,'Total power'!P334/Parameters!$C$3,Parameters!$C$4)</f>
        <v>10.979622641509433</v>
      </c>
      <c r="Q334" s="12">
        <f>IF('Total power'!Q334&lt;Control!$C$7*1000,'Total power'!Q334/Parameters!$C$3,Parameters!$C$4)</f>
        <v>11.372075471698114</v>
      </c>
      <c r="R334" s="12">
        <f>IF('Total power'!R334&lt;Control!$C$7*1000,'Total power'!R334/Parameters!$C$3,Parameters!$C$4)</f>
        <v>10.979622641509433</v>
      </c>
      <c r="S334" s="12">
        <f>IF('Total power'!S334&lt;Control!$C$7*1000,'Total power'!S334/Parameters!$C$3,Parameters!$C$4)</f>
        <v>9.7781132075471699</v>
      </c>
      <c r="T334" s="12">
        <f>IF('Total power'!T334&lt;Control!$C$7*1000,'Total power'!T334/Parameters!$C$3,Parameters!$C$4)</f>
        <v>7.5833962264150934</v>
      </c>
      <c r="U334" s="12">
        <f>IF('Total power'!U334&lt;Control!$C$7*1000,'Total power'!U334/Parameters!$C$3,Parameters!$C$4)</f>
        <v>5.0550943396226433</v>
      </c>
      <c r="V334" s="12">
        <f>IF('Total power'!V334&lt;Control!$C$7*1000,'Total power'!V334/Parameters!$C$3,Parameters!$C$4)</f>
        <v>2.9358490566037734</v>
      </c>
      <c r="W334" s="12">
        <f>IF('Total power'!W334&lt;Control!$C$7*1000,'Total power'!W334/Parameters!$C$3,Parameters!$C$4)</f>
        <v>1.2905660377358492</v>
      </c>
      <c r="X334" s="12">
        <f>IF('Total power'!X334&lt;Control!$C$7*1000,'Total power'!X334/Parameters!$C$3,Parameters!$C$4)</f>
        <v>0.28528301886792451</v>
      </c>
      <c r="Y334" s="12">
        <f>IF('Total power'!Y334&lt;Control!$C$7*1000,'Total power'!Y334/Parameters!$C$3,Parameters!$C$4)</f>
        <v>0</v>
      </c>
      <c r="Z334" s="12">
        <f>IF('Total power'!Z334&lt;Control!$C$7*1000,'Total power'!Z334/Parameters!$C$3,Parameters!$C$4)</f>
        <v>0.28528301886792451</v>
      </c>
      <c r="AB334" s="7">
        <f t="shared" si="5"/>
        <v>151.56075471698114</v>
      </c>
    </row>
    <row r="335" spans="2:29" x14ac:dyDescent="0.2">
      <c r="B335" s="6">
        <v>44529</v>
      </c>
      <c r="C335" s="12">
        <f>IF('Total power'!C335&lt;Control!$C$7*1000,'Total power'!C335/Parameters!$C$3,Parameters!$C$4)</f>
        <v>0.91924528301886799</v>
      </c>
      <c r="D335" s="12">
        <f>IF('Total power'!D335&lt;Control!$C$7*1000,'Total power'!D335/Parameters!$C$3,Parameters!$C$4)</f>
        <v>1.4384905660377358</v>
      </c>
      <c r="E335" s="12">
        <f>IF('Total power'!E335&lt;Control!$C$7*1000,'Total power'!E335/Parameters!$C$3,Parameters!$C$4)</f>
        <v>2.030188679245283</v>
      </c>
      <c r="F335" s="12">
        <f>IF('Total power'!F335&lt;Control!$C$7*1000,'Total power'!F335/Parameters!$C$3,Parameters!$C$4)</f>
        <v>2.7547169811320753</v>
      </c>
      <c r="G335" s="12">
        <f>IF('Total power'!G335&lt;Control!$C$7*1000,'Total power'!G335/Parameters!$C$3,Parameters!$C$4)</f>
        <v>3.8052830188679247</v>
      </c>
      <c r="H335" s="12">
        <f>IF('Total power'!H335&lt;Control!$C$7*1000,'Total power'!H335/Parameters!$C$3,Parameters!$C$4)</f>
        <v>5.6181132075471698</v>
      </c>
      <c r="I335" s="12">
        <f>IF('Total power'!I335&lt;Control!$C$7*1000,'Total power'!I335/Parameters!$C$3,Parameters!$C$4)</f>
        <v>8.3894339622641514</v>
      </c>
      <c r="J335" s="12">
        <f>IF('Total power'!J335&lt;Control!$C$7*1000,'Total power'!J335/Parameters!$C$3,Parameters!$C$4)</f>
        <v>11.948679245283019</v>
      </c>
      <c r="K335" s="12">
        <f>IF('Total power'!K335&lt;Control!$C$7*1000,'Total power'!K335/Parameters!$C$3,Parameters!$C$4)</f>
        <v>16.537358490566035</v>
      </c>
      <c r="L335" s="12">
        <f>IF('Total power'!L335&lt;Control!$C$7*1000,'Total power'!L335/Parameters!$C$3,Parameters!$C$4)</f>
        <v>18.406037735849058</v>
      </c>
      <c r="M335" s="12">
        <f>IF('Total power'!M335&lt;Control!$C$7*1000,'Total power'!M335/Parameters!$C$3,Parameters!$C$4)</f>
        <v>18.867924528301888</v>
      </c>
      <c r="N335" s="12">
        <f>IF('Total power'!N335&lt;Control!$C$7*1000,'Total power'!N335/Parameters!$C$3,Parameters!$C$4)</f>
        <v>18.867924528301888</v>
      </c>
      <c r="O335" s="12">
        <f>IF('Total power'!O335&lt;Control!$C$7*1000,'Total power'!O335/Parameters!$C$3,Parameters!$C$4)</f>
        <v>18.867924528301888</v>
      </c>
      <c r="P335" s="12">
        <f>IF('Total power'!P335&lt;Control!$C$7*1000,'Total power'!P335/Parameters!$C$3,Parameters!$C$4)</f>
        <v>18.867924528301888</v>
      </c>
      <c r="Q335" s="12">
        <f>IF('Total power'!Q335&lt;Control!$C$7*1000,'Total power'!Q335/Parameters!$C$3,Parameters!$C$4)</f>
        <v>18.867924528301888</v>
      </c>
      <c r="R335" s="12">
        <f>IF('Total power'!R335&lt;Control!$C$7*1000,'Total power'!R335/Parameters!$C$3,Parameters!$C$4)</f>
        <v>18.867924528301888</v>
      </c>
      <c r="S335" s="12">
        <f>IF('Total power'!S335&lt;Control!$C$7*1000,'Total power'!S335/Parameters!$C$3,Parameters!$C$4)</f>
        <v>18.867924528301888</v>
      </c>
      <c r="T335" s="12">
        <f>IF('Total power'!T335&lt;Control!$C$7*1000,'Total power'!T335/Parameters!$C$3,Parameters!$C$4)</f>
        <v>18.867924528301888</v>
      </c>
      <c r="U335" s="12">
        <f>IF('Total power'!U335&lt;Control!$C$7*1000,'Total power'!U335/Parameters!$C$3,Parameters!$C$4)</f>
        <v>18.867924528301888</v>
      </c>
      <c r="V335" s="12">
        <f>IF('Total power'!V335&lt;Control!$C$7*1000,'Total power'!V335/Parameters!$C$3,Parameters!$C$4)</f>
        <v>18.867924528301888</v>
      </c>
      <c r="W335" s="12">
        <f>IF('Total power'!W335&lt;Control!$C$7*1000,'Total power'!W335/Parameters!$C$3,Parameters!$C$4)</f>
        <v>18.750188679245284</v>
      </c>
      <c r="X335" s="12">
        <f>IF('Total power'!X335&lt;Control!$C$7*1000,'Total power'!X335/Parameters!$C$3,Parameters!$C$4)</f>
        <v>17.722264150943396</v>
      </c>
      <c r="Y335" s="12">
        <f>IF('Total power'!Y335&lt;Control!$C$7*1000,'Total power'!Y335/Parameters!$C$3,Parameters!$C$4)</f>
        <v>15.323773584905663</v>
      </c>
      <c r="Z335" s="12">
        <f>IF('Total power'!Z335&lt;Control!$C$7*1000,'Total power'!Z335/Parameters!$C$3,Parameters!$C$4)</f>
        <v>14.937358490566039</v>
      </c>
      <c r="AB335" s="7">
        <f t="shared" si="5"/>
        <v>327.26037735849064</v>
      </c>
    </row>
    <row r="336" spans="2:29" x14ac:dyDescent="0.2">
      <c r="B336" s="6">
        <v>44530</v>
      </c>
      <c r="C336" s="12">
        <f>IF('Total power'!C336&lt;Control!$C$7*1000,'Total power'!C336/Parameters!$C$3,Parameters!$C$4)</f>
        <v>13.603018867924529</v>
      </c>
      <c r="D336" s="12">
        <f>IF('Total power'!D336&lt;Control!$C$7*1000,'Total power'!D336/Parameters!$C$3,Parameters!$C$4)</f>
        <v>12.633962264150943</v>
      </c>
      <c r="E336" s="12">
        <f>IF('Total power'!E336&lt;Control!$C$7*1000,'Total power'!E336/Parameters!$C$3,Parameters!$C$4)</f>
        <v>13.026415094339622</v>
      </c>
      <c r="F336" s="12">
        <f>IF('Total power'!F336&lt;Control!$C$7*1000,'Total power'!F336/Parameters!$C$3,Parameters!$C$4)</f>
        <v>10.979622641509433</v>
      </c>
      <c r="G336" s="12">
        <f>IF('Total power'!G336&lt;Control!$C$7*1000,'Total power'!G336/Parameters!$C$3,Parameters!$C$4)</f>
        <v>8.5735849056603772</v>
      </c>
      <c r="H336" s="12">
        <f>IF('Total power'!H336&lt;Control!$C$7*1000,'Total power'!H336/Parameters!$C$3,Parameters!$C$4)</f>
        <v>5.6181132075471698</v>
      </c>
      <c r="I336" s="12">
        <f>IF('Total power'!I336&lt;Control!$C$7*1000,'Total power'!I336/Parameters!$C$3,Parameters!$C$4)</f>
        <v>2.030188679245283</v>
      </c>
      <c r="J336" s="12">
        <f>IF('Total power'!J336&lt;Control!$C$7*1000,'Total power'!J336/Parameters!$C$3,Parameters!$C$4)</f>
        <v>0.38188679245283014</v>
      </c>
      <c r="K336" s="12">
        <f>IF('Total power'!K336&lt;Control!$C$7*1000,'Total power'!K336/Parameters!$C$3,Parameters!$C$4)</f>
        <v>0</v>
      </c>
      <c r="L336" s="12">
        <f>IF('Total power'!L336&lt;Control!$C$7*1000,'Total power'!L336/Parameters!$C$3,Parameters!$C$4)</f>
        <v>0</v>
      </c>
      <c r="M336" s="12">
        <f>IF('Total power'!M336&lt;Control!$C$7*1000,'Total power'!M336/Parameters!$C$3,Parameters!$C$4)</f>
        <v>0</v>
      </c>
      <c r="N336" s="12">
        <f>IF('Total power'!N336&lt;Control!$C$7*1000,'Total power'!N336/Parameters!$C$3,Parameters!$C$4)</f>
        <v>0</v>
      </c>
      <c r="O336" s="12">
        <f>IF('Total power'!O336&lt;Control!$C$7*1000,'Total power'!O336/Parameters!$C$3,Parameters!$C$4)</f>
        <v>0</v>
      </c>
      <c r="P336" s="12">
        <f>IF('Total power'!P336&lt;Control!$C$7*1000,'Total power'!P336/Parameters!$C$3,Parameters!$C$4)</f>
        <v>0</v>
      </c>
      <c r="Q336" s="12">
        <f>IF('Total power'!Q336&lt;Control!$C$7*1000,'Total power'!Q336/Parameters!$C$3,Parameters!$C$4)</f>
        <v>0</v>
      </c>
      <c r="R336" s="12">
        <f>IF('Total power'!R336&lt;Control!$C$7*1000,'Total power'!R336/Parameters!$C$3,Parameters!$C$4)</f>
        <v>0</v>
      </c>
      <c r="S336" s="12">
        <f>IF('Total power'!S336&lt;Control!$C$7*1000,'Total power'!S336/Parameters!$C$3,Parameters!$C$4)</f>
        <v>0</v>
      </c>
      <c r="T336" s="12">
        <f>IF('Total power'!T336&lt;Control!$C$7*1000,'Total power'!T336/Parameters!$C$3,Parameters!$C$4)</f>
        <v>0</v>
      </c>
      <c r="U336" s="12">
        <f>IF('Total power'!U336&lt;Control!$C$7*1000,'Total power'!U336/Parameters!$C$3,Parameters!$C$4)</f>
        <v>0</v>
      </c>
      <c r="V336" s="12">
        <f>IF('Total power'!V336&lt;Control!$C$7*1000,'Total power'!V336/Parameters!$C$3,Parameters!$C$4)</f>
        <v>0.38188679245283014</v>
      </c>
      <c r="W336" s="12">
        <f>IF('Total power'!W336&lt;Control!$C$7*1000,'Total power'!W336/Parameters!$C$3,Parameters!$C$4)</f>
        <v>0.67169811320754724</v>
      </c>
      <c r="X336" s="12">
        <f>IF('Total power'!X336&lt;Control!$C$7*1000,'Total power'!X336/Parameters!$C$3,Parameters!$C$4)</f>
        <v>1.5864150943396227</v>
      </c>
      <c r="Y336" s="12">
        <f>IF('Total power'!Y336&lt;Control!$C$7*1000,'Total power'!Y336/Parameters!$C$3,Parameters!$C$4)</f>
        <v>3.8052830188679247</v>
      </c>
      <c r="Z336" s="12">
        <f>IF('Total power'!Z336&lt;Control!$C$7*1000,'Total power'!Z336/Parameters!$C$3,Parameters!$C$4)</f>
        <v>7.1849056603773587</v>
      </c>
      <c r="AB336" s="7">
        <f t="shared" si="5"/>
        <v>80.47698113207548</v>
      </c>
      <c r="AC336" s="11">
        <f>SUM(AB307:AB336)</f>
        <v>10070.129811320756</v>
      </c>
    </row>
    <row r="337" spans="2:28" x14ac:dyDescent="0.2">
      <c r="B337" s="6">
        <v>44531</v>
      </c>
      <c r="C337" s="12">
        <f>IF('Total power'!C337&lt;Control!$C$7*1000,'Total power'!C337/Parameters!$C$3,Parameters!$C$4)</f>
        <v>10.566037735849056</v>
      </c>
      <c r="D337" s="12">
        <f>IF('Total power'!D337&lt;Control!$C$7*1000,'Total power'!D337/Parameters!$C$3,Parameters!$C$4)</f>
        <v>13.026415094339622</v>
      </c>
      <c r="E337" s="12">
        <f>IF('Total power'!E337&lt;Control!$C$7*1000,'Total power'!E337/Parameters!$C$3,Parameters!$C$4)</f>
        <v>15.415849056603776</v>
      </c>
      <c r="F337" s="12">
        <f>IF('Total power'!F337&lt;Control!$C$7*1000,'Total power'!F337/Parameters!$C$3,Parameters!$C$4)</f>
        <v>17.722264150943396</v>
      </c>
      <c r="G337" s="12">
        <f>IF('Total power'!G337&lt;Control!$C$7*1000,'Total power'!G337/Parameters!$C$3,Parameters!$C$4)</f>
        <v>18.40301886792453</v>
      </c>
      <c r="H337" s="12">
        <f>IF('Total power'!H337&lt;Control!$C$7*1000,'Total power'!H337/Parameters!$C$3,Parameters!$C$4)</f>
        <v>18.750188679245284</v>
      </c>
      <c r="I337" s="12">
        <f>IF('Total power'!I337&lt;Control!$C$7*1000,'Total power'!I337/Parameters!$C$3,Parameters!$C$4)</f>
        <v>18.774339622641513</v>
      </c>
      <c r="J337" s="12">
        <f>IF('Total power'!J337&lt;Control!$C$7*1000,'Total power'!J337/Parameters!$C$3,Parameters!$C$4)</f>
        <v>18.867924528301888</v>
      </c>
      <c r="K337" s="12">
        <f>IF('Total power'!K337&lt;Control!$C$7*1000,'Total power'!K337/Parameters!$C$3,Parameters!$C$4)</f>
        <v>18.867924528301888</v>
      </c>
      <c r="L337" s="12">
        <f>IF('Total power'!L337&lt;Control!$C$7*1000,'Total power'!L337/Parameters!$C$3,Parameters!$C$4)</f>
        <v>18.867924528301888</v>
      </c>
      <c r="M337" s="12">
        <f>IF('Total power'!M337&lt;Control!$C$7*1000,'Total power'!M337/Parameters!$C$3,Parameters!$C$4)</f>
        <v>18.867924528301888</v>
      </c>
      <c r="N337" s="12">
        <f>IF('Total power'!N337&lt;Control!$C$7*1000,'Total power'!N337/Parameters!$C$3,Parameters!$C$4)</f>
        <v>18.867924528301888</v>
      </c>
      <c r="O337" s="12">
        <f>IF('Total power'!O337&lt;Control!$C$7*1000,'Total power'!O337/Parameters!$C$3,Parameters!$C$4)</f>
        <v>18.867924528301888</v>
      </c>
      <c r="P337" s="12">
        <f>IF('Total power'!P337&lt;Control!$C$7*1000,'Total power'!P337/Parameters!$C$3,Parameters!$C$4)</f>
        <v>18.867924528301888</v>
      </c>
      <c r="Q337" s="12">
        <f>IF('Total power'!Q337&lt;Control!$C$7*1000,'Total power'!Q337/Parameters!$C$3,Parameters!$C$4)</f>
        <v>18.867924528301888</v>
      </c>
      <c r="R337" s="12">
        <f>IF('Total power'!R337&lt;Control!$C$7*1000,'Total power'!R337/Parameters!$C$3,Parameters!$C$4)</f>
        <v>18.867924528301888</v>
      </c>
      <c r="S337" s="12">
        <f>IF('Total power'!S337&lt;Control!$C$7*1000,'Total power'!S337/Parameters!$C$3,Parameters!$C$4)</f>
        <v>18.867924528301888</v>
      </c>
      <c r="T337" s="12">
        <f>IF('Total power'!T337&lt;Control!$C$7*1000,'Total power'!T337/Parameters!$C$3,Parameters!$C$4)</f>
        <v>18.867924528301888</v>
      </c>
      <c r="U337" s="12">
        <f>IF('Total power'!U337&lt;Control!$C$7*1000,'Total power'!U337/Parameters!$C$3,Parameters!$C$4)</f>
        <v>18.867924528301888</v>
      </c>
      <c r="V337" s="12">
        <f>IF('Total power'!V337&lt;Control!$C$7*1000,'Total power'!V337/Parameters!$C$3,Parameters!$C$4)</f>
        <v>18.867924528301888</v>
      </c>
      <c r="W337" s="12">
        <f>IF('Total power'!W337&lt;Control!$C$7*1000,'Total power'!W337/Parameters!$C$3,Parameters!$C$4)</f>
        <v>18.867924528301888</v>
      </c>
      <c r="X337" s="12">
        <f>IF('Total power'!X337&lt;Control!$C$7*1000,'Total power'!X337/Parameters!$C$3,Parameters!$C$4)</f>
        <v>18.867924528301888</v>
      </c>
      <c r="Y337" s="12">
        <f>IF('Total power'!Y337&lt;Control!$C$7*1000,'Total power'!Y337/Parameters!$C$3,Parameters!$C$4)</f>
        <v>18.867924528301888</v>
      </c>
      <c r="Z337" s="12">
        <f>IF('Total power'!Z337&lt;Control!$C$7*1000,'Total power'!Z337/Parameters!$C$3,Parameters!$C$4)</f>
        <v>18.867924528301888</v>
      </c>
      <c r="AB337" s="7">
        <f t="shared" si="5"/>
        <v>433.41283018867944</v>
      </c>
    </row>
    <row r="338" spans="2:28" x14ac:dyDescent="0.2">
      <c r="B338" s="6">
        <v>44532</v>
      </c>
      <c r="C338" s="12">
        <f>IF('Total power'!C338&lt;Control!$C$7*1000,'Total power'!C338/Parameters!$C$3,Parameters!$C$4)</f>
        <v>18.867924528301888</v>
      </c>
      <c r="D338" s="12">
        <f>IF('Total power'!D338&lt;Control!$C$7*1000,'Total power'!D338/Parameters!$C$3,Parameters!$C$4)</f>
        <v>18.867924528301888</v>
      </c>
      <c r="E338" s="12">
        <f>IF('Total power'!E338&lt;Control!$C$7*1000,'Total power'!E338/Parameters!$C$3,Parameters!$C$4)</f>
        <v>18.867924528301888</v>
      </c>
      <c r="F338" s="12">
        <f>IF('Total power'!F338&lt;Control!$C$7*1000,'Total power'!F338/Parameters!$C$3,Parameters!$C$4)</f>
        <v>18.867924528301888</v>
      </c>
      <c r="G338" s="12">
        <f>IF('Total power'!G338&lt;Control!$C$7*1000,'Total power'!G338/Parameters!$C$3,Parameters!$C$4)</f>
        <v>18.867924528301888</v>
      </c>
      <c r="H338" s="12">
        <f>IF('Total power'!H338&lt;Control!$C$7*1000,'Total power'!H338/Parameters!$C$3,Parameters!$C$4)</f>
        <v>18.867924528301888</v>
      </c>
      <c r="I338" s="12">
        <f>IF('Total power'!I338&lt;Control!$C$7*1000,'Total power'!I338/Parameters!$C$3,Parameters!$C$4)</f>
        <v>18.867924528301888</v>
      </c>
      <c r="J338" s="12">
        <f>IF('Total power'!J338&lt;Control!$C$7*1000,'Total power'!J338/Parameters!$C$3,Parameters!$C$4)</f>
        <v>18.750188679245284</v>
      </c>
      <c r="K338" s="12">
        <f>IF('Total power'!K338&lt;Control!$C$7*1000,'Total power'!K338/Parameters!$C$3,Parameters!$C$4)</f>
        <v>17.778113207547172</v>
      </c>
      <c r="L338" s="12">
        <f>IF('Total power'!L338&lt;Control!$C$7*1000,'Total power'!L338/Parameters!$C$3,Parameters!$C$4)</f>
        <v>15.172830188679248</v>
      </c>
      <c r="M338" s="12">
        <f>IF('Total power'!M338&lt;Control!$C$7*1000,'Total power'!M338/Parameters!$C$3,Parameters!$C$4)</f>
        <v>9.7781132075471699</v>
      </c>
      <c r="N338" s="12">
        <f>IF('Total power'!N338&lt;Control!$C$7*1000,'Total power'!N338/Parameters!$C$3,Parameters!$C$4)</f>
        <v>5.6181132075471698</v>
      </c>
      <c r="O338" s="12">
        <f>IF('Total power'!O338&lt;Control!$C$7*1000,'Total power'!O338/Parameters!$C$3,Parameters!$C$4)</f>
        <v>4.2807547169811322</v>
      </c>
      <c r="P338" s="12">
        <f>IF('Total power'!P338&lt;Control!$C$7*1000,'Total power'!P338/Parameters!$C$3,Parameters!$C$4)</f>
        <v>3.8052830188679247</v>
      </c>
      <c r="Q338" s="12">
        <f>IF('Total power'!Q338&lt;Control!$C$7*1000,'Total power'!Q338/Parameters!$C$3,Parameters!$C$4)</f>
        <v>4.2807547169811322</v>
      </c>
      <c r="R338" s="12">
        <f>IF('Total power'!R338&lt;Control!$C$7*1000,'Total power'!R338/Parameters!$C$3,Parameters!$C$4)</f>
        <v>4.5388679245283026</v>
      </c>
      <c r="S338" s="12">
        <f>IF('Total power'!S338&lt;Control!$C$7*1000,'Total power'!S338/Parameters!$C$3,Parameters!$C$4)</f>
        <v>4.5388679245283026</v>
      </c>
      <c r="T338" s="12">
        <f>IF('Total power'!T338&lt;Control!$C$7*1000,'Total power'!T338/Parameters!$C$3,Parameters!$C$4)</f>
        <v>5.0550943396226433</v>
      </c>
      <c r="U338" s="12">
        <f>IF('Total power'!U338&lt;Control!$C$7*1000,'Total power'!U338/Parameters!$C$3,Parameters!$C$4)</f>
        <v>4.7969811320754729</v>
      </c>
      <c r="V338" s="12">
        <f>IF('Total power'!V338&lt;Control!$C$7*1000,'Total power'!V338/Parameters!$C$3,Parameters!$C$4)</f>
        <v>6.5328301886792444</v>
      </c>
      <c r="W338" s="12">
        <f>IF('Total power'!W338&lt;Control!$C$7*1000,'Total power'!W338/Parameters!$C$3,Parameters!$C$4)</f>
        <v>8.9720754716981137</v>
      </c>
      <c r="X338" s="12">
        <f>IF('Total power'!X338&lt;Control!$C$7*1000,'Total power'!X338/Parameters!$C$3,Parameters!$C$4)</f>
        <v>12.633962264150943</v>
      </c>
      <c r="Y338" s="12">
        <f>IF('Total power'!Y338&lt;Control!$C$7*1000,'Total power'!Y338/Parameters!$C$3,Parameters!$C$4)</f>
        <v>15.323773584905663</v>
      </c>
      <c r="Z338" s="12">
        <f>IF('Total power'!Z338&lt;Control!$C$7*1000,'Total power'!Z338/Parameters!$C$3,Parameters!$C$4)</f>
        <v>18.326037735849056</v>
      </c>
      <c r="AB338" s="7">
        <f t="shared" si="5"/>
        <v>292.25811320754718</v>
      </c>
    </row>
    <row r="339" spans="2:28" x14ac:dyDescent="0.2">
      <c r="B339" s="6">
        <v>44533</v>
      </c>
      <c r="C339" s="12">
        <f>IF('Total power'!C339&lt;Control!$C$7*1000,'Total power'!C339/Parameters!$C$3,Parameters!$C$4)</f>
        <v>17.778113207547172</v>
      </c>
      <c r="D339" s="12">
        <f>IF('Total power'!D339&lt;Control!$C$7*1000,'Total power'!D339/Parameters!$C$3,Parameters!$C$4)</f>
        <v>18.326037735849056</v>
      </c>
      <c r="E339" s="12">
        <f>IF('Total power'!E339&lt;Control!$C$7*1000,'Total power'!E339/Parameters!$C$3,Parameters!$C$4)</f>
        <v>18.774339622641513</v>
      </c>
      <c r="F339" s="12">
        <f>IF('Total power'!F339&lt;Control!$C$7*1000,'Total power'!F339/Parameters!$C$3,Parameters!$C$4)</f>
        <v>18.867924528301888</v>
      </c>
      <c r="G339" s="12">
        <f>IF('Total power'!G339&lt;Control!$C$7*1000,'Total power'!G339/Parameters!$C$3,Parameters!$C$4)</f>
        <v>18.867924528301888</v>
      </c>
      <c r="H339" s="12">
        <f>IF('Total power'!H339&lt;Control!$C$7*1000,'Total power'!H339/Parameters!$C$3,Parameters!$C$4)</f>
        <v>18.867924528301888</v>
      </c>
      <c r="I339" s="12">
        <f>IF('Total power'!I339&lt;Control!$C$7*1000,'Total power'!I339/Parameters!$C$3,Parameters!$C$4)</f>
        <v>18.774339622641513</v>
      </c>
      <c r="J339" s="12">
        <f>IF('Total power'!J339&lt;Control!$C$7*1000,'Total power'!J339/Parameters!$C$3,Parameters!$C$4)</f>
        <v>18.867924528301888</v>
      </c>
      <c r="K339" s="12">
        <f>IF('Total power'!K339&lt;Control!$C$7*1000,'Total power'!K339/Parameters!$C$3,Parameters!$C$4)</f>
        <v>18.867924528301888</v>
      </c>
      <c r="L339" s="12">
        <f>IF('Total power'!L339&lt;Control!$C$7*1000,'Total power'!L339/Parameters!$C$3,Parameters!$C$4)</f>
        <v>18.867924528301888</v>
      </c>
      <c r="M339" s="12">
        <f>IF('Total power'!M339&lt;Control!$C$7*1000,'Total power'!M339/Parameters!$C$3,Parameters!$C$4)</f>
        <v>18.867924528301888</v>
      </c>
      <c r="N339" s="12">
        <f>IF('Total power'!N339&lt;Control!$C$7*1000,'Total power'!N339/Parameters!$C$3,Parameters!$C$4)</f>
        <v>18.867924528301888</v>
      </c>
      <c r="O339" s="12">
        <f>IF('Total power'!O339&lt;Control!$C$7*1000,'Total power'!O339/Parameters!$C$3,Parameters!$C$4)</f>
        <v>18.774339622641513</v>
      </c>
      <c r="P339" s="12">
        <f>IF('Total power'!P339&lt;Control!$C$7*1000,'Total power'!P339/Parameters!$C$3,Parameters!$C$4)</f>
        <v>17.778113207547172</v>
      </c>
      <c r="Q339" s="12">
        <f>IF('Total power'!Q339&lt;Control!$C$7*1000,'Total power'!Q339/Parameters!$C$3,Parameters!$C$4)</f>
        <v>16.537358490566035</v>
      </c>
      <c r="R339" s="12">
        <f>IF('Total power'!R339&lt;Control!$C$7*1000,'Total power'!R339/Parameters!$C$3,Parameters!$C$4)</f>
        <v>13.026415094339622</v>
      </c>
      <c r="S339" s="12">
        <f>IF('Total power'!S339&lt;Control!$C$7*1000,'Total power'!S339/Parameters!$C$3,Parameters!$C$4)</f>
        <v>9.385660377358489</v>
      </c>
      <c r="T339" s="12">
        <f>IF('Total power'!T339&lt;Control!$C$7*1000,'Total power'!T339/Parameters!$C$3,Parameters!$C$4)</f>
        <v>7.5833962264150934</v>
      </c>
      <c r="U339" s="12">
        <f>IF('Total power'!U339&lt;Control!$C$7*1000,'Total power'!U339/Parameters!$C$3,Parameters!$C$4)</f>
        <v>6.5328301886792444</v>
      </c>
      <c r="V339" s="12">
        <f>IF('Total power'!V339&lt;Control!$C$7*1000,'Total power'!V339/Parameters!$C$3,Parameters!$C$4)</f>
        <v>3.5879245283018872</v>
      </c>
      <c r="W339" s="12">
        <f>IF('Total power'!W339&lt;Control!$C$7*1000,'Total power'!W339/Parameters!$C$3,Parameters!$C$4)</f>
        <v>2.5735849056603777</v>
      </c>
      <c r="X339" s="12">
        <f>IF('Total power'!X339&lt;Control!$C$7*1000,'Total power'!X339/Parameters!$C$3,Parameters!$C$4)</f>
        <v>3.8052830188679247</v>
      </c>
      <c r="Y339" s="12">
        <f>IF('Total power'!Y339&lt;Control!$C$7*1000,'Total power'!Y339/Parameters!$C$3,Parameters!$C$4)</f>
        <v>4.5388679245283026</v>
      </c>
      <c r="Z339" s="12">
        <f>IF('Total power'!Z339&lt;Control!$C$7*1000,'Total power'!Z339/Parameters!$C$3,Parameters!$C$4)</f>
        <v>3.5879245283018872</v>
      </c>
      <c r="AB339" s="7">
        <f t="shared" si="5"/>
        <v>332.3079245283019</v>
      </c>
    </row>
    <row r="340" spans="2:28" x14ac:dyDescent="0.2">
      <c r="B340" s="6">
        <v>44534</v>
      </c>
      <c r="C340" s="12">
        <f>IF('Total power'!C340&lt;Control!$C$7*1000,'Total power'!C340/Parameters!$C$3,Parameters!$C$4)</f>
        <v>2.030188679245283</v>
      </c>
      <c r="D340" s="12">
        <f>IF('Total power'!D340&lt;Control!$C$7*1000,'Total power'!D340/Parameters!$C$3,Parameters!$C$4)</f>
        <v>1.8822641509433962</v>
      </c>
      <c r="E340" s="12">
        <f>IF('Total power'!E340&lt;Control!$C$7*1000,'Total power'!E340/Parameters!$C$3,Parameters!$C$4)</f>
        <v>1.5864150943396227</v>
      </c>
      <c r="F340" s="12">
        <f>IF('Total power'!F340&lt;Control!$C$7*1000,'Total power'!F340/Parameters!$C$3,Parameters!$C$4)</f>
        <v>0.79547169811320761</v>
      </c>
      <c r="G340" s="12">
        <f>IF('Total power'!G340&lt;Control!$C$7*1000,'Total power'!G340/Parameters!$C$3,Parameters!$C$4)</f>
        <v>0.57509433962264145</v>
      </c>
      <c r="H340" s="12">
        <f>IF('Total power'!H340&lt;Control!$C$7*1000,'Total power'!H340/Parameters!$C$3,Parameters!$C$4)</f>
        <v>1.0430188679245285</v>
      </c>
      <c r="I340" s="12">
        <f>IF('Total power'!I340&lt;Control!$C$7*1000,'Total power'!I340/Parameters!$C$3,Parameters!$C$4)</f>
        <v>2.2113207547169811</v>
      </c>
      <c r="J340" s="12">
        <f>IF('Total power'!J340&lt;Control!$C$7*1000,'Total power'!J340/Parameters!$C$3,Parameters!$C$4)</f>
        <v>4.5388679245283026</v>
      </c>
      <c r="K340" s="12">
        <f>IF('Total power'!K340&lt;Control!$C$7*1000,'Total power'!K340/Parameters!$C$3,Parameters!$C$4)</f>
        <v>7.5833962264150934</v>
      </c>
      <c r="L340" s="12">
        <f>IF('Total power'!L340&lt;Control!$C$7*1000,'Total power'!L340/Parameters!$C$3,Parameters!$C$4)</f>
        <v>13.753962264150944</v>
      </c>
      <c r="M340" s="12">
        <f>IF('Total power'!M340&lt;Control!$C$7*1000,'Total power'!M340/Parameters!$C$3,Parameters!$C$4)</f>
        <v>18.694339622641508</v>
      </c>
      <c r="N340" s="12">
        <f>IF('Total power'!N340&lt;Control!$C$7*1000,'Total power'!N340/Parameters!$C$3,Parameters!$C$4)</f>
        <v>18.867924528301888</v>
      </c>
      <c r="O340" s="12">
        <f>IF('Total power'!O340&lt;Control!$C$7*1000,'Total power'!O340/Parameters!$C$3,Parameters!$C$4)</f>
        <v>18.867924528301888</v>
      </c>
      <c r="P340" s="12">
        <f>IF('Total power'!P340&lt;Control!$C$7*1000,'Total power'!P340/Parameters!$C$3,Parameters!$C$4)</f>
        <v>18.867924528301888</v>
      </c>
      <c r="Q340" s="12">
        <f>IF('Total power'!Q340&lt;Control!$C$7*1000,'Total power'!Q340/Parameters!$C$3,Parameters!$C$4)</f>
        <v>18.867924528301888</v>
      </c>
      <c r="R340" s="12">
        <f>IF('Total power'!R340&lt;Control!$C$7*1000,'Total power'!R340/Parameters!$C$3,Parameters!$C$4)</f>
        <v>18.867924528301888</v>
      </c>
      <c r="S340" s="12">
        <f>IF('Total power'!S340&lt;Control!$C$7*1000,'Total power'!S340/Parameters!$C$3,Parameters!$C$4)</f>
        <v>18.867924528301888</v>
      </c>
      <c r="T340" s="12">
        <f>IF('Total power'!T340&lt;Control!$C$7*1000,'Total power'!T340/Parameters!$C$3,Parameters!$C$4)</f>
        <v>18.867924528301888</v>
      </c>
      <c r="U340" s="12">
        <f>IF('Total power'!U340&lt;Control!$C$7*1000,'Total power'!U340/Parameters!$C$3,Parameters!$C$4)</f>
        <v>18.867924528301888</v>
      </c>
      <c r="V340" s="12">
        <f>IF('Total power'!V340&lt;Control!$C$7*1000,'Total power'!V340/Parameters!$C$3,Parameters!$C$4)</f>
        <v>18.867924528301888</v>
      </c>
      <c r="W340" s="12">
        <f>IF('Total power'!W340&lt;Control!$C$7*1000,'Total power'!W340/Parameters!$C$3,Parameters!$C$4)</f>
        <v>18.867924528301888</v>
      </c>
      <c r="X340" s="12">
        <f>IF('Total power'!X340&lt;Control!$C$7*1000,'Total power'!X340/Parameters!$C$3,Parameters!$C$4)</f>
        <v>18.867924528301888</v>
      </c>
      <c r="Y340" s="12">
        <f>IF('Total power'!Y340&lt;Control!$C$7*1000,'Total power'!Y340/Parameters!$C$3,Parameters!$C$4)</f>
        <v>18.867924528301888</v>
      </c>
      <c r="Z340" s="12">
        <f>IF('Total power'!Z340&lt;Control!$C$7*1000,'Total power'!Z340/Parameters!$C$3,Parameters!$C$4)</f>
        <v>18.867924528301888</v>
      </c>
      <c r="AB340" s="7">
        <f t="shared" si="5"/>
        <v>299.97735849056613</v>
      </c>
    </row>
    <row r="341" spans="2:28" x14ac:dyDescent="0.2">
      <c r="B341" s="6">
        <v>44535</v>
      </c>
      <c r="C341" s="12">
        <f>IF('Total power'!C341&lt;Control!$C$7*1000,'Total power'!C341/Parameters!$C$3,Parameters!$C$4)</f>
        <v>18.867924528301888</v>
      </c>
      <c r="D341" s="12">
        <f>IF('Total power'!D341&lt;Control!$C$7*1000,'Total power'!D341/Parameters!$C$3,Parameters!$C$4)</f>
        <v>18.867924528301888</v>
      </c>
      <c r="E341" s="12">
        <f>IF('Total power'!E341&lt;Control!$C$7*1000,'Total power'!E341/Parameters!$C$3,Parameters!$C$4)</f>
        <v>18.867924528301888</v>
      </c>
      <c r="F341" s="12">
        <f>IF('Total power'!F341&lt;Control!$C$7*1000,'Total power'!F341/Parameters!$C$3,Parameters!$C$4)</f>
        <v>18.867924528301888</v>
      </c>
      <c r="G341" s="12">
        <f>IF('Total power'!G341&lt;Control!$C$7*1000,'Total power'!G341/Parameters!$C$3,Parameters!$C$4)</f>
        <v>18.867924528301888</v>
      </c>
      <c r="H341" s="12">
        <f>IF('Total power'!H341&lt;Control!$C$7*1000,'Total power'!H341/Parameters!$C$3,Parameters!$C$4)</f>
        <v>18.867924528301888</v>
      </c>
      <c r="I341" s="12">
        <f>IF('Total power'!I341&lt;Control!$C$7*1000,'Total power'!I341/Parameters!$C$3,Parameters!$C$4)</f>
        <v>18.867924528301888</v>
      </c>
      <c r="J341" s="12">
        <f>IF('Total power'!J341&lt;Control!$C$7*1000,'Total power'!J341/Parameters!$C$3,Parameters!$C$4)</f>
        <v>18.774339622641513</v>
      </c>
      <c r="K341" s="12">
        <f>IF('Total power'!K341&lt;Control!$C$7*1000,'Total power'!K341/Parameters!$C$3,Parameters!$C$4)</f>
        <v>18.381886792452832</v>
      </c>
      <c r="L341" s="12">
        <f>IF('Total power'!L341&lt;Control!$C$7*1000,'Total power'!L341/Parameters!$C$3,Parameters!$C$4)</f>
        <v>17.479245283018866</v>
      </c>
      <c r="M341" s="12">
        <f>IF('Total power'!M341&lt;Control!$C$7*1000,'Total power'!M341/Parameters!$C$3,Parameters!$C$4)</f>
        <v>15.172830188679248</v>
      </c>
      <c r="N341" s="12">
        <f>IF('Total power'!N341&lt;Control!$C$7*1000,'Total power'!N341/Parameters!$C$3,Parameters!$C$4)</f>
        <v>11.71320754716981</v>
      </c>
      <c r="O341" s="12">
        <f>IF('Total power'!O341&lt;Control!$C$7*1000,'Total power'!O341/Parameters!$C$3,Parameters!$C$4)</f>
        <v>8.3894339622641514</v>
      </c>
      <c r="P341" s="12">
        <f>IF('Total power'!P341&lt;Control!$C$7*1000,'Total power'!P341/Parameters!$C$3,Parameters!$C$4)</f>
        <v>5.9230188679245277</v>
      </c>
      <c r="Q341" s="12">
        <f>IF('Total power'!Q341&lt;Control!$C$7*1000,'Total power'!Q341/Parameters!$C$3,Parameters!$C$4)</f>
        <v>4.7969811320754729</v>
      </c>
      <c r="R341" s="12">
        <f>IF('Total power'!R341&lt;Control!$C$7*1000,'Total power'!R341/Parameters!$C$3,Parameters!$C$4)</f>
        <v>3.1532075471698113</v>
      </c>
      <c r="S341" s="12">
        <f>IF('Total power'!S341&lt;Control!$C$7*1000,'Total power'!S341/Parameters!$C$3,Parameters!$C$4)</f>
        <v>1.4384905660377358</v>
      </c>
      <c r="T341" s="12">
        <f>IF('Total power'!T341&lt;Control!$C$7*1000,'Total power'!T341/Parameters!$C$3,Parameters!$C$4)</f>
        <v>0</v>
      </c>
      <c r="U341" s="12">
        <f>IF('Total power'!U341&lt;Control!$C$7*1000,'Total power'!U341/Parameters!$C$3,Parameters!$C$4)</f>
        <v>0</v>
      </c>
      <c r="V341" s="12">
        <f>IF('Total power'!V341&lt;Control!$C$7*1000,'Total power'!V341/Parameters!$C$3,Parameters!$C$4)</f>
        <v>0</v>
      </c>
      <c r="W341" s="12">
        <f>IF('Total power'!W341&lt;Control!$C$7*1000,'Total power'!W341/Parameters!$C$3,Parameters!$C$4)</f>
        <v>0.38188679245283014</v>
      </c>
      <c r="X341" s="12">
        <f>IF('Total power'!X341&lt;Control!$C$7*1000,'Total power'!X341/Parameters!$C$3,Parameters!$C$4)</f>
        <v>2.3924528301886792</v>
      </c>
      <c r="Y341" s="12">
        <f>IF('Total power'!Y341&lt;Control!$C$7*1000,'Total power'!Y341/Parameters!$C$3,Parameters!$C$4)</f>
        <v>5.6181132075471698</v>
      </c>
      <c r="Z341" s="12">
        <f>IF('Total power'!Z341&lt;Control!$C$7*1000,'Total power'!Z341/Parameters!$C$3,Parameters!$C$4)</f>
        <v>10.119245283018866</v>
      </c>
      <c r="AB341" s="7">
        <f t="shared" si="5"/>
        <v>255.80981132075473</v>
      </c>
    </row>
    <row r="342" spans="2:28" x14ac:dyDescent="0.2">
      <c r="B342" s="6">
        <v>44536</v>
      </c>
      <c r="C342" s="12">
        <f>IF('Total power'!C342&lt;Control!$C$7*1000,'Total power'!C342/Parameters!$C$3,Parameters!$C$4)</f>
        <v>13.753962264150944</v>
      </c>
      <c r="D342" s="12">
        <f>IF('Total power'!D342&lt;Control!$C$7*1000,'Total power'!D342/Parameters!$C$3,Parameters!$C$4)</f>
        <v>16.537358490566035</v>
      </c>
      <c r="E342" s="12">
        <f>IF('Total power'!E342&lt;Control!$C$7*1000,'Total power'!E342/Parameters!$C$3,Parameters!$C$4)</f>
        <v>18.233962264150943</v>
      </c>
      <c r="F342" s="12">
        <f>IF('Total power'!F342&lt;Control!$C$7*1000,'Total power'!F342/Parameters!$C$3,Parameters!$C$4)</f>
        <v>18.694339622641508</v>
      </c>
      <c r="G342" s="12">
        <f>IF('Total power'!G342&lt;Control!$C$7*1000,'Total power'!G342/Parameters!$C$3,Parameters!$C$4)</f>
        <v>18.867924528301888</v>
      </c>
      <c r="H342" s="12">
        <f>IF('Total power'!H342&lt;Control!$C$7*1000,'Total power'!H342/Parameters!$C$3,Parameters!$C$4)</f>
        <v>18.867924528301888</v>
      </c>
      <c r="I342" s="12">
        <f>IF('Total power'!I342&lt;Control!$C$7*1000,'Total power'!I342/Parameters!$C$3,Parameters!$C$4)</f>
        <v>18.867924528301888</v>
      </c>
      <c r="J342" s="12">
        <f>IF('Total power'!J342&lt;Control!$C$7*1000,'Total power'!J342/Parameters!$C$3,Parameters!$C$4)</f>
        <v>18.867924528301888</v>
      </c>
      <c r="K342" s="12">
        <f>IF('Total power'!K342&lt;Control!$C$7*1000,'Total power'!K342/Parameters!$C$3,Parameters!$C$4)</f>
        <v>18.867924528301888</v>
      </c>
      <c r="L342" s="12">
        <f>IF('Total power'!L342&lt;Control!$C$7*1000,'Total power'!L342/Parameters!$C$3,Parameters!$C$4)</f>
        <v>18.867924528301888</v>
      </c>
      <c r="M342" s="12">
        <f>IF('Total power'!M342&lt;Control!$C$7*1000,'Total power'!M342/Parameters!$C$3,Parameters!$C$4)</f>
        <v>18.867924528301888</v>
      </c>
      <c r="N342" s="12">
        <f>IF('Total power'!N342&lt;Control!$C$7*1000,'Total power'!N342/Parameters!$C$3,Parameters!$C$4)</f>
        <v>18.326037735849056</v>
      </c>
      <c r="O342" s="12">
        <f>IF('Total power'!O342&lt;Control!$C$7*1000,'Total power'!O342/Parameters!$C$3,Parameters!$C$4)</f>
        <v>16.537358490566035</v>
      </c>
      <c r="P342" s="12">
        <f>IF('Total power'!P342&lt;Control!$C$7*1000,'Total power'!P342/Parameters!$C$3,Parameters!$C$4)</f>
        <v>16.537358490566035</v>
      </c>
      <c r="Q342" s="12">
        <f>IF('Total power'!Q342&lt;Control!$C$7*1000,'Total power'!Q342/Parameters!$C$3,Parameters!$C$4)</f>
        <v>15.415849056603776</v>
      </c>
      <c r="R342" s="12">
        <f>IF('Total power'!R342&lt;Control!$C$7*1000,'Total power'!R342/Parameters!$C$3,Parameters!$C$4)</f>
        <v>15.415849056603776</v>
      </c>
      <c r="S342" s="12">
        <f>IF('Total power'!S342&lt;Control!$C$7*1000,'Total power'!S342/Parameters!$C$3,Parameters!$C$4)</f>
        <v>16.537358490566035</v>
      </c>
      <c r="T342" s="12">
        <f>IF('Total power'!T342&lt;Control!$C$7*1000,'Total power'!T342/Parameters!$C$3,Parameters!$C$4)</f>
        <v>16.780377358490565</v>
      </c>
      <c r="U342" s="12">
        <f>IF('Total power'!U342&lt;Control!$C$7*1000,'Total power'!U342/Parameters!$C$3,Parameters!$C$4)</f>
        <v>17.778113207547172</v>
      </c>
      <c r="V342" s="12">
        <f>IF('Total power'!V342&lt;Control!$C$7*1000,'Total power'!V342/Parameters!$C$3,Parameters!$C$4)</f>
        <v>18.326037735849056</v>
      </c>
      <c r="W342" s="12">
        <f>IF('Total power'!W342&lt;Control!$C$7*1000,'Total power'!W342/Parameters!$C$3,Parameters!$C$4)</f>
        <v>18.771320754716982</v>
      </c>
      <c r="X342" s="12">
        <f>IF('Total power'!X342&lt;Control!$C$7*1000,'Total power'!X342/Parameters!$C$3,Parameters!$C$4)</f>
        <v>18.867924528301888</v>
      </c>
      <c r="Y342" s="12">
        <f>IF('Total power'!Y342&lt;Control!$C$7*1000,'Total power'!Y342/Parameters!$C$3,Parameters!$C$4)</f>
        <v>18.774339622641513</v>
      </c>
      <c r="Z342" s="12">
        <f>IF('Total power'!Z342&lt;Control!$C$7*1000,'Total power'!Z342/Parameters!$C$3,Parameters!$C$4)</f>
        <v>18.694339622641508</v>
      </c>
      <c r="AB342" s="7">
        <f t="shared" si="5"/>
        <v>426.057358490566</v>
      </c>
    </row>
    <row r="343" spans="2:28" x14ac:dyDescent="0.2">
      <c r="B343" s="6">
        <v>44537</v>
      </c>
      <c r="C343" s="12">
        <f>IF('Total power'!C343&lt;Control!$C$7*1000,'Total power'!C343/Parameters!$C$3,Parameters!$C$4)</f>
        <v>18.40301886792453</v>
      </c>
      <c r="D343" s="12">
        <f>IF('Total power'!D343&lt;Control!$C$7*1000,'Total power'!D343/Parameters!$C$3,Parameters!$C$4)</f>
        <v>18.233962264150943</v>
      </c>
      <c r="E343" s="12">
        <f>IF('Total power'!E343&lt;Control!$C$7*1000,'Total power'!E343/Parameters!$C$3,Parameters!$C$4)</f>
        <v>16.836226415094337</v>
      </c>
      <c r="F343" s="12">
        <f>IF('Total power'!F343&lt;Control!$C$7*1000,'Total power'!F343/Parameters!$C$3,Parameters!$C$4)</f>
        <v>15.172830188679248</v>
      </c>
      <c r="G343" s="12">
        <f>IF('Total power'!G343&lt;Control!$C$7*1000,'Total power'!G343/Parameters!$C$3,Parameters!$C$4)</f>
        <v>10.979622641509433</v>
      </c>
      <c r="H343" s="12">
        <f>IF('Total power'!H343&lt;Control!$C$7*1000,'Total power'!H343/Parameters!$C$3,Parameters!$C$4)</f>
        <v>6.8377358490566031</v>
      </c>
      <c r="I343" s="12">
        <f>IF('Total power'!I343&lt;Control!$C$7*1000,'Total power'!I343/Parameters!$C$3,Parameters!$C$4)</f>
        <v>2.7547169811320753</v>
      </c>
      <c r="J343" s="12">
        <f>IF('Total power'!J343&lt;Control!$C$7*1000,'Total power'!J343/Parameters!$C$3,Parameters!$C$4)</f>
        <v>0.38188679245283014</v>
      </c>
      <c r="K343" s="12">
        <f>IF('Total power'!K343&lt;Control!$C$7*1000,'Total power'!K343/Parameters!$C$3,Parameters!$C$4)</f>
        <v>0.67169811320754724</v>
      </c>
      <c r="L343" s="12">
        <f>IF('Total power'!L343&lt;Control!$C$7*1000,'Total power'!L343/Parameters!$C$3,Parameters!$C$4)</f>
        <v>3.8052830188679247</v>
      </c>
      <c r="M343" s="12">
        <f>IF('Total power'!M343&lt;Control!$C$7*1000,'Total power'!M343/Parameters!$C$3,Parameters!$C$4)</f>
        <v>7.9969811320754713</v>
      </c>
      <c r="N343" s="12">
        <f>IF('Total power'!N343&lt;Control!$C$7*1000,'Total power'!N343/Parameters!$C$3,Parameters!$C$4)</f>
        <v>13.026415094339622</v>
      </c>
      <c r="O343" s="12">
        <f>IF('Total power'!O343&lt;Control!$C$7*1000,'Total power'!O343/Parameters!$C$3,Parameters!$C$4)</f>
        <v>16.688301886792452</v>
      </c>
      <c r="P343" s="12">
        <f>IF('Total power'!P343&lt;Control!$C$7*1000,'Total power'!P343/Parameters!$C$3,Parameters!$C$4)</f>
        <v>18.406037735849058</v>
      </c>
      <c r="Q343" s="12">
        <f>IF('Total power'!Q343&lt;Control!$C$7*1000,'Total power'!Q343/Parameters!$C$3,Parameters!$C$4)</f>
        <v>18.867924528301888</v>
      </c>
      <c r="R343" s="12">
        <f>IF('Total power'!R343&lt;Control!$C$7*1000,'Total power'!R343/Parameters!$C$3,Parameters!$C$4)</f>
        <v>18.867924528301888</v>
      </c>
      <c r="S343" s="12">
        <f>IF('Total power'!S343&lt;Control!$C$7*1000,'Total power'!S343/Parameters!$C$3,Parameters!$C$4)</f>
        <v>18.867924528301888</v>
      </c>
      <c r="T343" s="12">
        <f>IF('Total power'!T343&lt;Control!$C$7*1000,'Total power'!T343/Parameters!$C$3,Parameters!$C$4)</f>
        <v>18.867924528301888</v>
      </c>
      <c r="U343" s="12">
        <f>IF('Total power'!U343&lt;Control!$C$7*1000,'Total power'!U343/Parameters!$C$3,Parameters!$C$4)</f>
        <v>18.867924528301888</v>
      </c>
      <c r="V343" s="12">
        <f>IF('Total power'!V343&lt;Control!$C$7*1000,'Total power'!V343/Parameters!$C$3,Parameters!$C$4)</f>
        <v>18.867924528301888</v>
      </c>
      <c r="W343" s="12">
        <f>IF('Total power'!W343&lt;Control!$C$7*1000,'Total power'!W343/Parameters!$C$3,Parameters!$C$4)</f>
        <v>18.867924528301888</v>
      </c>
      <c r="X343" s="12">
        <f>IF('Total power'!X343&lt;Control!$C$7*1000,'Total power'!X343/Parameters!$C$3,Parameters!$C$4)</f>
        <v>18.867924528301888</v>
      </c>
      <c r="Y343" s="12">
        <f>IF('Total power'!Y343&lt;Control!$C$7*1000,'Total power'!Y343/Parameters!$C$3,Parameters!$C$4)</f>
        <v>18.867924528301888</v>
      </c>
      <c r="Z343" s="12">
        <f>IF('Total power'!Z343&lt;Control!$C$7*1000,'Total power'!Z343/Parameters!$C$3,Parameters!$C$4)</f>
        <v>18.867924528301888</v>
      </c>
      <c r="AB343" s="7">
        <f t="shared" si="5"/>
        <v>338.87396226415103</v>
      </c>
    </row>
    <row r="344" spans="2:28" x14ac:dyDescent="0.2">
      <c r="B344" s="6">
        <v>44538</v>
      </c>
      <c r="C344" s="12">
        <f>IF('Total power'!C344&lt;Control!$C$7*1000,'Total power'!C344/Parameters!$C$3,Parameters!$C$4)</f>
        <v>18.867924528301888</v>
      </c>
      <c r="D344" s="12">
        <f>IF('Total power'!D344&lt;Control!$C$7*1000,'Total power'!D344/Parameters!$C$3,Parameters!$C$4)</f>
        <v>18.867924528301888</v>
      </c>
      <c r="E344" s="12">
        <f>IF('Total power'!E344&lt;Control!$C$7*1000,'Total power'!E344/Parameters!$C$3,Parameters!$C$4)</f>
        <v>18.867924528301888</v>
      </c>
      <c r="F344" s="12">
        <f>IF('Total power'!F344&lt;Control!$C$7*1000,'Total power'!F344/Parameters!$C$3,Parameters!$C$4)</f>
        <v>18.867924528301888</v>
      </c>
      <c r="G344" s="12">
        <f>IF('Total power'!G344&lt;Control!$C$7*1000,'Total power'!G344/Parameters!$C$3,Parameters!$C$4)</f>
        <v>18.750188679245284</v>
      </c>
      <c r="H344" s="12">
        <f>IF('Total power'!H344&lt;Control!$C$7*1000,'Total power'!H344/Parameters!$C$3,Parameters!$C$4)</f>
        <v>17.722264150943396</v>
      </c>
      <c r="I344" s="12">
        <f>IF('Total power'!I344&lt;Control!$C$7*1000,'Total power'!I344/Parameters!$C$3,Parameters!$C$4)</f>
        <v>18.381886792452832</v>
      </c>
      <c r="J344" s="12">
        <f>IF('Total power'!J344&lt;Control!$C$7*1000,'Total power'!J344/Parameters!$C$3,Parameters!$C$4)</f>
        <v>18.774339622641513</v>
      </c>
      <c r="K344" s="12">
        <f>IF('Total power'!K344&lt;Control!$C$7*1000,'Total power'!K344/Parameters!$C$3,Parameters!$C$4)</f>
        <v>18.774339622641513</v>
      </c>
      <c r="L344" s="12">
        <f>IF('Total power'!L344&lt;Control!$C$7*1000,'Total power'!L344/Parameters!$C$3,Parameters!$C$4)</f>
        <v>18.774339622641513</v>
      </c>
      <c r="M344" s="12">
        <f>IF('Total power'!M344&lt;Control!$C$7*1000,'Total power'!M344/Parameters!$C$3,Parameters!$C$4)</f>
        <v>18.406037735849058</v>
      </c>
      <c r="N344" s="12">
        <f>IF('Total power'!N344&lt;Control!$C$7*1000,'Total power'!N344/Parameters!$C$3,Parameters!$C$4)</f>
        <v>17.778113207547172</v>
      </c>
      <c r="O344" s="12">
        <f>IF('Total power'!O344&lt;Control!$C$7*1000,'Total power'!O344/Parameters!$C$3,Parameters!$C$4)</f>
        <v>16.688301886792452</v>
      </c>
      <c r="P344" s="12">
        <f>IF('Total power'!P344&lt;Control!$C$7*1000,'Total power'!P344/Parameters!$C$3,Parameters!$C$4)</f>
        <v>15.172830188679248</v>
      </c>
      <c r="Q344" s="12">
        <f>IF('Total power'!Q344&lt;Control!$C$7*1000,'Total power'!Q344/Parameters!$C$3,Parameters!$C$4)</f>
        <v>13.367547169811321</v>
      </c>
      <c r="R344" s="12">
        <f>IF('Total power'!R344&lt;Control!$C$7*1000,'Total power'!R344/Parameters!$C$3,Parameters!$C$4)</f>
        <v>11.372075471698114</v>
      </c>
      <c r="S344" s="12">
        <f>IF('Total power'!S344&lt;Control!$C$7*1000,'Total power'!S344/Parameters!$C$3,Parameters!$C$4)</f>
        <v>8.5735849056603772</v>
      </c>
      <c r="T344" s="12">
        <f>IF('Total power'!T344&lt;Control!$C$7*1000,'Total power'!T344/Parameters!$C$3,Parameters!$C$4)</f>
        <v>5.9230188679245277</v>
      </c>
      <c r="U344" s="12">
        <f>IF('Total power'!U344&lt;Control!$C$7*1000,'Total power'!U344/Parameters!$C$3,Parameters!$C$4)</f>
        <v>4.2807547169811322</v>
      </c>
      <c r="V344" s="12">
        <f>IF('Total power'!V344&lt;Control!$C$7*1000,'Total power'!V344/Parameters!$C$3,Parameters!$C$4)</f>
        <v>3.5879245283018872</v>
      </c>
      <c r="W344" s="12">
        <f>IF('Total power'!W344&lt;Control!$C$7*1000,'Total power'!W344/Parameters!$C$3,Parameters!$C$4)</f>
        <v>3.3705660377358493</v>
      </c>
      <c r="X344" s="12">
        <f>IF('Total power'!X344&lt;Control!$C$7*1000,'Total power'!X344/Parameters!$C$3,Parameters!$C$4)</f>
        <v>3.3705660377358493</v>
      </c>
      <c r="Y344" s="12">
        <f>IF('Total power'!Y344&lt;Control!$C$7*1000,'Total power'!Y344/Parameters!$C$3,Parameters!$C$4)</f>
        <v>3.5879245283018872</v>
      </c>
      <c r="Z344" s="12">
        <f>IF('Total power'!Z344&lt;Control!$C$7*1000,'Total power'!Z344/Parameters!$C$3,Parameters!$C$4)</f>
        <v>3.5879245283018872</v>
      </c>
      <c r="AB344" s="7">
        <f t="shared" si="5"/>
        <v>315.7162264150943</v>
      </c>
    </row>
    <row r="345" spans="2:28" x14ac:dyDescent="0.2">
      <c r="B345" s="6">
        <v>44539</v>
      </c>
      <c r="C345" s="12">
        <f>IF('Total power'!C345&lt;Control!$C$7*1000,'Total power'!C345/Parameters!$C$3,Parameters!$C$4)</f>
        <v>3.1532075471698113</v>
      </c>
      <c r="D345" s="12">
        <f>IF('Total power'!D345&lt;Control!$C$7*1000,'Total power'!D345/Parameters!$C$3,Parameters!$C$4)</f>
        <v>2.3924528301886792</v>
      </c>
      <c r="E345" s="12">
        <f>IF('Total power'!E345&lt;Control!$C$7*1000,'Total power'!E345/Parameters!$C$3,Parameters!$C$4)</f>
        <v>2.5735849056603777</v>
      </c>
      <c r="F345" s="12">
        <f>IF('Total power'!F345&lt;Control!$C$7*1000,'Total power'!F345/Parameters!$C$3,Parameters!$C$4)</f>
        <v>4.5388679245283026</v>
      </c>
      <c r="G345" s="12">
        <f>IF('Total power'!G345&lt;Control!$C$7*1000,'Total power'!G345/Parameters!$C$3,Parameters!$C$4)</f>
        <v>6.5328301886792444</v>
      </c>
      <c r="H345" s="12">
        <f>IF('Total power'!H345&lt;Control!$C$7*1000,'Total power'!H345/Parameters!$C$3,Parameters!$C$4)</f>
        <v>6.2279245283018865</v>
      </c>
      <c r="I345" s="12">
        <f>IF('Total power'!I345&lt;Control!$C$7*1000,'Total power'!I345/Parameters!$C$3,Parameters!$C$4)</f>
        <v>4.7969811320754729</v>
      </c>
      <c r="J345" s="12">
        <f>IF('Total power'!J345&lt;Control!$C$7*1000,'Total power'!J345/Parameters!$C$3,Parameters!$C$4)</f>
        <v>3.8052830188679247</v>
      </c>
      <c r="K345" s="12">
        <f>IF('Total power'!K345&lt;Control!$C$7*1000,'Total power'!K345/Parameters!$C$3,Parameters!$C$4)</f>
        <v>3.5879245283018872</v>
      </c>
      <c r="L345" s="12">
        <f>IF('Total power'!L345&lt;Control!$C$7*1000,'Total power'!L345/Parameters!$C$3,Parameters!$C$4)</f>
        <v>3.8052830188679247</v>
      </c>
      <c r="M345" s="12">
        <f>IF('Total power'!M345&lt;Control!$C$7*1000,'Total power'!M345/Parameters!$C$3,Parameters!$C$4)</f>
        <v>4.0226415094339618</v>
      </c>
      <c r="N345" s="12">
        <f>IF('Total power'!N345&lt;Control!$C$7*1000,'Total power'!N345/Parameters!$C$3,Parameters!$C$4)</f>
        <v>4.5388679245283026</v>
      </c>
      <c r="O345" s="12">
        <f>IF('Total power'!O345&lt;Control!$C$7*1000,'Total power'!O345/Parameters!$C$3,Parameters!$C$4)</f>
        <v>5.3132075471698119</v>
      </c>
      <c r="P345" s="12">
        <f>IF('Total power'!P345&lt;Control!$C$7*1000,'Total power'!P345/Parameters!$C$3,Parameters!$C$4)</f>
        <v>5.0550943396226433</v>
      </c>
      <c r="Q345" s="12">
        <f>IF('Total power'!Q345&lt;Control!$C$7*1000,'Total power'!Q345/Parameters!$C$3,Parameters!$C$4)</f>
        <v>5.0550943396226433</v>
      </c>
      <c r="R345" s="12">
        <f>IF('Total power'!R345&lt;Control!$C$7*1000,'Total power'!R345/Parameters!$C$3,Parameters!$C$4)</f>
        <v>6.5328301886792444</v>
      </c>
      <c r="S345" s="12">
        <f>IF('Total power'!S345&lt;Control!$C$7*1000,'Total power'!S345/Parameters!$C$3,Parameters!$C$4)</f>
        <v>8.9720754716981137</v>
      </c>
      <c r="T345" s="12">
        <f>IF('Total power'!T345&lt;Control!$C$7*1000,'Total power'!T345/Parameters!$C$3,Parameters!$C$4)</f>
        <v>11.372075471698114</v>
      </c>
      <c r="U345" s="12">
        <f>IF('Total power'!U345&lt;Control!$C$7*1000,'Total power'!U345/Parameters!$C$3,Parameters!$C$4)</f>
        <v>13.603018867924529</v>
      </c>
      <c r="V345" s="12">
        <f>IF('Total power'!V345&lt;Control!$C$7*1000,'Total power'!V345/Parameters!$C$3,Parameters!$C$4)</f>
        <v>14.937358490566039</v>
      </c>
      <c r="W345" s="12">
        <f>IF('Total power'!W345&lt;Control!$C$7*1000,'Total power'!W345/Parameters!$C$3,Parameters!$C$4)</f>
        <v>13.753962264150944</v>
      </c>
      <c r="X345" s="12">
        <f>IF('Total power'!X345&lt;Control!$C$7*1000,'Total power'!X345/Parameters!$C$3,Parameters!$C$4)</f>
        <v>11.948679245283019</v>
      </c>
      <c r="Y345" s="12">
        <f>IF('Total power'!Y345&lt;Control!$C$7*1000,'Total power'!Y345/Parameters!$C$3,Parameters!$C$4)</f>
        <v>11.71320754716981</v>
      </c>
      <c r="Z345" s="12">
        <f>IF('Total power'!Z345&lt;Control!$C$7*1000,'Total power'!Z345/Parameters!$C$3,Parameters!$C$4)</f>
        <v>13.603018867924529</v>
      </c>
      <c r="AB345" s="7">
        <f t="shared" si="5"/>
        <v>171.83547169811322</v>
      </c>
    </row>
    <row r="346" spans="2:28" x14ac:dyDescent="0.2">
      <c r="B346" s="6">
        <v>44540</v>
      </c>
      <c r="C346" s="12">
        <f>IF('Total power'!C346&lt;Control!$C$7*1000,'Total power'!C346/Parameters!$C$3,Parameters!$C$4)</f>
        <v>15.172830188679248</v>
      </c>
      <c r="D346" s="12">
        <f>IF('Total power'!D346&lt;Control!$C$7*1000,'Total power'!D346/Parameters!$C$3,Parameters!$C$4)</f>
        <v>15.172830188679248</v>
      </c>
      <c r="E346" s="12">
        <f>IF('Total power'!E346&lt;Control!$C$7*1000,'Total power'!E346/Parameters!$C$3,Parameters!$C$4)</f>
        <v>15.323773584905663</v>
      </c>
      <c r="F346" s="12">
        <f>IF('Total power'!F346&lt;Control!$C$7*1000,'Total power'!F346/Parameters!$C$3,Parameters!$C$4)</f>
        <v>15.323773584905663</v>
      </c>
      <c r="G346" s="12">
        <f>IF('Total power'!G346&lt;Control!$C$7*1000,'Total power'!G346/Parameters!$C$3,Parameters!$C$4)</f>
        <v>15.323773584905663</v>
      </c>
      <c r="H346" s="12">
        <f>IF('Total power'!H346&lt;Control!$C$7*1000,'Total power'!H346/Parameters!$C$3,Parameters!$C$4)</f>
        <v>16.537358490566035</v>
      </c>
      <c r="I346" s="12">
        <f>IF('Total power'!I346&lt;Control!$C$7*1000,'Total power'!I346/Parameters!$C$3,Parameters!$C$4)</f>
        <v>16.836226415094337</v>
      </c>
      <c r="J346" s="12">
        <f>IF('Total power'!J346&lt;Control!$C$7*1000,'Total power'!J346/Parameters!$C$3,Parameters!$C$4)</f>
        <v>15.323773584905663</v>
      </c>
      <c r="K346" s="12">
        <f>IF('Total power'!K346&lt;Control!$C$7*1000,'Total power'!K346/Parameters!$C$3,Parameters!$C$4)</f>
        <v>13.753962264150944</v>
      </c>
      <c r="L346" s="12">
        <f>IF('Total power'!L346&lt;Control!$C$7*1000,'Total power'!L346/Parameters!$C$3,Parameters!$C$4)</f>
        <v>13.753962264150944</v>
      </c>
      <c r="M346" s="12">
        <f>IF('Total power'!M346&lt;Control!$C$7*1000,'Total power'!M346/Parameters!$C$3,Parameters!$C$4)</f>
        <v>12.633962264150943</v>
      </c>
      <c r="N346" s="12">
        <f>IF('Total power'!N346&lt;Control!$C$7*1000,'Total power'!N346/Parameters!$C$3,Parameters!$C$4)</f>
        <v>11.71320754716981</v>
      </c>
      <c r="O346" s="12">
        <f>IF('Total power'!O346&lt;Control!$C$7*1000,'Total power'!O346/Parameters!$C$3,Parameters!$C$4)</f>
        <v>10.979622641509433</v>
      </c>
      <c r="P346" s="12">
        <f>IF('Total power'!P346&lt;Control!$C$7*1000,'Total power'!P346/Parameters!$C$3,Parameters!$C$4)</f>
        <v>10.566037735849056</v>
      </c>
      <c r="Q346" s="12">
        <f>IF('Total power'!Q346&lt;Control!$C$7*1000,'Total power'!Q346/Parameters!$C$3,Parameters!$C$4)</f>
        <v>10.979622641509433</v>
      </c>
      <c r="R346" s="12">
        <f>IF('Total power'!R346&lt;Control!$C$7*1000,'Total power'!R346/Parameters!$C$3,Parameters!$C$4)</f>
        <v>11.948679245283019</v>
      </c>
      <c r="S346" s="12">
        <f>IF('Total power'!S346&lt;Control!$C$7*1000,'Total power'!S346/Parameters!$C$3,Parameters!$C$4)</f>
        <v>13.026415094339622</v>
      </c>
      <c r="T346" s="12">
        <f>IF('Total power'!T346&lt;Control!$C$7*1000,'Total power'!T346/Parameters!$C$3,Parameters!$C$4)</f>
        <v>12.633962264150943</v>
      </c>
      <c r="U346" s="12">
        <f>IF('Total power'!U346&lt;Control!$C$7*1000,'Total power'!U346/Parameters!$C$3,Parameters!$C$4)</f>
        <v>11.948679245283019</v>
      </c>
      <c r="V346" s="12">
        <f>IF('Total power'!V346&lt;Control!$C$7*1000,'Total power'!V346/Parameters!$C$3,Parameters!$C$4)</f>
        <v>12.633962264150943</v>
      </c>
      <c r="W346" s="12">
        <f>IF('Total power'!W346&lt;Control!$C$7*1000,'Total power'!W346/Parameters!$C$3,Parameters!$C$4)</f>
        <v>13.367547169811321</v>
      </c>
      <c r="X346" s="12">
        <f>IF('Total power'!X346&lt;Control!$C$7*1000,'Total power'!X346/Parameters!$C$3,Parameters!$C$4)</f>
        <v>13.753962264150944</v>
      </c>
      <c r="Y346" s="12">
        <f>IF('Total power'!Y346&lt;Control!$C$7*1000,'Total power'!Y346/Parameters!$C$3,Parameters!$C$4)</f>
        <v>13.367547169811321</v>
      </c>
      <c r="Z346" s="12">
        <f>IF('Total power'!Z346&lt;Control!$C$7*1000,'Total power'!Z346/Parameters!$C$3,Parameters!$C$4)</f>
        <v>12.633962264150943</v>
      </c>
      <c r="AB346" s="7">
        <f t="shared" si="5"/>
        <v>324.7094339622642</v>
      </c>
    </row>
    <row r="347" spans="2:28" x14ac:dyDescent="0.2">
      <c r="B347" s="6">
        <v>44541</v>
      </c>
      <c r="C347" s="12">
        <f>IF('Total power'!C347&lt;Control!$C$7*1000,'Total power'!C347/Parameters!$C$3,Parameters!$C$4)</f>
        <v>11.372075471698114</v>
      </c>
      <c r="D347" s="12">
        <f>IF('Total power'!D347&lt;Control!$C$7*1000,'Total power'!D347/Parameters!$C$3,Parameters!$C$4)</f>
        <v>11.372075471698114</v>
      </c>
      <c r="E347" s="12">
        <f>IF('Total power'!E347&lt;Control!$C$7*1000,'Total power'!E347/Parameters!$C$3,Parameters!$C$4)</f>
        <v>9.7781132075471699</v>
      </c>
      <c r="F347" s="12">
        <f>IF('Total power'!F347&lt;Control!$C$7*1000,'Total power'!F347/Parameters!$C$3,Parameters!$C$4)</f>
        <v>8.5735849056603772</v>
      </c>
      <c r="G347" s="12">
        <f>IF('Total power'!G347&lt;Control!$C$7*1000,'Total power'!G347/Parameters!$C$3,Parameters!$C$4)</f>
        <v>6.5328301886792444</v>
      </c>
      <c r="H347" s="12">
        <f>IF('Total power'!H347&lt;Control!$C$7*1000,'Total power'!H347/Parameters!$C$3,Parameters!$C$4)</f>
        <v>6.2279245283018865</v>
      </c>
      <c r="I347" s="12">
        <f>IF('Total power'!I347&lt;Control!$C$7*1000,'Total power'!I347/Parameters!$C$3,Parameters!$C$4)</f>
        <v>8.3894339622641514</v>
      </c>
      <c r="J347" s="12">
        <f>IF('Total power'!J347&lt;Control!$C$7*1000,'Total power'!J347/Parameters!$C$3,Parameters!$C$4)</f>
        <v>10.566037735849056</v>
      </c>
      <c r="K347" s="12">
        <f>IF('Total power'!K347&lt;Control!$C$7*1000,'Total power'!K347/Parameters!$C$3,Parameters!$C$4)</f>
        <v>13.026415094339622</v>
      </c>
      <c r="L347" s="12">
        <f>IF('Total power'!L347&lt;Control!$C$7*1000,'Total power'!L347/Parameters!$C$3,Parameters!$C$4)</f>
        <v>15.172830188679248</v>
      </c>
      <c r="M347" s="12">
        <f>IF('Total power'!M347&lt;Control!$C$7*1000,'Total power'!M347/Parameters!$C$3,Parameters!$C$4)</f>
        <v>16.537358490566035</v>
      </c>
      <c r="N347" s="12">
        <f>IF('Total power'!N347&lt;Control!$C$7*1000,'Total power'!N347/Parameters!$C$3,Parameters!$C$4)</f>
        <v>16.688301886792452</v>
      </c>
      <c r="O347" s="12">
        <f>IF('Total power'!O347&lt;Control!$C$7*1000,'Total power'!O347/Parameters!$C$3,Parameters!$C$4)</f>
        <v>18.694339622641508</v>
      </c>
      <c r="P347" s="12">
        <f>IF('Total power'!P347&lt;Control!$C$7*1000,'Total power'!P347/Parameters!$C$3,Parameters!$C$4)</f>
        <v>18.694339622641508</v>
      </c>
      <c r="Q347" s="12">
        <f>IF('Total power'!Q347&lt;Control!$C$7*1000,'Total power'!Q347/Parameters!$C$3,Parameters!$C$4)</f>
        <v>18.771320754716982</v>
      </c>
      <c r="R347" s="12">
        <f>IF('Total power'!R347&lt;Control!$C$7*1000,'Total power'!R347/Parameters!$C$3,Parameters!$C$4)</f>
        <v>17.722264150943396</v>
      </c>
      <c r="S347" s="12">
        <f>IF('Total power'!S347&lt;Control!$C$7*1000,'Total power'!S347/Parameters!$C$3,Parameters!$C$4)</f>
        <v>15.172830188679248</v>
      </c>
      <c r="T347" s="12">
        <f>IF('Total power'!T347&lt;Control!$C$7*1000,'Total power'!T347/Parameters!$C$3,Parameters!$C$4)</f>
        <v>11.948679245283019</v>
      </c>
      <c r="U347" s="12">
        <f>IF('Total power'!U347&lt;Control!$C$7*1000,'Total power'!U347/Parameters!$C$3,Parameters!$C$4)</f>
        <v>11.372075471698114</v>
      </c>
      <c r="V347" s="12">
        <f>IF('Total power'!V347&lt;Control!$C$7*1000,'Total power'!V347/Parameters!$C$3,Parameters!$C$4)</f>
        <v>10.979622641509433</v>
      </c>
      <c r="W347" s="12">
        <f>IF('Total power'!W347&lt;Control!$C$7*1000,'Total power'!W347/Parameters!$C$3,Parameters!$C$4)</f>
        <v>10.566037735849056</v>
      </c>
      <c r="X347" s="12">
        <f>IF('Total power'!X347&lt;Control!$C$7*1000,'Total power'!X347/Parameters!$C$3,Parameters!$C$4)</f>
        <v>10.979622641509433</v>
      </c>
      <c r="Y347" s="12">
        <f>IF('Total power'!Y347&lt;Control!$C$7*1000,'Total power'!Y347/Parameters!$C$3,Parameters!$C$4)</f>
        <v>10.979622641509433</v>
      </c>
      <c r="Z347" s="12">
        <f>IF('Total power'!Z347&lt;Control!$C$7*1000,'Total power'!Z347/Parameters!$C$3,Parameters!$C$4)</f>
        <v>10.566037735849056</v>
      </c>
      <c r="AB347" s="7">
        <f t="shared" si="5"/>
        <v>300.68377358490568</v>
      </c>
    </row>
    <row r="348" spans="2:28" x14ac:dyDescent="0.2">
      <c r="B348" s="6">
        <v>44542</v>
      </c>
      <c r="C348" s="12">
        <f>IF('Total power'!C348&lt;Control!$C$7*1000,'Total power'!C348/Parameters!$C$3,Parameters!$C$4)</f>
        <v>10.566037735849056</v>
      </c>
      <c r="D348" s="12">
        <f>IF('Total power'!D348&lt;Control!$C$7*1000,'Total power'!D348/Parameters!$C$3,Parameters!$C$4)</f>
        <v>11.71320754716981</v>
      </c>
      <c r="E348" s="12">
        <f>IF('Total power'!E348&lt;Control!$C$7*1000,'Total power'!E348/Parameters!$C$3,Parameters!$C$4)</f>
        <v>11.71320754716981</v>
      </c>
      <c r="F348" s="12">
        <f>IF('Total power'!F348&lt;Control!$C$7*1000,'Total power'!F348/Parameters!$C$3,Parameters!$C$4)</f>
        <v>10.979622641509433</v>
      </c>
      <c r="G348" s="12">
        <f>IF('Total power'!G348&lt;Control!$C$7*1000,'Total power'!G348/Parameters!$C$3,Parameters!$C$4)</f>
        <v>10.566037735849056</v>
      </c>
      <c r="H348" s="12">
        <f>IF('Total power'!H348&lt;Control!$C$7*1000,'Total power'!H348/Parameters!$C$3,Parameters!$C$4)</f>
        <v>10.979622641509433</v>
      </c>
      <c r="I348" s="12">
        <f>IF('Total power'!I348&lt;Control!$C$7*1000,'Total power'!I348/Parameters!$C$3,Parameters!$C$4)</f>
        <v>10.979622641509433</v>
      </c>
      <c r="J348" s="12">
        <f>IF('Total power'!J348&lt;Control!$C$7*1000,'Total power'!J348/Parameters!$C$3,Parameters!$C$4)</f>
        <v>10.119245283018866</v>
      </c>
      <c r="K348" s="12">
        <f>IF('Total power'!K348&lt;Control!$C$7*1000,'Total power'!K348/Parameters!$C$3,Parameters!$C$4)</f>
        <v>9.385660377358489</v>
      </c>
      <c r="L348" s="12">
        <f>IF('Total power'!L348&lt;Control!$C$7*1000,'Total power'!L348/Parameters!$C$3,Parameters!$C$4)</f>
        <v>9.385660377358489</v>
      </c>
      <c r="M348" s="12">
        <f>IF('Total power'!M348&lt;Control!$C$7*1000,'Total power'!M348/Parameters!$C$3,Parameters!$C$4)</f>
        <v>8.3894339622641514</v>
      </c>
      <c r="N348" s="12">
        <f>IF('Total power'!N348&lt;Control!$C$7*1000,'Total power'!N348/Parameters!$C$3,Parameters!$C$4)</f>
        <v>6.5328301886792444</v>
      </c>
      <c r="O348" s="12">
        <f>IF('Total power'!O348&lt;Control!$C$7*1000,'Total power'!O348/Parameters!$C$3,Parameters!$C$4)</f>
        <v>5.0550943396226433</v>
      </c>
      <c r="P348" s="12">
        <f>IF('Total power'!P348&lt;Control!$C$7*1000,'Total power'!P348/Parameters!$C$3,Parameters!$C$4)</f>
        <v>3.8052830188679247</v>
      </c>
      <c r="Q348" s="12">
        <f>IF('Total power'!Q348&lt;Control!$C$7*1000,'Total power'!Q348/Parameters!$C$3,Parameters!$C$4)</f>
        <v>3.8052830188679247</v>
      </c>
      <c r="R348" s="12">
        <f>IF('Total power'!R348&lt;Control!$C$7*1000,'Total power'!R348/Parameters!$C$3,Parameters!$C$4)</f>
        <v>4.2807547169811322</v>
      </c>
      <c r="S348" s="12">
        <f>IF('Total power'!S348&lt;Control!$C$7*1000,'Total power'!S348/Parameters!$C$3,Parameters!$C$4)</f>
        <v>5.9230188679245277</v>
      </c>
      <c r="T348" s="12">
        <f>IF('Total power'!T348&lt;Control!$C$7*1000,'Total power'!T348/Parameters!$C$3,Parameters!$C$4)</f>
        <v>10.979622641509433</v>
      </c>
      <c r="U348" s="12">
        <f>IF('Total power'!U348&lt;Control!$C$7*1000,'Total power'!U348/Parameters!$C$3,Parameters!$C$4)</f>
        <v>17.722264150943396</v>
      </c>
      <c r="V348" s="12">
        <f>IF('Total power'!V348&lt;Control!$C$7*1000,'Total power'!V348/Parameters!$C$3,Parameters!$C$4)</f>
        <v>18.867924528301888</v>
      </c>
      <c r="W348" s="12">
        <f>IF('Total power'!W348&lt;Control!$C$7*1000,'Total power'!W348/Parameters!$C$3,Parameters!$C$4)</f>
        <v>18.867924528301888</v>
      </c>
      <c r="X348" s="12">
        <f>IF('Total power'!X348&lt;Control!$C$7*1000,'Total power'!X348/Parameters!$C$3,Parameters!$C$4)</f>
        <v>18.867924528301888</v>
      </c>
      <c r="Y348" s="12">
        <f>IF('Total power'!Y348&lt;Control!$C$7*1000,'Total power'!Y348/Parameters!$C$3,Parameters!$C$4)</f>
        <v>18.867924528301888</v>
      </c>
      <c r="Z348" s="12">
        <f>IF('Total power'!Z348&lt;Control!$C$7*1000,'Total power'!Z348/Parameters!$C$3,Parameters!$C$4)</f>
        <v>18.867924528301888</v>
      </c>
      <c r="AB348" s="7">
        <f t="shared" si="5"/>
        <v>267.2211320754717</v>
      </c>
    </row>
    <row r="349" spans="2:28" x14ac:dyDescent="0.2">
      <c r="B349" s="6">
        <v>44543</v>
      </c>
      <c r="C349" s="12">
        <f>IF('Total power'!C349&lt;Control!$C$7*1000,'Total power'!C349/Parameters!$C$3,Parameters!$C$4)</f>
        <v>18.867924528301888</v>
      </c>
      <c r="D349" s="12">
        <f>IF('Total power'!D349&lt;Control!$C$7*1000,'Total power'!D349/Parameters!$C$3,Parameters!$C$4)</f>
        <v>18.867924528301888</v>
      </c>
      <c r="E349" s="12">
        <f>IF('Total power'!E349&lt;Control!$C$7*1000,'Total power'!E349/Parameters!$C$3,Parameters!$C$4)</f>
        <v>18.867924528301888</v>
      </c>
      <c r="F349" s="12">
        <f>IF('Total power'!F349&lt;Control!$C$7*1000,'Total power'!F349/Parameters!$C$3,Parameters!$C$4)</f>
        <v>18.867924528301888</v>
      </c>
      <c r="G349" s="12">
        <f>IF('Total power'!G349&lt;Control!$C$7*1000,'Total power'!G349/Parameters!$C$3,Parameters!$C$4)</f>
        <v>18.867924528301888</v>
      </c>
      <c r="H349" s="12">
        <f>IF('Total power'!H349&lt;Control!$C$7*1000,'Total power'!H349/Parameters!$C$3,Parameters!$C$4)</f>
        <v>18.867924528301888</v>
      </c>
      <c r="I349" s="12">
        <f>IF('Total power'!I349&lt;Control!$C$7*1000,'Total power'!I349/Parameters!$C$3,Parameters!$C$4)</f>
        <v>18.867924528301888</v>
      </c>
      <c r="J349" s="12">
        <f>IF('Total power'!J349&lt;Control!$C$7*1000,'Total power'!J349/Parameters!$C$3,Parameters!$C$4)</f>
        <v>18.867924528301888</v>
      </c>
      <c r="K349" s="12">
        <f>IF('Total power'!K349&lt;Control!$C$7*1000,'Total power'!K349/Parameters!$C$3,Parameters!$C$4)</f>
        <v>18.867924528301888</v>
      </c>
      <c r="L349" s="12">
        <f>IF('Total power'!L349&lt;Control!$C$7*1000,'Total power'!L349/Parameters!$C$3,Parameters!$C$4)</f>
        <v>18.694339622641508</v>
      </c>
      <c r="M349" s="12">
        <f>IF('Total power'!M349&lt;Control!$C$7*1000,'Total power'!M349/Parameters!$C$3,Parameters!$C$4)</f>
        <v>16.688301886792452</v>
      </c>
      <c r="N349" s="12">
        <f>IF('Total power'!N349&lt;Control!$C$7*1000,'Total power'!N349/Parameters!$C$3,Parameters!$C$4)</f>
        <v>15.323773584905663</v>
      </c>
      <c r="O349" s="12">
        <f>IF('Total power'!O349&lt;Control!$C$7*1000,'Total power'!O349/Parameters!$C$3,Parameters!$C$4)</f>
        <v>15.172830188679248</v>
      </c>
      <c r="P349" s="12">
        <f>IF('Total power'!P349&lt;Control!$C$7*1000,'Total power'!P349/Parameters!$C$3,Parameters!$C$4)</f>
        <v>16.537358490566035</v>
      </c>
      <c r="Q349" s="12">
        <f>IF('Total power'!Q349&lt;Control!$C$7*1000,'Total power'!Q349/Parameters!$C$3,Parameters!$C$4)</f>
        <v>16.780377358490565</v>
      </c>
      <c r="R349" s="12">
        <f>IF('Total power'!R349&lt;Control!$C$7*1000,'Total power'!R349/Parameters!$C$3,Parameters!$C$4)</f>
        <v>17.722264150943396</v>
      </c>
      <c r="S349" s="12">
        <f>IF('Total power'!S349&lt;Control!$C$7*1000,'Total power'!S349/Parameters!$C$3,Parameters!$C$4)</f>
        <v>18.233962264150943</v>
      </c>
      <c r="T349" s="12">
        <f>IF('Total power'!T349&lt;Control!$C$7*1000,'Total power'!T349/Parameters!$C$3,Parameters!$C$4)</f>
        <v>17.778113207547172</v>
      </c>
      <c r="U349" s="12">
        <f>IF('Total power'!U349&lt;Control!$C$7*1000,'Total power'!U349/Parameters!$C$3,Parameters!$C$4)</f>
        <v>16.836226415094337</v>
      </c>
      <c r="V349" s="12">
        <f>IF('Total power'!V349&lt;Control!$C$7*1000,'Total power'!V349/Parameters!$C$3,Parameters!$C$4)</f>
        <v>16.836226415094337</v>
      </c>
      <c r="W349" s="12">
        <f>IF('Total power'!W349&lt;Control!$C$7*1000,'Total power'!W349/Parameters!$C$3,Parameters!$C$4)</f>
        <v>15.415849056603776</v>
      </c>
      <c r="X349" s="12">
        <f>IF('Total power'!X349&lt;Control!$C$7*1000,'Total power'!X349/Parameters!$C$3,Parameters!$C$4)</f>
        <v>14.937358490566039</v>
      </c>
      <c r="Y349" s="12">
        <f>IF('Total power'!Y349&lt;Control!$C$7*1000,'Total power'!Y349/Parameters!$C$3,Parameters!$C$4)</f>
        <v>15.415849056603776</v>
      </c>
      <c r="Z349" s="12">
        <f>IF('Total power'!Z349&lt;Control!$C$7*1000,'Total power'!Z349/Parameters!$C$3,Parameters!$C$4)</f>
        <v>16.537358490566035</v>
      </c>
      <c r="AB349" s="7">
        <f t="shared" si="5"/>
        <v>418.7215094339623</v>
      </c>
    </row>
    <row r="350" spans="2:28" x14ac:dyDescent="0.2">
      <c r="B350" s="6">
        <v>44544</v>
      </c>
      <c r="C350" s="12">
        <f>IF('Total power'!C350&lt;Control!$C$7*1000,'Total power'!C350/Parameters!$C$3,Parameters!$C$4)</f>
        <v>15.172830188679248</v>
      </c>
      <c r="D350" s="12">
        <f>IF('Total power'!D350&lt;Control!$C$7*1000,'Total power'!D350/Parameters!$C$3,Parameters!$C$4)</f>
        <v>16.537358490566035</v>
      </c>
      <c r="E350" s="12">
        <f>IF('Total power'!E350&lt;Control!$C$7*1000,'Total power'!E350/Parameters!$C$3,Parameters!$C$4)</f>
        <v>17.778113207547172</v>
      </c>
      <c r="F350" s="12">
        <f>IF('Total power'!F350&lt;Control!$C$7*1000,'Total power'!F350/Parameters!$C$3,Parameters!$C$4)</f>
        <v>18.750188679245284</v>
      </c>
      <c r="G350" s="12">
        <f>IF('Total power'!G350&lt;Control!$C$7*1000,'Total power'!G350/Parameters!$C$3,Parameters!$C$4)</f>
        <v>18.867924528301888</v>
      </c>
      <c r="H350" s="12">
        <f>IF('Total power'!H350&lt;Control!$C$7*1000,'Total power'!H350/Parameters!$C$3,Parameters!$C$4)</f>
        <v>18.867924528301888</v>
      </c>
      <c r="I350" s="12">
        <f>IF('Total power'!I350&lt;Control!$C$7*1000,'Total power'!I350/Parameters!$C$3,Parameters!$C$4)</f>
        <v>18.867924528301888</v>
      </c>
      <c r="J350" s="12">
        <f>IF('Total power'!J350&lt;Control!$C$7*1000,'Total power'!J350/Parameters!$C$3,Parameters!$C$4)</f>
        <v>18.867924528301888</v>
      </c>
      <c r="K350" s="12">
        <f>IF('Total power'!K350&lt;Control!$C$7*1000,'Total power'!K350/Parameters!$C$3,Parameters!$C$4)</f>
        <v>18.867924528301888</v>
      </c>
      <c r="L350" s="12">
        <f>IF('Total power'!L350&lt;Control!$C$7*1000,'Total power'!L350/Parameters!$C$3,Parameters!$C$4)</f>
        <v>18.867924528301888</v>
      </c>
      <c r="M350" s="12">
        <f>IF('Total power'!M350&lt;Control!$C$7*1000,'Total power'!M350/Parameters!$C$3,Parameters!$C$4)</f>
        <v>18.867924528301888</v>
      </c>
      <c r="N350" s="12">
        <f>IF('Total power'!N350&lt;Control!$C$7*1000,'Total power'!N350/Parameters!$C$3,Parameters!$C$4)</f>
        <v>18.867924528301888</v>
      </c>
      <c r="O350" s="12">
        <f>IF('Total power'!O350&lt;Control!$C$7*1000,'Total power'!O350/Parameters!$C$3,Parameters!$C$4)</f>
        <v>18.867924528301888</v>
      </c>
      <c r="P350" s="12">
        <f>IF('Total power'!P350&lt;Control!$C$7*1000,'Total power'!P350/Parameters!$C$3,Parameters!$C$4)</f>
        <v>18.867924528301888</v>
      </c>
      <c r="Q350" s="12">
        <f>IF('Total power'!Q350&lt;Control!$C$7*1000,'Total power'!Q350/Parameters!$C$3,Parameters!$C$4)</f>
        <v>18.867924528301888</v>
      </c>
      <c r="R350" s="12">
        <f>IF('Total power'!R350&lt;Control!$C$7*1000,'Total power'!R350/Parameters!$C$3,Parameters!$C$4)</f>
        <v>18.867924528301888</v>
      </c>
      <c r="S350" s="12">
        <f>IF('Total power'!S350&lt;Control!$C$7*1000,'Total power'!S350/Parameters!$C$3,Parameters!$C$4)</f>
        <v>18.867924528301888</v>
      </c>
      <c r="T350" s="12">
        <f>IF('Total power'!T350&lt;Control!$C$7*1000,'Total power'!T350/Parameters!$C$3,Parameters!$C$4)</f>
        <v>18.867924528301888</v>
      </c>
      <c r="U350" s="12">
        <f>IF('Total power'!U350&lt;Control!$C$7*1000,'Total power'!U350/Parameters!$C$3,Parameters!$C$4)</f>
        <v>18.867924528301888</v>
      </c>
      <c r="V350" s="12">
        <f>IF('Total power'!V350&lt;Control!$C$7*1000,'Total power'!V350/Parameters!$C$3,Parameters!$C$4)</f>
        <v>18.867924528301888</v>
      </c>
      <c r="W350" s="12">
        <f>IF('Total power'!W350&lt;Control!$C$7*1000,'Total power'!W350/Parameters!$C$3,Parameters!$C$4)</f>
        <v>18.867924528301888</v>
      </c>
      <c r="X350" s="12">
        <f>IF('Total power'!X350&lt;Control!$C$7*1000,'Total power'!X350/Parameters!$C$3,Parameters!$C$4)</f>
        <v>18.867924528301888</v>
      </c>
      <c r="Y350" s="12">
        <f>IF('Total power'!Y350&lt;Control!$C$7*1000,'Total power'!Y350/Parameters!$C$3,Parameters!$C$4)</f>
        <v>18.867924528301888</v>
      </c>
      <c r="Z350" s="12">
        <f>IF('Total power'!Z350&lt;Control!$C$7*1000,'Total power'!Z350/Parameters!$C$3,Parameters!$C$4)</f>
        <v>18.867924528301888</v>
      </c>
      <c r="AB350" s="7">
        <f t="shared" si="5"/>
        <v>445.59698113207565</v>
      </c>
    </row>
    <row r="351" spans="2:28" x14ac:dyDescent="0.2">
      <c r="B351" s="6">
        <v>44545</v>
      </c>
      <c r="C351" s="12">
        <f>IF('Total power'!C351&lt;Control!$C$7*1000,'Total power'!C351/Parameters!$C$3,Parameters!$C$4)</f>
        <v>18.867924528301888</v>
      </c>
      <c r="D351" s="12">
        <f>IF('Total power'!D351&lt;Control!$C$7*1000,'Total power'!D351/Parameters!$C$3,Parameters!$C$4)</f>
        <v>18.867924528301888</v>
      </c>
      <c r="E351" s="12">
        <f>IF('Total power'!E351&lt;Control!$C$7*1000,'Total power'!E351/Parameters!$C$3,Parameters!$C$4)</f>
        <v>18.867924528301888</v>
      </c>
      <c r="F351" s="12">
        <f>IF('Total power'!F351&lt;Control!$C$7*1000,'Total power'!F351/Parameters!$C$3,Parameters!$C$4)</f>
        <v>18.867924528301888</v>
      </c>
      <c r="G351" s="12">
        <f>IF('Total power'!G351&lt;Control!$C$7*1000,'Total power'!G351/Parameters!$C$3,Parameters!$C$4)</f>
        <v>18.867924528301888</v>
      </c>
      <c r="H351" s="12">
        <f>IF('Total power'!H351&lt;Control!$C$7*1000,'Total power'!H351/Parameters!$C$3,Parameters!$C$4)</f>
        <v>18.867924528301888</v>
      </c>
      <c r="I351" s="12">
        <f>IF('Total power'!I351&lt;Control!$C$7*1000,'Total power'!I351/Parameters!$C$3,Parameters!$C$4)</f>
        <v>18.867924528301888</v>
      </c>
      <c r="J351" s="12">
        <f>IF('Total power'!J351&lt;Control!$C$7*1000,'Total power'!J351/Parameters!$C$3,Parameters!$C$4)</f>
        <v>18.867924528301888</v>
      </c>
      <c r="K351" s="12">
        <f>IF('Total power'!K351&lt;Control!$C$7*1000,'Total power'!K351/Parameters!$C$3,Parameters!$C$4)</f>
        <v>18.867924528301888</v>
      </c>
      <c r="L351" s="12">
        <f>IF('Total power'!L351&lt;Control!$C$7*1000,'Total power'!L351/Parameters!$C$3,Parameters!$C$4)</f>
        <v>18.867924528301888</v>
      </c>
      <c r="M351" s="12">
        <f>IF('Total power'!M351&lt;Control!$C$7*1000,'Total power'!M351/Parameters!$C$3,Parameters!$C$4)</f>
        <v>18.867924528301888</v>
      </c>
      <c r="N351" s="12">
        <f>IF('Total power'!N351&lt;Control!$C$7*1000,'Total power'!N351/Parameters!$C$3,Parameters!$C$4)</f>
        <v>18.867924528301888</v>
      </c>
      <c r="O351" s="12">
        <f>IF('Total power'!O351&lt;Control!$C$7*1000,'Total power'!O351/Parameters!$C$3,Parameters!$C$4)</f>
        <v>18.867924528301888</v>
      </c>
      <c r="P351" s="12">
        <f>IF('Total power'!P351&lt;Control!$C$7*1000,'Total power'!P351/Parameters!$C$3,Parameters!$C$4)</f>
        <v>18.867924528301888</v>
      </c>
      <c r="Q351" s="12">
        <f>IF('Total power'!Q351&lt;Control!$C$7*1000,'Total power'!Q351/Parameters!$C$3,Parameters!$C$4)</f>
        <v>18.867924528301888</v>
      </c>
      <c r="R351" s="12">
        <f>IF('Total power'!R351&lt;Control!$C$7*1000,'Total power'!R351/Parameters!$C$3,Parameters!$C$4)</f>
        <v>18.774339622641513</v>
      </c>
      <c r="S351" s="12">
        <f>IF('Total power'!S351&lt;Control!$C$7*1000,'Total power'!S351/Parameters!$C$3,Parameters!$C$4)</f>
        <v>18.381886792452832</v>
      </c>
      <c r="T351" s="12">
        <f>IF('Total power'!T351&lt;Control!$C$7*1000,'Total power'!T351/Parameters!$C$3,Parameters!$C$4)</f>
        <v>17.479245283018866</v>
      </c>
      <c r="U351" s="12">
        <f>IF('Total power'!U351&lt;Control!$C$7*1000,'Total power'!U351/Parameters!$C$3,Parameters!$C$4)</f>
        <v>16.537358490566035</v>
      </c>
      <c r="V351" s="12">
        <f>IF('Total power'!V351&lt;Control!$C$7*1000,'Total power'!V351/Parameters!$C$3,Parameters!$C$4)</f>
        <v>15.172830188679248</v>
      </c>
      <c r="W351" s="12">
        <f>IF('Total power'!W351&lt;Control!$C$7*1000,'Total power'!W351/Parameters!$C$3,Parameters!$C$4)</f>
        <v>13.753962264150944</v>
      </c>
      <c r="X351" s="12">
        <f>IF('Total power'!X351&lt;Control!$C$7*1000,'Total power'!X351/Parameters!$C$3,Parameters!$C$4)</f>
        <v>11.948679245283019</v>
      </c>
      <c r="Y351" s="12">
        <f>IF('Total power'!Y351&lt;Control!$C$7*1000,'Total power'!Y351/Parameters!$C$3,Parameters!$C$4)</f>
        <v>8.9720754716981137</v>
      </c>
      <c r="Z351" s="12">
        <f>IF('Total power'!Z351&lt;Control!$C$7*1000,'Total power'!Z351/Parameters!$C$3,Parameters!$C$4)</f>
        <v>7.5833962264150934</v>
      </c>
      <c r="AB351" s="7">
        <f t="shared" si="5"/>
        <v>411.62264150943406</v>
      </c>
    </row>
    <row r="352" spans="2:28" x14ac:dyDescent="0.2">
      <c r="B352" s="6">
        <v>44546</v>
      </c>
      <c r="C352" s="12">
        <f>IF('Total power'!C352&lt;Control!$C$7*1000,'Total power'!C352/Parameters!$C$3,Parameters!$C$4)</f>
        <v>5.9230188679245277</v>
      </c>
      <c r="D352" s="12">
        <f>IF('Total power'!D352&lt;Control!$C$7*1000,'Total power'!D352/Parameters!$C$3,Parameters!$C$4)</f>
        <v>4.2807547169811322</v>
      </c>
      <c r="E352" s="12">
        <f>IF('Total power'!E352&lt;Control!$C$7*1000,'Total power'!E352/Parameters!$C$3,Parameters!$C$4)</f>
        <v>2.9358490566037734</v>
      </c>
      <c r="F352" s="12">
        <f>IF('Total power'!F352&lt;Control!$C$7*1000,'Total power'!F352/Parameters!$C$3,Parameters!$C$4)</f>
        <v>2.3924528301886792</v>
      </c>
      <c r="G352" s="12">
        <f>IF('Total power'!G352&lt;Control!$C$7*1000,'Total power'!G352/Parameters!$C$3,Parameters!$C$4)</f>
        <v>2.5735849056603777</v>
      </c>
      <c r="H352" s="12">
        <f>IF('Total power'!H352&lt;Control!$C$7*1000,'Total power'!H352/Parameters!$C$3,Parameters!$C$4)</f>
        <v>4.5388679245283026</v>
      </c>
      <c r="I352" s="12">
        <f>IF('Total power'!I352&lt;Control!$C$7*1000,'Total power'!I352/Parameters!$C$3,Parameters!$C$4)</f>
        <v>7.9969811320754713</v>
      </c>
      <c r="J352" s="12">
        <f>IF('Total power'!J352&lt;Control!$C$7*1000,'Total power'!J352/Parameters!$C$3,Parameters!$C$4)</f>
        <v>10.979622641509433</v>
      </c>
      <c r="K352" s="12">
        <f>IF('Total power'!K352&lt;Control!$C$7*1000,'Total power'!K352/Parameters!$C$3,Parameters!$C$4)</f>
        <v>13.753962264150944</v>
      </c>
      <c r="L352" s="12">
        <f>IF('Total power'!L352&lt;Control!$C$7*1000,'Total power'!L352/Parameters!$C$3,Parameters!$C$4)</f>
        <v>15.323773584905663</v>
      </c>
      <c r="M352" s="12">
        <f>IF('Total power'!M352&lt;Control!$C$7*1000,'Total power'!M352/Parameters!$C$3,Parameters!$C$4)</f>
        <v>15.172830188679248</v>
      </c>
      <c r="N352" s="12">
        <f>IF('Total power'!N352&lt;Control!$C$7*1000,'Total power'!N352/Parameters!$C$3,Parameters!$C$4)</f>
        <v>14.937358490566039</v>
      </c>
      <c r="O352" s="12">
        <f>IF('Total power'!O352&lt;Control!$C$7*1000,'Total power'!O352/Parameters!$C$3,Parameters!$C$4)</f>
        <v>14.937358490566039</v>
      </c>
      <c r="P352" s="12">
        <f>IF('Total power'!P352&lt;Control!$C$7*1000,'Total power'!P352/Parameters!$C$3,Parameters!$C$4)</f>
        <v>15.172830188679248</v>
      </c>
      <c r="Q352" s="12">
        <f>IF('Total power'!Q352&lt;Control!$C$7*1000,'Total power'!Q352/Parameters!$C$3,Parameters!$C$4)</f>
        <v>14.937358490566039</v>
      </c>
      <c r="R352" s="12">
        <f>IF('Total power'!R352&lt;Control!$C$7*1000,'Total power'!R352/Parameters!$C$3,Parameters!$C$4)</f>
        <v>15.172830188679248</v>
      </c>
      <c r="S352" s="12">
        <f>IF('Total power'!S352&lt;Control!$C$7*1000,'Total power'!S352/Parameters!$C$3,Parameters!$C$4)</f>
        <v>14.937358490566039</v>
      </c>
      <c r="T352" s="12">
        <f>IF('Total power'!T352&lt;Control!$C$7*1000,'Total power'!T352/Parameters!$C$3,Parameters!$C$4)</f>
        <v>13.753962264150944</v>
      </c>
      <c r="U352" s="12">
        <f>IF('Total power'!U352&lt;Control!$C$7*1000,'Total power'!U352/Parameters!$C$3,Parameters!$C$4)</f>
        <v>13.603018867924529</v>
      </c>
      <c r="V352" s="12">
        <f>IF('Total power'!V352&lt;Control!$C$7*1000,'Total power'!V352/Parameters!$C$3,Parameters!$C$4)</f>
        <v>13.603018867924529</v>
      </c>
      <c r="W352" s="12">
        <f>IF('Total power'!W352&lt;Control!$C$7*1000,'Total power'!W352/Parameters!$C$3,Parameters!$C$4)</f>
        <v>13.753962264150944</v>
      </c>
      <c r="X352" s="12">
        <f>IF('Total power'!X352&lt;Control!$C$7*1000,'Total power'!X352/Parameters!$C$3,Parameters!$C$4)</f>
        <v>13.603018867924529</v>
      </c>
      <c r="Y352" s="12">
        <f>IF('Total power'!Y352&lt;Control!$C$7*1000,'Total power'!Y352/Parameters!$C$3,Parameters!$C$4)</f>
        <v>12.633962264150943</v>
      </c>
      <c r="Z352" s="12">
        <f>IF('Total power'!Z352&lt;Control!$C$7*1000,'Total power'!Z352/Parameters!$C$3,Parameters!$C$4)</f>
        <v>10.979622641509433</v>
      </c>
      <c r="AB352" s="7">
        <f t="shared" si="5"/>
        <v>267.89735849056603</v>
      </c>
    </row>
    <row r="353" spans="2:29" x14ac:dyDescent="0.2">
      <c r="B353" s="6">
        <v>44547</v>
      </c>
      <c r="C353" s="12">
        <f>IF('Total power'!C353&lt;Control!$C$7*1000,'Total power'!C353/Parameters!$C$3,Parameters!$C$4)</f>
        <v>9.7781132075471699</v>
      </c>
      <c r="D353" s="12">
        <f>IF('Total power'!D353&lt;Control!$C$7*1000,'Total power'!D353/Parameters!$C$3,Parameters!$C$4)</f>
        <v>8.5735849056603772</v>
      </c>
      <c r="E353" s="12">
        <f>IF('Total power'!E353&lt;Control!$C$7*1000,'Total power'!E353/Parameters!$C$3,Parameters!$C$4)</f>
        <v>6.8377358490566031</v>
      </c>
      <c r="F353" s="12">
        <f>IF('Total power'!F353&lt;Control!$C$7*1000,'Total power'!F353/Parameters!$C$3,Parameters!$C$4)</f>
        <v>5.9230188679245277</v>
      </c>
      <c r="G353" s="12">
        <f>IF('Total power'!G353&lt;Control!$C$7*1000,'Total power'!G353/Parameters!$C$3,Parameters!$C$4)</f>
        <v>4.7969811320754729</v>
      </c>
      <c r="H353" s="12">
        <f>IF('Total power'!H353&lt;Control!$C$7*1000,'Total power'!H353/Parameters!$C$3,Parameters!$C$4)</f>
        <v>3.5879245283018872</v>
      </c>
      <c r="I353" s="12">
        <f>IF('Total power'!I353&lt;Control!$C$7*1000,'Total power'!I353/Parameters!$C$3,Parameters!$C$4)</f>
        <v>2.7547169811320753</v>
      </c>
      <c r="J353" s="12">
        <f>IF('Total power'!J353&lt;Control!$C$7*1000,'Total power'!J353/Parameters!$C$3,Parameters!$C$4)</f>
        <v>2.2113207547169811</v>
      </c>
      <c r="K353" s="12">
        <f>IF('Total power'!K353&lt;Control!$C$7*1000,'Total power'!K353/Parameters!$C$3,Parameters!$C$4)</f>
        <v>1.7343396226415091</v>
      </c>
      <c r="L353" s="12">
        <f>IF('Total power'!L353&lt;Control!$C$7*1000,'Total power'!L353/Parameters!$C$3,Parameters!$C$4)</f>
        <v>1.4384905660377358</v>
      </c>
      <c r="M353" s="12">
        <f>IF('Total power'!M353&lt;Control!$C$7*1000,'Total power'!M353/Parameters!$C$3,Parameters!$C$4)</f>
        <v>1.0430188679245285</v>
      </c>
      <c r="N353" s="12">
        <f>IF('Total power'!N353&lt;Control!$C$7*1000,'Total power'!N353/Parameters!$C$3,Parameters!$C$4)</f>
        <v>0.79547169811320761</v>
      </c>
      <c r="O353" s="12">
        <f>IF('Total power'!O353&lt;Control!$C$7*1000,'Total power'!O353/Parameters!$C$3,Parameters!$C$4)</f>
        <v>0.57509433962264145</v>
      </c>
      <c r="P353" s="12">
        <f>IF('Total power'!P353&lt;Control!$C$7*1000,'Total power'!P353/Parameters!$C$3,Parameters!$C$4)</f>
        <v>0.47849056603773577</v>
      </c>
      <c r="Q353" s="12">
        <f>IF('Total power'!Q353&lt;Control!$C$7*1000,'Total power'!Q353/Parameters!$C$3,Parameters!$C$4)</f>
        <v>0.18867924528301888</v>
      </c>
      <c r="R353" s="12">
        <f>IF('Total power'!R353&lt;Control!$C$7*1000,'Total power'!R353/Parameters!$C$3,Parameters!$C$4)</f>
        <v>0</v>
      </c>
      <c r="S353" s="12">
        <f>IF('Total power'!S353&lt;Control!$C$7*1000,'Total power'!S353/Parameters!$C$3,Parameters!$C$4)</f>
        <v>0</v>
      </c>
      <c r="T353" s="12">
        <f>IF('Total power'!T353&lt;Control!$C$7*1000,'Total power'!T353/Parameters!$C$3,Parameters!$C$4)</f>
        <v>0</v>
      </c>
      <c r="U353" s="12">
        <f>IF('Total power'!U353&lt;Control!$C$7*1000,'Total power'!U353/Parameters!$C$3,Parameters!$C$4)</f>
        <v>0</v>
      </c>
      <c r="V353" s="12">
        <f>IF('Total power'!V353&lt;Control!$C$7*1000,'Total power'!V353/Parameters!$C$3,Parameters!$C$4)</f>
        <v>0</v>
      </c>
      <c r="W353" s="12">
        <f>IF('Total power'!W353&lt;Control!$C$7*1000,'Total power'!W353/Parameters!$C$3,Parameters!$C$4)</f>
        <v>0</v>
      </c>
      <c r="X353" s="12">
        <f>IF('Total power'!X353&lt;Control!$C$7*1000,'Total power'!X353/Parameters!$C$3,Parameters!$C$4)</f>
        <v>0</v>
      </c>
      <c r="Y353" s="12">
        <f>IF('Total power'!Y353&lt;Control!$C$7*1000,'Total power'!Y353/Parameters!$C$3,Parameters!$C$4)</f>
        <v>0</v>
      </c>
      <c r="Z353" s="12">
        <f>IF('Total power'!Z353&lt;Control!$C$7*1000,'Total power'!Z353/Parameters!$C$3,Parameters!$C$4)</f>
        <v>0.28528301886792451</v>
      </c>
      <c r="AB353" s="7">
        <f t="shared" si="5"/>
        <v>51.002264150943404</v>
      </c>
    </row>
    <row r="354" spans="2:29" x14ac:dyDescent="0.2">
      <c r="B354" s="6">
        <v>44548</v>
      </c>
      <c r="C354" s="12">
        <f>IF('Total power'!C354&lt;Control!$C$7*1000,'Total power'!C354/Parameters!$C$3,Parameters!$C$4)</f>
        <v>0.67169811320754724</v>
      </c>
      <c r="D354" s="12">
        <f>IF('Total power'!D354&lt;Control!$C$7*1000,'Total power'!D354/Parameters!$C$3,Parameters!$C$4)</f>
        <v>0.91924528301886799</v>
      </c>
      <c r="E354" s="12">
        <f>IF('Total power'!E354&lt;Control!$C$7*1000,'Total power'!E354/Parameters!$C$3,Parameters!$C$4)</f>
        <v>1.0430188679245285</v>
      </c>
      <c r="F354" s="12">
        <f>IF('Total power'!F354&lt;Control!$C$7*1000,'Total power'!F354/Parameters!$C$3,Parameters!$C$4)</f>
        <v>1.0430188679245285</v>
      </c>
      <c r="G354" s="12">
        <f>IF('Total power'!G354&lt;Control!$C$7*1000,'Total power'!G354/Parameters!$C$3,Parameters!$C$4)</f>
        <v>0.91924528301886799</v>
      </c>
      <c r="H354" s="12">
        <f>IF('Total power'!H354&lt;Control!$C$7*1000,'Total power'!H354/Parameters!$C$3,Parameters!$C$4)</f>
        <v>0.79547169811320761</v>
      </c>
      <c r="I354" s="12">
        <f>IF('Total power'!I354&lt;Control!$C$7*1000,'Total power'!I354/Parameters!$C$3,Parameters!$C$4)</f>
        <v>0.91924528301886799</v>
      </c>
      <c r="J354" s="12">
        <f>IF('Total power'!J354&lt;Control!$C$7*1000,'Total power'!J354/Parameters!$C$3,Parameters!$C$4)</f>
        <v>1.166792452830189</v>
      </c>
      <c r="K354" s="12">
        <f>IF('Total power'!K354&lt;Control!$C$7*1000,'Total power'!K354/Parameters!$C$3,Parameters!$C$4)</f>
        <v>1.7343396226415091</v>
      </c>
      <c r="L354" s="12">
        <f>IF('Total power'!L354&lt;Control!$C$7*1000,'Total power'!L354/Parameters!$C$3,Parameters!$C$4)</f>
        <v>2.3924528301886792</v>
      </c>
      <c r="M354" s="12">
        <f>IF('Total power'!M354&lt;Control!$C$7*1000,'Total power'!M354/Parameters!$C$3,Parameters!$C$4)</f>
        <v>3.1532075471698113</v>
      </c>
      <c r="N354" s="12">
        <f>IF('Total power'!N354&lt;Control!$C$7*1000,'Total power'!N354/Parameters!$C$3,Parameters!$C$4)</f>
        <v>4.0226415094339618</v>
      </c>
      <c r="O354" s="12">
        <f>IF('Total power'!O354&lt;Control!$C$7*1000,'Total power'!O354/Parameters!$C$3,Parameters!$C$4)</f>
        <v>4.5388679245283026</v>
      </c>
      <c r="P354" s="12">
        <f>IF('Total power'!P354&lt;Control!$C$7*1000,'Total power'!P354/Parameters!$C$3,Parameters!$C$4)</f>
        <v>4.5388679245283026</v>
      </c>
      <c r="Q354" s="12">
        <f>IF('Total power'!Q354&lt;Control!$C$7*1000,'Total power'!Q354/Parameters!$C$3,Parameters!$C$4)</f>
        <v>4.2807547169811322</v>
      </c>
      <c r="R354" s="12">
        <f>IF('Total power'!R354&lt;Control!$C$7*1000,'Total power'!R354/Parameters!$C$3,Parameters!$C$4)</f>
        <v>4.0226415094339618</v>
      </c>
      <c r="S354" s="12">
        <f>IF('Total power'!S354&lt;Control!$C$7*1000,'Total power'!S354/Parameters!$C$3,Parameters!$C$4)</f>
        <v>3.1532075471698113</v>
      </c>
      <c r="T354" s="12">
        <f>IF('Total power'!T354&lt;Control!$C$7*1000,'Total power'!T354/Parameters!$C$3,Parameters!$C$4)</f>
        <v>2.2113207547169811</v>
      </c>
      <c r="U354" s="12">
        <f>IF('Total power'!U354&lt;Control!$C$7*1000,'Total power'!U354/Parameters!$C$3,Parameters!$C$4)</f>
        <v>1.7343396226415091</v>
      </c>
      <c r="V354" s="12">
        <f>IF('Total power'!V354&lt;Control!$C$7*1000,'Total power'!V354/Parameters!$C$3,Parameters!$C$4)</f>
        <v>1.166792452830189</v>
      </c>
      <c r="W354" s="12">
        <f>IF('Total power'!W354&lt;Control!$C$7*1000,'Total power'!W354/Parameters!$C$3,Parameters!$C$4)</f>
        <v>0.79547169811320761</v>
      </c>
      <c r="X354" s="12">
        <f>IF('Total power'!X354&lt;Control!$C$7*1000,'Total power'!X354/Parameters!$C$3,Parameters!$C$4)</f>
        <v>1.0430188679245285</v>
      </c>
      <c r="Y354" s="12">
        <f>IF('Total power'!Y354&lt;Control!$C$7*1000,'Total power'!Y354/Parameters!$C$3,Parameters!$C$4)</f>
        <v>1.5864150943396227</v>
      </c>
      <c r="Z354" s="12">
        <f>IF('Total power'!Z354&lt;Control!$C$7*1000,'Total power'!Z354/Parameters!$C$3,Parameters!$C$4)</f>
        <v>2.030188679245283</v>
      </c>
      <c r="AB354" s="7">
        <f t="shared" si="5"/>
        <v>49.882264150943392</v>
      </c>
    </row>
    <row r="355" spans="2:29" x14ac:dyDescent="0.2">
      <c r="B355" s="6">
        <v>44549</v>
      </c>
      <c r="C355" s="12">
        <f>IF('Total power'!C355&lt;Control!$C$7*1000,'Total power'!C355/Parameters!$C$3,Parameters!$C$4)</f>
        <v>2.3924528301886792</v>
      </c>
      <c r="D355" s="12">
        <f>IF('Total power'!D355&lt;Control!$C$7*1000,'Total power'!D355/Parameters!$C$3,Parameters!$C$4)</f>
        <v>2.3924528301886792</v>
      </c>
      <c r="E355" s="12">
        <f>IF('Total power'!E355&lt;Control!$C$7*1000,'Total power'!E355/Parameters!$C$3,Parameters!$C$4)</f>
        <v>2.2113207547169811</v>
      </c>
      <c r="F355" s="12">
        <f>IF('Total power'!F355&lt;Control!$C$7*1000,'Total power'!F355/Parameters!$C$3,Parameters!$C$4)</f>
        <v>1.8822641509433962</v>
      </c>
      <c r="G355" s="12">
        <f>IF('Total power'!G355&lt;Control!$C$7*1000,'Total power'!G355/Parameters!$C$3,Parameters!$C$4)</f>
        <v>1.5864150943396227</v>
      </c>
      <c r="H355" s="12">
        <f>IF('Total power'!H355&lt;Control!$C$7*1000,'Total power'!H355/Parameters!$C$3,Parameters!$C$4)</f>
        <v>1.2905660377358492</v>
      </c>
      <c r="I355" s="12">
        <f>IF('Total power'!I355&lt;Control!$C$7*1000,'Total power'!I355/Parameters!$C$3,Parameters!$C$4)</f>
        <v>1.0430188679245285</v>
      </c>
      <c r="J355" s="12">
        <f>IF('Total power'!J355&lt;Control!$C$7*1000,'Total power'!J355/Parameters!$C$3,Parameters!$C$4)</f>
        <v>0.67169811320754724</v>
      </c>
      <c r="K355" s="12">
        <f>IF('Total power'!K355&lt;Control!$C$7*1000,'Total power'!K355/Parameters!$C$3,Parameters!$C$4)</f>
        <v>0.47849056603773577</v>
      </c>
      <c r="L355" s="12">
        <f>IF('Total power'!L355&lt;Control!$C$7*1000,'Total power'!L355/Parameters!$C$3,Parameters!$C$4)</f>
        <v>0.18867924528301888</v>
      </c>
      <c r="M355" s="12">
        <f>IF('Total power'!M355&lt;Control!$C$7*1000,'Total power'!M355/Parameters!$C$3,Parameters!$C$4)</f>
        <v>0</v>
      </c>
      <c r="N355" s="12">
        <f>IF('Total power'!N355&lt;Control!$C$7*1000,'Total power'!N355/Parameters!$C$3,Parameters!$C$4)</f>
        <v>0</v>
      </c>
      <c r="O355" s="12">
        <f>IF('Total power'!O355&lt;Control!$C$7*1000,'Total power'!O355/Parameters!$C$3,Parameters!$C$4)</f>
        <v>0</v>
      </c>
      <c r="P355" s="12">
        <f>IF('Total power'!P355&lt;Control!$C$7*1000,'Total power'!P355/Parameters!$C$3,Parameters!$C$4)</f>
        <v>0</v>
      </c>
      <c r="Q355" s="12">
        <f>IF('Total power'!Q355&lt;Control!$C$7*1000,'Total power'!Q355/Parameters!$C$3,Parameters!$C$4)</f>
        <v>0.38188679245283014</v>
      </c>
      <c r="R355" s="12">
        <f>IF('Total power'!R355&lt;Control!$C$7*1000,'Total power'!R355/Parameters!$C$3,Parameters!$C$4)</f>
        <v>0.67169811320754724</v>
      </c>
      <c r="S355" s="12">
        <f>IF('Total power'!S355&lt;Control!$C$7*1000,'Total power'!S355/Parameters!$C$3,Parameters!$C$4)</f>
        <v>0.91924528301886799</v>
      </c>
      <c r="T355" s="12">
        <f>IF('Total power'!T355&lt;Control!$C$7*1000,'Total power'!T355/Parameters!$C$3,Parameters!$C$4)</f>
        <v>1.166792452830189</v>
      </c>
      <c r="U355" s="12">
        <f>IF('Total power'!U355&lt;Control!$C$7*1000,'Total power'!U355/Parameters!$C$3,Parameters!$C$4)</f>
        <v>1.4384905660377358</v>
      </c>
      <c r="V355" s="12">
        <f>IF('Total power'!V355&lt;Control!$C$7*1000,'Total power'!V355/Parameters!$C$3,Parameters!$C$4)</f>
        <v>1.7343396226415091</v>
      </c>
      <c r="W355" s="12">
        <f>IF('Total power'!W355&lt;Control!$C$7*1000,'Total power'!W355/Parameters!$C$3,Parameters!$C$4)</f>
        <v>1.8822641509433962</v>
      </c>
      <c r="X355" s="12">
        <f>IF('Total power'!X355&lt;Control!$C$7*1000,'Total power'!X355/Parameters!$C$3,Parameters!$C$4)</f>
        <v>1.7343396226415091</v>
      </c>
      <c r="Y355" s="12">
        <f>IF('Total power'!Y355&lt;Control!$C$7*1000,'Total power'!Y355/Parameters!$C$3,Parameters!$C$4)</f>
        <v>1.4384905660377358</v>
      </c>
      <c r="Z355" s="12">
        <f>IF('Total power'!Z355&lt;Control!$C$7*1000,'Total power'!Z355/Parameters!$C$3,Parameters!$C$4)</f>
        <v>1.166792452830189</v>
      </c>
      <c r="AB355" s="7">
        <f t="shared" si="5"/>
        <v>26.671698113207555</v>
      </c>
    </row>
    <row r="356" spans="2:29" x14ac:dyDescent="0.2">
      <c r="B356" s="6">
        <v>44550</v>
      </c>
      <c r="C356" s="12">
        <f>IF('Total power'!C356&lt;Control!$C$7*1000,'Total power'!C356/Parameters!$C$3,Parameters!$C$4)</f>
        <v>0.67169811320754724</v>
      </c>
      <c r="D356" s="12">
        <f>IF('Total power'!D356&lt;Control!$C$7*1000,'Total power'!D356/Parameters!$C$3,Parameters!$C$4)</f>
        <v>0.18867924528301888</v>
      </c>
      <c r="E356" s="12">
        <f>IF('Total power'!E356&lt;Control!$C$7*1000,'Total power'!E356/Parameters!$C$3,Parameters!$C$4)</f>
        <v>0</v>
      </c>
      <c r="F356" s="12">
        <f>IF('Total power'!F356&lt;Control!$C$7*1000,'Total power'!F356/Parameters!$C$3,Parameters!$C$4)</f>
        <v>0</v>
      </c>
      <c r="G356" s="12">
        <f>IF('Total power'!G356&lt;Control!$C$7*1000,'Total power'!G356/Parameters!$C$3,Parameters!$C$4)</f>
        <v>0</v>
      </c>
      <c r="H356" s="12">
        <f>IF('Total power'!H356&lt;Control!$C$7*1000,'Total power'!H356/Parameters!$C$3,Parameters!$C$4)</f>
        <v>0</v>
      </c>
      <c r="I356" s="12">
        <f>IF('Total power'!I356&lt;Control!$C$7*1000,'Total power'!I356/Parameters!$C$3,Parameters!$C$4)</f>
        <v>0</v>
      </c>
      <c r="J356" s="12">
        <f>IF('Total power'!J356&lt;Control!$C$7*1000,'Total power'!J356/Parameters!$C$3,Parameters!$C$4)</f>
        <v>0</v>
      </c>
      <c r="K356" s="12">
        <f>IF('Total power'!K356&lt;Control!$C$7*1000,'Total power'!K356/Parameters!$C$3,Parameters!$C$4)</f>
        <v>0</v>
      </c>
      <c r="L356" s="12">
        <f>IF('Total power'!L356&lt;Control!$C$7*1000,'Total power'!L356/Parameters!$C$3,Parameters!$C$4)</f>
        <v>0</v>
      </c>
      <c r="M356" s="12">
        <f>IF('Total power'!M356&lt;Control!$C$7*1000,'Total power'!M356/Parameters!$C$3,Parameters!$C$4)</f>
        <v>0</v>
      </c>
      <c r="N356" s="12">
        <f>IF('Total power'!N356&lt;Control!$C$7*1000,'Total power'!N356/Parameters!$C$3,Parameters!$C$4)</f>
        <v>0</v>
      </c>
      <c r="O356" s="12">
        <f>IF('Total power'!O356&lt;Control!$C$7*1000,'Total power'!O356/Parameters!$C$3,Parameters!$C$4)</f>
        <v>0</v>
      </c>
      <c r="P356" s="12">
        <f>IF('Total power'!P356&lt;Control!$C$7*1000,'Total power'!P356/Parameters!$C$3,Parameters!$C$4)</f>
        <v>0</v>
      </c>
      <c r="Q356" s="12">
        <f>IF('Total power'!Q356&lt;Control!$C$7*1000,'Total power'!Q356/Parameters!$C$3,Parameters!$C$4)</f>
        <v>0</v>
      </c>
      <c r="R356" s="12">
        <f>IF('Total power'!R356&lt;Control!$C$7*1000,'Total power'!R356/Parameters!$C$3,Parameters!$C$4)</f>
        <v>0</v>
      </c>
      <c r="S356" s="12">
        <f>IF('Total power'!S356&lt;Control!$C$7*1000,'Total power'!S356/Parameters!$C$3,Parameters!$C$4)</f>
        <v>0</v>
      </c>
      <c r="T356" s="12">
        <f>IF('Total power'!T356&lt;Control!$C$7*1000,'Total power'!T356/Parameters!$C$3,Parameters!$C$4)</f>
        <v>0</v>
      </c>
      <c r="U356" s="12">
        <f>IF('Total power'!U356&lt;Control!$C$7*1000,'Total power'!U356/Parameters!$C$3,Parameters!$C$4)</f>
        <v>0</v>
      </c>
      <c r="V356" s="12">
        <f>IF('Total power'!V356&lt;Control!$C$7*1000,'Total power'!V356/Parameters!$C$3,Parameters!$C$4)</f>
        <v>0</v>
      </c>
      <c r="W356" s="12">
        <f>IF('Total power'!W356&lt;Control!$C$7*1000,'Total power'!W356/Parameters!$C$3,Parameters!$C$4)</f>
        <v>0</v>
      </c>
      <c r="X356" s="12">
        <f>IF('Total power'!X356&lt;Control!$C$7*1000,'Total power'!X356/Parameters!$C$3,Parameters!$C$4)</f>
        <v>0</v>
      </c>
      <c r="Y356" s="12">
        <f>IF('Total power'!Y356&lt;Control!$C$7*1000,'Total power'!Y356/Parameters!$C$3,Parameters!$C$4)</f>
        <v>0</v>
      </c>
      <c r="Z356" s="12">
        <f>IF('Total power'!Z356&lt;Control!$C$7*1000,'Total power'!Z356/Parameters!$C$3,Parameters!$C$4)</f>
        <v>0</v>
      </c>
      <c r="AB356" s="7">
        <f t="shared" si="5"/>
        <v>0.86037735849056607</v>
      </c>
    </row>
    <row r="357" spans="2:29" x14ac:dyDescent="0.2">
      <c r="B357" s="6">
        <v>44551</v>
      </c>
      <c r="C357" s="12">
        <f>IF('Total power'!C357&lt;Control!$C$7*1000,'Total power'!C357/Parameters!$C$3,Parameters!$C$4)</f>
        <v>0</v>
      </c>
      <c r="D357" s="12">
        <f>IF('Total power'!D357&lt;Control!$C$7*1000,'Total power'!D357/Parameters!$C$3,Parameters!$C$4)</f>
        <v>0</v>
      </c>
      <c r="E357" s="12">
        <f>IF('Total power'!E357&lt;Control!$C$7*1000,'Total power'!E357/Parameters!$C$3,Parameters!$C$4)</f>
        <v>0.28528301886792451</v>
      </c>
      <c r="F357" s="12">
        <f>IF('Total power'!F357&lt;Control!$C$7*1000,'Total power'!F357/Parameters!$C$3,Parameters!$C$4)</f>
        <v>0.47849056603773577</v>
      </c>
      <c r="G357" s="12">
        <f>IF('Total power'!G357&lt;Control!$C$7*1000,'Total power'!G357/Parameters!$C$3,Parameters!$C$4)</f>
        <v>0.38188679245283014</v>
      </c>
      <c r="H357" s="12">
        <f>IF('Total power'!H357&lt;Control!$C$7*1000,'Total power'!H357/Parameters!$C$3,Parameters!$C$4)</f>
        <v>0.28528301886792451</v>
      </c>
      <c r="I357" s="12">
        <f>IF('Total power'!I357&lt;Control!$C$7*1000,'Total power'!I357/Parameters!$C$3,Parameters!$C$4)</f>
        <v>0.18867924528301888</v>
      </c>
      <c r="J357" s="12">
        <f>IF('Total power'!J357&lt;Control!$C$7*1000,'Total power'!J357/Parameters!$C$3,Parameters!$C$4)</f>
        <v>0</v>
      </c>
      <c r="K357" s="12">
        <f>IF('Total power'!K357&lt;Control!$C$7*1000,'Total power'!K357/Parameters!$C$3,Parameters!$C$4)</f>
        <v>0</v>
      </c>
      <c r="L357" s="12">
        <f>IF('Total power'!L357&lt;Control!$C$7*1000,'Total power'!L357/Parameters!$C$3,Parameters!$C$4)</f>
        <v>0</v>
      </c>
      <c r="M357" s="12">
        <f>IF('Total power'!M357&lt;Control!$C$7*1000,'Total power'!M357/Parameters!$C$3,Parameters!$C$4)</f>
        <v>0</v>
      </c>
      <c r="N357" s="12">
        <f>IF('Total power'!N357&lt;Control!$C$7*1000,'Total power'!N357/Parameters!$C$3,Parameters!$C$4)</f>
        <v>0</v>
      </c>
      <c r="O357" s="12">
        <f>IF('Total power'!O357&lt;Control!$C$7*1000,'Total power'!O357/Parameters!$C$3,Parameters!$C$4)</f>
        <v>0</v>
      </c>
      <c r="P357" s="12">
        <f>IF('Total power'!P357&lt;Control!$C$7*1000,'Total power'!P357/Parameters!$C$3,Parameters!$C$4)</f>
        <v>0</v>
      </c>
      <c r="Q357" s="12">
        <f>IF('Total power'!Q357&lt;Control!$C$7*1000,'Total power'!Q357/Parameters!$C$3,Parameters!$C$4)</f>
        <v>0</v>
      </c>
      <c r="R357" s="12">
        <f>IF('Total power'!R357&lt;Control!$C$7*1000,'Total power'!R357/Parameters!$C$3,Parameters!$C$4)</f>
        <v>0</v>
      </c>
      <c r="S357" s="12">
        <f>IF('Total power'!S357&lt;Control!$C$7*1000,'Total power'!S357/Parameters!$C$3,Parameters!$C$4)</f>
        <v>0</v>
      </c>
      <c r="T357" s="12">
        <f>IF('Total power'!T357&lt;Control!$C$7*1000,'Total power'!T357/Parameters!$C$3,Parameters!$C$4)</f>
        <v>0</v>
      </c>
      <c r="U357" s="12">
        <f>IF('Total power'!U357&lt;Control!$C$7*1000,'Total power'!U357/Parameters!$C$3,Parameters!$C$4)</f>
        <v>0</v>
      </c>
      <c r="V357" s="12">
        <f>IF('Total power'!V357&lt;Control!$C$7*1000,'Total power'!V357/Parameters!$C$3,Parameters!$C$4)</f>
        <v>0</v>
      </c>
      <c r="W357" s="12">
        <f>IF('Total power'!W357&lt;Control!$C$7*1000,'Total power'!W357/Parameters!$C$3,Parameters!$C$4)</f>
        <v>0</v>
      </c>
      <c r="X357" s="12">
        <f>IF('Total power'!X357&lt;Control!$C$7*1000,'Total power'!X357/Parameters!$C$3,Parameters!$C$4)</f>
        <v>0</v>
      </c>
      <c r="Y357" s="12">
        <f>IF('Total power'!Y357&lt;Control!$C$7*1000,'Total power'!Y357/Parameters!$C$3,Parameters!$C$4)</f>
        <v>0</v>
      </c>
      <c r="Z357" s="12">
        <f>IF('Total power'!Z357&lt;Control!$C$7*1000,'Total power'!Z357/Parameters!$C$3,Parameters!$C$4)</f>
        <v>0</v>
      </c>
      <c r="AB357" s="7">
        <f t="shared" si="5"/>
        <v>1.6196226415094337</v>
      </c>
    </row>
    <row r="358" spans="2:29" x14ac:dyDescent="0.2">
      <c r="B358" s="6">
        <v>44552</v>
      </c>
      <c r="C358" s="12">
        <f>IF('Total power'!C358&lt;Control!$C$7*1000,'Total power'!C358/Parameters!$C$3,Parameters!$C$4)</f>
        <v>0</v>
      </c>
      <c r="D358" s="12">
        <f>IF('Total power'!D358&lt;Control!$C$7*1000,'Total power'!D358/Parameters!$C$3,Parameters!$C$4)</f>
        <v>0</v>
      </c>
      <c r="E358" s="12">
        <f>IF('Total power'!E358&lt;Control!$C$7*1000,'Total power'!E358/Parameters!$C$3,Parameters!$C$4)</f>
        <v>0</v>
      </c>
      <c r="F358" s="12">
        <f>IF('Total power'!F358&lt;Control!$C$7*1000,'Total power'!F358/Parameters!$C$3,Parameters!$C$4)</f>
        <v>0</v>
      </c>
      <c r="G358" s="12">
        <f>IF('Total power'!G358&lt;Control!$C$7*1000,'Total power'!G358/Parameters!$C$3,Parameters!$C$4)</f>
        <v>0</v>
      </c>
      <c r="H358" s="12">
        <f>IF('Total power'!H358&lt;Control!$C$7*1000,'Total power'!H358/Parameters!$C$3,Parameters!$C$4)</f>
        <v>0</v>
      </c>
      <c r="I358" s="12">
        <f>IF('Total power'!I358&lt;Control!$C$7*1000,'Total power'!I358/Parameters!$C$3,Parameters!$C$4)</f>
        <v>0</v>
      </c>
      <c r="J358" s="12">
        <f>IF('Total power'!J358&lt;Control!$C$7*1000,'Total power'!J358/Parameters!$C$3,Parameters!$C$4)</f>
        <v>0</v>
      </c>
      <c r="K358" s="12">
        <f>IF('Total power'!K358&lt;Control!$C$7*1000,'Total power'!K358/Parameters!$C$3,Parameters!$C$4)</f>
        <v>0</v>
      </c>
      <c r="L358" s="12">
        <f>IF('Total power'!L358&lt;Control!$C$7*1000,'Total power'!L358/Parameters!$C$3,Parameters!$C$4)</f>
        <v>0</v>
      </c>
      <c r="M358" s="12">
        <f>IF('Total power'!M358&lt;Control!$C$7*1000,'Total power'!M358/Parameters!$C$3,Parameters!$C$4)</f>
        <v>0</v>
      </c>
      <c r="N358" s="12">
        <f>IF('Total power'!N358&lt;Control!$C$7*1000,'Total power'!N358/Parameters!$C$3,Parameters!$C$4)</f>
        <v>0</v>
      </c>
      <c r="O358" s="12">
        <f>IF('Total power'!O358&lt;Control!$C$7*1000,'Total power'!O358/Parameters!$C$3,Parameters!$C$4)</f>
        <v>0</v>
      </c>
      <c r="P358" s="12">
        <f>IF('Total power'!P358&lt;Control!$C$7*1000,'Total power'!P358/Parameters!$C$3,Parameters!$C$4)</f>
        <v>0</v>
      </c>
      <c r="Q358" s="12">
        <f>IF('Total power'!Q358&lt;Control!$C$7*1000,'Total power'!Q358/Parameters!$C$3,Parameters!$C$4)</f>
        <v>0</v>
      </c>
      <c r="R358" s="12">
        <f>IF('Total power'!R358&lt;Control!$C$7*1000,'Total power'!R358/Parameters!$C$3,Parameters!$C$4)</f>
        <v>0</v>
      </c>
      <c r="S358" s="12">
        <f>IF('Total power'!S358&lt;Control!$C$7*1000,'Total power'!S358/Parameters!$C$3,Parameters!$C$4)</f>
        <v>0</v>
      </c>
      <c r="T358" s="12">
        <f>IF('Total power'!T358&lt;Control!$C$7*1000,'Total power'!T358/Parameters!$C$3,Parameters!$C$4)</f>
        <v>0</v>
      </c>
      <c r="U358" s="12">
        <f>IF('Total power'!U358&lt;Control!$C$7*1000,'Total power'!U358/Parameters!$C$3,Parameters!$C$4)</f>
        <v>0</v>
      </c>
      <c r="V358" s="12">
        <f>IF('Total power'!V358&lt;Control!$C$7*1000,'Total power'!V358/Parameters!$C$3,Parameters!$C$4)</f>
        <v>0</v>
      </c>
      <c r="W358" s="12">
        <f>IF('Total power'!W358&lt;Control!$C$7*1000,'Total power'!W358/Parameters!$C$3,Parameters!$C$4)</f>
        <v>0</v>
      </c>
      <c r="X358" s="12">
        <f>IF('Total power'!X358&lt;Control!$C$7*1000,'Total power'!X358/Parameters!$C$3,Parameters!$C$4)</f>
        <v>0</v>
      </c>
      <c r="Y358" s="12">
        <f>IF('Total power'!Y358&lt;Control!$C$7*1000,'Total power'!Y358/Parameters!$C$3,Parameters!$C$4)</f>
        <v>0</v>
      </c>
      <c r="Z358" s="12">
        <f>IF('Total power'!Z358&lt;Control!$C$7*1000,'Total power'!Z358/Parameters!$C$3,Parameters!$C$4)</f>
        <v>0</v>
      </c>
      <c r="AB358" s="7">
        <f t="shared" si="5"/>
        <v>0</v>
      </c>
    </row>
    <row r="359" spans="2:29" x14ac:dyDescent="0.2">
      <c r="B359" s="6">
        <v>44553</v>
      </c>
      <c r="C359" s="12">
        <f>IF('Total power'!C359&lt;Control!$C$7*1000,'Total power'!C359/Parameters!$C$3,Parameters!$C$4)</f>
        <v>0</v>
      </c>
      <c r="D359" s="12">
        <f>IF('Total power'!D359&lt;Control!$C$7*1000,'Total power'!D359/Parameters!$C$3,Parameters!$C$4)</f>
        <v>0</v>
      </c>
      <c r="E359" s="12">
        <f>IF('Total power'!E359&lt;Control!$C$7*1000,'Total power'!E359/Parameters!$C$3,Parameters!$C$4)</f>
        <v>0.91924528301886799</v>
      </c>
      <c r="F359" s="12">
        <f>IF('Total power'!F359&lt;Control!$C$7*1000,'Total power'!F359/Parameters!$C$3,Parameters!$C$4)</f>
        <v>1.7343396226415091</v>
      </c>
      <c r="G359" s="12">
        <f>IF('Total power'!G359&lt;Control!$C$7*1000,'Total power'!G359/Parameters!$C$3,Parameters!$C$4)</f>
        <v>2.9358490566037734</v>
      </c>
      <c r="H359" s="12">
        <f>IF('Total power'!H359&lt;Control!$C$7*1000,'Total power'!H359/Parameters!$C$3,Parameters!$C$4)</f>
        <v>4.5388679245283026</v>
      </c>
      <c r="I359" s="12">
        <f>IF('Total power'!I359&lt;Control!$C$7*1000,'Total power'!I359/Parameters!$C$3,Parameters!$C$4)</f>
        <v>6.2279245283018865</v>
      </c>
      <c r="J359" s="12">
        <f>IF('Total power'!J359&lt;Control!$C$7*1000,'Total power'!J359/Parameters!$C$3,Parameters!$C$4)</f>
        <v>7.1849056603773587</v>
      </c>
      <c r="K359" s="12">
        <f>IF('Total power'!K359&lt;Control!$C$7*1000,'Total power'!K359/Parameters!$C$3,Parameters!$C$4)</f>
        <v>8.9720754716981137</v>
      </c>
      <c r="L359" s="12">
        <f>IF('Total power'!L359&lt;Control!$C$7*1000,'Total power'!L359/Parameters!$C$3,Parameters!$C$4)</f>
        <v>10.979622641509433</v>
      </c>
      <c r="M359" s="12">
        <f>IF('Total power'!M359&lt;Control!$C$7*1000,'Total power'!M359/Parameters!$C$3,Parameters!$C$4)</f>
        <v>13.026415094339622</v>
      </c>
      <c r="N359" s="12">
        <f>IF('Total power'!N359&lt;Control!$C$7*1000,'Total power'!N359/Parameters!$C$3,Parameters!$C$4)</f>
        <v>13.753962264150944</v>
      </c>
      <c r="O359" s="12">
        <f>IF('Total power'!O359&lt;Control!$C$7*1000,'Total power'!O359/Parameters!$C$3,Parameters!$C$4)</f>
        <v>14.937358490566039</v>
      </c>
      <c r="P359" s="12">
        <f>IF('Total power'!P359&lt;Control!$C$7*1000,'Total power'!P359/Parameters!$C$3,Parameters!$C$4)</f>
        <v>15.323773584905663</v>
      </c>
      <c r="Q359" s="12">
        <f>IF('Total power'!Q359&lt;Control!$C$7*1000,'Total power'!Q359/Parameters!$C$3,Parameters!$C$4)</f>
        <v>16.688301886792452</v>
      </c>
      <c r="R359" s="12">
        <f>IF('Total power'!R359&lt;Control!$C$7*1000,'Total power'!R359/Parameters!$C$3,Parameters!$C$4)</f>
        <v>16.836226415094337</v>
      </c>
      <c r="S359" s="12">
        <f>IF('Total power'!S359&lt;Control!$C$7*1000,'Total power'!S359/Parameters!$C$3,Parameters!$C$4)</f>
        <v>17.778113207547172</v>
      </c>
      <c r="T359" s="12">
        <f>IF('Total power'!T359&lt;Control!$C$7*1000,'Total power'!T359/Parameters!$C$3,Parameters!$C$4)</f>
        <v>18.233962264150943</v>
      </c>
      <c r="U359" s="12">
        <f>IF('Total power'!U359&lt;Control!$C$7*1000,'Total power'!U359/Parameters!$C$3,Parameters!$C$4)</f>
        <v>16.537358490566035</v>
      </c>
      <c r="V359" s="12">
        <f>IF('Total power'!V359&lt;Control!$C$7*1000,'Total power'!V359/Parameters!$C$3,Parameters!$C$4)</f>
        <v>13.753962264150944</v>
      </c>
      <c r="W359" s="12">
        <f>IF('Total power'!W359&lt;Control!$C$7*1000,'Total power'!W359/Parameters!$C$3,Parameters!$C$4)</f>
        <v>12.633962264150943</v>
      </c>
      <c r="X359" s="12">
        <f>IF('Total power'!X359&lt;Control!$C$7*1000,'Total power'!X359/Parameters!$C$3,Parameters!$C$4)</f>
        <v>11.948679245283019</v>
      </c>
      <c r="Y359" s="12">
        <f>IF('Total power'!Y359&lt;Control!$C$7*1000,'Total power'!Y359/Parameters!$C$3,Parameters!$C$4)</f>
        <v>13.026415094339622</v>
      </c>
      <c r="Z359" s="12">
        <f>IF('Total power'!Z359&lt;Control!$C$7*1000,'Total power'!Z359/Parameters!$C$3,Parameters!$C$4)</f>
        <v>13.753962264150944</v>
      </c>
      <c r="AB359" s="7">
        <f t="shared" si="5"/>
        <v>251.72528301886791</v>
      </c>
    </row>
    <row r="360" spans="2:29" x14ac:dyDescent="0.2">
      <c r="B360" s="6">
        <v>44554</v>
      </c>
      <c r="C360" s="12">
        <f>IF('Total power'!C360&lt;Control!$C$7*1000,'Total power'!C360/Parameters!$C$3,Parameters!$C$4)</f>
        <v>13.753962264150944</v>
      </c>
      <c r="D360" s="12">
        <f>IF('Total power'!D360&lt;Control!$C$7*1000,'Total power'!D360/Parameters!$C$3,Parameters!$C$4)</f>
        <v>13.753962264150944</v>
      </c>
      <c r="E360" s="12">
        <f>IF('Total power'!E360&lt;Control!$C$7*1000,'Total power'!E360/Parameters!$C$3,Parameters!$C$4)</f>
        <v>13.753962264150944</v>
      </c>
      <c r="F360" s="12">
        <f>IF('Total power'!F360&lt;Control!$C$7*1000,'Total power'!F360/Parameters!$C$3,Parameters!$C$4)</f>
        <v>13.753962264150944</v>
      </c>
      <c r="G360" s="12">
        <f>IF('Total power'!G360&lt;Control!$C$7*1000,'Total power'!G360/Parameters!$C$3,Parameters!$C$4)</f>
        <v>13.367547169811321</v>
      </c>
      <c r="H360" s="12">
        <f>IF('Total power'!H360&lt;Control!$C$7*1000,'Total power'!H360/Parameters!$C$3,Parameters!$C$4)</f>
        <v>13.753962264150944</v>
      </c>
      <c r="I360" s="12">
        <f>IF('Total power'!I360&lt;Control!$C$7*1000,'Total power'!I360/Parameters!$C$3,Parameters!$C$4)</f>
        <v>15.172830188679248</v>
      </c>
      <c r="J360" s="12">
        <f>IF('Total power'!J360&lt;Control!$C$7*1000,'Total power'!J360/Parameters!$C$3,Parameters!$C$4)</f>
        <v>16.537358490566035</v>
      </c>
      <c r="K360" s="12">
        <f>IF('Total power'!K360&lt;Control!$C$7*1000,'Total power'!K360/Parameters!$C$3,Parameters!$C$4)</f>
        <v>16.836226415094337</v>
      </c>
      <c r="L360" s="12">
        <f>IF('Total power'!L360&lt;Control!$C$7*1000,'Total power'!L360/Parameters!$C$3,Parameters!$C$4)</f>
        <v>18.381886792452832</v>
      </c>
      <c r="M360" s="12">
        <f>IF('Total power'!M360&lt;Control!$C$7*1000,'Total power'!M360/Parameters!$C$3,Parameters!$C$4)</f>
        <v>18.40301886792453</v>
      </c>
      <c r="N360" s="12">
        <f>IF('Total power'!N360&lt;Control!$C$7*1000,'Total power'!N360/Parameters!$C$3,Parameters!$C$4)</f>
        <v>18.326037735849056</v>
      </c>
      <c r="O360" s="12">
        <f>IF('Total power'!O360&lt;Control!$C$7*1000,'Total power'!O360/Parameters!$C$3,Parameters!$C$4)</f>
        <v>17.630188679245283</v>
      </c>
      <c r="P360" s="12">
        <f>IF('Total power'!P360&lt;Control!$C$7*1000,'Total power'!P360/Parameters!$C$3,Parameters!$C$4)</f>
        <v>17.722264150943396</v>
      </c>
      <c r="Q360" s="12">
        <f>IF('Total power'!Q360&lt;Control!$C$7*1000,'Total power'!Q360/Parameters!$C$3,Parameters!$C$4)</f>
        <v>18.233962264150943</v>
      </c>
      <c r="R360" s="12">
        <f>IF('Total power'!R360&lt;Control!$C$7*1000,'Total power'!R360/Parameters!$C$3,Parameters!$C$4)</f>
        <v>18.40301886792453</v>
      </c>
      <c r="S360" s="12">
        <f>IF('Total power'!S360&lt;Control!$C$7*1000,'Total power'!S360/Parameters!$C$3,Parameters!$C$4)</f>
        <v>18.406037735849058</v>
      </c>
      <c r="T360" s="12">
        <f>IF('Total power'!T360&lt;Control!$C$7*1000,'Total power'!T360/Parameters!$C$3,Parameters!$C$4)</f>
        <v>18.694339622641508</v>
      </c>
      <c r="U360" s="12">
        <f>IF('Total power'!U360&lt;Control!$C$7*1000,'Total power'!U360/Parameters!$C$3,Parameters!$C$4)</f>
        <v>18.406037735849058</v>
      </c>
      <c r="V360" s="12">
        <f>IF('Total power'!V360&lt;Control!$C$7*1000,'Total power'!V360/Parameters!$C$3,Parameters!$C$4)</f>
        <v>18.40301886792453</v>
      </c>
      <c r="W360" s="12">
        <f>IF('Total power'!W360&lt;Control!$C$7*1000,'Total power'!W360/Parameters!$C$3,Parameters!$C$4)</f>
        <v>18.381886792452832</v>
      </c>
      <c r="X360" s="12">
        <f>IF('Total power'!X360&lt;Control!$C$7*1000,'Total power'!X360/Parameters!$C$3,Parameters!$C$4)</f>
        <v>18.233962264150943</v>
      </c>
      <c r="Y360" s="12">
        <f>IF('Total power'!Y360&lt;Control!$C$7*1000,'Total power'!Y360/Parameters!$C$3,Parameters!$C$4)</f>
        <v>18.233962264150943</v>
      </c>
      <c r="Z360" s="12">
        <f>IF('Total power'!Z360&lt;Control!$C$7*1000,'Total power'!Z360/Parameters!$C$3,Parameters!$C$4)</f>
        <v>17.722264150943396</v>
      </c>
      <c r="AB360" s="7">
        <f t="shared" si="5"/>
        <v>404.26566037735847</v>
      </c>
    </row>
    <row r="361" spans="2:29" x14ac:dyDescent="0.2">
      <c r="B361" s="6">
        <v>44555</v>
      </c>
      <c r="C361" s="12">
        <f>IF('Total power'!C361&lt;Control!$C$7*1000,'Total power'!C361/Parameters!$C$3,Parameters!$C$4)</f>
        <v>17.630188679245283</v>
      </c>
      <c r="D361" s="12">
        <f>IF('Total power'!D361&lt;Control!$C$7*1000,'Total power'!D361/Parameters!$C$3,Parameters!$C$4)</f>
        <v>17.479245283018866</v>
      </c>
      <c r="E361" s="12">
        <f>IF('Total power'!E361&lt;Control!$C$7*1000,'Total power'!E361/Parameters!$C$3,Parameters!$C$4)</f>
        <v>16.836226415094337</v>
      </c>
      <c r="F361" s="12">
        <f>IF('Total power'!F361&lt;Control!$C$7*1000,'Total power'!F361/Parameters!$C$3,Parameters!$C$4)</f>
        <v>16.780377358490565</v>
      </c>
      <c r="G361" s="12">
        <f>IF('Total power'!G361&lt;Control!$C$7*1000,'Total power'!G361/Parameters!$C$3,Parameters!$C$4)</f>
        <v>16.780377358490565</v>
      </c>
      <c r="H361" s="12">
        <f>IF('Total power'!H361&lt;Control!$C$7*1000,'Total power'!H361/Parameters!$C$3,Parameters!$C$4)</f>
        <v>16.836226415094337</v>
      </c>
      <c r="I361" s="12">
        <f>IF('Total power'!I361&lt;Control!$C$7*1000,'Total power'!I361/Parameters!$C$3,Parameters!$C$4)</f>
        <v>17.479245283018866</v>
      </c>
      <c r="J361" s="12">
        <f>IF('Total power'!J361&lt;Control!$C$7*1000,'Total power'!J361/Parameters!$C$3,Parameters!$C$4)</f>
        <v>17.630188679245283</v>
      </c>
      <c r="K361" s="12">
        <f>IF('Total power'!K361&lt;Control!$C$7*1000,'Total power'!K361/Parameters!$C$3,Parameters!$C$4)</f>
        <v>17.722264150943396</v>
      </c>
      <c r="L361" s="12">
        <f>IF('Total power'!L361&lt;Control!$C$7*1000,'Total power'!L361/Parameters!$C$3,Parameters!$C$4)</f>
        <v>17.778113207547172</v>
      </c>
      <c r="M361" s="12">
        <f>IF('Total power'!M361&lt;Control!$C$7*1000,'Total power'!M361/Parameters!$C$3,Parameters!$C$4)</f>
        <v>17.722264150943396</v>
      </c>
      <c r="N361" s="12">
        <f>IF('Total power'!N361&lt;Control!$C$7*1000,'Total power'!N361/Parameters!$C$3,Parameters!$C$4)</f>
        <v>17.479245283018866</v>
      </c>
      <c r="O361" s="12">
        <f>IF('Total power'!O361&lt;Control!$C$7*1000,'Total power'!O361/Parameters!$C$3,Parameters!$C$4)</f>
        <v>17.479245283018866</v>
      </c>
      <c r="P361" s="12">
        <f>IF('Total power'!P361&lt;Control!$C$7*1000,'Total power'!P361/Parameters!$C$3,Parameters!$C$4)</f>
        <v>17.630188679245283</v>
      </c>
      <c r="Q361" s="12">
        <f>IF('Total power'!Q361&lt;Control!$C$7*1000,'Total power'!Q361/Parameters!$C$3,Parameters!$C$4)</f>
        <v>18.233962264150943</v>
      </c>
      <c r="R361" s="12">
        <f>IF('Total power'!R361&lt;Control!$C$7*1000,'Total power'!R361/Parameters!$C$3,Parameters!$C$4)</f>
        <v>18.406037735849058</v>
      </c>
      <c r="S361" s="12">
        <f>IF('Total power'!S361&lt;Control!$C$7*1000,'Total power'!S361/Parameters!$C$3,Parameters!$C$4)</f>
        <v>18.694339622641508</v>
      </c>
      <c r="T361" s="12">
        <f>IF('Total power'!T361&lt;Control!$C$7*1000,'Total power'!T361/Parameters!$C$3,Parameters!$C$4)</f>
        <v>18.694339622641508</v>
      </c>
      <c r="U361" s="12">
        <f>IF('Total power'!U361&lt;Control!$C$7*1000,'Total power'!U361/Parameters!$C$3,Parameters!$C$4)</f>
        <v>18.694339622641508</v>
      </c>
      <c r="V361" s="12">
        <f>IF('Total power'!V361&lt;Control!$C$7*1000,'Total power'!V361/Parameters!$C$3,Parameters!$C$4)</f>
        <v>18.750188679245284</v>
      </c>
      <c r="W361" s="12">
        <f>IF('Total power'!W361&lt;Control!$C$7*1000,'Total power'!W361/Parameters!$C$3,Parameters!$C$4)</f>
        <v>18.774339622641513</v>
      </c>
      <c r="X361" s="12">
        <f>IF('Total power'!X361&lt;Control!$C$7*1000,'Total power'!X361/Parameters!$C$3,Parameters!$C$4)</f>
        <v>18.774339622641513</v>
      </c>
      <c r="Y361" s="12">
        <f>IF('Total power'!Y361&lt;Control!$C$7*1000,'Total power'!Y361/Parameters!$C$3,Parameters!$C$4)</f>
        <v>18.867924528301888</v>
      </c>
      <c r="Z361" s="12">
        <f>IF('Total power'!Z361&lt;Control!$C$7*1000,'Total power'!Z361/Parameters!$C$3,Parameters!$C$4)</f>
        <v>18.867924528301888</v>
      </c>
      <c r="AB361" s="7">
        <f t="shared" si="5"/>
        <v>430.02113207547166</v>
      </c>
    </row>
    <row r="362" spans="2:29" x14ac:dyDescent="0.2">
      <c r="B362" s="6">
        <v>44556</v>
      </c>
      <c r="C362" s="12">
        <f>IF('Total power'!C362&lt;Control!$C$7*1000,'Total power'!C362/Parameters!$C$3,Parameters!$C$4)</f>
        <v>18.867924528301888</v>
      </c>
      <c r="D362" s="12">
        <f>IF('Total power'!D362&lt;Control!$C$7*1000,'Total power'!D362/Parameters!$C$3,Parameters!$C$4)</f>
        <v>18.867924528301888</v>
      </c>
      <c r="E362" s="12">
        <f>IF('Total power'!E362&lt;Control!$C$7*1000,'Total power'!E362/Parameters!$C$3,Parameters!$C$4)</f>
        <v>18.867924528301888</v>
      </c>
      <c r="F362" s="12">
        <f>IF('Total power'!F362&lt;Control!$C$7*1000,'Total power'!F362/Parameters!$C$3,Parameters!$C$4)</f>
        <v>18.867924528301888</v>
      </c>
      <c r="G362" s="12">
        <f>IF('Total power'!G362&lt;Control!$C$7*1000,'Total power'!G362/Parameters!$C$3,Parameters!$C$4)</f>
        <v>18.774339622641513</v>
      </c>
      <c r="H362" s="12">
        <f>IF('Total power'!H362&lt;Control!$C$7*1000,'Total power'!H362/Parameters!$C$3,Parameters!$C$4)</f>
        <v>18.774339622641513</v>
      </c>
      <c r="I362" s="12">
        <f>IF('Total power'!I362&lt;Control!$C$7*1000,'Total power'!I362/Parameters!$C$3,Parameters!$C$4)</f>
        <v>18.867924528301888</v>
      </c>
      <c r="J362" s="12">
        <f>IF('Total power'!J362&lt;Control!$C$7*1000,'Total power'!J362/Parameters!$C$3,Parameters!$C$4)</f>
        <v>18.867924528301888</v>
      </c>
      <c r="K362" s="12">
        <f>IF('Total power'!K362&lt;Control!$C$7*1000,'Total power'!K362/Parameters!$C$3,Parameters!$C$4)</f>
        <v>18.867924528301888</v>
      </c>
      <c r="L362" s="12">
        <f>IF('Total power'!L362&lt;Control!$C$7*1000,'Total power'!L362/Parameters!$C$3,Parameters!$C$4)</f>
        <v>18.867924528301888</v>
      </c>
      <c r="M362" s="12">
        <f>IF('Total power'!M362&lt;Control!$C$7*1000,'Total power'!M362/Parameters!$C$3,Parameters!$C$4)</f>
        <v>18.867924528301888</v>
      </c>
      <c r="N362" s="12">
        <f>IF('Total power'!N362&lt;Control!$C$7*1000,'Total power'!N362/Parameters!$C$3,Parameters!$C$4)</f>
        <v>18.867924528301888</v>
      </c>
      <c r="O362" s="12">
        <f>IF('Total power'!O362&lt;Control!$C$7*1000,'Total power'!O362/Parameters!$C$3,Parameters!$C$4)</f>
        <v>18.867924528301888</v>
      </c>
      <c r="P362" s="12">
        <f>IF('Total power'!P362&lt;Control!$C$7*1000,'Total power'!P362/Parameters!$C$3,Parameters!$C$4)</f>
        <v>18.867924528301888</v>
      </c>
      <c r="Q362" s="12">
        <f>IF('Total power'!Q362&lt;Control!$C$7*1000,'Total power'!Q362/Parameters!$C$3,Parameters!$C$4)</f>
        <v>18.867924528301888</v>
      </c>
      <c r="R362" s="12">
        <f>IF('Total power'!R362&lt;Control!$C$7*1000,'Total power'!R362/Parameters!$C$3,Parameters!$C$4)</f>
        <v>18.867924528301888</v>
      </c>
      <c r="S362" s="12">
        <f>IF('Total power'!S362&lt;Control!$C$7*1000,'Total power'!S362/Parameters!$C$3,Parameters!$C$4)</f>
        <v>18.867924528301888</v>
      </c>
      <c r="T362" s="12">
        <f>IF('Total power'!T362&lt;Control!$C$7*1000,'Total power'!T362/Parameters!$C$3,Parameters!$C$4)</f>
        <v>18.867924528301888</v>
      </c>
      <c r="U362" s="12">
        <f>IF('Total power'!U362&lt;Control!$C$7*1000,'Total power'!U362/Parameters!$C$3,Parameters!$C$4)</f>
        <v>18.867924528301888</v>
      </c>
      <c r="V362" s="12">
        <f>IF('Total power'!V362&lt;Control!$C$7*1000,'Total power'!V362/Parameters!$C$3,Parameters!$C$4)</f>
        <v>18.867924528301888</v>
      </c>
      <c r="W362" s="12">
        <f>IF('Total power'!W362&lt;Control!$C$7*1000,'Total power'!W362/Parameters!$C$3,Parameters!$C$4)</f>
        <v>18.771320754716982</v>
      </c>
      <c r="X362" s="12">
        <f>IF('Total power'!X362&lt;Control!$C$7*1000,'Total power'!X362/Parameters!$C$3,Parameters!$C$4)</f>
        <v>18.694339622641508</v>
      </c>
      <c r="Y362" s="12">
        <f>IF('Total power'!Y362&lt;Control!$C$7*1000,'Total power'!Y362/Parameters!$C$3,Parameters!$C$4)</f>
        <v>18.406037735849058</v>
      </c>
      <c r="Z362" s="12">
        <f>IF('Total power'!Z362&lt;Control!$C$7*1000,'Total power'!Z362/Parameters!$C$3,Parameters!$C$4)</f>
        <v>18.381886792452832</v>
      </c>
      <c r="AB362" s="7">
        <f t="shared" si="5"/>
        <v>451.42490566037748</v>
      </c>
    </row>
    <row r="363" spans="2:29" x14ac:dyDescent="0.2">
      <c r="B363" s="6">
        <v>44557</v>
      </c>
      <c r="C363" s="12">
        <f>IF('Total power'!C363&lt;Control!$C$7*1000,'Total power'!C363/Parameters!$C$3,Parameters!$C$4)</f>
        <v>18.233962264150943</v>
      </c>
      <c r="D363" s="12">
        <f>IF('Total power'!D363&lt;Control!$C$7*1000,'Total power'!D363/Parameters!$C$3,Parameters!$C$4)</f>
        <v>17.722264150943396</v>
      </c>
      <c r="E363" s="12">
        <f>IF('Total power'!E363&lt;Control!$C$7*1000,'Total power'!E363/Parameters!$C$3,Parameters!$C$4)</f>
        <v>16.836226415094337</v>
      </c>
      <c r="F363" s="12">
        <f>IF('Total power'!F363&lt;Control!$C$7*1000,'Total power'!F363/Parameters!$C$3,Parameters!$C$4)</f>
        <v>16.537358490566035</v>
      </c>
      <c r="G363" s="12">
        <f>IF('Total power'!G363&lt;Control!$C$7*1000,'Total power'!G363/Parameters!$C$3,Parameters!$C$4)</f>
        <v>15.172830188679248</v>
      </c>
      <c r="H363" s="12">
        <f>IF('Total power'!H363&lt;Control!$C$7*1000,'Total power'!H363/Parameters!$C$3,Parameters!$C$4)</f>
        <v>13.026415094339622</v>
      </c>
      <c r="I363" s="12">
        <f>IF('Total power'!I363&lt;Control!$C$7*1000,'Total power'!I363/Parameters!$C$3,Parameters!$C$4)</f>
        <v>10.566037735849056</v>
      </c>
      <c r="J363" s="12">
        <f>IF('Total power'!J363&lt;Control!$C$7*1000,'Total power'!J363/Parameters!$C$3,Parameters!$C$4)</f>
        <v>8.5735849056603772</v>
      </c>
      <c r="K363" s="12">
        <f>IF('Total power'!K363&lt;Control!$C$7*1000,'Total power'!K363/Parameters!$C$3,Parameters!$C$4)</f>
        <v>6.8377358490566031</v>
      </c>
      <c r="L363" s="12">
        <f>IF('Total power'!L363&lt;Control!$C$7*1000,'Total power'!L363/Parameters!$C$3,Parameters!$C$4)</f>
        <v>5.3132075471698119</v>
      </c>
      <c r="M363" s="12">
        <f>IF('Total power'!M363&lt;Control!$C$7*1000,'Total power'!M363/Parameters!$C$3,Parameters!$C$4)</f>
        <v>4.5388679245283026</v>
      </c>
      <c r="N363" s="12">
        <f>IF('Total power'!N363&lt;Control!$C$7*1000,'Total power'!N363/Parameters!$C$3,Parameters!$C$4)</f>
        <v>4.0226415094339618</v>
      </c>
      <c r="O363" s="12">
        <f>IF('Total power'!O363&lt;Control!$C$7*1000,'Total power'!O363/Parameters!$C$3,Parameters!$C$4)</f>
        <v>3.1532075471698113</v>
      </c>
      <c r="P363" s="12">
        <f>IF('Total power'!P363&lt;Control!$C$7*1000,'Total power'!P363/Parameters!$C$3,Parameters!$C$4)</f>
        <v>2.5735849056603777</v>
      </c>
      <c r="Q363" s="12">
        <f>IF('Total power'!Q363&lt;Control!$C$7*1000,'Total power'!Q363/Parameters!$C$3,Parameters!$C$4)</f>
        <v>2.3924528301886792</v>
      </c>
      <c r="R363" s="12">
        <f>IF('Total power'!R363&lt;Control!$C$7*1000,'Total power'!R363/Parameters!$C$3,Parameters!$C$4)</f>
        <v>2.030188679245283</v>
      </c>
      <c r="S363" s="12">
        <f>IF('Total power'!S363&lt;Control!$C$7*1000,'Total power'!S363/Parameters!$C$3,Parameters!$C$4)</f>
        <v>2.030188679245283</v>
      </c>
      <c r="T363" s="12">
        <f>IF('Total power'!T363&lt;Control!$C$7*1000,'Total power'!T363/Parameters!$C$3,Parameters!$C$4)</f>
        <v>1.8822641509433962</v>
      </c>
      <c r="U363" s="12">
        <f>IF('Total power'!U363&lt;Control!$C$7*1000,'Total power'!U363/Parameters!$C$3,Parameters!$C$4)</f>
        <v>1.4384905660377358</v>
      </c>
      <c r="V363" s="12">
        <f>IF('Total power'!V363&lt;Control!$C$7*1000,'Total power'!V363/Parameters!$C$3,Parameters!$C$4)</f>
        <v>0.91924528301886799</v>
      </c>
      <c r="W363" s="12">
        <f>IF('Total power'!W363&lt;Control!$C$7*1000,'Total power'!W363/Parameters!$C$3,Parameters!$C$4)</f>
        <v>0.38188679245283014</v>
      </c>
      <c r="X363" s="12">
        <f>IF('Total power'!X363&lt;Control!$C$7*1000,'Total power'!X363/Parameters!$C$3,Parameters!$C$4)</f>
        <v>0</v>
      </c>
      <c r="Y363" s="12">
        <f>IF('Total power'!Y363&lt;Control!$C$7*1000,'Total power'!Y363/Parameters!$C$3,Parameters!$C$4)</f>
        <v>0</v>
      </c>
      <c r="Z363" s="12">
        <f>IF('Total power'!Z363&lt;Control!$C$7*1000,'Total power'!Z363/Parameters!$C$3,Parameters!$C$4)</f>
        <v>0</v>
      </c>
      <c r="AB363" s="7">
        <f t="shared" si="5"/>
        <v>154.18264150943392</v>
      </c>
    </row>
    <row r="364" spans="2:29" x14ac:dyDescent="0.2">
      <c r="B364" s="6">
        <v>44558</v>
      </c>
      <c r="C364" s="12">
        <f>IF('Total power'!C364&lt;Control!$C$7*1000,'Total power'!C364/Parameters!$C$3,Parameters!$C$4)</f>
        <v>0</v>
      </c>
      <c r="D364" s="12">
        <f>IF('Total power'!D364&lt;Control!$C$7*1000,'Total power'!D364/Parameters!$C$3,Parameters!$C$4)</f>
        <v>0</v>
      </c>
      <c r="E364" s="12">
        <f>IF('Total power'!E364&lt;Control!$C$7*1000,'Total power'!E364/Parameters!$C$3,Parameters!$C$4)</f>
        <v>0</v>
      </c>
      <c r="F364" s="12">
        <f>IF('Total power'!F364&lt;Control!$C$7*1000,'Total power'!F364/Parameters!$C$3,Parameters!$C$4)</f>
        <v>0</v>
      </c>
      <c r="G364" s="12">
        <f>IF('Total power'!G364&lt;Control!$C$7*1000,'Total power'!G364/Parameters!$C$3,Parameters!$C$4)</f>
        <v>0</v>
      </c>
      <c r="H364" s="12">
        <f>IF('Total power'!H364&lt;Control!$C$7*1000,'Total power'!H364/Parameters!$C$3,Parameters!$C$4)</f>
        <v>0</v>
      </c>
      <c r="I364" s="12">
        <f>IF('Total power'!I364&lt;Control!$C$7*1000,'Total power'!I364/Parameters!$C$3,Parameters!$C$4)</f>
        <v>0</v>
      </c>
      <c r="J364" s="12">
        <f>IF('Total power'!J364&lt;Control!$C$7*1000,'Total power'!J364/Parameters!$C$3,Parameters!$C$4)</f>
        <v>0</v>
      </c>
      <c r="K364" s="12">
        <f>IF('Total power'!K364&lt;Control!$C$7*1000,'Total power'!K364/Parameters!$C$3,Parameters!$C$4)</f>
        <v>0</v>
      </c>
      <c r="L364" s="12">
        <f>IF('Total power'!L364&lt;Control!$C$7*1000,'Total power'!L364/Parameters!$C$3,Parameters!$C$4)</f>
        <v>0</v>
      </c>
      <c r="M364" s="12">
        <f>IF('Total power'!M364&lt;Control!$C$7*1000,'Total power'!M364/Parameters!$C$3,Parameters!$C$4)</f>
        <v>0</v>
      </c>
      <c r="N364" s="12">
        <f>IF('Total power'!N364&lt;Control!$C$7*1000,'Total power'!N364/Parameters!$C$3,Parameters!$C$4)</f>
        <v>0</v>
      </c>
      <c r="O364" s="12">
        <f>IF('Total power'!O364&lt;Control!$C$7*1000,'Total power'!O364/Parameters!$C$3,Parameters!$C$4)</f>
        <v>0</v>
      </c>
      <c r="P364" s="12">
        <f>IF('Total power'!P364&lt;Control!$C$7*1000,'Total power'!P364/Parameters!$C$3,Parameters!$C$4)</f>
        <v>0</v>
      </c>
      <c r="Q364" s="12">
        <f>IF('Total power'!Q364&lt;Control!$C$7*1000,'Total power'!Q364/Parameters!$C$3,Parameters!$C$4)</f>
        <v>0</v>
      </c>
      <c r="R364" s="12">
        <f>IF('Total power'!R364&lt;Control!$C$7*1000,'Total power'!R364/Parameters!$C$3,Parameters!$C$4)</f>
        <v>0</v>
      </c>
      <c r="S364" s="12">
        <f>IF('Total power'!S364&lt;Control!$C$7*1000,'Total power'!S364/Parameters!$C$3,Parameters!$C$4)</f>
        <v>0.38188679245283014</v>
      </c>
      <c r="T364" s="12">
        <f>IF('Total power'!T364&lt;Control!$C$7*1000,'Total power'!T364/Parameters!$C$3,Parameters!$C$4)</f>
        <v>1.0430188679245285</v>
      </c>
      <c r="U364" s="12">
        <f>IF('Total power'!U364&lt;Control!$C$7*1000,'Total power'!U364/Parameters!$C$3,Parameters!$C$4)</f>
        <v>1.4384905660377358</v>
      </c>
      <c r="V364" s="12">
        <f>IF('Total power'!V364&lt;Control!$C$7*1000,'Total power'!V364/Parameters!$C$3,Parameters!$C$4)</f>
        <v>1.5864150943396227</v>
      </c>
      <c r="W364" s="12">
        <f>IF('Total power'!W364&lt;Control!$C$7*1000,'Total power'!W364/Parameters!$C$3,Parameters!$C$4)</f>
        <v>2.2113207547169811</v>
      </c>
      <c r="X364" s="12">
        <f>IF('Total power'!X364&lt;Control!$C$7*1000,'Total power'!X364/Parameters!$C$3,Parameters!$C$4)</f>
        <v>1.8822641509433962</v>
      </c>
      <c r="Y364" s="12">
        <f>IF('Total power'!Y364&lt;Control!$C$7*1000,'Total power'!Y364/Parameters!$C$3,Parameters!$C$4)</f>
        <v>1.166792452830189</v>
      </c>
      <c r="Z364" s="12">
        <f>IF('Total power'!Z364&lt;Control!$C$7*1000,'Total power'!Z364/Parameters!$C$3,Parameters!$C$4)</f>
        <v>1.2905660377358492</v>
      </c>
      <c r="AB364" s="7">
        <f t="shared" si="5"/>
        <v>11.000754716981131</v>
      </c>
    </row>
    <row r="365" spans="2:29" x14ac:dyDescent="0.2">
      <c r="B365" s="6">
        <v>44559</v>
      </c>
      <c r="C365" s="12">
        <f>IF('Total power'!C365&lt;Control!$C$7*1000,'Total power'!C365/Parameters!$C$3,Parameters!$C$4)</f>
        <v>1.2905660377358492</v>
      </c>
      <c r="D365" s="12">
        <f>IF('Total power'!D365&lt;Control!$C$7*1000,'Total power'!D365/Parameters!$C$3,Parameters!$C$4)</f>
        <v>0.67169811320754724</v>
      </c>
      <c r="E365" s="12">
        <f>IF('Total power'!E365&lt;Control!$C$7*1000,'Total power'!E365/Parameters!$C$3,Parameters!$C$4)</f>
        <v>1.166792452830189</v>
      </c>
      <c r="F365" s="12">
        <f>IF('Total power'!F365&lt;Control!$C$7*1000,'Total power'!F365/Parameters!$C$3,Parameters!$C$4)</f>
        <v>1.2905660377358492</v>
      </c>
      <c r="G365" s="12">
        <f>IF('Total power'!G365&lt;Control!$C$7*1000,'Total power'!G365/Parameters!$C$3,Parameters!$C$4)</f>
        <v>1.7343396226415091</v>
      </c>
      <c r="H365" s="12">
        <f>IF('Total power'!H365&lt;Control!$C$7*1000,'Total power'!H365/Parameters!$C$3,Parameters!$C$4)</f>
        <v>4.0226415094339618</v>
      </c>
      <c r="I365" s="12">
        <f>IF('Total power'!I365&lt;Control!$C$7*1000,'Total power'!I365/Parameters!$C$3,Parameters!$C$4)</f>
        <v>7.1849056603773587</v>
      </c>
      <c r="J365" s="12">
        <f>IF('Total power'!J365&lt;Control!$C$7*1000,'Total power'!J365/Parameters!$C$3,Parameters!$C$4)</f>
        <v>8.5735849056603772</v>
      </c>
      <c r="K365" s="12">
        <f>IF('Total power'!K365&lt;Control!$C$7*1000,'Total power'!K365/Parameters!$C$3,Parameters!$C$4)</f>
        <v>10.979622641509433</v>
      </c>
      <c r="L365" s="12">
        <f>IF('Total power'!L365&lt;Control!$C$7*1000,'Total power'!L365/Parameters!$C$3,Parameters!$C$4)</f>
        <v>13.603018867924529</v>
      </c>
      <c r="M365" s="12">
        <f>IF('Total power'!M365&lt;Control!$C$7*1000,'Total power'!M365/Parameters!$C$3,Parameters!$C$4)</f>
        <v>16.688301886792452</v>
      </c>
      <c r="N365" s="12">
        <f>IF('Total power'!N365&lt;Control!$C$7*1000,'Total power'!N365/Parameters!$C$3,Parameters!$C$4)</f>
        <v>18.406037735849058</v>
      </c>
      <c r="O365" s="12">
        <f>IF('Total power'!O365&lt;Control!$C$7*1000,'Total power'!O365/Parameters!$C$3,Parameters!$C$4)</f>
        <v>18.750188679245284</v>
      </c>
      <c r="P365" s="12">
        <f>IF('Total power'!P365&lt;Control!$C$7*1000,'Total power'!P365/Parameters!$C$3,Parameters!$C$4)</f>
        <v>16.836226415094337</v>
      </c>
      <c r="Q365" s="12">
        <f>IF('Total power'!Q365&lt;Control!$C$7*1000,'Total power'!Q365/Parameters!$C$3,Parameters!$C$4)</f>
        <v>14.937358490566039</v>
      </c>
      <c r="R365" s="12">
        <f>IF('Total power'!R365&lt;Control!$C$7*1000,'Total power'!R365/Parameters!$C$3,Parameters!$C$4)</f>
        <v>10.979622641509433</v>
      </c>
      <c r="S365" s="12">
        <f>IF('Total power'!S365&lt;Control!$C$7*1000,'Total power'!S365/Parameters!$C$3,Parameters!$C$4)</f>
        <v>13.603018867924529</v>
      </c>
      <c r="T365" s="12">
        <f>IF('Total power'!T365&lt;Control!$C$7*1000,'Total power'!T365/Parameters!$C$3,Parameters!$C$4)</f>
        <v>18.867924528301888</v>
      </c>
      <c r="U365" s="12">
        <f>IF('Total power'!U365&lt;Control!$C$7*1000,'Total power'!U365/Parameters!$C$3,Parameters!$C$4)</f>
        <v>18.867924528301888</v>
      </c>
      <c r="V365" s="12">
        <f>IF('Total power'!V365&lt;Control!$C$7*1000,'Total power'!V365/Parameters!$C$3,Parameters!$C$4)</f>
        <v>18.867924528301888</v>
      </c>
      <c r="W365" s="12">
        <f>IF('Total power'!W365&lt;Control!$C$7*1000,'Total power'!W365/Parameters!$C$3,Parameters!$C$4)</f>
        <v>18.867924528301888</v>
      </c>
      <c r="X365" s="12">
        <f>IF('Total power'!X365&lt;Control!$C$7*1000,'Total power'!X365/Parameters!$C$3,Parameters!$C$4)</f>
        <v>18.867924528301888</v>
      </c>
      <c r="Y365" s="12">
        <f>IF('Total power'!Y365&lt;Control!$C$7*1000,'Total power'!Y365/Parameters!$C$3,Parameters!$C$4)</f>
        <v>18.867924528301888</v>
      </c>
      <c r="Z365" s="12">
        <f>IF('Total power'!Z365&lt;Control!$C$7*1000,'Total power'!Z365/Parameters!$C$3,Parameters!$C$4)</f>
        <v>18.867924528301888</v>
      </c>
      <c r="AB365" s="7">
        <f t="shared" si="5"/>
        <v>292.79396226415099</v>
      </c>
    </row>
    <row r="366" spans="2:29" x14ac:dyDescent="0.2">
      <c r="B366" s="6">
        <v>44560</v>
      </c>
      <c r="C366" s="12">
        <f>IF('Total power'!C366&lt;Control!$C$7*1000,'Total power'!C366/Parameters!$C$3,Parameters!$C$4)</f>
        <v>18.867924528301888</v>
      </c>
      <c r="D366" s="12">
        <f>IF('Total power'!D366&lt;Control!$C$7*1000,'Total power'!D366/Parameters!$C$3,Parameters!$C$4)</f>
        <v>18.867924528301888</v>
      </c>
      <c r="E366" s="12">
        <f>IF('Total power'!E366&lt;Control!$C$7*1000,'Total power'!E366/Parameters!$C$3,Parameters!$C$4)</f>
        <v>18.867924528301888</v>
      </c>
      <c r="F366" s="12">
        <f>IF('Total power'!F366&lt;Control!$C$7*1000,'Total power'!F366/Parameters!$C$3,Parameters!$C$4)</f>
        <v>18.867924528301888</v>
      </c>
      <c r="G366" s="12">
        <f>IF('Total power'!G366&lt;Control!$C$7*1000,'Total power'!G366/Parameters!$C$3,Parameters!$C$4)</f>
        <v>18.867924528301888</v>
      </c>
      <c r="H366" s="12">
        <f>IF('Total power'!H366&lt;Control!$C$7*1000,'Total power'!H366/Parameters!$C$3,Parameters!$C$4)</f>
        <v>18.867924528301888</v>
      </c>
      <c r="I366" s="12">
        <f>IF('Total power'!I366&lt;Control!$C$7*1000,'Total power'!I366/Parameters!$C$3,Parameters!$C$4)</f>
        <v>18.694339622641508</v>
      </c>
      <c r="J366" s="12">
        <f>IF('Total power'!J366&lt;Control!$C$7*1000,'Total power'!J366/Parameters!$C$3,Parameters!$C$4)</f>
        <v>18.381886792452832</v>
      </c>
      <c r="K366" s="12">
        <f>IF('Total power'!K366&lt;Control!$C$7*1000,'Total power'!K366/Parameters!$C$3,Parameters!$C$4)</f>
        <v>18.771320754716982</v>
      </c>
      <c r="L366" s="12">
        <f>IF('Total power'!L366&lt;Control!$C$7*1000,'Total power'!L366/Parameters!$C$3,Parameters!$C$4)</f>
        <v>18.774339622641513</v>
      </c>
      <c r="M366" s="12">
        <f>IF('Total power'!M366&lt;Control!$C$7*1000,'Total power'!M366/Parameters!$C$3,Parameters!$C$4)</f>
        <v>18.867924528301888</v>
      </c>
      <c r="N366" s="12">
        <f>IF('Total power'!N366&lt;Control!$C$7*1000,'Total power'!N366/Parameters!$C$3,Parameters!$C$4)</f>
        <v>18.867924528301888</v>
      </c>
      <c r="O366" s="12">
        <f>IF('Total power'!O366&lt;Control!$C$7*1000,'Total power'!O366/Parameters!$C$3,Parameters!$C$4)</f>
        <v>18.867924528301888</v>
      </c>
      <c r="P366" s="12">
        <f>IF('Total power'!P366&lt;Control!$C$7*1000,'Total power'!P366/Parameters!$C$3,Parameters!$C$4)</f>
        <v>18.774339622641513</v>
      </c>
      <c r="Q366" s="12">
        <f>IF('Total power'!Q366&lt;Control!$C$7*1000,'Total power'!Q366/Parameters!$C$3,Parameters!$C$4)</f>
        <v>18.771320754716982</v>
      </c>
      <c r="R366" s="12">
        <f>IF('Total power'!R366&lt;Control!$C$7*1000,'Total power'!R366/Parameters!$C$3,Parameters!$C$4)</f>
        <v>18.867924528301888</v>
      </c>
      <c r="S366" s="12">
        <f>IF('Total power'!S366&lt;Control!$C$7*1000,'Total power'!S366/Parameters!$C$3,Parameters!$C$4)</f>
        <v>18.867924528301888</v>
      </c>
      <c r="T366" s="12">
        <f>IF('Total power'!T366&lt;Control!$C$7*1000,'Total power'!T366/Parameters!$C$3,Parameters!$C$4)</f>
        <v>18.867924528301888</v>
      </c>
      <c r="U366" s="12">
        <f>IF('Total power'!U366&lt;Control!$C$7*1000,'Total power'!U366/Parameters!$C$3,Parameters!$C$4)</f>
        <v>18.774339622641513</v>
      </c>
      <c r="V366" s="12">
        <f>IF('Total power'!V366&lt;Control!$C$7*1000,'Total power'!V366/Parameters!$C$3,Parameters!$C$4)</f>
        <v>18.40301886792453</v>
      </c>
      <c r="W366" s="12">
        <f>IF('Total power'!W366&lt;Control!$C$7*1000,'Total power'!W366/Parameters!$C$3,Parameters!$C$4)</f>
        <v>17.778113207547172</v>
      </c>
      <c r="X366" s="12">
        <f>IF('Total power'!X366&lt;Control!$C$7*1000,'Total power'!X366/Parameters!$C$3,Parameters!$C$4)</f>
        <v>16.537358490566035</v>
      </c>
      <c r="Y366" s="12">
        <f>IF('Total power'!Y366&lt;Control!$C$7*1000,'Total power'!Y366/Parameters!$C$3,Parameters!$C$4)</f>
        <v>13.603018867924529</v>
      </c>
      <c r="Z366" s="12">
        <f>IF('Total power'!Z366&lt;Control!$C$7*1000,'Total power'!Z366/Parameters!$C$3,Parameters!$C$4)</f>
        <v>11.71320754716981</v>
      </c>
      <c r="AB366" s="7">
        <f t="shared" si="5"/>
        <v>435.39169811320755</v>
      </c>
    </row>
    <row r="367" spans="2:29" x14ac:dyDescent="0.2">
      <c r="B367" s="6">
        <v>44561</v>
      </c>
      <c r="C367" s="12">
        <f>IF('Total power'!C367&lt;Control!$C$7*1000,'Total power'!C367/Parameters!$C$3,Parameters!$C$4)</f>
        <v>11.948679245283019</v>
      </c>
      <c r="D367" s="12">
        <f>IF('Total power'!D367&lt;Control!$C$7*1000,'Total power'!D367/Parameters!$C$3,Parameters!$C$4)</f>
        <v>10.979622641509433</v>
      </c>
      <c r="E367" s="12">
        <f>IF('Total power'!E367&lt;Control!$C$7*1000,'Total power'!E367/Parameters!$C$3,Parameters!$C$4)</f>
        <v>11.948679245283019</v>
      </c>
      <c r="F367" s="12">
        <f>IF('Total power'!F367&lt;Control!$C$7*1000,'Total power'!F367/Parameters!$C$3,Parameters!$C$4)</f>
        <v>11.71320754716981</v>
      </c>
      <c r="G367" s="12">
        <f>IF('Total power'!G367&lt;Control!$C$7*1000,'Total power'!G367/Parameters!$C$3,Parameters!$C$4)</f>
        <v>10.979622641509433</v>
      </c>
      <c r="H367" s="12">
        <f>IF('Total power'!H367&lt;Control!$C$7*1000,'Total power'!H367/Parameters!$C$3,Parameters!$C$4)</f>
        <v>8.9720754716981137</v>
      </c>
      <c r="I367" s="12">
        <f>IF('Total power'!I367&lt;Control!$C$7*1000,'Total power'!I367/Parameters!$C$3,Parameters!$C$4)</f>
        <v>7.1849056603773587</v>
      </c>
      <c r="J367" s="12">
        <f>IF('Total power'!J367&lt;Control!$C$7*1000,'Total power'!J367/Parameters!$C$3,Parameters!$C$4)</f>
        <v>5.9230188679245277</v>
      </c>
      <c r="K367" s="12">
        <f>IF('Total power'!K367&lt;Control!$C$7*1000,'Total power'!K367/Parameters!$C$3,Parameters!$C$4)</f>
        <v>5.0550943396226433</v>
      </c>
      <c r="L367" s="12">
        <f>IF('Total power'!L367&lt;Control!$C$7*1000,'Total power'!L367/Parameters!$C$3,Parameters!$C$4)</f>
        <v>4.0226415094339618</v>
      </c>
      <c r="M367" s="12">
        <f>IF('Total power'!M367&lt;Control!$C$7*1000,'Total power'!M367/Parameters!$C$3,Parameters!$C$4)</f>
        <v>3.1532075471698113</v>
      </c>
      <c r="N367" s="12">
        <f>IF('Total power'!N367&lt;Control!$C$7*1000,'Total power'!N367/Parameters!$C$3,Parameters!$C$4)</f>
        <v>2.7547169811320753</v>
      </c>
      <c r="O367" s="12">
        <f>IF('Total power'!O367&lt;Control!$C$7*1000,'Total power'!O367/Parameters!$C$3,Parameters!$C$4)</f>
        <v>2.7547169811320753</v>
      </c>
      <c r="P367" s="12">
        <f>IF('Total power'!P367&lt;Control!$C$7*1000,'Total power'!P367/Parameters!$C$3,Parameters!$C$4)</f>
        <v>1.4384905660377358</v>
      </c>
      <c r="Q367" s="12">
        <f>IF('Total power'!Q367&lt;Control!$C$7*1000,'Total power'!Q367/Parameters!$C$3,Parameters!$C$4)</f>
        <v>0.79547169811320761</v>
      </c>
      <c r="R367" s="12">
        <f>IF('Total power'!R367&lt;Control!$C$7*1000,'Total power'!R367/Parameters!$C$3,Parameters!$C$4)</f>
        <v>0.47849056603773577</v>
      </c>
      <c r="S367" s="12">
        <f>IF('Total power'!S367&lt;Control!$C$7*1000,'Total power'!S367/Parameters!$C$3,Parameters!$C$4)</f>
        <v>0.79547169811320761</v>
      </c>
      <c r="T367" s="12">
        <f>IF('Total power'!T367&lt;Control!$C$7*1000,'Total power'!T367/Parameters!$C$3,Parameters!$C$4)</f>
        <v>0.79547169811320761</v>
      </c>
      <c r="U367" s="12">
        <f>IF('Total power'!U367&lt;Control!$C$7*1000,'Total power'!U367/Parameters!$C$3,Parameters!$C$4)</f>
        <v>1.8822641509433962</v>
      </c>
      <c r="V367" s="12">
        <f>IF('Total power'!V367&lt;Control!$C$7*1000,'Total power'!V367/Parameters!$C$3,Parameters!$C$4)</f>
        <v>2.3924528301886792</v>
      </c>
      <c r="W367" s="12">
        <f>IF('Total power'!W367&lt;Control!$C$7*1000,'Total power'!W367/Parameters!$C$3,Parameters!$C$4)</f>
        <v>2.3924528301886792</v>
      </c>
      <c r="X367" s="12">
        <f>IF('Total power'!X367&lt;Control!$C$7*1000,'Total power'!X367/Parameters!$C$3,Parameters!$C$4)</f>
        <v>3.1532075471698113</v>
      </c>
      <c r="Y367" s="12">
        <f>IF('Total power'!Y367&lt;Control!$C$7*1000,'Total power'!Y367/Parameters!$C$3,Parameters!$C$4)</f>
        <v>4.0226415094339618</v>
      </c>
      <c r="Z367" s="12">
        <f>IF('Total power'!Z367&lt;Control!$C$7*1000,'Total power'!Z367/Parameters!$C$3,Parameters!$C$4)</f>
        <v>5.3132075471698119</v>
      </c>
      <c r="AB367" s="7">
        <f t="shared" si="5"/>
        <v>120.84981132075471</v>
      </c>
      <c r="AC367" s="11">
        <f>SUM(AB337:AB367)</f>
        <v>7984.3939622641519</v>
      </c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228A-6E7D-E646-BE88-2636476EC16E}">
  <dimension ref="B2:AF367"/>
  <sheetViews>
    <sheetView topLeftCell="Q1" workbookViewId="0">
      <selection activeCell="Y3" sqref="Y3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IF(Control!$C$11="Highly pure",Parameters!$C$12*Parameters!$C$5*'Actual H2'!C3,IF(Control!$C$11="Tap water",Parameters!$C$17*Parameters!$C$5*'Actual H2'!C3,Parameters!$C$22*Parameters!$C$5*'Actual H2'!C3))</f>
        <v>187.50188679245284</v>
      </c>
      <c r="D3" s="12">
        <f>IF(Control!$C$11="Highly pure",Parameters!$C$12*Parameters!$C$5*'Actual H2'!D3,IF(Control!$C$11="Tap water",Parameters!$C$17*Parameters!$C$5*'Actual H2'!D3,Parameters!$C$22*Parameters!$C$5*'Actual H2'!D3))</f>
        <v>187.71320754716982</v>
      </c>
      <c r="E3" s="12">
        <f>IF(Control!$C$11="Highly pure",Parameters!$C$12*Parameters!$C$5*'Actual H2'!E3,IF(Control!$C$11="Tap water",Parameters!$C$17*Parameters!$C$5*'Actual H2'!E3,Parameters!$C$22*Parameters!$C$5*'Actual H2'!E3))</f>
        <v>187.71320754716982</v>
      </c>
      <c r="F3" s="12">
        <f>IF(Control!$C$11="Highly pure",Parameters!$C$12*Parameters!$C$5*'Actual H2'!F3,IF(Control!$C$11="Tap water",Parameters!$C$17*Parameters!$C$5*'Actual H2'!F3,Parameters!$C$22*Parameters!$C$5*'Actual H2'!F3))</f>
        <v>184.06037735849057</v>
      </c>
      <c r="G3" s="12">
        <f>IF(Control!$C$11="Highly pure",Parameters!$C$12*Parameters!$C$5*'Actual H2'!G3,IF(Control!$C$11="Tap water",Parameters!$C$17*Parameters!$C$5*'Actual H2'!G3,Parameters!$C$22*Parameters!$C$5*'Actual H2'!G3))</f>
        <v>182.33962264150944</v>
      </c>
      <c r="H3" s="12">
        <f>IF(Control!$C$11="Highly pure",Parameters!$C$12*Parameters!$C$5*'Actual H2'!H3,IF(Control!$C$11="Tap water",Parameters!$C$17*Parameters!$C$5*'Actual H2'!H3,Parameters!$C$22*Parameters!$C$5*'Actual H2'!H3))</f>
        <v>177.22264150943397</v>
      </c>
      <c r="I3" s="12">
        <f>IF(Control!$C$11="Highly pure",Parameters!$C$12*Parameters!$C$5*'Actual H2'!I3,IF(Control!$C$11="Tap water",Parameters!$C$17*Parameters!$C$5*'Actual H2'!I3,Parameters!$C$22*Parameters!$C$5*'Actual H2'!I3))</f>
        <v>174.79245283018867</v>
      </c>
      <c r="J3" s="12">
        <f>IF(Control!$C$11="Highly pure",Parameters!$C$12*Parameters!$C$5*'Actual H2'!J3,IF(Control!$C$11="Tap water",Parameters!$C$17*Parameters!$C$5*'Actual H2'!J3,Parameters!$C$22*Parameters!$C$5*'Actual H2'!J3))</f>
        <v>168.36226415094336</v>
      </c>
      <c r="K3" s="12">
        <f>IF(Control!$C$11="Highly pure",Parameters!$C$12*Parameters!$C$5*'Actual H2'!K3,IF(Control!$C$11="Tap water",Parameters!$C$17*Parameters!$C$5*'Actual H2'!K3,Parameters!$C$22*Parameters!$C$5*'Actual H2'!K3))</f>
        <v>165.37358490566035</v>
      </c>
      <c r="L3" s="12">
        <f>IF(Control!$C$11="Highly pure",Parameters!$C$12*Parameters!$C$5*'Actual H2'!L3,IF(Control!$C$11="Tap water",Parameters!$C$17*Parameters!$C$5*'Actual H2'!L3,Parameters!$C$22*Parameters!$C$5*'Actual H2'!L3))</f>
        <v>165.37358490566035</v>
      </c>
      <c r="M3" s="12">
        <f>IF(Control!$C$11="Highly pure",Parameters!$C$12*Parameters!$C$5*'Actual H2'!M3,IF(Control!$C$11="Tap water",Parameters!$C$17*Parameters!$C$5*'Actual H2'!M3,Parameters!$C$22*Parameters!$C$5*'Actual H2'!M3))</f>
        <v>151.72830188679248</v>
      </c>
      <c r="N3" s="12">
        <f>IF(Control!$C$11="Highly pure",Parameters!$C$12*Parameters!$C$5*'Actual H2'!N3,IF(Control!$C$11="Tap water",Parameters!$C$17*Parameters!$C$5*'Actual H2'!N3,Parameters!$C$22*Parameters!$C$5*'Actual H2'!N3))</f>
        <v>137.53962264150945</v>
      </c>
      <c r="O3" s="12">
        <f>IF(Control!$C$11="Highly pure",Parameters!$C$12*Parameters!$C$5*'Actual H2'!O3,IF(Control!$C$11="Tap water",Parameters!$C$17*Parameters!$C$5*'Actual H2'!O3,Parameters!$C$22*Parameters!$C$5*'Actual H2'!O3))</f>
        <v>137.53962264150945</v>
      </c>
      <c r="P3" s="12">
        <f>IF(Control!$C$11="Highly pure",Parameters!$C$12*Parameters!$C$5*'Actual H2'!P3,IF(Control!$C$11="Tap water",Parameters!$C$17*Parameters!$C$5*'Actual H2'!P3,Parameters!$C$22*Parameters!$C$5*'Actual H2'!P3))</f>
        <v>136.0301886792453</v>
      </c>
      <c r="Q3" s="12">
        <f>IF(Control!$C$11="Highly pure",Parameters!$C$12*Parameters!$C$5*'Actual H2'!Q3,IF(Control!$C$11="Tap water",Parameters!$C$17*Parameters!$C$5*'Actual H2'!Q3,Parameters!$C$22*Parameters!$C$5*'Actual H2'!Q3))</f>
        <v>137.53962264150945</v>
      </c>
      <c r="R3" s="12">
        <f>IF(Control!$C$11="Highly pure",Parameters!$C$12*Parameters!$C$5*'Actual H2'!R3,IF(Control!$C$11="Tap water",Parameters!$C$17*Parameters!$C$5*'Actual H2'!R3,Parameters!$C$22*Parameters!$C$5*'Actual H2'!R3))</f>
        <v>151.72830188679248</v>
      </c>
      <c r="S3" s="12">
        <f>IF(Control!$C$11="Highly pure",Parameters!$C$12*Parameters!$C$5*'Actual H2'!S3,IF(Control!$C$11="Tap water",Parameters!$C$17*Parameters!$C$5*'Actual H2'!S3,Parameters!$C$22*Parameters!$C$5*'Actual H2'!S3))</f>
        <v>149.37358490566038</v>
      </c>
      <c r="T3" s="12">
        <f>IF(Control!$C$11="Highly pure",Parameters!$C$12*Parameters!$C$5*'Actual H2'!T3,IF(Control!$C$11="Tap water",Parameters!$C$17*Parameters!$C$5*'Actual H2'!T3,Parameters!$C$22*Parameters!$C$5*'Actual H2'!T3))</f>
        <v>137.53962264150945</v>
      </c>
      <c r="U3" s="12">
        <f>IF(Control!$C$11="Highly pure",Parameters!$C$12*Parameters!$C$5*'Actual H2'!U3,IF(Control!$C$11="Tap water",Parameters!$C$17*Parameters!$C$5*'Actual H2'!U3,Parameters!$C$22*Parameters!$C$5*'Actual H2'!U3))</f>
        <v>133.6754716981132</v>
      </c>
      <c r="V3" s="12">
        <f>IF(Control!$C$11="Highly pure",Parameters!$C$12*Parameters!$C$5*'Actual H2'!V3,IF(Control!$C$11="Tap water",Parameters!$C$17*Parameters!$C$5*'Actual H2'!V3,Parameters!$C$22*Parameters!$C$5*'Actual H2'!V3))</f>
        <v>119.48679245283019</v>
      </c>
      <c r="W3" s="12">
        <f>IF(Control!$C$11="Highly pure",Parameters!$C$12*Parameters!$C$5*'Actual H2'!W3,IF(Control!$C$11="Tap water",Parameters!$C$17*Parameters!$C$5*'Actual H2'!W3,Parameters!$C$22*Parameters!$C$5*'Actual H2'!W3))</f>
        <v>113.72075471698113</v>
      </c>
      <c r="X3" s="12">
        <f>IF(Control!$C$11="Highly pure",Parameters!$C$12*Parameters!$C$5*'Actual H2'!X3,IF(Control!$C$11="Tap water",Parameters!$C$17*Parameters!$C$5*'Actual H2'!X3,Parameters!$C$22*Parameters!$C$5*'Actual H2'!X3))</f>
        <v>105.66037735849056</v>
      </c>
      <c r="Y3" s="12">
        <f>IF(Control!$C$11="Highly pure",Parameters!$C$12*Parameters!$C$5*'Actual H2'!Y3,IF(Control!$C$11="Tap water",Parameters!$C$17*Parameters!$C$5*'Actual H2'!Y3,Parameters!$C$22*Parameters!$C$5*'Actual H2'!Y3))</f>
        <v>117.1320754716981</v>
      </c>
      <c r="Z3" s="12">
        <f>IF(Control!$C$11="Highly pure",Parameters!$C$12*Parameters!$C$5*'Actual H2'!Z3,IF(Control!$C$11="Tap water",Parameters!$C$17*Parameters!$C$5*'Actual H2'!Z3,Parameters!$C$22*Parameters!$C$5*'Actual H2'!Z3))</f>
        <v>119.48679245283019</v>
      </c>
      <c r="AB3" s="7">
        <f>SUM(C3:Z3)</f>
        <v>3628.6339622641517</v>
      </c>
    </row>
    <row r="4" spans="2:32" x14ac:dyDescent="0.2">
      <c r="B4" s="6">
        <v>44198</v>
      </c>
      <c r="C4" s="12">
        <f>IF(Control!$C$11="Highly pure",Parameters!$C$12*Parameters!$C$5*'Actual H2'!C4,IF(Control!$C$11="Tap water",Parameters!$C$17*Parameters!$C$5*'Actual H2'!C4,Parameters!$C$22*Parameters!$C$5*'Actual H2'!C4))</f>
        <v>133.6754716981132</v>
      </c>
      <c r="D4" s="12">
        <f>IF(Control!$C$11="Highly pure",Parameters!$C$12*Parameters!$C$5*'Actual H2'!D4,IF(Control!$C$11="Tap water",Parameters!$C$17*Parameters!$C$5*'Actual H2'!D4,Parameters!$C$22*Parameters!$C$5*'Actual H2'!D4))</f>
        <v>137.53962264150945</v>
      </c>
      <c r="E4" s="12">
        <f>IF(Control!$C$11="Highly pure",Parameters!$C$12*Parameters!$C$5*'Actual H2'!E4,IF(Control!$C$11="Tap water",Parameters!$C$17*Parameters!$C$5*'Actual H2'!E4,Parameters!$C$22*Parameters!$C$5*'Actual H2'!E4))</f>
        <v>137.53962264150945</v>
      </c>
      <c r="F4" s="12">
        <f>IF(Control!$C$11="Highly pure",Parameters!$C$12*Parameters!$C$5*'Actual H2'!F4,IF(Control!$C$11="Tap water",Parameters!$C$17*Parameters!$C$5*'Actual H2'!F4,Parameters!$C$22*Parameters!$C$5*'Actual H2'!F4))</f>
        <v>137.53962264150945</v>
      </c>
      <c r="G4" s="12">
        <f>IF(Control!$C$11="Highly pure",Parameters!$C$12*Parameters!$C$5*'Actual H2'!G4,IF(Control!$C$11="Tap water",Parameters!$C$17*Parameters!$C$5*'Actual H2'!G4,Parameters!$C$22*Parameters!$C$5*'Actual H2'!G4))</f>
        <v>136.0301886792453</v>
      </c>
      <c r="H4" s="12">
        <f>IF(Control!$C$11="Highly pure",Parameters!$C$12*Parameters!$C$5*'Actual H2'!H4,IF(Control!$C$11="Tap water",Parameters!$C$17*Parameters!$C$5*'Actual H2'!H4,Parameters!$C$22*Parameters!$C$5*'Actual H2'!H4))</f>
        <v>133.6754716981132</v>
      </c>
      <c r="I4" s="12">
        <f>IF(Control!$C$11="Highly pure",Parameters!$C$12*Parameters!$C$5*'Actual H2'!I4,IF(Control!$C$11="Tap water",Parameters!$C$17*Parameters!$C$5*'Actual H2'!I4,Parameters!$C$22*Parameters!$C$5*'Actual H2'!I4))</f>
        <v>133.6754716981132</v>
      </c>
      <c r="J4" s="12">
        <f>IF(Control!$C$11="Highly pure",Parameters!$C$12*Parameters!$C$5*'Actual H2'!J4,IF(Control!$C$11="Tap water",Parameters!$C$17*Parameters!$C$5*'Actual H2'!J4,Parameters!$C$22*Parameters!$C$5*'Actual H2'!J4))</f>
        <v>130.26415094339623</v>
      </c>
      <c r="K4" s="12">
        <f>IF(Control!$C$11="Highly pure",Parameters!$C$12*Parameters!$C$5*'Actual H2'!K4,IF(Control!$C$11="Tap water",Parameters!$C$17*Parameters!$C$5*'Actual H2'!K4,Parameters!$C$22*Parameters!$C$5*'Actual H2'!K4))</f>
        <v>117.1320754716981</v>
      </c>
      <c r="L4" s="12">
        <f>IF(Control!$C$11="Highly pure",Parameters!$C$12*Parameters!$C$5*'Actual H2'!L4,IF(Control!$C$11="Tap water",Parameters!$C$17*Parameters!$C$5*'Actual H2'!L4,Parameters!$C$22*Parameters!$C$5*'Actual H2'!L4))</f>
        <v>109.79622641509434</v>
      </c>
      <c r="M4" s="12">
        <f>IF(Control!$C$11="Highly pure",Parameters!$C$12*Parameters!$C$5*'Actual H2'!M4,IF(Control!$C$11="Tap water",Parameters!$C$17*Parameters!$C$5*'Actual H2'!M4,Parameters!$C$22*Parameters!$C$5*'Actual H2'!M4))</f>
        <v>101.19245283018867</v>
      </c>
      <c r="N4" s="12">
        <f>IF(Control!$C$11="Highly pure",Parameters!$C$12*Parameters!$C$5*'Actual H2'!N4,IF(Control!$C$11="Tap water",Parameters!$C$17*Parameters!$C$5*'Actual H2'!N4,Parameters!$C$22*Parameters!$C$5*'Actual H2'!N4))</f>
        <v>105.66037735849056</v>
      </c>
      <c r="O4" s="12">
        <f>IF(Control!$C$11="Highly pure",Parameters!$C$12*Parameters!$C$5*'Actual H2'!O4,IF(Control!$C$11="Tap water",Parameters!$C$17*Parameters!$C$5*'Actual H2'!O4,Parameters!$C$22*Parameters!$C$5*'Actual H2'!O4))</f>
        <v>117.1320754716981</v>
      </c>
      <c r="P4" s="12">
        <f>IF(Control!$C$11="Highly pure",Parameters!$C$12*Parameters!$C$5*'Actual H2'!P4,IF(Control!$C$11="Tap water",Parameters!$C$17*Parameters!$C$5*'Actual H2'!P4,Parameters!$C$22*Parameters!$C$5*'Actual H2'!P4))</f>
        <v>126.33962264150944</v>
      </c>
      <c r="Q4" s="12">
        <f>IF(Control!$C$11="Highly pure",Parameters!$C$12*Parameters!$C$5*'Actual H2'!Q4,IF(Control!$C$11="Tap water",Parameters!$C$17*Parameters!$C$5*'Actual H2'!Q4,Parameters!$C$22*Parameters!$C$5*'Actual H2'!Q4))</f>
        <v>130.26415094339623</v>
      </c>
      <c r="R4" s="12">
        <f>IF(Control!$C$11="Highly pure",Parameters!$C$12*Parameters!$C$5*'Actual H2'!R4,IF(Control!$C$11="Tap water",Parameters!$C$17*Parameters!$C$5*'Actual H2'!R4,Parameters!$C$22*Parameters!$C$5*'Actual H2'!R4))</f>
        <v>136.0301886792453</v>
      </c>
      <c r="S4" s="12">
        <f>IF(Control!$C$11="Highly pure",Parameters!$C$12*Parameters!$C$5*'Actual H2'!S4,IF(Control!$C$11="Tap water",Parameters!$C$17*Parameters!$C$5*'Actual H2'!S4,Parameters!$C$22*Parameters!$C$5*'Actual H2'!S4))</f>
        <v>137.53962264150945</v>
      </c>
      <c r="T4" s="12">
        <f>IF(Control!$C$11="Highly pure",Parameters!$C$12*Parameters!$C$5*'Actual H2'!T4,IF(Control!$C$11="Tap water",Parameters!$C$17*Parameters!$C$5*'Actual H2'!T4,Parameters!$C$22*Parameters!$C$5*'Actual H2'!T4))</f>
        <v>137.53962264150945</v>
      </c>
      <c r="U4" s="12">
        <f>IF(Control!$C$11="Highly pure",Parameters!$C$12*Parameters!$C$5*'Actual H2'!U4,IF(Control!$C$11="Tap water",Parameters!$C$17*Parameters!$C$5*'Actual H2'!U4,Parameters!$C$22*Parameters!$C$5*'Actual H2'!U4))</f>
        <v>137.53962264150945</v>
      </c>
      <c r="V4" s="12">
        <f>IF(Control!$C$11="Highly pure",Parameters!$C$12*Parameters!$C$5*'Actual H2'!V4,IF(Control!$C$11="Tap water",Parameters!$C$17*Parameters!$C$5*'Actual H2'!V4,Parameters!$C$22*Parameters!$C$5*'Actual H2'!V4))</f>
        <v>149.37358490566038</v>
      </c>
      <c r="W4" s="12">
        <f>IF(Control!$C$11="Highly pure",Parameters!$C$12*Parameters!$C$5*'Actual H2'!W4,IF(Control!$C$11="Tap water",Parameters!$C$17*Parameters!$C$5*'Actual H2'!W4,Parameters!$C$22*Parameters!$C$5*'Actual H2'!W4))</f>
        <v>149.37358490566038</v>
      </c>
      <c r="X4" s="12">
        <f>IF(Control!$C$11="Highly pure",Parameters!$C$12*Parameters!$C$5*'Actual H2'!X4,IF(Control!$C$11="Tap water",Parameters!$C$17*Parameters!$C$5*'Actual H2'!X4,Parameters!$C$22*Parameters!$C$5*'Actual H2'!X4))</f>
        <v>153.23773584905663</v>
      </c>
      <c r="Y4" s="12">
        <f>IF(Control!$C$11="Highly pure",Parameters!$C$12*Parameters!$C$5*'Actual H2'!Y4,IF(Control!$C$11="Tap water",Parameters!$C$17*Parameters!$C$5*'Actual H2'!Y4,Parameters!$C$22*Parameters!$C$5*'Actual H2'!Y4))</f>
        <v>165.37358490566035</v>
      </c>
      <c r="Z4" s="12">
        <f>IF(Control!$C$11="Highly pure",Parameters!$C$12*Parameters!$C$5*'Actual H2'!Z4,IF(Control!$C$11="Tap water",Parameters!$C$17*Parameters!$C$5*'Actual H2'!Z4,Parameters!$C$22*Parameters!$C$5*'Actual H2'!Z4))</f>
        <v>166.88301886792453</v>
      </c>
      <c r="AB4" s="7">
        <f t="shared" ref="AB4:AB67" si="0">SUM(C4:Z4)</f>
        <v>3220.3471698113203</v>
      </c>
      <c r="AD4" s="8" t="s">
        <v>35</v>
      </c>
      <c r="AE4" s="9">
        <f>SUM(C3:Z367)</f>
        <v>824966.71698112879</v>
      </c>
      <c r="AF4" t="s">
        <v>37</v>
      </c>
    </row>
    <row r="5" spans="2:32" x14ac:dyDescent="0.2">
      <c r="B5" s="6">
        <v>44199</v>
      </c>
      <c r="C5" s="12">
        <f>IF(Control!$C$11="Highly pure",Parameters!$C$12*Parameters!$C$5*'Actual H2'!C5,IF(Control!$C$11="Tap water",Parameters!$C$17*Parameters!$C$5*'Actual H2'!C5,Parameters!$C$22*Parameters!$C$5*'Actual H2'!C5))</f>
        <v>167.80377358490566</v>
      </c>
      <c r="D5" s="12">
        <f>IF(Control!$C$11="Highly pure",Parameters!$C$12*Parameters!$C$5*'Actual H2'!D5,IF(Control!$C$11="Tap water",Parameters!$C$17*Parameters!$C$5*'Actual H2'!D5,Parameters!$C$22*Parameters!$C$5*'Actual H2'!D5))</f>
        <v>168.36226415094336</v>
      </c>
      <c r="E5" s="12">
        <f>IF(Control!$C$11="Highly pure",Parameters!$C$12*Parameters!$C$5*'Actual H2'!E5,IF(Control!$C$11="Tap water",Parameters!$C$17*Parameters!$C$5*'Actual H2'!E5,Parameters!$C$22*Parameters!$C$5*'Actual H2'!E5))</f>
        <v>168.36226415094336</v>
      </c>
      <c r="F5" s="12">
        <f>IF(Control!$C$11="Highly pure",Parameters!$C$12*Parameters!$C$5*'Actual H2'!F5,IF(Control!$C$11="Tap water",Parameters!$C$17*Parameters!$C$5*'Actual H2'!F5,Parameters!$C$22*Parameters!$C$5*'Actual H2'!F5))</f>
        <v>174.79245283018867</v>
      </c>
      <c r="G5" s="12">
        <f>IF(Control!$C$11="Highly pure",Parameters!$C$12*Parameters!$C$5*'Actual H2'!G5,IF(Control!$C$11="Tap water",Parameters!$C$17*Parameters!$C$5*'Actual H2'!G5,Parameters!$C$22*Parameters!$C$5*'Actual H2'!G5))</f>
        <v>166.88301886792453</v>
      </c>
      <c r="H5" s="12">
        <f>IF(Control!$C$11="Highly pure",Parameters!$C$12*Parameters!$C$5*'Actual H2'!H5,IF(Control!$C$11="Tap water",Parameters!$C$17*Parameters!$C$5*'Actual H2'!H5,Parameters!$C$22*Parameters!$C$5*'Actual H2'!H5))</f>
        <v>165.37358490566035</v>
      </c>
      <c r="I5" s="12">
        <f>IF(Control!$C$11="Highly pure",Parameters!$C$12*Parameters!$C$5*'Actual H2'!I5,IF(Control!$C$11="Tap water",Parameters!$C$17*Parameters!$C$5*'Actual H2'!I5,Parameters!$C$22*Parameters!$C$5*'Actual H2'!I5))</f>
        <v>151.72830188679248</v>
      </c>
      <c r="J5" s="12">
        <f>IF(Control!$C$11="Highly pure",Parameters!$C$12*Parameters!$C$5*'Actual H2'!J5,IF(Control!$C$11="Tap water",Parameters!$C$17*Parameters!$C$5*'Actual H2'!J5,Parameters!$C$22*Parameters!$C$5*'Actual H2'!J5))</f>
        <v>151.72830188679248</v>
      </c>
      <c r="K5" s="12">
        <f>IF(Control!$C$11="Highly pure",Parameters!$C$12*Parameters!$C$5*'Actual H2'!K5,IF(Control!$C$11="Tap water",Parameters!$C$17*Parameters!$C$5*'Actual H2'!K5,Parameters!$C$22*Parameters!$C$5*'Actual H2'!K5))</f>
        <v>137.53962264150945</v>
      </c>
      <c r="L5" s="12">
        <f>IF(Control!$C$11="Highly pure",Parameters!$C$12*Parameters!$C$5*'Actual H2'!L5,IF(Control!$C$11="Tap water",Parameters!$C$17*Parameters!$C$5*'Actual H2'!L5,Parameters!$C$22*Parameters!$C$5*'Actual H2'!L5))</f>
        <v>117.1320754716981</v>
      </c>
      <c r="M5" s="12">
        <f>IF(Control!$C$11="Highly pure",Parameters!$C$12*Parameters!$C$5*'Actual H2'!M5,IF(Control!$C$11="Tap water",Parameters!$C$17*Parameters!$C$5*'Actual H2'!M5,Parameters!$C$22*Parameters!$C$5*'Actual H2'!M5))</f>
        <v>89.720754716981133</v>
      </c>
      <c r="N5" s="12">
        <f>IF(Control!$C$11="Highly pure",Parameters!$C$12*Parameters!$C$5*'Actual H2'!N5,IF(Control!$C$11="Tap water",Parameters!$C$17*Parameters!$C$5*'Actual H2'!N5,Parameters!$C$22*Parameters!$C$5*'Actual H2'!N5))</f>
        <v>62.279245283018867</v>
      </c>
      <c r="O5" s="12">
        <f>IF(Control!$C$11="Highly pure",Parameters!$C$12*Parameters!$C$5*'Actual H2'!O5,IF(Control!$C$11="Tap water",Parameters!$C$17*Parameters!$C$5*'Actual H2'!O5,Parameters!$C$22*Parameters!$C$5*'Actual H2'!O5))</f>
        <v>45.388679245283029</v>
      </c>
      <c r="P5" s="12">
        <f>IF(Control!$C$11="Highly pure",Parameters!$C$12*Parameters!$C$5*'Actual H2'!P5,IF(Control!$C$11="Tap water",Parameters!$C$17*Parameters!$C$5*'Actual H2'!P5,Parameters!$C$22*Parameters!$C$5*'Actual H2'!P5))</f>
        <v>38.052830188679245</v>
      </c>
      <c r="Q5" s="12">
        <f>IF(Control!$C$11="Highly pure",Parameters!$C$12*Parameters!$C$5*'Actual H2'!Q5,IF(Control!$C$11="Tap water",Parameters!$C$17*Parameters!$C$5*'Actual H2'!Q5,Parameters!$C$22*Parameters!$C$5*'Actual H2'!Q5))</f>
        <v>33.705660377358491</v>
      </c>
      <c r="R5" s="12">
        <f>IF(Control!$C$11="Highly pure",Parameters!$C$12*Parameters!$C$5*'Actual H2'!R5,IF(Control!$C$11="Tap water",Parameters!$C$17*Parameters!$C$5*'Actual H2'!R5,Parameters!$C$22*Parameters!$C$5*'Actual H2'!R5))</f>
        <v>38.052830188679245</v>
      </c>
      <c r="S5" s="12">
        <f>IF(Control!$C$11="Highly pure",Parameters!$C$12*Parameters!$C$5*'Actual H2'!S5,IF(Control!$C$11="Tap water",Parameters!$C$17*Parameters!$C$5*'Actual H2'!S5,Parameters!$C$22*Parameters!$C$5*'Actual H2'!S5))</f>
        <v>42.807547169811322</v>
      </c>
      <c r="T5" s="12">
        <f>IF(Control!$C$11="Highly pure",Parameters!$C$12*Parameters!$C$5*'Actual H2'!T5,IF(Control!$C$11="Tap water",Parameters!$C$17*Parameters!$C$5*'Actual H2'!T5,Parameters!$C$22*Parameters!$C$5*'Actual H2'!T5))</f>
        <v>42.807547169811322</v>
      </c>
      <c r="U5" s="12">
        <f>IF(Control!$C$11="Highly pure",Parameters!$C$12*Parameters!$C$5*'Actual H2'!U5,IF(Control!$C$11="Tap water",Parameters!$C$17*Parameters!$C$5*'Actual H2'!U5,Parameters!$C$22*Parameters!$C$5*'Actual H2'!U5))</f>
        <v>45.388679245283029</v>
      </c>
      <c r="V5" s="12">
        <f>IF(Control!$C$11="Highly pure",Parameters!$C$12*Parameters!$C$5*'Actual H2'!V5,IF(Control!$C$11="Tap water",Parameters!$C$17*Parameters!$C$5*'Actual H2'!V5,Parameters!$C$22*Parameters!$C$5*'Actual H2'!V5))</f>
        <v>45.388679245283029</v>
      </c>
      <c r="W5" s="12">
        <f>IF(Control!$C$11="Highly pure",Parameters!$C$12*Parameters!$C$5*'Actual H2'!W5,IF(Control!$C$11="Tap water",Parameters!$C$17*Parameters!$C$5*'Actual H2'!W5,Parameters!$C$22*Parameters!$C$5*'Actual H2'!W5))</f>
        <v>42.807547169811322</v>
      </c>
      <c r="X5" s="12">
        <f>IF(Control!$C$11="Highly pure",Parameters!$C$12*Parameters!$C$5*'Actual H2'!X5,IF(Control!$C$11="Tap water",Parameters!$C$17*Parameters!$C$5*'Actual H2'!X5,Parameters!$C$22*Parameters!$C$5*'Actual H2'!X5))</f>
        <v>35.879245283018875</v>
      </c>
      <c r="Y5" s="12">
        <f>IF(Control!$C$11="Highly pure",Parameters!$C$12*Parameters!$C$5*'Actual H2'!Y5,IF(Control!$C$11="Tap water",Parameters!$C$17*Parameters!$C$5*'Actual H2'!Y5,Parameters!$C$22*Parameters!$C$5*'Actual H2'!Y5))</f>
        <v>27.547169811320753</v>
      </c>
      <c r="Z5" s="12">
        <f>IF(Control!$C$11="Highly pure",Parameters!$C$12*Parameters!$C$5*'Actual H2'!Z5,IF(Control!$C$11="Tap water",Parameters!$C$17*Parameters!$C$5*'Actual H2'!Z5,Parameters!$C$22*Parameters!$C$5*'Actual H2'!Z5))</f>
        <v>20.30188679245283</v>
      </c>
      <c r="AB5" s="7">
        <f t="shared" si="0"/>
        <v>2179.8339622641511</v>
      </c>
      <c r="AD5" s="8" t="s">
        <v>36</v>
      </c>
      <c r="AE5" s="10">
        <f>AE4/1000</f>
        <v>824.9667169811288</v>
      </c>
      <c r="AF5" t="s">
        <v>40</v>
      </c>
    </row>
    <row r="6" spans="2:32" x14ac:dyDescent="0.2">
      <c r="B6" s="6">
        <v>44200</v>
      </c>
      <c r="C6" s="12">
        <f>IF(Control!$C$11="Highly pure",Parameters!$C$12*Parameters!$C$5*'Actual H2'!C6,IF(Control!$C$11="Tap water",Parameters!$C$17*Parameters!$C$5*'Actual H2'!C6,Parameters!$C$22*Parameters!$C$5*'Actual H2'!C6))</f>
        <v>11.667924528301889</v>
      </c>
      <c r="D6" s="12">
        <f>IF(Control!$C$11="Highly pure",Parameters!$C$12*Parameters!$C$5*'Actual H2'!D6,IF(Control!$C$11="Tap water",Parameters!$C$17*Parameters!$C$5*'Actual H2'!D6,Parameters!$C$22*Parameters!$C$5*'Actual H2'!D6))</f>
        <v>5.7509433962264147</v>
      </c>
      <c r="E6" s="12">
        <f>IF(Control!$C$11="Highly pure",Parameters!$C$12*Parameters!$C$5*'Actual H2'!E6,IF(Control!$C$11="Tap water",Parameters!$C$17*Parameters!$C$5*'Actual H2'!E6,Parameters!$C$22*Parameters!$C$5*'Actual H2'!E6))</f>
        <v>2.8528301886792451</v>
      </c>
      <c r="F6" s="12">
        <f>IF(Control!$C$11="Highly pure",Parameters!$C$12*Parameters!$C$5*'Actual H2'!F6,IF(Control!$C$11="Tap water",Parameters!$C$17*Parameters!$C$5*'Actual H2'!F6,Parameters!$C$22*Parameters!$C$5*'Actual H2'!F6))</f>
        <v>0</v>
      </c>
      <c r="G6" s="12">
        <f>IF(Control!$C$11="Highly pure",Parameters!$C$12*Parameters!$C$5*'Actual H2'!G6,IF(Control!$C$11="Tap water",Parameters!$C$17*Parameters!$C$5*'Actual H2'!G6,Parameters!$C$22*Parameters!$C$5*'Actual H2'!G6))</f>
        <v>0</v>
      </c>
      <c r="H6" s="12">
        <f>IF(Control!$C$11="Highly pure",Parameters!$C$12*Parameters!$C$5*'Actual H2'!H6,IF(Control!$C$11="Tap water",Parameters!$C$17*Parameters!$C$5*'Actual H2'!H6,Parameters!$C$22*Parameters!$C$5*'Actual H2'!H6))</f>
        <v>0</v>
      </c>
      <c r="I6" s="12">
        <f>IF(Control!$C$11="Highly pure",Parameters!$C$12*Parameters!$C$5*'Actual H2'!I6,IF(Control!$C$11="Tap water",Parameters!$C$17*Parameters!$C$5*'Actual H2'!I6,Parameters!$C$22*Parameters!$C$5*'Actual H2'!I6))</f>
        <v>0</v>
      </c>
      <c r="J6" s="12">
        <f>IF(Control!$C$11="Highly pure",Parameters!$C$12*Parameters!$C$5*'Actual H2'!J6,IF(Control!$C$11="Tap water",Parameters!$C$17*Parameters!$C$5*'Actual H2'!J6,Parameters!$C$22*Parameters!$C$5*'Actual H2'!J6))</f>
        <v>2.8528301886792451</v>
      </c>
      <c r="K6" s="12">
        <f>IF(Control!$C$11="Highly pure",Parameters!$C$12*Parameters!$C$5*'Actual H2'!K6,IF(Control!$C$11="Tap water",Parameters!$C$17*Parameters!$C$5*'Actual H2'!K6,Parameters!$C$22*Parameters!$C$5*'Actual H2'!K6))</f>
        <v>4.7849056603773574</v>
      </c>
      <c r="L6" s="12">
        <f>IF(Control!$C$11="Highly pure",Parameters!$C$12*Parameters!$C$5*'Actual H2'!L6,IF(Control!$C$11="Tap water",Parameters!$C$17*Parameters!$C$5*'Actual H2'!L6,Parameters!$C$22*Parameters!$C$5*'Actual H2'!L6))</f>
        <v>4.7849056603773574</v>
      </c>
      <c r="M6" s="12">
        <f>IF(Control!$C$11="Highly pure",Parameters!$C$12*Parameters!$C$5*'Actual H2'!M6,IF(Control!$C$11="Tap water",Parameters!$C$17*Parameters!$C$5*'Actual H2'!M6,Parameters!$C$22*Parameters!$C$5*'Actual H2'!M6))</f>
        <v>3.8188679245283015</v>
      </c>
      <c r="N6" s="12">
        <f>IF(Control!$C$11="Highly pure",Parameters!$C$12*Parameters!$C$5*'Actual H2'!N6,IF(Control!$C$11="Tap water",Parameters!$C$17*Parameters!$C$5*'Actual H2'!N6,Parameters!$C$22*Parameters!$C$5*'Actual H2'!N6))</f>
        <v>3.8188679245283015</v>
      </c>
      <c r="O6" s="12">
        <f>IF(Control!$C$11="Highly pure",Parameters!$C$12*Parameters!$C$5*'Actual H2'!O6,IF(Control!$C$11="Tap water",Parameters!$C$17*Parameters!$C$5*'Actual H2'!O6,Parameters!$C$22*Parameters!$C$5*'Actual H2'!O6))</f>
        <v>5.7509433962264147</v>
      </c>
      <c r="P6" s="12">
        <f>IF(Control!$C$11="Highly pure",Parameters!$C$12*Parameters!$C$5*'Actual H2'!P6,IF(Control!$C$11="Tap water",Parameters!$C$17*Parameters!$C$5*'Actual H2'!P6,Parameters!$C$22*Parameters!$C$5*'Actual H2'!P6))</f>
        <v>9.1924528301886799</v>
      </c>
      <c r="Q6" s="12">
        <f>IF(Control!$C$11="Highly pure",Parameters!$C$12*Parameters!$C$5*'Actual H2'!Q6,IF(Control!$C$11="Tap water",Parameters!$C$17*Parameters!$C$5*'Actual H2'!Q6,Parameters!$C$22*Parameters!$C$5*'Actual H2'!Q6))</f>
        <v>14.384905660377358</v>
      </c>
      <c r="R6" s="12">
        <f>IF(Control!$C$11="Highly pure",Parameters!$C$12*Parameters!$C$5*'Actual H2'!R6,IF(Control!$C$11="Tap water",Parameters!$C$17*Parameters!$C$5*'Actual H2'!R6,Parameters!$C$22*Parameters!$C$5*'Actual H2'!R6))</f>
        <v>22.113207547169811</v>
      </c>
      <c r="S6" s="12">
        <f>IF(Control!$C$11="Highly pure",Parameters!$C$12*Parameters!$C$5*'Actual H2'!S6,IF(Control!$C$11="Tap water",Parameters!$C$17*Parameters!$C$5*'Actual H2'!S6,Parameters!$C$22*Parameters!$C$5*'Actual H2'!S6))</f>
        <v>27.547169811320753</v>
      </c>
      <c r="T6" s="12">
        <f>IF(Control!$C$11="Highly pure",Parameters!$C$12*Parameters!$C$5*'Actual H2'!T6,IF(Control!$C$11="Tap water",Parameters!$C$17*Parameters!$C$5*'Actual H2'!T6,Parameters!$C$22*Parameters!$C$5*'Actual H2'!T6))</f>
        <v>33.705660377358491</v>
      </c>
      <c r="U6" s="12">
        <f>IF(Control!$C$11="Highly pure",Parameters!$C$12*Parameters!$C$5*'Actual H2'!U6,IF(Control!$C$11="Tap water",Parameters!$C$17*Parameters!$C$5*'Actual H2'!U6,Parameters!$C$22*Parameters!$C$5*'Actual H2'!U6))</f>
        <v>35.879245283018875</v>
      </c>
      <c r="V6" s="12">
        <f>IF(Control!$C$11="Highly pure",Parameters!$C$12*Parameters!$C$5*'Actual H2'!V6,IF(Control!$C$11="Tap water",Parameters!$C$17*Parameters!$C$5*'Actual H2'!V6,Parameters!$C$22*Parameters!$C$5*'Actual H2'!V6))</f>
        <v>35.879245283018875</v>
      </c>
      <c r="W6" s="12">
        <f>IF(Control!$C$11="Highly pure",Parameters!$C$12*Parameters!$C$5*'Actual H2'!W6,IF(Control!$C$11="Tap water",Parameters!$C$17*Parameters!$C$5*'Actual H2'!W6,Parameters!$C$22*Parameters!$C$5*'Actual H2'!W6))</f>
        <v>38.052830188679245</v>
      </c>
      <c r="X6" s="12">
        <f>IF(Control!$C$11="Highly pure",Parameters!$C$12*Parameters!$C$5*'Actual H2'!X6,IF(Control!$C$11="Tap water",Parameters!$C$17*Parameters!$C$5*'Actual H2'!X6,Parameters!$C$22*Parameters!$C$5*'Actual H2'!X6))</f>
        <v>35.879245283018875</v>
      </c>
      <c r="Y6" s="12">
        <f>IF(Control!$C$11="Highly pure",Parameters!$C$12*Parameters!$C$5*'Actual H2'!Y6,IF(Control!$C$11="Tap water",Parameters!$C$17*Parameters!$C$5*'Actual H2'!Y6,Parameters!$C$22*Parameters!$C$5*'Actual H2'!Y6))</f>
        <v>35.879245283018875</v>
      </c>
      <c r="Z6" s="12">
        <f>IF(Control!$C$11="Highly pure",Parameters!$C$12*Parameters!$C$5*'Actual H2'!Z6,IF(Control!$C$11="Tap water",Parameters!$C$17*Parameters!$C$5*'Actual H2'!Z6,Parameters!$C$22*Parameters!$C$5*'Actual H2'!Z6))</f>
        <v>38.052830188679245</v>
      </c>
      <c r="AB6" s="7">
        <f t="shared" si="0"/>
        <v>372.6490566037736</v>
      </c>
    </row>
    <row r="7" spans="2:32" x14ac:dyDescent="0.2">
      <c r="B7" s="6">
        <v>44201</v>
      </c>
      <c r="C7" s="12">
        <f>IF(Control!$C$11="Highly pure",Parameters!$C$12*Parameters!$C$5*'Actual H2'!C7,IF(Control!$C$11="Tap water",Parameters!$C$17*Parameters!$C$5*'Actual H2'!C7,Parameters!$C$22*Parameters!$C$5*'Actual H2'!C7))</f>
        <v>42.807547169811322</v>
      </c>
      <c r="D7" s="12">
        <f>IF(Control!$C$11="Highly pure",Parameters!$C$12*Parameters!$C$5*'Actual H2'!D7,IF(Control!$C$11="Tap water",Parameters!$C$17*Parameters!$C$5*'Actual H2'!D7,Parameters!$C$22*Parameters!$C$5*'Actual H2'!D7))</f>
        <v>47.969811320754729</v>
      </c>
      <c r="E7" s="12">
        <f>IF(Control!$C$11="Highly pure",Parameters!$C$12*Parameters!$C$5*'Actual H2'!E7,IF(Control!$C$11="Tap water",Parameters!$C$17*Parameters!$C$5*'Actual H2'!E7,Parameters!$C$22*Parameters!$C$5*'Actual H2'!E7))</f>
        <v>47.969811320754729</v>
      </c>
      <c r="F7" s="12">
        <f>IF(Control!$C$11="Highly pure",Parameters!$C$12*Parameters!$C$5*'Actual H2'!F7,IF(Control!$C$11="Tap water",Parameters!$C$17*Parameters!$C$5*'Actual H2'!F7,Parameters!$C$22*Parameters!$C$5*'Actual H2'!F7))</f>
        <v>45.388679245283029</v>
      </c>
      <c r="G7" s="12">
        <f>IF(Control!$C$11="Highly pure",Parameters!$C$12*Parameters!$C$5*'Actual H2'!G7,IF(Control!$C$11="Tap water",Parameters!$C$17*Parameters!$C$5*'Actual H2'!G7,Parameters!$C$22*Parameters!$C$5*'Actual H2'!G7))</f>
        <v>42.807547169811322</v>
      </c>
      <c r="H7" s="12">
        <f>IF(Control!$C$11="Highly pure",Parameters!$C$12*Parameters!$C$5*'Actual H2'!H7,IF(Control!$C$11="Tap water",Parameters!$C$17*Parameters!$C$5*'Actual H2'!H7,Parameters!$C$22*Parameters!$C$5*'Actual H2'!H7))</f>
        <v>38.052830188679245</v>
      </c>
      <c r="I7" s="12">
        <f>IF(Control!$C$11="Highly pure",Parameters!$C$12*Parameters!$C$5*'Actual H2'!I7,IF(Control!$C$11="Tap water",Parameters!$C$17*Parameters!$C$5*'Actual H2'!I7,Parameters!$C$22*Parameters!$C$5*'Actual H2'!I7))</f>
        <v>35.879245283018875</v>
      </c>
      <c r="J7" s="12">
        <f>IF(Control!$C$11="Highly pure",Parameters!$C$12*Parameters!$C$5*'Actual H2'!J7,IF(Control!$C$11="Tap water",Parameters!$C$17*Parameters!$C$5*'Actual H2'!J7,Parameters!$C$22*Parameters!$C$5*'Actual H2'!J7))</f>
        <v>35.879245283018875</v>
      </c>
      <c r="K7" s="12">
        <f>IF(Control!$C$11="Highly pure",Parameters!$C$12*Parameters!$C$5*'Actual H2'!K7,IF(Control!$C$11="Tap water",Parameters!$C$17*Parameters!$C$5*'Actual H2'!K7,Parameters!$C$22*Parameters!$C$5*'Actual H2'!K7))</f>
        <v>38.052830188679245</v>
      </c>
      <c r="L7" s="12">
        <f>IF(Control!$C$11="Highly pure",Parameters!$C$12*Parameters!$C$5*'Actual H2'!L7,IF(Control!$C$11="Tap water",Parameters!$C$17*Parameters!$C$5*'Actual H2'!L7,Parameters!$C$22*Parameters!$C$5*'Actual H2'!L7))</f>
        <v>38.052830188679245</v>
      </c>
      <c r="M7" s="12">
        <f>IF(Control!$C$11="Highly pure",Parameters!$C$12*Parameters!$C$5*'Actual H2'!M7,IF(Control!$C$11="Tap water",Parameters!$C$17*Parameters!$C$5*'Actual H2'!M7,Parameters!$C$22*Parameters!$C$5*'Actual H2'!M7))</f>
        <v>35.879245283018875</v>
      </c>
      <c r="N7" s="12">
        <f>IF(Control!$C$11="Highly pure",Parameters!$C$12*Parameters!$C$5*'Actual H2'!N7,IF(Control!$C$11="Tap water",Parameters!$C$17*Parameters!$C$5*'Actual H2'!N7,Parameters!$C$22*Parameters!$C$5*'Actual H2'!N7))</f>
        <v>38.052830188679245</v>
      </c>
      <c r="O7" s="12">
        <f>IF(Control!$C$11="Highly pure",Parameters!$C$12*Parameters!$C$5*'Actual H2'!O7,IF(Control!$C$11="Tap water",Parameters!$C$17*Parameters!$C$5*'Actual H2'!O7,Parameters!$C$22*Parameters!$C$5*'Actual H2'!O7))</f>
        <v>38.052830188679245</v>
      </c>
      <c r="P7" s="12">
        <f>IF(Control!$C$11="Highly pure",Parameters!$C$12*Parameters!$C$5*'Actual H2'!P7,IF(Control!$C$11="Tap water",Parameters!$C$17*Parameters!$C$5*'Actual H2'!P7,Parameters!$C$22*Parameters!$C$5*'Actual H2'!P7))</f>
        <v>38.052830188679245</v>
      </c>
      <c r="Q7" s="12">
        <f>IF(Control!$C$11="Highly pure",Parameters!$C$12*Parameters!$C$5*'Actual H2'!Q7,IF(Control!$C$11="Tap water",Parameters!$C$17*Parameters!$C$5*'Actual H2'!Q7,Parameters!$C$22*Parameters!$C$5*'Actual H2'!Q7))</f>
        <v>33.705660377358491</v>
      </c>
      <c r="R7" s="12">
        <f>IF(Control!$C$11="Highly pure",Parameters!$C$12*Parameters!$C$5*'Actual H2'!R7,IF(Control!$C$11="Tap water",Parameters!$C$17*Parameters!$C$5*'Actual H2'!R7,Parameters!$C$22*Parameters!$C$5*'Actual H2'!R7))</f>
        <v>25.735849056603776</v>
      </c>
      <c r="S7" s="12">
        <f>IF(Control!$C$11="Highly pure",Parameters!$C$12*Parameters!$C$5*'Actual H2'!S7,IF(Control!$C$11="Tap water",Parameters!$C$17*Parameters!$C$5*'Actual H2'!S7,Parameters!$C$22*Parameters!$C$5*'Actual H2'!S7))</f>
        <v>20.30188679245283</v>
      </c>
      <c r="T7" s="12">
        <f>IF(Control!$C$11="Highly pure",Parameters!$C$12*Parameters!$C$5*'Actual H2'!T7,IF(Control!$C$11="Tap water",Parameters!$C$17*Parameters!$C$5*'Actual H2'!T7,Parameters!$C$22*Parameters!$C$5*'Actual H2'!T7))</f>
        <v>15.864150943396227</v>
      </c>
      <c r="U7" s="12">
        <f>IF(Control!$C$11="Highly pure",Parameters!$C$12*Parameters!$C$5*'Actual H2'!U7,IF(Control!$C$11="Tap water",Parameters!$C$17*Parameters!$C$5*'Actual H2'!U7,Parameters!$C$22*Parameters!$C$5*'Actual H2'!U7))</f>
        <v>11.667924528301889</v>
      </c>
      <c r="V7" s="12">
        <f>IF(Control!$C$11="Highly pure",Parameters!$C$12*Parameters!$C$5*'Actual H2'!V7,IF(Control!$C$11="Tap water",Parameters!$C$17*Parameters!$C$5*'Actual H2'!V7,Parameters!$C$22*Parameters!$C$5*'Actual H2'!V7))</f>
        <v>7.9547169811320764</v>
      </c>
      <c r="W7" s="12">
        <f>IF(Control!$C$11="Highly pure",Parameters!$C$12*Parameters!$C$5*'Actual H2'!W7,IF(Control!$C$11="Tap water",Parameters!$C$17*Parameters!$C$5*'Actual H2'!W7,Parameters!$C$22*Parameters!$C$5*'Actual H2'!W7))</f>
        <v>4.7849056603773574</v>
      </c>
      <c r="X7" s="12">
        <f>IF(Control!$C$11="Highly pure",Parameters!$C$12*Parameters!$C$5*'Actual H2'!X7,IF(Control!$C$11="Tap water",Parameters!$C$17*Parameters!$C$5*'Actual H2'!X7,Parameters!$C$22*Parameters!$C$5*'Actual H2'!X7))</f>
        <v>1.8867924528301887</v>
      </c>
      <c r="Y7" s="12">
        <f>IF(Control!$C$11="Highly pure",Parameters!$C$12*Parameters!$C$5*'Actual H2'!Y7,IF(Control!$C$11="Tap water",Parameters!$C$17*Parameters!$C$5*'Actual H2'!Y7,Parameters!$C$22*Parameters!$C$5*'Actual H2'!Y7))</f>
        <v>0</v>
      </c>
      <c r="Z7" s="12">
        <f>IF(Control!$C$11="Highly pure",Parameters!$C$12*Parameters!$C$5*'Actual H2'!Z7,IF(Control!$C$11="Tap water",Parameters!$C$17*Parameters!$C$5*'Actual H2'!Z7,Parameters!$C$22*Parameters!$C$5*'Actual H2'!Z7))</f>
        <v>0</v>
      </c>
      <c r="AB7" s="7">
        <f t="shared" si="0"/>
        <v>684.8</v>
      </c>
    </row>
    <row r="8" spans="2:32" x14ac:dyDescent="0.2">
      <c r="B8" s="6">
        <v>44202</v>
      </c>
      <c r="C8" s="12">
        <f>IF(Control!$C$11="Highly pure",Parameters!$C$12*Parameters!$C$5*'Actual H2'!C8,IF(Control!$C$11="Tap water",Parameters!$C$17*Parameters!$C$5*'Actual H2'!C8,Parameters!$C$22*Parameters!$C$5*'Actual H2'!C8))</f>
        <v>2.8528301886792451</v>
      </c>
      <c r="D8" s="12">
        <f>IF(Control!$C$11="Highly pure",Parameters!$C$12*Parameters!$C$5*'Actual H2'!D8,IF(Control!$C$11="Tap water",Parameters!$C$17*Parameters!$C$5*'Actual H2'!D8,Parameters!$C$22*Parameters!$C$5*'Actual H2'!D8))</f>
        <v>4.7849056603773574</v>
      </c>
      <c r="E8" s="12">
        <f>IF(Control!$C$11="Highly pure",Parameters!$C$12*Parameters!$C$5*'Actual H2'!E8,IF(Control!$C$11="Tap water",Parameters!$C$17*Parameters!$C$5*'Actual H2'!E8,Parameters!$C$22*Parameters!$C$5*'Actual H2'!E8))</f>
        <v>6.7169811320754729</v>
      </c>
      <c r="F8" s="12">
        <f>IF(Control!$C$11="Highly pure",Parameters!$C$12*Parameters!$C$5*'Actual H2'!F8,IF(Control!$C$11="Tap water",Parameters!$C$17*Parameters!$C$5*'Actual H2'!F8,Parameters!$C$22*Parameters!$C$5*'Actual H2'!F8))</f>
        <v>9.1924528301886799</v>
      </c>
      <c r="G8" s="12">
        <f>IF(Control!$C$11="Highly pure",Parameters!$C$12*Parameters!$C$5*'Actual H2'!G8,IF(Control!$C$11="Tap water",Parameters!$C$17*Parameters!$C$5*'Actual H2'!G8,Parameters!$C$22*Parameters!$C$5*'Actual H2'!G8))</f>
        <v>9.1924528301886799</v>
      </c>
      <c r="H8" s="12">
        <f>IF(Control!$C$11="Highly pure",Parameters!$C$12*Parameters!$C$5*'Actual H2'!H8,IF(Control!$C$11="Tap water",Parameters!$C$17*Parameters!$C$5*'Actual H2'!H8,Parameters!$C$22*Parameters!$C$5*'Actual H2'!H8))</f>
        <v>10.430188679245285</v>
      </c>
      <c r="I8" s="12">
        <f>IF(Control!$C$11="Highly pure",Parameters!$C$12*Parameters!$C$5*'Actual H2'!I8,IF(Control!$C$11="Tap water",Parameters!$C$17*Parameters!$C$5*'Actual H2'!I8,Parameters!$C$22*Parameters!$C$5*'Actual H2'!I8))</f>
        <v>12.905660377358492</v>
      </c>
      <c r="J8" s="12">
        <f>IF(Control!$C$11="Highly pure",Parameters!$C$12*Parameters!$C$5*'Actual H2'!J8,IF(Control!$C$11="Tap water",Parameters!$C$17*Parameters!$C$5*'Actual H2'!J8,Parameters!$C$22*Parameters!$C$5*'Actual H2'!J8))</f>
        <v>18.822641509433961</v>
      </c>
      <c r="K8" s="12">
        <f>IF(Control!$C$11="Highly pure",Parameters!$C$12*Parameters!$C$5*'Actual H2'!K8,IF(Control!$C$11="Tap water",Parameters!$C$17*Parameters!$C$5*'Actual H2'!K8,Parameters!$C$22*Parameters!$C$5*'Actual H2'!K8))</f>
        <v>25.735849056603776</v>
      </c>
      <c r="L8" s="12">
        <f>IF(Control!$C$11="Highly pure",Parameters!$C$12*Parameters!$C$5*'Actual H2'!L8,IF(Control!$C$11="Tap water",Parameters!$C$17*Parameters!$C$5*'Actual H2'!L8,Parameters!$C$22*Parameters!$C$5*'Actual H2'!L8))</f>
        <v>35.879245283018875</v>
      </c>
      <c r="M8" s="12">
        <f>IF(Control!$C$11="Highly pure",Parameters!$C$12*Parameters!$C$5*'Actual H2'!M8,IF(Control!$C$11="Tap water",Parameters!$C$17*Parameters!$C$5*'Actual H2'!M8,Parameters!$C$22*Parameters!$C$5*'Actual H2'!M8))</f>
        <v>42.807547169811322</v>
      </c>
      <c r="N8" s="12">
        <f>IF(Control!$C$11="Highly pure",Parameters!$C$12*Parameters!$C$5*'Actual H2'!N8,IF(Control!$C$11="Tap water",Parameters!$C$17*Parameters!$C$5*'Actual H2'!N8,Parameters!$C$22*Parameters!$C$5*'Actual H2'!N8))</f>
        <v>45.388679245283029</v>
      </c>
      <c r="O8" s="12">
        <f>IF(Control!$C$11="Highly pure",Parameters!$C$12*Parameters!$C$5*'Actual H2'!O8,IF(Control!$C$11="Tap water",Parameters!$C$17*Parameters!$C$5*'Actual H2'!O8,Parameters!$C$22*Parameters!$C$5*'Actual H2'!O8))</f>
        <v>53.132075471698116</v>
      </c>
      <c r="P8" s="12">
        <f>IF(Control!$C$11="Highly pure",Parameters!$C$12*Parameters!$C$5*'Actual H2'!P8,IF(Control!$C$11="Tap water",Parameters!$C$17*Parameters!$C$5*'Actual H2'!P8,Parameters!$C$22*Parameters!$C$5*'Actual H2'!P8))</f>
        <v>68.377358490566024</v>
      </c>
      <c r="Q8" s="12">
        <f>IF(Control!$C$11="Highly pure",Parameters!$C$12*Parameters!$C$5*'Actual H2'!Q8,IF(Control!$C$11="Tap water",Parameters!$C$17*Parameters!$C$5*'Actual H2'!Q8,Parameters!$C$22*Parameters!$C$5*'Actual H2'!Q8))</f>
        <v>85.735849056603769</v>
      </c>
      <c r="R8" s="12">
        <f>IF(Control!$C$11="Highly pure",Parameters!$C$12*Parameters!$C$5*'Actual H2'!R8,IF(Control!$C$11="Tap water",Parameters!$C$17*Parameters!$C$5*'Actual H2'!R8,Parameters!$C$22*Parameters!$C$5*'Actual H2'!R8))</f>
        <v>105.66037735849056</v>
      </c>
      <c r="S8" s="12">
        <f>IF(Control!$C$11="Highly pure",Parameters!$C$12*Parameters!$C$5*'Actual H2'!S8,IF(Control!$C$11="Tap water",Parameters!$C$17*Parameters!$C$5*'Actual H2'!S8,Parameters!$C$22*Parameters!$C$5*'Actual H2'!S8))</f>
        <v>117.1320754716981</v>
      </c>
      <c r="T8" s="12">
        <f>IF(Control!$C$11="Highly pure",Parameters!$C$12*Parameters!$C$5*'Actual H2'!T8,IF(Control!$C$11="Tap water",Parameters!$C$17*Parameters!$C$5*'Actual H2'!T8,Parameters!$C$22*Parameters!$C$5*'Actual H2'!T8))</f>
        <v>126.33962264150944</v>
      </c>
      <c r="U8" s="12">
        <f>IF(Control!$C$11="Highly pure",Parameters!$C$12*Parameters!$C$5*'Actual H2'!U8,IF(Control!$C$11="Tap water",Parameters!$C$17*Parameters!$C$5*'Actual H2'!U8,Parameters!$C$22*Parameters!$C$5*'Actual H2'!U8))</f>
        <v>137.53962264150945</v>
      </c>
      <c r="V8" s="12">
        <f>IF(Control!$C$11="Highly pure",Parameters!$C$12*Parameters!$C$5*'Actual H2'!V8,IF(Control!$C$11="Tap water",Parameters!$C$17*Parameters!$C$5*'Actual H2'!V8,Parameters!$C$22*Parameters!$C$5*'Actual H2'!V8))</f>
        <v>153.23773584905663</v>
      </c>
      <c r="W8" s="12">
        <f>IF(Control!$C$11="Highly pure",Parameters!$C$12*Parameters!$C$5*'Actual H2'!W8,IF(Control!$C$11="Tap water",Parameters!$C$17*Parameters!$C$5*'Actual H2'!W8,Parameters!$C$22*Parameters!$C$5*'Actual H2'!W8))</f>
        <v>165.37358490566035</v>
      </c>
      <c r="X8" s="12">
        <f>IF(Control!$C$11="Highly pure",Parameters!$C$12*Parameters!$C$5*'Actual H2'!X8,IF(Control!$C$11="Tap water",Parameters!$C$17*Parameters!$C$5*'Actual H2'!X8,Parameters!$C$22*Parameters!$C$5*'Actual H2'!X8))</f>
        <v>165.37358490566035</v>
      </c>
      <c r="Y8" s="12">
        <f>IF(Control!$C$11="Highly pure",Parameters!$C$12*Parameters!$C$5*'Actual H2'!Y8,IF(Control!$C$11="Tap water",Parameters!$C$17*Parameters!$C$5*'Actual H2'!Y8,Parameters!$C$22*Parameters!$C$5*'Actual H2'!Y8))</f>
        <v>149.37358490566038</v>
      </c>
      <c r="Z8" s="12">
        <f>IF(Control!$C$11="Highly pure",Parameters!$C$12*Parameters!$C$5*'Actual H2'!Z8,IF(Control!$C$11="Tap water",Parameters!$C$17*Parameters!$C$5*'Actual H2'!Z8,Parameters!$C$22*Parameters!$C$5*'Actual H2'!Z8))</f>
        <v>130.26415094339623</v>
      </c>
      <c r="AB8" s="7">
        <f t="shared" si="0"/>
        <v>1682.2490566037741</v>
      </c>
      <c r="AD8" s="8" t="s">
        <v>16</v>
      </c>
      <c r="AE8" s="11">
        <f>MAX(AB3:AB367)</f>
        <v>4528.3018867924502</v>
      </c>
      <c r="AF8" t="s">
        <v>37</v>
      </c>
    </row>
    <row r="9" spans="2:32" x14ac:dyDescent="0.2">
      <c r="B9" s="6">
        <v>44203</v>
      </c>
      <c r="C9" s="12">
        <f>IF(Control!$C$11="Highly pure",Parameters!$C$12*Parameters!$C$5*'Actual H2'!C9,IF(Control!$C$11="Tap water",Parameters!$C$17*Parameters!$C$5*'Actual H2'!C9,Parameters!$C$22*Parameters!$C$5*'Actual H2'!C9))</f>
        <v>151.72830188679248</v>
      </c>
      <c r="D9" s="12">
        <f>IF(Control!$C$11="Highly pure",Parameters!$C$12*Parameters!$C$5*'Actual H2'!D9,IF(Control!$C$11="Tap water",Parameters!$C$17*Parameters!$C$5*'Actual H2'!D9,Parameters!$C$22*Parameters!$C$5*'Actual H2'!D9))</f>
        <v>165.37358490566035</v>
      </c>
      <c r="E9" s="12">
        <f>IF(Control!$C$11="Highly pure",Parameters!$C$12*Parameters!$C$5*'Actual H2'!E9,IF(Control!$C$11="Tap water",Parameters!$C$17*Parameters!$C$5*'Actual H2'!E9,Parameters!$C$22*Parameters!$C$5*'Actual H2'!E9))</f>
        <v>167.80377358490566</v>
      </c>
      <c r="F9" s="12">
        <f>IF(Control!$C$11="Highly pure",Parameters!$C$12*Parameters!$C$5*'Actual H2'!F9,IF(Control!$C$11="Tap water",Parameters!$C$17*Parameters!$C$5*'Actual H2'!F9,Parameters!$C$22*Parameters!$C$5*'Actual H2'!F9))</f>
        <v>154.15849056603776</v>
      </c>
      <c r="G9" s="12">
        <f>IF(Control!$C$11="Highly pure",Parameters!$C$12*Parameters!$C$5*'Actual H2'!G9,IF(Control!$C$11="Tap water",Parameters!$C$17*Parameters!$C$5*'Actual H2'!G9,Parameters!$C$22*Parameters!$C$5*'Actual H2'!G9))</f>
        <v>133.6754716981132</v>
      </c>
      <c r="H9" s="12">
        <f>IF(Control!$C$11="Highly pure",Parameters!$C$12*Parameters!$C$5*'Actual H2'!H9,IF(Control!$C$11="Tap water",Parameters!$C$17*Parameters!$C$5*'Actual H2'!H9,Parameters!$C$22*Parameters!$C$5*'Actual H2'!H9))</f>
        <v>101.19245283018867</v>
      </c>
      <c r="I9" s="12">
        <f>IF(Control!$C$11="Highly pure",Parameters!$C$12*Parameters!$C$5*'Actual H2'!I9,IF(Control!$C$11="Tap water",Parameters!$C$17*Parameters!$C$5*'Actual H2'!I9,Parameters!$C$22*Parameters!$C$5*'Actual H2'!I9))</f>
        <v>79.969811320754715</v>
      </c>
      <c r="J9" s="12">
        <f>IF(Control!$C$11="Highly pure",Parameters!$C$12*Parameters!$C$5*'Actual H2'!J9,IF(Control!$C$11="Tap water",Parameters!$C$17*Parameters!$C$5*'Actual H2'!J9,Parameters!$C$22*Parameters!$C$5*'Actual H2'!J9))</f>
        <v>71.84905660377359</v>
      </c>
      <c r="K9" s="12">
        <f>IF(Control!$C$11="Highly pure",Parameters!$C$12*Parameters!$C$5*'Actual H2'!K9,IF(Control!$C$11="Tap water",Parameters!$C$17*Parameters!$C$5*'Actual H2'!K9,Parameters!$C$22*Parameters!$C$5*'Actual H2'!K9))</f>
        <v>68.377358490566024</v>
      </c>
      <c r="L9" s="12">
        <f>IF(Control!$C$11="Highly pure",Parameters!$C$12*Parameters!$C$5*'Actual H2'!L9,IF(Control!$C$11="Tap water",Parameters!$C$17*Parameters!$C$5*'Actual H2'!L9,Parameters!$C$22*Parameters!$C$5*'Actual H2'!L9))</f>
        <v>71.84905660377359</v>
      </c>
      <c r="M9" s="12">
        <f>IF(Control!$C$11="Highly pure",Parameters!$C$12*Parameters!$C$5*'Actual H2'!M9,IF(Control!$C$11="Tap water",Parameters!$C$17*Parameters!$C$5*'Actual H2'!M9,Parameters!$C$22*Parameters!$C$5*'Actual H2'!M9))</f>
        <v>75.833962264150927</v>
      </c>
      <c r="N9" s="12">
        <f>IF(Control!$C$11="Highly pure",Parameters!$C$12*Parameters!$C$5*'Actual H2'!N9,IF(Control!$C$11="Tap water",Parameters!$C$17*Parameters!$C$5*'Actual H2'!N9,Parameters!$C$22*Parameters!$C$5*'Actual H2'!N9))</f>
        <v>89.720754716981133</v>
      </c>
      <c r="O9" s="12">
        <f>IF(Control!$C$11="Highly pure",Parameters!$C$12*Parameters!$C$5*'Actual H2'!O9,IF(Control!$C$11="Tap water",Parameters!$C$17*Parameters!$C$5*'Actual H2'!O9,Parameters!$C$22*Parameters!$C$5*'Actual H2'!O9))</f>
        <v>113.72075471698113</v>
      </c>
      <c r="P9" s="12">
        <f>IF(Control!$C$11="Highly pure",Parameters!$C$12*Parameters!$C$5*'Actual H2'!P9,IF(Control!$C$11="Tap water",Parameters!$C$17*Parameters!$C$5*'Actual H2'!P9,Parameters!$C$22*Parameters!$C$5*'Actual H2'!P9))</f>
        <v>137.53962264150945</v>
      </c>
      <c r="Q9" s="12">
        <f>IF(Control!$C$11="Highly pure",Parameters!$C$12*Parameters!$C$5*'Actual H2'!Q9,IF(Control!$C$11="Tap water",Parameters!$C$17*Parameters!$C$5*'Actual H2'!Q9,Parameters!$C$22*Parameters!$C$5*'Actual H2'!Q9))</f>
        <v>165.37358490566035</v>
      </c>
      <c r="R9" s="12">
        <f>IF(Control!$C$11="Highly pure",Parameters!$C$12*Parameters!$C$5*'Actual H2'!R9,IF(Control!$C$11="Tap water",Parameters!$C$17*Parameters!$C$5*'Actual H2'!R9,Parameters!$C$22*Parameters!$C$5*'Actual H2'!R9))</f>
        <v>168.36226415094336</v>
      </c>
      <c r="S9" s="12">
        <f>IF(Control!$C$11="Highly pure",Parameters!$C$12*Parameters!$C$5*'Actual H2'!S9,IF(Control!$C$11="Tap water",Parameters!$C$17*Parameters!$C$5*'Actual H2'!S9,Parameters!$C$22*Parameters!$C$5*'Actual H2'!S9))</f>
        <v>167.80377358490566</v>
      </c>
      <c r="T9" s="12">
        <f>IF(Control!$C$11="Highly pure",Parameters!$C$12*Parameters!$C$5*'Actual H2'!T9,IF(Control!$C$11="Tap water",Parameters!$C$17*Parameters!$C$5*'Actual H2'!T9,Parameters!$C$22*Parameters!$C$5*'Actual H2'!T9))</f>
        <v>153.23773584905663</v>
      </c>
      <c r="U9" s="12">
        <f>IF(Control!$C$11="Highly pure",Parameters!$C$12*Parameters!$C$5*'Actual H2'!U9,IF(Control!$C$11="Tap water",Parameters!$C$17*Parameters!$C$5*'Actual H2'!U9,Parameters!$C$22*Parameters!$C$5*'Actual H2'!U9))</f>
        <v>137.53962264150945</v>
      </c>
      <c r="V9" s="12">
        <f>IF(Control!$C$11="Highly pure",Parameters!$C$12*Parameters!$C$5*'Actual H2'!V9,IF(Control!$C$11="Tap water",Parameters!$C$17*Parameters!$C$5*'Actual H2'!V9,Parameters!$C$22*Parameters!$C$5*'Actual H2'!V9))</f>
        <v>137.53962264150945</v>
      </c>
      <c r="W9" s="12">
        <f>IF(Control!$C$11="Highly pure",Parameters!$C$12*Parameters!$C$5*'Actual H2'!W9,IF(Control!$C$11="Tap water",Parameters!$C$17*Parameters!$C$5*'Actual H2'!W9,Parameters!$C$22*Parameters!$C$5*'Actual H2'!W9))</f>
        <v>154.15849056603776</v>
      </c>
      <c r="X9" s="12">
        <f>IF(Control!$C$11="Highly pure",Parameters!$C$12*Parameters!$C$5*'Actual H2'!X9,IF(Control!$C$11="Tap water",Parameters!$C$17*Parameters!$C$5*'Actual H2'!X9,Parameters!$C$22*Parameters!$C$5*'Actual H2'!X9))</f>
        <v>174.79245283018867</v>
      </c>
      <c r="Y9" s="12">
        <f>IF(Control!$C$11="Highly pure",Parameters!$C$12*Parameters!$C$5*'Actual H2'!Y9,IF(Control!$C$11="Tap water",Parameters!$C$17*Parameters!$C$5*'Actual H2'!Y9,Parameters!$C$22*Parameters!$C$5*'Actual H2'!Y9))</f>
        <v>177.22264150943397</v>
      </c>
      <c r="Z9" s="12">
        <f>IF(Control!$C$11="Highly pure",Parameters!$C$12*Parameters!$C$5*'Actual H2'!Z9,IF(Control!$C$11="Tap water",Parameters!$C$17*Parameters!$C$5*'Actual H2'!Z9,Parameters!$C$22*Parameters!$C$5*'Actual H2'!Z9))</f>
        <v>166.88301886792453</v>
      </c>
      <c r="AB9" s="7">
        <f t="shared" si="0"/>
        <v>3185.7056603773585</v>
      </c>
      <c r="AD9" s="8" t="s">
        <v>18</v>
      </c>
      <c r="AE9" s="11">
        <f>MIN(AB3:AB367)</f>
        <v>0</v>
      </c>
      <c r="AF9" t="s">
        <v>37</v>
      </c>
    </row>
    <row r="10" spans="2:32" x14ac:dyDescent="0.2">
      <c r="B10" s="6">
        <v>44204</v>
      </c>
      <c r="C10" s="12">
        <f>IF(Control!$C$11="Highly pure",Parameters!$C$12*Parameters!$C$5*'Actual H2'!C10,IF(Control!$C$11="Tap water",Parameters!$C$17*Parameters!$C$5*'Actual H2'!C10,Parameters!$C$22*Parameters!$C$5*'Actual H2'!C10))</f>
        <v>154.15849056603776</v>
      </c>
      <c r="D10" s="12">
        <f>IF(Control!$C$11="Highly pure",Parameters!$C$12*Parameters!$C$5*'Actual H2'!D10,IF(Control!$C$11="Tap water",Parameters!$C$17*Parameters!$C$5*'Actual H2'!D10,Parameters!$C$22*Parameters!$C$5*'Actual H2'!D10))</f>
        <v>166.88301886792453</v>
      </c>
      <c r="E10" s="12">
        <f>IF(Control!$C$11="Highly pure",Parameters!$C$12*Parameters!$C$5*'Actual H2'!E10,IF(Control!$C$11="Tap water",Parameters!$C$17*Parameters!$C$5*'Actual H2'!E10,Parameters!$C$22*Parameters!$C$5*'Actual H2'!E10))</f>
        <v>176.30188679245282</v>
      </c>
      <c r="F10" s="12">
        <f>IF(Control!$C$11="Highly pure",Parameters!$C$12*Parameters!$C$5*'Actual H2'!F10,IF(Control!$C$11="Tap water",Parameters!$C$17*Parameters!$C$5*'Actual H2'!F10,Parameters!$C$22*Parameters!$C$5*'Actual H2'!F10))</f>
        <v>168.36226415094336</v>
      </c>
      <c r="G10" s="12">
        <f>IF(Control!$C$11="Highly pure",Parameters!$C$12*Parameters!$C$5*'Actual H2'!G10,IF(Control!$C$11="Tap water",Parameters!$C$17*Parameters!$C$5*'Actual H2'!G10,Parameters!$C$22*Parameters!$C$5*'Actual H2'!G10))</f>
        <v>167.80377358490566</v>
      </c>
      <c r="H10" s="12">
        <f>IF(Control!$C$11="Highly pure",Parameters!$C$12*Parameters!$C$5*'Actual H2'!H10,IF(Control!$C$11="Tap water",Parameters!$C$17*Parameters!$C$5*'Actual H2'!H10,Parameters!$C$22*Parameters!$C$5*'Actual H2'!H10))</f>
        <v>165.37358490566035</v>
      </c>
      <c r="I10" s="12">
        <f>IF(Control!$C$11="Highly pure",Parameters!$C$12*Parameters!$C$5*'Actual H2'!I10,IF(Control!$C$11="Tap water",Parameters!$C$17*Parameters!$C$5*'Actual H2'!I10,Parameters!$C$22*Parameters!$C$5*'Actual H2'!I10))</f>
        <v>151.72830188679248</v>
      </c>
      <c r="J10" s="12">
        <f>IF(Control!$C$11="Highly pure",Parameters!$C$12*Parameters!$C$5*'Actual H2'!J10,IF(Control!$C$11="Tap water",Parameters!$C$17*Parameters!$C$5*'Actual H2'!J10,Parameters!$C$22*Parameters!$C$5*'Actual H2'!J10))</f>
        <v>151.72830188679248</v>
      </c>
      <c r="K10" s="12">
        <f>IF(Control!$C$11="Highly pure",Parameters!$C$12*Parameters!$C$5*'Actual H2'!K10,IF(Control!$C$11="Tap water",Parameters!$C$17*Parameters!$C$5*'Actual H2'!K10,Parameters!$C$22*Parameters!$C$5*'Actual H2'!K10))</f>
        <v>151.72830188679248</v>
      </c>
      <c r="L10" s="12">
        <f>IF(Control!$C$11="Highly pure",Parameters!$C$12*Parameters!$C$5*'Actual H2'!L10,IF(Control!$C$11="Tap water",Parameters!$C$17*Parameters!$C$5*'Actual H2'!L10,Parameters!$C$22*Parameters!$C$5*'Actual H2'!L10))</f>
        <v>149.37358490566038</v>
      </c>
      <c r="M10" s="12">
        <f>IF(Control!$C$11="Highly pure",Parameters!$C$12*Parameters!$C$5*'Actual H2'!M10,IF(Control!$C$11="Tap water",Parameters!$C$17*Parameters!$C$5*'Actual H2'!M10,Parameters!$C$22*Parameters!$C$5*'Actual H2'!M10))</f>
        <v>136.0301886792453</v>
      </c>
      <c r="N10" s="12">
        <f>IF(Control!$C$11="Highly pure",Parameters!$C$12*Parameters!$C$5*'Actual H2'!N10,IF(Control!$C$11="Tap water",Parameters!$C$17*Parameters!$C$5*'Actual H2'!N10,Parameters!$C$22*Parameters!$C$5*'Actual H2'!N10))</f>
        <v>113.72075471698113</v>
      </c>
      <c r="O10" s="12">
        <f>IF(Control!$C$11="Highly pure",Parameters!$C$12*Parameters!$C$5*'Actual H2'!O10,IF(Control!$C$11="Tap water",Parameters!$C$17*Parameters!$C$5*'Actual H2'!O10,Parameters!$C$22*Parameters!$C$5*'Actual H2'!O10))</f>
        <v>93.856603773584894</v>
      </c>
      <c r="P10" s="12">
        <f>IF(Control!$C$11="Highly pure",Parameters!$C$12*Parameters!$C$5*'Actual H2'!P10,IF(Control!$C$11="Tap water",Parameters!$C$17*Parameters!$C$5*'Actual H2'!P10,Parameters!$C$22*Parameters!$C$5*'Actual H2'!P10))</f>
        <v>85.735849056603769</v>
      </c>
      <c r="Q10" s="12">
        <f>IF(Control!$C$11="Highly pure",Parameters!$C$12*Parameters!$C$5*'Actual H2'!Q10,IF(Control!$C$11="Tap water",Parameters!$C$17*Parameters!$C$5*'Actual H2'!Q10,Parameters!$C$22*Parameters!$C$5*'Actual H2'!Q10))</f>
        <v>85.735849056603769</v>
      </c>
      <c r="R10" s="12">
        <f>IF(Control!$C$11="Highly pure",Parameters!$C$12*Parameters!$C$5*'Actual H2'!R10,IF(Control!$C$11="Tap water",Parameters!$C$17*Parameters!$C$5*'Actual H2'!R10,Parameters!$C$22*Parameters!$C$5*'Actual H2'!R10))</f>
        <v>75.833962264150927</v>
      </c>
      <c r="S10" s="12">
        <f>IF(Control!$C$11="Highly pure",Parameters!$C$12*Parameters!$C$5*'Actual H2'!S10,IF(Control!$C$11="Tap water",Parameters!$C$17*Parameters!$C$5*'Actual H2'!S10,Parameters!$C$22*Parameters!$C$5*'Actual H2'!S10))</f>
        <v>47.969811320754729</v>
      </c>
      <c r="T10" s="12">
        <f>IF(Control!$C$11="Highly pure",Parameters!$C$12*Parameters!$C$5*'Actual H2'!T10,IF(Control!$C$11="Tap water",Parameters!$C$17*Parameters!$C$5*'Actual H2'!T10,Parameters!$C$22*Parameters!$C$5*'Actual H2'!T10))</f>
        <v>29.358490566037734</v>
      </c>
      <c r="U10" s="12">
        <f>IF(Control!$C$11="Highly pure",Parameters!$C$12*Parameters!$C$5*'Actual H2'!U10,IF(Control!$C$11="Tap water",Parameters!$C$17*Parameters!$C$5*'Actual H2'!U10,Parameters!$C$22*Parameters!$C$5*'Actual H2'!U10))</f>
        <v>25.735849056603776</v>
      </c>
      <c r="V10" s="12">
        <f>IF(Control!$C$11="Highly pure",Parameters!$C$12*Parameters!$C$5*'Actual H2'!V10,IF(Control!$C$11="Tap water",Parameters!$C$17*Parameters!$C$5*'Actual H2'!V10,Parameters!$C$22*Parameters!$C$5*'Actual H2'!V10))</f>
        <v>27.547169811320753</v>
      </c>
      <c r="W10" s="12">
        <f>IF(Control!$C$11="Highly pure",Parameters!$C$12*Parameters!$C$5*'Actual H2'!W10,IF(Control!$C$11="Tap water",Parameters!$C$17*Parameters!$C$5*'Actual H2'!W10,Parameters!$C$22*Parameters!$C$5*'Actual H2'!W10))</f>
        <v>38.052830188679245</v>
      </c>
      <c r="X10" s="12">
        <f>IF(Control!$C$11="Highly pure",Parameters!$C$12*Parameters!$C$5*'Actual H2'!X10,IF(Control!$C$11="Tap water",Parameters!$C$17*Parameters!$C$5*'Actual H2'!X10,Parameters!$C$22*Parameters!$C$5*'Actual H2'!X10))</f>
        <v>56.181132075471695</v>
      </c>
      <c r="Y10" s="12">
        <f>IF(Control!$C$11="Highly pure",Parameters!$C$12*Parameters!$C$5*'Actual H2'!Y10,IF(Control!$C$11="Tap water",Parameters!$C$17*Parameters!$C$5*'Actual H2'!Y10,Parameters!$C$22*Parameters!$C$5*'Actual H2'!Y10))</f>
        <v>68.377358490566024</v>
      </c>
      <c r="Z10" s="12">
        <f>IF(Control!$C$11="Highly pure",Parameters!$C$12*Parameters!$C$5*'Actual H2'!Z10,IF(Control!$C$11="Tap water",Parameters!$C$17*Parameters!$C$5*'Actual H2'!Z10,Parameters!$C$22*Parameters!$C$5*'Actual H2'!Z10))</f>
        <v>83.89433962264151</v>
      </c>
      <c r="AB10" s="7">
        <f t="shared" si="0"/>
        <v>2571.4716981132083</v>
      </c>
    </row>
    <row r="11" spans="2:32" x14ac:dyDescent="0.2">
      <c r="B11" s="6">
        <v>44205</v>
      </c>
      <c r="C11" s="12">
        <f>IF(Control!$C$11="Highly pure",Parameters!$C$12*Parameters!$C$5*'Actual H2'!C11,IF(Control!$C$11="Tap water",Parameters!$C$17*Parameters!$C$5*'Actual H2'!C11,Parameters!$C$22*Parameters!$C$5*'Actual H2'!C11))</f>
        <v>101.19245283018867</v>
      </c>
      <c r="D11" s="12">
        <f>IF(Control!$C$11="Highly pure",Parameters!$C$12*Parameters!$C$5*'Actual H2'!D11,IF(Control!$C$11="Tap water",Parameters!$C$17*Parameters!$C$5*'Actual H2'!D11,Parameters!$C$22*Parameters!$C$5*'Actual H2'!D11))</f>
        <v>130.26415094339623</v>
      </c>
      <c r="E11" s="12">
        <f>IF(Control!$C$11="Highly pure",Parameters!$C$12*Parameters!$C$5*'Actual H2'!E11,IF(Control!$C$11="Tap water",Parameters!$C$17*Parameters!$C$5*'Actual H2'!E11,Parameters!$C$22*Parameters!$C$5*'Actual H2'!E11))</f>
        <v>153.23773584905663</v>
      </c>
      <c r="F11" s="12">
        <f>IF(Control!$C$11="Highly pure",Parameters!$C$12*Parameters!$C$5*'Actual H2'!F11,IF(Control!$C$11="Tap water",Parameters!$C$17*Parameters!$C$5*'Actual H2'!F11,Parameters!$C$22*Parameters!$C$5*'Actual H2'!F11))</f>
        <v>183.26037735849056</v>
      </c>
      <c r="G11" s="12">
        <f>IF(Control!$C$11="Highly pure",Parameters!$C$12*Parameters!$C$5*'Actual H2'!G11,IF(Control!$C$11="Tap water",Parameters!$C$17*Parameters!$C$5*'Actual H2'!G11,Parameters!$C$22*Parameters!$C$5*'Actual H2'!G11))</f>
        <v>184.0301886792453</v>
      </c>
      <c r="H11" s="12">
        <f>IF(Control!$C$11="Highly pure",Parameters!$C$12*Parameters!$C$5*'Actual H2'!H11,IF(Control!$C$11="Tap water",Parameters!$C$17*Parameters!$C$5*'Actual H2'!H11,Parameters!$C$22*Parameters!$C$5*'Actual H2'!H11))</f>
        <v>188.67924528301887</v>
      </c>
      <c r="I11" s="12">
        <f>IF(Control!$C$11="Highly pure",Parameters!$C$12*Parameters!$C$5*'Actual H2'!I11,IF(Control!$C$11="Tap water",Parameters!$C$17*Parameters!$C$5*'Actual H2'!I11,Parameters!$C$22*Parameters!$C$5*'Actual H2'!I11))</f>
        <v>188.67924528301887</v>
      </c>
      <c r="J11" s="12">
        <f>IF(Control!$C$11="Highly pure",Parameters!$C$12*Parameters!$C$5*'Actual H2'!J11,IF(Control!$C$11="Tap water",Parameters!$C$17*Parameters!$C$5*'Actual H2'!J11,Parameters!$C$22*Parameters!$C$5*'Actual H2'!J11))</f>
        <v>188.67924528301887</v>
      </c>
      <c r="K11" s="12">
        <f>IF(Control!$C$11="Highly pure",Parameters!$C$12*Parameters!$C$5*'Actual H2'!K11,IF(Control!$C$11="Tap water",Parameters!$C$17*Parameters!$C$5*'Actual H2'!K11,Parameters!$C$22*Parameters!$C$5*'Actual H2'!K11))</f>
        <v>188.67924528301887</v>
      </c>
      <c r="L11" s="12">
        <f>IF(Control!$C$11="Highly pure",Parameters!$C$12*Parameters!$C$5*'Actual H2'!L11,IF(Control!$C$11="Tap water",Parameters!$C$17*Parameters!$C$5*'Actual H2'!L11,Parameters!$C$22*Parameters!$C$5*'Actual H2'!L11))</f>
        <v>188.67924528301887</v>
      </c>
      <c r="M11" s="12">
        <f>IF(Control!$C$11="Highly pure",Parameters!$C$12*Parameters!$C$5*'Actual H2'!M11,IF(Control!$C$11="Tap water",Parameters!$C$17*Parameters!$C$5*'Actual H2'!M11,Parameters!$C$22*Parameters!$C$5*'Actual H2'!M11))</f>
        <v>188.67924528301887</v>
      </c>
      <c r="N11" s="12">
        <f>IF(Control!$C$11="Highly pure",Parameters!$C$12*Parameters!$C$5*'Actual H2'!N11,IF(Control!$C$11="Tap water",Parameters!$C$17*Parameters!$C$5*'Actual H2'!N11,Parameters!$C$22*Parameters!$C$5*'Actual H2'!N11))</f>
        <v>188.67924528301887</v>
      </c>
      <c r="O11" s="12">
        <f>IF(Control!$C$11="Highly pure",Parameters!$C$12*Parameters!$C$5*'Actual H2'!O11,IF(Control!$C$11="Tap water",Parameters!$C$17*Parameters!$C$5*'Actual H2'!O11,Parameters!$C$22*Parameters!$C$5*'Actual H2'!O11))</f>
        <v>188.67924528301887</v>
      </c>
      <c r="P11" s="12">
        <f>IF(Control!$C$11="Highly pure",Parameters!$C$12*Parameters!$C$5*'Actual H2'!P11,IF(Control!$C$11="Tap water",Parameters!$C$17*Parameters!$C$5*'Actual H2'!P11,Parameters!$C$22*Parameters!$C$5*'Actual H2'!P11))</f>
        <v>188.67924528301887</v>
      </c>
      <c r="Q11" s="12">
        <f>IF(Control!$C$11="Highly pure",Parameters!$C$12*Parameters!$C$5*'Actual H2'!Q11,IF(Control!$C$11="Tap water",Parameters!$C$17*Parameters!$C$5*'Actual H2'!Q11,Parameters!$C$22*Parameters!$C$5*'Actual H2'!Q11))</f>
        <v>188.67924528301887</v>
      </c>
      <c r="R11" s="12">
        <f>IF(Control!$C$11="Highly pure",Parameters!$C$12*Parameters!$C$5*'Actual H2'!R11,IF(Control!$C$11="Tap water",Parameters!$C$17*Parameters!$C$5*'Actual H2'!R11,Parameters!$C$22*Parameters!$C$5*'Actual H2'!R11))</f>
        <v>188.67924528301887</v>
      </c>
      <c r="S11" s="12">
        <f>IF(Control!$C$11="Highly pure",Parameters!$C$12*Parameters!$C$5*'Actual H2'!S11,IF(Control!$C$11="Tap water",Parameters!$C$17*Parameters!$C$5*'Actual H2'!S11,Parameters!$C$22*Parameters!$C$5*'Actual H2'!S11))</f>
        <v>187.74339622641514</v>
      </c>
      <c r="T11" s="12">
        <f>IF(Control!$C$11="Highly pure",Parameters!$C$12*Parameters!$C$5*'Actual H2'!T11,IF(Control!$C$11="Tap water",Parameters!$C$17*Parameters!$C$5*'Actual H2'!T11,Parameters!$C$22*Parameters!$C$5*'Actual H2'!T11))</f>
        <v>184.0301886792453</v>
      </c>
      <c r="U11" s="12">
        <f>IF(Control!$C$11="Highly pure",Parameters!$C$12*Parameters!$C$5*'Actual H2'!U11,IF(Control!$C$11="Tap water",Parameters!$C$17*Parameters!$C$5*'Actual H2'!U11,Parameters!$C$22*Parameters!$C$5*'Actual H2'!U11))</f>
        <v>184.06037735849057</v>
      </c>
      <c r="V11" s="12">
        <f>IF(Control!$C$11="Highly pure",Parameters!$C$12*Parameters!$C$5*'Actual H2'!V11,IF(Control!$C$11="Tap water",Parameters!$C$17*Parameters!$C$5*'Actual H2'!V11,Parameters!$C$22*Parameters!$C$5*'Actual H2'!V11))</f>
        <v>183.81886792452832</v>
      </c>
      <c r="W11" s="12">
        <f>IF(Control!$C$11="Highly pure",Parameters!$C$12*Parameters!$C$5*'Actual H2'!W11,IF(Control!$C$11="Tap water",Parameters!$C$17*Parameters!$C$5*'Actual H2'!W11,Parameters!$C$22*Parameters!$C$5*'Actual H2'!W11))</f>
        <v>166.88301886792453</v>
      </c>
      <c r="X11" s="12">
        <f>IF(Control!$C$11="Highly pure",Parameters!$C$12*Parameters!$C$5*'Actual H2'!X11,IF(Control!$C$11="Tap water",Parameters!$C$17*Parameters!$C$5*'Actual H2'!X11,Parameters!$C$22*Parameters!$C$5*'Actual H2'!X11))</f>
        <v>137.53962264150945</v>
      </c>
      <c r="Y11" s="12">
        <f>IF(Control!$C$11="Highly pure",Parameters!$C$12*Parameters!$C$5*'Actual H2'!Y11,IF(Control!$C$11="Tap water",Parameters!$C$17*Parameters!$C$5*'Actual H2'!Y11,Parameters!$C$22*Parameters!$C$5*'Actual H2'!Y11))</f>
        <v>117.1320754716981</v>
      </c>
      <c r="Z11" s="12">
        <f>IF(Control!$C$11="Highly pure",Parameters!$C$12*Parameters!$C$5*'Actual H2'!Z11,IF(Control!$C$11="Tap water",Parameters!$C$17*Parameters!$C$5*'Actual H2'!Z11,Parameters!$C$22*Parameters!$C$5*'Actual H2'!Z11))</f>
        <v>105.66037735849056</v>
      </c>
      <c r="AB11" s="7">
        <f t="shared" si="0"/>
        <v>4094.3245283018859</v>
      </c>
    </row>
    <row r="12" spans="2:32" x14ac:dyDescent="0.2">
      <c r="B12" s="6">
        <v>44206</v>
      </c>
      <c r="C12" s="12">
        <f>IF(Control!$C$11="Highly pure",Parameters!$C$12*Parameters!$C$5*'Actual H2'!C12,IF(Control!$C$11="Tap water",Parameters!$C$17*Parameters!$C$5*'Actual H2'!C12,Parameters!$C$22*Parameters!$C$5*'Actual H2'!C12))</f>
        <v>105.66037735849056</v>
      </c>
      <c r="D12" s="12">
        <f>IF(Control!$C$11="Highly pure",Parameters!$C$12*Parameters!$C$5*'Actual H2'!D12,IF(Control!$C$11="Tap water",Parameters!$C$17*Parameters!$C$5*'Actual H2'!D12,Parameters!$C$22*Parameters!$C$5*'Actual H2'!D12))</f>
        <v>117.1320754716981</v>
      </c>
      <c r="E12" s="12">
        <f>IF(Control!$C$11="Highly pure",Parameters!$C$12*Parameters!$C$5*'Actual H2'!E12,IF(Control!$C$11="Tap water",Parameters!$C$17*Parameters!$C$5*'Actual H2'!E12,Parameters!$C$22*Parameters!$C$5*'Actual H2'!E12))</f>
        <v>133.6754716981132</v>
      </c>
      <c r="F12" s="12">
        <f>IF(Control!$C$11="Highly pure",Parameters!$C$12*Parameters!$C$5*'Actual H2'!F12,IF(Control!$C$11="Tap water",Parameters!$C$17*Parameters!$C$5*'Actual H2'!F12,Parameters!$C$22*Parameters!$C$5*'Actual H2'!F12))</f>
        <v>137.53962264150945</v>
      </c>
      <c r="G12" s="12">
        <f>IF(Control!$C$11="Highly pure",Parameters!$C$12*Parameters!$C$5*'Actual H2'!G12,IF(Control!$C$11="Tap water",Parameters!$C$17*Parameters!$C$5*'Actual H2'!G12,Parameters!$C$22*Parameters!$C$5*'Actual H2'!G12))</f>
        <v>149.37358490566038</v>
      </c>
      <c r="H12" s="12">
        <f>IF(Control!$C$11="Highly pure",Parameters!$C$12*Parameters!$C$5*'Actual H2'!H12,IF(Control!$C$11="Tap water",Parameters!$C$17*Parameters!$C$5*'Actual H2'!H12,Parameters!$C$22*Parameters!$C$5*'Actual H2'!H12))</f>
        <v>137.53962264150945</v>
      </c>
      <c r="I12" s="12">
        <f>IF(Control!$C$11="Highly pure",Parameters!$C$12*Parameters!$C$5*'Actual H2'!I12,IF(Control!$C$11="Tap water",Parameters!$C$17*Parameters!$C$5*'Actual H2'!I12,Parameters!$C$22*Parameters!$C$5*'Actual H2'!I12))</f>
        <v>137.53962264150945</v>
      </c>
      <c r="J12" s="12">
        <f>IF(Control!$C$11="Highly pure",Parameters!$C$12*Parameters!$C$5*'Actual H2'!J12,IF(Control!$C$11="Tap water",Parameters!$C$17*Parameters!$C$5*'Actual H2'!J12,Parameters!$C$22*Parameters!$C$5*'Actual H2'!J12))</f>
        <v>130.26415094339623</v>
      </c>
      <c r="K12" s="12">
        <f>IF(Control!$C$11="Highly pure",Parameters!$C$12*Parameters!$C$5*'Actual H2'!K12,IF(Control!$C$11="Tap water",Parameters!$C$17*Parameters!$C$5*'Actual H2'!K12,Parameters!$C$22*Parameters!$C$5*'Actual H2'!K12))</f>
        <v>119.48679245283019</v>
      </c>
      <c r="L12" s="12">
        <f>IF(Control!$C$11="Highly pure",Parameters!$C$12*Parameters!$C$5*'Actual H2'!L12,IF(Control!$C$11="Tap water",Parameters!$C$17*Parameters!$C$5*'Actual H2'!L12,Parameters!$C$22*Parameters!$C$5*'Actual H2'!L12))</f>
        <v>117.1320754716981</v>
      </c>
      <c r="M12" s="12">
        <f>IF(Control!$C$11="Highly pure",Parameters!$C$12*Parameters!$C$5*'Actual H2'!M12,IF(Control!$C$11="Tap water",Parameters!$C$17*Parameters!$C$5*'Actual H2'!M12,Parameters!$C$22*Parameters!$C$5*'Actual H2'!M12))</f>
        <v>101.19245283018867</v>
      </c>
      <c r="N12" s="12">
        <f>IF(Control!$C$11="Highly pure",Parameters!$C$12*Parameters!$C$5*'Actual H2'!N12,IF(Control!$C$11="Tap water",Parameters!$C$17*Parameters!$C$5*'Actual H2'!N12,Parameters!$C$22*Parameters!$C$5*'Actual H2'!N12))</f>
        <v>83.89433962264151</v>
      </c>
      <c r="O12" s="12">
        <f>IF(Control!$C$11="Highly pure",Parameters!$C$12*Parameters!$C$5*'Actual H2'!O12,IF(Control!$C$11="Tap water",Parameters!$C$17*Parameters!$C$5*'Actual H2'!O12,Parameters!$C$22*Parameters!$C$5*'Actual H2'!O12))</f>
        <v>59.230188679245273</v>
      </c>
      <c r="P12" s="12">
        <f>IF(Control!$C$11="Highly pure",Parameters!$C$12*Parameters!$C$5*'Actual H2'!P12,IF(Control!$C$11="Tap water",Parameters!$C$17*Parameters!$C$5*'Actual H2'!P12,Parameters!$C$22*Parameters!$C$5*'Actual H2'!P12))</f>
        <v>40.226415094339615</v>
      </c>
      <c r="Q12" s="12">
        <f>IF(Control!$C$11="Highly pure",Parameters!$C$12*Parameters!$C$5*'Actual H2'!Q12,IF(Control!$C$11="Tap water",Parameters!$C$17*Parameters!$C$5*'Actual H2'!Q12,Parameters!$C$22*Parameters!$C$5*'Actual H2'!Q12))</f>
        <v>35.879245283018875</v>
      </c>
      <c r="R12" s="12">
        <f>IF(Control!$C$11="Highly pure",Parameters!$C$12*Parameters!$C$5*'Actual H2'!R12,IF(Control!$C$11="Tap water",Parameters!$C$17*Parameters!$C$5*'Actual H2'!R12,Parameters!$C$22*Parameters!$C$5*'Actual H2'!R12))</f>
        <v>45.388679245283029</v>
      </c>
      <c r="S12" s="12">
        <f>IF(Control!$C$11="Highly pure",Parameters!$C$12*Parameters!$C$5*'Actual H2'!S12,IF(Control!$C$11="Tap water",Parameters!$C$17*Parameters!$C$5*'Actual H2'!S12,Parameters!$C$22*Parameters!$C$5*'Actual H2'!S12))</f>
        <v>75.833962264150927</v>
      </c>
      <c r="T12" s="12">
        <f>IF(Control!$C$11="Highly pure",Parameters!$C$12*Parameters!$C$5*'Actual H2'!T12,IF(Control!$C$11="Tap water",Parameters!$C$17*Parameters!$C$5*'Actual H2'!T12,Parameters!$C$22*Parameters!$C$5*'Actual H2'!T12))</f>
        <v>117.1320754716981</v>
      </c>
      <c r="U12" s="12">
        <f>IF(Control!$C$11="Highly pure",Parameters!$C$12*Parameters!$C$5*'Actual H2'!U12,IF(Control!$C$11="Tap water",Parameters!$C$17*Parameters!$C$5*'Actual H2'!U12,Parameters!$C$22*Parameters!$C$5*'Actual H2'!U12))</f>
        <v>151.72830188679248</v>
      </c>
      <c r="V12" s="12">
        <f>IF(Control!$C$11="Highly pure",Parameters!$C$12*Parameters!$C$5*'Actual H2'!V12,IF(Control!$C$11="Tap water",Parameters!$C$17*Parameters!$C$5*'Actual H2'!V12,Parameters!$C$22*Parameters!$C$5*'Actual H2'!V12))</f>
        <v>166.88301886792453</v>
      </c>
      <c r="W12" s="12">
        <f>IF(Control!$C$11="Highly pure",Parameters!$C$12*Parameters!$C$5*'Actual H2'!W12,IF(Control!$C$11="Tap water",Parameters!$C$17*Parameters!$C$5*'Actual H2'!W12,Parameters!$C$22*Parameters!$C$5*'Actual H2'!W12))</f>
        <v>176.30188679245282</v>
      </c>
      <c r="X12" s="12">
        <f>IF(Control!$C$11="Highly pure",Parameters!$C$12*Parameters!$C$5*'Actual H2'!X12,IF(Control!$C$11="Tap water",Parameters!$C$17*Parameters!$C$5*'Actual H2'!X12,Parameters!$C$22*Parameters!$C$5*'Actual H2'!X12))</f>
        <v>182.33962264150944</v>
      </c>
      <c r="Y12" s="12">
        <f>IF(Control!$C$11="Highly pure",Parameters!$C$12*Parameters!$C$5*'Actual H2'!Y12,IF(Control!$C$11="Tap water",Parameters!$C$17*Parameters!$C$5*'Actual H2'!Y12,Parameters!$C$22*Parameters!$C$5*'Actual H2'!Y12))</f>
        <v>183.26037735849056</v>
      </c>
      <c r="Z12" s="12">
        <f>IF(Control!$C$11="Highly pure",Parameters!$C$12*Parameters!$C$5*'Actual H2'!Z12,IF(Control!$C$11="Tap water",Parameters!$C$17*Parameters!$C$5*'Actual H2'!Z12,Parameters!$C$22*Parameters!$C$5*'Actual H2'!Z12))</f>
        <v>184.06037735849057</v>
      </c>
      <c r="AB12" s="7">
        <f t="shared" si="0"/>
        <v>2888.694339622642</v>
      </c>
    </row>
    <row r="13" spans="2:32" x14ac:dyDescent="0.2">
      <c r="B13" s="6">
        <v>44207</v>
      </c>
      <c r="C13" s="12">
        <f>IF(Control!$C$11="Highly pure",Parameters!$C$12*Parameters!$C$5*'Actual H2'!C13,IF(Control!$C$11="Tap water",Parameters!$C$17*Parameters!$C$5*'Actual H2'!C13,Parameters!$C$22*Parameters!$C$5*'Actual H2'!C13))</f>
        <v>188.67924528301887</v>
      </c>
      <c r="D13" s="12">
        <f>IF(Control!$C$11="Highly pure",Parameters!$C$12*Parameters!$C$5*'Actual H2'!D13,IF(Control!$C$11="Tap water",Parameters!$C$17*Parameters!$C$5*'Actual H2'!D13,Parameters!$C$22*Parameters!$C$5*'Actual H2'!D13))</f>
        <v>188.67924528301887</v>
      </c>
      <c r="E13" s="12">
        <f>IF(Control!$C$11="Highly pure",Parameters!$C$12*Parameters!$C$5*'Actual H2'!E13,IF(Control!$C$11="Tap water",Parameters!$C$17*Parameters!$C$5*'Actual H2'!E13,Parameters!$C$22*Parameters!$C$5*'Actual H2'!E13))</f>
        <v>188.67924528301887</v>
      </c>
      <c r="F13" s="12">
        <f>IF(Control!$C$11="Highly pure",Parameters!$C$12*Parameters!$C$5*'Actual H2'!F13,IF(Control!$C$11="Tap water",Parameters!$C$17*Parameters!$C$5*'Actual H2'!F13,Parameters!$C$22*Parameters!$C$5*'Actual H2'!F13))</f>
        <v>186.94339622641508</v>
      </c>
      <c r="G13" s="12">
        <f>IF(Control!$C$11="Highly pure",Parameters!$C$12*Parameters!$C$5*'Actual H2'!G13,IF(Control!$C$11="Tap water",Parameters!$C$17*Parameters!$C$5*'Actual H2'!G13,Parameters!$C$22*Parameters!$C$5*'Actual H2'!G13))</f>
        <v>153.23773584905663</v>
      </c>
      <c r="H13" s="12">
        <f>IF(Control!$C$11="Highly pure",Parameters!$C$12*Parameters!$C$5*'Actual H2'!H13,IF(Control!$C$11="Tap water",Parameters!$C$17*Parameters!$C$5*'Actual H2'!H13,Parameters!$C$22*Parameters!$C$5*'Actual H2'!H13))</f>
        <v>97.781132075471703</v>
      </c>
      <c r="I13" s="12">
        <f>IF(Control!$C$11="Highly pure",Parameters!$C$12*Parameters!$C$5*'Actual H2'!I13,IF(Control!$C$11="Tap water",Parameters!$C$17*Parameters!$C$5*'Actual H2'!I13,Parameters!$C$22*Parameters!$C$5*'Actual H2'!I13))</f>
        <v>56.181132075471695</v>
      </c>
      <c r="J13" s="12">
        <f>IF(Control!$C$11="Highly pure",Parameters!$C$12*Parameters!$C$5*'Actual H2'!J13,IF(Control!$C$11="Tap water",Parameters!$C$17*Parameters!$C$5*'Actual H2'!J13,Parameters!$C$22*Parameters!$C$5*'Actual H2'!J13))</f>
        <v>45.388679245283029</v>
      </c>
      <c r="K13" s="12">
        <f>IF(Control!$C$11="Highly pure",Parameters!$C$12*Parameters!$C$5*'Actual H2'!K13,IF(Control!$C$11="Tap water",Parameters!$C$17*Parameters!$C$5*'Actual H2'!K13,Parameters!$C$22*Parameters!$C$5*'Actual H2'!K13))</f>
        <v>59.230188679245273</v>
      </c>
      <c r="L13" s="12">
        <f>IF(Control!$C$11="Highly pure",Parameters!$C$12*Parameters!$C$5*'Actual H2'!L13,IF(Control!$C$11="Tap water",Parameters!$C$17*Parameters!$C$5*'Actual H2'!L13,Parameters!$C$22*Parameters!$C$5*'Actual H2'!L13))</f>
        <v>83.89433962264151</v>
      </c>
      <c r="M13" s="12">
        <f>IF(Control!$C$11="Highly pure",Parameters!$C$12*Parameters!$C$5*'Actual H2'!M13,IF(Control!$C$11="Tap water",Parameters!$C$17*Parameters!$C$5*'Actual H2'!M13,Parameters!$C$22*Parameters!$C$5*'Actual H2'!M13))</f>
        <v>85.735849056603769</v>
      </c>
      <c r="N13" s="12">
        <f>IF(Control!$C$11="Highly pure",Parameters!$C$12*Parameters!$C$5*'Actual H2'!N13,IF(Control!$C$11="Tap water",Parameters!$C$17*Parameters!$C$5*'Actual H2'!N13,Parameters!$C$22*Parameters!$C$5*'Actual H2'!N13))</f>
        <v>83.89433962264151</v>
      </c>
      <c r="O13" s="12">
        <f>IF(Control!$C$11="Highly pure",Parameters!$C$12*Parameters!$C$5*'Actual H2'!O13,IF(Control!$C$11="Tap water",Parameters!$C$17*Parameters!$C$5*'Actual H2'!O13,Parameters!$C$22*Parameters!$C$5*'Actual H2'!O13))</f>
        <v>71.84905660377359</v>
      </c>
      <c r="P13" s="12">
        <f>IF(Control!$C$11="Highly pure",Parameters!$C$12*Parameters!$C$5*'Actual H2'!P13,IF(Control!$C$11="Tap water",Parameters!$C$17*Parameters!$C$5*'Actual H2'!P13,Parameters!$C$22*Parameters!$C$5*'Actual H2'!P13))</f>
        <v>83.89433962264151</v>
      </c>
      <c r="Q13" s="12">
        <f>IF(Control!$C$11="Highly pure",Parameters!$C$12*Parameters!$C$5*'Actual H2'!Q13,IF(Control!$C$11="Tap water",Parameters!$C$17*Parameters!$C$5*'Actual H2'!Q13,Parameters!$C$22*Parameters!$C$5*'Actual H2'!Q13))</f>
        <v>105.66037735849056</v>
      </c>
      <c r="R13" s="12">
        <f>IF(Control!$C$11="Highly pure",Parameters!$C$12*Parameters!$C$5*'Actual H2'!R13,IF(Control!$C$11="Tap water",Parameters!$C$17*Parameters!$C$5*'Actual H2'!R13,Parameters!$C$22*Parameters!$C$5*'Actual H2'!R13))</f>
        <v>136.0301886792453</v>
      </c>
      <c r="S13" s="12">
        <f>IF(Control!$C$11="Highly pure",Parameters!$C$12*Parameters!$C$5*'Actual H2'!S13,IF(Control!$C$11="Tap water",Parameters!$C$17*Parameters!$C$5*'Actual H2'!S13,Parameters!$C$22*Parameters!$C$5*'Actual H2'!S13))</f>
        <v>153.23773584905663</v>
      </c>
      <c r="T13" s="12">
        <f>IF(Control!$C$11="Highly pure",Parameters!$C$12*Parameters!$C$5*'Actual H2'!T13,IF(Control!$C$11="Tap water",Parameters!$C$17*Parameters!$C$5*'Actual H2'!T13,Parameters!$C$22*Parameters!$C$5*'Actual H2'!T13))</f>
        <v>166.88301886792453</v>
      </c>
      <c r="U13" s="12">
        <f>IF(Control!$C$11="Highly pure",Parameters!$C$12*Parameters!$C$5*'Actual H2'!U13,IF(Control!$C$11="Tap water",Parameters!$C$17*Parameters!$C$5*'Actual H2'!U13,Parameters!$C$22*Parameters!$C$5*'Actual H2'!U13))</f>
        <v>168.36226415094336</v>
      </c>
      <c r="V13" s="12">
        <f>IF(Control!$C$11="Highly pure",Parameters!$C$12*Parameters!$C$5*'Actual H2'!V13,IF(Control!$C$11="Tap water",Parameters!$C$17*Parameters!$C$5*'Actual H2'!V13,Parameters!$C$22*Parameters!$C$5*'Actual H2'!V13))</f>
        <v>177.22264150943397</v>
      </c>
      <c r="W13" s="12">
        <f>IF(Control!$C$11="Highly pure",Parameters!$C$12*Parameters!$C$5*'Actual H2'!W13,IF(Control!$C$11="Tap water",Parameters!$C$17*Parameters!$C$5*'Actual H2'!W13,Parameters!$C$22*Parameters!$C$5*'Actual H2'!W13))</f>
        <v>184.0301886792453</v>
      </c>
      <c r="X13" s="12">
        <f>IF(Control!$C$11="Highly pure",Parameters!$C$12*Parameters!$C$5*'Actual H2'!X13,IF(Control!$C$11="Tap water",Parameters!$C$17*Parameters!$C$5*'Actual H2'!X13,Parameters!$C$22*Parameters!$C$5*'Actual H2'!X13))</f>
        <v>184.06037735849057</v>
      </c>
      <c r="Y13" s="12">
        <f>IF(Control!$C$11="Highly pure",Parameters!$C$12*Parameters!$C$5*'Actual H2'!Y13,IF(Control!$C$11="Tap water",Parameters!$C$17*Parameters!$C$5*'Actual H2'!Y13,Parameters!$C$22*Parameters!$C$5*'Actual H2'!Y13))</f>
        <v>186.94339622641508</v>
      </c>
      <c r="Z13" s="12">
        <f>IF(Control!$C$11="Highly pure",Parameters!$C$12*Parameters!$C$5*'Actual H2'!Z13,IF(Control!$C$11="Tap water",Parameters!$C$17*Parameters!$C$5*'Actual H2'!Z13,Parameters!$C$22*Parameters!$C$5*'Actual H2'!Z13))</f>
        <v>187.50188679245284</v>
      </c>
      <c r="AB13" s="7">
        <f t="shared" si="0"/>
        <v>3224</v>
      </c>
    </row>
    <row r="14" spans="2:32" x14ac:dyDescent="0.2">
      <c r="B14" s="6">
        <v>44208</v>
      </c>
      <c r="C14" s="12">
        <f>IF(Control!$C$11="Highly pure",Parameters!$C$12*Parameters!$C$5*'Actual H2'!C14,IF(Control!$C$11="Tap water",Parameters!$C$17*Parameters!$C$5*'Actual H2'!C14,Parameters!$C$22*Parameters!$C$5*'Actual H2'!C14))</f>
        <v>187.74339622641514</v>
      </c>
      <c r="D14" s="12">
        <f>IF(Control!$C$11="Highly pure",Parameters!$C$12*Parameters!$C$5*'Actual H2'!D14,IF(Control!$C$11="Tap water",Parameters!$C$17*Parameters!$C$5*'Actual H2'!D14,Parameters!$C$22*Parameters!$C$5*'Actual H2'!D14))</f>
        <v>188.67924528301887</v>
      </c>
      <c r="E14" s="12">
        <f>IF(Control!$C$11="Highly pure",Parameters!$C$12*Parameters!$C$5*'Actual H2'!E14,IF(Control!$C$11="Tap water",Parameters!$C$17*Parameters!$C$5*'Actual H2'!E14,Parameters!$C$22*Parameters!$C$5*'Actual H2'!E14))</f>
        <v>188.67924528301887</v>
      </c>
      <c r="F14" s="12">
        <f>IF(Control!$C$11="Highly pure",Parameters!$C$12*Parameters!$C$5*'Actual H2'!F14,IF(Control!$C$11="Tap water",Parameters!$C$17*Parameters!$C$5*'Actual H2'!F14,Parameters!$C$22*Parameters!$C$5*'Actual H2'!F14))</f>
        <v>188.67924528301887</v>
      </c>
      <c r="G14" s="12">
        <f>IF(Control!$C$11="Highly pure",Parameters!$C$12*Parameters!$C$5*'Actual H2'!G14,IF(Control!$C$11="Tap water",Parameters!$C$17*Parameters!$C$5*'Actual H2'!G14,Parameters!$C$22*Parameters!$C$5*'Actual H2'!G14))</f>
        <v>187.50188679245284</v>
      </c>
      <c r="H14" s="12">
        <f>IF(Control!$C$11="Highly pure",Parameters!$C$12*Parameters!$C$5*'Actual H2'!H14,IF(Control!$C$11="Tap water",Parameters!$C$17*Parameters!$C$5*'Actual H2'!H14,Parameters!$C$22*Parameters!$C$5*'Actual H2'!H14))</f>
        <v>183.26037735849056</v>
      </c>
      <c r="I14" s="12">
        <f>IF(Control!$C$11="Highly pure",Parameters!$C$12*Parameters!$C$5*'Actual H2'!I14,IF(Control!$C$11="Tap water",Parameters!$C$17*Parameters!$C$5*'Actual H2'!I14,Parameters!$C$22*Parameters!$C$5*'Actual H2'!I14))</f>
        <v>168.36226415094336</v>
      </c>
      <c r="J14" s="12">
        <f>IF(Control!$C$11="Highly pure",Parameters!$C$12*Parameters!$C$5*'Actual H2'!J14,IF(Control!$C$11="Tap water",Parameters!$C$17*Parameters!$C$5*'Actual H2'!J14,Parameters!$C$22*Parameters!$C$5*'Actual H2'!J14))</f>
        <v>151.72830188679248</v>
      </c>
      <c r="K14" s="12">
        <f>IF(Control!$C$11="Highly pure",Parameters!$C$12*Parameters!$C$5*'Actual H2'!K14,IF(Control!$C$11="Tap water",Parameters!$C$17*Parameters!$C$5*'Actual H2'!K14,Parameters!$C$22*Parameters!$C$5*'Actual H2'!K14))</f>
        <v>133.6754716981132</v>
      </c>
      <c r="L14" s="12">
        <f>IF(Control!$C$11="Highly pure",Parameters!$C$12*Parameters!$C$5*'Actual H2'!L14,IF(Control!$C$11="Tap water",Parameters!$C$17*Parameters!$C$5*'Actual H2'!L14,Parameters!$C$22*Parameters!$C$5*'Actual H2'!L14))</f>
        <v>126.33962264150944</v>
      </c>
      <c r="M14" s="12">
        <f>IF(Control!$C$11="Highly pure",Parameters!$C$12*Parameters!$C$5*'Actual H2'!M14,IF(Control!$C$11="Tap water",Parameters!$C$17*Parameters!$C$5*'Actual H2'!M14,Parameters!$C$22*Parameters!$C$5*'Actual H2'!M14))</f>
        <v>126.33962264150944</v>
      </c>
      <c r="N14" s="12">
        <f>IF(Control!$C$11="Highly pure",Parameters!$C$12*Parameters!$C$5*'Actual H2'!N14,IF(Control!$C$11="Tap water",Parameters!$C$17*Parameters!$C$5*'Actual H2'!N14,Parameters!$C$22*Parameters!$C$5*'Actual H2'!N14))</f>
        <v>126.33962264150944</v>
      </c>
      <c r="O14" s="12">
        <f>IF(Control!$C$11="Highly pure",Parameters!$C$12*Parameters!$C$5*'Actual H2'!O14,IF(Control!$C$11="Tap water",Parameters!$C$17*Parameters!$C$5*'Actual H2'!O14,Parameters!$C$22*Parameters!$C$5*'Actual H2'!O14))</f>
        <v>130.26415094339623</v>
      </c>
      <c r="P14" s="12">
        <f>IF(Control!$C$11="Highly pure",Parameters!$C$12*Parameters!$C$5*'Actual H2'!P14,IF(Control!$C$11="Tap water",Parameters!$C$17*Parameters!$C$5*'Actual H2'!P14,Parameters!$C$22*Parameters!$C$5*'Actual H2'!P14))</f>
        <v>137.53962264150945</v>
      </c>
      <c r="Q14" s="12">
        <f>IF(Control!$C$11="Highly pure",Parameters!$C$12*Parameters!$C$5*'Actual H2'!Q14,IF(Control!$C$11="Tap water",Parameters!$C$17*Parameters!$C$5*'Actual H2'!Q14,Parameters!$C$22*Parameters!$C$5*'Actual H2'!Q14))</f>
        <v>149.37358490566038</v>
      </c>
      <c r="R14" s="12">
        <f>IF(Control!$C$11="Highly pure",Parameters!$C$12*Parameters!$C$5*'Actual H2'!R14,IF(Control!$C$11="Tap water",Parameters!$C$17*Parameters!$C$5*'Actual H2'!R14,Parameters!$C$22*Parameters!$C$5*'Actual H2'!R14))</f>
        <v>151.72830188679248</v>
      </c>
      <c r="S14" s="12">
        <f>IF(Control!$C$11="Highly pure",Parameters!$C$12*Parameters!$C$5*'Actual H2'!S14,IF(Control!$C$11="Tap water",Parameters!$C$17*Parameters!$C$5*'Actual H2'!S14,Parameters!$C$22*Parameters!$C$5*'Actual H2'!S14))</f>
        <v>151.72830188679248</v>
      </c>
      <c r="T14" s="12">
        <f>IF(Control!$C$11="Highly pure",Parameters!$C$12*Parameters!$C$5*'Actual H2'!T14,IF(Control!$C$11="Tap water",Parameters!$C$17*Parameters!$C$5*'Actual H2'!T14,Parameters!$C$22*Parameters!$C$5*'Actual H2'!T14))</f>
        <v>136.0301886792453</v>
      </c>
      <c r="U14" s="12">
        <f>IF(Control!$C$11="Highly pure",Parameters!$C$12*Parameters!$C$5*'Actual H2'!U14,IF(Control!$C$11="Tap water",Parameters!$C$17*Parameters!$C$5*'Actual H2'!U14,Parameters!$C$22*Parameters!$C$5*'Actual H2'!U14))</f>
        <v>117.1320754716981</v>
      </c>
      <c r="V14" s="12">
        <f>IF(Control!$C$11="Highly pure",Parameters!$C$12*Parameters!$C$5*'Actual H2'!V14,IF(Control!$C$11="Tap water",Parameters!$C$17*Parameters!$C$5*'Actual H2'!V14,Parameters!$C$22*Parameters!$C$5*'Actual H2'!V14))</f>
        <v>93.856603773584894</v>
      </c>
      <c r="W14" s="12">
        <f>IF(Control!$C$11="Highly pure",Parameters!$C$12*Parameters!$C$5*'Actual H2'!W14,IF(Control!$C$11="Tap water",Parameters!$C$17*Parameters!$C$5*'Actual H2'!W14,Parameters!$C$22*Parameters!$C$5*'Actual H2'!W14))</f>
        <v>75.833962264150927</v>
      </c>
      <c r="X14" s="12">
        <f>IF(Control!$C$11="Highly pure",Parameters!$C$12*Parameters!$C$5*'Actual H2'!X14,IF(Control!$C$11="Tap water",Parameters!$C$17*Parameters!$C$5*'Actual H2'!X14,Parameters!$C$22*Parameters!$C$5*'Actual H2'!X14))</f>
        <v>62.279245283018867</v>
      </c>
      <c r="Y14" s="12">
        <f>IF(Control!$C$11="Highly pure",Parameters!$C$12*Parameters!$C$5*'Actual H2'!Y14,IF(Control!$C$11="Tap water",Parameters!$C$17*Parameters!$C$5*'Actual H2'!Y14,Parameters!$C$22*Parameters!$C$5*'Actual H2'!Y14))</f>
        <v>50.55094339622643</v>
      </c>
      <c r="Z14" s="12">
        <f>IF(Control!$C$11="Highly pure",Parameters!$C$12*Parameters!$C$5*'Actual H2'!Z14,IF(Control!$C$11="Tap water",Parameters!$C$17*Parameters!$C$5*'Actual H2'!Z14,Parameters!$C$22*Parameters!$C$5*'Actual H2'!Z14))</f>
        <v>45.388679245283029</v>
      </c>
      <c r="AB14" s="7">
        <f t="shared" si="0"/>
        <v>3259.0339622641509</v>
      </c>
    </row>
    <row r="15" spans="2:32" x14ac:dyDescent="0.2">
      <c r="B15" s="6">
        <v>44209</v>
      </c>
      <c r="C15" s="12">
        <f>IF(Control!$C$11="Highly pure",Parameters!$C$12*Parameters!$C$5*'Actual H2'!C15,IF(Control!$C$11="Tap water",Parameters!$C$17*Parameters!$C$5*'Actual H2'!C15,Parameters!$C$22*Parameters!$C$5*'Actual H2'!C15))</f>
        <v>38.052830188679245</v>
      </c>
      <c r="D15" s="12">
        <f>IF(Control!$C$11="Highly pure",Parameters!$C$12*Parameters!$C$5*'Actual H2'!D15,IF(Control!$C$11="Tap water",Parameters!$C$17*Parameters!$C$5*'Actual H2'!D15,Parameters!$C$22*Parameters!$C$5*'Actual H2'!D15))</f>
        <v>31.532075471698114</v>
      </c>
      <c r="E15" s="12">
        <f>IF(Control!$C$11="Highly pure",Parameters!$C$12*Parameters!$C$5*'Actual H2'!E15,IF(Control!$C$11="Tap water",Parameters!$C$17*Parameters!$C$5*'Actual H2'!E15,Parameters!$C$22*Parameters!$C$5*'Actual H2'!E15))</f>
        <v>25.735849056603776</v>
      </c>
      <c r="F15" s="12">
        <f>IF(Control!$C$11="Highly pure",Parameters!$C$12*Parameters!$C$5*'Actual H2'!F15,IF(Control!$C$11="Tap water",Parameters!$C$17*Parameters!$C$5*'Actual H2'!F15,Parameters!$C$22*Parameters!$C$5*'Actual H2'!F15))</f>
        <v>22.113207547169811</v>
      </c>
      <c r="G15" s="12">
        <f>IF(Control!$C$11="Highly pure",Parameters!$C$12*Parameters!$C$5*'Actual H2'!G15,IF(Control!$C$11="Tap water",Parameters!$C$17*Parameters!$C$5*'Actual H2'!G15,Parameters!$C$22*Parameters!$C$5*'Actual H2'!G15))</f>
        <v>17.343396226415091</v>
      </c>
      <c r="H15" s="12">
        <f>IF(Control!$C$11="Highly pure",Parameters!$C$12*Parameters!$C$5*'Actual H2'!H15,IF(Control!$C$11="Tap water",Parameters!$C$17*Parameters!$C$5*'Actual H2'!H15,Parameters!$C$22*Parameters!$C$5*'Actual H2'!H15))</f>
        <v>14.384905660377358</v>
      </c>
      <c r="I15" s="12">
        <f>IF(Control!$C$11="Highly pure",Parameters!$C$12*Parameters!$C$5*'Actual H2'!I15,IF(Control!$C$11="Tap water",Parameters!$C$17*Parameters!$C$5*'Actual H2'!I15,Parameters!$C$22*Parameters!$C$5*'Actual H2'!I15))</f>
        <v>11.667924528301889</v>
      </c>
      <c r="J15" s="12">
        <f>IF(Control!$C$11="Highly pure",Parameters!$C$12*Parameters!$C$5*'Actual H2'!J15,IF(Control!$C$11="Tap water",Parameters!$C$17*Parameters!$C$5*'Actual H2'!J15,Parameters!$C$22*Parameters!$C$5*'Actual H2'!J15))</f>
        <v>11.667924528301889</v>
      </c>
      <c r="K15" s="12">
        <f>IF(Control!$C$11="Highly pure",Parameters!$C$12*Parameters!$C$5*'Actual H2'!K15,IF(Control!$C$11="Tap water",Parameters!$C$17*Parameters!$C$5*'Actual H2'!K15,Parameters!$C$22*Parameters!$C$5*'Actual H2'!K15))</f>
        <v>11.667924528301889</v>
      </c>
      <c r="L15" s="12">
        <f>IF(Control!$C$11="Highly pure",Parameters!$C$12*Parameters!$C$5*'Actual H2'!L15,IF(Control!$C$11="Tap water",Parameters!$C$17*Parameters!$C$5*'Actual H2'!L15,Parameters!$C$22*Parameters!$C$5*'Actual H2'!L15))</f>
        <v>7.9547169811320764</v>
      </c>
      <c r="M15" s="12">
        <f>IF(Control!$C$11="Highly pure",Parameters!$C$12*Parameters!$C$5*'Actual H2'!M15,IF(Control!$C$11="Tap water",Parameters!$C$17*Parameters!$C$5*'Actual H2'!M15,Parameters!$C$22*Parameters!$C$5*'Actual H2'!M15))</f>
        <v>0</v>
      </c>
      <c r="N15" s="12">
        <f>IF(Control!$C$11="Highly pure",Parameters!$C$12*Parameters!$C$5*'Actual H2'!N15,IF(Control!$C$11="Tap water",Parameters!$C$17*Parameters!$C$5*'Actual H2'!N15,Parameters!$C$22*Parameters!$C$5*'Actual H2'!N15))</f>
        <v>0</v>
      </c>
      <c r="O15" s="12">
        <f>IF(Control!$C$11="Highly pure",Parameters!$C$12*Parameters!$C$5*'Actual H2'!O15,IF(Control!$C$11="Tap water",Parameters!$C$17*Parameters!$C$5*'Actual H2'!O15,Parameters!$C$22*Parameters!$C$5*'Actual H2'!O15))</f>
        <v>2.8528301886792451</v>
      </c>
      <c r="P15" s="12">
        <f>IF(Control!$C$11="Highly pure",Parameters!$C$12*Parameters!$C$5*'Actual H2'!P15,IF(Control!$C$11="Tap water",Parameters!$C$17*Parameters!$C$5*'Actual H2'!P15,Parameters!$C$22*Parameters!$C$5*'Actual H2'!P15))</f>
        <v>6.7169811320754729</v>
      </c>
      <c r="Q15" s="12">
        <f>IF(Control!$C$11="Highly pure",Parameters!$C$12*Parameters!$C$5*'Actual H2'!Q15,IF(Control!$C$11="Tap water",Parameters!$C$17*Parameters!$C$5*'Actual H2'!Q15,Parameters!$C$22*Parameters!$C$5*'Actual H2'!Q15))</f>
        <v>14.384905660377358</v>
      </c>
      <c r="R15" s="12">
        <f>IF(Control!$C$11="Highly pure",Parameters!$C$12*Parameters!$C$5*'Actual H2'!R15,IF(Control!$C$11="Tap water",Parameters!$C$17*Parameters!$C$5*'Actual H2'!R15,Parameters!$C$22*Parameters!$C$5*'Actual H2'!R15))</f>
        <v>23.924528301886792</v>
      </c>
      <c r="S15" s="12">
        <f>IF(Control!$C$11="Highly pure",Parameters!$C$12*Parameters!$C$5*'Actual H2'!S15,IF(Control!$C$11="Tap water",Parameters!$C$17*Parameters!$C$5*'Actual H2'!S15,Parameters!$C$22*Parameters!$C$5*'Actual H2'!S15))</f>
        <v>38.052830188679245</v>
      </c>
      <c r="T15" s="12">
        <f>IF(Control!$C$11="Highly pure",Parameters!$C$12*Parameters!$C$5*'Actual H2'!T15,IF(Control!$C$11="Tap water",Parameters!$C$17*Parameters!$C$5*'Actual H2'!T15,Parameters!$C$22*Parameters!$C$5*'Actual H2'!T15))</f>
        <v>53.132075471698116</v>
      </c>
      <c r="U15" s="12">
        <f>IF(Control!$C$11="Highly pure",Parameters!$C$12*Parameters!$C$5*'Actual H2'!U15,IF(Control!$C$11="Tap water",Parameters!$C$17*Parameters!$C$5*'Actual H2'!U15,Parameters!$C$22*Parameters!$C$5*'Actual H2'!U15))</f>
        <v>68.377358490566024</v>
      </c>
      <c r="V15" s="12">
        <f>IF(Control!$C$11="Highly pure",Parameters!$C$12*Parameters!$C$5*'Actual H2'!V15,IF(Control!$C$11="Tap water",Parameters!$C$17*Parameters!$C$5*'Actual H2'!V15,Parameters!$C$22*Parameters!$C$5*'Actual H2'!V15))</f>
        <v>83.89433962264151</v>
      </c>
      <c r="W15" s="12">
        <f>IF(Control!$C$11="Highly pure",Parameters!$C$12*Parameters!$C$5*'Actual H2'!W15,IF(Control!$C$11="Tap water",Parameters!$C$17*Parameters!$C$5*'Actual H2'!W15,Parameters!$C$22*Parameters!$C$5*'Actual H2'!W15))</f>
        <v>101.19245283018867</v>
      </c>
      <c r="X15" s="12">
        <f>IF(Control!$C$11="Highly pure",Parameters!$C$12*Parameters!$C$5*'Actual H2'!X15,IF(Control!$C$11="Tap water",Parameters!$C$17*Parameters!$C$5*'Actual H2'!X15,Parameters!$C$22*Parameters!$C$5*'Actual H2'!X15))</f>
        <v>117.1320754716981</v>
      </c>
      <c r="Y15" s="12">
        <f>IF(Control!$C$11="Highly pure",Parameters!$C$12*Parameters!$C$5*'Actual H2'!Y15,IF(Control!$C$11="Tap water",Parameters!$C$17*Parameters!$C$5*'Actual H2'!Y15,Parameters!$C$22*Parameters!$C$5*'Actual H2'!Y15))</f>
        <v>133.6754716981132</v>
      </c>
      <c r="Z15" s="12">
        <f>IF(Control!$C$11="Highly pure",Parameters!$C$12*Parameters!$C$5*'Actual H2'!Z15,IF(Control!$C$11="Tap water",Parameters!$C$17*Parameters!$C$5*'Actual H2'!Z15,Parameters!$C$22*Parameters!$C$5*'Actual H2'!Z15))</f>
        <v>130.26415094339623</v>
      </c>
      <c r="AB15" s="7">
        <f t="shared" si="0"/>
        <v>965.72075471698088</v>
      </c>
    </row>
    <row r="16" spans="2:32" x14ac:dyDescent="0.2">
      <c r="B16" s="6">
        <v>44210</v>
      </c>
      <c r="C16" s="12">
        <f>IF(Control!$C$11="Highly pure",Parameters!$C$12*Parameters!$C$5*'Actual H2'!C16,IF(Control!$C$11="Tap water",Parameters!$C$17*Parameters!$C$5*'Actual H2'!C16,Parameters!$C$22*Parameters!$C$5*'Actual H2'!C16))</f>
        <v>119.48679245283019</v>
      </c>
      <c r="D16" s="12">
        <f>IF(Control!$C$11="Highly pure",Parameters!$C$12*Parameters!$C$5*'Actual H2'!D16,IF(Control!$C$11="Tap water",Parameters!$C$17*Parameters!$C$5*'Actual H2'!D16,Parameters!$C$22*Parameters!$C$5*'Actual H2'!D16))</f>
        <v>119.48679245283019</v>
      </c>
      <c r="E16" s="12">
        <f>IF(Control!$C$11="Highly pure",Parameters!$C$12*Parameters!$C$5*'Actual H2'!E16,IF(Control!$C$11="Tap water",Parameters!$C$17*Parameters!$C$5*'Actual H2'!E16,Parameters!$C$22*Parameters!$C$5*'Actual H2'!E16))</f>
        <v>130.26415094339623</v>
      </c>
      <c r="F16" s="12">
        <f>IF(Control!$C$11="Highly pure",Parameters!$C$12*Parameters!$C$5*'Actual H2'!F16,IF(Control!$C$11="Tap water",Parameters!$C$17*Parameters!$C$5*'Actual H2'!F16,Parameters!$C$22*Parameters!$C$5*'Actual H2'!F16))</f>
        <v>136.0301886792453</v>
      </c>
      <c r="G16" s="12">
        <f>IF(Control!$C$11="Highly pure",Parameters!$C$12*Parameters!$C$5*'Actual H2'!G16,IF(Control!$C$11="Tap water",Parameters!$C$17*Parameters!$C$5*'Actual H2'!G16,Parameters!$C$22*Parameters!$C$5*'Actual H2'!G16))</f>
        <v>137.53962264150945</v>
      </c>
      <c r="H16" s="12">
        <f>IF(Control!$C$11="Highly pure",Parameters!$C$12*Parameters!$C$5*'Actual H2'!H16,IF(Control!$C$11="Tap water",Parameters!$C$17*Parameters!$C$5*'Actual H2'!H16,Parameters!$C$22*Parameters!$C$5*'Actual H2'!H16))</f>
        <v>137.53962264150945</v>
      </c>
      <c r="I16" s="12">
        <f>IF(Control!$C$11="Highly pure",Parameters!$C$12*Parameters!$C$5*'Actual H2'!I16,IF(Control!$C$11="Tap water",Parameters!$C$17*Parameters!$C$5*'Actual H2'!I16,Parameters!$C$22*Parameters!$C$5*'Actual H2'!I16))</f>
        <v>149.37358490566038</v>
      </c>
      <c r="J16" s="12">
        <f>IF(Control!$C$11="Highly pure",Parameters!$C$12*Parameters!$C$5*'Actual H2'!J16,IF(Control!$C$11="Tap water",Parameters!$C$17*Parameters!$C$5*'Actual H2'!J16,Parameters!$C$22*Parameters!$C$5*'Actual H2'!J16))</f>
        <v>151.72830188679248</v>
      </c>
      <c r="K16" s="12">
        <f>IF(Control!$C$11="Highly pure",Parameters!$C$12*Parameters!$C$5*'Actual H2'!K16,IF(Control!$C$11="Tap water",Parameters!$C$17*Parameters!$C$5*'Actual H2'!K16,Parameters!$C$22*Parameters!$C$5*'Actual H2'!K16))</f>
        <v>165.37358490566035</v>
      </c>
      <c r="L16" s="12">
        <f>IF(Control!$C$11="Highly pure",Parameters!$C$12*Parameters!$C$5*'Actual H2'!L16,IF(Control!$C$11="Tap water",Parameters!$C$17*Parameters!$C$5*'Actual H2'!L16,Parameters!$C$22*Parameters!$C$5*'Actual H2'!L16))</f>
        <v>166.88301886792453</v>
      </c>
      <c r="M16" s="12">
        <f>IF(Control!$C$11="Highly pure",Parameters!$C$12*Parameters!$C$5*'Actual H2'!M16,IF(Control!$C$11="Tap water",Parameters!$C$17*Parameters!$C$5*'Actual H2'!M16,Parameters!$C$22*Parameters!$C$5*'Actual H2'!M16))</f>
        <v>167.80377358490566</v>
      </c>
      <c r="N16" s="12">
        <f>IF(Control!$C$11="Highly pure",Parameters!$C$12*Parameters!$C$5*'Actual H2'!N16,IF(Control!$C$11="Tap water",Parameters!$C$17*Parameters!$C$5*'Actual H2'!N16,Parameters!$C$22*Parameters!$C$5*'Actual H2'!N16))</f>
        <v>168.36226415094336</v>
      </c>
      <c r="O16" s="12">
        <f>IF(Control!$C$11="Highly pure",Parameters!$C$12*Parameters!$C$5*'Actual H2'!O16,IF(Control!$C$11="Tap water",Parameters!$C$17*Parameters!$C$5*'Actual H2'!O16,Parameters!$C$22*Parameters!$C$5*'Actual H2'!O16))</f>
        <v>177.22264150943397</v>
      </c>
      <c r="P16" s="12">
        <f>IF(Control!$C$11="Highly pure",Parameters!$C$12*Parameters!$C$5*'Actual H2'!P16,IF(Control!$C$11="Tap water",Parameters!$C$17*Parameters!$C$5*'Actual H2'!P16,Parameters!$C$22*Parameters!$C$5*'Actual H2'!P16))</f>
        <v>176.30188679245282</v>
      </c>
      <c r="Q16" s="12">
        <f>IF(Control!$C$11="Highly pure",Parameters!$C$12*Parameters!$C$5*'Actual H2'!Q16,IF(Control!$C$11="Tap water",Parameters!$C$17*Parameters!$C$5*'Actual H2'!Q16,Parameters!$C$22*Parameters!$C$5*'Actual H2'!Q16))</f>
        <v>177.7811320754717</v>
      </c>
      <c r="R16" s="12">
        <f>IF(Control!$C$11="Highly pure",Parameters!$C$12*Parameters!$C$5*'Actual H2'!R16,IF(Control!$C$11="Tap water",Parameters!$C$17*Parameters!$C$5*'Actual H2'!R16,Parameters!$C$22*Parameters!$C$5*'Actual H2'!R16))</f>
        <v>177.7811320754717</v>
      </c>
      <c r="S16" s="12">
        <f>IF(Control!$C$11="Highly pure",Parameters!$C$12*Parameters!$C$5*'Actual H2'!S16,IF(Control!$C$11="Tap water",Parameters!$C$17*Parameters!$C$5*'Actual H2'!S16,Parameters!$C$22*Parameters!$C$5*'Actual H2'!S16))</f>
        <v>167.80377358490566</v>
      </c>
      <c r="T16" s="12">
        <f>IF(Control!$C$11="Highly pure",Parameters!$C$12*Parameters!$C$5*'Actual H2'!T16,IF(Control!$C$11="Tap water",Parameters!$C$17*Parameters!$C$5*'Actual H2'!T16,Parameters!$C$22*Parameters!$C$5*'Actual H2'!T16))</f>
        <v>151.72830188679248</v>
      </c>
      <c r="U16" s="12">
        <f>IF(Control!$C$11="Highly pure",Parameters!$C$12*Parameters!$C$5*'Actual H2'!U16,IF(Control!$C$11="Tap water",Parameters!$C$17*Parameters!$C$5*'Actual H2'!U16,Parameters!$C$22*Parameters!$C$5*'Actual H2'!U16))</f>
        <v>137.53962264150945</v>
      </c>
      <c r="V16" s="12">
        <f>IF(Control!$C$11="Highly pure",Parameters!$C$12*Parameters!$C$5*'Actual H2'!V16,IF(Control!$C$11="Tap water",Parameters!$C$17*Parameters!$C$5*'Actual H2'!V16,Parameters!$C$22*Parameters!$C$5*'Actual H2'!V16))</f>
        <v>130.26415094339623</v>
      </c>
      <c r="W16" s="12">
        <f>IF(Control!$C$11="Highly pure",Parameters!$C$12*Parameters!$C$5*'Actual H2'!W16,IF(Control!$C$11="Tap water",Parameters!$C$17*Parameters!$C$5*'Actual H2'!W16,Parameters!$C$22*Parameters!$C$5*'Actual H2'!W16))</f>
        <v>113.72075471698113</v>
      </c>
      <c r="X16" s="12">
        <f>IF(Control!$C$11="Highly pure",Parameters!$C$12*Parameters!$C$5*'Actual H2'!X16,IF(Control!$C$11="Tap water",Parameters!$C$17*Parameters!$C$5*'Actual H2'!X16,Parameters!$C$22*Parameters!$C$5*'Actual H2'!X16))</f>
        <v>101.19245283018867</v>
      </c>
      <c r="Y16" s="12">
        <f>IF(Control!$C$11="Highly pure",Parameters!$C$12*Parameters!$C$5*'Actual H2'!Y16,IF(Control!$C$11="Tap water",Parameters!$C$17*Parameters!$C$5*'Actual H2'!Y16,Parameters!$C$22*Parameters!$C$5*'Actual H2'!Y16))</f>
        <v>89.720754716981133</v>
      </c>
      <c r="Z16" s="12">
        <f>IF(Control!$C$11="Highly pure",Parameters!$C$12*Parameters!$C$5*'Actual H2'!Z16,IF(Control!$C$11="Tap water",Parameters!$C$17*Parameters!$C$5*'Actual H2'!Z16,Parameters!$C$22*Parameters!$C$5*'Actual H2'!Z16))</f>
        <v>85.735849056603769</v>
      </c>
      <c r="AB16" s="7">
        <f t="shared" si="0"/>
        <v>3436.6641509433962</v>
      </c>
    </row>
    <row r="17" spans="2:28" x14ac:dyDescent="0.2">
      <c r="B17" s="6">
        <v>44211</v>
      </c>
      <c r="C17" s="12">
        <f>IF(Control!$C$11="Highly pure",Parameters!$C$12*Parameters!$C$5*'Actual H2'!C17,IF(Control!$C$11="Tap water",Parameters!$C$17*Parameters!$C$5*'Actual H2'!C17,Parameters!$C$22*Parameters!$C$5*'Actual H2'!C17))</f>
        <v>93.856603773584894</v>
      </c>
      <c r="D17" s="12">
        <f>IF(Control!$C$11="Highly pure",Parameters!$C$12*Parameters!$C$5*'Actual H2'!D17,IF(Control!$C$11="Tap water",Parameters!$C$17*Parameters!$C$5*'Actual H2'!D17,Parameters!$C$22*Parameters!$C$5*'Actual H2'!D17))</f>
        <v>105.66037735849056</v>
      </c>
      <c r="E17" s="12">
        <f>IF(Control!$C$11="Highly pure",Parameters!$C$12*Parameters!$C$5*'Actual H2'!E17,IF(Control!$C$11="Tap water",Parameters!$C$17*Parameters!$C$5*'Actual H2'!E17,Parameters!$C$22*Parameters!$C$5*'Actual H2'!E17))</f>
        <v>113.72075471698113</v>
      </c>
      <c r="F17" s="12">
        <f>IF(Control!$C$11="Highly pure",Parameters!$C$12*Parameters!$C$5*'Actual H2'!F17,IF(Control!$C$11="Tap water",Parameters!$C$17*Parameters!$C$5*'Actual H2'!F17,Parameters!$C$22*Parameters!$C$5*'Actual H2'!F17))</f>
        <v>126.33962264150944</v>
      </c>
      <c r="G17" s="12">
        <f>IF(Control!$C$11="Highly pure",Parameters!$C$12*Parameters!$C$5*'Actual H2'!G17,IF(Control!$C$11="Tap water",Parameters!$C$17*Parameters!$C$5*'Actual H2'!G17,Parameters!$C$22*Parameters!$C$5*'Actual H2'!G17))</f>
        <v>126.33962264150944</v>
      </c>
      <c r="H17" s="12">
        <f>IF(Control!$C$11="Highly pure",Parameters!$C$12*Parameters!$C$5*'Actual H2'!H17,IF(Control!$C$11="Tap water",Parameters!$C$17*Parameters!$C$5*'Actual H2'!H17,Parameters!$C$22*Parameters!$C$5*'Actual H2'!H17))</f>
        <v>101.19245283018867</v>
      </c>
      <c r="I17" s="12">
        <f>IF(Control!$C$11="Highly pure",Parameters!$C$12*Parameters!$C$5*'Actual H2'!I17,IF(Control!$C$11="Tap water",Parameters!$C$17*Parameters!$C$5*'Actual H2'!I17,Parameters!$C$22*Parameters!$C$5*'Actual H2'!I17))</f>
        <v>79.969811320754715</v>
      </c>
      <c r="J17" s="12">
        <f>IF(Control!$C$11="Highly pure",Parameters!$C$12*Parameters!$C$5*'Actual H2'!J17,IF(Control!$C$11="Tap water",Parameters!$C$17*Parameters!$C$5*'Actual H2'!J17,Parameters!$C$22*Parameters!$C$5*'Actual H2'!J17))</f>
        <v>65.328301886792445</v>
      </c>
      <c r="K17" s="12">
        <f>IF(Control!$C$11="Highly pure",Parameters!$C$12*Parameters!$C$5*'Actual H2'!K17,IF(Control!$C$11="Tap water",Parameters!$C$17*Parameters!$C$5*'Actual H2'!K17,Parameters!$C$22*Parameters!$C$5*'Actual H2'!K17))</f>
        <v>71.84905660377359</v>
      </c>
      <c r="L17" s="12">
        <f>IF(Control!$C$11="Highly pure",Parameters!$C$12*Parameters!$C$5*'Actual H2'!L17,IF(Control!$C$11="Tap water",Parameters!$C$17*Parameters!$C$5*'Actual H2'!L17,Parameters!$C$22*Parameters!$C$5*'Actual H2'!L17))</f>
        <v>65.328301886792445</v>
      </c>
      <c r="M17" s="12">
        <f>IF(Control!$C$11="Highly pure",Parameters!$C$12*Parameters!$C$5*'Actual H2'!M17,IF(Control!$C$11="Tap water",Parameters!$C$17*Parameters!$C$5*'Actual H2'!M17,Parameters!$C$22*Parameters!$C$5*'Actual H2'!M17))</f>
        <v>50.55094339622643</v>
      </c>
      <c r="N17" s="12">
        <f>IF(Control!$C$11="Highly pure",Parameters!$C$12*Parameters!$C$5*'Actual H2'!N17,IF(Control!$C$11="Tap water",Parameters!$C$17*Parameters!$C$5*'Actual H2'!N17,Parameters!$C$22*Parameters!$C$5*'Actual H2'!N17))</f>
        <v>31.532075471698114</v>
      </c>
      <c r="O17" s="12">
        <f>IF(Control!$C$11="Highly pure",Parameters!$C$12*Parameters!$C$5*'Actual H2'!O17,IF(Control!$C$11="Tap water",Parameters!$C$17*Parameters!$C$5*'Actual H2'!O17,Parameters!$C$22*Parameters!$C$5*'Actual H2'!O17))</f>
        <v>27.547169811320753</v>
      </c>
      <c r="P17" s="12">
        <f>IF(Control!$C$11="Highly pure",Parameters!$C$12*Parameters!$C$5*'Actual H2'!P17,IF(Control!$C$11="Tap water",Parameters!$C$17*Parameters!$C$5*'Actual H2'!P17,Parameters!$C$22*Parameters!$C$5*'Actual H2'!P17))</f>
        <v>23.924528301886792</v>
      </c>
      <c r="Q17" s="12">
        <f>IF(Control!$C$11="Highly pure",Parameters!$C$12*Parameters!$C$5*'Actual H2'!Q17,IF(Control!$C$11="Tap water",Parameters!$C$17*Parameters!$C$5*'Actual H2'!Q17,Parameters!$C$22*Parameters!$C$5*'Actual H2'!Q17))</f>
        <v>23.924528301886792</v>
      </c>
      <c r="R17" s="12">
        <f>IF(Control!$C$11="Highly pure",Parameters!$C$12*Parameters!$C$5*'Actual H2'!R17,IF(Control!$C$11="Tap water",Parameters!$C$17*Parameters!$C$5*'Actual H2'!R17,Parameters!$C$22*Parameters!$C$5*'Actual H2'!R17))</f>
        <v>33.705660377358491</v>
      </c>
      <c r="S17" s="12">
        <f>IF(Control!$C$11="Highly pure",Parameters!$C$12*Parameters!$C$5*'Actual H2'!S17,IF(Control!$C$11="Tap water",Parameters!$C$17*Parameters!$C$5*'Actual H2'!S17,Parameters!$C$22*Parameters!$C$5*'Actual H2'!S17))</f>
        <v>59.230188679245273</v>
      </c>
      <c r="T17" s="12">
        <f>IF(Control!$C$11="Highly pure",Parameters!$C$12*Parameters!$C$5*'Actual H2'!T17,IF(Control!$C$11="Tap water",Parameters!$C$17*Parameters!$C$5*'Actual H2'!T17,Parameters!$C$22*Parameters!$C$5*'Actual H2'!T17))</f>
        <v>97.781132075471703</v>
      </c>
      <c r="U17" s="12">
        <f>IF(Control!$C$11="Highly pure",Parameters!$C$12*Parameters!$C$5*'Actual H2'!U17,IF(Control!$C$11="Tap water",Parameters!$C$17*Parameters!$C$5*'Actual H2'!U17,Parameters!$C$22*Parameters!$C$5*'Actual H2'!U17))</f>
        <v>137.53962264150945</v>
      </c>
      <c r="V17" s="12">
        <f>IF(Control!$C$11="Highly pure",Parameters!$C$12*Parameters!$C$5*'Actual H2'!V17,IF(Control!$C$11="Tap water",Parameters!$C$17*Parameters!$C$5*'Actual H2'!V17,Parameters!$C$22*Parameters!$C$5*'Actual H2'!V17))</f>
        <v>167.80377358490566</v>
      </c>
      <c r="W17" s="12">
        <f>IF(Control!$C$11="Highly pure",Parameters!$C$12*Parameters!$C$5*'Actual H2'!W17,IF(Control!$C$11="Tap water",Parameters!$C$17*Parameters!$C$5*'Actual H2'!W17,Parameters!$C$22*Parameters!$C$5*'Actual H2'!W17))</f>
        <v>184.0301886792453</v>
      </c>
      <c r="X17" s="12">
        <f>IF(Control!$C$11="Highly pure",Parameters!$C$12*Parameters!$C$5*'Actual H2'!X17,IF(Control!$C$11="Tap water",Parameters!$C$17*Parameters!$C$5*'Actual H2'!X17,Parameters!$C$22*Parameters!$C$5*'Actual H2'!X17))</f>
        <v>188.67924528301887</v>
      </c>
      <c r="Y17" s="12">
        <f>IF(Control!$C$11="Highly pure",Parameters!$C$12*Parameters!$C$5*'Actual H2'!Y17,IF(Control!$C$11="Tap water",Parameters!$C$17*Parameters!$C$5*'Actual H2'!Y17,Parameters!$C$22*Parameters!$C$5*'Actual H2'!Y17))</f>
        <v>188.67924528301887</v>
      </c>
      <c r="Z17" s="12">
        <f>IF(Control!$C$11="Highly pure",Parameters!$C$12*Parameters!$C$5*'Actual H2'!Z17,IF(Control!$C$11="Tap water",Parameters!$C$17*Parameters!$C$5*'Actual H2'!Z17,Parameters!$C$22*Parameters!$C$5*'Actual H2'!Z17))</f>
        <v>188.67924528301887</v>
      </c>
      <c r="AB17" s="7">
        <f t="shared" si="0"/>
        <v>2353.1924528301888</v>
      </c>
    </row>
    <row r="18" spans="2:28" x14ac:dyDescent="0.2">
      <c r="B18" s="6">
        <v>44212</v>
      </c>
      <c r="C18" s="12">
        <f>IF(Control!$C$11="Highly pure",Parameters!$C$12*Parameters!$C$5*'Actual H2'!C18,IF(Control!$C$11="Tap water",Parameters!$C$17*Parameters!$C$5*'Actual H2'!C18,Parameters!$C$22*Parameters!$C$5*'Actual H2'!C18))</f>
        <v>188.67924528301887</v>
      </c>
      <c r="D18" s="12">
        <f>IF(Control!$C$11="Highly pure",Parameters!$C$12*Parameters!$C$5*'Actual H2'!D18,IF(Control!$C$11="Tap water",Parameters!$C$17*Parameters!$C$5*'Actual H2'!D18,Parameters!$C$22*Parameters!$C$5*'Actual H2'!D18))</f>
        <v>188.67924528301887</v>
      </c>
      <c r="E18" s="12">
        <f>IF(Control!$C$11="Highly pure",Parameters!$C$12*Parameters!$C$5*'Actual H2'!E18,IF(Control!$C$11="Tap water",Parameters!$C$17*Parameters!$C$5*'Actual H2'!E18,Parameters!$C$22*Parameters!$C$5*'Actual H2'!E18))</f>
        <v>188.67924528301887</v>
      </c>
      <c r="F18" s="12">
        <f>IF(Control!$C$11="Highly pure",Parameters!$C$12*Parameters!$C$5*'Actual H2'!F18,IF(Control!$C$11="Tap water",Parameters!$C$17*Parameters!$C$5*'Actual H2'!F18,Parameters!$C$22*Parameters!$C$5*'Actual H2'!F18))</f>
        <v>188.67924528301887</v>
      </c>
      <c r="G18" s="12">
        <f>IF(Control!$C$11="Highly pure",Parameters!$C$12*Parameters!$C$5*'Actual H2'!G18,IF(Control!$C$11="Tap water",Parameters!$C$17*Parameters!$C$5*'Actual H2'!G18,Parameters!$C$22*Parameters!$C$5*'Actual H2'!G18))</f>
        <v>188.67924528301887</v>
      </c>
      <c r="H18" s="12">
        <f>IF(Control!$C$11="Highly pure",Parameters!$C$12*Parameters!$C$5*'Actual H2'!H18,IF(Control!$C$11="Tap water",Parameters!$C$17*Parameters!$C$5*'Actual H2'!H18,Parameters!$C$22*Parameters!$C$5*'Actual H2'!H18))</f>
        <v>188.67924528301887</v>
      </c>
      <c r="I18" s="12">
        <f>IF(Control!$C$11="Highly pure",Parameters!$C$12*Parameters!$C$5*'Actual H2'!I18,IF(Control!$C$11="Tap water",Parameters!$C$17*Parameters!$C$5*'Actual H2'!I18,Parameters!$C$22*Parameters!$C$5*'Actual H2'!I18))</f>
        <v>188.67924528301887</v>
      </c>
      <c r="J18" s="12">
        <f>IF(Control!$C$11="Highly pure",Parameters!$C$12*Parameters!$C$5*'Actual H2'!J18,IF(Control!$C$11="Tap water",Parameters!$C$17*Parameters!$C$5*'Actual H2'!J18,Parameters!$C$22*Parameters!$C$5*'Actual H2'!J18))</f>
        <v>188.67924528301887</v>
      </c>
      <c r="K18" s="12">
        <f>IF(Control!$C$11="Highly pure",Parameters!$C$12*Parameters!$C$5*'Actual H2'!K18,IF(Control!$C$11="Tap water",Parameters!$C$17*Parameters!$C$5*'Actual H2'!K18,Parameters!$C$22*Parameters!$C$5*'Actual H2'!K18))</f>
        <v>183.26037735849056</v>
      </c>
      <c r="L18" s="12">
        <f>IF(Control!$C$11="Highly pure",Parameters!$C$12*Parameters!$C$5*'Actual H2'!L18,IF(Control!$C$11="Tap water",Parameters!$C$17*Parameters!$C$5*'Actual H2'!L18,Parameters!$C$22*Parameters!$C$5*'Actual H2'!L18))</f>
        <v>165.37358490566035</v>
      </c>
      <c r="M18" s="12">
        <f>IF(Control!$C$11="Highly pure",Parameters!$C$12*Parameters!$C$5*'Actual H2'!M18,IF(Control!$C$11="Tap water",Parameters!$C$17*Parameters!$C$5*'Actual H2'!M18,Parameters!$C$22*Parameters!$C$5*'Actual H2'!M18))</f>
        <v>154.15849056603776</v>
      </c>
      <c r="N18" s="12">
        <f>IF(Control!$C$11="Highly pure",Parameters!$C$12*Parameters!$C$5*'Actual H2'!N18,IF(Control!$C$11="Tap water",Parameters!$C$17*Parameters!$C$5*'Actual H2'!N18,Parameters!$C$22*Parameters!$C$5*'Actual H2'!N18))</f>
        <v>166.88301886792453</v>
      </c>
      <c r="O18" s="12">
        <f>IF(Control!$C$11="Highly pure",Parameters!$C$12*Parameters!$C$5*'Actual H2'!O18,IF(Control!$C$11="Tap water",Parameters!$C$17*Parameters!$C$5*'Actual H2'!O18,Parameters!$C$22*Parameters!$C$5*'Actual H2'!O18))</f>
        <v>187.74339622641514</v>
      </c>
      <c r="P18" s="12">
        <f>IF(Control!$C$11="Highly pure",Parameters!$C$12*Parameters!$C$5*'Actual H2'!P18,IF(Control!$C$11="Tap water",Parameters!$C$17*Parameters!$C$5*'Actual H2'!P18,Parameters!$C$22*Parameters!$C$5*'Actual H2'!P18))</f>
        <v>188.67924528301887</v>
      </c>
      <c r="Q18" s="12">
        <f>IF(Control!$C$11="Highly pure",Parameters!$C$12*Parameters!$C$5*'Actual H2'!Q18,IF(Control!$C$11="Tap water",Parameters!$C$17*Parameters!$C$5*'Actual H2'!Q18,Parameters!$C$22*Parameters!$C$5*'Actual H2'!Q18))</f>
        <v>188.67924528301887</v>
      </c>
      <c r="R18" s="12">
        <f>IF(Control!$C$11="Highly pure",Parameters!$C$12*Parameters!$C$5*'Actual H2'!R18,IF(Control!$C$11="Tap water",Parameters!$C$17*Parameters!$C$5*'Actual H2'!R18,Parameters!$C$22*Parameters!$C$5*'Actual H2'!R18))</f>
        <v>188.67924528301887</v>
      </c>
      <c r="S18" s="12">
        <f>IF(Control!$C$11="Highly pure",Parameters!$C$12*Parameters!$C$5*'Actual H2'!S18,IF(Control!$C$11="Tap water",Parameters!$C$17*Parameters!$C$5*'Actual H2'!S18,Parameters!$C$22*Parameters!$C$5*'Actual H2'!S18))</f>
        <v>188.67924528301887</v>
      </c>
      <c r="T18" s="12">
        <f>IF(Control!$C$11="Highly pure",Parameters!$C$12*Parameters!$C$5*'Actual H2'!T18,IF(Control!$C$11="Tap water",Parameters!$C$17*Parameters!$C$5*'Actual H2'!T18,Parameters!$C$22*Parameters!$C$5*'Actual H2'!T18))</f>
        <v>188.67924528301887</v>
      </c>
      <c r="U18" s="12">
        <f>IF(Control!$C$11="Highly pure",Parameters!$C$12*Parameters!$C$5*'Actual H2'!U18,IF(Control!$C$11="Tap water",Parameters!$C$17*Parameters!$C$5*'Actual H2'!U18,Parameters!$C$22*Parameters!$C$5*'Actual H2'!U18))</f>
        <v>188.67924528301887</v>
      </c>
      <c r="V18" s="12">
        <f>IF(Control!$C$11="Highly pure",Parameters!$C$12*Parameters!$C$5*'Actual H2'!V18,IF(Control!$C$11="Tap water",Parameters!$C$17*Parameters!$C$5*'Actual H2'!V18,Parameters!$C$22*Parameters!$C$5*'Actual H2'!V18))</f>
        <v>188.67924528301887</v>
      </c>
      <c r="W18" s="12">
        <f>IF(Control!$C$11="Highly pure",Parameters!$C$12*Parameters!$C$5*'Actual H2'!W18,IF(Control!$C$11="Tap water",Parameters!$C$17*Parameters!$C$5*'Actual H2'!W18,Parameters!$C$22*Parameters!$C$5*'Actual H2'!W18))</f>
        <v>188.67924528301887</v>
      </c>
      <c r="X18" s="12">
        <f>IF(Control!$C$11="Highly pure",Parameters!$C$12*Parameters!$C$5*'Actual H2'!X18,IF(Control!$C$11="Tap water",Parameters!$C$17*Parameters!$C$5*'Actual H2'!X18,Parameters!$C$22*Parameters!$C$5*'Actual H2'!X18))</f>
        <v>188.67924528301887</v>
      </c>
      <c r="Y18" s="12">
        <f>IF(Control!$C$11="Highly pure",Parameters!$C$12*Parameters!$C$5*'Actual H2'!Y18,IF(Control!$C$11="Tap water",Parameters!$C$17*Parameters!$C$5*'Actual H2'!Y18,Parameters!$C$22*Parameters!$C$5*'Actual H2'!Y18))</f>
        <v>188.67924528301887</v>
      </c>
      <c r="Z18" s="12">
        <f>IF(Control!$C$11="Highly pure",Parameters!$C$12*Parameters!$C$5*'Actual H2'!Z18,IF(Control!$C$11="Tap water",Parameters!$C$17*Parameters!$C$5*'Actual H2'!Z18,Parameters!$C$22*Parameters!$C$5*'Actual H2'!Z18))</f>
        <v>188.67924528301887</v>
      </c>
      <c r="AB18" s="7">
        <f t="shared" si="0"/>
        <v>4442.3245283018841</v>
      </c>
    </row>
    <row r="19" spans="2:28" x14ac:dyDescent="0.2">
      <c r="B19" s="6">
        <v>44213</v>
      </c>
      <c r="C19" s="12">
        <f>IF(Control!$C$11="Highly pure",Parameters!$C$12*Parameters!$C$5*'Actual H2'!C19,IF(Control!$C$11="Tap water",Parameters!$C$17*Parameters!$C$5*'Actual H2'!C19,Parameters!$C$22*Parameters!$C$5*'Actual H2'!C19))</f>
        <v>188.67924528301887</v>
      </c>
      <c r="D19" s="12">
        <f>IF(Control!$C$11="Highly pure",Parameters!$C$12*Parameters!$C$5*'Actual H2'!D19,IF(Control!$C$11="Tap water",Parameters!$C$17*Parameters!$C$5*'Actual H2'!D19,Parameters!$C$22*Parameters!$C$5*'Actual H2'!D19))</f>
        <v>188.67924528301887</v>
      </c>
      <c r="E19" s="12">
        <f>IF(Control!$C$11="Highly pure",Parameters!$C$12*Parameters!$C$5*'Actual H2'!E19,IF(Control!$C$11="Tap water",Parameters!$C$17*Parameters!$C$5*'Actual H2'!E19,Parameters!$C$22*Parameters!$C$5*'Actual H2'!E19))</f>
        <v>188.67924528301887</v>
      </c>
      <c r="F19" s="12">
        <f>IF(Control!$C$11="Highly pure",Parameters!$C$12*Parameters!$C$5*'Actual H2'!F19,IF(Control!$C$11="Tap water",Parameters!$C$17*Parameters!$C$5*'Actual H2'!F19,Parameters!$C$22*Parameters!$C$5*'Actual H2'!F19))</f>
        <v>188.67924528301887</v>
      </c>
      <c r="G19" s="12">
        <f>IF(Control!$C$11="Highly pure",Parameters!$C$12*Parameters!$C$5*'Actual H2'!G19,IF(Control!$C$11="Tap water",Parameters!$C$17*Parameters!$C$5*'Actual H2'!G19,Parameters!$C$22*Parameters!$C$5*'Actual H2'!G19))</f>
        <v>188.67924528301887</v>
      </c>
      <c r="H19" s="12">
        <f>IF(Control!$C$11="Highly pure",Parameters!$C$12*Parameters!$C$5*'Actual H2'!H19,IF(Control!$C$11="Tap water",Parameters!$C$17*Parameters!$C$5*'Actual H2'!H19,Parameters!$C$22*Parameters!$C$5*'Actual H2'!H19))</f>
        <v>188.67924528301887</v>
      </c>
      <c r="I19" s="12">
        <f>IF(Control!$C$11="Highly pure",Parameters!$C$12*Parameters!$C$5*'Actual H2'!I19,IF(Control!$C$11="Tap water",Parameters!$C$17*Parameters!$C$5*'Actual H2'!I19,Parameters!$C$22*Parameters!$C$5*'Actual H2'!I19))</f>
        <v>188.67924528301887</v>
      </c>
      <c r="J19" s="12">
        <f>IF(Control!$C$11="Highly pure",Parameters!$C$12*Parameters!$C$5*'Actual H2'!J19,IF(Control!$C$11="Tap water",Parameters!$C$17*Parameters!$C$5*'Actual H2'!J19,Parameters!$C$22*Parameters!$C$5*'Actual H2'!J19))</f>
        <v>188.67924528301887</v>
      </c>
      <c r="K19" s="12">
        <f>IF(Control!$C$11="Highly pure",Parameters!$C$12*Parameters!$C$5*'Actual H2'!K19,IF(Control!$C$11="Tap water",Parameters!$C$17*Parameters!$C$5*'Actual H2'!K19,Parameters!$C$22*Parameters!$C$5*'Actual H2'!K19))</f>
        <v>187.74339622641514</v>
      </c>
      <c r="L19" s="12">
        <f>IF(Control!$C$11="Highly pure",Parameters!$C$12*Parameters!$C$5*'Actual H2'!L19,IF(Control!$C$11="Tap water",Parameters!$C$17*Parameters!$C$5*'Actual H2'!L19,Parameters!$C$22*Parameters!$C$5*'Actual H2'!L19))</f>
        <v>176.30188679245282</v>
      </c>
      <c r="M19" s="12">
        <f>IF(Control!$C$11="Highly pure",Parameters!$C$12*Parameters!$C$5*'Actual H2'!M19,IF(Control!$C$11="Tap water",Parameters!$C$17*Parameters!$C$5*'Actual H2'!M19,Parameters!$C$22*Parameters!$C$5*'Actual H2'!M19))</f>
        <v>166.88301886792453</v>
      </c>
      <c r="N19" s="12">
        <f>IF(Control!$C$11="Highly pure",Parameters!$C$12*Parameters!$C$5*'Actual H2'!N19,IF(Control!$C$11="Tap water",Parameters!$C$17*Parameters!$C$5*'Actual H2'!N19,Parameters!$C$22*Parameters!$C$5*'Actual H2'!N19))</f>
        <v>165.37358490566035</v>
      </c>
      <c r="O19" s="12">
        <f>IF(Control!$C$11="Highly pure",Parameters!$C$12*Parameters!$C$5*'Actual H2'!O19,IF(Control!$C$11="Tap water",Parameters!$C$17*Parameters!$C$5*'Actual H2'!O19,Parameters!$C$22*Parameters!$C$5*'Actual H2'!O19))</f>
        <v>151.72830188679248</v>
      </c>
      <c r="P19" s="12">
        <f>IF(Control!$C$11="Highly pure",Parameters!$C$12*Parameters!$C$5*'Actual H2'!P19,IF(Control!$C$11="Tap water",Parameters!$C$17*Parameters!$C$5*'Actual H2'!P19,Parameters!$C$22*Parameters!$C$5*'Actual H2'!P19))</f>
        <v>151.72830188679248</v>
      </c>
      <c r="Q19" s="12">
        <f>IF(Control!$C$11="Highly pure",Parameters!$C$12*Parameters!$C$5*'Actual H2'!Q19,IF(Control!$C$11="Tap water",Parameters!$C$17*Parameters!$C$5*'Actual H2'!Q19,Parameters!$C$22*Parameters!$C$5*'Actual H2'!Q19))</f>
        <v>137.53962264150945</v>
      </c>
      <c r="R19" s="12">
        <f>IF(Control!$C$11="Highly pure",Parameters!$C$12*Parameters!$C$5*'Actual H2'!R19,IF(Control!$C$11="Tap water",Parameters!$C$17*Parameters!$C$5*'Actual H2'!R19,Parameters!$C$22*Parameters!$C$5*'Actual H2'!R19))</f>
        <v>153.23773584905663</v>
      </c>
      <c r="S19" s="12">
        <f>IF(Control!$C$11="Highly pure",Parameters!$C$12*Parameters!$C$5*'Actual H2'!S19,IF(Control!$C$11="Tap water",Parameters!$C$17*Parameters!$C$5*'Actual H2'!S19,Parameters!$C$22*Parameters!$C$5*'Actual H2'!S19))</f>
        <v>174.79245283018867</v>
      </c>
      <c r="T19" s="12">
        <f>IF(Control!$C$11="Highly pure",Parameters!$C$12*Parameters!$C$5*'Actual H2'!T19,IF(Control!$C$11="Tap water",Parameters!$C$17*Parameters!$C$5*'Actual H2'!T19,Parameters!$C$22*Parameters!$C$5*'Actual H2'!T19))</f>
        <v>184.06037735849057</v>
      </c>
      <c r="U19" s="12">
        <f>IF(Control!$C$11="Highly pure",Parameters!$C$12*Parameters!$C$5*'Actual H2'!U19,IF(Control!$C$11="Tap water",Parameters!$C$17*Parameters!$C$5*'Actual H2'!U19,Parameters!$C$22*Parameters!$C$5*'Actual H2'!U19))</f>
        <v>187.74339622641514</v>
      </c>
      <c r="V19" s="12">
        <f>IF(Control!$C$11="Highly pure",Parameters!$C$12*Parameters!$C$5*'Actual H2'!V19,IF(Control!$C$11="Tap water",Parameters!$C$17*Parameters!$C$5*'Actual H2'!V19,Parameters!$C$22*Parameters!$C$5*'Actual H2'!V19))</f>
        <v>186.94339622641508</v>
      </c>
      <c r="W19" s="12">
        <f>IF(Control!$C$11="Highly pure",Parameters!$C$12*Parameters!$C$5*'Actual H2'!W19,IF(Control!$C$11="Tap water",Parameters!$C$17*Parameters!$C$5*'Actual H2'!W19,Parameters!$C$22*Parameters!$C$5*'Actual H2'!W19))</f>
        <v>184.06037735849057</v>
      </c>
      <c r="X19" s="12">
        <f>IF(Control!$C$11="Highly pure",Parameters!$C$12*Parameters!$C$5*'Actual H2'!X19,IF(Control!$C$11="Tap water",Parameters!$C$17*Parameters!$C$5*'Actual H2'!X19,Parameters!$C$22*Parameters!$C$5*'Actual H2'!X19))</f>
        <v>187.71320754716982</v>
      </c>
      <c r="Y19" s="12">
        <f>IF(Control!$C$11="Highly pure",Parameters!$C$12*Parameters!$C$5*'Actual H2'!Y19,IF(Control!$C$11="Tap water",Parameters!$C$17*Parameters!$C$5*'Actual H2'!Y19,Parameters!$C$22*Parameters!$C$5*'Actual H2'!Y19))</f>
        <v>188.67924528301887</v>
      </c>
      <c r="Z19" s="12">
        <f>IF(Control!$C$11="Highly pure",Parameters!$C$12*Parameters!$C$5*'Actual H2'!Z19,IF(Control!$C$11="Tap water",Parameters!$C$17*Parameters!$C$5*'Actual H2'!Z19,Parameters!$C$22*Parameters!$C$5*'Actual H2'!Z19))</f>
        <v>188.67924528301887</v>
      </c>
      <c r="AB19" s="7">
        <f t="shared" si="0"/>
        <v>4282.6415094339627</v>
      </c>
    </row>
    <row r="20" spans="2:28" x14ac:dyDescent="0.2">
      <c r="B20" s="6">
        <v>44214</v>
      </c>
      <c r="C20" s="12">
        <f>IF(Control!$C$11="Highly pure",Parameters!$C$12*Parameters!$C$5*'Actual H2'!C20,IF(Control!$C$11="Tap water",Parameters!$C$17*Parameters!$C$5*'Actual H2'!C20,Parameters!$C$22*Parameters!$C$5*'Actual H2'!C20))</f>
        <v>188.67924528301887</v>
      </c>
      <c r="D20" s="12">
        <f>IF(Control!$C$11="Highly pure",Parameters!$C$12*Parameters!$C$5*'Actual H2'!D20,IF(Control!$C$11="Tap water",Parameters!$C$17*Parameters!$C$5*'Actual H2'!D20,Parameters!$C$22*Parameters!$C$5*'Actual H2'!D20))</f>
        <v>188.67924528301887</v>
      </c>
      <c r="E20" s="12">
        <f>IF(Control!$C$11="Highly pure",Parameters!$C$12*Parameters!$C$5*'Actual H2'!E20,IF(Control!$C$11="Tap water",Parameters!$C$17*Parameters!$C$5*'Actual H2'!E20,Parameters!$C$22*Parameters!$C$5*'Actual H2'!E20))</f>
        <v>188.67924528301887</v>
      </c>
      <c r="F20" s="12">
        <f>IF(Control!$C$11="Highly pure",Parameters!$C$12*Parameters!$C$5*'Actual H2'!F20,IF(Control!$C$11="Tap water",Parameters!$C$17*Parameters!$C$5*'Actual H2'!F20,Parameters!$C$22*Parameters!$C$5*'Actual H2'!F20))</f>
        <v>188.67924528301887</v>
      </c>
      <c r="G20" s="12">
        <f>IF(Control!$C$11="Highly pure",Parameters!$C$12*Parameters!$C$5*'Actual H2'!G20,IF(Control!$C$11="Tap water",Parameters!$C$17*Parameters!$C$5*'Actual H2'!G20,Parameters!$C$22*Parameters!$C$5*'Actual H2'!G20))</f>
        <v>187.74339622641514</v>
      </c>
      <c r="H20" s="12">
        <f>IF(Control!$C$11="Highly pure",Parameters!$C$12*Parameters!$C$5*'Actual H2'!H20,IF(Control!$C$11="Tap water",Parameters!$C$17*Parameters!$C$5*'Actual H2'!H20,Parameters!$C$22*Parameters!$C$5*'Actual H2'!H20))</f>
        <v>188.67924528301887</v>
      </c>
      <c r="I20" s="12">
        <f>IF(Control!$C$11="Highly pure",Parameters!$C$12*Parameters!$C$5*'Actual H2'!I20,IF(Control!$C$11="Tap water",Parameters!$C$17*Parameters!$C$5*'Actual H2'!I20,Parameters!$C$22*Parameters!$C$5*'Actual H2'!I20))</f>
        <v>187.74339622641514</v>
      </c>
      <c r="J20" s="12">
        <f>IF(Control!$C$11="Highly pure",Parameters!$C$12*Parameters!$C$5*'Actual H2'!J20,IF(Control!$C$11="Tap water",Parameters!$C$17*Parameters!$C$5*'Actual H2'!J20,Parameters!$C$22*Parameters!$C$5*'Actual H2'!J20))</f>
        <v>184.0301886792453</v>
      </c>
      <c r="K20" s="12">
        <f>IF(Control!$C$11="Highly pure",Parameters!$C$12*Parameters!$C$5*'Actual H2'!K20,IF(Control!$C$11="Tap water",Parameters!$C$17*Parameters!$C$5*'Actual H2'!K20,Parameters!$C$22*Parameters!$C$5*'Actual H2'!K20))</f>
        <v>183.26037735849056</v>
      </c>
      <c r="L20" s="12">
        <f>IF(Control!$C$11="Highly pure",Parameters!$C$12*Parameters!$C$5*'Actual H2'!L20,IF(Control!$C$11="Tap water",Parameters!$C$17*Parameters!$C$5*'Actual H2'!L20,Parameters!$C$22*Parameters!$C$5*'Actual H2'!L20))</f>
        <v>183.26037735849056</v>
      </c>
      <c r="M20" s="12">
        <f>IF(Control!$C$11="Highly pure",Parameters!$C$12*Parameters!$C$5*'Actual H2'!M20,IF(Control!$C$11="Tap water",Parameters!$C$17*Parameters!$C$5*'Actual H2'!M20,Parameters!$C$22*Parameters!$C$5*'Actual H2'!M20))</f>
        <v>183.26037735849056</v>
      </c>
      <c r="N20" s="12">
        <f>IF(Control!$C$11="Highly pure",Parameters!$C$12*Parameters!$C$5*'Actual H2'!N20,IF(Control!$C$11="Tap water",Parameters!$C$17*Parameters!$C$5*'Actual H2'!N20,Parameters!$C$22*Parameters!$C$5*'Actual H2'!N20))</f>
        <v>184.0301886792453</v>
      </c>
      <c r="O20" s="12">
        <f>IF(Control!$C$11="Highly pure",Parameters!$C$12*Parameters!$C$5*'Actual H2'!O20,IF(Control!$C$11="Tap water",Parameters!$C$17*Parameters!$C$5*'Actual H2'!O20,Parameters!$C$22*Parameters!$C$5*'Actual H2'!O20))</f>
        <v>183.81886792452832</v>
      </c>
      <c r="P20" s="12">
        <f>IF(Control!$C$11="Highly pure",Parameters!$C$12*Parameters!$C$5*'Actual H2'!P20,IF(Control!$C$11="Tap water",Parameters!$C$17*Parameters!$C$5*'Actual H2'!P20,Parameters!$C$22*Parameters!$C$5*'Actual H2'!P20))</f>
        <v>184.0301886792453</v>
      </c>
      <c r="Q20" s="12">
        <f>IF(Control!$C$11="Highly pure",Parameters!$C$12*Parameters!$C$5*'Actual H2'!Q20,IF(Control!$C$11="Tap water",Parameters!$C$17*Parameters!$C$5*'Actual H2'!Q20,Parameters!$C$22*Parameters!$C$5*'Actual H2'!Q20))</f>
        <v>184.06037735849057</v>
      </c>
      <c r="R20" s="12">
        <f>IF(Control!$C$11="Highly pure",Parameters!$C$12*Parameters!$C$5*'Actual H2'!R20,IF(Control!$C$11="Tap water",Parameters!$C$17*Parameters!$C$5*'Actual H2'!R20,Parameters!$C$22*Parameters!$C$5*'Actual H2'!R20))</f>
        <v>184.0301886792453</v>
      </c>
      <c r="S20" s="12">
        <f>IF(Control!$C$11="Highly pure",Parameters!$C$12*Parameters!$C$5*'Actual H2'!S20,IF(Control!$C$11="Tap water",Parameters!$C$17*Parameters!$C$5*'Actual H2'!S20,Parameters!$C$22*Parameters!$C$5*'Actual H2'!S20))</f>
        <v>183.26037735849056</v>
      </c>
      <c r="T20" s="12">
        <f>IF(Control!$C$11="Highly pure",Parameters!$C$12*Parameters!$C$5*'Actual H2'!T20,IF(Control!$C$11="Tap water",Parameters!$C$17*Parameters!$C$5*'Actual H2'!T20,Parameters!$C$22*Parameters!$C$5*'Actual H2'!T20))</f>
        <v>177.7811320754717</v>
      </c>
      <c r="U20" s="12">
        <f>IF(Control!$C$11="Highly pure",Parameters!$C$12*Parameters!$C$5*'Actual H2'!U20,IF(Control!$C$11="Tap water",Parameters!$C$17*Parameters!$C$5*'Actual H2'!U20,Parameters!$C$22*Parameters!$C$5*'Actual H2'!U20))</f>
        <v>176.30188679245282</v>
      </c>
      <c r="V20" s="12">
        <f>IF(Control!$C$11="Highly pure",Parameters!$C$12*Parameters!$C$5*'Actual H2'!V20,IF(Control!$C$11="Tap water",Parameters!$C$17*Parameters!$C$5*'Actual H2'!V20,Parameters!$C$22*Parameters!$C$5*'Actual H2'!V20))</f>
        <v>174.79245283018867</v>
      </c>
      <c r="W20" s="12">
        <f>IF(Control!$C$11="Highly pure",Parameters!$C$12*Parameters!$C$5*'Actual H2'!W20,IF(Control!$C$11="Tap water",Parameters!$C$17*Parameters!$C$5*'Actual H2'!W20,Parameters!$C$22*Parameters!$C$5*'Actual H2'!W20))</f>
        <v>166.88301886792453</v>
      </c>
      <c r="X20" s="12">
        <f>IF(Control!$C$11="Highly pure",Parameters!$C$12*Parameters!$C$5*'Actual H2'!X20,IF(Control!$C$11="Tap water",Parameters!$C$17*Parameters!$C$5*'Actual H2'!X20,Parameters!$C$22*Parameters!$C$5*'Actual H2'!X20))</f>
        <v>153.23773584905663</v>
      </c>
      <c r="Y20" s="12">
        <f>IF(Control!$C$11="Highly pure",Parameters!$C$12*Parameters!$C$5*'Actual H2'!Y20,IF(Control!$C$11="Tap water",Parameters!$C$17*Parameters!$C$5*'Actual H2'!Y20,Parameters!$C$22*Parameters!$C$5*'Actual H2'!Y20))</f>
        <v>137.53962264150945</v>
      </c>
      <c r="Z20" s="12">
        <f>IF(Control!$C$11="Highly pure",Parameters!$C$12*Parameters!$C$5*'Actual H2'!Z20,IF(Control!$C$11="Tap water",Parameters!$C$17*Parameters!$C$5*'Actual H2'!Z20,Parameters!$C$22*Parameters!$C$5*'Actual H2'!Z20))</f>
        <v>133.6754716981132</v>
      </c>
      <c r="AB20" s="7">
        <f t="shared" si="0"/>
        <v>4276.1358490566045</v>
      </c>
    </row>
    <row r="21" spans="2:28" x14ac:dyDescent="0.2">
      <c r="B21" s="6">
        <v>44215</v>
      </c>
      <c r="C21" s="12">
        <f>IF(Control!$C$11="Highly pure",Parameters!$C$12*Parameters!$C$5*'Actual H2'!C21,IF(Control!$C$11="Tap water",Parameters!$C$17*Parameters!$C$5*'Actual H2'!C21,Parameters!$C$22*Parameters!$C$5*'Actual H2'!C21))</f>
        <v>126.33962264150944</v>
      </c>
      <c r="D21" s="12">
        <f>IF(Control!$C$11="Highly pure",Parameters!$C$12*Parameters!$C$5*'Actual H2'!D21,IF(Control!$C$11="Tap water",Parameters!$C$17*Parameters!$C$5*'Actual H2'!D21,Parameters!$C$22*Parameters!$C$5*'Actual H2'!D21))</f>
        <v>109.79622641509434</v>
      </c>
      <c r="E21" s="12">
        <f>IF(Control!$C$11="Highly pure",Parameters!$C$12*Parameters!$C$5*'Actual H2'!E21,IF(Control!$C$11="Tap water",Parameters!$C$17*Parameters!$C$5*'Actual H2'!E21,Parameters!$C$22*Parameters!$C$5*'Actual H2'!E21))</f>
        <v>101.19245283018867</v>
      </c>
      <c r="F21" s="12">
        <f>IF(Control!$C$11="Highly pure",Parameters!$C$12*Parameters!$C$5*'Actual H2'!F21,IF(Control!$C$11="Tap water",Parameters!$C$17*Parameters!$C$5*'Actual H2'!F21,Parameters!$C$22*Parameters!$C$5*'Actual H2'!F21))</f>
        <v>101.19245283018867</v>
      </c>
      <c r="G21" s="12">
        <f>IF(Control!$C$11="Highly pure",Parameters!$C$12*Parameters!$C$5*'Actual H2'!G21,IF(Control!$C$11="Tap water",Parameters!$C$17*Parameters!$C$5*'Actual H2'!G21,Parameters!$C$22*Parameters!$C$5*'Actual H2'!G21))</f>
        <v>105.66037735849056</v>
      </c>
      <c r="H21" s="12">
        <f>IF(Control!$C$11="Highly pure",Parameters!$C$12*Parameters!$C$5*'Actual H2'!H21,IF(Control!$C$11="Tap water",Parameters!$C$17*Parameters!$C$5*'Actual H2'!H21,Parameters!$C$22*Parameters!$C$5*'Actual H2'!H21))</f>
        <v>101.19245283018867</v>
      </c>
      <c r="I21" s="12">
        <f>IF(Control!$C$11="Highly pure",Parameters!$C$12*Parameters!$C$5*'Actual H2'!I21,IF(Control!$C$11="Tap water",Parameters!$C$17*Parameters!$C$5*'Actual H2'!I21,Parameters!$C$22*Parameters!$C$5*'Actual H2'!I21))</f>
        <v>101.19245283018867</v>
      </c>
      <c r="J21" s="12">
        <f>IF(Control!$C$11="Highly pure",Parameters!$C$12*Parameters!$C$5*'Actual H2'!J21,IF(Control!$C$11="Tap water",Parameters!$C$17*Parameters!$C$5*'Actual H2'!J21,Parameters!$C$22*Parameters!$C$5*'Actual H2'!J21))</f>
        <v>105.66037735849056</v>
      </c>
      <c r="K21" s="12">
        <f>IF(Control!$C$11="Highly pure",Parameters!$C$12*Parameters!$C$5*'Actual H2'!K21,IF(Control!$C$11="Tap water",Parameters!$C$17*Parameters!$C$5*'Actual H2'!K21,Parameters!$C$22*Parameters!$C$5*'Actual H2'!K21))</f>
        <v>101.19245283018867</v>
      </c>
      <c r="L21" s="12">
        <f>IF(Control!$C$11="Highly pure",Parameters!$C$12*Parameters!$C$5*'Actual H2'!L21,IF(Control!$C$11="Tap water",Parameters!$C$17*Parameters!$C$5*'Actual H2'!L21,Parameters!$C$22*Parameters!$C$5*'Actual H2'!L21))</f>
        <v>97.781132075471703</v>
      </c>
      <c r="M21" s="12">
        <f>IF(Control!$C$11="Highly pure",Parameters!$C$12*Parameters!$C$5*'Actual H2'!M21,IF(Control!$C$11="Tap water",Parameters!$C$17*Parameters!$C$5*'Actual H2'!M21,Parameters!$C$22*Parameters!$C$5*'Actual H2'!M21))</f>
        <v>79.969811320754715</v>
      </c>
      <c r="N21" s="12">
        <f>IF(Control!$C$11="Highly pure",Parameters!$C$12*Parameters!$C$5*'Actual H2'!N21,IF(Control!$C$11="Tap water",Parameters!$C$17*Parameters!$C$5*'Actual H2'!N21,Parameters!$C$22*Parameters!$C$5*'Actual H2'!N21))</f>
        <v>59.230188679245273</v>
      </c>
      <c r="O21" s="12">
        <f>IF(Control!$C$11="Highly pure",Parameters!$C$12*Parameters!$C$5*'Actual H2'!O21,IF(Control!$C$11="Tap water",Parameters!$C$17*Parameters!$C$5*'Actual H2'!O21,Parameters!$C$22*Parameters!$C$5*'Actual H2'!O21))</f>
        <v>45.388679245283029</v>
      </c>
      <c r="P21" s="12">
        <f>IF(Control!$C$11="Highly pure",Parameters!$C$12*Parameters!$C$5*'Actual H2'!P21,IF(Control!$C$11="Tap water",Parameters!$C$17*Parameters!$C$5*'Actual H2'!P21,Parameters!$C$22*Parameters!$C$5*'Actual H2'!P21))</f>
        <v>38.052830188679245</v>
      </c>
      <c r="Q21" s="12">
        <f>IF(Control!$C$11="Highly pure",Parameters!$C$12*Parameters!$C$5*'Actual H2'!Q21,IF(Control!$C$11="Tap water",Parameters!$C$17*Parameters!$C$5*'Actual H2'!Q21,Parameters!$C$22*Parameters!$C$5*'Actual H2'!Q21))</f>
        <v>29.358490566037734</v>
      </c>
      <c r="R21" s="12">
        <f>IF(Control!$C$11="Highly pure",Parameters!$C$12*Parameters!$C$5*'Actual H2'!R21,IF(Control!$C$11="Tap water",Parameters!$C$17*Parameters!$C$5*'Actual H2'!R21,Parameters!$C$22*Parameters!$C$5*'Actual H2'!R21))</f>
        <v>18.822641509433961</v>
      </c>
      <c r="S21" s="12">
        <f>IF(Control!$C$11="Highly pure",Parameters!$C$12*Parameters!$C$5*'Actual H2'!S21,IF(Control!$C$11="Tap water",Parameters!$C$17*Parameters!$C$5*'Actual H2'!S21,Parameters!$C$22*Parameters!$C$5*'Actual H2'!S21))</f>
        <v>10.430188679245285</v>
      </c>
      <c r="T21" s="12">
        <f>IF(Control!$C$11="Highly pure",Parameters!$C$12*Parameters!$C$5*'Actual H2'!T21,IF(Control!$C$11="Tap water",Parameters!$C$17*Parameters!$C$5*'Actual H2'!T21,Parameters!$C$22*Parameters!$C$5*'Actual H2'!T21))</f>
        <v>3.8188679245283015</v>
      </c>
      <c r="U21" s="12">
        <f>IF(Control!$C$11="Highly pure",Parameters!$C$12*Parameters!$C$5*'Actual H2'!U21,IF(Control!$C$11="Tap water",Parameters!$C$17*Parameters!$C$5*'Actual H2'!U21,Parameters!$C$22*Parameters!$C$5*'Actual H2'!U21))</f>
        <v>0</v>
      </c>
      <c r="V21" s="12">
        <f>IF(Control!$C$11="Highly pure",Parameters!$C$12*Parameters!$C$5*'Actual H2'!V21,IF(Control!$C$11="Tap water",Parameters!$C$17*Parameters!$C$5*'Actual H2'!V21,Parameters!$C$22*Parameters!$C$5*'Actual H2'!V21))</f>
        <v>0</v>
      </c>
      <c r="W21" s="12">
        <f>IF(Control!$C$11="Highly pure",Parameters!$C$12*Parameters!$C$5*'Actual H2'!W21,IF(Control!$C$11="Tap water",Parameters!$C$17*Parameters!$C$5*'Actual H2'!W21,Parameters!$C$22*Parameters!$C$5*'Actual H2'!W21))</f>
        <v>0</v>
      </c>
      <c r="X21" s="12">
        <f>IF(Control!$C$11="Highly pure",Parameters!$C$12*Parameters!$C$5*'Actual H2'!X21,IF(Control!$C$11="Tap water",Parameters!$C$17*Parameters!$C$5*'Actual H2'!X21,Parameters!$C$22*Parameters!$C$5*'Actual H2'!X21))</f>
        <v>0</v>
      </c>
      <c r="Y21" s="12">
        <f>IF(Control!$C$11="Highly pure",Parameters!$C$12*Parameters!$C$5*'Actual H2'!Y21,IF(Control!$C$11="Tap water",Parameters!$C$17*Parameters!$C$5*'Actual H2'!Y21,Parameters!$C$22*Parameters!$C$5*'Actual H2'!Y21))</f>
        <v>0</v>
      </c>
      <c r="Z21" s="12">
        <f>IF(Control!$C$11="Highly pure",Parameters!$C$12*Parameters!$C$5*'Actual H2'!Z21,IF(Control!$C$11="Tap water",Parameters!$C$17*Parameters!$C$5*'Actual H2'!Z21,Parameters!$C$22*Parameters!$C$5*'Actual H2'!Z21))</f>
        <v>0</v>
      </c>
      <c r="AB21" s="7">
        <f t="shared" si="0"/>
        <v>1336.2716981132075</v>
      </c>
    </row>
    <row r="22" spans="2:28" x14ac:dyDescent="0.2">
      <c r="B22" s="6">
        <v>44216</v>
      </c>
      <c r="C22" s="12">
        <f>IF(Control!$C$11="Highly pure",Parameters!$C$12*Parameters!$C$5*'Actual H2'!C22,IF(Control!$C$11="Tap water",Parameters!$C$17*Parameters!$C$5*'Actual H2'!C22,Parameters!$C$22*Parameters!$C$5*'Actual H2'!C22))</f>
        <v>0</v>
      </c>
      <c r="D22" s="12">
        <f>IF(Control!$C$11="Highly pure",Parameters!$C$12*Parameters!$C$5*'Actual H2'!D22,IF(Control!$C$11="Tap water",Parameters!$C$17*Parameters!$C$5*'Actual H2'!D22,Parameters!$C$22*Parameters!$C$5*'Actual H2'!D22))</f>
        <v>0</v>
      </c>
      <c r="E22" s="12">
        <f>IF(Control!$C$11="Highly pure",Parameters!$C$12*Parameters!$C$5*'Actual H2'!E22,IF(Control!$C$11="Tap water",Parameters!$C$17*Parameters!$C$5*'Actual H2'!E22,Parameters!$C$22*Parameters!$C$5*'Actual H2'!E22))</f>
        <v>5.7509433962264147</v>
      </c>
      <c r="F22" s="12">
        <f>IF(Control!$C$11="Highly pure",Parameters!$C$12*Parameters!$C$5*'Actual H2'!F22,IF(Control!$C$11="Tap water",Parameters!$C$17*Parameters!$C$5*'Actual H2'!F22,Parameters!$C$22*Parameters!$C$5*'Actual H2'!F22))</f>
        <v>9.1924528301886799</v>
      </c>
      <c r="G22" s="12">
        <f>IF(Control!$C$11="Highly pure",Parameters!$C$12*Parameters!$C$5*'Actual H2'!G22,IF(Control!$C$11="Tap water",Parameters!$C$17*Parameters!$C$5*'Actual H2'!G22,Parameters!$C$22*Parameters!$C$5*'Actual H2'!G22))</f>
        <v>11.667924528301889</v>
      </c>
      <c r="H22" s="12">
        <f>IF(Control!$C$11="Highly pure",Parameters!$C$12*Parameters!$C$5*'Actual H2'!H22,IF(Control!$C$11="Tap water",Parameters!$C$17*Parameters!$C$5*'Actual H2'!H22,Parameters!$C$22*Parameters!$C$5*'Actual H2'!H22))</f>
        <v>14.384905660377358</v>
      </c>
      <c r="I22" s="12">
        <f>IF(Control!$C$11="Highly pure",Parameters!$C$12*Parameters!$C$5*'Actual H2'!I22,IF(Control!$C$11="Tap water",Parameters!$C$17*Parameters!$C$5*'Actual H2'!I22,Parameters!$C$22*Parameters!$C$5*'Actual H2'!I22))</f>
        <v>23.924528301886792</v>
      </c>
      <c r="J22" s="12">
        <f>IF(Control!$C$11="Highly pure",Parameters!$C$12*Parameters!$C$5*'Actual H2'!J22,IF(Control!$C$11="Tap water",Parameters!$C$17*Parameters!$C$5*'Actual H2'!J22,Parameters!$C$22*Parameters!$C$5*'Actual H2'!J22))</f>
        <v>33.705660377358491</v>
      </c>
      <c r="K22" s="12">
        <f>IF(Control!$C$11="Highly pure",Parameters!$C$12*Parameters!$C$5*'Actual H2'!K22,IF(Control!$C$11="Tap water",Parameters!$C$17*Parameters!$C$5*'Actual H2'!K22,Parameters!$C$22*Parameters!$C$5*'Actual H2'!K22))</f>
        <v>42.807547169811322</v>
      </c>
      <c r="L22" s="12">
        <f>IF(Control!$C$11="Highly pure",Parameters!$C$12*Parameters!$C$5*'Actual H2'!L22,IF(Control!$C$11="Tap water",Parameters!$C$17*Parameters!$C$5*'Actual H2'!L22,Parameters!$C$22*Parameters!$C$5*'Actual H2'!L22))</f>
        <v>42.807547169811322</v>
      </c>
      <c r="M22" s="12">
        <f>IF(Control!$C$11="Highly pure",Parameters!$C$12*Parameters!$C$5*'Actual H2'!M22,IF(Control!$C$11="Tap water",Parameters!$C$17*Parameters!$C$5*'Actual H2'!M22,Parameters!$C$22*Parameters!$C$5*'Actual H2'!M22))</f>
        <v>38.052830188679245</v>
      </c>
      <c r="N22" s="12">
        <f>IF(Control!$C$11="Highly pure",Parameters!$C$12*Parameters!$C$5*'Actual H2'!N22,IF(Control!$C$11="Tap water",Parameters!$C$17*Parameters!$C$5*'Actual H2'!N22,Parameters!$C$22*Parameters!$C$5*'Actual H2'!N22))</f>
        <v>31.532075471698114</v>
      </c>
      <c r="O22" s="12">
        <f>IF(Control!$C$11="Highly pure",Parameters!$C$12*Parameters!$C$5*'Actual H2'!O22,IF(Control!$C$11="Tap water",Parameters!$C$17*Parameters!$C$5*'Actual H2'!O22,Parameters!$C$22*Parameters!$C$5*'Actual H2'!O22))</f>
        <v>25.735849056603776</v>
      </c>
      <c r="P22" s="12">
        <f>IF(Control!$C$11="Highly pure",Parameters!$C$12*Parameters!$C$5*'Actual H2'!P22,IF(Control!$C$11="Tap water",Parameters!$C$17*Parameters!$C$5*'Actual H2'!P22,Parameters!$C$22*Parameters!$C$5*'Actual H2'!P22))</f>
        <v>25.735849056603776</v>
      </c>
      <c r="Q22" s="12">
        <f>IF(Control!$C$11="Highly pure",Parameters!$C$12*Parameters!$C$5*'Actual H2'!Q22,IF(Control!$C$11="Tap water",Parameters!$C$17*Parameters!$C$5*'Actual H2'!Q22,Parameters!$C$22*Parameters!$C$5*'Actual H2'!Q22))</f>
        <v>31.532075471698114</v>
      </c>
      <c r="R22" s="12">
        <f>IF(Control!$C$11="Highly pure",Parameters!$C$12*Parameters!$C$5*'Actual H2'!R22,IF(Control!$C$11="Tap water",Parameters!$C$17*Parameters!$C$5*'Actual H2'!R22,Parameters!$C$22*Parameters!$C$5*'Actual H2'!R22))</f>
        <v>33.705660377358491</v>
      </c>
      <c r="S22" s="12">
        <f>IF(Control!$C$11="Highly pure",Parameters!$C$12*Parameters!$C$5*'Actual H2'!S22,IF(Control!$C$11="Tap water",Parameters!$C$17*Parameters!$C$5*'Actual H2'!S22,Parameters!$C$22*Parameters!$C$5*'Actual H2'!S22))</f>
        <v>33.705660377358491</v>
      </c>
      <c r="T22" s="12">
        <f>IF(Control!$C$11="Highly pure",Parameters!$C$12*Parameters!$C$5*'Actual H2'!T22,IF(Control!$C$11="Tap water",Parameters!$C$17*Parameters!$C$5*'Actual H2'!T22,Parameters!$C$22*Parameters!$C$5*'Actual H2'!T22))</f>
        <v>27.547169811320753</v>
      </c>
      <c r="U22" s="12">
        <f>IF(Control!$C$11="Highly pure",Parameters!$C$12*Parameters!$C$5*'Actual H2'!U22,IF(Control!$C$11="Tap water",Parameters!$C$17*Parameters!$C$5*'Actual H2'!U22,Parameters!$C$22*Parameters!$C$5*'Actual H2'!U22))</f>
        <v>27.547169811320753</v>
      </c>
      <c r="V22" s="12">
        <f>IF(Control!$C$11="Highly pure",Parameters!$C$12*Parameters!$C$5*'Actual H2'!V22,IF(Control!$C$11="Tap water",Parameters!$C$17*Parameters!$C$5*'Actual H2'!V22,Parameters!$C$22*Parameters!$C$5*'Actual H2'!V22))</f>
        <v>53.132075471698116</v>
      </c>
      <c r="W22" s="12">
        <f>IF(Control!$C$11="Highly pure",Parameters!$C$12*Parameters!$C$5*'Actual H2'!W22,IF(Control!$C$11="Tap water",Parameters!$C$17*Parameters!$C$5*'Actual H2'!W22,Parameters!$C$22*Parameters!$C$5*'Actual H2'!W22))</f>
        <v>101.19245283018867</v>
      </c>
      <c r="X22" s="12">
        <f>IF(Control!$C$11="Highly pure",Parameters!$C$12*Parameters!$C$5*'Actual H2'!X22,IF(Control!$C$11="Tap water",Parameters!$C$17*Parameters!$C$5*'Actual H2'!X22,Parameters!$C$22*Parameters!$C$5*'Actual H2'!X22))</f>
        <v>151.72830188679248</v>
      </c>
      <c r="Y22" s="12">
        <f>IF(Control!$C$11="Highly pure",Parameters!$C$12*Parameters!$C$5*'Actual H2'!Y22,IF(Control!$C$11="Tap water",Parameters!$C$17*Parameters!$C$5*'Actual H2'!Y22,Parameters!$C$22*Parameters!$C$5*'Actual H2'!Y22))</f>
        <v>176.30188679245282</v>
      </c>
      <c r="Z22" s="12">
        <f>IF(Control!$C$11="Highly pure",Parameters!$C$12*Parameters!$C$5*'Actual H2'!Z22,IF(Control!$C$11="Tap water",Parameters!$C$17*Parameters!$C$5*'Actual H2'!Z22,Parameters!$C$22*Parameters!$C$5*'Actual H2'!Z22))</f>
        <v>186.94339622641508</v>
      </c>
      <c r="AB22" s="7">
        <f t="shared" si="0"/>
        <v>1128.633962264151</v>
      </c>
    </row>
    <row r="23" spans="2:28" x14ac:dyDescent="0.2">
      <c r="B23" s="6">
        <v>44217</v>
      </c>
      <c r="C23" s="12">
        <f>IF(Control!$C$11="Highly pure",Parameters!$C$12*Parameters!$C$5*'Actual H2'!C23,IF(Control!$C$11="Tap water",Parameters!$C$17*Parameters!$C$5*'Actual H2'!C23,Parameters!$C$22*Parameters!$C$5*'Actual H2'!C23))</f>
        <v>187.71320754716982</v>
      </c>
      <c r="D23" s="12">
        <f>IF(Control!$C$11="Highly pure",Parameters!$C$12*Parameters!$C$5*'Actual H2'!D23,IF(Control!$C$11="Tap water",Parameters!$C$17*Parameters!$C$5*'Actual H2'!D23,Parameters!$C$22*Parameters!$C$5*'Actual H2'!D23))</f>
        <v>188.67924528301887</v>
      </c>
      <c r="E23" s="12">
        <f>IF(Control!$C$11="Highly pure",Parameters!$C$12*Parameters!$C$5*'Actual H2'!E23,IF(Control!$C$11="Tap water",Parameters!$C$17*Parameters!$C$5*'Actual H2'!E23,Parameters!$C$22*Parameters!$C$5*'Actual H2'!E23))</f>
        <v>188.67924528301887</v>
      </c>
      <c r="F23" s="12">
        <f>IF(Control!$C$11="Highly pure",Parameters!$C$12*Parameters!$C$5*'Actual H2'!F23,IF(Control!$C$11="Tap water",Parameters!$C$17*Parameters!$C$5*'Actual H2'!F23,Parameters!$C$22*Parameters!$C$5*'Actual H2'!F23))</f>
        <v>188.67924528301887</v>
      </c>
      <c r="G23" s="12">
        <f>IF(Control!$C$11="Highly pure",Parameters!$C$12*Parameters!$C$5*'Actual H2'!G23,IF(Control!$C$11="Tap water",Parameters!$C$17*Parameters!$C$5*'Actual H2'!G23,Parameters!$C$22*Parameters!$C$5*'Actual H2'!G23))</f>
        <v>188.67924528301887</v>
      </c>
      <c r="H23" s="12">
        <f>IF(Control!$C$11="Highly pure",Parameters!$C$12*Parameters!$C$5*'Actual H2'!H23,IF(Control!$C$11="Tap water",Parameters!$C$17*Parameters!$C$5*'Actual H2'!H23,Parameters!$C$22*Parameters!$C$5*'Actual H2'!H23))</f>
        <v>188.67924528301887</v>
      </c>
      <c r="I23" s="12">
        <f>IF(Control!$C$11="Highly pure",Parameters!$C$12*Parameters!$C$5*'Actual H2'!I23,IF(Control!$C$11="Tap water",Parameters!$C$17*Parameters!$C$5*'Actual H2'!I23,Parameters!$C$22*Parameters!$C$5*'Actual H2'!I23))</f>
        <v>188.67924528301887</v>
      </c>
      <c r="J23" s="12">
        <f>IF(Control!$C$11="Highly pure",Parameters!$C$12*Parameters!$C$5*'Actual H2'!J23,IF(Control!$C$11="Tap water",Parameters!$C$17*Parameters!$C$5*'Actual H2'!J23,Parameters!$C$22*Parameters!$C$5*'Actual H2'!J23))</f>
        <v>188.67924528301887</v>
      </c>
      <c r="K23" s="12">
        <f>IF(Control!$C$11="Highly pure",Parameters!$C$12*Parameters!$C$5*'Actual H2'!K23,IF(Control!$C$11="Tap water",Parameters!$C$17*Parameters!$C$5*'Actual H2'!K23,Parameters!$C$22*Parameters!$C$5*'Actual H2'!K23))</f>
        <v>188.67924528301887</v>
      </c>
      <c r="L23" s="12">
        <f>IF(Control!$C$11="Highly pure",Parameters!$C$12*Parameters!$C$5*'Actual H2'!L23,IF(Control!$C$11="Tap water",Parameters!$C$17*Parameters!$C$5*'Actual H2'!L23,Parameters!$C$22*Parameters!$C$5*'Actual H2'!L23))</f>
        <v>188.67924528301887</v>
      </c>
      <c r="M23" s="12">
        <f>IF(Control!$C$11="Highly pure",Parameters!$C$12*Parameters!$C$5*'Actual H2'!M23,IF(Control!$C$11="Tap water",Parameters!$C$17*Parameters!$C$5*'Actual H2'!M23,Parameters!$C$22*Parameters!$C$5*'Actual H2'!M23))</f>
        <v>188.67924528301887</v>
      </c>
      <c r="N23" s="12">
        <f>IF(Control!$C$11="Highly pure",Parameters!$C$12*Parameters!$C$5*'Actual H2'!N23,IF(Control!$C$11="Tap water",Parameters!$C$17*Parameters!$C$5*'Actual H2'!N23,Parameters!$C$22*Parameters!$C$5*'Actual H2'!N23))</f>
        <v>188.67924528301887</v>
      </c>
      <c r="O23" s="12">
        <f>IF(Control!$C$11="Highly pure",Parameters!$C$12*Parameters!$C$5*'Actual H2'!O23,IF(Control!$C$11="Tap water",Parameters!$C$17*Parameters!$C$5*'Actual H2'!O23,Parameters!$C$22*Parameters!$C$5*'Actual H2'!O23))</f>
        <v>188.67924528301887</v>
      </c>
      <c r="P23" s="12">
        <f>IF(Control!$C$11="Highly pure",Parameters!$C$12*Parameters!$C$5*'Actual H2'!P23,IF(Control!$C$11="Tap water",Parameters!$C$17*Parameters!$C$5*'Actual H2'!P23,Parameters!$C$22*Parameters!$C$5*'Actual H2'!P23))</f>
        <v>188.67924528301887</v>
      </c>
      <c r="Q23" s="12">
        <f>IF(Control!$C$11="Highly pure",Parameters!$C$12*Parameters!$C$5*'Actual H2'!Q23,IF(Control!$C$11="Tap water",Parameters!$C$17*Parameters!$C$5*'Actual H2'!Q23,Parameters!$C$22*Parameters!$C$5*'Actual H2'!Q23))</f>
        <v>188.67924528301887</v>
      </c>
      <c r="R23" s="12">
        <f>IF(Control!$C$11="Highly pure",Parameters!$C$12*Parameters!$C$5*'Actual H2'!R23,IF(Control!$C$11="Tap water",Parameters!$C$17*Parameters!$C$5*'Actual H2'!R23,Parameters!$C$22*Parameters!$C$5*'Actual H2'!R23))</f>
        <v>188.67924528301887</v>
      </c>
      <c r="S23" s="12">
        <f>IF(Control!$C$11="Highly pure",Parameters!$C$12*Parameters!$C$5*'Actual H2'!S23,IF(Control!$C$11="Tap water",Parameters!$C$17*Parameters!$C$5*'Actual H2'!S23,Parameters!$C$22*Parameters!$C$5*'Actual H2'!S23))</f>
        <v>188.67924528301887</v>
      </c>
      <c r="T23" s="12">
        <f>IF(Control!$C$11="Highly pure",Parameters!$C$12*Parameters!$C$5*'Actual H2'!T23,IF(Control!$C$11="Tap water",Parameters!$C$17*Parameters!$C$5*'Actual H2'!T23,Parameters!$C$22*Parameters!$C$5*'Actual H2'!T23))</f>
        <v>188.67924528301887</v>
      </c>
      <c r="U23" s="12">
        <f>IF(Control!$C$11="Highly pure",Parameters!$C$12*Parameters!$C$5*'Actual H2'!U23,IF(Control!$C$11="Tap water",Parameters!$C$17*Parameters!$C$5*'Actual H2'!U23,Parameters!$C$22*Parameters!$C$5*'Actual H2'!U23))</f>
        <v>188.67924528301887</v>
      </c>
      <c r="V23" s="12">
        <f>IF(Control!$C$11="Highly pure",Parameters!$C$12*Parameters!$C$5*'Actual H2'!V23,IF(Control!$C$11="Tap water",Parameters!$C$17*Parameters!$C$5*'Actual H2'!V23,Parameters!$C$22*Parameters!$C$5*'Actual H2'!V23))</f>
        <v>188.67924528301887</v>
      </c>
      <c r="W23" s="12">
        <f>IF(Control!$C$11="Highly pure",Parameters!$C$12*Parameters!$C$5*'Actual H2'!W23,IF(Control!$C$11="Tap water",Parameters!$C$17*Parameters!$C$5*'Actual H2'!W23,Parameters!$C$22*Parameters!$C$5*'Actual H2'!W23))</f>
        <v>188.67924528301887</v>
      </c>
      <c r="X23" s="12">
        <f>IF(Control!$C$11="Highly pure",Parameters!$C$12*Parameters!$C$5*'Actual H2'!X23,IF(Control!$C$11="Tap water",Parameters!$C$17*Parameters!$C$5*'Actual H2'!X23,Parameters!$C$22*Parameters!$C$5*'Actual H2'!X23))</f>
        <v>188.67924528301887</v>
      </c>
      <c r="Y23" s="12">
        <f>IF(Control!$C$11="Highly pure",Parameters!$C$12*Parameters!$C$5*'Actual H2'!Y23,IF(Control!$C$11="Tap water",Parameters!$C$17*Parameters!$C$5*'Actual H2'!Y23,Parameters!$C$22*Parameters!$C$5*'Actual H2'!Y23))</f>
        <v>188.67924528301887</v>
      </c>
      <c r="Z23" s="12">
        <f>IF(Control!$C$11="Highly pure",Parameters!$C$12*Parameters!$C$5*'Actual H2'!Z23,IF(Control!$C$11="Tap water",Parameters!$C$17*Parameters!$C$5*'Actual H2'!Z23,Parameters!$C$22*Parameters!$C$5*'Actual H2'!Z23))</f>
        <v>188.67924528301887</v>
      </c>
      <c r="AB23" s="7">
        <f t="shared" si="0"/>
        <v>4527.3358490566006</v>
      </c>
    </row>
    <row r="24" spans="2:28" x14ac:dyDescent="0.2">
      <c r="B24" s="6">
        <v>44218</v>
      </c>
      <c r="C24" s="12">
        <f>IF(Control!$C$11="Highly pure",Parameters!$C$12*Parameters!$C$5*'Actual H2'!C24,IF(Control!$C$11="Tap water",Parameters!$C$17*Parameters!$C$5*'Actual H2'!C24,Parameters!$C$22*Parameters!$C$5*'Actual H2'!C24))</f>
        <v>188.67924528301887</v>
      </c>
      <c r="D24" s="12">
        <f>IF(Control!$C$11="Highly pure",Parameters!$C$12*Parameters!$C$5*'Actual H2'!D24,IF(Control!$C$11="Tap water",Parameters!$C$17*Parameters!$C$5*'Actual H2'!D24,Parameters!$C$22*Parameters!$C$5*'Actual H2'!D24))</f>
        <v>188.67924528301887</v>
      </c>
      <c r="E24" s="12">
        <f>IF(Control!$C$11="Highly pure",Parameters!$C$12*Parameters!$C$5*'Actual H2'!E24,IF(Control!$C$11="Tap water",Parameters!$C$17*Parameters!$C$5*'Actual H2'!E24,Parameters!$C$22*Parameters!$C$5*'Actual H2'!E24))</f>
        <v>188.67924528301887</v>
      </c>
      <c r="F24" s="12">
        <f>IF(Control!$C$11="Highly pure",Parameters!$C$12*Parameters!$C$5*'Actual H2'!F24,IF(Control!$C$11="Tap water",Parameters!$C$17*Parameters!$C$5*'Actual H2'!F24,Parameters!$C$22*Parameters!$C$5*'Actual H2'!F24))</f>
        <v>188.67924528301887</v>
      </c>
      <c r="G24" s="12">
        <f>IF(Control!$C$11="Highly pure",Parameters!$C$12*Parameters!$C$5*'Actual H2'!G24,IF(Control!$C$11="Tap water",Parameters!$C$17*Parameters!$C$5*'Actual H2'!G24,Parameters!$C$22*Parameters!$C$5*'Actual H2'!G24))</f>
        <v>188.67924528301887</v>
      </c>
      <c r="H24" s="12">
        <f>IF(Control!$C$11="Highly pure",Parameters!$C$12*Parameters!$C$5*'Actual H2'!H24,IF(Control!$C$11="Tap water",Parameters!$C$17*Parameters!$C$5*'Actual H2'!H24,Parameters!$C$22*Parameters!$C$5*'Actual H2'!H24))</f>
        <v>188.67924528301887</v>
      </c>
      <c r="I24" s="12">
        <f>IF(Control!$C$11="Highly pure",Parameters!$C$12*Parameters!$C$5*'Actual H2'!I24,IF(Control!$C$11="Tap water",Parameters!$C$17*Parameters!$C$5*'Actual H2'!I24,Parameters!$C$22*Parameters!$C$5*'Actual H2'!I24))</f>
        <v>188.67924528301887</v>
      </c>
      <c r="J24" s="12">
        <f>IF(Control!$C$11="Highly pure",Parameters!$C$12*Parameters!$C$5*'Actual H2'!J24,IF(Control!$C$11="Tap water",Parameters!$C$17*Parameters!$C$5*'Actual H2'!J24,Parameters!$C$22*Parameters!$C$5*'Actual H2'!J24))</f>
        <v>188.67924528301887</v>
      </c>
      <c r="K24" s="12">
        <f>IF(Control!$C$11="Highly pure",Parameters!$C$12*Parameters!$C$5*'Actual H2'!K24,IF(Control!$C$11="Tap water",Parameters!$C$17*Parameters!$C$5*'Actual H2'!K24,Parameters!$C$22*Parameters!$C$5*'Actual H2'!K24))</f>
        <v>188.67924528301887</v>
      </c>
      <c r="L24" s="12">
        <f>IF(Control!$C$11="Highly pure",Parameters!$C$12*Parameters!$C$5*'Actual H2'!L24,IF(Control!$C$11="Tap water",Parameters!$C$17*Parameters!$C$5*'Actual H2'!L24,Parameters!$C$22*Parameters!$C$5*'Actual H2'!L24))</f>
        <v>188.67924528301887</v>
      </c>
      <c r="M24" s="12">
        <f>IF(Control!$C$11="Highly pure",Parameters!$C$12*Parameters!$C$5*'Actual H2'!M24,IF(Control!$C$11="Tap water",Parameters!$C$17*Parameters!$C$5*'Actual H2'!M24,Parameters!$C$22*Parameters!$C$5*'Actual H2'!M24))</f>
        <v>188.67924528301887</v>
      </c>
      <c r="N24" s="12">
        <f>IF(Control!$C$11="Highly pure",Parameters!$C$12*Parameters!$C$5*'Actual H2'!N24,IF(Control!$C$11="Tap water",Parameters!$C$17*Parameters!$C$5*'Actual H2'!N24,Parameters!$C$22*Parameters!$C$5*'Actual H2'!N24))</f>
        <v>188.67924528301887</v>
      </c>
      <c r="O24" s="12">
        <f>IF(Control!$C$11="Highly pure",Parameters!$C$12*Parameters!$C$5*'Actual H2'!O24,IF(Control!$C$11="Tap water",Parameters!$C$17*Parameters!$C$5*'Actual H2'!O24,Parameters!$C$22*Parameters!$C$5*'Actual H2'!O24))</f>
        <v>187.74339622641514</v>
      </c>
      <c r="P24" s="12">
        <f>IF(Control!$C$11="Highly pure",Parameters!$C$12*Parameters!$C$5*'Actual H2'!P24,IF(Control!$C$11="Tap water",Parameters!$C$17*Parameters!$C$5*'Actual H2'!P24,Parameters!$C$22*Parameters!$C$5*'Actual H2'!P24))</f>
        <v>187.71320754716982</v>
      </c>
      <c r="Q24" s="12">
        <f>IF(Control!$C$11="Highly pure",Parameters!$C$12*Parameters!$C$5*'Actual H2'!Q24,IF(Control!$C$11="Tap water",Parameters!$C$17*Parameters!$C$5*'Actual H2'!Q24,Parameters!$C$22*Parameters!$C$5*'Actual H2'!Q24))</f>
        <v>184.0301886792453</v>
      </c>
      <c r="R24" s="12">
        <f>IF(Control!$C$11="Highly pure",Parameters!$C$12*Parameters!$C$5*'Actual H2'!R24,IF(Control!$C$11="Tap water",Parameters!$C$17*Parameters!$C$5*'Actual H2'!R24,Parameters!$C$22*Parameters!$C$5*'Actual H2'!R24))</f>
        <v>176.30188679245282</v>
      </c>
      <c r="S24" s="12">
        <f>IF(Control!$C$11="Highly pure",Parameters!$C$12*Parameters!$C$5*'Actual H2'!S24,IF(Control!$C$11="Tap water",Parameters!$C$17*Parameters!$C$5*'Actual H2'!S24,Parameters!$C$22*Parameters!$C$5*'Actual H2'!S24))</f>
        <v>167.80377358490566</v>
      </c>
      <c r="T24" s="12">
        <f>IF(Control!$C$11="Highly pure",Parameters!$C$12*Parameters!$C$5*'Actual H2'!T24,IF(Control!$C$11="Tap water",Parameters!$C$17*Parameters!$C$5*'Actual H2'!T24,Parameters!$C$22*Parameters!$C$5*'Actual H2'!T24))</f>
        <v>166.88301886792453</v>
      </c>
      <c r="U24" s="12">
        <f>IF(Control!$C$11="Highly pure",Parameters!$C$12*Parameters!$C$5*'Actual H2'!U24,IF(Control!$C$11="Tap water",Parameters!$C$17*Parameters!$C$5*'Actual H2'!U24,Parameters!$C$22*Parameters!$C$5*'Actual H2'!U24))</f>
        <v>166.88301886792453</v>
      </c>
      <c r="V24" s="12">
        <f>IF(Control!$C$11="Highly pure",Parameters!$C$12*Parameters!$C$5*'Actual H2'!V24,IF(Control!$C$11="Tap water",Parameters!$C$17*Parameters!$C$5*'Actual H2'!V24,Parameters!$C$22*Parameters!$C$5*'Actual H2'!V24))</f>
        <v>151.72830188679248</v>
      </c>
      <c r="W24" s="12">
        <f>IF(Control!$C$11="Highly pure",Parameters!$C$12*Parameters!$C$5*'Actual H2'!W24,IF(Control!$C$11="Tap water",Parameters!$C$17*Parameters!$C$5*'Actual H2'!W24,Parameters!$C$22*Parameters!$C$5*'Actual H2'!W24))</f>
        <v>137.53962264150945</v>
      </c>
      <c r="X24" s="12">
        <f>IF(Control!$C$11="Highly pure",Parameters!$C$12*Parameters!$C$5*'Actual H2'!X24,IF(Control!$C$11="Tap water",Parameters!$C$17*Parameters!$C$5*'Actual H2'!X24,Parameters!$C$22*Parameters!$C$5*'Actual H2'!X24))</f>
        <v>126.33962264150944</v>
      </c>
      <c r="Y24" s="12">
        <f>IF(Control!$C$11="Highly pure",Parameters!$C$12*Parameters!$C$5*'Actual H2'!Y24,IF(Control!$C$11="Tap water",Parameters!$C$17*Parameters!$C$5*'Actual H2'!Y24,Parameters!$C$22*Parameters!$C$5*'Actual H2'!Y24))</f>
        <v>105.66037735849056</v>
      </c>
      <c r="Z24" s="12">
        <f>IF(Control!$C$11="Highly pure",Parameters!$C$12*Parameters!$C$5*'Actual H2'!Z24,IF(Control!$C$11="Tap water",Parameters!$C$17*Parameters!$C$5*'Actual H2'!Z24,Parameters!$C$22*Parameters!$C$5*'Actual H2'!Z24))</f>
        <v>101.19245283018867</v>
      </c>
      <c r="AB24" s="7">
        <f t="shared" si="0"/>
        <v>4123.9698113207551</v>
      </c>
    </row>
    <row r="25" spans="2:28" x14ac:dyDescent="0.2">
      <c r="B25" s="6">
        <v>44219</v>
      </c>
      <c r="C25" s="12">
        <f>IF(Control!$C$11="Highly pure",Parameters!$C$12*Parameters!$C$5*'Actual H2'!C25,IF(Control!$C$11="Tap water",Parameters!$C$17*Parameters!$C$5*'Actual H2'!C25,Parameters!$C$22*Parameters!$C$5*'Actual H2'!C25))</f>
        <v>97.781132075471703</v>
      </c>
      <c r="D25" s="12">
        <f>IF(Control!$C$11="Highly pure",Parameters!$C$12*Parameters!$C$5*'Actual H2'!D25,IF(Control!$C$11="Tap water",Parameters!$C$17*Parameters!$C$5*'Actual H2'!D25,Parameters!$C$22*Parameters!$C$5*'Actual H2'!D25))</f>
        <v>89.720754716981133</v>
      </c>
      <c r="E25" s="12">
        <f>IF(Control!$C$11="Highly pure",Parameters!$C$12*Parameters!$C$5*'Actual H2'!E25,IF(Control!$C$11="Tap water",Parameters!$C$17*Parameters!$C$5*'Actual H2'!E25,Parameters!$C$22*Parameters!$C$5*'Actual H2'!E25))</f>
        <v>79.969811320754715</v>
      </c>
      <c r="F25" s="12">
        <f>IF(Control!$C$11="Highly pure",Parameters!$C$12*Parameters!$C$5*'Actual H2'!F25,IF(Control!$C$11="Tap water",Parameters!$C$17*Parameters!$C$5*'Actual H2'!F25,Parameters!$C$22*Parameters!$C$5*'Actual H2'!F25))</f>
        <v>79.969811320754715</v>
      </c>
      <c r="G25" s="12">
        <f>IF(Control!$C$11="Highly pure",Parameters!$C$12*Parameters!$C$5*'Actual H2'!G25,IF(Control!$C$11="Tap water",Parameters!$C$17*Parameters!$C$5*'Actual H2'!G25,Parameters!$C$22*Parameters!$C$5*'Actual H2'!G25))</f>
        <v>85.735849056603769</v>
      </c>
      <c r="H25" s="12">
        <f>IF(Control!$C$11="Highly pure",Parameters!$C$12*Parameters!$C$5*'Actual H2'!H25,IF(Control!$C$11="Tap water",Parameters!$C$17*Parameters!$C$5*'Actual H2'!H25,Parameters!$C$22*Parameters!$C$5*'Actual H2'!H25))</f>
        <v>93.856603773584894</v>
      </c>
      <c r="I25" s="12">
        <f>IF(Control!$C$11="Highly pure",Parameters!$C$12*Parameters!$C$5*'Actual H2'!I25,IF(Control!$C$11="Tap water",Parameters!$C$17*Parameters!$C$5*'Actual H2'!I25,Parameters!$C$22*Parameters!$C$5*'Actual H2'!I25))</f>
        <v>101.19245283018867</v>
      </c>
      <c r="J25" s="12">
        <f>IF(Control!$C$11="Highly pure",Parameters!$C$12*Parameters!$C$5*'Actual H2'!J25,IF(Control!$C$11="Tap water",Parameters!$C$17*Parameters!$C$5*'Actual H2'!J25,Parameters!$C$22*Parameters!$C$5*'Actual H2'!J25))</f>
        <v>105.66037735849056</v>
      </c>
      <c r="K25" s="12">
        <f>IF(Control!$C$11="Highly pure",Parameters!$C$12*Parameters!$C$5*'Actual H2'!K25,IF(Control!$C$11="Tap water",Parameters!$C$17*Parameters!$C$5*'Actual H2'!K25,Parameters!$C$22*Parameters!$C$5*'Actual H2'!K25))</f>
        <v>113.72075471698113</v>
      </c>
      <c r="L25" s="12">
        <f>IF(Control!$C$11="Highly pure",Parameters!$C$12*Parameters!$C$5*'Actual H2'!L25,IF(Control!$C$11="Tap water",Parameters!$C$17*Parameters!$C$5*'Actual H2'!L25,Parameters!$C$22*Parameters!$C$5*'Actual H2'!L25))</f>
        <v>117.1320754716981</v>
      </c>
      <c r="M25" s="12">
        <f>IF(Control!$C$11="Highly pure",Parameters!$C$12*Parameters!$C$5*'Actual H2'!M25,IF(Control!$C$11="Tap water",Parameters!$C$17*Parameters!$C$5*'Actual H2'!M25,Parameters!$C$22*Parameters!$C$5*'Actual H2'!M25))</f>
        <v>113.72075471698113</v>
      </c>
      <c r="N25" s="12">
        <f>IF(Control!$C$11="Highly pure",Parameters!$C$12*Parameters!$C$5*'Actual H2'!N25,IF(Control!$C$11="Tap water",Parameters!$C$17*Parameters!$C$5*'Actual H2'!N25,Parameters!$C$22*Parameters!$C$5*'Actual H2'!N25))</f>
        <v>105.66037735849056</v>
      </c>
      <c r="O25" s="12">
        <f>IF(Control!$C$11="Highly pure",Parameters!$C$12*Parameters!$C$5*'Actual H2'!O25,IF(Control!$C$11="Tap water",Parameters!$C$17*Parameters!$C$5*'Actual H2'!O25,Parameters!$C$22*Parameters!$C$5*'Actual H2'!O25))</f>
        <v>97.781132075471703</v>
      </c>
      <c r="P25" s="12">
        <f>IF(Control!$C$11="Highly pure",Parameters!$C$12*Parameters!$C$5*'Actual H2'!P25,IF(Control!$C$11="Tap water",Parameters!$C$17*Parameters!$C$5*'Actual H2'!P25,Parameters!$C$22*Parameters!$C$5*'Actual H2'!P25))</f>
        <v>89.720754716981133</v>
      </c>
      <c r="Q25" s="12">
        <f>IF(Control!$C$11="Highly pure",Parameters!$C$12*Parameters!$C$5*'Actual H2'!Q25,IF(Control!$C$11="Tap water",Parameters!$C$17*Parameters!$C$5*'Actual H2'!Q25,Parameters!$C$22*Parameters!$C$5*'Actual H2'!Q25))</f>
        <v>93.856603773584894</v>
      </c>
      <c r="R25" s="12">
        <f>IF(Control!$C$11="Highly pure",Parameters!$C$12*Parameters!$C$5*'Actual H2'!R25,IF(Control!$C$11="Tap water",Parameters!$C$17*Parameters!$C$5*'Actual H2'!R25,Parameters!$C$22*Parameters!$C$5*'Actual H2'!R25))</f>
        <v>101.19245283018867</v>
      </c>
      <c r="S25" s="12">
        <f>IF(Control!$C$11="Highly pure",Parameters!$C$12*Parameters!$C$5*'Actual H2'!S25,IF(Control!$C$11="Tap water",Parameters!$C$17*Parameters!$C$5*'Actual H2'!S25,Parameters!$C$22*Parameters!$C$5*'Actual H2'!S25))</f>
        <v>109.79622641509434</v>
      </c>
      <c r="T25" s="12">
        <f>IF(Control!$C$11="Highly pure",Parameters!$C$12*Parameters!$C$5*'Actual H2'!T25,IF(Control!$C$11="Tap water",Parameters!$C$17*Parameters!$C$5*'Actual H2'!T25,Parameters!$C$22*Parameters!$C$5*'Actual H2'!T25))</f>
        <v>113.72075471698113</v>
      </c>
      <c r="U25" s="12">
        <f>IF(Control!$C$11="Highly pure",Parameters!$C$12*Parameters!$C$5*'Actual H2'!U25,IF(Control!$C$11="Tap water",Parameters!$C$17*Parameters!$C$5*'Actual H2'!U25,Parameters!$C$22*Parameters!$C$5*'Actual H2'!U25))</f>
        <v>113.72075471698113</v>
      </c>
      <c r="V25" s="12">
        <f>IF(Control!$C$11="Highly pure",Parameters!$C$12*Parameters!$C$5*'Actual H2'!V25,IF(Control!$C$11="Tap water",Parameters!$C$17*Parameters!$C$5*'Actual H2'!V25,Parameters!$C$22*Parameters!$C$5*'Actual H2'!V25))</f>
        <v>109.79622641509434</v>
      </c>
      <c r="W25" s="12">
        <f>IF(Control!$C$11="Highly pure",Parameters!$C$12*Parameters!$C$5*'Actual H2'!W25,IF(Control!$C$11="Tap water",Parameters!$C$17*Parameters!$C$5*'Actual H2'!W25,Parameters!$C$22*Parameters!$C$5*'Actual H2'!W25))</f>
        <v>105.66037735849056</v>
      </c>
      <c r="X25" s="12">
        <f>IF(Control!$C$11="Highly pure",Parameters!$C$12*Parameters!$C$5*'Actual H2'!X25,IF(Control!$C$11="Tap water",Parameters!$C$17*Parameters!$C$5*'Actual H2'!X25,Parameters!$C$22*Parameters!$C$5*'Actual H2'!X25))</f>
        <v>97.781132075471703</v>
      </c>
      <c r="Y25" s="12">
        <f>IF(Control!$C$11="Highly pure",Parameters!$C$12*Parameters!$C$5*'Actual H2'!Y25,IF(Control!$C$11="Tap water",Parameters!$C$17*Parameters!$C$5*'Actual H2'!Y25,Parameters!$C$22*Parameters!$C$5*'Actual H2'!Y25))</f>
        <v>89.720754716981133</v>
      </c>
      <c r="Z25" s="12">
        <f>IF(Control!$C$11="Highly pure",Parameters!$C$12*Parameters!$C$5*'Actual H2'!Z25,IF(Control!$C$11="Tap water",Parameters!$C$17*Parameters!$C$5*'Actual H2'!Z25,Parameters!$C$22*Parameters!$C$5*'Actual H2'!Z25))</f>
        <v>83.89433962264151</v>
      </c>
      <c r="AB25" s="7">
        <f t="shared" si="0"/>
        <v>2390.7622641509433</v>
      </c>
    </row>
    <row r="26" spans="2:28" x14ac:dyDescent="0.2">
      <c r="B26" s="6">
        <v>44220</v>
      </c>
      <c r="C26" s="12">
        <f>IF(Control!$C$11="Highly pure",Parameters!$C$12*Parameters!$C$5*'Actual H2'!C26,IF(Control!$C$11="Tap water",Parameters!$C$17*Parameters!$C$5*'Actual H2'!C26,Parameters!$C$22*Parameters!$C$5*'Actual H2'!C26))</f>
        <v>75.833962264150927</v>
      </c>
      <c r="D26" s="12">
        <f>IF(Control!$C$11="Highly pure",Parameters!$C$12*Parameters!$C$5*'Actual H2'!D26,IF(Control!$C$11="Tap water",Parameters!$C$17*Parameters!$C$5*'Actual H2'!D26,Parameters!$C$22*Parameters!$C$5*'Actual H2'!D26))</f>
        <v>68.377358490566024</v>
      </c>
      <c r="E26" s="12">
        <f>IF(Control!$C$11="Highly pure",Parameters!$C$12*Parameters!$C$5*'Actual H2'!E26,IF(Control!$C$11="Tap water",Parameters!$C$17*Parameters!$C$5*'Actual H2'!E26,Parameters!$C$22*Parameters!$C$5*'Actual H2'!E26))</f>
        <v>62.279245283018867</v>
      </c>
      <c r="F26" s="12">
        <f>IF(Control!$C$11="Highly pure",Parameters!$C$12*Parameters!$C$5*'Actual H2'!F26,IF(Control!$C$11="Tap water",Parameters!$C$17*Parameters!$C$5*'Actual H2'!F26,Parameters!$C$22*Parameters!$C$5*'Actual H2'!F26))</f>
        <v>59.230188679245273</v>
      </c>
      <c r="G26" s="12">
        <f>IF(Control!$C$11="Highly pure",Parameters!$C$12*Parameters!$C$5*'Actual H2'!G26,IF(Control!$C$11="Tap water",Parameters!$C$17*Parameters!$C$5*'Actual H2'!G26,Parameters!$C$22*Parameters!$C$5*'Actual H2'!G26))</f>
        <v>56.181132075471695</v>
      </c>
      <c r="H26" s="12">
        <f>IF(Control!$C$11="Highly pure",Parameters!$C$12*Parameters!$C$5*'Actual H2'!H26,IF(Control!$C$11="Tap water",Parameters!$C$17*Parameters!$C$5*'Actual H2'!H26,Parameters!$C$22*Parameters!$C$5*'Actual H2'!H26))</f>
        <v>53.132075471698116</v>
      </c>
      <c r="I26" s="12">
        <f>IF(Control!$C$11="Highly pure",Parameters!$C$12*Parameters!$C$5*'Actual H2'!I26,IF(Control!$C$11="Tap water",Parameters!$C$17*Parameters!$C$5*'Actual H2'!I26,Parameters!$C$22*Parameters!$C$5*'Actual H2'!I26))</f>
        <v>56.181132075471695</v>
      </c>
      <c r="J26" s="12">
        <f>IF(Control!$C$11="Highly pure",Parameters!$C$12*Parameters!$C$5*'Actual H2'!J26,IF(Control!$C$11="Tap water",Parameters!$C$17*Parameters!$C$5*'Actual H2'!J26,Parameters!$C$22*Parameters!$C$5*'Actual H2'!J26))</f>
        <v>62.279245283018867</v>
      </c>
      <c r="K26" s="12">
        <f>IF(Control!$C$11="Highly pure",Parameters!$C$12*Parameters!$C$5*'Actual H2'!K26,IF(Control!$C$11="Tap water",Parameters!$C$17*Parameters!$C$5*'Actual H2'!K26,Parameters!$C$22*Parameters!$C$5*'Actual H2'!K26))</f>
        <v>62.279245283018867</v>
      </c>
      <c r="L26" s="12">
        <f>IF(Control!$C$11="Highly pure",Parameters!$C$12*Parameters!$C$5*'Actual H2'!L26,IF(Control!$C$11="Tap water",Parameters!$C$17*Parameters!$C$5*'Actual H2'!L26,Parameters!$C$22*Parameters!$C$5*'Actual H2'!L26))</f>
        <v>65.328301886792445</v>
      </c>
      <c r="M26" s="12">
        <f>IF(Control!$C$11="Highly pure",Parameters!$C$12*Parameters!$C$5*'Actual H2'!M26,IF(Control!$C$11="Tap water",Parameters!$C$17*Parameters!$C$5*'Actual H2'!M26,Parameters!$C$22*Parameters!$C$5*'Actual H2'!M26))</f>
        <v>65.328301886792445</v>
      </c>
      <c r="N26" s="12">
        <f>IF(Control!$C$11="Highly pure",Parameters!$C$12*Parameters!$C$5*'Actual H2'!N26,IF(Control!$C$11="Tap water",Parameters!$C$17*Parameters!$C$5*'Actual H2'!N26,Parameters!$C$22*Parameters!$C$5*'Actual H2'!N26))</f>
        <v>68.377358490566024</v>
      </c>
      <c r="O26" s="12">
        <f>IF(Control!$C$11="Highly pure",Parameters!$C$12*Parameters!$C$5*'Actual H2'!O26,IF(Control!$C$11="Tap water",Parameters!$C$17*Parameters!$C$5*'Actual H2'!O26,Parameters!$C$22*Parameters!$C$5*'Actual H2'!O26))</f>
        <v>79.969811320754715</v>
      </c>
      <c r="P26" s="12">
        <f>IF(Control!$C$11="Highly pure",Parameters!$C$12*Parameters!$C$5*'Actual H2'!P26,IF(Control!$C$11="Tap water",Parameters!$C$17*Parameters!$C$5*'Actual H2'!P26,Parameters!$C$22*Parameters!$C$5*'Actual H2'!P26))</f>
        <v>97.781132075471703</v>
      </c>
      <c r="Q26" s="12">
        <f>IF(Control!$C$11="Highly pure",Parameters!$C$12*Parameters!$C$5*'Actual H2'!Q26,IF(Control!$C$11="Tap water",Parameters!$C$17*Parameters!$C$5*'Actual H2'!Q26,Parameters!$C$22*Parameters!$C$5*'Actual H2'!Q26))</f>
        <v>126.33962264150944</v>
      </c>
      <c r="R26" s="12">
        <f>IF(Control!$C$11="Highly pure",Parameters!$C$12*Parameters!$C$5*'Actual H2'!R26,IF(Control!$C$11="Tap water",Parameters!$C$17*Parameters!$C$5*'Actual H2'!R26,Parameters!$C$22*Parameters!$C$5*'Actual H2'!R26))</f>
        <v>151.72830188679248</v>
      </c>
      <c r="S26" s="12">
        <f>IF(Control!$C$11="Highly pure",Parameters!$C$12*Parameters!$C$5*'Actual H2'!S26,IF(Control!$C$11="Tap water",Parameters!$C$17*Parameters!$C$5*'Actual H2'!S26,Parameters!$C$22*Parameters!$C$5*'Actual H2'!S26))</f>
        <v>176.30188679245282</v>
      </c>
      <c r="T26" s="12">
        <f>IF(Control!$C$11="Highly pure",Parameters!$C$12*Parameters!$C$5*'Actual H2'!T26,IF(Control!$C$11="Tap water",Parameters!$C$17*Parameters!$C$5*'Actual H2'!T26,Parameters!$C$22*Parameters!$C$5*'Actual H2'!T26))</f>
        <v>184.0301886792453</v>
      </c>
      <c r="U26" s="12">
        <f>IF(Control!$C$11="Highly pure",Parameters!$C$12*Parameters!$C$5*'Actual H2'!U26,IF(Control!$C$11="Tap water",Parameters!$C$17*Parameters!$C$5*'Actual H2'!U26,Parameters!$C$22*Parameters!$C$5*'Actual H2'!U26))</f>
        <v>187.50188679245284</v>
      </c>
      <c r="V26" s="12">
        <f>IF(Control!$C$11="Highly pure",Parameters!$C$12*Parameters!$C$5*'Actual H2'!V26,IF(Control!$C$11="Tap water",Parameters!$C$17*Parameters!$C$5*'Actual H2'!V26,Parameters!$C$22*Parameters!$C$5*'Actual H2'!V26))</f>
        <v>188.67924528301887</v>
      </c>
      <c r="W26" s="12">
        <f>IF(Control!$C$11="Highly pure",Parameters!$C$12*Parameters!$C$5*'Actual H2'!W26,IF(Control!$C$11="Tap water",Parameters!$C$17*Parameters!$C$5*'Actual H2'!W26,Parameters!$C$22*Parameters!$C$5*'Actual H2'!W26))</f>
        <v>188.67924528301887</v>
      </c>
      <c r="X26" s="12">
        <f>IF(Control!$C$11="Highly pure",Parameters!$C$12*Parameters!$C$5*'Actual H2'!X26,IF(Control!$C$11="Tap water",Parameters!$C$17*Parameters!$C$5*'Actual H2'!X26,Parameters!$C$22*Parameters!$C$5*'Actual H2'!X26))</f>
        <v>188.67924528301887</v>
      </c>
      <c r="Y26" s="12">
        <f>IF(Control!$C$11="Highly pure",Parameters!$C$12*Parameters!$C$5*'Actual H2'!Y26,IF(Control!$C$11="Tap water",Parameters!$C$17*Parameters!$C$5*'Actual H2'!Y26,Parameters!$C$22*Parameters!$C$5*'Actual H2'!Y26))</f>
        <v>188.67924528301887</v>
      </c>
      <c r="Z26" s="12">
        <f>IF(Control!$C$11="Highly pure",Parameters!$C$12*Parameters!$C$5*'Actual H2'!Z26,IF(Control!$C$11="Tap water",Parameters!$C$17*Parameters!$C$5*'Actual H2'!Z26,Parameters!$C$22*Parameters!$C$5*'Actual H2'!Z26))</f>
        <v>187.74339622641514</v>
      </c>
      <c r="AB26" s="7">
        <f t="shared" si="0"/>
        <v>2700.9207547169808</v>
      </c>
    </row>
    <row r="27" spans="2:28" x14ac:dyDescent="0.2">
      <c r="B27" s="6">
        <v>44221</v>
      </c>
      <c r="C27" s="12">
        <f>IF(Control!$C$11="Highly pure",Parameters!$C$12*Parameters!$C$5*'Actual H2'!C27,IF(Control!$C$11="Tap water",Parameters!$C$17*Parameters!$C$5*'Actual H2'!C27,Parameters!$C$22*Parameters!$C$5*'Actual H2'!C27))</f>
        <v>188.67924528301887</v>
      </c>
      <c r="D27" s="12">
        <f>IF(Control!$C$11="Highly pure",Parameters!$C$12*Parameters!$C$5*'Actual H2'!D27,IF(Control!$C$11="Tap water",Parameters!$C$17*Parameters!$C$5*'Actual H2'!D27,Parameters!$C$22*Parameters!$C$5*'Actual H2'!D27))</f>
        <v>188.67924528301887</v>
      </c>
      <c r="E27" s="12">
        <f>IF(Control!$C$11="Highly pure",Parameters!$C$12*Parameters!$C$5*'Actual H2'!E27,IF(Control!$C$11="Tap water",Parameters!$C$17*Parameters!$C$5*'Actual H2'!E27,Parameters!$C$22*Parameters!$C$5*'Actual H2'!E27))</f>
        <v>188.67924528301887</v>
      </c>
      <c r="F27" s="12">
        <f>IF(Control!$C$11="Highly pure",Parameters!$C$12*Parameters!$C$5*'Actual H2'!F27,IF(Control!$C$11="Tap water",Parameters!$C$17*Parameters!$C$5*'Actual H2'!F27,Parameters!$C$22*Parameters!$C$5*'Actual H2'!F27))</f>
        <v>188.67924528301887</v>
      </c>
      <c r="G27" s="12">
        <f>IF(Control!$C$11="Highly pure",Parameters!$C$12*Parameters!$C$5*'Actual H2'!G27,IF(Control!$C$11="Tap water",Parameters!$C$17*Parameters!$C$5*'Actual H2'!G27,Parameters!$C$22*Parameters!$C$5*'Actual H2'!G27))</f>
        <v>187.50188679245284</v>
      </c>
      <c r="H27" s="12">
        <f>IF(Control!$C$11="Highly pure",Parameters!$C$12*Parameters!$C$5*'Actual H2'!H27,IF(Control!$C$11="Tap water",Parameters!$C$17*Parameters!$C$5*'Actual H2'!H27,Parameters!$C$22*Parameters!$C$5*'Actual H2'!H27))</f>
        <v>174.79245283018867</v>
      </c>
      <c r="I27" s="12">
        <f>IF(Control!$C$11="Highly pure",Parameters!$C$12*Parameters!$C$5*'Actual H2'!I27,IF(Control!$C$11="Tap water",Parameters!$C$17*Parameters!$C$5*'Actual H2'!I27,Parameters!$C$22*Parameters!$C$5*'Actual H2'!I27))</f>
        <v>137.53962264150945</v>
      </c>
      <c r="J27" s="12">
        <f>IF(Control!$C$11="Highly pure",Parameters!$C$12*Parameters!$C$5*'Actual H2'!J27,IF(Control!$C$11="Tap water",Parameters!$C$17*Parameters!$C$5*'Actual H2'!J27,Parameters!$C$22*Parameters!$C$5*'Actual H2'!J27))</f>
        <v>109.79622641509434</v>
      </c>
      <c r="K27" s="12">
        <f>IF(Control!$C$11="Highly pure",Parameters!$C$12*Parameters!$C$5*'Actual H2'!K27,IF(Control!$C$11="Tap water",Parameters!$C$17*Parameters!$C$5*'Actual H2'!K27,Parameters!$C$22*Parameters!$C$5*'Actual H2'!K27))</f>
        <v>68.377358490566024</v>
      </c>
      <c r="L27" s="12">
        <f>IF(Control!$C$11="Highly pure",Parameters!$C$12*Parameters!$C$5*'Actual H2'!L27,IF(Control!$C$11="Tap water",Parameters!$C$17*Parameters!$C$5*'Actual H2'!L27,Parameters!$C$22*Parameters!$C$5*'Actual H2'!L27))</f>
        <v>38.052830188679245</v>
      </c>
      <c r="M27" s="12">
        <f>IF(Control!$C$11="Highly pure",Parameters!$C$12*Parameters!$C$5*'Actual H2'!M27,IF(Control!$C$11="Tap water",Parameters!$C$17*Parameters!$C$5*'Actual H2'!M27,Parameters!$C$22*Parameters!$C$5*'Actual H2'!M27))</f>
        <v>22.113207547169811</v>
      </c>
      <c r="N27" s="12">
        <f>IF(Control!$C$11="Highly pure",Parameters!$C$12*Parameters!$C$5*'Actual H2'!N27,IF(Control!$C$11="Tap water",Parameters!$C$17*Parameters!$C$5*'Actual H2'!N27,Parameters!$C$22*Parameters!$C$5*'Actual H2'!N27))</f>
        <v>14.384905660377358</v>
      </c>
      <c r="O27" s="12">
        <f>IF(Control!$C$11="Highly pure",Parameters!$C$12*Parameters!$C$5*'Actual H2'!O27,IF(Control!$C$11="Tap water",Parameters!$C$17*Parameters!$C$5*'Actual H2'!O27,Parameters!$C$22*Parameters!$C$5*'Actual H2'!O27))</f>
        <v>12.905660377358492</v>
      </c>
      <c r="P27" s="12">
        <f>IF(Control!$C$11="Highly pure",Parameters!$C$12*Parameters!$C$5*'Actual H2'!P27,IF(Control!$C$11="Tap water",Parameters!$C$17*Parameters!$C$5*'Actual H2'!P27,Parameters!$C$22*Parameters!$C$5*'Actual H2'!P27))</f>
        <v>15.864150943396227</v>
      </c>
      <c r="Q27" s="12">
        <f>IF(Control!$C$11="Highly pure",Parameters!$C$12*Parameters!$C$5*'Actual H2'!Q27,IF(Control!$C$11="Tap water",Parameters!$C$17*Parameters!$C$5*'Actual H2'!Q27,Parameters!$C$22*Parameters!$C$5*'Actual H2'!Q27))</f>
        <v>23.924528301886792</v>
      </c>
      <c r="R27" s="12">
        <f>IF(Control!$C$11="Highly pure",Parameters!$C$12*Parameters!$C$5*'Actual H2'!R27,IF(Control!$C$11="Tap water",Parameters!$C$17*Parameters!$C$5*'Actual H2'!R27,Parameters!$C$22*Parameters!$C$5*'Actual H2'!R27))</f>
        <v>33.705660377358491</v>
      </c>
      <c r="S27" s="12">
        <f>IF(Control!$C$11="Highly pure",Parameters!$C$12*Parameters!$C$5*'Actual H2'!S27,IF(Control!$C$11="Tap water",Parameters!$C$17*Parameters!$C$5*'Actual H2'!S27,Parameters!$C$22*Parameters!$C$5*'Actual H2'!S27))</f>
        <v>38.052830188679245</v>
      </c>
      <c r="T27" s="12">
        <f>IF(Control!$C$11="Highly pure",Parameters!$C$12*Parameters!$C$5*'Actual H2'!T27,IF(Control!$C$11="Tap water",Parameters!$C$17*Parameters!$C$5*'Actual H2'!T27,Parameters!$C$22*Parameters!$C$5*'Actual H2'!T27))</f>
        <v>40.226415094339615</v>
      </c>
      <c r="U27" s="12">
        <f>IF(Control!$C$11="Highly pure",Parameters!$C$12*Parameters!$C$5*'Actual H2'!U27,IF(Control!$C$11="Tap water",Parameters!$C$17*Parameters!$C$5*'Actual H2'!U27,Parameters!$C$22*Parameters!$C$5*'Actual H2'!U27))</f>
        <v>38.052830188679245</v>
      </c>
      <c r="V27" s="12">
        <f>IF(Control!$C$11="Highly pure",Parameters!$C$12*Parameters!$C$5*'Actual H2'!V27,IF(Control!$C$11="Tap water",Parameters!$C$17*Parameters!$C$5*'Actual H2'!V27,Parameters!$C$22*Parameters!$C$5*'Actual H2'!V27))</f>
        <v>42.807547169811322</v>
      </c>
      <c r="W27" s="12">
        <f>IF(Control!$C$11="Highly pure",Parameters!$C$12*Parameters!$C$5*'Actual H2'!W27,IF(Control!$C$11="Tap water",Parameters!$C$17*Parameters!$C$5*'Actual H2'!W27,Parameters!$C$22*Parameters!$C$5*'Actual H2'!W27))</f>
        <v>53.132075471698116</v>
      </c>
      <c r="X27" s="12">
        <f>IF(Control!$C$11="Highly pure",Parameters!$C$12*Parameters!$C$5*'Actual H2'!X27,IF(Control!$C$11="Tap water",Parameters!$C$17*Parameters!$C$5*'Actual H2'!X27,Parameters!$C$22*Parameters!$C$5*'Actual H2'!X27))</f>
        <v>56.181132075471695</v>
      </c>
      <c r="Y27" s="12">
        <f>IF(Control!$C$11="Highly pure",Parameters!$C$12*Parameters!$C$5*'Actual H2'!Y27,IF(Control!$C$11="Tap water",Parameters!$C$17*Parameters!$C$5*'Actual H2'!Y27,Parameters!$C$22*Parameters!$C$5*'Actual H2'!Y27))</f>
        <v>45.388679245283029</v>
      </c>
      <c r="Z27" s="12">
        <f>IF(Control!$C$11="Highly pure",Parameters!$C$12*Parameters!$C$5*'Actual H2'!Z27,IF(Control!$C$11="Tap water",Parameters!$C$17*Parameters!$C$5*'Actual H2'!Z27,Parameters!$C$22*Parameters!$C$5*'Actual H2'!Z27))</f>
        <v>27.547169811320753</v>
      </c>
      <c r="AB27" s="7">
        <f t="shared" si="0"/>
        <v>1935.0641509433967</v>
      </c>
    </row>
    <row r="28" spans="2:28" x14ac:dyDescent="0.2">
      <c r="B28" s="6">
        <v>44222</v>
      </c>
      <c r="C28" s="12">
        <f>IF(Control!$C$11="Highly pure",Parameters!$C$12*Parameters!$C$5*'Actual H2'!C28,IF(Control!$C$11="Tap water",Parameters!$C$17*Parameters!$C$5*'Actual H2'!C28,Parameters!$C$22*Parameters!$C$5*'Actual H2'!C28))</f>
        <v>12.905660377358492</v>
      </c>
      <c r="D28" s="12">
        <f>IF(Control!$C$11="Highly pure",Parameters!$C$12*Parameters!$C$5*'Actual H2'!D28,IF(Control!$C$11="Tap water",Parameters!$C$17*Parameters!$C$5*'Actual H2'!D28,Parameters!$C$22*Parameters!$C$5*'Actual H2'!D28))</f>
        <v>3.8188679245283015</v>
      </c>
      <c r="E28" s="12">
        <f>IF(Control!$C$11="Highly pure",Parameters!$C$12*Parameters!$C$5*'Actual H2'!E28,IF(Control!$C$11="Tap water",Parameters!$C$17*Parameters!$C$5*'Actual H2'!E28,Parameters!$C$22*Parameters!$C$5*'Actual H2'!E28))</f>
        <v>0</v>
      </c>
      <c r="F28" s="12">
        <f>IF(Control!$C$11="Highly pure",Parameters!$C$12*Parameters!$C$5*'Actual H2'!F28,IF(Control!$C$11="Tap water",Parameters!$C$17*Parameters!$C$5*'Actual H2'!F28,Parameters!$C$22*Parameters!$C$5*'Actual H2'!F28))</f>
        <v>0</v>
      </c>
      <c r="G28" s="12">
        <f>IF(Control!$C$11="Highly pure",Parameters!$C$12*Parameters!$C$5*'Actual H2'!G28,IF(Control!$C$11="Tap water",Parameters!$C$17*Parameters!$C$5*'Actual H2'!G28,Parameters!$C$22*Parameters!$C$5*'Actual H2'!G28))</f>
        <v>0</v>
      </c>
      <c r="H28" s="12">
        <f>IF(Control!$C$11="Highly pure",Parameters!$C$12*Parameters!$C$5*'Actual H2'!H28,IF(Control!$C$11="Tap water",Parameters!$C$17*Parameters!$C$5*'Actual H2'!H28,Parameters!$C$22*Parameters!$C$5*'Actual H2'!H28))</f>
        <v>0</v>
      </c>
      <c r="I28" s="12">
        <f>IF(Control!$C$11="Highly pure",Parameters!$C$12*Parameters!$C$5*'Actual H2'!I28,IF(Control!$C$11="Tap water",Parameters!$C$17*Parameters!$C$5*'Actual H2'!I28,Parameters!$C$22*Parameters!$C$5*'Actual H2'!I28))</f>
        <v>0</v>
      </c>
      <c r="J28" s="12">
        <f>IF(Control!$C$11="Highly pure",Parameters!$C$12*Parameters!$C$5*'Actual H2'!J28,IF(Control!$C$11="Tap water",Parameters!$C$17*Parameters!$C$5*'Actual H2'!J28,Parameters!$C$22*Parameters!$C$5*'Actual H2'!J28))</f>
        <v>2.8528301886792451</v>
      </c>
      <c r="K28" s="12">
        <f>IF(Control!$C$11="Highly pure",Parameters!$C$12*Parameters!$C$5*'Actual H2'!K28,IF(Control!$C$11="Tap water",Parameters!$C$17*Parameters!$C$5*'Actual H2'!K28,Parameters!$C$22*Parameters!$C$5*'Actual H2'!K28))</f>
        <v>9.1924528301886799</v>
      </c>
      <c r="L28" s="12">
        <f>IF(Control!$C$11="Highly pure",Parameters!$C$12*Parameters!$C$5*'Actual H2'!L28,IF(Control!$C$11="Tap water",Parameters!$C$17*Parameters!$C$5*'Actual H2'!L28,Parameters!$C$22*Parameters!$C$5*'Actual H2'!L28))</f>
        <v>17.343396226415091</v>
      </c>
      <c r="M28" s="12">
        <f>IF(Control!$C$11="Highly pure",Parameters!$C$12*Parameters!$C$5*'Actual H2'!M28,IF(Control!$C$11="Tap water",Parameters!$C$17*Parameters!$C$5*'Actual H2'!M28,Parameters!$C$22*Parameters!$C$5*'Actual H2'!M28))</f>
        <v>25.735849056603776</v>
      </c>
      <c r="N28" s="12">
        <f>IF(Control!$C$11="Highly pure",Parameters!$C$12*Parameters!$C$5*'Actual H2'!N28,IF(Control!$C$11="Tap water",Parameters!$C$17*Parameters!$C$5*'Actual H2'!N28,Parameters!$C$22*Parameters!$C$5*'Actual H2'!N28))</f>
        <v>33.705660377358491</v>
      </c>
      <c r="O28" s="12">
        <f>IF(Control!$C$11="Highly pure",Parameters!$C$12*Parameters!$C$5*'Actual H2'!O28,IF(Control!$C$11="Tap water",Parameters!$C$17*Parameters!$C$5*'Actual H2'!O28,Parameters!$C$22*Parameters!$C$5*'Actual H2'!O28))</f>
        <v>38.052830188679245</v>
      </c>
      <c r="P28" s="12">
        <f>IF(Control!$C$11="Highly pure",Parameters!$C$12*Parameters!$C$5*'Actual H2'!P28,IF(Control!$C$11="Tap water",Parameters!$C$17*Parameters!$C$5*'Actual H2'!P28,Parameters!$C$22*Parameters!$C$5*'Actual H2'!P28))</f>
        <v>42.807547169811322</v>
      </c>
      <c r="Q28" s="12">
        <f>IF(Control!$C$11="Highly pure",Parameters!$C$12*Parameters!$C$5*'Actual H2'!Q28,IF(Control!$C$11="Tap water",Parameters!$C$17*Parameters!$C$5*'Actual H2'!Q28,Parameters!$C$22*Parameters!$C$5*'Actual H2'!Q28))</f>
        <v>47.969811320754729</v>
      </c>
      <c r="R28" s="12">
        <f>IF(Control!$C$11="Highly pure",Parameters!$C$12*Parameters!$C$5*'Actual H2'!R28,IF(Control!$C$11="Tap water",Parameters!$C$17*Parameters!$C$5*'Actual H2'!R28,Parameters!$C$22*Parameters!$C$5*'Actual H2'!R28))</f>
        <v>53.132075471698116</v>
      </c>
      <c r="S28" s="12">
        <f>IF(Control!$C$11="Highly pure",Parameters!$C$12*Parameters!$C$5*'Actual H2'!S28,IF(Control!$C$11="Tap water",Parameters!$C$17*Parameters!$C$5*'Actual H2'!S28,Parameters!$C$22*Parameters!$C$5*'Actual H2'!S28))</f>
        <v>56.181132075471695</v>
      </c>
      <c r="T28" s="12">
        <f>IF(Control!$C$11="Highly pure",Parameters!$C$12*Parameters!$C$5*'Actual H2'!T28,IF(Control!$C$11="Tap water",Parameters!$C$17*Parameters!$C$5*'Actual H2'!T28,Parameters!$C$22*Parameters!$C$5*'Actual H2'!T28))</f>
        <v>62.279245283018867</v>
      </c>
      <c r="U28" s="12">
        <f>IF(Control!$C$11="Highly pure",Parameters!$C$12*Parameters!$C$5*'Actual H2'!U28,IF(Control!$C$11="Tap water",Parameters!$C$17*Parameters!$C$5*'Actual H2'!U28,Parameters!$C$22*Parameters!$C$5*'Actual H2'!U28))</f>
        <v>71.84905660377359</v>
      </c>
      <c r="V28" s="12">
        <f>IF(Control!$C$11="Highly pure",Parameters!$C$12*Parameters!$C$5*'Actual H2'!V28,IF(Control!$C$11="Tap water",Parameters!$C$17*Parameters!$C$5*'Actual H2'!V28,Parameters!$C$22*Parameters!$C$5*'Actual H2'!V28))</f>
        <v>79.969811320754715</v>
      </c>
      <c r="W28" s="12">
        <f>IF(Control!$C$11="Highly pure",Parameters!$C$12*Parameters!$C$5*'Actual H2'!W28,IF(Control!$C$11="Tap water",Parameters!$C$17*Parameters!$C$5*'Actual H2'!W28,Parameters!$C$22*Parameters!$C$5*'Actual H2'!W28))</f>
        <v>65.328301886792445</v>
      </c>
      <c r="X28" s="12">
        <f>IF(Control!$C$11="Highly pure",Parameters!$C$12*Parameters!$C$5*'Actual H2'!X28,IF(Control!$C$11="Tap water",Parameters!$C$17*Parameters!$C$5*'Actual H2'!X28,Parameters!$C$22*Parameters!$C$5*'Actual H2'!X28))</f>
        <v>45.388679245283029</v>
      </c>
      <c r="Y28" s="12">
        <f>IF(Control!$C$11="Highly pure",Parameters!$C$12*Parameters!$C$5*'Actual H2'!Y28,IF(Control!$C$11="Tap water",Parameters!$C$17*Parameters!$C$5*'Actual H2'!Y28,Parameters!$C$22*Parameters!$C$5*'Actual H2'!Y28))</f>
        <v>33.705660377358491</v>
      </c>
      <c r="Z28" s="12">
        <f>IF(Control!$C$11="Highly pure",Parameters!$C$12*Parameters!$C$5*'Actual H2'!Z28,IF(Control!$C$11="Tap water",Parameters!$C$17*Parameters!$C$5*'Actual H2'!Z28,Parameters!$C$22*Parameters!$C$5*'Actual H2'!Z28))</f>
        <v>25.735849056603776</v>
      </c>
      <c r="AB28" s="7">
        <f t="shared" si="0"/>
        <v>727.95471698113215</v>
      </c>
    </row>
    <row r="29" spans="2:28" x14ac:dyDescent="0.2">
      <c r="B29" s="6">
        <v>44223</v>
      </c>
      <c r="C29" s="12">
        <f>IF(Control!$C$11="Highly pure",Parameters!$C$12*Parameters!$C$5*'Actual H2'!C29,IF(Control!$C$11="Tap water",Parameters!$C$17*Parameters!$C$5*'Actual H2'!C29,Parameters!$C$22*Parameters!$C$5*'Actual H2'!C29))</f>
        <v>22.113207547169811</v>
      </c>
      <c r="D29" s="12">
        <f>IF(Control!$C$11="Highly pure",Parameters!$C$12*Parameters!$C$5*'Actual H2'!D29,IF(Control!$C$11="Tap water",Parameters!$C$17*Parameters!$C$5*'Actual H2'!D29,Parameters!$C$22*Parameters!$C$5*'Actual H2'!D29))</f>
        <v>18.822641509433961</v>
      </c>
      <c r="E29" s="12">
        <f>IF(Control!$C$11="Highly pure",Parameters!$C$12*Parameters!$C$5*'Actual H2'!E29,IF(Control!$C$11="Tap water",Parameters!$C$17*Parameters!$C$5*'Actual H2'!E29,Parameters!$C$22*Parameters!$C$5*'Actual H2'!E29))</f>
        <v>18.822641509433961</v>
      </c>
      <c r="F29" s="12">
        <f>IF(Control!$C$11="Highly pure",Parameters!$C$12*Parameters!$C$5*'Actual H2'!F29,IF(Control!$C$11="Tap water",Parameters!$C$17*Parameters!$C$5*'Actual H2'!F29,Parameters!$C$22*Parameters!$C$5*'Actual H2'!F29))</f>
        <v>25.735849056603776</v>
      </c>
      <c r="G29" s="12">
        <f>IF(Control!$C$11="Highly pure",Parameters!$C$12*Parameters!$C$5*'Actual H2'!G29,IF(Control!$C$11="Tap water",Parameters!$C$17*Parameters!$C$5*'Actual H2'!G29,Parameters!$C$22*Parameters!$C$5*'Actual H2'!G29))</f>
        <v>45.388679245283029</v>
      </c>
      <c r="H29" s="12">
        <f>IF(Control!$C$11="Highly pure",Parameters!$C$12*Parameters!$C$5*'Actual H2'!H29,IF(Control!$C$11="Tap water",Parameters!$C$17*Parameters!$C$5*'Actual H2'!H29,Parameters!$C$22*Parameters!$C$5*'Actual H2'!H29))</f>
        <v>68.377358490566024</v>
      </c>
      <c r="I29" s="12">
        <f>IF(Control!$C$11="Highly pure",Parameters!$C$12*Parameters!$C$5*'Actual H2'!I29,IF(Control!$C$11="Tap water",Parameters!$C$17*Parameters!$C$5*'Actual H2'!I29,Parameters!$C$22*Parameters!$C$5*'Actual H2'!I29))</f>
        <v>83.89433962264151</v>
      </c>
      <c r="J29" s="12">
        <f>IF(Control!$C$11="Highly pure",Parameters!$C$12*Parameters!$C$5*'Actual H2'!J29,IF(Control!$C$11="Tap water",Parameters!$C$17*Parameters!$C$5*'Actual H2'!J29,Parameters!$C$22*Parameters!$C$5*'Actual H2'!J29))</f>
        <v>93.856603773584894</v>
      </c>
      <c r="K29" s="12">
        <f>IF(Control!$C$11="Highly pure",Parameters!$C$12*Parameters!$C$5*'Actual H2'!K29,IF(Control!$C$11="Tap water",Parameters!$C$17*Parameters!$C$5*'Actual H2'!K29,Parameters!$C$22*Parameters!$C$5*'Actual H2'!K29))</f>
        <v>105.66037735849056</v>
      </c>
      <c r="L29" s="12">
        <f>IF(Control!$C$11="Highly pure",Parameters!$C$12*Parameters!$C$5*'Actual H2'!L29,IF(Control!$C$11="Tap water",Parameters!$C$17*Parameters!$C$5*'Actual H2'!L29,Parameters!$C$22*Parameters!$C$5*'Actual H2'!L29))</f>
        <v>101.19245283018867</v>
      </c>
      <c r="M29" s="12">
        <f>IF(Control!$C$11="Highly pure",Parameters!$C$12*Parameters!$C$5*'Actual H2'!M29,IF(Control!$C$11="Tap water",Parameters!$C$17*Parameters!$C$5*'Actual H2'!M29,Parameters!$C$22*Parameters!$C$5*'Actual H2'!M29))</f>
        <v>83.89433962264151</v>
      </c>
      <c r="N29" s="12">
        <f>IF(Control!$C$11="Highly pure",Parameters!$C$12*Parameters!$C$5*'Actual H2'!N29,IF(Control!$C$11="Tap water",Parameters!$C$17*Parameters!$C$5*'Actual H2'!N29,Parameters!$C$22*Parameters!$C$5*'Actual H2'!N29))</f>
        <v>71.84905660377359</v>
      </c>
      <c r="O29" s="12">
        <f>IF(Control!$C$11="Highly pure",Parameters!$C$12*Parameters!$C$5*'Actual H2'!O29,IF(Control!$C$11="Tap water",Parameters!$C$17*Parameters!$C$5*'Actual H2'!O29,Parameters!$C$22*Parameters!$C$5*'Actual H2'!O29))</f>
        <v>65.328301886792445</v>
      </c>
      <c r="P29" s="12">
        <f>IF(Control!$C$11="Highly pure",Parameters!$C$12*Parameters!$C$5*'Actual H2'!P29,IF(Control!$C$11="Tap water",Parameters!$C$17*Parameters!$C$5*'Actual H2'!P29,Parameters!$C$22*Parameters!$C$5*'Actual H2'!P29))</f>
        <v>62.279245283018867</v>
      </c>
      <c r="Q29" s="12">
        <f>IF(Control!$C$11="Highly pure",Parameters!$C$12*Parameters!$C$5*'Actual H2'!Q29,IF(Control!$C$11="Tap water",Parameters!$C$17*Parameters!$C$5*'Actual H2'!Q29,Parameters!$C$22*Parameters!$C$5*'Actual H2'!Q29))</f>
        <v>59.230188679245273</v>
      </c>
      <c r="R29" s="12">
        <f>IF(Control!$C$11="Highly pure",Parameters!$C$12*Parameters!$C$5*'Actual H2'!R29,IF(Control!$C$11="Tap water",Parameters!$C$17*Parameters!$C$5*'Actual H2'!R29,Parameters!$C$22*Parameters!$C$5*'Actual H2'!R29))</f>
        <v>50.55094339622643</v>
      </c>
      <c r="S29" s="12">
        <f>IF(Control!$C$11="Highly pure",Parameters!$C$12*Parameters!$C$5*'Actual H2'!S29,IF(Control!$C$11="Tap water",Parameters!$C$17*Parameters!$C$5*'Actual H2'!S29,Parameters!$C$22*Parameters!$C$5*'Actual H2'!S29))</f>
        <v>45.388679245283029</v>
      </c>
      <c r="T29" s="12">
        <f>IF(Control!$C$11="Highly pure",Parameters!$C$12*Parameters!$C$5*'Actual H2'!T29,IF(Control!$C$11="Tap water",Parameters!$C$17*Parameters!$C$5*'Actual H2'!T29,Parameters!$C$22*Parameters!$C$5*'Actual H2'!T29))</f>
        <v>42.807547169811322</v>
      </c>
      <c r="U29" s="12">
        <f>IF(Control!$C$11="Highly pure",Parameters!$C$12*Parameters!$C$5*'Actual H2'!U29,IF(Control!$C$11="Tap water",Parameters!$C$17*Parameters!$C$5*'Actual H2'!U29,Parameters!$C$22*Parameters!$C$5*'Actual H2'!U29))</f>
        <v>38.052830188679245</v>
      </c>
      <c r="V29" s="12">
        <f>IF(Control!$C$11="Highly pure",Parameters!$C$12*Parameters!$C$5*'Actual H2'!V29,IF(Control!$C$11="Tap water",Parameters!$C$17*Parameters!$C$5*'Actual H2'!V29,Parameters!$C$22*Parameters!$C$5*'Actual H2'!V29))</f>
        <v>31.532075471698114</v>
      </c>
      <c r="W29" s="12">
        <f>IF(Control!$C$11="Highly pure",Parameters!$C$12*Parameters!$C$5*'Actual H2'!W29,IF(Control!$C$11="Tap water",Parameters!$C$17*Parameters!$C$5*'Actual H2'!W29,Parameters!$C$22*Parameters!$C$5*'Actual H2'!W29))</f>
        <v>27.547169811320753</v>
      </c>
      <c r="X29" s="12">
        <f>IF(Control!$C$11="Highly pure",Parameters!$C$12*Parameters!$C$5*'Actual H2'!X29,IF(Control!$C$11="Tap water",Parameters!$C$17*Parameters!$C$5*'Actual H2'!X29,Parameters!$C$22*Parameters!$C$5*'Actual H2'!X29))</f>
        <v>29.358490566037734</v>
      </c>
      <c r="Y29" s="12">
        <f>IF(Control!$C$11="Highly pure",Parameters!$C$12*Parameters!$C$5*'Actual H2'!Y29,IF(Control!$C$11="Tap water",Parameters!$C$17*Parameters!$C$5*'Actual H2'!Y29,Parameters!$C$22*Parameters!$C$5*'Actual H2'!Y29))</f>
        <v>38.052830188679245</v>
      </c>
      <c r="Z29" s="12">
        <f>IF(Control!$C$11="Highly pure",Parameters!$C$12*Parameters!$C$5*'Actual H2'!Z29,IF(Control!$C$11="Tap water",Parameters!$C$17*Parameters!$C$5*'Actual H2'!Z29,Parameters!$C$22*Parameters!$C$5*'Actual H2'!Z29))</f>
        <v>47.969811320754729</v>
      </c>
      <c r="AB29" s="7">
        <f t="shared" si="0"/>
        <v>1277.705660377359</v>
      </c>
    </row>
    <row r="30" spans="2:28" x14ac:dyDescent="0.2">
      <c r="B30" s="6">
        <v>44224</v>
      </c>
      <c r="C30" s="12">
        <f>IF(Control!$C$11="Highly pure",Parameters!$C$12*Parameters!$C$5*'Actual H2'!C30,IF(Control!$C$11="Tap water",Parameters!$C$17*Parameters!$C$5*'Actual H2'!C30,Parameters!$C$22*Parameters!$C$5*'Actual H2'!C30))</f>
        <v>62.279245283018867</v>
      </c>
      <c r="D30" s="12">
        <f>IF(Control!$C$11="Highly pure",Parameters!$C$12*Parameters!$C$5*'Actual H2'!D30,IF(Control!$C$11="Tap water",Parameters!$C$17*Parameters!$C$5*'Actual H2'!D30,Parameters!$C$22*Parameters!$C$5*'Actual H2'!D30))</f>
        <v>83.89433962264151</v>
      </c>
      <c r="E30" s="12">
        <f>IF(Control!$C$11="Highly pure",Parameters!$C$12*Parameters!$C$5*'Actual H2'!E30,IF(Control!$C$11="Tap water",Parameters!$C$17*Parameters!$C$5*'Actual H2'!E30,Parameters!$C$22*Parameters!$C$5*'Actual H2'!E30))</f>
        <v>97.781132075471703</v>
      </c>
      <c r="F30" s="12">
        <f>IF(Control!$C$11="Highly pure",Parameters!$C$12*Parameters!$C$5*'Actual H2'!F30,IF(Control!$C$11="Tap water",Parameters!$C$17*Parameters!$C$5*'Actual H2'!F30,Parameters!$C$22*Parameters!$C$5*'Actual H2'!F30))</f>
        <v>97.781132075471703</v>
      </c>
      <c r="G30" s="12">
        <f>IF(Control!$C$11="Highly pure",Parameters!$C$12*Parameters!$C$5*'Actual H2'!G30,IF(Control!$C$11="Tap water",Parameters!$C$17*Parameters!$C$5*'Actual H2'!G30,Parameters!$C$22*Parameters!$C$5*'Actual H2'!G30))</f>
        <v>85.735849056603769</v>
      </c>
      <c r="H30" s="12">
        <f>IF(Control!$C$11="Highly pure",Parameters!$C$12*Parameters!$C$5*'Actual H2'!H30,IF(Control!$C$11="Tap water",Parameters!$C$17*Parameters!$C$5*'Actual H2'!H30,Parameters!$C$22*Parameters!$C$5*'Actual H2'!H30))</f>
        <v>83.89433962264151</v>
      </c>
      <c r="I30" s="12">
        <f>IF(Control!$C$11="Highly pure",Parameters!$C$12*Parameters!$C$5*'Actual H2'!I30,IF(Control!$C$11="Tap water",Parameters!$C$17*Parameters!$C$5*'Actual H2'!I30,Parameters!$C$22*Parameters!$C$5*'Actual H2'!I30))</f>
        <v>83.89433962264151</v>
      </c>
      <c r="J30" s="12">
        <f>IF(Control!$C$11="Highly pure",Parameters!$C$12*Parameters!$C$5*'Actual H2'!J30,IF(Control!$C$11="Tap water",Parameters!$C$17*Parameters!$C$5*'Actual H2'!J30,Parameters!$C$22*Parameters!$C$5*'Actual H2'!J30))</f>
        <v>79.969811320754715</v>
      </c>
      <c r="K30" s="12">
        <f>IF(Control!$C$11="Highly pure",Parameters!$C$12*Parameters!$C$5*'Actual H2'!K30,IF(Control!$C$11="Tap water",Parameters!$C$17*Parameters!$C$5*'Actual H2'!K30,Parameters!$C$22*Parameters!$C$5*'Actual H2'!K30))</f>
        <v>79.969811320754715</v>
      </c>
      <c r="L30" s="12">
        <f>IF(Control!$C$11="Highly pure",Parameters!$C$12*Parameters!$C$5*'Actual H2'!L30,IF(Control!$C$11="Tap water",Parameters!$C$17*Parameters!$C$5*'Actual H2'!L30,Parameters!$C$22*Parameters!$C$5*'Actual H2'!L30))</f>
        <v>79.969811320754715</v>
      </c>
      <c r="M30" s="12">
        <f>IF(Control!$C$11="Highly pure",Parameters!$C$12*Parameters!$C$5*'Actual H2'!M30,IF(Control!$C$11="Tap water",Parameters!$C$17*Parameters!$C$5*'Actual H2'!M30,Parameters!$C$22*Parameters!$C$5*'Actual H2'!M30))</f>
        <v>83.89433962264151</v>
      </c>
      <c r="N30" s="12">
        <f>IF(Control!$C$11="Highly pure",Parameters!$C$12*Parameters!$C$5*'Actual H2'!N30,IF(Control!$C$11="Tap water",Parameters!$C$17*Parameters!$C$5*'Actual H2'!N30,Parameters!$C$22*Parameters!$C$5*'Actual H2'!N30))</f>
        <v>89.720754716981133</v>
      </c>
      <c r="O30" s="12">
        <f>IF(Control!$C$11="Highly pure",Parameters!$C$12*Parameters!$C$5*'Actual H2'!O30,IF(Control!$C$11="Tap water",Parameters!$C$17*Parameters!$C$5*'Actual H2'!O30,Parameters!$C$22*Parameters!$C$5*'Actual H2'!O30))</f>
        <v>89.720754716981133</v>
      </c>
      <c r="P30" s="12">
        <f>IF(Control!$C$11="Highly pure",Parameters!$C$12*Parameters!$C$5*'Actual H2'!P30,IF(Control!$C$11="Tap water",Parameters!$C$17*Parameters!$C$5*'Actual H2'!P30,Parameters!$C$22*Parameters!$C$5*'Actual H2'!P30))</f>
        <v>93.856603773584894</v>
      </c>
      <c r="Q30" s="12">
        <f>IF(Control!$C$11="Highly pure",Parameters!$C$12*Parameters!$C$5*'Actual H2'!Q30,IF(Control!$C$11="Tap water",Parameters!$C$17*Parameters!$C$5*'Actual H2'!Q30,Parameters!$C$22*Parameters!$C$5*'Actual H2'!Q30))</f>
        <v>105.66037735849056</v>
      </c>
      <c r="R30" s="12">
        <f>IF(Control!$C$11="Highly pure",Parameters!$C$12*Parameters!$C$5*'Actual H2'!R30,IF(Control!$C$11="Tap water",Parameters!$C$17*Parameters!$C$5*'Actual H2'!R30,Parameters!$C$22*Parameters!$C$5*'Actual H2'!R30))</f>
        <v>119.48679245283019</v>
      </c>
      <c r="S30" s="12">
        <f>IF(Control!$C$11="Highly pure",Parameters!$C$12*Parameters!$C$5*'Actual H2'!S30,IF(Control!$C$11="Tap water",Parameters!$C$17*Parameters!$C$5*'Actual H2'!S30,Parameters!$C$22*Parameters!$C$5*'Actual H2'!S30))</f>
        <v>137.53962264150945</v>
      </c>
      <c r="T30" s="12">
        <f>IF(Control!$C$11="Highly pure",Parameters!$C$12*Parameters!$C$5*'Actual H2'!T30,IF(Control!$C$11="Tap water",Parameters!$C$17*Parameters!$C$5*'Actual H2'!T30,Parameters!$C$22*Parameters!$C$5*'Actual H2'!T30))</f>
        <v>153.23773584905663</v>
      </c>
      <c r="U30" s="12">
        <f>IF(Control!$C$11="Highly pure",Parameters!$C$12*Parameters!$C$5*'Actual H2'!U30,IF(Control!$C$11="Tap water",Parameters!$C$17*Parameters!$C$5*'Actual H2'!U30,Parameters!$C$22*Parameters!$C$5*'Actual H2'!U30))</f>
        <v>165.37358490566035</v>
      </c>
      <c r="V30" s="12">
        <f>IF(Control!$C$11="Highly pure",Parameters!$C$12*Parameters!$C$5*'Actual H2'!V30,IF(Control!$C$11="Tap water",Parameters!$C$17*Parameters!$C$5*'Actual H2'!V30,Parameters!$C$22*Parameters!$C$5*'Actual H2'!V30))</f>
        <v>174.79245283018867</v>
      </c>
      <c r="W30" s="12">
        <f>IF(Control!$C$11="Highly pure",Parameters!$C$12*Parameters!$C$5*'Actual H2'!W30,IF(Control!$C$11="Tap water",Parameters!$C$17*Parameters!$C$5*'Actual H2'!W30,Parameters!$C$22*Parameters!$C$5*'Actual H2'!W30))</f>
        <v>182.33962264150944</v>
      </c>
      <c r="X30" s="12">
        <f>IF(Control!$C$11="Highly pure",Parameters!$C$12*Parameters!$C$5*'Actual H2'!X30,IF(Control!$C$11="Tap water",Parameters!$C$17*Parameters!$C$5*'Actual H2'!X30,Parameters!$C$22*Parameters!$C$5*'Actual H2'!X30))</f>
        <v>184.0301886792453</v>
      </c>
      <c r="Y30" s="12">
        <f>IF(Control!$C$11="Highly pure",Parameters!$C$12*Parameters!$C$5*'Actual H2'!Y30,IF(Control!$C$11="Tap water",Parameters!$C$17*Parameters!$C$5*'Actual H2'!Y30,Parameters!$C$22*Parameters!$C$5*'Actual H2'!Y30))</f>
        <v>184.0301886792453</v>
      </c>
      <c r="Z30" s="12">
        <f>IF(Control!$C$11="Highly pure",Parameters!$C$12*Parameters!$C$5*'Actual H2'!Z30,IF(Control!$C$11="Tap water",Parameters!$C$17*Parameters!$C$5*'Actual H2'!Z30,Parameters!$C$22*Parameters!$C$5*'Actual H2'!Z30))</f>
        <v>183.81886792452832</v>
      </c>
      <c r="AB30" s="7">
        <f t="shared" si="0"/>
        <v>2782.6716981132076</v>
      </c>
    </row>
    <row r="31" spans="2:28" x14ac:dyDescent="0.2">
      <c r="B31" s="6">
        <v>44225</v>
      </c>
      <c r="C31" s="12">
        <f>IF(Control!$C$11="Highly pure",Parameters!$C$12*Parameters!$C$5*'Actual H2'!C31,IF(Control!$C$11="Tap water",Parameters!$C$17*Parameters!$C$5*'Actual H2'!C31,Parameters!$C$22*Parameters!$C$5*'Actual H2'!C31))</f>
        <v>183.26037735849056</v>
      </c>
      <c r="D31" s="12">
        <f>IF(Control!$C$11="Highly pure",Parameters!$C$12*Parameters!$C$5*'Actual H2'!D31,IF(Control!$C$11="Tap water",Parameters!$C$17*Parameters!$C$5*'Actual H2'!D31,Parameters!$C$22*Parameters!$C$5*'Actual H2'!D31))</f>
        <v>182.33962264150944</v>
      </c>
      <c r="E31" s="12">
        <f>IF(Control!$C$11="Highly pure",Parameters!$C$12*Parameters!$C$5*'Actual H2'!E31,IF(Control!$C$11="Tap water",Parameters!$C$17*Parameters!$C$5*'Actual H2'!E31,Parameters!$C$22*Parameters!$C$5*'Actual H2'!E31))</f>
        <v>182.33962264150944</v>
      </c>
      <c r="F31" s="12">
        <f>IF(Control!$C$11="Highly pure",Parameters!$C$12*Parameters!$C$5*'Actual H2'!F31,IF(Control!$C$11="Tap water",Parameters!$C$17*Parameters!$C$5*'Actual H2'!F31,Parameters!$C$22*Parameters!$C$5*'Actual H2'!F31))</f>
        <v>182.33962264150944</v>
      </c>
      <c r="G31" s="12">
        <f>IF(Control!$C$11="Highly pure",Parameters!$C$12*Parameters!$C$5*'Actual H2'!G31,IF(Control!$C$11="Tap water",Parameters!$C$17*Parameters!$C$5*'Actual H2'!G31,Parameters!$C$22*Parameters!$C$5*'Actual H2'!G31))</f>
        <v>187.50188679245284</v>
      </c>
      <c r="H31" s="12">
        <f>IF(Control!$C$11="Highly pure",Parameters!$C$12*Parameters!$C$5*'Actual H2'!H31,IF(Control!$C$11="Tap water",Parameters!$C$17*Parameters!$C$5*'Actual H2'!H31,Parameters!$C$22*Parameters!$C$5*'Actual H2'!H31))</f>
        <v>187.74339622641514</v>
      </c>
      <c r="I31" s="12">
        <f>IF(Control!$C$11="Highly pure",Parameters!$C$12*Parameters!$C$5*'Actual H2'!I31,IF(Control!$C$11="Tap water",Parameters!$C$17*Parameters!$C$5*'Actual H2'!I31,Parameters!$C$22*Parameters!$C$5*'Actual H2'!I31))</f>
        <v>187.50188679245284</v>
      </c>
      <c r="J31" s="12">
        <f>IF(Control!$C$11="Highly pure",Parameters!$C$12*Parameters!$C$5*'Actual H2'!J31,IF(Control!$C$11="Tap water",Parameters!$C$17*Parameters!$C$5*'Actual H2'!J31,Parameters!$C$22*Parameters!$C$5*'Actual H2'!J31))</f>
        <v>187.50188679245284</v>
      </c>
      <c r="K31" s="12">
        <f>IF(Control!$C$11="Highly pure",Parameters!$C$12*Parameters!$C$5*'Actual H2'!K31,IF(Control!$C$11="Tap water",Parameters!$C$17*Parameters!$C$5*'Actual H2'!K31,Parameters!$C$22*Parameters!$C$5*'Actual H2'!K31))</f>
        <v>186.94339622641508</v>
      </c>
      <c r="L31" s="12">
        <f>IF(Control!$C$11="Highly pure",Parameters!$C$12*Parameters!$C$5*'Actual H2'!L31,IF(Control!$C$11="Tap water",Parameters!$C$17*Parameters!$C$5*'Actual H2'!L31,Parameters!$C$22*Parameters!$C$5*'Actual H2'!L31))</f>
        <v>184.0301886792453</v>
      </c>
      <c r="M31" s="12">
        <f>IF(Control!$C$11="Highly pure",Parameters!$C$12*Parameters!$C$5*'Actual H2'!M31,IF(Control!$C$11="Tap water",Parameters!$C$17*Parameters!$C$5*'Actual H2'!M31,Parameters!$C$22*Parameters!$C$5*'Actual H2'!M31))</f>
        <v>184.06037735849057</v>
      </c>
      <c r="N31" s="12">
        <f>IF(Control!$C$11="Highly pure",Parameters!$C$12*Parameters!$C$5*'Actual H2'!N31,IF(Control!$C$11="Tap water",Parameters!$C$17*Parameters!$C$5*'Actual H2'!N31,Parameters!$C$22*Parameters!$C$5*'Actual H2'!N31))</f>
        <v>177.7811320754717</v>
      </c>
      <c r="O31" s="12">
        <f>IF(Control!$C$11="Highly pure",Parameters!$C$12*Parameters!$C$5*'Actual H2'!O31,IF(Control!$C$11="Tap water",Parameters!$C$17*Parameters!$C$5*'Actual H2'!O31,Parameters!$C$22*Parameters!$C$5*'Actual H2'!O31))</f>
        <v>167.80377358490566</v>
      </c>
      <c r="P31" s="12">
        <f>IF(Control!$C$11="Highly pure",Parameters!$C$12*Parameters!$C$5*'Actual H2'!P31,IF(Control!$C$11="Tap water",Parameters!$C$17*Parameters!$C$5*'Actual H2'!P31,Parameters!$C$22*Parameters!$C$5*'Actual H2'!P31))</f>
        <v>151.72830188679248</v>
      </c>
      <c r="Q31" s="12">
        <f>IF(Control!$C$11="Highly pure",Parameters!$C$12*Parameters!$C$5*'Actual H2'!Q31,IF(Control!$C$11="Tap water",Parameters!$C$17*Parameters!$C$5*'Actual H2'!Q31,Parameters!$C$22*Parameters!$C$5*'Actual H2'!Q31))</f>
        <v>137.53962264150945</v>
      </c>
      <c r="R31" s="12">
        <f>IF(Control!$C$11="Highly pure",Parameters!$C$12*Parameters!$C$5*'Actual H2'!R31,IF(Control!$C$11="Tap water",Parameters!$C$17*Parameters!$C$5*'Actual H2'!R31,Parameters!$C$22*Parameters!$C$5*'Actual H2'!R31))</f>
        <v>137.53962264150945</v>
      </c>
      <c r="S31" s="12">
        <f>IF(Control!$C$11="Highly pure",Parameters!$C$12*Parameters!$C$5*'Actual H2'!S31,IF(Control!$C$11="Tap water",Parameters!$C$17*Parameters!$C$5*'Actual H2'!S31,Parameters!$C$22*Parameters!$C$5*'Actual H2'!S31))</f>
        <v>137.53962264150945</v>
      </c>
      <c r="T31" s="12">
        <f>IF(Control!$C$11="Highly pure",Parameters!$C$12*Parameters!$C$5*'Actual H2'!T31,IF(Control!$C$11="Tap water",Parameters!$C$17*Parameters!$C$5*'Actual H2'!T31,Parameters!$C$22*Parameters!$C$5*'Actual H2'!T31))</f>
        <v>136.0301886792453</v>
      </c>
      <c r="U31" s="12">
        <f>IF(Control!$C$11="Highly pure",Parameters!$C$12*Parameters!$C$5*'Actual H2'!U31,IF(Control!$C$11="Tap water",Parameters!$C$17*Parameters!$C$5*'Actual H2'!U31,Parameters!$C$22*Parameters!$C$5*'Actual H2'!U31))</f>
        <v>130.26415094339623</v>
      </c>
      <c r="V31" s="12">
        <f>IF(Control!$C$11="Highly pure",Parameters!$C$12*Parameters!$C$5*'Actual H2'!V31,IF(Control!$C$11="Tap water",Parameters!$C$17*Parameters!$C$5*'Actual H2'!V31,Parameters!$C$22*Parameters!$C$5*'Actual H2'!V31))</f>
        <v>126.33962264150944</v>
      </c>
      <c r="W31" s="12">
        <f>IF(Control!$C$11="Highly pure",Parameters!$C$12*Parameters!$C$5*'Actual H2'!W31,IF(Control!$C$11="Tap water",Parameters!$C$17*Parameters!$C$5*'Actual H2'!W31,Parameters!$C$22*Parameters!$C$5*'Actual H2'!W31))</f>
        <v>130.26415094339623</v>
      </c>
      <c r="X31" s="12">
        <f>IF(Control!$C$11="Highly pure",Parameters!$C$12*Parameters!$C$5*'Actual H2'!X31,IF(Control!$C$11="Tap water",Parameters!$C$17*Parameters!$C$5*'Actual H2'!X31,Parameters!$C$22*Parameters!$C$5*'Actual H2'!X31))</f>
        <v>119.48679245283019</v>
      </c>
      <c r="Y31" s="12">
        <f>IF(Control!$C$11="Highly pure",Parameters!$C$12*Parameters!$C$5*'Actual H2'!Y31,IF(Control!$C$11="Tap water",Parameters!$C$17*Parameters!$C$5*'Actual H2'!Y31,Parameters!$C$22*Parameters!$C$5*'Actual H2'!Y31))</f>
        <v>117.1320754716981</v>
      </c>
      <c r="Z31" s="12">
        <f>IF(Control!$C$11="Highly pure",Parameters!$C$12*Parameters!$C$5*'Actual H2'!Z31,IF(Control!$C$11="Tap water",Parameters!$C$17*Parameters!$C$5*'Actual H2'!Z31,Parameters!$C$22*Parameters!$C$5*'Actual H2'!Z31))</f>
        <v>126.33962264150944</v>
      </c>
      <c r="AB31" s="7">
        <f t="shared" si="0"/>
        <v>3831.3509433962263</v>
      </c>
    </row>
    <row r="32" spans="2:28" x14ac:dyDescent="0.2">
      <c r="B32" s="6">
        <v>44226</v>
      </c>
      <c r="C32" s="12">
        <f>IF(Control!$C$11="Highly pure",Parameters!$C$12*Parameters!$C$5*'Actual H2'!C32,IF(Control!$C$11="Tap water",Parameters!$C$17*Parameters!$C$5*'Actual H2'!C32,Parameters!$C$22*Parameters!$C$5*'Actual H2'!C32))</f>
        <v>109.79622641509434</v>
      </c>
      <c r="D32" s="12">
        <f>IF(Control!$C$11="Highly pure",Parameters!$C$12*Parameters!$C$5*'Actual H2'!D32,IF(Control!$C$11="Tap water",Parameters!$C$17*Parameters!$C$5*'Actual H2'!D32,Parameters!$C$22*Parameters!$C$5*'Actual H2'!D32))</f>
        <v>97.781132075471703</v>
      </c>
      <c r="E32" s="12">
        <f>IF(Control!$C$11="Highly pure",Parameters!$C$12*Parameters!$C$5*'Actual H2'!E32,IF(Control!$C$11="Tap water",Parameters!$C$17*Parameters!$C$5*'Actual H2'!E32,Parameters!$C$22*Parameters!$C$5*'Actual H2'!E32))</f>
        <v>105.66037735849056</v>
      </c>
      <c r="F32" s="12">
        <f>IF(Control!$C$11="Highly pure",Parameters!$C$12*Parameters!$C$5*'Actual H2'!F32,IF(Control!$C$11="Tap water",Parameters!$C$17*Parameters!$C$5*'Actual H2'!F32,Parameters!$C$22*Parameters!$C$5*'Actual H2'!F32))</f>
        <v>119.48679245283019</v>
      </c>
      <c r="G32" s="12">
        <f>IF(Control!$C$11="Highly pure",Parameters!$C$12*Parameters!$C$5*'Actual H2'!G32,IF(Control!$C$11="Tap water",Parameters!$C$17*Parameters!$C$5*'Actual H2'!G32,Parameters!$C$22*Parameters!$C$5*'Actual H2'!G32))</f>
        <v>137.53962264150945</v>
      </c>
      <c r="H32" s="12">
        <f>IF(Control!$C$11="Highly pure",Parameters!$C$12*Parameters!$C$5*'Actual H2'!H32,IF(Control!$C$11="Tap water",Parameters!$C$17*Parameters!$C$5*'Actual H2'!H32,Parameters!$C$22*Parameters!$C$5*'Actual H2'!H32))</f>
        <v>153.23773584905663</v>
      </c>
      <c r="I32" s="12">
        <f>IF(Control!$C$11="Highly pure",Parameters!$C$12*Parameters!$C$5*'Actual H2'!I32,IF(Control!$C$11="Tap water",Parameters!$C$17*Parameters!$C$5*'Actual H2'!I32,Parameters!$C$22*Parameters!$C$5*'Actual H2'!I32))</f>
        <v>154.15849056603776</v>
      </c>
      <c r="J32" s="12">
        <f>IF(Control!$C$11="Highly pure",Parameters!$C$12*Parameters!$C$5*'Actual H2'!J32,IF(Control!$C$11="Tap water",Parameters!$C$17*Parameters!$C$5*'Actual H2'!J32,Parameters!$C$22*Parameters!$C$5*'Actual H2'!J32))</f>
        <v>153.23773584905663</v>
      </c>
      <c r="K32" s="12">
        <f>IF(Control!$C$11="Highly pure",Parameters!$C$12*Parameters!$C$5*'Actual H2'!K32,IF(Control!$C$11="Tap water",Parameters!$C$17*Parameters!$C$5*'Actual H2'!K32,Parameters!$C$22*Parameters!$C$5*'Actual H2'!K32))</f>
        <v>137.53962264150945</v>
      </c>
      <c r="L32" s="12">
        <f>IF(Control!$C$11="Highly pure",Parameters!$C$12*Parameters!$C$5*'Actual H2'!L32,IF(Control!$C$11="Tap water",Parameters!$C$17*Parameters!$C$5*'Actual H2'!L32,Parameters!$C$22*Parameters!$C$5*'Actual H2'!L32))</f>
        <v>126.33962264150944</v>
      </c>
      <c r="M32" s="12">
        <f>IF(Control!$C$11="Highly pure",Parameters!$C$12*Parameters!$C$5*'Actual H2'!M32,IF(Control!$C$11="Tap water",Parameters!$C$17*Parameters!$C$5*'Actual H2'!M32,Parameters!$C$22*Parameters!$C$5*'Actual H2'!M32))</f>
        <v>101.19245283018867</v>
      </c>
      <c r="N32" s="12">
        <f>IF(Control!$C$11="Highly pure",Parameters!$C$12*Parameters!$C$5*'Actual H2'!N32,IF(Control!$C$11="Tap water",Parameters!$C$17*Parameters!$C$5*'Actual H2'!N32,Parameters!$C$22*Parameters!$C$5*'Actual H2'!N32))</f>
        <v>75.833962264150927</v>
      </c>
      <c r="O32" s="12">
        <f>IF(Control!$C$11="Highly pure",Parameters!$C$12*Parameters!$C$5*'Actual H2'!O32,IF(Control!$C$11="Tap water",Parameters!$C$17*Parameters!$C$5*'Actual H2'!O32,Parameters!$C$22*Parameters!$C$5*'Actual H2'!O32))</f>
        <v>56.181132075471695</v>
      </c>
      <c r="P32" s="12">
        <f>IF(Control!$C$11="Highly pure",Parameters!$C$12*Parameters!$C$5*'Actual H2'!P32,IF(Control!$C$11="Tap water",Parameters!$C$17*Parameters!$C$5*'Actual H2'!P32,Parameters!$C$22*Parameters!$C$5*'Actual H2'!P32))</f>
        <v>45.388679245283029</v>
      </c>
      <c r="Q32" s="12">
        <f>IF(Control!$C$11="Highly pure",Parameters!$C$12*Parameters!$C$5*'Actual H2'!Q32,IF(Control!$C$11="Tap water",Parameters!$C$17*Parameters!$C$5*'Actual H2'!Q32,Parameters!$C$22*Parameters!$C$5*'Actual H2'!Q32))</f>
        <v>38.052830188679245</v>
      </c>
      <c r="R32" s="12">
        <f>IF(Control!$C$11="Highly pure",Parameters!$C$12*Parameters!$C$5*'Actual H2'!R32,IF(Control!$C$11="Tap water",Parameters!$C$17*Parameters!$C$5*'Actual H2'!R32,Parameters!$C$22*Parameters!$C$5*'Actual H2'!R32))</f>
        <v>38.052830188679245</v>
      </c>
      <c r="S32" s="12">
        <f>IF(Control!$C$11="Highly pure",Parameters!$C$12*Parameters!$C$5*'Actual H2'!S32,IF(Control!$C$11="Tap water",Parameters!$C$17*Parameters!$C$5*'Actual H2'!S32,Parameters!$C$22*Parameters!$C$5*'Actual H2'!S32))</f>
        <v>40.226415094339615</v>
      </c>
      <c r="T32" s="12">
        <f>IF(Control!$C$11="Highly pure",Parameters!$C$12*Parameters!$C$5*'Actual H2'!T32,IF(Control!$C$11="Tap water",Parameters!$C$17*Parameters!$C$5*'Actual H2'!T32,Parameters!$C$22*Parameters!$C$5*'Actual H2'!T32))</f>
        <v>38.052830188679245</v>
      </c>
      <c r="U32" s="12">
        <f>IF(Control!$C$11="Highly pure",Parameters!$C$12*Parameters!$C$5*'Actual H2'!U32,IF(Control!$C$11="Tap water",Parameters!$C$17*Parameters!$C$5*'Actual H2'!U32,Parameters!$C$22*Parameters!$C$5*'Actual H2'!U32))</f>
        <v>29.358490566037734</v>
      </c>
      <c r="V32" s="12">
        <f>IF(Control!$C$11="Highly pure",Parameters!$C$12*Parameters!$C$5*'Actual H2'!V32,IF(Control!$C$11="Tap water",Parameters!$C$17*Parameters!$C$5*'Actual H2'!V32,Parameters!$C$22*Parameters!$C$5*'Actual H2'!V32))</f>
        <v>18.822641509433961</v>
      </c>
      <c r="W32" s="12">
        <f>IF(Control!$C$11="Highly pure",Parameters!$C$12*Parameters!$C$5*'Actual H2'!W32,IF(Control!$C$11="Tap water",Parameters!$C$17*Parameters!$C$5*'Actual H2'!W32,Parameters!$C$22*Parameters!$C$5*'Actual H2'!W32))</f>
        <v>11.667924528301889</v>
      </c>
      <c r="X32" s="12">
        <f>IF(Control!$C$11="Highly pure",Parameters!$C$12*Parameters!$C$5*'Actual H2'!X32,IF(Control!$C$11="Tap water",Parameters!$C$17*Parameters!$C$5*'Actual H2'!X32,Parameters!$C$22*Parameters!$C$5*'Actual H2'!X32))</f>
        <v>6.7169811320754729</v>
      </c>
      <c r="Y32" s="12">
        <f>IF(Control!$C$11="Highly pure",Parameters!$C$12*Parameters!$C$5*'Actual H2'!Y32,IF(Control!$C$11="Tap water",Parameters!$C$17*Parameters!$C$5*'Actual H2'!Y32,Parameters!$C$22*Parameters!$C$5*'Actual H2'!Y32))</f>
        <v>1.8867924528301887</v>
      </c>
      <c r="Z32" s="12">
        <f>IF(Control!$C$11="Highly pure",Parameters!$C$12*Parameters!$C$5*'Actual H2'!Z32,IF(Control!$C$11="Tap water",Parameters!$C$17*Parameters!$C$5*'Actual H2'!Z32,Parameters!$C$22*Parameters!$C$5*'Actual H2'!Z32))</f>
        <v>0</v>
      </c>
      <c r="AB32" s="7">
        <f t="shared" si="0"/>
        <v>1796.2113207547172</v>
      </c>
    </row>
    <row r="33" spans="2:28" x14ac:dyDescent="0.2">
      <c r="B33" s="6">
        <v>44227</v>
      </c>
      <c r="C33" s="12">
        <f>IF(Control!$C$11="Highly pure",Parameters!$C$12*Parameters!$C$5*'Actual H2'!C33,IF(Control!$C$11="Tap water",Parameters!$C$17*Parameters!$C$5*'Actual H2'!C33,Parameters!$C$22*Parameters!$C$5*'Actual H2'!C33))</f>
        <v>0</v>
      </c>
      <c r="D33" s="12">
        <f>IF(Control!$C$11="Highly pure",Parameters!$C$12*Parameters!$C$5*'Actual H2'!D33,IF(Control!$C$11="Tap water",Parameters!$C$17*Parameters!$C$5*'Actual H2'!D33,Parameters!$C$22*Parameters!$C$5*'Actual H2'!D33))</f>
        <v>0</v>
      </c>
      <c r="E33" s="12">
        <f>IF(Control!$C$11="Highly pure",Parameters!$C$12*Parameters!$C$5*'Actual H2'!E33,IF(Control!$C$11="Tap water",Parameters!$C$17*Parameters!$C$5*'Actual H2'!E33,Parameters!$C$22*Parameters!$C$5*'Actual H2'!E33))</f>
        <v>0</v>
      </c>
      <c r="F33" s="12">
        <f>IF(Control!$C$11="Highly pure",Parameters!$C$12*Parameters!$C$5*'Actual H2'!F33,IF(Control!$C$11="Tap water",Parameters!$C$17*Parameters!$C$5*'Actual H2'!F33,Parameters!$C$22*Parameters!$C$5*'Actual H2'!F33))</f>
        <v>0</v>
      </c>
      <c r="G33" s="12">
        <f>IF(Control!$C$11="Highly pure",Parameters!$C$12*Parameters!$C$5*'Actual H2'!G33,IF(Control!$C$11="Tap water",Parameters!$C$17*Parameters!$C$5*'Actual H2'!G33,Parameters!$C$22*Parameters!$C$5*'Actual H2'!G33))</f>
        <v>0</v>
      </c>
      <c r="H33" s="12">
        <f>IF(Control!$C$11="Highly pure",Parameters!$C$12*Parameters!$C$5*'Actual H2'!H33,IF(Control!$C$11="Tap water",Parameters!$C$17*Parameters!$C$5*'Actual H2'!H33,Parameters!$C$22*Parameters!$C$5*'Actual H2'!H33))</f>
        <v>0</v>
      </c>
      <c r="I33" s="12">
        <f>IF(Control!$C$11="Highly pure",Parameters!$C$12*Parameters!$C$5*'Actual H2'!I33,IF(Control!$C$11="Tap water",Parameters!$C$17*Parameters!$C$5*'Actual H2'!I33,Parameters!$C$22*Parameters!$C$5*'Actual H2'!I33))</f>
        <v>0</v>
      </c>
      <c r="J33" s="12">
        <f>IF(Control!$C$11="Highly pure",Parameters!$C$12*Parameters!$C$5*'Actual H2'!J33,IF(Control!$C$11="Tap water",Parameters!$C$17*Parameters!$C$5*'Actual H2'!J33,Parameters!$C$22*Parameters!$C$5*'Actual H2'!J33))</f>
        <v>0</v>
      </c>
      <c r="K33" s="12">
        <f>IF(Control!$C$11="Highly pure",Parameters!$C$12*Parameters!$C$5*'Actual H2'!K33,IF(Control!$C$11="Tap water",Parameters!$C$17*Parameters!$C$5*'Actual H2'!K33,Parameters!$C$22*Parameters!$C$5*'Actual H2'!K33))</f>
        <v>0</v>
      </c>
      <c r="L33" s="12">
        <f>IF(Control!$C$11="Highly pure",Parameters!$C$12*Parameters!$C$5*'Actual H2'!L33,IF(Control!$C$11="Tap water",Parameters!$C$17*Parameters!$C$5*'Actual H2'!L33,Parameters!$C$22*Parameters!$C$5*'Actual H2'!L33))</f>
        <v>0</v>
      </c>
      <c r="M33" s="12">
        <f>IF(Control!$C$11="Highly pure",Parameters!$C$12*Parameters!$C$5*'Actual H2'!M33,IF(Control!$C$11="Tap water",Parameters!$C$17*Parameters!$C$5*'Actual H2'!M33,Parameters!$C$22*Parameters!$C$5*'Actual H2'!M33))</f>
        <v>0</v>
      </c>
      <c r="N33" s="12">
        <f>IF(Control!$C$11="Highly pure",Parameters!$C$12*Parameters!$C$5*'Actual H2'!N33,IF(Control!$C$11="Tap water",Parameters!$C$17*Parameters!$C$5*'Actual H2'!N33,Parameters!$C$22*Parameters!$C$5*'Actual H2'!N33))</f>
        <v>0</v>
      </c>
      <c r="O33" s="12">
        <f>IF(Control!$C$11="Highly pure",Parameters!$C$12*Parameters!$C$5*'Actual H2'!O33,IF(Control!$C$11="Tap water",Parameters!$C$17*Parameters!$C$5*'Actual H2'!O33,Parameters!$C$22*Parameters!$C$5*'Actual H2'!O33))</f>
        <v>0</v>
      </c>
      <c r="P33" s="12">
        <f>IF(Control!$C$11="Highly pure",Parameters!$C$12*Parameters!$C$5*'Actual H2'!P33,IF(Control!$C$11="Tap water",Parameters!$C$17*Parameters!$C$5*'Actual H2'!P33,Parameters!$C$22*Parameters!$C$5*'Actual H2'!P33))</f>
        <v>0</v>
      </c>
      <c r="Q33" s="12">
        <f>IF(Control!$C$11="Highly pure",Parameters!$C$12*Parameters!$C$5*'Actual H2'!Q33,IF(Control!$C$11="Tap water",Parameters!$C$17*Parameters!$C$5*'Actual H2'!Q33,Parameters!$C$22*Parameters!$C$5*'Actual H2'!Q33))</f>
        <v>0</v>
      </c>
      <c r="R33" s="12">
        <f>IF(Control!$C$11="Highly pure",Parameters!$C$12*Parameters!$C$5*'Actual H2'!R33,IF(Control!$C$11="Tap water",Parameters!$C$17*Parameters!$C$5*'Actual H2'!R33,Parameters!$C$22*Parameters!$C$5*'Actual H2'!R33))</f>
        <v>0</v>
      </c>
      <c r="S33" s="12">
        <f>IF(Control!$C$11="Highly pure",Parameters!$C$12*Parameters!$C$5*'Actual H2'!S33,IF(Control!$C$11="Tap water",Parameters!$C$17*Parameters!$C$5*'Actual H2'!S33,Parameters!$C$22*Parameters!$C$5*'Actual H2'!S33))</f>
        <v>0</v>
      </c>
      <c r="T33" s="12">
        <f>IF(Control!$C$11="Highly pure",Parameters!$C$12*Parameters!$C$5*'Actual H2'!T33,IF(Control!$C$11="Tap water",Parameters!$C$17*Parameters!$C$5*'Actual H2'!T33,Parameters!$C$22*Parameters!$C$5*'Actual H2'!T33))</f>
        <v>6.7169811320754729</v>
      </c>
      <c r="U33" s="12">
        <f>IF(Control!$C$11="Highly pure",Parameters!$C$12*Parameters!$C$5*'Actual H2'!U33,IF(Control!$C$11="Tap water",Parameters!$C$17*Parameters!$C$5*'Actual H2'!U33,Parameters!$C$22*Parameters!$C$5*'Actual H2'!U33))</f>
        <v>11.667924528301889</v>
      </c>
      <c r="V33" s="12">
        <f>IF(Control!$C$11="Highly pure",Parameters!$C$12*Parameters!$C$5*'Actual H2'!V33,IF(Control!$C$11="Tap water",Parameters!$C$17*Parameters!$C$5*'Actual H2'!V33,Parameters!$C$22*Parameters!$C$5*'Actual H2'!V33))</f>
        <v>15.864150943396227</v>
      </c>
      <c r="W33" s="12">
        <f>IF(Control!$C$11="Highly pure",Parameters!$C$12*Parameters!$C$5*'Actual H2'!W33,IF(Control!$C$11="Tap water",Parameters!$C$17*Parameters!$C$5*'Actual H2'!W33,Parameters!$C$22*Parameters!$C$5*'Actual H2'!W33))</f>
        <v>15.864150943396227</v>
      </c>
      <c r="X33" s="12">
        <f>IF(Control!$C$11="Highly pure",Parameters!$C$12*Parameters!$C$5*'Actual H2'!X33,IF(Control!$C$11="Tap water",Parameters!$C$17*Parameters!$C$5*'Actual H2'!X33,Parameters!$C$22*Parameters!$C$5*'Actual H2'!X33))</f>
        <v>17.343396226415091</v>
      </c>
      <c r="Y33" s="12">
        <f>IF(Control!$C$11="Highly pure",Parameters!$C$12*Parameters!$C$5*'Actual H2'!Y33,IF(Control!$C$11="Tap water",Parameters!$C$17*Parameters!$C$5*'Actual H2'!Y33,Parameters!$C$22*Parameters!$C$5*'Actual H2'!Y33))</f>
        <v>17.343396226415091</v>
      </c>
      <c r="Z33" s="12">
        <f>IF(Control!$C$11="Highly pure",Parameters!$C$12*Parameters!$C$5*'Actual H2'!Z33,IF(Control!$C$11="Tap water",Parameters!$C$17*Parameters!$C$5*'Actual H2'!Z33,Parameters!$C$22*Parameters!$C$5*'Actual H2'!Z33))</f>
        <v>17.343396226415091</v>
      </c>
      <c r="AB33" s="7">
        <f t="shared" si="0"/>
        <v>102.14339622641509</v>
      </c>
    </row>
    <row r="34" spans="2:28" x14ac:dyDescent="0.2">
      <c r="B34" s="6">
        <v>44228</v>
      </c>
      <c r="C34" s="12">
        <f>IF(Control!$C$11="Highly pure",Parameters!$C$12*Parameters!$C$5*'Actual H2'!C34,IF(Control!$C$11="Tap water",Parameters!$C$17*Parameters!$C$5*'Actual H2'!C34,Parameters!$C$22*Parameters!$C$5*'Actual H2'!C34))</f>
        <v>20.30188679245283</v>
      </c>
      <c r="D34" s="12">
        <f>IF(Control!$C$11="Highly pure",Parameters!$C$12*Parameters!$C$5*'Actual H2'!D34,IF(Control!$C$11="Tap water",Parameters!$C$17*Parameters!$C$5*'Actual H2'!D34,Parameters!$C$22*Parameters!$C$5*'Actual H2'!D34))</f>
        <v>25.735849056603776</v>
      </c>
      <c r="E34" s="12">
        <f>IF(Control!$C$11="Highly pure",Parameters!$C$12*Parameters!$C$5*'Actual H2'!E34,IF(Control!$C$11="Tap water",Parameters!$C$17*Parameters!$C$5*'Actual H2'!E34,Parameters!$C$22*Parameters!$C$5*'Actual H2'!E34))</f>
        <v>35.879245283018875</v>
      </c>
      <c r="F34" s="12">
        <f>IF(Control!$C$11="Highly pure",Parameters!$C$12*Parameters!$C$5*'Actual H2'!F34,IF(Control!$C$11="Tap water",Parameters!$C$17*Parameters!$C$5*'Actual H2'!F34,Parameters!$C$22*Parameters!$C$5*'Actual H2'!F34))</f>
        <v>50.55094339622643</v>
      </c>
      <c r="G34" s="12">
        <f>IF(Control!$C$11="Highly pure",Parameters!$C$12*Parameters!$C$5*'Actual H2'!G34,IF(Control!$C$11="Tap water",Parameters!$C$17*Parameters!$C$5*'Actual H2'!G34,Parameters!$C$22*Parameters!$C$5*'Actual H2'!G34))</f>
        <v>65.328301886792445</v>
      </c>
      <c r="H34" s="12">
        <f>IF(Control!$C$11="Highly pure",Parameters!$C$12*Parameters!$C$5*'Actual H2'!H34,IF(Control!$C$11="Tap water",Parameters!$C$17*Parameters!$C$5*'Actual H2'!H34,Parameters!$C$22*Parameters!$C$5*'Actual H2'!H34))</f>
        <v>75.833962264150927</v>
      </c>
      <c r="I34" s="12">
        <f>IF(Control!$C$11="Highly pure",Parameters!$C$12*Parameters!$C$5*'Actual H2'!I34,IF(Control!$C$11="Tap water",Parameters!$C$17*Parameters!$C$5*'Actual H2'!I34,Parameters!$C$22*Parameters!$C$5*'Actual H2'!I34))</f>
        <v>83.89433962264151</v>
      </c>
      <c r="J34" s="12">
        <f>IF(Control!$C$11="Highly pure",Parameters!$C$12*Parameters!$C$5*'Actual H2'!J34,IF(Control!$C$11="Tap water",Parameters!$C$17*Parameters!$C$5*'Actual H2'!J34,Parameters!$C$22*Parameters!$C$5*'Actual H2'!J34))</f>
        <v>85.735849056603769</v>
      </c>
      <c r="K34" s="12">
        <f>IF(Control!$C$11="Highly pure",Parameters!$C$12*Parameters!$C$5*'Actual H2'!K34,IF(Control!$C$11="Tap water",Parameters!$C$17*Parameters!$C$5*'Actual H2'!K34,Parameters!$C$22*Parameters!$C$5*'Actual H2'!K34))</f>
        <v>79.969811320754715</v>
      </c>
      <c r="L34" s="12">
        <f>IF(Control!$C$11="Highly pure",Parameters!$C$12*Parameters!$C$5*'Actual H2'!L34,IF(Control!$C$11="Tap water",Parameters!$C$17*Parameters!$C$5*'Actual H2'!L34,Parameters!$C$22*Parameters!$C$5*'Actual H2'!L34))</f>
        <v>65.328301886792445</v>
      </c>
      <c r="M34" s="12">
        <f>IF(Control!$C$11="Highly pure",Parameters!$C$12*Parameters!$C$5*'Actual H2'!M34,IF(Control!$C$11="Tap water",Parameters!$C$17*Parameters!$C$5*'Actual H2'!M34,Parameters!$C$22*Parameters!$C$5*'Actual H2'!M34))</f>
        <v>50.55094339622643</v>
      </c>
      <c r="N34" s="12">
        <f>IF(Control!$C$11="Highly pure",Parameters!$C$12*Parameters!$C$5*'Actual H2'!N34,IF(Control!$C$11="Tap water",Parameters!$C$17*Parameters!$C$5*'Actual H2'!N34,Parameters!$C$22*Parameters!$C$5*'Actual H2'!N34))</f>
        <v>38.052830188679245</v>
      </c>
      <c r="O34" s="12">
        <f>IF(Control!$C$11="Highly pure",Parameters!$C$12*Parameters!$C$5*'Actual H2'!O34,IF(Control!$C$11="Tap water",Parameters!$C$17*Parameters!$C$5*'Actual H2'!O34,Parameters!$C$22*Parameters!$C$5*'Actual H2'!O34))</f>
        <v>27.547169811320753</v>
      </c>
      <c r="P34" s="12">
        <f>IF(Control!$C$11="Highly pure",Parameters!$C$12*Parameters!$C$5*'Actual H2'!P34,IF(Control!$C$11="Tap water",Parameters!$C$17*Parameters!$C$5*'Actual H2'!P34,Parameters!$C$22*Parameters!$C$5*'Actual H2'!P34))</f>
        <v>23.924528301886792</v>
      </c>
      <c r="Q34" s="12">
        <f>IF(Control!$C$11="Highly pure",Parameters!$C$12*Parameters!$C$5*'Actual H2'!Q34,IF(Control!$C$11="Tap water",Parameters!$C$17*Parameters!$C$5*'Actual H2'!Q34,Parameters!$C$22*Parameters!$C$5*'Actual H2'!Q34))</f>
        <v>20.30188679245283</v>
      </c>
      <c r="R34" s="12">
        <f>IF(Control!$C$11="Highly pure",Parameters!$C$12*Parameters!$C$5*'Actual H2'!R34,IF(Control!$C$11="Tap water",Parameters!$C$17*Parameters!$C$5*'Actual H2'!R34,Parameters!$C$22*Parameters!$C$5*'Actual H2'!R34))</f>
        <v>17.343396226415091</v>
      </c>
      <c r="S34" s="12">
        <f>IF(Control!$C$11="Highly pure",Parameters!$C$12*Parameters!$C$5*'Actual H2'!S34,IF(Control!$C$11="Tap water",Parameters!$C$17*Parameters!$C$5*'Actual H2'!S34,Parameters!$C$22*Parameters!$C$5*'Actual H2'!S34))</f>
        <v>15.864150943396227</v>
      </c>
      <c r="T34" s="12">
        <f>IF(Control!$C$11="Highly pure",Parameters!$C$12*Parameters!$C$5*'Actual H2'!T34,IF(Control!$C$11="Tap water",Parameters!$C$17*Parameters!$C$5*'Actual H2'!T34,Parameters!$C$22*Parameters!$C$5*'Actual H2'!T34))</f>
        <v>18.822641509433961</v>
      </c>
      <c r="U34" s="12">
        <f>IF(Control!$C$11="Highly pure",Parameters!$C$12*Parameters!$C$5*'Actual H2'!U34,IF(Control!$C$11="Tap water",Parameters!$C$17*Parameters!$C$5*'Actual H2'!U34,Parameters!$C$22*Parameters!$C$5*'Actual H2'!U34))</f>
        <v>22.113207547169811</v>
      </c>
      <c r="V34" s="12">
        <f>IF(Control!$C$11="Highly pure",Parameters!$C$12*Parameters!$C$5*'Actual H2'!V34,IF(Control!$C$11="Tap water",Parameters!$C$17*Parameters!$C$5*'Actual H2'!V34,Parameters!$C$22*Parameters!$C$5*'Actual H2'!V34))</f>
        <v>25.735849056603776</v>
      </c>
      <c r="W34" s="12">
        <f>IF(Control!$C$11="Highly pure",Parameters!$C$12*Parameters!$C$5*'Actual H2'!W34,IF(Control!$C$11="Tap water",Parameters!$C$17*Parameters!$C$5*'Actual H2'!W34,Parameters!$C$22*Parameters!$C$5*'Actual H2'!W34))</f>
        <v>35.879245283018875</v>
      </c>
      <c r="X34" s="12">
        <f>IF(Control!$C$11="Highly pure",Parameters!$C$12*Parameters!$C$5*'Actual H2'!X34,IF(Control!$C$11="Tap water",Parameters!$C$17*Parameters!$C$5*'Actual H2'!X34,Parameters!$C$22*Parameters!$C$5*'Actual H2'!X34))</f>
        <v>45.388679245283029</v>
      </c>
      <c r="Y34" s="12">
        <f>IF(Control!$C$11="Highly pure",Parameters!$C$12*Parameters!$C$5*'Actual H2'!Y34,IF(Control!$C$11="Tap water",Parameters!$C$17*Parameters!$C$5*'Actual H2'!Y34,Parameters!$C$22*Parameters!$C$5*'Actual H2'!Y34))</f>
        <v>56.181132075471695</v>
      </c>
      <c r="Z34" s="12">
        <f>IF(Control!$C$11="Highly pure",Parameters!$C$12*Parameters!$C$5*'Actual H2'!Z34,IF(Control!$C$11="Tap water",Parameters!$C$17*Parameters!$C$5*'Actual H2'!Z34,Parameters!$C$22*Parameters!$C$5*'Actual H2'!Z34))</f>
        <v>65.328301886792445</v>
      </c>
      <c r="AB34" s="7">
        <f t="shared" si="0"/>
        <v>1051.5924528301887</v>
      </c>
    </row>
    <row r="35" spans="2:28" x14ac:dyDescent="0.2">
      <c r="B35" s="6">
        <v>44229</v>
      </c>
      <c r="C35" s="12">
        <f>IF(Control!$C$11="Highly pure",Parameters!$C$12*Parameters!$C$5*'Actual H2'!C35,IF(Control!$C$11="Tap water",Parameters!$C$17*Parameters!$C$5*'Actual H2'!C35,Parameters!$C$22*Parameters!$C$5*'Actual H2'!C35))</f>
        <v>71.84905660377359</v>
      </c>
      <c r="D35" s="12">
        <f>IF(Control!$C$11="Highly pure",Parameters!$C$12*Parameters!$C$5*'Actual H2'!D35,IF(Control!$C$11="Tap water",Parameters!$C$17*Parameters!$C$5*'Actual H2'!D35,Parameters!$C$22*Parameters!$C$5*'Actual H2'!D35))</f>
        <v>89.720754716981133</v>
      </c>
      <c r="E35" s="12">
        <f>IF(Control!$C$11="Highly pure",Parameters!$C$12*Parameters!$C$5*'Actual H2'!E35,IF(Control!$C$11="Tap water",Parameters!$C$17*Parameters!$C$5*'Actual H2'!E35,Parameters!$C$22*Parameters!$C$5*'Actual H2'!E35))</f>
        <v>109.79622641509434</v>
      </c>
      <c r="F35" s="12">
        <f>IF(Control!$C$11="Highly pure",Parameters!$C$12*Parameters!$C$5*'Actual H2'!F35,IF(Control!$C$11="Tap water",Parameters!$C$17*Parameters!$C$5*'Actual H2'!F35,Parameters!$C$22*Parameters!$C$5*'Actual H2'!F35))</f>
        <v>133.6754716981132</v>
      </c>
      <c r="G35" s="12">
        <f>IF(Control!$C$11="Highly pure",Parameters!$C$12*Parameters!$C$5*'Actual H2'!G35,IF(Control!$C$11="Tap water",Parameters!$C$17*Parameters!$C$5*'Actual H2'!G35,Parameters!$C$22*Parameters!$C$5*'Actual H2'!G35))</f>
        <v>151.72830188679248</v>
      </c>
      <c r="H35" s="12">
        <f>IF(Control!$C$11="Highly pure",Parameters!$C$12*Parameters!$C$5*'Actual H2'!H35,IF(Control!$C$11="Tap water",Parameters!$C$17*Parameters!$C$5*'Actual H2'!H35,Parameters!$C$22*Parameters!$C$5*'Actual H2'!H35))</f>
        <v>165.37358490566035</v>
      </c>
      <c r="I35" s="12">
        <f>IF(Control!$C$11="Highly pure",Parameters!$C$12*Parameters!$C$5*'Actual H2'!I35,IF(Control!$C$11="Tap water",Parameters!$C$17*Parameters!$C$5*'Actual H2'!I35,Parameters!$C$22*Parameters!$C$5*'Actual H2'!I35))</f>
        <v>174.79245283018867</v>
      </c>
      <c r="J35" s="12">
        <f>IF(Control!$C$11="Highly pure",Parameters!$C$12*Parameters!$C$5*'Actual H2'!J35,IF(Control!$C$11="Tap water",Parameters!$C$17*Parameters!$C$5*'Actual H2'!J35,Parameters!$C$22*Parameters!$C$5*'Actual H2'!J35))</f>
        <v>182.33962264150944</v>
      </c>
      <c r="K35" s="12">
        <f>IF(Control!$C$11="Highly pure",Parameters!$C$12*Parameters!$C$5*'Actual H2'!K35,IF(Control!$C$11="Tap water",Parameters!$C$17*Parameters!$C$5*'Actual H2'!K35,Parameters!$C$22*Parameters!$C$5*'Actual H2'!K35))</f>
        <v>184.06037735849057</v>
      </c>
      <c r="L35" s="12">
        <f>IF(Control!$C$11="Highly pure",Parameters!$C$12*Parameters!$C$5*'Actual H2'!L35,IF(Control!$C$11="Tap water",Parameters!$C$17*Parameters!$C$5*'Actual H2'!L35,Parameters!$C$22*Parameters!$C$5*'Actual H2'!L35))</f>
        <v>187.50188679245284</v>
      </c>
      <c r="M35" s="12">
        <f>IF(Control!$C$11="Highly pure",Parameters!$C$12*Parameters!$C$5*'Actual H2'!M35,IF(Control!$C$11="Tap water",Parameters!$C$17*Parameters!$C$5*'Actual H2'!M35,Parameters!$C$22*Parameters!$C$5*'Actual H2'!M35))</f>
        <v>187.71320754716982</v>
      </c>
      <c r="N35" s="12">
        <f>IF(Control!$C$11="Highly pure",Parameters!$C$12*Parameters!$C$5*'Actual H2'!N35,IF(Control!$C$11="Tap water",Parameters!$C$17*Parameters!$C$5*'Actual H2'!N35,Parameters!$C$22*Parameters!$C$5*'Actual H2'!N35))</f>
        <v>187.74339622641514</v>
      </c>
      <c r="O35" s="12">
        <f>IF(Control!$C$11="Highly pure",Parameters!$C$12*Parameters!$C$5*'Actual H2'!O35,IF(Control!$C$11="Tap water",Parameters!$C$17*Parameters!$C$5*'Actual H2'!O35,Parameters!$C$22*Parameters!$C$5*'Actual H2'!O35))</f>
        <v>188.67924528301887</v>
      </c>
      <c r="P35" s="12">
        <f>IF(Control!$C$11="Highly pure",Parameters!$C$12*Parameters!$C$5*'Actual H2'!P35,IF(Control!$C$11="Tap water",Parameters!$C$17*Parameters!$C$5*'Actual H2'!P35,Parameters!$C$22*Parameters!$C$5*'Actual H2'!P35))</f>
        <v>188.67924528301887</v>
      </c>
      <c r="Q35" s="12">
        <f>IF(Control!$C$11="Highly pure",Parameters!$C$12*Parameters!$C$5*'Actual H2'!Q35,IF(Control!$C$11="Tap water",Parameters!$C$17*Parameters!$C$5*'Actual H2'!Q35,Parameters!$C$22*Parameters!$C$5*'Actual H2'!Q35))</f>
        <v>188.67924528301887</v>
      </c>
      <c r="R35" s="12">
        <f>IF(Control!$C$11="Highly pure",Parameters!$C$12*Parameters!$C$5*'Actual H2'!R35,IF(Control!$C$11="Tap water",Parameters!$C$17*Parameters!$C$5*'Actual H2'!R35,Parameters!$C$22*Parameters!$C$5*'Actual H2'!R35))</f>
        <v>188.67924528301887</v>
      </c>
      <c r="S35" s="12">
        <f>IF(Control!$C$11="Highly pure",Parameters!$C$12*Parameters!$C$5*'Actual H2'!S35,IF(Control!$C$11="Tap water",Parameters!$C$17*Parameters!$C$5*'Actual H2'!S35,Parameters!$C$22*Parameters!$C$5*'Actual H2'!S35))</f>
        <v>188.67924528301887</v>
      </c>
      <c r="T35" s="12">
        <f>IF(Control!$C$11="Highly pure",Parameters!$C$12*Parameters!$C$5*'Actual H2'!T35,IF(Control!$C$11="Tap water",Parameters!$C$17*Parameters!$C$5*'Actual H2'!T35,Parameters!$C$22*Parameters!$C$5*'Actual H2'!T35))</f>
        <v>188.67924528301887</v>
      </c>
      <c r="U35" s="12">
        <f>IF(Control!$C$11="Highly pure",Parameters!$C$12*Parameters!$C$5*'Actual H2'!U35,IF(Control!$C$11="Tap water",Parameters!$C$17*Parameters!$C$5*'Actual H2'!U35,Parameters!$C$22*Parameters!$C$5*'Actual H2'!U35))</f>
        <v>188.67924528301887</v>
      </c>
      <c r="V35" s="12">
        <f>IF(Control!$C$11="Highly pure",Parameters!$C$12*Parameters!$C$5*'Actual H2'!V35,IF(Control!$C$11="Tap water",Parameters!$C$17*Parameters!$C$5*'Actual H2'!V35,Parameters!$C$22*Parameters!$C$5*'Actual H2'!V35))</f>
        <v>188.67924528301887</v>
      </c>
      <c r="W35" s="12">
        <f>IF(Control!$C$11="Highly pure",Parameters!$C$12*Parameters!$C$5*'Actual H2'!W35,IF(Control!$C$11="Tap water",Parameters!$C$17*Parameters!$C$5*'Actual H2'!W35,Parameters!$C$22*Parameters!$C$5*'Actual H2'!W35))</f>
        <v>188.67924528301887</v>
      </c>
      <c r="X35" s="12">
        <f>IF(Control!$C$11="Highly pure",Parameters!$C$12*Parameters!$C$5*'Actual H2'!X35,IF(Control!$C$11="Tap water",Parameters!$C$17*Parameters!$C$5*'Actual H2'!X35,Parameters!$C$22*Parameters!$C$5*'Actual H2'!X35))</f>
        <v>188.67924528301887</v>
      </c>
      <c r="Y35" s="12">
        <f>IF(Control!$C$11="Highly pure",Parameters!$C$12*Parameters!$C$5*'Actual H2'!Y35,IF(Control!$C$11="Tap water",Parameters!$C$17*Parameters!$C$5*'Actual H2'!Y35,Parameters!$C$22*Parameters!$C$5*'Actual H2'!Y35))</f>
        <v>188.67924528301887</v>
      </c>
      <c r="Z35" s="12">
        <f>IF(Control!$C$11="Highly pure",Parameters!$C$12*Parameters!$C$5*'Actual H2'!Z35,IF(Control!$C$11="Tap water",Parameters!$C$17*Parameters!$C$5*'Actual H2'!Z35,Parameters!$C$22*Parameters!$C$5*'Actual H2'!Z35))</f>
        <v>188.67924528301887</v>
      </c>
      <c r="AB35" s="7">
        <f t="shared" si="0"/>
        <v>4090.4452830188657</v>
      </c>
    </row>
    <row r="36" spans="2:28" x14ac:dyDescent="0.2">
      <c r="B36" s="6">
        <v>44230</v>
      </c>
      <c r="C36" s="12">
        <f>IF(Control!$C$11="Highly pure",Parameters!$C$12*Parameters!$C$5*'Actual H2'!C36,IF(Control!$C$11="Tap water",Parameters!$C$17*Parameters!$C$5*'Actual H2'!C36,Parameters!$C$22*Parameters!$C$5*'Actual H2'!C36))</f>
        <v>188.67924528301887</v>
      </c>
      <c r="D36" s="12">
        <f>IF(Control!$C$11="Highly pure",Parameters!$C$12*Parameters!$C$5*'Actual H2'!D36,IF(Control!$C$11="Tap water",Parameters!$C$17*Parameters!$C$5*'Actual H2'!D36,Parameters!$C$22*Parameters!$C$5*'Actual H2'!D36))</f>
        <v>188.67924528301887</v>
      </c>
      <c r="E36" s="12">
        <f>IF(Control!$C$11="Highly pure",Parameters!$C$12*Parameters!$C$5*'Actual H2'!E36,IF(Control!$C$11="Tap water",Parameters!$C$17*Parameters!$C$5*'Actual H2'!E36,Parameters!$C$22*Parameters!$C$5*'Actual H2'!E36))</f>
        <v>188.67924528301887</v>
      </c>
      <c r="F36" s="12">
        <f>IF(Control!$C$11="Highly pure",Parameters!$C$12*Parameters!$C$5*'Actual H2'!F36,IF(Control!$C$11="Tap water",Parameters!$C$17*Parameters!$C$5*'Actual H2'!F36,Parameters!$C$22*Parameters!$C$5*'Actual H2'!F36))</f>
        <v>188.67924528301887</v>
      </c>
      <c r="G36" s="12">
        <f>IF(Control!$C$11="Highly pure",Parameters!$C$12*Parameters!$C$5*'Actual H2'!G36,IF(Control!$C$11="Tap water",Parameters!$C$17*Parameters!$C$5*'Actual H2'!G36,Parameters!$C$22*Parameters!$C$5*'Actual H2'!G36))</f>
        <v>188.67924528301887</v>
      </c>
      <c r="H36" s="12">
        <f>IF(Control!$C$11="Highly pure",Parameters!$C$12*Parameters!$C$5*'Actual H2'!H36,IF(Control!$C$11="Tap water",Parameters!$C$17*Parameters!$C$5*'Actual H2'!H36,Parameters!$C$22*Parameters!$C$5*'Actual H2'!H36))</f>
        <v>188.67924528301887</v>
      </c>
      <c r="I36" s="12">
        <f>IF(Control!$C$11="Highly pure",Parameters!$C$12*Parameters!$C$5*'Actual H2'!I36,IF(Control!$C$11="Tap water",Parameters!$C$17*Parameters!$C$5*'Actual H2'!I36,Parameters!$C$22*Parameters!$C$5*'Actual H2'!I36))</f>
        <v>188.67924528301887</v>
      </c>
      <c r="J36" s="12">
        <f>IF(Control!$C$11="Highly pure",Parameters!$C$12*Parameters!$C$5*'Actual H2'!J36,IF(Control!$C$11="Tap water",Parameters!$C$17*Parameters!$C$5*'Actual H2'!J36,Parameters!$C$22*Parameters!$C$5*'Actual H2'!J36))</f>
        <v>188.67924528301887</v>
      </c>
      <c r="K36" s="12">
        <f>IF(Control!$C$11="Highly pure",Parameters!$C$12*Parameters!$C$5*'Actual H2'!K36,IF(Control!$C$11="Tap water",Parameters!$C$17*Parameters!$C$5*'Actual H2'!K36,Parameters!$C$22*Parameters!$C$5*'Actual H2'!K36))</f>
        <v>188.67924528301887</v>
      </c>
      <c r="L36" s="12">
        <f>IF(Control!$C$11="Highly pure",Parameters!$C$12*Parameters!$C$5*'Actual H2'!L36,IF(Control!$C$11="Tap water",Parameters!$C$17*Parameters!$C$5*'Actual H2'!L36,Parameters!$C$22*Parameters!$C$5*'Actual H2'!L36))</f>
        <v>188.67924528301887</v>
      </c>
      <c r="M36" s="12">
        <f>IF(Control!$C$11="Highly pure",Parameters!$C$12*Parameters!$C$5*'Actual H2'!M36,IF(Control!$C$11="Tap water",Parameters!$C$17*Parameters!$C$5*'Actual H2'!M36,Parameters!$C$22*Parameters!$C$5*'Actual H2'!M36))</f>
        <v>188.67924528301887</v>
      </c>
      <c r="N36" s="12">
        <f>IF(Control!$C$11="Highly pure",Parameters!$C$12*Parameters!$C$5*'Actual H2'!N36,IF(Control!$C$11="Tap water",Parameters!$C$17*Parameters!$C$5*'Actual H2'!N36,Parameters!$C$22*Parameters!$C$5*'Actual H2'!N36))</f>
        <v>188.67924528301887</v>
      </c>
      <c r="O36" s="12">
        <f>IF(Control!$C$11="Highly pure",Parameters!$C$12*Parameters!$C$5*'Actual H2'!O36,IF(Control!$C$11="Tap water",Parameters!$C$17*Parameters!$C$5*'Actual H2'!O36,Parameters!$C$22*Parameters!$C$5*'Actual H2'!O36))</f>
        <v>188.67924528301887</v>
      </c>
      <c r="P36" s="12">
        <f>IF(Control!$C$11="Highly pure",Parameters!$C$12*Parameters!$C$5*'Actual H2'!P36,IF(Control!$C$11="Tap water",Parameters!$C$17*Parameters!$C$5*'Actual H2'!P36,Parameters!$C$22*Parameters!$C$5*'Actual H2'!P36))</f>
        <v>188.67924528301887</v>
      </c>
      <c r="Q36" s="12">
        <f>IF(Control!$C$11="Highly pure",Parameters!$C$12*Parameters!$C$5*'Actual H2'!Q36,IF(Control!$C$11="Tap water",Parameters!$C$17*Parameters!$C$5*'Actual H2'!Q36,Parameters!$C$22*Parameters!$C$5*'Actual H2'!Q36))</f>
        <v>188.67924528301887</v>
      </c>
      <c r="R36" s="12">
        <f>IF(Control!$C$11="Highly pure",Parameters!$C$12*Parameters!$C$5*'Actual H2'!R36,IF(Control!$C$11="Tap water",Parameters!$C$17*Parameters!$C$5*'Actual H2'!R36,Parameters!$C$22*Parameters!$C$5*'Actual H2'!R36))</f>
        <v>188.67924528301887</v>
      </c>
      <c r="S36" s="12">
        <f>IF(Control!$C$11="Highly pure",Parameters!$C$12*Parameters!$C$5*'Actual H2'!S36,IF(Control!$C$11="Tap water",Parameters!$C$17*Parameters!$C$5*'Actual H2'!S36,Parameters!$C$22*Parameters!$C$5*'Actual H2'!S36))</f>
        <v>188.67924528301887</v>
      </c>
      <c r="T36" s="12">
        <f>IF(Control!$C$11="Highly pure",Parameters!$C$12*Parameters!$C$5*'Actual H2'!T36,IF(Control!$C$11="Tap water",Parameters!$C$17*Parameters!$C$5*'Actual H2'!T36,Parameters!$C$22*Parameters!$C$5*'Actual H2'!T36))</f>
        <v>188.67924528301887</v>
      </c>
      <c r="U36" s="12">
        <f>IF(Control!$C$11="Highly pure",Parameters!$C$12*Parameters!$C$5*'Actual H2'!U36,IF(Control!$C$11="Tap water",Parameters!$C$17*Parameters!$C$5*'Actual H2'!U36,Parameters!$C$22*Parameters!$C$5*'Actual H2'!U36))</f>
        <v>188.67924528301887</v>
      </c>
      <c r="V36" s="12">
        <f>IF(Control!$C$11="Highly pure",Parameters!$C$12*Parameters!$C$5*'Actual H2'!V36,IF(Control!$C$11="Tap water",Parameters!$C$17*Parameters!$C$5*'Actual H2'!V36,Parameters!$C$22*Parameters!$C$5*'Actual H2'!V36))</f>
        <v>188.67924528301887</v>
      </c>
      <c r="W36" s="12">
        <f>IF(Control!$C$11="Highly pure",Parameters!$C$12*Parameters!$C$5*'Actual H2'!W36,IF(Control!$C$11="Tap water",Parameters!$C$17*Parameters!$C$5*'Actual H2'!W36,Parameters!$C$22*Parameters!$C$5*'Actual H2'!W36))</f>
        <v>188.67924528301887</v>
      </c>
      <c r="X36" s="12">
        <f>IF(Control!$C$11="Highly pure",Parameters!$C$12*Parameters!$C$5*'Actual H2'!X36,IF(Control!$C$11="Tap water",Parameters!$C$17*Parameters!$C$5*'Actual H2'!X36,Parameters!$C$22*Parameters!$C$5*'Actual H2'!X36))</f>
        <v>188.67924528301887</v>
      </c>
      <c r="Y36" s="12">
        <f>IF(Control!$C$11="Highly pure",Parameters!$C$12*Parameters!$C$5*'Actual H2'!Y36,IF(Control!$C$11="Tap water",Parameters!$C$17*Parameters!$C$5*'Actual H2'!Y36,Parameters!$C$22*Parameters!$C$5*'Actual H2'!Y36))</f>
        <v>188.67924528301887</v>
      </c>
      <c r="Z36" s="12">
        <f>IF(Control!$C$11="Highly pure",Parameters!$C$12*Parameters!$C$5*'Actual H2'!Z36,IF(Control!$C$11="Tap water",Parameters!$C$17*Parameters!$C$5*'Actual H2'!Z36,Parameters!$C$22*Parameters!$C$5*'Actual H2'!Z36))</f>
        <v>187.74339622641514</v>
      </c>
      <c r="AB36" s="7">
        <f t="shared" si="0"/>
        <v>4527.3660377358465</v>
      </c>
    </row>
    <row r="37" spans="2:28" x14ac:dyDescent="0.2">
      <c r="B37" s="6">
        <v>44231</v>
      </c>
      <c r="C37" s="12">
        <f>IF(Control!$C$11="Highly pure",Parameters!$C$12*Parameters!$C$5*'Actual H2'!C37,IF(Control!$C$11="Tap water",Parameters!$C$17*Parameters!$C$5*'Actual H2'!C37,Parameters!$C$22*Parameters!$C$5*'Actual H2'!C37))</f>
        <v>184.0301886792453</v>
      </c>
      <c r="D37" s="12">
        <f>IF(Control!$C$11="Highly pure",Parameters!$C$12*Parameters!$C$5*'Actual H2'!D37,IF(Control!$C$11="Tap water",Parameters!$C$17*Parameters!$C$5*'Actual H2'!D37,Parameters!$C$22*Parameters!$C$5*'Actual H2'!D37))</f>
        <v>184.0301886792453</v>
      </c>
      <c r="E37" s="12">
        <f>IF(Control!$C$11="Highly pure",Parameters!$C$12*Parameters!$C$5*'Actual H2'!E37,IF(Control!$C$11="Tap water",Parameters!$C$17*Parameters!$C$5*'Actual H2'!E37,Parameters!$C$22*Parameters!$C$5*'Actual H2'!E37))</f>
        <v>183.26037735849056</v>
      </c>
      <c r="F37" s="12">
        <f>IF(Control!$C$11="Highly pure",Parameters!$C$12*Parameters!$C$5*'Actual H2'!F37,IF(Control!$C$11="Tap water",Parameters!$C$17*Parameters!$C$5*'Actual H2'!F37,Parameters!$C$22*Parameters!$C$5*'Actual H2'!F37))</f>
        <v>182.33962264150944</v>
      </c>
      <c r="G37" s="12">
        <f>IF(Control!$C$11="Highly pure",Parameters!$C$12*Parameters!$C$5*'Actual H2'!G37,IF(Control!$C$11="Tap water",Parameters!$C$17*Parameters!$C$5*'Actual H2'!G37,Parameters!$C$22*Parameters!$C$5*'Actual H2'!G37))</f>
        <v>182.33962264150944</v>
      </c>
      <c r="H37" s="12">
        <f>IF(Control!$C$11="Highly pure",Parameters!$C$12*Parameters!$C$5*'Actual H2'!H37,IF(Control!$C$11="Tap water",Parameters!$C$17*Parameters!$C$5*'Actual H2'!H37,Parameters!$C$22*Parameters!$C$5*'Actual H2'!H37))</f>
        <v>187.50188679245284</v>
      </c>
      <c r="I37" s="12">
        <f>IF(Control!$C$11="Highly pure",Parameters!$C$12*Parameters!$C$5*'Actual H2'!I37,IF(Control!$C$11="Tap water",Parameters!$C$17*Parameters!$C$5*'Actual H2'!I37,Parameters!$C$22*Parameters!$C$5*'Actual H2'!I37))</f>
        <v>187.71320754716982</v>
      </c>
      <c r="J37" s="12">
        <f>IF(Control!$C$11="Highly pure",Parameters!$C$12*Parameters!$C$5*'Actual H2'!J37,IF(Control!$C$11="Tap water",Parameters!$C$17*Parameters!$C$5*'Actual H2'!J37,Parameters!$C$22*Parameters!$C$5*'Actual H2'!J37))</f>
        <v>187.50188679245284</v>
      </c>
      <c r="K37" s="12">
        <f>IF(Control!$C$11="Highly pure",Parameters!$C$12*Parameters!$C$5*'Actual H2'!K37,IF(Control!$C$11="Tap water",Parameters!$C$17*Parameters!$C$5*'Actual H2'!K37,Parameters!$C$22*Parameters!$C$5*'Actual H2'!K37))</f>
        <v>184.06037735849057</v>
      </c>
      <c r="L37" s="12">
        <f>IF(Control!$C$11="Highly pure",Parameters!$C$12*Parameters!$C$5*'Actual H2'!L37,IF(Control!$C$11="Tap water",Parameters!$C$17*Parameters!$C$5*'Actual H2'!L37,Parameters!$C$22*Parameters!$C$5*'Actual H2'!L37))</f>
        <v>187.50188679245284</v>
      </c>
      <c r="M37" s="12">
        <f>IF(Control!$C$11="Highly pure",Parameters!$C$12*Parameters!$C$5*'Actual H2'!M37,IF(Control!$C$11="Tap water",Parameters!$C$17*Parameters!$C$5*'Actual H2'!M37,Parameters!$C$22*Parameters!$C$5*'Actual H2'!M37))</f>
        <v>187.71320754716982</v>
      </c>
      <c r="N37" s="12">
        <f>IF(Control!$C$11="Highly pure",Parameters!$C$12*Parameters!$C$5*'Actual H2'!N37,IF(Control!$C$11="Tap water",Parameters!$C$17*Parameters!$C$5*'Actual H2'!N37,Parameters!$C$22*Parameters!$C$5*'Actual H2'!N37))</f>
        <v>187.74339622641514</v>
      </c>
      <c r="O37" s="12">
        <f>IF(Control!$C$11="Highly pure",Parameters!$C$12*Parameters!$C$5*'Actual H2'!O37,IF(Control!$C$11="Tap water",Parameters!$C$17*Parameters!$C$5*'Actual H2'!O37,Parameters!$C$22*Parameters!$C$5*'Actual H2'!O37))</f>
        <v>187.74339622641514</v>
      </c>
      <c r="P37" s="12">
        <f>IF(Control!$C$11="Highly pure",Parameters!$C$12*Parameters!$C$5*'Actual H2'!P37,IF(Control!$C$11="Tap water",Parameters!$C$17*Parameters!$C$5*'Actual H2'!P37,Parameters!$C$22*Parameters!$C$5*'Actual H2'!P37))</f>
        <v>188.67924528301887</v>
      </c>
      <c r="Q37" s="12">
        <f>IF(Control!$C$11="Highly pure",Parameters!$C$12*Parameters!$C$5*'Actual H2'!Q37,IF(Control!$C$11="Tap water",Parameters!$C$17*Parameters!$C$5*'Actual H2'!Q37,Parameters!$C$22*Parameters!$C$5*'Actual H2'!Q37))</f>
        <v>188.67924528301887</v>
      </c>
      <c r="R37" s="12">
        <f>IF(Control!$C$11="Highly pure",Parameters!$C$12*Parameters!$C$5*'Actual H2'!R37,IF(Control!$C$11="Tap water",Parameters!$C$17*Parameters!$C$5*'Actual H2'!R37,Parameters!$C$22*Parameters!$C$5*'Actual H2'!R37))</f>
        <v>188.67924528301887</v>
      </c>
      <c r="S37" s="12">
        <f>IF(Control!$C$11="Highly pure",Parameters!$C$12*Parameters!$C$5*'Actual H2'!S37,IF(Control!$C$11="Tap water",Parameters!$C$17*Parameters!$C$5*'Actual H2'!S37,Parameters!$C$22*Parameters!$C$5*'Actual H2'!S37))</f>
        <v>188.67924528301887</v>
      </c>
      <c r="T37" s="12">
        <f>IF(Control!$C$11="Highly pure",Parameters!$C$12*Parameters!$C$5*'Actual H2'!T37,IF(Control!$C$11="Tap water",Parameters!$C$17*Parameters!$C$5*'Actual H2'!T37,Parameters!$C$22*Parameters!$C$5*'Actual H2'!T37))</f>
        <v>188.67924528301887</v>
      </c>
      <c r="U37" s="12">
        <f>IF(Control!$C$11="Highly pure",Parameters!$C$12*Parameters!$C$5*'Actual H2'!U37,IF(Control!$C$11="Tap water",Parameters!$C$17*Parameters!$C$5*'Actual H2'!U37,Parameters!$C$22*Parameters!$C$5*'Actual H2'!U37))</f>
        <v>188.67924528301887</v>
      </c>
      <c r="V37" s="12">
        <f>IF(Control!$C$11="Highly pure",Parameters!$C$12*Parameters!$C$5*'Actual H2'!V37,IF(Control!$C$11="Tap water",Parameters!$C$17*Parameters!$C$5*'Actual H2'!V37,Parameters!$C$22*Parameters!$C$5*'Actual H2'!V37))</f>
        <v>188.67924528301887</v>
      </c>
      <c r="W37" s="12">
        <f>IF(Control!$C$11="Highly pure",Parameters!$C$12*Parameters!$C$5*'Actual H2'!W37,IF(Control!$C$11="Tap water",Parameters!$C$17*Parameters!$C$5*'Actual H2'!W37,Parameters!$C$22*Parameters!$C$5*'Actual H2'!W37))</f>
        <v>188.67924528301887</v>
      </c>
      <c r="X37" s="12">
        <f>IF(Control!$C$11="Highly pure",Parameters!$C$12*Parameters!$C$5*'Actual H2'!X37,IF(Control!$C$11="Tap water",Parameters!$C$17*Parameters!$C$5*'Actual H2'!X37,Parameters!$C$22*Parameters!$C$5*'Actual H2'!X37))</f>
        <v>188.67924528301887</v>
      </c>
      <c r="Y37" s="12">
        <f>IF(Control!$C$11="Highly pure",Parameters!$C$12*Parameters!$C$5*'Actual H2'!Y37,IF(Control!$C$11="Tap water",Parameters!$C$17*Parameters!$C$5*'Actual H2'!Y37,Parameters!$C$22*Parameters!$C$5*'Actual H2'!Y37))</f>
        <v>188.67924528301887</v>
      </c>
      <c r="Z37" s="12">
        <f>IF(Control!$C$11="Highly pure",Parameters!$C$12*Parameters!$C$5*'Actual H2'!Z37,IF(Control!$C$11="Tap water",Parameters!$C$17*Parameters!$C$5*'Actual H2'!Z37,Parameters!$C$22*Parameters!$C$5*'Actual H2'!Z37))</f>
        <v>188.67924528301887</v>
      </c>
      <c r="AB37" s="7">
        <f t="shared" si="0"/>
        <v>4488.9509433962239</v>
      </c>
    </row>
    <row r="38" spans="2:28" x14ac:dyDescent="0.2">
      <c r="B38" s="6">
        <v>44232</v>
      </c>
      <c r="C38" s="12">
        <f>IF(Control!$C$11="Highly pure",Parameters!$C$12*Parameters!$C$5*'Actual H2'!C38,IF(Control!$C$11="Tap water",Parameters!$C$17*Parameters!$C$5*'Actual H2'!C38,Parameters!$C$22*Parameters!$C$5*'Actual H2'!C38))</f>
        <v>188.67924528301887</v>
      </c>
      <c r="D38" s="12">
        <f>IF(Control!$C$11="Highly pure",Parameters!$C$12*Parameters!$C$5*'Actual H2'!D38,IF(Control!$C$11="Tap water",Parameters!$C$17*Parameters!$C$5*'Actual H2'!D38,Parameters!$C$22*Parameters!$C$5*'Actual H2'!D38))</f>
        <v>188.67924528301887</v>
      </c>
      <c r="E38" s="12">
        <f>IF(Control!$C$11="Highly pure",Parameters!$C$12*Parameters!$C$5*'Actual H2'!E38,IF(Control!$C$11="Tap water",Parameters!$C$17*Parameters!$C$5*'Actual H2'!E38,Parameters!$C$22*Parameters!$C$5*'Actual H2'!E38))</f>
        <v>188.67924528301887</v>
      </c>
      <c r="F38" s="12">
        <f>IF(Control!$C$11="Highly pure",Parameters!$C$12*Parameters!$C$5*'Actual H2'!F38,IF(Control!$C$11="Tap water",Parameters!$C$17*Parameters!$C$5*'Actual H2'!F38,Parameters!$C$22*Parameters!$C$5*'Actual H2'!F38))</f>
        <v>188.67924528301887</v>
      </c>
      <c r="G38" s="12">
        <f>IF(Control!$C$11="Highly pure",Parameters!$C$12*Parameters!$C$5*'Actual H2'!G38,IF(Control!$C$11="Tap water",Parameters!$C$17*Parameters!$C$5*'Actual H2'!G38,Parameters!$C$22*Parameters!$C$5*'Actual H2'!G38))</f>
        <v>188.67924528301887</v>
      </c>
      <c r="H38" s="12">
        <f>IF(Control!$C$11="Highly pure",Parameters!$C$12*Parameters!$C$5*'Actual H2'!H38,IF(Control!$C$11="Tap water",Parameters!$C$17*Parameters!$C$5*'Actual H2'!H38,Parameters!$C$22*Parameters!$C$5*'Actual H2'!H38))</f>
        <v>188.67924528301887</v>
      </c>
      <c r="I38" s="12">
        <f>IF(Control!$C$11="Highly pure",Parameters!$C$12*Parameters!$C$5*'Actual H2'!I38,IF(Control!$C$11="Tap water",Parameters!$C$17*Parameters!$C$5*'Actual H2'!I38,Parameters!$C$22*Parameters!$C$5*'Actual H2'!I38))</f>
        <v>188.67924528301887</v>
      </c>
      <c r="J38" s="12">
        <f>IF(Control!$C$11="Highly pure",Parameters!$C$12*Parameters!$C$5*'Actual H2'!J38,IF(Control!$C$11="Tap water",Parameters!$C$17*Parameters!$C$5*'Actual H2'!J38,Parameters!$C$22*Parameters!$C$5*'Actual H2'!J38))</f>
        <v>188.67924528301887</v>
      </c>
      <c r="K38" s="12">
        <f>IF(Control!$C$11="Highly pure",Parameters!$C$12*Parameters!$C$5*'Actual H2'!K38,IF(Control!$C$11="Tap water",Parameters!$C$17*Parameters!$C$5*'Actual H2'!K38,Parameters!$C$22*Parameters!$C$5*'Actual H2'!K38))</f>
        <v>188.67924528301887</v>
      </c>
      <c r="L38" s="12">
        <f>IF(Control!$C$11="Highly pure",Parameters!$C$12*Parameters!$C$5*'Actual H2'!L38,IF(Control!$C$11="Tap water",Parameters!$C$17*Parameters!$C$5*'Actual H2'!L38,Parameters!$C$22*Parameters!$C$5*'Actual H2'!L38))</f>
        <v>188.67924528301887</v>
      </c>
      <c r="M38" s="12">
        <f>IF(Control!$C$11="Highly pure",Parameters!$C$12*Parameters!$C$5*'Actual H2'!M38,IF(Control!$C$11="Tap water",Parameters!$C$17*Parameters!$C$5*'Actual H2'!M38,Parameters!$C$22*Parameters!$C$5*'Actual H2'!M38))</f>
        <v>188.67924528301887</v>
      </c>
      <c r="N38" s="12">
        <f>IF(Control!$C$11="Highly pure",Parameters!$C$12*Parameters!$C$5*'Actual H2'!N38,IF(Control!$C$11="Tap water",Parameters!$C$17*Parameters!$C$5*'Actual H2'!N38,Parameters!$C$22*Parameters!$C$5*'Actual H2'!N38))</f>
        <v>188.67924528301887</v>
      </c>
      <c r="O38" s="12">
        <f>IF(Control!$C$11="Highly pure",Parameters!$C$12*Parameters!$C$5*'Actual H2'!O38,IF(Control!$C$11="Tap water",Parameters!$C$17*Parameters!$C$5*'Actual H2'!O38,Parameters!$C$22*Parameters!$C$5*'Actual H2'!O38))</f>
        <v>188.67924528301887</v>
      </c>
      <c r="P38" s="12">
        <f>IF(Control!$C$11="Highly pure",Parameters!$C$12*Parameters!$C$5*'Actual H2'!P38,IF(Control!$C$11="Tap water",Parameters!$C$17*Parameters!$C$5*'Actual H2'!P38,Parameters!$C$22*Parameters!$C$5*'Actual H2'!P38))</f>
        <v>188.67924528301887</v>
      </c>
      <c r="Q38" s="12">
        <f>IF(Control!$C$11="Highly pure",Parameters!$C$12*Parameters!$C$5*'Actual H2'!Q38,IF(Control!$C$11="Tap water",Parameters!$C$17*Parameters!$C$5*'Actual H2'!Q38,Parameters!$C$22*Parameters!$C$5*'Actual H2'!Q38))</f>
        <v>188.67924528301887</v>
      </c>
      <c r="R38" s="12">
        <f>IF(Control!$C$11="Highly pure",Parameters!$C$12*Parameters!$C$5*'Actual H2'!R38,IF(Control!$C$11="Tap water",Parameters!$C$17*Parameters!$C$5*'Actual H2'!R38,Parameters!$C$22*Parameters!$C$5*'Actual H2'!R38))</f>
        <v>188.67924528301887</v>
      </c>
      <c r="S38" s="12">
        <f>IF(Control!$C$11="Highly pure",Parameters!$C$12*Parameters!$C$5*'Actual H2'!S38,IF(Control!$C$11="Tap water",Parameters!$C$17*Parameters!$C$5*'Actual H2'!S38,Parameters!$C$22*Parameters!$C$5*'Actual H2'!S38))</f>
        <v>188.67924528301887</v>
      </c>
      <c r="T38" s="12">
        <f>IF(Control!$C$11="Highly pure",Parameters!$C$12*Parameters!$C$5*'Actual H2'!T38,IF(Control!$C$11="Tap water",Parameters!$C$17*Parameters!$C$5*'Actual H2'!T38,Parameters!$C$22*Parameters!$C$5*'Actual H2'!T38))</f>
        <v>188.67924528301887</v>
      </c>
      <c r="U38" s="12">
        <f>IF(Control!$C$11="Highly pure",Parameters!$C$12*Parameters!$C$5*'Actual H2'!U38,IF(Control!$C$11="Tap water",Parameters!$C$17*Parameters!$C$5*'Actual H2'!U38,Parameters!$C$22*Parameters!$C$5*'Actual H2'!U38))</f>
        <v>188.67924528301887</v>
      </c>
      <c r="V38" s="12">
        <f>IF(Control!$C$11="Highly pure",Parameters!$C$12*Parameters!$C$5*'Actual H2'!V38,IF(Control!$C$11="Tap water",Parameters!$C$17*Parameters!$C$5*'Actual H2'!V38,Parameters!$C$22*Parameters!$C$5*'Actual H2'!V38))</f>
        <v>188.67924528301887</v>
      </c>
      <c r="W38" s="12">
        <f>IF(Control!$C$11="Highly pure",Parameters!$C$12*Parameters!$C$5*'Actual H2'!W38,IF(Control!$C$11="Tap water",Parameters!$C$17*Parameters!$C$5*'Actual H2'!W38,Parameters!$C$22*Parameters!$C$5*'Actual H2'!W38))</f>
        <v>188.67924528301887</v>
      </c>
      <c r="X38" s="12">
        <f>IF(Control!$C$11="Highly pure",Parameters!$C$12*Parameters!$C$5*'Actual H2'!X38,IF(Control!$C$11="Tap water",Parameters!$C$17*Parameters!$C$5*'Actual H2'!X38,Parameters!$C$22*Parameters!$C$5*'Actual H2'!X38))</f>
        <v>188.67924528301887</v>
      </c>
      <c r="Y38" s="12">
        <f>IF(Control!$C$11="Highly pure",Parameters!$C$12*Parameters!$C$5*'Actual H2'!Y38,IF(Control!$C$11="Tap water",Parameters!$C$17*Parameters!$C$5*'Actual H2'!Y38,Parameters!$C$22*Parameters!$C$5*'Actual H2'!Y38))</f>
        <v>188.67924528301887</v>
      </c>
      <c r="Z38" s="12">
        <f>IF(Control!$C$11="Highly pure",Parameters!$C$12*Parameters!$C$5*'Actual H2'!Z38,IF(Control!$C$11="Tap water",Parameters!$C$17*Parameters!$C$5*'Actual H2'!Z38,Parameters!$C$22*Parameters!$C$5*'Actual H2'!Z38))</f>
        <v>188.67924528301887</v>
      </c>
      <c r="AB38" s="7">
        <f t="shared" si="0"/>
        <v>4528.3018867924502</v>
      </c>
    </row>
    <row r="39" spans="2:28" x14ac:dyDescent="0.2">
      <c r="B39" s="6">
        <v>44233</v>
      </c>
      <c r="C39" s="12">
        <f>IF(Control!$C$11="Highly pure",Parameters!$C$12*Parameters!$C$5*'Actual H2'!C39,IF(Control!$C$11="Tap water",Parameters!$C$17*Parameters!$C$5*'Actual H2'!C39,Parameters!$C$22*Parameters!$C$5*'Actual H2'!C39))</f>
        <v>188.67924528301887</v>
      </c>
      <c r="D39" s="12">
        <f>IF(Control!$C$11="Highly pure",Parameters!$C$12*Parameters!$C$5*'Actual H2'!D39,IF(Control!$C$11="Tap water",Parameters!$C$17*Parameters!$C$5*'Actual H2'!D39,Parameters!$C$22*Parameters!$C$5*'Actual H2'!D39))</f>
        <v>188.67924528301887</v>
      </c>
      <c r="E39" s="12">
        <f>IF(Control!$C$11="Highly pure",Parameters!$C$12*Parameters!$C$5*'Actual H2'!E39,IF(Control!$C$11="Tap water",Parameters!$C$17*Parameters!$C$5*'Actual H2'!E39,Parameters!$C$22*Parameters!$C$5*'Actual H2'!E39))</f>
        <v>188.67924528301887</v>
      </c>
      <c r="F39" s="12">
        <f>IF(Control!$C$11="Highly pure",Parameters!$C$12*Parameters!$C$5*'Actual H2'!F39,IF(Control!$C$11="Tap water",Parameters!$C$17*Parameters!$C$5*'Actual H2'!F39,Parameters!$C$22*Parameters!$C$5*'Actual H2'!F39))</f>
        <v>188.67924528301887</v>
      </c>
      <c r="G39" s="12">
        <f>IF(Control!$C$11="Highly pure",Parameters!$C$12*Parameters!$C$5*'Actual H2'!G39,IF(Control!$C$11="Tap water",Parameters!$C$17*Parameters!$C$5*'Actual H2'!G39,Parameters!$C$22*Parameters!$C$5*'Actual H2'!G39))</f>
        <v>188.67924528301887</v>
      </c>
      <c r="H39" s="12">
        <f>IF(Control!$C$11="Highly pure",Parameters!$C$12*Parameters!$C$5*'Actual H2'!H39,IF(Control!$C$11="Tap water",Parameters!$C$17*Parameters!$C$5*'Actual H2'!H39,Parameters!$C$22*Parameters!$C$5*'Actual H2'!H39))</f>
        <v>188.67924528301887</v>
      </c>
      <c r="I39" s="12">
        <f>IF(Control!$C$11="Highly pure",Parameters!$C$12*Parameters!$C$5*'Actual H2'!I39,IF(Control!$C$11="Tap water",Parameters!$C$17*Parameters!$C$5*'Actual H2'!I39,Parameters!$C$22*Parameters!$C$5*'Actual H2'!I39))</f>
        <v>188.67924528301887</v>
      </c>
      <c r="J39" s="12">
        <f>IF(Control!$C$11="Highly pure",Parameters!$C$12*Parameters!$C$5*'Actual H2'!J39,IF(Control!$C$11="Tap water",Parameters!$C$17*Parameters!$C$5*'Actual H2'!J39,Parameters!$C$22*Parameters!$C$5*'Actual H2'!J39))</f>
        <v>188.67924528301887</v>
      </c>
      <c r="K39" s="12">
        <f>IF(Control!$C$11="Highly pure",Parameters!$C$12*Parameters!$C$5*'Actual H2'!K39,IF(Control!$C$11="Tap water",Parameters!$C$17*Parameters!$C$5*'Actual H2'!K39,Parameters!$C$22*Parameters!$C$5*'Actual H2'!K39))</f>
        <v>188.67924528301887</v>
      </c>
      <c r="L39" s="12">
        <f>IF(Control!$C$11="Highly pure",Parameters!$C$12*Parameters!$C$5*'Actual H2'!L39,IF(Control!$C$11="Tap water",Parameters!$C$17*Parameters!$C$5*'Actual H2'!L39,Parameters!$C$22*Parameters!$C$5*'Actual H2'!L39))</f>
        <v>188.67924528301887</v>
      </c>
      <c r="M39" s="12">
        <f>IF(Control!$C$11="Highly pure",Parameters!$C$12*Parameters!$C$5*'Actual H2'!M39,IF(Control!$C$11="Tap water",Parameters!$C$17*Parameters!$C$5*'Actual H2'!M39,Parameters!$C$22*Parameters!$C$5*'Actual H2'!M39))</f>
        <v>188.67924528301887</v>
      </c>
      <c r="N39" s="12">
        <f>IF(Control!$C$11="Highly pure",Parameters!$C$12*Parameters!$C$5*'Actual H2'!N39,IF(Control!$C$11="Tap water",Parameters!$C$17*Parameters!$C$5*'Actual H2'!N39,Parameters!$C$22*Parameters!$C$5*'Actual H2'!N39))</f>
        <v>188.67924528301887</v>
      </c>
      <c r="O39" s="12">
        <f>IF(Control!$C$11="Highly pure",Parameters!$C$12*Parameters!$C$5*'Actual H2'!O39,IF(Control!$C$11="Tap water",Parameters!$C$17*Parameters!$C$5*'Actual H2'!O39,Parameters!$C$22*Parameters!$C$5*'Actual H2'!O39))</f>
        <v>188.67924528301887</v>
      </c>
      <c r="P39" s="12">
        <f>IF(Control!$C$11="Highly pure",Parameters!$C$12*Parameters!$C$5*'Actual H2'!P39,IF(Control!$C$11="Tap water",Parameters!$C$17*Parameters!$C$5*'Actual H2'!P39,Parameters!$C$22*Parameters!$C$5*'Actual H2'!P39))</f>
        <v>188.67924528301887</v>
      </c>
      <c r="Q39" s="12">
        <f>IF(Control!$C$11="Highly pure",Parameters!$C$12*Parameters!$C$5*'Actual H2'!Q39,IF(Control!$C$11="Tap water",Parameters!$C$17*Parameters!$C$5*'Actual H2'!Q39,Parameters!$C$22*Parameters!$C$5*'Actual H2'!Q39))</f>
        <v>188.67924528301887</v>
      </c>
      <c r="R39" s="12">
        <f>IF(Control!$C$11="Highly pure",Parameters!$C$12*Parameters!$C$5*'Actual H2'!R39,IF(Control!$C$11="Tap water",Parameters!$C$17*Parameters!$C$5*'Actual H2'!R39,Parameters!$C$22*Parameters!$C$5*'Actual H2'!R39))</f>
        <v>188.67924528301887</v>
      </c>
      <c r="S39" s="12">
        <f>IF(Control!$C$11="Highly pure",Parameters!$C$12*Parameters!$C$5*'Actual H2'!S39,IF(Control!$C$11="Tap water",Parameters!$C$17*Parameters!$C$5*'Actual H2'!S39,Parameters!$C$22*Parameters!$C$5*'Actual H2'!S39))</f>
        <v>188.67924528301887</v>
      </c>
      <c r="T39" s="12">
        <f>IF(Control!$C$11="Highly pure",Parameters!$C$12*Parameters!$C$5*'Actual H2'!T39,IF(Control!$C$11="Tap water",Parameters!$C$17*Parameters!$C$5*'Actual H2'!T39,Parameters!$C$22*Parameters!$C$5*'Actual H2'!T39))</f>
        <v>188.67924528301887</v>
      </c>
      <c r="U39" s="12">
        <f>IF(Control!$C$11="Highly pure",Parameters!$C$12*Parameters!$C$5*'Actual H2'!U39,IF(Control!$C$11="Tap water",Parameters!$C$17*Parameters!$C$5*'Actual H2'!U39,Parameters!$C$22*Parameters!$C$5*'Actual H2'!U39))</f>
        <v>188.67924528301887</v>
      </c>
      <c r="V39" s="12">
        <f>IF(Control!$C$11="Highly pure",Parameters!$C$12*Parameters!$C$5*'Actual H2'!V39,IF(Control!$C$11="Tap water",Parameters!$C$17*Parameters!$C$5*'Actual H2'!V39,Parameters!$C$22*Parameters!$C$5*'Actual H2'!V39))</f>
        <v>188.67924528301887</v>
      </c>
      <c r="W39" s="12">
        <f>IF(Control!$C$11="Highly pure",Parameters!$C$12*Parameters!$C$5*'Actual H2'!W39,IF(Control!$C$11="Tap water",Parameters!$C$17*Parameters!$C$5*'Actual H2'!W39,Parameters!$C$22*Parameters!$C$5*'Actual H2'!W39))</f>
        <v>188.67924528301887</v>
      </c>
      <c r="X39" s="12">
        <f>IF(Control!$C$11="Highly pure",Parameters!$C$12*Parameters!$C$5*'Actual H2'!X39,IF(Control!$C$11="Tap water",Parameters!$C$17*Parameters!$C$5*'Actual H2'!X39,Parameters!$C$22*Parameters!$C$5*'Actual H2'!X39))</f>
        <v>188.67924528301887</v>
      </c>
      <c r="Y39" s="12">
        <f>IF(Control!$C$11="Highly pure",Parameters!$C$12*Parameters!$C$5*'Actual H2'!Y39,IF(Control!$C$11="Tap water",Parameters!$C$17*Parameters!$C$5*'Actual H2'!Y39,Parameters!$C$22*Parameters!$C$5*'Actual H2'!Y39))</f>
        <v>188.67924528301887</v>
      </c>
      <c r="Z39" s="12">
        <f>IF(Control!$C$11="Highly pure",Parameters!$C$12*Parameters!$C$5*'Actual H2'!Z39,IF(Control!$C$11="Tap water",Parameters!$C$17*Parameters!$C$5*'Actual H2'!Z39,Parameters!$C$22*Parameters!$C$5*'Actual H2'!Z39))</f>
        <v>188.67924528301887</v>
      </c>
      <c r="AB39" s="7">
        <f t="shared" si="0"/>
        <v>4528.3018867924502</v>
      </c>
    </row>
    <row r="40" spans="2:28" x14ac:dyDescent="0.2">
      <c r="B40" s="6">
        <v>44234</v>
      </c>
      <c r="C40" s="12">
        <f>IF(Control!$C$11="Highly pure",Parameters!$C$12*Parameters!$C$5*'Actual H2'!C40,IF(Control!$C$11="Tap water",Parameters!$C$17*Parameters!$C$5*'Actual H2'!C40,Parameters!$C$22*Parameters!$C$5*'Actual H2'!C40))</f>
        <v>188.67924528301887</v>
      </c>
      <c r="D40" s="12">
        <f>IF(Control!$C$11="Highly pure",Parameters!$C$12*Parameters!$C$5*'Actual H2'!D40,IF(Control!$C$11="Tap water",Parameters!$C$17*Parameters!$C$5*'Actual H2'!D40,Parameters!$C$22*Parameters!$C$5*'Actual H2'!D40))</f>
        <v>187.74339622641514</v>
      </c>
      <c r="E40" s="12">
        <f>IF(Control!$C$11="Highly pure",Parameters!$C$12*Parameters!$C$5*'Actual H2'!E40,IF(Control!$C$11="Tap water",Parameters!$C$17*Parameters!$C$5*'Actual H2'!E40,Parameters!$C$22*Parameters!$C$5*'Actual H2'!E40))</f>
        <v>187.71320754716982</v>
      </c>
      <c r="F40" s="12">
        <f>IF(Control!$C$11="Highly pure",Parameters!$C$12*Parameters!$C$5*'Actual H2'!F40,IF(Control!$C$11="Tap water",Parameters!$C$17*Parameters!$C$5*'Actual H2'!F40,Parameters!$C$22*Parameters!$C$5*'Actual H2'!F40))</f>
        <v>187.50188679245284</v>
      </c>
      <c r="G40" s="12">
        <f>IF(Control!$C$11="Highly pure",Parameters!$C$12*Parameters!$C$5*'Actual H2'!G40,IF(Control!$C$11="Tap water",Parameters!$C$17*Parameters!$C$5*'Actual H2'!G40,Parameters!$C$22*Parameters!$C$5*'Actual H2'!G40))</f>
        <v>184.06037735849057</v>
      </c>
      <c r="H40" s="12">
        <f>IF(Control!$C$11="Highly pure",Parameters!$C$12*Parameters!$C$5*'Actual H2'!H40,IF(Control!$C$11="Tap water",Parameters!$C$17*Parameters!$C$5*'Actual H2'!H40,Parameters!$C$22*Parameters!$C$5*'Actual H2'!H40))</f>
        <v>186.94339622641508</v>
      </c>
      <c r="I40" s="12">
        <f>IF(Control!$C$11="Highly pure",Parameters!$C$12*Parameters!$C$5*'Actual H2'!I40,IF(Control!$C$11="Tap water",Parameters!$C$17*Parameters!$C$5*'Actual H2'!I40,Parameters!$C$22*Parameters!$C$5*'Actual H2'!I40))</f>
        <v>187.71320754716982</v>
      </c>
      <c r="J40" s="12">
        <f>IF(Control!$C$11="Highly pure",Parameters!$C$12*Parameters!$C$5*'Actual H2'!J40,IF(Control!$C$11="Tap water",Parameters!$C$17*Parameters!$C$5*'Actual H2'!J40,Parameters!$C$22*Parameters!$C$5*'Actual H2'!J40))</f>
        <v>187.74339622641514</v>
      </c>
      <c r="K40" s="12">
        <f>IF(Control!$C$11="Highly pure",Parameters!$C$12*Parameters!$C$5*'Actual H2'!K40,IF(Control!$C$11="Tap water",Parameters!$C$17*Parameters!$C$5*'Actual H2'!K40,Parameters!$C$22*Parameters!$C$5*'Actual H2'!K40))</f>
        <v>187.74339622641514</v>
      </c>
      <c r="L40" s="12">
        <f>IF(Control!$C$11="Highly pure",Parameters!$C$12*Parameters!$C$5*'Actual H2'!L40,IF(Control!$C$11="Tap water",Parameters!$C$17*Parameters!$C$5*'Actual H2'!L40,Parameters!$C$22*Parameters!$C$5*'Actual H2'!L40))</f>
        <v>187.74339622641514</v>
      </c>
      <c r="M40" s="12">
        <f>IF(Control!$C$11="Highly pure",Parameters!$C$12*Parameters!$C$5*'Actual H2'!M40,IF(Control!$C$11="Tap water",Parameters!$C$17*Parameters!$C$5*'Actual H2'!M40,Parameters!$C$22*Parameters!$C$5*'Actual H2'!M40))</f>
        <v>188.67924528301887</v>
      </c>
      <c r="N40" s="12">
        <f>IF(Control!$C$11="Highly pure",Parameters!$C$12*Parameters!$C$5*'Actual H2'!N40,IF(Control!$C$11="Tap water",Parameters!$C$17*Parameters!$C$5*'Actual H2'!N40,Parameters!$C$22*Parameters!$C$5*'Actual H2'!N40))</f>
        <v>188.67924528301887</v>
      </c>
      <c r="O40" s="12">
        <f>IF(Control!$C$11="Highly pure",Parameters!$C$12*Parameters!$C$5*'Actual H2'!O40,IF(Control!$C$11="Tap water",Parameters!$C$17*Parameters!$C$5*'Actual H2'!O40,Parameters!$C$22*Parameters!$C$5*'Actual H2'!O40))</f>
        <v>188.67924528301887</v>
      </c>
      <c r="P40" s="12">
        <f>IF(Control!$C$11="Highly pure",Parameters!$C$12*Parameters!$C$5*'Actual H2'!P40,IF(Control!$C$11="Tap water",Parameters!$C$17*Parameters!$C$5*'Actual H2'!P40,Parameters!$C$22*Parameters!$C$5*'Actual H2'!P40))</f>
        <v>187.71320754716982</v>
      </c>
      <c r="Q40" s="12">
        <f>IF(Control!$C$11="Highly pure",Parameters!$C$12*Parameters!$C$5*'Actual H2'!Q40,IF(Control!$C$11="Tap water",Parameters!$C$17*Parameters!$C$5*'Actual H2'!Q40,Parameters!$C$22*Parameters!$C$5*'Actual H2'!Q40))</f>
        <v>184.0301886792453</v>
      </c>
      <c r="R40" s="12">
        <f>IF(Control!$C$11="Highly pure",Parameters!$C$12*Parameters!$C$5*'Actual H2'!R40,IF(Control!$C$11="Tap water",Parameters!$C$17*Parameters!$C$5*'Actual H2'!R40,Parameters!$C$22*Parameters!$C$5*'Actual H2'!R40))</f>
        <v>183.81886792452832</v>
      </c>
      <c r="S40" s="12">
        <f>IF(Control!$C$11="Highly pure",Parameters!$C$12*Parameters!$C$5*'Actual H2'!S40,IF(Control!$C$11="Tap water",Parameters!$C$17*Parameters!$C$5*'Actual H2'!S40,Parameters!$C$22*Parameters!$C$5*'Actual H2'!S40))</f>
        <v>183.81886792452832</v>
      </c>
      <c r="T40" s="12">
        <f>IF(Control!$C$11="Highly pure",Parameters!$C$12*Parameters!$C$5*'Actual H2'!T40,IF(Control!$C$11="Tap water",Parameters!$C$17*Parameters!$C$5*'Actual H2'!T40,Parameters!$C$22*Parameters!$C$5*'Actual H2'!T40))</f>
        <v>183.81886792452832</v>
      </c>
      <c r="U40" s="12">
        <f>IF(Control!$C$11="Highly pure",Parameters!$C$12*Parameters!$C$5*'Actual H2'!U40,IF(Control!$C$11="Tap water",Parameters!$C$17*Parameters!$C$5*'Actual H2'!U40,Parameters!$C$22*Parameters!$C$5*'Actual H2'!U40))</f>
        <v>183.26037735849056</v>
      </c>
      <c r="V40" s="12">
        <f>IF(Control!$C$11="Highly pure",Parameters!$C$12*Parameters!$C$5*'Actual H2'!V40,IF(Control!$C$11="Tap water",Parameters!$C$17*Parameters!$C$5*'Actual H2'!V40,Parameters!$C$22*Parameters!$C$5*'Actual H2'!V40))</f>
        <v>183.26037735849056</v>
      </c>
      <c r="W40" s="12">
        <f>IF(Control!$C$11="Highly pure",Parameters!$C$12*Parameters!$C$5*'Actual H2'!W40,IF(Control!$C$11="Tap water",Parameters!$C$17*Parameters!$C$5*'Actual H2'!W40,Parameters!$C$22*Parameters!$C$5*'Actual H2'!W40))</f>
        <v>183.81886792452832</v>
      </c>
      <c r="X40" s="12">
        <f>IF(Control!$C$11="Highly pure",Parameters!$C$12*Parameters!$C$5*'Actual H2'!X40,IF(Control!$C$11="Tap water",Parameters!$C$17*Parameters!$C$5*'Actual H2'!X40,Parameters!$C$22*Parameters!$C$5*'Actual H2'!X40))</f>
        <v>183.81886792452832</v>
      </c>
      <c r="Y40" s="12">
        <f>IF(Control!$C$11="Highly pure",Parameters!$C$12*Parameters!$C$5*'Actual H2'!Y40,IF(Control!$C$11="Tap water",Parameters!$C$17*Parameters!$C$5*'Actual H2'!Y40,Parameters!$C$22*Parameters!$C$5*'Actual H2'!Y40))</f>
        <v>182.33962264150944</v>
      </c>
      <c r="Z40" s="12">
        <f>IF(Control!$C$11="Highly pure",Parameters!$C$12*Parameters!$C$5*'Actual H2'!Z40,IF(Control!$C$11="Tap water",Parameters!$C$17*Parameters!$C$5*'Actual H2'!Z40,Parameters!$C$22*Parameters!$C$5*'Actual H2'!Z40))</f>
        <v>174.79245283018867</v>
      </c>
      <c r="AB40" s="7">
        <f t="shared" si="0"/>
        <v>4454.1132075471687</v>
      </c>
    </row>
    <row r="41" spans="2:28" x14ac:dyDescent="0.2">
      <c r="B41" s="6">
        <v>44235</v>
      </c>
      <c r="C41" s="12">
        <f>IF(Control!$C$11="Highly pure",Parameters!$C$12*Parameters!$C$5*'Actual H2'!C41,IF(Control!$C$11="Tap water",Parameters!$C$17*Parameters!$C$5*'Actual H2'!C41,Parameters!$C$22*Parameters!$C$5*'Actual H2'!C41))</f>
        <v>166.88301886792453</v>
      </c>
      <c r="D41" s="12">
        <f>IF(Control!$C$11="Highly pure",Parameters!$C$12*Parameters!$C$5*'Actual H2'!D41,IF(Control!$C$11="Tap water",Parameters!$C$17*Parameters!$C$5*'Actual H2'!D41,Parameters!$C$22*Parameters!$C$5*'Actual H2'!D41))</f>
        <v>154.15849056603776</v>
      </c>
      <c r="E41" s="12">
        <f>IF(Control!$C$11="Highly pure",Parameters!$C$12*Parameters!$C$5*'Actual H2'!E41,IF(Control!$C$11="Tap water",Parameters!$C$17*Parameters!$C$5*'Actual H2'!E41,Parameters!$C$22*Parameters!$C$5*'Actual H2'!E41))</f>
        <v>151.72830188679248</v>
      </c>
      <c r="F41" s="12">
        <f>IF(Control!$C$11="Highly pure",Parameters!$C$12*Parameters!$C$5*'Actual H2'!F41,IF(Control!$C$11="Tap water",Parameters!$C$17*Parameters!$C$5*'Actual H2'!F41,Parameters!$C$22*Parameters!$C$5*'Actual H2'!F41))</f>
        <v>149.37358490566038</v>
      </c>
      <c r="G41" s="12">
        <f>IF(Control!$C$11="Highly pure",Parameters!$C$12*Parameters!$C$5*'Actual H2'!G41,IF(Control!$C$11="Tap water",Parameters!$C$17*Parameters!$C$5*'Actual H2'!G41,Parameters!$C$22*Parameters!$C$5*'Actual H2'!G41))</f>
        <v>149.37358490566038</v>
      </c>
      <c r="H41" s="12">
        <f>IF(Control!$C$11="Highly pure",Parameters!$C$12*Parameters!$C$5*'Actual H2'!H41,IF(Control!$C$11="Tap water",Parameters!$C$17*Parameters!$C$5*'Actual H2'!H41,Parameters!$C$22*Parameters!$C$5*'Actual H2'!H41))</f>
        <v>151.72830188679248</v>
      </c>
      <c r="I41" s="12">
        <f>IF(Control!$C$11="Highly pure",Parameters!$C$12*Parameters!$C$5*'Actual H2'!I41,IF(Control!$C$11="Tap water",Parameters!$C$17*Parameters!$C$5*'Actual H2'!I41,Parameters!$C$22*Parameters!$C$5*'Actual H2'!I41))</f>
        <v>165.37358490566035</v>
      </c>
      <c r="J41" s="12">
        <f>IF(Control!$C$11="Highly pure",Parameters!$C$12*Parameters!$C$5*'Actual H2'!J41,IF(Control!$C$11="Tap water",Parameters!$C$17*Parameters!$C$5*'Actual H2'!J41,Parameters!$C$22*Parameters!$C$5*'Actual H2'!J41))</f>
        <v>168.36226415094336</v>
      </c>
      <c r="K41" s="12">
        <f>IF(Control!$C$11="Highly pure",Parameters!$C$12*Parameters!$C$5*'Actual H2'!K41,IF(Control!$C$11="Tap water",Parameters!$C$17*Parameters!$C$5*'Actual H2'!K41,Parameters!$C$22*Parameters!$C$5*'Actual H2'!K41))</f>
        <v>177.7811320754717</v>
      </c>
      <c r="L41" s="12">
        <f>IF(Control!$C$11="Highly pure",Parameters!$C$12*Parameters!$C$5*'Actual H2'!L41,IF(Control!$C$11="Tap water",Parameters!$C$17*Parameters!$C$5*'Actual H2'!L41,Parameters!$C$22*Parameters!$C$5*'Actual H2'!L41))</f>
        <v>183.81886792452832</v>
      </c>
      <c r="M41" s="12">
        <f>IF(Control!$C$11="Highly pure",Parameters!$C$12*Parameters!$C$5*'Actual H2'!M41,IF(Control!$C$11="Tap water",Parameters!$C$17*Parameters!$C$5*'Actual H2'!M41,Parameters!$C$22*Parameters!$C$5*'Actual H2'!M41))</f>
        <v>186.94339622641508</v>
      </c>
      <c r="N41" s="12">
        <f>IF(Control!$C$11="Highly pure",Parameters!$C$12*Parameters!$C$5*'Actual H2'!N41,IF(Control!$C$11="Tap water",Parameters!$C$17*Parameters!$C$5*'Actual H2'!N41,Parameters!$C$22*Parameters!$C$5*'Actual H2'!N41))</f>
        <v>186.94339622641508</v>
      </c>
      <c r="O41" s="12">
        <f>IF(Control!$C$11="Highly pure",Parameters!$C$12*Parameters!$C$5*'Actual H2'!O41,IF(Control!$C$11="Tap water",Parameters!$C$17*Parameters!$C$5*'Actual H2'!O41,Parameters!$C$22*Parameters!$C$5*'Actual H2'!O41))</f>
        <v>186.94339622641508</v>
      </c>
      <c r="P41" s="12">
        <f>IF(Control!$C$11="Highly pure",Parameters!$C$12*Parameters!$C$5*'Actual H2'!P41,IF(Control!$C$11="Tap water",Parameters!$C$17*Parameters!$C$5*'Actual H2'!P41,Parameters!$C$22*Parameters!$C$5*'Actual H2'!P41))</f>
        <v>184.0301886792453</v>
      </c>
      <c r="Q41" s="12">
        <f>IF(Control!$C$11="Highly pure",Parameters!$C$12*Parameters!$C$5*'Actual H2'!Q41,IF(Control!$C$11="Tap water",Parameters!$C$17*Parameters!$C$5*'Actual H2'!Q41,Parameters!$C$22*Parameters!$C$5*'Actual H2'!Q41))</f>
        <v>183.26037735849056</v>
      </c>
      <c r="R41" s="12">
        <f>IF(Control!$C$11="Highly pure",Parameters!$C$12*Parameters!$C$5*'Actual H2'!R41,IF(Control!$C$11="Tap water",Parameters!$C$17*Parameters!$C$5*'Actual H2'!R41,Parameters!$C$22*Parameters!$C$5*'Actual H2'!R41))</f>
        <v>183.26037735849056</v>
      </c>
      <c r="S41" s="12">
        <f>IF(Control!$C$11="Highly pure",Parameters!$C$12*Parameters!$C$5*'Actual H2'!S41,IF(Control!$C$11="Tap water",Parameters!$C$17*Parameters!$C$5*'Actual H2'!S41,Parameters!$C$22*Parameters!$C$5*'Actual H2'!S41))</f>
        <v>177.7811320754717</v>
      </c>
      <c r="T41" s="12">
        <f>IF(Control!$C$11="Highly pure",Parameters!$C$12*Parameters!$C$5*'Actual H2'!T41,IF(Control!$C$11="Tap water",Parameters!$C$17*Parameters!$C$5*'Actual H2'!T41,Parameters!$C$22*Parameters!$C$5*'Actual H2'!T41))</f>
        <v>174.79245283018867</v>
      </c>
      <c r="U41" s="12">
        <f>IF(Control!$C$11="Highly pure",Parameters!$C$12*Parameters!$C$5*'Actual H2'!U41,IF(Control!$C$11="Tap water",Parameters!$C$17*Parameters!$C$5*'Actual H2'!U41,Parameters!$C$22*Parameters!$C$5*'Actual H2'!U41))</f>
        <v>167.80377358490566</v>
      </c>
      <c r="V41" s="12">
        <f>IF(Control!$C$11="Highly pure",Parameters!$C$12*Parameters!$C$5*'Actual H2'!V41,IF(Control!$C$11="Tap water",Parameters!$C$17*Parameters!$C$5*'Actual H2'!V41,Parameters!$C$22*Parameters!$C$5*'Actual H2'!V41))</f>
        <v>154.15849056603776</v>
      </c>
      <c r="W41" s="12">
        <f>IF(Control!$C$11="Highly pure",Parameters!$C$12*Parameters!$C$5*'Actual H2'!W41,IF(Control!$C$11="Tap water",Parameters!$C$17*Parameters!$C$5*'Actual H2'!W41,Parameters!$C$22*Parameters!$C$5*'Actual H2'!W41))</f>
        <v>137.53962264150945</v>
      </c>
      <c r="X41" s="12">
        <f>IF(Control!$C$11="Highly pure",Parameters!$C$12*Parameters!$C$5*'Actual H2'!X41,IF(Control!$C$11="Tap water",Parameters!$C$17*Parameters!$C$5*'Actual H2'!X41,Parameters!$C$22*Parameters!$C$5*'Actual H2'!X41))</f>
        <v>117.1320754716981</v>
      </c>
      <c r="Y41" s="12">
        <f>IF(Control!$C$11="Highly pure",Parameters!$C$12*Parameters!$C$5*'Actual H2'!Y41,IF(Control!$C$11="Tap water",Parameters!$C$17*Parameters!$C$5*'Actual H2'!Y41,Parameters!$C$22*Parameters!$C$5*'Actual H2'!Y41))</f>
        <v>89.720754716981133</v>
      </c>
      <c r="Z41" s="12">
        <f>IF(Control!$C$11="Highly pure",Parameters!$C$12*Parameters!$C$5*'Actual H2'!Z41,IF(Control!$C$11="Tap water",Parameters!$C$17*Parameters!$C$5*'Actual H2'!Z41,Parameters!$C$22*Parameters!$C$5*'Actual H2'!Z41))</f>
        <v>62.279245283018867</v>
      </c>
      <c r="AB41" s="7">
        <f t="shared" si="0"/>
        <v>3811.1698113207558</v>
      </c>
    </row>
    <row r="42" spans="2:28" x14ac:dyDescent="0.2">
      <c r="B42" s="6">
        <v>44236</v>
      </c>
      <c r="C42" s="12">
        <f>IF(Control!$C$11="Highly pure",Parameters!$C$12*Parameters!$C$5*'Actual H2'!C42,IF(Control!$C$11="Tap water",Parameters!$C$17*Parameters!$C$5*'Actual H2'!C42,Parameters!$C$22*Parameters!$C$5*'Actual H2'!C42))</f>
        <v>42.807547169811322</v>
      </c>
      <c r="D42" s="12">
        <f>IF(Control!$C$11="Highly pure",Parameters!$C$12*Parameters!$C$5*'Actual H2'!D42,IF(Control!$C$11="Tap water",Parameters!$C$17*Parameters!$C$5*'Actual H2'!D42,Parameters!$C$22*Parameters!$C$5*'Actual H2'!D42))</f>
        <v>31.532075471698114</v>
      </c>
      <c r="E42" s="12">
        <f>IF(Control!$C$11="Highly pure",Parameters!$C$12*Parameters!$C$5*'Actual H2'!E42,IF(Control!$C$11="Tap water",Parameters!$C$17*Parameters!$C$5*'Actual H2'!E42,Parameters!$C$22*Parameters!$C$5*'Actual H2'!E42))</f>
        <v>23.924528301886792</v>
      </c>
      <c r="F42" s="12">
        <f>IF(Control!$C$11="Highly pure",Parameters!$C$12*Parameters!$C$5*'Actual H2'!F42,IF(Control!$C$11="Tap water",Parameters!$C$17*Parameters!$C$5*'Actual H2'!F42,Parameters!$C$22*Parameters!$C$5*'Actual H2'!F42))</f>
        <v>20.30188679245283</v>
      </c>
      <c r="G42" s="12">
        <f>IF(Control!$C$11="Highly pure",Parameters!$C$12*Parameters!$C$5*'Actual H2'!G42,IF(Control!$C$11="Tap water",Parameters!$C$17*Parameters!$C$5*'Actual H2'!G42,Parameters!$C$22*Parameters!$C$5*'Actual H2'!G42))</f>
        <v>20.30188679245283</v>
      </c>
      <c r="H42" s="12">
        <f>IF(Control!$C$11="Highly pure",Parameters!$C$12*Parameters!$C$5*'Actual H2'!H42,IF(Control!$C$11="Tap water",Parameters!$C$17*Parameters!$C$5*'Actual H2'!H42,Parameters!$C$22*Parameters!$C$5*'Actual H2'!H42))</f>
        <v>25.735849056603776</v>
      </c>
      <c r="I42" s="12">
        <f>IF(Control!$C$11="Highly pure",Parameters!$C$12*Parameters!$C$5*'Actual H2'!I42,IF(Control!$C$11="Tap water",Parameters!$C$17*Parameters!$C$5*'Actual H2'!I42,Parameters!$C$22*Parameters!$C$5*'Actual H2'!I42))</f>
        <v>31.532075471698114</v>
      </c>
      <c r="J42" s="12">
        <f>IF(Control!$C$11="Highly pure",Parameters!$C$12*Parameters!$C$5*'Actual H2'!J42,IF(Control!$C$11="Tap water",Parameters!$C$17*Parameters!$C$5*'Actual H2'!J42,Parameters!$C$22*Parameters!$C$5*'Actual H2'!J42))</f>
        <v>38.052830188679245</v>
      </c>
      <c r="K42" s="12">
        <f>IF(Control!$C$11="Highly pure",Parameters!$C$12*Parameters!$C$5*'Actual H2'!K42,IF(Control!$C$11="Tap water",Parameters!$C$17*Parameters!$C$5*'Actual H2'!K42,Parameters!$C$22*Parameters!$C$5*'Actual H2'!K42))</f>
        <v>47.969811320754729</v>
      </c>
      <c r="L42" s="12">
        <f>IF(Control!$C$11="Highly pure",Parameters!$C$12*Parameters!$C$5*'Actual H2'!L42,IF(Control!$C$11="Tap water",Parameters!$C$17*Parameters!$C$5*'Actual H2'!L42,Parameters!$C$22*Parameters!$C$5*'Actual H2'!L42))</f>
        <v>56.181132075471695</v>
      </c>
      <c r="M42" s="12">
        <f>IF(Control!$C$11="Highly pure",Parameters!$C$12*Parameters!$C$5*'Actual H2'!M42,IF(Control!$C$11="Tap water",Parameters!$C$17*Parameters!$C$5*'Actual H2'!M42,Parameters!$C$22*Parameters!$C$5*'Actual H2'!M42))</f>
        <v>68.377358490566024</v>
      </c>
      <c r="N42" s="12">
        <f>IF(Control!$C$11="Highly pure",Parameters!$C$12*Parameters!$C$5*'Actual H2'!N42,IF(Control!$C$11="Tap water",Parameters!$C$17*Parameters!$C$5*'Actual H2'!N42,Parameters!$C$22*Parameters!$C$5*'Actual H2'!N42))</f>
        <v>79.969811320754715</v>
      </c>
      <c r="O42" s="12">
        <f>IF(Control!$C$11="Highly pure",Parameters!$C$12*Parameters!$C$5*'Actual H2'!O42,IF(Control!$C$11="Tap water",Parameters!$C$17*Parameters!$C$5*'Actual H2'!O42,Parameters!$C$22*Parameters!$C$5*'Actual H2'!O42))</f>
        <v>85.735849056603769</v>
      </c>
      <c r="P42" s="12">
        <f>IF(Control!$C$11="Highly pure",Parameters!$C$12*Parameters!$C$5*'Actual H2'!P42,IF(Control!$C$11="Tap water",Parameters!$C$17*Parameters!$C$5*'Actual H2'!P42,Parameters!$C$22*Parameters!$C$5*'Actual H2'!P42))</f>
        <v>93.856603773584894</v>
      </c>
      <c r="Q42" s="12">
        <f>IF(Control!$C$11="Highly pure",Parameters!$C$12*Parameters!$C$5*'Actual H2'!Q42,IF(Control!$C$11="Tap water",Parameters!$C$17*Parameters!$C$5*'Actual H2'!Q42,Parameters!$C$22*Parameters!$C$5*'Actual H2'!Q42))</f>
        <v>93.856603773584894</v>
      </c>
      <c r="R42" s="12">
        <f>IF(Control!$C$11="Highly pure",Parameters!$C$12*Parameters!$C$5*'Actual H2'!R42,IF(Control!$C$11="Tap water",Parameters!$C$17*Parameters!$C$5*'Actual H2'!R42,Parameters!$C$22*Parameters!$C$5*'Actual H2'!R42))</f>
        <v>89.720754716981133</v>
      </c>
      <c r="S42" s="12">
        <f>IF(Control!$C$11="Highly pure",Parameters!$C$12*Parameters!$C$5*'Actual H2'!S42,IF(Control!$C$11="Tap water",Parameters!$C$17*Parameters!$C$5*'Actual H2'!S42,Parameters!$C$22*Parameters!$C$5*'Actual H2'!S42))</f>
        <v>93.856603773584894</v>
      </c>
      <c r="T42" s="12">
        <f>IF(Control!$C$11="Highly pure",Parameters!$C$12*Parameters!$C$5*'Actual H2'!T42,IF(Control!$C$11="Tap water",Parameters!$C$17*Parameters!$C$5*'Actual H2'!T42,Parameters!$C$22*Parameters!$C$5*'Actual H2'!T42))</f>
        <v>101.19245283018867</v>
      </c>
      <c r="U42" s="12">
        <f>IF(Control!$C$11="Highly pure",Parameters!$C$12*Parameters!$C$5*'Actual H2'!U42,IF(Control!$C$11="Tap water",Parameters!$C$17*Parameters!$C$5*'Actual H2'!U42,Parameters!$C$22*Parameters!$C$5*'Actual H2'!U42))</f>
        <v>105.66037735849056</v>
      </c>
      <c r="V42" s="12">
        <f>IF(Control!$C$11="Highly pure",Parameters!$C$12*Parameters!$C$5*'Actual H2'!V42,IF(Control!$C$11="Tap water",Parameters!$C$17*Parameters!$C$5*'Actual H2'!V42,Parameters!$C$22*Parameters!$C$5*'Actual H2'!V42))</f>
        <v>109.79622641509434</v>
      </c>
      <c r="W42" s="12">
        <f>IF(Control!$C$11="Highly pure",Parameters!$C$12*Parameters!$C$5*'Actual H2'!W42,IF(Control!$C$11="Tap water",Parameters!$C$17*Parameters!$C$5*'Actual H2'!W42,Parameters!$C$22*Parameters!$C$5*'Actual H2'!W42))</f>
        <v>113.72075471698113</v>
      </c>
      <c r="X42" s="12">
        <f>IF(Control!$C$11="Highly pure",Parameters!$C$12*Parameters!$C$5*'Actual H2'!X42,IF(Control!$C$11="Tap water",Parameters!$C$17*Parameters!$C$5*'Actual H2'!X42,Parameters!$C$22*Parameters!$C$5*'Actual H2'!X42))</f>
        <v>113.72075471698113</v>
      </c>
      <c r="Y42" s="12">
        <f>IF(Control!$C$11="Highly pure",Parameters!$C$12*Parameters!$C$5*'Actual H2'!Y42,IF(Control!$C$11="Tap water",Parameters!$C$17*Parameters!$C$5*'Actual H2'!Y42,Parameters!$C$22*Parameters!$C$5*'Actual H2'!Y42))</f>
        <v>109.79622641509434</v>
      </c>
      <c r="Z42" s="12">
        <f>IF(Control!$C$11="Highly pure",Parameters!$C$12*Parameters!$C$5*'Actual H2'!Z42,IF(Control!$C$11="Tap water",Parameters!$C$17*Parameters!$C$5*'Actual H2'!Z42,Parameters!$C$22*Parameters!$C$5*'Actual H2'!Z42))</f>
        <v>101.19245283018867</v>
      </c>
      <c r="AB42" s="7">
        <f t="shared" si="0"/>
        <v>1698.7924528301885</v>
      </c>
    </row>
    <row r="43" spans="2:28" x14ac:dyDescent="0.2">
      <c r="B43" s="6">
        <v>44237</v>
      </c>
      <c r="C43" s="12">
        <f>IF(Control!$C$11="Highly pure",Parameters!$C$12*Parameters!$C$5*'Actual H2'!C43,IF(Control!$C$11="Tap water",Parameters!$C$17*Parameters!$C$5*'Actual H2'!C43,Parameters!$C$22*Parameters!$C$5*'Actual H2'!C43))</f>
        <v>93.856603773584894</v>
      </c>
      <c r="D43" s="12">
        <f>IF(Control!$C$11="Highly pure",Parameters!$C$12*Parameters!$C$5*'Actual H2'!D43,IF(Control!$C$11="Tap water",Parameters!$C$17*Parameters!$C$5*'Actual H2'!D43,Parameters!$C$22*Parameters!$C$5*'Actual H2'!D43))</f>
        <v>85.735849056603769</v>
      </c>
      <c r="E43" s="12">
        <f>IF(Control!$C$11="Highly pure",Parameters!$C$12*Parameters!$C$5*'Actual H2'!E43,IF(Control!$C$11="Tap water",Parameters!$C$17*Parameters!$C$5*'Actual H2'!E43,Parameters!$C$22*Parameters!$C$5*'Actual H2'!E43))</f>
        <v>79.969811320754715</v>
      </c>
      <c r="F43" s="12">
        <f>IF(Control!$C$11="Highly pure",Parameters!$C$12*Parameters!$C$5*'Actual H2'!F43,IF(Control!$C$11="Tap water",Parameters!$C$17*Parameters!$C$5*'Actual H2'!F43,Parameters!$C$22*Parameters!$C$5*'Actual H2'!F43))</f>
        <v>79.969811320754715</v>
      </c>
      <c r="G43" s="12">
        <f>IF(Control!$C$11="Highly pure",Parameters!$C$12*Parameters!$C$5*'Actual H2'!G43,IF(Control!$C$11="Tap water",Parameters!$C$17*Parameters!$C$5*'Actual H2'!G43,Parameters!$C$22*Parameters!$C$5*'Actual H2'!G43))</f>
        <v>79.969811320754715</v>
      </c>
      <c r="H43" s="12">
        <f>IF(Control!$C$11="Highly pure",Parameters!$C$12*Parameters!$C$5*'Actual H2'!H43,IF(Control!$C$11="Tap water",Parameters!$C$17*Parameters!$C$5*'Actual H2'!H43,Parameters!$C$22*Parameters!$C$5*'Actual H2'!H43))</f>
        <v>83.89433962264151</v>
      </c>
      <c r="I43" s="12">
        <f>IF(Control!$C$11="Highly pure",Parameters!$C$12*Parameters!$C$5*'Actual H2'!I43,IF(Control!$C$11="Tap water",Parameters!$C$17*Parameters!$C$5*'Actual H2'!I43,Parameters!$C$22*Parameters!$C$5*'Actual H2'!I43))</f>
        <v>85.735849056603769</v>
      </c>
      <c r="J43" s="12">
        <f>IF(Control!$C$11="Highly pure",Parameters!$C$12*Parameters!$C$5*'Actual H2'!J43,IF(Control!$C$11="Tap water",Parameters!$C$17*Parameters!$C$5*'Actual H2'!J43,Parameters!$C$22*Parameters!$C$5*'Actual H2'!J43))</f>
        <v>85.735849056603769</v>
      </c>
      <c r="K43" s="12">
        <f>IF(Control!$C$11="Highly pure",Parameters!$C$12*Parameters!$C$5*'Actual H2'!K43,IF(Control!$C$11="Tap water",Parameters!$C$17*Parameters!$C$5*'Actual H2'!K43,Parameters!$C$22*Parameters!$C$5*'Actual H2'!K43))</f>
        <v>75.833962264150927</v>
      </c>
      <c r="L43" s="12">
        <f>IF(Control!$C$11="Highly pure",Parameters!$C$12*Parameters!$C$5*'Actual H2'!L43,IF(Control!$C$11="Tap water",Parameters!$C$17*Parameters!$C$5*'Actual H2'!L43,Parameters!$C$22*Parameters!$C$5*'Actual H2'!L43))</f>
        <v>62.279245283018867</v>
      </c>
      <c r="M43" s="12">
        <f>IF(Control!$C$11="Highly pure",Parameters!$C$12*Parameters!$C$5*'Actual H2'!M43,IF(Control!$C$11="Tap water",Parameters!$C$17*Parameters!$C$5*'Actual H2'!M43,Parameters!$C$22*Parameters!$C$5*'Actual H2'!M43))</f>
        <v>50.55094339622643</v>
      </c>
      <c r="N43" s="12">
        <f>IF(Control!$C$11="Highly pure",Parameters!$C$12*Parameters!$C$5*'Actual H2'!N43,IF(Control!$C$11="Tap water",Parameters!$C$17*Parameters!$C$5*'Actual H2'!N43,Parameters!$C$22*Parameters!$C$5*'Actual H2'!N43))</f>
        <v>40.226415094339615</v>
      </c>
      <c r="O43" s="12">
        <f>IF(Control!$C$11="Highly pure",Parameters!$C$12*Parameters!$C$5*'Actual H2'!O43,IF(Control!$C$11="Tap water",Parameters!$C$17*Parameters!$C$5*'Actual H2'!O43,Parameters!$C$22*Parameters!$C$5*'Actual H2'!O43))</f>
        <v>27.547169811320753</v>
      </c>
      <c r="P43" s="12">
        <f>IF(Control!$C$11="Highly pure",Parameters!$C$12*Parameters!$C$5*'Actual H2'!P43,IF(Control!$C$11="Tap water",Parameters!$C$17*Parameters!$C$5*'Actual H2'!P43,Parameters!$C$22*Parameters!$C$5*'Actual H2'!P43))</f>
        <v>18.822641509433961</v>
      </c>
      <c r="Q43" s="12">
        <f>IF(Control!$C$11="Highly pure",Parameters!$C$12*Parameters!$C$5*'Actual H2'!Q43,IF(Control!$C$11="Tap water",Parameters!$C$17*Parameters!$C$5*'Actual H2'!Q43,Parameters!$C$22*Parameters!$C$5*'Actual H2'!Q43))</f>
        <v>11.667924528301889</v>
      </c>
      <c r="R43" s="12">
        <f>IF(Control!$C$11="Highly pure",Parameters!$C$12*Parameters!$C$5*'Actual H2'!R43,IF(Control!$C$11="Tap water",Parameters!$C$17*Parameters!$C$5*'Actual H2'!R43,Parameters!$C$22*Parameters!$C$5*'Actual H2'!R43))</f>
        <v>5.7509433962264147</v>
      </c>
      <c r="S43" s="12">
        <f>IF(Control!$C$11="Highly pure",Parameters!$C$12*Parameters!$C$5*'Actual H2'!S43,IF(Control!$C$11="Tap water",Parameters!$C$17*Parameters!$C$5*'Actual H2'!S43,Parameters!$C$22*Parameters!$C$5*'Actual H2'!S43))</f>
        <v>0</v>
      </c>
      <c r="T43" s="12">
        <f>IF(Control!$C$11="Highly pure",Parameters!$C$12*Parameters!$C$5*'Actual H2'!T43,IF(Control!$C$11="Tap water",Parameters!$C$17*Parameters!$C$5*'Actual H2'!T43,Parameters!$C$22*Parameters!$C$5*'Actual H2'!T43))</f>
        <v>0</v>
      </c>
      <c r="U43" s="12">
        <f>IF(Control!$C$11="Highly pure",Parameters!$C$12*Parameters!$C$5*'Actual H2'!U43,IF(Control!$C$11="Tap water",Parameters!$C$17*Parameters!$C$5*'Actual H2'!U43,Parameters!$C$22*Parameters!$C$5*'Actual H2'!U43))</f>
        <v>0</v>
      </c>
      <c r="V43" s="12">
        <f>IF(Control!$C$11="Highly pure",Parameters!$C$12*Parameters!$C$5*'Actual H2'!V43,IF(Control!$C$11="Tap water",Parameters!$C$17*Parameters!$C$5*'Actual H2'!V43,Parameters!$C$22*Parameters!$C$5*'Actual H2'!V43))</f>
        <v>0</v>
      </c>
      <c r="W43" s="12">
        <f>IF(Control!$C$11="Highly pure",Parameters!$C$12*Parameters!$C$5*'Actual H2'!W43,IF(Control!$C$11="Tap water",Parameters!$C$17*Parameters!$C$5*'Actual H2'!W43,Parameters!$C$22*Parameters!$C$5*'Actual H2'!W43))</f>
        <v>0</v>
      </c>
      <c r="X43" s="12">
        <f>IF(Control!$C$11="Highly pure",Parameters!$C$12*Parameters!$C$5*'Actual H2'!X43,IF(Control!$C$11="Tap water",Parameters!$C$17*Parameters!$C$5*'Actual H2'!X43,Parameters!$C$22*Parameters!$C$5*'Actual H2'!X43))</f>
        <v>0</v>
      </c>
      <c r="Y43" s="12">
        <f>IF(Control!$C$11="Highly pure",Parameters!$C$12*Parameters!$C$5*'Actual H2'!Y43,IF(Control!$C$11="Tap water",Parameters!$C$17*Parameters!$C$5*'Actual H2'!Y43,Parameters!$C$22*Parameters!$C$5*'Actual H2'!Y43))</f>
        <v>0</v>
      </c>
      <c r="Z43" s="12">
        <f>IF(Control!$C$11="Highly pure",Parameters!$C$12*Parameters!$C$5*'Actual H2'!Z43,IF(Control!$C$11="Tap water",Parameters!$C$17*Parameters!$C$5*'Actual H2'!Z43,Parameters!$C$22*Parameters!$C$5*'Actual H2'!Z43))</f>
        <v>0</v>
      </c>
      <c r="AB43" s="7">
        <f t="shared" si="0"/>
        <v>967.54716981132083</v>
      </c>
    </row>
    <row r="44" spans="2:28" x14ac:dyDescent="0.2">
      <c r="B44" s="6">
        <v>44238</v>
      </c>
      <c r="C44" s="12">
        <f>IF(Control!$C$11="Highly pure",Parameters!$C$12*Parameters!$C$5*'Actual H2'!C44,IF(Control!$C$11="Tap water",Parameters!$C$17*Parameters!$C$5*'Actual H2'!C44,Parameters!$C$22*Parameters!$C$5*'Actual H2'!C44))</f>
        <v>0</v>
      </c>
      <c r="D44" s="12">
        <f>IF(Control!$C$11="Highly pure",Parameters!$C$12*Parameters!$C$5*'Actual H2'!D44,IF(Control!$C$11="Tap water",Parameters!$C$17*Parameters!$C$5*'Actual H2'!D44,Parameters!$C$22*Parameters!$C$5*'Actual H2'!D44))</f>
        <v>0</v>
      </c>
      <c r="E44" s="12">
        <f>IF(Control!$C$11="Highly pure",Parameters!$C$12*Parameters!$C$5*'Actual H2'!E44,IF(Control!$C$11="Tap water",Parameters!$C$17*Parameters!$C$5*'Actual H2'!E44,Parameters!$C$22*Parameters!$C$5*'Actual H2'!E44))</f>
        <v>0</v>
      </c>
      <c r="F44" s="12">
        <f>IF(Control!$C$11="Highly pure",Parameters!$C$12*Parameters!$C$5*'Actual H2'!F44,IF(Control!$C$11="Tap water",Parameters!$C$17*Parameters!$C$5*'Actual H2'!F44,Parameters!$C$22*Parameters!$C$5*'Actual H2'!F44))</f>
        <v>0</v>
      </c>
      <c r="G44" s="12">
        <f>IF(Control!$C$11="Highly pure",Parameters!$C$12*Parameters!$C$5*'Actual H2'!G44,IF(Control!$C$11="Tap water",Parameters!$C$17*Parameters!$C$5*'Actual H2'!G44,Parameters!$C$22*Parameters!$C$5*'Actual H2'!G44))</f>
        <v>0</v>
      </c>
      <c r="H44" s="12">
        <f>IF(Control!$C$11="Highly pure",Parameters!$C$12*Parameters!$C$5*'Actual H2'!H44,IF(Control!$C$11="Tap water",Parameters!$C$17*Parameters!$C$5*'Actual H2'!H44,Parameters!$C$22*Parameters!$C$5*'Actual H2'!H44))</f>
        <v>0</v>
      </c>
      <c r="I44" s="12">
        <f>IF(Control!$C$11="Highly pure",Parameters!$C$12*Parameters!$C$5*'Actual H2'!I44,IF(Control!$C$11="Tap water",Parameters!$C$17*Parameters!$C$5*'Actual H2'!I44,Parameters!$C$22*Parameters!$C$5*'Actual H2'!I44))</f>
        <v>0</v>
      </c>
      <c r="J44" s="12">
        <f>IF(Control!$C$11="Highly pure",Parameters!$C$12*Parameters!$C$5*'Actual H2'!J44,IF(Control!$C$11="Tap water",Parameters!$C$17*Parameters!$C$5*'Actual H2'!J44,Parameters!$C$22*Parameters!$C$5*'Actual H2'!J44))</f>
        <v>0</v>
      </c>
      <c r="K44" s="12">
        <f>IF(Control!$C$11="Highly pure",Parameters!$C$12*Parameters!$C$5*'Actual H2'!K44,IF(Control!$C$11="Tap water",Parameters!$C$17*Parameters!$C$5*'Actual H2'!K44,Parameters!$C$22*Parameters!$C$5*'Actual H2'!K44))</f>
        <v>0</v>
      </c>
      <c r="L44" s="12">
        <f>IF(Control!$C$11="Highly pure",Parameters!$C$12*Parameters!$C$5*'Actual H2'!L44,IF(Control!$C$11="Tap water",Parameters!$C$17*Parameters!$C$5*'Actual H2'!L44,Parameters!$C$22*Parameters!$C$5*'Actual H2'!L44))</f>
        <v>0</v>
      </c>
      <c r="M44" s="12">
        <f>IF(Control!$C$11="Highly pure",Parameters!$C$12*Parameters!$C$5*'Actual H2'!M44,IF(Control!$C$11="Tap water",Parameters!$C$17*Parameters!$C$5*'Actual H2'!M44,Parameters!$C$22*Parameters!$C$5*'Actual H2'!M44))</f>
        <v>0</v>
      </c>
      <c r="N44" s="12">
        <f>IF(Control!$C$11="Highly pure",Parameters!$C$12*Parameters!$C$5*'Actual H2'!N44,IF(Control!$C$11="Tap water",Parameters!$C$17*Parameters!$C$5*'Actual H2'!N44,Parameters!$C$22*Parameters!$C$5*'Actual H2'!N44))</f>
        <v>1.8867924528301887</v>
      </c>
      <c r="O44" s="12">
        <f>IF(Control!$C$11="Highly pure",Parameters!$C$12*Parameters!$C$5*'Actual H2'!O44,IF(Control!$C$11="Tap water",Parameters!$C$17*Parameters!$C$5*'Actual H2'!O44,Parameters!$C$22*Parameters!$C$5*'Actual H2'!O44))</f>
        <v>7.9547169811320764</v>
      </c>
      <c r="P44" s="12">
        <f>IF(Control!$C$11="Highly pure",Parameters!$C$12*Parameters!$C$5*'Actual H2'!P44,IF(Control!$C$11="Tap water",Parameters!$C$17*Parameters!$C$5*'Actual H2'!P44,Parameters!$C$22*Parameters!$C$5*'Actual H2'!P44))</f>
        <v>14.384905660377358</v>
      </c>
      <c r="Q44" s="12">
        <f>IF(Control!$C$11="Highly pure",Parameters!$C$12*Parameters!$C$5*'Actual H2'!Q44,IF(Control!$C$11="Tap water",Parameters!$C$17*Parameters!$C$5*'Actual H2'!Q44,Parameters!$C$22*Parameters!$C$5*'Actual H2'!Q44))</f>
        <v>25.735849056603776</v>
      </c>
      <c r="R44" s="12">
        <f>IF(Control!$C$11="Highly pure",Parameters!$C$12*Parameters!$C$5*'Actual H2'!R44,IF(Control!$C$11="Tap water",Parameters!$C$17*Parameters!$C$5*'Actual H2'!R44,Parameters!$C$22*Parameters!$C$5*'Actual H2'!R44))</f>
        <v>40.226415094339615</v>
      </c>
      <c r="S44" s="12">
        <f>IF(Control!$C$11="Highly pure",Parameters!$C$12*Parameters!$C$5*'Actual H2'!S44,IF(Control!$C$11="Tap water",Parameters!$C$17*Parameters!$C$5*'Actual H2'!S44,Parameters!$C$22*Parameters!$C$5*'Actual H2'!S44))</f>
        <v>56.181132075471695</v>
      </c>
      <c r="T44" s="12">
        <f>IF(Control!$C$11="Highly pure",Parameters!$C$12*Parameters!$C$5*'Actual H2'!T44,IF(Control!$C$11="Tap water",Parameters!$C$17*Parameters!$C$5*'Actual H2'!T44,Parameters!$C$22*Parameters!$C$5*'Actual H2'!T44))</f>
        <v>71.84905660377359</v>
      </c>
      <c r="U44" s="12">
        <f>IF(Control!$C$11="Highly pure",Parameters!$C$12*Parameters!$C$5*'Actual H2'!U44,IF(Control!$C$11="Tap water",Parameters!$C$17*Parameters!$C$5*'Actual H2'!U44,Parameters!$C$22*Parameters!$C$5*'Actual H2'!U44))</f>
        <v>79.969811320754715</v>
      </c>
      <c r="V44" s="12">
        <f>IF(Control!$C$11="Highly pure",Parameters!$C$12*Parameters!$C$5*'Actual H2'!V44,IF(Control!$C$11="Tap water",Parameters!$C$17*Parameters!$C$5*'Actual H2'!V44,Parameters!$C$22*Parameters!$C$5*'Actual H2'!V44))</f>
        <v>85.735849056603769</v>
      </c>
      <c r="W44" s="12">
        <f>IF(Control!$C$11="Highly pure",Parameters!$C$12*Parameters!$C$5*'Actual H2'!W44,IF(Control!$C$11="Tap water",Parameters!$C$17*Parameters!$C$5*'Actual H2'!W44,Parameters!$C$22*Parameters!$C$5*'Actual H2'!W44))</f>
        <v>93.856603773584894</v>
      </c>
      <c r="X44" s="12">
        <f>IF(Control!$C$11="Highly pure",Parameters!$C$12*Parameters!$C$5*'Actual H2'!X44,IF(Control!$C$11="Tap water",Parameters!$C$17*Parameters!$C$5*'Actual H2'!X44,Parameters!$C$22*Parameters!$C$5*'Actual H2'!X44))</f>
        <v>105.66037735849056</v>
      </c>
      <c r="Y44" s="12">
        <f>IF(Control!$C$11="Highly pure",Parameters!$C$12*Parameters!$C$5*'Actual H2'!Y44,IF(Control!$C$11="Tap water",Parameters!$C$17*Parameters!$C$5*'Actual H2'!Y44,Parameters!$C$22*Parameters!$C$5*'Actual H2'!Y44))</f>
        <v>113.72075471698113</v>
      </c>
      <c r="Z44" s="12">
        <f>IF(Control!$C$11="Highly pure",Parameters!$C$12*Parameters!$C$5*'Actual H2'!Z44,IF(Control!$C$11="Tap water",Parameters!$C$17*Parameters!$C$5*'Actual H2'!Z44,Parameters!$C$22*Parameters!$C$5*'Actual H2'!Z44))</f>
        <v>126.33962264150944</v>
      </c>
      <c r="AB44" s="7">
        <f t="shared" si="0"/>
        <v>823.50188679245275</v>
      </c>
    </row>
    <row r="45" spans="2:28" x14ac:dyDescent="0.2">
      <c r="B45" s="6">
        <v>44239</v>
      </c>
      <c r="C45" s="12">
        <f>IF(Control!$C$11="Highly pure",Parameters!$C$12*Parameters!$C$5*'Actual H2'!C45,IF(Control!$C$11="Tap water",Parameters!$C$17*Parameters!$C$5*'Actual H2'!C45,Parameters!$C$22*Parameters!$C$5*'Actual H2'!C45))</f>
        <v>137.53962264150945</v>
      </c>
      <c r="D45" s="12">
        <f>IF(Control!$C$11="Highly pure",Parameters!$C$12*Parameters!$C$5*'Actual H2'!D45,IF(Control!$C$11="Tap water",Parameters!$C$17*Parameters!$C$5*'Actual H2'!D45,Parameters!$C$22*Parameters!$C$5*'Actual H2'!D45))</f>
        <v>165.37358490566035</v>
      </c>
      <c r="E45" s="12">
        <f>IF(Control!$C$11="Highly pure",Parameters!$C$12*Parameters!$C$5*'Actual H2'!E45,IF(Control!$C$11="Tap water",Parameters!$C$17*Parameters!$C$5*'Actual H2'!E45,Parameters!$C$22*Parameters!$C$5*'Actual H2'!E45))</f>
        <v>177.7811320754717</v>
      </c>
      <c r="F45" s="12">
        <f>IF(Control!$C$11="Highly pure",Parameters!$C$12*Parameters!$C$5*'Actual H2'!F45,IF(Control!$C$11="Tap water",Parameters!$C$17*Parameters!$C$5*'Actual H2'!F45,Parameters!$C$22*Parameters!$C$5*'Actual H2'!F45))</f>
        <v>187.74339622641514</v>
      </c>
      <c r="G45" s="12">
        <f>IF(Control!$C$11="Highly pure",Parameters!$C$12*Parameters!$C$5*'Actual H2'!G45,IF(Control!$C$11="Tap water",Parameters!$C$17*Parameters!$C$5*'Actual H2'!G45,Parameters!$C$22*Parameters!$C$5*'Actual H2'!G45))</f>
        <v>188.67924528301887</v>
      </c>
      <c r="H45" s="12">
        <f>IF(Control!$C$11="Highly pure",Parameters!$C$12*Parameters!$C$5*'Actual H2'!H45,IF(Control!$C$11="Tap water",Parameters!$C$17*Parameters!$C$5*'Actual H2'!H45,Parameters!$C$22*Parameters!$C$5*'Actual H2'!H45))</f>
        <v>188.67924528301887</v>
      </c>
      <c r="I45" s="12">
        <f>IF(Control!$C$11="Highly pure",Parameters!$C$12*Parameters!$C$5*'Actual H2'!I45,IF(Control!$C$11="Tap water",Parameters!$C$17*Parameters!$C$5*'Actual H2'!I45,Parameters!$C$22*Parameters!$C$5*'Actual H2'!I45))</f>
        <v>188.67924528301887</v>
      </c>
      <c r="J45" s="12">
        <f>IF(Control!$C$11="Highly pure",Parameters!$C$12*Parameters!$C$5*'Actual H2'!J45,IF(Control!$C$11="Tap water",Parameters!$C$17*Parameters!$C$5*'Actual H2'!J45,Parameters!$C$22*Parameters!$C$5*'Actual H2'!J45))</f>
        <v>188.67924528301887</v>
      </c>
      <c r="K45" s="12">
        <f>IF(Control!$C$11="Highly pure",Parameters!$C$12*Parameters!$C$5*'Actual H2'!K45,IF(Control!$C$11="Tap water",Parameters!$C$17*Parameters!$C$5*'Actual H2'!K45,Parameters!$C$22*Parameters!$C$5*'Actual H2'!K45))</f>
        <v>188.67924528301887</v>
      </c>
      <c r="L45" s="12">
        <f>IF(Control!$C$11="Highly pure",Parameters!$C$12*Parameters!$C$5*'Actual H2'!L45,IF(Control!$C$11="Tap water",Parameters!$C$17*Parameters!$C$5*'Actual H2'!L45,Parameters!$C$22*Parameters!$C$5*'Actual H2'!L45))</f>
        <v>188.67924528301887</v>
      </c>
      <c r="M45" s="12">
        <f>IF(Control!$C$11="Highly pure",Parameters!$C$12*Parameters!$C$5*'Actual H2'!M45,IF(Control!$C$11="Tap water",Parameters!$C$17*Parameters!$C$5*'Actual H2'!M45,Parameters!$C$22*Parameters!$C$5*'Actual H2'!M45))</f>
        <v>188.67924528301887</v>
      </c>
      <c r="N45" s="12">
        <f>IF(Control!$C$11="Highly pure",Parameters!$C$12*Parameters!$C$5*'Actual H2'!N45,IF(Control!$C$11="Tap water",Parameters!$C$17*Parameters!$C$5*'Actual H2'!N45,Parameters!$C$22*Parameters!$C$5*'Actual H2'!N45))</f>
        <v>188.67924528301887</v>
      </c>
      <c r="O45" s="12">
        <f>IF(Control!$C$11="Highly pure",Parameters!$C$12*Parameters!$C$5*'Actual H2'!O45,IF(Control!$C$11="Tap water",Parameters!$C$17*Parameters!$C$5*'Actual H2'!O45,Parameters!$C$22*Parameters!$C$5*'Actual H2'!O45))</f>
        <v>188.67924528301887</v>
      </c>
      <c r="P45" s="12">
        <f>IF(Control!$C$11="Highly pure",Parameters!$C$12*Parameters!$C$5*'Actual H2'!P45,IF(Control!$C$11="Tap water",Parameters!$C$17*Parameters!$C$5*'Actual H2'!P45,Parameters!$C$22*Parameters!$C$5*'Actual H2'!P45))</f>
        <v>188.67924528301887</v>
      </c>
      <c r="Q45" s="12">
        <f>IF(Control!$C$11="Highly pure",Parameters!$C$12*Parameters!$C$5*'Actual H2'!Q45,IF(Control!$C$11="Tap water",Parameters!$C$17*Parameters!$C$5*'Actual H2'!Q45,Parameters!$C$22*Parameters!$C$5*'Actual H2'!Q45))</f>
        <v>188.67924528301887</v>
      </c>
      <c r="R45" s="12">
        <f>IF(Control!$C$11="Highly pure",Parameters!$C$12*Parameters!$C$5*'Actual H2'!R45,IF(Control!$C$11="Tap water",Parameters!$C$17*Parameters!$C$5*'Actual H2'!R45,Parameters!$C$22*Parameters!$C$5*'Actual H2'!R45))</f>
        <v>188.67924528301887</v>
      </c>
      <c r="S45" s="12">
        <f>IF(Control!$C$11="Highly pure",Parameters!$C$12*Parameters!$C$5*'Actual H2'!S45,IF(Control!$C$11="Tap water",Parameters!$C$17*Parameters!$C$5*'Actual H2'!S45,Parameters!$C$22*Parameters!$C$5*'Actual H2'!S45))</f>
        <v>188.67924528301887</v>
      </c>
      <c r="T45" s="12">
        <f>IF(Control!$C$11="Highly pure",Parameters!$C$12*Parameters!$C$5*'Actual H2'!T45,IF(Control!$C$11="Tap water",Parameters!$C$17*Parameters!$C$5*'Actual H2'!T45,Parameters!$C$22*Parameters!$C$5*'Actual H2'!T45))</f>
        <v>188.67924528301887</v>
      </c>
      <c r="U45" s="12">
        <f>IF(Control!$C$11="Highly pure",Parameters!$C$12*Parameters!$C$5*'Actual H2'!U45,IF(Control!$C$11="Tap water",Parameters!$C$17*Parameters!$C$5*'Actual H2'!U45,Parameters!$C$22*Parameters!$C$5*'Actual H2'!U45))</f>
        <v>188.67924528301887</v>
      </c>
      <c r="V45" s="12">
        <f>IF(Control!$C$11="Highly pure",Parameters!$C$12*Parameters!$C$5*'Actual H2'!V45,IF(Control!$C$11="Tap water",Parameters!$C$17*Parameters!$C$5*'Actual H2'!V45,Parameters!$C$22*Parameters!$C$5*'Actual H2'!V45))</f>
        <v>188.67924528301887</v>
      </c>
      <c r="W45" s="12">
        <f>IF(Control!$C$11="Highly pure",Parameters!$C$12*Parameters!$C$5*'Actual H2'!W45,IF(Control!$C$11="Tap water",Parameters!$C$17*Parameters!$C$5*'Actual H2'!W45,Parameters!$C$22*Parameters!$C$5*'Actual H2'!W45))</f>
        <v>188.67924528301887</v>
      </c>
      <c r="X45" s="12">
        <f>IF(Control!$C$11="Highly pure",Parameters!$C$12*Parameters!$C$5*'Actual H2'!X45,IF(Control!$C$11="Tap water",Parameters!$C$17*Parameters!$C$5*'Actual H2'!X45,Parameters!$C$22*Parameters!$C$5*'Actual H2'!X45))</f>
        <v>188.67924528301887</v>
      </c>
      <c r="Y45" s="12">
        <f>IF(Control!$C$11="Highly pure",Parameters!$C$12*Parameters!$C$5*'Actual H2'!Y45,IF(Control!$C$11="Tap water",Parameters!$C$17*Parameters!$C$5*'Actual H2'!Y45,Parameters!$C$22*Parameters!$C$5*'Actual H2'!Y45))</f>
        <v>188.67924528301887</v>
      </c>
      <c r="Z45" s="12">
        <f>IF(Control!$C$11="Highly pure",Parameters!$C$12*Parameters!$C$5*'Actual H2'!Z45,IF(Control!$C$11="Tap water",Parameters!$C$17*Parameters!$C$5*'Actual H2'!Z45,Parameters!$C$22*Parameters!$C$5*'Actual H2'!Z45))</f>
        <v>188.67924528301887</v>
      </c>
      <c r="AB45" s="7">
        <f t="shared" si="0"/>
        <v>4442.0226415094312</v>
      </c>
    </row>
    <row r="46" spans="2:28" x14ac:dyDescent="0.2">
      <c r="B46" s="6">
        <v>44240</v>
      </c>
      <c r="C46" s="12">
        <f>IF(Control!$C$11="Highly pure",Parameters!$C$12*Parameters!$C$5*'Actual H2'!C46,IF(Control!$C$11="Tap water",Parameters!$C$17*Parameters!$C$5*'Actual H2'!C46,Parameters!$C$22*Parameters!$C$5*'Actual H2'!C46))</f>
        <v>188.67924528301887</v>
      </c>
      <c r="D46" s="12">
        <f>IF(Control!$C$11="Highly pure",Parameters!$C$12*Parameters!$C$5*'Actual H2'!D46,IF(Control!$C$11="Tap water",Parameters!$C$17*Parameters!$C$5*'Actual H2'!D46,Parameters!$C$22*Parameters!$C$5*'Actual H2'!D46))</f>
        <v>188.67924528301887</v>
      </c>
      <c r="E46" s="12">
        <f>IF(Control!$C$11="Highly pure",Parameters!$C$12*Parameters!$C$5*'Actual H2'!E46,IF(Control!$C$11="Tap water",Parameters!$C$17*Parameters!$C$5*'Actual H2'!E46,Parameters!$C$22*Parameters!$C$5*'Actual H2'!E46))</f>
        <v>188.67924528301887</v>
      </c>
      <c r="F46" s="12">
        <f>IF(Control!$C$11="Highly pure",Parameters!$C$12*Parameters!$C$5*'Actual H2'!F46,IF(Control!$C$11="Tap water",Parameters!$C$17*Parameters!$C$5*'Actual H2'!F46,Parameters!$C$22*Parameters!$C$5*'Actual H2'!F46))</f>
        <v>188.67924528301887</v>
      </c>
      <c r="G46" s="12">
        <f>IF(Control!$C$11="Highly pure",Parameters!$C$12*Parameters!$C$5*'Actual H2'!G46,IF(Control!$C$11="Tap water",Parameters!$C$17*Parameters!$C$5*'Actual H2'!G46,Parameters!$C$22*Parameters!$C$5*'Actual H2'!G46))</f>
        <v>188.67924528301887</v>
      </c>
      <c r="H46" s="12">
        <f>IF(Control!$C$11="Highly pure",Parameters!$C$12*Parameters!$C$5*'Actual H2'!H46,IF(Control!$C$11="Tap water",Parameters!$C$17*Parameters!$C$5*'Actual H2'!H46,Parameters!$C$22*Parameters!$C$5*'Actual H2'!H46))</f>
        <v>188.67924528301887</v>
      </c>
      <c r="I46" s="12">
        <f>IF(Control!$C$11="Highly pure",Parameters!$C$12*Parameters!$C$5*'Actual H2'!I46,IF(Control!$C$11="Tap water",Parameters!$C$17*Parameters!$C$5*'Actual H2'!I46,Parameters!$C$22*Parameters!$C$5*'Actual H2'!I46))</f>
        <v>188.67924528301887</v>
      </c>
      <c r="J46" s="12">
        <f>IF(Control!$C$11="Highly pure",Parameters!$C$12*Parameters!$C$5*'Actual H2'!J46,IF(Control!$C$11="Tap water",Parameters!$C$17*Parameters!$C$5*'Actual H2'!J46,Parameters!$C$22*Parameters!$C$5*'Actual H2'!J46))</f>
        <v>188.67924528301887</v>
      </c>
      <c r="K46" s="12">
        <f>IF(Control!$C$11="Highly pure",Parameters!$C$12*Parameters!$C$5*'Actual H2'!K46,IF(Control!$C$11="Tap water",Parameters!$C$17*Parameters!$C$5*'Actual H2'!K46,Parameters!$C$22*Parameters!$C$5*'Actual H2'!K46))</f>
        <v>188.67924528301887</v>
      </c>
      <c r="L46" s="12">
        <f>IF(Control!$C$11="Highly pure",Parameters!$C$12*Parameters!$C$5*'Actual H2'!L46,IF(Control!$C$11="Tap water",Parameters!$C$17*Parameters!$C$5*'Actual H2'!L46,Parameters!$C$22*Parameters!$C$5*'Actual H2'!L46))</f>
        <v>188.67924528301887</v>
      </c>
      <c r="M46" s="12">
        <f>IF(Control!$C$11="Highly pure",Parameters!$C$12*Parameters!$C$5*'Actual H2'!M46,IF(Control!$C$11="Tap water",Parameters!$C$17*Parameters!$C$5*'Actual H2'!M46,Parameters!$C$22*Parameters!$C$5*'Actual H2'!M46))</f>
        <v>188.67924528301887</v>
      </c>
      <c r="N46" s="12">
        <f>IF(Control!$C$11="Highly pure",Parameters!$C$12*Parameters!$C$5*'Actual H2'!N46,IF(Control!$C$11="Tap water",Parameters!$C$17*Parameters!$C$5*'Actual H2'!N46,Parameters!$C$22*Parameters!$C$5*'Actual H2'!N46))</f>
        <v>188.67924528301887</v>
      </c>
      <c r="O46" s="12">
        <f>IF(Control!$C$11="Highly pure",Parameters!$C$12*Parameters!$C$5*'Actual H2'!O46,IF(Control!$C$11="Tap water",Parameters!$C$17*Parameters!$C$5*'Actual H2'!O46,Parameters!$C$22*Parameters!$C$5*'Actual H2'!O46))</f>
        <v>188.67924528301887</v>
      </c>
      <c r="P46" s="12">
        <f>IF(Control!$C$11="Highly pure",Parameters!$C$12*Parameters!$C$5*'Actual H2'!P46,IF(Control!$C$11="Tap water",Parameters!$C$17*Parameters!$C$5*'Actual H2'!P46,Parameters!$C$22*Parameters!$C$5*'Actual H2'!P46))</f>
        <v>188.67924528301887</v>
      </c>
      <c r="Q46" s="12">
        <f>IF(Control!$C$11="Highly pure",Parameters!$C$12*Parameters!$C$5*'Actual H2'!Q46,IF(Control!$C$11="Tap water",Parameters!$C$17*Parameters!$C$5*'Actual H2'!Q46,Parameters!$C$22*Parameters!$C$5*'Actual H2'!Q46))</f>
        <v>188.67924528301887</v>
      </c>
      <c r="R46" s="12">
        <f>IF(Control!$C$11="Highly pure",Parameters!$C$12*Parameters!$C$5*'Actual H2'!R46,IF(Control!$C$11="Tap water",Parameters!$C$17*Parameters!$C$5*'Actual H2'!R46,Parameters!$C$22*Parameters!$C$5*'Actual H2'!R46))</f>
        <v>188.67924528301887</v>
      </c>
      <c r="S46" s="12">
        <f>IF(Control!$C$11="Highly pure",Parameters!$C$12*Parameters!$C$5*'Actual H2'!S46,IF(Control!$C$11="Tap water",Parameters!$C$17*Parameters!$C$5*'Actual H2'!S46,Parameters!$C$22*Parameters!$C$5*'Actual H2'!S46))</f>
        <v>188.67924528301887</v>
      </c>
      <c r="T46" s="12">
        <f>IF(Control!$C$11="Highly pure",Parameters!$C$12*Parameters!$C$5*'Actual H2'!T46,IF(Control!$C$11="Tap water",Parameters!$C$17*Parameters!$C$5*'Actual H2'!T46,Parameters!$C$22*Parameters!$C$5*'Actual H2'!T46))</f>
        <v>188.67924528301887</v>
      </c>
      <c r="U46" s="12">
        <f>IF(Control!$C$11="Highly pure",Parameters!$C$12*Parameters!$C$5*'Actual H2'!U46,IF(Control!$C$11="Tap water",Parameters!$C$17*Parameters!$C$5*'Actual H2'!U46,Parameters!$C$22*Parameters!$C$5*'Actual H2'!U46))</f>
        <v>188.67924528301887</v>
      </c>
      <c r="V46" s="12">
        <f>IF(Control!$C$11="Highly pure",Parameters!$C$12*Parameters!$C$5*'Actual H2'!V46,IF(Control!$C$11="Tap water",Parameters!$C$17*Parameters!$C$5*'Actual H2'!V46,Parameters!$C$22*Parameters!$C$5*'Actual H2'!V46))</f>
        <v>188.67924528301887</v>
      </c>
      <c r="W46" s="12">
        <f>IF(Control!$C$11="Highly pure",Parameters!$C$12*Parameters!$C$5*'Actual H2'!W46,IF(Control!$C$11="Tap water",Parameters!$C$17*Parameters!$C$5*'Actual H2'!W46,Parameters!$C$22*Parameters!$C$5*'Actual H2'!W46))</f>
        <v>188.67924528301887</v>
      </c>
      <c r="X46" s="12">
        <f>IF(Control!$C$11="Highly pure",Parameters!$C$12*Parameters!$C$5*'Actual H2'!X46,IF(Control!$C$11="Tap water",Parameters!$C$17*Parameters!$C$5*'Actual H2'!X46,Parameters!$C$22*Parameters!$C$5*'Actual H2'!X46))</f>
        <v>188.67924528301887</v>
      </c>
      <c r="Y46" s="12">
        <f>IF(Control!$C$11="Highly pure",Parameters!$C$12*Parameters!$C$5*'Actual H2'!Y46,IF(Control!$C$11="Tap water",Parameters!$C$17*Parameters!$C$5*'Actual H2'!Y46,Parameters!$C$22*Parameters!$C$5*'Actual H2'!Y46))</f>
        <v>188.67924528301887</v>
      </c>
      <c r="Z46" s="12">
        <f>IF(Control!$C$11="Highly pure",Parameters!$C$12*Parameters!$C$5*'Actual H2'!Z46,IF(Control!$C$11="Tap water",Parameters!$C$17*Parameters!$C$5*'Actual H2'!Z46,Parameters!$C$22*Parameters!$C$5*'Actual H2'!Z46))</f>
        <v>188.67924528301887</v>
      </c>
      <c r="AB46" s="7">
        <f t="shared" si="0"/>
        <v>4528.3018867924502</v>
      </c>
    </row>
    <row r="47" spans="2:28" x14ac:dyDescent="0.2">
      <c r="B47" s="6">
        <v>44241</v>
      </c>
      <c r="C47" s="12">
        <f>IF(Control!$C$11="Highly pure",Parameters!$C$12*Parameters!$C$5*'Actual H2'!C47,IF(Control!$C$11="Tap water",Parameters!$C$17*Parameters!$C$5*'Actual H2'!C47,Parameters!$C$22*Parameters!$C$5*'Actual H2'!C47))</f>
        <v>188.67924528301887</v>
      </c>
      <c r="D47" s="12">
        <f>IF(Control!$C$11="Highly pure",Parameters!$C$12*Parameters!$C$5*'Actual H2'!D47,IF(Control!$C$11="Tap water",Parameters!$C$17*Parameters!$C$5*'Actual H2'!D47,Parameters!$C$22*Parameters!$C$5*'Actual H2'!D47))</f>
        <v>188.67924528301887</v>
      </c>
      <c r="E47" s="12">
        <f>IF(Control!$C$11="Highly pure",Parameters!$C$12*Parameters!$C$5*'Actual H2'!E47,IF(Control!$C$11="Tap water",Parameters!$C$17*Parameters!$C$5*'Actual H2'!E47,Parameters!$C$22*Parameters!$C$5*'Actual H2'!E47))</f>
        <v>188.67924528301887</v>
      </c>
      <c r="F47" s="12">
        <f>IF(Control!$C$11="Highly pure",Parameters!$C$12*Parameters!$C$5*'Actual H2'!F47,IF(Control!$C$11="Tap water",Parameters!$C$17*Parameters!$C$5*'Actual H2'!F47,Parameters!$C$22*Parameters!$C$5*'Actual H2'!F47))</f>
        <v>188.67924528301887</v>
      </c>
      <c r="G47" s="12">
        <f>IF(Control!$C$11="Highly pure",Parameters!$C$12*Parameters!$C$5*'Actual H2'!G47,IF(Control!$C$11="Tap water",Parameters!$C$17*Parameters!$C$5*'Actual H2'!G47,Parameters!$C$22*Parameters!$C$5*'Actual H2'!G47))</f>
        <v>188.67924528301887</v>
      </c>
      <c r="H47" s="12">
        <f>IF(Control!$C$11="Highly pure",Parameters!$C$12*Parameters!$C$5*'Actual H2'!H47,IF(Control!$C$11="Tap water",Parameters!$C$17*Parameters!$C$5*'Actual H2'!H47,Parameters!$C$22*Parameters!$C$5*'Actual H2'!H47))</f>
        <v>188.67924528301887</v>
      </c>
      <c r="I47" s="12">
        <f>IF(Control!$C$11="Highly pure",Parameters!$C$12*Parameters!$C$5*'Actual H2'!I47,IF(Control!$C$11="Tap water",Parameters!$C$17*Parameters!$C$5*'Actual H2'!I47,Parameters!$C$22*Parameters!$C$5*'Actual H2'!I47))</f>
        <v>188.67924528301887</v>
      </c>
      <c r="J47" s="12">
        <f>IF(Control!$C$11="Highly pure",Parameters!$C$12*Parameters!$C$5*'Actual H2'!J47,IF(Control!$C$11="Tap water",Parameters!$C$17*Parameters!$C$5*'Actual H2'!J47,Parameters!$C$22*Parameters!$C$5*'Actual H2'!J47))</f>
        <v>188.67924528301887</v>
      </c>
      <c r="K47" s="12">
        <f>IF(Control!$C$11="Highly pure",Parameters!$C$12*Parameters!$C$5*'Actual H2'!K47,IF(Control!$C$11="Tap water",Parameters!$C$17*Parameters!$C$5*'Actual H2'!K47,Parameters!$C$22*Parameters!$C$5*'Actual H2'!K47))</f>
        <v>188.67924528301887</v>
      </c>
      <c r="L47" s="12">
        <f>IF(Control!$C$11="Highly pure",Parameters!$C$12*Parameters!$C$5*'Actual H2'!L47,IF(Control!$C$11="Tap water",Parameters!$C$17*Parameters!$C$5*'Actual H2'!L47,Parameters!$C$22*Parameters!$C$5*'Actual H2'!L47))</f>
        <v>188.67924528301887</v>
      </c>
      <c r="M47" s="12">
        <f>IF(Control!$C$11="Highly pure",Parameters!$C$12*Parameters!$C$5*'Actual H2'!M47,IF(Control!$C$11="Tap water",Parameters!$C$17*Parameters!$C$5*'Actual H2'!M47,Parameters!$C$22*Parameters!$C$5*'Actual H2'!M47))</f>
        <v>188.67924528301887</v>
      </c>
      <c r="N47" s="12">
        <f>IF(Control!$C$11="Highly pure",Parameters!$C$12*Parameters!$C$5*'Actual H2'!N47,IF(Control!$C$11="Tap water",Parameters!$C$17*Parameters!$C$5*'Actual H2'!N47,Parameters!$C$22*Parameters!$C$5*'Actual H2'!N47))</f>
        <v>188.67924528301887</v>
      </c>
      <c r="O47" s="12">
        <f>IF(Control!$C$11="Highly pure",Parameters!$C$12*Parameters!$C$5*'Actual H2'!O47,IF(Control!$C$11="Tap water",Parameters!$C$17*Parameters!$C$5*'Actual H2'!O47,Parameters!$C$22*Parameters!$C$5*'Actual H2'!O47))</f>
        <v>188.67924528301887</v>
      </c>
      <c r="P47" s="12">
        <f>IF(Control!$C$11="Highly pure",Parameters!$C$12*Parameters!$C$5*'Actual H2'!P47,IF(Control!$C$11="Tap water",Parameters!$C$17*Parameters!$C$5*'Actual H2'!P47,Parameters!$C$22*Parameters!$C$5*'Actual H2'!P47))</f>
        <v>188.67924528301887</v>
      </c>
      <c r="Q47" s="12">
        <f>IF(Control!$C$11="Highly pure",Parameters!$C$12*Parameters!$C$5*'Actual H2'!Q47,IF(Control!$C$11="Tap water",Parameters!$C$17*Parameters!$C$5*'Actual H2'!Q47,Parameters!$C$22*Parameters!$C$5*'Actual H2'!Q47))</f>
        <v>188.67924528301887</v>
      </c>
      <c r="R47" s="12">
        <f>IF(Control!$C$11="Highly pure",Parameters!$C$12*Parameters!$C$5*'Actual H2'!R47,IF(Control!$C$11="Tap water",Parameters!$C$17*Parameters!$C$5*'Actual H2'!R47,Parameters!$C$22*Parameters!$C$5*'Actual H2'!R47))</f>
        <v>188.67924528301887</v>
      </c>
      <c r="S47" s="12">
        <f>IF(Control!$C$11="Highly pure",Parameters!$C$12*Parameters!$C$5*'Actual H2'!S47,IF(Control!$C$11="Tap water",Parameters!$C$17*Parameters!$C$5*'Actual H2'!S47,Parameters!$C$22*Parameters!$C$5*'Actual H2'!S47))</f>
        <v>188.67924528301887</v>
      </c>
      <c r="T47" s="12">
        <f>IF(Control!$C$11="Highly pure",Parameters!$C$12*Parameters!$C$5*'Actual H2'!T47,IF(Control!$C$11="Tap water",Parameters!$C$17*Parameters!$C$5*'Actual H2'!T47,Parameters!$C$22*Parameters!$C$5*'Actual H2'!T47))</f>
        <v>188.67924528301887</v>
      </c>
      <c r="U47" s="12">
        <f>IF(Control!$C$11="Highly pure",Parameters!$C$12*Parameters!$C$5*'Actual H2'!U47,IF(Control!$C$11="Tap water",Parameters!$C$17*Parameters!$C$5*'Actual H2'!U47,Parameters!$C$22*Parameters!$C$5*'Actual H2'!U47))</f>
        <v>188.67924528301887</v>
      </c>
      <c r="V47" s="12">
        <f>IF(Control!$C$11="Highly pure",Parameters!$C$12*Parameters!$C$5*'Actual H2'!V47,IF(Control!$C$11="Tap water",Parameters!$C$17*Parameters!$C$5*'Actual H2'!V47,Parameters!$C$22*Parameters!$C$5*'Actual H2'!V47))</f>
        <v>188.67924528301887</v>
      </c>
      <c r="W47" s="12">
        <f>IF(Control!$C$11="Highly pure",Parameters!$C$12*Parameters!$C$5*'Actual H2'!W47,IF(Control!$C$11="Tap water",Parameters!$C$17*Parameters!$C$5*'Actual H2'!W47,Parameters!$C$22*Parameters!$C$5*'Actual H2'!W47))</f>
        <v>188.67924528301887</v>
      </c>
      <c r="X47" s="12">
        <f>IF(Control!$C$11="Highly pure",Parameters!$C$12*Parameters!$C$5*'Actual H2'!X47,IF(Control!$C$11="Tap water",Parameters!$C$17*Parameters!$C$5*'Actual H2'!X47,Parameters!$C$22*Parameters!$C$5*'Actual H2'!X47))</f>
        <v>183.26037735849056</v>
      </c>
      <c r="Y47" s="12">
        <f>IF(Control!$C$11="Highly pure",Parameters!$C$12*Parameters!$C$5*'Actual H2'!Y47,IF(Control!$C$11="Tap water",Parameters!$C$17*Parameters!$C$5*'Actual H2'!Y47,Parameters!$C$22*Parameters!$C$5*'Actual H2'!Y47))</f>
        <v>177.7811320754717</v>
      </c>
      <c r="Z47" s="12">
        <f>IF(Control!$C$11="Highly pure",Parameters!$C$12*Parameters!$C$5*'Actual H2'!Z47,IF(Control!$C$11="Tap water",Parameters!$C$17*Parameters!$C$5*'Actual H2'!Z47,Parameters!$C$22*Parameters!$C$5*'Actual H2'!Z47))</f>
        <v>176.30188679245282</v>
      </c>
      <c r="AB47" s="7">
        <f t="shared" si="0"/>
        <v>4499.6075471698095</v>
      </c>
    </row>
    <row r="48" spans="2:28" x14ac:dyDescent="0.2">
      <c r="B48" s="6">
        <v>44242</v>
      </c>
      <c r="C48" s="12">
        <f>IF(Control!$C$11="Highly pure",Parameters!$C$12*Parameters!$C$5*'Actual H2'!C48,IF(Control!$C$11="Tap water",Parameters!$C$17*Parameters!$C$5*'Actual H2'!C48,Parameters!$C$22*Parameters!$C$5*'Actual H2'!C48))</f>
        <v>188.67924528301887</v>
      </c>
      <c r="D48" s="12">
        <f>IF(Control!$C$11="Highly pure",Parameters!$C$12*Parameters!$C$5*'Actual H2'!D48,IF(Control!$C$11="Tap water",Parameters!$C$17*Parameters!$C$5*'Actual H2'!D48,Parameters!$C$22*Parameters!$C$5*'Actual H2'!D48))</f>
        <v>182.33962264150944</v>
      </c>
      <c r="E48" s="12">
        <f>IF(Control!$C$11="Highly pure",Parameters!$C$12*Parameters!$C$5*'Actual H2'!E48,IF(Control!$C$11="Tap water",Parameters!$C$17*Parameters!$C$5*'Actual H2'!E48,Parameters!$C$22*Parameters!$C$5*'Actual H2'!E48))</f>
        <v>153.23773584905663</v>
      </c>
      <c r="F48" s="12">
        <f>IF(Control!$C$11="Highly pure",Parameters!$C$12*Parameters!$C$5*'Actual H2'!F48,IF(Control!$C$11="Tap water",Parameters!$C$17*Parameters!$C$5*'Actual H2'!F48,Parameters!$C$22*Parameters!$C$5*'Actual H2'!F48))</f>
        <v>149.37358490566038</v>
      </c>
      <c r="G48" s="12">
        <f>IF(Control!$C$11="Highly pure",Parameters!$C$12*Parameters!$C$5*'Actual H2'!G48,IF(Control!$C$11="Tap water",Parameters!$C$17*Parameters!$C$5*'Actual H2'!G48,Parameters!$C$22*Parameters!$C$5*'Actual H2'!G48))</f>
        <v>149.37358490566038</v>
      </c>
      <c r="H48" s="12">
        <f>IF(Control!$C$11="Highly pure",Parameters!$C$12*Parameters!$C$5*'Actual H2'!H48,IF(Control!$C$11="Tap water",Parameters!$C$17*Parameters!$C$5*'Actual H2'!H48,Parameters!$C$22*Parameters!$C$5*'Actual H2'!H48))</f>
        <v>154.15849056603776</v>
      </c>
      <c r="I48" s="12">
        <f>IF(Control!$C$11="Highly pure",Parameters!$C$12*Parameters!$C$5*'Actual H2'!I48,IF(Control!$C$11="Tap water",Parameters!$C$17*Parameters!$C$5*'Actual H2'!I48,Parameters!$C$22*Parameters!$C$5*'Actual H2'!I48))</f>
        <v>177.22264150943397</v>
      </c>
      <c r="J48" s="12">
        <f>IF(Control!$C$11="Highly pure",Parameters!$C$12*Parameters!$C$5*'Actual H2'!J48,IF(Control!$C$11="Tap water",Parameters!$C$17*Parameters!$C$5*'Actual H2'!J48,Parameters!$C$22*Parameters!$C$5*'Actual H2'!J48))</f>
        <v>182.33962264150944</v>
      </c>
      <c r="K48" s="12">
        <f>IF(Control!$C$11="Highly pure",Parameters!$C$12*Parameters!$C$5*'Actual H2'!K48,IF(Control!$C$11="Tap water",Parameters!$C$17*Parameters!$C$5*'Actual H2'!K48,Parameters!$C$22*Parameters!$C$5*'Actual H2'!K48))</f>
        <v>165.37358490566035</v>
      </c>
      <c r="L48" s="12">
        <f>IF(Control!$C$11="Highly pure",Parameters!$C$12*Parameters!$C$5*'Actual H2'!L48,IF(Control!$C$11="Tap water",Parameters!$C$17*Parameters!$C$5*'Actual H2'!L48,Parameters!$C$22*Parameters!$C$5*'Actual H2'!L48))</f>
        <v>136.0301886792453</v>
      </c>
      <c r="M48" s="12">
        <f>IF(Control!$C$11="Highly pure",Parameters!$C$12*Parameters!$C$5*'Actual H2'!M48,IF(Control!$C$11="Tap water",Parameters!$C$17*Parameters!$C$5*'Actual H2'!M48,Parameters!$C$22*Parameters!$C$5*'Actual H2'!M48))</f>
        <v>126.33962264150944</v>
      </c>
      <c r="N48" s="12">
        <f>IF(Control!$C$11="Highly pure",Parameters!$C$12*Parameters!$C$5*'Actual H2'!N48,IF(Control!$C$11="Tap water",Parameters!$C$17*Parameters!$C$5*'Actual H2'!N48,Parameters!$C$22*Parameters!$C$5*'Actual H2'!N48))</f>
        <v>113.72075471698113</v>
      </c>
      <c r="O48" s="12">
        <f>IF(Control!$C$11="Highly pure",Parameters!$C$12*Parameters!$C$5*'Actual H2'!O48,IF(Control!$C$11="Tap water",Parameters!$C$17*Parameters!$C$5*'Actual H2'!O48,Parameters!$C$22*Parameters!$C$5*'Actual H2'!O48))</f>
        <v>97.781132075471703</v>
      </c>
      <c r="P48" s="12">
        <f>IF(Control!$C$11="Highly pure",Parameters!$C$12*Parameters!$C$5*'Actual H2'!P48,IF(Control!$C$11="Tap water",Parameters!$C$17*Parameters!$C$5*'Actual H2'!P48,Parameters!$C$22*Parameters!$C$5*'Actual H2'!P48))</f>
        <v>85.735849056603769</v>
      </c>
      <c r="Q48" s="12">
        <f>IF(Control!$C$11="Highly pure",Parameters!$C$12*Parameters!$C$5*'Actual H2'!Q48,IF(Control!$C$11="Tap water",Parameters!$C$17*Parameters!$C$5*'Actual H2'!Q48,Parameters!$C$22*Parameters!$C$5*'Actual H2'!Q48))</f>
        <v>93.856603773584894</v>
      </c>
      <c r="R48" s="12">
        <f>IF(Control!$C$11="Highly pure",Parameters!$C$12*Parameters!$C$5*'Actual H2'!R48,IF(Control!$C$11="Tap water",Parameters!$C$17*Parameters!$C$5*'Actual H2'!R48,Parameters!$C$22*Parameters!$C$5*'Actual H2'!R48))</f>
        <v>126.33962264150944</v>
      </c>
      <c r="S48" s="12">
        <f>IF(Control!$C$11="Highly pure",Parameters!$C$12*Parameters!$C$5*'Actual H2'!S48,IF(Control!$C$11="Tap water",Parameters!$C$17*Parameters!$C$5*'Actual H2'!S48,Parameters!$C$22*Parameters!$C$5*'Actual H2'!S48))</f>
        <v>137.53962264150945</v>
      </c>
      <c r="T48" s="12">
        <f>IF(Control!$C$11="Highly pure",Parameters!$C$12*Parameters!$C$5*'Actual H2'!T48,IF(Control!$C$11="Tap water",Parameters!$C$17*Parameters!$C$5*'Actual H2'!T48,Parameters!$C$22*Parameters!$C$5*'Actual H2'!T48))</f>
        <v>149.37358490566038</v>
      </c>
      <c r="U48" s="12">
        <f>IF(Control!$C$11="Highly pure",Parameters!$C$12*Parameters!$C$5*'Actual H2'!U48,IF(Control!$C$11="Tap water",Parameters!$C$17*Parameters!$C$5*'Actual H2'!U48,Parameters!$C$22*Parameters!$C$5*'Actual H2'!U48))</f>
        <v>133.6754716981132</v>
      </c>
      <c r="V48" s="12">
        <f>IF(Control!$C$11="Highly pure",Parameters!$C$12*Parameters!$C$5*'Actual H2'!V48,IF(Control!$C$11="Tap water",Parameters!$C$17*Parameters!$C$5*'Actual H2'!V48,Parameters!$C$22*Parameters!$C$5*'Actual H2'!V48))</f>
        <v>130.26415094339623</v>
      </c>
      <c r="W48" s="12">
        <f>IF(Control!$C$11="Highly pure",Parameters!$C$12*Parameters!$C$5*'Actual H2'!W48,IF(Control!$C$11="Tap water",Parameters!$C$17*Parameters!$C$5*'Actual H2'!W48,Parameters!$C$22*Parameters!$C$5*'Actual H2'!W48))</f>
        <v>117.1320754716981</v>
      </c>
      <c r="X48" s="12">
        <f>IF(Control!$C$11="Highly pure",Parameters!$C$12*Parameters!$C$5*'Actual H2'!X48,IF(Control!$C$11="Tap water",Parameters!$C$17*Parameters!$C$5*'Actual H2'!X48,Parameters!$C$22*Parameters!$C$5*'Actual H2'!X48))</f>
        <v>101.19245283018867</v>
      </c>
      <c r="Y48" s="12">
        <f>IF(Control!$C$11="Highly pure",Parameters!$C$12*Parameters!$C$5*'Actual H2'!Y48,IF(Control!$C$11="Tap water",Parameters!$C$17*Parameters!$C$5*'Actual H2'!Y48,Parameters!$C$22*Parameters!$C$5*'Actual H2'!Y48))</f>
        <v>105.66037735849056</v>
      </c>
      <c r="Z48" s="12">
        <f>IF(Control!$C$11="Highly pure",Parameters!$C$12*Parameters!$C$5*'Actual H2'!Z48,IF(Control!$C$11="Tap water",Parameters!$C$17*Parameters!$C$5*'Actual H2'!Z48,Parameters!$C$22*Parameters!$C$5*'Actual H2'!Z48))</f>
        <v>130.26415094339623</v>
      </c>
      <c r="AB48" s="7">
        <f t="shared" si="0"/>
        <v>3287.003773584906</v>
      </c>
    </row>
    <row r="49" spans="2:28" x14ac:dyDescent="0.2">
      <c r="B49" s="6">
        <v>44243</v>
      </c>
      <c r="C49" s="12">
        <f>IF(Control!$C$11="Highly pure",Parameters!$C$12*Parameters!$C$5*'Actual H2'!C49,IF(Control!$C$11="Tap water",Parameters!$C$17*Parameters!$C$5*'Actual H2'!C49,Parameters!$C$22*Parameters!$C$5*'Actual H2'!C49))</f>
        <v>136.0301886792453</v>
      </c>
      <c r="D49" s="12">
        <f>IF(Control!$C$11="Highly pure",Parameters!$C$12*Parameters!$C$5*'Actual H2'!D49,IF(Control!$C$11="Tap water",Parameters!$C$17*Parameters!$C$5*'Actual H2'!D49,Parameters!$C$22*Parameters!$C$5*'Actual H2'!D49))</f>
        <v>136.0301886792453</v>
      </c>
      <c r="E49" s="12">
        <f>IF(Control!$C$11="Highly pure",Parameters!$C$12*Parameters!$C$5*'Actual H2'!E49,IF(Control!$C$11="Tap water",Parameters!$C$17*Parameters!$C$5*'Actual H2'!E49,Parameters!$C$22*Parameters!$C$5*'Actual H2'!E49))</f>
        <v>151.72830188679248</v>
      </c>
      <c r="F49" s="12">
        <f>IF(Control!$C$11="Highly pure",Parameters!$C$12*Parameters!$C$5*'Actual H2'!F49,IF(Control!$C$11="Tap water",Parameters!$C$17*Parameters!$C$5*'Actual H2'!F49,Parameters!$C$22*Parameters!$C$5*'Actual H2'!F49))</f>
        <v>176.30188679245282</v>
      </c>
      <c r="G49" s="12">
        <f>IF(Control!$C$11="Highly pure",Parameters!$C$12*Parameters!$C$5*'Actual H2'!G49,IF(Control!$C$11="Tap water",Parameters!$C$17*Parameters!$C$5*'Actual H2'!G49,Parameters!$C$22*Parameters!$C$5*'Actual H2'!G49))</f>
        <v>188.67924528301887</v>
      </c>
      <c r="H49" s="12">
        <f>IF(Control!$C$11="Highly pure",Parameters!$C$12*Parameters!$C$5*'Actual H2'!H49,IF(Control!$C$11="Tap water",Parameters!$C$17*Parameters!$C$5*'Actual H2'!H49,Parameters!$C$22*Parameters!$C$5*'Actual H2'!H49))</f>
        <v>188.67924528301887</v>
      </c>
      <c r="I49" s="12">
        <f>IF(Control!$C$11="Highly pure",Parameters!$C$12*Parameters!$C$5*'Actual H2'!I49,IF(Control!$C$11="Tap water",Parameters!$C$17*Parameters!$C$5*'Actual H2'!I49,Parameters!$C$22*Parameters!$C$5*'Actual H2'!I49))</f>
        <v>188.67924528301887</v>
      </c>
      <c r="J49" s="12">
        <f>IF(Control!$C$11="Highly pure",Parameters!$C$12*Parameters!$C$5*'Actual H2'!J49,IF(Control!$C$11="Tap water",Parameters!$C$17*Parameters!$C$5*'Actual H2'!J49,Parameters!$C$22*Parameters!$C$5*'Actual H2'!J49))</f>
        <v>188.67924528301887</v>
      </c>
      <c r="K49" s="12">
        <f>IF(Control!$C$11="Highly pure",Parameters!$C$12*Parameters!$C$5*'Actual H2'!K49,IF(Control!$C$11="Tap water",Parameters!$C$17*Parameters!$C$5*'Actual H2'!K49,Parameters!$C$22*Parameters!$C$5*'Actual H2'!K49))</f>
        <v>188.67924528301887</v>
      </c>
      <c r="L49" s="12">
        <f>IF(Control!$C$11="Highly pure",Parameters!$C$12*Parameters!$C$5*'Actual H2'!L49,IF(Control!$C$11="Tap water",Parameters!$C$17*Parameters!$C$5*'Actual H2'!L49,Parameters!$C$22*Parameters!$C$5*'Actual H2'!L49))</f>
        <v>188.67924528301887</v>
      </c>
      <c r="M49" s="12">
        <f>IF(Control!$C$11="Highly pure",Parameters!$C$12*Parameters!$C$5*'Actual H2'!M49,IF(Control!$C$11="Tap water",Parameters!$C$17*Parameters!$C$5*'Actual H2'!M49,Parameters!$C$22*Parameters!$C$5*'Actual H2'!M49))</f>
        <v>188.67924528301887</v>
      </c>
      <c r="N49" s="12">
        <f>IF(Control!$C$11="Highly pure",Parameters!$C$12*Parameters!$C$5*'Actual H2'!N49,IF(Control!$C$11="Tap water",Parameters!$C$17*Parameters!$C$5*'Actual H2'!N49,Parameters!$C$22*Parameters!$C$5*'Actual H2'!N49))</f>
        <v>188.67924528301887</v>
      </c>
      <c r="O49" s="12">
        <f>IF(Control!$C$11="Highly pure",Parameters!$C$12*Parameters!$C$5*'Actual H2'!O49,IF(Control!$C$11="Tap water",Parameters!$C$17*Parameters!$C$5*'Actual H2'!O49,Parameters!$C$22*Parameters!$C$5*'Actual H2'!O49))</f>
        <v>188.67924528301887</v>
      </c>
      <c r="P49" s="12">
        <f>IF(Control!$C$11="Highly pure",Parameters!$C$12*Parameters!$C$5*'Actual H2'!P49,IF(Control!$C$11="Tap water",Parameters!$C$17*Parameters!$C$5*'Actual H2'!P49,Parameters!$C$22*Parameters!$C$5*'Actual H2'!P49))</f>
        <v>188.67924528301887</v>
      </c>
      <c r="Q49" s="12">
        <f>IF(Control!$C$11="Highly pure",Parameters!$C$12*Parameters!$C$5*'Actual H2'!Q49,IF(Control!$C$11="Tap water",Parameters!$C$17*Parameters!$C$5*'Actual H2'!Q49,Parameters!$C$22*Parameters!$C$5*'Actual H2'!Q49))</f>
        <v>188.67924528301887</v>
      </c>
      <c r="R49" s="12">
        <f>IF(Control!$C$11="Highly pure",Parameters!$C$12*Parameters!$C$5*'Actual H2'!R49,IF(Control!$C$11="Tap water",Parameters!$C$17*Parameters!$C$5*'Actual H2'!R49,Parameters!$C$22*Parameters!$C$5*'Actual H2'!R49))</f>
        <v>188.67924528301887</v>
      </c>
      <c r="S49" s="12">
        <f>IF(Control!$C$11="Highly pure",Parameters!$C$12*Parameters!$C$5*'Actual H2'!S49,IF(Control!$C$11="Tap water",Parameters!$C$17*Parameters!$C$5*'Actual H2'!S49,Parameters!$C$22*Parameters!$C$5*'Actual H2'!S49))</f>
        <v>188.67924528301887</v>
      </c>
      <c r="T49" s="12">
        <f>IF(Control!$C$11="Highly pure",Parameters!$C$12*Parameters!$C$5*'Actual H2'!T49,IF(Control!$C$11="Tap water",Parameters!$C$17*Parameters!$C$5*'Actual H2'!T49,Parameters!$C$22*Parameters!$C$5*'Actual H2'!T49))</f>
        <v>188.67924528301887</v>
      </c>
      <c r="U49" s="12">
        <f>IF(Control!$C$11="Highly pure",Parameters!$C$12*Parameters!$C$5*'Actual H2'!U49,IF(Control!$C$11="Tap water",Parameters!$C$17*Parameters!$C$5*'Actual H2'!U49,Parameters!$C$22*Parameters!$C$5*'Actual H2'!U49))</f>
        <v>188.67924528301887</v>
      </c>
      <c r="V49" s="12">
        <f>IF(Control!$C$11="Highly pure",Parameters!$C$12*Parameters!$C$5*'Actual H2'!V49,IF(Control!$C$11="Tap water",Parameters!$C$17*Parameters!$C$5*'Actual H2'!V49,Parameters!$C$22*Parameters!$C$5*'Actual H2'!V49))</f>
        <v>188.67924528301887</v>
      </c>
      <c r="W49" s="12">
        <f>IF(Control!$C$11="Highly pure",Parameters!$C$12*Parameters!$C$5*'Actual H2'!W49,IF(Control!$C$11="Tap water",Parameters!$C$17*Parameters!$C$5*'Actual H2'!W49,Parameters!$C$22*Parameters!$C$5*'Actual H2'!W49))</f>
        <v>188.67924528301887</v>
      </c>
      <c r="X49" s="12">
        <f>IF(Control!$C$11="Highly pure",Parameters!$C$12*Parameters!$C$5*'Actual H2'!X49,IF(Control!$C$11="Tap water",Parameters!$C$17*Parameters!$C$5*'Actual H2'!X49,Parameters!$C$22*Parameters!$C$5*'Actual H2'!X49))</f>
        <v>188.67924528301887</v>
      </c>
      <c r="Y49" s="12">
        <f>IF(Control!$C$11="Highly pure",Parameters!$C$12*Parameters!$C$5*'Actual H2'!Y49,IF(Control!$C$11="Tap water",Parameters!$C$17*Parameters!$C$5*'Actual H2'!Y49,Parameters!$C$22*Parameters!$C$5*'Actual H2'!Y49))</f>
        <v>188.67924528301887</v>
      </c>
      <c r="Z49" s="12">
        <f>IF(Control!$C$11="Highly pure",Parameters!$C$12*Parameters!$C$5*'Actual H2'!Z49,IF(Control!$C$11="Tap water",Parameters!$C$17*Parameters!$C$5*'Actual H2'!Z49,Parameters!$C$22*Parameters!$C$5*'Actual H2'!Z49))</f>
        <v>177.22264150943397</v>
      </c>
      <c r="AB49" s="7">
        <f t="shared" si="0"/>
        <v>4362.2188679245255</v>
      </c>
    </row>
    <row r="50" spans="2:28" x14ac:dyDescent="0.2">
      <c r="B50" s="6">
        <v>44244</v>
      </c>
      <c r="C50" s="12">
        <f>IF(Control!$C$11="Highly pure",Parameters!$C$12*Parameters!$C$5*'Actual H2'!C50,IF(Control!$C$11="Tap water",Parameters!$C$17*Parameters!$C$5*'Actual H2'!C50,Parameters!$C$22*Parameters!$C$5*'Actual H2'!C50))</f>
        <v>136.0301886792453</v>
      </c>
      <c r="D50" s="12">
        <f>IF(Control!$C$11="Highly pure",Parameters!$C$12*Parameters!$C$5*'Actual H2'!D50,IF(Control!$C$11="Tap water",Parameters!$C$17*Parameters!$C$5*'Actual H2'!D50,Parameters!$C$22*Parameters!$C$5*'Actual H2'!D50))</f>
        <v>126.33962264150944</v>
      </c>
      <c r="E50" s="12">
        <f>IF(Control!$C$11="Highly pure",Parameters!$C$12*Parameters!$C$5*'Actual H2'!E50,IF(Control!$C$11="Tap water",Parameters!$C$17*Parameters!$C$5*'Actual H2'!E50,Parameters!$C$22*Parameters!$C$5*'Actual H2'!E50))</f>
        <v>133.6754716981132</v>
      </c>
      <c r="F50" s="12">
        <f>IF(Control!$C$11="Highly pure",Parameters!$C$12*Parameters!$C$5*'Actual H2'!F50,IF(Control!$C$11="Tap water",Parameters!$C$17*Parameters!$C$5*'Actual H2'!F50,Parameters!$C$22*Parameters!$C$5*'Actual H2'!F50))</f>
        <v>137.53962264150945</v>
      </c>
      <c r="G50" s="12">
        <f>IF(Control!$C$11="Highly pure",Parameters!$C$12*Parameters!$C$5*'Actual H2'!G50,IF(Control!$C$11="Tap water",Parameters!$C$17*Parameters!$C$5*'Actual H2'!G50,Parameters!$C$22*Parameters!$C$5*'Actual H2'!G50))</f>
        <v>174.79245283018867</v>
      </c>
      <c r="H50" s="12">
        <f>IF(Control!$C$11="Highly pure",Parameters!$C$12*Parameters!$C$5*'Actual H2'!H50,IF(Control!$C$11="Tap water",Parameters!$C$17*Parameters!$C$5*'Actual H2'!H50,Parameters!$C$22*Parameters!$C$5*'Actual H2'!H50))</f>
        <v>184.0301886792453</v>
      </c>
      <c r="I50" s="12">
        <f>IF(Control!$C$11="Highly pure",Parameters!$C$12*Parameters!$C$5*'Actual H2'!I50,IF(Control!$C$11="Tap water",Parameters!$C$17*Parameters!$C$5*'Actual H2'!I50,Parameters!$C$22*Parameters!$C$5*'Actual H2'!I50))</f>
        <v>187.74339622641514</v>
      </c>
      <c r="J50" s="12">
        <f>IF(Control!$C$11="Highly pure",Parameters!$C$12*Parameters!$C$5*'Actual H2'!J50,IF(Control!$C$11="Tap water",Parameters!$C$17*Parameters!$C$5*'Actual H2'!J50,Parameters!$C$22*Parameters!$C$5*'Actual H2'!J50))</f>
        <v>188.67924528301887</v>
      </c>
      <c r="K50" s="12">
        <f>IF(Control!$C$11="Highly pure",Parameters!$C$12*Parameters!$C$5*'Actual H2'!K50,IF(Control!$C$11="Tap water",Parameters!$C$17*Parameters!$C$5*'Actual H2'!K50,Parameters!$C$22*Parameters!$C$5*'Actual H2'!K50))</f>
        <v>188.67924528301887</v>
      </c>
      <c r="L50" s="12">
        <f>IF(Control!$C$11="Highly pure",Parameters!$C$12*Parameters!$C$5*'Actual H2'!L50,IF(Control!$C$11="Tap water",Parameters!$C$17*Parameters!$C$5*'Actual H2'!L50,Parameters!$C$22*Parameters!$C$5*'Actual H2'!L50))</f>
        <v>188.67924528301887</v>
      </c>
      <c r="M50" s="12">
        <f>IF(Control!$C$11="Highly pure",Parameters!$C$12*Parameters!$C$5*'Actual H2'!M50,IF(Control!$C$11="Tap water",Parameters!$C$17*Parameters!$C$5*'Actual H2'!M50,Parameters!$C$22*Parameters!$C$5*'Actual H2'!M50))</f>
        <v>188.67924528301887</v>
      </c>
      <c r="N50" s="12">
        <f>IF(Control!$C$11="Highly pure",Parameters!$C$12*Parameters!$C$5*'Actual H2'!N50,IF(Control!$C$11="Tap water",Parameters!$C$17*Parameters!$C$5*'Actual H2'!N50,Parameters!$C$22*Parameters!$C$5*'Actual H2'!N50))</f>
        <v>188.67924528301887</v>
      </c>
      <c r="O50" s="12">
        <f>IF(Control!$C$11="Highly pure",Parameters!$C$12*Parameters!$C$5*'Actual H2'!O50,IF(Control!$C$11="Tap water",Parameters!$C$17*Parameters!$C$5*'Actual H2'!O50,Parameters!$C$22*Parameters!$C$5*'Actual H2'!O50))</f>
        <v>188.67924528301887</v>
      </c>
      <c r="P50" s="12">
        <f>IF(Control!$C$11="Highly pure",Parameters!$C$12*Parameters!$C$5*'Actual H2'!P50,IF(Control!$C$11="Tap water",Parameters!$C$17*Parameters!$C$5*'Actual H2'!P50,Parameters!$C$22*Parameters!$C$5*'Actual H2'!P50))</f>
        <v>188.67924528301887</v>
      </c>
      <c r="Q50" s="12">
        <f>IF(Control!$C$11="Highly pure",Parameters!$C$12*Parameters!$C$5*'Actual H2'!Q50,IF(Control!$C$11="Tap water",Parameters!$C$17*Parameters!$C$5*'Actual H2'!Q50,Parameters!$C$22*Parameters!$C$5*'Actual H2'!Q50))</f>
        <v>188.67924528301887</v>
      </c>
      <c r="R50" s="12">
        <f>IF(Control!$C$11="Highly pure",Parameters!$C$12*Parameters!$C$5*'Actual H2'!R50,IF(Control!$C$11="Tap water",Parameters!$C$17*Parameters!$C$5*'Actual H2'!R50,Parameters!$C$22*Parameters!$C$5*'Actual H2'!R50))</f>
        <v>188.67924528301887</v>
      </c>
      <c r="S50" s="12">
        <f>IF(Control!$C$11="Highly pure",Parameters!$C$12*Parameters!$C$5*'Actual H2'!S50,IF(Control!$C$11="Tap water",Parameters!$C$17*Parameters!$C$5*'Actual H2'!S50,Parameters!$C$22*Parameters!$C$5*'Actual H2'!S50))</f>
        <v>188.67924528301887</v>
      </c>
      <c r="T50" s="12">
        <f>IF(Control!$C$11="Highly pure",Parameters!$C$12*Parameters!$C$5*'Actual H2'!T50,IF(Control!$C$11="Tap water",Parameters!$C$17*Parameters!$C$5*'Actual H2'!T50,Parameters!$C$22*Parameters!$C$5*'Actual H2'!T50))</f>
        <v>188.67924528301887</v>
      </c>
      <c r="U50" s="12">
        <f>IF(Control!$C$11="Highly pure",Parameters!$C$12*Parameters!$C$5*'Actual H2'!U50,IF(Control!$C$11="Tap water",Parameters!$C$17*Parameters!$C$5*'Actual H2'!U50,Parameters!$C$22*Parameters!$C$5*'Actual H2'!U50))</f>
        <v>188.67924528301887</v>
      </c>
      <c r="V50" s="12">
        <f>IF(Control!$C$11="Highly pure",Parameters!$C$12*Parameters!$C$5*'Actual H2'!V50,IF(Control!$C$11="Tap water",Parameters!$C$17*Parameters!$C$5*'Actual H2'!V50,Parameters!$C$22*Parameters!$C$5*'Actual H2'!V50))</f>
        <v>188.67924528301887</v>
      </c>
      <c r="W50" s="12">
        <f>IF(Control!$C$11="Highly pure",Parameters!$C$12*Parameters!$C$5*'Actual H2'!W50,IF(Control!$C$11="Tap water",Parameters!$C$17*Parameters!$C$5*'Actual H2'!W50,Parameters!$C$22*Parameters!$C$5*'Actual H2'!W50))</f>
        <v>188.67924528301887</v>
      </c>
      <c r="X50" s="12">
        <f>IF(Control!$C$11="Highly pure",Parameters!$C$12*Parameters!$C$5*'Actual H2'!X50,IF(Control!$C$11="Tap water",Parameters!$C$17*Parameters!$C$5*'Actual H2'!X50,Parameters!$C$22*Parameters!$C$5*'Actual H2'!X50))</f>
        <v>188.67924528301887</v>
      </c>
      <c r="Y50" s="12">
        <f>IF(Control!$C$11="Highly pure",Parameters!$C$12*Parameters!$C$5*'Actual H2'!Y50,IF(Control!$C$11="Tap water",Parameters!$C$17*Parameters!$C$5*'Actual H2'!Y50,Parameters!$C$22*Parameters!$C$5*'Actual H2'!Y50))</f>
        <v>186.94339622641508</v>
      </c>
      <c r="Z50" s="12">
        <f>IF(Control!$C$11="Highly pure",Parameters!$C$12*Parameters!$C$5*'Actual H2'!Z50,IF(Control!$C$11="Tap water",Parameters!$C$17*Parameters!$C$5*'Actual H2'!Z50,Parameters!$C$22*Parameters!$C$5*'Actual H2'!Z50))</f>
        <v>176.30188679245282</v>
      </c>
      <c r="AB50" s="7">
        <f t="shared" si="0"/>
        <v>4273.5849056603756</v>
      </c>
    </row>
    <row r="51" spans="2:28" x14ac:dyDescent="0.2">
      <c r="B51" s="6">
        <v>44245</v>
      </c>
      <c r="C51" s="12">
        <f>IF(Control!$C$11="Highly pure",Parameters!$C$12*Parameters!$C$5*'Actual H2'!C51,IF(Control!$C$11="Tap water",Parameters!$C$17*Parameters!$C$5*'Actual H2'!C51,Parameters!$C$22*Parameters!$C$5*'Actual H2'!C51))</f>
        <v>165.37358490566035</v>
      </c>
      <c r="D51" s="12">
        <f>IF(Control!$C$11="Highly pure",Parameters!$C$12*Parameters!$C$5*'Actual H2'!D51,IF(Control!$C$11="Tap water",Parameters!$C$17*Parameters!$C$5*'Actual H2'!D51,Parameters!$C$22*Parameters!$C$5*'Actual H2'!D51))</f>
        <v>151.72830188679248</v>
      </c>
      <c r="E51" s="12">
        <f>IF(Control!$C$11="Highly pure",Parameters!$C$12*Parameters!$C$5*'Actual H2'!E51,IF(Control!$C$11="Tap water",Parameters!$C$17*Parameters!$C$5*'Actual H2'!E51,Parameters!$C$22*Parameters!$C$5*'Actual H2'!E51))</f>
        <v>133.6754716981132</v>
      </c>
      <c r="F51" s="12">
        <f>IF(Control!$C$11="Highly pure",Parameters!$C$12*Parameters!$C$5*'Actual H2'!F51,IF(Control!$C$11="Tap water",Parameters!$C$17*Parameters!$C$5*'Actual H2'!F51,Parameters!$C$22*Parameters!$C$5*'Actual H2'!F51))</f>
        <v>93.856603773584894</v>
      </c>
      <c r="G51" s="12">
        <f>IF(Control!$C$11="Highly pure",Parameters!$C$12*Parameters!$C$5*'Actual H2'!G51,IF(Control!$C$11="Tap water",Parameters!$C$17*Parameters!$C$5*'Actual H2'!G51,Parameters!$C$22*Parameters!$C$5*'Actual H2'!G51))</f>
        <v>65.328301886792445</v>
      </c>
      <c r="H51" s="12">
        <f>IF(Control!$C$11="Highly pure",Parameters!$C$12*Parameters!$C$5*'Actual H2'!H51,IF(Control!$C$11="Tap water",Parameters!$C$17*Parameters!$C$5*'Actual H2'!H51,Parameters!$C$22*Parameters!$C$5*'Actual H2'!H51))</f>
        <v>68.377358490566024</v>
      </c>
      <c r="I51" s="12">
        <f>IF(Control!$C$11="Highly pure",Parameters!$C$12*Parameters!$C$5*'Actual H2'!I51,IF(Control!$C$11="Tap water",Parameters!$C$17*Parameters!$C$5*'Actual H2'!I51,Parameters!$C$22*Parameters!$C$5*'Actual H2'!I51))</f>
        <v>109.79622641509434</v>
      </c>
      <c r="J51" s="12">
        <f>IF(Control!$C$11="Highly pure",Parameters!$C$12*Parameters!$C$5*'Actual H2'!J51,IF(Control!$C$11="Tap water",Parameters!$C$17*Parameters!$C$5*'Actual H2'!J51,Parameters!$C$22*Parameters!$C$5*'Actual H2'!J51))</f>
        <v>154.15849056603776</v>
      </c>
      <c r="K51" s="12">
        <f>IF(Control!$C$11="Highly pure",Parameters!$C$12*Parameters!$C$5*'Actual H2'!K51,IF(Control!$C$11="Tap water",Parameters!$C$17*Parameters!$C$5*'Actual H2'!K51,Parameters!$C$22*Parameters!$C$5*'Actual H2'!K51))</f>
        <v>183.26037735849056</v>
      </c>
      <c r="L51" s="12">
        <f>IF(Control!$C$11="Highly pure",Parameters!$C$12*Parameters!$C$5*'Actual H2'!L51,IF(Control!$C$11="Tap water",Parameters!$C$17*Parameters!$C$5*'Actual H2'!L51,Parameters!$C$22*Parameters!$C$5*'Actual H2'!L51))</f>
        <v>184.06037735849057</v>
      </c>
      <c r="M51" s="12">
        <f>IF(Control!$C$11="Highly pure",Parameters!$C$12*Parameters!$C$5*'Actual H2'!M51,IF(Control!$C$11="Tap water",Parameters!$C$17*Parameters!$C$5*'Actual H2'!M51,Parameters!$C$22*Parameters!$C$5*'Actual H2'!M51))</f>
        <v>183.26037735849056</v>
      </c>
      <c r="N51" s="12">
        <f>IF(Control!$C$11="Highly pure",Parameters!$C$12*Parameters!$C$5*'Actual H2'!N51,IF(Control!$C$11="Tap water",Parameters!$C$17*Parameters!$C$5*'Actual H2'!N51,Parameters!$C$22*Parameters!$C$5*'Actual H2'!N51))</f>
        <v>184.06037735849057</v>
      </c>
      <c r="O51" s="12">
        <f>IF(Control!$C$11="Highly pure",Parameters!$C$12*Parameters!$C$5*'Actual H2'!O51,IF(Control!$C$11="Tap water",Parameters!$C$17*Parameters!$C$5*'Actual H2'!O51,Parameters!$C$22*Parameters!$C$5*'Actual H2'!O51))</f>
        <v>183.26037735849056</v>
      </c>
      <c r="P51" s="12">
        <f>IF(Control!$C$11="Highly pure",Parameters!$C$12*Parameters!$C$5*'Actual H2'!P51,IF(Control!$C$11="Tap water",Parameters!$C$17*Parameters!$C$5*'Actual H2'!P51,Parameters!$C$22*Parameters!$C$5*'Actual H2'!P51))</f>
        <v>174.79245283018867</v>
      </c>
      <c r="Q51" s="12">
        <f>IF(Control!$C$11="Highly pure",Parameters!$C$12*Parameters!$C$5*'Actual H2'!Q51,IF(Control!$C$11="Tap water",Parameters!$C$17*Parameters!$C$5*'Actual H2'!Q51,Parameters!$C$22*Parameters!$C$5*'Actual H2'!Q51))</f>
        <v>166.88301886792453</v>
      </c>
      <c r="R51" s="12">
        <f>IF(Control!$C$11="Highly pure",Parameters!$C$12*Parameters!$C$5*'Actual H2'!R51,IF(Control!$C$11="Tap water",Parameters!$C$17*Parameters!$C$5*'Actual H2'!R51,Parameters!$C$22*Parameters!$C$5*'Actual H2'!R51))</f>
        <v>167.80377358490566</v>
      </c>
      <c r="S51" s="12">
        <f>IF(Control!$C$11="Highly pure",Parameters!$C$12*Parameters!$C$5*'Actual H2'!S51,IF(Control!$C$11="Tap water",Parameters!$C$17*Parameters!$C$5*'Actual H2'!S51,Parameters!$C$22*Parameters!$C$5*'Actual H2'!S51))</f>
        <v>167.80377358490566</v>
      </c>
      <c r="T51" s="12">
        <f>IF(Control!$C$11="Highly pure",Parameters!$C$12*Parameters!$C$5*'Actual H2'!T51,IF(Control!$C$11="Tap water",Parameters!$C$17*Parameters!$C$5*'Actual H2'!T51,Parameters!$C$22*Parameters!$C$5*'Actual H2'!T51))</f>
        <v>165.37358490566035</v>
      </c>
      <c r="U51" s="12">
        <f>IF(Control!$C$11="Highly pure",Parameters!$C$12*Parameters!$C$5*'Actual H2'!U51,IF(Control!$C$11="Tap water",Parameters!$C$17*Parameters!$C$5*'Actual H2'!U51,Parameters!$C$22*Parameters!$C$5*'Actual H2'!U51))</f>
        <v>177.22264150943397</v>
      </c>
      <c r="V51" s="12">
        <f>IF(Control!$C$11="Highly pure",Parameters!$C$12*Parameters!$C$5*'Actual H2'!V51,IF(Control!$C$11="Tap water",Parameters!$C$17*Parameters!$C$5*'Actual H2'!V51,Parameters!$C$22*Parameters!$C$5*'Actual H2'!V51))</f>
        <v>183.26037735849056</v>
      </c>
      <c r="W51" s="12">
        <f>IF(Control!$C$11="Highly pure",Parameters!$C$12*Parameters!$C$5*'Actual H2'!W51,IF(Control!$C$11="Tap water",Parameters!$C$17*Parameters!$C$5*'Actual H2'!W51,Parameters!$C$22*Parameters!$C$5*'Actual H2'!W51))</f>
        <v>188.67924528301887</v>
      </c>
      <c r="X51" s="12">
        <f>IF(Control!$C$11="Highly pure",Parameters!$C$12*Parameters!$C$5*'Actual H2'!X51,IF(Control!$C$11="Tap water",Parameters!$C$17*Parameters!$C$5*'Actual H2'!X51,Parameters!$C$22*Parameters!$C$5*'Actual H2'!X51))</f>
        <v>188.67924528301887</v>
      </c>
      <c r="Y51" s="12">
        <f>IF(Control!$C$11="Highly pure",Parameters!$C$12*Parameters!$C$5*'Actual H2'!Y51,IF(Control!$C$11="Tap water",Parameters!$C$17*Parameters!$C$5*'Actual H2'!Y51,Parameters!$C$22*Parameters!$C$5*'Actual H2'!Y51))</f>
        <v>188.67924528301887</v>
      </c>
      <c r="Z51" s="12">
        <f>IF(Control!$C$11="Highly pure",Parameters!$C$12*Parameters!$C$5*'Actual H2'!Z51,IF(Control!$C$11="Tap water",Parameters!$C$17*Parameters!$C$5*'Actual H2'!Z51,Parameters!$C$22*Parameters!$C$5*'Actual H2'!Z51))</f>
        <v>188.67924528301887</v>
      </c>
      <c r="AB51" s="7">
        <f t="shared" si="0"/>
        <v>3818.0528301886779</v>
      </c>
    </row>
    <row r="52" spans="2:28" x14ac:dyDescent="0.2">
      <c r="B52" s="6">
        <v>44246</v>
      </c>
      <c r="C52" s="12">
        <f>IF(Control!$C$11="Highly pure",Parameters!$C$12*Parameters!$C$5*'Actual H2'!C52,IF(Control!$C$11="Tap water",Parameters!$C$17*Parameters!$C$5*'Actual H2'!C52,Parameters!$C$22*Parameters!$C$5*'Actual H2'!C52))</f>
        <v>188.67924528301887</v>
      </c>
      <c r="D52" s="12">
        <f>IF(Control!$C$11="Highly pure",Parameters!$C$12*Parameters!$C$5*'Actual H2'!D52,IF(Control!$C$11="Tap water",Parameters!$C$17*Parameters!$C$5*'Actual H2'!D52,Parameters!$C$22*Parameters!$C$5*'Actual H2'!D52))</f>
        <v>184.0301886792453</v>
      </c>
      <c r="E52" s="12">
        <f>IF(Control!$C$11="Highly pure",Parameters!$C$12*Parameters!$C$5*'Actual H2'!E52,IF(Control!$C$11="Tap water",Parameters!$C$17*Parameters!$C$5*'Actual H2'!E52,Parameters!$C$22*Parameters!$C$5*'Actual H2'!E52))</f>
        <v>154.15849056603776</v>
      </c>
      <c r="F52" s="12">
        <f>IF(Control!$C$11="Highly pure",Parameters!$C$12*Parameters!$C$5*'Actual H2'!F52,IF(Control!$C$11="Tap water",Parameters!$C$17*Parameters!$C$5*'Actual H2'!F52,Parameters!$C$22*Parameters!$C$5*'Actual H2'!F52))</f>
        <v>126.33962264150944</v>
      </c>
      <c r="G52" s="12">
        <f>IF(Control!$C$11="Highly pure",Parameters!$C$12*Parameters!$C$5*'Actual H2'!G52,IF(Control!$C$11="Tap water",Parameters!$C$17*Parameters!$C$5*'Actual H2'!G52,Parameters!$C$22*Parameters!$C$5*'Actual H2'!G52))</f>
        <v>151.72830188679248</v>
      </c>
      <c r="H52" s="12">
        <f>IF(Control!$C$11="Highly pure",Parameters!$C$12*Parameters!$C$5*'Actual H2'!H52,IF(Control!$C$11="Tap water",Parameters!$C$17*Parameters!$C$5*'Actual H2'!H52,Parameters!$C$22*Parameters!$C$5*'Actual H2'!H52))</f>
        <v>167.80377358490566</v>
      </c>
      <c r="I52" s="12">
        <f>IF(Control!$C$11="Highly pure",Parameters!$C$12*Parameters!$C$5*'Actual H2'!I52,IF(Control!$C$11="Tap water",Parameters!$C$17*Parameters!$C$5*'Actual H2'!I52,Parameters!$C$22*Parameters!$C$5*'Actual H2'!I52))</f>
        <v>187.50188679245284</v>
      </c>
      <c r="J52" s="12">
        <f>IF(Control!$C$11="Highly pure",Parameters!$C$12*Parameters!$C$5*'Actual H2'!J52,IF(Control!$C$11="Tap water",Parameters!$C$17*Parameters!$C$5*'Actual H2'!J52,Parameters!$C$22*Parameters!$C$5*'Actual H2'!J52))</f>
        <v>188.67924528301887</v>
      </c>
      <c r="K52" s="12">
        <f>IF(Control!$C$11="Highly pure",Parameters!$C$12*Parameters!$C$5*'Actual H2'!K52,IF(Control!$C$11="Tap water",Parameters!$C$17*Parameters!$C$5*'Actual H2'!K52,Parameters!$C$22*Parameters!$C$5*'Actual H2'!K52))</f>
        <v>188.67924528301887</v>
      </c>
      <c r="L52" s="12">
        <f>IF(Control!$C$11="Highly pure",Parameters!$C$12*Parameters!$C$5*'Actual H2'!L52,IF(Control!$C$11="Tap water",Parameters!$C$17*Parameters!$C$5*'Actual H2'!L52,Parameters!$C$22*Parameters!$C$5*'Actual H2'!L52))</f>
        <v>188.67924528301887</v>
      </c>
      <c r="M52" s="12">
        <f>IF(Control!$C$11="Highly pure",Parameters!$C$12*Parameters!$C$5*'Actual H2'!M52,IF(Control!$C$11="Tap water",Parameters!$C$17*Parameters!$C$5*'Actual H2'!M52,Parameters!$C$22*Parameters!$C$5*'Actual H2'!M52))</f>
        <v>188.67924528301887</v>
      </c>
      <c r="N52" s="12">
        <f>IF(Control!$C$11="Highly pure",Parameters!$C$12*Parameters!$C$5*'Actual H2'!N52,IF(Control!$C$11="Tap water",Parameters!$C$17*Parameters!$C$5*'Actual H2'!N52,Parameters!$C$22*Parameters!$C$5*'Actual H2'!N52))</f>
        <v>188.67924528301887</v>
      </c>
      <c r="O52" s="12">
        <f>IF(Control!$C$11="Highly pure",Parameters!$C$12*Parameters!$C$5*'Actual H2'!O52,IF(Control!$C$11="Tap water",Parameters!$C$17*Parameters!$C$5*'Actual H2'!O52,Parameters!$C$22*Parameters!$C$5*'Actual H2'!O52))</f>
        <v>188.67924528301887</v>
      </c>
      <c r="P52" s="12">
        <f>IF(Control!$C$11="Highly pure",Parameters!$C$12*Parameters!$C$5*'Actual H2'!P52,IF(Control!$C$11="Tap water",Parameters!$C$17*Parameters!$C$5*'Actual H2'!P52,Parameters!$C$22*Parameters!$C$5*'Actual H2'!P52))</f>
        <v>188.67924528301887</v>
      </c>
      <c r="Q52" s="12">
        <f>IF(Control!$C$11="Highly pure",Parameters!$C$12*Parameters!$C$5*'Actual H2'!Q52,IF(Control!$C$11="Tap water",Parameters!$C$17*Parameters!$C$5*'Actual H2'!Q52,Parameters!$C$22*Parameters!$C$5*'Actual H2'!Q52))</f>
        <v>188.67924528301887</v>
      </c>
      <c r="R52" s="12">
        <f>IF(Control!$C$11="Highly pure",Parameters!$C$12*Parameters!$C$5*'Actual H2'!R52,IF(Control!$C$11="Tap water",Parameters!$C$17*Parameters!$C$5*'Actual H2'!R52,Parameters!$C$22*Parameters!$C$5*'Actual H2'!R52))</f>
        <v>188.67924528301887</v>
      </c>
      <c r="S52" s="12">
        <f>IF(Control!$C$11="Highly pure",Parameters!$C$12*Parameters!$C$5*'Actual H2'!S52,IF(Control!$C$11="Tap water",Parameters!$C$17*Parameters!$C$5*'Actual H2'!S52,Parameters!$C$22*Parameters!$C$5*'Actual H2'!S52))</f>
        <v>188.67924528301887</v>
      </c>
      <c r="T52" s="12">
        <f>IF(Control!$C$11="Highly pure",Parameters!$C$12*Parameters!$C$5*'Actual H2'!T52,IF(Control!$C$11="Tap water",Parameters!$C$17*Parameters!$C$5*'Actual H2'!T52,Parameters!$C$22*Parameters!$C$5*'Actual H2'!T52))</f>
        <v>188.67924528301887</v>
      </c>
      <c r="U52" s="12">
        <f>IF(Control!$C$11="Highly pure",Parameters!$C$12*Parameters!$C$5*'Actual H2'!U52,IF(Control!$C$11="Tap water",Parameters!$C$17*Parameters!$C$5*'Actual H2'!U52,Parameters!$C$22*Parameters!$C$5*'Actual H2'!U52))</f>
        <v>187.71320754716982</v>
      </c>
      <c r="V52" s="12">
        <f>IF(Control!$C$11="Highly pure",Parameters!$C$12*Parameters!$C$5*'Actual H2'!V52,IF(Control!$C$11="Tap water",Parameters!$C$17*Parameters!$C$5*'Actual H2'!V52,Parameters!$C$22*Parameters!$C$5*'Actual H2'!V52))</f>
        <v>182.33962264150944</v>
      </c>
      <c r="W52" s="12">
        <f>IF(Control!$C$11="Highly pure",Parameters!$C$12*Parameters!$C$5*'Actual H2'!W52,IF(Control!$C$11="Tap water",Parameters!$C$17*Parameters!$C$5*'Actual H2'!W52,Parameters!$C$22*Parameters!$C$5*'Actual H2'!W52))</f>
        <v>187.74339622641514</v>
      </c>
      <c r="X52" s="12">
        <f>IF(Control!$C$11="Highly pure",Parameters!$C$12*Parameters!$C$5*'Actual H2'!X52,IF(Control!$C$11="Tap water",Parameters!$C$17*Parameters!$C$5*'Actual H2'!X52,Parameters!$C$22*Parameters!$C$5*'Actual H2'!X52))</f>
        <v>187.71320754716982</v>
      </c>
      <c r="Y52" s="12">
        <f>IF(Control!$C$11="Highly pure",Parameters!$C$12*Parameters!$C$5*'Actual H2'!Y52,IF(Control!$C$11="Tap water",Parameters!$C$17*Parameters!$C$5*'Actual H2'!Y52,Parameters!$C$22*Parameters!$C$5*'Actual H2'!Y52))</f>
        <v>188.67924528301887</v>
      </c>
      <c r="Z52" s="12">
        <f>IF(Control!$C$11="Highly pure",Parameters!$C$12*Parameters!$C$5*'Actual H2'!Z52,IF(Control!$C$11="Tap water",Parameters!$C$17*Parameters!$C$5*'Actual H2'!Z52,Parameters!$C$22*Parameters!$C$5*'Actual H2'!Z52))</f>
        <v>187.71320754716982</v>
      </c>
      <c r="AB52" s="7">
        <f t="shared" si="0"/>
        <v>4357.6150943396224</v>
      </c>
    </row>
    <row r="53" spans="2:28" x14ac:dyDescent="0.2">
      <c r="B53" s="6">
        <v>44247</v>
      </c>
      <c r="C53" s="12">
        <f>IF(Control!$C$11="Highly pure",Parameters!$C$12*Parameters!$C$5*'Actual H2'!C53,IF(Control!$C$11="Tap water",Parameters!$C$17*Parameters!$C$5*'Actual H2'!C53,Parameters!$C$22*Parameters!$C$5*'Actual H2'!C53))</f>
        <v>184.06037735849057</v>
      </c>
      <c r="D53" s="12">
        <f>IF(Control!$C$11="Highly pure",Parameters!$C$12*Parameters!$C$5*'Actual H2'!D53,IF(Control!$C$11="Tap water",Parameters!$C$17*Parameters!$C$5*'Actual H2'!D53,Parameters!$C$22*Parameters!$C$5*'Actual H2'!D53))</f>
        <v>184.0301886792453</v>
      </c>
      <c r="E53" s="12">
        <f>IF(Control!$C$11="Highly pure",Parameters!$C$12*Parameters!$C$5*'Actual H2'!E53,IF(Control!$C$11="Tap water",Parameters!$C$17*Parameters!$C$5*'Actual H2'!E53,Parameters!$C$22*Parameters!$C$5*'Actual H2'!E53))</f>
        <v>182.33962264150944</v>
      </c>
      <c r="F53" s="12">
        <f>IF(Control!$C$11="Highly pure",Parameters!$C$12*Parameters!$C$5*'Actual H2'!F53,IF(Control!$C$11="Tap water",Parameters!$C$17*Parameters!$C$5*'Actual H2'!F53,Parameters!$C$22*Parameters!$C$5*'Actual H2'!F53))</f>
        <v>167.80377358490566</v>
      </c>
      <c r="G53" s="12">
        <f>IF(Control!$C$11="Highly pure",Parameters!$C$12*Parameters!$C$5*'Actual H2'!G53,IF(Control!$C$11="Tap water",Parameters!$C$17*Parameters!$C$5*'Actual H2'!G53,Parameters!$C$22*Parameters!$C$5*'Actual H2'!G53))</f>
        <v>151.72830188679248</v>
      </c>
      <c r="H53" s="12">
        <f>IF(Control!$C$11="Highly pure",Parameters!$C$12*Parameters!$C$5*'Actual H2'!H53,IF(Control!$C$11="Tap water",Parameters!$C$17*Parameters!$C$5*'Actual H2'!H53,Parameters!$C$22*Parameters!$C$5*'Actual H2'!H53))</f>
        <v>133.6754716981132</v>
      </c>
      <c r="I53" s="12">
        <f>IF(Control!$C$11="Highly pure",Parameters!$C$12*Parameters!$C$5*'Actual H2'!I53,IF(Control!$C$11="Tap water",Parameters!$C$17*Parameters!$C$5*'Actual H2'!I53,Parameters!$C$22*Parameters!$C$5*'Actual H2'!I53))</f>
        <v>101.19245283018867</v>
      </c>
      <c r="J53" s="12">
        <f>IF(Control!$C$11="Highly pure",Parameters!$C$12*Parameters!$C$5*'Actual H2'!J53,IF(Control!$C$11="Tap water",Parameters!$C$17*Parameters!$C$5*'Actual H2'!J53,Parameters!$C$22*Parameters!$C$5*'Actual H2'!J53))</f>
        <v>101.19245283018867</v>
      </c>
      <c r="K53" s="12">
        <f>IF(Control!$C$11="Highly pure",Parameters!$C$12*Parameters!$C$5*'Actual H2'!K53,IF(Control!$C$11="Tap water",Parameters!$C$17*Parameters!$C$5*'Actual H2'!K53,Parameters!$C$22*Parameters!$C$5*'Actual H2'!K53))</f>
        <v>71.84905660377359</v>
      </c>
      <c r="L53" s="12">
        <f>IF(Control!$C$11="Highly pure",Parameters!$C$12*Parameters!$C$5*'Actual H2'!L53,IF(Control!$C$11="Tap water",Parameters!$C$17*Parameters!$C$5*'Actual H2'!L53,Parameters!$C$22*Parameters!$C$5*'Actual H2'!L53))</f>
        <v>53.132075471698116</v>
      </c>
      <c r="M53" s="12">
        <f>IF(Control!$C$11="Highly pure",Parameters!$C$12*Parameters!$C$5*'Actual H2'!M53,IF(Control!$C$11="Tap water",Parameters!$C$17*Parameters!$C$5*'Actual H2'!M53,Parameters!$C$22*Parameters!$C$5*'Actual H2'!M53))</f>
        <v>45.388679245283029</v>
      </c>
      <c r="N53" s="12">
        <f>IF(Control!$C$11="Highly pure",Parameters!$C$12*Parameters!$C$5*'Actual H2'!N53,IF(Control!$C$11="Tap water",Parameters!$C$17*Parameters!$C$5*'Actual H2'!N53,Parameters!$C$22*Parameters!$C$5*'Actual H2'!N53))</f>
        <v>68.377358490566024</v>
      </c>
      <c r="O53" s="12">
        <f>IF(Control!$C$11="Highly pure",Parameters!$C$12*Parameters!$C$5*'Actual H2'!O53,IF(Control!$C$11="Tap water",Parameters!$C$17*Parameters!$C$5*'Actual H2'!O53,Parameters!$C$22*Parameters!$C$5*'Actual H2'!O53))</f>
        <v>117.1320754716981</v>
      </c>
      <c r="P53" s="12">
        <f>IF(Control!$C$11="Highly pure",Parameters!$C$12*Parameters!$C$5*'Actual H2'!P53,IF(Control!$C$11="Tap water",Parameters!$C$17*Parameters!$C$5*'Actual H2'!P53,Parameters!$C$22*Parameters!$C$5*'Actual H2'!P53))</f>
        <v>151.72830188679248</v>
      </c>
      <c r="Q53" s="12">
        <f>IF(Control!$C$11="Highly pure",Parameters!$C$12*Parameters!$C$5*'Actual H2'!Q53,IF(Control!$C$11="Tap water",Parameters!$C$17*Parameters!$C$5*'Actual H2'!Q53,Parameters!$C$22*Parameters!$C$5*'Actual H2'!Q53))</f>
        <v>176.30188679245282</v>
      </c>
      <c r="R53" s="12">
        <f>IF(Control!$C$11="Highly pure",Parameters!$C$12*Parameters!$C$5*'Actual H2'!R53,IF(Control!$C$11="Tap water",Parameters!$C$17*Parameters!$C$5*'Actual H2'!R53,Parameters!$C$22*Parameters!$C$5*'Actual H2'!R53))</f>
        <v>188.67924528301887</v>
      </c>
      <c r="S53" s="12">
        <f>IF(Control!$C$11="Highly pure",Parameters!$C$12*Parameters!$C$5*'Actual H2'!S53,IF(Control!$C$11="Tap water",Parameters!$C$17*Parameters!$C$5*'Actual H2'!S53,Parameters!$C$22*Parameters!$C$5*'Actual H2'!S53))</f>
        <v>188.67924528301887</v>
      </c>
      <c r="T53" s="12">
        <f>IF(Control!$C$11="Highly pure",Parameters!$C$12*Parameters!$C$5*'Actual H2'!T53,IF(Control!$C$11="Tap water",Parameters!$C$17*Parameters!$C$5*'Actual H2'!T53,Parameters!$C$22*Parameters!$C$5*'Actual H2'!T53))</f>
        <v>188.67924528301887</v>
      </c>
      <c r="U53" s="12">
        <f>IF(Control!$C$11="Highly pure",Parameters!$C$12*Parameters!$C$5*'Actual H2'!U53,IF(Control!$C$11="Tap water",Parameters!$C$17*Parameters!$C$5*'Actual H2'!U53,Parameters!$C$22*Parameters!$C$5*'Actual H2'!U53))</f>
        <v>188.67924528301887</v>
      </c>
      <c r="V53" s="12">
        <f>IF(Control!$C$11="Highly pure",Parameters!$C$12*Parameters!$C$5*'Actual H2'!V53,IF(Control!$C$11="Tap water",Parameters!$C$17*Parameters!$C$5*'Actual H2'!V53,Parameters!$C$22*Parameters!$C$5*'Actual H2'!V53))</f>
        <v>188.67924528301887</v>
      </c>
      <c r="W53" s="12">
        <f>IF(Control!$C$11="Highly pure",Parameters!$C$12*Parameters!$C$5*'Actual H2'!W53,IF(Control!$C$11="Tap water",Parameters!$C$17*Parameters!$C$5*'Actual H2'!W53,Parameters!$C$22*Parameters!$C$5*'Actual H2'!W53))</f>
        <v>188.67924528301887</v>
      </c>
      <c r="X53" s="12">
        <f>IF(Control!$C$11="Highly pure",Parameters!$C$12*Parameters!$C$5*'Actual H2'!X53,IF(Control!$C$11="Tap water",Parameters!$C$17*Parameters!$C$5*'Actual H2'!X53,Parameters!$C$22*Parameters!$C$5*'Actual H2'!X53))</f>
        <v>188.67924528301887</v>
      </c>
      <c r="Y53" s="12">
        <f>IF(Control!$C$11="Highly pure",Parameters!$C$12*Parameters!$C$5*'Actual H2'!Y53,IF(Control!$C$11="Tap water",Parameters!$C$17*Parameters!$C$5*'Actual H2'!Y53,Parameters!$C$22*Parameters!$C$5*'Actual H2'!Y53))</f>
        <v>188.67924528301887</v>
      </c>
      <c r="Z53" s="12">
        <f>IF(Control!$C$11="Highly pure",Parameters!$C$12*Parameters!$C$5*'Actual H2'!Z53,IF(Control!$C$11="Tap water",Parameters!$C$17*Parameters!$C$5*'Actual H2'!Z53,Parameters!$C$22*Parameters!$C$5*'Actual H2'!Z53))</f>
        <v>188.67924528301887</v>
      </c>
      <c r="AB53" s="7">
        <f t="shared" si="0"/>
        <v>3588.045283018866</v>
      </c>
    </row>
    <row r="54" spans="2:28" x14ac:dyDescent="0.2">
      <c r="B54" s="6">
        <v>44248</v>
      </c>
      <c r="C54" s="12">
        <f>IF(Control!$C$11="Highly pure",Parameters!$C$12*Parameters!$C$5*'Actual H2'!C54,IF(Control!$C$11="Tap water",Parameters!$C$17*Parameters!$C$5*'Actual H2'!C54,Parameters!$C$22*Parameters!$C$5*'Actual H2'!C54))</f>
        <v>188.67924528301887</v>
      </c>
      <c r="D54" s="12">
        <f>IF(Control!$C$11="Highly pure",Parameters!$C$12*Parameters!$C$5*'Actual H2'!D54,IF(Control!$C$11="Tap water",Parameters!$C$17*Parameters!$C$5*'Actual H2'!D54,Parameters!$C$22*Parameters!$C$5*'Actual H2'!D54))</f>
        <v>188.67924528301887</v>
      </c>
      <c r="E54" s="12">
        <f>IF(Control!$C$11="Highly pure",Parameters!$C$12*Parameters!$C$5*'Actual H2'!E54,IF(Control!$C$11="Tap water",Parameters!$C$17*Parameters!$C$5*'Actual H2'!E54,Parameters!$C$22*Parameters!$C$5*'Actual H2'!E54))</f>
        <v>188.67924528301887</v>
      </c>
      <c r="F54" s="12">
        <f>IF(Control!$C$11="Highly pure",Parameters!$C$12*Parameters!$C$5*'Actual H2'!F54,IF(Control!$C$11="Tap water",Parameters!$C$17*Parameters!$C$5*'Actual H2'!F54,Parameters!$C$22*Parameters!$C$5*'Actual H2'!F54))</f>
        <v>188.67924528301887</v>
      </c>
      <c r="G54" s="12">
        <f>IF(Control!$C$11="Highly pure",Parameters!$C$12*Parameters!$C$5*'Actual H2'!G54,IF(Control!$C$11="Tap water",Parameters!$C$17*Parameters!$C$5*'Actual H2'!G54,Parameters!$C$22*Parameters!$C$5*'Actual H2'!G54))</f>
        <v>188.67924528301887</v>
      </c>
      <c r="H54" s="12">
        <f>IF(Control!$C$11="Highly pure",Parameters!$C$12*Parameters!$C$5*'Actual H2'!H54,IF(Control!$C$11="Tap water",Parameters!$C$17*Parameters!$C$5*'Actual H2'!H54,Parameters!$C$22*Parameters!$C$5*'Actual H2'!H54))</f>
        <v>188.67924528301887</v>
      </c>
      <c r="I54" s="12">
        <f>IF(Control!$C$11="Highly pure",Parameters!$C$12*Parameters!$C$5*'Actual H2'!I54,IF(Control!$C$11="Tap water",Parameters!$C$17*Parameters!$C$5*'Actual H2'!I54,Parameters!$C$22*Parameters!$C$5*'Actual H2'!I54))</f>
        <v>188.67924528301887</v>
      </c>
      <c r="J54" s="12">
        <f>IF(Control!$C$11="Highly pure",Parameters!$C$12*Parameters!$C$5*'Actual H2'!J54,IF(Control!$C$11="Tap water",Parameters!$C$17*Parameters!$C$5*'Actual H2'!J54,Parameters!$C$22*Parameters!$C$5*'Actual H2'!J54))</f>
        <v>188.67924528301887</v>
      </c>
      <c r="K54" s="12">
        <f>IF(Control!$C$11="Highly pure",Parameters!$C$12*Parameters!$C$5*'Actual H2'!K54,IF(Control!$C$11="Tap water",Parameters!$C$17*Parameters!$C$5*'Actual H2'!K54,Parameters!$C$22*Parameters!$C$5*'Actual H2'!K54))</f>
        <v>188.67924528301887</v>
      </c>
      <c r="L54" s="12">
        <f>IF(Control!$C$11="Highly pure",Parameters!$C$12*Parameters!$C$5*'Actual H2'!L54,IF(Control!$C$11="Tap water",Parameters!$C$17*Parameters!$C$5*'Actual H2'!L54,Parameters!$C$22*Parameters!$C$5*'Actual H2'!L54))</f>
        <v>188.67924528301887</v>
      </c>
      <c r="M54" s="12">
        <f>IF(Control!$C$11="Highly pure",Parameters!$C$12*Parameters!$C$5*'Actual H2'!M54,IF(Control!$C$11="Tap water",Parameters!$C$17*Parameters!$C$5*'Actual H2'!M54,Parameters!$C$22*Parameters!$C$5*'Actual H2'!M54))</f>
        <v>188.67924528301887</v>
      </c>
      <c r="N54" s="12">
        <f>IF(Control!$C$11="Highly pure",Parameters!$C$12*Parameters!$C$5*'Actual H2'!N54,IF(Control!$C$11="Tap water",Parameters!$C$17*Parameters!$C$5*'Actual H2'!N54,Parameters!$C$22*Parameters!$C$5*'Actual H2'!N54))</f>
        <v>188.67924528301887</v>
      </c>
      <c r="O54" s="12">
        <f>IF(Control!$C$11="Highly pure",Parameters!$C$12*Parameters!$C$5*'Actual H2'!O54,IF(Control!$C$11="Tap water",Parameters!$C$17*Parameters!$C$5*'Actual H2'!O54,Parameters!$C$22*Parameters!$C$5*'Actual H2'!O54))</f>
        <v>188.67924528301887</v>
      </c>
      <c r="P54" s="12">
        <f>IF(Control!$C$11="Highly pure",Parameters!$C$12*Parameters!$C$5*'Actual H2'!P54,IF(Control!$C$11="Tap water",Parameters!$C$17*Parameters!$C$5*'Actual H2'!P54,Parameters!$C$22*Parameters!$C$5*'Actual H2'!P54))</f>
        <v>188.67924528301887</v>
      </c>
      <c r="Q54" s="12">
        <f>IF(Control!$C$11="Highly pure",Parameters!$C$12*Parameters!$C$5*'Actual H2'!Q54,IF(Control!$C$11="Tap water",Parameters!$C$17*Parameters!$C$5*'Actual H2'!Q54,Parameters!$C$22*Parameters!$C$5*'Actual H2'!Q54))</f>
        <v>188.67924528301887</v>
      </c>
      <c r="R54" s="12">
        <f>IF(Control!$C$11="Highly pure",Parameters!$C$12*Parameters!$C$5*'Actual H2'!R54,IF(Control!$C$11="Tap water",Parameters!$C$17*Parameters!$C$5*'Actual H2'!R54,Parameters!$C$22*Parameters!$C$5*'Actual H2'!R54))</f>
        <v>188.67924528301887</v>
      </c>
      <c r="S54" s="12">
        <f>IF(Control!$C$11="Highly pure",Parameters!$C$12*Parameters!$C$5*'Actual H2'!S54,IF(Control!$C$11="Tap water",Parameters!$C$17*Parameters!$C$5*'Actual H2'!S54,Parameters!$C$22*Parameters!$C$5*'Actual H2'!S54))</f>
        <v>188.67924528301887</v>
      </c>
      <c r="T54" s="12">
        <f>IF(Control!$C$11="Highly pure",Parameters!$C$12*Parameters!$C$5*'Actual H2'!T54,IF(Control!$C$11="Tap water",Parameters!$C$17*Parameters!$C$5*'Actual H2'!T54,Parameters!$C$22*Parameters!$C$5*'Actual H2'!T54))</f>
        <v>187.71320754716982</v>
      </c>
      <c r="U54" s="12">
        <f>IF(Control!$C$11="Highly pure",Parameters!$C$12*Parameters!$C$5*'Actual H2'!U54,IF(Control!$C$11="Tap water",Parameters!$C$17*Parameters!$C$5*'Actual H2'!U54,Parameters!$C$22*Parameters!$C$5*'Actual H2'!U54))</f>
        <v>182.33962264150944</v>
      </c>
      <c r="V54" s="12">
        <f>IF(Control!$C$11="Highly pure",Parameters!$C$12*Parameters!$C$5*'Actual H2'!V54,IF(Control!$C$11="Tap water",Parameters!$C$17*Parameters!$C$5*'Actual H2'!V54,Parameters!$C$22*Parameters!$C$5*'Actual H2'!V54))</f>
        <v>174.79245283018867</v>
      </c>
      <c r="W54" s="12">
        <f>IF(Control!$C$11="Highly pure",Parameters!$C$12*Parameters!$C$5*'Actual H2'!W54,IF(Control!$C$11="Tap water",Parameters!$C$17*Parameters!$C$5*'Actual H2'!W54,Parameters!$C$22*Parameters!$C$5*'Actual H2'!W54))</f>
        <v>154.15849056603776</v>
      </c>
      <c r="X54" s="12">
        <f>IF(Control!$C$11="Highly pure",Parameters!$C$12*Parameters!$C$5*'Actual H2'!X54,IF(Control!$C$11="Tap water",Parameters!$C$17*Parameters!$C$5*'Actual H2'!X54,Parameters!$C$22*Parameters!$C$5*'Actual H2'!X54))</f>
        <v>153.23773584905663</v>
      </c>
      <c r="Y54" s="12">
        <f>IF(Control!$C$11="Highly pure",Parameters!$C$12*Parameters!$C$5*'Actual H2'!Y54,IF(Control!$C$11="Tap water",Parameters!$C$17*Parameters!$C$5*'Actual H2'!Y54,Parameters!$C$22*Parameters!$C$5*'Actual H2'!Y54))</f>
        <v>151.72830188679248</v>
      </c>
      <c r="Z54" s="12">
        <f>IF(Control!$C$11="Highly pure",Parameters!$C$12*Parameters!$C$5*'Actual H2'!Z54,IF(Control!$C$11="Tap water",Parameters!$C$17*Parameters!$C$5*'Actual H2'!Z54,Parameters!$C$22*Parameters!$C$5*'Actual H2'!Z54))</f>
        <v>137.53962264150945</v>
      </c>
      <c r="AB54" s="7">
        <f t="shared" si="0"/>
        <v>4349.0566037735844</v>
      </c>
    </row>
    <row r="55" spans="2:28" x14ac:dyDescent="0.2">
      <c r="B55" s="6">
        <v>44249</v>
      </c>
      <c r="C55" s="12">
        <f>IF(Control!$C$11="Highly pure",Parameters!$C$12*Parameters!$C$5*'Actual H2'!C55,IF(Control!$C$11="Tap water",Parameters!$C$17*Parameters!$C$5*'Actual H2'!C55,Parameters!$C$22*Parameters!$C$5*'Actual H2'!C55))</f>
        <v>130.26415094339623</v>
      </c>
      <c r="D55" s="12">
        <f>IF(Control!$C$11="Highly pure",Parameters!$C$12*Parameters!$C$5*'Actual H2'!D55,IF(Control!$C$11="Tap water",Parameters!$C$17*Parameters!$C$5*'Actual H2'!D55,Parameters!$C$22*Parameters!$C$5*'Actual H2'!D55))</f>
        <v>113.72075471698113</v>
      </c>
      <c r="E55" s="12">
        <f>IF(Control!$C$11="Highly pure",Parameters!$C$12*Parameters!$C$5*'Actual H2'!E55,IF(Control!$C$11="Tap water",Parameters!$C$17*Parameters!$C$5*'Actual H2'!E55,Parameters!$C$22*Parameters!$C$5*'Actual H2'!E55))</f>
        <v>101.19245283018867</v>
      </c>
      <c r="F55" s="12">
        <f>IF(Control!$C$11="Highly pure",Parameters!$C$12*Parameters!$C$5*'Actual H2'!F55,IF(Control!$C$11="Tap water",Parameters!$C$17*Parameters!$C$5*'Actual H2'!F55,Parameters!$C$22*Parameters!$C$5*'Actual H2'!F55))</f>
        <v>89.720754716981133</v>
      </c>
      <c r="G55" s="12">
        <f>IF(Control!$C$11="Highly pure",Parameters!$C$12*Parameters!$C$5*'Actual H2'!G55,IF(Control!$C$11="Tap water",Parameters!$C$17*Parameters!$C$5*'Actual H2'!G55,Parameters!$C$22*Parameters!$C$5*'Actual H2'!G55))</f>
        <v>83.89433962264151</v>
      </c>
      <c r="H55" s="12">
        <f>IF(Control!$C$11="Highly pure",Parameters!$C$12*Parameters!$C$5*'Actual H2'!H55,IF(Control!$C$11="Tap water",Parameters!$C$17*Parameters!$C$5*'Actual H2'!H55,Parameters!$C$22*Parameters!$C$5*'Actual H2'!H55))</f>
        <v>83.89433962264151</v>
      </c>
      <c r="I55" s="12">
        <f>IF(Control!$C$11="Highly pure",Parameters!$C$12*Parameters!$C$5*'Actual H2'!I55,IF(Control!$C$11="Tap water",Parameters!$C$17*Parameters!$C$5*'Actual H2'!I55,Parameters!$C$22*Parameters!$C$5*'Actual H2'!I55))</f>
        <v>85.735849056603769</v>
      </c>
      <c r="J55" s="12">
        <f>IF(Control!$C$11="Highly pure",Parameters!$C$12*Parameters!$C$5*'Actual H2'!J55,IF(Control!$C$11="Tap water",Parameters!$C$17*Parameters!$C$5*'Actual H2'!J55,Parameters!$C$22*Parameters!$C$5*'Actual H2'!J55))</f>
        <v>85.735849056603769</v>
      </c>
      <c r="K55" s="12">
        <f>IF(Control!$C$11="Highly pure",Parameters!$C$12*Parameters!$C$5*'Actual H2'!K55,IF(Control!$C$11="Tap water",Parameters!$C$17*Parameters!$C$5*'Actual H2'!K55,Parameters!$C$22*Parameters!$C$5*'Actual H2'!K55))</f>
        <v>75.833962264150927</v>
      </c>
      <c r="L55" s="12">
        <f>IF(Control!$C$11="Highly pure",Parameters!$C$12*Parameters!$C$5*'Actual H2'!L55,IF(Control!$C$11="Tap water",Parameters!$C$17*Parameters!$C$5*'Actual H2'!L55,Parameters!$C$22*Parameters!$C$5*'Actual H2'!L55))</f>
        <v>62.279245283018867</v>
      </c>
      <c r="M55" s="12">
        <f>IF(Control!$C$11="Highly pure",Parameters!$C$12*Parameters!$C$5*'Actual H2'!M55,IF(Control!$C$11="Tap water",Parameters!$C$17*Parameters!$C$5*'Actual H2'!M55,Parameters!$C$22*Parameters!$C$5*'Actual H2'!M55))</f>
        <v>56.181132075471695</v>
      </c>
      <c r="N55" s="12">
        <f>IF(Control!$C$11="Highly pure",Parameters!$C$12*Parameters!$C$5*'Actual H2'!N55,IF(Control!$C$11="Tap water",Parameters!$C$17*Parameters!$C$5*'Actual H2'!N55,Parameters!$C$22*Parameters!$C$5*'Actual H2'!N55))</f>
        <v>83.89433962264151</v>
      </c>
      <c r="O55" s="12">
        <f>IF(Control!$C$11="Highly pure",Parameters!$C$12*Parameters!$C$5*'Actual H2'!O55,IF(Control!$C$11="Tap water",Parameters!$C$17*Parameters!$C$5*'Actual H2'!O55,Parameters!$C$22*Parameters!$C$5*'Actual H2'!O55))</f>
        <v>117.1320754716981</v>
      </c>
      <c r="P55" s="12">
        <f>IF(Control!$C$11="Highly pure",Parameters!$C$12*Parameters!$C$5*'Actual H2'!P55,IF(Control!$C$11="Tap water",Parameters!$C$17*Parameters!$C$5*'Actual H2'!P55,Parameters!$C$22*Parameters!$C$5*'Actual H2'!P55))</f>
        <v>137.53962264150945</v>
      </c>
      <c r="Q55" s="12">
        <f>IF(Control!$C$11="Highly pure",Parameters!$C$12*Parameters!$C$5*'Actual H2'!Q55,IF(Control!$C$11="Tap water",Parameters!$C$17*Parameters!$C$5*'Actual H2'!Q55,Parameters!$C$22*Parameters!$C$5*'Actual H2'!Q55))</f>
        <v>151.72830188679248</v>
      </c>
      <c r="R55" s="12">
        <f>IF(Control!$C$11="Highly pure",Parameters!$C$12*Parameters!$C$5*'Actual H2'!R55,IF(Control!$C$11="Tap water",Parameters!$C$17*Parameters!$C$5*'Actual H2'!R55,Parameters!$C$22*Parameters!$C$5*'Actual H2'!R55))</f>
        <v>151.72830188679248</v>
      </c>
      <c r="S55" s="12">
        <f>IF(Control!$C$11="Highly pure",Parameters!$C$12*Parameters!$C$5*'Actual H2'!S55,IF(Control!$C$11="Tap water",Parameters!$C$17*Parameters!$C$5*'Actual H2'!S55,Parameters!$C$22*Parameters!$C$5*'Actual H2'!S55))</f>
        <v>154.15849056603776</v>
      </c>
      <c r="T55" s="12">
        <f>IF(Control!$C$11="Highly pure",Parameters!$C$12*Parameters!$C$5*'Actual H2'!T55,IF(Control!$C$11="Tap water",Parameters!$C$17*Parameters!$C$5*'Actual H2'!T55,Parameters!$C$22*Parameters!$C$5*'Actual H2'!T55))</f>
        <v>167.80377358490566</v>
      </c>
      <c r="U55" s="12">
        <f>IF(Control!$C$11="Highly pure",Parameters!$C$12*Parameters!$C$5*'Actual H2'!U55,IF(Control!$C$11="Tap water",Parameters!$C$17*Parameters!$C$5*'Actual H2'!U55,Parameters!$C$22*Parameters!$C$5*'Actual H2'!U55))</f>
        <v>137.53962264150945</v>
      </c>
      <c r="V55" s="12">
        <f>IF(Control!$C$11="Highly pure",Parameters!$C$12*Parameters!$C$5*'Actual H2'!V55,IF(Control!$C$11="Tap water",Parameters!$C$17*Parameters!$C$5*'Actual H2'!V55,Parameters!$C$22*Parameters!$C$5*'Actual H2'!V55))</f>
        <v>126.33962264150944</v>
      </c>
      <c r="W55" s="12">
        <f>IF(Control!$C$11="Highly pure",Parameters!$C$12*Parameters!$C$5*'Actual H2'!W55,IF(Control!$C$11="Tap water",Parameters!$C$17*Parameters!$C$5*'Actual H2'!W55,Parameters!$C$22*Parameters!$C$5*'Actual H2'!W55))</f>
        <v>136.0301886792453</v>
      </c>
      <c r="X55" s="12">
        <f>IF(Control!$C$11="Highly pure",Parameters!$C$12*Parameters!$C$5*'Actual H2'!X55,IF(Control!$C$11="Tap water",Parameters!$C$17*Parameters!$C$5*'Actual H2'!X55,Parameters!$C$22*Parameters!$C$5*'Actual H2'!X55))</f>
        <v>153.23773584905663</v>
      </c>
      <c r="Y55" s="12">
        <f>IF(Control!$C$11="Highly pure",Parameters!$C$12*Parameters!$C$5*'Actual H2'!Y55,IF(Control!$C$11="Tap water",Parameters!$C$17*Parameters!$C$5*'Actual H2'!Y55,Parameters!$C$22*Parameters!$C$5*'Actual H2'!Y55))</f>
        <v>151.72830188679248</v>
      </c>
      <c r="Z55" s="12">
        <f>IF(Control!$C$11="Highly pure",Parameters!$C$12*Parameters!$C$5*'Actual H2'!Z55,IF(Control!$C$11="Tap water",Parameters!$C$17*Parameters!$C$5*'Actual H2'!Z55,Parameters!$C$22*Parameters!$C$5*'Actual H2'!Z55))</f>
        <v>153.23773584905663</v>
      </c>
      <c r="AB55" s="7">
        <f t="shared" si="0"/>
        <v>2790.5509433962266</v>
      </c>
    </row>
    <row r="56" spans="2:28" x14ac:dyDescent="0.2">
      <c r="B56" s="6">
        <v>44250</v>
      </c>
      <c r="C56" s="12">
        <f>IF(Control!$C$11="Highly pure",Parameters!$C$12*Parameters!$C$5*'Actual H2'!C56,IF(Control!$C$11="Tap water",Parameters!$C$17*Parameters!$C$5*'Actual H2'!C56,Parameters!$C$22*Parameters!$C$5*'Actual H2'!C56))</f>
        <v>154.15849056603776</v>
      </c>
      <c r="D56" s="12">
        <f>IF(Control!$C$11="Highly pure",Parameters!$C$12*Parameters!$C$5*'Actual H2'!D56,IF(Control!$C$11="Tap water",Parameters!$C$17*Parameters!$C$5*'Actual H2'!D56,Parameters!$C$22*Parameters!$C$5*'Actual H2'!D56))</f>
        <v>182.33962264150944</v>
      </c>
      <c r="E56" s="12">
        <f>IF(Control!$C$11="Highly pure",Parameters!$C$12*Parameters!$C$5*'Actual H2'!E56,IF(Control!$C$11="Tap water",Parameters!$C$17*Parameters!$C$5*'Actual H2'!E56,Parameters!$C$22*Parameters!$C$5*'Actual H2'!E56))</f>
        <v>187.74339622641514</v>
      </c>
      <c r="F56" s="12">
        <f>IF(Control!$C$11="Highly pure",Parameters!$C$12*Parameters!$C$5*'Actual H2'!F56,IF(Control!$C$11="Tap water",Parameters!$C$17*Parameters!$C$5*'Actual H2'!F56,Parameters!$C$22*Parameters!$C$5*'Actual H2'!F56))</f>
        <v>188.67924528301887</v>
      </c>
      <c r="G56" s="12">
        <f>IF(Control!$C$11="Highly pure",Parameters!$C$12*Parameters!$C$5*'Actual H2'!G56,IF(Control!$C$11="Tap water",Parameters!$C$17*Parameters!$C$5*'Actual H2'!G56,Parameters!$C$22*Parameters!$C$5*'Actual H2'!G56))</f>
        <v>188.67924528301887</v>
      </c>
      <c r="H56" s="12">
        <f>IF(Control!$C$11="Highly pure",Parameters!$C$12*Parameters!$C$5*'Actual H2'!H56,IF(Control!$C$11="Tap water",Parameters!$C$17*Parameters!$C$5*'Actual H2'!H56,Parameters!$C$22*Parameters!$C$5*'Actual H2'!H56))</f>
        <v>188.67924528301887</v>
      </c>
      <c r="I56" s="12">
        <f>IF(Control!$C$11="Highly pure",Parameters!$C$12*Parameters!$C$5*'Actual H2'!I56,IF(Control!$C$11="Tap water",Parameters!$C$17*Parameters!$C$5*'Actual H2'!I56,Parameters!$C$22*Parameters!$C$5*'Actual H2'!I56))</f>
        <v>188.67924528301887</v>
      </c>
      <c r="J56" s="12">
        <f>IF(Control!$C$11="Highly pure",Parameters!$C$12*Parameters!$C$5*'Actual H2'!J56,IF(Control!$C$11="Tap water",Parameters!$C$17*Parameters!$C$5*'Actual H2'!J56,Parameters!$C$22*Parameters!$C$5*'Actual H2'!J56))</f>
        <v>188.67924528301887</v>
      </c>
      <c r="K56" s="12">
        <f>IF(Control!$C$11="Highly pure",Parameters!$C$12*Parameters!$C$5*'Actual H2'!K56,IF(Control!$C$11="Tap water",Parameters!$C$17*Parameters!$C$5*'Actual H2'!K56,Parameters!$C$22*Parameters!$C$5*'Actual H2'!K56))</f>
        <v>188.67924528301887</v>
      </c>
      <c r="L56" s="12">
        <f>IF(Control!$C$11="Highly pure",Parameters!$C$12*Parameters!$C$5*'Actual H2'!L56,IF(Control!$C$11="Tap water",Parameters!$C$17*Parameters!$C$5*'Actual H2'!L56,Parameters!$C$22*Parameters!$C$5*'Actual H2'!L56))</f>
        <v>188.67924528301887</v>
      </c>
      <c r="M56" s="12">
        <f>IF(Control!$C$11="Highly pure",Parameters!$C$12*Parameters!$C$5*'Actual H2'!M56,IF(Control!$C$11="Tap water",Parameters!$C$17*Parameters!$C$5*'Actual H2'!M56,Parameters!$C$22*Parameters!$C$5*'Actual H2'!M56))</f>
        <v>188.67924528301887</v>
      </c>
      <c r="N56" s="12">
        <f>IF(Control!$C$11="Highly pure",Parameters!$C$12*Parameters!$C$5*'Actual H2'!N56,IF(Control!$C$11="Tap water",Parameters!$C$17*Parameters!$C$5*'Actual H2'!N56,Parameters!$C$22*Parameters!$C$5*'Actual H2'!N56))</f>
        <v>188.67924528301887</v>
      </c>
      <c r="O56" s="12">
        <f>IF(Control!$C$11="Highly pure",Parameters!$C$12*Parameters!$C$5*'Actual H2'!O56,IF(Control!$C$11="Tap water",Parameters!$C$17*Parameters!$C$5*'Actual H2'!O56,Parameters!$C$22*Parameters!$C$5*'Actual H2'!O56))</f>
        <v>188.67924528301887</v>
      </c>
      <c r="P56" s="12">
        <f>IF(Control!$C$11="Highly pure",Parameters!$C$12*Parameters!$C$5*'Actual H2'!P56,IF(Control!$C$11="Tap water",Parameters!$C$17*Parameters!$C$5*'Actual H2'!P56,Parameters!$C$22*Parameters!$C$5*'Actual H2'!P56))</f>
        <v>188.67924528301887</v>
      </c>
      <c r="Q56" s="12">
        <f>IF(Control!$C$11="Highly pure",Parameters!$C$12*Parameters!$C$5*'Actual H2'!Q56,IF(Control!$C$11="Tap water",Parameters!$C$17*Parameters!$C$5*'Actual H2'!Q56,Parameters!$C$22*Parameters!$C$5*'Actual H2'!Q56))</f>
        <v>188.67924528301887</v>
      </c>
      <c r="R56" s="12">
        <f>IF(Control!$C$11="Highly pure",Parameters!$C$12*Parameters!$C$5*'Actual H2'!R56,IF(Control!$C$11="Tap water",Parameters!$C$17*Parameters!$C$5*'Actual H2'!R56,Parameters!$C$22*Parameters!$C$5*'Actual H2'!R56))</f>
        <v>188.67924528301887</v>
      </c>
      <c r="S56" s="12">
        <f>IF(Control!$C$11="Highly pure",Parameters!$C$12*Parameters!$C$5*'Actual H2'!S56,IF(Control!$C$11="Tap water",Parameters!$C$17*Parameters!$C$5*'Actual H2'!S56,Parameters!$C$22*Parameters!$C$5*'Actual H2'!S56))</f>
        <v>188.67924528301887</v>
      </c>
      <c r="T56" s="12">
        <f>IF(Control!$C$11="Highly pure",Parameters!$C$12*Parameters!$C$5*'Actual H2'!T56,IF(Control!$C$11="Tap water",Parameters!$C$17*Parameters!$C$5*'Actual H2'!T56,Parameters!$C$22*Parameters!$C$5*'Actual H2'!T56))</f>
        <v>188.67924528301887</v>
      </c>
      <c r="U56" s="12">
        <f>IF(Control!$C$11="Highly pure",Parameters!$C$12*Parameters!$C$5*'Actual H2'!U56,IF(Control!$C$11="Tap water",Parameters!$C$17*Parameters!$C$5*'Actual H2'!U56,Parameters!$C$22*Parameters!$C$5*'Actual H2'!U56))</f>
        <v>184.0301886792453</v>
      </c>
      <c r="V56" s="12">
        <f>IF(Control!$C$11="Highly pure",Parameters!$C$12*Parameters!$C$5*'Actual H2'!V56,IF(Control!$C$11="Tap water",Parameters!$C$17*Parameters!$C$5*'Actual H2'!V56,Parameters!$C$22*Parameters!$C$5*'Actual H2'!V56))</f>
        <v>182.33962264150944</v>
      </c>
      <c r="W56" s="12">
        <f>IF(Control!$C$11="Highly pure",Parameters!$C$12*Parameters!$C$5*'Actual H2'!W56,IF(Control!$C$11="Tap water",Parameters!$C$17*Parameters!$C$5*'Actual H2'!W56,Parameters!$C$22*Parameters!$C$5*'Actual H2'!W56))</f>
        <v>188.67924528301887</v>
      </c>
      <c r="X56" s="12">
        <f>IF(Control!$C$11="Highly pure",Parameters!$C$12*Parameters!$C$5*'Actual H2'!X56,IF(Control!$C$11="Tap water",Parameters!$C$17*Parameters!$C$5*'Actual H2'!X56,Parameters!$C$22*Parameters!$C$5*'Actual H2'!X56))</f>
        <v>188.67924528301887</v>
      </c>
      <c r="Y56" s="12">
        <f>IF(Control!$C$11="Highly pure",Parameters!$C$12*Parameters!$C$5*'Actual H2'!Y56,IF(Control!$C$11="Tap water",Parameters!$C$17*Parameters!$C$5*'Actual H2'!Y56,Parameters!$C$22*Parameters!$C$5*'Actual H2'!Y56))</f>
        <v>188.67924528301887</v>
      </c>
      <c r="Z56" s="12">
        <f>IF(Control!$C$11="Highly pure",Parameters!$C$12*Parameters!$C$5*'Actual H2'!Z56,IF(Control!$C$11="Tap water",Parameters!$C$17*Parameters!$C$5*'Actual H2'!Z56,Parameters!$C$22*Parameters!$C$5*'Actual H2'!Z56))</f>
        <v>188.67924528301887</v>
      </c>
      <c r="AB56" s="7">
        <f t="shared" si="0"/>
        <v>4475.5169811320739</v>
      </c>
    </row>
    <row r="57" spans="2:28" x14ac:dyDescent="0.2">
      <c r="B57" s="6">
        <v>44251</v>
      </c>
      <c r="C57" s="12">
        <f>IF(Control!$C$11="Highly pure",Parameters!$C$12*Parameters!$C$5*'Actual H2'!C57,IF(Control!$C$11="Tap water",Parameters!$C$17*Parameters!$C$5*'Actual H2'!C57,Parameters!$C$22*Parameters!$C$5*'Actual H2'!C57))</f>
        <v>188.67924528301887</v>
      </c>
      <c r="D57" s="12">
        <f>IF(Control!$C$11="Highly pure",Parameters!$C$12*Parameters!$C$5*'Actual H2'!D57,IF(Control!$C$11="Tap water",Parameters!$C$17*Parameters!$C$5*'Actual H2'!D57,Parameters!$C$22*Parameters!$C$5*'Actual H2'!D57))</f>
        <v>188.67924528301887</v>
      </c>
      <c r="E57" s="12">
        <f>IF(Control!$C$11="Highly pure",Parameters!$C$12*Parameters!$C$5*'Actual H2'!E57,IF(Control!$C$11="Tap water",Parameters!$C$17*Parameters!$C$5*'Actual H2'!E57,Parameters!$C$22*Parameters!$C$5*'Actual H2'!E57))</f>
        <v>188.67924528301887</v>
      </c>
      <c r="F57" s="12">
        <f>IF(Control!$C$11="Highly pure",Parameters!$C$12*Parameters!$C$5*'Actual H2'!F57,IF(Control!$C$11="Tap water",Parameters!$C$17*Parameters!$C$5*'Actual H2'!F57,Parameters!$C$22*Parameters!$C$5*'Actual H2'!F57))</f>
        <v>188.67924528301887</v>
      </c>
      <c r="G57" s="12">
        <f>IF(Control!$C$11="Highly pure",Parameters!$C$12*Parameters!$C$5*'Actual H2'!G57,IF(Control!$C$11="Tap water",Parameters!$C$17*Parameters!$C$5*'Actual H2'!G57,Parameters!$C$22*Parameters!$C$5*'Actual H2'!G57))</f>
        <v>188.67924528301887</v>
      </c>
      <c r="H57" s="12">
        <f>IF(Control!$C$11="Highly pure",Parameters!$C$12*Parameters!$C$5*'Actual H2'!H57,IF(Control!$C$11="Tap water",Parameters!$C$17*Parameters!$C$5*'Actual H2'!H57,Parameters!$C$22*Parameters!$C$5*'Actual H2'!H57))</f>
        <v>188.67924528301887</v>
      </c>
      <c r="I57" s="12">
        <f>IF(Control!$C$11="Highly pure",Parameters!$C$12*Parameters!$C$5*'Actual H2'!I57,IF(Control!$C$11="Tap water",Parameters!$C$17*Parameters!$C$5*'Actual H2'!I57,Parameters!$C$22*Parameters!$C$5*'Actual H2'!I57))</f>
        <v>188.67924528301887</v>
      </c>
      <c r="J57" s="12">
        <f>IF(Control!$C$11="Highly pure",Parameters!$C$12*Parameters!$C$5*'Actual H2'!J57,IF(Control!$C$11="Tap water",Parameters!$C$17*Parameters!$C$5*'Actual H2'!J57,Parameters!$C$22*Parameters!$C$5*'Actual H2'!J57))</f>
        <v>188.67924528301887</v>
      </c>
      <c r="K57" s="12">
        <f>IF(Control!$C$11="Highly pure",Parameters!$C$12*Parameters!$C$5*'Actual H2'!K57,IF(Control!$C$11="Tap water",Parameters!$C$17*Parameters!$C$5*'Actual H2'!K57,Parameters!$C$22*Parameters!$C$5*'Actual H2'!K57))</f>
        <v>188.67924528301887</v>
      </c>
      <c r="L57" s="12">
        <f>IF(Control!$C$11="Highly pure",Parameters!$C$12*Parameters!$C$5*'Actual H2'!L57,IF(Control!$C$11="Tap water",Parameters!$C$17*Parameters!$C$5*'Actual H2'!L57,Parameters!$C$22*Parameters!$C$5*'Actual H2'!L57))</f>
        <v>188.67924528301887</v>
      </c>
      <c r="M57" s="12">
        <f>IF(Control!$C$11="Highly pure",Parameters!$C$12*Parameters!$C$5*'Actual H2'!M57,IF(Control!$C$11="Tap water",Parameters!$C$17*Parameters!$C$5*'Actual H2'!M57,Parameters!$C$22*Parameters!$C$5*'Actual H2'!M57))</f>
        <v>188.67924528301887</v>
      </c>
      <c r="N57" s="12">
        <f>IF(Control!$C$11="Highly pure",Parameters!$C$12*Parameters!$C$5*'Actual H2'!N57,IF(Control!$C$11="Tap water",Parameters!$C$17*Parameters!$C$5*'Actual H2'!N57,Parameters!$C$22*Parameters!$C$5*'Actual H2'!N57))</f>
        <v>188.67924528301887</v>
      </c>
      <c r="O57" s="12">
        <f>IF(Control!$C$11="Highly pure",Parameters!$C$12*Parameters!$C$5*'Actual H2'!O57,IF(Control!$C$11="Tap water",Parameters!$C$17*Parameters!$C$5*'Actual H2'!O57,Parameters!$C$22*Parameters!$C$5*'Actual H2'!O57))</f>
        <v>188.67924528301887</v>
      </c>
      <c r="P57" s="12">
        <f>IF(Control!$C$11="Highly pure",Parameters!$C$12*Parameters!$C$5*'Actual H2'!P57,IF(Control!$C$11="Tap water",Parameters!$C$17*Parameters!$C$5*'Actual H2'!P57,Parameters!$C$22*Parameters!$C$5*'Actual H2'!P57))</f>
        <v>188.67924528301887</v>
      </c>
      <c r="Q57" s="12">
        <f>IF(Control!$C$11="Highly pure",Parameters!$C$12*Parameters!$C$5*'Actual H2'!Q57,IF(Control!$C$11="Tap water",Parameters!$C$17*Parameters!$C$5*'Actual H2'!Q57,Parameters!$C$22*Parameters!$C$5*'Actual H2'!Q57))</f>
        <v>188.67924528301887</v>
      </c>
      <c r="R57" s="12">
        <f>IF(Control!$C$11="Highly pure",Parameters!$C$12*Parameters!$C$5*'Actual H2'!R57,IF(Control!$C$11="Tap water",Parameters!$C$17*Parameters!$C$5*'Actual H2'!R57,Parameters!$C$22*Parameters!$C$5*'Actual H2'!R57))</f>
        <v>188.67924528301887</v>
      </c>
      <c r="S57" s="12">
        <f>IF(Control!$C$11="Highly pure",Parameters!$C$12*Parameters!$C$5*'Actual H2'!S57,IF(Control!$C$11="Tap water",Parameters!$C$17*Parameters!$C$5*'Actual H2'!S57,Parameters!$C$22*Parameters!$C$5*'Actual H2'!S57))</f>
        <v>188.67924528301887</v>
      </c>
      <c r="T57" s="12">
        <f>IF(Control!$C$11="Highly pure",Parameters!$C$12*Parameters!$C$5*'Actual H2'!T57,IF(Control!$C$11="Tap water",Parameters!$C$17*Parameters!$C$5*'Actual H2'!T57,Parameters!$C$22*Parameters!$C$5*'Actual H2'!T57))</f>
        <v>188.67924528301887</v>
      </c>
      <c r="U57" s="12">
        <f>IF(Control!$C$11="Highly pure",Parameters!$C$12*Parameters!$C$5*'Actual H2'!U57,IF(Control!$C$11="Tap water",Parameters!$C$17*Parameters!$C$5*'Actual H2'!U57,Parameters!$C$22*Parameters!$C$5*'Actual H2'!U57))</f>
        <v>188.67924528301887</v>
      </c>
      <c r="V57" s="12">
        <f>IF(Control!$C$11="Highly pure",Parameters!$C$12*Parameters!$C$5*'Actual H2'!V57,IF(Control!$C$11="Tap water",Parameters!$C$17*Parameters!$C$5*'Actual H2'!V57,Parameters!$C$22*Parameters!$C$5*'Actual H2'!V57))</f>
        <v>188.67924528301887</v>
      </c>
      <c r="W57" s="12">
        <f>IF(Control!$C$11="Highly pure",Parameters!$C$12*Parameters!$C$5*'Actual H2'!W57,IF(Control!$C$11="Tap water",Parameters!$C$17*Parameters!$C$5*'Actual H2'!W57,Parameters!$C$22*Parameters!$C$5*'Actual H2'!W57))</f>
        <v>188.67924528301887</v>
      </c>
      <c r="X57" s="12">
        <f>IF(Control!$C$11="Highly pure",Parameters!$C$12*Parameters!$C$5*'Actual H2'!X57,IF(Control!$C$11="Tap water",Parameters!$C$17*Parameters!$C$5*'Actual H2'!X57,Parameters!$C$22*Parameters!$C$5*'Actual H2'!X57))</f>
        <v>188.67924528301887</v>
      </c>
      <c r="Y57" s="12">
        <f>IF(Control!$C$11="Highly pure",Parameters!$C$12*Parameters!$C$5*'Actual H2'!Y57,IF(Control!$C$11="Tap water",Parameters!$C$17*Parameters!$C$5*'Actual H2'!Y57,Parameters!$C$22*Parameters!$C$5*'Actual H2'!Y57))</f>
        <v>188.67924528301887</v>
      </c>
      <c r="Z57" s="12">
        <f>IF(Control!$C$11="Highly pure",Parameters!$C$12*Parameters!$C$5*'Actual H2'!Z57,IF(Control!$C$11="Tap water",Parameters!$C$17*Parameters!$C$5*'Actual H2'!Z57,Parameters!$C$22*Parameters!$C$5*'Actual H2'!Z57))</f>
        <v>188.67924528301887</v>
      </c>
      <c r="AB57" s="7">
        <f t="shared" si="0"/>
        <v>4528.3018867924502</v>
      </c>
    </row>
    <row r="58" spans="2:28" x14ac:dyDescent="0.2">
      <c r="B58" s="6">
        <v>44252</v>
      </c>
      <c r="C58" s="12">
        <f>IF(Control!$C$11="Highly pure",Parameters!$C$12*Parameters!$C$5*'Actual H2'!C58,IF(Control!$C$11="Tap water",Parameters!$C$17*Parameters!$C$5*'Actual H2'!C58,Parameters!$C$22*Parameters!$C$5*'Actual H2'!C58))</f>
        <v>188.67924528301887</v>
      </c>
      <c r="D58" s="12">
        <f>IF(Control!$C$11="Highly pure",Parameters!$C$12*Parameters!$C$5*'Actual H2'!D58,IF(Control!$C$11="Tap water",Parameters!$C$17*Parameters!$C$5*'Actual H2'!D58,Parameters!$C$22*Parameters!$C$5*'Actual H2'!D58))</f>
        <v>188.67924528301887</v>
      </c>
      <c r="E58" s="12">
        <f>IF(Control!$C$11="Highly pure",Parameters!$C$12*Parameters!$C$5*'Actual H2'!E58,IF(Control!$C$11="Tap water",Parameters!$C$17*Parameters!$C$5*'Actual H2'!E58,Parameters!$C$22*Parameters!$C$5*'Actual H2'!E58))</f>
        <v>188.67924528301887</v>
      </c>
      <c r="F58" s="12">
        <f>IF(Control!$C$11="Highly pure",Parameters!$C$12*Parameters!$C$5*'Actual H2'!F58,IF(Control!$C$11="Tap water",Parameters!$C$17*Parameters!$C$5*'Actual H2'!F58,Parameters!$C$22*Parameters!$C$5*'Actual H2'!F58))</f>
        <v>188.67924528301887</v>
      </c>
      <c r="G58" s="12">
        <f>IF(Control!$C$11="Highly pure",Parameters!$C$12*Parameters!$C$5*'Actual H2'!G58,IF(Control!$C$11="Tap water",Parameters!$C$17*Parameters!$C$5*'Actual H2'!G58,Parameters!$C$22*Parameters!$C$5*'Actual H2'!G58))</f>
        <v>188.67924528301887</v>
      </c>
      <c r="H58" s="12">
        <f>IF(Control!$C$11="Highly pure",Parameters!$C$12*Parameters!$C$5*'Actual H2'!H58,IF(Control!$C$11="Tap water",Parameters!$C$17*Parameters!$C$5*'Actual H2'!H58,Parameters!$C$22*Parameters!$C$5*'Actual H2'!H58))</f>
        <v>188.67924528301887</v>
      </c>
      <c r="I58" s="12">
        <f>IF(Control!$C$11="Highly pure",Parameters!$C$12*Parameters!$C$5*'Actual H2'!I58,IF(Control!$C$11="Tap water",Parameters!$C$17*Parameters!$C$5*'Actual H2'!I58,Parameters!$C$22*Parameters!$C$5*'Actual H2'!I58))</f>
        <v>188.67924528301887</v>
      </c>
      <c r="J58" s="12">
        <f>IF(Control!$C$11="Highly pure",Parameters!$C$12*Parameters!$C$5*'Actual H2'!J58,IF(Control!$C$11="Tap water",Parameters!$C$17*Parameters!$C$5*'Actual H2'!J58,Parameters!$C$22*Parameters!$C$5*'Actual H2'!J58))</f>
        <v>188.67924528301887</v>
      </c>
      <c r="K58" s="12">
        <f>IF(Control!$C$11="Highly pure",Parameters!$C$12*Parameters!$C$5*'Actual H2'!K58,IF(Control!$C$11="Tap water",Parameters!$C$17*Parameters!$C$5*'Actual H2'!K58,Parameters!$C$22*Parameters!$C$5*'Actual H2'!K58))</f>
        <v>188.67924528301887</v>
      </c>
      <c r="L58" s="12">
        <f>IF(Control!$C$11="Highly pure",Parameters!$C$12*Parameters!$C$5*'Actual H2'!L58,IF(Control!$C$11="Tap water",Parameters!$C$17*Parameters!$C$5*'Actual H2'!L58,Parameters!$C$22*Parameters!$C$5*'Actual H2'!L58))</f>
        <v>188.67924528301887</v>
      </c>
      <c r="M58" s="12">
        <f>IF(Control!$C$11="Highly pure",Parameters!$C$12*Parameters!$C$5*'Actual H2'!M58,IF(Control!$C$11="Tap water",Parameters!$C$17*Parameters!$C$5*'Actual H2'!M58,Parameters!$C$22*Parameters!$C$5*'Actual H2'!M58))</f>
        <v>188.67924528301887</v>
      </c>
      <c r="N58" s="12">
        <f>IF(Control!$C$11="Highly pure",Parameters!$C$12*Parameters!$C$5*'Actual H2'!N58,IF(Control!$C$11="Tap water",Parameters!$C$17*Parameters!$C$5*'Actual H2'!N58,Parameters!$C$22*Parameters!$C$5*'Actual H2'!N58))</f>
        <v>188.67924528301887</v>
      </c>
      <c r="O58" s="12">
        <f>IF(Control!$C$11="Highly pure",Parameters!$C$12*Parameters!$C$5*'Actual H2'!O58,IF(Control!$C$11="Tap water",Parameters!$C$17*Parameters!$C$5*'Actual H2'!O58,Parameters!$C$22*Parameters!$C$5*'Actual H2'!O58))</f>
        <v>188.67924528301887</v>
      </c>
      <c r="P58" s="12">
        <f>IF(Control!$C$11="Highly pure",Parameters!$C$12*Parameters!$C$5*'Actual H2'!P58,IF(Control!$C$11="Tap water",Parameters!$C$17*Parameters!$C$5*'Actual H2'!P58,Parameters!$C$22*Parameters!$C$5*'Actual H2'!P58))</f>
        <v>188.67924528301887</v>
      </c>
      <c r="Q58" s="12">
        <f>IF(Control!$C$11="Highly pure",Parameters!$C$12*Parameters!$C$5*'Actual H2'!Q58,IF(Control!$C$11="Tap water",Parameters!$C$17*Parameters!$C$5*'Actual H2'!Q58,Parameters!$C$22*Parameters!$C$5*'Actual H2'!Q58))</f>
        <v>188.67924528301887</v>
      </c>
      <c r="R58" s="12">
        <f>IF(Control!$C$11="Highly pure",Parameters!$C$12*Parameters!$C$5*'Actual H2'!R58,IF(Control!$C$11="Tap water",Parameters!$C$17*Parameters!$C$5*'Actual H2'!R58,Parameters!$C$22*Parameters!$C$5*'Actual H2'!R58))</f>
        <v>188.67924528301887</v>
      </c>
      <c r="S58" s="12">
        <f>IF(Control!$C$11="Highly pure",Parameters!$C$12*Parameters!$C$5*'Actual H2'!S58,IF(Control!$C$11="Tap water",Parameters!$C$17*Parameters!$C$5*'Actual H2'!S58,Parameters!$C$22*Parameters!$C$5*'Actual H2'!S58))</f>
        <v>188.67924528301887</v>
      </c>
      <c r="T58" s="12">
        <f>IF(Control!$C$11="Highly pure",Parameters!$C$12*Parameters!$C$5*'Actual H2'!T58,IF(Control!$C$11="Tap water",Parameters!$C$17*Parameters!$C$5*'Actual H2'!T58,Parameters!$C$22*Parameters!$C$5*'Actual H2'!T58))</f>
        <v>188.67924528301887</v>
      </c>
      <c r="U58" s="12">
        <f>IF(Control!$C$11="Highly pure",Parameters!$C$12*Parameters!$C$5*'Actual H2'!U58,IF(Control!$C$11="Tap water",Parameters!$C$17*Parameters!$C$5*'Actual H2'!U58,Parameters!$C$22*Parameters!$C$5*'Actual H2'!U58))</f>
        <v>188.67924528301887</v>
      </c>
      <c r="V58" s="12">
        <f>IF(Control!$C$11="Highly pure",Parameters!$C$12*Parameters!$C$5*'Actual H2'!V58,IF(Control!$C$11="Tap water",Parameters!$C$17*Parameters!$C$5*'Actual H2'!V58,Parameters!$C$22*Parameters!$C$5*'Actual H2'!V58))</f>
        <v>184.0301886792453</v>
      </c>
      <c r="W58" s="12">
        <f>IF(Control!$C$11="Highly pure",Parameters!$C$12*Parameters!$C$5*'Actual H2'!W58,IF(Control!$C$11="Tap water",Parameters!$C$17*Parameters!$C$5*'Actual H2'!W58,Parameters!$C$22*Parameters!$C$5*'Actual H2'!W58))</f>
        <v>165.37358490566035</v>
      </c>
      <c r="X58" s="12">
        <f>IF(Control!$C$11="Highly pure",Parameters!$C$12*Parameters!$C$5*'Actual H2'!X58,IF(Control!$C$11="Tap water",Parameters!$C$17*Parameters!$C$5*'Actual H2'!X58,Parameters!$C$22*Parameters!$C$5*'Actual H2'!X58))</f>
        <v>151.72830188679248</v>
      </c>
      <c r="Y58" s="12">
        <f>IF(Control!$C$11="Highly pure",Parameters!$C$12*Parameters!$C$5*'Actual H2'!Y58,IF(Control!$C$11="Tap water",Parameters!$C$17*Parameters!$C$5*'Actual H2'!Y58,Parameters!$C$22*Parameters!$C$5*'Actual H2'!Y58))</f>
        <v>137.53962264150945</v>
      </c>
      <c r="Z58" s="12">
        <f>IF(Control!$C$11="Highly pure",Parameters!$C$12*Parameters!$C$5*'Actual H2'!Z58,IF(Control!$C$11="Tap water",Parameters!$C$17*Parameters!$C$5*'Actual H2'!Z58,Parameters!$C$22*Parameters!$C$5*'Actual H2'!Z58))</f>
        <v>136.0301886792453</v>
      </c>
      <c r="AB58" s="7">
        <f t="shared" si="0"/>
        <v>4359.6075471698095</v>
      </c>
    </row>
    <row r="59" spans="2:28" x14ac:dyDescent="0.2">
      <c r="B59" s="6">
        <v>44253</v>
      </c>
      <c r="C59" s="12">
        <f>IF(Control!$C$11="Highly pure",Parameters!$C$12*Parameters!$C$5*'Actual H2'!C59,IF(Control!$C$11="Tap water",Parameters!$C$17*Parameters!$C$5*'Actual H2'!C59,Parameters!$C$22*Parameters!$C$5*'Actual H2'!C59))</f>
        <v>136.0301886792453</v>
      </c>
      <c r="D59" s="12">
        <f>IF(Control!$C$11="Highly pure",Parameters!$C$12*Parameters!$C$5*'Actual H2'!D59,IF(Control!$C$11="Tap water",Parameters!$C$17*Parameters!$C$5*'Actual H2'!D59,Parameters!$C$22*Parameters!$C$5*'Actual H2'!D59))</f>
        <v>133.6754716981132</v>
      </c>
      <c r="E59" s="12">
        <f>IF(Control!$C$11="Highly pure",Parameters!$C$12*Parameters!$C$5*'Actual H2'!E59,IF(Control!$C$11="Tap water",Parameters!$C$17*Parameters!$C$5*'Actual H2'!E59,Parameters!$C$22*Parameters!$C$5*'Actual H2'!E59))</f>
        <v>136.0301886792453</v>
      </c>
      <c r="F59" s="12">
        <f>IF(Control!$C$11="Highly pure",Parameters!$C$12*Parameters!$C$5*'Actual H2'!F59,IF(Control!$C$11="Tap water",Parameters!$C$17*Parameters!$C$5*'Actual H2'!F59,Parameters!$C$22*Parameters!$C$5*'Actual H2'!F59))</f>
        <v>151.72830188679248</v>
      </c>
      <c r="G59" s="12">
        <f>IF(Control!$C$11="Highly pure",Parameters!$C$12*Parameters!$C$5*'Actual H2'!G59,IF(Control!$C$11="Tap water",Parameters!$C$17*Parameters!$C$5*'Actual H2'!G59,Parameters!$C$22*Parameters!$C$5*'Actual H2'!G59))</f>
        <v>151.72830188679248</v>
      </c>
      <c r="H59" s="12">
        <f>IF(Control!$C$11="Highly pure",Parameters!$C$12*Parameters!$C$5*'Actual H2'!H59,IF(Control!$C$11="Tap water",Parameters!$C$17*Parameters!$C$5*'Actual H2'!H59,Parameters!$C$22*Parameters!$C$5*'Actual H2'!H59))</f>
        <v>133.6754716981132</v>
      </c>
      <c r="I59" s="12">
        <f>IF(Control!$C$11="Highly pure",Parameters!$C$12*Parameters!$C$5*'Actual H2'!I59,IF(Control!$C$11="Tap water",Parameters!$C$17*Parameters!$C$5*'Actual H2'!I59,Parameters!$C$22*Parameters!$C$5*'Actual H2'!I59))</f>
        <v>130.26415094339623</v>
      </c>
      <c r="J59" s="12">
        <f>IF(Control!$C$11="Highly pure",Parameters!$C$12*Parameters!$C$5*'Actual H2'!J59,IF(Control!$C$11="Tap water",Parameters!$C$17*Parameters!$C$5*'Actual H2'!J59,Parameters!$C$22*Parameters!$C$5*'Actual H2'!J59))</f>
        <v>136.0301886792453</v>
      </c>
      <c r="K59" s="12">
        <f>IF(Control!$C$11="Highly pure",Parameters!$C$12*Parameters!$C$5*'Actual H2'!K59,IF(Control!$C$11="Tap water",Parameters!$C$17*Parameters!$C$5*'Actual H2'!K59,Parameters!$C$22*Parameters!$C$5*'Actual H2'!K59))</f>
        <v>130.26415094339623</v>
      </c>
      <c r="L59" s="12">
        <f>IF(Control!$C$11="Highly pure",Parameters!$C$12*Parameters!$C$5*'Actual H2'!L59,IF(Control!$C$11="Tap water",Parameters!$C$17*Parameters!$C$5*'Actual H2'!L59,Parameters!$C$22*Parameters!$C$5*'Actual H2'!L59))</f>
        <v>113.72075471698113</v>
      </c>
      <c r="M59" s="12">
        <f>IF(Control!$C$11="Highly pure",Parameters!$C$12*Parameters!$C$5*'Actual H2'!M59,IF(Control!$C$11="Tap water",Parameters!$C$17*Parameters!$C$5*'Actual H2'!M59,Parameters!$C$22*Parameters!$C$5*'Actual H2'!M59))</f>
        <v>130.26415094339623</v>
      </c>
      <c r="N59" s="12">
        <f>IF(Control!$C$11="Highly pure",Parameters!$C$12*Parameters!$C$5*'Actual H2'!N59,IF(Control!$C$11="Tap water",Parameters!$C$17*Parameters!$C$5*'Actual H2'!N59,Parameters!$C$22*Parameters!$C$5*'Actual H2'!N59))</f>
        <v>165.37358490566035</v>
      </c>
      <c r="O59" s="12">
        <f>IF(Control!$C$11="Highly pure",Parameters!$C$12*Parameters!$C$5*'Actual H2'!O59,IF(Control!$C$11="Tap water",Parameters!$C$17*Parameters!$C$5*'Actual H2'!O59,Parameters!$C$22*Parameters!$C$5*'Actual H2'!O59))</f>
        <v>166.88301886792453</v>
      </c>
      <c r="P59" s="12">
        <f>IF(Control!$C$11="Highly pure",Parameters!$C$12*Parameters!$C$5*'Actual H2'!P59,IF(Control!$C$11="Tap water",Parameters!$C$17*Parameters!$C$5*'Actual H2'!P59,Parameters!$C$22*Parameters!$C$5*'Actual H2'!P59))</f>
        <v>165.37358490566035</v>
      </c>
      <c r="Q59" s="12">
        <f>IF(Control!$C$11="Highly pure",Parameters!$C$12*Parameters!$C$5*'Actual H2'!Q59,IF(Control!$C$11="Tap water",Parameters!$C$17*Parameters!$C$5*'Actual H2'!Q59,Parameters!$C$22*Parameters!$C$5*'Actual H2'!Q59))</f>
        <v>151.72830188679248</v>
      </c>
      <c r="R59" s="12">
        <f>IF(Control!$C$11="Highly pure",Parameters!$C$12*Parameters!$C$5*'Actual H2'!R59,IF(Control!$C$11="Tap water",Parameters!$C$17*Parameters!$C$5*'Actual H2'!R59,Parameters!$C$22*Parameters!$C$5*'Actual H2'!R59))</f>
        <v>136.0301886792453</v>
      </c>
      <c r="S59" s="12">
        <f>IF(Control!$C$11="Highly pure",Parameters!$C$12*Parameters!$C$5*'Actual H2'!S59,IF(Control!$C$11="Tap water",Parameters!$C$17*Parameters!$C$5*'Actual H2'!S59,Parameters!$C$22*Parameters!$C$5*'Actual H2'!S59))</f>
        <v>133.6754716981132</v>
      </c>
      <c r="T59" s="12">
        <f>IF(Control!$C$11="Highly pure",Parameters!$C$12*Parameters!$C$5*'Actual H2'!T59,IF(Control!$C$11="Tap water",Parameters!$C$17*Parameters!$C$5*'Actual H2'!T59,Parameters!$C$22*Parameters!$C$5*'Actual H2'!T59))</f>
        <v>137.53962264150945</v>
      </c>
      <c r="U59" s="12">
        <f>IF(Control!$C$11="Highly pure",Parameters!$C$12*Parameters!$C$5*'Actual H2'!U59,IF(Control!$C$11="Tap water",Parameters!$C$17*Parameters!$C$5*'Actual H2'!U59,Parameters!$C$22*Parameters!$C$5*'Actual H2'!U59))</f>
        <v>151.72830188679248</v>
      </c>
      <c r="V59" s="12">
        <f>IF(Control!$C$11="Highly pure",Parameters!$C$12*Parameters!$C$5*'Actual H2'!V59,IF(Control!$C$11="Tap water",Parameters!$C$17*Parameters!$C$5*'Actual H2'!V59,Parameters!$C$22*Parameters!$C$5*'Actual H2'!V59))</f>
        <v>151.72830188679248</v>
      </c>
      <c r="W59" s="12">
        <f>IF(Control!$C$11="Highly pure",Parameters!$C$12*Parameters!$C$5*'Actual H2'!W59,IF(Control!$C$11="Tap water",Parameters!$C$17*Parameters!$C$5*'Actual H2'!W59,Parameters!$C$22*Parameters!$C$5*'Actual H2'!W59))</f>
        <v>130.26415094339623</v>
      </c>
      <c r="X59" s="12">
        <f>IF(Control!$C$11="Highly pure",Parameters!$C$12*Parameters!$C$5*'Actual H2'!X59,IF(Control!$C$11="Tap water",Parameters!$C$17*Parameters!$C$5*'Actual H2'!X59,Parameters!$C$22*Parameters!$C$5*'Actual H2'!X59))</f>
        <v>136.0301886792453</v>
      </c>
      <c r="Y59" s="12">
        <f>IF(Control!$C$11="Highly pure",Parameters!$C$12*Parameters!$C$5*'Actual H2'!Y59,IF(Control!$C$11="Tap water",Parameters!$C$17*Parameters!$C$5*'Actual H2'!Y59,Parameters!$C$22*Parameters!$C$5*'Actual H2'!Y59))</f>
        <v>151.72830188679248</v>
      </c>
      <c r="Z59" s="12">
        <f>IF(Control!$C$11="Highly pure",Parameters!$C$12*Parameters!$C$5*'Actual H2'!Z59,IF(Control!$C$11="Tap water",Parameters!$C$17*Parameters!$C$5*'Actual H2'!Z59,Parameters!$C$22*Parameters!$C$5*'Actual H2'!Z59))</f>
        <v>151.72830188679248</v>
      </c>
      <c r="AB59" s="7">
        <f t="shared" si="0"/>
        <v>3413.2226415094347</v>
      </c>
    </row>
    <row r="60" spans="2:28" x14ac:dyDescent="0.2">
      <c r="B60" s="6">
        <v>44254</v>
      </c>
      <c r="C60" s="12">
        <f>IF(Control!$C$11="Highly pure",Parameters!$C$12*Parameters!$C$5*'Actual H2'!C60,IF(Control!$C$11="Tap water",Parameters!$C$17*Parameters!$C$5*'Actual H2'!C60,Parameters!$C$22*Parameters!$C$5*'Actual H2'!C60))</f>
        <v>149.37358490566038</v>
      </c>
      <c r="D60" s="12">
        <f>IF(Control!$C$11="Highly pure",Parameters!$C$12*Parameters!$C$5*'Actual H2'!D60,IF(Control!$C$11="Tap water",Parameters!$C$17*Parameters!$C$5*'Actual H2'!D60,Parameters!$C$22*Parameters!$C$5*'Actual H2'!D60))</f>
        <v>151.72830188679248</v>
      </c>
      <c r="E60" s="12">
        <f>IF(Control!$C$11="Highly pure",Parameters!$C$12*Parameters!$C$5*'Actual H2'!E60,IF(Control!$C$11="Tap water",Parameters!$C$17*Parameters!$C$5*'Actual H2'!E60,Parameters!$C$22*Parameters!$C$5*'Actual H2'!E60))</f>
        <v>177.7811320754717</v>
      </c>
      <c r="F60" s="12">
        <f>IF(Control!$C$11="Highly pure",Parameters!$C$12*Parameters!$C$5*'Actual H2'!F60,IF(Control!$C$11="Tap water",Parameters!$C$17*Parameters!$C$5*'Actual H2'!F60,Parameters!$C$22*Parameters!$C$5*'Actual H2'!F60))</f>
        <v>183.26037735849056</v>
      </c>
      <c r="G60" s="12">
        <f>IF(Control!$C$11="Highly pure",Parameters!$C$12*Parameters!$C$5*'Actual H2'!G60,IF(Control!$C$11="Tap water",Parameters!$C$17*Parameters!$C$5*'Actual H2'!G60,Parameters!$C$22*Parameters!$C$5*'Actual H2'!G60))</f>
        <v>177.7811320754717</v>
      </c>
      <c r="H60" s="12">
        <f>IF(Control!$C$11="Highly pure",Parameters!$C$12*Parameters!$C$5*'Actual H2'!H60,IF(Control!$C$11="Tap water",Parameters!$C$17*Parameters!$C$5*'Actual H2'!H60,Parameters!$C$22*Parameters!$C$5*'Actual H2'!H60))</f>
        <v>168.36226415094336</v>
      </c>
      <c r="I60" s="12">
        <f>IF(Control!$C$11="Highly pure",Parameters!$C$12*Parameters!$C$5*'Actual H2'!I60,IF(Control!$C$11="Tap water",Parameters!$C$17*Parameters!$C$5*'Actual H2'!I60,Parameters!$C$22*Parameters!$C$5*'Actual H2'!I60))</f>
        <v>165.37358490566035</v>
      </c>
      <c r="J60" s="12">
        <f>IF(Control!$C$11="Highly pure",Parameters!$C$12*Parameters!$C$5*'Actual H2'!J60,IF(Control!$C$11="Tap water",Parameters!$C$17*Parameters!$C$5*'Actual H2'!J60,Parameters!$C$22*Parameters!$C$5*'Actual H2'!J60))</f>
        <v>151.72830188679248</v>
      </c>
      <c r="K60" s="12">
        <f>IF(Control!$C$11="Highly pure",Parameters!$C$12*Parameters!$C$5*'Actual H2'!K60,IF(Control!$C$11="Tap water",Parameters!$C$17*Parameters!$C$5*'Actual H2'!K60,Parameters!$C$22*Parameters!$C$5*'Actual H2'!K60))</f>
        <v>133.6754716981132</v>
      </c>
      <c r="L60" s="12">
        <f>IF(Control!$C$11="Highly pure",Parameters!$C$12*Parameters!$C$5*'Actual H2'!L60,IF(Control!$C$11="Tap water",Parameters!$C$17*Parameters!$C$5*'Actual H2'!L60,Parameters!$C$22*Parameters!$C$5*'Actual H2'!L60))</f>
        <v>113.72075471698113</v>
      </c>
      <c r="M60" s="12">
        <f>IF(Control!$C$11="Highly pure",Parameters!$C$12*Parameters!$C$5*'Actual H2'!M60,IF(Control!$C$11="Tap water",Parameters!$C$17*Parameters!$C$5*'Actual H2'!M60,Parameters!$C$22*Parameters!$C$5*'Actual H2'!M60))</f>
        <v>117.1320754716981</v>
      </c>
      <c r="N60" s="12">
        <f>IF(Control!$C$11="Highly pure",Parameters!$C$12*Parameters!$C$5*'Actual H2'!N60,IF(Control!$C$11="Tap water",Parameters!$C$17*Parameters!$C$5*'Actual H2'!N60,Parameters!$C$22*Parameters!$C$5*'Actual H2'!N60))</f>
        <v>133.6754716981132</v>
      </c>
      <c r="O60" s="12">
        <f>IF(Control!$C$11="Highly pure",Parameters!$C$12*Parameters!$C$5*'Actual H2'!O60,IF(Control!$C$11="Tap water",Parameters!$C$17*Parameters!$C$5*'Actual H2'!O60,Parameters!$C$22*Parameters!$C$5*'Actual H2'!O60))</f>
        <v>130.26415094339623</v>
      </c>
      <c r="P60" s="12">
        <f>IF(Control!$C$11="Highly pure",Parameters!$C$12*Parameters!$C$5*'Actual H2'!P60,IF(Control!$C$11="Tap water",Parameters!$C$17*Parameters!$C$5*'Actual H2'!P60,Parameters!$C$22*Parameters!$C$5*'Actual H2'!P60))</f>
        <v>117.1320754716981</v>
      </c>
      <c r="Q60" s="12">
        <f>IF(Control!$C$11="Highly pure",Parameters!$C$12*Parameters!$C$5*'Actual H2'!Q60,IF(Control!$C$11="Tap water",Parameters!$C$17*Parameters!$C$5*'Actual H2'!Q60,Parameters!$C$22*Parameters!$C$5*'Actual H2'!Q60))</f>
        <v>105.66037735849056</v>
      </c>
      <c r="R60" s="12">
        <f>IF(Control!$C$11="Highly pure",Parameters!$C$12*Parameters!$C$5*'Actual H2'!R60,IF(Control!$C$11="Tap water",Parameters!$C$17*Parameters!$C$5*'Actual H2'!R60,Parameters!$C$22*Parameters!$C$5*'Actual H2'!R60))</f>
        <v>89.720754716981133</v>
      </c>
      <c r="S60" s="12">
        <f>IF(Control!$C$11="Highly pure",Parameters!$C$12*Parameters!$C$5*'Actual H2'!S60,IF(Control!$C$11="Tap water",Parameters!$C$17*Parameters!$C$5*'Actual H2'!S60,Parameters!$C$22*Parameters!$C$5*'Actual H2'!S60))</f>
        <v>85.735849056603769</v>
      </c>
      <c r="T60" s="12">
        <f>IF(Control!$C$11="Highly pure",Parameters!$C$12*Parameters!$C$5*'Actual H2'!T60,IF(Control!$C$11="Tap water",Parameters!$C$17*Parameters!$C$5*'Actual H2'!T60,Parameters!$C$22*Parameters!$C$5*'Actual H2'!T60))</f>
        <v>93.856603773584894</v>
      </c>
      <c r="U60" s="12">
        <f>IF(Control!$C$11="Highly pure",Parameters!$C$12*Parameters!$C$5*'Actual H2'!U60,IF(Control!$C$11="Tap water",Parameters!$C$17*Parameters!$C$5*'Actual H2'!U60,Parameters!$C$22*Parameters!$C$5*'Actual H2'!U60))</f>
        <v>97.781132075471703</v>
      </c>
      <c r="V60" s="12">
        <f>IF(Control!$C$11="Highly pure",Parameters!$C$12*Parameters!$C$5*'Actual H2'!V60,IF(Control!$C$11="Tap water",Parameters!$C$17*Parameters!$C$5*'Actual H2'!V60,Parameters!$C$22*Parameters!$C$5*'Actual H2'!V60))</f>
        <v>89.720754716981133</v>
      </c>
      <c r="W60" s="12">
        <f>IF(Control!$C$11="Highly pure",Parameters!$C$12*Parameters!$C$5*'Actual H2'!W60,IF(Control!$C$11="Tap water",Parameters!$C$17*Parameters!$C$5*'Actual H2'!W60,Parameters!$C$22*Parameters!$C$5*'Actual H2'!W60))</f>
        <v>75.833962264150927</v>
      </c>
      <c r="X60" s="12">
        <f>IF(Control!$C$11="Highly pure",Parameters!$C$12*Parameters!$C$5*'Actual H2'!X60,IF(Control!$C$11="Tap water",Parameters!$C$17*Parameters!$C$5*'Actual H2'!X60,Parameters!$C$22*Parameters!$C$5*'Actual H2'!X60))</f>
        <v>71.84905660377359</v>
      </c>
      <c r="Y60" s="12">
        <f>IF(Control!$C$11="Highly pure",Parameters!$C$12*Parameters!$C$5*'Actual H2'!Y60,IF(Control!$C$11="Tap water",Parameters!$C$17*Parameters!$C$5*'Actual H2'!Y60,Parameters!$C$22*Parameters!$C$5*'Actual H2'!Y60))</f>
        <v>68.377358490566024</v>
      </c>
      <c r="Z60" s="12">
        <f>IF(Control!$C$11="Highly pure",Parameters!$C$12*Parameters!$C$5*'Actual H2'!Z60,IF(Control!$C$11="Tap water",Parameters!$C$17*Parameters!$C$5*'Actual H2'!Z60,Parameters!$C$22*Parameters!$C$5*'Actual H2'!Z60))</f>
        <v>71.84905660377359</v>
      </c>
      <c r="AB60" s="7">
        <f t="shared" si="0"/>
        <v>2921.3735849056607</v>
      </c>
    </row>
    <row r="61" spans="2:28" x14ac:dyDescent="0.2">
      <c r="B61" s="6">
        <v>44255</v>
      </c>
      <c r="C61" s="12">
        <f>IF(Control!$C$11="Highly pure",Parameters!$C$12*Parameters!$C$5*'Actual H2'!C61,IF(Control!$C$11="Tap water",Parameters!$C$17*Parameters!$C$5*'Actual H2'!C61,Parameters!$C$22*Parameters!$C$5*'Actual H2'!C61))</f>
        <v>68.377358490566024</v>
      </c>
      <c r="D61" s="12">
        <f>IF(Control!$C$11="Highly pure",Parameters!$C$12*Parameters!$C$5*'Actual H2'!D61,IF(Control!$C$11="Tap water",Parameters!$C$17*Parameters!$C$5*'Actual H2'!D61,Parameters!$C$22*Parameters!$C$5*'Actual H2'!D61))</f>
        <v>65.328301886792445</v>
      </c>
      <c r="E61" s="12">
        <f>IF(Control!$C$11="Highly pure",Parameters!$C$12*Parameters!$C$5*'Actual H2'!E61,IF(Control!$C$11="Tap water",Parameters!$C$17*Parameters!$C$5*'Actual H2'!E61,Parameters!$C$22*Parameters!$C$5*'Actual H2'!E61))</f>
        <v>59.230188679245273</v>
      </c>
      <c r="F61" s="12">
        <f>IF(Control!$C$11="Highly pure",Parameters!$C$12*Parameters!$C$5*'Actual H2'!F61,IF(Control!$C$11="Tap water",Parameters!$C$17*Parameters!$C$5*'Actual H2'!F61,Parameters!$C$22*Parameters!$C$5*'Actual H2'!F61))</f>
        <v>45.388679245283029</v>
      </c>
      <c r="G61" s="12">
        <f>IF(Control!$C$11="Highly pure",Parameters!$C$12*Parameters!$C$5*'Actual H2'!G61,IF(Control!$C$11="Tap water",Parameters!$C$17*Parameters!$C$5*'Actual H2'!G61,Parameters!$C$22*Parameters!$C$5*'Actual H2'!G61))</f>
        <v>35.879245283018875</v>
      </c>
      <c r="H61" s="12">
        <f>IF(Control!$C$11="Highly pure",Parameters!$C$12*Parameters!$C$5*'Actual H2'!H61,IF(Control!$C$11="Tap water",Parameters!$C$17*Parameters!$C$5*'Actual H2'!H61,Parameters!$C$22*Parameters!$C$5*'Actual H2'!H61))</f>
        <v>31.532075471698114</v>
      </c>
      <c r="I61" s="12">
        <f>IF(Control!$C$11="Highly pure",Parameters!$C$12*Parameters!$C$5*'Actual H2'!I61,IF(Control!$C$11="Tap water",Parameters!$C$17*Parameters!$C$5*'Actual H2'!I61,Parameters!$C$22*Parameters!$C$5*'Actual H2'!I61))</f>
        <v>29.358490566037734</v>
      </c>
      <c r="J61" s="12">
        <f>IF(Control!$C$11="Highly pure",Parameters!$C$12*Parameters!$C$5*'Actual H2'!J61,IF(Control!$C$11="Tap water",Parameters!$C$17*Parameters!$C$5*'Actual H2'!J61,Parameters!$C$22*Parameters!$C$5*'Actual H2'!J61))</f>
        <v>27.547169811320753</v>
      </c>
      <c r="K61" s="12">
        <f>IF(Control!$C$11="Highly pure",Parameters!$C$12*Parameters!$C$5*'Actual H2'!K61,IF(Control!$C$11="Tap water",Parameters!$C$17*Parameters!$C$5*'Actual H2'!K61,Parameters!$C$22*Parameters!$C$5*'Actual H2'!K61))</f>
        <v>22.113207547169811</v>
      </c>
      <c r="L61" s="12">
        <f>IF(Control!$C$11="Highly pure",Parameters!$C$12*Parameters!$C$5*'Actual H2'!L61,IF(Control!$C$11="Tap water",Parameters!$C$17*Parameters!$C$5*'Actual H2'!L61,Parameters!$C$22*Parameters!$C$5*'Actual H2'!L61))</f>
        <v>17.343396226415091</v>
      </c>
      <c r="M61" s="12">
        <f>IF(Control!$C$11="Highly pure",Parameters!$C$12*Parameters!$C$5*'Actual H2'!M61,IF(Control!$C$11="Tap water",Parameters!$C$17*Parameters!$C$5*'Actual H2'!M61,Parameters!$C$22*Parameters!$C$5*'Actual H2'!M61))</f>
        <v>18.822641509433961</v>
      </c>
      <c r="N61" s="12">
        <f>IF(Control!$C$11="Highly pure",Parameters!$C$12*Parameters!$C$5*'Actual H2'!N61,IF(Control!$C$11="Tap water",Parameters!$C$17*Parameters!$C$5*'Actual H2'!N61,Parameters!$C$22*Parameters!$C$5*'Actual H2'!N61))</f>
        <v>33.705660377358491</v>
      </c>
      <c r="O61" s="12">
        <f>IF(Control!$C$11="Highly pure",Parameters!$C$12*Parameters!$C$5*'Actual H2'!O61,IF(Control!$C$11="Tap water",Parameters!$C$17*Parameters!$C$5*'Actual H2'!O61,Parameters!$C$22*Parameters!$C$5*'Actual H2'!O61))</f>
        <v>50.55094339622643</v>
      </c>
      <c r="P61" s="12">
        <f>IF(Control!$C$11="Highly pure",Parameters!$C$12*Parameters!$C$5*'Actual H2'!P61,IF(Control!$C$11="Tap water",Parameters!$C$17*Parameters!$C$5*'Actual H2'!P61,Parameters!$C$22*Parameters!$C$5*'Actual H2'!P61))</f>
        <v>56.181132075471695</v>
      </c>
      <c r="Q61" s="12">
        <f>IF(Control!$C$11="Highly pure",Parameters!$C$12*Parameters!$C$5*'Actual H2'!Q61,IF(Control!$C$11="Tap water",Parameters!$C$17*Parameters!$C$5*'Actual H2'!Q61,Parameters!$C$22*Parameters!$C$5*'Actual H2'!Q61))</f>
        <v>45.388679245283029</v>
      </c>
      <c r="R61" s="12">
        <f>IF(Control!$C$11="Highly pure",Parameters!$C$12*Parameters!$C$5*'Actual H2'!R61,IF(Control!$C$11="Tap water",Parameters!$C$17*Parameters!$C$5*'Actual H2'!R61,Parameters!$C$22*Parameters!$C$5*'Actual H2'!R61))</f>
        <v>35.879245283018875</v>
      </c>
      <c r="S61" s="12">
        <f>IF(Control!$C$11="Highly pure",Parameters!$C$12*Parameters!$C$5*'Actual H2'!S61,IF(Control!$C$11="Tap water",Parameters!$C$17*Parameters!$C$5*'Actual H2'!S61,Parameters!$C$22*Parameters!$C$5*'Actual H2'!S61))</f>
        <v>35.879245283018875</v>
      </c>
      <c r="T61" s="12">
        <f>IF(Control!$C$11="Highly pure",Parameters!$C$12*Parameters!$C$5*'Actual H2'!T61,IF(Control!$C$11="Tap water",Parameters!$C$17*Parameters!$C$5*'Actual H2'!T61,Parameters!$C$22*Parameters!$C$5*'Actual H2'!T61))</f>
        <v>40.226415094339615</v>
      </c>
      <c r="U61" s="12">
        <f>IF(Control!$C$11="Highly pure",Parameters!$C$12*Parameters!$C$5*'Actual H2'!U61,IF(Control!$C$11="Tap water",Parameters!$C$17*Parameters!$C$5*'Actual H2'!U61,Parameters!$C$22*Parameters!$C$5*'Actual H2'!U61))</f>
        <v>47.969811320754729</v>
      </c>
      <c r="V61" s="12">
        <f>IF(Control!$C$11="Highly pure",Parameters!$C$12*Parameters!$C$5*'Actual H2'!V61,IF(Control!$C$11="Tap water",Parameters!$C$17*Parameters!$C$5*'Actual H2'!V61,Parameters!$C$22*Parameters!$C$5*'Actual H2'!V61))</f>
        <v>59.230188679245273</v>
      </c>
      <c r="W61" s="12">
        <f>IF(Control!$C$11="Highly pure",Parameters!$C$12*Parameters!$C$5*'Actual H2'!W61,IF(Control!$C$11="Tap water",Parameters!$C$17*Parameters!$C$5*'Actual H2'!W61,Parameters!$C$22*Parameters!$C$5*'Actual H2'!W61))</f>
        <v>68.377358490566024</v>
      </c>
      <c r="X61" s="12">
        <f>IF(Control!$C$11="Highly pure",Parameters!$C$12*Parameters!$C$5*'Actual H2'!X61,IF(Control!$C$11="Tap water",Parameters!$C$17*Parameters!$C$5*'Actual H2'!X61,Parameters!$C$22*Parameters!$C$5*'Actual H2'!X61))</f>
        <v>75.833962264150927</v>
      </c>
      <c r="Y61" s="12">
        <f>IF(Control!$C$11="Highly pure",Parameters!$C$12*Parameters!$C$5*'Actual H2'!Y61,IF(Control!$C$11="Tap water",Parameters!$C$17*Parameters!$C$5*'Actual H2'!Y61,Parameters!$C$22*Parameters!$C$5*'Actual H2'!Y61))</f>
        <v>79.969811320754715</v>
      </c>
      <c r="Z61" s="12">
        <f>IF(Control!$C$11="Highly pure",Parameters!$C$12*Parameters!$C$5*'Actual H2'!Z61,IF(Control!$C$11="Tap water",Parameters!$C$17*Parameters!$C$5*'Actual H2'!Z61,Parameters!$C$22*Parameters!$C$5*'Actual H2'!Z61))</f>
        <v>75.833962264150927</v>
      </c>
      <c r="AB61" s="7">
        <f t="shared" si="0"/>
        <v>1125.9471698113207</v>
      </c>
    </row>
    <row r="62" spans="2:28" x14ac:dyDescent="0.2">
      <c r="B62" s="6">
        <v>44256</v>
      </c>
      <c r="C62" s="12">
        <f>IF(Control!$C$11="Highly pure",Parameters!$C$12*Parameters!$C$5*'Actual H2'!C62,IF(Control!$C$11="Tap water",Parameters!$C$17*Parameters!$C$5*'Actual H2'!C62,Parameters!$C$22*Parameters!$C$5*'Actual H2'!C62))</f>
        <v>68.377358490566024</v>
      </c>
      <c r="D62" s="12">
        <f>IF(Control!$C$11="Highly pure",Parameters!$C$12*Parameters!$C$5*'Actual H2'!D62,IF(Control!$C$11="Tap water",Parameters!$C$17*Parameters!$C$5*'Actual H2'!D62,Parameters!$C$22*Parameters!$C$5*'Actual H2'!D62))</f>
        <v>59.230188679245273</v>
      </c>
      <c r="E62" s="12">
        <f>IF(Control!$C$11="Highly pure",Parameters!$C$12*Parameters!$C$5*'Actual H2'!E62,IF(Control!$C$11="Tap water",Parameters!$C$17*Parameters!$C$5*'Actual H2'!E62,Parameters!$C$22*Parameters!$C$5*'Actual H2'!E62))</f>
        <v>59.230188679245273</v>
      </c>
      <c r="F62" s="12">
        <f>IF(Control!$C$11="Highly pure",Parameters!$C$12*Parameters!$C$5*'Actual H2'!F62,IF(Control!$C$11="Tap water",Parameters!$C$17*Parameters!$C$5*'Actual H2'!F62,Parameters!$C$22*Parameters!$C$5*'Actual H2'!F62))</f>
        <v>53.132075471698116</v>
      </c>
      <c r="G62" s="12">
        <f>IF(Control!$C$11="Highly pure",Parameters!$C$12*Parameters!$C$5*'Actual H2'!G62,IF(Control!$C$11="Tap water",Parameters!$C$17*Parameters!$C$5*'Actual H2'!G62,Parameters!$C$22*Parameters!$C$5*'Actual H2'!G62))</f>
        <v>47.969811320754729</v>
      </c>
      <c r="H62" s="12">
        <f>IF(Control!$C$11="Highly pure",Parameters!$C$12*Parameters!$C$5*'Actual H2'!H62,IF(Control!$C$11="Tap water",Parameters!$C$17*Parameters!$C$5*'Actual H2'!H62,Parameters!$C$22*Parameters!$C$5*'Actual H2'!H62))</f>
        <v>38.052830188679245</v>
      </c>
      <c r="I62" s="12">
        <f>IF(Control!$C$11="Highly pure",Parameters!$C$12*Parameters!$C$5*'Actual H2'!I62,IF(Control!$C$11="Tap water",Parameters!$C$17*Parameters!$C$5*'Actual H2'!I62,Parameters!$C$22*Parameters!$C$5*'Actual H2'!I62))</f>
        <v>33.705660377358491</v>
      </c>
      <c r="J62" s="12">
        <f>IF(Control!$C$11="Highly pure",Parameters!$C$12*Parameters!$C$5*'Actual H2'!J62,IF(Control!$C$11="Tap water",Parameters!$C$17*Parameters!$C$5*'Actual H2'!J62,Parameters!$C$22*Parameters!$C$5*'Actual H2'!J62))</f>
        <v>31.532075471698114</v>
      </c>
      <c r="K62" s="12">
        <f>IF(Control!$C$11="Highly pure",Parameters!$C$12*Parameters!$C$5*'Actual H2'!K62,IF(Control!$C$11="Tap water",Parameters!$C$17*Parameters!$C$5*'Actual H2'!K62,Parameters!$C$22*Parameters!$C$5*'Actual H2'!K62))</f>
        <v>27.547169811320753</v>
      </c>
      <c r="L62" s="12">
        <f>IF(Control!$C$11="Highly pure",Parameters!$C$12*Parameters!$C$5*'Actual H2'!L62,IF(Control!$C$11="Tap water",Parameters!$C$17*Parameters!$C$5*'Actual H2'!L62,Parameters!$C$22*Parameters!$C$5*'Actual H2'!L62))</f>
        <v>18.822641509433961</v>
      </c>
      <c r="M62" s="12">
        <f>IF(Control!$C$11="Highly pure",Parameters!$C$12*Parameters!$C$5*'Actual H2'!M62,IF(Control!$C$11="Tap water",Parameters!$C$17*Parameters!$C$5*'Actual H2'!M62,Parameters!$C$22*Parameters!$C$5*'Actual H2'!M62))</f>
        <v>10.430188679245285</v>
      </c>
      <c r="N62" s="12">
        <f>IF(Control!$C$11="Highly pure",Parameters!$C$12*Parameters!$C$5*'Actual H2'!N62,IF(Control!$C$11="Tap water",Parameters!$C$17*Parameters!$C$5*'Actual H2'!N62,Parameters!$C$22*Parameters!$C$5*'Actual H2'!N62))</f>
        <v>1.8867924528301887</v>
      </c>
      <c r="O62" s="12">
        <f>IF(Control!$C$11="Highly pure",Parameters!$C$12*Parameters!$C$5*'Actual H2'!O62,IF(Control!$C$11="Tap water",Parameters!$C$17*Parameters!$C$5*'Actual H2'!O62,Parameters!$C$22*Parameters!$C$5*'Actual H2'!O62))</f>
        <v>0</v>
      </c>
      <c r="P62" s="12">
        <f>IF(Control!$C$11="Highly pure",Parameters!$C$12*Parameters!$C$5*'Actual H2'!P62,IF(Control!$C$11="Tap water",Parameters!$C$17*Parameters!$C$5*'Actual H2'!P62,Parameters!$C$22*Parameters!$C$5*'Actual H2'!P62))</f>
        <v>0</v>
      </c>
      <c r="Q62" s="12">
        <f>IF(Control!$C$11="Highly pure",Parameters!$C$12*Parameters!$C$5*'Actual H2'!Q62,IF(Control!$C$11="Tap water",Parameters!$C$17*Parameters!$C$5*'Actual H2'!Q62,Parameters!$C$22*Parameters!$C$5*'Actual H2'!Q62))</f>
        <v>0</v>
      </c>
      <c r="R62" s="12">
        <f>IF(Control!$C$11="Highly pure",Parameters!$C$12*Parameters!$C$5*'Actual H2'!R62,IF(Control!$C$11="Tap water",Parameters!$C$17*Parameters!$C$5*'Actual H2'!R62,Parameters!$C$22*Parameters!$C$5*'Actual H2'!R62))</f>
        <v>0</v>
      </c>
      <c r="S62" s="12">
        <f>IF(Control!$C$11="Highly pure",Parameters!$C$12*Parameters!$C$5*'Actual H2'!S62,IF(Control!$C$11="Tap water",Parameters!$C$17*Parameters!$C$5*'Actual H2'!S62,Parameters!$C$22*Parameters!$C$5*'Actual H2'!S62))</f>
        <v>0</v>
      </c>
      <c r="T62" s="12">
        <f>IF(Control!$C$11="Highly pure",Parameters!$C$12*Parameters!$C$5*'Actual H2'!T62,IF(Control!$C$11="Tap water",Parameters!$C$17*Parameters!$C$5*'Actual H2'!T62,Parameters!$C$22*Parameters!$C$5*'Actual H2'!T62))</f>
        <v>4.7849056603773574</v>
      </c>
      <c r="U62" s="12">
        <f>IF(Control!$C$11="Highly pure",Parameters!$C$12*Parameters!$C$5*'Actual H2'!U62,IF(Control!$C$11="Tap water",Parameters!$C$17*Parameters!$C$5*'Actual H2'!U62,Parameters!$C$22*Parameters!$C$5*'Actual H2'!U62))</f>
        <v>12.905660377358492</v>
      </c>
      <c r="V62" s="12">
        <f>IF(Control!$C$11="Highly pure",Parameters!$C$12*Parameters!$C$5*'Actual H2'!V62,IF(Control!$C$11="Tap water",Parameters!$C$17*Parameters!$C$5*'Actual H2'!V62,Parameters!$C$22*Parameters!$C$5*'Actual H2'!V62))</f>
        <v>15.864150943396227</v>
      </c>
      <c r="W62" s="12">
        <f>IF(Control!$C$11="Highly pure",Parameters!$C$12*Parameters!$C$5*'Actual H2'!W62,IF(Control!$C$11="Tap water",Parameters!$C$17*Parameters!$C$5*'Actual H2'!W62,Parameters!$C$22*Parameters!$C$5*'Actual H2'!W62))</f>
        <v>12.905660377358492</v>
      </c>
      <c r="X62" s="12">
        <f>IF(Control!$C$11="Highly pure",Parameters!$C$12*Parameters!$C$5*'Actual H2'!X62,IF(Control!$C$11="Tap water",Parameters!$C$17*Parameters!$C$5*'Actual H2'!X62,Parameters!$C$22*Parameters!$C$5*'Actual H2'!X62))</f>
        <v>9.1924528301886799</v>
      </c>
      <c r="Y62" s="12">
        <f>IF(Control!$C$11="Highly pure",Parameters!$C$12*Parameters!$C$5*'Actual H2'!Y62,IF(Control!$C$11="Tap water",Parameters!$C$17*Parameters!$C$5*'Actual H2'!Y62,Parameters!$C$22*Parameters!$C$5*'Actual H2'!Y62))</f>
        <v>4.7849056603773574</v>
      </c>
      <c r="Z62" s="12">
        <f>IF(Control!$C$11="Highly pure",Parameters!$C$12*Parameters!$C$5*'Actual H2'!Z62,IF(Control!$C$11="Tap water",Parameters!$C$17*Parameters!$C$5*'Actual H2'!Z62,Parameters!$C$22*Parameters!$C$5*'Actual H2'!Z62))</f>
        <v>1.8867924528301887</v>
      </c>
      <c r="AB62" s="7">
        <f t="shared" si="0"/>
        <v>512.24150943396239</v>
      </c>
    </row>
    <row r="63" spans="2:28" x14ac:dyDescent="0.2">
      <c r="B63" s="6">
        <v>44257</v>
      </c>
      <c r="C63" s="12">
        <f>IF(Control!$C$11="Highly pure",Parameters!$C$12*Parameters!$C$5*'Actual H2'!C63,IF(Control!$C$11="Tap water",Parameters!$C$17*Parameters!$C$5*'Actual H2'!C63,Parameters!$C$22*Parameters!$C$5*'Actual H2'!C63))</f>
        <v>0</v>
      </c>
      <c r="D63" s="12">
        <f>IF(Control!$C$11="Highly pure",Parameters!$C$12*Parameters!$C$5*'Actual H2'!D63,IF(Control!$C$11="Tap water",Parameters!$C$17*Parameters!$C$5*'Actual H2'!D63,Parameters!$C$22*Parameters!$C$5*'Actual H2'!D63))</f>
        <v>0</v>
      </c>
      <c r="E63" s="12">
        <f>IF(Control!$C$11="Highly pure",Parameters!$C$12*Parameters!$C$5*'Actual H2'!E63,IF(Control!$C$11="Tap water",Parameters!$C$17*Parameters!$C$5*'Actual H2'!E63,Parameters!$C$22*Parameters!$C$5*'Actual H2'!E63))</f>
        <v>0</v>
      </c>
      <c r="F63" s="12">
        <f>IF(Control!$C$11="Highly pure",Parameters!$C$12*Parameters!$C$5*'Actual H2'!F63,IF(Control!$C$11="Tap water",Parameters!$C$17*Parameters!$C$5*'Actual H2'!F63,Parameters!$C$22*Parameters!$C$5*'Actual H2'!F63))</f>
        <v>1.8867924528301887</v>
      </c>
      <c r="G63" s="12">
        <f>IF(Control!$C$11="Highly pure",Parameters!$C$12*Parameters!$C$5*'Actual H2'!G63,IF(Control!$C$11="Tap water",Parameters!$C$17*Parameters!$C$5*'Actual H2'!G63,Parameters!$C$22*Parameters!$C$5*'Actual H2'!G63))</f>
        <v>2.8528301886792451</v>
      </c>
      <c r="H63" s="12">
        <f>IF(Control!$C$11="Highly pure",Parameters!$C$12*Parameters!$C$5*'Actual H2'!H63,IF(Control!$C$11="Tap water",Parameters!$C$17*Parameters!$C$5*'Actual H2'!H63,Parameters!$C$22*Parameters!$C$5*'Actual H2'!H63))</f>
        <v>2.8528301886792451</v>
      </c>
      <c r="I63" s="12">
        <f>IF(Control!$C$11="Highly pure",Parameters!$C$12*Parameters!$C$5*'Actual H2'!I63,IF(Control!$C$11="Tap water",Parameters!$C$17*Parameters!$C$5*'Actual H2'!I63,Parameters!$C$22*Parameters!$C$5*'Actual H2'!I63))</f>
        <v>2.8528301886792451</v>
      </c>
      <c r="J63" s="12">
        <f>IF(Control!$C$11="Highly pure",Parameters!$C$12*Parameters!$C$5*'Actual H2'!J63,IF(Control!$C$11="Tap water",Parameters!$C$17*Parameters!$C$5*'Actual H2'!J63,Parameters!$C$22*Parameters!$C$5*'Actual H2'!J63))</f>
        <v>1.8867924528301887</v>
      </c>
      <c r="K63" s="12">
        <f>IF(Control!$C$11="Highly pure",Parameters!$C$12*Parameters!$C$5*'Actual H2'!K63,IF(Control!$C$11="Tap water",Parameters!$C$17*Parameters!$C$5*'Actual H2'!K63,Parameters!$C$22*Parameters!$C$5*'Actual H2'!K63))</f>
        <v>0</v>
      </c>
      <c r="L63" s="12">
        <f>IF(Control!$C$11="Highly pure",Parameters!$C$12*Parameters!$C$5*'Actual H2'!L63,IF(Control!$C$11="Tap water",Parameters!$C$17*Parameters!$C$5*'Actual H2'!L63,Parameters!$C$22*Parameters!$C$5*'Actual H2'!L63))</f>
        <v>0</v>
      </c>
      <c r="M63" s="12">
        <f>IF(Control!$C$11="Highly pure",Parameters!$C$12*Parameters!$C$5*'Actual H2'!M63,IF(Control!$C$11="Tap water",Parameters!$C$17*Parameters!$C$5*'Actual H2'!M63,Parameters!$C$22*Parameters!$C$5*'Actual H2'!M63))</f>
        <v>0</v>
      </c>
      <c r="N63" s="12">
        <f>IF(Control!$C$11="Highly pure",Parameters!$C$12*Parameters!$C$5*'Actual H2'!N63,IF(Control!$C$11="Tap water",Parameters!$C$17*Parameters!$C$5*'Actual H2'!N63,Parameters!$C$22*Parameters!$C$5*'Actual H2'!N63))</f>
        <v>0</v>
      </c>
      <c r="O63" s="12">
        <f>IF(Control!$C$11="Highly pure",Parameters!$C$12*Parameters!$C$5*'Actual H2'!O63,IF(Control!$C$11="Tap water",Parameters!$C$17*Parameters!$C$5*'Actual H2'!O63,Parameters!$C$22*Parameters!$C$5*'Actual H2'!O63))</f>
        <v>0</v>
      </c>
      <c r="P63" s="12">
        <f>IF(Control!$C$11="Highly pure",Parameters!$C$12*Parameters!$C$5*'Actual H2'!P63,IF(Control!$C$11="Tap water",Parameters!$C$17*Parameters!$C$5*'Actual H2'!P63,Parameters!$C$22*Parameters!$C$5*'Actual H2'!P63))</f>
        <v>0</v>
      </c>
      <c r="Q63" s="12">
        <f>IF(Control!$C$11="Highly pure",Parameters!$C$12*Parameters!$C$5*'Actual H2'!Q63,IF(Control!$C$11="Tap water",Parameters!$C$17*Parameters!$C$5*'Actual H2'!Q63,Parameters!$C$22*Parameters!$C$5*'Actual H2'!Q63))</f>
        <v>0</v>
      </c>
      <c r="R63" s="12">
        <f>IF(Control!$C$11="Highly pure",Parameters!$C$12*Parameters!$C$5*'Actual H2'!R63,IF(Control!$C$11="Tap water",Parameters!$C$17*Parameters!$C$5*'Actual H2'!R63,Parameters!$C$22*Parameters!$C$5*'Actual H2'!R63))</f>
        <v>0</v>
      </c>
      <c r="S63" s="12">
        <f>IF(Control!$C$11="Highly pure",Parameters!$C$12*Parameters!$C$5*'Actual H2'!S63,IF(Control!$C$11="Tap water",Parameters!$C$17*Parameters!$C$5*'Actual H2'!S63,Parameters!$C$22*Parameters!$C$5*'Actual H2'!S63))</f>
        <v>0</v>
      </c>
      <c r="T63" s="12">
        <f>IF(Control!$C$11="Highly pure",Parameters!$C$12*Parameters!$C$5*'Actual H2'!T63,IF(Control!$C$11="Tap water",Parameters!$C$17*Parameters!$C$5*'Actual H2'!T63,Parameters!$C$22*Parameters!$C$5*'Actual H2'!T63))</f>
        <v>0</v>
      </c>
      <c r="U63" s="12">
        <f>IF(Control!$C$11="Highly pure",Parameters!$C$12*Parameters!$C$5*'Actual H2'!U63,IF(Control!$C$11="Tap water",Parameters!$C$17*Parameters!$C$5*'Actual H2'!U63,Parameters!$C$22*Parameters!$C$5*'Actual H2'!U63))</f>
        <v>0</v>
      </c>
      <c r="V63" s="12">
        <f>IF(Control!$C$11="Highly pure",Parameters!$C$12*Parameters!$C$5*'Actual H2'!V63,IF(Control!$C$11="Tap water",Parameters!$C$17*Parameters!$C$5*'Actual H2'!V63,Parameters!$C$22*Parameters!$C$5*'Actual H2'!V63))</f>
        <v>0</v>
      </c>
      <c r="W63" s="12">
        <f>IF(Control!$C$11="Highly pure",Parameters!$C$12*Parameters!$C$5*'Actual H2'!W63,IF(Control!$C$11="Tap water",Parameters!$C$17*Parameters!$C$5*'Actual H2'!W63,Parameters!$C$22*Parameters!$C$5*'Actual H2'!W63))</f>
        <v>0</v>
      </c>
      <c r="X63" s="12">
        <f>IF(Control!$C$11="Highly pure",Parameters!$C$12*Parameters!$C$5*'Actual H2'!X63,IF(Control!$C$11="Tap water",Parameters!$C$17*Parameters!$C$5*'Actual H2'!X63,Parameters!$C$22*Parameters!$C$5*'Actual H2'!X63))</f>
        <v>0</v>
      </c>
      <c r="Y63" s="12">
        <f>IF(Control!$C$11="Highly pure",Parameters!$C$12*Parameters!$C$5*'Actual H2'!Y63,IF(Control!$C$11="Tap water",Parameters!$C$17*Parameters!$C$5*'Actual H2'!Y63,Parameters!$C$22*Parameters!$C$5*'Actual H2'!Y63))</f>
        <v>0</v>
      </c>
      <c r="Z63" s="12">
        <f>IF(Control!$C$11="Highly pure",Parameters!$C$12*Parameters!$C$5*'Actual H2'!Z63,IF(Control!$C$11="Tap water",Parameters!$C$17*Parameters!$C$5*'Actual H2'!Z63,Parameters!$C$22*Parameters!$C$5*'Actual H2'!Z63))</f>
        <v>0</v>
      </c>
      <c r="AB63" s="7">
        <f t="shared" si="0"/>
        <v>12.332075471698113</v>
      </c>
    </row>
    <row r="64" spans="2:28" x14ac:dyDescent="0.2">
      <c r="B64" s="6">
        <v>44258</v>
      </c>
      <c r="C64" s="12">
        <f>IF(Control!$C$11="Highly pure",Parameters!$C$12*Parameters!$C$5*'Actual H2'!C64,IF(Control!$C$11="Tap water",Parameters!$C$17*Parameters!$C$5*'Actual H2'!C64,Parameters!$C$22*Parameters!$C$5*'Actual H2'!C64))</f>
        <v>0</v>
      </c>
      <c r="D64" s="12">
        <f>IF(Control!$C$11="Highly pure",Parameters!$C$12*Parameters!$C$5*'Actual H2'!D64,IF(Control!$C$11="Tap water",Parameters!$C$17*Parameters!$C$5*'Actual H2'!D64,Parameters!$C$22*Parameters!$C$5*'Actual H2'!D64))</f>
        <v>0</v>
      </c>
      <c r="E64" s="12">
        <f>IF(Control!$C$11="Highly pure",Parameters!$C$12*Parameters!$C$5*'Actual H2'!E64,IF(Control!$C$11="Tap water",Parameters!$C$17*Parameters!$C$5*'Actual H2'!E64,Parameters!$C$22*Parameters!$C$5*'Actual H2'!E64))</f>
        <v>0</v>
      </c>
      <c r="F64" s="12">
        <f>IF(Control!$C$11="Highly pure",Parameters!$C$12*Parameters!$C$5*'Actual H2'!F64,IF(Control!$C$11="Tap water",Parameters!$C$17*Parameters!$C$5*'Actual H2'!F64,Parameters!$C$22*Parameters!$C$5*'Actual H2'!F64))</f>
        <v>0</v>
      </c>
      <c r="G64" s="12">
        <f>IF(Control!$C$11="Highly pure",Parameters!$C$12*Parameters!$C$5*'Actual H2'!G64,IF(Control!$C$11="Tap water",Parameters!$C$17*Parameters!$C$5*'Actual H2'!G64,Parameters!$C$22*Parameters!$C$5*'Actual H2'!G64))</f>
        <v>0</v>
      </c>
      <c r="H64" s="12">
        <f>IF(Control!$C$11="Highly pure",Parameters!$C$12*Parameters!$C$5*'Actual H2'!H64,IF(Control!$C$11="Tap water",Parameters!$C$17*Parameters!$C$5*'Actual H2'!H64,Parameters!$C$22*Parameters!$C$5*'Actual H2'!H64))</f>
        <v>0</v>
      </c>
      <c r="I64" s="12">
        <f>IF(Control!$C$11="Highly pure",Parameters!$C$12*Parameters!$C$5*'Actual H2'!I64,IF(Control!$C$11="Tap water",Parameters!$C$17*Parameters!$C$5*'Actual H2'!I64,Parameters!$C$22*Parameters!$C$5*'Actual H2'!I64))</f>
        <v>0</v>
      </c>
      <c r="J64" s="12">
        <f>IF(Control!$C$11="Highly pure",Parameters!$C$12*Parameters!$C$5*'Actual H2'!J64,IF(Control!$C$11="Tap water",Parameters!$C$17*Parameters!$C$5*'Actual H2'!J64,Parameters!$C$22*Parameters!$C$5*'Actual H2'!J64))</f>
        <v>0</v>
      </c>
      <c r="K64" s="12">
        <f>IF(Control!$C$11="Highly pure",Parameters!$C$12*Parameters!$C$5*'Actual H2'!K64,IF(Control!$C$11="Tap water",Parameters!$C$17*Parameters!$C$5*'Actual H2'!K64,Parameters!$C$22*Parameters!$C$5*'Actual H2'!K64))</f>
        <v>0</v>
      </c>
      <c r="L64" s="12">
        <f>IF(Control!$C$11="Highly pure",Parameters!$C$12*Parameters!$C$5*'Actual H2'!L64,IF(Control!$C$11="Tap water",Parameters!$C$17*Parameters!$C$5*'Actual H2'!L64,Parameters!$C$22*Parameters!$C$5*'Actual H2'!L64))</f>
        <v>0</v>
      </c>
      <c r="M64" s="12">
        <f>IF(Control!$C$11="Highly pure",Parameters!$C$12*Parameters!$C$5*'Actual H2'!M64,IF(Control!$C$11="Tap water",Parameters!$C$17*Parameters!$C$5*'Actual H2'!M64,Parameters!$C$22*Parameters!$C$5*'Actual H2'!M64))</f>
        <v>4.7849056603773574</v>
      </c>
      <c r="N64" s="12">
        <f>IF(Control!$C$11="Highly pure",Parameters!$C$12*Parameters!$C$5*'Actual H2'!N64,IF(Control!$C$11="Tap water",Parameters!$C$17*Parameters!$C$5*'Actual H2'!N64,Parameters!$C$22*Parameters!$C$5*'Actual H2'!N64))</f>
        <v>6.7169811320754729</v>
      </c>
      <c r="O64" s="12">
        <f>IF(Control!$C$11="Highly pure",Parameters!$C$12*Parameters!$C$5*'Actual H2'!O64,IF(Control!$C$11="Tap water",Parameters!$C$17*Parameters!$C$5*'Actual H2'!O64,Parameters!$C$22*Parameters!$C$5*'Actual H2'!O64))</f>
        <v>10.430188679245285</v>
      </c>
      <c r="P64" s="12">
        <f>IF(Control!$C$11="Highly pure",Parameters!$C$12*Parameters!$C$5*'Actual H2'!P64,IF(Control!$C$11="Tap water",Parameters!$C$17*Parameters!$C$5*'Actual H2'!P64,Parameters!$C$22*Parameters!$C$5*'Actual H2'!P64))</f>
        <v>14.384905660377358</v>
      </c>
      <c r="Q64" s="12">
        <f>IF(Control!$C$11="Highly pure",Parameters!$C$12*Parameters!$C$5*'Actual H2'!Q64,IF(Control!$C$11="Tap water",Parameters!$C$17*Parameters!$C$5*'Actual H2'!Q64,Parameters!$C$22*Parameters!$C$5*'Actual H2'!Q64))</f>
        <v>17.343396226415091</v>
      </c>
      <c r="R64" s="12">
        <f>IF(Control!$C$11="Highly pure",Parameters!$C$12*Parameters!$C$5*'Actual H2'!R64,IF(Control!$C$11="Tap water",Parameters!$C$17*Parameters!$C$5*'Actual H2'!R64,Parameters!$C$22*Parameters!$C$5*'Actual H2'!R64))</f>
        <v>15.864150943396227</v>
      </c>
      <c r="S64" s="12">
        <f>IF(Control!$C$11="Highly pure",Parameters!$C$12*Parameters!$C$5*'Actual H2'!S64,IF(Control!$C$11="Tap water",Parameters!$C$17*Parameters!$C$5*'Actual H2'!S64,Parameters!$C$22*Parameters!$C$5*'Actual H2'!S64))</f>
        <v>10.430188679245285</v>
      </c>
      <c r="T64" s="12">
        <f>IF(Control!$C$11="Highly pure",Parameters!$C$12*Parameters!$C$5*'Actual H2'!T64,IF(Control!$C$11="Tap water",Parameters!$C$17*Parameters!$C$5*'Actual H2'!T64,Parameters!$C$22*Parameters!$C$5*'Actual H2'!T64))</f>
        <v>5.7509433962264147</v>
      </c>
      <c r="U64" s="12">
        <f>IF(Control!$C$11="Highly pure",Parameters!$C$12*Parameters!$C$5*'Actual H2'!U64,IF(Control!$C$11="Tap water",Parameters!$C$17*Parameters!$C$5*'Actual H2'!U64,Parameters!$C$22*Parameters!$C$5*'Actual H2'!U64))</f>
        <v>4.7849056603773574</v>
      </c>
      <c r="V64" s="12">
        <f>IF(Control!$C$11="Highly pure",Parameters!$C$12*Parameters!$C$5*'Actual H2'!V64,IF(Control!$C$11="Tap water",Parameters!$C$17*Parameters!$C$5*'Actual H2'!V64,Parameters!$C$22*Parameters!$C$5*'Actual H2'!V64))</f>
        <v>4.7849056603773574</v>
      </c>
      <c r="W64" s="12">
        <f>IF(Control!$C$11="Highly pure",Parameters!$C$12*Parameters!$C$5*'Actual H2'!W64,IF(Control!$C$11="Tap water",Parameters!$C$17*Parameters!$C$5*'Actual H2'!W64,Parameters!$C$22*Parameters!$C$5*'Actual H2'!W64))</f>
        <v>10.430188679245285</v>
      </c>
      <c r="X64" s="12">
        <f>IF(Control!$C$11="Highly pure",Parameters!$C$12*Parameters!$C$5*'Actual H2'!X64,IF(Control!$C$11="Tap water",Parameters!$C$17*Parameters!$C$5*'Actual H2'!X64,Parameters!$C$22*Parameters!$C$5*'Actual H2'!X64))</f>
        <v>20.30188679245283</v>
      </c>
      <c r="Y64" s="12">
        <f>IF(Control!$C$11="Highly pure",Parameters!$C$12*Parameters!$C$5*'Actual H2'!Y64,IF(Control!$C$11="Tap water",Parameters!$C$17*Parameters!$C$5*'Actual H2'!Y64,Parameters!$C$22*Parameters!$C$5*'Actual H2'!Y64))</f>
        <v>35.879245283018875</v>
      </c>
      <c r="Z64" s="12">
        <f>IF(Control!$C$11="Highly pure",Parameters!$C$12*Parameters!$C$5*'Actual H2'!Z64,IF(Control!$C$11="Tap water",Parameters!$C$17*Parameters!$C$5*'Actual H2'!Z64,Parameters!$C$22*Parameters!$C$5*'Actual H2'!Z64))</f>
        <v>56.181132075471695</v>
      </c>
      <c r="AB64" s="7">
        <f t="shared" si="0"/>
        <v>218.06792452830189</v>
      </c>
    </row>
    <row r="65" spans="2:28" x14ac:dyDescent="0.2">
      <c r="B65" s="6">
        <v>44259</v>
      </c>
      <c r="C65" s="12">
        <f>IF(Control!$C$11="Highly pure",Parameters!$C$12*Parameters!$C$5*'Actual H2'!C65,IF(Control!$C$11="Tap water",Parameters!$C$17*Parameters!$C$5*'Actual H2'!C65,Parameters!$C$22*Parameters!$C$5*'Actual H2'!C65))</f>
        <v>79.969811320754715</v>
      </c>
      <c r="D65" s="12">
        <f>IF(Control!$C$11="Highly pure",Parameters!$C$12*Parameters!$C$5*'Actual H2'!D65,IF(Control!$C$11="Tap water",Parameters!$C$17*Parameters!$C$5*'Actual H2'!D65,Parameters!$C$22*Parameters!$C$5*'Actual H2'!D65))</f>
        <v>126.33962264150944</v>
      </c>
      <c r="E65" s="12">
        <f>IF(Control!$C$11="Highly pure",Parameters!$C$12*Parameters!$C$5*'Actual H2'!E65,IF(Control!$C$11="Tap water",Parameters!$C$17*Parameters!$C$5*'Actual H2'!E65,Parameters!$C$22*Parameters!$C$5*'Actual H2'!E65))</f>
        <v>166.88301886792453</v>
      </c>
      <c r="F65" s="12">
        <f>IF(Control!$C$11="Highly pure",Parameters!$C$12*Parameters!$C$5*'Actual H2'!F65,IF(Control!$C$11="Tap water",Parameters!$C$17*Parameters!$C$5*'Actual H2'!F65,Parameters!$C$22*Parameters!$C$5*'Actual H2'!F65))</f>
        <v>174.79245283018867</v>
      </c>
      <c r="G65" s="12">
        <f>IF(Control!$C$11="Highly pure",Parameters!$C$12*Parameters!$C$5*'Actual H2'!G65,IF(Control!$C$11="Tap water",Parameters!$C$17*Parameters!$C$5*'Actual H2'!G65,Parameters!$C$22*Parameters!$C$5*'Actual H2'!G65))</f>
        <v>165.37358490566035</v>
      </c>
      <c r="H65" s="12">
        <f>IF(Control!$C$11="Highly pure",Parameters!$C$12*Parameters!$C$5*'Actual H2'!H65,IF(Control!$C$11="Tap water",Parameters!$C$17*Parameters!$C$5*'Actual H2'!H65,Parameters!$C$22*Parameters!$C$5*'Actual H2'!H65))</f>
        <v>149.37358490566038</v>
      </c>
      <c r="I65" s="12">
        <f>IF(Control!$C$11="Highly pure",Parameters!$C$12*Parameters!$C$5*'Actual H2'!I65,IF(Control!$C$11="Tap water",Parameters!$C$17*Parameters!$C$5*'Actual H2'!I65,Parameters!$C$22*Parameters!$C$5*'Actual H2'!I65))</f>
        <v>126.33962264150944</v>
      </c>
      <c r="J65" s="12">
        <f>IF(Control!$C$11="Highly pure",Parameters!$C$12*Parameters!$C$5*'Actual H2'!J65,IF(Control!$C$11="Tap water",Parameters!$C$17*Parameters!$C$5*'Actual H2'!J65,Parameters!$C$22*Parameters!$C$5*'Actual H2'!J65))</f>
        <v>109.79622641509434</v>
      </c>
      <c r="K65" s="12">
        <f>IF(Control!$C$11="Highly pure",Parameters!$C$12*Parameters!$C$5*'Actual H2'!K65,IF(Control!$C$11="Tap water",Parameters!$C$17*Parameters!$C$5*'Actual H2'!K65,Parameters!$C$22*Parameters!$C$5*'Actual H2'!K65))</f>
        <v>83.89433962264151</v>
      </c>
      <c r="L65" s="12">
        <f>IF(Control!$C$11="Highly pure",Parameters!$C$12*Parameters!$C$5*'Actual H2'!L65,IF(Control!$C$11="Tap water",Parameters!$C$17*Parameters!$C$5*'Actual H2'!L65,Parameters!$C$22*Parameters!$C$5*'Actual H2'!L65))</f>
        <v>75.833962264150927</v>
      </c>
      <c r="M65" s="12">
        <f>IF(Control!$C$11="Highly pure",Parameters!$C$12*Parameters!$C$5*'Actual H2'!M65,IF(Control!$C$11="Tap water",Parameters!$C$17*Parameters!$C$5*'Actual H2'!M65,Parameters!$C$22*Parameters!$C$5*'Actual H2'!M65))</f>
        <v>68.377358490566024</v>
      </c>
      <c r="N65" s="12">
        <f>IF(Control!$C$11="Highly pure",Parameters!$C$12*Parameters!$C$5*'Actual H2'!N65,IF(Control!$C$11="Tap water",Parameters!$C$17*Parameters!$C$5*'Actual H2'!N65,Parameters!$C$22*Parameters!$C$5*'Actual H2'!N65))</f>
        <v>59.230188679245273</v>
      </c>
      <c r="O65" s="12">
        <f>IF(Control!$C$11="Highly pure",Parameters!$C$12*Parameters!$C$5*'Actual H2'!O65,IF(Control!$C$11="Tap water",Parameters!$C$17*Parameters!$C$5*'Actual H2'!O65,Parameters!$C$22*Parameters!$C$5*'Actual H2'!O65))</f>
        <v>47.969811320754729</v>
      </c>
      <c r="P65" s="12">
        <f>IF(Control!$C$11="Highly pure",Parameters!$C$12*Parameters!$C$5*'Actual H2'!P65,IF(Control!$C$11="Tap water",Parameters!$C$17*Parameters!$C$5*'Actual H2'!P65,Parameters!$C$22*Parameters!$C$5*'Actual H2'!P65))</f>
        <v>33.705660377358491</v>
      </c>
      <c r="Q65" s="12">
        <f>IF(Control!$C$11="Highly pure",Parameters!$C$12*Parameters!$C$5*'Actual H2'!Q65,IF(Control!$C$11="Tap water",Parameters!$C$17*Parameters!$C$5*'Actual H2'!Q65,Parameters!$C$22*Parameters!$C$5*'Actual H2'!Q65))</f>
        <v>23.924528301886792</v>
      </c>
      <c r="R65" s="12">
        <f>IF(Control!$C$11="Highly pure",Parameters!$C$12*Parameters!$C$5*'Actual H2'!R65,IF(Control!$C$11="Tap water",Parameters!$C$17*Parameters!$C$5*'Actual H2'!R65,Parameters!$C$22*Parameters!$C$5*'Actual H2'!R65))</f>
        <v>18.822641509433961</v>
      </c>
      <c r="S65" s="12">
        <f>IF(Control!$C$11="Highly pure",Parameters!$C$12*Parameters!$C$5*'Actual H2'!S65,IF(Control!$C$11="Tap water",Parameters!$C$17*Parameters!$C$5*'Actual H2'!S65,Parameters!$C$22*Parameters!$C$5*'Actual H2'!S65))</f>
        <v>17.343396226415091</v>
      </c>
      <c r="T65" s="12">
        <f>IF(Control!$C$11="Highly pure",Parameters!$C$12*Parameters!$C$5*'Actual H2'!T65,IF(Control!$C$11="Tap water",Parameters!$C$17*Parameters!$C$5*'Actual H2'!T65,Parameters!$C$22*Parameters!$C$5*'Actual H2'!T65))</f>
        <v>23.924528301886792</v>
      </c>
      <c r="U65" s="12">
        <f>IF(Control!$C$11="Highly pure",Parameters!$C$12*Parameters!$C$5*'Actual H2'!U65,IF(Control!$C$11="Tap water",Parameters!$C$17*Parameters!$C$5*'Actual H2'!U65,Parameters!$C$22*Parameters!$C$5*'Actual H2'!U65))</f>
        <v>25.735849056603776</v>
      </c>
      <c r="V65" s="12">
        <f>IF(Control!$C$11="Highly pure",Parameters!$C$12*Parameters!$C$5*'Actual H2'!V65,IF(Control!$C$11="Tap water",Parameters!$C$17*Parameters!$C$5*'Actual H2'!V65,Parameters!$C$22*Parameters!$C$5*'Actual H2'!V65))</f>
        <v>22.113207547169811</v>
      </c>
      <c r="W65" s="12">
        <f>IF(Control!$C$11="Highly pure",Parameters!$C$12*Parameters!$C$5*'Actual H2'!W65,IF(Control!$C$11="Tap water",Parameters!$C$17*Parameters!$C$5*'Actual H2'!W65,Parameters!$C$22*Parameters!$C$5*'Actual H2'!W65))</f>
        <v>17.343396226415091</v>
      </c>
      <c r="X65" s="12">
        <f>IF(Control!$C$11="Highly pure",Parameters!$C$12*Parameters!$C$5*'Actual H2'!X65,IF(Control!$C$11="Tap water",Parameters!$C$17*Parameters!$C$5*'Actual H2'!X65,Parameters!$C$22*Parameters!$C$5*'Actual H2'!X65))</f>
        <v>9.1924528301886799</v>
      </c>
      <c r="Y65" s="12">
        <f>IF(Control!$C$11="Highly pure",Parameters!$C$12*Parameters!$C$5*'Actual H2'!Y65,IF(Control!$C$11="Tap water",Parameters!$C$17*Parameters!$C$5*'Actual H2'!Y65,Parameters!$C$22*Parameters!$C$5*'Actual H2'!Y65))</f>
        <v>3.8188679245283015</v>
      </c>
      <c r="Z65" s="12">
        <f>IF(Control!$C$11="Highly pure",Parameters!$C$12*Parameters!$C$5*'Actual H2'!Z65,IF(Control!$C$11="Tap water",Parameters!$C$17*Parameters!$C$5*'Actual H2'!Z65,Parameters!$C$22*Parameters!$C$5*'Actual H2'!Z65))</f>
        <v>0</v>
      </c>
      <c r="AB65" s="7">
        <f t="shared" si="0"/>
        <v>1630.0981132075465</v>
      </c>
    </row>
    <row r="66" spans="2:28" x14ac:dyDescent="0.2">
      <c r="B66" s="6">
        <v>44260</v>
      </c>
      <c r="C66" s="12">
        <f>IF(Control!$C$11="Highly pure",Parameters!$C$12*Parameters!$C$5*'Actual H2'!C66,IF(Control!$C$11="Tap water",Parameters!$C$17*Parameters!$C$5*'Actual H2'!C66,Parameters!$C$22*Parameters!$C$5*'Actual H2'!C66))</f>
        <v>0</v>
      </c>
      <c r="D66" s="12">
        <f>IF(Control!$C$11="Highly pure",Parameters!$C$12*Parameters!$C$5*'Actual H2'!D66,IF(Control!$C$11="Tap water",Parameters!$C$17*Parameters!$C$5*'Actual H2'!D66,Parameters!$C$22*Parameters!$C$5*'Actual H2'!D66))</f>
        <v>0</v>
      </c>
      <c r="E66" s="12">
        <f>IF(Control!$C$11="Highly pure",Parameters!$C$12*Parameters!$C$5*'Actual H2'!E66,IF(Control!$C$11="Tap water",Parameters!$C$17*Parameters!$C$5*'Actual H2'!E66,Parameters!$C$22*Parameters!$C$5*'Actual H2'!E66))</f>
        <v>0</v>
      </c>
      <c r="F66" s="12">
        <f>IF(Control!$C$11="Highly pure",Parameters!$C$12*Parameters!$C$5*'Actual H2'!F66,IF(Control!$C$11="Tap water",Parameters!$C$17*Parameters!$C$5*'Actual H2'!F66,Parameters!$C$22*Parameters!$C$5*'Actual H2'!F66))</f>
        <v>0</v>
      </c>
      <c r="G66" s="12">
        <f>IF(Control!$C$11="Highly pure",Parameters!$C$12*Parameters!$C$5*'Actual H2'!G66,IF(Control!$C$11="Tap water",Parameters!$C$17*Parameters!$C$5*'Actual H2'!G66,Parameters!$C$22*Parameters!$C$5*'Actual H2'!G66))</f>
        <v>3.8188679245283015</v>
      </c>
      <c r="H66" s="12">
        <f>IF(Control!$C$11="Highly pure",Parameters!$C$12*Parameters!$C$5*'Actual H2'!H66,IF(Control!$C$11="Tap water",Parameters!$C$17*Parameters!$C$5*'Actual H2'!H66,Parameters!$C$22*Parameters!$C$5*'Actual H2'!H66))</f>
        <v>4.7849056603773574</v>
      </c>
      <c r="I66" s="12">
        <f>IF(Control!$C$11="Highly pure",Parameters!$C$12*Parameters!$C$5*'Actual H2'!I66,IF(Control!$C$11="Tap water",Parameters!$C$17*Parameters!$C$5*'Actual H2'!I66,Parameters!$C$22*Parameters!$C$5*'Actual H2'!I66))</f>
        <v>4.7849056603773574</v>
      </c>
      <c r="J66" s="12">
        <f>IF(Control!$C$11="Highly pure",Parameters!$C$12*Parameters!$C$5*'Actual H2'!J66,IF(Control!$C$11="Tap water",Parameters!$C$17*Parameters!$C$5*'Actual H2'!J66,Parameters!$C$22*Parameters!$C$5*'Actual H2'!J66))</f>
        <v>2.8528301886792451</v>
      </c>
      <c r="K66" s="12">
        <f>IF(Control!$C$11="Highly pure",Parameters!$C$12*Parameters!$C$5*'Actual H2'!K66,IF(Control!$C$11="Tap water",Parameters!$C$17*Parameters!$C$5*'Actual H2'!K66,Parameters!$C$22*Parameters!$C$5*'Actual H2'!K66))</f>
        <v>1.8867924528301887</v>
      </c>
      <c r="L66" s="12">
        <f>IF(Control!$C$11="Highly pure",Parameters!$C$12*Parameters!$C$5*'Actual H2'!L66,IF(Control!$C$11="Tap water",Parameters!$C$17*Parameters!$C$5*'Actual H2'!L66,Parameters!$C$22*Parameters!$C$5*'Actual H2'!L66))</f>
        <v>0</v>
      </c>
      <c r="M66" s="12">
        <f>IF(Control!$C$11="Highly pure",Parameters!$C$12*Parameters!$C$5*'Actual H2'!M66,IF(Control!$C$11="Tap water",Parameters!$C$17*Parameters!$C$5*'Actual H2'!M66,Parameters!$C$22*Parameters!$C$5*'Actual H2'!M66))</f>
        <v>3.8188679245283015</v>
      </c>
      <c r="N66" s="12">
        <f>IF(Control!$C$11="Highly pure",Parameters!$C$12*Parameters!$C$5*'Actual H2'!N66,IF(Control!$C$11="Tap water",Parameters!$C$17*Parameters!$C$5*'Actual H2'!N66,Parameters!$C$22*Parameters!$C$5*'Actual H2'!N66))</f>
        <v>7.9547169811320764</v>
      </c>
      <c r="O66" s="12">
        <f>IF(Control!$C$11="Highly pure",Parameters!$C$12*Parameters!$C$5*'Actual H2'!O66,IF(Control!$C$11="Tap water",Parameters!$C$17*Parameters!$C$5*'Actual H2'!O66,Parameters!$C$22*Parameters!$C$5*'Actual H2'!O66))</f>
        <v>14.384905660377358</v>
      </c>
      <c r="P66" s="12">
        <f>IF(Control!$C$11="Highly pure",Parameters!$C$12*Parameters!$C$5*'Actual H2'!P66,IF(Control!$C$11="Tap water",Parameters!$C$17*Parameters!$C$5*'Actual H2'!P66,Parameters!$C$22*Parameters!$C$5*'Actual H2'!P66))</f>
        <v>17.343396226415091</v>
      </c>
      <c r="Q66" s="12">
        <f>IF(Control!$C$11="Highly pure",Parameters!$C$12*Parameters!$C$5*'Actual H2'!Q66,IF(Control!$C$11="Tap water",Parameters!$C$17*Parameters!$C$5*'Actual H2'!Q66,Parameters!$C$22*Parameters!$C$5*'Actual H2'!Q66))</f>
        <v>18.822641509433961</v>
      </c>
      <c r="R66" s="12">
        <f>IF(Control!$C$11="Highly pure",Parameters!$C$12*Parameters!$C$5*'Actual H2'!R66,IF(Control!$C$11="Tap water",Parameters!$C$17*Parameters!$C$5*'Actual H2'!R66,Parameters!$C$22*Parameters!$C$5*'Actual H2'!R66))</f>
        <v>15.864150943396227</v>
      </c>
      <c r="S66" s="12">
        <f>IF(Control!$C$11="Highly pure",Parameters!$C$12*Parameters!$C$5*'Actual H2'!S66,IF(Control!$C$11="Tap water",Parameters!$C$17*Parameters!$C$5*'Actual H2'!S66,Parameters!$C$22*Parameters!$C$5*'Actual H2'!S66))</f>
        <v>15.864150943396227</v>
      </c>
      <c r="T66" s="12">
        <f>IF(Control!$C$11="Highly pure",Parameters!$C$12*Parameters!$C$5*'Actual H2'!T66,IF(Control!$C$11="Tap water",Parameters!$C$17*Parameters!$C$5*'Actual H2'!T66,Parameters!$C$22*Parameters!$C$5*'Actual H2'!T66))</f>
        <v>17.343396226415091</v>
      </c>
      <c r="U66" s="12">
        <f>IF(Control!$C$11="Highly pure",Parameters!$C$12*Parameters!$C$5*'Actual H2'!U66,IF(Control!$C$11="Tap water",Parameters!$C$17*Parameters!$C$5*'Actual H2'!U66,Parameters!$C$22*Parameters!$C$5*'Actual H2'!U66))</f>
        <v>22.113207547169811</v>
      </c>
      <c r="V66" s="12">
        <f>IF(Control!$C$11="Highly pure",Parameters!$C$12*Parameters!$C$5*'Actual H2'!V66,IF(Control!$C$11="Tap water",Parameters!$C$17*Parameters!$C$5*'Actual H2'!V66,Parameters!$C$22*Parameters!$C$5*'Actual H2'!V66))</f>
        <v>29.358490566037734</v>
      </c>
      <c r="W66" s="12">
        <f>IF(Control!$C$11="Highly pure",Parameters!$C$12*Parameters!$C$5*'Actual H2'!W66,IF(Control!$C$11="Tap water",Parameters!$C$17*Parameters!$C$5*'Actual H2'!W66,Parameters!$C$22*Parameters!$C$5*'Actual H2'!W66))</f>
        <v>38.052830188679245</v>
      </c>
      <c r="X66" s="12">
        <f>IF(Control!$C$11="Highly pure",Parameters!$C$12*Parameters!$C$5*'Actual H2'!X66,IF(Control!$C$11="Tap water",Parameters!$C$17*Parameters!$C$5*'Actual H2'!X66,Parameters!$C$22*Parameters!$C$5*'Actual H2'!X66))</f>
        <v>42.807547169811322</v>
      </c>
      <c r="Y66" s="12">
        <f>IF(Control!$C$11="Highly pure",Parameters!$C$12*Parameters!$C$5*'Actual H2'!Y66,IF(Control!$C$11="Tap water",Parameters!$C$17*Parameters!$C$5*'Actual H2'!Y66,Parameters!$C$22*Parameters!$C$5*'Actual H2'!Y66))</f>
        <v>45.388679245283029</v>
      </c>
      <c r="Z66" s="12">
        <f>IF(Control!$C$11="Highly pure",Parameters!$C$12*Parameters!$C$5*'Actual H2'!Z66,IF(Control!$C$11="Tap water",Parameters!$C$17*Parameters!$C$5*'Actual H2'!Z66,Parameters!$C$22*Parameters!$C$5*'Actual H2'!Z66))</f>
        <v>47.969811320754729</v>
      </c>
      <c r="AB66" s="7">
        <f t="shared" si="0"/>
        <v>355.21509433962268</v>
      </c>
    </row>
    <row r="67" spans="2:28" x14ac:dyDescent="0.2">
      <c r="B67" s="6">
        <v>44261</v>
      </c>
      <c r="C67" s="12">
        <f>IF(Control!$C$11="Highly pure",Parameters!$C$12*Parameters!$C$5*'Actual H2'!C67,IF(Control!$C$11="Tap water",Parameters!$C$17*Parameters!$C$5*'Actual H2'!C67,Parameters!$C$22*Parameters!$C$5*'Actual H2'!C67))</f>
        <v>50.55094339622643</v>
      </c>
      <c r="D67" s="12">
        <f>IF(Control!$C$11="Highly pure",Parameters!$C$12*Parameters!$C$5*'Actual H2'!D67,IF(Control!$C$11="Tap water",Parameters!$C$17*Parameters!$C$5*'Actual H2'!D67,Parameters!$C$22*Parameters!$C$5*'Actual H2'!D67))</f>
        <v>56.181132075471695</v>
      </c>
      <c r="E67" s="12">
        <f>IF(Control!$C$11="Highly pure",Parameters!$C$12*Parameters!$C$5*'Actual H2'!E67,IF(Control!$C$11="Tap water",Parameters!$C$17*Parameters!$C$5*'Actual H2'!E67,Parameters!$C$22*Parameters!$C$5*'Actual H2'!E67))</f>
        <v>56.181132075471695</v>
      </c>
      <c r="F67" s="12">
        <f>IF(Control!$C$11="Highly pure",Parameters!$C$12*Parameters!$C$5*'Actual H2'!F67,IF(Control!$C$11="Tap water",Parameters!$C$17*Parameters!$C$5*'Actual H2'!F67,Parameters!$C$22*Parameters!$C$5*'Actual H2'!F67))</f>
        <v>56.181132075471695</v>
      </c>
      <c r="G67" s="12">
        <f>IF(Control!$C$11="Highly pure",Parameters!$C$12*Parameters!$C$5*'Actual H2'!G67,IF(Control!$C$11="Tap water",Parameters!$C$17*Parameters!$C$5*'Actual H2'!G67,Parameters!$C$22*Parameters!$C$5*'Actual H2'!G67))</f>
        <v>56.181132075471695</v>
      </c>
      <c r="H67" s="12">
        <f>IF(Control!$C$11="Highly pure",Parameters!$C$12*Parameters!$C$5*'Actual H2'!H67,IF(Control!$C$11="Tap water",Parameters!$C$17*Parameters!$C$5*'Actual H2'!H67,Parameters!$C$22*Parameters!$C$5*'Actual H2'!H67))</f>
        <v>59.230188679245273</v>
      </c>
      <c r="I67" s="12">
        <f>IF(Control!$C$11="Highly pure",Parameters!$C$12*Parameters!$C$5*'Actual H2'!I67,IF(Control!$C$11="Tap water",Parameters!$C$17*Parameters!$C$5*'Actual H2'!I67,Parameters!$C$22*Parameters!$C$5*'Actual H2'!I67))</f>
        <v>65.328301886792445</v>
      </c>
      <c r="J67" s="12">
        <f>IF(Control!$C$11="Highly pure",Parameters!$C$12*Parameters!$C$5*'Actual H2'!J67,IF(Control!$C$11="Tap water",Parameters!$C$17*Parameters!$C$5*'Actual H2'!J67,Parameters!$C$22*Parameters!$C$5*'Actual H2'!J67))</f>
        <v>65.328301886792445</v>
      </c>
      <c r="K67" s="12">
        <f>IF(Control!$C$11="Highly pure",Parameters!$C$12*Parameters!$C$5*'Actual H2'!K67,IF(Control!$C$11="Tap water",Parameters!$C$17*Parameters!$C$5*'Actual H2'!K67,Parameters!$C$22*Parameters!$C$5*'Actual H2'!K67))</f>
        <v>53.132075471698116</v>
      </c>
      <c r="L67" s="12">
        <f>IF(Control!$C$11="Highly pure",Parameters!$C$12*Parameters!$C$5*'Actual H2'!L67,IF(Control!$C$11="Tap water",Parameters!$C$17*Parameters!$C$5*'Actual H2'!L67,Parameters!$C$22*Parameters!$C$5*'Actual H2'!L67))</f>
        <v>53.132075471698116</v>
      </c>
      <c r="M67" s="12">
        <f>IF(Control!$C$11="Highly pure",Parameters!$C$12*Parameters!$C$5*'Actual H2'!M67,IF(Control!$C$11="Tap water",Parameters!$C$17*Parameters!$C$5*'Actual H2'!M67,Parameters!$C$22*Parameters!$C$5*'Actual H2'!M67))</f>
        <v>62.279245283018867</v>
      </c>
      <c r="N67" s="12">
        <f>IF(Control!$C$11="Highly pure",Parameters!$C$12*Parameters!$C$5*'Actual H2'!N67,IF(Control!$C$11="Tap water",Parameters!$C$17*Parameters!$C$5*'Actual H2'!N67,Parameters!$C$22*Parameters!$C$5*'Actual H2'!N67))</f>
        <v>71.84905660377359</v>
      </c>
      <c r="O67" s="12">
        <f>IF(Control!$C$11="Highly pure",Parameters!$C$12*Parameters!$C$5*'Actual H2'!O67,IF(Control!$C$11="Tap water",Parameters!$C$17*Parameters!$C$5*'Actual H2'!O67,Parameters!$C$22*Parameters!$C$5*'Actual H2'!O67))</f>
        <v>75.833962264150927</v>
      </c>
      <c r="P67" s="12">
        <f>IF(Control!$C$11="Highly pure",Parameters!$C$12*Parameters!$C$5*'Actual H2'!P67,IF(Control!$C$11="Tap water",Parameters!$C$17*Parameters!$C$5*'Actual H2'!P67,Parameters!$C$22*Parameters!$C$5*'Actual H2'!P67))</f>
        <v>79.969811320754715</v>
      </c>
      <c r="Q67" s="12">
        <f>IF(Control!$C$11="Highly pure",Parameters!$C$12*Parameters!$C$5*'Actual H2'!Q67,IF(Control!$C$11="Tap water",Parameters!$C$17*Parameters!$C$5*'Actual H2'!Q67,Parameters!$C$22*Parameters!$C$5*'Actual H2'!Q67))</f>
        <v>83.89433962264151</v>
      </c>
      <c r="R67" s="12">
        <f>IF(Control!$C$11="Highly pure",Parameters!$C$12*Parameters!$C$5*'Actual H2'!R67,IF(Control!$C$11="Tap water",Parameters!$C$17*Parameters!$C$5*'Actual H2'!R67,Parameters!$C$22*Parameters!$C$5*'Actual H2'!R67))</f>
        <v>89.720754716981133</v>
      </c>
      <c r="S67" s="12">
        <f>IF(Control!$C$11="Highly pure",Parameters!$C$12*Parameters!$C$5*'Actual H2'!S67,IF(Control!$C$11="Tap water",Parameters!$C$17*Parameters!$C$5*'Actual H2'!S67,Parameters!$C$22*Parameters!$C$5*'Actual H2'!S67))</f>
        <v>113.72075471698113</v>
      </c>
      <c r="T67" s="12">
        <f>IF(Control!$C$11="Highly pure",Parameters!$C$12*Parameters!$C$5*'Actual H2'!T67,IF(Control!$C$11="Tap water",Parameters!$C$17*Parameters!$C$5*'Actual H2'!T67,Parameters!$C$22*Parameters!$C$5*'Actual H2'!T67))</f>
        <v>149.37358490566038</v>
      </c>
      <c r="U67" s="12">
        <f>IF(Control!$C$11="Highly pure",Parameters!$C$12*Parameters!$C$5*'Actual H2'!U67,IF(Control!$C$11="Tap water",Parameters!$C$17*Parameters!$C$5*'Actual H2'!U67,Parameters!$C$22*Parameters!$C$5*'Actual H2'!U67))</f>
        <v>154.15849056603776</v>
      </c>
      <c r="V67" s="12">
        <f>IF(Control!$C$11="Highly pure",Parameters!$C$12*Parameters!$C$5*'Actual H2'!V67,IF(Control!$C$11="Tap water",Parameters!$C$17*Parameters!$C$5*'Actual H2'!V67,Parameters!$C$22*Parameters!$C$5*'Actual H2'!V67))</f>
        <v>165.37358490566035</v>
      </c>
      <c r="W67" s="12">
        <f>IF(Control!$C$11="Highly pure",Parameters!$C$12*Parameters!$C$5*'Actual H2'!W67,IF(Control!$C$11="Tap water",Parameters!$C$17*Parameters!$C$5*'Actual H2'!W67,Parameters!$C$22*Parameters!$C$5*'Actual H2'!W67))</f>
        <v>166.88301886792453</v>
      </c>
      <c r="X67" s="12">
        <f>IF(Control!$C$11="Highly pure",Parameters!$C$12*Parameters!$C$5*'Actual H2'!X67,IF(Control!$C$11="Tap water",Parameters!$C$17*Parameters!$C$5*'Actual H2'!X67,Parameters!$C$22*Parameters!$C$5*'Actual H2'!X67))</f>
        <v>151.72830188679248</v>
      </c>
      <c r="Y67" s="12">
        <f>IF(Control!$C$11="Highly pure",Parameters!$C$12*Parameters!$C$5*'Actual H2'!Y67,IF(Control!$C$11="Tap water",Parameters!$C$17*Parameters!$C$5*'Actual H2'!Y67,Parameters!$C$22*Parameters!$C$5*'Actual H2'!Y67))</f>
        <v>151.72830188679248</v>
      </c>
      <c r="Z67" s="12">
        <f>IF(Control!$C$11="Highly pure",Parameters!$C$12*Parameters!$C$5*'Actual H2'!Z67,IF(Control!$C$11="Tap water",Parameters!$C$17*Parameters!$C$5*'Actual H2'!Z67,Parameters!$C$22*Parameters!$C$5*'Actual H2'!Z67))</f>
        <v>154.15849056603776</v>
      </c>
      <c r="AB67" s="7">
        <f t="shared" si="0"/>
        <v>2242.0981132075476</v>
      </c>
    </row>
    <row r="68" spans="2:28" x14ac:dyDescent="0.2">
      <c r="B68" s="6">
        <v>44262</v>
      </c>
      <c r="C68" s="12">
        <f>IF(Control!$C$11="Highly pure",Parameters!$C$12*Parameters!$C$5*'Actual H2'!C68,IF(Control!$C$11="Tap water",Parameters!$C$17*Parameters!$C$5*'Actual H2'!C68,Parameters!$C$22*Parameters!$C$5*'Actual H2'!C68))</f>
        <v>166.88301886792453</v>
      </c>
      <c r="D68" s="12">
        <f>IF(Control!$C$11="Highly pure",Parameters!$C$12*Parameters!$C$5*'Actual H2'!D68,IF(Control!$C$11="Tap water",Parameters!$C$17*Parameters!$C$5*'Actual H2'!D68,Parameters!$C$22*Parameters!$C$5*'Actual H2'!D68))</f>
        <v>166.88301886792453</v>
      </c>
      <c r="E68" s="12">
        <f>IF(Control!$C$11="Highly pure",Parameters!$C$12*Parameters!$C$5*'Actual H2'!E68,IF(Control!$C$11="Tap water",Parameters!$C$17*Parameters!$C$5*'Actual H2'!E68,Parameters!$C$22*Parameters!$C$5*'Actual H2'!E68))</f>
        <v>165.37358490566035</v>
      </c>
      <c r="F68" s="12">
        <f>IF(Control!$C$11="Highly pure",Parameters!$C$12*Parameters!$C$5*'Actual H2'!F68,IF(Control!$C$11="Tap water",Parameters!$C$17*Parameters!$C$5*'Actual H2'!F68,Parameters!$C$22*Parameters!$C$5*'Actual H2'!F68))</f>
        <v>153.23773584905663</v>
      </c>
      <c r="G68" s="12">
        <f>IF(Control!$C$11="Highly pure",Parameters!$C$12*Parameters!$C$5*'Actual H2'!G68,IF(Control!$C$11="Tap water",Parameters!$C$17*Parameters!$C$5*'Actual H2'!G68,Parameters!$C$22*Parameters!$C$5*'Actual H2'!G68))</f>
        <v>133.6754716981132</v>
      </c>
      <c r="H68" s="12">
        <f>IF(Control!$C$11="Highly pure",Parameters!$C$12*Parameters!$C$5*'Actual H2'!H68,IF(Control!$C$11="Tap water",Parameters!$C$17*Parameters!$C$5*'Actual H2'!H68,Parameters!$C$22*Parameters!$C$5*'Actual H2'!H68))</f>
        <v>113.72075471698113</v>
      </c>
      <c r="I68" s="12">
        <f>IF(Control!$C$11="Highly pure",Parameters!$C$12*Parameters!$C$5*'Actual H2'!I68,IF(Control!$C$11="Tap water",Parameters!$C$17*Parameters!$C$5*'Actual H2'!I68,Parameters!$C$22*Parameters!$C$5*'Actual H2'!I68))</f>
        <v>101.19245283018867</v>
      </c>
      <c r="J68" s="12">
        <f>IF(Control!$C$11="Highly pure",Parameters!$C$12*Parameters!$C$5*'Actual H2'!J68,IF(Control!$C$11="Tap water",Parameters!$C$17*Parameters!$C$5*'Actual H2'!J68,Parameters!$C$22*Parameters!$C$5*'Actual H2'!J68))</f>
        <v>85.735849056603769</v>
      </c>
      <c r="K68" s="12">
        <f>IF(Control!$C$11="Highly pure",Parameters!$C$12*Parameters!$C$5*'Actual H2'!K68,IF(Control!$C$11="Tap water",Parameters!$C$17*Parameters!$C$5*'Actual H2'!K68,Parameters!$C$22*Parameters!$C$5*'Actual H2'!K68))</f>
        <v>68.377358490566024</v>
      </c>
      <c r="L68" s="12">
        <f>IF(Control!$C$11="Highly pure",Parameters!$C$12*Parameters!$C$5*'Actual H2'!L68,IF(Control!$C$11="Tap water",Parameters!$C$17*Parameters!$C$5*'Actual H2'!L68,Parameters!$C$22*Parameters!$C$5*'Actual H2'!L68))</f>
        <v>53.132075471698116</v>
      </c>
      <c r="M68" s="12">
        <f>IF(Control!$C$11="Highly pure",Parameters!$C$12*Parameters!$C$5*'Actual H2'!M68,IF(Control!$C$11="Tap water",Parameters!$C$17*Parameters!$C$5*'Actual H2'!M68,Parameters!$C$22*Parameters!$C$5*'Actual H2'!M68))</f>
        <v>45.388679245283029</v>
      </c>
      <c r="N68" s="12">
        <f>IF(Control!$C$11="Highly pure",Parameters!$C$12*Parameters!$C$5*'Actual H2'!N68,IF(Control!$C$11="Tap water",Parameters!$C$17*Parameters!$C$5*'Actual H2'!N68,Parameters!$C$22*Parameters!$C$5*'Actual H2'!N68))</f>
        <v>50.55094339622643</v>
      </c>
      <c r="O68" s="12">
        <f>IF(Control!$C$11="Highly pure",Parameters!$C$12*Parameters!$C$5*'Actual H2'!O68,IF(Control!$C$11="Tap water",Parameters!$C$17*Parameters!$C$5*'Actual H2'!O68,Parameters!$C$22*Parameters!$C$5*'Actual H2'!O68))</f>
        <v>50.55094339622643</v>
      </c>
      <c r="P68" s="12">
        <f>IF(Control!$C$11="Highly pure",Parameters!$C$12*Parameters!$C$5*'Actual H2'!P68,IF(Control!$C$11="Tap water",Parameters!$C$17*Parameters!$C$5*'Actual H2'!P68,Parameters!$C$22*Parameters!$C$5*'Actual H2'!P68))</f>
        <v>33.705660377358491</v>
      </c>
      <c r="Q68" s="12">
        <f>IF(Control!$C$11="Highly pure",Parameters!$C$12*Parameters!$C$5*'Actual H2'!Q68,IF(Control!$C$11="Tap water",Parameters!$C$17*Parameters!$C$5*'Actual H2'!Q68,Parameters!$C$22*Parameters!$C$5*'Actual H2'!Q68))</f>
        <v>18.822641509433961</v>
      </c>
      <c r="R68" s="12">
        <f>IF(Control!$C$11="Highly pure",Parameters!$C$12*Parameters!$C$5*'Actual H2'!R68,IF(Control!$C$11="Tap water",Parameters!$C$17*Parameters!$C$5*'Actual H2'!R68,Parameters!$C$22*Parameters!$C$5*'Actual H2'!R68))</f>
        <v>12.905660377358492</v>
      </c>
      <c r="S68" s="12">
        <f>IF(Control!$C$11="Highly pure",Parameters!$C$12*Parameters!$C$5*'Actual H2'!S68,IF(Control!$C$11="Tap water",Parameters!$C$17*Parameters!$C$5*'Actual H2'!S68,Parameters!$C$22*Parameters!$C$5*'Actual H2'!S68))</f>
        <v>18.822641509433961</v>
      </c>
      <c r="T68" s="12">
        <f>IF(Control!$C$11="Highly pure",Parameters!$C$12*Parameters!$C$5*'Actual H2'!T68,IF(Control!$C$11="Tap water",Parameters!$C$17*Parameters!$C$5*'Actual H2'!T68,Parameters!$C$22*Parameters!$C$5*'Actual H2'!T68))</f>
        <v>40.226415094339615</v>
      </c>
      <c r="U68" s="12">
        <f>IF(Control!$C$11="Highly pure",Parameters!$C$12*Parameters!$C$5*'Actual H2'!U68,IF(Control!$C$11="Tap water",Parameters!$C$17*Parameters!$C$5*'Actual H2'!U68,Parameters!$C$22*Parameters!$C$5*'Actual H2'!U68))</f>
        <v>65.328301886792445</v>
      </c>
      <c r="V68" s="12">
        <f>IF(Control!$C$11="Highly pure",Parameters!$C$12*Parameters!$C$5*'Actual H2'!V68,IF(Control!$C$11="Tap water",Parameters!$C$17*Parameters!$C$5*'Actual H2'!V68,Parameters!$C$22*Parameters!$C$5*'Actual H2'!V68))</f>
        <v>79.969811320754715</v>
      </c>
      <c r="W68" s="12">
        <f>IF(Control!$C$11="Highly pure",Parameters!$C$12*Parameters!$C$5*'Actual H2'!W68,IF(Control!$C$11="Tap water",Parameters!$C$17*Parameters!$C$5*'Actual H2'!W68,Parameters!$C$22*Parameters!$C$5*'Actual H2'!W68))</f>
        <v>79.969811320754715</v>
      </c>
      <c r="X68" s="12">
        <f>IF(Control!$C$11="Highly pure",Parameters!$C$12*Parameters!$C$5*'Actual H2'!X68,IF(Control!$C$11="Tap water",Parameters!$C$17*Parameters!$C$5*'Actual H2'!X68,Parameters!$C$22*Parameters!$C$5*'Actual H2'!X68))</f>
        <v>83.89433962264151</v>
      </c>
      <c r="Y68" s="12">
        <f>IF(Control!$C$11="Highly pure",Parameters!$C$12*Parameters!$C$5*'Actual H2'!Y68,IF(Control!$C$11="Tap water",Parameters!$C$17*Parameters!$C$5*'Actual H2'!Y68,Parameters!$C$22*Parameters!$C$5*'Actual H2'!Y68))</f>
        <v>85.735849056603769</v>
      </c>
      <c r="Z68" s="12">
        <f>IF(Control!$C$11="Highly pure",Parameters!$C$12*Parameters!$C$5*'Actual H2'!Z68,IF(Control!$C$11="Tap water",Parameters!$C$17*Parameters!$C$5*'Actual H2'!Z68,Parameters!$C$22*Parameters!$C$5*'Actual H2'!Z68))</f>
        <v>93.856603773584894</v>
      </c>
      <c r="AB68" s="7">
        <f t="shared" ref="AB68:AB131" si="1">SUM(C68:Z68)</f>
        <v>1967.939622641509</v>
      </c>
    </row>
    <row r="69" spans="2:28" x14ac:dyDescent="0.2">
      <c r="B69" s="6">
        <v>44263</v>
      </c>
      <c r="C69" s="12">
        <f>IF(Control!$C$11="Highly pure",Parameters!$C$12*Parameters!$C$5*'Actual H2'!C69,IF(Control!$C$11="Tap water",Parameters!$C$17*Parameters!$C$5*'Actual H2'!C69,Parameters!$C$22*Parameters!$C$5*'Actual H2'!C69))</f>
        <v>79.969811320754715</v>
      </c>
      <c r="D69" s="12">
        <f>IF(Control!$C$11="Highly pure",Parameters!$C$12*Parameters!$C$5*'Actual H2'!D69,IF(Control!$C$11="Tap water",Parameters!$C$17*Parameters!$C$5*'Actual H2'!D69,Parameters!$C$22*Parameters!$C$5*'Actual H2'!D69))</f>
        <v>71.84905660377359</v>
      </c>
      <c r="E69" s="12">
        <f>IF(Control!$C$11="Highly pure",Parameters!$C$12*Parameters!$C$5*'Actual H2'!E69,IF(Control!$C$11="Tap water",Parameters!$C$17*Parameters!$C$5*'Actual H2'!E69,Parameters!$C$22*Parameters!$C$5*'Actual H2'!E69))</f>
        <v>75.833962264150927</v>
      </c>
      <c r="F69" s="12">
        <f>IF(Control!$C$11="Highly pure",Parameters!$C$12*Parameters!$C$5*'Actual H2'!F69,IF(Control!$C$11="Tap water",Parameters!$C$17*Parameters!$C$5*'Actual H2'!F69,Parameters!$C$22*Parameters!$C$5*'Actual H2'!F69))</f>
        <v>79.969811320754715</v>
      </c>
      <c r="G69" s="12">
        <f>IF(Control!$C$11="Highly pure",Parameters!$C$12*Parameters!$C$5*'Actual H2'!G69,IF(Control!$C$11="Tap water",Parameters!$C$17*Parameters!$C$5*'Actual H2'!G69,Parameters!$C$22*Parameters!$C$5*'Actual H2'!G69))</f>
        <v>85.735849056603769</v>
      </c>
      <c r="H69" s="12">
        <f>IF(Control!$C$11="Highly pure",Parameters!$C$12*Parameters!$C$5*'Actual H2'!H69,IF(Control!$C$11="Tap water",Parameters!$C$17*Parameters!$C$5*'Actual H2'!H69,Parameters!$C$22*Parameters!$C$5*'Actual H2'!H69))</f>
        <v>85.735849056603769</v>
      </c>
      <c r="I69" s="12">
        <f>IF(Control!$C$11="Highly pure",Parameters!$C$12*Parameters!$C$5*'Actual H2'!I69,IF(Control!$C$11="Tap water",Parameters!$C$17*Parameters!$C$5*'Actual H2'!I69,Parameters!$C$22*Parameters!$C$5*'Actual H2'!I69))</f>
        <v>75.833962264150927</v>
      </c>
      <c r="J69" s="12">
        <f>IF(Control!$C$11="Highly pure",Parameters!$C$12*Parameters!$C$5*'Actual H2'!J69,IF(Control!$C$11="Tap water",Parameters!$C$17*Parameters!$C$5*'Actual H2'!J69,Parameters!$C$22*Parameters!$C$5*'Actual H2'!J69))</f>
        <v>59.230188679245273</v>
      </c>
      <c r="K69" s="12">
        <f>IF(Control!$C$11="Highly pure",Parameters!$C$12*Parameters!$C$5*'Actual H2'!K69,IF(Control!$C$11="Tap water",Parameters!$C$17*Parameters!$C$5*'Actual H2'!K69,Parameters!$C$22*Parameters!$C$5*'Actual H2'!K69))</f>
        <v>40.226415094339615</v>
      </c>
      <c r="L69" s="12">
        <f>IF(Control!$C$11="Highly pure",Parameters!$C$12*Parameters!$C$5*'Actual H2'!L69,IF(Control!$C$11="Tap water",Parameters!$C$17*Parameters!$C$5*'Actual H2'!L69,Parameters!$C$22*Parameters!$C$5*'Actual H2'!L69))</f>
        <v>27.547169811320753</v>
      </c>
      <c r="M69" s="12">
        <f>IF(Control!$C$11="Highly pure",Parameters!$C$12*Parameters!$C$5*'Actual H2'!M69,IF(Control!$C$11="Tap water",Parameters!$C$17*Parameters!$C$5*'Actual H2'!M69,Parameters!$C$22*Parameters!$C$5*'Actual H2'!M69))</f>
        <v>20.30188679245283</v>
      </c>
      <c r="N69" s="12">
        <f>IF(Control!$C$11="Highly pure",Parameters!$C$12*Parameters!$C$5*'Actual H2'!N69,IF(Control!$C$11="Tap water",Parameters!$C$17*Parameters!$C$5*'Actual H2'!N69,Parameters!$C$22*Parameters!$C$5*'Actual H2'!N69))</f>
        <v>11.667924528301889</v>
      </c>
      <c r="O69" s="12">
        <f>IF(Control!$C$11="Highly pure",Parameters!$C$12*Parameters!$C$5*'Actual H2'!O69,IF(Control!$C$11="Tap water",Parameters!$C$17*Parameters!$C$5*'Actual H2'!O69,Parameters!$C$22*Parameters!$C$5*'Actual H2'!O69))</f>
        <v>4.7849056603773574</v>
      </c>
      <c r="P69" s="12">
        <f>IF(Control!$C$11="Highly pure",Parameters!$C$12*Parameters!$C$5*'Actual H2'!P69,IF(Control!$C$11="Tap water",Parameters!$C$17*Parameters!$C$5*'Actual H2'!P69,Parameters!$C$22*Parameters!$C$5*'Actual H2'!P69))</f>
        <v>0</v>
      </c>
      <c r="Q69" s="12">
        <f>IF(Control!$C$11="Highly pure",Parameters!$C$12*Parameters!$C$5*'Actual H2'!Q69,IF(Control!$C$11="Tap water",Parameters!$C$17*Parameters!$C$5*'Actual H2'!Q69,Parameters!$C$22*Parameters!$C$5*'Actual H2'!Q69))</f>
        <v>0</v>
      </c>
      <c r="R69" s="12">
        <f>IF(Control!$C$11="Highly pure",Parameters!$C$12*Parameters!$C$5*'Actual H2'!R69,IF(Control!$C$11="Tap water",Parameters!$C$17*Parameters!$C$5*'Actual H2'!R69,Parameters!$C$22*Parameters!$C$5*'Actual H2'!R69))</f>
        <v>0</v>
      </c>
      <c r="S69" s="12">
        <f>IF(Control!$C$11="Highly pure",Parameters!$C$12*Parameters!$C$5*'Actual H2'!S69,IF(Control!$C$11="Tap water",Parameters!$C$17*Parameters!$C$5*'Actual H2'!S69,Parameters!$C$22*Parameters!$C$5*'Actual H2'!S69))</f>
        <v>0</v>
      </c>
      <c r="T69" s="12">
        <f>IF(Control!$C$11="Highly pure",Parameters!$C$12*Parameters!$C$5*'Actual H2'!T69,IF(Control!$C$11="Tap water",Parameters!$C$17*Parameters!$C$5*'Actual H2'!T69,Parameters!$C$22*Parameters!$C$5*'Actual H2'!T69))</f>
        <v>0</v>
      </c>
      <c r="U69" s="12">
        <f>IF(Control!$C$11="Highly pure",Parameters!$C$12*Parameters!$C$5*'Actual H2'!U69,IF(Control!$C$11="Tap water",Parameters!$C$17*Parameters!$C$5*'Actual H2'!U69,Parameters!$C$22*Parameters!$C$5*'Actual H2'!U69))</f>
        <v>0</v>
      </c>
      <c r="V69" s="12">
        <f>IF(Control!$C$11="Highly pure",Parameters!$C$12*Parameters!$C$5*'Actual H2'!V69,IF(Control!$C$11="Tap water",Parameters!$C$17*Parameters!$C$5*'Actual H2'!V69,Parameters!$C$22*Parameters!$C$5*'Actual H2'!V69))</f>
        <v>0</v>
      </c>
      <c r="W69" s="12">
        <f>IF(Control!$C$11="Highly pure",Parameters!$C$12*Parameters!$C$5*'Actual H2'!W69,IF(Control!$C$11="Tap water",Parameters!$C$17*Parameters!$C$5*'Actual H2'!W69,Parameters!$C$22*Parameters!$C$5*'Actual H2'!W69))</f>
        <v>11.667924528301889</v>
      </c>
      <c r="X69" s="12">
        <f>IF(Control!$C$11="Highly pure",Parameters!$C$12*Parameters!$C$5*'Actual H2'!X69,IF(Control!$C$11="Tap water",Parameters!$C$17*Parameters!$C$5*'Actual H2'!X69,Parameters!$C$22*Parameters!$C$5*'Actual H2'!X69))</f>
        <v>20.30188679245283</v>
      </c>
      <c r="Y69" s="12">
        <f>IF(Control!$C$11="Highly pure",Parameters!$C$12*Parameters!$C$5*'Actual H2'!Y69,IF(Control!$C$11="Tap water",Parameters!$C$17*Parameters!$C$5*'Actual H2'!Y69,Parameters!$C$22*Parameters!$C$5*'Actual H2'!Y69))</f>
        <v>27.547169811320753</v>
      </c>
      <c r="Z69" s="12">
        <f>IF(Control!$C$11="Highly pure",Parameters!$C$12*Parameters!$C$5*'Actual H2'!Z69,IF(Control!$C$11="Tap water",Parameters!$C$17*Parameters!$C$5*'Actual H2'!Z69,Parameters!$C$22*Parameters!$C$5*'Actual H2'!Z69))</f>
        <v>31.532075471698114</v>
      </c>
      <c r="AB69" s="7">
        <f t="shared" si="1"/>
        <v>809.7358490566038</v>
      </c>
    </row>
    <row r="70" spans="2:28" x14ac:dyDescent="0.2">
      <c r="B70" s="6">
        <v>44264</v>
      </c>
      <c r="C70" s="12">
        <f>IF(Control!$C$11="Highly pure",Parameters!$C$12*Parameters!$C$5*'Actual H2'!C70,IF(Control!$C$11="Tap water",Parameters!$C$17*Parameters!$C$5*'Actual H2'!C70,Parameters!$C$22*Parameters!$C$5*'Actual H2'!C70))</f>
        <v>35.879245283018875</v>
      </c>
      <c r="D70" s="12">
        <f>IF(Control!$C$11="Highly pure",Parameters!$C$12*Parameters!$C$5*'Actual H2'!D70,IF(Control!$C$11="Tap water",Parameters!$C$17*Parameters!$C$5*'Actual H2'!D70,Parameters!$C$22*Parameters!$C$5*'Actual H2'!D70))</f>
        <v>38.052830188679245</v>
      </c>
      <c r="E70" s="12">
        <f>IF(Control!$C$11="Highly pure",Parameters!$C$12*Parameters!$C$5*'Actual H2'!E70,IF(Control!$C$11="Tap water",Parameters!$C$17*Parameters!$C$5*'Actual H2'!E70,Parameters!$C$22*Parameters!$C$5*'Actual H2'!E70))</f>
        <v>40.226415094339615</v>
      </c>
      <c r="F70" s="12">
        <f>IF(Control!$C$11="Highly pure",Parameters!$C$12*Parameters!$C$5*'Actual H2'!F70,IF(Control!$C$11="Tap water",Parameters!$C$17*Parameters!$C$5*'Actual H2'!F70,Parameters!$C$22*Parameters!$C$5*'Actual H2'!F70))</f>
        <v>47.969811320754729</v>
      </c>
      <c r="G70" s="12">
        <f>IF(Control!$C$11="Highly pure",Parameters!$C$12*Parameters!$C$5*'Actual H2'!G70,IF(Control!$C$11="Tap water",Parameters!$C$17*Parameters!$C$5*'Actual H2'!G70,Parameters!$C$22*Parameters!$C$5*'Actual H2'!G70))</f>
        <v>59.230188679245273</v>
      </c>
      <c r="H70" s="12">
        <f>IF(Control!$C$11="Highly pure",Parameters!$C$12*Parameters!$C$5*'Actual H2'!H70,IF(Control!$C$11="Tap water",Parameters!$C$17*Parameters!$C$5*'Actual H2'!H70,Parameters!$C$22*Parameters!$C$5*'Actual H2'!H70))</f>
        <v>79.969811320754715</v>
      </c>
      <c r="I70" s="12">
        <f>IF(Control!$C$11="Highly pure",Parameters!$C$12*Parameters!$C$5*'Actual H2'!I70,IF(Control!$C$11="Tap water",Parameters!$C$17*Parameters!$C$5*'Actual H2'!I70,Parameters!$C$22*Parameters!$C$5*'Actual H2'!I70))</f>
        <v>101.19245283018867</v>
      </c>
      <c r="J70" s="12">
        <f>IF(Control!$C$11="Highly pure",Parameters!$C$12*Parameters!$C$5*'Actual H2'!J70,IF(Control!$C$11="Tap water",Parameters!$C$17*Parameters!$C$5*'Actual H2'!J70,Parameters!$C$22*Parameters!$C$5*'Actual H2'!J70))</f>
        <v>117.1320754716981</v>
      </c>
      <c r="K70" s="12">
        <f>IF(Control!$C$11="Highly pure",Parameters!$C$12*Parameters!$C$5*'Actual H2'!K70,IF(Control!$C$11="Tap water",Parameters!$C$17*Parameters!$C$5*'Actual H2'!K70,Parameters!$C$22*Parameters!$C$5*'Actual H2'!K70))</f>
        <v>109.79622641509434</v>
      </c>
      <c r="L70" s="12">
        <f>IF(Control!$C$11="Highly pure",Parameters!$C$12*Parameters!$C$5*'Actual H2'!L70,IF(Control!$C$11="Tap water",Parameters!$C$17*Parameters!$C$5*'Actual H2'!L70,Parameters!$C$22*Parameters!$C$5*'Actual H2'!L70))</f>
        <v>85.735849056603769</v>
      </c>
      <c r="M70" s="12">
        <f>IF(Control!$C$11="Highly pure",Parameters!$C$12*Parameters!$C$5*'Actual H2'!M70,IF(Control!$C$11="Tap water",Parameters!$C$17*Parameters!$C$5*'Actual H2'!M70,Parameters!$C$22*Parameters!$C$5*'Actual H2'!M70))</f>
        <v>101.19245283018867</v>
      </c>
      <c r="N70" s="12">
        <f>IF(Control!$C$11="Highly pure",Parameters!$C$12*Parameters!$C$5*'Actual H2'!N70,IF(Control!$C$11="Tap water",Parameters!$C$17*Parameters!$C$5*'Actual H2'!N70,Parameters!$C$22*Parameters!$C$5*'Actual H2'!N70))</f>
        <v>130.26415094339623</v>
      </c>
      <c r="O70" s="12">
        <f>IF(Control!$C$11="Highly pure",Parameters!$C$12*Parameters!$C$5*'Actual H2'!O70,IF(Control!$C$11="Tap water",Parameters!$C$17*Parameters!$C$5*'Actual H2'!O70,Parameters!$C$22*Parameters!$C$5*'Actual H2'!O70))</f>
        <v>149.37358490566038</v>
      </c>
      <c r="P70" s="12">
        <f>IF(Control!$C$11="Highly pure",Parameters!$C$12*Parameters!$C$5*'Actual H2'!P70,IF(Control!$C$11="Tap water",Parameters!$C$17*Parameters!$C$5*'Actual H2'!P70,Parameters!$C$22*Parameters!$C$5*'Actual H2'!P70))</f>
        <v>165.37358490566035</v>
      </c>
      <c r="Q70" s="12">
        <f>IF(Control!$C$11="Highly pure",Parameters!$C$12*Parameters!$C$5*'Actual H2'!Q70,IF(Control!$C$11="Tap water",Parameters!$C$17*Parameters!$C$5*'Actual H2'!Q70,Parameters!$C$22*Parameters!$C$5*'Actual H2'!Q70))</f>
        <v>177.22264150943397</v>
      </c>
      <c r="R70" s="12">
        <f>IF(Control!$C$11="Highly pure",Parameters!$C$12*Parameters!$C$5*'Actual H2'!R70,IF(Control!$C$11="Tap water",Parameters!$C$17*Parameters!$C$5*'Actual H2'!R70,Parameters!$C$22*Parameters!$C$5*'Actual H2'!R70))</f>
        <v>187.71320754716982</v>
      </c>
      <c r="S70" s="12">
        <f>IF(Control!$C$11="Highly pure",Parameters!$C$12*Parameters!$C$5*'Actual H2'!S70,IF(Control!$C$11="Tap water",Parameters!$C$17*Parameters!$C$5*'Actual H2'!S70,Parameters!$C$22*Parameters!$C$5*'Actual H2'!S70))</f>
        <v>188.67924528301887</v>
      </c>
      <c r="T70" s="12">
        <f>IF(Control!$C$11="Highly pure",Parameters!$C$12*Parameters!$C$5*'Actual H2'!T70,IF(Control!$C$11="Tap water",Parameters!$C$17*Parameters!$C$5*'Actual H2'!T70,Parameters!$C$22*Parameters!$C$5*'Actual H2'!T70))</f>
        <v>188.67924528301887</v>
      </c>
      <c r="U70" s="12">
        <f>IF(Control!$C$11="Highly pure",Parameters!$C$12*Parameters!$C$5*'Actual H2'!U70,IF(Control!$C$11="Tap water",Parameters!$C$17*Parameters!$C$5*'Actual H2'!U70,Parameters!$C$22*Parameters!$C$5*'Actual H2'!U70))</f>
        <v>188.67924528301887</v>
      </c>
      <c r="V70" s="12">
        <f>IF(Control!$C$11="Highly pure",Parameters!$C$12*Parameters!$C$5*'Actual H2'!V70,IF(Control!$C$11="Tap water",Parameters!$C$17*Parameters!$C$5*'Actual H2'!V70,Parameters!$C$22*Parameters!$C$5*'Actual H2'!V70))</f>
        <v>188.67924528301887</v>
      </c>
      <c r="W70" s="12">
        <f>IF(Control!$C$11="Highly pure",Parameters!$C$12*Parameters!$C$5*'Actual H2'!W70,IF(Control!$C$11="Tap water",Parameters!$C$17*Parameters!$C$5*'Actual H2'!W70,Parameters!$C$22*Parameters!$C$5*'Actual H2'!W70))</f>
        <v>188.67924528301887</v>
      </c>
      <c r="X70" s="12">
        <f>IF(Control!$C$11="Highly pure",Parameters!$C$12*Parameters!$C$5*'Actual H2'!X70,IF(Control!$C$11="Tap water",Parameters!$C$17*Parameters!$C$5*'Actual H2'!X70,Parameters!$C$22*Parameters!$C$5*'Actual H2'!X70))</f>
        <v>188.67924528301887</v>
      </c>
      <c r="Y70" s="12">
        <f>IF(Control!$C$11="Highly pure",Parameters!$C$12*Parameters!$C$5*'Actual H2'!Y70,IF(Control!$C$11="Tap water",Parameters!$C$17*Parameters!$C$5*'Actual H2'!Y70,Parameters!$C$22*Parameters!$C$5*'Actual H2'!Y70))</f>
        <v>188.67924528301887</v>
      </c>
      <c r="Z70" s="12">
        <f>IF(Control!$C$11="Highly pure",Parameters!$C$12*Parameters!$C$5*'Actual H2'!Z70,IF(Control!$C$11="Tap water",Parameters!$C$17*Parameters!$C$5*'Actual H2'!Z70,Parameters!$C$22*Parameters!$C$5*'Actual H2'!Z70))</f>
        <v>188.67924528301887</v>
      </c>
      <c r="AB70" s="7">
        <f t="shared" si="1"/>
        <v>3135.7584905660369</v>
      </c>
    </row>
    <row r="71" spans="2:28" x14ac:dyDescent="0.2">
      <c r="B71" s="6">
        <v>44265</v>
      </c>
      <c r="C71" s="12">
        <f>IF(Control!$C$11="Highly pure",Parameters!$C$12*Parameters!$C$5*'Actual H2'!C71,IF(Control!$C$11="Tap water",Parameters!$C$17*Parameters!$C$5*'Actual H2'!C71,Parameters!$C$22*Parameters!$C$5*'Actual H2'!C71))</f>
        <v>188.67924528301887</v>
      </c>
      <c r="D71" s="12">
        <f>IF(Control!$C$11="Highly pure",Parameters!$C$12*Parameters!$C$5*'Actual H2'!D71,IF(Control!$C$11="Tap water",Parameters!$C$17*Parameters!$C$5*'Actual H2'!D71,Parameters!$C$22*Parameters!$C$5*'Actual H2'!D71))</f>
        <v>188.67924528301887</v>
      </c>
      <c r="E71" s="12">
        <f>IF(Control!$C$11="Highly pure",Parameters!$C$12*Parameters!$C$5*'Actual H2'!E71,IF(Control!$C$11="Tap water",Parameters!$C$17*Parameters!$C$5*'Actual H2'!E71,Parameters!$C$22*Parameters!$C$5*'Actual H2'!E71))</f>
        <v>188.67924528301887</v>
      </c>
      <c r="F71" s="12">
        <f>IF(Control!$C$11="Highly pure",Parameters!$C$12*Parameters!$C$5*'Actual H2'!F71,IF(Control!$C$11="Tap water",Parameters!$C$17*Parameters!$C$5*'Actual H2'!F71,Parameters!$C$22*Parameters!$C$5*'Actual H2'!F71))</f>
        <v>188.67924528301887</v>
      </c>
      <c r="G71" s="12">
        <f>IF(Control!$C$11="Highly pure",Parameters!$C$12*Parameters!$C$5*'Actual H2'!G71,IF(Control!$C$11="Tap water",Parameters!$C$17*Parameters!$C$5*'Actual H2'!G71,Parameters!$C$22*Parameters!$C$5*'Actual H2'!G71))</f>
        <v>188.67924528301887</v>
      </c>
      <c r="H71" s="12">
        <f>IF(Control!$C$11="Highly pure",Parameters!$C$12*Parameters!$C$5*'Actual H2'!H71,IF(Control!$C$11="Tap water",Parameters!$C$17*Parameters!$C$5*'Actual H2'!H71,Parameters!$C$22*Parameters!$C$5*'Actual H2'!H71))</f>
        <v>188.67924528301887</v>
      </c>
      <c r="I71" s="12">
        <f>IF(Control!$C$11="Highly pure",Parameters!$C$12*Parameters!$C$5*'Actual H2'!I71,IF(Control!$C$11="Tap water",Parameters!$C$17*Parameters!$C$5*'Actual H2'!I71,Parameters!$C$22*Parameters!$C$5*'Actual H2'!I71))</f>
        <v>188.67924528301887</v>
      </c>
      <c r="J71" s="12">
        <f>IF(Control!$C$11="Highly pure",Parameters!$C$12*Parameters!$C$5*'Actual H2'!J71,IF(Control!$C$11="Tap water",Parameters!$C$17*Parameters!$C$5*'Actual H2'!J71,Parameters!$C$22*Parameters!$C$5*'Actual H2'!J71))</f>
        <v>188.67924528301887</v>
      </c>
      <c r="K71" s="12">
        <f>IF(Control!$C$11="Highly pure",Parameters!$C$12*Parameters!$C$5*'Actual H2'!K71,IF(Control!$C$11="Tap water",Parameters!$C$17*Parameters!$C$5*'Actual H2'!K71,Parameters!$C$22*Parameters!$C$5*'Actual H2'!K71))</f>
        <v>183.26037735849056</v>
      </c>
      <c r="L71" s="12">
        <f>IF(Control!$C$11="Highly pure",Parameters!$C$12*Parameters!$C$5*'Actual H2'!L71,IF(Control!$C$11="Tap water",Parameters!$C$17*Parameters!$C$5*'Actual H2'!L71,Parameters!$C$22*Parameters!$C$5*'Actual H2'!L71))</f>
        <v>182.33962264150944</v>
      </c>
      <c r="M71" s="12">
        <f>IF(Control!$C$11="Highly pure",Parameters!$C$12*Parameters!$C$5*'Actual H2'!M71,IF(Control!$C$11="Tap water",Parameters!$C$17*Parameters!$C$5*'Actual H2'!M71,Parameters!$C$22*Parameters!$C$5*'Actual H2'!M71))</f>
        <v>183.26037735849056</v>
      </c>
      <c r="N71" s="12">
        <f>IF(Control!$C$11="Highly pure",Parameters!$C$12*Parameters!$C$5*'Actual H2'!N71,IF(Control!$C$11="Tap water",Parameters!$C$17*Parameters!$C$5*'Actual H2'!N71,Parameters!$C$22*Parameters!$C$5*'Actual H2'!N71))</f>
        <v>186.94339622641508</v>
      </c>
      <c r="O71" s="12">
        <f>IF(Control!$C$11="Highly pure",Parameters!$C$12*Parameters!$C$5*'Actual H2'!O71,IF(Control!$C$11="Tap water",Parameters!$C$17*Parameters!$C$5*'Actual H2'!O71,Parameters!$C$22*Parameters!$C$5*'Actual H2'!O71))</f>
        <v>184.0301886792453</v>
      </c>
      <c r="P71" s="12">
        <f>IF(Control!$C$11="Highly pure",Parameters!$C$12*Parameters!$C$5*'Actual H2'!P71,IF(Control!$C$11="Tap water",Parameters!$C$17*Parameters!$C$5*'Actual H2'!P71,Parameters!$C$22*Parameters!$C$5*'Actual H2'!P71))</f>
        <v>167.80377358490566</v>
      </c>
      <c r="Q71" s="12">
        <f>IF(Control!$C$11="Highly pure",Parameters!$C$12*Parameters!$C$5*'Actual H2'!Q71,IF(Control!$C$11="Tap water",Parameters!$C$17*Parameters!$C$5*'Actual H2'!Q71,Parameters!$C$22*Parameters!$C$5*'Actual H2'!Q71))</f>
        <v>137.53962264150945</v>
      </c>
      <c r="R71" s="12">
        <f>IF(Control!$C$11="Highly pure",Parameters!$C$12*Parameters!$C$5*'Actual H2'!R71,IF(Control!$C$11="Tap water",Parameters!$C$17*Parameters!$C$5*'Actual H2'!R71,Parameters!$C$22*Parameters!$C$5*'Actual H2'!R71))</f>
        <v>119.48679245283019</v>
      </c>
      <c r="S71" s="12">
        <f>IF(Control!$C$11="Highly pure",Parameters!$C$12*Parameters!$C$5*'Actual H2'!S71,IF(Control!$C$11="Tap water",Parameters!$C$17*Parameters!$C$5*'Actual H2'!S71,Parameters!$C$22*Parameters!$C$5*'Actual H2'!S71))</f>
        <v>149.37358490566038</v>
      </c>
      <c r="T71" s="12">
        <f>IF(Control!$C$11="Highly pure",Parameters!$C$12*Parameters!$C$5*'Actual H2'!T71,IF(Control!$C$11="Tap water",Parameters!$C$17*Parameters!$C$5*'Actual H2'!T71,Parameters!$C$22*Parameters!$C$5*'Actual H2'!T71))</f>
        <v>184.0301886792453</v>
      </c>
      <c r="U71" s="12">
        <f>IF(Control!$C$11="Highly pure",Parameters!$C$12*Parameters!$C$5*'Actual H2'!U71,IF(Control!$C$11="Tap water",Parameters!$C$17*Parameters!$C$5*'Actual H2'!U71,Parameters!$C$22*Parameters!$C$5*'Actual H2'!U71))</f>
        <v>188.67924528301887</v>
      </c>
      <c r="V71" s="12">
        <f>IF(Control!$C$11="Highly pure",Parameters!$C$12*Parameters!$C$5*'Actual H2'!V71,IF(Control!$C$11="Tap water",Parameters!$C$17*Parameters!$C$5*'Actual H2'!V71,Parameters!$C$22*Parameters!$C$5*'Actual H2'!V71))</f>
        <v>188.67924528301887</v>
      </c>
      <c r="W71" s="12">
        <f>IF(Control!$C$11="Highly pure",Parameters!$C$12*Parameters!$C$5*'Actual H2'!W71,IF(Control!$C$11="Tap water",Parameters!$C$17*Parameters!$C$5*'Actual H2'!W71,Parameters!$C$22*Parameters!$C$5*'Actual H2'!W71))</f>
        <v>188.67924528301887</v>
      </c>
      <c r="X71" s="12">
        <f>IF(Control!$C$11="Highly pure",Parameters!$C$12*Parameters!$C$5*'Actual H2'!X71,IF(Control!$C$11="Tap water",Parameters!$C$17*Parameters!$C$5*'Actual H2'!X71,Parameters!$C$22*Parameters!$C$5*'Actual H2'!X71))</f>
        <v>188.67924528301887</v>
      </c>
      <c r="Y71" s="12">
        <f>IF(Control!$C$11="Highly pure",Parameters!$C$12*Parameters!$C$5*'Actual H2'!Y71,IF(Control!$C$11="Tap water",Parameters!$C$17*Parameters!$C$5*'Actual H2'!Y71,Parameters!$C$22*Parameters!$C$5*'Actual H2'!Y71))</f>
        <v>188.67924528301887</v>
      </c>
      <c r="Z71" s="12">
        <f>IF(Control!$C$11="Highly pure",Parameters!$C$12*Parameters!$C$5*'Actual H2'!Z71,IF(Control!$C$11="Tap water",Parameters!$C$17*Parameters!$C$5*'Actual H2'!Z71,Parameters!$C$22*Parameters!$C$5*'Actual H2'!Z71))</f>
        <v>188.67924528301887</v>
      </c>
      <c r="AB71" s="7">
        <f t="shared" si="1"/>
        <v>4319.5773584905655</v>
      </c>
    </row>
    <row r="72" spans="2:28" x14ac:dyDescent="0.2">
      <c r="B72" s="6">
        <v>44266</v>
      </c>
      <c r="C72" s="12">
        <f>IF(Control!$C$11="Highly pure",Parameters!$C$12*Parameters!$C$5*'Actual H2'!C72,IF(Control!$C$11="Tap water",Parameters!$C$17*Parameters!$C$5*'Actual H2'!C72,Parameters!$C$22*Parameters!$C$5*'Actual H2'!C72))</f>
        <v>188.67924528301887</v>
      </c>
      <c r="D72" s="12">
        <f>IF(Control!$C$11="Highly pure",Parameters!$C$12*Parameters!$C$5*'Actual H2'!D72,IF(Control!$C$11="Tap water",Parameters!$C$17*Parameters!$C$5*'Actual H2'!D72,Parameters!$C$22*Parameters!$C$5*'Actual H2'!D72))</f>
        <v>188.67924528301887</v>
      </c>
      <c r="E72" s="12">
        <f>IF(Control!$C$11="Highly pure",Parameters!$C$12*Parameters!$C$5*'Actual H2'!E72,IF(Control!$C$11="Tap water",Parameters!$C$17*Parameters!$C$5*'Actual H2'!E72,Parameters!$C$22*Parameters!$C$5*'Actual H2'!E72))</f>
        <v>188.67924528301887</v>
      </c>
      <c r="F72" s="12">
        <f>IF(Control!$C$11="Highly pure",Parameters!$C$12*Parameters!$C$5*'Actual H2'!F72,IF(Control!$C$11="Tap water",Parameters!$C$17*Parameters!$C$5*'Actual H2'!F72,Parameters!$C$22*Parameters!$C$5*'Actual H2'!F72))</f>
        <v>188.67924528301887</v>
      </c>
      <c r="G72" s="12">
        <f>IF(Control!$C$11="Highly pure",Parameters!$C$12*Parameters!$C$5*'Actual H2'!G72,IF(Control!$C$11="Tap water",Parameters!$C$17*Parameters!$C$5*'Actual H2'!G72,Parameters!$C$22*Parameters!$C$5*'Actual H2'!G72))</f>
        <v>188.67924528301887</v>
      </c>
      <c r="H72" s="12">
        <f>IF(Control!$C$11="Highly pure",Parameters!$C$12*Parameters!$C$5*'Actual H2'!H72,IF(Control!$C$11="Tap water",Parameters!$C$17*Parameters!$C$5*'Actual H2'!H72,Parameters!$C$22*Parameters!$C$5*'Actual H2'!H72))</f>
        <v>188.67924528301887</v>
      </c>
      <c r="I72" s="12">
        <f>IF(Control!$C$11="Highly pure",Parameters!$C$12*Parameters!$C$5*'Actual H2'!I72,IF(Control!$C$11="Tap water",Parameters!$C$17*Parameters!$C$5*'Actual H2'!I72,Parameters!$C$22*Parameters!$C$5*'Actual H2'!I72))</f>
        <v>188.67924528301887</v>
      </c>
      <c r="J72" s="12">
        <f>IF(Control!$C$11="Highly pure",Parameters!$C$12*Parameters!$C$5*'Actual H2'!J72,IF(Control!$C$11="Tap water",Parameters!$C$17*Parameters!$C$5*'Actual H2'!J72,Parameters!$C$22*Parameters!$C$5*'Actual H2'!J72))</f>
        <v>188.67924528301887</v>
      </c>
      <c r="K72" s="12">
        <f>IF(Control!$C$11="Highly pure",Parameters!$C$12*Parameters!$C$5*'Actual H2'!K72,IF(Control!$C$11="Tap water",Parameters!$C$17*Parameters!$C$5*'Actual H2'!K72,Parameters!$C$22*Parameters!$C$5*'Actual H2'!K72))</f>
        <v>188.67924528301887</v>
      </c>
      <c r="L72" s="12">
        <f>IF(Control!$C$11="Highly pure",Parameters!$C$12*Parameters!$C$5*'Actual H2'!L72,IF(Control!$C$11="Tap water",Parameters!$C$17*Parameters!$C$5*'Actual H2'!L72,Parameters!$C$22*Parameters!$C$5*'Actual H2'!L72))</f>
        <v>188.67924528301887</v>
      </c>
      <c r="M72" s="12">
        <f>IF(Control!$C$11="Highly pure",Parameters!$C$12*Parameters!$C$5*'Actual H2'!M72,IF(Control!$C$11="Tap water",Parameters!$C$17*Parameters!$C$5*'Actual H2'!M72,Parameters!$C$22*Parameters!$C$5*'Actual H2'!M72))</f>
        <v>188.67924528301887</v>
      </c>
      <c r="N72" s="12">
        <f>IF(Control!$C$11="Highly pure",Parameters!$C$12*Parameters!$C$5*'Actual H2'!N72,IF(Control!$C$11="Tap water",Parameters!$C$17*Parameters!$C$5*'Actual H2'!N72,Parameters!$C$22*Parameters!$C$5*'Actual H2'!N72))</f>
        <v>188.67924528301887</v>
      </c>
      <c r="O72" s="12">
        <f>IF(Control!$C$11="Highly pure",Parameters!$C$12*Parameters!$C$5*'Actual H2'!O72,IF(Control!$C$11="Tap water",Parameters!$C$17*Parameters!$C$5*'Actual H2'!O72,Parameters!$C$22*Parameters!$C$5*'Actual H2'!O72))</f>
        <v>188.67924528301887</v>
      </c>
      <c r="P72" s="12">
        <f>IF(Control!$C$11="Highly pure",Parameters!$C$12*Parameters!$C$5*'Actual H2'!P72,IF(Control!$C$11="Tap water",Parameters!$C$17*Parameters!$C$5*'Actual H2'!P72,Parameters!$C$22*Parameters!$C$5*'Actual H2'!P72))</f>
        <v>188.67924528301887</v>
      </c>
      <c r="Q72" s="12">
        <f>IF(Control!$C$11="Highly pure",Parameters!$C$12*Parameters!$C$5*'Actual H2'!Q72,IF(Control!$C$11="Tap water",Parameters!$C$17*Parameters!$C$5*'Actual H2'!Q72,Parameters!$C$22*Parameters!$C$5*'Actual H2'!Q72))</f>
        <v>188.67924528301887</v>
      </c>
      <c r="R72" s="12">
        <f>IF(Control!$C$11="Highly pure",Parameters!$C$12*Parameters!$C$5*'Actual H2'!R72,IF(Control!$C$11="Tap water",Parameters!$C$17*Parameters!$C$5*'Actual H2'!R72,Parameters!$C$22*Parameters!$C$5*'Actual H2'!R72))</f>
        <v>188.67924528301887</v>
      </c>
      <c r="S72" s="12">
        <f>IF(Control!$C$11="Highly pure",Parameters!$C$12*Parameters!$C$5*'Actual H2'!S72,IF(Control!$C$11="Tap water",Parameters!$C$17*Parameters!$C$5*'Actual H2'!S72,Parameters!$C$22*Parameters!$C$5*'Actual H2'!S72))</f>
        <v>188.67924528301887</v>
      </c>
      <c r="T72" s="12">
        <f>IF(Control!$C$11="Highly pure",Parameters!$C$12*Parameters!$C$5*'Actual H2'!T72,IF(Control!$C$11="Tap water",Parameters!$C$17*Parameters!$C$5*'Actual H2'!T72,Parameters!$C$22*Parameters!$C$5*'Actual H2'!T72))</f>
        <v>188.67924528301887</v>
      </c>
      <c r="U72" s="12">
        <f>IF(Control!$C$11="Highly pure",Parameters!$C$12*Parameters!$C$5*'Actual H2'!U72,IF(Control!$C$11="Tap water",Parameters!$C$17*Parameters!$C$5*'Actual H2'!U72,Parameters!$C$22*Parameters!$C$5*'Actual H2'!U72))</f>
        <v>188.67924528301887</v>
      </c>
      <c r="V72" s="12">
        <f>IF(Control!$C$11="Highly pure",Parameters!$C$12*Parameters!$C$5*'Actual H2'!V72,IF(Control!$C$11="Tap water",Parameters!$C$17*Parameters!$C$5*'Actual H2'!V72,Parameters!$C$22*Parameters!$C$5*'Actual H2'!V72))</f>
        <v>188.67924528301887</v>
      </c>
      <c r="W72" s="12">
        <f>IF(Control!$C$11="Highly pure",Parameters!$C$12*Parameters!$C$5*'Actual H2'!W72,IF(Control!$C$11="Tap water",Parameters!$C$17*Parameters!$C$5*'Actual H2'!W72,Parameters!$C$22*Parameters!$C$5*'Actual H2'!W72))</f>
        <v>188.67924528301887</v>
      </c>
      <c r="X72" s="12">
        <f>IF(Control!$C$11="Highly pure",Parameters!$C$12*Parameters!$C$5*'Actual H2'!X72,IF(Control!$C$11="Tap water",Parameters!$C$17*Parameters!$C$5*'Actual H2'!X72,Parameters!$C$22*Parameters!$C$5*'Actual H2'!X72))</f>
        <v>188.67924528301887</v>
      </c>
      <c r="Y72" s="12">
        <f>IF(Control!$C$11="Highly pure",Parameters!$C$12*Parameters!$C$5*'Actual H2'!Y72,IF(Control!$C$11="Tap water",Parameters!$C$17*Parameters!$C$5*'Actual H2'!Y72,Parameters!$C$22*Parameters!$C$5*'Actual H2'!Y72))</f>
        <v>188.67924528301887</v>
      </c>
      <c r="Z72" s="12">
        <f>IF(Control!$C$11="Highly pure",Parameters!$C$12*Parameters!$C$5*'Actual H2'!Z72,IF(Control!$C$11="Tap water",Parameters!$C$17*Parameters!$C$5*'Actual H2'!Z72,Parameters!$C$22*Parameters!$C$5*'Actual H2'!Z72))</f>
        <v>188.67924528301887</v>
      </c>
      <c r="AB72" s="7">
        <f t="shared" si="1"/>
        <v>4528.3018867924502</v>
      </c>
    </row>
    <row r="73" spans="2:28" x14ac:dyDescent="0.2">
      <c r="B73" s="6">
        <v>44267</v>
      </c>
      <c r="C73" s="12">
        <f>IF(Control!$C$11="Highly pure",Parameters!$C$12*Parameters!$C$5*'Actual H2'!C73,IF(Control!$C$11="Tap water",Parameters!$C$17*Parameters!$C$5*'Actual H2'!C73,Parameters!$C$22*Parameters!$C$5*'Actual H2'!C73))</f>
        <v>188.67924528301887</v>
      </c>
      <c r="D73" s="12">
        <f>IF(Control!$C$11="Highly pure",Parameters!$C$12*Parameters!$C$5*'Actual H2'!D73,IF(Control!$C$11="Tap water",Parameters!$C$17*Parameters!$C$5*'Actual H2'!D73,Parameters!$C$22*Parameters!$C$5*'Actual H2'!D73))</f>
        <v>188.67924528301887</v>
      </c>
      <c r="E73" s="12">
        <f>IF(Control!$C$11="Highly pure",Parameters!$C$12*Parameters!$C$5*'Actual H2'!E73,IF(Control!$C$11="Tap water",Parameters!$C$17*Parameters!$C$5*'Actual H2'!E73,Parameters!$C$22*Parameters!$C$5*'Actual H2'!E73))</f>
        <v>188.67924528301887</v>
      </c>
      <c r="F73" s="12">
        <f>IF(Control!$C$11="Highly pure",Parameters!$C$12*Parameters!$C$5*'Actual H2'!F73,IF(Control!$C$11="Tap water",Parameters!$C$17*Parameters!$C$5*'Actual H2'!F73,Parameters!$C$22*Parameters!$C$5*'Actual H2'!F73))</f>
        <v>188.67924528301887</v>
      </c>
      <c r="G73" s="12">
        <f>IF(Control!$C$11="Highly pure",Parameters!$C$12*Parameters!$C$5*'Actual H2'!G73,IF(Control!$C$11="Tap water",Parameters!$C$17*Parameters!$C$5*'Actual H2'!G73,Parameters!$C$22*Parameters!$C$5*'Actual H2'!G73))</f>
        <v>188.67924528301887</v>
      </c>
      <c r="H73" s="12">
        <f>IF(Control!$C$11="Highly pure",Parameters!$C$12*Parameters!$C$5*'Actual H2'!H73,IF(Control!$C$11="Tap water",Parameters!$C$17*Parameters!$C$5*'Actual H2'!H73,Parameters!$C$22*Parameters!$C$5*'Actual H2'!H73))</f>
        <v>188.67924528301887</v>
      </c>
      <c r="I73" s="12">
        <f>IF(Control!$C$11="Highly pure",Parameters!$C$12*Parameters!$C$5*'Actual H2'!I73,IF(Control!$C$11="Tap water",Parameters!$C$17*Parameters!$C$5*'Actual H2'!I73,Parameters!$C$22*Parameters!$C$5*'Actual H2'!I73))</f>
        <v>188.67924528301887</v>
      </c>
      <c r="J73" s="12">
        <f>IF(Control!$C$11="Highly pure",Parameters!$C$12*Parameters!$C$5*'Actual H2'!J73,IF(Control!$C$11="Tap water",Parameters!$C$17*Parameters!$C$5*'Actual H2'!J73,Parameters!$C$22*Parameters!$C$5*'Actual H2'!J73))</f>
        <v>188.67924528301887</v>
      </c>
      <c r="K73" s="12">
        <f>IF(Control!$C$11="Highly pure",Parameters!$C$12*Parameters!$C$5*'Actual H2'!K73,IF(Control!$C$11="Tap water",Parameters!$C$17*Parameters!$C$5*'Actual H2'!K73,Parameters!$C$22*Parameters!$C$5*'Actual H2'!K73))</f>
        <v>188.67924528301887</v>
      </c>
      <c r="L73" s="12">
        <f>IF(Control!$C$11="Highly pure",Parameters!$C$12*Parameters!$C$5*'Actual H2'!L73,IF(Control!$C$11="Tap water",Parameters!$C$17*Parameters!$C$5*'Actual H2'!L73,Parameters!$C$22*Parameters!$C$5*'Actual H2'!L73))</f>
        <v>188.67924528301887</v>
      </c>
      <c r="M73" s="12">
        <f>IF(Control!$C$11="Highly pure",Parameters!$C$12*Parameters!$C$5*'Actual H2'!M73,IF(Control!$C$11="Tap water",Parameters!$C$17*Parameters!$C$5*'Actual H2'!M73,Parameters!$C$22*Parameters!$C$5*'Actual H2'!M73))</f>
        <v>188.67924528301887</v>
      </c>
      <c r="N73" s="12">
        <f>IF(Control!$C$11="Highly pure",Parameters!$C$12*Parameters!$C$5*'Actual H2'!N73,IF(Control!$C$11="Tap water",Parameters!$C$17*Parameters!$C$5*'Actual H2'!N73,Parameters!$C$22*Parameters!$C$5*'Actual H2'!N73))</f>
        <v>188.67924528301887</v>
      </c>
      <c r="O73" s="12">
        <f>IF(Control!$C$11="Highly pure",Parameters!$C$12*Parameters!$C$5*'Actual H2'!O73,IF(Control!$C$11="Tap water",Parameters!$C$17*Parameters!$C$5*'Actual H2'!O73,Parameters!$C$22*Parameters!$C$5*'Actual H2'!O73))</f>
        <v>188.67924528301887</v>
      </c>
      <c r="P73" s="12">
        <f>IF(Control!$C$11="Highly pure",Parameters!$C$12*Parameters!$C$5*'Actual H2'!P73,IF(Control!$C$11="Tap water",Parameters!$C$17*Parameters!$C$5*'Actual H2'!P73,Parameters!$C$22*Parameters!$C$5*'Actual H2'!P73))</f>
        <v>188.67924528301887</v>
      </c>
      <c r="Q73" s="12">
        <f>IF(Control!$C$11="Highly pure",Parameters!$C$12*Parameters!$C$5*'Actual H2'!Q73,IF(Control!$C$11="Tap water",Parameters!$C$17*Parameters!$C$5*'Actual H2'!Q73,Parameters!$C$22*Parameters!$C$5*'Actual H2'!Q73))</f>
        <v>188.67924528301887</v>
      </c>
      <c r="R73" s="12">
        <f>IF(Control!$C$11="Highly pure",Parameters!$C$12*Parameters!$C$5*'Actual H2'!R73,IF(Control!$C$11="Tap water",Parameters!$C$17*Parameters!$C$5*'Actual H2'!R73,Parameters!$C$22*Parameters!$C$5*'Actual H2'!R73))</f>
        <v>188.67924528301887</v>
      </c>
      <c r="S73" s="12">
        <f>IF(Control!$C$11="Highly pure",Parameters!$C$12*Parameters!$C$5*'Actual H2'!S73,IF(Control!$C$11="Tap water",Parameters!$C$17*Parameters!$C$5*'Actual H2'!S73,Parameters!$C$22*Parameters!$C$5*'Actual H2'!S73))</f>
        <v>187.74339622641514</v>
      </c>
      <c r="T73" s="12">
        <f>IF(Control!$C$11="Highly pure",Parameters!$C$12*Parameters!$C$5*'Actual H2'!T73,IF(Control!$C$11="Tap water",Parameters!$C$17*Parameters!$C$5*'Actual H2'!T73,Parameters!$C$22*Parameters!$C$5*'Actual H2'!T73))</f>
        <v>184.0301886792453</v>
      </c>
      <c r="U73" s="12">
        <f>IF(Control!$C$11="Highly pure",Parameters!$C$12*Parameters!$C$5*'Actual H2'!U73,IF(Control!$C$11="Tap water",Parameters!$C$17*Parameters!$C$5*'Actual H2'!U73,Parameters!$C$22*Parameters!$C$5*'Actual H2'!U73))</f>
        <v>174.79245283018867</v>
      </c>
      <c r="V73" s="12">
        <f>IF(Control!$C$11="Highly pure",Parameters!$C$12*Parameters!$C$5*'Actual H2'!V73,IF(Control!$C$11="Tap water",Parameters!$C$17*Parameters!$C$5*'Actual H2'!V73,Parameters!$C$22*Parameters!$C$5*'Actual H2'!V73))</f>
        <v>151.72830188679248</v>
      </c>
      <c r="W73" s="12">
        <f>IF(Control!$C$11="Highly pure",Parameters!$C$12*Parameters!$C$5*'Actual H2'!W73,IF(Control!$C$11="Tap water",Parameters!$C$17*Parameters!$C$5*'Actual H2'!W73,Parameters!$C$22*Parameters!$C$5*'Actual H2'!W73))</f>
        <v>136.0301886792453</v>
      </c>
      <c r="X73" s="12">
        <f>IF(Control!$C$11="Highly pure",Parameters!$C$12*Parameters!$C$5*'Actual H2'!X73,IF(Control!$C$11="Tap water",Parameters!$C$17*Parameters!$C$5*'Actual H2'!X73,Parameters!$C$22*Parameters!$C$5*'Actual H2'!X73))</f>
        <v>130.26415094339623</v>
      </c>
      <c r="Y73" s="12">
        <f>IF(Control!$C$11="Highly pure",Parameters!$C$12*Parameters!$C$5*'Actual H2'!Y73,IF(Control!$C$11="Tap water",Parameters!$C$17*Parameters!$C$5*'Actual H2'!Y73,Parameters!$C$22*Parameters!$C$5*'Actual H2'!Y73))</f>
        <v>113.72075471698113</v>
      </c>
      <c r="Z73" s="12">
        <f>IF(Control!$C$11="Highly pure",Parameters!$C$12*Parameters!$C$5*'Actual H2'!Z73,IF(Control!$C$11="Tap water",Parameters!$C$17*Parameters!$C$5*'Actual H2'!Z73,Parameters!$C$22*Parameters!$C$5*'Actual H2'!Z73))</f>
        <v>85.735849056603769</v>
      </c>
      <c r="AB73" s="7">
        <f t="shared" si="1"/>
        <v>4182.9132075471689</v>
      </c>
    </row>
    <row r="74" spans="2:28" x14ac:dyDescent="0.2">
      <c r="B74" s="6">
        <v>44268</v>
      </c>
      <c r="C74" s="12">
        <f>IF(Control!$C$11="Highly pure",Parameters!$C$12*Parameters!$C$5*'Actual H2'!C74,IF(Control!$C$11="Tap water",Parameters!$C$17*Parameters!$C$5*'Actual H2'!C74,Parameters!$C$22*Parameters!$C$5*'Actual H2'!C74))</f>
        <v>59.230188679245273</v>
      </c>
      <c r="D74" s="12">
        <f>IF(Control!$C$11="Highly pure",Parameters!$C$12*Parameters!$C$5*'Actual H2'!D74,IF(Control!$C$11="Tap water",Parameters!$C$17*Parameters!$C$5*'Actual H2'!D74,Parameters!$C$22*Parameters!$C$5*'Actual H2'!D74))</f>
        <v>42.807547169811322</v>
      </c>
      <c r="E74" s="12">
        <f>IF(Control!$C$11="Highly pure",Parameters!$C$12*Parameters!$C$5*'Actual H2'!E74,IF(Control!$C$11="Tap water",Parameters!$C$17*Parameters!$C$5*'Actual H2'!E74,Parameters!$C$22*Parameters!$C$5*'Actual H2'!E74))</f>
        <v>42.807547169811322</v>
      </c>
      <c r="F74" s="12">
        <f>IF(Control!$C$11="Highly pure",Parameters!$C$12*Parameters!$C$5*'Actual H2'!F74,IF(Control!$C$11="Tap water",Parameters!$C$17*Parameters!$C$5*'Actual H2'!F74,Parameters!$C$22*Parameters!$C$5*'Actual H2'!F74))</f>
        <v>53.132075471698116</v>
      </c>
      <c r="G74" s="12">
        <f>IF(Control!$C$11="Highly pure",Parameters!$C$12*Parameters!$C$5*'Actual H2'!G74,IF(Control!$C$11="Tap water",Parameters!$C$17*Parameters!$C$5*'Actual H2'!G74,Parameters!$C$22*Parameters!$C$5*'Actual H2'!G74))</f>
        <v>62.279245283018867</v>
      </c>
      <c r="H74" s="12">
        <f>IF(Control!$C$11="Highly pure",Parameters!$C$12*Parameters!$C$5*'Actual H2'!H74,IF(Control!$C$11="Tap water",Parameters!$C$17*Parameters!$C$5*'Actual H2'!H74,Parameters!$C$22*Parameters!$C$5*'Actual H2'!H74))</f>
        <v>83.89433962264151</v>
      </c>
      <c r="I74" s="12">
        <f>IF(Control!$C$11="Highly pure",Parameters!$C$12*Parameters!$C$5*'Actual H2'!I74,IF(Control!$C$11="Tap water",Parameters!$C$17*Parameters!$C$5*'Actual H2'!I74,Parameters!$C$22*Parameters!$C$5*'Actual H2'!I74))</f>
        <v>105.66037735849056</v>
      </c>
      <c r="J74" s="12">
        <f>IF(Control!$C$11="Highly pure",Parameters!$C$12*Parameters!$C$5*'Actual H2'!J74,IF(Control!$C$11="Tap water",Parameters!$C$17*Parameters!$C$5*'Actual H2'!J74,Parameters!$C$22*Parameters!$C$5*'Actual H2'!J74))</f>
        <v>117.1320754716981</v>
      </c>
      <c r="K74" s="12">
        <f>IF(Control!$C$11="Highly pure",Parameters!$C$12*Parameters!$C$5*'Actual H2'!K74,IF(Control!$C$11="Tap water",Parameters!$C$17*Parameters!$C$5*'Actual H2'!K74,Parameters!$C$22*Parameters!$C$5*'Actual H2'!K74))</f>
        <v>113.72075471698113</v>
      </c>
      <c r="L74" s="12">
        <f>IF(Control!$C$11="Highly pure",Parameters!$C$12*Parameters!$C$5*'Actual H2'!L74,IF(Control!$C$11="Tap water",Parameters!$C$17*Parameters!$C$5*'Actual H2'!L74,Parameters!$C$22*Parameters!$C$5*'Actual H2'!L74))</f>
        <v>137.53962264150945</v>
      </c>
      <c r="M74" s="12">
        <f>IF(Control!$C$11="Highly pure",Parameters!$C$12*Parameters!$C$5*'Actual H2'!M74,IF(Control!$C$11="Tap water",Parameters!$C$17*Parameters!$C$5*'Actual H2'!M74,Parameters!$C$22*Parameters!$C$5*'Actual H2'!M74))</f>
        <v>182.33962264150944</v>
      </c>
      <c r="N74" s="12">
        <f>IF(Control!$C$11="Highly pure",Parameters!$C$12*Parameters!$C$5*'Actual H2'!N74,IF(Control!$C$11="Tap water",Parameters!$C$17*Parameters!$C$5*'Actual H2'!N74,Parameters!$C$22*Parameters!$C$5*'Actual H2'!N74))</f>
        <v>187.50188679245284</v>
      </c>
      <c r="O74" s="12">
        <f>IF(Control!$C$11="Highly pure",Parameters!$C$12*Parameters!$C$5*'Actual H2'!O74,IF(Control!$C$11="Tap water",Parameters!$C$17*Parameters!$C$5*'Actual H2'!O74,Parameters!$C$22*Parameters!$C$5*'Actual H2'!O74))</f>
        <v>187.50188679245284</v>
      </c>
      <c r="P74" s="12">
        <f>IF(Control!$C$11="Highly pure",Parameters!$C$12*Parameters!$C$5*'Actual H2'!P74,IF(Control!$C$11="Tap water",Parameters!$C$17*Parameters!$C$5*'Actual H2'!P74,Parameters!$C$22*Parameters!$C$5*'Actual H2'!P74))</f>
        <v>183.26037735849056</v>
      </c>
      <c r="Q74" s="12">
        <f>IF(Control!$C$11="Highly pure",Parameters!$C$12*Parameters!$C$5*'Actual H2'!Q74,IF(Control!$C$11="Tap water",Parameters!$C$17*Parameters!$C$5*'Actual H2'!Q74,Parameters!$C$22*Parameters!$C$5*'Actual H2'!Q74))</f>
        <v>168.36226415094336</v>
      </c>
      <c r="R74" s="12">
        <f>IF(Control!$C$11="Highly pure",Parameters!$C$12*Parameters!$C$5*'Actual H2'!R74,IF(Control!$C$11="Tap water",Parameters!$C$17*Parameters!$C$5*'Actual H2'!R74,Parameters!$C$22*Parameters!$C$5*'Actual H2'!R74))</f>
        <v>165.37358490566035</v>
      </c>
      <c r="S74" s="12">
        <f>IF(Control!$C$11="Highly pure",Parameters!$C$12*Parameters!$C$5*'Actual H2'!S74,IF(Control!$C$11="Tap water",Parameters!$C$17*Parameters!$C$5*'Actual H2'!S74,Parameters!$C$22*Parameters!$C$5*'Actual H2'!S74))</f>
        <v>174.79245283018867</v>
      </c>
      <c r="T74" s="12">
        <f>IF(Control!$C$11="Highly pure",Parameters!$C$12*Parameters!$C$5*'Actual H2'!T74,IF(Control!$C$11="Tap water",Parameters!$C$17*Parameters!$C$5*'Actual H2'!T74,Parameters!$C$22*Parameters!$C$5*'Actual H2'!T74))</f>
        <v>184.06037735849057</v>
      </c>
      <c r="U74" s="12">
        <f>IF(Control!$C$11="Highly pure",Parameters!$C$12*Parameters!$C$5*'Actual H2'!U74,IF(Control!$C$11="Tap water",Parameters!$C$17*Parameters!$C$5*'Actual H2'!U74,Parameters!$C$22*Parameters!$C$5*'Actual H2'!U74))</f>
        <v>188.67924528301887</v>
      </c>
      <c r="V74" s="12">
        <f>IF(Control!$C$11="Highly pure",Parameters!$C$12*Parameters!$C$5*'Actual H2'!V74,IF(Control!$C$11="Tap water",Parameters!$C$17*Parameters!$C$5*'Actual H2'!V74,Parameters!$C$22*Parameters!$C$5*'Actual H2'!V74))</f>
        <v>188.67924528301887</v>
      </c>
      <c r="W74" s="12">
        <f>IF(Control!$C$11="Highly pure",Parameters!$C$12*Parameters!$C$5*'Actual H2'!W74,IF(Control!$C$11="Tap water",Parameters!$C$17*Parameters!$C$5*'Actual H2'!W74,Parameters!$C$22*Parameters!$C$5*'Actual H2'!W74))</f>
        <v>188.67924528301887</v>
      </c>
      <c r="X74" s="12">
        <f>IF(Control!$C$11="Highly pure",Parameters!$C$12*Parameters!$C$5*'Actual H2'!X74,IF(Control!$C$11="Tap water",Parameters!$C$17*Parameters!$C$5*'Actual H2'!X74,Parameters!$C$22*Parameters!$C$5*'Actual H2'!X74))</f>
        <v>188.67924528301887</v>
      </c>
      <c r="Y74" s="12">
        <f>IF(Control!$C$11="Highly pure",Parameters!$C$12*Parameters!$C$5*'Actual H2'!Y74,IF(Control!$C$11="Tap water",Parameters!$C$17*Parameters!$C$5*'Actual H2'!Y74,Parameters!$C$22*Parameters!$C$5*'Actual H2'!Y74))</f>
        <v>188.67924528301887</v>
      </c>
      <c r="Z74" s="12">
        <f>IF(Control!$C$11="Highly pure",Parameters!$C$12*Parameters!$C$5*'Actual H2'!Z74,IF(Control!$C$11="Tap water",Parameters!$C$17*Parameters!$C$5*'Actual H2'!Z74,Parameters!$C$22*Parameters!$C$5*'Actual H2'!Z74))</f>
        <v>188.67924528301887</v>
      </c>
      <c r="AB74" s="7">
        <f t="shared" si="1"/>
        <v>3383.471698113206</v>
      </c>
    </row>
    <row r="75" spans="2:28" x14ac:dyDescent="0.2">
      <c r="B75" s="6">
        <v>44269</v>
      </c>
      <c r="C75" s="12">
        <f>IF(Control!$C$11="Highly pure",Parameters!$C$12*Parameters!$C$5*'Actual H2'!C75,IF(Control!$C$11="Tap water",Parameters!$C$17*Parameters!$C$5*'Actual H2'!C75,Parameters!$C$22*Parameters!$C$5*'Actual H2'!C75))</f>
        <v>188.67924528301887</v>
      </c>
      <c r="D75" s="12">
        <f>IF(Control!$C$11="Highly pure",Parameters!$C$12*Parameters!$C$5*'Actual H2'!D75,IF(Control!$C$11="Tap water",Parameters!$C$17*Parameters!$C$5*'Actual H2'!D75,Parameters!$C$22*Parameters!$C$5*'Actual H2'!D75))</f>
        <v>188.67924528301887</v>
      </c>
      <c r="E75" s="12">
        <f>IF(Control!$C$11="Highly pure",Parameters!$C$12*Parameters!$C$5*'Actual H2'!E75,IF(Control!$C$11="Tap water",Parameters!$C$17*Parameters!$C$5*'Actual H2'!E75,Parameters!$C$22*Parameters!$C$5*'Actual H2'!E75))</f>
        <v>188.67924528301887</v>
      </c>
      <c r="F75" s="12">
        <f>IF(Control!$C$11="Highly pure",Parameters!$C$12*Parameters!$C$5*'Actual H2'!F75,IF(Control!$C$11="Tap water",Parameters!$C$17*Parameters!$C$5*'Actual H2'!F75,Parameters!$C$22*Parameters!$C$5*'Actual H2'!F75))</f>
        <v>188.67924528301887</v>
      </c>
      <c r="G75" s="12">
        <f>IF(Control!$C$11="Highly pure",Parameters!$C$12*Parameters!$C$5*'Actual H2'!G75,IF(Control!$C$11="Tap water",Parameters!$C$17*Parameters!$C$5*'Actual H2'!G75,Parameters!$C$22*Parameters!$C$5*'Actual H2'!G75))</f>
        <v>188.67924528301887</v>
      </c>
      <c r="H75" s="12">
        <f>IF(Control!$C$11="Highly pure",Parameters!$C$12*Parameters!$C$5*'Actual H2'!H75,IF(Control!$C$11="Tap water",Parameters!$C$17*Parameters!$C$5*'Actual H2'!H75,Parameters!$C$22*Parameters!$C$5*'Actual H2'!H75))</f>
        <v>188.67924528301887</v>
      </c>
      <c r="I75" s="12">
        <f>IF(Control!$C$11="Highly pure",Parameters!$C$12*Parameters!$C$5*'Actual H2'!I75,IF(Control!$C$11="Tap water",Parameters!$C$17*Parameters!$C$5*'Actual H2'!I75,Parameters!$C$22*Parameters!$C$5*'Actual H2'!I75))</f>
        <v>188.67924528301887</v>
      </c>
      <c r="J75" s="12">
        <f>IF(Control!$C$11="Highly pure",Parameters!$C$12*Parameters!$C$5*'Actual H2'!J75,IF(Control!$C$11="Tap water",Parameters!$C$17*Parameters!$C$5*'Actual H2'!J75,Parameters!$C$22*Parameters!$C$5*'Actual H2'!J75))</f>
        <v>188.67924528301887</v>
      </c>
      <c r="K75" s="12">
        <f>IF(Control!$C$11="Highly pure",Parameters!$C$12*Parameters!$C$5*'Actual H2'!K75,IF(Control!$C$11="Tap water",Parameters!$C$17*Parameters!$C$5*'Actual H2'!K75,Parameters!$C$22*Parameters!$C$5*'Actual H2'!K75))</f>
        <v>188.67924528301887</v>
      </c>
      <c r="L75" s="12">
        <f>IF(Control!$C$11="Highly pure",Parameters!$C$12*Parameters!$C$5*'Actual H2'!L75,IF(Control!$C$11="Tap water",Parameters!$C$17*Parameters!$C$5*'Actual H2'!L75,Parameters!$C$22*Parameters!$C$5*'Actual H2'!L75))</f>
        <v>188.67924528301887</v>
      </c>
      <c r="M75" s="12">
        <f>IF(Control!$C$11="Highly pure",Parameters!$C$12*Parameters!$C$5*'Actual H2'!M75,IF(Control!$C$11="Tap water",Parameters!$C$17*Parameters!$C$5*'Actual H2'!M75,Parameters!$C$22*Parameters!$C$5*'Actual H2'!M75))</f>
        <v>188.67924528301887</v>
      </c>
      <c r="N75" s="12">
        <f>IF(Control!$C$11="Highly pure",Parameters!$C$12*Parameters!$C$5*'Actual H2'!N75,IF(Control!$C$11="Tap water",Parameters!$C$17*Parameters!$C$5*'Actual H2'!N75,Parameters!$C$22*Parameters!$C$5*'Actual H2'!N75))</f>
        <v>188.67924528301887</v>
      </c>
      <c r="O75" s="12">
        <f>IF(Control!$C$11="Highly pure",Parameters!$C$12*Parameters!$C$5*'Actual H2'!O75,IF(Control!$C$11="Tap water",Parameters!$C$17*Parameters!$C$5*'Actual H2'!O75,Parameters!$C$22*Parameters!$C$5*'Actual H2'!O75))</f>
        <v>188.67924528301887</v>
      </c>
      <c r="P75" s="12">
        <f>IF(Control!$C$11="Highly pure",Parameters!$C$12*Parameters!$C$5*'Actual H2'!P75,IF(Control!$C$11="Tap water",Parameters!$C$17*Parameters!$C$5*'Actual H2'!P75,Parameters!$C$22*Parameters!$C$5*'Actual H2'!P75))</f>
        <v>188.67924528301887</v>
      </c>
      <c r="Q75" s="12">
        <f>IF(Control!$C$11="Highly pure",Parameters!$C$12*Parameters!$C$5*'Actual H2'!Q75,IF(Control!$C$11="Tap water",Parameters!$C$17*Parameters!$C$5*'Actual H2'!Q75,Parameters!$C$22*Parameters!$C$5*'Actual H2'!Q75))</f>
        <v>188.67924528301887</v>
      </c>
      <c r="R75" s="12">
        <f>IF(Control!$C$11="Highly pure",Parameters!$C$12*Parameters!$C$5*'Actual H2'!R75,IF(Control!$C$11="Tap water",Parameters!$C$17*Parameters!$C$5*'Actual H2'!R75,Parameters!$C$22*Parameters!$C$5*'Actual H2'!R75))</f>
        <v>188.67924528301887</v>
      </c>
      <c r="S75" s="12">
        <f>IF(Control!$C$11="Highly pure",Parameters!$C$12*Parameters!$C$5*'Actual H2'!S75,IF(Control!$C$11="Tap water",Parameters!$C$17*Parameters!$C$5*'Actual H2'!S75,Parameters!$C$22*Parameters!$C$5*'Actual H2'!S75))</f>
        <v>188.67924528301887</v>
      </c>
      <c r="T75" s="12">
        <f>IF(Control!$C$11="Highly pure",Parameters!$C$12*Parameters!$C$5*'Actual H2'!T75,IF(Control!$C$11="Tap water",Parameters!$C$17*Parameters!$C$5*'Actual H2'!T75,Parameters!$C$22*Parameters!$C$5*'Actual H2'!T75))</f>
        <v>188.67924528301887</v>
      </c>
      <c r="U75" s="12">
        <f>IF(Control!$C$11="Highly pure",Parameters!$C$12*Parameters!$C$5*'Actual H2'!U75,IF(Control!$C$11="Tap water",Parameters!$C$17*Parameters!$C$5*'Actual H2'!U75,Parameters!$C$22*Parameters!$C$5*'Actual H2'!U75))</f>
        <v>187.74339622641514</v>
      </c>
      <c r="V75" s="12">
        <f>IF(Control!$C$11="Highly pure",Parameters!$C$12*Parameters!$C$5*'Actual H2'!V75,IF(Control!$C$11="Tap water",Parameters!$C$17*Parameters!$C$5*'Actual H2'!V75,Parameters!$C$22*Parameters!$C$5*'Actual H2'!V75))</f>
        <v>184.0301886792453</v>
      </c>
      <c r="W75" s="12">
        <f>IF(Control!$C$11="Highly pure",Parameters!$C$12*Parameters!$C$5*'Actual H2'!W75,IF(Control!$C$11="Tap water",Parameters!$C$17*Parameters!$C$5*'Actual H2'!W75,Parameters!$C$22*Parameters!$C$5*'Actual H2'!W75))</f>
        <v>182.33962264150944</v>
      </c>
      <c r="X75" s="12">
        <f>IF(Control!$C$11="Highly pure",Parameters!$C$12*Parameters!$C$5*'Actual H2'!X75,IF(Control!$C$11="Tap water",Parameters!$C$17*Parameters!$C$5*'Actual H2'!X75,Parameters!$C$22*Parameters!$C$5*'Actual H2'!X75))</f>
        <v>177.7811320754717</v>
      </c>
      <c r="Y75" s="12">
        <f>IF(Control!$C$11="Highly pure",Parameters!$C$12*Parameters!$C$5*'Actual H2'!Y75,IF(Control!$C$11="Tap water",Parameters!$C$17*Parameters!$C$5*'Actual H2'!Y75,Parameters!$C$22*Parameters!$C$5*'Actual H2'!Y75))</f>
        <v>177.22264150943397</v>
      </c>
      <c r="Z75" s="12">
        <f>IF(Control!$C$11="Highly pure",Parameters!$C$12*Parameters!$C$5*'Actual H2'!Z75,IF(Control!$C$11="Tap water",Parameters!$C$17*Parameters!$C$5*'Actual H2'!Z75,Parameters!$C$22*Parameters!$C$5*'Actual H2'!Z75))</f>
        <v>176.30188679245282</v>
      </c>
      <c r="AB75" s="7">
        <f t="shared" si="1"/>
        <v>4481.6452830188664</v>
      </c>
    </row>
    <row r="76" spans="2:28" x14ac:dyDescent="0.2">
      <c r="B76" s="6">
        <v>44270</v>
      </c>
      <c r="C76" s="12">
        <f>IF(Control!$C$11="Highly pure",Parameters!$C$12*Parameters!$C$5*'Actual H2'!C76,IF(Control!$C$11="Tap water",Parameters!$C$17*Parameters!$C$5*'Actual H2'!C76,Parameters!$C$22*Parameters!$C$5*'Actual H2'!C76))</f>
        <v>176.30188679245282</v>
      </c>
      <c r="D76" s="12">
        <f>IF(Control!$C$11="Highly pure",Parameters!$C$12*Parameters!$C$5*'Actual H2'!D76,IF(Control!$C$11="Tap water",Parameters!$C$17*Parameters!$C$5*'Actual H2'!D76,Parameters!$C$22*Parameters!$C$5*'Actual H2'!D76))</f>
        <v>184.0301886792453</v>
      </c>
      <c r="E76" s="12">
        <f>IF(Control!$C$11="Highly pure",Parameters!$C$12*Parameters!$C$5*'Actual H2'!E76,IF(Control!$C$11="Tap water",Parameters!$C$17*Parameters!$C$5*'Actual H2'!E76,Parameters!$C$22*Parameters!$C$5*'Actual H2'!E76))</f>
        <v>182.33962264150944</v>
      </c>
      <c r="F76" s="12">
        <f>IF(Control!$C$11="Highly pure",Parameters!$C$12*Parameters!$C$5*'Actual H2'!F76,IF(Control!$C$11="Tap water",Parameters!$C$17*Parameters!$C$5*'Actual H2'!F76,Parameters!$C$22*Parameters!$C$5*'Actual H2'!F76))</f>
        <v>177.22264150943397</v>
      </c>
      <c r="G76" s="12">
        <f>IF(Control!$C$11="Highly pure",Parameters!$C$12*Parameters!$C$5*'Actual H2'!G76,IF(Control!$C$11="Tap water",Parameters!$C$17*Parameters!$C$5*'Actual H2'!G76,Parameters!$C$22*Parameters!$C$5*'Actual H2'!G76))</f>
        <v>167.80377358490566</v>
      </c>
      <c r="H76" s="12">
        <f>IF(Control!$C$11="Highly pure",Parameters!$C$12*Parameters!$C$5*'Actual H2'!H76,IF(Control!$C$11="Tap water",Parameters!$C$17*Parameters!$C$5*'Actual H2'!H76,Parameters!$C$22*Parameters!$C$5*'Actual H2'!H76))</f>
        <v>151.72830188679248</v>
      </c>
      <c r="I76" s="12">
        <f>IF(Control!$C$11="Highly pure",Parameters!$C$12*Parameters!$C$5*'Actual H2'!I76,IF(Control!$C$11="Tap water",Parameters!$C$17*Parameters!$C$5*'Actual H2'!I76,Parameters!$C$22*Parameters!$C$5*'Actual H2'!I76))</f>
        <v>137.53962264150945</v>
      </c>
      <c r="J76" s="12">
        <f>IF(Control!$C$11="Highly pure",Parameters!$C$12*Parameters!$C$5*'Actual H2'!J76,IF(Control!$C$11="Tap water",Parameters!$C$17*Parameters!$C$5*'Actual H2'!J76,Parameters!$C$22*Parameters!$C$5*'Actual H2'!J76))</f>
        <v>109.79622641509434</v>
      </c>
      <c r="K76" s="12">
        <f>IF(Control!$C$11="Highly pure",Parameters!$C$12*Parameters!$C$5*'Actual H2'!K76,IF(Control!$C$11="Tap water",Parameters!$C$17*Parameters!$C$5*'Actual H2'!K76,Parameters!$C$22*Parameters!$C$5*'Actual H2'!K76))</f>
        <v>68.377358490566024</v>
      </c>
      <c r="L76" s="12">
        <f>IF(Control!$C$11="Highly pure",Parameters!$C$12*Parameters!$C$5*'Actual H2'!L76,IF(Control!$C$11="Tap water",Parameters!$C$17*Parameters!$C$5*'Actual H2'!L76,Parameters!$C$22*Parameters!$C$5*'Actual H2'!L76))</f>
        <v>40.226415094339615</v>
      </c>
      <c r="M76" s="12">
        <f>IF(Control!$C$11="Highly pure",Parameters!$C$12*Parameters!$C$5*'Actual H2'!M76,IF(Control!$C$11="Tap water",Parameters!$C$17*Parameters!$C$5*'Actual H2'!M76,Parameters!$C$22*Parameters!$C$5*'Actual H2'!M76))</f>
        <v>38.052830188679245</v>
      </c>
      <c r="N76" s="12">
        <f>IF(Control!$C$11="Highly pure",Parameters!$C$12*Parameters!$C$5*'Actual H2'!N76,IF(Control!$C$11="Tap water",Parameters!$C$17*Parameters!$C$5*'Actual H2'!N76,Parameters!$C$22*Parameters!$C$5*'Actual H2'!N76))</f>
        <v>38.052830188679245</v>
      </c>
      <c r="O76" s="12">
        <f>IF(Control!$C$11="Highly pure",Parameters!$C$12*Parameters!$C$5*'Actual H2'!O76,IF(Control!$C$11="Tap water",Parameters!$C$17*Parameters!$C$5*'Actual H2'!O76,Parameters!$C$22*Parameters!$C$5*'Actual H2'!O76))</f>
        <v>38.052830188679245</v>
      </c>
      <c r="P76" s="12">
        <f>IF(Control!$C$11="Highly pure",Parameters!$C$12*Parameters!$C$5*'Actual H2'!P76,IF(Control!$C$11="Tap water",Parameters!$C$17*Parameters!$C$5*'Actual H2'!P76,Parameters!$C$22*Parameters!$C$5*'Actual H2'!P76))</f>
        <v>35.879245283018875</v>
      </c>
      <c r="Q76" s="12">
        <f>IF(Control!$C$11="Highly pure",Parameters!$C$12*Parameters!$C$5*'Actual H2'!Q76,IF(Control!$C$11="Tap water",Parameters!$C$17*Parameters!$C$5*'Actual H2'!Q76,Parameters!$C$22*Parameters!$C$5*'Actual H2'!Q76))</f>
        <v>29.358490566037734</v>
      </c>
      <c r="R76" s="12">
        <f>IF(Control!$C$11="Highly pure",Parameters!$C$12*Parameters!$C$5*'Actual H2'!R76,IF(Control!$C$11="Tap water",Parameters!$C$17*Parameters!$C$5*'Actual H2'!R76,Parameters!$C$22*Parameters!$C$5*'Actual H2'!R76))</f>
        <v>17.343396226415091</v>
      </c>
      <c r="S76" s="12">
        <f>IF(Control!$C$11="Highly pure",Parameters!$C$12*Parameters!$C$5*'Actual H2'!S76,IF(Control!$C$11="Tap water",Parameters!$C$17*Parameters!$C$5*'Actual H2'!S76,Parameters!$C$22*Parameters!$C$5*'Actual H2'!S76))</f>
        <v>3.8188679245283015</v>
      </c>
      <c r="T76" s="12">
        <f>IF(Control!$C$11="Highly pure",Parameters!$C$12*Parameters!$C$5*'Actual H2'!T76,IF(Control!$C$11="Tap water",Parameters!$C$17*Parameters!$C$5*'Actual H2'!T76,Parameters!$C$22*Parameters!$C$5*'Actual H2'!T76))</f>
        <v>0</v>
      </c>
      <c r="U76" s="12">
        <f>IF(Control!$C$11="Highly pure",Parameters!$C$12*Parameters!$C$5*'Actual H2'!U76,IF(Control!$C$11="Tap water",Parameters!$C$17*Parameters!$C$5*'Actual H2'!U76,Parameters!$C$22*Parameters!$C$5*'Actual H2'!U76))</f>
        <v>0</v>
      </c>
      <c r="V76" s="12">
        <f>IF(Control!$C$11="Highly pure",Parameters!$C$12*Parameters!$C$5*'Actual H2'!V76,IF(Control!$C$11="Tap water",Parameters!$C$17*Parameters!$C$5*'Actual H2'!V76,Parameters!$C$22*Parameters!$C$5*'Actual H2'!V76))</f>
        <v>0</v>
      </c>
      <c r="W76" s="12">
        <f>IF(Control!$C$11="Highly pure",Parameters!$C$12*Parameters!$C$5*'Actual H2'!W76,IF(Control!$C$11="Tap water",Parameters!$C$17*Parameters!$C$5*'Actual H2'!W76,Parameters!$C$22*Parameters!$C$5*'Actual H2'!W76))</f>
        <v>3.8188679245283015</v>
      </c>
      <c r="X76" s="12">
        <f>IF(Control!$C$11="Highly pure",Parameters!$C$12*Parameters!$C$5*'Actual H2'!X76,IF(Control!$C$11="Tap water",Parameters!$C$17*Parameters!$C$5*'Actual H2'!X76,Parameters!$C$22*Parameters!$C$5*'Actual H2'!X76))</f>
        <v>22.113207547169811</v>
      </c>
      <c r="Y76" s="12">
        <f>IF(Control!$C$11="Highly pure",Parameters!$C$12*Parameters!$C$5*'Actual H2'!Y76,IF(Control!$C$11="Tap water",Parameters!$C$17*Parameters!$C$5*'Actual H2'!Y76,Parameters!$C$22*Parameters!$C$5*'Actual H2'!Y76))</f>
        <v>42.807547169811322</v>
      </c>
      <c r="Z76" s="12">
        <f>IF(Control!$C$11="Highly pure",Parameters!$C$12*Parameters!$C$5*'Actual H2'!Z76,IF(Control!$C$11="Tap water",Parameters!$C$17*Parameters!$C$5*'Actual H2'!Z76,Parameters!$C$22*Parameters!$C$5*'Actual H2'!Z76))</f>
        <v>45.388679245283029</v>
      </c>
      <c r="AB76" s="7">
        <f t="shared" si="1"/>
        <v>1710.0528301886798</v>
      </c>
    </row>
    <row r="77" spans="2:28" x14ac:dyDescent="0.2">
      <c r="B77" s="6">
        <v>44271</v>
      </c>
      <c r="C77" s="12">
        <f>IF(Control!$C$11="Highly pure",Parameters!$C$12*Parameters!$C$5*'Actual H2'!C77,IF(Control!$C$11="Tap water",Parameters!$C$17*Parameters!$C$5*'Actual H2'!C77,Parameters!$C$22*Parameters!$C$5*'Actual H2'!C77))</f>
        <v>31.532075471698114</v>
      </c>
      <c r="D77" s="12">
        <f>IF(Control!$C$11="Highly pure",Parameters!$C$12*Parameters!$C$5*'Actual H2'!D77,IF(Control!$C$11="Tap water",Parameters!$C$17*Parameters!$C$5*'Actual H2'!D77,Parameters!$C$22*Parameters!$C$5*'Actual H2'!D77))</f>
        <v>31.532075471698114</v>
      </c>
      <c r="E77" s="12">
        <f>IF(Control!$C$11="Highly pure",Parameters!$C$12*Parameters!$C$5*'Actual H2'!E77,IF(Control!$C$11="Tap water",Parameters!$C$17*Parameters!$C$5*'Actual H2'!E77,Parameters!$C$22*Parameters!$C$5*'Actual H2'!E77))</f>
        <v>59.230188679245273</v>
      </c>
      <c r="F77" s="12">
        <f>IF(Control!$C$11="Highly pure",Parameters!$C$12*Parameters!$C$5*'Actual H2'!F77,IF(Control!$C$11="Tap water",Parameters!$C$17*Parameters!$C$5*'Actual H2'!F77,Parameters!$C$22*Parameters!$C$5*'Actual H2'!F77))</f>
        <v>71.84905660377359</v>
      </c>
      <c r="G77" s="12">
        <f>IF(Control!$C$11="Highly pure",Parameters!$C$12*Parameters!$C$5*'Actual H2'!G77,IF(Control!$C$11="Tap water",Parameters!$C$17*Parameters!$C$5*'Actual H2'!G77,Parameters!$C$22*Parameters!$C$5*'Actual H2'!G77))</f>
        <v>136.0301886792453</v>
      </c>
      <c r="H77" s="12">
        <f>IF(Control!$C$11="Highly pure",Parameters!$C$12*Parameters!$C$5*'Actual H2'!H77,IF(Control!$C$11="Tap water",Parameters!$C$17*Parameters!$C$5*'Actual H2'!H77,Parameters!$C$22*Parameters!$C$5*'Actual H2'!H77))</f>
        <v>188.67924528301887</v>
      </c>
      <c r="I77" s="12">
        <f>IF(Control!$C$11="Highly pure",Parameters!$C$12*Parameters!$C$5*'Actual H2'!I77,IF(Control!$C$11="Tap water",Parameters!$C$17*Parameters!$C$5*'Actual H2'!I77,Parameters!$C$22*Parameters!$C$5*'Actual H2'!I77))</f>
        <v>188.67924528301887</v>
      </c>
      <c r="J77" s="12">
        <f>IF(Control!$C$11="Highly pure",Parameters!$C$12*Parameters!$C$5*'Actual H2'!J77,IF(Control!$C$11="Tap water",Parameters!$C$17*Parameters!$C$5*'Actual H2'!J77,Parameters!$C$22*Parameters!$C$5*'Actual H2'!J77))</f>
        <v>188.67924528301887</v>
      </c>
      <c r="K77" s="12">
        <f>IF(Control!$C$11="Highly pure",Parameters!$C$12*Parameters!$C$5*'Actual H2'!K77,IF(Control!$C$11="Tap water",Parameters!$C$17*Parameters!$C$5*'Actual H2'!K77,Parameters!$C$22*Parameters!$C$5*'Actual H2'!K77))</f>
        <v>188.67924528301887</v>
      </c>
      <c r="L77" s="12">
        <f>IF(Control!$C$11="Highly pure",Parameters!$C$12*Parameters!$C$5*'Actual H2'!L77,IF(Control!$C$11="Tap water",Parameters!$C$17*Parameters!$C$5*'Actual H2'!L77,Parameters!$C$22*Parameters!$C$5*'Actual H2'!L77))</f>
        <v>188.67924528301887</v>
      </c>
      <c r="M77" s="12">
        <f>IF(Control!$C$11="Highly pure",Parameters!$C$12*Parameters!$C$5*'Actual H2'!M77,IF(Control!$C$11="Tap water",Parameters!$C$17*Parameters!$C$5*'Actual H2'!M77,Parameters!$C$22*Parameters!$C$5*'Actual H2'!M77))</f>
        <v>188.67924528301887</v>
      </c>
      <c r="N77" s="12">
        <f>IF(Control!$C$11="Highly pure",Parameters!$C$12*Parameters!$C$5*'Actual H2'!N77,IF(Control!$C$11="Tap water",Parameters!$C$17*Parameters!$C$5*'Actual H2'!N77,Parameters!$C$22*Parameters!$C$5*'Actual H2'!N77))</f>
        <v>188.67924528301887</v>
      </c>
      <c r="O77" s="12">
        <f>IF(Control!$C$11="Highly pure",Parameters!$C$12*Parameters!$C$5*'Actual H2'!O77,IF(Control!$C$11="Tap water",Parameters!$C$17*Parameters!$C$5*'Actual H2'!O77,Parameters!$C$22*Parameters!$C$5*'Actual H2'!O77))</f>
        <v>188.67924528301887</v>
      </c>
      <c r="P77" s="12">
        <f>IF(Control!$C$11="Highly pure",Parameters!$C$12*Parameters!$C$5*'Actual H2'!P77,IF(Control!$C$11="Tap water",Parameters!$C$17*Parameters!$C$5*'Actual H2'!P77,Parameters!$C$22*Parameters!$C$5*'Actual H2'!P77))</f>
        <v>188.67924528301887</v>
      </c>
      <c r="Q77" s="12">
        <f>IF(Control!$C$11="Highly pure",Parameters!$C$12*Parameters!$C$5*'Actual H2'!Q77,IF(Control!$C$11="Tap water",Parameters!$C$17*Parameters!$C$5*'Actual H2'!Q77,Parameters!$C$22*Parameters!$C$5*'Actual H2'!Q77))</f>
        <v>188.67924528301887</v>
      </c>
      <c r="R77" s="12">
        <f>IF(Control!$C$11="Highly pure",Parameters!$C$12*Parameters!$C$5*'Actual H2'!R77,IF(Control!$C$11="Tap water",Parameters!$C$17*Parameters!$C$5*'Actual H2'!R77,Parameters!$C$22*Parameters!$C$5*'Actual H2'!R77))</f>
        <v>188.67924528301887</v>
      </c>
      <c r="S77" s="12">
        <f>IF(Control!$C$11="Highly pure",Parameters!$C$12*Parameters!$C$5*'Actual H2'!S77,IF(Control!$C$11="Tap water",Parameters!$C$17*Parameters!$C$5*'Actual H2'!S77,Parameters!$C$22*Parameters!$C$5*'Actual H2'!S77))</f>
        <v>188.67924528301887</v>
      </c>
      <c r="T77" s="12">
        <f>IF(Control!$C$11="Highly pure",Parameters!$C$12*Parameters!$C$5*'Actual H2'!T77,IF(Control!$C$11="Tap water",Parameters!$C$17*Parameters!$C$5*'Actual H2'!T77,Parameters!$C$22*Parameters!$C$5*'Actual H2'!T77))</f>
        <v>188.67924528301887</v>
      </c>
      <c r="U77" s="12">
        <f>IF(Control!$C$11="Highly pure",Parameters!$C$12*Parameters!$C$5*'Actual H2'!U77,IF(Control!$C$11="Tap water",Parameters!$C$17*Parameters!$C$5*'Actual H2'!U77,Parameters!$C$22*Parameters!$C$5*'Actual H2'!U77))</f>
        <v>188.67924528301887</v>
      </c>
      <c r="V77" s="12">
        <f>IF(Control!$C$11="Highly pure",Parameters!$C$12*Parameters!$C$5*'Actual H2'!V77,IF(Control!$C$11="Tap water",Parameters!$C$17*Parameters!$C$5*'Actual H2'!V77,Parameters!$C$22*Parameters!$C$5*'Actual H2'!V77))</f>
        <v>188.67924528301887</v>
      </c>
      <c r="W77" s="12">
        <f>IF(Control!$C$11="Highly pure",Parameters!$C$12*Parameters!$C$5*'Actual H2'!W77,IF(Control!$C$11="Tap water",Parameters!$C$17*Parameters!$C$5*'Actual H2'!W77,Parameters!$C$22*Parameters!$C$5*'Actual H2'!W77))</f>
        <v>187.74339622641514</v>
      </c>
      <c r="X77" s="12">
        <f>IF(Control!$C$11="Highly pure",Parameters!$C$12*Parameters!$C$5*'Actual H2'!X77,IF(Control!$C$11="Tap water",Parameters!$C$17*Parameters!$C$5*'Actual H2'!X77,Parameters!$C$22*Parameters!$C$5*'Actual H2'!X77))</f>
        <v>187.74339622641514</v>
      </c>
      <c r="Y77" s="12">
        <f>IF(Control!$C$11="Highly pure",Parameters!$C$12*Parameters!$C$5*'Actual H2'!Y77,IF(Control!$C$11="Tap water",Parameters!$C$17*Parameters!$C$5*'Actual H2'!Y77,Parameters!$C$22*Parameters!$C$5*'Actual H2'!Y77))</f>
        <v>187.74339622641514</v>
      </c>
      <c r="Z77" s="12">
        <f>IF(Control!$C$11="Highly pure",Parameters!$C$12*Parameters!$C$5*'Actual H2'!Z77,IF(Control!$C$11="Tap water",Parameters!$C$17*Parameters!$C$5*'Actual H2'!Z77,Parameters!$C$22*Parameters!$C$5*'Actual H2'!Z77))</f>
        <v>187.74339622641514</v>
      </c>
      <c r="AB77" s="7">
        <f t="shared" si="1"/>
        <v>3911.3358490566025</v>
      </c>
    </row>
    <row r="78" spans="2:28" x14ac:dyDescent="0.2">
      <c r="B78" s="6">
        <v>44272</v>
      </c>
      <c r="C78" s="12">
        <f>IF(Control!$C$11="Highly pure",Parameters!$C$12*Parameters!$C$5*'Actual H2'!C78,IF(Control!$C$11="Tap water",Parameters!$C$17*Parameters!$C$5*'Actual H2'!C78,Parameters!$C$22*Parameters!$C$5*'Actual H2'!C78))</f>
        <v>187.74339622641514</v>
      </c>
      <c r="D78" s="12">
        <f>IF(Control!$C$11="Highly pure",Parameters!$C$12*Parameters!$C$5*'Actual H2'!D78,IF(Control!$C$11="Tap water",Parameters!$C$17*Parameters!$C$5*'Actual H2'!D78,Parameters!$C$22*Parameters!$C$5*'Actual H2'!D78))</f>
        <v>187.74339622641514</v>
      </c>
      <c r="E78" s="12">
        <f>IF(Control!$C$11="Highly pure",Parameters!$C$12*Parameters!$C$5*'Actual H2'!E78,IF(Control!$C$11="Tap water",Parameters!$C$17*Parameters!$C$5*'Actual H2'!E78,Parameters!$C$22*Parameters!$C$5*'Actual H2'!E78))</f>
        <v>187.50188679245284</v>
      </c>
      <c r="F78" s="12">
        <f>IF(Control!$C$11="Highly pure",Parameters!$C$12*Parameters!$C$5*'Actual H2'!F78,IF(Control!$C$11="Tap water",Parameters!$C$17*Parameters!$C$5*'Actual H2'!F78,Parameters!$C$22*Parameters!$C$5*'Actual H2'!F78))</f>
        <v>187.50188679245284</v>
      </c>
      <c r="G78" s="12">
        <f>IF(Control!$C$11="Highly pure",Parameters!$C$12*Parameters!$C$5*'Actual H2'!G78,IF(Control!$C$11="Tap water",Parameters!$C$17*Parameters!$C$5*'Actual H2'!G78,Parameters!$C$22*Parameters!$C$5*'Actual H2'!G78))</f>
        <v>186.94339622641508</v>
      </c>
      <c r="H78" s="12">
        <f>IF(Control!$C$11="Highly pure",Parameters!$C$12*Parameters!$C$5*'Actual H2'!H78,IF(Control!$C$11="Tap water",Parameters!$C$17*Parameters!$C$5*'Actual H2'!H78,Parameters!$C$22*Parameters!$C$5*'Actual H2'!H78))</f>
        <v>182.33962264150944</v>
      </c>
      <c r="I78" s="12">
        <f>IF(Control!$C$11="Highly pure",Parameters!$C$12*Parameters!$C$5*'Actual H2'!I78,IF(Control!$C$11="Tap water",Parameters!$C$17*Parameters!$C$5*'Actual H2'!I78,Parameters!$C$22*Parameters!$C$5*'Actual H2'!I78))</f>
        <v>174.79245283018867</v>
      </c>
      <c r="J78" s="12">
        <f>IF(Control!$C$11="Highly pure",Parameters!$C$12*Parameters!$C$5*'Actual H2'!J78,IF(Control!$C$11="Tap water",Parameters!$C$17*Parameters!$C$5*'Actual H2'!J78,Parameters!$C$22*Parameters!$C$5*'Actual H2'!J78))</f>
        <v>165.37358490566035</v>
      </c>
      <c r="K78" s="12">
        <f>IF(Control!$C$11="Highly pure",Parameters!$C$12*Parameters!$C$5*'Actual H2'!K78,IF(Control!$C$11="Tap water",Parameters!$C$17*Parameters!$C$5*'Actual H2'!K78,Parameters!$C$22*Parameters!$C$5*'Actual H2'!K78))</f>
        <v>137.53962264150945</v>
      </c>
      <c r="L78" s="12">
        <f>IF(Control!$C$11="Highly pure",Parameters!$C$12*Parameters!$C$5*'Actual H2'!L78,IF(Control!$C$11="Tap water",Parameters!$C$17*Parameters!$C$5*'Actual H2'!L78,Parameters!$C$22*Parameters!$C$5*'Actual H2'!L78))</f>
        <v>149.37358490566038</v>
      </c>
      <c r="M78" s="12">
        <f>IF(Control!$C$11="Highly pure",Parameters!$C$12*Parameters!$C$5*'Actual H2'!M78,IF(Control!$C$11="Tap water",Parameters!$C$17*Parameters!$C$5*'Actual H2'!M78,Parameters!$C$22*Parameters!$C$5*'Actual H2'!M78))</f>
        <v>149.37358490566038</v>
      </c>
      <c r="N78" s="12">
        <f>IF(Control!$C$11="Highly pure",Parameters!$C$12*Parameters!$C$5*'Actual H2'!N78,IF(Control!$C$11="Tap water",Parameters!$C$17*Parameters!$C$5*'Actual H2'!N78,Parameters!$C$22*Parameters!$C$5*'Actual H2'!N78))</f>
        <v>130.26415094339623</v>
      </c>
      <c r="O78" s="12">
        <f>IF(Control!$C$11="Highly pure",Parameters!$C$12*Parameters!$C$5*'Actual H2'!O78,IF(Control!$C$11="Tap water",Parameters!$C$17*Parameters!$C$5*'Actual H2'!O78,Parameters!$C$22*Parameters!$C$5*'Actual H2'!O78))</f>
        <v>119.48679245283019</v>
      </c>
      <c r="P78" s="12">
        <f>IF(Control!$C$11="Highly pure",Parameters!$C$12*Parameters!$C$5*'Actual H2'!P78,IF(Control!$C$11="Tap water",Parameters!$C$17*Parameters!$C$5*'Actual H2'!P78,Parameters!$C$22*Parameters!$C$5*'Actual H2'!P78))</f>
        <v>105.66037735849056</v>
      </c>
      <c r="Q78" s="12">
        <f>IF(Control!$C$11="Highly pure",Parameters!$C$12*Parameters!$C$5*'Actual H2'!Q78,IF(Control!$C$11="Tap water",Parameters!$C$17*Parameters!$C$5*'Actual H2'!Q78,Parameters!$C$22*Parameters!$C$5*'Actual H2'!Q78))</f>
        <v>75.833962264150927</v>
      </c>
      <c r="R78" s="12">
        <f>IF(Control!$C$11="Highly pure",Parameters!$C$12*Parameters!$C$5*'Actual H2'!R78,IF(Control!$C$11="Tap water",Parameters!$C$17*Parameters!$C$5*'Actual H2'!R78,Parameters!$C$22*Parameters!$C$5*'Actual H2'!R78))</f>
        <v>53.132075471698116</v>
      </c>
      <c r="S78" s="12">
        <f>IF(Control!$C$11="Highly pure",Parameters!$C$12*Parameters!$C$5*'Actual H2'!S78,IF(Control!$C$11="Tap water",Parameters!$C$17*Parameters!$C$5*'Actual H2'!S78,Parameters!$C$22*Parameters!$C$5*'Actual H2'!S78))</f>
        <v>33.705660377358491</v>
      </c>
      <c r="T78" s="12">
        <f>IF(Control!$C$11="Highly pure",Parameters!$C$12*Parameters!$C$5*'Actual H2'!T78,IF(Control!$C$11="Tap water",Parameters!$C$17*Parameters!$C$5*'Actual H2'!T78,Parameters!$C$22*Parameters!$C$5*'Actual H2'!T78))</f>
        <v>29.358490566037734</v>
      </c>
      <c r="U78" s="12">
        <f>IF(Control!$C$11="Highly pure",Parameters!$C$12*Parameters!$C$5*'Actual H2'!U78,IF(Control!$C$11="Tap water",Parameters!$C$17*Parameters!$C$5*'Actual H2'!U78,Parameters!$C$22*Parameters!$C$5*'Actual H2'!U78))</f>
        <v>38.052830188679245</v>
      </c>
      <c r="V78" s="12">
        <f>IF(Control!$C$11="Highly pure",Parameters!$C$12*Parameters!$C$5*'Actual H2'!V78,IF(Control!$C$11="Tap water",Parameters!$C$17*Parameters!$C$5*'Actual H2'!V78,Parameters!$C$22*Parameters!$C$5*'Actual H2'!V78))</f>
        <v>47.969811320754729</v>
      </c>
      <c r="W78" s="12">
        <f>IF(Control!$C$11="Highly pure",Parameters!$C$12*Parameters!$C$5*'Actual H2'!W78,IF(Control!$C$11="Tap water",Parameters!$C$17*Parameters!$C$5*'Actual H2'!W78,Parameters!$C$22*Parameters!$C$5*'Actual H2'!W78))</f>
        <v>59.230188679245273</v>
      </c>
      <c r="X78" s="12">
        <f>IF(Control!$C$11="Highly pure",Parameters!$C$12*Parameters!$C$5*'Actual H2'!X78,IF(Control!$C$11="Tap water",Parameters!$C$17*Parameters!$C$5*'Actual H2'!X78,Parameters!$C$22*Parameters!$C$5*'Actual H2'!X78))</f>
        <v>68.377358490566024</v>
      </c>
      <c r="Y78" s="12">
        <f>IF(Control!$C$11="Highly pure",Parameters!$C$12*Parameters!$C$5*'Actual H2'!Y78,IF(Control!$C$11="Tap water",Parameters!$C$17*Parameters!$C$5*'Actual H2'!Y78,Parameters!$C$22*Parameters!$C$5*'Actual H2'!Y78))</f>
        <v>71.84905660377359</v>
      </c>
      <c r="Z78" s="12">
        <f>IF(Control!$C$11="Highly pure",Parameters!$C$12*Parameters!$C$5*'Actual H2'!Z78,IF(Control!$C$11="Tap water",Parameters!$C$17*Parameters!$C$5*'Actual H2'!Z78,Parameters!$C$22*Parameters!$C$5*'Actual H2'!Z78))</f>
        <v>71.84905660377359</v>
      </c>
      <c r="AB78" s="7">
        <f t="shared" si="1"/>
        <v>2800.996226415095</v>
      </c>
    </row>
    <row r="79" spans="2:28" x14ac:dyDescent="0.2">
      <c r="B79" s="6">
        <v>44273</v>
      </c>
      <c r="C79" s="12">
        <f>IF(Control!$C$11="Highly pure",Parameters!$C$12*Parameters!$C$5*'Actual H2'!C79,IF(Control!$C$11="Tap water",Parameters!$C$17*Parameters!$C$5*'Actual H2'!C79,Parameters!$C$22*Parameters!$C$5*'Actual H2'!C79))</f>
        <v>75.833962264150927</v>
      </c>
      <c r="D79" s="12">
        <f>IF(Control!$C$11="Highly pure",Parameters!$C$12*Parameters!$C$5*'Actual H2'!D79,IF(Control!$C$11="Tap water",Parameters!$C$17*Parameters!$C$5*'Actual H2'!D79,Parameters!$C$22*Parameters!$C$5*'Actual H2'!D79))</f>
        <v>97.781132075471703</v>
      </c>
      <c r="E79" s="12">
        <f>IF(Control!$C$11="Highly pure",Parameters!$C$12*Parameters!$C$5*'Actual H2'!E79,IF(Control!$C$11="Tap water",Parameters!$C$17*Parameters!$C$5*'Actual H2'!E79,Parameters!$C$22*Parameters!$C$5*'Actual H2'!E79))</f>
        <v>126.33962264150944</v>
      </c>
      <c r="F79" s="12">
        <f>IF(Control!$C$11="Highly pure",Parameters!$C$12*Parameters!$C$5*'Actual H2'!F79,IF(Control!$C$11="Tap water",Parameters!$C$17*Parameters!$C$5*'Actual H2'!F79,Parameters!$C$22*Parameters!$C$5*'Actual H2'!F79))</f>
        <v>151.72830188679248</v>
      </c>
      <c r="G79" s="12">
        <f>IF(Control!$C$11="Highly pure",Parameters!$C$12*Parameters!$C$5*'Actual H2'!G79,IF(Control!$C$11="Tap water",Parameters!$C$17*Parameters!$C$5*'Actual H2'!G79,Parameters!$C$22*Parameters!$C$5*'Actual H2'!G79))</f>
        <v>166.88301886792453</v>
      </c>
      <c r="H79" s="12">
        <f>IF(Control!$C$11="Highly pure",Parameters!$C$12*Parameters!$C$5*'Actual H2'!H79,IF(Control!$C$11="Tap water",Parameters!$C$17*Parameters!$C$5*'Actual H2'!H79,Parameters!$C$22*Parameters!$C$5*'Actual H2'!H79))</f>
        <v>166.88301886792453</v>
      </c>
      <c r="I79" s="12">
        <f>IF(Control!$C$11="Highly pure",Parameters!$C$12*Parameters!$C$5*'Actual H2'!I79,IF(Control!$C$11="Tap water",Parameters!$C$17*Parameters!$C$5*'Actual H2'!I79,Parameters!$C$22*Parameters!$C$5*'Actual H2'!I79))</f>
        <v>177.7811320754717</v>
      </c>
      <c r="J79" s="12">
        <f>IF(Control!$C$11="Highly pure",Parameters!$C$12*Parameters!$C$5*'Actual H2'!J79,IF(Control!$C$11="Tap water",Parameters!$C$17*Parameters!$C$5*'Actual H2'!J79,Parameters!$C$22*Parameters!$C$5*'Actual H2'!J79))</f>
        <v>184.06037735849057</v>
      </c>
      <c r="K79" s="12">
        <f>IF(Control!$C$11="Highly pure",Parameters!$C$12*Parameters!$C$5*'Actual H2'!K79,IF(Control!$C$11="Tap water",Parameters!$C$17*Parameters!$C$5*'Actual H2'!K79,Parameters!$C$22*Parameters!$C$5*'Actual H2'!K79))</f>
        <v>182.33962264150944</v>
      </c>
      <c r="L79" s="12">
        <f>IF(Control!$C$11="Highly pure",Parameters!$C$12*Parameters!$C$5*'Actual H2'!L79,IF(Control!$C$11="Tap water",Parameters!$C$17*Parameters!$C$5*'Actual H2'!L79,Parameters!$C$22*Parameters!$C$5*'Actual H2'!L79))</f>
        <v>177.7811320754717</v>
      </c>
      <c r="M79" s="12">
        <f>IF(Control!$C$11="Highly pure",Parameters!$C$12*Parameters!$C$5*'Actual H2'!M79,IF(Control!$C$11="Tap water",Parameters!$C$17*Parameters!$C$5*'Actual H2'!M79,Parameters!$C$22*Parameters!$C$5*'Actual H2'!M79))</f>
        <v>187.71320754716982</v>
      </c>
      <c r="N79" s="12">
        <f>IF(Control!$C$11="Highly pure",Parameters!$C$12*Parameters!$C$5*'Actual H2'!N79,IF(Control!$C$11="Tap water",Parameters!$C$17*Parameters!$C$5*'Actual H2'!N79,Parameters!$C$22*Parameters!$C$5*'Actual H2'!N79))</f>
        <v>187.74339622641514</v>
      </c>
      <c r="O79" s="12">
        <f>IF(Control!$C$11="Highly pure",Parameters!$C$12*Parameters!$C$5*'Actual H2'!O79,IF(Control!$C$11="Tap water",Parameters!$C$17*Parameters!$C$5*'Actual H2'!O79,Parameters!$C$22*Parameters!$C$5*'Actual H2'!O79))</f>
        <v>186.94339622641508</v>
      </c>
      <c r="P79" s="12">
        <f>IF(Control!$C$11="Highly pure",Parameters!$C$12*Parameters!$C$5*'Actual H2'!P79,IF(Control!$C$11="Tap water",Parameters!$C$17*Parameters!$C$5*'Actual H2'!P79,Parameters!$C$22*Parameters!$C$5*'Actual H2'!P79))</f>
        <v>183.26037735849056</v>
      </c>
      <c r="Q79" s="12">
        <f>IF(Control!$C$11="Highly pure",Parameters!$C$12*Parameters!$C$5*'Actual H2'!Q79,IF(Control!$C$11="Tap water",Parameters!$C$17*Parameters!$C$5*'Actual H2'!Q79,Parameters!$C$22*Parameters!$C$5*'Actual H2'!Q79))</f>
        <v>176.30188679245282</v>
      </c>
      <c r="R79" s="12">
        <f>IF(Control!$C$11="Highly pure",Parameters!$C$12*Parameters!$C$5*'Actual H2'!R79,IF(Control!$C$11="Tap water",Parameters!$C$17*Parameters!$C$5*'Actual H2'!R79,Parameters!$C$22*Parameters!$C$5*'Actual H2'!R79))</f>
        <v>167.80377358490566</v>
      </c>
      <c r="S79" s="12">
        <f>IF(Control!$C$11="Highly pure",Parameters!$C$12*Parameters!$C$5*'Actual H2'!S79,IF(Control!$C$11="Tap water",Parameters!$C$17*Parameters!$C$5*'Actual H2'!S79,Parameters!$C$22*Parameters!$C$5*'Actual H2'!S79))</f>
        <v>151.72830188679248</v>
      </c>
      <c r="T79" s="12">
        <f>IF(Control!$C$11="Highly pure",Parameters!$C$12*Parameters!$C$5*'Actual H2'!T79,IF(Control!$C$11="Tap water",Parameters!$C$17*Parameters!$C$5*'Actual H2'!T79,Parameters!$C$22*Parameters!$C$5*'Actual H2'!T79))</f>
        <v>130.26415094339623</v>
      </c>
      <c r="U79" s="12">
        <f>IF(Control!$C$11="Highly pure",Parameters!$C$12*Parameters!$C$5*'Actual H2'!U79,IF(Control!$C$11="Tap water",Parameters!$C$17*Parameters!$C$5*'Actual H2'!U79,Parameters!$C$22*Parameters!$C$5*'Actual H2'!U79))</f>
        <v>126.33962264150944</v>
      </c>
      <c r="V79" s="12">
        <f>IF(Control!$C$11="Highly pure",Parameters!$C$12*Parameters!$C$5*'Actual H2'!V79,IF(Control!$C$11="Tap water",Parameters!$C$17*Parameters!$C$5*'Actual H2'!V79,Parameters!$C$22*Parameters!$C$5*'Actual H2'!V79))</f>
        <v>130.26415094339623</v>
      </c>
      <c r="W79" s="12">
        <f>IF(Control!$C$11="Highly pure",Parameters!$C$12*Parameters!$C$5*'Actual H2'!W79,IF(Control!$C$11="Tap water",Parameters!$C$17*Parameters!$C$5*'Actual H2'!W79,Parameters!$C$22*Parameters!$C$5*'Actual H2'!W79))</f>
        <v>130.26415094339623</v>
      </c>
      <c r="X79" s="12">
        <f>IF(Control!$C$11="Highly pure",Parameters!$C$12*Parameters!$C$5*'Actual H2'!X79,IF(Control!$C$11="Tap water",Parameters!$C$17*Parameters!$C$5*'Actual H2'!X79,Parameters!$C$22*Parameters!$C$5*'Actual H2'!X79))</f>
        <v>113.72075471698113</v>
      </c>
      <c r="Y79" s="12">
        <f>IF(Control!$C$11="Highly pure",Parameters!$C$12*Parameters!$C$5*'Actual H2'!Y79,IF(Control!$C$11="Tap water",Parameters!$C$17*Parameters!$C$5*'Actual H2'!Y79,Parameters!$C$22*Parameters!$C$5*'Actual H2'!Y79))</f>
        <v>105.66037735849056</v>
      </c>
      <c r="Z79" s="12">
        <f>IF(Control!$C$11="Highly pure",Parameters!$C$12*Parameters!$C$5*'Actual H2'!Z79,IF(Control!$C$11="Tap water",Parameters!$C$17*Parameters!$C$5*'Actual H2'!Z79,Parameters!$C$22*Parameters!$C$5*'Actual H2'!Z79))</f>
        <v>109.79622641509434</v>
      </c>
      <c r="AB79" s="7">
        <f t="shared" si="1"/>
        <v>3595.2150943396223</v>
      </c>
    </row>
    <row r="80" spans="2:28" x14ac:dyDescent="0.2">
      <c r="B80" s="6">
        <v>44274</v>
      </c>
      <c r="C80" s="12">
        <f>IF(Control!$C$11="Highly pure",Parameters!$C$12*Parameters!$C$5*'Actual H2'!C80,IF(Control!$C$11="Tap water",Parameters!$C$17*Parameters!$C$5*'Actual H2'!C80,Parameters!$C$22*Parameters!$C$5*'Actual H2'!C80))</f>
        <v>75.833962264150927</v>
      </c>
      <c r="D80" s="12">
        <f>IF(Control!$C$11="Highly pure",Parameters!$C$12*Parameters!$C$5*'Actual H2'!D80,IF(Control!$C$11="Tap water",Parameters!$C$17*Parameters!$C$5*'Actual H2'!D80,Parameters!$C$22*Parameters!$C$5*'Actual H2'!D80))</f>
        <v>59.230188679245273</v>
      </c>
      <c r="E80" s="12">
        <f>IF(Control!$C$11="Highly pure",Parameters!$C$12*Parameters!$C$5*'Actual H2'!E80,IF(Control!$C$11="Tap water",Parameters!$C$17*Parameters!$C$5*'Actual H2'!E80,Parameters!$C$22*Parameters!$C$5*'Actual H2'!E80))</f>
        <v>65.328301886792445</v>
      </c>
      <c r="F80" s="12">
        <f>IF(Control!$C$11="Highly pure",Parameters!$C$12*Parameters!$C$5*'Actual H2'!F80,IF(Control!$C$11="Tap water",Parameters!$C$17*Parameters!$C$5*'Actual H2'!F80,Parameters!$C$22*Parameters!$C$5*'Actual H2'!F80))</f>
        <v>83.89433962264151</v>
      </c>
      <c r="G80" s="12">
        <f>IF(Control!$C$11="Highly pure",Parameters!$C$12*Parameters!$C$5*'Actual H2'!G80,IF(Control!$C$11="Tap water",Parameters!$C$17*Parameters!$C$5*'Actual H2'!G80,Parameters!$C$22*Parameters!$C$5*'Actual H2'!G80))</f>
        <v>79.969811320754715</v>
      </c>
      <c r="H80" s="12">
        <f>IF(Control!$C$11="Highly pure",Parameters!$C$12*Parameters!$C$5*'Actual H2'!H80,IF(Control!$C$11="Tap water",Parameters!$C$17*Parameters!$C$5*'Actual H2'!H80,Parameters!$C$22*Parameters!$C$5*'Actual H2'!H80))</f>
        <v>75.833962264150927</v>
      </c>
      <c r="I80" s="12">
        <f>IF(Control!$C$11="Highly pure",Parameters!$C$12*Parameters!$C$5*'Actual H2'!I80,IF(Control!$C$11="Tap water",Parameters!$C$17*Parameters!$C$5*'Actual H2'!I80,Parameters!$C$22*Parameters!$C$5*'Actual H2'!I80))</f>
        <v>79.969811320754715</v>
      </c>
      <c r="J80" s="12">
        <f>IF(Control!$C$11="Highly pure",Parameters!$C$12*Parameters!$C$5*'Actual H2'!J80,IF(Control!$C$11="Tap water",Parameters!$C$17*Parameters!$C$5*'Actual H2'!J80,Parameters!$C$22*Parameters!$C$5*'Actual H2'!J80))</f>
        <v>89.720754716981133</v>
      </c>
      <c r="K80" s="12">
        <f>IF(Control!$C$11="Highly pure",Parameters!$C$12*Parameters!$C$5*'Actual H2'!K80,IF(Control!$C$11="Tap water",Parameters!$C$17*Parameters!$C$5*'Actual H2'!K80,Parameters!$C$22*Parameters!$C$5*'Actual H2'!K80))</f>
        <v>75.833962264150927</v>
      </c>
      <c r="L80" s="12">
        <f>IF(Control!$C$11="Highly pure",Parameters!$C$12*Parameters!$C$5*'Actual H2'!L80,IF(Control!$C$11="Tap water",Parameters!$C$17*Parameters!$C$5*'Actual H2'!L80,Parameters!$C$22*Parameters!$C$5*'Actual H2'!L80))</f>
        <v>68.377358490566024</v>
      </c>
      <c r="M80" s="12">
        <f>IF(Control!$C$11="Highly pure",Parameters!$C$12*Parameters!$C$5*'Actual H2'!M80,IF(Control!$C$11="Tap water",Parameters!$C$17*Parameters!$C$5*'Actual H2'!M80,Parameters!$C$22*Parameters!$C$5*'Actual H2'!M80))</f>
        <v>68.377358490566024</v>
      </c>
      <c r="N80" s="12">
        <f>IF(Control!$C$11="Highly pure",Parameters!$C$12*Parameters!$C$5*'Actual H2'!N80,IF(Control!$C$11="Tap water",Parameters!$C$17*Parameters!$C$5*'Actual H2'!N80,Parameters!$C$22*Parameters!$C$5*'Actual H2'!N80))</f>
        <v>65.328301886792445</v>
      </c>
      <c r="O80" s="12">
        <f>IF(Control!$C$11="Highly pure",Parameters!$C$12*Parameters!$C$5*'Actual H2'!O80,IF(Control!$C$11="Tap water",Parameters!$C$17*Parameters!$C$5*'Actual H2'!O80,Parameters!$C$22*Parameters!$C$5*'Actual H2'!O80))</f>
        <v>56.181132075471695</v>
      </c>
      <c r="P80" s="12">
        <f>IF(Control!$C$11="Highly pure",Parameters!$C$12*Parameters!$C$5*'Actual H2'!P80,IF(Control!$C$11="Tap water",Parameters!$C$17*Parameters!$C$5*'Actual H2'!P80,Parameters!$C$22*Parameters!$C$5*'Actual H2'!P80))</f>
        <v>47.969811320754729</v>
      </c>
      <c r="Q80" s="12">
        <f>IF(Control!$C$11="Highly pure",Parameters!$C$12*Parameters!$C$5*'Actual H2'!Q80,IF(Control!$C$11="Tap water",Parameters!$C$17*Parameters!$C$5*'Actual H2'!Q80,Parameters!$C$22*Parameters!$C$5*'Actual H2'!Q80))</f>
        <v>47.969811320754729</v>
      </c>
      <c r="R80" s="12">
        <f>IF(Control!$C$11="Highly pure",Parameters!$C$12*Parameters!$C$5*'Actual H2'!R80,IF(Control!$C$11="Tap water",Parameters!$C$17*Parameters!$C$5*'Actual H2'!R80,Parameters!$C$22*Parameters!$C$5*'Actual H2'!R80))</f>
        <v>38.052830188679245</v>
      </c>
      <c r="S80" s="12">
        <f>IF(Control!$C$11="Highly pure",Parameters!$C$12*Parameters!$C$5*'Actual H2'!S80,IF(Control!$C$11="Tap water",Parameters!$C$17*Parameters!$C$5*'Actual H2'!S80,Parameters!$C$22*Parameters!$C$5*'Actual H2'!S80))</f>
        <v>31.532075471698114</v>
      </c>
      <c r="T80" s="12">
        <f>IF(Control!$C$11="Highly pure",Parameters!$C$12*Parameters!$C$5*'Actual H2'!T80,IF(Control!$C$11="Tap water",Parameters!$C$17*Parameters!$C$5*'Actual H2'!T80,Parameters!$C$22*Parameters!$C$5*'Actual H2'!T80))</f>
        <v>35.879245283018875</v>
      </c>
      <c r="U80" s="12">
        <f>IF(Control!$C$11="Highly pure",Parameters!$C$12*Parameters!$C$5*'Actual H2'!U80,IF(Control!$C$11="Tap water",Parameters!$C$17*Parameters!$C$5*'Actual H2'!U80,Parameters!$C$22*Parameters!$C$5*'Actual H2'!U80))</f>
        <v>50.55094339622643</v>
      </c>
      <c r="V80" s="12">
        <f>IF(Control!$C$11="Highly pure",Parameters!$C$12*Parameters!$C$5*'Actual H2'!V80,IF(Control!$C$11="Tap water",Parameters!$C$17*Parameters!$C$5*'Actual H2'!V80,Parameters!$C$22*Parameters!$C$5*'Actual H2'!V80))</f>
        <v>65.328301886792445</v>
      </c>
      <c r="W80" s="12">
        <f>IF(Control!$C$11="Highly pure",Parameters!$C$12*Parameters!$C$5*'Actual H2'!W80,IF(Control!$C$11="Tap water",Parameters!$C$17*Parameters!$C$5*'Actual H2'!W80,Parameters!$C$22*Parameters!$C$5*'Actual H2'!W80))</f>
        <v>75.833962264150927</v>
      </c>
      <c r="X80" s="12">
        <f>IF(Control!$C$11="Highly pure",Parameters!$C$12*Parameters!$C$5*'Actual H2'!X80,IF(Control!$C$11="Tap water",Parameters!$C$17*Parameters!$C$5*'Actual H2'!X80,Parameters!$C$22*Parameters!$C$5*'Actual H2'!X80))</f>
        <v>79.969811320754715</v>
      </c>
      <c r="Y80" s="12">
        <f>IF(Control!$C$11="Highly pure",Parameters!$C$12*Parameters!$C$5*'Actual H2'!Y80,IF(Control!$C$11="Tap water",Parameters!$C$17*Parameters!$C$5*'Actual H2'!Y80,Parameters!$C$22*Parameters!$C$5*'Actual H2'!Y80))</f>
        <v>85.735849056603769</v>
      </c>
      <c r="Z80" s="12">
        <f>IF(Control!$C$11="Highly pure",Parameters!$C$12*Parameters!$C$5*'Actual H2'!Z80,IF(Control!$C$11="Tap water",Parameters!$C$17*Parameters!$C$5*'Actual H2'!Z80,Parameters!$C$22*Parameters!$C$5*'Actual H2'!Z80))</f>
        <v>83.89433962264151</v>
      </c>
      <c r="AB80" s="7">
        <f t="shared" si="1"/>
        <v>1586.5962264150942</v>
      </c>
    </row>
    <row r="81" spans="2:28" x14ac:dyDescent="0.2">
      <c r="B81" s="6">
        <v>44275</v>
      </c>
      <c r="C81" s="12">
        <f>IF(Control!$C$11="Highly pure",Parameters!$C$12*Parameters!$C$5*'Actual H2'!C81,IF(Control!$C$11="Tap water",Parameters!$C$17*Parameters!$C$5*'Actual H2'!C81,Parameters!$C$22*Parameters!$C$5*'Actual H2'!C81))</f>
        <v>79.969811320754715</v>
      </c>
      <c r="D81" s="12">
        <f>IF(Control!$C$11="Highly pure",Parameters!$C$12*Parameters!$C$5*'Actual H2'!D81,IF(Control!$C$11="Tap water",Parameters!$C$17*Parameters!$C$5*'Actual H2'!D81,Parameters!$C$22*Parameters!$C$5*'Actual H2'!D81))</f>
        <v>79.969811320754715</v>
      </c>
      <c r="E81" s="12">
        <f>IF(Control!$C$11="Highly pure",Parameters!$C$12*Parameters!$C$5*'Actual H2'!E81,IF(Control!$C$11="Tap water",Parameters!$C$17*Parameters!$C$5*'Actual H2'!E81,Parameters!$C$22*Parameters!$C$5*'Actual H2'!E81))</f>
        <v>75.833962264150927</v>
      </c>
      <c r="F81" s="12">
        <f>IF(Control!$C$11="Highly pure",Parameters!$C$12*Parameters!$C$5*'Actual H2'!F81,IF(Control!$C$11="Tap water",Parameters!$C$17*Parameters!$C$5*'Actual H2'!F81,Parameters!$C$22*Parameters!$C$5*'Actual H2'!F81))</f>
        <v>79.969811320754715</v>
      </c>
      <c r="G81" s="12">
        <f>IF(Control!$C$11="Highly pure",Parameters!$C$12*Parameters!$C$5*'Actual H2'!G81,IF(Control!$C$11="Tap water",Parameters!$C$17*Parameters!$C$5*'Actual H2'!G81,Parameters!$C$22*Parameters!$C$5*'Actual H2'!G81))</f>
        <v>93.856603773584894</v>
      </c>
      <c r="H81" s="12">
        <f>IF(Control!$C$11="Highly pure",Parameters!$C$12*Parameters!$C$5*'Actual H2'!H81,IF(Control!$C$11="Tap water",Parameters!$C$17*Parameters!$C$5*'Actual H2'!H81,Parameters!$C$22*Parameters!$C$5*'Actual H2'!H81))</f>
        <v>101.19245283018867</v>
      </c>
      <c r="I81" s="12">
        <f>IF(Control!$C$11="Highly pure",Parameters!$C$12*Parameters!$C$5*'Actual H2'!I81,IF(Control!$C$11="Tap water",Parameters!$C$17*Parameters!$C$5*'Actual H2'!I81,Parameters!$C$22*Parameters!$C$5*'Actual H2'!I81))</f>
        <v>117.1320754716981</v>
      </c>
      <c r="J81" s="12">
        <f>IF(Control!$C$11="Highly pure",Parameters!$C$12*Parameters!$C$5*'Actual H2'!J81,IF(Control!$C$11="Tap water",Parameters!$C$17*Parameters!$C$5*'Actual H2'!J81,Parameters!$C$22*Parameters!$C$5*'Actual H2'!J81))</f>
        <v>149.37358490566038</v>
      </c>
      <c r="K81" s="12">
        <f>IF(Control!$C$11="Highly pure",Parameters!$C$12*Parameters!$C$5*'Actual H2'!K81,IF(Control!$C$11="Tap water",Parameters!$C$17*Parameters!$C$5*'Actual H2'!K81,Parameters!$C$22*Parameters!$C$5*'Actual H2'!K81))</f>
        <v>167.80377358490566</v>
      </c>
      <c r="L81" s="12">
        <f>IF(Control!$C$11="Highly pure",Parameters!$C$12*Parameters!$C$5*'Actual H2'!L81,IF(Control!$C$11="Tap water",Parameters!$C$17*Parameters!$C$5*'Actual H2'!L81,Parameters!$C$22*Parameters!$C$5*'Actual H2'!L81))</f>
        <v>188.67924528301887</v>
      </c>
      <c r="M81" s="12">
        <f>IF(Control!$C$11="Highly pure",Parameters!$C$12*Parameters!$C$5*'Actual H2'!M81,IF(Control!$C$11="Tap water",Parameters!$C$17*Parameters!$C$5*'Actual H2'!M81,Parameters!$C$22*Parameters!$C$5*'Actual H2'!M81))</f>
        <v>188.67924528301887</v>
      </c>
      <c r="N81" s="12">
        <f>IF(Control!$C$11="Highly pure",Parameters!$C$12*Parameters!$C$5*'Actual H2'!N81,IF(Control!$C$11="Tap water",Parameters!$C$17*Parameters!$C$5*'Actual H2'!N81,Parameters!$C$22*Parameters!$C$5*'Actual H2'!N81))</f>
        <v>188.67924528301887</v>
      </c>
      <c r="O81" s="12">
        <f>IF(Control!$C$11="Highly pure",Parameters!$C$12*Parameters!$C$5*'Actual H2'!O81,IF(Control!$C$11="Tap water",Parameters!$C$17*Parameters!$C$5*'Actual H2'!O81,Parameters!$C$22*Parameters!$C$5*'Actual H2'!O81))</f>
        <v>188.67924528301887</v>
      </c>
      <c r="P81" s="12">
        <f>IF(Control!$C$11="Highly pure",Parameters!$C$12*Parameters!$C$5*'Actual H2'!P81,IF(Control!$C$11="Tap water",Parameters!$C$17*Parameters!$C$5*'Actual H2'!P81,Parameters!$C$22*Parameters!$C$5*'Actual H2'!P81))</f>
        <v>188.67924528301887</v>
      </c>
      <c r="Q81" s="12">
        <f>IF(Control!$C$11="Highly pure",Parameters!$C$12*Parameters!$C$5*'Actual H2'!Q81,IF(Control!$C$11="Tap water",Parameters!$C$17*Parameters!$C$5*'Actual H2'!Q81,Parameters!$C$22*Parameters!$C$5*'Actual H2'!Q81))</f>
        <v>188.67924528301887</v>
      </c>
      <c r="R81" s="12">
        <f>IF(Control!$C$11="Highly pure",Parameters!$C$12*Parameters!$C$5*'Actual H2'!R81,IF(Control!$C$11="Tap water",Parameters!$C$17*Parameters!$C$5*'Actual H2'!R81,Parameters!$C$22*Parameters!$C$5*'Actual H2'!R81))</f>
        <v>188.67924528301887</v>
      </c>
      <c r="S81" s="12">
        <f>IF(Control!$C$11="Highly pure",Parameters!$C$12*Parameters!$C$5*'Actual H2'!S81,IF(Control!$C$11="Tap water",Parameters!$C$17*Parameters!$C$5*'Actual H2'!S81,Parameters!$C$22*Parameters!$C$5*'Actual H2'!S81))</f>
        <v>188.67924528301887</v>
      </c>
      <c r="T81" s="12">
        <f>IF(Control!$C$11="Highly pure",Parameters!$C$12*Parameters!$C$5*'Actual H2'!T81,IF(Control!$C$11="Tap water",Parameters!$C$17*Parameters!$C$5*'Actual H2'!T81,Parameters!$C$22*Parameters!$C$5*'Actual H2'!T81))</f>
        <v>188.67924528301887</v>
      </c>
      <c r="U81" s="12">
        <f>IF(Control!$C$11="Highly pure",Parameters!$C$12*Parameters!$C$5*'Actual H2'!U81,IF(Control!$C$11="Tap water",Parameters!$C$17*Parameters!$C$5*'Actual H2'!U81,Parameters!$C$22*Parameters!$C$5*'Actual H2'!U81))</f>
        <v>186.94339622641508</v>
      </c>
      <c r="V81" s="12">
        <f>IF(Control!$C$11="Highly pure",Parameters!$C$12*Parameters!$C$5*'Actual H2'!V81,IF(Control!$C$11="Tap water",Parameters!$C$17*Parameters!$C$5*'Actual H2'!V81,Parameters!$C$22*Parameters!$C$5*'Actual H2'!V81))</f>
        <v>174.79245283018867</v>
      </c>
      <c r="W81" s="12">
        <f>IF(Control!$C$11="Highly pure",Parameters!$C$12*Parameters!$C$5*'Actual H2'!W81,IF(Control!$C$11="Tap water",Parameters!$C$17*Parameters!$C$5*'Actual H2'!W81,Parameters!$C$22*Parameters!$C$5*'Actual H2'!W81))</f>
        <v>151.72830188679248</v>
      </c>
      <c r="X81" s="12">
        <f>IF(Control!$C$11="Highly pure",Parameters!$C$12*Parameters!$C$5*'Actual H2'!X81,IF(Control!$C$11="Tap water",Parameters!$C$17*Parameters!$C$5*'Actual H2'!X81,Parameters!$C$22*Parameters!$C$5*'Actual H2'!X81))</f>
        <v>136.0301886792453</v>
      </c>
      <c r="Y81" s="12">
        <f>IF(Control!$C$11="Highly pure",Parameters!$C$12*Parameters!$C$5*'Actual H2'!Y81,IF(Control!$C$11="Tap water",Parameters!$C$17*Parameters!$C$5*'Actual H2'!Y81,Parameters!$C$22*Parameters!$C$5*'Actual H2'!Y81))</f>
        <v>119.48679245283019</v>
      </c>
      <c r="Z81" s="12">
        <f>IF(Control!$C$11="Highly pure",Parameters!$C$12*Parameters!$C$5*'Actual H2'!Z81,IF(Control!$C$11="Tap water",Parameters!$C$17*Parameters!$C$5*'Actual H2'!Z81,Parameters!$C$22*Parameters!$C$5*'Actual H2'!Z81))</f>
        <v>113.72075471698113</v>
      </c>
      <c r="AB81" s="7">
        <f t="shared" si="1"/>
        <v>3525.9169811320749</v>
      </c>
    </row>
    <row r="82" spans="2:28" x14ac:dyDescent="0.2">
      <c r="B82" s="6">
        <v>44276</v>
      </c>
      <c r="C82" s="12">
        <f>IF(Control!$C$11="Highly pure",Parameters!$C$12*Parameters!$C$5*'Actual H2'!C82,IF(Control!$C$11="Tap water",Parameters!$C$17*Parameters!$C$5*'Actual H2'!C82,Parameters!$C$22*Parameters!$C$5*'Actual H2'!C82))</f>
        <v>117.1320754716981</v>
      </c>
      <c r="D82" s="12">
        <f>IF(Control!$C$11="Highly pure",Parameters!$C$12*Parameters!$C$5*'Actual H2'!D82,IF(Control!$C$11="Tap water",Parameters!$C$17*Parameters!$C$5*'Actual H2'!D82,Parameters!$C$22*Parameters!$C$5*'Actual H2'!D82))</f>
        <v>117.1320754716981</v>
      </c>
      <c r="E82" s="12">
        <f>IF(Control!$C$11="Highly pure",Parameters!$C$12*Parameters!$C$5*'Actual H2'!E82,IF(Control!$C$11="Tap water",Parameters!$C$17*Parameters!$C$5*'Actual H2'!E82,Parameters!$C$22*Parameters!$C$5*'Actual H2'!E82))</f>
        <v>117.1320754716981</v>
      </c>
      <c r="F82" s="12">
        <f>IF(Control!$C$11="Highly pure",Parameters!$C$12*Parameters!$C$5*'Actual H2'!F82,IF(Control!$C$11="Tap water",Parameters!$C$17*Parameters!$C$5*'Actual H2'!F82,Parameters!$C$22*Parameters!$C$5*'Actual H2'!F82))</f>
        <v>126.33962264150944</v>
      </c>
      <c r="G82" s="12">
        <f>IF(Control!$C$11="Highly pure",Parameters!$C$12*Parameters!$C$5*'Actual H2'!G82,IF(Control!$C$11="Tap water",Parameters!$C$17*Parameters!$C$5*'Actual H2'!G82,Parameters!$C$22*Parameters!$C$5*'Actual H2'!G82))</f>
        <v>136.0301886792453</v>
      </c>
      <c r="H82" s="12">
        <f>IF(Control!$C$11="Highly pure",Parameters!$C$12*Parameters!$C$5*'Actual H2'!H82,IF(Control!$C$11="Tap water",Parameters!$C$17*Parameters!$C$5*'Actual H2'!H82,Parameters!$C$22*Parameters!$C$5*'Actual H2'!H82))</f>
        <v>149.37358490566038</v>
      </c>
      <c r="I82" s="12">
        <f>IF(Control!$C$11="Highly pure",Parameters!$C$12*Parameters!$C$5*'Actual H2'!I82,IF(Control!$C$11="Tap water",Parameters!$C$17*Parameters!$C$5*'Actual H2'!I82,Parameters!$C$22*Parameters!$C$5*'Actual H2'!I82))</f>
        <v>151.72830188679248</v>
      </c>
      <c r="J82" s="12">
        <f>IF(Control!$C$11="Highly pure",Parameters!$C$12*Parameters!$C$5*'Actual H2'!J82,IF(Control!$C$11="Tap water",Parameters!$C$17*Parameters!$C$5*'Actual H2'!J82,Parameters!$C$22*Parameters!$C$5*'Actual H2'!J82))</f>
        <v>137.53962264150945</v>
      </c>
      <c r="K82" s="12">
        <f>IF(Control!$C$11="Highly pure",Parameters!$C$12*Parameters!$C$5*'Actual H2'!K82,IF(Control!$C$11="Tap water",Parameters!$C$17*Parameters!$C$5*'Actual H2'!K82,Parameters!$C$22*Parameters!$C$5*'Actual H2'!K82))</f>
        <v>133.6754716981132</v>
      </c>
      <c r="L82" s="12">
        <f>IF(Control!$C$11="Highly pure",Parameters!$C$12*Parameters!$C$5*'Actual H2'!L82,IF(Control!$C$11="Tap water",Parameters!$C$17*Parameters!$C$5*'Actual H2'!L82,Parameters!$C$22*Parameters!$C$5*'Actual H2'!L82))</f>
        <v>136.0301886792453</v>
      </c>
      <c r="M82" s="12">
        <f>IF(Control!$C$11="Highly pure",Parameters!$C$12*Parameters!$C$5*'Actual H2'!M82,IF(Control!$C$11="Tap water",Parameters!$C$17*Parameters!$C$5*'Actual H2'!M82,Parameters!$C$22*Parameters!$C$5*'Actual H2'!M82))</f>
        <v>133.6754716981132</v>
      </c>
      <c r="N82" s="12">
        <f>IF(Control!$C$11="Highly pure",Parameters!$C$12*Parameters!$C$5*'Actual H2'!N82,IF(Control!$C$11="Tap water",Parameters!$C$17*Parameters!$C$5*'Actual H2'!N82,Parameters!$C$22*Parameters!$C$5*'Actual H2'!N82))</f>
        <v>133.6754716981132</v>
      </c>
      <c r="O82" s="12">
        <f>IF(Control!$C$11="Highly pure",Parameters!$C$12*Parameters!$C$5*'Actual H2'!O82,IF(Control!$C$11="Tap water",Parameters!$C$17*Parameters!$C$5*'Actual H2'!O82,Parameters!$C$22*Parameters!$C$5*'Actual H2'!O82))</f>
        <v>133.6754716981132</v>
      </c>
      <c r="P82" s="12">
        <f>IF(Control!$C$11="Highly pure",Parameters!$C$12*Parameters!$C$5*'Actual H2'!P82,IF(Control!$C$11="Tap water",Parameters!$C$17*Parameters!$C$5*'Actual H2'!P82,Parameters!$C$22*Parameters!$C$5*'Actual H2'!P82))</f>
        <v>137.53962264150945</v>
      </c>
      <c r="Q82" s="12">
        <f>IF(Control!$C$11="Highly pure",Parameters!$C$12*Parameters!$C$5*'Actual H2'!Q82,IF(Control!$C$11="Tap water",Parameters!$C$17*Parameters!$C$5*'Actual H2'!Q82,Parameters!$C$22*Parameters!$C$5*'Actual H2'!Q82))</f>
        <v>137.53962264150945</v>
      </c>
      <c r="R82" s="12">
        <f>IF(Control!$C$11="Highly pure",Parameters!$C$12*Parameters!$C$5*'Actual H2'!R82,IF(Control!$C$11="Tap water",Parameters!$C$17*Parameters!$C$5*'Actual H2'!R82,Parameters!$C$22*Parameters!$C$5*'Actual H2'!R82))</f>
        <v>137.53962264150945</v>
      </c>
      <c r="S82" s="12">
        <f>IF(Control!$C$11="Highly pure",Parameters!$C$12*Parameters!$C$5*'Actual H2'!S82,IF(Control!$C$11="Tap water",Parameters!$C$17*Parameters!$C$5*'Actual H2'!S82,Parameters!$C$22*Parameters!$C$5*'Actual H2'!S82))</f>
        <v>117.1320754716981</v>
      </c>
      <c r="T82" s="12">
        <f>IF(Control!$C$11="Highly pure",Parameters!$C$12*Parameters!$C$5*'Actual H2'!T82,IF(Control!$C$11="Tap water",Parameters!$C$17*Parameters!$C$5*'Actual H2'!T82,Parameters!$C$22*Parameters!$C$5*'Actual H2'!T82))</f>
        <v>85.735849056603769</v>
      </c>
      <c r="U82" s="12">
        <f>IF(Control!$C$11="Highly pure",Parameters!$C$12*Parameters!$C$5*'Actual H2'!U82,IF(Control!$C$11="Tap water",Parameters!$C$17*Parameters!$C$5*'Actual H2'!U82,Parameters!$C$22*Parameters!$C$5*'Actual H2'!U82))</f>
        <v>85.735849056603769</v>
      </c>
      <c r="V82" s="12">
        <f>IF(Control!$C$11="Highly pure",Parameters!$C$12*Parameters!$C$5*'Actual H2'!V82,IF(Control!$C$11="Tap water",Parameters!$C$17*Parameters!$C$5*'Actual H2'!V82,Parameters!$C$22*Parameters!$C$5*'Actual H2'!V82))</f>
        <v>101.19245283018867</v>
      </c>
      <c r="W82" s="12">
        <f>IF(Control!$C$11="Highly pure",Parameters!$C$12*Parameters!$C$5*'Actual H2'!W82,IF(Control!$C$11="Tap water",Parameters!$C$17*Parameters!$C$5*'Actual H2'!W82,Parameters!$C$22*Parameters!$C$5*'Actual H2'!W82))</f>
        <v>113.72075471698113</v>
      </c>
      <c r="X82" s="12">
        <f>IF(Control!$C$11="Highly pure",Parameters!$C$12*Parameters!$C$5*'Actual H2'!X82,IF(Control!$C$11="Tap water",Parameters!$C$17*Parameters!$C$5*'Actual H2'!X82,Parameters!$C$22*Parameters!$C$5*'Actual H2'!X82))</f>
        <v>126.33962264150944</v>
      </c>
      <c r="Y82" s="12">
        <f>IF(Control!$C$11="Highly pure",Parameters!$C$12*Parameters!$C$5*'Actual H2'!Y82,IF(Control!$C$11="Tap water",Parameters!$C$17*Parameters!$C$5*'Actual H2'!Y82,Parameters!$C$22*Parameters!$C$5*'Actual H2'!Y82))</f>
        <v>113.72075471698113</v>
      </c>
      <c r="Z82" s="12">
        <f>IF(Control!$C$11="Highly pure",Parameters!$C$12*Parameters!$C$5*'Actual H2'!Z82,IF(Control!$C$11="Tap water",Parameters!$C$17*Parameters!$C$5*'Actual H2'!Z82,Parameters!$C$22*Parameters!$C$5*'Actual H2'!Z82))</f>
        <v>105.66037735849056</v>
      </c>
      <c r="AB82" s="7">
        <f t="shared" si="1"/>
        <v>2984.996226415094</v>
      </c>
    </row>
    <row r="83" spans="2:28" x14ac:dyDescent="0.2">
      <c r="B83" s="6">
        <v>44277</v>
      </c>
      <c r="C83" s="12">
        <f>IF(Control!$C$11="Highly pure",Parameters!$C$12*Parameters!$C$5*'Actual H2'!C83,IF(Control!$C$11="Tap water",Parameters!$C$17*Parameters!$C$5*'Actual H2'!C83,Parameters!$C$22*Parameters!$C$5*'Actual H2'!C83))</f>
        <v>101.19245283018867</v>
      </c>
      <c r="D83" s="12">
        <f>IF(Control!$C$11="Highly pure",Parameters!$C$12*Parameters!$C$5*'Actual H2'!D83,IF(Control!$C$11="Tap water",Parameters!$C$17*Parameters!$C$5*'Actual H2'!D83,Parameters!$C$22*Parameters!$C$5*'Actual H2'!D83))</f>
        <v>97.781132075471703</v>
      </c>
      <c r="E83" s="12">
        <f>IF(Control!$C$11="Highly pure",Parameters!$C$12*Parameters!$C$5*'Actual H2'!E83,IF(Control!$C$11="Tap water",Parameters!$C$17*Parameters!$C$5*'Actual H2'!E83,Parameters!$C$22*Parameters!$C$5*'Actual H2'!E83))</f>
        <v>97.781132075471703</v>
      </c>
      <c r="F83" s="12">
        <f>IF(Control!$C$11="Highly pure",Parameters!$C$12*Parameters!$C$5*'Actual H2'!F83,IF(Control!$C$11="Tap water",Parameters!$C$17*Parameters!$C$5*'Actual H2'!F83,Parameters!$C$22*Parameters!$C$5*'Actual H2'!F83))</f>
        <v>109.79622641509434</v>
      </c>
      <c r="G83" s="12">
        <f>IF(Control!$C$11="Highly pure",Parameters!$C$12*Parameters!$C$5*'Actual H2'!G83,IF(Control!$C$11="Tap water",Parameters!$C$17*Parameters!$C$5*'Actual H2'!G83,Parameters!$C$22*Parameters!$C$5*'Actual H2'!G83))</f>
        <v>109.79622641509434</v>
      </c>
      <c r="H83" s="12">
        <f>IF(Control!$C$11="Highly pure",Parameters!$C$12*Parameters!$C$5*'Actual H2'!H83,IF(Control!$C$11="Tap water",Parameters!$C$17*Parameters!$C$5*'Actual H2'!H83,Parameters!$C$22*Parameters!$C$5*'Actual H2'!H83))</f>
        <v>101.19245283018867</v>
      </c>
      <c r="I83" s="12">
        <f>IF(Control!$C$11="Highly pure",Parameters!$C$12*Parameters!$C$5*'Actual H2'!I83,IF(Control!$C$11="Tap water",Parameters!$C$17*Parameters!$C$5*'Actual H2'!I83,Parameters!$C$22*Parameters!$C$5*'Actual H2'!I83))</f>
        <v>119.48679245283019</v>
      </c>
      <c r="J83" s="12">
        <f>IF(Control!$C$11="Highly pure",Parameters!$C$12*Parameters!$C$5*'Actual H2'!J83,IF(Control!$C$11="Tap water",Parameters!$C$17*Parameters!$C$5*'Actual H2'!J83,Parameters!$C$22*Parameters!$C$5*'Actual H2'!J83))</f>
        <v>133.6754716981132</v>
      </c>
      <c r="K83" s="12">
        <f>IF(Control!$C$11="Highly pure",Parameters!$C$12*Parameters!$C$5*'Actual H2'!K83,IF(Control!$C$11="Tap water",Parameters!$C$17*Parameters!$C$5*'Actual H2'!K83,Parameters!$C$22*Parameters!$C$5*'Actual H2'!K83))</f>
        <v>154.15849056603776</v>
      </c>
      <c r="L83" s="12">
        <f>IF(Control!$C$11="Highly pure",Parameters!$C$12*Parameters!$C$5*'Actual H2'!L83,IF(Control!$C$11="Tap water",Parameters!$C$17*Parameters!$C$5*'Actual H2'!L83,Parameters!$C$22*Parameters!$C$5*'Actual H2'!L83))</f>
        <v>137.53962264150945</v>
      </c>
      <c r="M83" s="12">
        <f>IF(Control!$C$11="Highly pure",Parameters!$C$12*Parameters!$C$5*'Actual H2'!M83,IF(Control!$C$11="Tap water",Parameters!$C$17*Parameters!$C$5*'Actual H2'!M83,Parameters!$C$22*Parameters!$C$5*'Actual H2'!M83))</f>
        <v>153.23773584905663</v>
      </c>
      <c r="N83" s="12">
        <f>IF(Control!$C$11="Highly pure",Parameters!$C$12*Parameters!$C$5*'Actual H2'!N83,IF(Control!$C$11="Tap water",Parameters!$C$17*Parameters!$C$5*'Actual H2'!N83,Parameters!$C$22*Parameters!$C$5*'Actual H2'!N83))</f>
        <v>182.33962264150944</v>
      </c>
      <c r="O83" s="12">
        <f>IF(Control!$C$11="Highly pure",Parameters!$C$12*Parameters!$C$5*'Actual H2'!O83,IF(Control!$C$11="Tap water",Parameters!$C$17*Parameters!$C$5*'Actual H2'!O83,Parameters!$C$22*Parameters!$C$5*'Actual H2'!O83))</f>
        <v>187.50188679245284</v>
      </c>
      <c r="P83" s="12">
        <f>IF(Control!$C$11="Highly pure",Parameters!$C$12*Parameters!$C$5*'Actual H2'!P83,IF(Control!$C$11="Tap water",Parameters!$C$17*Parameters!$C$5*'Actual H2'!P83,Parameters!$C$22*Parameters!$C$5*'Actual H2'!P83))</f>
        <v>187.71320754716982</v>
      </c>
      <c r="Q83" s="12">
        <f>IF(Control!$C$11="Highly pure",Parameters!$C$12*Parameters!$C$5*'Actual H2'!Q83,IF(Control!$C$11="Tap water",Parameters!$C$17*Parameters!$C$5*'Actual H2'!Q83,Parameters!$C$22*Parameters!$C$5*'Actual H2'!Q83))</f>
        <v>183.81886792452832</v>
      </c>
      <c r="R83" s="12">
        <f>IF(Control!$C$11="Highly pure",Parameters!$C$12*Parameters!$C$5*'Actual H2'!R83,IF(Control!$C$11="Tap water",Parameters!$C$17*Parameters!$C$5*'Actual H2'!R83,Parameters!$C$22*Parameters!$C$5*'Actual H2'!R83))</f>
        <v>174.79245283018867</v>
      </c>
      <c r="S83" s="12">
        <f>IF(Control!$C$11="Highly pure",Parameters!$C$12*Parameters!$C$5*'Actual H2'!S83,IF(Control!$C$11="Tap water",Parameters!$C$17*Parameters!$C$5*'Actual H2'!S83,Parameters!$C$22*Parameters!$C$5*'Actual H2'!S83))</f>
        <v>165.37358490566035</v>
      </c>
      <c r="T83" s="12">
        <f>IF(Control!$C$11="Highly pure",Parameters!$C$12*Parameters!$C$5*'Actual H2'!T83,IF(Control!$C$11="Tap water",Parameters!$C$17*Parameters!$C$5*'Actual H2'!T83,Parameters!$C$22*Parameters!$C$5*'Actual H2'!T83))</f>
        <v>165.37358490566035</v>
      </c>
      <c r="U83" s="12">
        <f>IF(Control!$C$11="Highly pure",Parameters!$C$12*Parameters!$C$5*'Actual H2'!U83,IF(Control!$C$11="Tap water",Parameters!$C$17*Parameters!$C$5*'Actual H2'!U83,Parameters!$C$22*Parameters!$C$5*'Actual H2'!U83))</f>
        <v>165.37358490566035</v>
      </c>
      <c r="V83" s="12">
        <f>IF(Control!$C$11="Highly pure",Parameters!$C$12*Parameters!$C$5*'Actual H2'!V83,IF(Control!$C$11="Tap water",Parameters!$C$17*Parameters!$C$5*'Actual H2'!V83,Parameters!$C$22*Parameters!$C$5*'Actual H2'!V83))</f>
        <v>154.15849056603776</v>
      </c>
      <c r="W83" s="12">
        <f>IF(Control!$C$11="Highly pure",Parameters!$C$12*Parameters!$C$5*'Actual H2'!W83,IF(Control!$C$11="Tap water",Parameters!$C$17*Parameters!$C$5*'Actual H2'!W83,Parameters!$C$22*Parameters!$C$5*'Actual H2'!W83))</f>
        <v>151.72830188679248</v>
      </c>
      <c r="X83" s="12">
        <f>IF(Control!$C$11="Highly pure",Parameters!$C$12*Parameters!$C$5*'Actual H2'!X83,IF(Control!$C$11="Tap water",Parameters!$C$17*Parameters!$C$5*'Actual H2'!X83,Parameters!$C$22*Parameters!$C$5*'Actual H2'!X83))</f>
        <v>153.23773584905663</v>
      </c>
      <c r="Y83" s="12">
        <f>IF(Control!$C$11="Highly pure",Parameters!$C$12*Parameters!$C$5*'Actual H2'!Y83,IF(Control!$C$11="Tap water",Parameters!$C$17*Parameters!$C$5*'Actual H2'!Y83,Parameters!$C$22*Parameters!$C$5*'Actual H2'!Y83))</f>
        <v>151.72830188679248</v>
      </c>
      <c r="Z83" s="12">
        <f>IF(Control!$C$11="Highly pure",Parameters!$C$12*Parameters!$C$5*'Actual H2'!Z83,IF(Control!$C$11="Tap water",Parameters!$C$17*Parameters!$C$5*'Actual H2'!Z83,Parameters!$C$22*Parameters!$C$5*'Actual H2'!Z83))</f>
        <v>151.72830188679248</v>
      </c>
      <c r="AB83" s="7">
        <f t="shared" si="1"/>
        <v>3490.5056603773583</v>
      </c>
    </row>
    <row r="84" spans="2:28" x14ac:dyDescent="0.2">
      <c r="B84" s="6">
        <v>44278</v>
      </c>
      <c r="C84" s="12">
        <f>IF(Control!$C$11="Highly pure",Parameters!$C$12*Parameters!$C$5*'Actual H2'!C84,IF(Control!$C$11="Tap water",Parameters!$C$17*Parameters!$C$5*'Actual H2'!C84,Parameters!$C$22*Parameters!$C$5*'Actual H2'!C84))</f>
        <v>153.23773584905663</v>
      </c>
      <c r="D84" s="12">
        <f>IF(Control!$C$11="Highly pure",Parameters!$C$12*Parameters!$C$5*'Actual H2'!D84,IF(Control!$C$11="Tap water",Parameters!$C$17*Parameters!$C$5*'Actual H2'!D84,Parameters!$C$22*Parameters!$C$5*'Actual H2'!D84))</f>
        <v>154.15849056603776</v>
      </c>
      <c r="E84" s="12">
        <f>IF(Control!$C$11="Highly pure",Parameters!$C$12*Parameters!$C$5*'Actual H2'!E84,IF(Control!$C$11="Tap water",Parameters!$C$17*Parameters!$C$5*'Actual H2'!E84,Parameters!$C$22*Parameters!$C$5*'Actual H2'!E84))</f>
        <v>166.88301886792453</v>
      </c>
      <c r="F84" s="12">
        <f>IF(Control!$C$11="Highly pure",Parameters!$C$12*Parameters!$C$5*'Actual H2'!F84,IF(Control!$C$11="Tap water",Parameters!$C$17*Parameters!$C$5*'Actual H2'!F84,Parameters!$C$22*Parameters!$C$5*'Actual H2'!F84))</f>
        <v>168.36226415094336</v>
      </c>
      <c r="G84" s="12">
        <f>IF(Control!$C$11="Highly pure",Parameters!$C$12*Parameters!$C$5*'Actual H2'!G84,IF(Control!$C$11="Tap water",Parameters!$C$17*Parameters!$C$5*'Actual H2'!G84,Parameters!$C$22*Parameters!$C$5*'Actual H2'!G84))</f>
        <v>174.79245283018867</v>
      </c>
      <c r="H84" s="12">
        <f>IF(Control!$C$11="Highly pure",Parameters!$C$12*Parameters!$C$5*'Actual H2'!H84,IF(Control!$C$11="Tap water",Parameters!$C$17*Parameters!$C$5*'Actual H2'!H84,Parameters!$C$22*Parameters!$C$5*'Actual H2'!H84))</f>
        <v>176.30188679245282</v>
      </c>
      <c r="I84" s="12">
        <f>IF(Control!$C$11="Highly pure",Parameters!$C$12*Parameters!$C$5*'Actual H2'!I84,IF(Control!$C$11="Tap water",Parameters!$C$17*Parameters!$C$5*'Actual H2'!I84,Parameters!$C$22*Parameters!$C$5*'Actual H2'!I84))</f>
        <v>174.79245283018867</v>
      </c>
      <c r="J84" s="12">
        <f>IF(Control!$C$11="Highly pure",Parameters!$C$12*Parameters!$C$5*'Actual H2'!J84,IF(Control!$C$11="Tap water",Parameters!$C$17*Parameters!$C$5*'Actual H2'!J84,Parameters!$C$22*Parameters!$C$5*'Actual H2'!J84))</f>
        <v>174.79245283018867</v>
      </c>
      <c r="K84" s="12">
        <f>IF(Control!$C$11="Highly pure",Parameters!$C$12*Parameters!$C$5*'Actual H2'!K84,IF(Control!$C$11="Tap water",Parameters!$C$17*Parameters!$C$5*'Actual H2'!K84,Parameters!$C$22*Parameters!$C$5*'Actual H2'!K84))</f>
        <v>177.22264150943397</v>
      </c>
      <c r="L84" s="12">
        <f>IF(Control!$C$11="Highly pure",Parameters!$C$12*Parameters!$C$5*'Actual H2'!L84,IF(Control!$C$11="Tap water",Parameters!$C$17*Parameters!$C$5*'Actual H2'!L84,Parameters!$C$22*Parameters!$C$5*'Actual H2'!L84))</f>
        <v>184.0301886792453</v>
      </c>
      <c r="M84" s="12">
        <f>IF(Control!$C$11="Highly pure",Parameters!$C$12*Parameters!$C$5*'Actual H2'!M84,IF(Control!$C$11="Tap water",Parameters!$C$17*Parameters!$C$5*'Actual H2'!M84,Parameters!$C$22*Parameters!$C$5*'Actual H2'!M84))</f>
        <v>188.67924528301887</v>
      </c>
      <c r="N84" s="12">
        <f>IF(Control!$C$11="Highly pure",Parameters!$C$12*Parameters!$C$5*'Actual H2'!N84,IF(Control!$C$11="Tap water",Parameters!$C$17*Parameters!$C$5*'Actual H2'!N84,Parameters!$C$22*Parameters!$C$5*'Actual H2'!N84))</f>
        <v>188.67924528301887</v>
      </c>
      <c r="O84" s="12">
        <f>IF(Control!$C$11="Highly pure",Parameters!$C$12*Parameters!$C$5*'Actual H2'!O84,IF(Control!$C$11="Tap water",Parameters!$C$17*Parameters!$C$5*'Actual H2'!O84,Parameters!$C$22*Parameters!$C$5*'Actual H2'!O84))</f>
        <v>188.67924528301887</v>
      </c>
      <c r="P84" s="12">
        <f>IF(Control!$C$11="Highly pure",Parameters!$C$12*Parameters!$C$5*'Actual H2'!P84,IF(Control!$C$11="Tap water",Parameters!$C$17*Parameters!$C$5*'Actual H2'!P84,Parameters!$C$22*Parameters!$C$5*'Actual H2'!P84))</f>
        <v>188.67924528301887</v>
      </c>
      <c r="Q84" s="12">
        <f>IF(Control!$C$11="Highly pure",Parameters!$C$12*Parameters!$C$5*'Actual H2'!Q84,IF(Control!$C$11="Tap water",Parameters!$C$17*Parameters!$C$5*'Actual H2'!Q84,Parameters!$C$22*Parameters!$C$5*'Actual H2'!Q84))</f>
        <v>188.67924528301887</v>
      </c>
      <c r="R84" s="12">
        <f>IF(Control!$C$11="Highly pure",Parameters!$C$12*Parameters!$C$5*'Actual H2'!R84,IF(Control!$C$11="Tap water",Parameters!$C$17*Parameters!$C$5*'Actual H2'!R84,Parameters!$C$22*Parameters!$C$5*'Actual H2'!R84))</f>
        <v>188.67924528301887</v>
      </c>
      <c r="S84" s="12">
        <f>IF(Control!$C$11="Highly pure",Parameters!$C$12*Parameters!$C$5*'Actual H2'!S84,IF(Control!$C$11="Tap water",Parameters!$C$17*Parameters!$C$5*'Actual H2'!S84,Parameters!$C$22*Parameters!$C$5*'Actual H2'!S84))</f>
        <v>188.67924528301887</v>
      </c>
      <c r="T84" s="12">
        <f>IF(Control!$C$11="Highly pure",Parameters!$C$12*Parameters!$C$5*'Actual H2'!T84,IF(Control!$C$11="Tap water",Parameters!$C$17*Parameters!$C$5*'Actual H2'!T84,Parameters!$C$22*Parameters!$C$5*'Actual H2'!T84))</f>
        <v>188.67924528301887</v>
      </c>
      <c r="U84" s="12">
        <f>IF(Control!$C$11="Highly pure",Parameters!$C$12*Parameters!$C$5*'Actual H2'!U84,IF(Control!$C$11="Tap water",Parameters!$C$17*Parameters!$C$5*'Actual H2'!U84,Parameters!$C$22*Parameters!$C$5*'Actual H2'!U84))</f>
        <v>188.67924528301887</v>
      </c>
      <c r="V84" s="12">
        <f>IF(Control!$C$11="Highly pure",Parameters!$C$12*Parameters!$C$5*'Actual H2'!V84,IF(Control!$C$11="Tap water",Parameters!$C$17*Parameters!$C$5*'Actual H2'!V84,Parameters!$C$22*Parameters!$C$5*'Actual H2'!V84))</f>
        <v>188.67924528301887</v>
      </c>
      <c r="W84" s="12">
        <f>IF(Control!$C$11="Highly pure",Parameters!$C$12*Parameters!$C$5*'Actual H2'!W84,IF(Control!$C$11="Tap water",Parameters!$C$17*Parameters!$C$5*'Actual H2'!W84,Parameters!$C$22*Parameters!$C$5*'Actual H2'!W84))</f>
        <v>188.67924528301887</v>
      </c>
      <c r="X84" s="12">
        <f>IF(Control!$C$11="Highly pure",Parameters!$C$12*Parameters!$C$5*'Actual H2'!X84,IF(Control!$C$11="Tap water",Parameters!$C$17*Parameters!$C$5*'Actual H2'!X84,Parameters!$C$22*Parameters!$C$5*'Actual H2'!X84))</f>
        <v>188.67924528301887</v>
      </c>
      <c r="Y84" s="12">
        <f>IF(Control!$C$11="Highly pure",Parameters!$C$12*Parameters!$C$5*'Actual H2'!Y84,IF(Control!$C$11="Tap water",Parameters!$C$17*Parameters!$C$5*'Actual H2'!Y84,Parameters!$C$22*Parameters!$C$5*'Actual H2'!Y84))</f>
        <v>188.67924528301887</v>
      </c>
      <c r="Z84" s="12">
        <f>IF(Control!$C$11="Highly pure",Parameters!$C$12*Parameters!$C$5*'Actual H2'!Z84,IF(Control!$C$11="Tap water",Parameters!$C$17*Parameters!$C$5*'Actual H2'!Z84,Parameters!$C$22*Parameters!$C$5*'Actual H2'!Z84))</f>
        <v>188.67924528301887</v>
      </c>
      <c r="AB84" s="7">
        <f t="shared" si="1"/>
        <v>4346.083018867922</v>
      </c>
    </row>
    <row r="85" spans="2:28" x14ac:dyDescent="0.2">
      <c r="B85" s="6">
        <v>44279</v>
      </c>
      <c r="C85" s="12">
        <f>IF(Control!$C$11="Highly pure",Parameters!$C$12*Parameters!$C$5*'Actual H2'!C85,IF(Control!$C$11="Tap water",Parameters!$C$17*Parameters!$C$5*'Actual H2'!C85,Parameters!$C$22*Parameters!$C$5*'Actual H2'!C85))</f>
        <v>188.67924528301887</v>
      </c>
      <c r="D85" s="12">
        <f>IF(Control!$C$11="Highly pure",Parameters!$C$12*Parameters!$C$5*'Actual H2'!D85,IF(Control!$C$11="Tap water",Parameters!$C$17*Parameters!$C$5*'Actual H2'!D85,Parameters!$C$22*Parameters!$C$5*'Actual H2'!D85))</f>
        <v>188.67924528301887</v>
      </c>
      <c r="E85" s="12">
        <f>IF(Control!$C$11="Highly pure",Parameters!$C$12*Parameters!$C$5*'Actual H2'!E85,IF(Control!$C$11="Tap water",Parameters!$C$17*Parameters!$C$5*'Actual H2'!E85,Parameters!$C$22*Parameters!$C$5*'Actual H2'!E85))</f>
        <v>184.0301886792453</v>
      </c>
      <c r="F85" s="12">
        <f>IF(Control!$C$11="Highly pure",Parameters!$C$12*Parameters!$C$5*'Actual H2'!F85,IF(Control!$C$11="Tap water",Parameters!$C$17*Parameters!$C$5*'Actual H2'!F85,Parameters!$C$22*Parameters!$C$5*'Actual H2'!F85))</f>
        <v>174.79245283018867</v>
      </c>
      <c r="G85" s="12">
        <f>IF(Control!$C$11="Highly pure",Parameters!$C$12*Parameters!$C$5*'Actual H2'!G85,IF(Control!$C$11="Tap water",Parameters!$C$17*Parameters!$C$5*'Actual H2'!G85,Parameters!$C$22*Parameters!$C$5*'Actual H2'!G85))</f>
        <v>151.72830188679248</v>
      </c>
      <c r="H85" s="12">
        <f>IF(Control!$C$11="Highly pure",Parameters!$C$12*Parameters!$C$5*'Actual H2'!H85,IF(Control!$C$11="Tap water",Parameters!$C$17*Parameters!$C$5*'Actual H2'!H85,Parameters!$C$22*Parameters!$C$5*'Actual H2'!H85))</f>
        <v>133.6754716981132</v>
      </c>
      <c r="I85" s="12">
        <f>IF(Control!$C$11="Highly pure",Parameters!$C$12*Parameters!$C$5*'Actual H2'!I85,IF(Control!$C$11="Tap water",Parameters!$C$17*Parameters!$C$5*'Actual H2'!I85,Parameters!$C$22*Parameters!$C$5*'Actual H2'!I85))</f>
        <v>117.1320754716981</v>
      </c>
      <c r="J85" s="12">
        <f>IF(Control!$C$11="Highly pure",Parameters!$C$12*Parameters!$C$5*'Actual H2'!J85,IF(Control!$C$11="Tap water",Parameters!$C$17*Parameters!$C$5*'Actual H2'!J85,Parameters!$C$22*Parameters!$C$5*'Actual H2'!J85))</f>
        <v>89.720754716981133</v>
      </c>
      <c r="K85" s="12">
        <f>IF(Control!$C$11="Highly pure",Parameters!$C$12*Parameters!$C$5*'Actual H2'!K85,IF(Control!$C$11="Tap water",Parameters!$C$17*Parameters!$C$5*'Actual H2'!K85,Parameters!$C$22*Parameters!$C$5*'Actual H2'!K85))</f>
        <v>97.781132075471703</v>
      </c>
      <c r="L85" s="12">
        <f>IF(Control!$C$11="Highly pure",Parameters!$C$12*Parameters!$C$5*'Actual H2'!L85,IF(Control!$C$11="Tap water",Parameters!$C$17*Parameters!$C$5*'Actual H2'!L85,Parameters!$C$22*Parameters!$C$5*'Actual H2'!L85))</f>
        <v>149.37358490566038</v>
      </c>
      <c r="M85" s="12">
        <f>IF(Control!$C$11="Highly pure",Parameters!$C$12*Parameters!$C$5*'Actual H2'!M85,IF(Control!$C$11="Tap water",Parameters!$C$17*Parameters!$C$5*'Actual H2'!M85,Parameters!$C$22*Parameters!$C$5*'Actual H2'!M85))</f>
        <v>166.88301886792453</v>
      </c>
      <c r="N85" s="12">
        <f>IF(Control!$C$11="Highly pure",Parameters!$C$12*Parameters!$C$5*'Actual H2'!N85,IF(Control!$C$11="Tap water",Parameters!$C$17*Parameters!$C$5*'Actual H2'!N85,Parameters!$C$22*Parameters!$C$5*'Actual H2'!N85))</f>
        <v>176.30188679245282</v>
      </c>
      <c r="O85" s="12">
        <f>IF(Control!$C$11="Highly pure",Parameters!$C$12*Parameters!$C$5*'Actual H2'!O85,IF(Control!$C$11="Tap water",Parameters!$C$17*Parameters!$C$5*'Actual H2'!O85,Parameters!$C$22*Parameters!$C$5*'Actual H2'!O85))</f>
        <v>184.06037735849057</v>
      </c>
      <c r="P85" s="12">
        <f>IF(Control!$C$11="Highly pure",Parameters!$C$12*Parameters!$C$5*'Actual H2'!P85,IF(Control!$C$11="Tap water",Parameters!$C$17*Parameters!$C$5*'Actual H2'!P85,Parameters!$C$22*Parameters!$C$5*'Actual H2'!P85))</f>
        <v>188.67924528301887</v>
      </c>
      <c r="Q85" s="12">
        <f>IF(Control!$C$11="Highly pure",Parameters!$C$12*Parameters!$C$5*'Actual H2'!Q85,IF(Control!$C$11="Tap water",Parameters!$C$17*Parameters!$C$5*'Actual H2'!Q85,Parameters!$C$22*Parameters!$C$5*'Actual H2'!Q85))</f>
        <v>188.67924528301887</v>
      </c>
      <c r="R85" s="12">
        <f>IF(Control!$C$11="Highly pure",Parameters!$C$12*Parameters!$C$5*'Actual H2'!R85,IF(Control!$C$11="Tap water",Parameters!$C$17*Parameters!$C$5*'Actual H2'!R85,Parameters!$C$22*Parameters!$C$5*'Actual H2'!R85))</f>
        <v>188.67924528301887</v>
      </c>
      <c r="S85" s="12">
        <f>IF(Control!$C$11="Highly pure",Parameters!$C$12*Parameters!$C$5*'Actual H2'!S85,IF(Control!$C$11="Tap water",Parameters!$C$17*Parameters!$C$5*'Actual H2'!S85,Parameters!$C$22*Parameters!$C$5*'Actual H2'!S85))</f>
        <v>188.67924528301887</v>
      </c>
      <c r="T85" s="12">
        <f>IF(Control!$C$11="Highly pure",Parameters!$C$12*Parameters!$C$5*'Actual H2'!T85,IF(Control!$C$11="Tap water",Parameters!$C$17*Parameters!$C$5*'Actual H2'!T85,Parameters!$C$22*Parameters!$C$5*'Actual H2'!T85))</f>
        <v>188.67924528301887</v>
      </c>
      <c r="U85" s="12">
        <f>IF(Control!$C$11="Highly pure",Parameters!$C$12*Parameters!$C$5*'Actual H2'!U85,IF(Control!$C$11="Tap water",Parameters!$C$17*Parameters!$C$5*'Actual H2'!U85,Parameters!$C$22*Parameters!$C$5*'Actual H2'!U85))</f>
        <v>188.67924528301887</v>
      </c>
      <c r="V85" s="12">
        <f>IF(Control!$C$11="Highly pure",Parameters!$C$12*Parameters!$C$5*'Actual H2'!V85,IF(Control!$C$11="Tap water",Parameters!$C$17*Parameters!$C$5*'Actual H2'!V85,Parameters!$C$22*Parameters!$C$5*'Actual H2'!V85))</f>
        <v>188.67924528301887</v>
      </c>
      <c r="W85" s="12">
        <f>IF(Control!$C$11="Highly pure",Parameters!$C$12*Parameters!$C$5*'Actual H2'!W85,IF(Control!$C$11="Tap water",Parameters!$C$17*Parameters!$C$5*'Actual H2'!W85,Parameters!$C$22*Parameters!$C$5*'Actual H2'!W85))</f>
        <v>188.67924528301887</v>
      </c>
      <c r="X85" s="12">
        <f>IF(Control!$C$11="Highly pure",Parameters!$C$12*Parameters!$C$5*'Actual H2'!X85,IF(Control!$C$11="Tap water",Parameters!$C$17*Parameters!$C$5*'Actual H2'!X85,Parameters!$C$22*Parameters!$C$5*'Actual H2'!X85))</f>
        <v>188.67924528301887</v>
      </c>
      <c r="Y85" s="12">
        <f>IF(Control!$C$11="Highly pure",Parameters!$C$12*Parameters!$C$5*'Actual H2'!Y85,IF(Control!$C$11="Tap water",Parameters!$C$17*Parameters!$C$5*'Actual H2'!Y85,Parameters!$C$22*Parameters!$C$5*'Actual H2'!Y85))</f>
        <v>188.67924528301887</v>
      </c>
      <c r="Z85" s="12">
        <f>IF(Control!$C$11="Highly pure",Parameters!$C$12*Parameters!$C$5*'Actual H2'!Z85,IF(Control!$C$11="Tap water",Parameters!$C$17*Parameters!$C$5*'Actual H2'!Z85,Parameters!$C$22*Parameters!$C$5*'Actual H2'!Z85))</f>
        <v>177.7811320754717</v>
      </c>
      <c r="AB85" s="7">
        <f t="shared" si="1"/>
        <v>4067.4113207547152</v>
      </c>
    </row>
    <row r="86" spans="2:28" x14ac:dyDescent="0.2">
      <c r="B86" s="6">
        <v>44280</v>
      </c>
      <c r="C86" s="12">
        <f>IF(Control!$C$11="Highly pure",Parameters!$C$12*Parameters!$C$5*'Actual H2'!C86,IF(Control!$C$11="Tap water",Parameters!$C$17*Parameters!$C$5*'Actual H2'!C86,Parameters!$C$22*Parameters!$C$5*'Actual H2'!C86))</f>
        <v>153.23773584905663</v>
      </c>
      <c r="D86" s="12">
        <f>IF(Control!$C$11="Highly pure",Parameters!$C$12*Parameters!$C$5*'Actual H2'!D86,IF(Control!$C$11="Tap water",Parameters!$C$17*Parameters!$C$5*'Actual H2'!D86,Parameters!$C$22*Parameters!$C$5*'Actual H2'!D86))</f>
        <v>167.80377358490566</v>
      </c>
      <c r="E86" s="12">
        <f>IF(Control!$C$11="Highly pure",Parameters!$C$12*Parameters!$C$5*'Actual H2'!E86,IF(Control!$C$11="Tap water",Parameters!$C$17*Parameters!$C$5*'Actual H2'!E86,Parameters!$C$22*Parameters!$C$5*'Actual H2'!E86))</f>
        <v>165.37358490566035</v>
      </c>
      <c r="F86" s="12">
        <f>IF(Control!$C$11="Highly pure",Parameters!$C$12*Parameters!$C$5*'Actual H2'!F86,IF(Control!$C$11="Tap water",Parameters!$C$17*Parameters!$C$5*'Actual H2'!F86,Parameters!$C$22*Parameters!$C$5*'Actual H2'!F86))</f>
        <v>137.53962264150945</v>
      </c>
      <c r="G86" s="12">
        <f>IF(Control!$C$11="Highly pure",Parameters!$C$12*Parameters!$C$5*'Actual H2'!G86,IF(Control!$C$11="Tap water",Parameters!$C$17*Parameters!$C$5*'Actual H2'!G86,Parameters!$C$22*Parameters!$C$5*'Actual H2'!G86))</f>
        <v>113.72075471698113</v>
      </c>
      <c r="H86" s="12">
        <f>IF(Control!$C$11="Highly pure",Parameters!$C$12*Parameters!$C$5*'Actual H2'!H86,IF(Control!$C$11="Tap water",Parameters!$C$17*Parameters!$C$5*'Actual H2'!H86,Parameters!$C$22*Parameters!$C$5*'Actual H2'!H86))</f>
        <v>113.72075471698113</v>
      </c>
      <c r="I86" s="12">
        <f>IF(Control!$C$11="Highly pure",Parameters!$C$12*Parameters!$C$5*'Actual H2'!I86,IF(Control!$C$11="Tap water",Parameters!$C$17*Parameters!$C$5*'Actual H2'!I86,Parameters!$C$22*Parameters!$C$5*'Actual H2'!I86))</f>
        <v>137.53962264150945</v>
      </c>
      <c r="J86" s="12">
        <f>IF(Control!$C$11="Highly pure",Parameters!$C$12*Parameters!$C$5*'Actual H2'!J86,IF(Control!$C$11="Tap water",Parameters!$C$17*Parameters!$C$5*'Actual H2'!J86,Parameters!$C$22*Parameters!$C$5*'Actual H2'!J86))</f>
        <v>153.23773584905663</v>
      </c>
      <c r="K86" s="12">
        <f>IF(Control!$C$11="Highly pure",Parameters!$C$12*Parameters!$C$5*'Actual H2'!K86,IF(Control!$C$11="Tap water",Parameters!$C$17*Parameters!$C$5*'Actual H2'!K86,Parameters!$C$22*Parameters!$C$5*'Actual H2'!K86))</f>
        <v>167.80377358490566</v>
      </c>
      <c r="L86" s="12">
        <f>IF(Control!$C$11="Highly pure",Parameters!$C$12*Parameters!$C$5*'Actual H2'!L86,IF(Control!$C$11="Tap water",Parameters!$C$17*Parameters!$C$5*'Actual H2'!L86,Parameters!$C$22*Parameters!$C$5*'Actual H2'!L86))</f>
        <v>177.22264150943397</v>
      </c>
      <c r="M86" s="12">
        <f>IF(Control!$C$11="Highly pure",Parameters!$C$12*Parameters!$C$5*'Actual H2'!M86,IF(Control!$C$11="Tap water",Parameters!$C$17*Parameters!$C$5*'Actual H2'!M86,Parameters!$C$22*Parameters!$C$5*'Actual H2'!M86))</f>
        <v>184.0301886792453</v>
      </c>
      <c r="N86" s="12">
        <f>IF(Control!$C$11="Highly pure",Parameters!$C$12*Parameters!$C$5*'Actual H2'!N86,IF(Control!$C$11="Tap water",Parameters!$C$17*Parameters!$C$5*'Actual H2'!N86,Parameters!$C$22*Parameters!$C$5*'Actual H2'!N86))</f>
        <v>187.71320754716982</v>
      </c>
      <c r="O86" s="12">
        <f>IF(Control!$C$11="Highly pure",Parameters!$C$12*Parameters!$C$5*'Actual H2'!O86,IF(Control!$C$11="Tap water",Parameters!$C$17*Parameters!$C$5*'Actual H2'!O86,Parameters!$C$22*Parameters!$C$5*'Actual H2'!O86))</f>
        <v>187.50188679245284</v>
      </c>
      <c r="P86" s="12">
        <f>IF(Control!$C$11="Highly pure",Parameters!$C$12*Parameters!$C$5*'Actual H2'!P86,IF(Control!$C$11="Tap water",Parameters!$C$17*Parameters!$C$5*'Actual H2'!P86,Parameters!$C$22*Parameters!$C$5*'Actual H2'!P86))</f>
        <v>187.74339622641514</v>
      </c>
      <c r="Q86" s="12">
        <f>IF(Control!$C$11="Highly pure",Parameters!$C$12*Parameters!$C$5*'Actual H2'!Q86,IF(Control!$C$11="Tap water",Parameters!$C$17*Parameters!$C$5*'Actual H2'!Q86,Parameters!$C$22*Parameters!$C$5*'Actual H2'!Q86))</f>
        <v>188.67924528301887</v>
      </c>
      <c r="R86" s="12">
        <f>IF(Control!$C$11="Highly pure",Parameters!$C$12*Parameters!$C$5*'Actual H2'!R86,IF(Control!$C$11="Tap water",Parameters!$C$17*Parameters!$C$5*'Actual H2'!R86,Parameters!$C$22*Parameters!$C$5*'Actual H2'!R86))</f>
        <v>188.67924528301887</v>
      </c>
      <c r="S86" s="12">
        <f>IF(Control!$C$11="Highly pure",Parameters!$C$12*Parameters!$C$5*'Actual H2'!S86,IF(Control!$C$11="Tap water",Parameters!$C$17*Parameters!$C$5*'Actual H2'!S86,Parameters!$C$22*Parameters!$C$5*'Actual H2'!S86))</f>
        <v>187.71320754716982</v>
      </c>
      <c r="T86" s="12">
        <f>IF(Control!$C$11="Highly pure",Parameters!$C$12*Parameters!$C$5*'Actual H2'!T86,IF(Control!$C$11="Tap water",Parameters!$C$17*Parameters!$C$5*'Actual H2'!T86,Parameters!$C$22*Parameters!$C$5*'Actual H2'!T86))</f>
        <v>186.94339622641508</v>
      </c>
      <c r="U86" s="12">
        <f>IF(Control!$C$11="Highly pure",Parameters!$C$12*Parameters!$C$5*'Actual H2'!U86,IF(Control!$C$11="Tap water",Parameters!$C$17*Parameters!$C$5*'Actual H2'!U86,Parameters!$C$22*Parameters!$C$5*'Actual H2'!U86))</f>
        <v>186.94339622641508</v>
      </c>
      <c r="V86" s="12">
        <f>IF(Control!$C$11="Highly pure",Parameters!$C$12*Parameters!$C$5*'Actual H2'!V86,IF(Control!$C$11="Tap water",Parameters!$C$17*Parameters!$C$5*'Actual H2'!V86,Parameters!$C$22*Parameters!$C$5*'Actual H2'!V86))</f>
        <v>187.50188679245284</v>
      </c>
      <c r="W86" s="12">
        <f>IF(Control!$C$11="Highly pure",Parameters!$C$12*Parameters!$C$5*'Actual H2'!W86,IF(Control!$C$11="Tap water",Parameters!$C$17*Parameters!$C$5*'Actual H2'!W86,Parameters!$C$22*Parameters!$C$5*'Actual H2'!W86))</f>
        <v>186.94339622641508</v>
      </c>
      <c r="X86" s="12">
        <f>IF(Control!$C$11="Highly pure",Parameters!$C$12*Parameters!$C$5*'Actual H2'!X86,IF(Control!$C$11="Tap water",Parameters!$C$17*Parameters!$C$5*'Actual H2'!X86,Parameters!$C$22*Parameters!$C$5*'Actual H2'!X86))</f>
        <v>184.06037735849057</v>
      </c>
      <c r="Y86" s="12">
        <f>IF(Control!$C$11="Highly pure",Parameters!$C$12*Parameters!$C$5*'Actual H2'!Y86,IF(Control!$C$11="Tap water",Parameters!$C$17*Parameters!$C$5*'Actual H2'!Y86,Parameters!$C$22*Parameters!$C$5*'Actual H2'!Y86))</f>
        <v>187.71320754716982</v>
      </c>
      <c r="Z86" s="12">
        <f>IF(Control!$C$11="Highly pure",Parameters!$C$12*Parameters!$C$5*'Actual H2'!Z86,IF(Control!$C$11="Tap water",Parameters!$C$17*Parameters!$C$5*'Actual H2'!Z86,Parameters!$C$22*Parameters!$C$5*'Actual H2'!Z86))</f>
        <v>187.74339622641514</v>
      </c>
      <c r="AB86" s="7">
        <f t="shared" si="1"/>
        <v>4107.109433962265</v>
      </c>
    </row>
    <row r="87" spans="2:28" x14ac:dyDescent="0.2">
      <c r="B87" s="6">
        <v>44281</v>
      </c>
      <c r="C87" s="12">
        <f>IF(Control!$C$11="Highly pure",Parameters!$C$12*Parameters!$C$5*'Actual H2'!C87,IF(Control!$C$11="Tap water",Parameters!$C$17*Parameters!$C$5*'Actual H2'!C87,Parameters!$C$22*Parameters!$C$5*'Actual H2'!C87))</f>
        <v>186.94339622641508</v>
      </c>
      <c r="D87" s="12">
        <f>IF(Control!$C$11="Highly pure",Parameters!$C$12*Parameters!$C$5*'Actual H2'!D87,IF(Control!$C$11="Tap water",Parameters!$C$17*Parameters!$C$5*'Actual H2'!D87,Parameters!$C$22*Parameters!$C$5*'Actual H2'!D87))</f>
        <v>187.71320754716982</v>
      </c>
      <c r="E87" s="12">
        <f>IF(Control!$C$11="Highly pure",Parameters!$C$12*Parameters!$C$5*'Actual H2'!E87,IF(Control!$C$11="Tap water",Parameters!$C$17*Parameters!$C$5*'Actual H2'!E87,Parameters!$C$22*Parameters!$C$5*'Actual H2'!E87))</f>
        <v>187.71320754716982</v>
      </c>
      <c r="F87" s="12">
        <f>IF(Control!$C$11="Highly pure",Parameters!$C$12*Parameters!$C$5*'Actual H2'!F87,IF(Control!$C$11="Tap water",Parameters!$C$17*Parameters!$C$5*'Actual H2'!F87,Parameters!$C$22*Parameters!$C$5*'Actual H2'!F87))</f>
        <v>153.23773584905663</v>
      </c>
      <c r="G87" s="12">
        <f>IF(Control!$C$11="Highly pure",Parameters!$C$12*Parameters!$C$5*'Actual H2'!G87,IF(Control!$C$11="Tap water",Parameters!$C$17*Parameters!$C$5*'Actual H2'!G87,Parameters!$C$22*Parameters!$C$5*'Actual H2'!G87))</f>
        <v>117.1320754716981</v>
      </c>
      <c r="H87" s="12">
        <f>IF(Control!$C$11="Highly pure",Parameters!$C$12*Parameters!$C$5*'Actual H2'!H87,IF(Control!$C$11="Tap water",Parameters!$C$17*Parameters!$C$5*'Actual H2'!H87,Parameters!$C$22*Parameters!$C$5*'Actual H2'!H87))</f>
        <v>93.856603773584894</v>
      </c>
      <c r="I87" s="12">
        <f>IF(Control!$C$11="Highly pure",Parameters!$C$12*Parameters!$C$5*'Actual H2'!I87,IF(Control!$C$11="Tap water",Parameters!$C$17*Parameters!$C$5*'Actual H2'!I87,Parameters!$C$22*Parameters!$C$5*'Actual H2'!I87))</f>
        <v>97.781132075471703</v>
      </c>
      <c r="J87" s="12">
        <f>IF(Control!$C$11="Highly pure",Parameters!$C$12*Parameters!$C$5*'Actual H2'!J87,IF(Control!$C$11="Tap water",Parameters!$C$17*Parameters!$C$5*'Actual H2'!J87,Parameters!$C$22*Parameters!$C$5*'Actual H2'!J87))</f>
        <v>113.72075471698113</v>
      </c>
      <c r="K87" s="12">
        <f>IF(Control!$C$11="Highly pure",Parameters!$C$12*Parameters!$C$5*'Actual H2'!K87,IF(Control!$C$11="Tap water",Parameters!$C$17*Parameters!$C$5*'Actual H2'!K87,Parameters!$C$22*Parameters!$C$5*'Actual H2'!K87))</f>
        <v>119.48679245283019</v>
      </c>
      <c r="L87" s="12">
        <f>IF(Control!$C$11="Highly pure",Parameters!$C$12*Parameters!$C$5*'Actual H2'!L87,IF(Control!$C$11="Tap water",Parameters!$C$17*Parameters!$C$5*'Actual H2'!L87,Parameters!$C$22*Parameters!$C$5*'Actual H2'!L87))</f>
        <v>137.53962264150945</v>
      </c>
      <c r="M87" s="12">
        <f>IF(Control!$C$11="Highly pure",Parameters!$C$12*Parameters!$C$5*'Actual H2'!M87,IF(Control!$C$11="Tap water",Parameters!$C$17*Parameters!$C$5*'Actual H2'!M87,Parameters!$C$22*Parameters!$C$5*'Actual H2'!M87))</f>
        <v>176.30188679245282</v>
      </c>
      <c r="N87" s="12">
        <f>IF(Control!$C$11="Highly pure",Parameters!$C$12*Parameters!$C$5*'Actual H2'!N87,IF(Control!$C$11="Tap water",Parameters!$C$17*Parameters!$C$5*'Actual H2'!N87,Parameters!$C$22*Parameters!$C$5*'Actual H2'!N87))</f>
        <v>187.74339622641514</v>
      </c>
      <c r="O87" s="12">
        <f>IF(Control!$C$11="Highly pure",Parameters!$C$12*Parameters!$C$5*'Actual H2'!O87,IF(Control!$C$11="Tap water",Parameters!$C$17*Parameters!$C$5*'Actual H2'!O87,Parameters!$C$22*Parameters!$C$5*'Actual H2'!O87))</f>
        <v>188.67924528301887</v>
      </c>
      <c r="P87" s="12">
        <f>IF(Control!$C$11="Highly pure",Parameters!$C$12*Parameters!$C$5*'Actual H2'!P87,IF(Control!$C$11="Tap water",Parameters!$C$17*Parameters!$C$5*'Actual H2'!P87,Parameters!$C$22*Parameters!$C$5*'Actual H2'!P87))</f>
        <v>188.67924528301887</v>
      </c>
      <c r="Q87" s="12">
        <f>IF(Control!$C$11="Highly pure",Parameters!$C$12*Parameters!$C$5*'Actual H2'!Q87,IF(Control!$C$11="Tap water",Parameters!$C$17*Parameters!$C$5*'Actual H2'!Q87,Parameters!$C$22*Parameters!$C$5*'Actual H2'!Q87))</f>
        <v>188.67924528301887</v>
      </c>
      <c r="R87" s="12">
        <f>IF(Control!$C$11="Highly pure",Parameters!$C$12*Parameters!$C$5*'Actual H2'!R87,IF(Control!$C$11="Tap water",Parameters!$C$17*Parameters!$C$5*'Actual H2'!R87,Parameters!$C$22*Parameters!$C$5*'Actual H2'!R87))</f>
        <v>188.67924528301887</v>
      </c>
      <c r="S87" s="12">
        <f>IF(Control!$C$11="Highly pure",Parameters!$C$12*Parameters!$C$5*'Actual H2'!S87,IF(Control!$C$11="Tap water",Parameters!$C$17*Parameters!$C$5*'Actual H2'!S87,Parameters!$C$22*Parameters!$C$5*'Actual H2'!S87))</f>
        <v>184.0301886792453</v>
      </c>
      <c r="T87" s="12">
        <f>IF(Control!$C$11="Highly pure",Parameters!$C$12*Parameters!$C$5*'Actual H2'!T87,IF(Control!$C$11="Tap water",Parameters!$C$17*Parameters!$C$5*'Actual H2'!T87,Parameters!$C$22*Parameters!$C$5*'Actual H2'!T87))</f>
        <v>168.36226415094336</v>
      </c>
      <c r="U87" s="12">
        <f>IF(Control!$C$11="Highly pure",Parameters!$C$12*Parameters!$C$5*'Actual H2'!U87,IF(Control!$C$11="Tap water",Parameters!$C$17*Parameters!$C$5*'Actual H2'!U87,Parameters!$C$22*Parameters!$C$5*'Actual H2'!U87))</f>
        <v>165.37358490566035</v>
      </c>
      <c r="V87" s="12">
        <f>IF(Control!$C$11="Highly pure",Parameters!$C$12*Parameters!$C$5*'Actual H2'!V87,IF(Control!$C$11="Tap water",Parameters!$C$17*Parameters!$C$5*'Actual H2'!V87,Parameters!$C$22*Parameters!$C$5*'Actual H2'!V87))</f>
        <v>153.23773584905663</v>
      </c>
      <c r="W87" s="12">
        <f>IF(Control!$C$11="Highly pure",Parameters!$C$12*Parameters!$C$5*'Actual H2'!W87,IF(Control!$C$11="Tap water",Parameters!$C$17*Parameters!$C$5*'Actual H2'!W87,Parameters!$C$22*Parameters!$C$5*'Actual H2'!W87))</f>
        <v>130.26415094339623</v>
      </c>
      <c r="X87" s="12">
        <f>IF(Control!$C$11="Highly pure",Parameters!$C$12*Parameters!$C$5*'Actual H2'!X87,IF(Control!$C$11="Tap water",Parameters!$C$17*Parameters!$C$5*'Actual H2'!X87,Parameters!$C$22*Parameters!$C$5*'Actual H2'!X87))</f>
        <v>109.79622641509434</v>
      </c>
      <c r="Y87" s="12">
        <f>IF(Control!$C$11="Highly pure",Parameters!$C$12*Parameters!$C$5*'Actual H2'!Y87,IF(Control!$C$11="Tap water",Parameters!$C$17*Parameters!$C$5*'Actual H2'!Y87,Parameters!$C$22*Parameters!$C$5*'Actual H2'!Y87))</f>
        <v>97.781132075471703</v>
      </c>
      <c r="Z87" s="12">
        <f>IF(Control!$C$11="Highly pure",Parameters!$C$12*Parameters!$C$5*'Actual H2'!Z87,IF(Control!$C$11="Tap water",Parameters!$C$17*Parameters!$C$5*'Actual H2'!Z87,Parameters!$C$22*Parameters!$C$5*'Actual H2'!Z87))</f>
        <v>97.781132075471703</v>
      </c>
      <c r="AB87" s="7">
        <f t="shared" si="1"/>
        <v>3620.5132075471688</v>
      </c>
    </row>
    <row r="88" spans="2:28" x14ac:dyDescent="0.2">
      <c r="B88" s="6">
        <v>44282</v>
      </c>
      <c r="C88" s="12">
        <f>IF(Control!$C$11="Highly pure",Parameters!$C$12*Parameters!$C$5*'Actual H2'!C88,IF(Control!$C$11="Tap water",Parameters!$C$17*Parameters!$C$5*'Actual H2'!C88,Parameters!$C$22*Parameters!$C$5*'Actual H2'!C88))</f>
        <v>97.781132075471703</v>
      </c>
      <c r="D88" s="12">
        <f>IF(Control!$C$11="Highly pure",Parameters!$C$12*Parameters!$C$5*'Actual H2'!D88,IF(Control!$C$11="Tap water",Parameters!$C$17*Parameters!$C$5*'Actual H2'!D88,Parameters!$C$22*Parameters!$C$5*'Actual H2'!D88))</f>
        <v>109.79622641509434</v>
      </c>
      <c r="E88" s="12">
        <f>IF(Control!$C$11="Highly pure",Parameters!$C$12*Parameters!$C$5*'Actual H2'!E88,IF(Control!$C$11="Tap water",Parameters!$C$17*Parameters!$C$5*'Actual H2'!E88,Parameters!$C$22*Parameters!$C$5*'Actual H2'!E88))</f>
        <v>126.33962264150944</v>
      </c>
      <c r="F88" s="12">
        <f>IF(Control!$C$11="Highly pure",Parameters!$C$12*Parameters!$C$5*'Actual H2'!F88,IF(Control!$C$11="Tap water",Parameters!$C$17*Parameters!$C$5*'Actual H2'!F88,Parameters!$C$22*Parameters!$C$5*'Actual H2'!F88))</f>
        <v>137.53962264150945</v>
      </c>
      <c r="G88" s="12">
        <f>IF(Control!$C$11="Highly pure",Parameters!$C$12*Parameters!$C$5*'Actual H2'!G88,IF(Control!$C$11="Tap water",Parameters!$C$17*Parameters!$C$5*'Actual H2'!G88,Parameters!$C$22*Parameters!$C$5*'Actual H2'!G88))</f>
        <v>151.72830188679248</v>
      </c>
      <c r="H88" s="12">
        <f>IF(Control!$C$11="Highly pure",Parameters!$C$12*Parameters!$C$5*'Actual H2'!H88,IF(Control!$C$11="Tap water",Parameters!$C$17*Parameters!$C$5*'Actual H2'!H88,Parameters!$C$22*Parameters!$C$5*'Actual H2'!H88))</f>
        <v>154.15849056603776</v>
      </c>
      <c r="I88" s="12">
        <f>IF(Control!$C$11="Highly pure",Parameters!$C$12*Parameters!$C$5*'Actual H2'!I88,IF(Control!$C$11="Tap water",Parameters!$C$17*Parameters!$C$5*'Actual H2'!I88,Parameters!$C$22*Parameters!$C$5*'Actual H2'!I88))</f>
        <v>165.37358490566035</v>
      </c>
      <c r="J88" s="12">
        <f>IF(Control!$C$11="Highly pure",Parameters!$C$12*Parameters!$C$5*'Actual H2'!J88,IF(Control!$C$11="Tap water",Parameters!$C$17*Parameters!$C$5*'Actual H2'!J88,Parameters!$C$22*Parameters!$C$5*'Actual H2'!J88))</f>
        <v>168.36226415094336</v>
      </c>
      <c r="K88" s="12">
        <f>IF(Control!$C$11="Highly pure",Parameters!$C$12*Parameters!$C$5*'Actual H2'!K88,IF(Control!$C$11="Tap water",Parameters!$C$17*Parameters!$C$5*'Actual H2'!K88,Parameters!$C$22*Parameters!$C$5*'Actual H2'!K88))</f>
        <v>174.79245283018867</v>
      </c>
      <c r="L88" s="12">
        <f>IF(Control!$C$11="Highly pure",Parameters!$C$12*Parameters!$C$5*'Actual H2'!L88,IF(Control!$C$11="Tap water",Parameters!$C$17*Parameters!$C$5*'Actual H2'!L88,Parameters!$C$22*Parameters!$C$5*'Actual H2'!L88))</f>
        <v>166.88301886792453</v>
      </c>
      <c r="M88" s="12">
        <f>IF(Control!$C$11="Highly pure",Parameters!$C$12*Parameters!$C$5*'Actual H2'!M88,IF(Control!$C$11="Tap water",Parameters!$C$17*Parameters!$C$5*'Actual H2'!M88,Parameters!$C$22*Parameters!$C$5*'Actual H2'!M88))</f>
        <v>151.72830188679248</v>
      </c>
      <c r="N88" s="12">
        <f>IF(Control!$C$11="Highly pure",Parameters!$C$12*Parameters!$C$5*'Actual H2'!N88,IF(Control!$C$11="Tap water",Parameters!$C$17*Parameters!$C$5*'Actual H2'!N88,Parameters!$C$22*Parameters!$C$5*'Actual H2'!N88))</f>
        <v>151.72830188679248</v>
      </c>
      <c r="O88" s="12">
        <f>IF(Control!$C$11="Highly pure",Parameters!$C$12*Parameters!$C$5*'Actual H2'!O88,IF(Control!$C$11="Tap water",Parameters!$C$17*Parameters!$C$5*'Actual H2'!O88,Parameters!$C$22*Parameters!$C$5*'Actual H2'!O88))</f>
        <v>165.37358490566035</v>
      </c>
      <c r="P88" s="12">
        <f>IF(Control!$C$11="Highly pure",Parameters!$C$12*Parameters!$C$5*'Actual H2'!P88,IF(Control!$C$11="Tap water",Parameters!$C$17*Parameters!$C$5*'Actual H2'!P88,Parameters!$C$22*Parameters!$C$5*'Actual H2'!P88))</f>
        <v>166.88301886792453</v>
      </c>
      <c r="Q88" s="12">
        <f>IF(Control!$C$11="Highly pure",Parameters!$C$12*Parameters!$C$5*'Actual H2'!Q88,IF(Control!$C$11="Tap water",Parameters!$C$17*Parameters!$C$5*'Actual H2'!Q88,Parameters!$C$22*Parameters!$C$5*'Actual H2'!Q88))</f>
        <v>165.37358490566035</v>
      </c>
      <c r="R88" s="12">
        <f>IF(Control!$C$11="Highly pure",Parameters!$C$12*Parameters!$C$5*'Actual H2'!R88,IF(Control!$C$11="Tap water",Parameters!$C$17*Parameters!$C$5*'Actual H2'!R88,Parameters!$C$22*Parameters!$C$5*'Actual H2'!R88))</f>
        <v>151.72830188679248</v>
      </c>
      <c r="S88" s="12">
        <f>IF(Control!$C$11="Highly pure",Parameters!$C$12*Parameters!$C$5*'Actual H2'!S88,IF(Control!$C$11="Tap water",Parameters!$C$17*Parameters!$C$5*'Actual H2'!S88,Parameters!$C$22*Parameters!$C$5*'Actual H2'!S88))</f>
        <v>165.37358490566035</v>
      </c>
      <c r="T88" s="12">
        <f>IF(Control!$C$11="Highly pure",Parameters!$C$12*Parameters!$C$5*'Actual H2'!T88,IF(Control!$C$11="Tap water",Parameters!$C$17*Parameters!$C$5*'Actual H2'!T88,Parameters!$C$22*Parameters!$C$5*'Actual H2'!T88))</f>
        <v>187.50188679245284</v>
      </c>
      <c r="U88" s="12">
        <f>IF(Control!$C$11="Highly pure",Parameters!$C$12*Parameters!$C$5*'Actual H2'!U88,IF(Control!$C$11="Tap water",Parameters!$C$17*Parameters!$C$5*'Actual H2'!U88,Parameters!$C$22*Parameters!$C$5*'Actual H2'!U88))</f>
        <v>188.67924528301887</v>
      </c>
      <c r="V88" s="12">
        <f>IF(Control!$C$11="Highly pure",Parameters!$C$12*Parameters!$C$5*'Actual H2'!V88,IF(Control!$C$11="Tap water",Parameters!$C$17*Parameters!$C$5*'Actual H2'!V88,Parameters!$C$22*Parameters!$C$5*'Actual H2'!V88))</f>
        <v>188.67924528301887</v>
      </c>
      <c r="W88" s="12">
        <f>IF(Control!$C$11="Highly pure",Parameters!$C$12*Parameters!$C$5*'Actual H2'!W88,IF(Control!$C$11="Tap water",Parameters!$C$17*Parameters!$C$5*'Actual H2'!W88,Parameters!$C$22*Parameters!$C$5*'Actual H2'!W88))</f>
        <v>188.67924528301887</v>
      </c>
      <c r="X88" s="12">
        <f>IF(Control!$C$11="Highly pure",Parameters!$C$12*Parameters!$C$5*'Actual H2'!X88,IF(Control!$C$11="Tap water",Parameters!$C$17*Parameters!$C$5*'Actual H2'!X88,Parameters!$C$22*Parameters!$C$5*'Actual H2'!X88))</f>
        <v>188.67924528301887</v>
      </c>
      <c r="Y88" s="12">
        <f>IF(Control!$C$11="Highly pure",Parameters!$C$12*Parameters!$C$5*'Actual H2'!Y88,IF(Control!$C$11="Tap water",Parameters!$C$17*Parameters!$C$5*'Actual H2'!Y88,Parameters!$C$22*Parameters!$C$5*'Actual H2'!Y88))</f>
        <v>188.67924528301887</v>
      </c>
      <c r="Z88" s="12">
        <f>IF(Control!$C$11="Highly pure",Parameters!$C$12*Parameters!$C$5*'Actual H2'!Z88,IF(Control!$C$11="Tap water",Parameters!$C$17*Parameters!$C$5*'Actual H2'!Z88,Parameters!$C$22*Parameters!$C$5*'Actual H2'!Z88))</f>
        <v>188.67924528301887</v>
      </c>
      <c r="AB88" s="7">
        <f t="shared" si="1"/>
        <v>3890.5207547169794</v>
      </c>
    </row>
    <row r="89" spans="2:28" x14ac:dyDescent="0.2">
      <c r="B89" s="6">
        <v>44283</v>
      </c>
      <c r="C89" s="12">
        <f>IF(Control!$C$11="Highly pure",Parameters!$C$12*Parameters!$C$5*'Actual H2'!C89,IF(Control!$C$11="Tap water",Parameters!$C$17*Parameters!$C$5*'Actual H2'!C89,Parameters!$C$22*Parameters!$C$5*'Actual H2'!C89))</f>
        <v>188.67924528301887</v>
      </c>
      <c r="D89" s="12">
        <f>IF(Control!$C$11="Highly pure",Parameters!$C$12*Parameters!$C$5*'Actual H2'!D89,IF(Control!$C$11="Tap water",Parameters!$C$17*Parameters!$C$5*'Actual H2'!D89,Parameters!$C$22*Parameters!$C$5*'Actual H2'!D89))</f>
        <v>188.67924528301887</v>
      </c>
      <c r="E89" s="12">
        <f>IF(Control!$C$11="Highly pure",Parameters!$C$12*Parameters!$C$5*'Actual H2'!E89,IF(Control!$C$11="Tap water",Parameters!$C$17*Parameters!$C$5*'Actual H2'!E89,Parameters!$C$22*Parameters!$C$5*'Actual H2'!E89))</f>
        <v>188.67924528301887</v>
      </c>
      <c r="F89" s="12">
        <f>IF(Control!$C$11="Highly pure",Parameters!$C$12*Parameters!$C$5*'Actual H2'!F89,IF(Control!$C$11="Tap water",Parameters!$C$17*Parameters!$C$5*'Actual H2'!F89,Parameters!$C$22*Parameters!$C$5*'Actual H2'!F89))</f>
        <v>188.67924528301887</v>
      </c>
      <c r="G89" s="12">
        <f>IF(Control!$C$11="Highly pure",Parameters!$C$12*Parameters!$C$5*'Actual H2'!G89,IF(Control!$C$11="Tap water",Parameters!$C$17*Parameters!$C$5*'Actual H2'!G89,Parameters!$C$22*Parameters!$C$5*'Actual H2'!G89))</f>
        <v>188.67924528301887</v>
      </c>
      <c r="H89" s="12">
        <f>IF(Control!$C$11="Highly pure",Parameters!$C$12*Parameters!$C$5*'Actual H2'!H89,IF(Control!$C$11="Tap water",Parameters!$C$17*Parameters!$C$5*'Actual H2'!H89,Parameters!$C$22*Parameters!$C$5*'Actual H2'!H89))</f>
        <v>188.67924528301887</v>
      </c>
      <c r="I89" s="12">
        <f>IF(Control!$C$11="Highly pure",Parameters!$C$12*Parameters!$C$5*'Actual H2'!I89,IF(Control!$C$11="Tap water",Parameters!$C$17*Parameters!$C$5*'Actual H2'!I89,Parameters!$C$22*Parameters!$C$5*'Actual H2'!I89))</f>
        <v>188.67924528301887</v>
      </c>
      <c r="J89" s="12">
        <f>IF(Control!$C$11="Highly pure",Parameters!$C$12*Parameters!$C$5*'Actual H2'!J89,IF(Control!$C$11="Tap water",Parameters!$C$17*Parameters!$C$5*'Actual H2'!J89,Parameters!$C$22*Parameters!$C$5*'Actual H2'!J89))</f>
        <v>188.67924528301887</v>
      </c>
      <c r="K89" s="12">
        <f>IF(Control!$C$11="Highly pure",Parameters!$C$12*Parameters!$C$5*'Actual H2'!K89,IF(Control!$C$11="Tap water",Parameters!$C$17*Parameters!$C$5*'Actual H2'!K89,Parameters!$C$22*Parameters!$C$5*'Actual H2'!K89))</f>
        <v>188.67924528301887</v>
      </c>
      <c r="L89" s="12">
        <f>IF(Control!$C$11="Highly pure",Parameters!$C$12*Parameters!$C$5*'Actual H2'!L89,IF(Control!$C$11="Tap water",Parameters!$C$17*Parameters!$C$5*'Actual H2'!L89,Parameters!$C$22*Parameters!$C$5*'Actual H2'!L89))</f>
        <v>188.67924528301887</v>
      </c>
      <c r="M89" s="12">
        <f>IF(Control!$C$11="Highly pure",Parameters!$C$12*Parameters!$C$5*'Actual H2'!M89,IF(Control!$C$11="Tap water",Parameters!$C$17*Parameters!$C$5*'Actual H2'!M89,Parameters!$C$22*Parameters!$C$5*'Actual H2'!M89))</f>
        <v>188.67924528301887</v>
      </c>
      <c r="N89" s="12">
        <f>IF(Control!$C$11="Highly pure",Parameters!$C$12*Parameters!$C$5*'Actual H2'!N89,IF(Control!$C$11="Tap water",Parameters!$C$17*Parameters!$C$5*'Actual H2'!N89,Parameters!$C$22*Parameters!$C$5*'Actual H2'!N89))</f>
        <v>188.67924528301887</v>
      </c>
      <c r="O89" s="12">
        <f>IF(Control!$C$11="Highly pure",Parameters!$C$12*Parameters!$C$5*'Actual H2'!O89,IF(Control!$C$11="Tap water",Parameters!$C$17*Parameters!$C$5*'Actual H2'!O89,Parameters!$C$22*Parameters!$C$5*'Actual H2'!O89))</f>
        <v>183.81886792452832</v>
      </c>
      <c r="P89" s="12">
        <f>IF(Control!$C$11="Highly pure",Parameters!$C$12*Parameters!$C$5*'Actual H2'!P89,IF(Control!$C$11="Tap water",Parameters!$C$17*Parameters!$C$5*'Actual H2'!P89,Parameters!$C$22*Parameters!$C$5*'Actual H2'!P89))</f>
        <v>183.81886792452832</v>
      </c>
      <c r="Q89" s="12">
        <f>IF(Control!$C$11="Highly pure",Parameters!$C$12*Parameters!$C$5*'Actual H2'!Q89,IF(Control!$C$11="Tap water",Parameters!$C$17*Parameters!$C$5*'Actual H2'!Q89,Parameters!$C$22*Parameters!$C$5*'Actual H2'!Q89))</f>
        <v>174.79245283018867</v>
      </c>
      <c r="R89" s="12">
        <f>IF(Control!$C$11="Highly pure",Parameters!$C$12*Parameters!$C$5*'Actual H2'!R89,IF(Control!$C$11="Tap water",Parameters!$C$17*Parameters!$C$5*'Actual H2'!R89,Parameters!$C$22*Parameters!$C$5*'Actual H2'!R89))</f>
        <v>151.72830188679248</v>
      </c>
      <c r="S89" s="12">
        <f>IF(Control!$C$11="Highly pure",Parameters!$C$12*Parameters!$C$5*'Actual H2'!S89,IF(Control!$C$11="Tap water",Parameters!$C$17*Parameters!$C$5*'Actual H2'!S89,Parameters!$C$22*Parameters!$C$5*'Actual H2'!S89))</f>
        <v>182.33962264150944</v>
      </c>
      <c r="T89" s="12">
        <f>IF(Control!$C$11="Highly pure",Parameters!$C$12*Parameters!$C$5*'Actual H2'!T89,IF(Control!$C$11="Tap water",Parameters!$C$17*Parameters!$C$5*'Actual H2'!T89,Parameters!$C$22*Parameters!$C$5*'Actual H2'!T89))</f>
        <v>188.67924528301887</v>
      </c>
      <c r="U89" s="12">
        <f>IF(Control!$C$11="Highly pure",Parameters!$C$12*Parameters!$C$5*'Actual H2'!U89,IF(Control!$C$11="Tap water",Parameters!$C$17*Parameters!$C$5*'Actual H2'!U89,Parameters!$C$22*Parameters!$C$5*'Actual H2'!U89))</f>
        <v>188.67924528301887</v>
      </c>
      <c r="V89" s="12">
        <f>IF(Control!$C$11="Highly pure",Parameters!$C$12*Parameters!$C$5*'Actual H2'!V89,IF(Control!$C$11="Tap water",Parameters!$C$17*Parameters!$C$5*'Actual H2'!V89,Parameters!$C$22*Parameters!$C$5*'Actual H2'!V89))</f>
        <v>188.67924528301887</v>
      </c>
      <c r="W89" s="12">
        <f>IF(Control!$C$11="Highly pure",Parameters!$C$12*Parameters!$C$5*'Actual H2'!W89,IF(Control!$C$11="Tap water",Parameters!$C$17*Parameters!$C$5*'Actual H2'!W89,Parameters!$C$22*Parameters!$C$5*'Actual H2'!W89))</f>
        <v>188.67924528301887</v>
      </c>
      <c r="X89" s="12">
        <f>IF(Control!$C$11="Highly pure",Parameters!$C$12*Parameters!$C$5*'Actual H2'!X89,IF(Control!$C$11="Tap water",Parameters!$C$17*Parameters!$C$5*'Actual H2'!X89,Parameters!$C$22*Parameters!$C$5*'Actual H2'!X89))</f>
        <v>188.67924528301887</v>
      </c>
      <c r="Y89" s="12">
        <f>IF(Control!$C$11="Highly pure",Parameters!$C$12*Parameters!$C$5*'Actual H2'!Y89,IF(Control!$C$11="Tap water",Parameters!$C$17*Parameters!$C$5*'Actual H2'!Y89,Parameters!$C$22*Parameters!$C$5*'Actual H2'!Y89))</f>
        <v>188.67924528301887</v>
      </c>
      <c r="Z89" s="12">
        <f>IF(Control!$C$11="Highly pure",Parameters!$C$12*Parameters!$C$5*'Actual H2'!Z89,IF(Control!$C$11="Tap water",Parameters!$C$17*Parameters!$C$5*'Actual H2'!Z89,Parameters!$C$22*Parameters!$C$5*'Actual H2'!Z89))</f>
        <v>188.67924528301887</v>
      </c>
      <c r="AB89" s="7">
        <f t="shared" si="1"/>
        <v>4461.4037735849042</v>
      </c>
    </row>
    <row r="90" spans="2:28" x14ac:dyDescent="0.2">
      <c r="B90" s="6">
        <v>44284</v>
      </c>
      <c r="C90" s="12">
        <f>IF(Control!$C$11="Highly pure",Parameters!$C$12*Parameters!$C$5*'Actual H2'!C90,IF(Control!$C$11="Tap water",Parameters!$C$17*Parameters!$C$5*'Actual H2'!C90,Parameters!$C$22*Parameters!$C$5*'Actual H2'!C90))</f>
        <v>188.67924528301887</v>
      </c>
      <c r="D90" s="12">
        <f>IF(Control!$C$11="Highly pure",Parameters!$C$12*Parameters!$C$5*'Actual H2'!D90,IF(Control!$C$11="Tap water",Parameters!$C$17*Parameters!$C$5*'Actual H2'!D90,Parameters!$C$22*Parameters!$C$5*'Actual H2'!D90))</f>
        <v>188.67924528301887</v>
      </c>
      <c r="E90" s="12">
        <f>IF(Control!$C$11="Highly pure",Parameters!$C$12*Parameters!$C$5*'Actual H2'!E90,IF(Control!$C$11="Tap water",Parameters!$C$17*Parameters!$C$5*'Actual H2'!E90,Parameters!$C$22*Parameters!$C$5*'Actual H2'!E90))</f>
        <v>188.67924528301887</v>
      </c>
      <c r="F90" s="12">
        <f>IF(Control!$C$11="Highly pure",Parameters!$C$12*Parameters!$C$5*'Actual H2'!F90,IF(Control!$C$11="Tap water",Parameters!$C$17*Parameters!$C$5*'Actual H2'!F90,Parameters!$C$22*Parameters!$C$5*'Actual H2'!F90))</f>
        <v>188.67924528301887</v>
      </c>
      <c r="G90" s="12">
        <f>IF(Control!$C$11="Highly pure",Parameters!$C$12*Parameters!$C$5*'Actual H2'!G90,IF(Control!$C$11="Tap water",Parameters!$C$17*Parameters!$C$5*'Actual H2'!G90,Parameters!$C$22*Parameters!$C$5*'Actual H2'!G90))</f>
        <v>188.67924528301887</v>
      </c>
      <c r="H90" s="12">
        <f>IF(Control!$C$11="Highly pure",Parameters!$C$12*Parameters!$C$5*'Actual H2'!H90,IF(Control!$C$11="Tap water",Parameters!$C$17*Parameters!$C$5*'Actual H2'!H90,Parameters!$C$22*Parameters!$C$5*'Actual H2'!H90))</f>
        <v>188.67924528301887</v>
      </c>
      <c r="I90" s="12">
        <f>IF(Control!$C$11="Highly pure",Parameters!$C$12*Parameters!$C$5*'Actual H2'!I90,IF(Control!$C$11="Tap water",Parameters!$C$17*Parameters!$C$5*'Actual H2'!I90,Parameters!$C$22*Parameters!$C$5*'Actual H2'!I90))</f>
        <v>188.67924528301887</v>
      </c>
      <c r="J90" s="12">
        <f>IF(Control!$C$11="Highly pure",Parameters!$C$12*Parameters!$C$5*'Actual H2'!J90,IF(Control!$C$11="Tap water",Parameters!$C$17*Parameters!$C$5*'Actual H2'!J90,Parameters!$C$22*Parameters!$C$5*'Actual H2'!J90))</f>
        <v>188.67924528301887</v>
      </c>
      <c r="K90" s="12">
        <f>IF(Control!$C$11="Highly pure",Parameters!$C$12*Parameters!$C$5*'Actual H2'!K90,IF(Control!$C$11="Tap water",Parameters!$C$17*Parameters!$C$5*'Actual H2'!K90,Parameters!$C$22*Parameters!$C$5*'Actual H2'!K90))</f>
        <v>188.67924528301887</v>
      </c>
      <c r="L90" s="12">
        <f>IF(Control!$C$11="Highly pure",Parameters!$C$12*Parameters!$C$5*'Actual H2'!L90,IF(Control!$C$11="Tap water",Parameters!$C$17*Parameters!$C$5*'Actual H2'!L90,Parameters!$C$22*Parameters!$C$5*'Actual H2'!L90))</f>
        <v>188.67924528301887</v>
      </c>
      <c r="M90" s="12">
        <f>IF(Control!$C$11="Highly pure",Parameters!$C$12*Parameters!$C$5*'Actual H2'!M90,IF(Control!$C$11="Tap water",Parameters!$C$17*Parameters!$C$5*'Actual H2'!M90,Parameters!$C$22*Parameters!$C$5*'Actual H2'!M90))</f>
        <v>188.67924528301887</v>
      </c>
      <c r="N90" s="12">
        <f>IF(Control!$C$11="Highly pure",Parameters!$C$12*Parameters!$C$5*'Actual H2'!N90,IF(Control!$C$11="Tap water",Parameters!$C$17*Parameters!$C$5*'Actual H2'!N90,Parameters!$C$22*Parameters!$C$5*'Actual H2'!N90))</f>
        <v>188.67924528301887</v>
      </c>
      <c r="O90" s="12">
        <f>IF(Control!$C$11="Highly pure",Parameters!$C$12*Parameters!$C$5*'Actual H2'!O90,IF(Control!$C$11="Tap water",Parameters!$C$17*Parameters!$C$5*'Actual H2'!O90,Parameters!$C$22*Parameters!$C$5*'Actual H2'!O90))</f>
        <v>184.0301886792453</v>
      </c>
      <c r="P90" s="12">
        <f>IF(Control!$C$11="Highly pure",Parameters!$C$12*Parameters!$C$5*'Actual H2'!P90,IF(Control!$C$11="Tap water",Parameters!$C$17*Parameters!$C$5*'Actual H2'!P90,Parameters!$C$22*Parameters!$C$5*'Actual H2'!P90))</f>
        <v>154.15849056603776</v>
      </c>
      <c r="Q90" s="12">
        <f>IF(Control!$C$11="Highly pure",Parameters!$C$12*Parameters!$C$5*'Actual H2'!Q90,IF(Control!$C$11="Tap water",Parameters!$C$17*Parameters!$C$5*'Actual H2'!Q90,Parameters!$C$22*Parameters!$C$5*'Actual H2'!Q90))</f>
        <v>85.735849056603769</v>
      </c>
      <c r="R90" s="12">
        <f>IF(Control!$C$11="Highly pure",Parameters!$C$12*Parameters!$C$5*'Actual H2'!R90,IF(Control!$C$11="Tap water",Parameters!$C$17*Parameters!$C$5*'Actual H2'!R90,Parameters!$C$22*Parameters!$C$5*'Actual H2'!R90))</f>
        <v>27.547169811320753</v>
      </c>
      <c r="S90" s="12">
        <f>IF(Control!$C$11="Highly pure",Parameters!$C$12*Parameters!$C$5*'Actual H2'!S90,IF(Control!$C$11="Tap water",Parameters!$C$17*Parameters!$C$5*'Actual H2'!S90,Parameters!$C$22*Parameters!$C$5*'Actual H2'!S90))</f>
        <v>20.30188679245283</v>
      </c>
      <c r="T90" s="12">
        <f>IF(Control!$C$11="Highly pure",Parameters!$C$12*Parameters!$C$5*'Actual H2'!T90,IF(Control!$C$11="Tap water",Parameters!$C$17*Parameters!$C$5*'Actual H2'!T90,Parameters!$C$22*Parameters!$C$5*'Actual H2'!T90))</f>
        <v>68.377358490566024</v>
      </c>
      <c r="U90" s="12">
        <f>IF(Control!$C$11="Highly pure",Parameters!$C$12*Parameters!$C$5*'Actual H2'!U90,IF(Control!$C$11="Tap water",Parameters!$C$17*Parameters!$C$5*'Actual H2'!U90,Parameters!$C$22*Parameters!$C$5*'Actual H2'!U90))</f>
        <v>165.37358490566035</v>
      </c>
      <c r="V90" s="12">
        <f>IF(Control!$C$11="Highly pure",Parameters!$C$12*Parameters!$C$5*'Actual H2'!V90,IF(Control!$C$11="Tap water",Parameters!$C$17*Parameters!$C$5*'Actual H2'!V90,Parameters!$C$22*Parameters!$C$5*'Actual H2'!V90))</f>
        <v>188.67924528301887</v>
      </c>
      <c r="W90" s="12">
        <f>IF(Control!$C$11="Highly pure",Parameters!$C$12*Parameters!$C$5*'Actual H2'!W90,IF(Control!$C$11="Tap water",Parameters!$C$17*Parameters!$C$5*'Actual H2'!W90,Parameters!$C$22*Parameters!$C$5*'Actual H2'!W90))</f>
        <v>188.67924528301887</v>
      </c>
      <c r="X90" s="12">
        <f>IF(Control!$C$11="Highly pure",Parameters!$C$12*Parameters!$C$5*'Actual H2'!X90,IF(Control!$C$11="Tap water",Parameters!$C$17*Parameters!$C$5*'Actual H2'!X90,Parameters!$C$22*Parameters!$C$5*'Actual H2'!X90))</f>
        <v>188.67924528301887</v>
      </c>
      <c r="Y90" s="12">
        <f>IF(Control!$C$11="Highly pure",Parameters!$C$12*Parameters!$C$5*'Actual H2'!Y90,IF(Control!$C$11="Tap water",Parameters!$C$17*Parameters!$C$5*'Actual H2'!Y90,Parameters!$C$22*Parameters!$C$5*'Actual H2'!Y90))</f>
        <v>188.67924528301887</v>
      </c>
      <c r="Z90" s="12">
        <f>IF(Control!$C$11="Highly pure",Parameters!$C$12*Parameters!$C$5*'Actual H2'!Z90,IF(Control!$C$11="Tap water",Parameters!$C$17*Parameters!$C$5*'Actual H2'!Z90,Parameters!$C$22*Parameters!$C$5*'Actual H2'!Z90))</f>
        <v>188.67924528301887</v>
      </c>
      <c r="AB90" s="7">
        <f t="shared" si="1"/>
        <v>3913.0716981132073</v>
      </c>
    </row>
    <row r="91" spans="2:28" x14ac:dyDescent="0.2">
      <c r="B91" s="6">
        <v>44285</v>
      </c>
      <c r="C91" s="12">
        <f>IF(Control!$C$11="Highly pure",Parameters!$C$12*Parameters!$C$5*'Actual H2'!C91,IF(Control!$C$11="Tap water",Parameters!$C$17*Parameters!$C$5*'Actual H2'!C91,Parameters!$C$22*Parameters!$C$5*'Actual H2'!C91))</f>
        <v>188.67924528301887</v>
      </c>
      <c r="D91" s="12">
        <f>IF(Control!$C$11="Highly pure",Parameters!$C$12*Parameters!$C$5*'Actual H2'!D91,IF(Control!$C$11="Tap water",Parameters!$C$17*Parameters!$C$5*'Actual H2'!D91,Parameters!$C$22*Parameters!$C$5*'Actual H2'!D91))</f>
        <v>188.67924528301887</v>
      </c>
      <c r="E91" s="12">
        <f>IF(Control!$C$11="Highly pure",Parameters!$C$12*Parameters!$C$5*'Actual H2'!E91,IF(Control!$C$11="Tap water",Parameters!$C$17*Parameters!$C$5*'Actual H2'!E91,Parameters!$C$22*Parameters!$C$5*'Actual H2'!E91))</f>
        <v>188.67924528301887</v>
      </c>
      <c r="F91" s="12">
        <f>IF(Control!$C$11="Highly pure",Parameters!$C$12*Parameters!$C$5*'Actual H2'!F91,IF(Control!$C$11="Tap water",Parameters!$C$17*Parameters!$C$5*'Actual H2'!F91,Parameters!$C$22*Parameters!$C$5*'Actual H2'!F91))</f>
        <v>188.67924528301887</v>
      </c>
      <c r="G91" s="12">
        <f>IF(Control!$C$11="Highly pure",Parameters!$C$12*Parameters!$C$5*'Actual H2'!G91,IF(Control!$C$11="Tap water",Parameters!$C$17*Parameters!$C$5*'Actual H2'!G91,Parameters!$C$22*Parameters!$C$5*'Actual H2'!G91))</f>
        <v>188.67924528301887</v>
      </c>
      <c r="H91" s="12">
        <f>IF(Control!$C$11="Highly pure",Parameters!$C$12*Parameters!$C$5*'Actual H2'!H91,IF(Control!$C$11="Tap water",Parameters!$C$17*Parameters!$C$5*'Actual H2'!H91,Parameters!$C$22*Parameters!$C$5*'Actual H2'!H91))</f>
        <v>188.67924528301887</v>
      </c>
      <c r="I91" s="12">
        <f>IF(Control!$C$11="Highly pure",Parameters!$C$12*Parameters!$C$5*'Actual H2'!I91,IF(Control!$C$11="Tap water",Parameters!$C$17*Parameters!$C$5*'Actual H2'!I91,Parameters!$C$22*Parameters!$C$5*'Actual H2'!I91))</f>
        <v>188.67924528301887</v>
      </c>
      <c r="J91" s="12">
        <f>IF(Control!$C$11="Highly pure",Parameters!$C$12*Parameters!$C$5*'Actual H2'!J91,IF(Control!$C$11="Tap water",Parameters!$C$17*Parameters!$C$5*'Actual H2'!J91,Parameters!$C$22*Parameters!$C$5*'Actual H2'!J91))</f>
        <v>188.67924528301887</v>
      </c>
      <c r="K91" s="12">
        <f>IF(Control!$C$11="Highly pure",Parameters!$C$12*Parameters!$C$5*'Actual H2'!K91,IF(Control!$C$11="Tap water",Parameters!$C$17*Parameters!$C$5*'Actual H2'!K91,Parameters!$C$22*Parameters!$C$5*'Actual H2'!K91))</f>
        <v>188.67924528301887</v>
      </c>
      <c r="L91" s="12">
        <f>IF(Control!$C$11="Highly pure",Parameters!$C$12*Parameters!$C$5*'Actual H2'!L91,IF(Control!$C$11="Tap water",Parameters!$C$17*Parameters!$C$5*'Actual H2'!L91,Parameters!$C$22*Parameters!$C$5*'Actual H2'!L91))</f>
        <v>188.67924528301887</v>
      </c>
      <c r="M91" s="12">
        <f>IF(Control!$C$11="Highly pure",Parameters!$C$12*Parameters!$C$5*'Actual H2'!M91,IF(Control!$C$11="Tap water",Parameters!$C$17*Parameters!$C$5*'Actual H2'!M91,Parameters!$C$22*Parameters!$C$5*'Actual H2'!M91))</f>
        <v>188.67924528301887</v>
      </c>
      <c r="N91" s="12">
        <f>IF(Control!$C$11="Highly pure",Parameters!$C$12*Parameters!$C$5*'Actual H2'!N91,IF(Control!$C$11="Tap water",Parameters!$C$17*Parameters!$C$5*'Actual H2'!N91,Parameters!$C$22*Parameters!$C$5*'Actual H2'!N91))</f>
        <v>188.67924528301887</v>
      </c>
      <c r="O91" s="12">
        <f>IF(Control!$C$11="Highly pure",Parameters!$C$12*Parameters!$C$5*'Actual H2'!O91,IF(Control!$C$11="Tap water",Parameters!$C$17*Parameters!$C$5*'Actual H2'!O91,Parameters!$C$22*Parameters!$C$5*'Actual H2'!O91))</f>
        <v>188.67924528301887</v>
      </c>
      <c r="P91" s="12">
        <f>IF(Control!$C$11="Highly pure",Parameters!$C$12*Parameters!$C$5*'Actual H2'!P91,IF(Control!$C$11="Tap water",Parameters!$C$17*Parameters!$C$5*'Actual H2'!P91,Parameters!$C$22*Parameters!$C$5*'Actual H2'!P91))</f>
        <v>187.71320754716982</v>
      </c>
      <c r="Q91" s="12">
        <f>IF(Control!$C$11="Highly pure",Parameters!$C$12*Parameters!$C$5*'Actual H2'!Q91,IF(Control!$C$11="Tap water",Parameters!$C$17*Parameters!$C$5*'Actual H2'!Q91,Parameters!$C$22*Parameters!$C$5*'Actual H2'!Q91))</f>
        <v>183.81886792452832</v>
      </c>
      <c r="R91" s="12">
        <f>IF(Control!$C$11="Highly pure",Parameters!$C$12*Parameters!$C$5*'Actual H2'!R91,IF(Control!$C$11="Tap water",Parameters!$C$17*Parameters!$C$5*'Actual H2'!R91,Parameters!$C$22*Parameters!$C$5*'Actual H2'!R91))</f>
        <v>167.80377358490566</v>
      </c>
      <c r="S91" s="12">
        <f>IF(Control!$C$11="Highly pure",Parameters!$C$12*Parameters!$C$5*'Actual H2'!S91,IF(Control!$C$11="Tap water",Parameters!$C$17*Parameters!$C$5*'Actual H2'!S91,Parameters!$C$22*Parameters!$C$5*'Actual H2'!S91))</f>
        <v>119.48679245283019</v>
      </c>
      <c r="T91" s="12">
        <f>IF(Control!$C$11="Highly pure",Parameters!$C$12*Parameters!$C$5*'Actual H2'!T91,IF(Control!$C$11="Tap water",Parameters!$C$17*Parameters!$C$5*'Actual H2'!T91,Parameters!$C$22*Parameters!$C$5*'Actual H2'!T91))</f>
        <v>47.969811320754729</v>
      </c>
      <c r="U91" s="12">
        <f>IF(Control!$C$11="Highly pure",Parameters!$C$12*Parameters!$C$5*'Actual H2'!U91,IF(Control!$C$11="Tap water",Parameters!$C$17*Parameters!$C$5*'Actual H2'!U91,Parameters!$C$22*Parameters!$C$5*'Actual H2'!U91))</f>
        <v>14.384905660377358</v>
      </c>
      <c r="V91" s="12">
        <f>IF(Control!$C$11="Highly pure",Parameters!$C$12*Parameters!$C$5*'Actual H2'!V91,IF(Control!$C$11="Tap water",Parameters!$C$17*Parameters!$C$5*'Actual H2'!V91,Parameters!$C$22*Parameters!$C$5*'Actual H2'!V91))</f>
        <v>22.113207547169811</v>
      </c>
      <c r="W91" s="12">
        <f>IF(Control!$C$11="Highly pure",Parameters!$C$12*Parameters!$C$5*'Actual H2'!W91,IF(Control!$C$11="Tap water",Parameters!$C$17*Parameters!$C$5*'Actual H2'!W91,Parameters!$C$22*Parameters!$C$5*'Actual H2'!W91))</f>
        <v>53.132075471698116</v>
      </c>
      <c r="X91" s="12">
        <f>IF(Control!$C$11="Highly pure",Parameters!$C$12*Parameters!$C$5*'Actual H2'!X91,IF(Control!$C$11="Tap water",Parameters!$C$17*Parameters!$C$5*'Actual H2'!X91,Parameters!$C$22*Parameters!$C$5*'Actual H2'!X91))</f>
        <v>105.66037735849056</v>
      </c>
      <c r="Y91" s="12">
        <f>IF(Control!$C$11="Highly pure",Parameters!$C$12*Parameters!$C$5*'Actual H2'!Y91,IF(Control!$C$11="Tap water",Parameters!$C$17*Parameters!$C$5*'Actual H2'!Y91,Parameters!$C$22*Parameters!$C$5*'Actual H2'!Y91))</f>
        <v>137.53962264150945</v>
      </c>
      <c r="Z91" s="12">
        <f>IF(Control!$C$11="Highly pure",Parameters!$C$12*Parameters!$C$5*'Actual H2'!Z91,IF(Control!$C$11="Tap water",Parameters!$C$17*Parameters!$C$5*'Actual H2'!Z91,Parameters!$C$22*Parameters!$C$5*'Actual H2'!Z91))</f>
        <v>153.23773584905663</v>
      </c>
      <c r="AB91" s="7">
        <f t="shared" si="1"/>
        <v>3645.6905660377356</v>
      </c>
    </row>
    <row r="92" spans="2:28" x14ac:dyDescent="0.2">
      <c r="B92" s="6">
        <v>44286</v>
      </c>
      <c r="C92" s="12">
        <f>IF(Control!$C$11="Highly pure",Parameters!$C$12*Parameters!$C$5*'Actual H2'!C92,IF(Control!$C$11="Tap water",Parameters!$C$17*Parameters!$C$5*'Actual H2'!C92,Parameters!$C$22*Parameters!$C$5*'Actual H2'!C92))</f>
        <v>154.15849056603776</v>
      </c>
      <c r="D92" s="12">
        <f>IF(Control!$C$11="Highly pure",Parameters!$C$12*Parameters!$C$5*'Actual H2'!D92,IF(Control!$C$11="Tap water",Parameters!$C$17*Parameters!$C$5*'Actual H2'!D92,Parameters!$C$22*Parameters!$C$5*'Actual H2'!D92))</f>
        <v>154.15849056603776</v>
      </c>
      <c r="E92" s="12">
        <f>IF(Control!$C$11="Highly pure",Parameters!$C$12*Parameters!$C$5*'Actual H2'!E92,IF(Control!$C$11="Tap water",Parameters!$C$17*Parameters!$C$5*'Actual H2'!E92,Parameters!$C$22*Parameters!$C$5*'Actual H2'!E92))</f>
        <v>165.37358490566035</v>
      </c>
      <c r="F92" s="12">
        <f>IF(Control!$C$11="Highly pure",Parameters!$C$12*Parameters!$C$5*'Actual H2'!F92,IF(Control!$C$11="Tap water",Parameters!$C$17*Parameters!$C$5*'Actual H2'!F92,Parameters!$C$22*Parameters!$C$5*'Actual H2'!F92))</f>
        <v>168.36226415094336</v>
      </c>
      <c r="G92" s="12">
        <f>IF(Control!$C$11="Highly pure",Parameters!$C$12*Parameters!$C$5*'Actual H2'!G92,IF(Control!$C$11="Tap water",Parameters!$C$17*Parameters!$C$5*'Actual H2'!G92,Parameters!$C$22*Parameters!$C$5*'Actual H2'!G92))</f>
        <v>183.81886792452832</v>
      </c>
      <c r="H92" s="12">
        <f>IF(Control!$C$11="Highly pure",Parameters!$C$12*Parameters!$C$5*'Actual H2'!H92,IF(Control!$C$11="Tap water",Parameters!$C$17*Parameters!$C$5*'Actual H2'!H92,Parameters!$C$22*Parameters!$C$5*'Actual H2'!H92))</f>
        <v>188.67924528301887</v>
      </c>
      <c r="I92" s="12">
        <f>IF(Control!$C$11="Highly pure",Parameters!$C$12*Parameters!$C$5*'Actual H2'!I92,IF(Control!$C$11="Tap water",Parameters!$C$17*Parameters!$C$5*'Actual H2'!I92,Parameters!$C$22*Parameters!$C$5*'Actual H2'!I92))</f>
        <v>188.67924528301887</v>
      </c>
      <c r="J92" s="12">
        <f>IF(Control!$C$11="Highly pure",Parameters!$C$12*Parameters!$C$5*'Actual H2'!J92,IF(Control!$C$11="Tap water",Parameters!$C$17*Parameters!$C$5*'Actual H2'!J92,Parameters!$C$22*Parameters!$C$5*'Actual H2'!J92))</f>
        <v>188.67924528301887</v>
      </c>
      <c r="K92" s="12">
        <f>IF(Control!$C$11="Highly pure",Parameters!$C$12*Parameters!$C$5*'Actual H2'!K92,IF(Control!$C$11="Tap water",Parameters!$C$17*Parameters!$C$5*'Actual H2'!K92,Parameters!$C$22*Parameters!$C$5*'Actual H2'!K92))</f>
        <v>188.67924528301887</v>
      </c>
      <c r="L92" s="12">
        <f>IF(Control!$C$11="Highly pure",Parameters!$C$12*Parameters!$C$5*'Actual H2'!L92,IF(Control!$C$11="Tap water",Parameters!$C$17*Parameters!$C$5*'Actual H2'!L92,Parameters!$C$22*Parameters!$C$5*'Actual H2'!L92))</f>
        <v>188.67924528301887</v>
      </c>
      <c r="M92" s="12">
        <f>IF(Control!$C$11="Highly pure",Parameters!$C$12*Parameters!$C$5*'Actual H2'!M92,IF(Control!$C$11="Tap water",Parameters!$C$17*Parameters!$C$5*'Actual H2'!M92,Parameters!$C$22*Parameters!$C$5*'Actual H2'!M92))</f>
        <v>188.67924528301887</v>
      </c>
      <c r="N92" s="12">
        <f>IF(Control!$C$11="Highly pure",Parameters!$C$12*Parameters!$C$5*'Actual H2'!N92,IF(Control!$C$11="Tap water",Parameters!$C$17*Parameters!$C$5*'Actual H2'!N92,Parameters!$C$22*Parameters!$C$5*'Actual H2'!N92))</f>
        <v>188.67924528301887</v>
      </c>
      <c r="O92" s="12">
        <f>IF(Control!$C$11="Highly pure",Parameters!$C$12*Parameters!$C$5*'Actual H2'!O92,IF(Control!$C$11="Tap water",Parameters!$C$17*Parameters!$C$5*'Actual H2'!O92,Parameters!$C$22*Parameters!$C$5*'Actual H2'!O92))</f>
        <v>187.74339622641514</v>
      </c>
      <c r="P92" s="12">
        <f>IF(Control!$C$11="Highly pure",Parameters!$C$12*Parameters!$C$5*'Actual H2'!P92,IF(Control!$C$11="Tap water",Parameters!$C$17*Parameters!$C$5*'Actual H2'!P92,Parameters!$C$22*Parameters!$C$5*'Actual H2'!P92))</f>
        <v>183.81886792452832</v>
      </c>
      <c r="Q92" s="12">
        <f>IF(Control!$C$11="Highly pure",Parameters!$C$12*Parameters!$C$5*'Actual H2'!Q92,IF(Control!$C$11="Tap water",Parameters!$C$17*Parameters!$C$5*'Actual H2'!Q92,Parameters!$C$22*Parameters!$C$5*'Actual H2'!Q92))</f>
        <v>174.79245283018867</v>
      </c>
      <c r="R92" s="12">
        <f>IF(Control!$C$11="Highly pure",Parameters!$C$12*Parameters!$C$5*'Actual H2'!R92,IF(Control!$C$11="Tap water",Parameters!$C$17*Parameters!$C$5*'Actual H2'!R92,Parameters!$C$22*Parameters!$C$5*'Actual H2'!R92))</f>
        <v>154.15849056603776</v>
      </c>
      <c r="S92" s="12">
        <f>IF(Control!$C$11="Highly pure",Parameters!$C$12*Parameters!$C$5*'Actual H2'!S92,IF(Control!$C$11="Tap water",Parameters!$C$17*Parameters!$C$5*'Actual H2'!S92,Parameters!$C$22*Parameters!$C$5*'Actual H2'!S92))</f>
        <v>149.37358490566038</v>
      </c>
      <c r="T92" s="12">
        <f>IF(Control!$C$11="Highly pure",Parameters!$C$12*Parameters!$C$5*'Actual H2'!T92,IF(Control!$C$11="Tap water",Parameters!$C$17*Parameters!$C$5*'Actual H2'!T92,Parameters!$C$22*Parameters!$C$5*'Actual H2'!T92))</f>
        <v>137.53962264150945</v>
      </c>
      <c r="U92" s="12">
        <f>IF(Control!$C$11="Highly pure",Parameters!$C$12*Parameters!$C$5*'Actual H2'!U92,IF(Control!$C$11="Tap water",Parameters!$C$17*Parameters!$C$5*'Actual H2'!U92,Parameters!$C$22*Parameters!$C$5*'Actual H2'!U92))</f>
        <v>133.6754716981132</v>
      </c>
      <c r="V92" s="12">
        <f>IF(Control!$C$11="Highly pure",Parameters!$C$12*Parameters!$C$5*'Actual H2'!V92,IF(Control!$C$11="Tap water",Parameters!$C$17*Parameters!$C$5*'Actual H2'!V92,Parameters!$C$22*Parameters!$C$5*'Actual H2'!V92))</f>
        <v>136.0301886792453</v>
      </c>
      <c r="W92" s="12">
        <f>IF(Control!$C$11="Highly pure",Parameters!$C$12*Parameters!$C$5*'Actual H2'!W92,IF(Control!$C$11="Tap water",Parameters!$C$17*Parameters!$C$5*'Actual H2'!W92,Parameters!$C$22*Parameters!$C$5*'Actual H2'!W92))</f>
        <v>126.33962264150944</v>
      </c>
      <c r="X92" s="12">
        <f>IF(Control!$C$11="Highly pure",Parameters!$C$12*Parameters!$C$5*'Actual H2'!X92,IF(Control!$C$11="Tap water",Parameters!$C$17*Parameters!$C$5*'Actual H2'!X92,Parameters!$C$22*Parameters!$C$5*'Actual H2'!X92))</f>
        <v>117.1320754716981</v>
      </c>
      <c r="Y92" s="12">
        <f>IF(Control!$C$11="Highly pure",Parameters!$C$12*Parameters!$C$5*'Actual H2'!Y92,IF(Control!$C$11="Tap water",Parameters!$C$17*Parameters!$C$5*'Actual H2'!Y92,Parameters!$C$22*Parameters!$C$5*'Actual H2'!Y92))</f>
        <v>89.720754716981133</v>
      </c>
      <c r="Z92" s="12">
        <f>IF(Control!$C$11="Highly pure",Parameters!$C$12*Parameters!$C$5*'Actual H2'!Z92,IF(Control!$C$11="Tap water",Parameters!$C$17*Parameters!$C$5*'Actual H2'!Z92,Parameters!$C$22*Parameters!$C$5*'Actual H2'!Z92))</f>
        <v>59.230188679245273</v>
      </c>
      <c r="AB92" s="7">
        <f t="shared" si="1"/>
        <v>3796.1811320754714</v>
      </c>
    </row>
    <row r="93" spans="2:28" x14ac:dyDescent="0.2">
      <c r="B93" s="6">
        <v>44287</v>
      </c>
      <c r="C93" s="12">
        <f>IF(Control!$C$11="Highly pure",Parameters!$C$12*Parameters!$C$5*'Actual H2'!C93,IF(Control!$C$11="Tap water",Parameters!$C$17*Parameters!$C$5*'Actual H2'!C93,Parameters!$C$22*Parameters!$C$5*'Actual H2'!C93))</f>
        <v>33.705660377358491</v>
      </c>
      <c r="D93" s="12">
        <f>IF(Control!$C$11="Highly pure",Parameters!$C$12*Parameters!$C$5*'Actual H2'!D93,IF(Control!$C$11="Tap water",Parameters!$C$17*Parameters!$C$5*'Actual H2'!D93,Parameters!$C$22*Parameters!$C$5*'Actual H2'!D93))</f>
        <v>23.924528301886792</v>
      </c>
      <c r="E93" s="12">
        <f>IF(Control!$C$11="Highly pure",Parameters!$C$12*Parameters!$C$5*'Actual H2'!E93,IF(Control!$C$11="Tap water",Parameters!$C$17*Parameters!$C$5*'Actual H2'!E93,Parameters!$C$22*Parameters!$C$5*'Actual H2'!E93))</f>
        <v>22.113207547169811</v>
      </c>
      <c r="F93" s="12">
        <f>IF(Control!$C$11="Highly pure",Parameters!$C$12*Parameters!$C$5*'Actual H2'!F93,IF(Control!$C$11="Tap water",Parameters!$C$17*Parameters!$C$5*'Actual H2'!F93,Parameters!$C$22*Parameters!$C$5*'Actual H2'!F93))</f>
        <v>20.30188679245283</v>
      </c>
      <c r="G93" s="12">
        <f>IF(Control!$C$11="Highly pure",Parameters!$C$12*Parameters!$C$5*'Actual H2'!G93,IF(Control!$C$11="Tap water",Parameters!$C$17*Parameters!$C$5*'Actual H2'!G93,Parameters!$C$22*Parameters!$C$5*'Actual H2'!G93))</f>
        <v>15.864150943396227</v>
      </c>
      <c r="H93" s="12">
        <f>IF(Control!$C$11="Highly pure",Parameters!$C$12*Parameters!$C$5*'Actual H2'!H93,IF(Control!$C$11="Tap water",Parameters!$C$17*Parameters!$C$5*'Actual H2'!H93,Parameters!$C$22*Parameters!$C$5*'Actual H2'!H93))</f>
        <v>12.905660377358492</v>
      </c>
      <c r="I93" s="12">
        <f>IF(Control!$C$11="Highly pure",Parameters!$C$12*Parameters!$C$5*'Actual H2'!I93,IF(Control!$C$11="Tap water",Parameters!$C$17*Parameters!$C$5*'Actual H2'!I93,Parameters!$C$22*Parameters!$C$5*'Actual H2'!I93))</f>
        <v>15.864150943396227</v>
      </c>
      <c r="J93" s="12">
        <f>IF(Control!$C$11="Highly pure",Parameters!$C$12*Parameters!$C$5*'Actual H2'!J93,IF(Control!$C$11="Tap water",Parameters!$C$17*Parameters!$C$5*'Actual H2'!J93,Parameters!$C$22*Parameters!$C$5*'Actual H2'!J93))</f>
        <v>17.343396226415091</v>
      </c>
      <c r="K93" s="12">
        <f>IF(Control!$C$11="Highly pure",Parameters!$C$12*Parameters!$C$5*'Actual H2'!K93,IF(Control!$C$11="Tap water",Parameters!$C$17*Parameters!$C$5*'Actual H2'!K93,Parameters!$C$22*Parameters!$C$5*'Actual H2'!K93))</f>
        <v>11.667924528301889</v>
      </c>
      <c r="L93" s="12">
        <f>IF(Control!$C$11="Highly pure",Parameters!$C$12*Parameters!$C$5*'Actual H2'!L93,IF(Control!$C$11="Tap water",Parameters!$C$17*Parameters!$C$5*'Actual H2'!L93,Parameters!$C$22*Parameters!$C$5*'Actual H2'!L93))</f>
        <v>5.7509433962264147</v>
      </c>
      <c r="M93" s="12">
        <f>IF(Control!$C$11="Highly pure",Parameters!$C$12*Parameters!$C$5*'Actual H2'!M93,IF(Control!$C$11="Tap water",Parameters!$C$17*Parameters!$C$5*'Actual H2'!M93,Parameters!$C$22*Parameters!$C$5*'Actual H2'!M93))</f>
        <v>2.8528301886792451</v>
      </c>
      <c r="N93" s="12">
        <f>IF(Control!$C$11="Highly pure",Parameters!$C$12*Parameters!$C$5*'Actual H2'!N93,IF(Control!$C$11="Tap water",Parameters!$C$17*Parameters!$C$5*'Actual H2'!N93,Parameters!$C$22*Parameters!$C$5*'Actual H2'!N93))</f>
        <v>0</v>
      </c>
      <c r="O93" s="12">
        <f>IF(Control!$C$11="Highly pure",Parameters!$C$12*Parameters!$C$5*'Actual H2'!O93,IF(Control!$C$11="Tap water",Parameters!$C$17*Parameters!$C$5*'Actual H2'!O93,Parameters!$C$22*Parameters!$C$5*'Actual H2'!O93))</f>
        <v>0</v>
      </c>
      <c r="P93" s="12">
        <f>IF(Control!$C$11="Highly pure",Parameters!$C$12*Parameters!$C$5*'Actual H2'!P93,IF(Control!$C$11="Tap water",Parameters!$C$17*Parameters!$C$5*'Actual H2'!P93,Parameters!$C$22*Parameters!$C$5*'Actual H2'!P93))</f>
        <v>0</v>
      </c>
      <c r="Q93" s="12">
        <f>IF(Control!$C$11="Highly pure",Parameters!$C$12*Parameters!$C$5*'Actual H2'!Q93,IF(Control!$C$11="Tap water",Parameters!$C$17*Parameters!$C$5*'Actual H2'!Q93,Parameters!$C$22*Parameters!$C$5*'Actual H2'!Q93))</f>
        <v>0</v>
      </c>
      <c r="R93" s="12">
        <f>IF(Control!$C$11="Highly pure",Parameters!$C$12*Parameters!$C$5*'Actual H2'!R93,IF(Control!$C$11="Tap water",Parameters!$C$17*Parameters!$C$5*'Actual H2'!R93,Parameters!$C$22*Parameters!$C$5*'Actual H2'!R93))</f>
        <v>0</v>
      </c>
      <c r="S93" s="12">
        <f>IF(Control!$C$11="Highly pure",Parameters!$C$12*Parameters!$C$5*'Actual H2'!S93,IF(Control!$C$11="Tap water",Parameters!$C$17*Parameters!$C$5*'Actual H2'!S93,Parameters!$C$22*Parameters!$C$5*'Actual H2'!S93))</f>
        <v>0</v>
      </c>
      <c r="T93" s="12">
        <f>IF(Control!$C$11="Highly pure",Parameters!$C$12*Parameters!$C$5*'Actual H2'!T93,IF(Control!$C$11="Tap water",Parameters!$C$17*Parameters!$C$5*'Actual H2'!T93,Parameters!$C$22*Parameters!$C$5*'Actual H2'!T93))</f>
        <v>0</v>
      </c>
      <c r="U93" s="12">
        <f>IF(Control!$C$11="Highly pure",Parameters!$C$12*Parameters!$C$5*'Actual H2'!U93,IF(Control!$C$11="Tap water",Parameters!$C$17*Parameters!$C$5*'Actual H2'!U93,Parameters!$C$22*Parameters!$C$5*'Actual H2'!U93))</f>
        <v>1.8867924528301887</v>
      </c>
      <c r="V93" s="12">
        <f>IF(Control!$C$11="Highly pure",Parameters!$C$12*Parameters!$C$5*'Actual H2'!V93,IF(Control!$C$11="Tap water",Parameters!$C$17*Parameters!$C$5*'Actual H2'!V93,Parameters!$C$22*Parameters!$C$5*'Actual H2'!V93))</f>
        <v>7.9547169811320764</v>
      </c>
      <c r="W93" s="12">
        <f>IF(Control!$C$11="Highly pure",Parameters!$C$12*Parameters!$C$5*'Actual H2'!W93,IF(Control!$C$11="Tap water",Parameters!$C$17*Parameters!$C$5*'Actual H2'!W93,Parameters!$C$22*Parameters!$C$5*'Actual H2'!W93))</f>
        <v>14.384905660377358</v>
      </c>
      <c r="X93" s="12">
        <f>IF(Control!$C$11="Highly pure",Parameters!$C$12*Parameters!$C$5*'Actual H2'!X93,IF(Control!$C$11="Tap water",Parameters!$C$17*Parameters!$C$5*'Actual H2'!X93,Parameters!$C$22*Parameters!$C$5*'Actual H2'!X93))</f>
        <v>22.113207547169811</v>
      </c>
      <c r="Y93" s="12">
        <f>IF(Control!$C$11="Highly pure",Parameters!$C$12*Parameters!$C$5*'Actual H2'!Y93,IF(Control!$C$11="Tap water",Parameters!$C$17*Parameters!$C$5*'Actual H2'!Y93,Parameters!$C$22*Parameters!$C$5*'Actual H2'!Y93))</f>
        <v>33.705660377358491</v>
      </c>
      <c r="Z93" s="12">
        <f>IF(Control!$C$11="Highly pure",Parameters!$C$12*Parameters!$C$5*'Actual H2'!Z93,IF(Control!$C$11="Tap water",Parameters!$C$17*Parameters!$C$5*'Actual H2'!Z93,Parameters!$C$22*Parameters!$C$5*'Actual H2'!Z93))</f>
        <v>53.132075471698116</v>
      </c>
      <c r="AB93" s="7">
        <f t="shared" si="1"/>
        <v>315.47169811320748</v>
      </c>
    </row>
    <row r="94" spans="2:28" x14ac:dyDescent="0.2">
      <c r="B94" s="6">
        <v>44288</v>
      </c>
      <c r="C94" s="12">
        <f>IF(Control!$C$11="Highly pure",Parameters!$C$12*Parameters!$C$5*'Actual H2'!C94,IF(Control!$C$11="Tap water",Parameters!$C$17*Parameters!$C$5*'Actual H2'!C94,Parameters!$C$22*Parameters!$C$5*'Actual H2'!C94))</f>
        <v>79.969811320754715</v>
      </c>
      <c r="D94" s="12">
        <f>IF(Control!$C$11="Highly pure",Parameters!$C$12*Parameters!$C$5*'Actual H2'!D94,IF(Control!$C$11="Tap water",Parameters!$C$17*Parameters!$C$5*'Actual H2'!D94,Parameters!$C$22*Parameters!$C$5*'Actual H2'!D94))</f>
        <v>109.79622641509434</v>
      </c>
      <c r="E94" s="12">
        <f>IF(Control!$C$11="Highly pure",Parameters!$C$12*Parameters!$C$5*'Actual H2'!E94,IF(Control!$C$11="Tap water",Parameters!$C$17*Parameters!$C$5*'Actual H2'!E94,Parameters!$C$22*Parameters!$C$5*'Actual H2'!E94))</f>
        <v>126.33962264150944</v>
      </c>
      <c r="F94" s="12">
        <f>IF(Control!$C$11="Highly pure",Parameters!$C$12*Parameters!$C$5*'Actual H2'!F94,IF(Control!$C$11="Tap water",Parameters!$C$17*Parameters!$C$5*'Actual H2'!F94,Parameters!$C$22*Parameters!$C$5*'Actual H2'!F94))</f>
        <v>119.48679245283019</v>
      </c>
      <c r="G94" s="12">
        <f>IF(Control!$C$11="Highly pure",Parameters!$C$12*Parameters!$C$5*'Actual H2'!G94,IF(Control!$C$11="Tap water",Parameters!$C$17*Parameters!$C$5*'Actual H2'!G94,Parameters!$C$22*Parameters!$C$5*'Actual H2'!G94))</f>
        <v>130.26415094339623</v>
      </c>
      <c r="H94" s="12">
        <f>IF(Control!$C$11="Highly pure",Parameters!$C$12*Parameters!$C$5*'Actual H2'!H94,IF(Control!$C$11="Tap water",Parameters!$C$17*Parameters!$C$5*'Actual H2'!H94,Parameters!$C$22*Parameters!$C$5*'Actual H2'!H94))</f>
        <v>126.33962264150944</v>
      </c>
      <c r="I94" s="12">
        <f>IF(Control!$C$11="Highly pure",Parameters!$C$12*Parameters!$C$5*'Actual H2'!I94,IF(Control!$C$11="Tap water",Parameters!$C$17*Parameters!$C$5*'Actual H2'!I94,Parameters!$C$22*Parameters!$C$5*'Actual H2'!I94))</f>
        <v>119.48679245283019</v>
      </c>
      <c r="J94" s="12">
        <f>IF(Control!$C$11="Highly pure",Parameters!$C$12*Parameters!$C$5*'Actual H2'!J94,IF(Control!$C$11="Tap water",Parameters!$C$17*Parameters!$C$5*'Actual H2'!J94,Parameters!$C$22*Parameters!$C$5*'Actual H2'!J94))</f>
        <v>101.19245283018867</v>
      </c>
      <c r="K94" s="12">
        <f>IF(Control!$C$11="Highly pure",Parameters!$C$12*Parameters!$C$5*'Actual H2'!K94,IF(Control!$C$11="Tap water",Parameters!$C$17*Parameters!$C$5*'Actual H2'!K94,Parameters!$C$22*Parameters!$C$5*'Actual H2'!K94))</f>
        <v>101.19245283018867</v>
      </c>
      <c r="L94" s="12">
        <f>IF(Control!$C$11="Highly pure",Parameters!$C$12*Parameters!$C$5*'Actual H2'!L94,IF(Control!$C$11="Tap water",Parameters!$C$17*Parameters!$C$5*'Actual H2'!L94,Parameters!$C$22*Parameters!$C$5*'Actual H2'!L94))</f>
        <v>97.781132075471703</v>
      </c>
      <c r="M94" s="12">
        <f>IF(Control!$C$11="Highly pure",Parameters!$C$12*Parameters!$C$5*'Actual H2'!M94,IF(Control!$C$11="Tap water",Parameters!$C$17*Parameters!$C$5*'Actual H2'!M94,Parameters!$C$22*Parameters!$C$5*'Actual H2'!M94))</f>
        <v>93.856603773584894</v>
      </c>
      <c r="N94" s="12">
        <f>IF(Control!$C$11="Highly pure",Parameters!$C$12*Parameters!$C$5*'Actual H2'!N94,IF(Control!$C$11="Tap water",Parameters!$C$17*Parameters!$C$5*'Actual H2'!N94,Parameters!$C$22*Parameters!$C$5*'Actual H2'!N94))</f>
        <v>97.781132075471703</v>
      </c>
      <c r="O94" s="12">
        <f>IF(Control!$C$11="Highly pure",Parameters!$C$12*Parameters!$C$5*'Actual H2'!O94,IF(Control!$C$11="Tap water",Parameters!$C$17*Parameters!$C$5*'Actual H2'!O94,Parameters!$C$22*Parameters!$C$5*'Actual H2'!O94))</f>
        <v>89.720754716981133</v>
      </c>
      <c r="P94" s="12">
        <f>IF(Control!$C$11="Highly pure",Parameters!$C$12*Parameters!$C$5*'Actual H2'!P94,IF(Control!$C$11="Tap water",Parameters!$C$17*Parameters!$C$5*'Actual H2'!P94,Parameters!$C$22*Parameters!$C$5*'Actual H2'!P94))</f>
        <v>71.84905660377359</v>
      </c>
      <c r="Q94" s="12">
        <f>IF(Control!$C$11="Highly pure",Parameters!$C$12*Parameters!$C$5*'Actual H2'!Q94,IF(Control!$C$11="Tap water",Parameters!$C$17*Parameters!$C$5*'Actual H2'!Q94,Parameters!$C$22*Parameters!$C$5*'Actual H2'!Q94))</f>
        <v>56.181132075471695</v>
      </c>
      <c r="R94" s="12">
        <f>IF(Control!$C$11="Highly pure",Parameters!$C$12*Parameters!$C$5*'Actual H2'!R94,IF(Control!$C$11="Tap water",Parameters!$C$17*Parameters!$C$5*'Actual H2'!R94,Parameters!$C$22*Parameters!$C$5*'Actual H2'!R94))</f>
        <v>53.132075471698116</v>
      </c>
      <c r="S94" s="12">
        <f>IF(Control!$C$11="Highly pure",Parameters!$C$12*Parameters!$C$5*'Actual H2'!S94,IF(Control!$C$11="Tap water",Parameters!$C$17*Parameters!$C$5*'Actual H2'!S94,Parameters!$C$22*Parameters!$C$5*'Actual H2'!S94))</f>
        <v>62.279245283018867</v>
      </c>
      <c r="T94" s="12">
        <f>IF(Control!$C$11="Highly pure",Parameters!$C$12*Parameters!$C$5*'Actual H2'!T94,IF(Control!$C$11="Tap water",Parameters!$C$17*Parameters!$C$5*'Actual H2'!T94,Parameters!$C$22*Parameters!$C$5*'Actual H2'!T94))</f>
        <v>83.89433962264151</v>
      </c>
      <c r="U94" s="12">
        <f>IF(Control!$C$11="Highly pure",Parameters!$C$12*Parameters!$C$5*'Actual H2'!U94,IF(Control!$C$11="Tap water",Parameters!$C$17*Parameters!$C$5*'Actual H2'!U94,Parameters!$C$22*Parameters!$C$5*'Actual H2'!U94))</f>
        <v>101.19245283018867</v>
      </c>
      <c r="V94" s="12">
        <f>IF(Control!$C$11="Highly pure",Parameters!$C$12*Parameters!$C$5*'Actual H2'!V94,IF(Control!$C$11="Tap water",Parameters!$C$17*Parameters!$C$5*'Actual H2'!V94,Parameters!$C$22*Parameters!$C$5*'Actual H2'!V94))</f>
        <v>89.720754716981133</v>
      </c>
      <c r="W94" s="12">
        <f>IF(Control!$C$11="Highly pure",Parameters!$C$12*Parameters!$C$5*'Actual H2'!W94,IF(Control!$C$11="Tap water",Parameters!$C$17*Parameters!$C$5*'Actual H2'!W94,Parameters!$C$22*Parameters!$C$5*'Actual H2'!W94))</f>
        <v>62.279245283018867</v>
      </c>
      <c r="X94" s="12">
        <f>IF(Control!$C$11="Highly pure",Parameters!$C$12*Parameters!$C$5*'Actual H2'!X94,IF(Control!$C$11="Tap water",Parameters!$C$17*Parameters!$C$5*'Actual H2'!X94,Parameters!$C$22*Parameters!$C$5*'Actual H2'!X94))</f>
        <v>47.969811320754729</v>
      </c>
      <c r="Y94" s="12">
        <f>IF(Control!$C$11="Highly pure",Parameters!$C$12*Parameters!$C$5*'Actual H2'!Y94,IF(Control!$C$11="Tap water",Parameters!$C$17*Parameters!$C$5*'Actual H2'!Y94,Parameters!$C$22*Parameters!$C$5*'Actual H2'!Y94))</f>
        <v>38.052830188679245</v>
      </c>
      <c r="Z94" s="12">
        <f>IF(Control!$C$11="Highly pure",Parameters!$C$12*Parameters!$C$5*'Actual H2'!Z94,IF(Control!$C$11="Tap water",Parameters!$C$17*Parameters!$C$5*'Actual H2'!Z94,Parameters!$C$22*Parameters!$C$5*'Actual H2'!Z94))</f>
        <v>33.705660377358491</v>
      </c>
      <c r="AB94" s="7">
        <f t="shared" si="1"/>
        <v>2093.4641509433964</v>
      </c>
    </row>
    <row r="95" spans="2:28" x14ac:dyDescent="0.2">
      <c r="B95" s="6">
        <v>44289</v>
      </c>
      <c r="C95" s="12">
        <f>IF(Control!$C$11="Highly pure",Parameters!$C$12*Parameters!$C$5*'Actual H2'!C95,IF(Control!$C$11="Tap water",Parameters!$C$17*Parameters!$C$5*'Actual H2'!C95,Parameters!$C$22*Parameters!$C$5*'Actual H2'!C95))</f>
        <v>38.052830188679245</v>
      </c>
      <c r="D95" s="12">
        <f>IF(Control!$C$11="Highly pure",Parameters!$C$12*Parameters!$C$5*'Actual H2'!D95,IF(Control!$C$11="Tap water",Parameters!$C$17*Parameters!$C$5*'Actual H2'!D95,Parameters!$C$22*Parameters!$C$5*'Actual H2'!D95))</f>
        <v>53.132075471698116</v>
      </c>
      <c r="E95" s="12">
        <f>IF(Control!$C$11="Highly pure",Parameters!$C$12*Parameters!$C$5*'Actual H2'!E95,IF(Control!$C$11="Tap water",Parameters!$C$17*Parameters!$C$5*'Actual H2'!E95,Parameters!$C$22*Parameters!$C$5*'Actual H2'!E95))</f>
        <v>79.969811320754715</v>
      </c>
      <c r="F95" s="12">
        <f>IF(Control!$C$11="Highly pure",Parameters!$C$12*Parameters!$C$5*'Actual H2'!F95,IF(Control!$C$11="Tap water",Parameters!$C$17*Parameters!$C$5*'Actual H2'!F95,Parameters!$C$22*Parameters!$C$5*'Actual H2'!F95))</f>
        <v>97.781132075471703</v>
      </c>
      <c r="G95" s="12">
        <f>IF(Control!$C$11="Highly pure",Parameters!$C$12*Parameters!$C$5*'Actual H2'!G95,IF(Control!$C$11="Tap water",Parameters!$C$17*Parameters!$C$5*'Actual H2'!G95,Parameters!$C$22*Parameters!$C$5*'Actual H2'!G95))</f>
        <v>109.79622641509434</v>
      </c>
      <c r="H95" s="12">
        <f>IF(Control!$C$11="Highly pure",Parameters!$C$12*Parameters!$C$5*'Actual H2'!H95,IF(Control!$C$11="Tap water",Parameters!$C$17*Parameters!$C$5*'Actual H2'!H95,Parameters!$C$22*Parameters!$C$5*'Actual H2'!H95))</f>
        <v>117.1320754716981</v>
      </c>
      <c r="I95" s="12">
        <f>IF(Control!$C$11="Highly pure",Parameters!$C$12*Parameters!$C$5*'Actual H2'!I95,IF(Control!$C$11="Tap water",Parameters!$C$17*Parameters!$C$5*'Actual H2'!I95,Parameters!$C$22*Parameters!$C$5*'Actual H2'!I95))</f>
        <v>117.1320754716981</v>
      </c>
      <c r="J95" s="12">
        <f>IF(Control!$C$11="Highly pure",Parameters!$C$12*Parameters!$C$5*'Actual H2'!J95,IF(Control!$C$11="Tap water",Parameters!$C$17*Parameters!$C$5*'Actual H2'!J95,Parameters!$C$22*Parameters!$C$5*'Actual H2'!J95))</f>
        <v>109.79622641509434</v>
      </c>
      <c r="K95" s="12">
        <f>IF(Control!$C$11="Highly pure",Parameters!$C$12*Parameters!$C$5*'Actual H2'!K95,IF(Control!$C$11="Tap water",Parameters!$C$17*Parameters!$C$5*'Actual H2'!K95,Parameters!$C$22*Parameters!$C$5*'Actual H2'!K95))</f>
        <v>105.66037735849056</v>
      </c>
      <c r="L95" s="12">
        <f>IF(Control!$C$11="Highly pure",Parameters!$C$12*Parameters!$C$5*'Actual H2'!L95,IF(Control!$C$11="Tap water",Parameters!$C$17*Parameters!$C$5*'Actual H2'!L95,Parameters!$C$22*Parameters!$C$5*'Actual H2'!L95))</f>
        <v>101.19245283018867</v>
      </c>
      <c r="M95" s="12">
        <f>IF(Control!$C$11="Highly pure",Parameters!$C$12*Parameters!$C$5*'Actual H2'!M95,IF(Control!$C$11="Tap water",Parameters!$C$17*Parameters!$C$5*'Actual H2'!M95,Parameters!$C$22*Parameters!$C$5*'Actual H2'!M95))</f>
        <v>97.781132075471703</v>
      </c>
      <c r="N95" s="12">
        <f>IF(Control!$C$11="Highly pure",Parameters!$C$12*Parameters!$C$5*'Actual H2'!N95,IF(Control!$C$11="Tap water",Parameters!$C$17*Parameters!$C$5*'Actual H2'!N95,Parameters!$C$22*Parameters!$C$5*'Actual H2'!N95))</f>
        <v>89.720754716981133</v>
      </c>
      <c r="O95" s="12">
        <f>IF(Control!$C$11="Highly pure",Parameters!$C$12*Parameters!$C$5*'Actual H2'!O95,IF(Control!$C$11="Tap water",Parameters!$C$17*Parameters!$C$5*'Actual H2'!O95,Parameters!$C$22*Parameters!$C$5*'Actual H2'!O95))</f>
        <v>97.781132075471703</v>
      </c>
      <c r="P95" s="12">
        <f>IF(Control!$C$11="Highly pure",Parameters!$C$12*Parameters!$C$5*'Actual H2'!P95,IF(Control!$C$11="Tap water",Parameters!$C$17*Parameters!$C$5*'Actual H2'!P95,Parameters!$C$22*Parameters!$C$5*'Actual H2'!P95))</f>
        <v>109.79622641509434</v>
      </c>
      <c r="Q95" s="12">
        <f>IF(Control!$C$11="Highly pure",Parameters!$C$12*Parameters!$C$5*'Actual H2'!Q95,IF(Control!$C$11="Tap water",Parameters!$C$17*Parameters!$C$5*'Actual H2'!Q95,Parameters!$C$22*Parameters!$C$5*'Actual H2'!Q95))</f>
        <v>117.1320754716981</v>
      </c>
      <c r="R95" s="12">
        <f>IF(Control!$C$11="Highly pure",Parameters!$C$12*Parameters!$C$5*'Actual H2'!R95,IF(Control!$C$11="Tap water",Parameters!$C$17*Parameters!$C$5*'Actual H2'!R95,Parameters!$C$22*Parameters!$C$5*'Actual H2'!R95))</f>
        <v>113.72075471698113</v>
      </c>
      <c r="S95" s="12">
        <f>IF(Control!$C$11="Highly pure",Parameters!$C$12*Parameters!$C$5*'Actual H2'!S95,IF(Control!$C$11="Tap water",Parameters!$C$17*Parameters!$C$5*'Actual H2'!S95,Parameters!$C$22*Parameters!$C$5*'Actual H2'!S95))</f>
        <v>113.72075471698113</v>
      </c>
      <c r="T95" s="12">
        <f>IF(Control!$C$11="Highly pure",Parameters!$C$12*Parameters!$C$5*'Actual H2'!T95,IF(Control!$C$11="Tap water",Parameters!$C$17*Parameters!$C$5*'Actual H2'!T95,Parameters!$C$22*Parameters!$C$5*'Actual H2'!T95))</f>
        <v>105.66037735849056</v>
      </c>
      <c r="U95" s="12">
        <f>IF(Control!$C$11="Highly pure",Parameters!$C$12*Parameters!$C$5*'Actual H2'!U95,IF(Control!$C$11="Tap water",Parameters!$C$17*Parameters!$C$5*'Actual H2'!U95,Parameters!$C$22*Parameters!$C$5*'Actual H2'!U95))</f>
        <v>117.1320754716981</v>
      </c>
      <c r="V95" s="12">
        <f>IF(Control!$C$11="Highly pure",Parameters!$C$12*Parameters!$C$5*'Actual H2'!V95,IF(Control!$C$11="Tap water",Parameters!$C$17*Parameters!$C$5*'Actual H2'!V95,Parameters!$C$22*Parameters!$C$5*'Actual H2'!V95))</f>
        <v>133.6754716981132</v>
      </c>
      <c r="W95" s="12">
        <f>IF(Control!$C$11="Highly pure",Parameters!$C$12*Parameters!$C$5*'Actual H2'!W95,IF(Control!$C$11="Tap water",Parameters!$C$17*Parameters!$C$5*'Actual H2'!W95,Parameters!$C$22*Parameters!$C$5*'Actual H2'!W95))</f>
        <v>136.0301886792453</v>
      </c>
      <c r="X95" s="12">
        <f>IF(Control!$C$11="Highly pure",Parameters!$C$12*Parameters!$C$5*'Actual H2'!X95,IF(Control!$C$11="Tap water",Parameters!$C$17*Parameters!$C$5*'Actual H2'!X95,Parameters!$C$22*Parameters!$C$5*'Actual H2'!X95))</f>
        <v>137.53962264150945</v>
      </c>
      <c r="Y95" s="12">
        <f>IF(Control!$C$11="Highly pure",Parameters!$C$12*Parameters!$C$5*'Actual H2'!Y95,IF(Control!$C$11="Tap water",Parameters!$C$17*Parameters!$C$5*'Actual H2'!Y95,Parameters!$C$22*Parameters!$C$5*'Actual H2'!Y95))</f>
        <v>153.23773584905663</v>
      </c>
      <c r="Z95" s="12">
        <f>IF(Control!$C$11="Highly pure",Parameters!$C$12*Parameters!$C$5*'Actual H2'!Z95,IF(Control!$C$11="Tap water",Parameters!$C$17*Parameters!$C$5*'Actual H2'!Z95,Parameters!$C$22*Parameters!$C$5*'Actual H2'!Z95))</f>
        <v>153.23773584905663</v>
      </c>
      <c r="AB95" s="7">
        <f t="shared" si="1"/>
        <v>2605.8113207547176</v>
      </c>
    </row>
    <row r="96" spans="2:28" x14ac:dyDescent="0.2">
      <c r="B96" s="6">
        <v>44290</v>
      </c>
      <c r="C96" s="12">
        <f>IF(Control!$C$11="Highly pure",Parameters!$C$12*Parameters!$C$5*'Actual H2'!C96,IF(Control!$C$11="Tap water",Parameters!$C$17*Parameters!$C$5*'Actual H2'!C96,Parameters!$C$22*Parameters!$C$5*'Actual H2'!C96))</f>
        <v>151.72830188679248</v>
      </c>
      <c r="D96" s="12">
        <f>IF(Control!$C$11="Highly pure",Parameters!$C$12*Parameters!$C$5*'Actual H2'!D96,IF(Control!$C$11="Tap water",Parameters!$C$17*Parameters!$C$5*'Actual H2'!D96,Parameters!$C$22*Parameters!$C$5*'Actual H2'!D96))</f>
        <v>154.15849056603776</v>
      </c>
      <c r="E96" s="12">
        <f>IF(Control!$C$11="Highly pure",Parameters!$C$12*Parameters!$C$5*'Actual H2'!E96,IF(Control!$C$11="Tap water",Parameters!$C$17*Parameters!$C$5*'Actual H2'!E96,Parameters!$C$22*Parameters!$C$5*'Actual H2'!E96))</f>
        <v>187.74339622641514</v>
      </c>
      <c r="F96" s="12">
        <f>IF(Control!$C$11="Highly pure",Parameters!$C$12*Parameters!$C$5*'Actual H2'!F96,IF(Control!$C$11="Tap water",Parameters!$C$17*Parameters!$C$5*'Actual H2'!F96,Parameters!$C$22*Parameters!$C$5*'Actual H2'!F96))</f>
        <v>188.67924528301887</v>
      </c>
      <c r="G96" s="12">
        <f>IF(Control!$C$11="Highly pure",Parameters!$C$12*Parameters!$C$5*'Actual H2'!G96,IF(Control!$C$11="Tap water",Parameters!$C$17*Parameters!$C$5*'Actual H2'!G96,Parameters!$C$22*Parameters!$C$5*'Actual H2'!G96))</f>
        <v>188.67924528301887</v>
      </c>
      <c r="H96" s="12">
        <f>IF(Control!$C$11="Highly pure",Parameters!$C$12*Parameters!$C$5*'Actual H2'!H96,IF(Control!$C$11="Tap water",Parameters!$C$17*Parameters!$C$5*'Actual H2'!H96,Parameters!$C$22*Parameters!$C$5*'Actual H2'!H96))</f>
        <v>188.67924528301887</v>
      </c>
      <c r="I96" s="12">
        <f>IF(Control!$C$11="Highly pure",Parameters!$C$12*Parameters!$C$5*'Actual H2'!I96,IF(Control!$C$11="Tap water",Parameters!$C$17*Parameters!$C$5*'Actual H2'!I96,Parameters!$C$22*Parameters!$C$5*'Actual H2'!I96))</f>
        <v>188.67924528301887</v>
      </c>
      <c r="J96" s="12">
        <f>IF(Control!$C$11="Highly pure",Parameters!$C$12*Parameters!$C$5*'Actual H2'!J96,IF(Control!$C$11="Tap water",Parameters!$C$17*Parameters!$C$5*'Actual H2'!J96,Parameters!$C$22*Parameters!$C$5*'Actual H2'!J96))</f>
        <v>188.67924528301887</v>
      </c>
      <c r="K96" s="12">
        <f>IF(Control!$C$11="Highly pure",Parameters!$C$12*Parameters!$C$5*'Actual H2'!K96,IF(Control!$C$11="Tap water",Parameters!$C$17*Parameters!$C$5*'Actual H2'!K96,Parameters!$C$22*Parameters!$C$5*'Actual H2'!K96))</f>
        <v>188.67924528301887</v>
      </c>
      <c r="L96" s="12">
        <f>IF(Control!$C$11="Highly pure",Parameters!$C$12*Parameters!$C$5*'Actual H2'!L96,IF(Control!$C$11="Tap water",Parameters!$C$17*Parameters!$C$5*'Actual H2'!L96,Parameters!$C$22*Parameters!$C$5*'Actual H2'!L96))</f>
        <v>188.67924528301887</v>
      </c>
      <c r="M96" s="12">
        <f>IF(Control!$C$11="Highly pure",Parameters!$C$12*Parameters!$C$5*'Actual H2'!M96,IF(Control!$C$11="Tap water",Parameters!$C$17*Parameters!$C$5*'Actual H2'!M96,Parameters!$C$22*Parameters!$C$5*'Actual H2'!M96))</f>
        <v>188.67924528301887</v>
      </c>
      <c r="N96" s="12">
        <f>IF(Control!$C$11="Highly pure",Parameters!$C$12*Parameters!$C$5*'Actual H2'!N96,IF(Control!$C$11="Tap water",Parameters!$C$17*Parameters!$C$5*'Actual H2'!N96,Parameters!$C$22*Parameters!$C$5*'Actual H2'!N96))</f>
        <v>0</v>
      </c>
      <c r="O96" s="12">
        <f>IF(Control!$C$11="Highly pure",Parameters!$C$12*Parameters!$C$5*'Actual H2'!O96,IF(Control!$C$11="Tap water",Parameters!$C$17*Parameters!$C$5*'Actual H2'!O96,Parameters!$C$22*Parameters!$C$5*'Actual H2'!O96))</f>
        <v>0</v>
      </c>
      <c r="P96" s="12">
        <f>IF(Control!$C$11="Highly pure",Parameters!$C$12*Parameters!$C$5*'Actual H2'!P96,IF(Control!$C$11="Tap water",Parameters!$C$17*Parameters!$C$5*'Actual H2'!P96,Parameters!$C$22*Parameters!$C$5*'Actual H2'!P96))</f>
        <v>188.67924528301887</v>
      </c>
      <c r="Q96" s="12">
        <f>IF(Control!$C$11="Highly pure",Parameters!$C$12*Parameters!$C$5*'Actual H2'!Q96,IF(Control!$C$11="Tap water",Parameters!$C$17*Parameters!$C$5*'Actual H2'!Q96,Parameters!$C$22*Parameters!$C$5*'Actual H2'!Q96))</f>
        <v>188.67924528301887</v>
      </c>
      <c r="R96" s="12">
        <f>IF(Control!$C$11="Highly pure",Parameters!$C$12*Parameters!$C$5*'Actual H2'!R96,IF(Control!$C$11="Tap water",Parameters!$C$17*Parameters!$C$5*'Actual H2'!R96,Parameters!$C$22*Parameters!$C$5*'Actual H2'!R96))</f>
        <v>188.67924528301887</v>
      </c>
      <c r="S96" s="12">
        <f>IF(Control!$C$11="Highly pure",Parameters!$C$12*Parameters!$C$5*'Actual H2'!S96,IF(Control!$C$11="Tap water",Parameters!$C$17*Parameters!$C$5*'Actual H2'!S96,Parameters!$C$22*Parameters!$C$5*'Actual H2'!S96))</f>
        <v>188.67924528301887</v>
      </c>
      <c r="T96" s="12">
        <f>IF(Control!$C$11="Highly pure",Parameters!$C$12*Parameters!$C$5*'Actual H2'!T96,IF(Control!$C$11="Tap water",Parameters!$C$17*Parameters!$C$5*'Actual H2'!T96,Parameters!$C$22*Parameters!$C$5*'Actual H2'!T96))</f>
        <v>188.67924528301887</v>
      </c>
      <c r="U96" s="12">
        <f>IF(Control!$C$11="Highly pure",Parameters!$C$12*Parameters!$C$5*'Actual H2'!U96,IF(Control!$C$11="Tap water",Parameters!$C$17*Parameters!$C$5*'Actual H2'!U96,Parameters!$C$22*Parameters!$C$5*'Actual H2'!U96))</f>
        <v>188.67924528301887</v>
      </c>
      <c r="V96" s="12">
        <f>IF(Control!$C$11="Highly pure",Parameters!$C$12*Parameters!$C$5*'Actual H2'!V96,IF(Control!$C$11="Tap water",Parameters!$C$17*Parameters!$C$5*'Actual H2'!V96,Parameters!$C$22*Parameters!$C$5*'Actual H2'!V96))</f>
        <v>188.67924528301887</v>
      </c>
      <c r="W96" s="12">
        <f>IF(Control!$C$11="Highly pure",Parameters!$C$12*Parameters!$C$5*'Actual H2'!W96,IF(Control!$C$11="Tap water",Parameters!$C$17*Parameters!$C$5*'Actual H2'!W96,Parameters!$C$22*Parameters!$C$5*'Actual H2'!W96))</f>
        <v>188.67924528301887</v>
      </c>
      <c r="X96" s="12">
        <f>IF(Control!$C$11="Highly pure",Parameters!$C$12*Parameters!$C$5*'Actual H2'!X96,IF(Control!$C$11="Tap water",Parameters!$C$17*Parameters!$C$5*'Actual H2'!X96,Parameters!$C$22*Parameters!$C$5*'Actual H2'!X96))</f>
        <v>188.67924528301887</v>
      </c>
      <c r="Y96" s="12">
        <f>IF(Control!$C$11="Highly pure",Parameters!$C$12*Parameters!$C$5*'Actual H2'!Y96,IF(Control!$C$11="Tap water",Parameters!$C$17*Parameters!$C$5*'Actual H2'!Y96,Parameters!$C$22*Parameters!$C$5*'Actual H2'!Y96))</f>
        <v>188.67924528301887</v>
      </c>
      <c r="Z96" s="12">
        <f>IF(Control!$C$11="Highly pure",Parameters!$C$12*Parameters!$C$5*'Actual H2'!Z96,IF(Control!$C$11="Tap water",Parameters!$C$17*Parameters!$C$5*'Actual H2'!Z96,Parameters!$C$22*Parameters!$C$5*'Actual H2'!Z96))</f>
        <v>188.67924528301887</v>
      </c>
      <c r="AB96" s="7">
        <f t="shared" si="1"/>
        <v>4078.5358490566023</v>
      </c>
    </row>
    <row r="97" spans="2:28" x14ac:dyDescent="0.2">
      <c r="B97" s="6">
        <v>44291</v>
      </c>
      <c r="C97" s="12">
        <f>IF(Control!$C$11="Highly pure",Parameters!$C$12*Parameters!$C$5*'Actual H2'!C97,IF(Control!$C$11="Tap water",Parameters!$C$17*Parameters!$C$5*'Actual H2'!C97,Parameters!$C$22*Parameters!$C$5*'Actual H2'!C97))</f>
        <v>188.67924528301887</v>
      </c>
      <c r="D97" s="12">
        <f>IF(Control!$C$11="Highly pure",Parameters!$C$12*Parameters!$C$5*'Actual H2'!D97,IF(Control!$C$11="Tap water",Parameters!$C$17*Parameters!$C$5*'Actual H2'!D97,Parameters!$C$22*Parameters!$C$5*'Actual H2'!D97))</f>
        <v>188.67924528301887</v>
      </c>
      <c r="E97" s="12">
        <f>IF(Control!$C$11="Highly pure",Parameters!$C$12*Parameters!$C$5*'Actual H2'!E97,IF(Control!$C$11="Tap water",Parameters!$C$17*Parameters!$C$5*'Actual H2'!E97,Parameters!$C$22*Parameters!$C$5*'Actual H2'!E97))</f>
        <v>188.67924528301887</v>
      </c>
      <c r="F97" s="12">
        <f>IF(Control!$C$11="Highly pure",Parameters!$C$12*Parameters!$C$5*'Actual H2'!F97,IF(Control!$C$11="Tap water",Parameters!$C$17*Parameters!$C$5*'Actual H2'!F97,Parameters!$C$22*Parameters!$C$5*'Actual H2'!F97))</f>
        <v>188.67924528301887</v>
      </c>
      <c r="G97" s="12">
        <f>IF(Control!$C$11="Highly pure",Parameters!$C$12*Parameters!$C$5*'Actual H2'!G97,IF(Control!$C$11="Tap water",Parameters!$C$17*Parameters!$C$5*'Actual H2'!G97,Parameters!$C$22*Parameters!$C$5*'Actual H2'!G97))</f>
        <v>188.67924528301887</v>
      </c>
      <c r="H97" s="12">
        <f>IF(Control!$C$11="Highly pure",Parameters!$C$12*Parameters!$C$5*'Actual H2'!H97,IF(Control!$C$11="Tap water",Parameters!$C$17*Parameters!$C$5*'Actual H2'!H97,Parameters!$C$22*Parameters!$C$5*'Actual H2'!H97))</f>
        <v>188.67924528301887</v>
      </c>
      <c r="I97" s="12">
        <f>IF(Control!$C$11="Highly pure",Parameters!$C$12*Parameters!$C$5*'Actual H2'!I97,IF(Control!$C$11="Tap water",Parameters!$C$17*Parameters!$C$5*'Actual H2'!I97,Parameters!$C$22*Parameters!$C$5*'Actual H2'!I97))</f>
        <v>188.67924528301887</v>
      </c>
      <c r="J97" s="12">
        <f>IF(Control!$C$11="Highly pure",Parameters!$C$12*Parameters!$C$5*'Actual H2'!J97,IF(Control!$C$11="Tap water",Parameters!$C$17*Parameters!$C$5*'Actual H2'!J97,Parameters!$C$22*Parameters!$C$5*'Actual H2'!J97))</f>
        <v>188.67924528301887</v>
      </c>
      <c r="K97" s="12">
        <f>IF(Control!$C$11="Highly pure",Parameters!$C$12*Parameters!$C$5*'Actual H2'!K97,IF(Control!$C$11="Tap water",Parameters!$C$17*Parameters!$C$5*'Actual H2'!K97,Parameters!$C$22*Parameters!$C$5*'Actual H2'!K97))</f>
        <v>188.67924528301887</v>
      </c>
      <c r="L97" s="12">
        <f>IF(Control!$C$11="Highly pure",Parameters!$C$12*Parameters!$C$5*'Actual H2'!L97,IF(Control!$C$11="Tap water",Parameters!$C$17*Parameters!$C$5*'Actual H2'!L97,Parameters!$C$22*Parameters!$C$5*'Actual H2'!L97))</f>
        <v>188.67924528301887</v>
      </c>
      <c r="M97" s="12">
        <f>IF(Control!$C$11="Highly pure",Parameters!$C$12*Parameters!$C$5*'Actual H2'!M97,IF(Control!$C$11="Tap water",Parameters!$C$17*Parameters!$C$5*'Actual H2'!M97,Parameters!$C$22*Parameters!$C$5*'Actual H2'!M97))</f>
        <v>188.67924528301887</v>
      </c>
      <c r="N97" s="12">
        <f>IF(Control!$C$11="Highly pure",Parameters!$C$12*Parameters!$C$5*'Actual H2'!N97,IF(Control!$C$11="Tap water",Parameters!$C$17*Parameters!$C$5*'Actual H2'!N97,Parameters!$C$22*Parameters!$C$5*'Actual H2'!N97))</f>
        <v>188.67924528301887</v>
      </c>
      <c r="O97" s="12">
        <f>IF(Control!$C$11="Highly pure",Parameters!$C$12*Parameters!$C$5*'Actual H2'!O97,IF(Control!$C$11="Tap water",Parameters!$C$17*Parameters!$C$5*'Actual H2'!O97,Parameters!$C$22*Parameters!$C$5*'Actual H2'!O97))</f>
        <v>188.67924528301887</v>
      </c>
      <c r="P97" s="12">
        <f>IF(Control!$C$11="Highly pure",Parameters!$C$12*Parameters!$C$5*'Actual H2'!P97,IF(Control!$C$11="Tap water",Parameters!$C$17*Parameters!$C$5*'Actual H2'!P97,Parameters!$C$22*Parameters!$C$5*'Actual H2'!P97))</f>
        <v>188.67924528301887</v>
      </c>
      <c r="Q97" s="12">
        <f>IF(Control!$C$11="Highly pure",Parameters!$C$12*Parameters!$C$5*'Actual H2'!Q97,IF(Control!$C$11="Tap water",Parameters!$C$17*Parameters!$C$5*'Actual H2'!Q97,Parameters!$C$22*Parameters!$C$5*'Actual H2'!Q97))</f>
        <v>188.67924528301887</v>
      </c>
      <c r="R97" s="12">
        <f>IF(Control!$C$11="Highly pure",Parameters!$C$12*Parameters!$C$5*'Actual H2'!R97,IF(Control!$C$11="Tap water",Parameters!$C$17*Parameters!$C$5*'Actual H2'!R97,Parameters!$C$22*Parameters!$C$5*'Actual H2'!R97))</f>
        <v>188.67924528301887</v>
      </c>
      <c r="S97" s="12">
        <f>IF(Control!$C$11="Highly pure",Parameters!$C$12*Parameters!$C$5*'Actual H2'!S97,IF(Control!$C$11="Tap water",Parameters!$C$17*Parameters!$C$5*'Actual H2'!S97,Parameters!$C$22*Parameters!$C$5*'Actual H2'!S97))</f>
        <v>188.67924528301887</v>
      </c>
      <c r="T97" s="12">
        <f>IF(Control!$C$11="Highly pure",Parameters!$C$12*Parameters!$C$5*'Actual H2'!T97,IF(Control!$C$11="Tap water",Parameters!$C$17*Parameters!$C$5*'Actual H2'!T97,Parameters!$C$22*Parameters!$C$5*'Actual H2'!T97))</f>
        <v>188.67924528301887</v>
      </c>
      <c r="U97" s="12">
        <f>IF(Control!$C$11="Highly pure",Parameters!$C$12*Parameters!$C$5*'Actual H2'!U97,IF(Control!$C$11="Tap water",Parameters!$C$17*Parameters!$C$5*'Actual H2'!U97,Parameters!$C$22*Parameters!$C$5*'Actual H2'!U97))</f>
        <v>188.67924528301887</v>
      </c>
      <c r="V97" s="12">
        <f>IF(Control!$C$11="Highly pure",Parameters!$C$12*Parameters!$C$5*'Actual H2'!V97,IF(Control!$C$11="Tap water",Parameters!$C$17*Parameters!$C$5*'Actual H2'!V97,Parameters!$C$22*Parameters!$C$5*'Actual H2'!V97))</f>
        <v>188.67924528301887</v>
      </c>
      <c r="W97" s="12">
        <f>IF(Control!$C$11="Highly pure",Parameters!$C$12*Parameters!$C$5*'Actual H2'!W97,IF(Control!$C$11="Tap water",Parameters!$C$17*Parameters!$C$5*'Actual H2'!W97,Parameters!$C$22*Parameters!$C$5*'Actual H2'!W97))</f>
        <v>188.67924528301887</v>
      </c>
      <c r="X97" s="12">
        <f>IF(Control!$C$11="Highly pure",Parameters!$C$12*Parameters!$C$5*'Actual H2'!X97,IF(Control!$C$11="Tap water",Parameters!$C$17*Parameters!$C$5*'Actual H2'!X97,Parameters!$C$22*Parameters!$C$5*'Actual H2'!X97))</f>
        <v>188.67924528301887</v>
      </c>
      <c r="Y97" s="12">
        <f>IF(Control!$C$11="Highly pure",Parameters!$C$12*Parameters!$C$5*'Actual H2'!Y97,IF(Control!$C$11="Tap water",Parameters!$C$17*Parameters!$C$5*'Actual H2'!Y97,Parameters!$C$22*Parameters!$C$5*'Actual H2'!Y97))</f>
        <v>188.67924528301887</v>
      </c>
      <c r="Z97" s="12">
        <f>IF(Control!$C$11="Highly pure",Parameters!$C$12*Parameters!$C$5*'Actual H2'!Z97,IF(Control!$C$11="Tap water",Parameters!$C$17*Parameters!$C$5*'Actual H2'!Z97,Parameters!$C$22*Parameters!$C$5*'Actual H2'!Z97))</f>
        <v>188.67924528301887</v>
      </c>
      <c r="AB97" s="7">
        <f t="shared" si="1"/>
        <v>4528.3018867924502</v>
      </c>
    </row>
    <row r="98" spans="2:28" x14ac:dyDescent="0.2">
      <c r="B98" s="6">
        <v>44292</v>
      </c>
      <c r="C98" s="12">
        <f>IF(Control!$C$11="Highly pure",Parameters!$C$12*Parameters!$C$5*'Actual H2'!C98,IF(Control!$C$11="Tap water",Parameters!$C$17*Parameters!$C$5*'Actual H2'!C98,Parameters!$C$22*Parameters!$C$5*'Actual H2'!C98))</f>
        <v>188.67924528301887</v>
      </c>
      <c r="D98" s="12">
        <f>IF(Control!$C$11="Highly pure",Parameters!$C$12*Parameters!$C$5*'Actual H2'!D98,IF(Control!$C$11="Tap water",Parameters!$C$17*Parameters!$C$5*'Actual H2'!D98,Parameters!$C$22*Parameters!$C$5*'Actual H2'!D98))</f>
        <v>188.67924528301887</v>
      </c>
      <c r="E98" s="12">
        <f>IF(Control!$C$11="Highly pure",Parameters!$C$12*Parameters!$C$5*'Actual H2'!E98,IF(Control!$C$11="Tap water",Parameters!$C$17*Parameters!$C$5*'Actual H2'!E98,Parameters!$C$22*Parameters!$C$5*'Actual H2'!E98))</f>
        <v>188.67924528301887</v>
      </c>
      <c r="F98" s="12">
        <f>IF(Control!$C$11="Highly pure",Parameters!$C$12*Parameters!$C$5*'Actual H2'!F98,IF(Control!$C$11="Tap water",Parameters!$C$17*Parameters!$C$5*'Actual H2'!F98,Parameters!$C$22*Parameters!$C$5*'Actual H2'!F98))</f>
        <v>188.67924528301887</v>
      </c>
      <c r="G98" s="12">
        <f>IF(Control!$C$11="Highly pure",Parameters!$C$12*Parameters!$C$5*'Actual H2'!G98,IF(Control!$C$11="Tap water",Parameters!$C$17*Parameters!$C$5*'Actual H2'!G98,Parameters!$C$22*Parameters!$C$5*'Actual H2'!G98))</f>
        <v>188.67924528301887</v>
      </c>
      <c r="H98" s="12">
        <f>IF(Control!$C$11="Highly pure",Parameters!$C$12*Parameters!$C$5*'Actual H2'!H98,IF(Control!$C$11="Tap water",Parameters!$C$17*Parameters!$C$5*'Actual H2'!H98,Parameters!$C$22*Parameters!$C$5*'Actual H2'!H98))</f>
        <v>188.67924528301887</v>
      </c>
      <c r="I98" s="12">
        <f>IF(Control!$C$11="Highly pure",Parameters!$C$12*Parameters!$C$5*'Actual H2'!I98,IF(Control!$C$11="Tap water",Parameters!$C$17*Parameters!$C$5*'Actual H2'!I98,Parameters!$C$22*Parameters!$C$5*'Actual H2'!I98))</f>
        <v>188.67924528301887</v>
      </c>
      <c r="J98" s="12">
        <f>IF(Control!$C$11="Highly pure",Parameters!$C$12*Parameters!$C$5*'Actual H2'!J98,IF(Control!$C$11="Tap water",Parameters!$C$17*Parameters!$C$5*'Actual H2'!J98,Parameters!$C$22*Parameters!$C$5*'Actual H2'!J98))</f>
        <v>188.67924528301887</v>
      </c>
      <c r="K98" s="12">
        <f>IF(Control!$C$11="Highly pure",Parameters!$C$12*Parameters!$C$5*'Actual H2'!K98,IF(Control!$C$11="Tap water",Parameters!$C$17*Parameters!$C$5*'Actual H2'!K98,Parameters!$C$22*Parameters!$C$5*'Actual H2'!K98))</f>
        <v>188.67924528301887</v>
      </c>
      <c r="L98" s="12">
        <f>IF(Control!$C$11="Highly pure",Parameters!$C$12*Parameters!$C$5*'Actual H2'!L98,IF(Control!$C$11="Tap water",Parameters!$C$17*Parameters!$C$5*'Actual H2'!L98,Parameters!$C$22*Parameters!$C$5*'Actual H2'!L98))</f>
        <v>188.67924528301887</v>
      </c>
      <c r="M98" s="12">
        <f>IF(Control!$C$11="Highly pure",Parameters!$C$12*Parameters!$C$5*'Actual H2'!M98,IF(Control!$C$11="Tap water",Parameters!$C$17*Parameters!$C$5*'Actual H2'!M98,Parameters!$C$22*Parameters!$C$5*'Actual H2'!M98))</f>
        <v>188.67924528301887</v>
      </c>
      <c r="N98" s="12">
        <f>IF(Control!$C$11="Highly pure",Parameters!$C$12*Parameters!$C$5*'Actual H2'!N98,IF(Control!$C$11="Tap water",Parameters!$C$17*Parameters!$C$5*'Actual H2'!N98,Parameters!$C$22*Parameters!$C$5*'Actual H2'!N98))</f>
        <v>188.67924528301887</v>
      </c>
      <c r="O98" s="12">
        <f>IF(Control!$C$11="Highly pure",Parameters!$C$12*Parameters!$C$5*'Actual H2'!O98,IF(Control!$C$11="Tap water",Parameters!$C$17*Parameters!$C$5*'Actual H2'!O98,Parameters!$C$22*Parameters!$C$5*'Actual H2'!O98))</f>
        <v>188.67924528301887</v>
      </c>
      <c r="P98" s="12">
        <f>IF(Control!$C$11="Highly pure",Parameters!$C$12*Parameters!$C$5*'Actual H2'!P98,IF(Control!$C$11="Tap water",Parameters!$C$17*Parameters!$C$5*'Actual H2'!P98,Parameters!$C$22*Parameters!$C$5*'Actual H2'!P98))</f>
        <v>188.67924528301887</v>
      </c>
      <c r="Q98" s="12">
        <f>IF(Control!$C$11="Highly pure",Parameters!$C$12*Parameters!$C$5*'Actual H2'!Q98,IF(Control!$C$11="Tap water",Parameters!$C$17*Parameters!$C$5*'Actual H2'!Q98,Parameters!$C$22*Parameters!$C$5*'Actual H2'!Q98))</f>
        <v>188.67924528301887</v>
      </c>
      <c r="R98" s="12">
        <f>IF(Control!$C$11="Highly pure",Parameters!$C$12*Parameters!$C$5*'Actual H2'!R98,IF(Control!$C$11="Tap water",Parameters!$C$17*Parameters!$C$5*'Actual H2'!R98,Parameters!$C$22*Parameters!$C$5*'Actual H2'!R98))</f>
        <v>188.67924528301887</v>
      </c>
      <c r="S98" s="12">
        <f>IF(Control!$C$11="Highly pure",Parameters!$C$12*Parameters!$C$5*'Actual H2'!S98,IF(Control!$C$11="Tap water",Parameters!$C$17*Parameters!$C$5*'Actual H2'!S98,Parameters!$C$22*Parameters!$C$5*'Actual H2'!S98))</f>
        <v>188.67924528301887</v>
      </c>
      <c r="T98" s="12">
        <f>IF(Control!$C$11="Highly pure",Parameters!$C$12*Parameters!$C$5*'Actual H2'!T98,IF(Control!$C$11="Tap water",Parameters!$C$17*Parameters!$C$5*'Actual H2'!T98,Parameters!$C$22*Parameters!$C$5*'Actual H2'!T98))</f>
        <v>188.67924528301887</v>
      </c>
      <c r="U98" s="12">
        <f>IF(Control!$C$11="Highly pure",Parameters!$C$12*Parameters!$C$5*'Actual H2'!U98,IF(Control!$C$11="Tap water",Parameters!$C$17*Parameters!$C$5*'Actual H2'!U98,Parameters!$C$22*Parameters!$C$5*'Actual H2'!U98))</f>
        <v>188.67924528301887</v>
      </c>
      <c r="V98" s="12">
        <f>IF(Control!$C$11="Highly pure",Parameters!$C$12*Parameters!$C$5*'Actual H2'!V98,IF(Control!$C$11="Tap water",Parameters!$C$17*Parameters!$C$5*'Actual H2'!V98,Parameters!$C$22*Parameters!$C$5*'Actual H2'!V98))</f>
        <v>188.67924528301887</v>
      </c>
      <c r="W98" s="12">
        <f>IF(Control!$C$11="Highly pure",Parameters!$C$12*Parameters!$C$5*'Actual H2'!W98,IF(Control!$C$11="Tap water",Parameters!$C$17*Parameters!$C$5*'Actual H2'!W98,Parameters!$C$22*Parameters!$C$5*'Actual H2'!W98))</f>
        <v>188.67924528301887</v>
      </c>
      <c r="X98" s="12">
        <f>IF(Control!$C$11="Highly pure",Parameters!$C$12*Parameters!$C$5*'Actual H2'!X98,IF(Control!$C$11="Tap water",Parameters!$C$17*Parameters!$C$5*'Actual H2'!X98,Parameters!$C$22*Parameters!$C$5*'Actual H2'!X98))</f>
        <v>188.67924528301887</v>
      </c>
      <c r="Y98" s="12">
        <f>IF(Control!$C$11="Highly pure",Parameters!$C$12*Parameters!$C$5*'Actual H2'!Y98,IF(Control!$C$11="Tap water",Parameters!$C$17*Parameters!$C$5*'Actual H2'!Y98,Parameters!$C$22*Parameters!$C$5*'Actual H2'!Y98))</f>
        <v>188.67924528301887</v>
      </c>
      <c r="Z98" s="12">
        <f>IF(Control!$C$11="Highly pure",Parameters!$C$12*Parameters!$C$5*'Actual H2'!Z98,IF(Control!$C$11="Tap water",Parameters!$C$17*Parameters!$C$5*'Actual H2'!Z98,Parameters!$C$22*Parameters!$C$5*'Actual H2'!Z98))</f>
        <v>188.67924528301887</v>
      </c>
      <c r="AB98" s="7">
        <f t="shared" si="1"/>
        <v>4528.3018867924502</v>
      </c>
    </row>
    <row r="99" spans="2:28" x14ac:dyDescent="0.2">
      <c r="B99" s="6">
        <v>44293</v>
      </c>
      <c r="C99" s="12">
        <f>IF(Control!$C$11="Highly pure",Parameters!$C$12*Parameters!$C$5*'Actual H2'!C99,IF(Control!$C$11="Tap water",Parameters!$C$17*Parameters!$C$5*'Actual H2'!C99,Parameters!$C$22*Parameters!$C$5*'Actual H2'!C99))</f>
        <v>188.67924528301887</v>
      </c>
      <c r="D99" s="12">
        <f>IF(Control!$C$11="Highly pure",Parameters!$C$12*Parameters!$C$5*'Actual H2'!D99,IF(Control!$C$11="Tap water",Parameters!$C$17*Parameters!$C$5*'Actual H2'!D99,Parameters!$C$22*Parameters!$C$5*'Actual H2'!D99))</f>
        <v>188.67924528301887</v>
      </c>
      <c r="E99" s="12">
        <f>IF(Control!$C$11="Highly pure",Parameters!$C$12*Parameters!$C$5*'Actual H2'!E99,IF(Control!$C$11="Tap water",Parameters!$C$17*Parameters!$C$5*'Actual H2'!E99,Parameters!$C$22*Parameters!$C$5*'Actual H2'!E99))</f>
        <v>187.74339622641514</v>
      </c>
      <c r="F99" s="12">
        <f>IF(Control!$C$11="Highly pure",Parameters!$C$12*Parameters!$C$5*'Actual H2'!F99,IF(Control!$C$11="Tap water",Parameters!$C$17*Parameters!$C$5*'Actual H2'!F99,Parameters!$C$22*Parameters!$C$5*'Actual H2'!F99))</f>
        <v>188.67924528301887</v>
      </c>
      <c r="G99" s="12">
        <f>IF(Control!$C$11="Highly pure",Parameters!$C$12*Parameters!$C$5*'Actual H2'!G99,IF(Control!$C$11="Tap water",Parameters!$C$17*Parameters!$C$5*'Actual H2'!G99,Parameters!$C$22*Parameters!$C$5*'Actual H2'!G99))</f>
        <v>187.74339622641514</v>
      </c>
      <c r="H99" s="12">
        <f>IF(Control!$C$11="Highly pure",Parameters!$C$12*Parameters!$C$5*'Actual H2'!H99,IF(Control!$C$11="Tap water",Parameters!$C$17*Parameters!$C$5*'Actual H2'!H99,Parameters!$C$22*Parameters!$C$5*'Actual H2'!H99))</f>
        <v>184.0301886792453</v>
      </c>
      <c r="I99" s="12">
        <f>IF(Control!$C$11="Highly pure",Parameters!$C$12*Parameters!$C$5*'Actual H2'!I99,IF(Control!$C$11="Tap water",Parameters!$C$17*Parameters!$C$5*'Actual H2'!I99,Parameters!$C$22*Parameters!$C$5*'Actual H2'!I99))</f>
        <v>176.30188679245282</v>
      </c>
      <c r="J99" s="12">
        <f>IF(Control!$C$11="Highly pure",Parameters!$C$12*Parameters!$C$5*'Actual H2'!J99,IF(Control!$C$11="Tap water",Parameters!$C$17*Parameters!$C$5*'Actual H2'!J99,Parameters!$C$22*Parameters!$C$5*'Actual H2'!J99))</f>
        <v>167.80377358490566</v>
      </c>
      <c r="K99" s="12">
        <f>IF(Control!$C$11="Highly pure",Parameters!$C$12*Parameters!$C$5*'Actual H2'!K99,IF(Control!$C$11="Tap water",Parameters!$C$17*Parameters!$C$5*'Actual H2'!K99,Parameters!$C$22*Parameters!$C$5*'Actual H2'!K99))</f>
        <v>166.88301886792453</v>
      </c>
      <c r="L99" s="12">
        <f>IF(Control!$C$11="Highly pure",Parameters!$C$12*Parameters!$C$5*'Actual H2'!L99,IF(Control!$C$11="Tap water",Parameters!$C$17*Parameters!$C$5*'Actual H2'!L99,Parameters!$C$22*Parameters!$C$5*'Actual H2'!L99))</f>
        <v>153.23773584905663</v>
      </c>
      <c r="M99" s="12">
        <f>IF(Control!$C$11="Highly pure",Parameters!$C$12*Parameters!$C$5*'Actual H2'!M99,IF(Control!$C$11="Tap water",Parameters!$C$17*Parameters!$C$5*'Actual H2'!M99,Parameters!$C$22*Parameters!$C$5*'Actual H2'!M99))</f>
        <v>137.53962264150945</v>
      </c>
      <c r="N99" s="12">
        <f>IF(Control!$C$11="Highly pure",Parameters!$C$12*Parameters!$C$5*'Actual H2'!N99,IF(Control!$C$11="Tap water",Parameters!$C$17*Parameters!$C$5*'Actual H2'!N99,Parameters!$C$22*Parameters!$C$5*'Actual H2'!N99))</f>
        <v>126.33962264150944</v>
      </c>
      <c r="O99" s="12">
        <f>IF(Control!$C$11="Highly pure",Parameters!$C$12*Parameters!$C$5*'Actual H2'!O99,IF(Control!$C$11="Tap water",Parameters!$C$17*Parameters!$C$5*'Actual H2'!O99,Parameters!$C$22*Parameters!$C$5*'Actual H2'!O99))</f>
        <v>113.72075471698113</v>
      </c>
      <c r="P99" s="12">
        <f>IF(Control!$C$11="Highly pure",Parameters!$C$12*Parameters!$C$5*'Actual H2'!P99,IF(Control!$C$11="Tap water",Parameters!$C$17*Parameters!$C$5*'Actual H2'!P99,Parameters!$C$22*Parameters!$C$5*'Actual H2'!P99))</f>
        <v>97.781132075471703</v>
      </c>
      <c r="Q99" s="12">
        <f>IF(Control!$C$11="Highly pure",Parameters!$C$12*Parameters!$C$5*'Actual H2'!Q99,IF(Control!$C$11="Tap water",Parameters!$C$17*Parameters!$C$5*'Actual H2'!Q99,Parameters!$C$22*Parameters!$C$5*'Actual H2'!Q99))</f>
        <v>85.735849056603769</v>
      </c>
      <c r="R99" s="12">
        <f>IF(Control!$C$11="Highly pure",Parameters!$C$12*Parameters!$C$5*'Actual H2'!R99,IF(Control!$C$11="Tap water",Parameters!$C$17*Parameters!$C$5*'Actual H2'!R99,Parameters!$C$22*Parameters!$C$5*'Actual H2'!R99))</f>
        <v>71.84905660377359</v>
      </c>
      <c r="S99" s="12">
        <f>IF(Control!$C$11="Highly pure",Parameters!$C$12*Parameters!$C$5*'Actual H2'!S99,IF(Control!$C$11="Tap water",Parameters!$C$17*Parameters!$C$5*'Actual H2'!S99,Parameters!$C$22*Parameters!$C$5*'Actual H2'!S99))</f>
        <v>56.181132075471695</v>
      </c>
      <c r="T99" s="12">
        <f>IF(Control!$C$11="Highly pure",Parameters!$C$12*Parameters!$C$5*'Actual H2'!T99,IF(Control!$C$11="Tap water",Parameters!$C$17*Parameters!$C$5*'Actual H2'!T99,Parameters!$C$22*Parameters!$C$5*'Actual H2'!T99))</f>
        <v>42.807547169811322</v>
      </c>
      <c r="U99" s="12">
        <f>IF(Control!$C$11="Highly pure",Parameters!$C$12*Parameters!$C$5*'Actual H2'!U99,IF(Control!$C$11="Tap water",Parameters!$C$17*Parameters!$C$5*'Actual H2'!U99,Parameters!$C$22*Parameters!$C$5*'Actual H2'!U99))</f>
        <v>38.052830188679245</v>
      </c>
      <c r="V99" s="12">
        <f>IF(Control!$C$11="Highly pure",Parameters!$C$12*Parameters!$C$5*'Actual H2'!V99,IF(Control!$C$11="Tap water",Parameters!$C$17*Parameters!$C$5*'Actual H2'!V99,Parameters!$C$22*Parameters!$C$5*'Actual H2'!V99))</f>
        <v>35.879245283018875</v>
      </c>
      <c r="W99" s="12">
        <f>IF(Control!$C$11="Highly pure",Parameters!$C$12*Parameters!$C$5*'Actual H2'!W99,IF(Control!$C$11="Tap water",Parameters!$C$17*Parameters!$C$5*'Actual H2'!W99,Parameters!$C$22*Parameters!$C$5*'Actual H2'!W99))</f>
        <v>50.55094339622643</v>
      </c>
      <c r="X99" s="12">
        <f>IF(Control!$C$11="Highly pure",Parameters!$C$12*Parameters!$C$5*'Actual H2'!X99,IF(Control!$C$11="Tap water",Parameters!$C$17*Parameters!$C$5*'Actual H2'!X99,Parameters!$C$22*Parameters!$C$5*'Actual H2'!X99))</f>
        <v>85.735849056603769</v>
      </c>
      <c r="Y99" s="12">
        <f>IF(Control!$C$11="Highly pure",Parameters!$C$12*Parameters!$C$5*'Actual H2'!Y99,IF(Control!$C$11="Tap water",Parameters!$C$17*Parameters!$C$5*'Actual H2'!Y99,Parameters!$C$22*Parameters!$C$5*'Actual H2'!Y99))</f>
        <v>130.26415094339623</v>
      </c>
      <c r="Z99" s="12">
        <f>IF(Control!$C$11="Highly pure",Parameters!$C$12*Parameters!$C$5*'Actual H2'!Z99,IF(Control!$C$11="Tap water",Parameters!$C$17*Parameters!$C$5*'Actual H2'!Z99,Parameters!$C$22*Parameters!$C$5*'Actual H2'!Z99))</f>
        <v>166.88301886792453</v>
      </c>
      <c r="AB99" s="7">
        <f t="shared" si="1"/>
        <v>3029.1018867924531</v>
      </c>
    </row>
    <row r="100" spans="2:28" x14ac:dyDescent="0.2">
      <c r="B100" s="6">
        <v>44294</v>
      </c>
      <c r="C100" s="12">
        <f>IF(Control!$C$11="Highly pure",Parameters!$C$12*Parameters!$C$5*'Actual H2'!C100,IF(Control!$C$11="Tap water",Parameters!$C$17*Parameters!$C$5*'Actual H2'!C100,Parameters!$C$22*Parameters!$C$5*'Actual H2'!C100))</f>
        <v>187.74339622641514</v>
      </c>
      <c r="D100" s="12">
        <f>IF(Control!$C$11="Highly pure",Parameters!$C$12*Parameters!$C$5*'Actual H2'!D100,IF(Control!$C$11="Tap water",Parameters!$C$17*Parameters!$C$5*'Actual H2'!D100,Parameters!$C$22*Parameters!$C$5*'Actual H2'!D100))</f>
        <v>188.67924528301887</v>
      </c>
      <c r="E100" s="12">
        <f>IF(Control!$C$11="Highly pure",Parameters!$C$12*Parameters!$C$5*'Actual H2'!E100,IF(Control!$C$11="Tap water",Parameters!$C$17*Parameters!$C$5*'Actual H2'!E100,Parameters!$C$22*Parameters!$C$5*'Actual H2'!E100))</f>
        <v>188.67924528301887</v>
      </c>
      <c r="F100" s="12">
        <f>IF(Control!$C$11="Highly pure",Parameters!$C$12*Parameters!$C$5*'Actual H2'!F100,IF(Control!$C$11="Tap water",Parameters!$C$17*Parameters!$C$5*'Actual H2'!F100,Parameters!$C$22*Parameters!$C$5*'Actual H2'!F100))</f>
        <v>188.67924528301887</v>
      </c>
      <c r="G100" s="12">
        <f>IF(Control!$C$11="Highly pure",Parameters!$C$12*Parameters!$C$5*'Actual H2'!G100,IF(Control!$C$11="Tap water",Parameters!$C$17*Parameters!$C$5*'Actual H2'!G100,Parameters!$C$22*Parameters!$C$5*'Actual H2'!G100))</f>
        <v>188.67924528301887</v>
      </c>
      <c r="H100" s="12">
        <f>IF(Control!$C$11="Highly pure",Parameters!$C$12*Parameters!$C$5*'Actual H2'!H100,IF(Control!$C$11="Tap water",Parameters!$C$17*Parameters!$C$5*'Actual H2'!H100,Parameters!$C$22*Parameters!$C$5*'Actual H2'!H100))</f>
        <v>188.67924528301887</v>
      </c>
      <c r="I100" s="12">
        <f>IF(Control!$C$11="Highly pure",Parameters!$C$12*Parameters!$C$5*'Actual H2'!I100,IF(Control!$C$11="Tap water",Parameters!$C$17*Parameters!$C$5*'Actual H2'!I100,Parameters!$C$22*Parameters!$C$5*'Actual H2'!I100))</f>
        <v>188.67924528301887</v>
      </c>
      <c r="J100" s="12">
        <f>IF(Control!$C$11="Highly pure",Parameters!$C$12*Parameters!$C$5*'Actual H2'!J100,IF(Control!$C$11="Tap water",Parameters!$C$17*Parameters!$C$5*'Actual H2'!J100,Parameters!$C$22*Parameters!$C$5*'Actual H2'!J100))</f>
        <v>188.67924528301887</v>
      </c>
      <c r="K100" s="12">
        <f>IF(Control!$C$11="Highly pure",Parameters!$C$12*Parameters!$C$5*'Actual H2'!K100,IF(Control!$C$11="Tap water",Parameters!$C$17*Parameters!$C$5*'Actual H2'!K100,Parameters!$C$22*Parameters!$C$5*'Actual H2'!K100))</f>
        <v>188.67924528301887</v>
      </c>
      <c r="L100" s="12">
        <f>IF(Control!$C$11="Highly pure",Parameters!$C$12*Parameters!$C$5*'Actual H2'!L100,IF(Control!$C$11="Tap water",Parameters!$C$17*Parameters!$C$5*'Actual H2'!L100,Parameters!$C$22*Parameters!$C$5*'Actual H2'!L100))</f>
        <v>188.67924528301887</v>
      </c>
      <c r="M100" s="12">
        <f>IF(Control!$C$11="Highly pure",Parameters!$C$12*Parameters!$C$5*'Actual H2'!M100,IF(Control!$C$11="Tap water",Parameters!$C$17*Parameters!$C$5*'Actual H2'!M100,Parameters!$C$22*Parameters!$C$5*'Actual H2'!M100))</f>
        <v>188.67924528301887</v>
      </c>
      <c r="N100" s="12">
        <f>IF(Control!$C$11="Highly pure",Parameters!$C$12*Parameters!$C$5*'Actual H2'!N100,IF(Control!$C$11="Tap water",Parameters!$C$17*Parameters!$C$5*'Actual H2'!N100,Parameters!$C$22*Parameters!$C$5*'Actual H2'!N100))</f>
        <v>188.67924528301887</v>
      </c>
      <c r="O100" s="12">
        <f>IF(Control!$C$11="Highly pure",Parameters!$C$12*Parameters!$C$5*'Actual H2'!O100,IF(Control!$C$11="Tap water",Parameters!$C$17*Parameters!$C$5*'Actual H2'!O100,Parameters!$C$22*Parameters!$C$5*'Actual H2'!O100))</f>
        <v>188.67924528301887</v>
      </c>
      <c r="P100" s="12">
        <f>IF(Control!$C$11="Highly pure",Parameters!$C$12*Parameters!$C$5*'Actual H2'!P100,IF(Control!$C$11="Tap water",Parameters!$C$17*Parameters!$C$5*'Actual H2'!P100,Parameters!$C$22*Parameters!$C$5*'Actual H2'!P100))</f>
        <v>188.67924528301887</v>
      </c>
      <c r="Q100" s="12">
        <f>IF(Control!$C$11="Highly pure",Parameters!$C$12*Parameters!$C$5*'Actual H2'!Q100,IF(Control!$C$11="Tap water",Parameters!$C$17*Parameters!$C$5*'Actual H2'!Q100,Parameters!$C$22*Parameters!$C$5*'Actual H2'!Q100))</f>
        <v>188.67924528301887</v>
      </c>
      <c r="R100" s="12">
        <f>IF(Control!$C$11="Highly pure",Parameters!$C$12*Parameters!$C$5*'Actual H2'!R100,IF(Control!$C$11="Tap water",Parameters!$C$17*Parameters!$C$5*'Actual H2'!R100,Parameters!$C$22*Parameters!$C$5*'Actual H2'!R100))</f>
        <v>188.67924528301887</v>
      </c>
      <c r="S100" s="12">
        <f>IF(Control!$C$11="Highly pure",Parameters!$C$12*Parameters!$C$5*'Actual H2'!S100,IF(Control!$C$11="Tap water",Parameters!$C$17*Parameters!$C$5*'Actual H2'!S100,Parameters!$C$22*Parameters!$C$5*'Actual H2'!S100))</f>
        <v>188.67924528301887</v>
      </c>
      <c r="T100" s="12">
        <f>IF(Control!$C$11="Highly pure",Parameters!$C$12*Parameters!$C$5*'Actual H2'!T100,IF(Control!$C$11="Tap water",Parameters!$C$17*Parameters!$C$5*'Actual H2'!T100,Parameters!$C$22*Parameters!$C$5*'Actual H2'!T100))</f>
        <v>188.67924528301887</v>
      </c>
      <c r="U100" s="12">
        <f>IF(Control!$C$11="Highly pure",Parameters!$C$12*Parameters!$C$5*'Actual H2'!U100,IF(Control!$C$11="Tap water",Parameters!$C$17*Parameters!$C$5*'Actual H2'!U100,Parameters!$C$22*Parameters!$C$5*'Actual H2'!U100))</f>
        <v>188.67924528301887</v>
      </c>
      <c r="V100" s="12">
        <f>IF(Control!$C$11="Highly pure",Parameters!$C$12*Parameters!$C$5*'Actual H2'!V100,IF(Control!$C$11="Tap water",Parameters!$C$17*Parameters!$C$5*'Actual H2'!V100,Parameters!$C$22*Parameters!$C$5*'Actual H2'!V100))</f>
        <v>188.67924528301887</v>
      </c>
      <c r="W100" s="12">
        <f>IF(Control!$C$11="Highly pure",Parameters!$C$12*Parameters!$C$5*'Actual H2'!W100,IF(Control!$C$11="Tap water",Parameters!$C$17*Parameters!$C$5*'Actual H2'!W100,Parameters!$C$22*Parameters!$C$5*'Actual H2'!W100))</f>
        <v>188.67924528301887</v>
      </c>
      <c r="X100" s="12">
        <f>IF(Control!$C$11="Highly pure",Parameters!$C$12*Parameters!$C$5*'Actual H2'!X100,IF(Control!$C$11="Tap water",Parameters!$C$17*Parameters!$C$5*'Actual H2'!X100,Parameters!$C$22*Parameters!$C$5*'Actual H2'!X100))</f>
        <v>188.67924528301887</v>
      </c>
      <c r="Y100" s="12">
        <f>IF(Control!$C$11="Highly pure",Parameters!$C$12*Parameters!$C$5*'Actual H2'!Y100,IF(Control!$C$11="Tap water",Parameters!$C$17*Parameters!$C$5*'Actual H2'!Y100,Parameters!$C$22*Parameters!$C$5*'Actual H2'!Y100))</f>
        <v>188.67924528301887</v>
      </c>
      <c r="Z100" s="12">
        <f>IF(Control!$C$11="Highly pure",Parameters!$C$12*Parameters!$C$5*'Actual H2'!Z100,IF(Control!$C$11="Tap water",Parameters!$C$17*Parameters!$C$5*'Actual H2'!Z100,Parameters!$C$22*Parameters!$C$5*'Actual H2'!Z100))</f>
        <v>188.67924528301887</v>
      </c>
      <c r="AB100" s="7">
        <f t="shared" si="1"/>
        <v>4527.3660377358465</v>
      </c>
    </row>
    <row r="101" spans="2:28" x14ac:dyDescent="0.2">
      <c r="B101" s="6">
        <v>44295</v>
      </c>
      <c r="C101" s="12">
        <f>IF(Control!$C$11="Highly pure",Parameters!$C$12*Parameters!$C$5*'Actual H2'!C101,IF(Control!$C$11="Tap water",Parameters!$C$17*Parameters!$C$5*'Actual H2'!C101,Parameters!$C$22*Parameters!$C$5*'Actual H2'!C101))</f>
        <v>188.67924528301887</v>
      </c>
      <c r="D101" s="12">
        <f>IF(Control!$C$11="Highly pure",Parameters!$C$12*Parameters!$C$5*'Actual H2'!D101,IF(Control!$C$11="Tap water",Parameters!$C$17*Parameters!$C$5*'Actual H2'!D101,Parameters!$C$22*Parameters!$C$5*'Actual H2'!D101))</f>
        <v>188.67924528301887</v>
      </c>
      <c r="E101" s="12">
        <f>IF(Control!$C$11="Highly pure",Parameters!$C$12*Parameters!$C$5*'Actual H2'!E101,IF(Control!$C$11="Tap water",Parameters!$C$17*Parameters!$C$5*'Actual H2'!E101,Parameters!$C$22*Parameters!$C$5*'Actual H2'!E101))</f>
        <v>188.67924528301887</v>
      </c>
      <c r="F101" s="12">
        <f>IF(Control!$C$11="Highly pure",Parameters!$C$12*Parameters!$C$5*'Actual H2'!F101,IF(Control!$C$11="Tap water",Parameters!$C$17*Parameters!$C$5*'Actual H2'!F101,Parameters!$C$22*Parameters!$C$5*'Actual H2'!F101))</f>
        <v>188.67924528301887</v>
      </c>
      <c r="G101" s="12">
        <f>IF(Control!$C$11="Highly pure",Parameters!$C$12*Parameters!$C$5*'Actual H2'!G101,IF(Control!$C$11="Tap water",Parameters!$C$17*Parameters!$C$5*'Actual H2'!G101,Parameters!$C$22*Parameters!$C$5*'Actual H2'!G101))</f>
        <v>188.67924528301887</v>
      </c>
      <c r="H101" s="12">
        <f>IF(Control!$C$11="Highly pure",Parameters!$C$12*Parameters!$C$5*'Actual H2'!H101,IF(Control!$C$11="Tap water",Parameters!$C$17*Parameters!$C$5*'Actual H2'!H101,Parameters!$C$22*Parameters!$C$5*'Actual H2'!H101))</f>
        <v>187.71320754716982</v>
      </c>
      <c r="I101" s="12">
        <f>IF(Control!$C$11="Highly pure",Parameters!$C$12*Parameters!$C$5*'Actual H2'!I101,IF(Control!$C$11="Tap water",Parameters!$C$17*Parameters!$C$5*'Actual H2'!I101,Parameters!$C$22*Parameters!$C$5*'Actual H2'!I101))</f>
        <v>183.26037735849056</v>
      </c>
      <c r="J101" s="12">
        <f>IF(Control!$C$11="Highly pure",Parameters!$C$12*Parameters!$C$5*'Actual H2'!J101,IF(Control!$C$11="Tap water",Parameters!$C$17*Parameters!$C$5*'Actual H2'!J101,Parameters!$C$22*Parameters!$C$5*'Actual H2'!J101))</f>
        <v>182.33962264150944</v>
      </c>
      <c r="K101" s="12">
        <f>IF(Control!$C$11="Highly pure",Parameters!$C$12*Parameters!$C$5*'Actual H2'!K101,IF(Control!$C$11="Tap water",Parameters!$C$17*Parameters!$C$5*'Actual H2'!K101,Parameters!$C$22*Parameters!$C$5*'Actual H2'!K101))</f>
        <v>187.71320754716982</v>
      </c>
      <c r="L101" s="12">
        <f>IF(Control!$C$11="Highly pure",Parameters!$C$12*Parameters!$C$5*'Actual H2'!L101,IF(Control!$C$11="Tap water",Parameters!$C$17*Parameters!$C$5*'Actual H2'!L101,Parameters!$C$22*Parameters!$C$5*'Actual H2'!L101))</f>
        <v>187.74339622641514</v>
      </c>
      <c r="M101" s="12">
        <f>IF(Control!$C$11="Highly pure",Parameters!$C$12*Parameters!$C$5*'Actual H2'!M101,IF(Control!$C$11="Tap water",Parameters!$C$17*Parameters!$C$5*'Actual H2'!M101,Parameters!$C$22*Parameters!$C$5*'Actual H2'!M101))</f>
        <v>187.74339622641514</v>
      </c>
      <c r="N101" s="12">
        <f>IF(Control!$C$11="Highly pure",Parameters!$C$12*Parameters!$C$5*'Actual H2'!N101,IF(Control!$C$11="Tap water",Parameters!$C$17*Parameters!$C$5*'Actual H2'!N101,Parameters!$C$22*Parameters!$C$5*'Actual H2'!N101))</f>
        <v>187.71320754716982</v>
      </c>
      <c r="O101" s="12">
        <f>IF(Control!$C$11="Highly pure",Parameters!$C$12*Parameters!$C$5*'Actual H2'!O101,IF(Control!$C$11="Tap water",Parameters!$C$17*Parameters!$C$5*'Actual H2'!O101,Parameters!$C$22*Parameters!$C$5*'Actual H2'!O101))</f>
        <v>184.06037735849057</v>
      </c>
      <c r="P101" s="12">
        <f>IF(Control!$C$11="Highly pure",Parameters!$C$12*Parameters!$C$5*'Actual H2'!P101,IF(Control!$C$11="Tap water",Parameters!$C$17*Parameters!$C$5*'Actual H2'!P101,Parameters!$C$22*Parameters!$C$5*'Actual H2'!P101))</f>
        <v>183.81886792452832</v>
      </c>
      <c r="Q101" s="12">
        <f>IF(Control!$C$11="Highly pure",Parameters!$C$12*Parameters!$C$5*'Actual H2'!Q101,IF(Control!$C$11="Tap water",Parameters!$C$17*Parameters!$C$5*'Actual H2'!Q101,Parameters!$C$22*Parameters!$C$5*'Actual H2'!Q101))</f>
        <v>183.26037735849056</v>
      </c>
      <c r="R101" s="12">
        <f>IF(Control!$C$11="Highly pure",Parameters!$C$12*Parameters!$C$5*'Actual H2'!R101,IF(Control!$C$11="Tap water",Parameters!$C$17*Parameters!$C$5*'Actual H2'!R101,Parameters!$C$22*Parameters!$C$5*'Actual H2'!R101))</f>
        <v>177.7811320754717</v>
      </c>
      <c r="S101" s="12">
        <f>IF(Control!$C$11="Highly pure",Parameters!$C$12*Parameters!$C$5*'Actual H2'!S101,IF(Control!$C$11="Tap water",Parameters!$C$17*Parameters!$C$5*'Actual H2'!S101,Parameters!$C$22*Parameters!$C$5*'Actual H2'!S101))</f>
        <v>174.79245283018867</v>
      </c>
      <c r="T101" s="12">
        <f>IF(Control!$C$11="Highly pure",Parameters!$C$12*Parameters!$C$5*'Actual H2'!T101,IF(Control!$C$11="Tap water",Parameters!$C$17*Parameters!$C$5*'Actual H2'!T101,Parameters!$C$22*Parameters!$C$5*'Actual H2'!T101))</f>
        <v>151.72830188679248</v>
      </c>
      <c r="U101" s="12">
        <f>IF(Control!$C$11="Highly pure",Parameters!$C$12*Parameters!$C$5*'Actual H2'!U101,IF(Control!$C$11="Tap water",Parameters!$C$17*Parameters!$C$5*'Actual H2'!U101,Parameters!$C$22*Parameters!$C$5*'Actual H2'!U101))</f>
        <v>126.33962264150944</v>
      </c>
      <c r="V101" s="12">
        <f>IF(Control!$C$11="Highly pure",Parameters!$C$12*Parameters!$C$5*'Actual H2'!V101,IF(Control!$C$11="Tap water",Parameters!$C$17*Parameters!$C$5*'Actual H2'!V101,Parameters!$C$22*Parameters!$C$5*'Actual H2'!V101))</f>
        <v>109.79622641509434</v>
      </c>
      <c r="W101" s="12">
        <f>IF(Control!$C$11="Highly pure",Parameters!$C$12*Parameters!$C$5*'Actual H2'!W101,IF(Control!$C$11="Tap water",Parameters!$C$17*Parameters!$C$5*'Actual H2'!W101,Parameters!$C$22*Parameters!$C$5*'Actual H2'!W101))</f>
        <v>101.19245283018867</v>
      </c>
      <c r="X101" s="12">
        <f>IF(Control!$C$11="Highly pure",Parameters!$C$12*Parameters!$C$5*'Actual H2'!X101,IF(Control!$C$11="Tap water",Parameters!$C$17*Parameters!$C$5*'Actual H2'!X101,Parameters!$C$22*Parameters!$C$5*'Actual H2'!X101))</f>
        <v>93.856603773584894</v>
      </c>
      <c r="Y101" s="12">
        <f>IF(Control!$C$11="Highly pure",Parameters!$C$12*Parameters!$C$5*'Actual H2'!Y101,IF(Control!$C$11="Tap water",Parameters!$C$17*Parameters!$C$5*'Actual H2'!Y101,Parameters!$C$22*Parameters!$C$5*'Actual H2'!Y101))</f>
        <v>93.856603773584894</v>
      </c>
      <c r="Z101" s="12">
        <f>IF(Control!$C$11="Highly pure",Parameters!$C$12*Parameters!$C$5*'Actual H2'!Z101,IF(Control!$C$11="Tap water",Parameters!$C$17*Parameters!$C$5*'Actual H2'!Z101,Parameters!$C$22*Parameters!$C$5*'Actual H2'!Z101))</f>
        <v>89.720754716981133</v>
      </c>
      <c r="AB101" s="7">
        <f t="shared" si="1"/>
        <v>3917.8264150943401</v>
      </c>
    </row>
    <row r="102" spans="2:28" x14ac:dyDescent="0.2">
      <c r="B102" s="6">
        <v>44296</v>
      </c>
      <c r="C102" s="12">
        <f>IF(Control!$C$11="Highly pure",Parameters!$C$12*Parameters!$C$5*'Actual H2'!C102,IF(Control!$C$11="Tap water",Parameters!$C$17*Parameters!$C$5*'Actual H2'!C102,Parameters!$C$22*Parameters!$C$5*'Actual H2'!C102))</f>
        <v>79.969811320754715</v>
      </c>
      <c r="D102" s="12">
        <f>IF(Control!$C$11="Highly pure",Parameters!$C$12*Parameters!$C$5*'Actual H2'!D102,IF(Control!$C$11="Tap water",Parameters!$C$17*Parameters!$C$5*'Actual H2'!D102,Parameters!$C$22*Parameters!$C$5*'Actual H2'!D102))</f>
        <v>79.969811320754715</v>
      </c>
      <c r="E102" s="12">
        <f>IF(Control!$C$11="Highly pure",Parameters!$C$12*Parameters!$C$5*'Actual H2'!E102,IF(Control!$C$11="Tap water",Parameters!$C$17*Parameters!$C$5*'Actual H2'!E102,Parameters!$C$22*Parameters!$C$5*'Actual H2'!E102))</f>
        <v>79.969811320754715</v>
      </c>
      <c r="F102" s="12">
        <f>IF(Control!$C$11="Highly pure",Parameters!$C$12*Parameters!$C$5*'Actual H2'!F102,IF(Control!$C$11="Tap water",Parameters!$C$17*Parameters!$C$5*'Actual H2'!F102,Parameters!$C$22*Parameters!$C$5*'Actual H2'!F102))</f>
        <v>79.969811320754715</v>
      </c>
      <c r="G102" s="12">
        <f>IF(Control!$C$11="Highly pure",Parameters!$C$12*Parameters!$C$5*'Actual H2'!G102,IF(Control!$C$11="Tap water",Parameters!$C$17*Parameters!$C$5*'Actual H2'!G102,Parameters!$C$22*Parameters!$C$5*'Actual H2'!G102))</f>
        <v>83.89433962264151</v>
      </c>
      <c r="H102" s="12">
        <f>IF(Control!$C$11="Highly pure",Parameters!$C$12*Parameters!$C$5*'Actual H2'!H102,IF(Control!$C$11="Tap water",Parameters!$C$17*Parameters!$C$5*'Actual H2'!H102,Parameters!$C$22*Parameters!$C$5*'Actual H2'!H102))</f>
        <v>83.89433962264151</v>
      </c>
      <c r="I102" s="12">
        <f>IF(Control!$C$11="Highly pure",Parameters!$C$12*Parameters!$C$5*'Actual H2'!I102,IF(Control!$C$11="Tap water",Parameters!$C$17*Parameters!$C$5*'Actual H2'!I102,Parameters!$C$22*Parameters!$C$5*'Actual H2'!I102))</f>
        <v>79.969811320754715</v>
      </c>
      <c r="J102" s="12">
        <f>IF(Control!$C$11="Highly pure",Parameters!$C$12*Parameters!$C$5*'Actual H2'!J102,IF(Control!$C$11="Tap water",Parameters!$C$17*Parameters!$C$5*'Actual H2'!J102,Parameters!$C$22*Parameters!$C$5*'Actual H2'!J102))</f>
        <v>71.84905660377359</v>
      </c>
      <c r="K102" s="12">
        <f>IF(Control!$C$11="Highly pure",Parameters!$C$12*Parameters!$C$5*'Actual H2'!K102,IF(Control!$C$11="Tap water",Parameters!$C$17*Parameters!$C$5*'Actual H2'!K102,Parameters!$C$22*Parameters!$C$5*'Actual H2'!K102))</f>
        <v>79.969811320754715</v>
      </c>
      <c r="L102" s="12">
        <f>IF(Control!$C$11="Highly pure",Parameters!$C$12*Parameters!$C$5*'Actual H2'!L102,IF(Control!$C$11="Tap water",Parameters!$C$17*Parameters!$C$5*'Actual H2'!L102,Parameters!$C$22*Parameters!$C$5*'Actual H2'!L102))</f>
        <v>83.89433962264151</v>
      </c>
      <c r="M102" s="12">
        <f>IF(Control!$C$11="Highly pure",Parameters!$C$12*Parameters!$C$5*'Actual H2'!M102,IF(Control!$C$11="Tap water",Parameters!$C$17*Parameters!$C$5*'Actual H2'!M102,Parameters!$C$22*Parameters!$C$5*'Actual H2'!M102))</f>
        <v>79.969811320754715</v>
      </c>
      <c r="N102" s="12">
        <f>IF(Control!$C$11="Highly pure",Parameters!$C$12*Parameters!$C$5*'Actual H2'!N102,IF(Control!$C$11="Tap water",Parameters!$C$17*Parameters!$C$5*'Actual H2'!N102,Parameters!$C$22*Parameters!$C$5*'Actual H2'!N102))</f>
        <v>75.833962264150927</v>
      </c>
      <c r="O102" s="12">
        <f>IF(Control!$C$11="Highly pure",Parameters!$C$12*Parameters!$C$5*'Actual H2'!O102,IF(Control!$C$11="Tap water",Parameters!$C$17*Parameters!$C$5*'Actual H2'!O102,Parameters!$C$22*Parameters!$C$5*'Actual H2'!O102))</f>
        <v>71.84905660377359</v>
      </c>
      <c r="P102" s="12">
        <f>IF(Control!$C$11="Highly pure",Parameters!$C$12*Parameters!$C$5*'Actual H2'!P102,IF(Control!$C$11="Tap water",Parameters!$C$17*Parameters!$C$5*'Actual H2'!P102,Parameters!$C$22*Parameters!$C$5*'Actual H2'!P102))</f>
        <v>71.84905660377359</v>
      </c>
      <c r="Q102" s="12">
        <f>IF(Control!$C$11="Highly pure",Parameters!$C$12*Parameters!$C$5*'Actual H2'!Q102,IF(Control!$C$11="Tap water",Parameters!$C$17*Parameters!$C$5*'Actual H2'!Q102,Parameters!$C$22*Parameters!$C$5*'Actual H2'!Q102))</f>
        <v>75.833962264150927</v>
      </c>
      <c r="R102" s="12">
        <f>IF(Control!$C$11="Highly pure",Parameters!$C$12*Parameters!$C$5*'Actual H2'!R102,IF(Control!$C$11="Tap water",Parameters!$C$17*Parameters!$C$5*'Actual H2'!R102,Parameters!$C$22*Parameters!$C$5*'Actual H2'!R102))</f>
        <v>79.969811320754715</v>
      </c>
      <c r="S102" s="12">
        <f>IF(Control!$C$11="Highly pure",Parameters!$C$12*Parameters!$C$5*'Actual H2'!S102,IF(Control!$C$11="Tap water",Parameters!$C$17*Parameters!$C$5*'Actual H2'!S102,Parameters!$C$22*Parameters!$C$5*'Actual H2'!S102))</f>
        <v>75.833962264150927</v>
      </c>
      <c r="T102" s="12">
        <f>IF(Control!$C$11="Highly pure",Parameters!$C$12*Parameters!$C$5*'Actual H2'!T102,IF(Control!$C$11="Tap water",Parameters!$C$17*Parameters!$C$5*'Actual H2'!T102,Parameters!$C$22*Parameters!$C$5*'Actual H2'!T102))</f>
        <v>65.328301886792445</v>
      </c>
      <c r="U102" s="12">
        <f>IF(Control!$C$11="Highly pure",Parameters!$C$12*Parameters!$C$5*'Actual H2'!U102,IF(Control!$C$11="Tap water",Parameters!$C$17*Parameters!$C$5*'Actual H2'!U102,Parameters!$C$22*Parameters!$C$5*'Actual H2'!U102))</f>
        <v>62.279245283018867</v>
      </c>
      <c r="V102" s="12">
        <f>IF(Control!$C$11="Highly pure",Parameters!$C$12*Parameters!$C$5*'Actual H2'!V102,IF(Control!$C$11="Tap water",Parameters!$C$17*Parameters!$C$5*'Actual H2'!V102,Parameters!$C$22*Parameters!$C$5*'Actual H2'!V102))</f>
        <v>65.328301886792445</v>
      </c>
      <c r="W102" s="12">
        <f>IF(Control!$C$11="Highly pure",Parameters!$C$12*Parameters!$C$5*'Actual H2'!W102,IF(Control!$C$11="Tap water",Parameters!$C$17*Parameters!$C$5*'Actual H2'!W102,Parameters!$C$22*Parameters!$C$5*'Actual H2'!W102))</f>
        <v>59.230188679245273</v>
      </c>
      <c r="X102" s="12">
        <f>IF(Control!$C$11="Highly pure",Parameters!$C$12*Parameters!$C$5*'Actual H2'!X102,IF(Control!$C$11="Tap water",Parameters!$C$17*Parameters!$C$5*'Actual H2'!X102,Parameters!$C$22*Parameters!$C$5*'Actual H2'!X102))</f>
        <v>50.55094339622643</v>
      </c>
      <c r="Y102" s="12">
        <f>IF(Control!$C$11="Highly pure",Parameters!$C$12*Parameters!$C$5*'Actual H2'!Y102,IF(Control!$C$11="Tap water",Parameters!$C$17*Parameters!$C$5*'Actual H2'!Y102,Parameters!$C$22*Parameters!$C$5*'Actual H2'!Y102))</f>
        <v>45.388679245283029</v>
      </c>
      <c r="Z102" s="12">
        <f>IF(Control!$C$11="Highly pure",Parameters!$C$12*Parameters!$C$5*'Actual H2'!Z102,IF(Control!$C$11="Tap water",Parameters!$C$17*Parameters!$C$5*'Actual H2'!Z102,Parameters!$C$22*Parameters!$C$5*'Actual H2'!Z102))</f>
        <v>45.388679245283029</v>
      </c>
      <c r="AB102" s="7">
        <f t="shared" si="1"/>
        <v>1727.9849056603766</v>
      </c>
    </row>
    <row r="103" spans="2:28" x14ac:dyDescent="0.2">
      <c r="B103" s="6">
        <v>44297</v>
      </c>
      <c r="C103" s="12">
        <f>IF(Control!$C$11="Highly pure",Parameters!$C$12*Parameters!$C$5*'Actual H2'!C103,IF(Control!$C$11="Tap water",Parameters!$C$17*Parameters!$C$5*'Actual H2'!C103,Parameters!$C$22*Parameters!$C$5*'Actual H2'!C103))</f>
        <v>50.55094339622643</v>
      </c>
      <c r="D103" s="12">
        <f>IF(Control!$C$11="Highly pure",Parameters!$C$12*Parameters!$C$5*'Actual H2'!D103,IF(Control!$C$11="Tap water",Parameters!$C$17*Parameters!$C$5*'Actual H2'!D103,Parameters!$C$22*Parameters!$C$5*'Actual H2'!D103))</f>
        <v>56.181132075471695</v>
      </c>
      <c r="E103" s="12">
        <f>IF(Control!$C$11="Highly pure",Parameters!$C$12*Parameters!$C$5*'Actual H2'!E103,IF(Control!$C$11="Tap water",Parameters!$C$17*Parameters!$C$5*'Actual H2'!E103,Parameters!$C$22*Parameters!$C$5*'Actual H2'!E103))</f>
        <v>62.279245283018867</v>
      </c>
      <c r="F103" s="12">
        <f>IF(Control!$C$11="Highly pure",Parameters!$C$12*Parameters!$C$5*'Actual H2'!F103,IF(Control!$C$11="Tap water",Parameters!$C$17*Parameters!$C$5*'Actual H2'!F103,Parameters!$C$22*Parameters!$C$5*'Actual H2'!F103))</f>
        <v>65.328301886792445</v>
      </c>
      <c r="G103" s="12">
        <f>IF(Control!$C$11="Highly pure",Parameters!$C$12*Parameters!$C$5*'Actual H2'!G103,IF(Control!$C$11="Tap water",Parameters!$C$17*Parameters!$C$5*'Actual H2'!G103,Parameters!$C$22*Parameters!$C$5*'Actual H2'!G103))</f>
        <v>65.328301886792445</v>
      </c>
      <c r="H103" s="12">
        <f>IF(Control!$C$11="Highly pure",Parameters!$C$12*Parameters!$C$5*'Actual H2'!H103,IF(Control!$C$11="Tap water",Parameters!$C$17*Parameters!$C$5*'Actual H2'!H103,Parameters!$C$22*Parameters!$C$5*'Actual H2'!H103))</f>
        <v>68.377358490566024</v>
      </c>
      <c r="I103" s="12">
        <f>IF(Control!$C$11="Highly pure",Parameters!$C$12*Parameters!$C$5*'Actual H2'!I103,IF(Control!$C$11="Tap water",Parameters!$C$17*Parameters!$C$5*'Actual H2'!I103,Parameters!$C$22*Parameters!$C$5*'Actual H2'!I103))</f>
        <v>65.328301886792445</v>
      </c>
      <c r="J103" s="12">
        <f>IF(Control!$C$11="Highly pure",Parameters!$C$12*Parameters!$C$5*'Actual H2'!J103,IF(Control!$C$11="Tap water",Parameters!$C$17*Parameters!$C$5*'Actual H2'!J103,Parameters!$C$22*Parameters!$C$5*'Actual H2'!J103))</f>
        <v>59.230188679245273</v>
      </c>
      <c r="K103" s="12">
        <f>IF(Control!$C$11="Highly pure",Parameters!$C$12*Parameters!$C$5*'Actual H2'!K103,IF(Control!$C$11="Tap water",Parameters!$C$17*Parameters!$C$5*'Actual H2'!K103,Parameters!$C$22*Parameters!$C$5*'Actual H2'!K103))</f>
        <v>56.181132075471695</v>
      </c>
      <c r="L103" s="12">
        <f>IF(Control!$C$11="Highly pure",Parameters!$C$12*Parameters!$C$5*'Actual H2'!L103,IF(Control!$C$11="Tap water",Parameters!$C$17*Parameters!$C$5*'Actual H2'!L103,Parameters!$C$22*Parameters!$C$5*'Actual H2'!L103))</f>
        <v>53.132075471698116</v>
      </c>
      <c r="M103" s="12">
        <f>IF(Control!$C$11="Highly pure",Parameters!$C$12*Parameters!$C$5*'Actual H2'!M103,IF(Control!$C$11="Tap water",Parameters!$C$17*Parameters!$C$5*'Actual H2'!M103,Parameters!$C$22*Parameters!$C$5*'Actual H2'!M103))</f>
        <v>47.969811320754729</v>
      </c>
      <c r="N103" s="12">
        <f>IF(Control!$C$11="Highly pure",Parameters!$C$12*Parameters!$C$5*'Actual H2'!N103,IF(Control!$C$11="Tap water",Parameters!$C$17*Parameters!$C$5*'Actual H2'!N103,Parameters!$C$22*Parameters!$C$5*'Actual H2'!N103))</f>
        <v>42.807547169811322</v>
      </c>
      <c r="O103" s="12">
        <f>IF(Control!$C$11="Highly pure",Parameters!$C$12*Parameters!$C$5*'Actual H2'!O103,IF(Control!$C$11="Tap water",Parameters!$C$17*Parameters!$C$5*'Actual H2'!O103,Parameters!$C$22*Parameters!$C$5*'Actual H2'!O103))</f>
        <v>38.052830188679245</v>
      </c>
      <c r="P103" s="12">
        <f>IF(Control!$C$11="Highly pure",Parameters!$C$12*Parameters!$C$5*'Actual H2'!P103,IF(Control!$C$11="Tap water",Parameters!$C$17*Parameters!$C$5*'Actual H2'!P103,Parameters!$C$22*Parameters!$C$5*'Actual H2'!P103))</f>
        <v>35.879245283018875</v>
      </c>
      <c r="Q103" s="12">
        <f>IF(Control!$C$11="Highly pure",Parameters!$C$12*Parameters!$C$5*'Actual H2'!Q103,IF(Control!$C$11="Tap water",Parameters!$C$17*Parameters!$C$5*'Actual H2'!Q103,Parameters!$C$22*Parameters!$C$5*'Actual H2'!Q103))</f>
        <v>33.705660377358491</v>
      </c>
      <c r="R103" s="12">
        <f>IF(Control!$C$11="Highly pure",Parameters!$C$12*Parameters!$C$5*'Actual H2'!R103,IF(Control!$C$11="Tap water",Parameters!$C$17*Parameters!$C$5*'Actual H2'!R103,Parameters!$C$22*Parameters!$C$5*'Actual H2'!R103))</f>
        <v>38.052830188679245</v>
      </c>
      <c r="S103" s="12">
        <f>IF(Control!$C$11="Highly pure",Parameters!$C$12*Parameters!$C$5*'Actual H2'!S103,IF(Control!$C$11="Tap water",Parameters!$C$17*Parameters!$C$5*'Actual H2'!S103,Parameters!$C$22*Parameters!$C$5*'Actual H2'!S103))</f>
        <v>38.052830188679245</v>
      </c>
      <c r="T103" s="12">
        <f>IF(Control!$C$11="Highly pure",Parameters!$C$12*Parameters!$C$5*'Actual H2'!T103,IF(Control!$C$11="Tap water",Parameters!$C$17*Parameters!$C$5*'Actual H2'!T103,Parameters!$C$22*Parameters!$C$5*'Actual H2'!T103))</f>
        <v>38.052830188679245</v>
      </c>
      <c r="U103" s="12">
        <f>IF(Control!$C$11="Highly pure",Parameters!$C$12*Parameters!$C$5*'Actual H2'!U103,IF(Control!$C$11="Tap water",Parameters!$C$17*Parameters!$C$5*'Actual H2'!U103,Parameters!$C$22*Parameters!$C$5*'Actual H2'!U103))</f>
        <v>40.226415094339615</v>
      </c>
      <c r="V103" s="12">
        <f>IF(Control!$C$11="Highly pure",Parameters!$C$12*Parameters!$C$5*'Actual H2'!V103,IF(Control!$C$11="Tap water",Parameters!$C$17*Parameters!$C$5*'Actual H2'!V103,Parameters!$C$22*Parameters!$C$5*'Actual H2'!V103))</f>
        <v>45.388679245283029</v>
      </c>
      <c r="W103" s="12">
        <f>IF(Control!$C$11="Highly pure",Parameters!$C$12*Parameters!$C$5*'Actual H2'!W103,IF(Control!$C$11="Tap water",Parameters!$C$17*Parameters!$C$5*'Actual H2'!W103,Parameters!$C$22*Parameters!$C$5*'Actual H2'!W103))</f>
        <v>47.969811320754729</v>
      </c>
      <c r="X103" s="12">
        <f>IF(Control!$C$11="Highly pure",Parameters!$C$12*Parameters!$C$5*'Actual H2'!X103,IF(Control!$C$11="Tap water",Parameters!$C$17*Parameters!$C$5*'Actual H2'!X103,Parameters!$C$22*Parameters!$C$5*'Actual H2'!X103))</f>
        <v>47.969811320754729</v>
      </c>
      <c r="Y103" s="12">
        <f>IF(Control!$C$11="Highly pure",Parameters!$C$12*Parameters!$C$5*'Actual H2'!Y103,IF(Control!$C$11="Tap water",Parameters!$C$17*Parameters!$C$5*'Actual H2'!Y103,Parameters!$C$22*Parameters!$C$5*'Actual H2'!Y103))</f>
        <v>50.55094339622643</v>
      </c>
      <c r="Z103" s="12">
        <f>IF(Control!$C$11="Highly pure",Parameters!$C$12*Parameters!$C$5*'Actual H2'!Z103,IF(Control!$C$11="Tap water",Parameters!$C$17*Parameters!$C$5*'Actual H2'!Z103,Parameters!$C$22*Parameters!$C$5*'Actual H2'!Z103))</f>
        <v>56.181132075471695</v>
      </c>
      <c r="AB103" s="7">
        <f t="shared" si="1"/>
        <v>1202.7773584905658</v>
      </c>
    </row>
    <row r="104" spans="2:28" x14ac:dyDescent="0.2">
      <c r="B104" s="6">
        <v>44298</v>
      </c>
      <c r="C104" s="12">
        <f>IF(Control!$C$11="Highly pure",Parameters!$C$12*Parameters!$C$5*'Actual H2'!C104,IF(Control!$C$11="Tap water",Parameters!$C$17*Parameters!$C$5*'Actual H2'!C104,Parameters!$C$22*Parameters!$C$5*'Actual H2'!C104))</f>
        <v>62.279245283018867</v>
      </c>
      <c r="D104" s="12">
        <f>IF(Control!$C$11="Highly pure",Parameters!$C$12*Parameters!$C$5*'Actual H2'!D104,IF(Control!$C$11="Tap water",Parameters!$C$17*Parameters!$C$5*'Actual H2'!D104,Parameters!$C$22*Parameters!$C$5*'Actual H2'!D104))</f>
        <v>68.377358490566024</v>
      </c>
      <c r="E104" s="12">
        <f>IF(Control!$C$11="Highly pure",Parameters!$C$12*Parameters!$C$5*'Actual H2'!E104,IF(Control!$C$11="Tap water",Parameters!$C$17*Parameters!$C$5*'Actual H2'!E104,Parameters!$C$22*Parameters!$C$5*'Actual H2'!E104))</f>
        <v>71.84905660377359</v>
      </c>
      <c r="F104" s="12">
        <f>IF(Control!$C$11="Highly pure",Parameters!$C$12*Parameters!$C$5*'Actual H2'!F104,IF(Control!$C$11="Tap water",Parameters!$C$17*Parameters!$C$5*'Actual H2'!F104,Parameters!$C$22*Parameters!$C$5*'Actual H2'!F104))</f>
        <v>68.377358490566024</v>
      </c>
      <c r="G104" s="12">
        <f>IF(Control!$C$11="Highly pure",Parameters!$C$12*Parameters!$C$5*'Actual H2'!G104,IF(Control!$C$11="Tap water",Parameters!$C$17*Parameters!$C$5*'Actual H2'!G104,Parameters!$C$22*Parameters!$C$5*'Actual H2'!G104))</f>
        <v>65.328301886792445</v>
      </c>
      <c r="H104" s="12">
        <f>IF(Control!$C$11="Highly pure",Parameters!$C$12*Parameters!$C$5*'Actual H2'!H104,IF(Control!$C$11="Tap water",Parameters!$C$17*Parameters!$C$5*'Actual H2'!H104,Parameters!$C$22*Parameters!$C$5*'Actual H2'!H104))</f>
        <v>62.279245283018867</v>
      </c>
      <c r="I104" s="12">
        <f>IF(Control!$C$11="Highly pure",Parameters!$C$12*Parameters!$C$5*'Actual H2'!I104,IF(Control!$C$11="Tap water",Parameters!$C$17*Parameters!$C$5*'Actual H2'!I104,Parameters!$C$22*Parameters!$C$5*'Actual H2'!I104))</f>
        <v>56.181132075471695</v>
      </c>
      <c r="J104" s="12">
        <f>IF(Control!$C$11="Highly pure",Parameters!$C$12*Parameters!$C$5*'Actual H2'!J104,IF(Control!$C$11="Tap water",Parameters!$C$17*Parameters!$C$5*'Actual H2'!J104,Parameters!$C$22*Parameters!$C$5*'Actual H2'!J104))</f>
        <v>45.388679245283029</v>
      </c>
      <c r="K104" s="12">
        <f>IF(Control!$C$11="Highly pure",Parameters!$C$12*Parameters!$C$5*'Actual H2'!K104,IF(Control!$C$11="Tap water",Parameters!$C$17*Parameters!$C$5*'Actual H2'!K104,Parameters!$C$22*Parameters!$C$5*'Actual H2'!K104))</f>
        <v>40.226415094339615</v>
      </c>
      <c r="L104" s="12">
        <f>IF(Control!$C$11="Highly pure",Parameters!$C$12*Parameters!$C$5*'Actual H2'!L104,IF(Control!$C$11="Tap water",Parameters!$C$17*Parameters!$C$5*'Actual H2'!L104,Parameters!$C$22*Parameters!$C$5*'Actual H2'!L104))</f>
        <v>35.879245283018875</v>
      </c>
      <c r="M104" s="12">
        <f>IF(Control!$C$11="Highly pure",Parameters!$C$12*Parameters!$C$5*'Actual H2'!M104,IF(Control!$C$11="Tap water",Parameters!$C$17*Parameters!$C$5*'Actual H2'!M104,Parameters!$C$22*Parameters!$C$5*'Actual H2'!M104))</f>
        <v>31.532075471698114</v>
      </c>
      <c r="N104" s="12">
        <f>IF(Control!$C$11="Highly pure",Parameters!$C$12*Parameters!$C$5*'Actual H2'!N104,IF(Control!$C$11="Tap water",Parameters!$C$17*Parameters!$C$5*'Actual H2'!N104,Parameters!$C$22*Parameters!$C$5*'Actual H2'!N104))</f>
        <v>29.358490566037734</v>
      </c>
      <c r="O104" s="12">
        <f>IF(Control!$C$11="Highly pure",Parameters!$C$12*Parameters!$C$5*'Actual H2'!O104,IF(Control!$C$11="Tap water",Parameters!$C$17*Parameters!$C$5*'Actual H2'!O104,Parameters!$C$22*Parameters!$C$5*'Actual H2'!O104))</f>
        <v>31.532075471698114</v>
      </c>
      <c r="P104" s="12">
        <f>IF(Control!$C$11="Highly pure",Parameters!$C$12*Parameters!$C$5*'Actual H2'!P104,IF(Control!$C$11="Tap water",Parameters!$C$17*Parameters!$C$5*'Actual H2'!P104,Parameters!$C$22*Parameters!$C$5*'Actual H2'!P104))</f>
        <v>35.879245283018875</v>
      </c>
      <c r="Q104" s="12">
        <f>IF(Control!$C$11="Highly pure",Parameters!$C$12*Parameters!$C$5*'Actual H2'!Q104,IF(Control!$C$11="Tap water",Parameters!$C$17*Parameters!$C$5*'Actual H2'!Q104,Parameters!$C$22*Parameters!$C$5*'Actual H2'!Q104))</f>
        <v>40.226415094339615</v>
      </c>
      <c r="R104" s="12">
        <f>IF(Control!$C$11="Highly pure",Parameters!$C$12*Parameters!$C$5*'Actual H2'!R104,IF(Control!$C$11="Tap water",Parameters!$C$17*Parameters!$C$5*'Actual H2'!R104,Parameters!$C$22*Parameters!$C$5*'Actual H2'!R104))</f>
        <v>38.052830188679245</v>
      </c>
      <c r="S104" s="12">
        <f>IF(Control!$C$11="Highly pure",Parameters!$C$12*Parameters!$C$5*'Actual H2'!S104,IF(Control!$C$11="Tap water",Parameters!$C$17*Parameters!$C$5*'Actual H2'!S104,Parameters!$C$22*Parameters!$C$5*'Actual H2'!S104))</f>
        <v>35.879245283018875</v>
      </c>
      <c r="T104" s="12">
        <f>IF(Control!$C$11="Highly pure",Parameters!$C$12*Parameters!$C$5*'Actual H2'!T104,IF(Control!$C$11="Tap water",Parameters!$C$17*Parameters!$C$5*'Actual H2'!T104,Parameters!$C$22*Parameters!$C$5*'Actual H2'!T104))</f>
        <v>33.705660377358491</v>
      </c>
      <c r="U104" s="12">
        <f>IF(Control!$C$11="Highly pure",Parameters!$C$12*Parameters!$C$5*'Actual H2'!U104,IF(Control!$C$11="Tap water",Parameters!$C$17*Parameters!$C$5*'Actual H2'!U104,Parameters!$C$22*Parameters!$C$5*'Actual H2'!U104))</f>
        <v>33.705660377358491</v>
      </c>
      <c r="V104" s="12">
        <f>IF(Control!$C$11="Highly pure",Parameters!$C$12*Parameters!$C$5*'Actual H2'!V104,IF(Control!$C$11="Tap water",Parameters!$C$17*Parameters!$C$5*'Actual H2'!V104,Parameters!$C$22*Parameters!$C$5*'Actual H2'!V104))</f>
        <v>31.532075471698114</v>
      </c>
      <c r="W104" s="12">
        <f>IF(Control!$C$11="Highly pure",Parameters!$C$12*Parameters!$C$5*'Actual H2'!W104,IF(Control!$C$11="Tap water",Parameters!$C$17*Parameters!$C$5*'Actual H2'!W104,Parameters!$C$22*Parameters!$C$5*'Actual H2'!W104))</f>
        <v>25.735849056603776</v>
      </c>
      <c r="X104" s="12">
        <f>IF(Control!$C$11="Highly pure",Parameters!$C$12*Parameters!$C$5*'Actual H2'!X104,IF(Control!$C$11="Tap water",Parameters!$C$17*Parameters!$C$5*'Actual H2'!X104,Parameters!$C$22*Parameters!$C$5*'Actual H2'!X104))</f>
        <v>20.30188679245283</v>
      </c>
      <c r="Y104" s="12">
        <f>IF(Control!$C$11="Highly pure",Parameters!$C$12*Parameters!$C$5*'Actual H2'!Y104,IF(Control!$C$11="Tap water",Parameters!$C$17*Parameters!$C$5*'Actual H2'!Y104,Parameters!$C$22*Parameters!$C$5*'Actual H2'!Y104))</f>
        <v>18.822641509433961</v>
      </c>
      <c r="Z104" s="12">
        <f>IF(Control!$C$11="Highly pure",Parameters!$C$12*Parameters!$C$5*'Actual H2'!Z104,IF(Control!$C$11="Tap water",Parameters!$C$17*Parameters!$C$5*'Actual H2'!Z104,Parameters!$C$22*Parameters!$C$5*'Actual H2'!Z104))</f>
        <v>15.864150943396227</v>
      </c>
      <c r="AB104" s="7">
        <f t="shared" si="1"/>
        <v>998.29433962264181</v>
      </c>
    </row>
    <row r="105" spans="2:28" x14ac:dyDescent="0.2">
      <c r="B105" s="6">
        <v>44299</v>
      </c>
      <c r="C105" s="12">
        <f>IF(Control!$C$11="Highly pure",Parameters!$C$12*Parameters!$C$5*'Actual H2'!C105,IF(Control!$C$11="Tap water",Parameters!$C$17*Parameters!$C$5*'Actual H2'!C105,Parameters!$C$22*Parameters!$C$5*'Actual H2'!C105))</f>
        <v>15.864150943396227</v>
      </c>
      <c r="D105" s="12">
        <f>IF(Control!$C$11="Highly pure",Parameters!$C$12*Parameters!$C$5*'Actual H2'!D105,IF(Control!$C$11="Tap water",Parameters!$C$17*Parameters!$C$5*'Actual H2'!D105,Parameters!$C$22*Parameters!$C$5*'Actual H2'!D105))</f>
        <v>14.384905660377358</v>
      </c>
      <c r="E105" s="12">
        <f>IF(Control!$C$11="Highly pure",Parameters!$C$12*Parameters!$C$5*'Actual H2'!E105,IF(Control!$C$11="Tap water",Parameters!$C$17*Parameters!$C$5*'Actual H2'!E105,Parameters!$C$22*Parameters!$C$5*'Actual H2'!E105))</f>
        <v>12.905660377358492</v>
      </c>
      <c r="F105" s="12">
        <f>IF(Control!$C$11="Highly pure",Parameters!$C$12*Parameters!$C$5*'Actual H2'!F105,IF(Control!$C$11="Tap water",Parameters!$C$17*Parameters!$C$5*'Actual H2'!F105,Parameters!$C$22*Parameters!$C$5*'Actual H2'!F105))</f>
        <v>10.430188679245285</v>
      </c>
      <c r="G105" s="12">
        <f>IF(Control!$C$11="Highly pure",Parameters!$C$12*Parameters!$C$5*'Actual H2'!G105,IF(Control!$C$11="Tap water",Parameters!$C$17*Parameters!$C$5*'Actual H2'!G105,Parameters!$C$22*Parameters!$C$5*'Actual H2'!G105))</f>
        <v>7.9547169811320764</v>
      </c>
      <c r="H105" s="12">
        <f>IF(Control!$C$11="Highly pure",Parameters!$C$12*Parameters!$C$5*'Actual H2'!H105,IF(Control!$C$11="Tap water",Parameters!$C$17*Parameters!$C$5*'Actual H2'!H105,Parameters!$C$22*Parameters!$C$5*'Actual H2'!H105))</f>
        <v>5.7509433962264147</v>
      </c>
      <c r="I105" s="12">
        <f>IF(Control!$C$11="Highly pure",Parameters!$C$12*Parameters!$C$5*'Actual H2'!I105,IF(Control!$C$11="Tap water",Parameters!$C$17*Parameters!$C$5*'Actual H2'!I105,Parameters!$C$22*Parameters!$C$5*'Actual H2'!I105))</f>
        <v>1.8867924528301887</v>
      </c>
      <c r="J105" s="12">
        <f>IF(Control!$C$11="Highly pure",Parameters!$C$12*Parameters!$C$5*'Actual H2'!J105,IF(Control!$C$11="Tap water",Parameters!$C$17*Parameters!$C$5*'Actual H2'!J105,Parameters!$C$22*Parameters!$C$5*'Actual H2'!J105))</f>
        <v>0</v>
      </c>
      <c r="K105" s="12">
        <f>IF(Control!$C$11="Highly pure",Parameters!$C$12*Parameters!$C$5*'Actual H2'!K105,IF(Control!$C$11="Tap water",Parameters!$C$17*Parameters!$C$5*'Actual H2'!K105,Parameters!$C$22*Parameters!$C$5*'Actual H2'!K105))</f>
        <v>0</v>
      </c>
      <c r="L105" s="12">
        <f>IF(Control!$C$11="Highly pure",Parameters!$C$12*Parameters!$C$5*'Actual H2'!L105,IF(Control!$C$11="Tap water",Parameters!$C$17*Parameters!$C$5*'Actual H2'!L105,Parameters!$C$22*Parameters!$C$5*'Actual H2'!L105))</f>
        <v>0</v>
      </c>
      <c r="M105" s="12">
        <f>IF(Control!$C$11="Highly pure",Parameters!$C$12*Parameters!$C$5*'Actual H2'!M105,IF(Control!$C$11="Tap water",Parameters!$C$17*Parameters!$C$5*'Actual H2'!M105,Parameters!$C$22*Parameters!$C$5*'Actual H2'!M105))</f>
        <v>0</v>
      </c>
      <c r="N105" s="12">
        <f>IF(Control!$C$11="Highly pure",Parameters!$C$12*Parameters!$C$5*'Actual H2'!N105,IF(Control!$C$11="Tap water",Parameters!$C$17*Parameters!$C$5*'Actual H2'!N105,Parameters!$C$22*Parameters!$C$5*'Actual H2'!N105))</f>
        <v>0</v>
      </c>
      <c r="O105" s="12">
        <f>IF(Control!$C$11="Highly pure",Parameters!$C$12*Parameters!$C$5*'Actual H2'!O105,IF(Control!$C$11="Tap water",Parameters!$C$17*Parameters!$C$5*'Actual H2'!O105,Parameters!$C$22*Parameters!$C$5*'Actual H2'!O105))</f>
        <v>0</v>
      </c>
      <c r="P105" s="12">
        <f>IF(Control!$C$11="Highly pure",Parameters!$C$12*Parameters!$C$5*'Actual H2'!P105,IF(Control!$C$11="Tap water",Parameters!$C$17*Parameters!$C$5*'Actual H2'!P105,Parameters!$C$22*Parameters!$C$5*'Actual H2'!P105))</f>
        <v>0</v>
      </c>
      <c r="Q105" s="12">
        <f>IF(Control!$C$11="Highly pure",Parameters!$C$12*Parameters!$C$5*'Actual H2'!Q105,IF(Control!$C$11="Tap water",Parameters!$C$17*Parameters!$C$5*'Actual H2'!Q105,Parameters!$C$22*Parameters!$C$5*'Actual H2'!Q105))</f>
        <v>0</v>
      </c>
      <c r="R105" s="12">
        <f>IF(Control!$C$11="Highly pure",Parameters!$C$12*Parameters!$C$5*'Actual H2'!R105,IF(Control!$C$11="Tap water",Parameters!$C$17*Parameters!$C$5*'Actual H2'!R105,Parameters!$C$22*Parameters!$C$5*'Actual H2'!R105))</f>
        <v>0</v>
      </c>
      <c r="S105" s="12">
        <f>IF(Control!$C$11="Highly pure",Parameters!$C$12*Parameters!$C$5*'Actual H2'!S105,IF(Control!$C$11="Tap water",Parameters!$C$17*Parameters!$C$5*'Actual H2'!S105,Parameters!$C$22*Parameters!$C$5*'Actual H2'!S105))</f>
        <v>0</v>
      </c>
      <c r="T105" s="12">
        <f>IF(Control!$C$11="Highly pure",Parameters!$C$12*Parameters!$C$5*'Actual H2'!T105,IF(Control!$C$11="Tap water",Parameters!$C$17*Parameters!$C$5*'Actual H2'!T105,Parameters!$C$22*Parameters!$C$5*'Actual H2'!T105))</f>
        <v>0</v>
      </c>
      <c r="U105" s="12">
        <f>IF(Control!$C$11="Highly pure",Parameters!$C$12*Parameters!$C$5*'Actual H2'!U105,IF(Control!$C$11="Tap water",Parameters!$C$17*Parameters!$C$5*'Actual H2'!U105,Parameters!$C$22*Parameters!$C$5*'Actual H2'!U105))</f>
        <v>0</v>
      </c>
      <c r="V105" s="12">
        <f>IF(Control!$C$11="Highly pure",Parameters!$C$12*Parameters!$C$5*'Actual H2'!V105,IF(Control!$C$11="Tap water",Parameters!$C$17*Parameters!$C$5*'Actual H2'!V105,Parameters!$C$22*Parameters!$C$5*'Actual H2'!V105))</f>
        <v>1.8867924528301887</v>
      </c>
      <c r="W105" s="12">
        <f>IF(Control!$C$11="Highly pure",Parameters!$C$12*Parameters!$C$5*'Actual H2'!W105,IF(Control!$C$11="Tap water",Parameters!$C$17*Parameters!$C$5*'Actual H2'!W105,Parameters!$C$22*Parameters!$C$5*'Actual H2'!W105))</f>
        <v>1.8867924528301887</v>
      </c>
      <c r="X105" s="12">
        <f>IF(Control!$C$11="Highly pure",Parameters!$C$12*Parameters!$C$5*'Actual H2'!X105,IF(Control!$C$11="Tap water",Parameters!$C$17*Parameters!$C$5*'Actual H2'!X105,Parameters!$C$22*Parameters!$C$5*'Actual H2'!X105))</f>
        <v>0</v>
      </c>
      <c r="Y105" s="12">
        <f>IF(Control!$C$11="Highly pure",Parameters!$C$12*Parameters!$C$5*'Actual H2'!Y105,IF(Control!$C$11="Tap water",Parameters!$C$17*Parameters!$C$5*'Actual H2'!Y105,Parameters!$C$22*Parameters!$C$5*'Actual H2'!Y105))</f>
        <v>0</v>
      </c>
      <c r="Z105" s="12">
        <f>IF(Control!$C$11="Highly pure",Parameters!$C$12*Parameters!$C$5*'Actual H2'!Z105,IF(Control!$C$11="Tap water",Parameters!$C$17*Parameters!$C$5*'Actual H2'!Z105,Parameters!$C$22*Parameters!$C$5*'Actual H2'!Z105))</f>
        <v>2.8528301886792451</v>
      </c>
      <c r="AB105" s="7">
        <f t="shared" si="1"/>
        <v>75.803773584905684</v>
      </c>
    </row>
    <row r="106" spans="2:28" x14ac:dyDescent="0.2">
      <c r="B106" s="6">
        <v>44300</v>
      </c>
      <c r="C106" s="12">
        <f>IF(Control!$C$11="Highly pure",Parameters!$C$12*Parameters!$C$5*'Actual H2'!C106,IF(Control!$C$11="Tap water",Parameters!$C$17*Parameters!$C$5*'Actual H2'!C106,Parameters!$C$22*Parameters!$C$5*'Actual H2'!C106))</f>
        <v>3.8188679245283015</v>
      </c>
      <c r="D106" s="12">
        <f>IF(Control!$C$11="Highly pure",Parameters!$C$12*Parameters!$C$5*'Actual H2'!D106,IF(Control!$C$11="Tap water",Parameters!$C$17*Parameters!$C$5*'Actual H2'!D106,Parameters!$C$22*Parameters!$C$5*'Actual H2'!D106))</f>
        <v>4.7849056603773574</v>
      </c>
      <c r="E106" s="12">
        <f>IF(Control!$C$11="Highly pure",Parameters!$C$12*Parameters!$C$5*'Actual H2'!E106,IF(Control!$C$11="Tap water",Parameters!$C$17*Parameters!$C$5*'Actual H2'!E106,Parameters!$C$22*Parameters!$C$5*'Actual H2'!E106))</f>
        <v>4.7849056603773574</v>
      </c>
      <c r="F106" s="12">
        <f>IF(Control!$C$11="Highly pure",Parameters!$C$12*Parameters!$C$5*'Actual H2'!F106,IF(Control!$C$11="Tap water",Parameters!$C$17*Parameters!$C$5*'Actual H2'!F106,Parameters!$C$22*Parameters!$C$5*'Actual H2'!F106))</f>
        <v>4.7849056603773574</v>
      </c>
      <c r="G106" s="12">
        <f>IF(Control!$C$11="Highly pure",Parameters!$C$12*Parameters!$C$5*'Actual H2'!G106,IF(Control!$C$11="Tap water",Parameters!$C$17*Parameters!$C$5*'Actual H2'!G106,Parameters!$C$22*Parameters!$C$5*'Actual H2'!G106))</f>
        <v>4.7849056603773574</v>
      </c>
      <c r="H106" s="12">
        <f>IF(Control!$C$11="Highly pure",Parameters!$C$12*Parameters!$C$5*'Actual H2'!H106,IF(Control!$C$11="Tap water",Parameters!$C$17*Parameters!$C$5*'Actual H2'!H106,Parameters!$C$22*Parameters!$C$5*'Actual H2'!H106))</f>
        <v>5.7509433962264147</v>
      </c>
      <c r="I106" s="12">
        <f>IF(Control!$C$11="Highly pure",Parameters!$C$12*Parameters!$C$5*'Actual H2'!I106,IF(Control!$C$11="Tap water",Parameters!$C$17*Parameters!$C$5*'Actual H2'!I106,Parameters!$C$22*Parameters!$C$5*'Actual H2'!I106))</f>
        <v>7.9547169811320764</v>
      </c>
      <c r="J106" s="12">
        <f>IF(Control!$C$11="Highly pure",Parameters!$C$12*Parameters!$C$5*'Actual H2'!J106,IF(Control!$C$11="Tap water",Parameters!$C$17*Parameters!$C$5*'Actual H2'!J106,Parameters!$C$22*Parameters!$C$5*'Actual H2'!J106))</f>
        <v>6.7169811320754729</v>
      </c>
      <c r="K106" s="12">
        <f>IF(Control!$C$11="Highly pure",Parameters!$C$12*Parameters!$C$5*'Actual H2'!K106,IF(Control!$C$11="Tap water",Parameters!$C$17*Parameters!$C$5*'Actual H2'!K106,Parameters!$C$22*Parameters!$C$5*'Actual H2'!K106))</f>
        <v>5.7509433962264147</v>
      </c>
      <c r="L106" s="12">
        <f>IF(Control!$C$11="Highly pure",Parameters!$C$12*Parameters!$C$5*'Actual H2'!L106,IF(Control!$C$11="Tap water",Parameters!$C$17*Parameters!$C$5*'Actual H2'!L106,Parameters!$C$22*Parameters!$C$5*'Actual H2'!L106))</f>
        <v>4.7849056603773574</v>
      </c>
      <c r="M106" s="12">
        <f>IF(Control!$C$11="Highly pure",Parameters!$C$12*Parameters!$C$5*'Actual H2'!M106,IF(Control!$C$11="Tap water",Parameters!$C$17*Parameters!$C$5*'Actual H2'!M106,Parameters!$C$22*Parameters!$C$5*'Actual H2'!M106))</f>
        <v>0</v>
      </c>
      <c r="N106" s="12">
        <f>IF(Control!$C$11="Highly pure",Parameters!$C$12*Parameters!$C$5*'Actual H2'!N106,IF(Control!$C$11="Tap water",Parameters!$C$17*Parameters!$C$5*'Actual H2'!N106,Parameters!$C$22*Parameters!$C$5*'Actual H2'!N106))</f>
        <v>0</v>
      </c>
      <c r="O106" s="12">
        <f>IF(Control!$C$11="Highly pure",Parameters!$C$12*Parameters!$C$5*'Actual H2'!O106,IF(Control!$C$11="Tap water",Parameters!$C$17*Parameters!$C$5*'Actual H2'!O106,Parameters!$C$22*Parameters!$C$5*'Actual H2'!O106))</f>
        <v>0</v>
      </c>
      <c r="P106" s="12">
        <f>IF(Control!$C$11="Highly pure",Parameters!$C$12*Parameters!$C$5*'Actual H2'!P106,IF(Control!$C$11="Tap water",Parameters!$C$17*Parameters!$C$5*'Actual H2'!P106,Parameters!$C$22*Parameters!$C$5*'Actual H2'!P106))</f>
        <v>0</v>
      </c>
      <c r="Q106" s="12">
        <f>IF(Control!$C$11="Highly pure",Parameters!$C$12*Parameters!$C$5*'Actual H2'!Q106,IF(Control!$C$11="Tap water",Parameters!$C$17*Parameters!$C$5*'Actual H2'!Q106,Parameters!$C$22*Parameters!$C$5*'Actual H2'!Q106))</f>
        <v>0</v>
      </c>
      <c r="R106" s="12">
        <f>IF(Control!$C$11="Highly pure",Parameters!$C$12*Parameters!$C$5*'Actual H2'!R106,IF(Control!$C$11="Tap water",Parameters!$C$17*Parameters!$C$5*'Actual H2'!R106,Parameters!$C$22*Parameters!$C$5*'Actual H2'!R106))</f>
        <v>0</v>
      </c>
      <c r="S106" s="12">
        <f>IF(Control!$C$11="Highly pure",Parameters!$C$12*Parameters!$C$5*'Actual H2'!S106,IF(Control!$C$11="Tap water",Parameters!$C$17*Parameters!$C$5*'Actual H2'!S106,Parameters!$C$22*Parameters!$C$5*'Actual H2'!S106))</f>
        <v>0</v>
      </c>
      <c r="T106" s="12">
        <f>IF(Control!$C$11="Highly pure",Parameters!$C$12*Parameters!$C$5*'Actual H2'!T106,IF(Control!$C$11="Tap water",Parameters!$C$17*Parameters!$C$5*'Actual H2'!T106,Parameters!$C$22*Parameters!$C$5*'Actual H2'!T106))</f>
        <v>0</v>
      </c>
      <c r="U106" s="12">
        <f>IF(Control!$C$11="Highly pure",Parameters!$C$12*Parameters!$C$5*'Actual H2'!U106,IF(Control!$C$11="Tap water",Parameters!$C$17*Parameters!$C$5*'Actual H2'!U106,Parameters!$C$22*Parameters!$C$5*'Actual H2'!U106))</f>
        <v>0</v>
      </c>
      <c r="V106" s="12">
        <f>IF(Control!$C$11="Highly pure",Parameters!$C$12*Parameters!$C$5*'Actual H2'!V106,IF(Control!$C$11="Tap water",Parameters!$C$17*Parameters!$C$5*'Actual H2'!V106,Parameters!$C$22*Parameters!$C$5*'Actual H2'!V106))</f>
        <v>0</v>
      </c>
      <c r="W106" s="12">
        <f>IF(Control!$C$11="Highly pure",Parameters!$C$12*Parameters!$C$5*'Actual H2'!W106,IF(Control!$C$11="Tap water",Parameters!$C$17*Parameters!$C$5*'Actual H2'!W106,Parameters!$C$22*Parameters!$C$5*'Actual H2'!W106))</f>
        <v>0</v>
      </c>
      <c r="X106" s="12">
        <f>IF(Control!$C$11="Highly pure",Parameters!$C$12*Parameters!$C$5*'Actual H2'!X106,IF(Control!$C$11="Tap water",Parameters!$C$17*Parameters!$C$5*'Actual H2'!X106,Parameters!$C$22*Parameters!$C$5*'Actual H2'!X106))</f>
        <v>4.7849056603773574</v>
      </c>
      <c r="Y106" s="12">
        <f>IF(Control!$C$11="Highly pure",Parameters!$C$12*Parameters!$C$5*'Actual H2'!Y106,IF(Control!$C$11="Tap water",Parameters!$C$17*Parameters!$C$5*'Actual H2'!Y106,Parameters!$C$22*Parameters!$C$5*'Actual H2'!Y106))</f>
        <v>9.1924528301886799</v>
      </c>
      <c r="Z106" s="12">
        <f>IF(Control!$C$11="Highly pure",Parameters!$C$12*Parameters!$C$5*'Actual H2'!Z106,IF(Control!$C$11="Tap water",Parameters!$C$17*Parameters!$C$5*'Actual H2'!Z106,Parameters!$C$22*Parameters!$C$5*'Actual H2'!Z106))</f>
        <v>11.667924528301889</v>
      </c>
      <c r="AB106" s="7">
        <f t="shared" si="1"/>
        <v>79.562264150943406</v>
      </c>
    </row>
    <row r="107" spans="2:28" x14ac:dyDescent="0.2">
      <c r="B107" s="6">
        <v>44301</v>
      </c>
      <c r="C107" s="12">
        <f>IF(Control!$C$11="Highly pure",Parameters!$C$12*Parameters!$C$5*'Actual H2'!C107,IF(Control!$C$11="Tap water",Parameters!$C$17*Parameters!$C$5*'Actual H2'!C107,Parameters!$C$22*Parameters!$C$5*'Actual H2'!C107))</f>
        <v>12.905660377358492</v>
      </c>
      <c r="D107" s="12">
        <f>IF(Control!$C$11="Highly pure",Parameters!$C$12*Parameters!$C$5*'Actual H2'!D107,IF(Control!$C$11="Tap water",Parameters!$C$17*Parameters!$C$5*'Actual H2'!D107,Parameters!$C$22*Parameters!$C$5*'Actual H2'!D107))</f>
        <v>10.430188679245285</v>
      </c>
      <c r="E107" s="12">
        <f>IF(Control!$C$11="Highly pure",Parameters!$C$12*Parameters!$C$5*'Actual H2'!E107,IF(Control!$C$11="Tap water",Parameters!$C$17*Parameters!$C$5*'Actual H2'!E107,Parameters!$C$22*Parameters!$C$5*'Actual H2'!E107))</f>
        <v>5.7509433962264147</v>
      </c>
      <c r="F107" s="12">
        <f>IF(Control!$C$11="Highly pure",Parameters!$C$12*Parameters!$C$5*'Actual H2'!F107,IF(Control!$C$11="Tap water",Parameters!$C$17*Parameters!$C$5*'Actual H2'!F107,Parameters!$C$22*Parameters!$C$5*'Actual H2'!F107))</f>
        <v>1.8867924528301887</v>
      </c>
      <c r="G107" s="12">
        <f>IF(Control!$C$11="Highly pure",Parameters!$C$12*Parameters!$C$5*'Actual H2'!G107,IF(Control!$C$11="Tap water",Parameters!$C$17*Parameters!$C$5*'Actual H2'!G107,Parameters!$C$22*Parameters!$C$5*'Actual H2'!G107))</f>
        <v>0</v>
      </c>
      <c r="H107" s="12">
        <f>IF(Control!$C$11="Highly pure",Parameters!$C$12*Parameters!$C$5*'Actual H2'!H107,IF(Control!$C$11="Tap water",Parameters!$C$17*Parameters!$C$5*'Actual H2'!H107,Parameters!$C$22*Parameters!$C$5*'Actual H2'!H107))</f>
        <v>0</v>
      </c>
      <c r="I107" s="12">
        <f>IF(Control!$C$11="Highly pure",Parameters!$C$12*Parameters!$C$5*'Actual H2'!I107,IF(Control!$C$11="Tap water",Parameters!$C$17*Parameters!$C$5*'Actual H2'!I107,Parameters!$C$22*Parameters!$C$5*'Actual H2'!I107))</f>
        <v>2.8528301886792451</v>
      </c>
      <c r="J107" s="12">
        <f>IF(Control!$C$11="Highly pure",Parameters!$C$12*Parameters!$C$5*'Actual H2'!J107,IF(Control!$C$11="Tap water",Parameters!$C$17*Parameters!$C$5*'Actual H2'!J107,Parameters!$C$22*Parameters!$C$5*'Actual H2'!J107))</f>
        <v>2.8528301886792451</v>
      </c>
      <c r="K107" s="12">
        <f>IF(Control!$C$11="Highly pure",Parameters!$C$12*Parameters!$C$5*'Actual H2'!K107,IF(Control!$C$11="Tap water",Parameters!$C$17*Parameters!$C$5*'Actual H2'!K107,Parameters!$C$22*Parameters!$C$5*'Actual H2'!K107))</f>
        <v>6.7169811320754729</v>
      </c>
      <c r="L107" s="12">
        <f>IF(Control!$C$11="Highly pure",Parameters!$C$12*Parameters!$C$5*'Actual H2'!L107,IF(Control!$C$11="Tap water",Parameters!$C$17*Parameters!$C$5*'Actual H2'!L107,Parameters!$C$22*Parameters!$C$5*'Actual H2'!L107))</f>
        <v>12.905660377358492</v>
      </c>
      <c r="M107" s="12">
        <f>IF(Control!$C$11="Highly pure",Parameters!$C$12*Parameters!$C$5*'Actual H2'!M107,IF(Control!$C$11="Tap water",Parameters!$C$17*Parameters!$C$5*'Actual H2'!M107,Parameters!$C$22*Parameters!$C$5*'Actual H2'!M107))</f>
        <v>12.905660377358492</v>
      </c>
      <c r="N107" s="12">
        <f>IF(Control!$C$11="Highly pure",Parameters!$C$12*Parameters!$C$5*'Actual H2'!N107,IF(Control!$C$11="Tap water",Parameters!$C$17*Parameters!$C$5*'Actual H2'!N107,Parameters!$C$22*Parameters!$C$5*'Actual H2'!N107))</f>
        <v>11.667924528301889</v>
      </c>
      <c r="O107" s="12">
        <f>IF(Control!$C$11="Highly pure",Parameters!$C$12*Parameters!$C$5*'Actual H2'!O107,IF(Control!$C$11="Tap water",Parameters!$C$17*Parameters!$C$5*'Actual H2'!O107,Parameters!$C$22*Parameters!$C$5*'Actual H2'!O107))</f>
        <v>10.430188679245285</v>
      </c>
      <c r="P107" s="12">
        <f>IF(Control!$C$11="Highly pure",Parameters!$C$12*Parameters!$C$5*'Actual H2'!P107,IF(Control!$C$11="Tap water",Parameters!$C$17*Parameters!$C$5*'Actual H2'!P107,Parameters!$C$22*Parameters!$C$5*'Actual H2'!P107))</f>
        <v>10.430188679245285</v>
      </c>
      <c r="Q107" s="12">
        <f>IF(Control!$C$11="Highly pure",Parameters!$C$12*Parameters!$C$5*'Actual H2'!Q107,IF(Control!$C$11="Tap water",Parameters!$C$17*Parameters!$C$5*'Actual H2'!Q107,Parameters!$C$22*Parameters!$C$5*'Actual H2'!Q107))</f>
        <v>10.430188679245285</v>
      </c>
      <c r="R107" s="12">
        <f>IF(Control!$C$11="Highly pure",Parameters!$C$12*Parameters!$C$5*'Actual H2'!R107,IF(Control!$C$11="Tap water",Parameters!$C$17*Parameters!$C$5*'Actual H2'!R107,Parameters!$C$22*Parameters!$C$5*'Actual H2'!R107))</f>
        <v>12.905660377358492</v>
      </c>
      <c r="S107" s="12">
        <f>IF(Control!$C$11="Highly pure",Parameters!$C$12*Parameters!$C$5*'Actual H2'!S107,IF(Control!$C$11="Tap water",Parameters!$C$17*Parameters!$C$5*'Actual H2'!S107,Parameters!$C$22*Parameters!$C$5*'Actual H2'!S107))</f>
        <v>20.30188679245283</v>
      </c>
      <c r="T107" s="12">
        <f>IF(Control!$C$11="Highly pure",Parameters!$C$12*Parameters!$C$5*'Actual H2'!T107,IF(Control!$C$11="Tap water",Parameters!$C$17*Parameters!$C$5*'Actual H2'!T107,Parameters!$C$22*Parameters!$C$5*'Actual H2'!T107))</f>
        <v>33.705660377358491</v>
      </c>
      <c r="U107" s="12">
        <f>IF(Control!$C$11="Highly pure",Parameters!$C$12*Parameters!$C$5*'Actual H2'!U107,IF(Control!$C$11="Tap water",Parameters!$C$17*Parameters!$C$5*'Actual H2'!U107,Parameters!$C$22*Parameters!$C$5*'Actual H2'!U107))</f>
        <v>50.55094339622643</v>
      </c>
      <c r="V107" s="12">
        <f>IF(Control!$C$11="Highly pure",Parameters!$C$12*Parameters!$C$5*'Actual H2'!V107,IF(Control!$C$11="Tap water",Parameters!$C$17*Parameters!$C$5*'Actual H2'!V107,Parameters!$C$22*Parameters!$C$5*'Actual H2'!V107))</f>
        <v>71.84905660377359</v>
      </c>
      <c r="W107" s="12">
        <f>IF(Control!$C$11="Highly pure",Parameters!$C$12*Parameters!$C$5*'Actual H2'!W107,IF(Control!$C$11="Tap water",Parameters!$C$17*Parameters!$C$5*'Actual H2'!W107,Parameters!$C$22*Parameters!$C$5*'Actual H2'!W107))</f>
        <v>89.720754716981133</v>
      </c>
      <c r="X107" s="12">
        <f>IF(Control!$C$11="Highly pure",Parameters!$C$12*Parameters!$C$5*'Actual H2'!X107,IF(Control!$C$11="Tap water",Parameters!$C$17*Parameters!$C$5*'Actual H2'!X107,Parameters!$C$22*Parameters!$C$5*'Actual H2'!X107))</f>
        <v>101.19245283018867</v>
      </c>
      <c r="Y107" s="12">
        <f>IF(Control!$C$11="Highly pure",Parameters!$C$12*Parameters!$C$5*'Actual H2'!Y107,IF(Control!$C$11="Tap water",Parameters!$C$17*Parameters!$C$5*'Actual H2'!Y107,Parameters!$C$22*Parameters!$C$5*'Actual H2'!Y107))</f>
        <v>109.79622641509434</v>
      </c>
      <c r="Z107" s="12">
        <f>IF(Control!$C$11="Highly pure",Parameters!$C$12*Parameters!$C$5*'Actual H2'!Z107,IF(Control!$C$11="Tap water",Parameters!$C$17*Parameters!$C$5*'Actual H2'!Z107,Parameters!$C$22*Parameters!$C$5*'Actual H2'!Z107))</f>
        <v>113.72075471698113</v>
      </c>
      <c r="AB107" s="7">
        <f t="shared" si="1"/>
        <v>715.90943396226419</v>
      </c>
    </row>
    <row r="108" spans="2:28" x14ac:dyDescent="0.2">
      <c r="B108" s="6">
        <v>44302</v>
      </c>
      <c r="C108" s="12">
        <f>IF(Control!$C$11="Highly pure",Parameters!$C$12*Parameters!$C$5*'Actual H2'!C108,IF(Control!$C$11="Tap water",Parameters!$C$17*Parameters!$C$5*'Actual H2'!C108,Parameters!$C$22*Parameters!$C$5*'Actual H2'!C108))</f>
        <v>113.72075471698113</v>
      </c>
      <c r="D108" s="12">
        <f>IF(Control!$C$11="Highly pure",Parameters!$C$12*Parameters!$C$5*'Actual H2'!D108,IF(Control!$C$11="Tap water",Parameters!$C$17*Parameters!$C$5*'Actual H2'!D108,Parameters!$C$22*Parameters!$C$5*'Actual H2'!D108))</f>
        <v>113.72075471698113</v>
      </c>
      <c r="E108" s="12">
        <f>IF(Control!$C$11="Highly pure",Parameters!$C$12*Parameters!$C$5*'Actual H2'!E108,IF(Control!$C$11="Tap water",Parameters!$C$17*Parameters!$C$5*'Actual H2'!E108,Parameters!$C$22*Parameters!$C$5*'Actual H2'!E108))</f>
        <v>105.66037735849056</v>
      </c>
      <c r="F108" s="12">
        <f>IF(Control!$C$11="Highly pure",Parameters!$C$12*Parameters!$C$5*'Actual H2'!F108,IF(Control!$C$11="Tap water",Parameters!$C$17*Parameters!$C$5*'Actual H2'!F108,Parameters!$C$22*Parameters!$C$5*'Actual H2'!F108))</f>
        <v>93.856603773584894</v>
      </c>
      <c r="G108" s="12">
        <f>IF(Control!$C$11="Highly pure",Parameters!$C$12*Parameters!$C$5*'Actual H2'!G108,IF(Control!$C$11="Tap water",Parameters!$C$17*Parameters!$C$5*'Actual H2'!G108,Parameters!$C$22*Parameters!$C$5*'Actual H2'!G108))</f>
        <v>89.720754716981133</v>
      </c>
      <c r="H108" s="12">
        <f>IF(Control!$C$11="Highly pure",Parameters!$C$12*Parameters!$C$5*'Actual H2'!H108,IF(Control!$C$11="Tap water",Parameters!$C$17*Parameters!$C$5*'Actual H2'!H108,Parameters!$C$22*Parameters!$C$5*'Actual H2'!H108))</f>
        <v>89.720754716981133</v>
      </c>
      <c r="I108" s="12">
        <f>IF(Control!$C$11="Highly pure",Parameters!$C$12*Parameters!$C$5*'Actual H2'!I108,IF(Control!$C$11="Tap water",Parameters!$C$17*Parameters!$C$5*'Actual H2'!I108,Parameters!$C$22*Parameters!$C$5*'Actual H2'!I108))</f>
        <v>65.328301886792445</v>
      </c>
      <c r="J108" s="12">
        <f>IF(Control!$C$11="Highly pure",Parameters!$C$12*Parameters!$C$5*'Actual H2'!J108,IF(Control!$C$11="Tap water",Parameters!$C$17*Parameters!$C$5*'Actual H2'!J108,Parameters!$C$22*Parameters!$C$5*'Actual H2'!J108))</f>
        <v>38.052830188679245</v>
      </c>
      <c r="K108" s="12">
        <f>IF(Control!$C$11="Highly pure",Parameters!$C$12*Parameters!$C$5*'Actual H2'!K108,IF(Control!$C$11="Tap water",Parameters!$C$17*Parameters!$C$5*'Actual H2'!K108,Parameters!$C$22*Parameters!$C$5*'Actual H2'!K108))</f>
        <v>40.226415094339615</v>
      </c>
      <c r="L108" s="12">
        <f>IF(Control!$C$11="Highly pure",Parameters!$C$12*Parameters!$C$5*'Actual H2'!L108,IF(Control!$C$11="Tap water",Parameters!$C$17*Parameters!$C$5*'Actual H2'!L108,Parameters!$C$22*Parameters!$C$5*'Actual H2'!L108))</f>
        <v>56.181132075471695</v>
      </c>
      <c r="M108" s="12">
        <f>IF(Control!$C$11="Highly pure",Parameters!$C$12*Parameters!$C$5*'Actual H2'!M108,IF(Control!$C$11="Tap water",Parameters!$C$17*Parameters!$C$5*'Actual H2'!M108,Parameters!$C$22*Parameters!$C$5*'Actual H2'!M108))</f>
        <v>47.969811320754729</v>
      </c>
      <c r="N108" s="12">
        <f>IF(Control!$C$11="Highly pure",Parameters!$C$12*Parameters!$C$5*'Actual H2'!N108,IF(Control!$C$11="Tap water",Parameters!$C$17*Parameters!$C$5*'Actual H2'!N108,Parameters!$C$22*Parameters!$C$5*'Actual H2'!N108))</f>
        <v>35.879245283018875</v>
      </c>
      <c r="O108" s="12">
        <f>IF(Control!$C$11="Highly pure",Parameters!$C$12*Parameters!$C$5*'Actual H2'!O108,IF(Control!$C$11="Tap water",Parameters!$C$17*Parameters!$C$5*'Actual H2'!O108,Parameters!$C$22*Parameters!$C$5*'Actual H2'!O108))</f>
        <v>27.547169811320753</v>
      </c>
      <c r="P108" s="12">
        <f>IF(Control!$C$11="Highly pure",Parameters!$C$12*Parameters!$C$5*'Actual H2'!P108,IF(Control!$C$11="Tap water",Parameters!$C$17*Parameters!$C$5*'Actual H2'!P108,Parameters!$C$22*Parameters!$C$5*'Actual H2'!P108))</f>
        <v>20.30188679245283</v>
      </c>
      <c r="Q108" s="12">
        <f>IF(Control!$C$11="Highly pure",Parameters!$C$12*Parameters!$C$5*'Actual H2'!Q108,IF(Control!$C$11="Tap water",Parameters!$C$17*Parameters!$C$5*'Actual H2'!Q108,Parameters!$C$22*Parameters!$C$5*'Actual H2'!Q108))</f>
        <v>14.384905660377358</v>
      </c>
      <c r="R108" s="12">
        <f>IF(Control!$C$11="Highly pure",Parameters!$C$12*Parameters!$C$5*'Actual H2'!R108,IF(Control!$C$11="Tap water",Parameters!$C$17*Parameters!$C$5*'Actual H2'!R108,Parameters!$C$22*Parameters!$C$5*'Actual H2'!R108))</f>
        <v>10.430188679245285</v>
      </c>
      <c r="S108" s="12">
        <f>IF(Control!$C$11="Highly pure",Parameters!$C$12*Parameters!$C$5*'Actual H2'!S108,IF(Control!$C$11="Tap water",Parameters!$C$17*Parameters!$C$5*'Actual H2'!S108,Parameters!$C$22*Parameters!$C$5*'Actual H2'!S108))</f>
        <v>7.9547169811320764</v>
      </c>
      <c r="T108" s="12">
        <f>IF(Control!$C$11="Highly pure",Parameters!$C$12*Parameters!$C$5*'Actual H2'!T108,IF(Control!$C$11="Tap water",Parameters!$C$17*Parameters!$C$5*'Actual H2'!T108,Parameters!$C$22*Parameters!$C$5*'Actual H2'!T108))</f>
        <v>7.9547169811320764</v>
      </c>
      <c r="U108" s="12">
        <f>IF(Control!$C$11="Highly pure",Parameters!$C$12*Parameters!$C$5*'Actual H2'!U108,IF(Control!$C$11="Tap water",Parameters!$C$17*Parameters!$C$5*'Actual H2'!U108,Parameters!$C$22*Parameters!$C$5*'Actual H2'!U108))</f>
        <v>11.667924528301889</v>
      </c>
      <c r="V108" s="12">
        <f>IF(Control!$C$11="Highly pure",Parameters!$C$12*Parameters!$C$5*'Actual H2'!V108,IF(Control!$C$11="Tap water",Parameters!$C$17*Parameters!$C$5*'Actual H2'!V108,Parameters!$C$22*Parameters!$C$5*'Actual H2'!V108))</f>
        <v>18.822641509433961</v>
      </c>
      <c r="W108" s="12">
        <f>IF(Control!$C$11="Highly pure",Parameters!$C$12*Parameters!$C$5*'Actual H2'!W108,IF(Control!$C$11="Tap water",Parameters!$C$17*Parameters!$C$5*'Actual H2'!W108,Parameters!$C$22*Parameters!$C$5*'Actual H2'!W108))</f>
        <v>23.924528301886792</v>
      </c>
      <c r="X108" s="12">
        <f>IF(Control!$C$11="Highly pure",Parameters!$C$12*Parameters!$C$5*'Actual H2'!X108,IF(Control!$C$11="Tap water",Parameters!$C$17*Parameters!$C$5*'Actual H2'!X108,Parameters!$C$22*Parameters!$C$5*'Actual H2'!X108))</f>
        <v>20.30188679245283</v>
      </c>
      <c r="Y108" s="12">
        <f>IF(Control!$C$11="Highly pure",Parameters!$C$12*Parameters!$C$5*'Actual H2'!Y108,IF(Control!$C$11="Tap water",Parameters!$C$17*Parameters!$C$5*'Actual H2'!Y108,Parameters!$C$22*Parameters!$C$5*'Actual H2'!Y108))</f>
        <v>14.384905660377358</v>
      </c>
      <c r="Z108" s="12">
        <f>IF(Control!$C$11="Highly pure",Parameters!$C$12*Parameters!$C$5*'Actual H2'!Z108,IF(Control!$C$11="Tap water",Parameters!$C$17*Parameters!$C$5*'Actual H2'!Z108,Parameters!$C$22*Parameters!$C$5*'Actual H2'!Z108))</f>
        <v>10.430188679245285</v>
      </c>
      <c r="AB108" s="7">
        <f t="shared" si="1"/>
        <v>1078.1433962264152</v>
      </c>
    </row>
    <row r="109" spans="2:28" x14ac:dyDescent="0.2">
      <c r="B109" s="6">
        <v>44303</v>
      </c>
      <c r="C109" s="12">
        <f>IF(Control!$C$11="Highly pure",Parameters!$C$12*Parameters!$C$5*'Actual H2'!C109,IF(Control!$C$11="Tap water",Parameters!$C$17*Parameters!$C$5*'Actual H2'!C109,Parameters!$C$22*Parameters!$C$5*'Actual H2'!C109))</f>
        <v>9.1924528301886799</v>
      </c>
      <c r="D109" s="12">
        <f>IF(Control!$C$11="Highly pure",Parameters!$C$12*Parameters!$C$5*'Actual H2'!D109,IF(Control!$C$11="Tap water",Parameters!$C$17*Parameters!$C$5*'Actual H2'!D109,Parameters!$C$22*Parameters!$C$5*'Actual H2'!D109))</f>
        <v>7.9547169811320764</v>
      </c>
      <c r="E109" s="12">
        <f>IF(Control!$C$11="Highly pure",Parameters!$C$12*Parameters!$C$5*'Actual H2'!E109,IF(Control!$C$11="Tap water",Parameters!$C$17*Parameters!$C$5*'Actual H2'!E109,Parameters!$C$22*Parameters!$C$5*'Actual H2'!E109))</f>
        <v>5.7509433962264147</v>
      </c>
      <c r="F109" s="12">
        <f>IF(Control!$C$11="Highly pure",Parameters!$C$12*Parameters!$C$5*'Actual H2'!F109,IF(Control!$C$11="Tap water",Parameters!$C$17*Parameters!$C$5*'Actual H2'!F109,Parameters!$C$22*Parameters!$C$5*'Actual H2'!F109))</f>
        <v>7.9547169811320764</v>
      </c>
      <c r="G109" s="12">
        <f>IF(Control!$C$11="Highly pure",Parameters!$C$12*Parameters!$C$5*'Actual H2'!G109,IF(Control!$C$11="Tap water",Parameters!$C$17*Parameters!$C$5*'Actual H2'!G109,Parameters!$C$22*Parameters!$C$5*'Actual H2'!G109))</f>
        <v>17.343396226415091</v>
      </c>
      <c r="H109" s="12">
        <f>IF(Control!$C$11="Highly pure",Parameters!$C$12*Parameters!$C$5*'Actual H2'!H109,IF(Control!$C$11="Tap water",Parameters!$C$17*Parameters!$C$5*'Actual H2'!H109,Parameters!$C$22*Parameters!$C$5*'Actual H2'!H109))</f>
        <v>25.735849056603776</v>
      </c>
      <c r="I109" s="12">
        <f>IF(Control!$C$11="Highly pure",Parameters!$C$12*Parameters!$C$5*'Actual H2'!I109,IF(Control!$C$11="Tap water",Parameters!$C$17*Parameters!$C$5*'Actual H2'!I109,Parameters!$C$22*Parameters!$C$5*'Actual H2'!I109))</f>
        <v>27.547169811320753</v>
      </c>
      <c r="J109" s="12">
        <f>IF(Control!$C$11="Highly pure",Parameters!$C$12*Parameters!$C$5*'Actual H2'!J109,IF(Control!$C$11="Tap water",Parameters!$C$17*Parameters!$C$5*'Actual H2'!J109,Parameters!$C$22*Parameters!$C$5*'Actual H2'!J109))</f>
        <v>15.864150943396227</v>
      </c>
      <c r="K109" s="12">
        <f>IF(Control!$C$11="Highly pure",Parameters!$C$12*Parameters!$C$5*'Actual H2'!K109,IF(Control!$C$11="Tap water",Parameters!$C$17*Parameters!$C$5*'Actual H2'!K109,Parameters!$C$22*Parameters!$C$5*'Actual H2'!K109))</f>
        <v>18.822641509433961</v>
      </c>
      <c r="L109" s="12">
        <f>IF(Control!$C$11="Highly pure",Parameters!$C$12*Parameters!$C$5*'Actual H2'!L109,IF(Control!$C$11="Tap water",Parameters!$C$17*Parameters!$C$5*'Actual H2'!L109,Parameters!$C$22*Parameters!$C$5*'Actual H2'!L109))</f>
        <v>20.30188679245283</v>
      </c>
      <c r="M109" s="12">
        <f>IF(Control!$C$11="Highly pure",Parameters!$C$12*Parameters!$C$5*'Actual H2'!M109,IF(Control!$C$11="Tap water",Parameters!$C$17*Parameters!$C$5*'Actual H2'!M109,Parameters!$C$22*Parameters!$C$5*'Actual H2'!M109))</f>
        <v>18.822641509433961</v>
      </c>
      <c r="N109" s="12">
        <f>IF(Control!$C$11="Highly pure",Parameters!$C$12*Parameters!$C$5*'Actual H2'!N109,IF(Control!$C$11="Tap water",Parameters!$C$17*Parameters!$C$5*'Actual H2'!N109,Parameters!$C$22*Parameters!$C$5*'Actual H2'!N109))</f>
        <v>15.864150943396227</v>
      </c>
      <c r="O109" s="12">
        <f>IF(Control!$C$11="Highly pure",Parameters!$C$12*Parameters!$C$5*'Actual H2'!O109,IF(Control!$C$11="Tap water",Parameters!$C$17*Parameters!$C$5*'Actual H2'!O109,Parameters!$C$22*Parameters!$C$5*'Actual H2'!O109))</f>
        <v>17.343396226415091</v>
      </c>
      <c r="P109" s="12">
        <f>IF(Control!$C$11="Highly pure",Parameters!$C$12*Parameters!$C$5*'Actual H2'!P109,IF(Control!$C$11="Tap water",Parameters!$C$17*Parameters!$C$5*'Actual H2'!P109,Parameters!$C$22*Parameters!$C$5*'Actual H2'!P109))</f>
        <v>22.113207547169811</v>
      </c>
      <c r="Q109" s="12">
        <f>IF(Control!$C$11="Highly pure",Parameters!$C$12*Parameters!$C$5*'Actual H2'!Q109,IF(Control!$C$11="Tap water",Parameters!$C$17*Parameters!$C$5*'Actual H2'!Q109,Parameters!$C$22*Parameters!$C$5*'Actual H2'!Q109))</f>
        <v>31.532075471698114</v>
      </c>
      <c r="R109" s="12">
        <f>IF(Control!$C$11="Highly pure",Parameters!$C$12*Parameters!$C$5*'Actual H2'!R109,IF(Control!$C$11="Tap water",Parameters!$C$17*Parameters!$C$5*'Actual H2'!R109,Parameters!$C$22*Parameters!$C$5*'Actual H2'!R109))</f>
        <v>38.052830188679245</v>
      </c>
      <c r="S109" s="12">
        <f>IF(Control!$C$11="Highly pure",Parameters!$C$12*Parameters!$C$5*'Actual H2'!S109,IF(Control!$C$11="Tap water",Parameters!$C$17*Parameters!$C$5*'Actual H2'!S109,Parameters!$C$22*Parameters!$C$5*'Actual H2'!S109))</f>
        <v>40.226415094339615</v>
      </c>
      <c r="T109" s="12">
        <f>IF(Control!$C$11="Highly pure",Parameters!$C$12*Parameters!$C$5*'Actual H2'!T109,IF(Control!$C$11="Tap water",Parameters!$C$17*Parameters!$C$5*'Actual H2'!T109,Parameters!$C$22*Parameters!$C$5*'Actual H2'!T109))</f>
        <v>45.388679245283029</v>
      </c>
      <c r="U109" s="12">
        <f>IF(Control!$C$11="Highly pure",Parameters!$C$12*Parameters!$C$5*'Actual H2'!U109,IF(Control!$C$11="Tap water",Parameters!$C$17*Parameters!$C$5*'Actual H2'!U109,Parameters!$C$22*Parameters!$C$5*'Actual H2'!U109))</f>
        <v>62.279245283018867</v>
      </c>
      <c r="V109" s="12">
        <f>IF(Control!$C$11="Highly pure",Parameters!$C$12*Parameters!$C$5*'Actual H2'!V109,IF(Control!$C$11="Tap water",Parameters!$C$17*Parameters!$C$5*'Actual H2'!V109,Parameters!$C$22*Parameters!$C$5*'Actual H2'!V109))</f>
        <v>85.735849056603769</v>
      </c>
      <c r="W109" s="12">
        <f>IF(Control!$C$11="Highly pure",Parameters!$C$12*Parameters!$C$5*'Actual H2'!W109,IF(Control!$C$11="Tap water",Parameters!$C$17*Parameters!$C$5*'Actual H2'!W109,Parameters!$C$22*Parameters!$C$5*'Actual H2'!W109))</f>
        <v>109.79622641509434</v>
      </c>
      <c r="X109" s="12">
        <f>IF(Control!$C$11="Highly pure",Parameters!$C$12*Parameters!$C$5*'Actual H2'!X109,IF(Control!$C$11="Tap water",Parameters!$C$17*Parameters!$C$5*'Actual H2'!X109,Parameters!$C$22*Parameters!$C$5*'Actual H2'!X109))</f>
        <v>119.48679245283019</v>
      </c>
      <c r="Y109" s="12">
        <f>IF(Control!$C$11="Highly pure",Parameters!$C$12*Parameters!$C$5*'Actual H2'!Y109,IF(Control!$C$11="Tap water",Parameters!$C$17*Parameters!$C$5*'Actual H2'!Y109,Parameters!$C$22*Parameters!$C$5*'Actual H2'!Y109))</f>
        <v>126.33962264150944</v>
      </c>
      <c r="Z109" s="12">
        <f>IF(Control!$C$11="Highly pure",Parameters!$C$12*Parameters!$C$5*'Actual H2'!Z109,IF(Control!$C$11="Tap water",Parameters!$C$17*Parameters!$C$5*'Actual H2'!Z109,Parameters!$C$22*Parameters!$C$5*'Actual H2'!Z109))</f>
        <v>130.26415094339623</v>
      </c>
      <c r="AB109" s="7">
        <f t="shared" si="1"/>
        <v>1019.7132075471698</v>
      </c>
    </row>
    <row r="110" spans="2:28" x14ac:dyDescent="0.2">
      <c r="B110" s="6">
        <v>44304</v>
      </c>
      <c r="C110" s="12">
        <f>IF(Control!$C$11="Highly pure",Parameters!$C$12*Parameters!$C$5*'Actual H2'!C110,IF(Control!$C$11="Tap water",Parameters!$C$17*Parameters!$C$5*'Actual H2'!C110,Parameters!$C$22*Parameters!$C$5*'Actual H2'!C110))</f>
        <v>137.53962264150945</v>
      </c>
      <c r="D110" s="12">
        <f>IF(Control!$C$11="Highly pure",Parameters!$C$12*Parameters!$C$5*'Actual H2'!D110,IF(Control!$C$11="Tap water",Parameters!$C$17*Parameters!$C$5*'Actual H2'!D110,Parameters!$C$22*Parameters!$C$5*'Actual H2'!D110))</f>
        <v>130.26415094339623</v>
      </c>
      <c r="E110" s="12">
        <f>IF(Control!$C$11="Highly pure",Parameters!$C$12*Parameters!$C$5*'Actual H2'!E110,IF(Control!$C$11="Tap water",Parameters!$C$17*Parameters!$C$5*'Actual H2'!E110,Parameters!$C$22*Parameters!$C$5*'Actual H2'!E110))</f>
        <v>126.33962264150944</v>
      </c>
      <c r="F110" s="12">
        <f>IF(Control!$C$11="Highly pure",Parameters!$C$12*Parameters!$C$5*'Actual H2'!F110,IF(Control!$C$11="Tap water",Parameters!$C$17*Parameters!$C$5*'Actual H2'!F110,Parameters!$C$22*Parameters!$C$5*'Actual H2'!F110))</f>
        <v>126.33962264150944</v>
      </c>
      <c r="G110" s="12">
        <f>IF(Control!$C$11="Highly pure",Parameters!$C$12*Parameters!$C$5*'Actual H2'!G110,IF(Control!$C$11="Tap water",Parameters!$C$17*Parameters!$C$5*'Actual H2'!G110,Parameters!$C$22*Parameters!$C$5*'Actual H2'!G110))</f>
        <v>119.48679245283019</v>
      </c>
      <c r="H110" s="12">
        <f>IF(Control!$C$11="Highly pure",Parameters!$C$12*Parameters!$C$5*'Actual H2'!H110,IF(Control!$C$11="Tap water",Parameters!$C$17*Parameters!$C$5*'Actual H2'!H110,Parameters!$C$22*Parameters!$C$5*'Actual H2'!H110))</f>
        <v>117.1320754716981</v>
      </c>
      <c r="I110" s="12">
        <f>IF(Control!$C$11="Highly pure",Parameters!$C$12*Parameters!$C$5*'Actual H2'!I110,IF(Control!$C$11="Tap water",Parameters!$C$17*Parameters!$C$5*'Actual H2'!I110,Parameters!$C$22*Parameters!$C$5*'Actual H2'!I110))</f>
        <v>109.79622641509434</v>
      </c>
      <c r="J110" s="12">
        <f>IF(Control!$C$11="Highly pure",Parameters!$C$12*Parameters!$C$5*'Actual H2'!J110,IF(Control!$C$11="Tap water",Parameters!$C$17*Parameters!$C$5*'Actual H2'!J110,Parameters!$C$22*Parameters!$C$5*'Actual H2'!J110))</f>
        <v>105.66037735849056</v>
      </c>
      <c r="K110" s="12">
        <f>IF(Control!$C$11="Highly pure",Parameters!$C$12*Parameters!$C$5*'Actual H2'!K110,IF(Control!$C$11="Tap water",Parameters!$C$17*Parameters!$C$5*'Actual H2'!K110,Parameters!$C$22*Parameters!$C$5*'Actual H2'!K110))</f>
        <v>101.19245283018867</v>
      </c>
      <c r="L110" s="12">
        <f>IF(Control!$C$11="Highly pure",Parameters!$C$12*Parameters!$C$5*'Actual H2'!L110,IF(Control!$C$11="Tap water",Parameters!$C$17*Parameters!$C$5*'Actual H2'!L110,Parameters!$C$22*Parameters!$C$5*'Actual H2'!L110))</f>
        <v>93.856603773584894</v>
      </c>
      <c r="M110" s="12">
        <f>IF(Control!$C$11="Highly pure",Parameters!$C$12*Parameters!$C$5*'Actual H2'!M110,IF(Control!$C$11="Tap water",Parameters!$C$17*Parameters!$C$5*'Actual H2'!M110,Parameters!$C$22*Parameters!$C$5*'Actual H2'!M110))</f>
        <v>85.735849056603769</v>
      </c>
      <c r="N110" s="12">
        <f>IF(Control!$C$11="Highly pure",Parameters!$C$12*Parameters!$C$5*'Actual H2'!N110,IF(Control!$C$11="Tap water",Parameters!$C$17*Parameters!$C$5*'Actual H2'!N110,Parameters!$C$22*Parameters!$C$5*'Actual H2'!N110))</f>
        <v>75.833962264150927</v>
      </c>
      <c r="O110" s="12">
        <f>IF(Control!$C$11="Highly pure",Parameters!$C$12*Parameters!$C$5*'Actual H2'!O110,IF(Control!$C$11="Tap water",Parameters!$C$17*Parameters!$C$5*'Actual H2'!O110,Parameters!$C$22*Parameters!$C$5*'Actual H2'!O110))</f>
        <v>62.279245283018867</v>
      </c>
      <c r="P110" s="12">
        <f>IF(Control!$C$11="Highly pure",Parameters!$C$12*Parameters!$C$5*'Actual H2'!P110,IF(Control!$C$11="Tap water",Parameters!$C$17*Parameters!$C$5*'Actual H2'!P110,Parameters!$C$22*Parameters!$C$5*'Actual H2'!P110))</f>
        <v>50.55094339622643</v>
      </c>
      <c r="Q110" s="12">
        <f>IF(Control!$C$11="Highly pure",Parameters!$C$12*Parameters!$C$5*'Actual H2'!Q110,IF(Control!$C$11="Tap water",Parameters!$C$17*Parameters!$C$5*'Actual H2'!Q110,Parameters!$C$22*Parameters!$C$5*'Actual H2'!Q110))</f>
        <v>40.226415094339615</v>
      </c>
      <c r="R110" s="12">
        <f>IF(Control!$C$11="Highly pure",Parameters!$C$12*Parameters!$C$5*'Actual H2'!R110,IF(Control!$C$11="Tap water",Parameters!$C$17*Parameters!$C$5*'Actual H2'!R110,Parameters!$C$22*Parameters!$C$5*'Actual H2'!R110))</f>
        <v>29.358490566037734</v>
      </c>
      <c r="S110" s="12">
        <f>IF(Control!$C$11="Highly pure",Parameters!$C$12*Parameters!$C$5*'Actual H2'!S110,IF(Control!$C$11="Tap water",Parameters!$C$17*Parameters!$C$5*'Actual H2'!S110,Parameters!$C$22*Parameters!$C$5*'Actual H2'!S110))</f>
        <v>25.735849056603776</v>
      </c>
      <c r="T110" s="12">
        <f>IF(Control!$C$11="Highly pure",Parameters!$C$12*Parameters!$C$5*'Actual H2'!T110,IF(Control!$C$11="Tap water",Parameters!$C$17*Parameters!$C$5*'Actual H2'!T110,Parameters!$C$22*Parameters!$C$5*'Actual H2'!T110))</f>
        <v>22.113207547169811</v>
      </c>
      <c r="U110" s="12">
        <f>IF(Control!$C$11="Highly pure",Parameters!$C$12*Parameters!$C$5*'Actual H2'!U110,IF(Control!$C$11="Tap water",Parameters!$C$17*Parameters!$C$5*'Actual H2'!U110,Parameters!$C$22*Parameters!$C$5*'Actual H2'!U110))</f>
        <v>29.358490566037734</v>
      </c>
      <c r="V110" s="12">
        <f>IF(Control!$C$11="Highly pure",Parameters!$C$12*Parameters!$C$5*'Actual H2'!V110,IF(Control!$C$11="Tap water",Parameters!$C$17*Parameters!$C$5*'Actual H2'!V110,Parameters!$C$22*Parameters!$C$5*'Actual H2'!V110))</f>
        <v>38.052830188679245</v>
      </c>
      <c r="W110" s="12">
        <f>IF(Control!$C$11="Highly pure",Parameters!$C$12*Parameters!$C$5*'Actual H2'!W110,IF(Control!$C$11="Tap water",Parameters!$C$17*Parameters!$C$5*'Actual H2'!W110,Parameters!$C$22*Parameters!$C$5*'Actual H2'!W110))</f>
        <v>50.55094339622643</v>
      </c>
      <c r="X110" s="12">
        <f>IF(Control!$C$11="Highly pure",Parameters!$C$12*Parameters!$C$5*'Actual H2'!X110,IF(Control!$C$11="Tap water",Parameters!$C$17*Parameters!$C$5*'Actual H2'!X110,Parameters!$C$22*Parameters!$C$5*'Actual H2'!X110))</f>
        <v>65.328301886792445</v>
      </c>
      <c r="Y110" s="12">
        <f>IF(Control!$C$11="Highly pure",Parameters!$C$12*Parameters!$C$5*'Actual H2'!Y110,IF(Control!$C$11="Tap water",Parameters!$C$17*Parameters!$C$5*'Actual H2'!Y110,Parameters!$C$22*Parameters!$C$5*'Actual H2'!Y110))</f>
        <v>68.377358490566024</v>
      </c>
      <c r="Z110" s="12">
        <f>IF(Control!$C$11="Highly pure",Parameters!$C$12*Parameters!$C$5*'Actual H2'!Z110,IF(Control!$C$11="Tap water",Parameters!$C$17*Parameters!$C$5*'Actual H2'!Z110,Parameters!$C$22*Parameters!$C$5*'Actual H2'!Z110))</f>
        <v>65.328301886792445</v>
      </c>
      <c r="AB110" s="7">
        <f t="shared" si="1"/>
        <v>1876.437735849056</v>
      </c>
    </row>
    <row r="111" spans="2:28" x14ac:dyDescent="0.2">
      <c r="B111" s="6">
        <v>44305</v>
      </c>
      <c r="C111" s="12">
        <f>IF(Control!$C$11="Highly pure",Parameters!$C$12*Parameters!$C$5*'Actual H2'!C111,IF(Control!$C$11="Tap water",Parameters!$C$17*Parameters!$C$5*'Actual H2'!C111,Parameters!$C$22*Parameters!$C$5*'Actual H2'!C111))</f>
        <v>59.230188679245273</v>
      </c>
      <c r="D111" s="12">
        <f>IF(Control!$C$11="Highly pure",Parameters!$C$12*Parameters!$C$5*'Actual H2'!D111,IF(Control!$C$11="Tap water",Parameters!$C$17*Parameters!$C$5*'Actual H2'!D111,Parameters!$C$22*Parameters!$C$5*'Actual H2'!D111))</f>
        <v>62.279245283018867</v>
      </c>
      <c r="E111" s="12">
        <f>IF(Control!$C$11="Highly pure",Parameters!$C$12*Parameters!$C$5*'Actual H2'!E111,IF(Control!$C$11="Tap water",Parameters!$C$17*Parameters!$C$5*'Actual H2'!E111,Parameters!$C$22*Parameters!$C$5*'Actual H2'!E111))</f>
        <v>68.377358490566024</v>
      </c>
      <c r="F111" s="12">
        <f>IF(Control!$C$11="Highly pure",Parameters!$C$12*Parameters!$C$5*'Actual H2'!F111,IF(Control!$C$11="Tap water",Parameters!$C$17*Parameters!$C$5*'Actual H2'!F111,Parameters!$C$22*Parameters!$C$5*'Actual H2'!F111))</f>
        <v>75.833962264150927</v>
      </c>
      <c r="G111" s="12">
        <f>IF(Control!$C$11="Highly pure",Parameters!$C$12*Parameters!$C$5*'Actual H2'!G111,IF(Control!$C$11="Tap water",Parameters!$C$17*Parameters!$C$5*'Actual H2'!G111,Parameters!$C$22*Parameters!$C$5*'Actual H2'!G111))</f>
        <v>79.969811320754715</v>
      </c>
      <c r="H111" s="12">
        <f>IF(Control!$C$11="Highly pure",Parameters!$C$12*Parameters!$C$5*'Actual H2'!H111,IF(Control!$C$11="Tap water",Parameters!$C$17*Parameters!$C$5*'Actual H2'!H111,Parameters!$C$22*Parameters!$C$5*'Actual H2'!H111))</f>
        <v>75.833962264150927</v>
      </c>
      <c r="I111" s="12">
        <f>IF(Control!$C$11="Highly pure",Parameters!$C$12*Parameters!$C$5*'Actual H2'!I111,IF(Control!$C$11="Tap water",Parameters!$C$17*Parameters!$C$5*'Actual H2'!I111,Parameters!$C$22*Parameters!$C$5*'Actual H2'!I111))</f>
        <v>68.377358490566024</v>
      </c>
      <c r="J111" s="12">
        <f>IF(Control!$C$11="Highly pure",Parameters!$C$12*Parameters!$C$5*'Actual H2'!J111,IF(Control!$C$11="Tap water",Parameters!$C$17*Parameters!$C$5*'Actual H2'!J111,Parameters!$C$22*Parameters!$C$5*'Actual H2'!J111))</f>
        <v>62.279245283018867</v>
      </c>
      <c r="K111" s="12">
        <f>IF(Control!$C$11="Highly pure",Parameters!$C$12*Parameters!$C$5*'Actual H2'!K111,IF(Control!$C$11="Tap water",Parameters!$C$17*Parameters!$C$5*'Actual H2'!K111,Parameters!$C$22*Parameters!$C$5*'Actual H2'!K111))</f>
        <v>83.89433962264151</v>
      </c>
      <c r="L111" s="12">
        <f>IF(Control!$C$11="Highly pure",Parameters!$C$12*Parameters!$C$5*'Actual H2'!L111,IF(Control!$C$11="Tap water",Parameters!$C$17*Parameters!$C$5*'Actual H2'!L111,Parameters!$C$22*Parameters!$C$5*'Actual H2'!L111))</f>
        <v>97.781132075471703</v>
      </c>
      <c r="M111" s="12">
        <f>IF(Control!$C$11="Highly pure",Parameters!$C$12*Parameters!$C$5*'Actual H2'!M111,IF(Control!$C$11="Tap water",Parameters!$C$17*Parameters!$C$5*'Actual H2'!M111,Parameters!$C$22*Parameters!$C$5*'Actual H2'!M111))</f>
        <v>105.66037735849056</v>
      </c>
      <c r="N111" s="12">
        <f>IF(Control!$C$11="Highly pure",Parameters!$C$12*Parameters!$C$5*'Actual H2'!N111,IF(Control!$C$11="Tap water",Parameters!$C$17*Parameters!$C$5*'Actual H2'!N111,Parameters!$C$22*Parameters!$C$5*'Actual H2'!N111))</f>
        <v>97.781132075471703</v>
      </c>
      <c r="O111" s="12">
        <f>IF(Control!$C$11="Highly pure",Parameters!$C$12*Parameters!$C$5*'Actual H2'!O111,IF(Control!$C$11="Tap water",Parameters!$C$17*Parameters!$C$5*'Actual H2'!O111,Parameters!$C$22*Parameters!$C$5*'Actual H2'!O111))</f>
        <v>85.735849056603769</v>
      </c>
      <c r="P111" s="12">
        <f>IF(Control!$C$11="Highly pure",Parameters!$C$12*Parameters!$C$5*'Actual H2'!P111,IF(Control!$C$11="Tap water",Parameters!$C$17*Parameters!$C$5*'Actual H2'!P111,Parameters!$C$22*Parameters!$C$5*'Actual H2'!P111))</f>
        <v>71.84905660377359</v>
      </c>
      <c r="Q111" s="12">
        <f>IF(Control!$C$11="Highly pure",Parameters!$C$12*Parameters!$C$5*'Actual H2'!Q111,IF(Control!$C$11="Tap water",Parameters!$C$17*Parameters!$C$5*'Actual H2'!Q111,Parameters!$C$22*Parameters!$C$5*'Actual H2'!Q111))</f>
        <v>56.181132075471695</v>
      </c>
      <c r="R111" s="12">
        <f>IF(Control!$C$11="Highly pure",Parameters!$C$12*Parameters!$C$5*'Actual H2'!R111,IF(Control!$C$11="Tap water",Parameters!$C$17*Parameters!$C$5*'Actual H2'!R111,Parameters!$C$22*Parameters!$C$5*'Actual H2'!R111))</f>
        <v>42.807547169811322</v>
      </c>
      <c r="S111" s="12">
        <f>IF(Control!$C$11="Highly pure",Parameters!$C$12*Parameters!$C$5*'Actual H2'!S111,IF(Control!$C$11="Tap water",Parameters!$C$17*Parameters!$C$5*'Actual H2'!S111,Parameters!$C$22*Parameters!$C$5*'Actual H2'!S111))</f>
        <v>29.358490566037734</v>
      </c>
      <c r="T111" s="12">
        <f>IF(Control!$C$11="Highly pure",Parameters!$C$12*Parameters!$C$5*'Actual H2'!T111,IF(Control!$C$11="Tap water",Parameters!$C$17*Parameters!$C$5*'Actual H2'!T111,Parameters!$C$22*Parameters!$C$5*'Actual H2'!T111))</f>
        <v>20.30188679245283</v>
      </c>
      <c r="U111" s="12">
        <f>IF(Control!$C$11="Highly pure",Parameters!$C$12*Parameters!$C$5*'Actual H2'!U111,IF(Control!$C$11="Tap water",Parameters!$C$17*Parameters!$C$5*'Actual H2'!U111,Parameters!$C$22*Parameters!$C$5*'Actual H2'!U111))</f>
        <v>18.822641509433961</v>
      </c>
      <c r="V111" s="12">
        <f>IF(Control!$C$11="Highly pure",Parameters!$C$12*Parameters!$C$5*'Actual H2'!V111,IF(Control!$C$11="Tap water",Parameters!$C$17*Parameters!$C$5*'Actual H2'!V111,Parameters!$C$22*Parameters!$C$5*'Actual H2'!V111))</f>
        <v>18.822641509433961</v>
      </c>
      <c r="W111" s="12">
        <f>IF(Control!$C$11="Highly pure",Parameters!$C$12*Parameters!$C$5*'Actual H2'!W111,IF(Control!$C$11="Tap water",Parameters!$C$17*Parameters!$C$5*'Actual H2'!W111,Parameters!$C$22*Parameters!$C$5*'Actual H2'!W111))</f>
        <v>20.30188679245283</v>
      </c>
      <c r="X111" s="12">
        <f>IF(Control!$C$11="Highly pure",Parameters!$C$12*Parameters!$C$5*'Actual H2'!X111,IF(Control!$C$11="Tap water",Parameters!$C$17*Parameters!$C$5*'Actual H2'!X111,Parameters!$C$22*Parameters!$C$5*'Actual H2'!X111))</f>
        <v>23.924528301886792</v>
      </c>
      <c r="Y111" s="12">
        <f>IF(Control!$C$11="Highly pure",Parameters!$C$12*Parameters!$C$5*'Actual H2'!Y111,IF(Control!$C$11="Tap water",Parameters!$C$17*Parameters!$C$5*'Actual H2'!Y111,Parameters!$C$22*Parameters!$C$5*'Actual H2'!Y111))</f>
        <v>33.705660377358491</v>
      </c>
      <c r="Z111" s="12">
        <f>IF(Control!$C$11="Highly pure",Parameters!$C$12*Parameters!$C$5*'Actual H2'!Z111,IF(Control!$C$11="Tap water",Parameters!$C$17*Parameters!$C$5*'Actual H2'!Z111,Parameters!$C$22*Parameters!$C$5*'Actual H2'!Z111))</f>
        <v>45.388679245283029</v>
      </c>
      <c r="AB111" s="7">
        <f t="shared" si="1"/>
        <v>1404.4981132075475</v>
      </c>
    </row>
    <row r="112" spans="2:28" x14ac:dyDescent="0.2">
      <c r="B112" s="6">
        <v>44306</v>
      </c>
      <c r="C112" s="12">
        <f>IF(Control!$C$11="Highly pure",Parameters!$C$12*Parameters!$C$5*'Actual H2'!C112,IF(Control!$C$11="Tap water",Parameters!$C$17*Parameters!$C$5*'Actual H2'!C112,Parameters!$C$22*Parameters!$C$5*'Actual H2'!C112))</f>
        <v>45.388679245283029</v>
      </c>
      <c r="D112" s="12">
        <f>IF(Control!$C$11="Highly pure",Parameters!$C$12*Parameters!$C$5*'Actual H2'!D112,IF(Control!$C$11="Tap water",Parameters!$C$17*Parameters!$C$5*'Actual H2'!D112,Parameters!$C$22*Parameters!$C$5*'Actual H2'!D112))</f>
        <v>53.132075471698116</v>
      </c>
      <c r="E112" s="12">
        <f>IF(Control!$C$11="Highly pure",Parameters!$C$12*Parameters!$C$5*'Actual H2'!E112,IF(Control!$C$11="Tap water",Parameters!$C$17*Parameters!$C$5*'Actual H2'!E112,Parameters!$C$22*Parameters!$C$5*'Actual H2'!E112))</f>
        <v>59.230188679245273</v>
      </c>
      <c r="F112" s="12">
        <f>IF(Control!$C$11="Highly pure",Parameters!$C$12*Parameters!$C$5*'Actual H2'!F112,IF(Control!$C$11="Tap water",Parameters!$C$17*Parameters!$C$5*'Actual H2'!F112,Parameters!$C$22*Parameters!$C$5*'Actual H2'!F112))</f>
        <v>68.377358490566024</v>
      </c>
      <c r="G112" s="12">
        <f>IF(Control!$C$11="Highly pure",Parameters!$C$12*Parameters!$C$5*'Actual H2'!G112,IF(Control!$C$11="Tap water",Parameters!$C$17*Parameters!$C$5*'Actual H2'!G112,Parameters!$C$22*Parameters!$C$5*'Actual H2'!G112))</f>
        <v>75.833962264150927</v>
      </c>
      <c r="H112" s="12">
        <f>IF(Control!$C$11="Highly pure",Parameters!$C$12*Parameters!$C$5*'Actual H2'!H112,IF(Control!$C$11="Tap water",Parameters!$C$17*Parameters!$C$5*'Actual H2'!H112,Parameters!$C$22*Parameters!$C$5*'Actual H2'!H112))</f>
        <v>68.377358490566024</v>
      </c>
      <c r="I112" s="12">
        <f>IF(Control!$C$11="Highly pure",Parameters!$C$12*Parameters!$C$5*'Actual H2'!I112,IF(Control!$C$11="Tap water",Parameters!$C$17*Parameters!$C$5*'Actual H2'!I112,Parameters!$C$22*Parameters!$C$5*'Actual H2'!I112))</f>
        <v>62.279245283018867</v>
      </c>
      <c r="J112" s="12">
        <f>IF(Control!$C$11="Highly pure",Parameters!$C$12*Parameters!$C$5*'Actual H2'!J112,IF(Control!$C$11="Tap water",Parameters!$C$17*Parameters!$C$5*'Actual H2'!J112,Parameters!$C$22*Parameters!$C$5*'Actual H2'!J112))</f>
        <v>85.735849056603769</v>
      </c>
      <c r="K112" s="12">
        <f>IF(Control!$C$11="Highly pure",Parameters!$C$12*Parameters!$C$5*'Actual H2'!K112,IF(Control!$C$11="Tap water",Parameters!$C$17*Parameters!$C$5*'Actual H2'!K112,Parameters!$C$22*Parameters!$C$5*'Actual H2'!K112))</f>
        <v>105.66037735849056</v>
      </c>
      <c r="L112" s="12">
        <f>IF(Control!$C$11="Highly pure",Parameters!$C$12*Parameters!$C$5*'Actual H2'!L112,IF(Control!$C$11="Tap water",Parameters!$C$17*Parameters!$C$5*'Actual H2'!L112,Parameters!$C$22*Parameters!$C$5*'Actual H2'!L112))</f>
        <v>109.79622641509434</v>
      </c>
      <c r="M112" s="12">
        <f>IF(Control!$C$11="Highly pure",Parameters!$C$12*Parameters!$C$5*'Actual H2'!M112,IF(Control!$C$11="Tap water",Parameters!$C$17*Parameters!$C$5*'Actual H2'!M112,Parameters!$C$22*Parameters!$C$5*'Actual H2'!M112))</f>
        <v>101.19245283018867</v>
      </c>
      <c r="N112" s="12">
        <f>IF(Control!$C$11="Highly pure",Parameters!$C$12*Parameters!$C$5*'Actual H2'!N112,IF(Control!$C$11="Tap water",Parameters!$C$17*Parameters!$C$5*'Actual H2'!N112,Parameters!$C$22*Parameters!$C$5*'Actual H2'!N112))</f>
        <v>109.79622641509434</v>
      </c>
      <c r="O112" s="12">
        <f>IF(Control!$C$11="Highly pure",Parameters!$C$12*Parameters!$C$5*'Actual H2'!O112,IF(Control!$C$11="Tap water",Parameters!$C$17*Parameters!$C$5*'Actual H2'!O112,Parameters!$C$22*Parameters!$C$5*'Actual H2'!O112))</f>
        <v>126.33962264150944</v>
      </c>
      <c r="P112" s="12">
        <f>IF(Control!$C$11="Highly pure",Parameters!$C$12*Parameters!$C$5*'Actual H2'!P112,IF(Control!$C$11="Tap water",Parameters!$C$17*Parameters!$C$5*'Actual H2'!P112,Parameters!$C$22*Parameters!$C$5*'Actual H2'!P112))</f>
        <v>137.53962264150945</v>
      </c>
      <c r="Q112" s="12">
        <f>IF(Control!$C$11="Highly pure",Parameters!$C$12*Parameters!$C$5*'Actual H2'!Q112,IF(Control!$C$11="Tap water",Parameters!$C$17*Parameters!$C$5*'Actual H2'!Q112,Parameters!$C$22*Parameters!$C$5*'Actual H2'!Q112))</f>
        <v>154.15849056603776</v>
      </c>
      <c r="R112" s="12">
        <f>IF(Control!$C$11="Highly pure",Parameters!$C$12*Parameters!$C$5*'Actual H2'!R112,IF(Control!$C$11="Tap water",Parameters!$C$17*Parameters!$C$5*'Actual H2'!R112,Parameters!$C$22*Parameters!$C$5*'Actual H2'!R112))</f>
        <v>176.30188679245282</v>
      </c>
      <c r="S112" s="12">
        <f>IF(Control!$C$11="Highly pure",Parameters!$C$12*Parameters!$C$5*'Actual H2'!S112,IF(Control!$C$11="Tap water",Parameters!$C$17*Parameters!$C$5*'Actual H2'!S112,Parameters!$C$22*Parameters!$C$5*'Actual H2'!S112))</f>
        <v>183.81886792452832</v>
      </c>
      <c r="T112" s="12">
        <f>IF(Control!$C$11="Highly pure",Parameters!$C$12*Parameters!$C$5*'Actual H2'!T112,IF(Control!$C$11="Tap water",Parameters!$C$17*Parameters!$C$5*'Actual H2'!T112,Parameters!$C$22*Parameters!$C$5*'Actual H2'!T112))</f>
        <v>184.06037735849057</v>
      </c>
      <c r="U112" s="12">
        <f>IF(Control!$C$11="Highly pure",Parameters!$C$12*Parameters!$C$5*'Actual H2'!U112,IF(Control!$C$11="Tap water",Parameters!$C$17*Parameters!$C$5*'Actual H2'!U112,Parameters!$C$22*Parameters!$C$5*'Actual H2'!U112))</f>
        <v>183.81886792452832</v>
      </c>
      <c r="V112" s="12">
        <f>IF(Control!$C$11="Highly pure",Parameters!$C$12*Parameters!$C$5*'Actual H2'!V112,IF(Control!$C$11="Tap water",Parameters!$C$17*Parameters!$C$5*'Actual H2'!V112,Parameters!$C$22*Parameters!$C$5*'Actual H2'!V112))</f>
        <v>177.22264150943397</v>
      </c>
      <c r="W112" s="12">
        <f>IF(Control!$C$11="Highly pure",Parameters!$C$12*Parameters!$C$5*'Actual H2'!W112,IF(Control!$C$11="Tap water",Parameters!$C$17*Parameters!$C$5*'Actual H2'!W112,Parameters!$C$22*Parameters!$C$5*'Actual H2'!W112))</f>
        <v>167.80377358490566</v>
      </c>
      <c r="X112" s="12">
        <f>IF(Control!$C$11="Highly pure",Parameters!$C$12*Parameters!$C$5*'Actual H2'!X112,IF(Control!$C$11="Tap water",Parameters!$C$17*Parameters!$C$5*'Actual H2'!X112,Parameters!$C$22*Parameters!$C$5*'Actual H2'!X112))</f>
        <v>151.72830188679248</v>
      </c>
      <c r="Y112" s="12">
        <f>IF(Control!$C$11="Highly pure",Parameters!$C$12*Parameters!$C$5*'Actual H2'!Y112,IF(Control!$C$11="Tap water",Parameters!$C$17*Parameters!$C$5*'Actual H2'!Y112,Parameters!$C$22*Parameters!$C$5*'Actual H2'!Y112))</f>
        <v>133.6754716981132</v>
      </c>
      <c r="Z112" s="12">
        <f>IF(Control!$C$11="Highly pure",Parameters!$C$12*Parameters!$C$5*'Actual H2'!Z112,IF(Control!$C$11="Tap water",Parameters!$C$17*Parameters!$C$5*'Actual H2'!Z112,Parameters!$C$22*Parameters!$C$5*'Actual H2'!Z112))</f>
        <v>117.1320754716981</v>
      </c>
      <c r="AB112" s="7">
        <f t="shared" si="1"/>
        <v>2838.4</v>
      </c>
    </row>
    <row r="113" spans="2:28" x14ac:dyDescent="0.2">
      <c r="B113" s="6">
        <v>44307</v>
      </c>
      <c r="C113" s="12">
        <f>IF(Control!$C$11="Highly pure",Parameters!$C$12*Parameters!$C$5*'Actual H2'!C113,IF(Control!$C$11="Tap water",Parameters!$C$17*Parameters!$C$5*'Actual H2'!C113,Parameters!$C$22*Parameters!$C$5*'Actual H2'!C113))</f>
        <v>97.781132075471703</v>
      </c>
      <c r="D113" s="12">
        <f>IF(Control!$C$11="Highly pure",Parameters!$C$12*Parameters!$C$5*'Actual H2'!D113,IF(Control!$C$11="Tap water",Parameters!$C$17*Parameters!$C$5*'Actual H2'!D113,Parameters!$C$22*Parameters!$C$5*'Actual H2'!D113))</f>
        <v>75.833962264150927</v>
      </c>
      <c r="E113" s="12">
        <f>IF(Control!$C$11="Highly pure",Parameters!$C$12*Parameters!$C$5*'Actual H2'!E113,IF(Control!$C$11="Tap water",Parameters!$C$17*Parameters!$C$5*'Actual H2'!E113,Parameters!$C$22*Parameters!$C$5*'Actual H2'!E113))</f>
        <v>59.230188679245273</v>
      </c>
      <c r="F113" s="12">
        <f>IF(Control!$C$11="Highly pure",Parameters!$C$12*Parameters!$C$5*'Actual H2'!F113,IF(Control!$C$11="Tap water",Parameters!$C$17*Parameters!$C$5*'Actual H2'!F113,Parameters!$C$22*Parameters!$C$5*'Actual H2'!F113))</f>
        <v>47.969811320754729</v>
      </c>
      <c r="G113" s="12">
        <f>IF(Control!$C$11="Highly pure",Parameters!$C$12*Parameters!$C$5*'Actual H2'!G113,IF(Control!$C$11="Tap water",Parameters!$C$17*Parameters!$C$5*'Actual H2'!G113,Parameters!$C$22*Parameters!$C$5*'Actual H2'!G113))</f>
        <v>40.226415094339615</v>
      </c>
      <c r="H113" s="12">
        <f>IF(Control!$C$11="Highly pure",Parameters!$C$12*Parameters!$C$5*'Actual H2'!H113,IF(Control!$C$11="Tap water",Parameters!$C$17*Parameters!$C$5*'Actual H2'!H113,Parameters!$C$22*Parameters!$C$5*'Actual H2'!H113))</f>
        <v>31.532075471698114</v>
      </c>
      <c r="I113" s="12">
        <f>IF(Control!$C$11="Highly pure",Parameters!$C$12*Parameters!$C$5*'Actual H2'!I113,IF(Control!$C$11="Tap water",Parameters!$C$17*Parameters!$C$5*'Actual H2'!I113,Parameters!$C$22*Parameters!$C$5*'Actual H2'!I113))</f>
        <v>17.343396226415091</v>
      </c>
      <c r="J113" s="12">
        <f>IF(Control!$C$11="Highly pure",Parameters!$C$12*Parameters!$C$5*'Actual H2'!J113,IF(Control!$C$11="Tap water",Parameters!$C$17*Parameters!$C$5*'Actual H2'!J113,Parameters!$C$22*Parameters!$C$5*'Actual H2'!J113))</f>
        <v>6.7169811320754729</v>
      </c>
      <c r="K113" s="12">
        <f>IF(Control!$C$11="Highly pure",Parameters!$C$12*Parameters!$C$5*'Actual H2'!K113,IF(Control!$C$11="Tap water",Parameters!$C$17*Parameters!$C$5*'Actual H2'!K113,Parameters!$C$22*Parameters!$C$5*'Actual H2'!K113))</f>
        <v>0</v>
      </c>
      <c r="L113" s="12">
        <f>IF(Control!$C$11="Highly pure",Parameters!$C$12*Parameters!$C$5*'Actual H2'!L113,IF(Control!$C$11="Tap water",Parameters!$C$17*Parameters!$C$5*'Actual H2'!L113,Parameters!$C$22*Parameters!$C$5*'Actual H2'!L113))</f>
        <v>0</v>
      </c>
      <c r="M113" s="12">
        <f>IF(Control!$C$11="Highly pure",Parameters!$C$12*Parameters!$C$5*'Actual H2'!M113,IF(Control!$C$11="Tap water",Parameters!$C$17*Parameters!$C$5*'Actual H2'!M113,Parameters!$C$22*Parameters!$C$5*'Actual H2'!M113))</f>
        <v>0</v>
      </c>
      <c r="N113" s="12">
        <f>IF(Control!$C$11="Highly pure",Parameters!$C$12*Parameters!$C$5*'Actual H2'!N113,IF(Control!$C$11="Tap water",Parameters!$C$17*Parameters!$C$5*'Actual H2'!N113,Parameters!$C$22*Parameters!$C$5*'Actual H2'!N113))</f>
        <v>0</v>
      </c>
      <c r="O113" s="12">
        <f>IF(Control!$C$11="Highly pure",Parameters!$C$12*Parameters!$C$5*'Actual H2'!O113,IF(Control!$C$11="Tap water",Parameters!$C$17*Parameters!$C$5*'Actual H2'!O113,Parameters!$C$22*Parameters!$C$5*'Actual H2'!O113))</f>
        <v>0</v>
      </c>
      <c r="P113" s="12">
        <f>IF(Control!$C$11="Highly pure",Parameters!$C$12*Parameters!$C$5*'Actual H2'!P113,IF(Control!$C$11="Tap water",Parameters!$C$17*Parameters!$C$5*'Actual H2'!P113,Parameters!$C$22*Parameters!$C$5*'Actual H2'!P113))</f>
        <v>0</v>
      </c>
      <c r="Q113" s="12">
        <f>IF(Control!$C$11="Highly pure",Parameters!$C$12*Parameters!$C$5*'Actual H2'!Q113,IF(Control!$C$11="Tap water",Parameters!$C$17*Parameters!$C$5*'Actual H2'!Q113,Parameters!$C$22*Parameters!$C$5*'Actual H2'!Q113))</f>
        <v>0</v>
      </c>
      <c r="R113" s="12">
        <f>IF(Control!$C$11="Highly pure",Parameters!$C$12*Parameters!$C$5*'Actual H2'!R113,IF(Control!$C$11="Tap water",Parameters!$C$17*Parameters!$C$5*'Actual H2'!R113,Parameters!$C$22*Parameters!$C$5*'Actual H2'!R113))</f>
        <v>0</v>
      </c>
      <c r="S113" s="12">
        <f>IF(Control!$C$11="Highly pure",Parameters!$C$12*Parameters!$C$5*'Actual H2'!S113,IF(Control!$C$11="Tap water",Parameters!$C$17*Parameters!$C$5*'Actual H2'!S113,Parameters!$C$22*Parameters!$C$5*'Actual H2'!S113))</f>
        <v>0</v>
      </c>
      <c r="T113" s="12">
        <f>IF(Control!$C$11="Highly pure",Parameters!$C$12*Parameters!$C$5*'Actual H2'!T113,IF(Control!$C$11="Tap water",Parameters!$C$17*Parameters!$C$5*'Actual H2'!T113,Parameters!$C$22*Parameters!$C$5*'Actual H2'!T113))</f>
        <v>0</v>
      </c>
      <c r="U113" s="12">
        <f>IF(Control!$C$11="Highly pure",Parameters!$C$12*Parameters!$C$5*'Actual H2'!U113,IF(Control!$C$11="Tap water",Parameters!$C$17*Parameters!$C$5*'Actual H2'!U113,Parameters!$C$22*Parameters!$C$5*'Actual H2'!U113))</f>
        <v>0</v>
      </c>
      <c r="V113" s="12">
        <f>IF(Control!$C$11="Highly pure",Parameters!$C$12*Parameters!$C$5*'Actual H2'!V113,IF(Control!$C$11="Tap water",Parameters!$C$17*Parameters!$C$5*'Actual H2'!V113,Parameters!$C$22*Parameters!$C$5*'Actual H2'!V113))</f>
        <v>5.7509433962264147</v>
      </c>
      <c r="W113" s="12">
        <f>IF(Control!$C$11="Highly pure",Parameters!$C$12*Parameters!$C$5*'Actual H2'!W113,IF(Control!$C$11="Tap water",Parameters!$C$17*Parameters!$C$5*'Actual H2'!W113,Parameters!$C$22*Parameters!$C$5*'Actual H2'!W113))</f>
        <v>6.7169811320754729</v>
      </c>
      <c r="X113" s="12">
        <f>IF(Control!$C$11="Highly pure",Parameters!$C$12*Parameters!$C$5*'Actual H2'!X113,IF(Control!$C$11="Tap water",Parameters!$C$17*Parameters!$C$5*'Actual H2'!X113,Parameters!$C$22*Parameters!$C$5*'Actual H2'!X113))</f>
        <v>2.8528301886792451</v>
      </c>
      <c r="Y113" s="12">
        <f>IF(Control!$C$11="Highly pure",Parameters!$C$12*Parameters!$C$5*'Actual H2'!Y113,IF(Control!$C$11="Tap water",Parameters!$C$17*Parameters!$C$5*'Actual H2'!Y113,Parameters!$C$22*Parameters!$C$5*'Actual H2'!Y113))</f>
        <v>0</v>
      </c>
      <c r="Z113" s="12">
        <f>IF(Control!$C$11="Highly pure",Parameters!$C$12*Parameters!$C$5*'Actual H2'!Z113,IF(Control!$C$11="Tap water",Parameters!$C$17*Parameters!$C$5*'Actual H2'!Z113,Parameters!$C$22*Parameters!$C$5*'Actual H2'!Z113))</f>
        <v>0</v>
      </c>
      <c r="AB113" s="7">
        <f t="shared" si="1"/>
        <v>391.95471698113215</v>
      </c>
    </row>
    <row r="114" spans="2:28" x14ac:dyDescent="0.2">
      <c r="B114" s="6">
        <v>44308</v>
      </c>
      <c r="C114" s="12">
        <f>IF(Control!$C$11="Highly pure",Parameters!$C$12*Parameters!$C$5*'Actual H2'!C114,IF(Control!$C$11="Tap water",Parameters!$C$17*Parameters!$C$5*'Actual H2'!C114,Parameters!$C$22*Parameters!$C$5*'Actual H2'!C114))</f>
        <v>0</v>
      </c>
      <c r="D114" s="12">
        <f>IF(Control!$C$11="Highly pure",Parameters!$C$12*Parameters!$C$5*'Actual H2'!D114,IF(Control!$C$11="Tap water",Parameters!$C$17*Parameters!$C$5*'Actual H2'!D114,Parameters!$C$22*Parameters!$C$5*'Actual H2'!D114))</f>
        <v>0</v>
      </c>
      <c r="E114" s="12">
        <f>IF(Control!$C$11="Highly pure",Parameters!$C$12*Parameters!$C$5*'Actual H2'!E114,IF(Control!$C$11="Tap water",Parameters!$C$17*Parameters!$C$5*'Actual H2'!E114,Parameters!$C$22*Parameters!$C$5*'Actual H2'!E114))</f>
        <v>0</v>
      </c>
      <c r="F114" s="12">
        <f>IF(Control!$C$11="Highly pure",Parameters!$C$12*Parameters!$C$5*'Actual H2'!F114,IF(Control!$C$11="Tap water",Parameters!$C$17*Parameters!$C$5*'Actual H2'!F114,Parameters!$C$22*Parameters!$C$5*'Actual H2'!F114))</f>
        <v>0</v>
      </c>
      <c r="G114" s="12">
        <f>IF(Control!$C$11="Highly pure",Parameters!$C$12*Parameters!$C$5*'Actual H2'!G114,IF(Control!$C$11="Tap water",Parameters!$C$17*Parameters!$C$5*'Actual H2'!G114,Parameters!$C$22*Parameters!$C$5*'Actual H2'!G114))</f>
        <v>0</v>
      </c>
      <c r="H114" s="12">
        <f>IF(Control!$C$11="Highly pure",Parameters!$C$12*Parameters!$C$5*'Actual H2'!H114,IF(Control!$C$11="Tap water",Parameters!$C$17*Parameters!$C$5*'Actual H2'!H114,Parameters!$C$22*Parameters!$C$5*'Actual H2'!H114))</f>
        <v>0</v>
      </c>
      <c r="I114" s="12">
        <f>IF(Control!$C$11="Highly pure",Parameters!$C$12*Parameters!$C$5*'Actual H2'!I114,IF(Control!$C$11="Tap water",Parameters!$C$17*Parameters!$C$5*'Actual H2'!I114,Parameters!$C$22*Parameters!$C$5*'Actual H2'!I114))</f>
        <v>0</v>
      </c>
      <c r="J114" s="12">
        <f>IF(Control!$C$11="Highly pure",Parameters!$C$12*Parameters!$C$5*'Actual H2'!J114,IF(Control!$C$11="Tap water",Parameters!$C$17*Parameters!$C$5*'Actual H2'!J114,Parameters!$C$22*Parameters!$C$5*'Actual H2'!J114))</f>
        <v>0</v>
      </c>
      <c r="K114" s="12">
        <f>IF(Control!$C$11="Highly pure",Parameters!$C$12*Parameters!$C$5*'Actual H2'!K114,IF(Control!$C$11="Tap water",Parameters!$C$17*Parameters!$C$5*'Actual H2'!K114,Parameters!$C$22*Parameters!$C$5*'Actual H2'!K114))</f>
        <v>0</v>
      </c>
      <c r="L114" s="12">
        <f>IF(Control!$C$11="Highly pure",Parameters!$C$12*Parameters!$C$5*'Actual H2'!L114,IF(Control!$C$11="Tap water",Parameters!$C$17*Parameters!$C$5*'Actual H2'!L114,Parameters!$C$22*Parameters!$C$5*'Actual H2'!L114))</f>
        <v>0</v>
      </c>
      <c r="M114" s="12">
        <f>IF(Control!$C$11="Highly pure",Parameters!$C$12*Parameters!$C$5*'Actual H2'!M114,IF(Control!$C$11="Tap water",Parameters!$C$17*Parameters!$C$5*'Actual H2'!M114,Parameters!$C$22*Parameters!$C$5*'Actual H2'!M114))</f>
        <v>0</v>
      </c>
      <c r="N114" s="12">
        <f>IF(Control!$C$11="Highly pure",Parameters!$C$12*Parameters!$C$5*'Actual H2'!N114,IF(Control!$C$11="Tap water",Parameters!$C$17*Parameters!$C$5*'Actual H2'!N114,Parameters!$C$22*Parameters!$C$5*'Actual H2'!N114))</f>
        <v>0</v>
      </c>
      <c r="O114" s="12">
        <f>IF(Control!$C$11="Highly pure",Parameters!$C$12*Parameters!$C$5*'Actual H2'!O114,IF(Control!$C$11="Tap water",Parameters!$C$17*Parameters!$C$5*'Actual H2'!O114,Parameters!$C$22*Parameters!$C$5*'Actual H2'!O114))</f>
        <v>0</v>
      </c>
      <c r="P114" s="12">
        <f>IF(Control!$C$11="Highly pure",Parameters!$C$12*Parameters!$C$5*'Actual H2'!P114,IF(Control!$C$11="Tap water",Parameters!$C$17*Parameters!$C$5*'Actual H2'!P114,Parameters!$C$22*Parameters!$C$5*'Actual H2'!P114))</f>
        <v>2.8528301886792451</v>
      </c>
      <c r="Q114" s="12">
        <f>IF(Control!$C$11="Highly pure",Parameters!$C$12*Parameters!$C$5*'Actual H2'!Q114,IF(Control!$C$11="Tap water",Parameters!$C$17*Parameters!$C$5*'Actual H2'!Q114,Parameters!$C$22*Parameters!$C$5*'Actual H2'!Q114))</f>
        <v>4.7849056603773574</v>
      </c>
      <c r="R114" s="12">
        <f>IF(Control!$C$11="Highly pure",Parameters!$C$12*Parameters!$C$5*'Actual H2'!R114,IF(Control!$C$11="Tap water",Parameters!$C$17*Parameters!$C$5*'Actual H2'!R114,Parameters!$C$22*Parameters!$C$5*'Actual H2'!R114))</f>
        <v>5.7509433962264147</v>
      </c>
      <c r="S114" s="12">
        <f>IF(Control!$C$11="Highly pure",Parameters!$C$12*Parameters!$C$5*'Actual H2'!S114,IF(Control!$C$11="Tap water",Parameters!$C$17*Parameters!$C$5*'Actual H2'!S114,Parameters!$C$22*Parameters!$C$5*'Actual H2'!S114))</f>
        <v>6.7169811320754729</v>
      </c>
      <c r="T114" s="12">
        <f>IF(Control!$C$11="Highly pure",Parameters!$C$12*Parameters!$C$5*'Actual H2'!T114,IF(Control!$C$11="Tap water",Parameters!$C$17*Parameters!$C$5*'Actual H2'!T114,Parameters!$C$22*Parameters!$C$5*'Actual H2'!T114))</f>
        <v>5.7509433962264147</v>
      </c>
      <c r="U114" s="12">
        <f>IF(Control!$C$11="Highly pure",Parameters!$C$12*Parameters!$C$5*'Actual H2'!U114,IF(Control!$C$11="Tap water",Parameters!$C$17*Parameters!$C$5*'Actual H2'!U114,Parameters!$C$22*Parameters!$C$5*'Actual H2'!U114))</f>
        <v>4.7849056603773574</v>
      </c>
      <c r="V114" s="12">
        <f>IF(Control!$C$11="Highly pure",Parameters!$C$12*Parameters!$C$5*'Actual H2'!V114,IF(Control!$C$11="Tap water",Parameters!$C$17*Parameters!$C$5*'Actual H2'!V114,Parameters!$C$22*Parameters!$C$5*'Actual H2'!V114))</f>
        <v>6.7169811320754729</v>
      </c>
      <c r="W114" s="12">
        <f>IF(Control!$C$11="Highly pure",Parameters!$C$12*Parameters!$C$5*'Actual H2'!W114,IF(Control!$C$11="Tap water",Parameters!$C$17*Parameters!$C$5*'Actual H2'!W114,Parameters!$C$22*Parameters!$C$5*'Actual H2'!W114))</f>
        <v>6.7169811320754729</v>
      </c>
      <c r="X114" s="12">
        <f>IF(Control!$C$11="Highly pure",Parameters!$C$12*Parameters!$C$5*'Actual H2'!X114,IF(Control!$C$11="Tap water",Parameters!$C$17*Parameters!$C$5*'Actual H2'!X114,Parameters!$C$22*Parameters!$C$5*'Actual H2'!X114))</f>
        <v>3.8188679245283015</v>
      </c>
      <c r="Y114" s="12">
        <f>IF(Control!$C$11="Highly pure",Parameters!$C$12*Parameters!$C$5*'Actual H2'!Y114,IF(Control!$C$11="Tap water",Parameters!$C$17*Parameters!$C$5*'Actual H2'!Y114,Parameters!$C$22*Parameters!$C$5*'Actual H2'!Y114))</f>
        <v>0</v>
      </c>
      <c r="Z114" s="12">
        <f>IF(Control!$C$11="Highly pure",Parameters!$C$12*Parameters!$C$5*'Actual H2'!Z114,IF(Control!$C$11="Tap water",Parameters!$C$17*Parameters!$C$5*'Actual H2'!Z114,Parameters!$C$22*Parameters!$C$5*'Actual H2'!Z114))</f>
        <v>0</v>
      </c>
      <c r="AB114" s="7">
        <f t="shared" si="1"/>
        <v>47.89433962264151</v>
      </c>
    </row>
    <row r="115" spans="2:28" x14ac:dyDescent="0.2">
      <c r="B115" s="6">
        <v>44309</v>
      </c>
      <c r="C115" s="12">
        <f>IF(Control!$C$11="Highly pure",Parameters!$C$12*Parameters!$C$5*'Actual H2'!C115,IF(Control!$C$11="Tap water",Parameters!$C$17*Parameters!$C$5*'Actual H2'!C115,Parameters!$C$22*Parameters!$C$5*'Actual H2'!C115))</f>
        <v>0</v>
      </c>
      <c r="D115" s="12">
        <f>IF(Control!$C$11="Highly pure",Parameters!$C$12*Parameters!$C$5*'Actual H2'!D115,IF(Control!$C$11="Tap water",Parameters!$C$17*Parameters!$C$5*'Actual H2'!D115,Parameters!$C$22*Parameters!$C$5*'Actual H2'!D115))</f>
        <v>0</v>
      </c>
      <c r="E115" s="12">
        <f>IF(Control!$C$11="Highly pure",Parameters!$C$12*Parameters!$C$5*'Actual H2'!E115,IF(Control!$C$11="Tap water",Parameters!$C$17*Parameters!$C$5*'Actual H2'!E115,Parameters!$C$22*Parameters!$C$5*'Actual H2'!E115))</f>
        <v>0</v>
      </c>
      <c r="F115" s="12">
        <f>IF(Control!$C$11="Highly pure",Parameters!$C$12*Parameters!$C$5*'Actual H2'!F115,IF(Control!$C$11="Tap water",Parameters!$C$17*Parameters!$C$5*'Actual H2'!F115,Parameters!$C$22*Parameters!$C$5*'Actual H2'!F115))</f>
        <v>0</v>
      </c>
      <c r="G115" s="12">
        <f>IF(Control!$C$11="Highly pure",Parameters!$C$12*Parameters!$C$5*'Actual H2'!G115,IF(Control!$C$11="Tap water",Parameters!$C$17*Parameters!$C$5*'Actual H2'!G115,Parameters!$C$22*Parameters!$C$5*'Actual H2'!G115))</f>
        <v>0</v>
      </c>
      <c r="H115" s="12">
        <f>IF(Control!$C$11="Highly pure",Parameters!$C$12*Parameters!$C$5*'Actual H2'!H115,IF(Control!$C$11="Tap water",Parameters!$C$17*Parameters!$C$5*'Actual H2'!H115,Parameters!$C$22*Parameters!$C$5*'Actual H2'!H115))</f>
        <v>0</v>
      </c>
      <c r="I115" s="12">
        <f>IF(Control!$C$11="Highly pure",Parameters!$C$12*Parameters!$C$5*'Actual H2'!I115,IF(Control!$C$11="Tap water",Parameters!$C$17*Parameters!$C$5*'Actual H2'!I115,Parameters!$C$22*Parameters!$C$5*'Actual H2'!I115))</f>
        <v>0</v>
      </c>
      <c r="J115" s="12">
        <f>IF(Control!$C$11="Highly pure",Parameters!$C$12*Parameters!$C$5*'Actual H2'!J115,IF(Control!$C$11="Tap water",Parameters!$C$17*Parameters!$C$5*'Actual H2'!J115,Parameters!$C$22*Parameters!$C$5*'Actual H2'!J115))</f>
        <v>0</v>
      </c>
      <c r="K115" s="12">
        <f>IF(Control!$C$11="Highly pure",Parameters!$C$12*Parameters!$C$5*'Actual H2'!K115,IF(Control!$C$11="Tap water",Parameters!$C$17*Parameters!$C$5*'Actual H2'!K115,Parameters!$C$22*Parameters!$C$5*'Actual H2'!K115))</f>
        <v>0</v>
      </c>
      <c r="L115" s="12">
        <f>IF(Control!$C$11="Highly pure",Parameters!$C$12*Parameters!$C$5*'Actual H2'!L115,IF(Control!$C$11="Tap water",Parameters!$C$17*Parameters!$C$5*'Actual H2'!L115,Parameters!$C$22*Parameters!$C$5*'Actual H2'!L115))</f>
        <v>0</v>
      </c>
      <c r="M115" s="12">
        <f>IF(Control!$C$11="Highly pure",Parameters!$C$12*Parameters!$C$5*'Actual H2'!M115,IF(Control!$C$11="Tap water",Parameters!$C$17*Parameters!$C$5*'Actual H2'!M115,Parameters!$C$22*Parameters!$C$5*'Actual H2'!M115))</f>
        <v>0</v>
      </c>
      <c r="N115" s="12">
        <f>IF(Control!$C$11="Highly pure",Parameters!$C$12*Parameters!$C$5*'Actual H2'!N115,IF(Control!$C$11="Tap water",Parameters!$C$17*Parameters!$C$5*'Actual H2'!N115,Parameters!$C$22*Parameters!$C$5*'Actual H2'!N115))</f>
        <v>0</v>
      </c>
      <c r="O115" s="12">
        <f>IF(Control!$C$11="Highly pure",Parameters!$C$12*Parameters!$C$5*'Actual H2'!O115,IF(Control!$C$11="Tap water",Parameters!$C$17*Parameters!$C$5*'Actual H2'!O115,Parameters!$C$22*Parameters!$C$5*'Actual H2'!O115))</f>
        <v>0</v>
      </c>
      <c r="P115" s="12">
        <f>IF(Control!$C$11="Highly pure",Parameters!$C$12*Parameters!$C$5*'Actual H2'!P115,IF(Control!$C$11="Tap water",Parameters!$C$17*Parameters!$C$5*'Actual H2'!P115,Parameters!$C$22*Parameters!$C$5*'Actual H2'!P115))</f>
        <v>5.7509433962264147</v>
      </c>
      <c r="Q115" s="12">
        <f>IF(Control!$C$11="Highly pure",Parameters!$C$12*Parameters!$C$5*'Actual H2'!Q115,IF(Control!$C$11="Tap water",Parameters!$C$17*Parameters!$C$5*'Actual H2'!Q115,Parameters!$C$22*Parameters!$C$5*'Actual H2'!Q115))</f>
        <v>10.430188679245285</v>
      </c>
      <c r="R115" s="12">
        <f>IF(Control!$C$11="Highly pure",Parameters!$C$12*Parameters!$C$5*'Actual H2'!R115,IF(Control!$C$11="Tap water",Parameters!$C$17*Parameters!$C$5*'Actual H2'!R115,Parameters!$C$22*Parameters!$C$5*'Actual H2'!R115))</f>
        <v>17.343396226415091</v>
      </c>
      <c r="S115" s="12">
        <f>IF(Control!$C$11="Highly pure",Parameters!$C$12*Parameters!$C$5*'Actual H2'!S115,IF(Control!$C$11="Tap water",Parameters!$C$17*Parameters!$C$5*'Actual H2'!S115,Parameters!$C$22*Parameters!$C$5*'Actual H2'!S115))</f>
        <v>29.358490566037734</v>
      </c>
      <c r="T115" s="12">
        <f>IF(Control!$C$11="Highly pure",Parameters!$C$12*Parameters!$C$5*'Actual H2'!T115,IF(Control!$C$11="Tap water",Parameters!$C$17*Parameters!$C$5*'Actual H2'!T115,Parameters!$C$22*Parameters!$C$5*'Actual H2'!T115))</f>
        <v>50.55094339622643</v>
      </c>
      <c r="U115" s="12">
        <f>IF(Control!$C$11="Highly pure",Parameters!$C$12*Parameters!$C$5*'Actual H2'!U115,IF(Control!$C$11="Tap water",Parameters!$C$17*Parameters!$C$5*'Actual H2'!U115,Parameters!$C$22*Parameters!$C$5*'Actual H2'!U115))</f>
        <v>68.377358490566024</v>
      </c>
      <c r="V115" s="12">
        <f>IF(Control!$C$11="Highly pure",Parameters!$C$12*Parameters!$C$5*'Actual H2'!V115,IF(Control!$C$11="Tap water",Parameters!$C$17*Parameters!$C$5*'Actual H2'!V115,Parameters!$C$22*Parameters!$C$5*'Actual H2'!V115))</f>
        <v>89.720754716981133</v>
      </c>
      <c r="W115" s="12">
        <f>IF(Control!$C$11="Highly pure",Parameters!$C$12*Parameters!$C$5*'Actual H2'!W115,IF(Control!$C$11="Tap water",Parameters!$C$17*Parameters!$C$5*'Actual H2'!W115,Parameters!$C$22*Parameters!$C$5*'Actual H2'!W115))</f>
        <v>97.781132075471703</v>
      </c>
      <c r="X115" s="12">
        <f>IF(Control!$C$11="Highly pure",Parameters!$C$12*Parameters!$C$5*'Actual H2'!X115,IF(Control!$C$11="Tap water",Parameters!$C$17*Parameters!$C$5*'Actual H2'!X115,Parameters!$C$22*Parameters!$C$5*'Actual H2'!X115))</f>
        <v>97.781132075471703</v>
      </c>
      <c r="Y115" s="12">
        <f>IF(Control!$C$11="Highly pure",Parameters!$C$12*Parameters!$C$5*'Actual H2'!Y115,IF(Control!$C$11="Tap water",Parameters!$C$17*Parameters!$C$5*'Actual H2'!Y115,Parameters!$C$22*Parameters!$C$5*'Actual H2'!Y115))</f>
        <v>85.735849056603769</v>
      </c>
      <c r="Z115" s="12">
        <f>IF(Control!$C$11="Highly pure",Parameters!$C$12*Parameters!$C$5*'Actual H2'!Z115,IF(Control!$C$11="Tap water",Parameters!$C$17*Parameters!$C$5*'Actual H2'!Z115,Parameters!$C$22*Parameters!$C$5*'Actual H2'!Z115))</f>
        <v>68.377358490566024</v>
      </c>
      <c r="AB115" s="7">
        <f t="shared" si="1"/>
        <v>621.20754716981139</v>
      </c>
    </row>
    <row r="116" spans="2:28" x14ac:dyDescent="0.2">
      <c r="B116" s="6">
        <v>44310</v>
      </c>
      <c r="C116" s="12">
        <f>IF(Control!$C$11="Highly pure",Parameters!$C$12*Parameters!$C$5*'Actual H2'!C116,IF(Control!$C$11="Tap water",Parameters!$C$17*Parameters!$C$5*'Actual H2'!C116,Parameters!$C$22*Parameters!$C$5*'Actual H2'!C116))</f>
        <v>53.132075471698116</v>
      </c>
      <c r="D116" s="12">
        <f>IF(Control!$C$11="Highly pure",Parameters!$C$12*Parameters!$C$5*'Actual H2'!D116,IF(Control!$C$11="Tap water",Parameters!$C$17*Parameters!$C$5*'Actual H2'!D116,Parameters!$C$22*Parameters!$C$5*'Actual H2'!D116))</f>
        <v>38.052830188679245</v>
      </c>
      <c r="E116" s="12">
        <f>IF(Control!$C$11="Highly pure",Parameters!$C$12*Parameters!$C$5*'Actual H2'!E116,IF(Control!$C$11="Tap water",Parameters!$C$17*Parameters!$C$5*'Actual H2'!E116,Parameters!$C$22*Parameters!$C$5*'Actual H2'!E116))</f>
        <v>27.547169811320753</v>
      </c>
      <c r="F116" s="12">
        <f>IF(Control!$C$11="Highly pure",Parameters!$C$12*Parameters!$C$5*'Actual H2'!F116,IF(Control!$C$11="Tap water",Parameters!$C$17*Parameters!$C$5*'Actual H2'!F116,Parameters!$C$22*Parameters!$C$5*'Actual H2'!F116))</f>
        <v>22.113207547169811</v>
      </c>
      <c r="G116" s="12">
        <f>IF(Control!$C$11="Highly pure",Parameters!$C$12*Parameters!$C$5*'Actual H2'!G116,IF(Control!$C$11="Tap water",Parameters!$C$17*Parameters!$C$5*'Actual H2'!G116,Parameters!$C$22*Parameters!$C$5*'Actual H2'!G116))</f>
        <v>18.822641509433961</v>
      </c>
      <c r="H116" s="12">
        <f>IF(Control!$C$11="Highly pure",Parameters!$C$12*Parameters!$C$5*'Actual H2'!H116,IF(Control!$C$11="Tap water",Parameters!$C$17*Parameters!$C$5*'Actual H2'!H116,Parameters!$C$22*Parameters!$C$5*'Actual H2'!H116))</f>
        <v>17.343396226415091</v>
      </c>
      <c r="I116" s="12">
        <f>IF(Control!$C$11="Highly pure",Parameters!$C$12*Parameters!$C$5*'Actual H2'!I116,IF(Control!$C$11="Tap water",Parameters!$C$17*Parameters!$C$5*'Actual H2'!I116,Parameters!$C$22*Parameters!$C$5*'Actual H2'!I116))</f>
        <v>11.667924528301889</v>
      </c>
      <c r="J116" s="12">
        <f>IF(Control!$C$11="Highly pure",Parameters!$C$12*Parameters!$C$5*'Actual H2'!J116,IF(Control!$C$11="Tap water",Parameters!$C$17*Parameters!$C$5*'Actual H2'!J116,Parameters!$C$22*Parameters!$C$5*'Actual H2'!J116))</f>
        <v>12.905660377358492</v>
      </c>
      <c r="K116" s="12">
        <f>IF(Control!$C$11="Highly pure",Parameters!$C$12*Parameters!$C$5*'Actual H2'!K116,IF(Control!$C$11="Tap water",Parameters!$C$17*Parameters!$C$5*'Actual H2'!K116,Parameters!$C$22*Parameters!$C$5*'Actual H2'!K116))</f>
        <v>14.384905660377358</v>
      </c>
      <c r="L116" s="12">
        <f>IF(Control!$C$11="Highly pure",Parameters!$C$12*Parameters!$C$5*'Actual H2'!L116,IF(Control!$C$11="Tap water",Parameters!$C$17*Parameters!$C$5*'Actual H2'!L116,Parameters!$C$22*Parameters!$C$5*'Actual H2'!L116))</f>
        <v>14.384905660377358</v>
      </c>
      <c r="M116" s="12">
        <f>IF(Control!$C$11="Highly pure",Parameters!$C$12*Parameters!$C$5*'Actual H2'!M116,IF(Control!$C$11="Tap water",Parameters!$C$17*Parameters!$C$5*'Actual H2'!M116,Parameters!$C$22*Parameters!$C$5*'Actual H2'!M116))</f>
        <v>11.667924528301889</v>
      </c>
      <c r="N116" s="12">
        <f>IF(Control!$C$11="Highly pure",Parameters!$C$12*Parameters!$C$5*'Actual H2'!N116,IF(Control!$C$11="Tap water",Parameters!$C$17*Parameters!$C$5*'Actual H2'!N116,Parameters!$C$22*Parameters!$C$5*'Actual H2'!N116))</f>
        <v>11.667924528301889</v>
      </c>
      <c r="O116" s="12">
        <f>IF(Control!$C$11="Highly pure",Parameters!$C$12*Parameters!$C$5*'Actual H2'!O116,IF(Control!$C$11="Tap water",Parameters!$C$17*Parameters!$C$5*'Actual H2'!O116,Parameters!$C$22*Parameters!$C$5*'Actual H2'!O116))</f>
        <v>10.430188679245285</v>
      </c>
      <c r="P116" s="12">
        <f>IF(Control!$C$11="Highly pure",Parameters!$C$12*Parameters!$C$5*'Actual H2'!P116,IF(Control!$C$11="Tap water",Parameters!$C$17*Parameters!$C$5*'Actual H2'!P116,Parameters!$C$22*Parameters!$C$5*'Actual H2'!P116))</f>
        <v>11.667924528301889</v>
      </c>
      <c r="Q116" s="12">
        <f>IF(Control!$C$11="Highly pure",Parameters!$C$12*Parameters!$C$5*'Actual H2'!Q116,IF(Control!$C$11="Tap water",Parameters!$C$17*Parameters!$C$5*'Actual H2'!Q116,Parameters!$C$22*Parameters!$C$5*'Actual H2'!Q116))</f>
        <v>14.384905660377358</v>
      </c>
      <c r="R116" s="12">
        <f>IF(Control!$C$11="Highly pure",Parameters!$C$12*Parameters!$C$5*'Actual H2'!R116,IF(Control!$C$11="Tap water",Parameters!$C$17*Parameters!$C$5*'Actual H2'!R116,Parameters!$C$22*Parameters!$C$5*'Actual H2'!R116))</f>
        <v>22.113207547169811</v>
      </c>
      <c r="S116" s="12">
        <f>IF(Control!$C$11="Highly pure",Parameters!$C$12*Parameters!$C$5*'Actual H2'!S116,IF(Control!$C$11="Tap water",Parameters!$C$17*Parameters!$C$5*'Actual H2'!S116,Parameters!$C$22*Parameters!$C$5*'Actual H2'!S116))</f>
        <v>31.532075471698114</v>
      </c>
      <c r="T116" s="12">
        <f>IF(Control!$C$11="Highly pure",Parameters!$C$12*Parameters!$C$5*'Actual H2'!T116,IF(Control!$C$11="Tap water",Parameters!$C$17*Parameters!$C$5*'Actual H2'!T116,Parameters!$C$22*Parameters!$C$5*'Actual H2'!T116))</f>
        <v>40.226415094339615</v>
      </c>
      <c r="U116" s="12">
        <f>IF(Control!$C$11="Highly pure",Parameters!$C$12*Parameters!$C$5*'Actual H2'!U116,IF(Control!$C$11="Tap water",Parameters!$C$17*Parameters!$C$5*'Actual H2'!U116,Parameters!$C$22*Parameters!$C$5*'Actual H2'!U116))</f>
        <v>50.55094339622643</v>
      </c>
      <c r="V116" s="12">
        <f>IF(Control!$C$11="Highly pure",Parameters!$C$12*Parameters!$C$5*'Actual H2'!V116,IF(Control!$C$11="Tap water",Parameters!$C$17*Parameters!$C$5*'Actual H2'!V116,Parameters!$C$22*Parameters!$C$5*'Actual H2'!V116))</f>
        <v>56.181132075471695</v>
      </c>
      <c r="W116" s="12">
        <f>IF(Control!$C$11="Highly pure",Parameters!$C$12*Parameters!$C$5*'Actual H2'!W116,IF(Control!$C$11="Tap water",Parameters!$C$17*Parameters!$C$5*'Actual H2'!W116,Parameters!$C$22*Parameters!$C$5*'Actual H2'!W116))</f>
        <v>59.230188679245273</v>
      </c>
      <c r="X116" s="12">
        <f>IF(Control!$C$11="Highly pure",Parameters!$C$12*Parameters!$C$5*'Actual H2'!X116,IF(Control!$C$11="Tap water",Parameters!$C$17*Parameters!$C$5*'Actual H2'!X116,Parameters!$C$22*Parameters!$C$5*'Actual H2'!X116))</f>
        <v>53.132075471698116</v>
      </c>
      <c r="Y116" s="12">
        <f>IF(Control!$C$11="Highly pure",Parameters!$C$12*Parameters!$C$5*'Actual H2'!Y116,IF(Control!$C$11="Tap water",Parameters!$C$17*Parameters!$C$5*'Actual H2'!Y116,Parameters!$C$22*Parameters!$C$5*'Actual H2'!Y116))</f>
        <v>42.807547169811322</v>
      </c>
      <c r="Z116" s="12">
        <f>IF(Control!$C$11="Highly pure",Parameters!$C$12*Parameters!$C$5*'Actual H2'!Z116,IF(Control!$C$11="Tap water",Parameters!$C$17*Parameters!$C$5*'Actual H2'!Z116,Parameters!$C$22*Parameters!$C$5*'Actual H2'!Z116))</f>
        <v>38.052830188679245</v>
      </c>
      <c r="AB116" s="7">
        <f t="shared" si="1"/>
        <v>684</v>
      </c>
    </row>
    <row r="117" spans="2:28" x14ac:dyDescent="0.2">
      <c r="B117" s="6">
        <v>44311</v>
      </c>
      <c r="C117" s="12">
        <f>IF(Control!$C$11="Highly pure",Parameters!$C$12*Parameters!$C$5*'Actual H2'!C117,IF(Control!$C$11="Tap water",Parameters!$C$17*Parameters!$C$5*'Actual H2'!C117,Parameters!$C$22*Parameters!$C$5*'Actual H2'!C117))</f>
        <v>35.879245283018875</v>
      </c>
      <c r="D117" s="12">
        <f>IF(Control!$C$11="Highly pure",Parameters!$C$12*Parameters!$C$5*'Actual H2'!D117,IF(Control!$C$11="Tap water",Parameters!$C$17*Parameters!$C$5*'Actual H2'!D117,Parameters!$C$22*Parameters!$C$5*'Actual H2'!D117))</f>
        <v>29.358490566037734</v>
      </c>
      <c r="E117" s="12">
        <f>IF(Control!$C$11="Highly pure",Parameters!$C$12*Parameters!$C$5*'Actual H2'!E117,IF(Control!$C$11="Tap water",Parameters!$C$17*Parameters!$C$5*'Actual H2'!E117,Parameters!$C$22*Parameters!$C$5*'Actual H2'!E117))</f>
        <v>20.30188679245283</v>
      </c>
      <c r="F117" s="12">
        <f>IF(Control!$C$11="Highly pure",Parameters!$C$12*Parameters!$C$5*'Actual H2'!F117,IF(Control!$C$11="Tap water",Parameters!$C$17*Parameters!$C$5*'Actual H2'!F117,Parameters!$C$22*Parameters!$C$5*'Actual H2'!F117))</f>
        <v>17.343396226415091</v>
      </c>
      <c r="G117" s="12">
        <f>IF(Control!$C$11="Highly pure",Parameters!$C$12*Parameters!$C$5*'Actual H2'!G117,IF(Control!$C$11="Tap water",Parameters!$C$17*Parameters!$C$5*'Actual H2'!G117,Parameters!$C$22*Parameters!$C$5*'Actual H2'!G117))</f>
        <v>15.864150943396227</v>
      </c>
      <c r="H117" s="12">
        <f>IF(Control!$C$11="Highly pure",Parameters!$C$12*Parameters!$C$5*'Actual H2'!H117,IF(Control!$C$11="Tap water",Parameters!$C$17*Parameters!$C$5*'Actual H2'!H117,Parameters!$C$22*Parameters!$C$5*'Actual H2'!H117))</f>
        <v>14.384905660377358</v>
      </c>
      <c r="I117" s="12">
        <f>IF(Control!$C$11="Highly pure",Parameters!$C$12*Parameters!$C$5*'Actual H2'!I117,IF(Control!$C$11="Tap water",Parameters!$C$17*Parameters!$C$5*'Actual H2'!I117,Parameters!$C$22*Parameters!$C$5*'Actual H2'!I117))</f>
        <v>9.1924528301886799</v>
      </c>
      <c r="J117" s="12">
        <f>IF(Control!$C$11="Highly pure",Parameters!$C$12*Parameters!$C$5*'Actual H2'!J117,IF(Control!$C$11="Tap water",Parameters!$C$17*Parameters!$C$5*'Actual H2'!J117,Parameters!$C$22*Parameters!$C$5*'Actual H2'!J117))</f>
        <v>7.9547169811320764</v>
      </c>
      <c r="K117" s="12">
        <f>IF(Control!$C$11="Highly pure",Parameters!$C$12*Parameters!$C$5*'Actual H2'!K117,IF(Control!$C$11="Tap water",Parameters!$C$17*Parameters!$C$5*'Actual H2'!K117,Parameters!$C$22*Parameters!$C$5*'Actual H2'!K117))</f>
        <v>9.1924528301886799</v>
      </c>
      <c r="L117" s="12">
        <f>IF(Control!$C$11="Highly pure",Parameters!$C$12*Parameters!$C$5*'Actual H2'!L117,IF(Control!$C$11="Tap water",Parameters!$C$17*Parameters!$C$5*'Actual H2'!L117,Parameters!$C$22*Parameters!$C$5*'Actual H2'!L117))</f>
        <v>9.1924528301886799</v>
      </c>
      <c r="M117" s="12">
        <f>IF(Control!$C$11="Highly pure",Parameters!$C$12*Parameters!$C$5*'Actual H2'!M117,IF(Control!$C$11="Tap water",Parameters!$C$17*Parameters!$C$5*'Actual H2'!M117,Parameters!$C$22*Parameters!$C$5*'Actual H2'!M117))</f>
        <v>5.7509433962264147</v>
      </c>
      <c r="N117" s="12">
        <f>IF(Control!$C$11="Highly pure",Parameters!$C$12*Parameters!$C$5*'Actual H2'!N117,IF(Control!$C$11="Tap water",Parameters!$C$17*Parameters!$C$5*'Actual H2'!N117,Parameters!$C$22*Parameters!$C$5*'Actual H2'!N117))</f>
        <v>4.7849056603773574</v>
      </c>
      <c r="O117" s="12">
        <f>IF(Control!$C$11="Highly pure",Parameters!$C$12*Parameters!$C$5*'Actual H2'!O117,IF(Control!$C$11="Tap water",Parameters!$C$17*Parameters!$C$5*'Actual H2'!O117,Parameters!$C$22*Parameters!$C$5*'Actual H2'!O117))</f>
        <v>0</v>
      </c>
      <c r="P117" s="12">
        <f>IF(Control!$C$11="Highly pure",Parameters!$C$12*Parameters!$C$5*'Actual H2'!P117,IF(Control!$C$11="Tap water",Parameters!$C$17*Parameters!$C$5*'Actual H2'!P117,Parameters!$C$22*Parameters!$C$5*'Actual H2'!P117))</f>
        <v>0</v>
      </c>
      <c r="Q117" s="12">
        <f>IF(Control!$C$11="Highly pure",Parameters!$C$12*Parameters!$C$5*'Actual H2'!Q117,IF(Control!$C$11="Tap water",Parameters!$C$17*Parameters!$C$5*'Actual H2'!Q117,Parameters!$C$22*Parameters!$C$5*'Actual H2'!Q117))</f>
        <v>0</v>
      </c>
      <c r="R117" s="12">
        <f>IF(Control!$C$11="Highly pure",Parameters!$C$12*Parameters!$C$5*'Actual H2'!R117,IF(Control!$C$11="Tap water",Parameters!$C$17*Parameters!$C$5*'Actual H2'!R117,Parameters!$C$22*Parameters!$C$5*'Actual H2'!R117))</f>
        <v>0</v>
      </c>
      <c r="S117" s="12">
        <f>IF(Control!$C$11="Highly pure",Parameters!$C$12*Parameters!$C$5*'Actual H2'!S117,IF(Control!$C$11="Tap water",Parameters!$C$17*Parameters!$C$5*'Actual H2'!S117,Parameters!$C$22*Parameters!$C$5*'Actual H2'!S117))</f>
        <v>0</v>
      </c>
      <c r="T117" s="12">
        <f>IF(Control!$C$11="Highly pure",Parameters!$C$12*Parameters!$C$5*'Actual H2'!T117,IF(Control!$C$11="Tap water",Parameters!$C$17*Parameters!$C$5*'Actual H2'!T117,Parameters!$C$22*Parameters!$C$5*'Actual H2'!T117))</f>
        <v>0</v>
      </c>
      <c r="U117" s="12">
        <f>IF(Control!$C$11="Highly pure",Parameters!$C$12*Parameters!$C$5*'Actual H2'!U117,IF(Control!$C$11="Tap water",Parameters!$C$17*Parameters!$C$5*'Actual H2'!U117,Parameters!$C$22*Parameters!$C$5*'Actual H2'!U117))</f>
        <v>0</v>
      </c>
      <c r="V117" s="12">
        <f>IF(Control!$C$11="Highly pure",Parameters!$C$12*Parameters!$C$5*'Actual H2'!V117,IF(Control!$C$11="Tap water",Parameters!$C$17*Parameters!$C$5*'Actual H2'!V117,Parameters!$C$22*Parameters!$C$5*'Actual H2'!V117))</f>
        <v>0</v>
      </c>
      <c r="W117" s="12">
        <f>IF(Control!$C$11="Highly pure",Parameters!$C$12*Parameters!$C$5*'Actual H2'!W117,IF(Control!$C$11="Tap water",Parameters!$C$17*Parameters!$C$5*'Actual H2'!W117,Parameters!$C$22*Parameters!$C$5*'Actual H2'!W117))</f>
        <v>0</v>
      </c>
      <c r="X117" s="12">
        <f>IF(Control!$C$11="Highly pure",Parameters!$C$12*Parameters!$C$5*'Actual H2'!X117,IF(Control!$C$11="Tap water",Parameters!$C$17*Parameters!$C$5*'Actual H2'!X117,Parameters!$C$22*Parameters!$C$5*'Actual H2'!X117))</f>
        <v>0</v>
      </c>
      <c r="Y117" s="12">
        <f>IF(Control!$C$11="Highly pure",Parameters!$C$12*Parameters!$C$5*'Actual H2'!Y117,IF(Control!$C$11="Tap water",Parameters!$C$17*Parameters!$C$5*'Actual H2'!Y117,Parameters!$C$22*Parameters!$C$5*'Actual H2'!Y117))</f>
        <v>0</v>
      </c>
      <c r="Z117" s="12">
        <f>IF(Control!$C$11="Highly pure",Parameters!$C$12*Parameters!$C$5*'Actual H2'!Z117,IF(Control!$C$11="Tap water",Parameters!$C$17*Parameters!$C$5*'Actual H2'!Z117,Parameters!$C$22*Parameters!$C$5*'Actual H2'!Z117))</f>
        <v>0</v>
      </c>
      <c r="AB117" s="7">
        <f t="shared" si="1"/>
        <v>179.19999999999996</v>
      </c>
    </row>
    <row r="118" spans="2:28" x14ac:dyDescent="0.2">
      <c r="B118" s="6">
        <v>44312</v>
      </c>
      <c r="C118" s="12">
        <f>IF(Control!$C$11="Highly pure",Parameters!$C$12*Parameters!$C$5*'Actual H2'!C118,IF(Control!$C$11="Tap water",Parameters!$C$17*Parameters!$C$5*'Actual H2'!C118,Parameters!$C$22*Parameters!$C$5*'Actual H2'!C118))</f>
        <v>1.8867924528301887</v>
      </c>
      <c r="D118" s="12">
        <f>IF(Control!$C$11="Highly pure",Parameters!$C$12*Parameters!$C$5*'Actual H2'!D118,IF(Control!$C$11="Tap water",Parameters!$C$17*Parameters!$C$5*'Actual H2'!D118,Parameters!$C$22*Parameters!$C$5*'Actual H2'!D118))</f>
        <v>14.384905660377358</v>
      </c>
      <c r="E118" s="12">
        <f>IF(Control!$C$11="Highly pure",Parameters!$C$12*Parameters!$C$5*'Actual H2'!E118,IF(Control!$C$11="Tap water",Parameters!$C$17*Parameters!$C$5*'Actual H2'!E118,Parameters!$C$22*Parameters!$C$5*'Actual H2'!E118))</f>
        <v>29.358490566037734</v>
      </c>
      <c r="F118" s="12">
        <f>IF(Control!$C$11="Highly pure",Parameters!$C$12*Parameters!$C$5*'Actual H2'!F118,IF(Control!$C$11="Tap water",Parameters!$C$17*Parameters!$C$5*'Actual H2'!F118,Parameters!$C$22*Parameters!$C$5*'Actual H2'!F118))</f>
        <v>40.226415094339615</v>
      </c>
      <c r="G118" s="12">
        <f>IF(Control!$C$11="Highly pure",Parameters!$C$12*Parameters!$C$5*'Actual H2'!G118,IF(Control!$C$11="Tap water",Parameters!$C$17*Parameters!$C$5*'Actual H2'!G118,Parameters!$C$22*Parameters!$C$5*'Actual H2'!G118))</f>
        <v>47.969811320754729</v>
      </c>
      <c r="H118" s="12">
        <f>IF(Control!$C$11="Highly pure",Parameters!$C$12*Parameters!$C$5*'Actual H2'!H118,IF(Control!$C$11="Tap water",Parameters!$C$17*Parameters!$C$5*'Actual H2'!H118,Parameters!$C$22*Parameters!$C$5*'Actual H2'!H118))</f>
        <v>47.969811320754729</v>
      </c>
      <c r="I118" s="12">
        <f>IF(Control!$C$11="Highly pure",Parameters!$C$12*Parameters!$C$5*'Actual H2'!I118,IF(Control!$C$11="Tap water",Parameters!$C$17*Parameters!$C$5*'Actual H2'!I118,Parameters!$C$22*Parameters!$C$5*'Actual H2'!I118))</f>
        <v>33.705660377358491</v>
      </c>
      <c r="J118" s="12">
        <f>IF(Control!$C$11="Highly pure",Parameters!$C$12*Parameters!$C$5*'Actual H2'!J118,IF(Control!$C$11="Tap water",Parameters!$C$17*Parameters!$C$5*'Actual H2'!J118,Parameters!$C$22*Parameters!$C$5*'Actual H2'!J118))</f>
        <v>22.113207547169811</v>
      </c>
      <c r="K118" s="12">
        <f>IF(Control!$C$11="Highly pure",Parameters!$C$12*Parameters!$C$5*'Actual H2'!K118,IF(Control!$C$11="Tap water",Parameters!$C$17*Parameters!$C$5*'Actual H2'!K118,Parameters!$C$22*Parameters!$C$5*'Actual H2'!K118))</f>
        <v>45.388679245283029</v>
      </c>
      <c r="L118" s="12">
        <f>IF(Control!$C$11="Highly pure",Parameters!$C$12*Parameters!$C$5*'Actual H2'!L118,IF(Control!$C$11="Tap water",Parameters!$C$17*Parameters!$C$5*'Actual H2'!L118,Parameters!$C$22*Parameters!$C$5*'Actual H2'!L118))</f>
        <v>83.89433962264151</v>
      </c>
      <c r="M118" s="12">
        <f>IF(Control!$C$11="Highly pure",Parameters!$C$12*Parameters!$C$5*'Actual H2'!M118,IF(Control!$C$11="Tap water",Parameters!$C$17*Parameters!$C$5*'Actual H2'!M118,Parameters!$C$22*Parameters!$C$5*'Actual H2'!M118))</f>
        <v>89.720754716981133</v>
      </c>
      <c r="N118" s="12">
        <f>IF(Control!$C$11="Highly pure",Parameters!$C$12*Parameters!$C$5*'Actual H2'!N118,IF(Control!$C$11="Tap water",Parameters!$C$17*Parameters!$C$5*'Actual H2'!N118,Parameters!$C$22*Parameters!$C$5*'Actual H2'!N118))</f>
        <v>83.89433962264151</v>
      </c>
      <c r="O118" s="12">
        <f>IF(Control!$C$11="Highly pure",Parameters!$C$12*Parameters!$C$5*'Actual H2'!O118,IF(Control!$C$11="Tap water",Parameters!$C$17*Parameters!$C$5*'Actual H2'!O118,Parameters!$C$22*Parameters!$C$5*'Actual H2'!O118))</f>
        <v>59.230188679245273</v>
      </c>
      <c r="P118" s="12">
        <f>IF(Control!$C$11="Highly pure",Parameters!$C$12*Parameters!$C$5*'Actual H2'!P118,IF(Control!$C$11="Tap water",Parameters!$C$17*Parameters!$C$5*'Actual H2'!P118,Parameters!$C$22*Parameters!$C$5*'Actual H2'!P118))</f>
        <v>45.388679245283029</v>
      </c>
      <c r="Q118" s="12">
        <f>IF(Control!$C$11="Highly pure",Parameters!$C$12*Parameters!$C$5*'Actual H2'!Q118,IF(Control!$C$11="Tap water",Parameters!$C$17*Parameters!$C$5*'Actual H2'!Q118,Parameters!$C$22*Parameters!$C$5*'Actual H2'!Q118))</f>
        <v>40.226415094339615</v>
      </c>
      <c r="R118" s="12">
        <f>IF(Control!$C$11="Highly pure",Parameters!$C$12*Parameters!$C$5*'Actual H2'!R118,IF(Control!$C$11="Tap water",Parameters!$C$17*Parameters!$C$5*'Actual H2'!R118,Parameters!$C$22*Parameters!$C$5*'Actual H2'!R118))</f>
        <v>40.226415094339615</v>
      </c>
      <c r="S118" s="12">
        <f>IF(Control!$C$11="Highly pure",Parameters!$C$12*Parameters!$C$5*'Actual H2'!S118,IF(Control!$C$11="Tap water",Parameters!$C$17*Parameters!$C$5*'Actual H2'!S118,Parameters!$C$22*Parameters!$C$5*'Actual H2'!S118))</f>
        <v>45.388679245283029</v>
      </c>
      <c r="T118" s="12">
        <f>IF(Control!$C$11="Highly pure",Parameters!$C$12*Parameters!$C$5*'Actual H2'!T118,IF(Control!$C$11="Tap water",Parameters!$C$17*Parameters!$C$5*'Actual H2'!T118,Parameters!$C$22*Parameters!$C$5*'Actual H2'!T118))</f>
        <v>47.969811320754729</v>
      </c>
      <c r="U118" s="12">
        <f>IF(Control!$C$11="Highly pure",Parameters!$C$12*Parameters!$C$5*'Actual H2'!U118,IF(Control!$C$11="Tap water",Parameters!$C$17*Parameters!$C$5*'Actual H2'!U118,Parameters!$C$22*Parameters!$C$5*'Actual H2'!U118))</f>
        <v>40.226415094339615</v>
      </c>
      <c r="V118" s="12">
        <f>IF(Control!$C$11="Highly pure",Parameters!$C$12*Parameters!$C$5*'Actual H2'!V118,IF(Control!$C$11="Tap water",Parameters!$C$17*Parameters!$C$5*'Actual H2'!V118,Parameters!$C$22*Parameters!$C$5*'Actual H2'!V118))</f>
        <v>42.807547169811322</v>
      </c>
      <c r="W118" s="12">
        <f>IF(Control!$C$11="Highly pure",Parameters!$C$12*Parameters!$C$5*'Actual H2'!W118,IF(Control!$C$11="Tap water",Parameters!$C$17*Parameters!$C$5*'Actual H2'!W118,Parameters!$C$22*Parameters!$C$5*'Actual H2'!W118))</f>
        <v>62.279245283018867</v>
      </c>
      <c r="X118" s="12">
        <f>IF(Control!$C$11="Highly pure",Parameters!$C$12*Parameters!$C$5*'Actual H2'!X118,IF(Control!$C$11="Tap water",Parameters!$C$17*Parameters!$C$5*'Actual H2'!X118,Parameters!$C$22*Parameters!$C$5*'Actual H2'!X118))</f>
        <v>97.781132075471703</v>
      </c>
      <c r="Y118" s="12">
        <f>IF(Control!$C$11="Highly pure",Parameters!$C$12*Parameters!$C$5*'Actual H2'!Y118,IF(Control!$C$11="Tap water",Parameters!$C$17*Parameters!$C$5*'Actual H2'!Y118,Parameters!$C$22*Parameters!$C$5*'Actual H2'!Y118))</f>
        <v>136.0301886792453</v>
      </c>
      <c r="Z118" s="12">
        <f>IF(Control!$C$11="Highly pure",Parameters!$C$12*Parameters!$C$5*'Actual H2'!Z118,IF(Control!$C$11="Tap water",Parameters!$C$17*Parameters!$C$5*'Actual H2'!Z118,Parameters!$C$22*Parameters!$C$5*'Actual H2'!Z118))</f>
        <v>165.37358490566035</v>
      </c>
      <c r="AB118" s="7">
        <f t="shared" si="1"/>
        <v>1363.4415094339624</v>
      </c>
    </row>
    <row r="119" spans="2:28" x14ac:dyDescent="0.2">
      <c r="B119" s="6">
        <v>44313</v>
      </c>
      <c r="C119" s="12">
        <f>IF(Control!$C$11="Highly pure",Parameters!$C$12*Parameters!$C$5*'Actual H2'!C119,IF(Control!$C$11="Tap water",Parameters!$C$17*Parameters!$C$5*'Actual H2'!C119,Parameters!$C$22*Parameters!$C$5*'Actual H2'!C119))</f>
        <v>184.0301886792453</v>
      </c>
      <c r="D119" s="12">
        <f>IF(Control!$C$11="Highly pure",Parameters!$C$12*Parameters!$C$5*'Actual H2'!D119,IF(Control!$C$11="Tap water",Parameters!$C$17*Parameters!$C$5*'Actual H2'!D119,Parameters!$C$22*Parameters!$C$5*'Actual H2'!D119))</f>
        <v>188.67924528301887</v>
      </c>
      <c r="E119" s="12">
        <f>IF(Control!$C$11="Highly pure",Parameters!$C$12*Parameters!$C$5*'Actual H2'!E119,IF(Control!$C$11="Tap water",Parameters!$C$17*Parameters!$C$5*'Actual H2'!E119,Parameters!$C$22*Parameters!$C$5*'Actual H2'!E119))</f>
        <v>188.67924528301887</v>
      </c>
      <c r="F119" s="12">
        <f>IF(Control!$C$11="Highly pure",Parameters!$C$12*Parameters!$C$5*'Actual H2'!F119,IF(Control!$C$11="Tap water",Parameters!$C$17*Parameters!$C$5*'Actual H2'!F119,Parameters!$C$22*Parameters!$C$5*'Actual H2'!F119))</f>
        <v>188.67924528301887</v>
      </c>
      <c r="G119" s="12">
        <f>IF(Control!$C$11="Highly pure",Parameters!$C$12*Parameters!$C$5*'Actual H2'!G119,IF(Control!$C$11="Tap water",Parameters!$C$17*Parameters!$C$5*'Actual H2'!G119,Parameters!$C$22*Parameters!$C$5*'Actual H2'!G119))</f>
        <v>188.67924528301887</v>
      </c>
      <c r="H119" s="12">
        <f>IF(Control!$C$11="Highly pure",Parameters!$C$12*Parameters!$C$5*'Actual H2'!H119,IF(Control!$C$11="Tap water",Parameters!$C$17*Parameters!$C$5*'Actual H2'!H119,Parameters!$C$22*Parameters!$C$5*'Actual H2'!H119))</f>
        <v>188.67924528301887</v>
      </c>
      <c r="I119" s="12">
        <f>IF(Control!$C$11="Highly pure",Parameters!$C$12*Parameters!$C$5*'Actual H2'!I119,IF(Control!$C$11="Tap water",Parameters!$C$17*Parameters!$C$5*'Actual H2'!I119,Parameters!$C$22*Parameters!$C$5*'Actual H2'!I119))</f>
        <v>187.74339622641514</v>
      </c>
      <c r="J119" s="12">
        <f>IF(Control!$C$11="Highly pure",Parameters!$C$12*Parameters!$C$5*'Actual H2'!J119,IF(Control!$C$11="Tap water",Parameters!$C$17*Parameters!$C$5*'Actual H2'!J119,Parameters!$C$22*Parameters!$C$5*'Actual H2'!J119))</f>
        <v>187.74339622641514</v>
      </c>
      <c r="K119" s="12">
        <f>IF(Control!$C$11="Highly pure",Parameters!$C$12*Parameters!$C$5*'Actual H2'!K119,IF(Control!$C$11="Tap water",Parameters!$C$17*Parameters!$C$5*'Actual H2'!K119,Parameters!$C$22*Parameters!$C$5*'Actual H2'!K119))</f>
        <v>183.81886792452832</v>
      </c>
      <c r="L119" s="12">
        <f>IF(Control!$C$11="Highly pure",Parameters!$C$12*Parameters!$C$5*'Actual H2'!L119,IF(Control!$C$11="Tap water",Parameters!$C$17*Parameters!$C$5*'Actual H2'!L119,Parameters!$C$22*Parameters!$C$5*'Actual H2'!L119))</f>
        <v>176.30188679245282</v>
      </c>
      <c r="M119" s="12">
        <f>IF(Control!$C$11="Highly pure",Parameters!$C$12*Parameters!$C$5*'Actual H2'!M119,IF(Control!$C$11="Tap water",Parameters!$C$17*Parameters!$C$5*'Actual H2'!M119,Parameters!$C$22*Parameters!$C$5*'Actual H2'!M119))</f>
        <v>167.80377358490566</v>
      </c>
      <c r="N119" s="12">
        <f>IF(Control!$C$11="Highly pure",Parameters!$C$12*Parameters!$C$5*'Actual H2'!N119,IF(Control!$C$11="Tap water",Parameters!$C$17*Parameters!$C$5*'Actual H2'!N119,Parameters!$C$22*Parameters!$C$5*'Actual H2'!N119))</f>
        <v>154.15849056603776</v>
      </c>
      <c r="O119" s="12">
        <f>IF(Control!$C$11="Highly pure",Parameters!$C$12*Parameters!$C$5*'Actual H2'!O119,IF(Control!$C$11="Tap water",Parameters!$C$17*Parameters!$C$5*'Actual H2'!O119,Parameters!$C$22*Parameters!$C$5*'Actual H2'!O119))</f>
        <v>149.37358490566038</v>
      </c>
      <c r="P119" s="12">
        <f>IF(Control!$C$11="Highly pure",Parameters!$C$12*Parameters!$C$5*'Actual H2'!P119,IF(Control!$C$11="Tap water",Parameters!$C$17*Parameters!$C$5*'Actual H2'!P119,Parameters!$C$22*Parameters!$C$5*'Actual H2'!P119))</f>
        <v>130.26415094339623</v>
      </c>
      <c r="Q119" s="12">
        <f>IF(Control!$C$11="Highly pure",Parameters!$C$12*Parameters!$C$5*'Actual H2'!Q119,IF(Control!$C$11="Tap water",Parameters!$C$17*Parameters!$C$5*'Actual H2'!Q119,Parameters!$C$22*Parameters!$C$5*'Actual H2'!Q119))</f>
        <v>113.72075471698113</v>
      </c>
      <c r="R119" s="12">
        <f>IF(Control!$C$11="Highly pure",Parameters!$C$12*Parameters!$C$5*'Actual H2'!R119,IF(Control!$C$11="Tap water",Parameters!$C$17*Parameters!$C$5*'Actual H2'!R119,Parameters!$C$22*Parameters!$C$5*'Actual H2'!R119))</f>
        <v>101.19245283018867</v>
      </c>
      <c r="S119" s="12">
        <f>IF(Control!$C$11="Highly pure",Parameters!$C$12*Parameters!$C$5*'Actual H2'!S119,IF(Control!$C$11="Tap water",Parameters!$C$17*Parameters!$C$5*'Actual H2'!S119,Parameters!$C$22*Parameters!$C$5*'Actual H2'!S119))</f>
        <v>89.720754716981133</v>
      </c>
      <c r="T119" s="12">
        <f>IF(Control!$C$11="Highly pure",Parameters!$C$12*Parameters!$C$5*'Actual H2'!T119,IF(Control!$C$11="Tap water",Parameters!$C$17*Parameters!$C$5*'Actual H2'!T119,Parameters!$C$22*Parameters!$C$5*'Actual H2'!T119))</f>
        <v>83.89433962264151</v>
      </c>
      <c r="U119" s="12">
        <f>IF(Control!$C$11="Highly pure",Parameters!$C$12*Parameters!$C$5*'Actual H2'!U119,IF(Control!$C$11="Tap water",Parameters!$C$17*Parameters!$C$5*'Actual H2'!U119,Parameters!$C$22*Parameters!$C$5*'Actual H2'!U119))</f>
        <v>75.833962264150927</v>
      </c>
      <c r="V119" s="12">
        <f>IF(Control!$C$11="Highly pure",Parameters!$C$12*Parameters!$C$5*'Actual H2'!V119,IF(Control!$C$11="Tap water",Parameters!$C$17*Parameters!$C$5*'Actual H2'!V119,Parameters!$C$22*Parameters!$C$5*'Actual H2'!V119))</f>
        <v>71.84905660377359</v>
      </c>
      <c r="W119" s="12">
        <f>IF(Control!$C$11="Highly pure",Parameters!$C$12*Parameters!$C$5*'Actual H2'!W119,IF(Control!$C$11="Tap water",Parameters!$C$17*Parameters!$C$5*'Actual H2'!W119,Parameters!$C$22*Parameters!$C$5*'Actual H2'!W119))</f>
        <v>89.720754716981133</v>
      </c>
      <c r="X119" s="12">
        <f>IF(Control!$C$11="Highly pure",Parameters!$C$12*Parameters!$C$5*'Actual H2'!X119,IF(Control!$C$11="Tap water",Parameters!$C$17*Parameters!$C$5*'Actual H2'!X119,Parameters!$C$22*Parameters!$C$5*'Actual H2'!X119))</f>
        <v>97.781132075471703</v>
      </c>
      <c r="Y119" s="12">
        <f>IF(Control!$C$11="Highly pure",Parameters!$C$12*Parameters!$C$5*'Actual H2'!Y119,IF(Control!$C$11="Tap water",Parameters!$C$17*Parameters!$C$5*'Actual H2'!Y119,Parameters!$C$22*Parameters!$C$5*'Actual H2'!Y119))</f>
        <v>105.66037735849056</v>
      </c>
      <c r="Z119" s="12">
        <f>IF(Control!$C$11="Highly pure",Parameters!$C$12*Parameters!$C$5*'Actual H2'!Z119,IF(Control!$C$11="Tap water",Parameters!$C$17*Parameters!$C$5*'Actual H2'!Z119,Parameters!$C$22*Parameters!$C$5*'Actual H2'!Z119))</f>
        <v>113.72075471698113</v>
      </c>
      <c r="AB119" s="7">
        <f t="shared" si="1"/>
        <v>3407.728301886792</v>
      </c>
    </row>
    <row r="120" spans="2:28" x14ac:dyDescent="0.2">
      <c r="B120" s="6">
        <v>44314</v>
      </c>
      <c r="C120" s="12">
        <f>IF(Control!$C$11="Highly pure",Parameters!$C$12*Parameters!$C$5*'Actual H2'!C120,IF(Control!$C$11="Tap water",Parameters!$C$17*Parameters!$C$5*'Actual H2'!C120,Parameters!$C$22*Parameters!$C$5*'Actual H2'!C120))</f>
        <v>117.1320754716981</v>
      </c>
      <c r="D120" s="12">
        <f>IF(Control!$C$11="Highly pure",Parameters!$C$12*Parameters!$C$5*'Actual H2'!D120,IF(Control!$C$11="Tap water",Parameters!$C$17*Parameters!$C$5*'Actual H2'!D120,Parameters!$C$22*Parameters!$C$5*'Actual H2'!D120))</f>
        <v>117.1320754716981</v>
      </c>
      <c r="E120" s="12">
        <f>IF(Control!$C$11="Highly pure",Parameters!$C$12*Parameters!$C$5*'Actual H2'!E120,IF(Control!$C$11="Tap water",Parameters!$C$17*Parameters!$C$5*'Actual H2'!E120,Parameters!$C$22*Parameters!$C$5*'Actual H2'!E120))</f>
        <v>113.72075471698113</v>
      </c>
      <c r="F120" s="12">
        <f>IF(Control!$C$11="Highly pure",Parameters!$C$12*Parameters!$C$5*'Actual H2'!F120,IF(Control!$C$11="Tap water",Parameters!$C$17*Parameters!$C$5*'Actual H2'!F120,Parameters!$C$22*Parameters!$C$5*'Actual H2'!F120))</f>
        <v>109.79622641509434</v>
      </c>
      <c r="G120" s="12">
        <f>IF(Control!$C$11="Highly pure",Parameters!$C$12*Parameters!$C$5*'Actual H2'!G120,IF(Control!$C$11="Tap water",Parameters!$C$17*Parameters!$C$5*'Actual H2'!G120,Parameters!$C$22*Parameters!$C$5*'Actual H2'!G120))</f>
        <v>101.19245283018867</v>
      </c>
      <c r="H120" s="12">
        <f>IF(Control!$C$11="Highly pure",Parameters!$C$12*Parameters!$C$5*'Actual H2'!H120,IF(Control!$C$11="Tap water",Parameters!$C$17*Parameters!$C$5*'Actual H2'!H120,Parameters!$C$22*Parameters!$C$5*'Actual H2'!H120))</f>
        <v>93.856603773584894</v>
      </c>
      <c r="I120" s="12">
        <f>IF(Control!$C$11="Highly pure",Parameters!$C$12*Parameters!$C$5*'Actual H2'!I120,IF(Control!$C$11="Tap water",Parameters!$C$17*Parameters!$C$5*'Actual H2'!I120,Parameters!$C$22*Parameters!$C$5*'Actual H2'!I120))</f>
        <v>79.969811320754715</v>
      </c>
      <c r="J120" s="12">
        <f>IF(Control!$C$11="Highly pure",Parameters!$C$12*Parameters!$C$5*'Actual H2'!J120,IF(Control!$C$11="Tap water",Parameters!$C$17*Parameters!$C$5*'Actual H2'!J120,Parameters!$C$22*Parameters!$C$5*'Actual H2'!J120))</f>
        <v>71.84905660377359</v>
      </c>
      <c r="K120" s="12">
        <f>IF(Control!$C$11="Highly pure",Parameters!$C$12*Parameters!$C$5*'Actual H2'!K120,IF(Control!$C$11="Tap water",Parameters!$C$17*Parameters!$C$5*'Actual H2'!K120,Parameters!$C$22*Parameters!$C$5*'Actual H2'!K120))</f>
        <v>62.279245283018867</v>
      </c>
      <c r="L120" s="12">
        <f>IF(Control!$C$11="Highly pure",Parameters!$C$12*Parameters!$C$5*'Actual H2'!L120,IF(Control!$C$11="Tap water",Parameters!$C$17*Parameters!$C$5*'Actual H2'!L120,Parameters!$C$22*Parameters!$C$5*'Actual H2'!L120))</f>
        <v>56.181132075471695</v>
      </c>
      <c r="M120" s="12">
        <f>IF(Control!$C$11="Highly pure",Parameters!$C$12*Parameters!$C$5*'Actual H2'!M120,IF(Control!$C$11="Tap water",Parameters!$C$17*Parameters!$C$5*'Actual H2'!M120,Parameters!$C$22*Parameters!$C$5*'Actual H2'!M120))</f>
        <v>53.132075471698116</v>
      </c>
      <c r="N120" s="12">
        <f>IF(Control!$C$11="Highly pure",Parameters!$C$12*Parameters!$C$5*'Actual H2'!N120,IF(Control!$C$11="Tap water",Parameters!$C$17*Parameters!$C$5*'Actual H2'!N120,Parameters!$C$22*Parameters!$C$5*'Actual H2'!N120))</f>
        <v>47.969811320754729</v>
      </c>
      <c r="O120" s="12">
        <f>IF(Control!$C$11="Highly pure",Parameters!$C$12*Parameters!$C$5*'Actual H2'!O120,IF(Control!$C$11="Tap water",Parameters!$C$17*Parameters!$C$5*'Actual H2'!O120,Parameters!$C$22*Parameters!$C$5*'Actual H2'!O120))</f>
        <v>42.807547169811322</v>
      </c>
      <c r="P120" s="12">
        <f>IF(Control!$C$11="Highly pure",Parameters!$C$12*Parameters!$C$5*'Actual H2'!P120,IF(Control!$C$11="Tap water",Parameters!$C$17*Parameters!$C$5*'Actual H2'!P120,Parameters!$C$22*Parameters!$C$5*'Actual H2'!P120))</f>
        <v>38.052830188679245</v>
      </c>
      <c r="Q120" s="12">
        <f>IF(Control!$C$11="Highly pure",Parameters!$C$12*Parameters!$C$5*'Actual H2'!Q120,IF(Control!$C$11="Tap water",Parameters!$C$17*Parameters!$C$5*'Actual H2'!Q120,Parameters!$C$22*Parameters!$C$5*'Actual H2'!Q120))</f>
        <v>31.532075471698114</v>
      </c>
      <c r="R120" s="12">
        <f>IF(Control!$C$11="Highly pure",Parameters!$C$12*Parameters!$C$5*'Actual H2'!R120,IF(Control!$C$11="Tap water",Parameters!$C$17*Parameters!$C$5*'Actual H2'!R120,Parameters!$C$22*Parameters!$C$5*'Actual H2'!R120))</f>
        <v>29.358490566037734</v>
      </c>
      <c r="S120" s="12">
        <f>IF(Control!$C$11="Highly pure",Parameters!$C$12*Parameters!$C$5*'Actual H2'!S120,IF(Control!$C$11="Tap water",Parameters!$C$17*Parameters!$C$5*'Actual H2'!S120,Parameters!$C$22*Parameters!$C$5*'Actual H2'!S120))</f>
        <v>27.547169811320753</v>
      </c>
      <c r="T120" s="12">
        <f>IF(Control!$C$11="Highly pure",Parameters!$C$12*Parameters!$C$5*'Actual H2'!T120,IF(Control!$C$11="Tap water",Parameters!$C$17*Parameters!$C$5*'Actual H2'!T120,Parameters!$C$22*Parameters!$C$5*'Actual H2'!T120))</f>
        <v>27.547169811320753</v>
      </c>
      <c r="U120" s="12">
        <f>IF(Control!$C$11="Highly pure",Parameters!$C$12*Parameters!$C$5*'Actual H2'!U120,IF(Control!$C$11="Tap water",Parameters!$C$17*Parameters!$C$5*'Actual H2'!U120,Parameters!$C$22*Parameters!$C$5*'Actual H2'!U120))</f>
        <v>27.547169811320753</v>
      </c>
      <c r="V120" s="12">
        <f>IF(Control!$C$11="Highly pure",Parameters!$C$12*Parameters!$C$5*'Actual H2'!V120,IF(Control!$C$11="Tap water",Parameters!$C$17*Parameters!$C$5*'Actual H2'!V120,Parameters!$C$22*Parameters!$C$5*'Actual H2'!V120))</f>
        <v>25.735849056603776</v>
      </c>
      <c r="W120" s="12">
        <f>IF(Control!$C$11="Highly pure",Parameters!$C$12*Parameters!$C$5*'Actual H2'!W120,IF(Control!$C$11="Tap water",Parameters!$C$17*Parameters!$C$5*'Actual H2'!W120,Parameters!$C$22*Parameters!$C$5*'Actual H2'!W120))</f>
        <v>25.735849056603776</v>
      </c>
      <c r="X120" s="12">
        <f>IF(Control!$C$11="Highly pure",Parameters!$C$12*Parameters!$C$5*'Actual H2'!X120,IF(Control!$C$11="Tap water",Parameters!$C$17*Parameters!$C$5*'Actual H2'!X120,Parameters!$C$22*Parameters!$C$5*'Actual H2'!X120))</f>
        <v>25.735849056603776</v>
      </c>
      <c r="Y120" s="12">
        <f>IF(Control!$C$11="Highly pure",Parameters!$C$12*Parameters!$C$5*'Actual H2'!Y120,IF(Control!$C$11="Tap water",Parameters!$C$17*Parameters!$C$5*'Actual H2'!Y120,Parameters!$C$22*Parameters!$C$5*'Actual H2'!Y120))</f>
        <v>29.358490566037734</v>
      </c>
      <c r="Z120" s="12">
        <f>IF(Control!$C$11="Highly pure",Parameters!$C$12*Parameters!$C$5*'Actual H2'!Z120,IF(Control!$C$11="Tap water",Parameters!$C$17*Parameters!$C$5*'Actual H2'!Z120,Parameters!$C$22*Parameters!$C$5*'Actual H2'!Z120))</f>
        <v>33.705660377358491</v>
      </c>
      <c r="AB120" s="7">
        <f t="shared" si="1"/>
        <v>1388.8754716981134</v>
      </c>
    </row>
    <row r="121" spans="2:28" x14ac:dyDescent="0.2">
      <c r="B121" s="6">
        <v>44315</v>
      </c>
      <c r="C121" s="12">
        <f>IF(Control!$C$11="Highly pure",Parameters!$C$12*Parameters!$C$5*'Actual H2'!C121,IF(Control!$C$11="Tap water",Parameters!$C$17*Parameters!$C$5*'Actual H2'!C121,Parameters!$C$22*Parameters!$C$5*'Actual H2'!C121))</f>
        <v>38.052830188679245</v>
      </c>
      <c r="D121" s="12">
        <f>IF(Control!$C$11="Highly pure",Parameters!$C$12*Parameters!$C$5*'Actual H2'!D121,IF(Control!$C$11="Tap water",Parameters!$C$17*Parameters!$C$5*'Actual H2'!D121,Parameters!$C$22*Parameters!$C$5*'Actual H2'!D121))</f>
        <v>42.807547169811322</v>
      </c>
      <c r="E121" s="12">
        <f>IF(Control!$C$11="Highly pure",Parameters!$C$12*Parameters!$C$5*'Actual H2'!E121,IF(Control!$C$11="Tap water",Parameters!$C$17*Parameters!$C$5*'Actual H2'!E121,Parameters!$C$22*Parameters!$C$5*'Actual H2'!E121))</f>
        <v>53.132075471698116</v>
      </c>
      <c r="F121" s="12">
        <f>IF(Control!$C$11="Highly pure",Parameters!$C$12*Parameters!$C$5*'Actual H2'!F121,IF(Control!$C$11="Tap water",Parameters!$C$17*Parameters!$C$5*'Actual H2'!F121,Parameters!$C$22*Parameters!$C$5*'Actual H2'!F121))</f>
        <v>62.279245283018867</v>
      </c>
      <c r="G121" s="12">
        <f>IF(Control!$C$11="Highly pure",Parameters!$C$12*Parameters!$C$5*'Actual H2'!G121,IF(Control!$C$11="Tap water",Parameters!$C$17*Parameters!$C$5*'Actual H2'!G121,Parameters!$C$22*Parameters!$C$5*'Actual H2'!G121))</f>
        <v>71.84905660377359</v>
      </c>
      <c r="H121" s="12">
        <f>IF(Control!$C$11="Highly pure",Parameters!$C$12*Parameters!$C$5*'Actual H2'!H121,IF(Control!$C$11="Tap water",Parameters!$C$17*Parameters!$C$5*'Actual H2'!H121,Parameters!$C$22*Parameters!$C$5*'Actual H2'!H121))</f>
        <v>83.89433962264151</v>
      </c>
      <c r="I121" s="12">
        <f>IF(Control!$C$11="Highly pure",Parameters!$C$12*Parameters!$C$5*'Actual H2'!I121,IF(Control!$C$11="Tap water",Parameters!$C$17*Parameters!$C$5*'Actual H2'!I121,Parameters!$C$22*Parameters!$C$5*'Actual H2'!I121))</f>
        <v>101.19245283018867</v>
      </c>
      <c r="J121" s="12">
        <f>IF(Control!$C$11="Highly pure",Parameters!$C$12*Parameters!$C$5*'Actual H2'!J121,IF(Control!$C$11="Tap water",Parameters!$C$17*Parameters!$C$5*'Actual H2'!J121,Parameters!$C$22*Parameters!$C$5*'Actual H2'!J121))</f>
        <v>117.1320754716981</v>
      </c>
      <c r="K121" s="12">
        <f>IF(Control!$C$11="Highly pure",Parameters!$C$12*Parameters!$C$5*'Actual H2'!K121,IF(Control!$C$11="Tap water",Parameters!$C$17*Parameters!$C$5*'Actual H2'!K121,Parameters!$C$22*Parameters!$C$5*'Actual H2'!K121))</f>
        <v>130.26415094339623</v>
      </c>
      <c r="L121" s="12">
        <f>IF(Control!$C$11="Highly pure",Parameters!$C$12*Parameters!$C$5*'Actual H2'!L121,IF(Control!$C$11="Tap water",Parameters!$C$17*Parameters!$C$5*'Actual H2'!L121,Parameters!$C$22*Parameters!$C$5*'Actual H2'!L121))</f>
        <v>137.53962264150945</v>
      </c>
      <c r="M121" s="12">
        <f>IF(Control!$C$11="Highly pure",Parameters!$C$12*Parameters!$C$5*'Actual H2'!M121,IF(Control!$C$11="Tap water",Parameters!$C$17*Parameters!$C$5*'Actual H2'!M121,Parameters!$C$22*Parameters!$C$5*'Actual H2'!M121))</f>
        <v>149.37358490566038</v>
      </c>
      <c r="N121" s="12">
        <f>IF(Control!$C$11="Highly pure",Parameters!$C$12*Parameters!$C$5*'Actual H2'!N121,IF(Control!$C$11="Tap water",Parameters!$C$17*Parameters!$C$5*'Actual H2'!N121,Parameters!$C$22*Parameters!$C$5*'Actual H2'!N121))</f>
        <v>151.72830188679248</v>
      </c>
      <c r="O121" s="12">
        <f>IF(Control!$C$11="Highly pure",Parameters!$C$12*Parameters!$C$5*'Actual H2'!O121,IF(Control!$C$11="Tap water",Parameters!$C$17*Parameters!$C$5*'Actual H2'!O121,Parameters!$C$22*Parameters!$C$5*'Actual H2'!O121))</f>
        <v>154.15849056603776</v>
      </c>
      <c r="P121" s="12">
        <f>IF(Control!$C$11="Highly pure",Parameters!$C$12*Parameters!$C$5*'Actual H2'!P121,IF(Control!$C$11="Tap water",Parameters!$C$17*Parameters!$C$5*'Actual H2'!P121,Parameters!$C$22*Parameters!$C$5*'Actual H2'!P121))</f>
        <v>165.37358490566035</v>
      </c>
      <c r="Q121" s="12">
        <f>IF(Control!$C$11="Highly pure",Parameters!$C$12*Parameters!$C$5*'Actual H2'!Q121,IF(Control!$C$11="Tap water",Parameters!$C$17*Parameters!$C$5*'Actual H2'!Q121,Parameters!$C$22*Parameters!$C$5*'Actual H2'!Q121))</f>
        <v>165.37358490566035</v>
      </c>
      <c r="R121" s="12">
        <f>IF(Control!$C$11="Highly pure",Parameters!$C$12*Parameters!$C$5*'Actual H2'!R121,IF(Control!$C$11="Tap water",Parameters!$C$17*Parameters!$C$5*'Actual H2'!R121,Parameters!$C$22*Parameters!$C$5*'Actual H2'!R121))</f>
        <v>165.37358490566035</v>
      </c>
      <c r="S121" s="12">
        <f>IF(Control!$C$11="Highly pure",Parameters!$C$12*Parameters!$C$5*'Actual H2'!S121,IF(Control!$C$11="Tap water",Parameters!$C$17*Parameters!$C$5*'Actual H2'!S121,Parameters!$C$22*Parameters!$C$5*'Actual H2'!S121))</f>
        <v>165.37358490566035</v>
      </c>
      <c r="T121" s="12">
        <f>IF(Control!$C$11="Highly pure",Parameters!$C$12*Parameters!$C$5*'Actual H2'!T121,IF(Control!$C$11="Tap water",Parameters!$C$17*Parameters!$C$5*'Actual H2'!T121,Parameters!$C$22*Parameters!$C$5*'Actual H2'!T121))</f>
        <v>165.37358490566035</v>
      </c>
      <c r="U121" s="12">
        <f>IF(Control!$C$11="Highly pure",Parameters!$C$12*Parameters!$C$5*'Actual H2'!U121,IF(Control!$C$11="Tap water",Parameters!$C$17*Parameters!$C$5*'Actual H2'!U121,Parameters!$C$22*Parameters!$C$5*'Actual H2'!U121))</f>
        <v>151.72830188679248</v>
      </c>
      <c r="V121" s="12">
        <f>IF(Control!$C$11="Highly pure",Parameters!$C$12*Parameters!$C$5*'Actual H2'!V121,IF(Control!$C$11="Tap water",Parameters!$C$17*Parameters!$C$5*'Actual H2'!V121,Parameters!$C$22*Parameters!$C$5*'Actual H2'!V121))</f>
        <v>137.53962264150945</v>
      </c>
      <c r="W121" s="12">
        <f>IF(Control!$C$11="Highly pure",Parameters!$C$12*Parameters!$C$5*'Actual H2'!W121,IF(Control!$C$11="Tap water",Parameters!$C$17*Parameters!$C$5*'Actual H2'!W121,Parameters!$C$22*Parameters!$C$5*'Actual H2'!W121))</f>
        <v>130.26415094339623</v>
      </c>
      <c r="X121" s="12">
        <f>IF(Control!$C$11="Highly pure",Parameters!$C$12*Parameters!$C$5*'Actual H2'!X121,IF(Control!$C$11="Tap water",Parameters!$C$17*Parameters!$C$5*'Actual H2'!X121,Parameters!$C$22*Parameters!$C$5*'Actual H2'!X121))</f>
        <v>117.1320754716981</v>
      </c>
      <c r="Y121" s="12">
        <f>IF(Control!$C$11="Highly pure",Parameters!$C$12*Parameters!$C$5*'Actual H2'!Y121,IF(Control!$C$11="Tap water",Parameters!$C$17*Parameters!$C$5*'Actual H2'!Y121,Parameters!$C$22*Parameters!$C$5*'Actual H2'!Y121))</f>
        <v>101.19245283018867</v>
      </c>
      <c r="Z121" s="12">
        <f>IF(Control!$C$11="Highly pure",Parameters!$C$12*Parameters!$C$5*'Actual H2'!Z121,IF(Control!$C$11="Tap water",Parameters!$C$17*Parameters!$C$5*'Actual H2'!Z121,Parameters!$C$22*Parameters!$C$5*'Actual H2'!Z121))</f>
        <v>79.969811320754715</v>
      </c>
      <c r="AB121" s="7">
        <f t="shared" si="1"/>
        <v>2838.0981132075472</v>
      </c>
    </row>
    <row r="122" spans="2:28" x14ac:dyDescent="0.2">
      <c r="B122" s="6">
        <v>44316</v>
      </c>
      <c r="C122" s="12">
        <f>IF(Control!$C$11="Highly pure",Parameters!$C$12*Parameters!$C$5*'Actual H2'!C122,IF(Control!$C$11="Tap water",Parameters!$C$17*Parameters!$C$5*'Actual H2'!C122,Parameters!$C$22*Parameters!$C$5*'Actual H2'!C122))</f>
        <v>68.377358490566024</v>
      </c>
      <c r="D122" s="12">
        <f>IF(Control!$C$11="Highly pure",Parameters!$C$12*Parameters!$C$5*'Actual H2'!D122,IF(Control!$C$11="Tap water",Parameters!$C$17*Parameters!$C$5*'Actual H2'!D122,Parameters!$C$22*Parameters!$C$5*'Actual H2'!D122))</f>
        <v>59.230188679245273</v>
      </c>
      <c r="E122" s="12">
        <f>IF(Control!$C$11="Highly pure",Parameters!$C$12*Parameters!$C$5*'Actual H2'!E122,IF(Control!$C$11="Tap water",Parameters!$C$17*Parameters!$C$5*'Actual H2'!E122,Parameters!$C$22*Parameters!$C$5*'Actual H2'!E122))</f>
        <v>56.181132075471695</v>
      </c>
      <c r="F122" s="12">
        <f>IF(Control!$C$11="Highly pure",Parameters!$C$12*Parameters!$C$5*'Actual H2'!F122,IF(Control!$C$11="Tap water",Parameters!$C$17*Parameters!$C$5*'Actual H2'!F122,Parameters!$C$22*Parameters!$C$5*'Actual H2'!F122))</f>
        <v>53.132075471698116</v>
      </c>
      <c r="G122" s="12">
        <f>IF(Control!$C$11="Highly pure",Parameters!$C$12*Parameters!$C$5*'Actual H2'!G122,IF(Control!$C$11="Tap water",Parameters!$C$17*Parameters!$C$5*'Actual H2'!G122,Parameters!$C$22*Parameters!$C$5*'Actual H2'!G122))</f>
        <v>53.132075471698116</v>
      </c>
      <c r="H122" s="12">
        <f>IF(Control!$C$11="Highly pure",Parameters!$C$12*Parameters!$C$5*'Actual H2'!H122,IF(Control!$C$11="Tap water",Parameters!$C$17*Parameters!$C$5*'Actual H2'!H122,Parameters!$C$22*Parameters!$C$5*'Actual H2'!H122))</f>
        <v>50.55094339622643</v>
      </c>
      <c r="I122" s="12">
        <f>IF(Control!$C$11="Highly pure",Parameters!$C$12*Parameters!$C$5*'Actual H2'!I122,IF(Control!$C$11="Tap water",Parameters!$C$17*Parameters!$C$5*'Actual H2'!I122,Parameters!$C$22*Parameters!$C$5*'Actual H2'!I122))</f>
        <v>40.226415094339615</v>
      </c>
      <c r="J122" s="12">
        <f>IF(Control!$C$11="Highly pure",Parameters!$C$12*Parameters!$C$5*'Actual H2'!J122,IF(Control!$C$11="Tap water",Parameters!$C$17*Parameters!$C$5*'Actual H2'!J122,Parameters!$C$22*Parameters!$C$5*'Actual H2'!J122))</f>
        <v>38.052830188679245</v>
      </c>
      <c r="K122" s="12">
        <f>IF(Control!$C$11="Highly pure",Parameters!$C$12*Parameters!$C$5*'Actual H2'!K122,IF(Control!$C$11="Tap water",Parameters!$C$17*Parameters!$C$5*'Actual H2'!K122,Parameters!$C$22*Parameters!$C$5*'Actual H2'!K122))</f>
        <v>29.358490566037734</v>
      </c>
      <c r="L122" s="12">
        <f>IF(Control!$C$11="Highly pure",Parameters!$C$12*Parameters!$C$5*'Actual H2'!L122,IF(Control!$C$11="Tap water",Parameters!$C$17*Parameters!$C$5*'Actual H2'!L122,Parameters!$C$22*Parameters!$C$5*'Actual H2'!L122))</f>
        <v>23.924528301886792</v>
      </c>
      <c r="M122" s="12">
        <f>IF(Control!$C$11="Highly pure",Parameters!$C$12*Parameters!$C$5*'Actual H2'!M122,IF(Control!$C$11="Tap water",Parameters!$C$17*Parameters!$C$5*'Actual H2'!M122,Parameters!$C$22*Parameters!$C$5*'Actual H2'!M122))</f>
        <v>22.113207547169811</v>
      </c>
      <c r="N122" s="12">
        <f>IF(Control!$C$11="Highly pure",Parameters!$C$12*Parameters!$C$5*'Actual H2'!N122,IF(Control!$C$11="Tap water",Parameters!$C$17*Parameters!$C$5*'Actual H2'!N122,Parameters!$C$22*Parameters!$C$5*'Actual H2'!N122))</f>
        <v>20.30188679245283</v>
      </c>
      <c r="O122" s="12">
        <f>IF(Control!$C$11="Highly pure",Parameters!$C$12*Parameters!$C$5*'Actual H2'!O122,IF(Control!$C$11="Tap water",Parameters!$C$17*Parameters!$C$5*'Actual H2'!O122,Parameters!$C$22*Parameters!$C$5*'Actual H2'!O122))</f>
        <v>20.30188679245283</v>
      </c>
      <c r="P122" s="12">
        <f>IF(Control!$C$11="Highly pure",Parameters!$C$12*Parameters!$C$5*'Actual H2'!P122,IF(Control!$C$11="Tap water",Parameters!$C$17*Parameters!$C$5*'Actual H2'!P122,Parameters!$C$22*Parameters!$C$5*'Actual H2'!P122))</f>
        <v>20.30188679245283</v>
      </c>
      <c r="Q122" s="12">
        <f>IF(Control!$C$11="Highly pure",Parameters!$C$12*Parameters!$C$5*'Actual H2'!Q122,IF(Control!$C$11="Tap water",Parameters!$C$17*Parameters!$C$5*'Actual H2'!Q122,Parameters!$C$22*Parameters!$C$5*'Actual H2'!Q122))</f>
        <v>22.113207547169811</v>
      </c>
      <c r="R122" s="12">
        <f>IF(Control!$C$11="Highly pure",Parameters!$C$12*Parameters!$C$5*'Actual H2'!R122,IF(Control!$C$11="Tap water",Parameters!$C$17*Parameters!$C$5*'Actual H2'!R122,Parameters!$C$22*Parameters!$C$5*'Actual H2'!R122))</f>
        <v>23.924528301886792</v>
      </c>
      <c r="S122" s="12">
        <f>IF(Control!$C$11="Highly pure",Parameters!$C$12*Parameters!$C$5*'Actual H2'!S122,IF(Control!$C$11="Tap water",Parameters!$C$17*Parameters!$C$5*'Actual H2'!S122,Parameters!$C$22*Parameters!$C$5*'Actual H2'!S122))</f>
        <v>23.924528301886792</v>
      </c>
      <c r="T122" s="12">
        <f>IF(Control!$C$11="Highly pure",Parameters!$C$12*Parameters!$C$5*'Actual H2'!T122,IF(Control!$C$11="Tap water",Parameters!$C$17*Parameters!$C$5*'Actual H2'!T122,Parameters!$C$22*Parameters!$C$5*'Actual H2'!T122))</f>
        <v>23.924528301886792</v>
      </c>
      <c r="U122" s="12">
        <f>IF(Control!$C$11="Highly pure",Parameters!$C$12*Parameters!$C$5*'Actual H2'!U122,IF(Control!$C$11="Tap water",Parameters!$C$17*Parameters!$C$5*'Actual H2'!U122,Parameters!$C$22*Parameters!$C$5*'Actual H2'!U122))</f>
        <v>20.30188679245283</v>
      </c>
      <c r="V122" s="12">
        <f>IF(Control!$C$11="Highly pure",Parameters!$C$12*Parameters!$C$5*'Actual H2'!V122,IF(Control!$C$11="Tap water",Parameters!$C$17*Parameters!$C$5*'Actual H2'!V122,Parameters!$C$22*Parameters!$C$5*'Actual H2'!V122))</f>
        <v>17.343396226415091</v>
      </c>
      <c r="W122" s="12">
        <f>IF(Control!$C$11="Highly pure",Parameters!$C$12*Parameters!$C$5*'Actual H2'!W122,IF(Control!$C$11="Tap water",Parameters!$C$17*Parameters!$C$5*'Actual H2'!W122,Parameters!$C$22*Parameters!$C$5*'Actual H2'!W122))</f>
        <v>14.384905660377358</v>
      </c>
      <c r="X122" s="12">
        <f>IF(Control!$C$11="Highly pure",Parameters!$C$12*Parameters!$C$5*'Actual H2'!X122,IF(Control!$C$11="Tap water",Parameters!$C$17*Parameters!$C$5*'Actual H2'!X122,Parameters!$C$22*Parameters!$C$5*'Actual H2'!X122))</f>
        <v>10.430188679245285</v>
      </c>
      <c r="Y122" s="12">
        <f>IF(Control!$C$11="Highly pure",Parameters!$C$12*Parameters!$C$5*'Actual H2'!Y122,IF(Control!$C$11="Tap water",Parameters!$C$17*Parameters!$C$5*'Actual H2'!Y122,Parameters!$C$22*Parameters!$C$5*'Actual H2'!Y122))</f>
        <v>5.7509433962264147</v>
      </c>
      <c r="Z122" s="12">
        <f>IF(Control!$C$11="Highly pure",Parameters!$C$12*Parameters!$C$5*'Actual H2'!Z122,IF(Control!$C$11="Tap water",Parameters!$C$17*Parameters!$C$5*'Actual H2'!Z122,Parameters!$C$22*Parameters!$C$5*'Actual H2'!Z122))</f>
        <v>3.8188679245283015</v>
      </c>
      <c r="AB122" s="7">
        <f t="shared" si="1"/>
        <v>721.10188679245255</v>
      </c>
    </row>
    <row r="123" spans="2:28" x14ac:dyDescent="0.2">
      <c r="B123" s="6">
        <v>44317</v>
      </c>
      <c r="C123" s="12">
        <f>IF(Control!$C$11="Highly pure",Parameters!$C$12*Parameters!$C$5*'Actual H2'!C123,IF(Control!$C$11="Tap water",Parameters!$C$17*Parameters!$C$5*'Actual H2'!C123,Parameters!$C$22*Parameters!$C$5*'Actual H2'!C123))</f>
        <v>0</v>
      </c>
      <c r="D123" s="12">
        <f>IF(Control!$C$11="Highly pure",Parameters!$C$12*Parameters!$C$5*'Actual H2'!D123,IF(Control!$C$11="Tap water",Parameters!$C$17*Parameters!$C$5*'Actual H2'!D123,Parameters!$C$22*Parameters!$C$5*'Actual H2'!D123))</f>
        <v>0</v>
      </c>
      <c r="E123" s="12">
        <f>IF(Control!$C$11="Highly pure",Parameters!$C$12*Parameters!$C$5*'Actual H2'!E123,IF(Control!$C$11="Tap water",Parameters!$C$17*Parameters!$C$5*'Actual H2'!E123,Parameters!$C$22*Parameters!$C$5*'Actual H2'!E123))</f>
        <v>0</v>
      </c>
      <c r="F123" s="12">
        <f>IF(Control!$C$11="Highly pure",Parameters!$C$12*Parameters!$C$5*'Actual H2'!F123,IF(Control!$C$11="Tap water",Parameters!$C$17*Parameters!$C$5*'Actual H2'!F123,Parameters!$C$22*Parameters!$C$5*'Actual H2'!F123))</f>
        <v>0</v>
      </c>
      <c r="G123" s="12">
        <f>IF(Control!$C$11="Highly pure",Parameters!$C$12*Parameters!$C$5*'Actual H2'!G123,IF(Control!$C$11="Tap water",Parameters!$C$17*Parameters!$C$5*'Actual H2'!G123,Parameters!$C$22*Parameters!$C$5*'Actual H2'!G123))</f>
        <v>0</v>
      </c>
      <c r="H123" s="12">
        <f>IF(Control!$C$11="Highly pure",Parameters!$C$12*Parameters!$C$5*'Actual H2'!H123,IF(Control!$C$11="Tap water",Parameters!$C$17*Parameters!$C$5*'Actual H2'!H123,Parameters!$C$22*Parameters!$C$5*'Actual H2'!H123))</f>
        <v>0</v>
      </c>
      <c r="I123" s="12">
        <f>IF(Control!$C$11="Highly pure",Parameters!$C$12*Parameters!$C$5*'Actual H2'!I123,IF(Control!$C$11="Tap water",Parameters!$C$17*Parameters!$C$5*'Actual H2'!I123,Parameters!$C$22*Parameters!$C$5*'Actual H2'!I123))</f>
        <v>0</v>
      </c>
      <c r="J123" s="12">
        <f>IF(Control!$C$11="Highly pure",Parameters!$C$12*Parameters!$C$5*'Actual H2'!J123,IF(Control!$C$11="Tap water",Parameters!$C$17*Parameters!$C$5*'Actual H2'!J123,Parameters!$C$22*Parameters!$C$5*'Actual H2'!J123))</f>
        <v>0</v>
      </c>
      <c r="K123" s="12">
        <f>IF(Control!$C$11="Highly pure",Parameters!$C$12*Parameters!$C$5*'Actual H2'!K123,IF(Control!$C$11="Tap water",Parameters!$C$17*Parameters!$C$5*'Actual H2'!K123,Parameters!$C$22*Parameters!$C$5*'Actual H2'!K123))</f>
        <v>0</v>
      </c>
      <c r="L123" s="12">
        <f>IF(Control!$C$11="Highly pure",Parameters!$C$12*Parameters!$C$5*'Actual H2'!L123,IF(Control!$C$11="Tap water",Parameters!$C$17*Parameters!$C$5*'Actual H2'!L123,Parameters!$C$22*Parameters!$C$5*'Actual H2'!L123))</f>
        <v>0</v>
      </c>
      <c r="M123" s="12">
        <f>IF(Control!$C$11="Highly pure",Parameters!$C$12*Parameters!$C$5*'Actual H2'!M123,IF(Control!$C$11="Tap water",Parameters!$C$17*Parameters!$C$5*'Actual H2'!M123,Parameters!$C$22*Parameters!$C$5*'Actual H2'!M123))</f>
        <v>0</v>
      </c>
      <c r="N123" s="12">
        <f>IF(Control!$C$11="Highly pure",Parameters!$C$12*Parameters!$C$5*'Actual H2'!N123,IF(Control!$C$11="Tap water",Parameters!$C$17*Parameters!$C$5*'Actual H2'!N123,Parameters!$C$22*Parameters!$C$5*'Actual H2'!N123))</f>
        <v>0</v>
      </c>
      <c r="O123" s="12">
        <f>IF(Control!$C$11="Highly pure",Parameters!$C$12*Parameters!$C$5*'Actual H2'!O123,IF(Control!$C$11="Tap water",Parameters!$C$17*Parameters!$C$5*'Actual H2'!O123,Parameters!$C$22*Parameters!$C$5*'Actual H2'!O123))</f>
        <v>0</v>
      </c>
      <c r="P123" s="12">
        <f>IF(Control!$C$11="Highly pure",Parameters!$C$12*Parameters!$C$5*'Actual H2'!P123,IF(Control!$C$11="Tap water",Parameters!$C$17*Parameters!$C$5*'Actual H2'!P123,Parameters!$C$22*Parameters!$C$5*'Actual H2'!P123))</f>
        <v>0</v>
      </c>
      <c r="Q123" s="12">
        <f>IF(Control!$C$11="Highly pure",Parameters!$C$12*Parameters!$C$5*'Actual H2'!Q123,IF(Control!$C$11="Tap water",Parameters!$C$17*Parameters!$C$5*'Actual H2'!Q123,Parameters!$C$22*Parameters!$C$5*'Actual H2'!Q123))</f>
        <v>0</v>
      </c>
      <c r="R123" s="12">
        <f>IF(Control!$C$11="Highly pure",Parameters!$C$12*Parameters!$C$5*'Actual H2'!R123,IF(Control!$C$11="Tap water",Parameters!$C$17*Parameters!$C$5*'Actual H2'!R123,Parameters!$C$22*Parameters!$C$5*'Actual H2'!R123))</f>
        <v>3.8188679245283015</v>
      </c>
      <c r="S123" s="12">
        <f>IF(Control!$C$11="Highly pure",Parameters!$C$12*Parameters!$C$5*'Actual H2'!S123,IF(Control!$C$11="Tap water",Parameters!$C$17*Parameters!$C$5*'Actual H2'!S123,Parameters!$C$22*Parameters!$C$5*'Actual H2'!S123))</f>
        <v>3.8188679245283015</v>
      </c>
      <c r="T123" s="12">
        <f>IF(Control!$C$11="Highly pure",Parameters!$C$12*Parameters!$C$5*'Actual H2'!T123,IF(Control!$C$11="Tap water",Parameters!$C$17*Parameters!$C$5*'Actual H2'!T123,Parameters!$C$22*Parameters!$C$5*'Actual H2'!T123))</f>
        <v>3.8188679245283015</v>
      </c>
      <c r="U123" s="12">
        <f>IF(Control!$C$11="Highly pure",Parameters!$C$12*Parameters!$C$5*'Actual H2'!U123,IF(Control!$C$11="Tap water",Parameters!$C$17*Parameters!$C$5*'Actual H2'!U123,Parameters!$C$22*Parameters!$C$5*'Actual H2'!U123))</f>
        <v>2.8528301886792451</v>
      </c>
      <c r="V123" s="12">
        <f>IF(Control!$C$11="Highly pure",Parameters!$C$12*Parameters!$C$5*'Actual H2'!V123,IF(Control!$C$11="Tap water",Parameters!$C$17*Parameters!$C$5*'Actual H2'!V123,Parameters!$C$22*Parameters!$C$5*'Actual H2'!V123))</f>
        <v>2.8528301886792451</v>
      </c>
      <c r="W123" s="12">
        <f>IF(Control!$C$11="Highly pure",Parameters!$C$12*Parameters!$C$5*'Actual H2'!W123,IF(Control!$C$11="Tap water",Parameters!$C$17*Parameters!$C$5*'Actual H2'!W123,Parameters!$C$22*Parameters!$C$5*'Actual H2'!W123))</f>
        <v>0</v>
      </c>
      <c r="X123" s="12">
        <f>IF(Control!$C$11="Highly pure",Parameters!$C$12*Parameters!$C$5*'Actual H2'!X123,IF(Control!$C$11="Tap water",Parameters!$C$17*Parameters!$C$5*'Actual H2'!X123,Parameters!$C$22*Parameters!$C$5*'Actual H2'!X123))</f>
        <v>0</v>
      </c>
      <c r="Y123" s="12">
        <f>IF(Control!$C$11="Highly pure",Parameters!$C$12*Parameters!$C$5*'Actual H2'!Y123,IF(Control!$C$11="Tap water",Parameters!$C$17*Parameters!$C$5*'Actual H2'!Y123,Parameters!$C$22*Parameters!$C$5*'Actual H2'!Y123))</f>
        <v>0</v>
      </c>
      <c r="Z123" s="12">
        <f>IF(Control!$C$11="Highly pure",Parameters!$C$12*Parameters!$C$5*'Actual H2'!Z123,IF(Control!$C$11="Tap water",Parameters!$C$17*Parameters!$C$5*'Actual H2'!Z123,Parameters!$C$22*Parameters!$C$5*'Actual H2'!Z123))</f>
        <v>0</v>
      </c>
      <c r="AB123" s="7">
        <f t="shared" si="1"/>
        <v>17.162264150943393</v>
      </c>
    </row>
    <row r="124" spans="2:28" x14ac:dyDescent="0.2">
      <c r="B124" s="6">
        <v>44318</v>
      </c>
      <c r="C124" s="12">
        <f>IF(Control!$C$11="Highly pure",Parameters!$C$12*Parameters!$C$5*'Actual H2'!C124,IF(Control!$C$11="Tap water",Parameters!$C$17*Parameters!$C$5*'Actual H2'!C124,Parameters!$C$22*Parameters!$C$5*'Actual H2'!C124))</f>
        <v>0</v>
      </c>
      <c r="D124" s="12">
        <f>IF(Control!$C$11="Highly pure",Parameters!$C$12*Parameters!$C$5*'Actual H2'!D124,IF(Control!$C$11="Tap water",Parameters!$C$17*Parameters!$C$5*'Actual H2'!D124,Parameters!$C$22*Parameters!$C$5*'Actual H2'!D124))</f>
        <v>0</v>
      </c>
      <c r="E124" s="12">
        <f>IF(Control!$C$11="Highly pure",Parameters!$C$12*Parameters!$C$5*'Actual H2'!E124,IF(Control!$C$11="Tap water",Parameters!$C$17*Parameters!$C$5*'Actual H2'!E124,Parameters!$C$22*Parameters!$C$5*'Actual H2'!E124))</f>
        <v>0</v>
      </c>
      <c r="F124" s="12">
        <f>IF(Control!$C$11="Highly pure",Parameters!$C$12*Parameters!$C$5*'Actual H2'!F124,IF(Control!$C$11="Tap water",Parameters!$C$17*Parameters!$C$5*'Actual H2'!F124,Parameters!$C$22*Parameters!$C$5*'Actual H2'!F124))</f>
        <v>0</v>
      </c>
      <c r="G124" s="12">
        <f>IF(Control!$C$11="Highly pure",Parameters!$C$12*Parameters!$C$5*'Actual H2'!G124,IF(Control!$C$11="Tap water",Parameters!$C$17*Parameters!$C$5*'Actual H2'!G124,Parameters!$C$22*Parameters!$C$5*'Actual H2'!G124))</f>
        <v>0</v>
      </c>
      <c r="H124" s="12">
        <f>IF(Control!$C$11="Highly pure",Parameters!$C$12*Parameters!$C$5*'Actual H2'!H124,IF(Control!$C$11="Tap water",Parameters!$C$17*Parameters!$C$5*'Actual H2'!H124,Parameters!$C$22*Parameters!$C$5*'Actual H2'!H124))</f>
        <v>0</v>
      </c>
      <c r="I124" s="12">
        <f>IF(Control!$C$11="Highly pure",Parameters!$C$12*Parameters!$C$5*'Actual H2'!I124,IF(Control!$C$11="Tap water",Parameters!$C$17*Parameters!$C$5*'Actual H2'!I124,Parameters!$C$22*Parameters!$C$5*'Actual H2'!I124))</f>
        <v>0</v>
      </c>
      <c r="J124" s="12">
        <f>IF(Control!$C$11="Highly pure",Parameters!$C$12*Parameters!$C$5*'Actual H2'!J124,IF(Control!$C$11="Tap water",Parameters!$C$17*Parameters!$C$5*'Actual H2'!J124,Parameters!$C$22*Parameters!$C$5*'Actual H2'!J124))</f>
        <v>0</v>
      </c>
      <c r="K124" s="12">
        <f>IF(Control!$C$11="Highly pure",Parameters!$C$12*Parameters!$C$5*'Actual H2'!K124,IF(Control!$C$11="Tap water",Parameters!$C$17*Parameters!$C$5*'Actual H2'!K124,Parameters!$C$22*Parameters!$C$5*'Actual H2'!K124))</f>
        <v>0</v>
      </c>
      <c r="L124" s="12">
        <f>IF(Control!$C$11="Highly pure",Parameters!$C$12*Parameters!$C$5*'Actual H2'!L124,IF(Control!$C$11="Tap water",Parameters!$C$17*Parameters!$C$5*'Actual H2'!L124,Parameters!$C$22*Parameters!$C$5*'Actual H2'!L124))</f>
        <v>0</v>
      </c>
      <c r="M124" s="12">
        <f>IF(Control!$C$11="Highly pure",Parameters!$C$12*Parameters!$C$5*'Actual H2'!M124,IF(Control!$C$11="Tap water",Parameters!$C$17*Parameters!$C$5*'Actual H2'!M124,Parameters!$C$22*Parameters!$C$5*'Actual H2'!M124))</f>
        <v>0</v>
      </c>
      <c r="N124" s="12">
        <f>IF(Control!$C$11="Highly pure",Parameters!$C$12*Parameters!$C$5*'Actual H2'!N124,IF(Control!$C$11="Tap water",Parameters!$C$17*Parameters!$C$5*'Actual H2'!N124,Parameters!$C$22*Parameters!$C$5*'Actual H2'!N124))</f>
        <v>0</v>
      </c>
      <c r="O124" s="12">
        <f>IF(Control!$C$11="Highly pure",Parameters!$C$12*Parameters!$C$5*'Actual H2'!O124,IF(Control!$C$11="Tap water",Parameters!$C$17*Parameters!$C$5*'Actual H2'!O124,Parameters!$C$22*Parameters!$C$5*'Actual H2'!O124))</f>
        <v>0</v>
      </c>
      <c r="P124" s="12">
        <f>IF(Control!$C$11="Highly pure",Parameters!$C$12*Parameters!$C$5*'Actual H2'!P124,IF(Control!$C$11="Tap water",Parameters!$C$17*Parameters!$C$5*'Actual H2'!P124,Parameters!$C$22*Parameters!$C$5*'Actual H2'!P124))</f>
        <v>0</v>
      </c>
      <c r="Q124" s="12">
        <f>IF(Control!$C$11="Highly pure",Parameters!$C$12*Parameters!$C$5*'Actual H2'!Q124,IF(Control!$C$11="Tap water",Parameters!$C$17*Parameters!$C$5*'Actual H2'!Q124,Parameters!$C$22*Parameters!$C$5*'Actual H2'!Q124))</f>
        <v>1.8867924528301887</v>
      </c>
      <c r="R124" s="12">
        <f>IF(Control!$C$11="Highly pure",Parameters!$C$12*Parameters!$C$5*'Actual H2'!R124,IF(Control!$C$11="Tap water",Parameters!$C$17*Parameters!$C$5*'Actual H2'!R124,Parameters!$C$22*Parameters!$C$5*'Actual H2'!R124))</f>
        <v>2.8528301886792451</v>
      </c>
      <c r="S124" s="12">
        <f>IF(Control!$C$11="Highly pure",Parameters!$C$12*Parameters!$C$5*'Actual H2'!S124,IF(Control!$C$11="Tap water",Parameters!$C$17*Parameters!$C$5*'Actual H2'!S124,Parameters!$C$22*Parameters!$C$5*'Actual H2'!S124))</f>
        <v>1.8867924528301887</v>
      </c>
      <c r="T124" s="12">
        <f>IF(Control!$C$11="Highly pure",Parameters!$C$12*Parameters!$C$5*'Actual H2'!T124,IF(Control!$C$11="Tap water",Parameters!$C$17*Parameters!$C$5*'Actual H2'!T124,Parameters!$C$22*Parameters!$C$5*'Actual H2'!T124))</f>
        <v>0</v>
      </c>
      <c r="U124" s="12">
        <f>IF(Control!$C$11="Highly pure",Parameters!$C$12*Parameters!$C$5*'Actual H2'!U124,IF(Control!$C$11="Tap water",Parameters!$C$17*Parameters!$C$5*'Actual H2'!U124,Parameters!$C$22*Parameters!$C$5*'Actual H2'!U124))</f>
        <v>0</v>
      </c>
      <c r="V124" s="12">
        <f>IF(Control!$C$11="Highly pure",Parameters!$C$12*Parameters!$C$5*'Actual H2'!V124,IF(Control!$C$11="Tap water",Parameters!$C$17*Parameters!$C$5*'Actual H2'!V124,Parameters!$C$22*Parameters!$C$5*'Actual H2'!V124))</f>
        <v>0</v>
      </c>
      <c r="W124" s="12">
        <f>IF(Control!$C$11="Highly pure",Parameters!$C$12*Parameters!$C$5*'Actual H2'!W124,IF(Control!$C$11="Tap water",Parameters!$C$17*Parameters!$C$5*'Actual H2'!W124,Parameters!$C$22*Parameters!$C$5*'Actual H2'!W124))</f>
        <v>0</v>
      </c>
      <c r="X124" s="12">
        <f>IF(Control!$C$11="Highly pure",Parameters!$C$12*Parameters!$C$5*'Actual H2'!X124,IF(Control!$C$11="Tap water",Parameters!$C$17*Parameters!$C$5*'Actual H2'!X124,Parameters!$C$22*Parameters!$C$5*'Actual H2'!X124))</f>
        <v>0</v>
      </c>
      <c r="Y124" s="12">
        <f>IF(Control!$C$11="Highly pure",Parameters!$C$12*Parameters!$C$5*'Actual H2'!Y124,IF(Control!$C$11="Tap water",Parameters!$C$17*Parameters!$C$5*'Actual H2'!Y124,Parameters!$C$22*Parameters!$C$5*'Actual H2'!Y124))</f>
        <v>0</v>
      </c>
      <c r="Z124" s="12">
        <f>IF(Control!$C$11="Highly pure",Parameters!$C$12*Parameters!$C$5*'Actual H2'!Z124,IF(Control!$C$11="Tap water",Parameters!$C$17*Parameters!$C$5*'Actual H2'!Z124,Parameters!$C$22*Parameters!$C$5*'Actual H2'!Z124))</f>
        <v>0</v>
      </c>
      <c r="AB124" s="7">
        <f t="shared" si="1"/>
        <v>6.6264150943396221</v>
      </c>
    </row>
    <row r="125" spans="2:28" x14ac:dyDescent="0.2">
      <c r="B125" s="6">
        <v>44319</v>
      </c>
      <c r="C125" s="12">
        <f>IF(Control!$C$11="Highly pure",Parameters!$C$12*Parameters!$C$5*'Actual H2'!C125,IF(Control!$C$11="Tap water",Parameters!$C$17*Parameters!$C$5*'Actual H2'!C125,Parameters!$C$22*Parameters!$C$5*'Actual H2'!C125))</f>
        <v>0</v>
      </c>
      <c r="D125" s="12">
        <f>IF(Control!$C$11="Highly pure",Parameters!$C$12*Parameters!$C$5*'Actual H2'!D125,IF(Control!$C$11="Tap water",Parameters!$C$17*Parameters!$C$5*'Actual H2'!D125,Parameters!$C$22*Parameters!$C$5*'Actual H2'!D125))</f>
        <v>0</v>
      </c>
      <c r="E125" s="12">
        <f>IF(Control!$C$11="Highly pure",Parameters!$C$12*Parameters!$C$5*'Actual H2'!E125,IF(Control!$C$11="Tap water",Parameters!$C$17*Parameters!$C$5*'Actual H2'!E125,Parameters!$C$22*Parameters!$C$5*'Actual H2'!E125))</f>
        <v>0</v>
      </c>
      <c r="F125" s="12">
        <f>IF(Control!$C$11="Highly pure",Parameters!$C$12*Parameters!$C$5*'Actual H2'!F125,IF(Control!$C$11="Tap water",Parameters!$C$17*Parameters!$C$5*'Actual H2'!F125,Parameters!$C$22*Parameters!$C$5*'Actual H2'!F125))</f>
        <v>0</v>
      </c>
      <c r="G125" s="12">
        <f>IF(Control!$C$11="Highly pure",Parameters!$C$12*Parameters!$C$5*'Actual H2'!G125,IF(Control!$C$11="Tap water",Parameters!$C$17*Parameters!$C$5*'Actual H2'!G125,Parameters!$C$22*Parameters!$C$5*'Actual H2'!G125))</f>
        <v>0</v>
      </c>
      <c r="H125" s="12">
        <f>IF(Control!$C$11="Highly pure",Parameters!$C$12*Parameters!$C$5*'Actual H2'!H125,IF(Control!$C$11="Tap water",Parameters!$C$17*Parameters!$C$5*'Actual H2'!H125,Parameters!$C$22*Parameters!$C$5*'Actual H2'!H125))</f>
        <v>0</v>
      </c>
      <c r="I125" s="12">
        <f>IF(Control!$C$11="Highly pure",Parameters!$C$12*Parameters!$C$5*'Actual H2'!I125,IF(Control!$C$11="Tap water",Parameters!$C$17*Parameters!$C$5*'Actual H2'!I125,Parameters!$C$22*Parameters!$C$5*'Actual H2'!I125))</f>
        <v>4.7849056603773574</v>
      </c>
      <c r="J125" s="12">
        <f>IF(Control!$C$11="Highly pure",Parameters!$C$12*Parameters!$C$5*'Actual H2'!J125,IF(Control!$C$11="Tap water",Parameters!$C$17*Parameters!$C$5*'Actual H2'!J125,Parameters!$C$22*Parameters!$C$5*'Actual H2'!J125))</f>
        <v>14.384905660377358</v>
      </c>
      <c r="K125" s="12">
        <f>IF(Control!$C$11="Highly pure",Parameters!$C$12*Parameters!$C$5*'Actual H2'!K125,IF(Control!$C$11="Tap water",Parameters!$C$17*Parameters!$C$5*'Actual H2'!K125,Parameters!$C$22*Parameters!$C$5*'Actual H2'!K125))</f>
        <v>29.358490566037734</v>
      </c>
      <c r="L125" s="12">
        <f>IF(Control!$C$11="Highly pure",Parameters!$C$12*Parameters!$C$5*'Actual H2'!L125,IF(Control!$C$11="Tap water",Parameters!$C$17*Parameters!$C$5*'Actual H2'!L125,Parameters!$C$22*Parameters!$C$5*'Actual H2'!L125))</f>
        <v>47.969811320754729</v>
      </c>
      <c r="M125" s="12">
        <f>IF(Control!$C$11="Highly pure",Parameters!$C$12*Parameters!$C$5*'Actual H2'!M125,IF(Control!$C$11="Tap water",Parameters!$C$17*Parameters!$C$5*'Actual H2'!M125,Parameters!$C$22*Parameters!$C$5*'Actual H2'!M125))</f>
        <v>75.833962264150927</v>
      </c>
      <c r="N125" s="12">
        <f>IF(Control!$C$11="Highly pure",Parameters!$C$12*Parameters!$C$5*'Actual H2'!N125,IF(Control!$C$11="Tap water",Parameters!$C$17*Parameters!$C$5*'Actual H2'!N125,Parameters!$C$22*Parameters!$C$5*'Actual H2'!N125))</f>
        <v>109.79622641509434</v>
      </c>
      <c r="O125" s="12">
        <f>IF(Control!$C$11="Highly pure",Parameters!$C$12*Parameters!$C$5*'Actual H2'!O125,IF(Control!$C$11="Tap water",Parameters!$C$17*Parameters!$C$5*'Actual H2'!O125,Parameters!$C$22*Parameters!$C$5*'Actual H2'!O125))</f>
        <v>137.53962264150945</v>
      </c>
      <c r="P125" s="12">
        <f>IF(Control!$C$11="Highly pure",Parameters!$C$12*Parameters!$C$5*'Actual H2'!P125,IF(Control!$C$11="Tap water",Parameters!$C$17*Parameters!$C$5*'Actual H2'!P125,Parameters!$C$22*Parameters!$C$5*'Actual H2'!P125))</f>
        <v>165.37358490566035</v>
      </c>
      <c r="Q125" s="12">
        <f>IF(Control!$C$11="Highly pure",Parameters!$C$12*Parameters!$C$5*'Actual H2'!Q125,IF(Control!$C$11="Tap water",Parameters!$C$17*Parameters!$C$5*'Actual H2'!Q125,Parameters!$C$22*Parameters!$C$5*'Actual H2'!Q125))</f>
        <v>177.22264150943397</v>
      </c>
      <c r="R125" s="12">
        <f>IF(Control!$C$11="Highly pure",Parameters!$C$12*Parameters!$C$5*'Actual H2'!R125,IF(Control!$C$11="Tap water",Parameters!$C$17*Parameters!$C$5*'Actual H2'!R125,Parameters!$C$22*Parameters!$C$5*'Actual H2'!R125))</f>
        <v>184.06037735849057</v>
      </c>
      <c r="S125" s="12">
        <f>IF(Control!$C$11="Highly pure",Parameters!$C$12*Parameters!$C$5*'Actual H2'!S125,IF(Control!$C$11="Tap water",Parameters!$C$17*Parameters!$C$5*'Actual H2'!S125,Parameters!$C$22*Parameters!$C$5*'Actual H2'!S125))</f>
        <v>188.67924528301887</v>
      </c>
      <c r="T125" s="12">
        <f>IF(Control!$C$11="Highly pure",Parameters!$C$12*Parameters!$C$5*'Actual H2'!T125,IF(Control!$C$11="Tap water",Parameters!$C$17*Parameters!$C$5*'Actual H2'!T125,Parameters!$C$22*Parameters!$C$5*'Actual H2'!T125))</f>
        <v>188.67924528301887</v>
      </c>
      <c r="U125" s="12">
        <f>IF(Control!$C$11="Highly pure",Parameters!$C$12*Parameters!$C$5*'Actual H2'!U125,IF(Control!$C$11="Tap water",Parameters!$C$17*Parameters!$C$5*'Actual H2'!U125,Parameters!$C$22*Parameters!$C$5*'Actual H2'!U125))</f>
        <v>187.74339622641514</v>
      </c>
      <c r="V125" s="12">
        <f>IF(Control!$C$11="Highly pure",Parameters!$C$12*Parameters!$C$5*'Actual H2'!V125,IF(Control!$C$11="Tap water",Parameters!$C$17*Parameters!$C$5*'Actual H2'!V125,Parameters!$C$22*Parameters!$C$5*'Actual H2'!V125))</f>
        <v>187.71320754716982</v>
      </c>
      <c r="W125" s="12">
        <f>IF(Control!$C$11="Highly pure",Parameters!$C$12*Parameters!$C$5*'Actual H2'!W125,IF(Control!$C$11="Tap water",Parameters!$C$17*Parameters!$C$5*'Actual H2'!W125,Parameters!$C$22*Parameters!$C$5*'Actual H2'!W125))</f>
        <v>187.74339622641514</v>
      </c>
      <c r="X125" s="12">
        <f>IF(Control!$C$11="Highly pure",Parameters!$C$12*Parameters!$C$5*'Actual H2'!X125,IF(Control!$C$11="Tap water",Parameters!$C$17*Parameters!$C$5*'Actual H2'!X125,Parameters!$C$22*Parameters!$C$5*'Actual H2'!X125))</f>
        <v>188.67924528301887</v>
      </c>
      <c r="Y125" s="12">
        <f>IF(Control!$C$11="Highly pure",Parameters!$C$12*Parameters!$C$5*'Actual H2'!Y125,IF(Control!$C$11="Tap water",Parameters!$C$17*Parameters!$C$5*'Actual H2'!Y125,Parameters!$C$22*Parameters!$C$5*'Actual H2'!Y125))</f>
        <v>188.67924528301887</v>
      </c>
      <c r="Z125" s="12">
        <f>IF(Control!$C$11="Highly pure",Parameters!$C$12*Parameters!$C$5*'Actual H2'!Z125,IF(Control!$C$11="Tap water",Parameters!$C$17*Parameters!$C$5*'Actual H2'!Z125,Parameters!$C$22*Parameters!$C$5*'Actual H2'!Z125))</f>
        <v>188.67924528301887</v>
      </c>
      <c r="AB125" s="7">
        <f t="shared" si="1"/>
        <v>2452.9207547169808</v>
      </c>
    </row>
    <row r="126" spans="2:28" x14ac:dyDescent="0.2">
      <c r="B126" s="6">
        <v>44320</v>
      </c>
      <c r="C126" s="12">
        <f>IF(Control!$C$11="Highly pure",Parameters!$C$12*Parameters!$C$5*'Actual H2'!C126,IF(Control!$C$11="Tap water",Parameters!$C$17*Parameters!$C$5*'Actual H2'!C126,Parameters!$C$22*Parameters!$C$5*'Actual H2'!C126))</f>
        <v>188.67924528301887</v>
      </c>
      <c r="D126" s="12">
        <f>IF(Control!$C$11="Highly pure",Parameters!$C$12*Parameters!$C$5*'Actual H2'!D126,IF(Control!$C$11="Tap water",Parameters!$C$17*Parameters!$C$5*'Actual H2'!D126,Parameters!$C$22*Parameters!$C$5*'Actual H2'!D126))</f>
        <v>188.67924528301887</v>
      </c>
      <c r="E126" s="12">
        <f>IF(Control!$C$11="Highly pure",Parameters!$C$12*Parameters!$C$5*'Actual H2'!E126,IF(Control!$C$11="Tap water",Parameters!$C$17*Parameters!$C$5*'Actual H2'!E126,Parameters!$C$22*Parameters!$C$5*'Actual H2'!E126))</f>
        <v>188.67924528301887</v>
      </c>
      <c r="F126" s="12">
        <f>IF(Control!$C$11="Highly pure",Parameters!$C$12*Parameters!$C$5*'Actual H2'!F126,IF(Control!$C$11="Tap water",Parameters!$C$17*Parameters!$C$5*'Actual H2'!F126,Parameters!$C$22*Parameters!$C$5*'Actual H2'!F126))</f>
        <v>188.67924528301887</v>
      </c>
      <c r="G126" s="12">
        <f>IF(Control!$C$11="Highly pure",Parameters!$C$12*Parameters!$C$5*'Actual H2'!G126,IF(Control!$C$11="Tap water",Parameters!$C$17*Parameters!$C$5*'Actual H2'!G126,Parameters!$C$22*Parameters!$C$5*'Actual H2'!G126))</f>
        <v>188.67924528301887</v>
      </c>
      <c r="H126" s="12">
        <f>IF(Control!$C$11="Highly pure",Parameters!$C$12*Parameters!$C$5*'Actual H2'!H126,IF(Control!$C$11="Tap water",Parameters!$C$17*Parameters!$C$5*'Actual H2'!H126,Parameters!$C$22*Parameters!$C$5*'Actual H2'!H126))</f>
        <v>188.67924528301887</v>
      </c>
      <c r="I126" s="12">
        <f>IF(Control!$C$11="Highly pure",Parameters!$C$12*Parameters!$C$5*'Actual H2'!I126,IF(Control!$C$11="Tap water",Parameters!$C$17*Parameters!$C$5*'Actual H2'!I126,Parameters!$C$22*Parameters!$C$5*'Actual H2'!I126))</f>
        <v>188.67924528301887</v>
      </c>
      <c r="J126" s="12">
        <f>IF(Control!$C$11="Highly pure",Parameters!$C$12*Parameters!$C$5*'Actual H2'!J126,IF(Control!$C$11="Tap water",Parameters!$C$17*Parameters!$C$5*'Actual H2'!J126,Parameters!$C$22*Parameters!$C$5*'Actual H2'!J126))</f>
        <v>188.67924528301887</v>
      </c>
      <c r="K126" s="12">
        <f>IF(Control!$C$11="Highly pure",Parameters!$C$12*Parameters!$C$5*'Actual H2'!K126,IF(Control!$C$11="Tap water",Parameters!$C$17*Parameters!$C$5*'Actual H2'!K126,Parameters!$C$22*Parameters!$C$5*'Actual H2'!K126))</f>
        <v>188.67924528301887</v>
      </c>
      <c r="L126" s="12">
        <f>IF(Control!$C$11="Highly pure",Parameters!$C$12*Parameters!$C$5*'Actual H2'!L126,IF(Control!$C$11="Tap water",Parameters!$C$17*Parameters!$C$5*'Actual H2'!L126,Parameters!$C$22*Parameters!$C$5*'Actual H2'!L126))</f>
        <v>188.67924528301887</v>
      </c>
      <c r="M126" s="12">
        <f>IF(Control!$C$11="Highly pure",Parameters!$C$12*Parameters!$C$5*'Actual H2'!M126,IF(Control!$C$11="Tap water",Parameters!$C$17*Parameters!$C$5*'Actual H2'!M126,Parameters!$C$22*Parameters!$C$5*'Actual H2'!M126))</f>
        <v>188.67924528301887</v>
      </c>
      <c r="N126" s="12">
        <f>IF(Control!$C$11="Highly pure",Parameters!$C$12*Parameters!$C$5*'Actual H2'!N126,IF(Control!$C$11="Tap water",Parameters!$C$17*Parameters!$C$5*'Actual H2'!N126,Parameters!$C$22*Parameters!$C$5*'Actual H2'!N126))</f>
        <v>188.67924528301887</v>
      </c>
      <c r="O126" s="12">
        <f>IF(Control!$C$11="Highly pure",Parameters!$C$12*Parameters!$C$5*'Actual H2'!O126,IF(Control!$C$11="Tap water",Parameters!$C$17*Parameters!$C$5*'Actual H2'!O126,Parameters!$C$22*Parameters!$C$5*'Actual H2'!O126))</f>
        <v>188.67924528301887</v>
      </c>
      <c r="P126" s="12">
        <f>IF(Control!$C$11="Highly pure",Parameters!$C$12*Parameters!$C$5*'Actual H2'!P126,IF(Control!$C$11="Tap water",Parameters!$C$17*Parameters!$C$5*'Actual H2'!P126,Parameters!$C$22*Parameters!$C$5*'Actual H2'!P126))</f>
        <v>188.67924528301887</v>
      </c>
      <c r="Q126" s="12">
        <f>IF(Control!$C$11="Highly pure",Parameters!$C$12*Parameters!$C$5*'Actual H2'!Q126,IF(Control!$C$11="Tap water",Parameters!$C$17*Parameters!$C$5*'Actual H2'!Q126,Parameters!$C$22*Parameters!$C$5*'Actual H2'!Q126))</f>
        <v>188.67924528301887</v>
      </c>
      <c r="R126" s="12">
        <f>IF(Control!$C$11="Highly pure",Parameters!$C$12*Parameters!$C$5*'Actual H2'!R126,IF(Control!$C$11="Tap water",Parameters!$C$17*Parameters!$C$5*'Actual H2'!R126,Parameters!$C$22*Parameters!$C$5*'Actual H2'!R126))</f>
        <v>188.67924528301887</v>
      </c>
      <c r="S126" s="12">
        <f>IF(Control!$C$11="Highly pure",Parameters!$C$12*Parameters!$C$5*'Actual H2'!S126,IF(Control!$C$11="Tap water",Parameters!$C$17*Parameters!$C$5*'Actual H2'!S126,Parameters!$C$22*Parameters!$C$5*'Actual H2'!S126))</f>
        <v>188.67924528301887</v>
      </c>
      <c r="T126" s="12">
        <f>IF(Control!$C$11="Highly pure",Parameters!$C$12*Parameters!$C$5*'Actual H2'!T126,IF(Control!$C$11="Tap water",Parameters!$C$17*Parameters!$C$5*'Actual H2'!T126,Parameters!$C$22*Parameters!$C$5*'Actual H2'!T126))</f>
        <v>188.67924528301887</v>
      </c>
      <c r="U126" s="12">
        <f>IF(Control!$C$11="Highly pure",Parameters!$C$12*Parameters!$C$5*'Actual H2'!U126,IF(Control!$C$11="Tap water",Parameters!$C$17*Parameters!$C$5*'Actual H2'!U126,Parameters!$C$22*Parameters!$C$5*'Actual H2'!U126))</f>
        <v>188.67924528301887</v>
      </c>
      <c r="V126" s="12">
        <f>IF(Control!$C$11="Highly pure",Parameters!$C$12*Parameters!$C$5*'Actual H2'!V126,IF(Control!$C$11="Tap water",Parameters!$C$17*Parameters!$C$5*'Actual H2'!V126,Parameters!$C$22*Parameters!$C$5*'Actual H2'!V126))</f>
        <v>188.67924528301887</v>
      </c>
      <c r="W126" s="12">
        <f>IF(Control!$C$11="Highly pure",Parameters!$C$12*Parameters!$C$5*'Actual H2'!W126,IF(Control!$C$11="Tap water",Parameters!$C$17*Parameters!$C$5*'Actual H2'!W126,Parameters!$C$22*Parameters!$C$5*'Actual H2'!W126))</f>
        <v>188.67924528301887</v>
      </c>
      <c r="X126" s="12">
        <f>IF(Control!$C$11="Highly pure",Parameters!$C$12*Parameters!$C$5*'Actual H2'!X126,IF(Control!$C$11="Tap water",Parameters!$C$17*Parameters!$C$5*'Actual H2'!X126,Parameters!$C$22*Parameters!$C$5*'Actual H2'!X126))</f>
        <v>187.74339622641514</v>
      </c>
      <c r="Y126" s="12">
        <f>IF(Control!$C$11="Highly pure",Parameters!$C$12*Parameters!$C$5*'Actual H2'!Y126,IF(Control!$C$11="Tap water",Parameters!$C$17*Parameters!$C$5*'Actual H2'!Y126,Parameters!$C$22*Parameters!$C$5*'Actual H2'!Y126))</f>
        <v>187.50188679245284</v>
      </c>
      <c r="Z126" s="12">
        <f>IF(Control!$C$11="Highly pure",Parameters!$C$12*Parameters!$C$5*'Actual H2'!Z126,IF(Control!$C$11="Tap water",Parameters!$C$17*Parameters!$C$5*'Actual H2'!Z126,Parameters!$C$22*Parameters!$C$5*'Actual H2'!Z126))</f>
        <v>184.06037735849057</v>
      </c>
      <c r="AB126" s="7">
        <f t="shared" si="1"/>
        <v>4521.5698113207527</v>
      </c>
    </row>
    <row r="127" spans="2:28" x14ac:dyDescent="0.2">
      <c r="B127" s="6">
        <v>44321</v>
      </c>
      <c r="C127" s="12">
        <f>IF(Control!$C$11="Highly pure",Parameters!$C$12*Parameters!$C$5*'Actual H2'!C127,IF(Control!$C$11="Tap water",Parameters!$C$17*Parameters!$C$5*'Actual H2'!C127,Parameters!$C$22*Parameters!$C$5*'Actual H2'!C127))</f>
        <v>183.81886792452832</v>
      </c>
      <c r="D127" s="12">
        <f>IF(Control!$C$11="Highly pure",Parameters!$C$12*Parameters!$C$5*'Actual H2'!D127,IF(Control!$C$11="Tap water",Parameters!$C$17*Parameters!$C$5*'Actual H2'!D127,Parameters!$C$22*Parameters!$C$5*'Actual H2'!D127))</f>
        <v>183.26037735849056</v>
      </c>
      <c r="E127" s="12">
        <f>IF(Control!$C$11="Highly pure",Parameters!$C$12*Parameters!$C$5*'Actual H2'!E127,IF(Control!$C$11="Tap water",Parameters!$C$17*Parameters!$C$5*'Actual H2'!E127,Parameters!$C$22*Parameters!$C$5*'Actual H2'!E127))</f>
        <v>176.30188679245282</v>
      </c>
      <c r="F127" s="12">
        <f>IF(Control!$C$11="Highly pure",Parameters!$C$12*Parameters!$C$5*'Actual H2'!F127,IF(Control!$C$11="Tap water",Parameters!$C$17*Parameters!$C$5*'Actual H2'!F127,Parameters!$C$22*Parameters!$C$5*'Actual H2'!F127))</f>
        <v>177.7811320754717</v>
      </c>
      <c r="G127" s="12">
        <f>IF(Control!$C$11="Highly pure",Parameters!$C$12*Parameters!$C$5*'Actual H2'!G127,IF(Control!$C$11="Tap water",Parameters!$C$17*Parameters!$C$5*'Actual H2'!G127,Parameters!$C$22*Parameters!$C$5*'Actual H2'!G127))</f>
        <v>183.26037735849056</v>
      </c>
      <c r="H127" s="12">
        <f>IF(Control!$C$11="Highly pure",Parameters!$C$12*Parameters!$C$5*'Actual H2'!H127,IF(Control!$C$11="Tap water",Parameters!$C$17*Parameters!$C$5*'Actual H2'!H127,Parameters!$C$22*Parameters!$C$5*'Actual H2'!H127))</f>
        <v>183.81886792452832</v>
      </c>
      <c r="I127" s="12">
        <f>IF(Control!$C$11="Highly pure",Parameters!$C$12*Parameters!$C$5*'Actual H2'!I127,IF(Control!$C$11="Tap water",Parameters!$C$17*Parameters!$C$5*'Actual H2'!I127,Parameters!$C$22*Parameters!$C$5*'Actual H2'!I127))</f>
        <v>186.94339622641508</v>
      </c>
      <c r="J127" s="12">
        <f>IF(Control!$C$11="Highly pure",Parameters!$C$12*Parameters!$C$5*'Actual H2'!J127,IF(Control!$C$11="Tap water",Parameters!$C$17*Parameters!$C$5*'Actual H2'!J127,Parameters!$C$22*Parameters!$C$5*'Actual H2'!J127))</f>
        <v>187.74339622641514</v>
      </c>
      <c r="K127" s="12">
        <f>IF(Control!$C$11="Highly pure",Parameters!$C$12*Parameters!$C$5*'Actual H2'!K127,IF(Control!$C$11="Tap water",Parameters!$C$17*Parameters!$C$5*'Actual H2'!K127,Parameters!$C$22*Parameters!$C$5*'Actual H2'!K127))</f>
        <v>187.74339622641514</v>
      </c>
      <c r="L127" s="12">
        <f>IF(Control!$C$11="Highly pure",Parameters!$C$12*Parameters!$C$5*'Actual H2'!L127,IF(Control!$C$11="Tap water",Parameters!$C$17*Parameters!$C$5*'Actual H2'!L127,Parameters!$C$22*Parameters!$C$5*'Actual H2'!L127))</f>
        <v>186.94339622641508</v>
      </c>
      <c r="M127" s="12">
        <f>IF(Control!$C$11="Highly pure",Parameters!$C$12*Parameters!$C$5*'Actual H2'!M127,IF(Control!$C$11="Tap water",Parameters!$C$17*Parameters!$C$5*'Actual H2'!M127,Parameters!$C$22*Parameters!$C$5*'Actual H2'!M127))</f>
        <v>183.26037735849056</v>
      </c>
      <c r="N127" s="12">
        <f>IF(Control!$C$11="Highly pure",Parameters!$C$12*Parameters!$C$5*'Actual H2'!N127,IF(Control!$C$11="Tap water",Parameters!$C$17*Parameters!$C$5*'Actual H2'!N127,Parameters!$C$22*Parameters!$C$5*'Actual H2'!N127))</f>
        <v>177.7811320754717</v>
      </c>
      <c r="O127" s="12">
        <f>IF(Control!$C$11="Highly pure",Parameters!$C$12*Parameters!$C$5*'Actual H2'!O127,IF(Control!$C$11="Tap water",Parameters!$C$17*Parameters!$C$5*'Actual H2'!O127,Parameters!$C$22*Parameters!$C$5*'Actual H2'!O127))</f>
        <v>176.30188679245282</v>
      </c>
      <c r="P127" s="12">
        <f>IF(Control!$C$11="Highly pure",Parameters!$C$12*Parameters!$C$5*'Actual H2'!P127,IF(Control!$C$11="Tap water",Parameters!$C$17*Parameters!$C$5*'Actual H2'!P127,Parameters!$C$22*Parameters!$C$5*'Actual H2'!P127))</f>
        <v>174.79245283018867</v>
      </c>
      <c r="Q127" s="12">
        <f>IF(Control!$C$11="Highly pure",Parameters!$C$12*Parameters!$C$5*'Actual H2'!Q127,IF(Control!$C$11="Tap water",Parameters!$C$17*Parameters!$C$5*'Actual H2'!Q127,Parameters!$C$22*Parameters!$C$5*'Actual H2'!Q127))</f>
        <v>168.36226415094336</v>
      </c>
      <c r="R127" s="12">
        <f>IF(Control!$C$11="Highly pure",Parameters!$C$12*Parameters!$C$5*'Actual H2'!R127,IF(Control!$C$11="Tap water",Parameters!$C$17*Parameters!$C$5*'Actual H2'!R127,Parameters!$C$22*Parameters!$C$5*'Actual H2'!R127))</f>
        <v>174.79245283018867</v>
      </c>
      <c r="S127" s="12">
        <f>IF(Control!$C$11="Highly pure",Parameters!$C$12*Parameters!$C$5*'Actual H2'!S127,IF(Control!$C$11="Tap water",Parameters!$C$17*Parameters!$C$5*'Actual H2'!S127,Parameters!$C$22*Parameters!$C$5*'Actual H2'!S127))</f>
        <v>176.30188679245282</v>
      </c>
      <c r="T127" s="12">
        <f>IF(Control!$C$11="Highly pure",Parameters!$C$12*Parameters!$C$5*'Actual H2'!T127,IF(Control!$C$11="Tap water",Parameters!$C$17*Parameters!$C$5*'Actual H2'!T127,Parameters!$C$22*Parameters!$C$5*'Actual H2'!T127))</f>
        <v>176.30188679245282</v>
      </c>
      <c r="U127" s="12">
        <f>IF(Control!$C$11="Highly pure",Parameters!$C$12*Parameters!$C$5*'Actual H2'!U127,IF(Control!$C$11="Tap water",Parameters!$C$17*Parameters!$C$5*'Actual H2'!U127,Parameters!$C$22*Parameters!$C$5*'Actual H2'!U127))</f>
        <v>167.80377358490566</v>
      </c>
      <c r="V127" s="12">
        <f>IF(Control!$C$11="Highly pure",Parameters!$C$12*Parameters!$C$5*'Actual H2'!V127,IF(Control!$C$11="Tap water",Parameters!$C$17*Parameters!$C$5*'Actual H2'!V127,Parameters!$C$22*Parameters!$C$5*'Actual H2'!V127))</f>
        <v>167.80377358490566</v>
      </c>
      <c r="W127" s="12">
        <f>IF(Control!$C$11="Highly pure",Parameters!$C$12*Parameters!$C$5*'Actual H2'!W127,IF(Control!$C$11="Tap water",Parameters!$C$17*Parameters!$C$5*'Actual H2'!W127,Parameters!$C$22*Parameters!$C$5*'Actual H2'!W127))</f>
        <v>168.36226415094336</v>
      </c>
      <c r="X127" s="12">
        <f>IF(Control!$C$11="Highly pure",Parameters!$C$12*Parameters!$C$5*'Actual H2'!X127,IF(Control!$C$11="Tap water",Parameters!$C$17*Parameters!$C$5*'Actual H2'!X127,Parameters!$C$22*Parameters!$C$5*'Actual H2'!X127))</f>
        <v>182.33962264150944</v>
      </c>
      <c r="Y127" s="12">
        <f>IF(Control!$C$11="Highly pure",Parameters!$C$12*Parameters!$C$5*'Actual H2'!Y127,IF(Control!$C$11="Tap water",Parameters!$C$17*Parameters!$C$5*'Actual H2'!Y127,Parameters!$C$22*Parameters!$C$5*'Actual H2'!Y127))</f>
        <v>174.79245283018867</v>
      </c>
      <c r="Z127" s="12">
        <f>IF(Control!$C$11="Highly pure",Parameters!$C$12*Parameters!$C$5*'Actual H2'!Z127,IF(Control!$C$11="Tap water",Parameters!$C$17*Parameters!$C$5*'Actual H2'!Z127,Parameters!$C$22*Parameters!$C$5*'Actual H2'!Z127))</f>
        <v>167.80377358490566</v>
      </c>
      <c r="AB127" s="7">
        <f t="shared" si="1"/>
        <v>4274.4150943396226</v>
      </c>
    </row>
    <row r="128" spans="2:28" x14ac:dyDescent="0.2">
      <c r="B128" s="6">
        <v>44322</v>
      </c>
      <c r="C128" s="12">
        <f>IF(Control!$C$11="Highly pure",Parameters!$C$12*Parameters!$C$5*'Actual H2'!C128,IF(Control!$C$11="Tap water",Parameters!$C$17*Parameters!$C$5*'Actual H2'!C128,Parameters!$C$22*Parameters!$C$5*'Actual H2'!C128))</f>
        <v>151.72830188679248</v>
      </c>
      <c r="D128" s="12">
        <f>IF(Control!$C$11="Highly pure",Parameters!$C$12*Parameters!$C$5*'Actual H2'!D128,IF(Control!$C$11="Tap water",Parameters!$C$17*Parameters!$C$5*'Actual H2'!D128,Parameters!$C$22*Parameters!$C$5*'Actual H2'!D128))</f>
        <v>109.79622641509434</v>
      </c>
      <c r="E128" s="12">
        <f>IF(Control!$C$11="Highly pure",Parameters!$C$12*Parameters!$C$5*'Actual H2'!E128,IF(Control!$C$11="Tap water",Parameters!$C$17*Parameters!$C$5*'Actual H2'!E128,Parameters!$C$22*Parameters!$C$5*'Actual H2'!E128))</f>
        <v>68.377358490566024</v>
      </c>
      <c r="F128" s="12">
        <f>IF(Control!$C$11="Highly pure",Parameters!$C$12*Parameters!$C$5*'Actual H2'!F128,IF(Control!$C$11="Tap water",Parameters!$C$17*Parameters!$C$5*'Actual H2'!F128,Parameters!$C$22*Parameters!$C$5*'Actual H2'!F128))</f>
        <v>65.328301886792445</v>
      </c>
      <c r="G128" s="12">
        <f>IF(Control!$C$11="Highly pure",Parameters!$C$12*Parameters!$C$5*'Actual H2'!G128,IF(Control!$C$11="Tap water",Parameters!$C$17*Parameters!$C$5*'Actual H2'!G128,Parameters!$C$22*Parameters!$C$5*'Actual H2'!G128))</f>
        <v>105.66037735849056</v>
      </c>
      <c r="H128" s="12">
        <f>IF(Control!$C$11="Highly pure",Parameters!$C$12*Parameters!$C$5*'Actual H2'!H128,IF(Control!$C$11="Tap water",Parameters!$C$17*Parameters!$C$5*'Actual H2'!H128,Parameters!$C$22*Parameters!$C$5*'Actual H2'!H128))</f>
        <v>149.37358490566038</v>
      </c>
      <c r="I128" s="12">
        <f>IF(Control!$C$11="Highly pure",Parameters!$C$12*Parameters!$C$5*'Actual H2'!I128,IF(Control!$C$11="Tap water",Parameters!$C$17*Parameters!$C$5*'Actual H2'!I128,Parameters!$C$22*Parameters!$C$5*'Actual H2'!I128))</f>
        <v>167.80377358490566</v>
      </c>
      <c r="J128" s="12">
        <f>IF(Control!$C$11="Highly pure",Parameters!$C$12*Parameters!$C$5*'Actual H2'!J128,IF(Control!$C$11="Tap water",Parameters!$C$17*Parameters!$C$5*'Actual H2'!J128,Parameters!$C$22*Parameters!$C$5*'Actual H2'!J128))</f>
        <v>166.88301886792453</v>
      </c>
      <c r="K128" s="12">
        <f>IF(Control!$C$11="Highly pure",Parameters!$C$12*Parameters!$C$5*'Actual H2'!K128,IF(Control!$C$11="Tap water",Parameters!$C$17*Parameters!$C$5*'Actual H2'!K128,Parameters!$C$22*Parameters!$C$5*'Actual H2'!K128))</f>
        <v>176.30188679245282</v>
      </c>
      <c r="L128" s="12">
        <f>IF(Control!$C$11="Highly pure",Parameters!$C$12*Parameters!$C$5*'Actual H2'!L128,IF(Control!$C$11="Tap water",Parameters!$C$17*Parameters!$C$5*'Actual H2'!L128,Parameters!$C$22*Parameters!$C$5*'Actual H2'!L128))</f>
        <v>176.30188679245282</v>
      </c>
      <c r="M128" s="12">
        <f>IF(Control!$C$11="Highly pure",Parameters!$C$12*Parameters!$C$5*'Actual H2'!M128,IF(Control!$C$11="Tap water",Parameters!$C$17*Parameters!$C$5*'Actual H2'!M128,Parameters!$C$22*Parameters!$C$5*'Actual H2'!M128))</f>
        <v>165.37358490566035</v>
      </c>
      <c r="N128" s="12">
        <f>IF(Control!$C$11="Highly pure",Parameters!$C$12*Parameters!$C$5*'Actual H2'!N128,IF(Control!$C$11="Tap water",Parameters!$C$17*Parameters!$C$5*'Actual H2'!N128,Parameters!$C$22*Parameters!$C$5*'Actual H2'!N128))</f>
        <v>137.53962264150945</v>
      </c>
      <c r="O128" s="12">
        <f>IF(Control!$C$11="Highly pure",Parameters!$C$12*Parameters!$C$5*'Actual H2'!O128,IF(Control!$C$11="Tap water",Parameters!$C$17*Parameters!$C$5*'Actual H2'!O128,Parameters!$C$22*Parameters!$C$5*'Actual H2'!O128))</f>
        <v>133.6754716981132</v>
      </c>
      <c r="P128" s="12">
        <f>IF(Control!$C$11="Highly pure",Parameters!$C$12*Parameters!$C$5*'Actual H2'!P128,IF(Control!$C$11="Tap water",Parameters!$C$17*Parameters!$C$5*'Actual H2'!P128,Parameters!$C$22*Parameters!$C$5*'Actual H2'!P128))</f>
        <v>133.6754716981132</v>
      </c>
      <c r="Q128" s="12">
        <f>IF(Control!$C$11="Highly pure",Parameters!$C$12*Parameters!$C$5*'Actual H2'!Q128,IF(Control!$C$11="Tap water",Parameters!$C$17*Parameters!$C$5*'Actual H2'!Q128,Parameters!$C$22*Parameters!$C$5*'Actual H2'!Q128))</f>
        <v>137.53962264150945</v>
      </c>
      <c r="R128" s="12">
        <f>IF(Control!$C$11="Highly pure",Parameters!$C$12*Parameters!$C$5*'Actual H2'!R128,IF(Control!$C$11="Tap water",Parameters!$C$17*Parameters!$C$5*'Actual H2'!R128,Parameters!$C$22*Parameters!$C$5*'Actual H2'!R128))</f>
        <v>137.53962264150945</v>
      </c>
      <c r="S128" s="12">
        <f>IF(Control!$C$11="Highly pure",Parameters!$C$12*Parameters!$C$5*'Actual H2'!S128,IF(Control!$C$11="Tap water",Parameters!$C$17*Parameters!$C$5*'Actual H2'!S128,Parameters!$C$22*Parameters!$C$5*'Actual H2'!S128))</f>
        <v>133.6754716981132</v>
      </c>
      <c r="T128" s="12">
        <f>IF(Control!$C$11="Highly pure",Parameters!$C$12*Parameters!$C$5*'Actual H2'!T128,IF(Control!$C$11="Tap water",Parameters!$C$17*Parameters!$C$5*'Actual H2'!T128,Parameters!$C$22*Parameters!$C$5*'Actual H2'!T128))</f>
        <v>126.33962264150944</v>
      </c>
      <c r="U128" s="12">
        <f>IF(Control!$C$11="Highly pure",Parameters!$C$12*Parameters!$C$5*'Actual H2'!U128,IF(Control!$C$11="Tap water",Parameters!$C$17*Parameters!$C$5*'Actual H2'!U128,Parameters!$C$22*Parameters!$C$5*'Actual H2'!U128))</f>
        <v>113.72075471698113</v>
      </c>
      <c r="V128" s="12">
        <f>IF(Control!$C$11="Highly pure",Parameters!$C$12*Parameters!$C$5*'Actual H2'!V128,IF(Control!$C$11="Tap water",Parameters!$C$17*Parameters!$C$5*'Actual H2'!V128,Parameters!$C$22*Parameters!$C$5*'Actual H2'!V128))</f>
        <v>105.66037735849056</v>
      </c>
      <c r="W128" s="12">
        <f>IF(Control!$C$11="Highly pure",Parameters!$C$12*Parameters!$C$5*'Actual H2'!W128,IF(Control!$C$11="Tap water",Parameters!$C$17*Parameters!$C$5*'Actual H2'!W128,Parameters!$C$22*Parameters!$C$5*'Actual H2'!W128))</f>
        <v>101.19245283018867</v>
      </c>
      <c r="X128" s="12">
        <f>IF(Control!$C$11="Highly pure",Parameters!$C$12*Parameters!$C$5*'Actual H2'!X128,IF(Control!$C$11="Tap water",Parameters!$C$17*Parameters!$C$5*'Actual H2'!X128,Parameters!$C$22*Parameters!$C$5*'Actual H2'!X128))</f>
        <v>97.781132075471703</v>
      </c>
      <c r="Y128" s="12">
        <f>IF(Control!$C$11="Highly pure",Parameters!$C$12*Parameters!$C$5*'Actual H2'!Y128,IF(Control!$C$11="Tap water",Parameters!$C$17*Parameters!$C$5*'Actual H2'!Y128,Parameters!$C$22*Parameters!$C$5*'Actual H2'!Y128))</f>
        <v>93.856603773584894</v>
      </c>
      <c r="Z128" s="12">
        <f>IF(Control!$C$11="Highly pure",Parameters!$C$12*Parameters!$C$5*'Actual H2'!Z128,IF(Control!$C$11="Tap water",Parameters!$C$17*Parameters!$C$5*'Actual H2'!Z128,Parameters!$C$22*Parameters!$C$5*'Actual H2'!Z128))</f>
        <v>85.735849056603769</v>
      </c>
      <c r="AB128" s="7">
        <f t="shared" si="1"/>
        <v>3040.8603773584905</v>
      </c>
    </row>
    <row r="129" spans="2:28" x14ac:dyDescent="0.2">
      <c r="B129" s="6">
        <v>44323</v>
      </c>
      <c r="C129" s="12">
        <f>IF(Control!$C$11="Highly pure",Parameters!$C$12*Parameters!$C$5*'Actual H2'!C129,IF(Control!$C$11="Tap water",Parameters!$C$17*Parameters!$C$5*'Actual H2'!C129,Parameters!$C$22*Parameters!$C$5*'Actual H2'!C129))</f>
        <v>83.89433962264151</v>
      </c>
      <c r="D129" s="12">
        <f>IF(Control!$C$11="Highly pure",Parameters!$C$12*Parameters!$C$5*'Actual H2'!D129,IF(Control!$C$11="Tap water",Parameters!$C$17*Parameters!$C$5*'Actual H2'!D129,Parameters!$C$22*Parameters!$C$5*'Actual H2'!D129))</f>
        <v>89.720754716981133</v>
      </c>
      <c r="E129" s="12">
        <f>IF(Control!$C$11="Highly pure",Parameters!$C$12*Parameters!$C$5*'Actual H2'!E129,IF(Control!$C$11="Tap water",Parameters!$C$17*Parameters!$C$5*'Actual H2'!E129,Parameters!$C$22*Parameters!$C$5*'Actual H2'!E129))</f>
        <v>101.19245283018867</v>
      </c>
      <c r="F129" s="12">
        <f>IF(Control!$C$11="Highly pure",Parameters!$C$12*Parameters!$C$5*'Actual H2'!F129,IF(Control!$C$11="Tap water",Parameters!$C$17*Parameters!$C$5*'Actual H2'!F129,Parameters!$C$22*Parameters!$C$5*'Actual H2'!F129))</f>
        <v>109.79622641509434</v>
      </c>
      <c r="G129" s="12">
        <f>IF(Control!$C$11="Highly pure",Parameters!$C$12*Parameters!$C$5*'Actual H2'!G129,IF(Control!$C$11="Tap water",Parameters!$C$17*Parameters!$C$5*'Actual H2'!G129,Parameters!$C$22*Parameters!$C$5*'Actual H2'!G129))</f>
        <v>113.72075471698113</v>
      </c>
      <c r="H129" s="12">
        <f>IF(Control!$C$11="Highly pure",Parameters!$C$12*Parameters!$C$5*'Actual H2'!H129,IF(Control!$C$11="Tap water",Parameters!$C$17*Parameters!$C$5*'Actual H2'!H129,Parameters!$C$22*Parameters!$C$5*'Actual H2'!H129))</f>
        <v>105.66037735849056</v>
      </c>
      <c r="I129" s="12">
        <f>IF(Control!$C$11="Highly pure",Parameters!$C$12*Parameters!$C$5*'Actual H2'!I129,IF(Control!$C$11="Tap water",Parameters!$C$17*Parameters!$C$5*'Actual H2'!I129,Parameters!$C$22*Parameters!$C$5*'Actual H2'!I129))</f>
        <v>101.19245283018867</v>
      </c>
      <c r="J129" s="12">
        <f>IF(Control!$C$11="Highly pure",Parameters!$C$12*Parameters!$C$5*'Actual H2'!J129,IF(Control!$C$11="Tap water",Parameters!$C$17*Parameters!$C$5*'Actual H2'!J129,Parameters!$C$22*Parameters!$C$5*'Actual H2'!J129))</f>
        <v>101.19245283018867</v>
      </c>
      <c r="K129" s="12">
        <f>IF(Control!$C$11="Highly pure",Parameters!$C$12*Parameters!$C$5*'Actual H2'!K129,IF(Control!$C$11="Tap water",Parameters!$C$17*Parameters!$C$5*'Actual H2'!K129,Parameters!$C$22*Parameters!$C$5*'Actual H2'!K129))</f>
        <v>93.856603773584894</v>
      </c>
      <c r="L129" s="12">
        <f>IF(Control!$C$11="Highly pure",Parameters!$C$12*Parameters!$C$5*'Actual H2'!L129,IF(Control!$C$11="Tap water",Parameters!$C$17*Parameters!$C$5*'Actual H2'!L129,Parameters!$C$22*Parameters!$C$5*'Actual H2'!L129))</f>
        <v>83.89433962264151</v>
      </c>
      <c r="M129" s="12">
        <f>IF(Control!$C$11="Highly pure",Parameters!$C$12*Parameters!$C$5*'Actual H2'!M129,IF(Control!$C$11="Tap water",Parameters!$C$17*Parameters!$C$5*'Actual H2'!M129,Parameters!$C$22*Parameters!$C$5*'Actual H2'!M129))</f>
        <v>75.833962264150927</v>
      </c>
      <c r="N129" s="12">
        <f>IF(Control!$C$11="Highly pure",Parameters!$C$12*Parameters!$C$5*'Actual H2'!N129,IF(Control!$C$11="Tap water",Parameters!$C$17*Parameters!$C$5*'Actual H2'!N129,Parameters!$C$22*Parameters!$C$5*'Actual H2'!N129))</f>
        <v>68.377358490566024</v>
      </c>
      <c r="O129" s="12">
        <f>IF(Control!$C$11="Highly pure",Parameters!$C$12*Parameters!$C$5*'Actual H2'!O129,IF(Control!$C$11="Tap water",Parameters!$C$17*Parameters!$C$5*'Actual H2'!O129,Parameters!$C$22*Parameters!$C$5*'Actual H2'!O129))</f>
        <v>65.328301886792445</v>
      </c>
      <c r="P129" s="12">
        <f>IF(Control!$C$11="Highly pure",Parameters!$C$12*Parameters!$C$5*'Actual H2'!P129,IF(Control!$C$11="Tap water",Parameters!$C$17*Parameters!$C$5*'Actual H2'!P129,Parameters!$C$22*Parameters!$C$5*'Actual H2'!P129))</f>
        <v>59.230188679245273</v>
      </c>
      <c r="Q129" s="12">
        <f>IF(Control!$C$11="Highly pure",Parameters!$C$12*Parameters!$C$5*'Actual H2'!Q129,IF(Control!$C$11="Tap water",Parameters!$C$17*Parameters!$C$5*'Actual H2'!Q129,Parameters!$C$22*Parameters!$C$5*'Actual H2'!Q129))</f>
        <v>53.132075471698116</v>
      </c>
      <c r="R129" s="12">
        <f>IF(Control!$C$11="Highly pure",Parameters!$C$12*Parameters!$C$5*'Actual H2'!R129,IF(Control!$C$11="Tap water",Parameters!$C$17*Parameters!$C$5*'Actual H2'!R129,Parameters!$C$22*Parameters!$C$5*'Actual H2'!R129))</f>
        <v>45.388679245283029</v>
      </c>
      <c r="S129" s="12">
        <f>IF(Control!$C$11="Highly pure",Parameters!$C$12*Parameters!$C$5*'Actual H2'!S129,IF(Control!$C$11="Tap water",Parameters!$C$17*Parameters!$C$5*'Actual H2'!S129,Parameters!$C$22*Parameters!$C$5*'Actual H2'!S129))</f>
        <v>35.879245283018875</v>
      </c>
      <c r="T129" s="12">
        <f>IF(Control!$C$11="Highly pure",Parameters!$C$12*Parameters!$C$5*'Actual H2'!T129,IF(Control!$C$11="Tap water",Parameters!$C$17*Parameters!$C$5*'Actual H2'!T129,Parameters!$C$22*Parameters!$C$5*'Actual H2'!T129))</f>
        <v>23.924528301886792</v>
      </c>
      <c r="U129" s="12">
        <f>IF(Control!$C$11="Highly pure",Parameters!$C$12*Parameters!$C$5*'Actual H2'!U129,IF(Control!$C$11="Tap water",Parameters!$C$17*Parameters!$C$5*'Actual H2'!U129,Parameters!$C$22*Parameters!$C$5*'Actual H2'!U129))</f>
        <v>17.343396226415091</v>
      </c>
      <c r="V129" s="12">
        <f>IF(Control!$C$11="Highly pure",Parameters!$C$12*Parameters!$C$5*'Actual H2'!V129,IF(Control!$C$11="Tap water",Parameters!$C$17*Parameters!$C$5*'Actual H2'!V129,Parameters!$C$22*Parameters!$C$5*'Actual H2'!V129))</f>
        <v>14.384905660377358</v>
      </c>
      <c r="W129" s="12">
        <f>IF(Control!$C$11="Highly pure",Parameters!$C$12*Parameters!$C$5*'Actual H2'!W129,IF(Control!$C$11="Tap water",Parameters!$C$17*Parameters!$C$5*'Actual H2'!W129,Parameters!$C$22*Parameters!$C$5*'Actual H2'!W129))</f>
        <v>10.430188679245285</v>
      </c>
      <c r="X129" s="12">
        <f>IF(Control!$C$11="Highly pure",Parameters!$C$12*Parameters!$C$5*'Actual H2'!X129,IF(Control!$C$11="Tap water",Parameters!$C$17*Parameters!$C$5*'Actual H2'!X129,Parameters!$C$22*Parameters!$C$5*'Actual H2'!X129))</f>
        <v>9.1924528301886799</v>
      </c>
      <c r="Y129" s="12">
        <f>IF(Control!$C$11="Highly pure",Parameters!$C$12*Parameters!$C$5*'Actual H2'!Y129,IF(Control!$C$11="Tap water",Parameters!$C$17*Parameters!$C$5*'Actual H2'!Y129,Parameters!$C$22*Parameters!$C$5*'Actual H2'!Y129))</f>
        <v>4.7849056603773574</v>
      </c>
      <c r="Z129" s="12">
        <f>IF(Control!$C$11="Highly pure",Parameters!$C$12*Parameters!$C$5*'Actual H2'!Z129,IF(Control!$C$11="Tap water",Parameters!$C$17*Parameters!$C$5*'Actual H2'!Z129,Parameters!$C$22*Parameters!$C$5*'Actual H2'!Z129))</f>
        <v>0</v>
      </c>
      <c r="AB129" s="7">
        <f t="shared" si="1"/>
        <v>1467.3509433962258</v>
      </c>
    </row>
    <row r="130" spans="2:28" x14ac:dyDescent="0.2">
      <c r="B130" s="6">
        <v>44324</v>
      </c>
      <c r="C130" s="12">
        <f>IF(Control!$C$11="Highly pure",Parameters!$C$12*Parameters!$C$5*'Actual H2'!C130,IF(Control!$C$11="Tap water",Parameters!$C$17*Parameters!$C$5*'Actual H2'!C130,Parameters!$C$22*Parameters!$C$5*'Actual H2'!C130))</f>
        <v>0</v>
      </c>
      <c r="D130" s="12">
        <f>IF(Control!$C$11="Highly pure",Parameters!$C$12*Parameters!$C$5*'Actual H2'!D130,IF(Control!$C$11="Tap water",Parameters!$C$17*Parameters!$C$5*'Actual H2'!D130,Parameters!$C$22*Parameters!$C$5*'Actual H2'!D130))</f>
        <v>0</v>
      </c>
      <c r="E130" s="12">
        <f>IF(Control!$C$11="Highly pure",Parameters!$C$12*Parameters!$C$5*'Actual H2'!E130,IF(Control!$C$11="Tap water",Parameters!$C$17*Parameters!$C$5*'Actual H2'!E130,Parameters!$C$22*Parameters!$C$5*'Actual H2'!E130))</f>
        <v>0</v>
      </c>
      <c r="F130" s="12">
        <f>IF(Control!$C$11="Highly pure",Parameters!$C$12*Parameters!$C$5*'Actual H2'!F130,IF(Control!$C$11="Tap water",Parameters!$C$17*Parameters!$C$5*'Actual H2'!F130,Parameters!$C$22*Parameters!$C$5*'Actual H2'!F130))</f>
        <v>6.7169811320754729</v>
      </c>
      <c r="G130" s="12">
        <f>IF(Control!$C$11="Highly pure",Parameters!$C$12*Parameters!$C$5*'Actual H2'!G130,IF(Control!$C$11="Tap water",Parameters!$C$17*Parameters!$C$5*'Actual H2'!G130,Parameters!$C$22*Parameters!$C$5*'Actual H2'!G130))</f>
        <v>23.924528301886792</v>
      </c>
      <c r="H130" s="12">
        <f>IF(Control!$C$11="Highly pure",Parameters!$C$12*Parameters!$C$5*'Actual H2'!H130,IF(Control!$C$11="Tap water",Parameters!$C$17*Parameters!$C$5*'Actual H2'!H130,Parameters!$C$22*Parameters!$C$5*'Actual H2'!H130))</f>
        <v>47.969811320754729</v>
      </c>
      <c r="I130" s="12">
        <f>IF(Control!$C$11="Highly pure",Parameters!$C$12*Parameters!$C$5*'Actual H2'!I130,IF(Control!$C$11="Tap water",Parameters!$C$17*Parameters!$C$5*'Actual H2'!I130,Parameters!$C$22*Parameters!$C$5*'Actual H2'!I130))</f>
        <v>83.89433962264151</v>
      </c>
      <c r="J130" s="12">
        <f>IF(Control!$C$11="Highly pure",Parameters!$C$12*Parameters!$C$5*'Actual H2'!J130,IF(Control!$C$11="Tap water",Parameters!$C$17*Parameters!$C$5*'Actual H2'!J130,Parameters!$C$22*Parameters!$C$5*'Actual H2'!J130))</f>
        <v>119.48679245283019</v>
      </c>
      <c r="K130" s="12">
        <f>IF(Control!$C$11="Highly pure",Parameters!$C$12*Parameters!$C$5*'Actual H2'!K130,IF(Control!$C$11="Tap water",Parameters!$C$17*Parameters!$C$5*'Actual H2'!K130,Parameters!$C$22*Parameters!$C$5*'Actual H2'!K130))</f>
        <v>165.37358490566035</v>
      </c>
      <c r="L130" s="12">
        <f>IF(Control!$C$11="Highly pure",Parameters!$C$12*Parameters!$C$5*'Actual H2'!L130,IF(Control!$C$11="Tap water",Parameters!$C$17*Parameters!$C$5*'Actual H2'!L130,Parameters!$C$22*Parameters!$C$5*'Actual H2'!L130))</f>
        <v>176.30188679245282</v>
      </c>
      <c r="M130" s="12">
        <f>IF(Control!$C$11="Highly pure",Parameters!$C$12*Parameters!$C$5*'Actual H2'!M130,IF(Control!$C$11="Tap water",Parameters!$C$17*Parameters!$C$5*'Actual H2'!M130,Parameters!$C$22*Parameters!$C$5*'Actual H2'!M130))</f>
        <v>183.81886792452832</v>
      </c>
      <c r="N130" s="12">
        <f>IF(Control!$C$11="Highly pure",Parameters!$C$12*Parameters!$C$5*'Actual H2'!N130,IF(Control!$C$11="Tap water",Parameters!$C$17*Parameters!$C$5*'Actual H2'!N130,Parameters!$C$22*Parameters!$C$5*'Actual H2'!N130))</f>
        <v>187.74339622641514</v>
      </c>
      <c r="O130" s="12">
        <f>IF(Control!$C$11="Highly pure",Parameters!$C$12*Parameters!$C$5*'Actual H2'!O130,IF(Control!$C$11="Tap water",Parameters!$C$17*Parameters!$C$5*'Actual H2'!O130,Parameters!$C$22*Parameters!$C$5*'Actual H2'!O130))</f>
        <v>188.67924528301887</v>
      </c>
      <c r="P130" s="12">
        <f>IF(Control!$C$11="Highly pure",Parameters!$C$12*Parameters!$C$5*'Actual H2'!P130,IF(Control!$C$11="Tap water",Parameters!$C$17*Parameters!$C$5*'Actual H2'!P130,Parameters!$C$22*Parameters!$C$5*'Actual H2'!P130))</f>
        <v>188.67924528301887</v>
      </c>
      <c r="Q130" s="12">
        <f>IF(Control!$C$11="Highly pure",Parameters!$C$12*Parameters!$C$5*'Actual H2'!Q130,IF(Control!$C$11="Tap water",Parameters!$C$17*Parameters!$C$5*'Actual H2'!Q130,Parameters!$C$22*Parameters!$C$5*'Actual H2'!Q130))</f>
        <v>188.67924528301887</v>
      </c>
      <c r="R130" s="12">
        <f>IF(Control!$C$11="Highly pure",Parameters!$C$12*Parameters!$C$5*'Actual H2'!R130,IF(Control!$C$11="Tap water",Parameters!$C$17*Parameters!$C$5*'Actual H2'!R130,Parameters!$C$22*Parameters!$C$5*'Actual H2'!R130))</f>
        <v>188.67924528301887</v>
      </c>
      <c r="S130" s="12">
        <f>IF(Control!$C$11="Highly pure",Parameters!$C$12*Parameters!$C$5*'Actual H2'!S130,IF(Control!$C$11="Tap water",Parameters!$C$17*Parameters!$C$5*'Actual H2'!S130,Parameters!$C$22*Parameters!$C$5*'Actual H2'!S130))</f>
        <v>188.67924528301887</v>
      </c>
      <c r="T130" s="12">
        <f>IF(Control!$C$11="Highly pure",Parameters!$C$12*Parameters!$C$5*'Actual H2'!T130,IF(Control!$C$11="Tap water",Parameters!$C$17*Parameters!$C$5*'Actual H2'!T130,Parameters!$C$22*Parameters!$C$5*'Actual H2'!T130))</f>
        <v>188.67924528301887</v>
      </c>
      <c r="U130" s="12">
        <f>IF(Control!$C$11="Highly pure",Parameters!$C$12*Parameters!$C$5*'Actual H2'!U130,IF(Control!$C$11="Tap water",Parameters!$C$17*Parameters!$C$5*'Actual H2'!U130,Parameters!$C$22*Parameters!$C$5*'Actual H2'!U130))</f>
        <v>188.67924528301887</v>
      </c>
      <c r="V130" s="12">
        <f>IF(Control!$C$11="Highly pure",Parameters!$C$12*Parameters!$C$5*'Actual H2'!V130,IF(Control!$C$11="Tap water",Parameters!$C$17*Parameters!$C$5*'Actual H2'!V130,Parameters!$C$22*Parameters!$C$5*'Actual H2'!V130))</f>
        <v>188.67924528301887</v>
      </c>
      <c r="W130" s="12">
        <f>IF(Control!$C$11="Highly pure",Parameters!$C$12*Parameters!$C$5*'Actual H2'!W130,IF(Control!$C$11="Tap water",Parameters!$C$17*Parameters!$C$5*'Actual H2'!W130,Parameters!$C$22*Parameters!$C$5*'Actual H2'!W130))</f>
        <v>184.06037735849057</v>
      </c>
      <c r="X130" s="12">
        <f>IF(Control!$C$11="Highly pure",Parameters!$C$12*Parameters!$C$5*'Actual H2'!X130,IF(Control!$C$11="Tap water",Parameters!$C$17*Parameters!$C$5*'Actual H2'!X130,Parameters!$C$22*Parameters!$C$5*'Actual H2'!X130))</f>
        <v>151.72830188679248</v>
      </c>
      <c r="Y130" s="12">
        <f>IF(Control!$C$11="Highly pure",Parameters!$C$12*Parameters!$C$5*'Actual H2'!Y130,IF(Control!$C$11="Tap water",Parameters!$C$17*Parameters!$C$5*'Actual H2'!Y130,Parameters!$C$22*Parameters!$C$5*'Actual H2'!Y130))</f>
        <v>85.735849056603769</v>
      </c>
      <c r="Z130" s="12">
        <f>IF(Control!$C$11="Highly pure",Parameters!$C$12*Parameters!$C$5*'Actual H2'!Z130,IF(Control!$C$11="Tap water",Parameters!$C$17*Parameters!$C$5*'Actual H2'!Z130,Parameters!$C$22*Parameters!$C$5*'Actual H2'!Z130))</f>
        <v>35.879245283018875</v>
      </c>
      <c r="AB130" s="7">
        <f t="shared" si="1"/>
        <v>2962.0679245283018</v>
      </c>
    </row>
    <row r="131" spans="2:28" x14ac:dyDescent="0.2">
      <c r="B131" s="6">
        <v>44325</v>
      </c>
      <c r="C131" s="12">
        <f>IF(Control!$C$11="Highly pure",Parameters!$C$12*Parameters!$C$5*'Actual H2'!C131,IF(Control!$C$11="Tap water",Parameters!$C$17*Parameters!$C$5*'Actual H2'!C131,Parameters!$C$22*Parameters!$C$5*'Actual H2'!C131))</f>
        <v>12.905660377358492</v>
      </c>
      <c r="D131" s="12">
        <f>IF(Control!$C$11="Highly pure",Parameters!$C$12*Parameters!$C$5*'Actual H2'!D131,IF(Control!$C$11="Tap water",Parameters!$C$17*Parameters!$C$5*'Actual H2'!D131,Parameters!$C$22*Parameters!$C$5*'Actual H2'!D131))</f>
        <v>2.8528301886792451</v>
      </c>
      <c r="E131" s="12">
        <f>IF(Control!$C$11="Highly pure",Parameters!$C$12*Parameters!$C$5*'Actual H2'!E131,IF(Control!$C$11="Tap water",Parameters!$C$17*Parameters!$C$5*'Actual H2'!E131,Parameters!$C$22*Parameters!$C$5*'Actual H2'!E131))</f>
        <v>0</v>
      </c>
      <c r="F131" s="12">
        <f>IF(Control!$C$11="Highly pure",Parameters!$C$12*Parameters!$C$5*'Actual H2'!F131,IF(Control!$C$11="Tap water",Parameters!$C$17*Parameters!$C$5*'Actual H2'!F131,Parameters!$C$22*Parameters!$C$5*'Actual H2'!F131))</f>
        <v>1.8867924528301887</v>
      </c>
      <c r="G131" s="12">
        <f>IF(Control!$C$11="Highly pure",Parameters!$C$12*Parameters!$C$5*'Actual H2'!G131,IF(Control!$C$11="Tap water",Parameters!$C$17*Parameters!$C$5*'Actual H2'!G131,Parameters!$C$22*Parameters!$C$5*'Actual H2'!G131))</f>
        <v>7.9547169811320764</v>
      </c>
      <c r="H131" s="12">
        <f>IF(Control!$C$11="Highly pure",Parameters!$C$12*Parameters!$C$5*'Actual H2'!H131,IF(Control!$C$11="Tap water",Parameters!$C$17*Parameters!$C$5*'Actual H2'!H131,Parameters!$C$22*Parameters!$C$5*'Actual H2'!H131))</f>
        <v>15.864150943396227</v>
      </c>
      <c r="I131" s="12">
        <f>IF(Control!$C$11="Highly pure",Parameters!$C$12*Parameters!$C$5*'Actual H2'!I131,IF(Control!$C$11="Tap water",Parameters!$C$17*Parameters!$C$5*'Actual H2'!I131,Parameters!$C$22*Parameters!$C$5*'Actual H2'!I131))</f>
        <v>25.735849056603776</v>
      </c>
      <c r="J131" s="12">
        <f>IF(Control!$C$11="Highly pure",Parameters!$C$12*Parameters!$C$5*'Actual H2'!J131,IF(Control!$C$11="Tap water",Parameters!$C$17*Parameters!$C$5*'Actual H2'!J131,Parameters!$C$22*Parameters!$C$5*'Actual H2'!J131))</f>
        <v>35.879245283018875</v>
      </c>
      <c r="K131" s="12">
        <f>IF(Control!$C$11="Highly pure",Parameters!$C$12*Parameters!$C$5*'Actual H2'!K131,IF(Control!$C$11="Tap water",Parameters!$C$17*Parameters!$C$5*'Actual H2'!K131,Parameters!$C$22*Parameters!$C$5*'Actual H2'!K131))</f>
        <v>38.052830188679245</v>
      </c>
      <c r="L131" s="12">
        <f>IF(Control!$C$11="Highly pure",Parameters!$C$12*Parameters!$C$5*'Actual H2'!L131,IF(Control!$C$11="Tap water",Parameters!$C$17*Parameters!$C$5*'Actual H2'!L131,Parameters!$C$22*Parameters!$C$5*'Actual H2'!L131))</f>
        <v>27.547169811320753</v>
      </c>
      <c r="M131" s="12">
        <f>IF(Control!$C$11="Highly pure",Parameters!$C$12*Parameters!$C$5*'Actual H2'!M131,IF(Control!$C$11="Tap water",Parameters!$C$17*Parameters!$C$5*'Actual H2'!M131,Parameters!$C$22*Parameters!$C$5*'Actual H2'!M131))</f>
        <v>15.864150943396227</v>
      </c>
      <c r="N131" s="12">
        <f>IF(Control!$C$11="Highly pure",Parameters!$C$12*Parameters!$C$5*'Actual H2'!N131,IF(Control!$C$11="Tap water",Parameters!$C$17*Parameters!$C$5*'Actual H2'!N131,Parameters!$C$22*Parameters!$C$5*'Actual H2'!N131))</f>
        <v>4.7849056603773574</v>
      </c>
      <c r="O131" s="12">
        <f>IF(Control!$C$11="Highly pure",Parameters!$C$12*Parameters!$C$5*'Actual H2'!O131,IF(Control!$C$11="Tap water",Parameters!$C$17*Parameters!$C$5*'Actual H2'!O131,Parameters!$C$22*Parameters!$C$5*'Actual H2'!O131))</f>
        <v>1.8867924528301887</v>
      </c>
      <c r="P131" s="12">
        <f>IF(Control!$C$11="Highly pure",Parameters!$C$12*Parameters!$C$5*'Actual H2'!P131,IF(Control!$C$11="Tap water",Parameters!$C$17*Parameters!$C$5*'Actual H2'!P131,Parameters!$C$22*Parameters!$C$5*'Actual H2'!P131))</f>
        <v>7.9547169811320764</v>
      </c>
      <c r="Q131" s="12">
        <f>IF(Control!$C$11="Highly pure",Parameters!$C$12*Parameters!$C$5*'Actual H2'!Q131,IF(Control!$C$11="Tap water",Parameters!$C$17*Parameters!$C$5*'Actual H2'!Q131,Parameters!$C$22*Parameters!$C$5*'Actual H2'!Q131))</f>
        <v>20.30188679245283</v>
      </c>
      <c r="R131" s="12">
        <f>IF(Control!$C$11="Highly pure",Parameters!$C$12*Parameters!$C$5*'Actual H2'!R131,IF(Control!$C$11="Tap water",Parameters!$C$17*Parameters!$C$5*'Actual H2'!R131,Parameters!$C$22*Parameters!$C$5*'Actual H2'!R131))</f>
        <v>33.705660377358491</v>
      </c>
      <c r="S131" s="12">
        <f>IF(Control!$C$11="Highly pure",Parameters!$C$12*Parameters!$C$5*'Actual H2'!S131,IF(Control!$C$11="Tap water",Parameters!$C$17*Parameters!$C$5*'Actual H2'!S131,Parameters!$C$22*Parameters!$C$5*'Actual H2'!S131))</f>
        <v>40.226415094339615</v>
      </c>
      <c r="T131" s="12">
        <f>IF(Control!$C$11="Highly pure",Parameters!$C$12*Parameters!$C$5*'Actual H2'!T131,IF(Control!$C$11="Tap water",Parameters!$C$17*Parameters!$C$5*'Actual H2'!T131,Parameters!$C$22*Parameters!$C$5*'Actual H2'!T131))</f>
        <v>40.226415094339615</v>
      </c>
      <c r="U131" s="12">
        <f>IF(Control!$C$11="Highly pure",Parameters!$C$12*Parameters!$C$5*'Actual H2'!U131,IF(Control!$C$11="Tap water",Parameters!$C$17*Parameters!$C$5*'Actual H2'!U131,Parameters!$C$22*Parameters!$C$5*'Actual H2'!U131))</f>
        <v>47.969811320754729</v>
      </c>
      <c r="V131" s="12">
        <f>IF(Control!$C$11="Highly pure",Parameters!$C$12*Parameters!$C$5*'Actual H2'!V131,IF(Control!$C$11="Tap water",Parameters!$C$17*Parameters!$C$5*'Actual H2'!V131,Parameters!$C$22*Parameters!$C$5*'Actual H2'!V131))</f>
        <v>59.230188679245273</v>
      </c>
      <c r="W131" s="12">
        <f>IF(Control!$C$11="Highly pure",Parameters!$C$12*Parameters!$C$5*'Actual H2'!W131,IF(Control!$C$11="Tap water",Parameters!$C$17*Parameters!$C$5*'Actual H2'!W131,Parameters!$C$22*Parameters!$C$5*'Actual H2'!W131))</f>
        <v>83.89433962264151</v>
      </c>
      <c r="X131" s="12">
        <f>IF(Control!$C$11="Highly pure",Parameters!$C$12*Parameters!$C$5*'Actual H2'!X131,IF(Control!$C$11="Tap water",Parameters!$C$17*Parameters!$C$5*'Actual H2'!X131,Parameters!$C$22*Parameters!$C$5*'Actual H2'!X131))</f>
        <v>97.781132075471703</v>
      </c>
      <c r="Y131" s="12">
        <f>IF(Control!$C$11="Highly pure",Parameters!$C$12*Parameters!$C$5*'Actual H2'!Y131,IF(Control!$C$11="Tap water",Parameters!$C$17*Parameters!$C$5*'Actual H2'!Y131,Parameters!$C$22*Parameters!$C$5*'Actual H2'!Y131))</f>
        <v>101.19245283018867</v>
      </c>
      <c r="Z131" s="12">
        <f>IF(Control!$C$11="Highly pure",Parameters!$C$12*Parameters!$C$5*'Actual H2'!Z131,IF(Control!$C$11="Tap water",Parameters!$C$17*Parameters!$C$5*'Actual H2'!Z131,Parameters!$C$22*Parameters!$C$5*'Actual H2'!Z131))</f>
        <v>93.856603773584894</v>
      </c>
      <c r="AB131" s="7">
        <f t="shared" si="1"/>
        <v>817.55471698113206</v>
      </c>
    </row>
    <row r="132" spans="2:28" x14ac:dyDescent="0.2">
      <c r="B132" s="6">
        <v>44326</v>
      </c>
      <c r="C132" s="12">
        <f>IF(Control!$C$11="Highly pure",Parameters!$C$12*Parameters!$C$5*'Actual H2'!C132,IF(Control!$C$11="Tap water",Parameters!$C$17*Parameters!$C$5*'Actual H2'!C132,Parameters!$C$22*Parameters!$C$5*'Actual H2'!C132))</f>
        <v>85.735849056603769</v>
      </c>
      <c r="D132" s="12">
        <f>IF(Control!$C$11="Highly pure",Parameters!$C$12*Parameters!$C$5*'Actual H2'!D132,IF(Control!$C$11="Tap water",Parameters!$C$17*Parameters!$C$5*'Actual H2'!D132,Parameters!$C$22*Parameters!$C$5*'Actual H2'!D132))</f>
        <v>75.833962264150927</v>
      </c>
      <c r="E132" s="12">
        <f>IF(Control!$C$11="Highly pure",Parameters!$C$12*Parameters!$C$5*'Actual H2'!E132,IF(Control!$C$11="Tap water",Parameters!$C$17*Parameters!$C$5*'Actual H2'!E132,Parameters!$C$22*Parameters!$C$5*'Actual H2'!E132))</f>
        <v>53.132075471698116</v>
      </c>
      <c r="F132" s="12">
        <f>IF(Control!$C$11="Highly pure",Parameters!$C$12*Parameters!$C$5*'Actual H2'!F132,IF(Control!$C$11="Tap water",Parameters!$C$17*Parameters!$C$5*'Actual H2'!F132,Parameters!$C$22*Parameters!$C$5*'Actual H2'!F132))</f>
        <v>42.807547169811322</v>
      </c>
      <c r="G132" s="12">
        <f>IF(Control!$C$11="Highly pure",Parameters!$C$12*Parameters!$C$5*'Actual H2'!G132,IF(Control!$C$11="Tap water",Parameters!$C$17*Parameters!$C$5*'Actual H2'!G132,Parameters!$C$22*Parameters!$C$5*'Actual H2'!G132))</f>
        <v>38.052830188679245</v>
      </c>
      <c r="H132" s="12">
        <f>IF(Control!$C$11="Highly pure",Parameters!$C$12*Parameters!$C$5*'Actual H2'!H132,IF(Control!$C$11="Tap water",Parameters!$C$17*Parameters!$C$5*'Actual H2'!H132,Parameters!$C$22*Parameters!$C$5*'Actual H2'!H132))</f>
        <v>25.735849056603776</v>
      </c>
      <c r="I132" s="12">
        <f>IF(Control!$C$11="Highly pure",Parameters!$C$12*Parameters!$C$5*'Actual H2'!I132,IF(Control!$C$11="Tap water",Parameters!$C$17*Parameters!$C$5*'Actual H2'!I132,Parameters!$C$22*Parameters!$C$5*'Actual H2'!I132))</f>
        <v>11.667924528301889</v>
      </c>
      <c r="J132" s="12">
        <f>IF(Control!$C$11="Highly pure",Parameters!$C$12*Parameters!$C$5*'Actual H2'!J132,IF(Control!$C$11="Tap water",Parameters!$C$17*Parameters!$C$5*'Actual H2'!J132,Parameters!$C$22*Parameters!$C$5*'Actual H2'!J132))</f>
        <v>7.9547169811320764</v>
      </c>
      <c r="K132" s="12">
        <f>IF(Control!$C$11="Highly pure",Parameters!$C$12*Parameters!$C$5*'Actual H2'!K132,IF(Control!$C$11="Tap water",Parameters!$C$17*Parameters!$C$5*'Actual H2'!K132,Parameters!$C$22*Parameters!$C$5*'Actual H2'!K132))</f>
        <v>17.343396226415091</v>
      </c>
      <c r="L132" s="12">
        <f>IF(Control!$C$11="Highly pure",Parameters!$C$12*Parameters!$C$5*'Actual H2'!L132,IF(Control!$C$11="Tap water",Parameters!$C$17*Parameters!$C$5*'Actual H2'!L132,Parameters!$C$22*Parameters!$C$5*'Actual H2'!L132))</f>
        <v>20.30188679245283</v>
      </c>
      <c r="M132" s="12">
        <f>IF(Control!$C$11="Highly pure",Parameters!$C$12*Parameters!$C$5*'Actual H2'!M132,IF(Control!$C$11="Tap water",Parameters!$C$17*Parameters!$C$5*'Actual H2'!M132,Parameters!$C$22*Parameters!$C$5*'Actual H2'!M132))</f>
        <v>31.532075471698114</v>
      </c>
      <c r="N132" s="12">
        <f>IF(Control!$C$11="Highly pure",Parameters!$C$12*Parameters!$C$5*'Actual H2'!N132,IF(Control!$C$11="Tap water",Parameters!$C$17*Parameters!$C$5*'Actual H2'!N132,Parameters!$C$22*Parameters!$C$5*'Actual H2'!N132))</f>
        <v>38.052830188679245</v>
      </c>
      <c r="O132" s="12">
        <f>IF(Control!$C$11="Highly pure",Parameters!$C$12*Parameters!$C$5*'Actual H2'!O132,IF(Control!$C$11="Tap water",Parameters!$C$17*Parameters!$C$5*'Actual H2'!O132,Parameters!$C$22*Parameters!$C$5*'Actual H2'!O132))</f>
        <v>33.705660377358491</v>
      </c>
      <c r="P132" s="12">
        <f>IF(Control!$C$11="Highly pure",Parameters!$C$12*Parameters!$C$5*'Actual H2'!P132,IF(Control!$C$11="Tap water",Parameters!$C$17*Parameters!$C$5*'Actual H2'!P132,Parameters!$C$22*Parameters!$C$5*'Actual H2'!P132))</f>
        <v>27.547169811320753</v>
      </c>
      <c r="Q132" s="12">
        <f>IF(Control!$C$11="Highly pure",Parameters!$C$12*Parameters!$C$5*'Actual H2'!Q132,IF(Control!$C$11="Tap water",Parameters!$C$17*Parameters!$C$5*'Actual H2'!Q132,Parameters!$C$22*Parameters!$C$5*'Actual H2'!Q132))</f>
        <v>22.113207547169811</v>
      </c>
      <c r="R132" s="12">
        <f>IF(Control!$C$11="Highly pure",Parameters!$C$12*Parameters!$C$5*'Actual H2'!R132,IF(Control!$C$11="Tap water",Parameters!$C$17*Parameters!$C$5*'Actual H2'!R132,Parameters!$C$22*Parameters!$C$5*'Actual H2'!R132))</f>
        <v>15.864150943396227</v>
      </c>
      <c r="S132" s="12">
        <f>IF(Control!$C$11="Highly pure",Parameters!$C$12*Parameters!$C$5*'Actual H2'!S132,IF(Control!$C$11="Tap water",Parameters!$C$17*Parameters!$C$5*'Actual H2'!S132,Parameters!$C$22*Parameters!$C$5*'Actual H2'!S132))</f>
        <v>10.430188679245285</v>
      </c>
      <c r="T132" s="12">
        <f>IF(Control!$C$11="Highly pure",Parameters!$C$12*Parameters!$C$5*'Actual H2'!T132,IF(Control!$C$11="Tap water",Parameters!$C$17*Parameters!$C$5*'Actual H2'!T132,Parameters!$C$22*Parameters!$C$5*'Actual H2'!T132))</f>
        <v>7.9547169811320764</v>
      </c>
      <c r="U132" s="12">
        <f>IF(Control!$C$11="Highly pure",Parameters!$C$12*Parameters!$C$5*'Actual H2'!U132,IF(Control!$C$11="Tap water",Parameters!$C$17*Parameters!$C$5*'Actual H2'!U132,Parameters!$C$22*Parameters!$C$5*'Actual H2'!U132))</f>
        <v>6.7169811320754729</v>
      </c>
      <c r="V132" s="12">
        <f>IF(Control!$C$11="Highly pure",Parameters!$C$12*Parameters!$C$5*'Actual H2'!V132,IF(Control!$C$11="Tap water",Parameters!$C$17*Parameters!$C$5*'Actual H2'!V132,Parameters!$C$22*Parameters!$C$5*'Actual H2'!V132))</f>
        <v>7.9547169811320764</v>
      </c>
      <c r="W132" s="12">
        <f>IF(Control!$C$11="Highly pure",Parameters!$C$12*Parameters!$C$5*'Actual H2'!W132,IF(Control!$C$11="Tap water",Parameters!$C$17*Parameters!$C$5*'Actual H2'!W132,Parameters!$C$22*Parameters!$C$5*'Actual H2'!W132))</f>
        <v>7.9547169811320764</v>
      </c>
      <c r="X132" s="12">
        <f>IF(Control!$C$11="Highly pure",Parameters!$C$12*Parameters!$C$5*'Actual H2'!X132,IF(Control!$C$11="Tap water",Parameters!$C$17*Parameters!$C$5*'Actual H2'!X132,Parameters!$C$22*Parameters!$C$5*'Actual H2'!X132))</f>
        <v>7.9547169811320764</v>
      </c>
      <c r="Y132" s="12">
        <f>IF(Control!$C$11="Highly pure",Parameters!$C$12*Parameters!$C$5*'Actual H2'!Y132,IF(Control!$C$11="Tap water",Parameters!$C$17*Parameters!$C$5*'Actual H2'!Y132,Parameters!$C$22*Parameters!$C$5*'Actual H2'!Y132))</f>
        <v>11.667924528301889</v>
      </c>
      <c r="Z132" s="12">
        <f>IF(Control!$C$11="Highly pure",Parameters!$C$12*Parameters!$C$5*'Actual H2'!Z132,IF(Control!$C$11="Tap water",Parameters!$C$17*Parameters!$C$5*'Actual H2'!Z132,Parameters!$C$22*Parameters!$C$5*'Actual H2'!Z132))</f>
        <v>17.343396226415091</v>
      </c>
      <c r="AB132" s="7">
        <f t="shared" ref="AB132:AB195" si="2">SUM(C132:Z132)</f>
        <v>625.35849056603763</v>
      </c>
    </row>
    <row r="133" spans="2:28" x14ac:dyDescent="0.2">
      <c r="B133" s="6">
        <v>44327</v>
      </c>
      <c r="C133" s="12">
        <f>IF(Control!$C$11="Highly pure",Parameters!$C$12*Parameters!$C$5*'Actual H2'!C133,IF(Control!$C$11="Tap water",Parameters!$C$17*Parameters!$C$5*'Actual H2'!C133,Parameters!$C$22*Parameters!$C$5*'Actual H2'!C133))</f>
        <v>18.822641509433961</v>
      </c>
      <c r="D133" s="12">
        <f>IF(Control!$C$11="Highly pure",Parameters!$C$12*Parameters!$C$5*'Actual H2'!D133,IF(Control!$C$11="Tap water",Parameters!$C$17*Parameters!$C$5*'Actual H2'!D133,Parameters!$C$22*Parameters!$C$5*'Actual H2'!D133))</f>
        <v>18.822641509433961</v>
      </c>
      <c r="E133" s="12">
        <f>IF(Control!$C$11="Highly pure",Parameters!$C$12*Parameters!$C$5*'Actual H2'!E133,IF(Control!$C$11="Tap water",Parameters!$C$17*Parameters!$C$5*'Actual H2'!E133,Parameters!$C$22*Parameters!$C$5*'Actual H2'!E133))</f>
        <v>22.113207547169811</v>
      </c>
      <c r="F133" s="12">
        <f>IF(Control!$C$11="Highly pure",Parameters!$C$12*Parameters!$C$5*'Actual H2'!F133,IF(Control!$C$11="Tap water",Parameters!$C$17*Parameters!$C$5*'Actual H2'!F133,Parameters!$C$22*Parameters!$C$5*'Actual H2'!F133))</f>
        <v>23.924528301886792</v>
      </c>
      <c r="G133" s="12">
        <f>IF(Control!$C$11="Highly pure",Parameters!$C$12*Parameters!$C$5*'Actual H2'!G133,IF(Control!$C$11="Tap water",Parameters!$C$17*Parameters!$C$5*'Actual H2'!G133,Parameters!$C$22*Parameters!$C$5*'Actual H2'!G133))</f>
        <v>27.547169811320753</v>
      </c>
      <c r="H133" s="12">
        <f>IF(Control!$C$11="Highly pure",Parameters!$C$12*Parameters!$C$5*'Actual H2'!H133,IF(Control!$C$11="Tap water",Parameters!$C$17*Parameters!$C$5*'Actual H2'!H133,Parameters!$C$22*Parameters!$C$5*'Actual H2'!H133))</f>
        <v>29.358490566037734</v>
      </c>
      <c r="I133" s="12">
        <f>IF(Control!$C$11="Highly pure",Parameters!$C$12*Parameters!$C$5*'Actual H2'!I133,IF(Control!$C$11="Tap water",Parameters!$C$17*Parameters!$C$5*'Actual H2'!I133,Parameters!$C$22*Parameters!$C$5*'Actual H2'!I133))</f>
        <v>22.113207547169811</v>
      </c>
      <c r="J133" s="12">
        <f>IF(Control!$C$11="Highly pure",Parameters!$C$12*Parameters!$C$5*'Actual H2'!J133,IF(Control!$C$11="Tap water",Parameters!$C$17*Parameters!$C$5*'Actual H2'!J133,Parameters!$C$22*Parameters!$C$5*'Actual H2'!J133))</f>
        <v>27.547169811320753</v>
      </c>
      <c r="K133" s="12">
        <f>IF(Control!$C$11="Highly pure",Parameters!$C$12*Parameters!$C$5*'Actual H2'!K133,IF(Control!$C$11="Tap water",Parameters!$C$17*Parameters!$C$5*'Actual H2'!K133,Parameters!$C$22*Parameters!$C$5*'Actual H2'!K133))</f>
        <v>56.181132075471695</v>
      </c>
      <c r="L133" s="12">
        <f>IF(Control!$C$11="Highly pure",Parameters!$C$12*Parameters!$C$5*'Actual H2'!L133,IF(Control!$C$11="Tap water",Parameters!$C$17*Parameters!$C$5*'Actual H2'!L133,Parameters!$C$22*Parameters!$C$5*'Actual H2'!L133))</f>
        <v>113.72075471698113</v>
      </c>
      <c r="M133" s="12">
        <f>IF(Control!$C$11="Highly pure",Parameters!$C$12*Parameters!$C$5*'Actual H2'!M133,IF(Control!$C$11="Tap water",Parameters!$C$17*Parameters!$C$5*'Actual H2'!M133,Parameters!$C$22*Parameters!$C$5*'Actual H2'!M133))</f>
        <v>136.0301886792453</v>
      </c>
      <c r="N133" s="12">
        <f>IF(Control!$C$11="Highly pure",Parameters!$C$12*Parameters!$C$5*'Actual H2'!N133,IF(Control!$C$11="Tap water",Parameters!$C$17*Parameters!$C$5*'Actual H2'!N133,Parameters!$C$22*Parameters!$C$5*'Actual H2'!N133))</f>
        <v>137.53962264150945</v>
      </c>
      <c r="O133" s="12">
        <f>IF(Control!$C$11="Highly pure",Parameters!$C$12*Parameters!$C$5*'Actual H2'!O133,IF(Control!$C$11="Tap water",Parameters!$C$17*Parameters!$C$5*'Actual H2'!O133,Parameters!$C$22*Parameters!$C$5*'Actual H2'!O133))</f>
        <v>137.53962264150945</v>
      </c>
      <c r="P133" s="12">
        <f>IF(Control!$C$11="Highly pure",Parameters!$C$12*Parameters!$C$5*'Actual H2'!P133,IF(Control!$C$11="Tap water",Parameters!$C$17*Parameters!$C$5*'Actual H2'!P133,Parameters!$C$22*Parameters!$C$5*'Actual H2'!P133))</f>
        <v>137.53962264150945</v>
      </c>
      <c r="Q133" s="12">
        <f>IF(Control!$C$11="Highly pure",Parameters!$C$12*Parameters!$C$5*'Actual H2'!Q133,IF(Control!$C$11="Tap water",Parameters!$C$17*Parameters!$C$5*'Actual H2'!Q133,Parameters!$C$22*Parameters!$C$5*'Actual H2'!Q133))</f>
        <v>119.48679245283019</v>
      </c>
      <c r="R133" s="12">
        <f>IF(Control!$C$11="Highly pure",Parameters!$C$12*Parameters!$C$5*'Actual H2'!R133,IF(Control!$C$11="Tap water",Parameters!$C$17*Parameters!$C$5*'Actual H2'!R133,Parameters!$C$22*Parameters!$C$5*'Actual H2'!R133))</f>
        <v>83.89433962264151</v>
      </c>
      <c r="S133" s="12">
        <f>IF(Control!$C$11="Highly pure",Parameters!$C$12*Parameters!$C$5*'Actual H2'!S133,IF(Control!$C$11="Tap water",Parameters!$C$17*Parameters!$C$5*'Actual H2'!S133,Parameters!$C$22*Parameters!$C$5*'Actual H2'!S133))</f>
        <v>45.388679245283029</v>
      </c>
      <c r="T133" s="12">
        <f>IF(Control!$C$11="Highly pure",Parameters!$C$12*Parameters!$C$5*'Actual H2'!T133,IF(Control!$C$11="Tap water",Parameters!$C$17*Parameters!$C$5*'Actual H2'!T133,Parameters!$C$22*Parameters!$C$5*'Actual H2'!T133))</f>
        <v>20.30188679245283</v>
      </c>
      <c r="U133" s="12">
        <f>IF(Control!$C$11="Highly pure",Parameters!$C$12*Parameters!$C$5*'Actual H2'!U133,IF(Control!$C$11="Tap water",Parameters!$C$17*Parameters!$C$5*'Actual H2'!U133,Parameters!$C$22*Parameters!$C$5*'Actual H2'!U133))</f>
        <v>5.7509433962264147</v>
      </c>
      <c r="V133" s="12">
        <f>IF(Control!$C$11="Highly pure",Parameters!$C$12*Parameters!$C$5*'Actual H2'!V133,IF(Control!$C$11="Tap water",Parameters!$C$17*Parameters!$C$5*'Actual H2'!V133,Parameters!$C$22*Parameters!$C$5*'Actual H2'!V133))</f>
        <v>0</v>
      </c>
      <c r="W133" s="12">
        <f>IF(Control!$C$11="Highly pure",Parameters!$C$12*Parameters!$C$5*'Actual H2'!W133,IF(Control!$C$11="Tap water",Parameters!$C$17*Parameters!$C$5*'Actual H2'!W133,Parameters!$C$22*Parameters!$C$5*'Actual H2'!W133))</f>
        <v>2.8528301886792451</v>
      </c>
      <c r="X133" s="12">
        <f>IF(Control!$C$11="Highly pure",Parameters!$C$12*Parameters!$C$5*'Actual H2'!X133,IF(Control!$C$11="Tap water",Parameters!$C$17*Parameters!$C$5*'Actual H2'!X133,Parameters!$C$22*Parameters!$C$5*'Actual H2'!X133))</f>
        <v>10.430188679245285</v>
      </c>
      <c r="Y133" s="12">
        <f>IF(Control!$C$11="Highly pure",Parameters!$C$12*Parameters!$C$5*'Actual H2'!Y133,IF(Control!$C$11="Tap water",Parameters!$C$17*Parameters!$C$5*'Actual H2'!Y133,Parameters!$C$22*Parameters!$C$5*'Actual H2'!Y133))</f>
        <v>18.822641509433961</v>
      </c>
      <c r="Z133" s="12">
        <f>IF(Control!$C$11="Highly pure",Parameters!$C$12*Parameters!$C$5*'Actual H2'!Z133,IF(Control!$C$11="Tap water",Parameters!$C$17*Parameters!$C$5*'Actual H2'!Z133,Parameters!$C$22*Parameters!$C$5*'Actual H2'!Z133))</f>
        <v>25.735849056603776</v>
      </c>
      <c r="AB133" s="7">
        <f t="shared" si="2"/>
        <v>1241.4641509433966</v>
      </c>
    </row>
    <row r="134" spans="2:28" x14ac:dyDescent="0.2">
      <c r="B134" s="6">
        <v>44328</v>
      </c>
      <c r="C134" s="12">
        <f>IF(Control!$C$11="Highly pure",Parameters!$C$12*Parameters!$C$5*'Actual H2'!C134,IF(Control!$C$11="Tap water",Parameters!$C$17*Parameters!$C$5*'Actual H2'!C134,Parameters!$C$22*Parameters!$C$5*'Actual H2'!C134))</f>
        <v>31.532075471698114</v>
      </c>
      <c r="D134" s="12">
        <f>IF(Control!$C$11="Highly pure",Parameters!$C$12*Parameters!$C$5*'Actual H2'!D134,IF(Control!$C$11="Tap water",Parameters!$C$17*Parameters!$C$5*'Actual H2'!D134,Parameters!$C$22*Parameters!$C$5*'Actual H2'!D134))</f>
        <v>33.705660377358491</v>
      </c>
      <c r="E134" s="12">
        <f>IF(Control!$C$11="Highly pure",Parameters!$C$12*Parameters!$C$5*'Actual H2'!E134,IF(Control!$C$11="Tap water",Parameters!$C$17*Parameters!$C$5*'Actual H2'!E134,Parameters!$C$22*Parameters!$C$5*'Actual H2'!E134))</f>
        <v>35.879245283018875</v>
      </c>
      <c r="F134" s="12">
        <f>IF(Control!$C$11="Highly pure",Parameters!$C$12*Parameters!$C$5*'Actual H2'!F134,IF(Control!$C$11="Tap water",Parameters!$C$17*Parameters!$C$5*'Actual H2'!F134,Parameters!$C$22*Parameters!$C$5*'Actual H2'!F134))</f>
        <v>40.226415094339615</v>
      </c>
      <c r="G134" s="12">
        <f>IF(Control!$C$11="Highly pure",Parameters!$C$12*Parameters!$C$5*'Actual H2'!G134,IF(Control!$C$11="Tap water",Parameters!$C$17*Parameters!$C$5*'Actual H2'!G134,Parameters!$C$22*Parameters!$C$5*'Actual H2'!G134))</f>
        <v>42.807547169811322</v>
      </c>
      <c r="H134" s="12">
        <f>IF(Control!$C$11="Highly pure",Parameters!$C$12*Parameters!$C$5*'Actual H2'!H134,IF(Control!$C$11="Tap water",Parameters!$C$17*Parameters!$C$5*'Actual H2'!H134,Parameters!$C$22*Parameters!$C$5*'Actual H2'!H134))</f>
        <v>45.388679245283029</v>
      </c>
      <c r="I134" s="12">
        <f>IF(Control!$C$11="Highly pure",Parameters!$C$12*Parameters!$C$5*'Actual H2'!I134,IF(Control!$C$11="Tap water",Parameters!$C$17*Parameters!$C$5*'Actual H2'!I134,Parameters!$C$22*Parameters!$C$5*'Actual H2'!I134))</f>
        <v>45.388679245283029</v>
      </c>
      <c r="J134" s="12">
        <f>IF(Control!$C$11="Highly pure",Parameters!$C$12*Parameters!$C$5*'Actual H2'!J134,IF(Control!$C$11="Tap water",Parameters!$C$17*Parameters!$C$5*'Actual H2'!J134,Parameters!$C$22*Parameters!$C$5*'Actual H2'!J134))</f>
        <v>47.969811320754729</v>
      </c>
      <c r="K134" s="12">
        <f>IF(Control!$C$11="Highly pure",Parameters!$C$12*Parameters!$C$5*'Actual H2'!K134,IF(Control!$C$11="Tap water",Parameters!$C$17*Parameters!$C$5*'Actual H2'!K134,Parameters!$C$22*Parameters!$C$5*'Actual H2'!K134))</f>
        <v>71.84905660377359</v>
      </c>
      <c r="L134" s="12">
        <f>IF(Control!$C$11="Highly pure",Parameters!$C$12*Parameters!$C$5*'Actual H2'!L134,IF(Control!$C$11="Tap water",Parameters!$C$17*Parameters!$C$5*'Actual H2'!L134,Parameters!$C$22*Parameters!$C$5*'Actual H2'!L134))</f>
        <v>117.1320754716981</v>
      </c>
      <c r="M134" s="12">
        <f>IF(Control!$C$11="Highly pure",Parameters!$C$12*Parameters!$C$5*'Actual H2'!M134,IF(Control!$C$11="Tap water",Parameters!$C$17*Parameters!$C$5*'Actual H2'!M134,Parameters!$C$22*Parameters!$C$5*'Actual H2'!M134))</f>
        <v>151.72830188679248</v>
      </c>
      <c r="N134" s="12">
        <f>IF(Control!$C$11="Highly pure",Parameters!$C$12*Parameters!$C$5*'Actual H2'!N134,IF(Control!$C$11="Tap water",Parameters!$C$17*Parameters!$C$5*'Actual H2'!N134,Parameters!$C$22*Parameters!$C$5*'Actual H2'!N134))</f>
        <v>174.79245283018867</v>
      </c>
      <c r="O134" s="12">
        <f>IF(Control!$C$11="Highly pure",Parameters!$C$12*Parameters!$C$5*'Actual H2'!O134,IF(Control!$C$11="Tap water",Parameters!$C$17*Parameters!$C$5*'Actual H2'!O134,Parameters!$C$22*Parameters!$C$5*'Actual H2'!O134))</f>
        <v>177.7811320754717</v>
      </c>
      <c r="P134" s="12">
        <f>IF(Control!$C$11="Highly pure",Parameters!$C$12*Parameters!$C$5*'Actual H2'!P134,IF(Control!$C$11="Tap water",Parameters!$C$17*Parameters!$C$5*'Actual H2'!P134,Parameters!$C$22*Parameters!$C$5*'Actual H2'!P134))</f>
        <v>182.33962264150944</v>
      </c>
      <c r="Q134" s="12">
        <f>IF(Control!$C$11="Highly pure",Parameters!$C$12*Parameters!$C$5*'Actual H2'!Q134,IF(Control!$C$11="Tap water",Parameters!$C$17*Parameters!$C$5*'Actual H2'!Q134,Parameters!$C$22*Parameters!$C$5*'Actual H2'!Q134))</f>
        <v>182.33962264150944</v>
      </c>
      <c r="R134" s="12">
        <f>IF(Control!$C$11="Highly pure",Parameters!$C$12*Parameters!$C$5*'Actual H2'!R134,IF(Control!$C$11="Tap water",Parameters!$C$17*Parameters!$C$5*'Actual H2'!R134,Parameters!$C$22*Parameters!$C$5*'Actual H2'!R134))</f>
        <v>177.7811320754717</v>
      </c>
      <c r="S134" s="12">
        <f>IF(Control!$C$11="Highly pure",Parameters!$C$12*Parameters!$C$5*'Actual H2'!S134,IF(Control!$C$11="Tap water",Parameters!$C$17*Parameters!$C$5*'Actual H2'!S134,Parameters!$C$22*Parameters!$C$5*'Actual H2'!S134))</f>
        <v>177.22264150943397</v>
      </c>
      <c r="T134" s="12">
        <f>IF(Control!$C$11="Highly pure",Parameters!$C$12*Parameters!$C$5*'Actual H2'!T134,IF(Control!$C$11="Tap water",Parameters!$C$17*Parameters!$C$5*'Actual H2'!T134,Parameters!$C$22*Parameters!$C$5*'Actual H2'!T134))</f>
        <v>167.80377358490566</v>
      </c>
      <c r="U134" s="12">
        <f>IF(Control!$C$11="Highly pure",Parameters!$C$12*Parameters!$C$5*'Actual H2'!U134,IF(Control!$C$11="Tap water",Parameters!$C$17*Parameters!$C$5*'Actual H2'!U134,Parameters!$C$22*Parameters!$C$5*'Actual H2'!U134))</f>
        <v>153.23773584905663</v>
      </c>
      <c r="V134" s="12">
        <f>IF(Control!$C$11="Highly pure",Parameters!$C$12*Parameters!$C$5*'Actual H2'!V134,IF(Control!$C$11="Tap water",Parameters!$C$17*Parameters!$C$5*'Actual H2'!V134,Parameters!$C$22*Parameters!$C$5*'Actual H2'!V134))</f>
        <v>151.72830188679248</v>
      </c>
      <c r="W134" s="12">
        <f>IF(Control!$C$11="Highly pure",Parameters!$C$12*Parameters!$C$5*'Actual H2'!W134,IF(Control!$C$11="Tap water",Parameters!$C$17*Parameters!$C$5*'Actual H2'!W134,Parameters!$C$22*Parameters!$C$5*'Actual H2'!W134))</f>
        <v>137.53962264150945</v>
      </c>
      <c r="X134" s="12">
        <f>IF(Control!$C$11="Highly pure",Parameters!$C$12*Parameters!$C$5*'Actual H2'!X134,IF(Control!$C$11="Tap water",Parameters!$C$17*Parameters!$C$5*'Actual H2'!X134,Parameters!$C$22*Parameters!$C$5*'Actual H2'!X134))</f>
        <v>137.53962264150945</v>
      </c>
      <c r="Y134" s="12">
        <f>IF(Control!$C$11="Highly pure",Parameters!$C$12*Parameters!$C$5*'Actual H2'!Y134,IF(Control!$C$11="Tap water",Parameters!$C$17*Parameters!$C$5*'Actual H2'!Y134,Parameters!$C$22*Parameters!$C$5*'Actual H2'!Y134))</f>
        <v>137.53962264150945</v>
      </c>
      <c r="Z134" s="12">
        <f>IF(Control!$C$11="Highly pure",Parameters!$C$12*Parameters!$C$5*'Actual H2'!Z134,IF(Control!$C$11="Tap water",Parameters!$C$17*Parameters!$C$5*'Actual H2'!Z134,Parameters!$C$22*Parameters!$C$5*'Actual H2'!Z134))</f>
        <v>137.53962264150945</v>
      </c>
      <c r="AB134" s="7">
        <f t="shared" si="2"/>
        <v>2758.7924528301892</v>
      </c>
    </row>
    <row r="135" spans="2:28" x14ac:dyDescent="0.2">
      <c r="B135" s="6">
        <v>44329</v>
      </c>
      <c r="C135" s="12">
        <f>IF(Control!$C$11="Highly pure",Parameters!$C$12*Parameters!$C$5*'Actual H2'!C135,IF(Control!$C$11="Tap water",Parameters!$C$17*Parameters!$C$5*'Actual H2'!C135,Parameters!$C$22*Parameters!$C$5*'Actual H2'!C135))</f>
        <v>133.6754716981132</v>
      </c>
      <c r="D135" s="12">
        <f>IF(Control!$C$11="Highly pure",Parameters!$C$12*Parameters!$C$5*'Actual H2'!D135,IF(Control!$C$11="Tap water",Parameters!$C$17*Parameters!$C$5*'Actual H2'!D135,Parameters!$C$22*Parameters!$C$5*'Actual H2'!D135))</f>
        <v>119.48679245283019</v>
      </c>
      <c r="E135" s="12">
        <f>IF(Control!$C$11="Highly pure",Parameters!$C$12*Parameters!$C$5*'Actual H2'!E135,IF(Control!$C$11="Tap water",Parameters!$C$17*Parameters!$C$5*'Actual H2'!E135,Parameters!$C$22*Parameters!$C$5*'Actual H2'!E135))</f>
        <v>105.66037735849056</v>
      </c>
      <c r="F135" s="12">
        <f>IF(Control!$C$11="Highly pure",Parameters!$C$12*Parameters!$C$5*'Actual H2'!F135,IF(Control!$C$11="Tap water",Parameters!$C$17*Parameters!$C$5*'Actual H2'!F135,Parameters!$C$22*Parameters!$C$5*'Actual H2'!F135))</f>
        <v>97.781132075471703</v>
      </c>
      <c r="G135" s="12">
        <f>IF(Control!$C$11="Highly pure",Parameters!$C$12*Parameters!$C$5*'Actual H2'!G135,IF(Control!$C$11="Tap water",Parameters!$C$17*Parameters!$C$5*'Actual H2'!G135,Parameters!$C$22*Parameters!$C$5*'Actual H2'!G135))</f>
        <v>93.856603773584894</v>
      </c>
      <c r="H135" s="12">
        <f>IF(Control!$C$11="Highly pure",Parameters!$C$12*Parameters!$C$5*'Actual H2'!H135,IF(Control!$C$11="Tap water",Parameters!$C$17*Parameters!$C$5*'Actual H2'!H135,Parameters!$C$22*Parameters!$C$5*'Actual H2'!H135))</f>
        <v>89.720754716981133</v>
      </c>
      <c r="I135" s="12">
        <f>IF(Control!$C$11="Highly pure",Parameters!$C$12*Parameters!$C$5*'Actual H2'!I135,IF(Control!$C$11="Tap water",Parameters!$C$17*Parameters!$C$5*'Actual H2'!I135,Parameters!$C$22*Parameters!$C$5*'Actual H2'!I135))</f>
        <v>89.720754716981133</v>
      </c>
      <c r="J135" s="12">
        <f>IF(Control!$C$11="Highly pure",Parameters!$C$12*Parameters!$C$5*'Actual H2'!J135,IF(Control!$C$11="Tap water",Parameters!$C$17*Parameters!$C$5*'Actual H2'!J135,Parameters!$C$22*Parameters!$C$5*'Actual H2'!J135))</f>
        <v>89.720754716981133</v>
      </c>
      <c r="K135" s="12">
        <f>IF(Control!$C$11="Highly pure",Parameters!$C$12*Parameters!$C$5*'Actual H2'!K135,IF(Control!$C$11="Tap water",Parameters!$C$17*Parameters!$C$5*'Actual H2'!K135,Parameters!$C$22*Parameters!$C$5*'Actual H2'!K135))</f>
        <v>89.720754716981133</v>
      </c>
      <c r="L135" s="12">
        <f>IF(Control!$C$11="Highly pure",Parameters!$C$12*Parameters!$C$5*'Actual H2'!L135,IF(Control!$C$11="Tap water",Parameters!$C$17*Parameters!$C$5*'Actual H2'!L135,Parameters!$C$22*Parameters!$C$5*'Actual H2'!L135))</f>
        <v>89.720754716981133</v>
      </c>
      <c r="M135" s="12">
        <f>IF(Control!$C$11="Highly pure",Parameters!$C$12*Parameters!$C$5*'Actual H2'!M135,IF(Control!$C$11="Tap water",Parameters!$C$17*Parameters!$C$5*'Actual H2'!M135,Parameters!$C$22*Parameters!$C$5*'Actual H2'!M135))</f>
        <v>89.720754716981133</v>
      </c>
      <c r="N135" s="12">
        <f>IF(Control!$C$11="Highly pure",Parameters!$C$12*Parameters!$C$5*'Actual H2'!N135,IF(Control!$C$11="Tap water",Parameters!$C$17*Parameters!$C$5*'Actual H2'!N135,Parameters!$C$22*Parameters!$C$5*'Actual H2'!N135))</f>
        <v>83.89433962264151</v>
      </c>
      <c r="O135" s="12">
        <f>IF(Control!$C$11="Highly pure",Parameters!$C$12*Parameters!$C$5*'Actual H2'!O135,IF(Control!$C$11="Tap water",Parameters!$C$17*Parameters!$C$5*'Actual H2'!O135,Parameters!$C$22*Parameters!$C$5*'Actual H2'!O135))</f>
        <v>71.84905660377359</v>
      </c>
      <c r="P135" s="12">
        <f>IF(Control!$C$11="Highly pure",Parameters!$C$12*Parameters!$C$5*'Actual H2'!P135,IF(Control!$C$11="Tap water",Parameters!$C$17*Parameters!$C$5*'Actual H2'!P135,Parameters!$C$22*Parameters!$C$5*'Actual H2'!P135))</f>
        <v>62.279245283018867</v>
      </c>
      <c r="Q135" s="12">
        <f>IF(Control!$C$11="Highly pure",Parameters!$C$12*Parameters!$C$5*'Actual H2'!Q135,IF(Control!$C$11="Tap water",Parameters!$C$17*Parameters!$C$5*'Actual H2'!Q135,Parameters!$C$22*Parameters!$C$5*'Actual H2'!Q135))</f>
        <v>53.132075471698116</v>
      </c>
      <c r="R135" s="12">
        <f>IF(Control!$C$11="Highly pure",Parameters!$C$12*Parameters!$C$5*'Actual H2'!R135,IF(Control!$C$11="Tap water",Parameters!$C$17*Parameters!$C$5*'Actual H2'!R135,Parameters!$C$22*Parameters!$C$5*'Actual H2'!R135))</f>
        <v>42.807547169811322</v>
      </c>
      <c r="S135" s="12">
        <f>IF(Control!$C$11="Highly pure",Parameters!$C$12*Parameters!$C$5*'Actual H2'!S135,IF(Control!$C$11="Tap water",Parameters!$C$17*Parameters!$C$5*'Actual H2'!S135,Parameters!$C$22*Parameters!$C$5*'Actual H2'!S135))</f>
        <v>35.879245283018875</v>
      </c>
      <c r="T135" s="12">
        <f>IF(Control!$C$11="Highly pure",Parameters!$C$12*Parameters!$C$5*'Actual H2'!T135,IF(Control!$C$11="Tap water",Parameters!$C$17*Parameters!$C$5*'Actual H2'!T135,Parameters!$C$22*Parameters!$C$5*'Actual H2'!T135))</f>
        <v>27.547169811320753</v>
      </c>
      <c r="U135" s="12">
        <f>IF(Control!$C$11="Highly pure",Parameters!$C$12*Parameters!$C$5*'Actual H2'!U135,IF(Control!$C$11="Tap water",Parameters!$C$17*Parameters!$C$5*'Actual H2'!U135,Parameters!$C$22*Parameters!$C$5*'Actual H2'!U135))</f>
        <v>20.30188679245283</v>
      </c>
      <c r="V135" s="12">
        <f>IF(Control!$C$11="Highly pure",Parameters!$C$12*Parameters!$C$5*'Actual H2'!V135,IF(Control!$C$11="Tap water",Parameters!$C$17*Parameters!$C$5*'Actual H2'!V135,Parameters!$C$22*Parameters!$C$5*'Actual H2'!V135))</f>
        <v>15.864150943396227</v>
      </c>
      <c r="W135" s="12">
        <f>IF(Control!$C$11="Highly pure",Parameters!$C$12*Parameters!$C$5*'Actual H2'!W135,IF(Control!$C$11="Tap water",Parameters!$C$17*Parameters!$C$5*'Actual H2'!W135,Parameters!$C$22*Parameters!$C$5*'Actual H2'!W135))</f>
        <v>12.905660377358492</v>
      </c>
      <c r="X135" s="12">
        <f>IF(Control!$C$11="Highly pure",Parameters!$C$12*Parameters!$C$5*'Actual H2'!X135,IF(Control!$C$11="Tap water",Parameters!$C$17*Parameters!$C$5*'Actual H2'!X135,Parameters!$C$22*Parameters!$C$5*'Actual H2'!X135))</f>
        <v>9.1924528301886799</v>
      </c>
      <c r="Y135" s="12">
        <f>IF(Control!$C$11="Highly pure",Parameters!$C$12*Parameters!$C$5*'Actual H2'!Y135,IF(Control!$C$11="Tap water",Parameters!$C$17*Parameters!$C$5*'Actual H2'!Y135,Parameters!$C$22*Parameters!$C$5*'Actual H2'!Y135))</f>
        <v>6.7169811320754729</v>
      </c>
      <c r="Z135" s="12">
        <f>IF(Control!$C$11="Highly pure",Parameters!$C$12*Parameters!$C$5*'Actual H2'!Z135,IF(Control!$C$11="Tap water",Parameters!$C$17*Parameters!$C$5*'Actual H2'!Z135,Parameters!$C$22*Parameters!$C$5*'Actual H2'!Z135))</f>
        <v>4.7849056603773574</v>
      </c>
      <c r="AB135" s="7">
        <f t="shared" si="2"/>
        <v>1535.9396226415095</v>
      </c>
    </row>
    <row r="136" spans="2:28" x14ac:dyDescent="0.2">
      <c r="B136" s="6">
        <v>44330</v>
      </c>
      <c r="C136" s="12">
        <f>IF(Control!$C$11="Highly pure",Parameters!$C$12*Parameters!$C$5*'Actual H2'!C136,IF(Control!$C$11="Tap water",Parameters!$C$17*Parameters!$C$5*'Actual H2'!C136,Parameters!$C$22*Parameters!$C$5*'Actual H2'!C136))</f>
        <v>6.7169811320754729</v>
      </c>
      <c r="D136" s="12">
        <f>IF(Control!$C$11="Highly pure",Parameters!$C$12*Parameters!$C$5*'Actual H2'!D136,IF(Control!$C$11="Tap water",Parameters!$C$17*Parameters!$C$5*'Actual H2'!D136,Parameters!$C$22*Parameters!$C$5*'Actual H2'!D136))</f>
        <v>10.430188679245285</v>
      </c>
      <c r="E136" s="12">
        <f>IF(Control!$C$11="Highly pure",Parameters!$C$12*Parameters!$C$5*'Actual H2'!E136,IF(Control!$C$11="Tap water",Parameters!$C$17*Parameters!$C$5*'Actual H2'!E136,Parameters!$C$22*Parameters!$C$5*'Actual H2'!E136))</f>
        <v>15.864150943396227</v>
      </c>
      <c r="F136" s="12">
        <f>IF(Control!$C$11="Highly pure",Parameters!$C$12*Parameters!$C$5*'Actual H2'!F136,IF(Control!$C$11="Tap water",Parameters!$C$17*Parameters!$C$5*'Actual H2'!F136,Parameters!$C$22*Parameters!$C$5*'Actual H2'!F136))</f>
        <v>20.30188679245283</v>
      </c>
      <c r="G136" s="12">
        <f>IF(Control!$C$11="Highly pure",Parameters!$C$12*Parameters!$C$5*'Actual H2'!G136,IF(Control!$C$11="Tap water",Parameters!$C$17*Parameters!$C$5*'Actual H2'!G136,Parameters!$C$22*Parameters!$C$5*'Actual H2'!G136))</f>
        <v>22.113207547169811</v>
      </c>
      <c r="H136" s="12">
        <f>IF(Control!$C$11="Highly pure",Parameters!$C$12*Parameters!$C$5*'Actual H2'!H136,IF(Control!$C$11="Tap water",Parameters!$C$17*Parameters!$C$5*'Actual H2'!H136,Parameters!$C$22*Parameters!$C$5*'Actual H2'!H136))</f>
        <v>22.113207547169811</v>
      </c>
      <c r="I136" s="12">
        <f>IF(Control!$C$11="Highly pure",Parameters!$C$12*Parameters!$C$5*'Actual H2'!I136,IF(Control!$C$11="Tap water",Parameters!$C$17*Parameters!$C$5*'Actual H2'!I136,Parameters!$C$22*Parameters!$C$5*'Actual H2'!I136))</f>
        <v>17.343396226415091</v>
      </c>
      <c r="J136" s="12">
        <f>IF(Control!$C$11="Highly pure",Parameters!$C$12*Parameters!$C$5*'Actual H2'!J136,IF(Control!$C$11="Tap water",Parameters!$C$17*Parameters!$C$5*'Actual H2'!J136,Parameters!$C$22*Parameters!$C$5*'Actual H2'!J136))</f>
        <v>14.384905660377358</v>
      </c>
      <c r="K136" s="12">
        <f>IF(Control!$C$11="Highly pure",Parameters!$C$12*Parameters!$C$5*'Actual H2'!K136,IF(Control!$C$11="Tap water",Parameters!$C$17*Parameters!$C$5*'Actual H2'!K136,Parameters!$C$22*Parameters!$C$5*'Actual H2'!K136))</f>
        <v>14.384905660377358</v>
      </c>
      <c r="L136" s="12">
        <f>IF(Control!$C$11="Highly pure",Parameters!$C$12*Parameters!$C$5*'Actual H2'!L136,IF(Control!$C$11="Tap water",Parameters!$C$17*Parameters!$C$5*'Actual H2'!L136,Parameters!$C$22*Parameters!$C$5*'Actual H2'!L136))</f>
        <v>12.905660377358492</v>
      </c>
      <c r="M136" s="12">
        <f>IF(Control!$C$11="Highly pure",Parameters!$C$12*Parameters!$C$5*'Actual H2'!M136,IF(Control!$C$11="Tap water",Parameters!$C$17*Parameters!$C$5*'Actual H2'!M136,Parameters!$C$22*Parameters!$C$5*'Actual H2'!M136))</f>
        <v>10.430188679245285</v>
      </c>
      <c r="N136" s="12">
        <f>IF(Control!$C$11="Highly pure",Parameters!$C$12*Parameters!$C$5*'Actual H2'!N136,IF(Control!$C$11="Tap water",Parameters!$C$17*Parameters!$C$5*'Actual H2'!N136,Parameters!$C$22*Parameters!$C$5*'Actual H2'!N136))</f>
        <v>6.7169811320754729</v>
      </c>
      <c r="O136" s="12">
        <f>IF(Control!$C$11="Highly pure",Parameters!$C$12*Parameters!$C$5*'Actual H2'!O136,IF(Control!$C$11="Tap water",Parameters!$C$17*Parameters!$C$5*'Actual H2'!O136,Parameters!$C$22*Parameters!$C$5*'Actual H2'!O136))</f>
        <v>5.7509433962264147</v>
      </c>
      <c r="P136" s="12">
        <f>IF(Control!$C$11="Highly pure",Parameters!$C$12*Parameters!$C$5*'Actual H2'!P136,IF(Control!$C$11="Tap water",Parameters!$C$17*Parameters!$C$5*'Actual H2'!P136,Parameters!$C$22*Parameters!$C$5*'Actual H2'!P136))</f>
        <v>4.7849056603773574</v>
      </c>
      <c r="Q136" s="12">
        <f>IF(Control!$C$11="Highly pure",Parameters!$C$12*Parameters!$C$5*'Actual H2'!Q136,IF(Control!$C$11="Tap water",Parameters!$C$17*Parameters!$C$5*'Actual H2'!Q136,Parameters!$C$22*Parameters!$C$5*'Actual H2'!Q136))</f>
        <v>5.7509433962264147</v>
      </c>
      <c r="R136" s="12">
        <f>IF(Control!$C$11="Highly pure",Parameters!$C$12*Parameters!$C$5*'Actual H2'!R136,IF(Control!$C$11="Tap water",Parameters!$C$17*Parameters!$C$5*'Actual H2'!R136,Parameters!$C$22*Parameters!$C$5*'Actual H2'!R136))</f>
        <v>10.430188679245285</v>
      </c>
      <c r="S136" s="12">
        <f>IF(Control!$C$11="Highly pure",Parameters!$C$12*Parameters!$C$5*'Actual H2'!S136,IF(Control!$C$11="Tap water",Parameters!$C$17*Parameters!$C$5*'Actual H2'!S136,Parameters!$C$22*Parameters!$C$5*'Actual H2'!S136))</f>
        <v>15.864150943396227</v>
      </c>
      <c r="T136" s="12">
        <f>IF(Control!$C$11="Highly pure",Parameters!$C$12*Parameters!$C$5*'Actual H2'!T136,IF(Control!$C$11="Tap water",Parameters!$C$17*Parameters!$C$5*'Actual H2'!T136,Parameters!$C$22*Parameters!$C$5*'Actual H2'!T136))</f>
        <v>22.113207547169811</v>
      </c>
      <c r="U136" s="12">
        <f>IF(Control!$C$11="Highly pure",Parameters!$C$12*Parameters!$C$5*'Actual H2'!U136,IF(Control!$C$11="Tap water",Parameters!$C$17*Parameters!$C$5*'Actual H2'!U136,Parameters!$C$22*Parameters!$C$5*'Actual H2'!U136))</f>
        <v>23.924528301886792</v>
      </c>
      <c r="V136" s="12">
        <f>IF(Control!$C$11="Highly pure",Parameters!$C$12*Parameters!$C$5*'Actual H2'!V136,IF(Control!$C$11="Tap water",Parameters!$C$17*Parameters!$C$5*'Actual H2'!V136,Parameters!$C$22*Parameters!$C$5*'Actual H2'!V136))</f>
        <v>15.864150943396227</v>
      </c>
      <c r="W136" s="12">
        <f>IF(Control!$C$11="Highly pure",Parameters!$C$12*Parameters!$C$5*'Actual H2'!W136,IF(Control!$C$11="Tap water",Parameters!$C$17*Parameters!$C$5*'Actual H2'!W136,Parameters!$C$22*Parameters!$C$5*'Actual H2'!W136))</f>
        <v>6.7169811320754729</v>
      </c>
      <c r="X136" s="12">
        <f>IF(Control!$C$11="Highly pure",Parameters!$C$12*Parameters!$C$5*'Actual H2'!X136,IF(Control!$C$11="Tap water",Parameters!$C$17*Parameters!$C$5*'Actual H2'!X136,Parameters!$C$22*Parameters!$C$5*'Actual H2'!X136))</f>
        <v>0</v>
      </c>
      <c r="Y136" s="12">
        <f>IF(Control!$C$11="Highly pure",Parameters!$C$12*Parameters!$C$5*'Actual H2'!Y136,IF(Control!$C$11="Tap water",Parameters!$C$17*Parameters!$C$5*'Actual H2'!Y136,Parameters!$C$22*Parameters!$C$5*'Actual H2'!Y136))</f>
        <v>0</v>
      </c>
      <c r="Z136" s="12">
        <f>IF(Control!$C$11="Highly pure",Parameters!$C$12*Parameters!$C$5*'Actual H2'!Z136,IF(Control!$C$11="Tap water",Parameters!$C$17*Parameters!$C$5*'Actual H2'!Z136,Parameters!$C$22*Parameters!$C$5*'Actual H2'!Z136))</f>
        <v>0</v>
      </c>
      <c r="AB136" s="7">
        <f t="shared" si="2"/>
        <v>284.90566037735846</v>
      </c>
    </row>
    <row r="137" spans="2:28" x14ac:dyDescent="0.2">
      <c r="B137" s="6">
        <v>44331</v>
      </c>
      <c r="C137" s="12">
        <f>IF(Control!$C$11="Highly pure",Parameters!$C$12*Parameters!$C$5*'Actual H2'!C137,IF(Control!$C$11="Tap water",Parameters!$C$17*Parameters!$C$5*'Actual H2'!C137,Parameters!$C$22*Parameters!$C$5*'Actual H2'!C137))</f>
        <v>0</v>
      </c>
      <c r="D137" s="12">
        <f>IF(Control!$C$11="Highly pure",Parameters!$C$12*Parameters!$C$5*'Actual H2'!D137,IF(Control!$C$11="Tap water",Parameters!$C$17*Parameters!$C$5*'Actual H2'!D137,Parameters!$C$22*Parameters!$C$5*'Actual H2'!D137))</f>
        <v>0</v>
      </c>
      <c r="E137" s="12">
        <f>IF(Control!$C$11="Highly pure",Parameters!$C$12*Parameters!$C$5*'Actual H2'!E137,IF(Control!$C$11="Tap water",Parameters!$C$17*Parameters!$C$5*'Actual H2'!E137,Parameters!$C$22*Parameters!$C$5*'Actual H2'!E137))</f>
        <v>0</v>
      </c>
      <c r="F137" s="12">
        <f>IF(Control!$C$11="Highly pure",Parameters!$C$12*Parameters!$C$5*'Actual H2'!F137,IF(Control!$C$11="Tap water",Parameters!$C$17*Parameters!$C$5*'Actual H2'!F137,Parameters!$C$22*Parameters!$C$5*'Actual H2'!F137))</f>
        <v>0</v>
      </c>
      <c r="G137" s="12">
        <f>IF(Control!$C$11="Highly pure",Parameters!$C$12*Parameters!$C$5*'Actual H2'!G137,IF(Control!$C$11="Tap water",Parameters!$C$17*Parameters!$C$5*'Actual H2'!G137,Parameters!$C$22*Parameters!$C$5*'Actual H2'!G137))</f>
        <v>0</v>
      </c>
      <c r="H137" s="12">
        <f>IF(Control!$C$11="Highly pure",Parameters!$C$12*Parameters!$C$5*'Actual H2'!H137,IF(Control!$C$11="Tap water",Parameters!$C$17*Parameters!$C$5*'Actual H2'!H137,Parameters!$C$22*Parameters!$C$5*'Actual H2'!H137))</f>
        <v>0</v>
      </c>
      <c r="I137" s="12">
        <f>IF(Control!$C$11="Highly pure",Parameters!$C$12*Parameters!$C$5*'Actual H2'!I137,IF(Control!$C$11="Tap water",Parameters!$C$17*Parameters!$C$5*'Actual H2'!I137,Parameters!$C$22*Parameters!$C$5*'Actual H2'!I137))</f>
        <v>0</v>
      </c>
      <c r="J137" s="12">
        <f>IF(Control!$C$11="Highly pure",Parameters!$C$12*Parameters!$C$5*'Actual H2'!J137,IF(Control!$C$11="Tap water",Parameters!$C$17*Parameters!$C$5*'Actual H2'!J137,Parameters!$C$22*Parameters!$C$5*'Actual H2'!J137))</f>
        <v>0</v>
      </c>
      <c r="K137" s="12">
        <f>IF(Control!$C$11="Highly pure",Parameters!$C$12*Parameters!$C$5*'Actual H2'!K137,IF(Control!$C$11="Tap water",Parameters!$C$17*Parameters!$C$5*'Actual H2'!K137,Parameters!$C$22*Parameters!$C$5*'Actual H2'!K137))</f>
        <v>0</v>
      </c>
      <c r="L137" s="12">
        <f>IF(Control!$C$11="Highly pure",Parameters!$C$12*Parameters!$C$5*'Actual H2'!L137,IF(Control!$C$11="Tap water",Parameters!$C$17*Parameters!$C$5*'Actual H2'!L137,Parameters!$C$22*Parameters!$C$5*'Actual H2'!L137))</f>
        <v>0</v>
      </c>
      <c r="M137" s="12">
        <f>IF(Control!$C$11="Highly pure",Parameters!$C$12*Parameters!$C$5*'Actual H2'!M137,IF(Control!$C$11="Tap water",Parameters!$C$17*Parameters!$C$5*'Actual H2'!M137,Parameters!$C$22*Parameters!$C$5*'Actual H2'!M137))</f>
        <v>0</v>
      </c>
      <c r="N137" s="12">
        <f>IF(Control!$C$11="Highly pure",Parameters!$C$12*Parameters!$C$5*'Actual H2'!N137,IF(Control!$C$11="Tap water",Parameters!$C$17*Parameters!$C$5*'Actual H2'!N137,Parameters!$C$22*Parameters!$C$5*'Actual H2'!N137))</f>
        <v>0</v>
      </c>
      <c r="O137" s="12">
        <f>IF(Control!$C$11="Highly pure",Parameters!$C$12*Parameters!$C$5*'Actual H2'!O137,IF(Control!$C$11="Tap water",Parameters!$C$17*Parameters!$C$5*'Actual H2'!O137,Parameters!$C$22*Parameters!$C$5*'Actual H2'!O137))</f>
        <v>0</v>
      </c>
      <c r="P137" s="12">
        <f>IF(Control!$C$11="Highly pure",Parameters!$C$12*Parameters!$C$5*'Actual H2'!P137,IF(Control!$C$11="Tap water",Parameters!$C$17*Parameters!$C$5*'Actual H2'!P137,Parameters!$C$22*Parameters!$C$5*'Actual H2'!P137))</f>
        <v>0</v>
      </c>
      <c r="Q137" s="12">
        <f>IF(Control!$C$11="Highly pure",Parameters!$C$12*Parameters!$C$5*'Actual H2'!Q137,IF(Control!$C$11="Tap water",Parameters!$C$17*Parameters!$C$5*'Actual H2'!Q137,Parameters!$C$22*Parameters!$C$5*'Actual H2'!Q137))</f>
        <v>0</v>
      </c>
      <c r="R137" s="12">
        <f>IF(Control!$C$11="Highly pure",Parameters!$C$12*Parameters!$C$5*'Actual H2'!R137,IF(Control!$C$11="Tap water",Parameters!$C$17*Parameters!$C$5*'Actual H2'!R137,Parameters!$C$22*Parameters!$C$5*'Actual H2'!R137))</f>
        <v>1.8867924528301887</v>
      </c>
      <c r="S137" s="12">
        <f>IF(Control!$C$11="Highly pure",Parameters!$C$12*Parameters!$C$5*'Actual H2'!S137,IF(Control!$C$11="Tap water",Parameters!$C$17*Parameters!$C$5*'Actual H2'!S137,Parameters!$C$22*Parameters!$C$5*'Actual H2'!S137))</f>
        <v>3.8188679245283015</v>
      </c>
      <c r="T137" s="12">
        <f>IF(Control!$C$11="Highly pure",Parameters!$C$12*Parameters!$C$5*'Actual H2'!T137,IF(Control!$C$11="Tap water",Parameters!$C$17*Parameters!$C$5*'Actual H2'!T137,Parameters!$C$22*Parameters!$C$5*'Actual H2'!T137))</f>
        <v>5.7509433962264147</v>
      </c>
      <c r="U137" s="12">
        <f>IF(Control!$C$11="Highly pure",Parameters!$C$12*Parameters!$C$5*'Actual H2'!U137,IF(Control!$C$11="Tap water",Parameters!$C$17*Parameters!$C$5*'Actual H2'!U137,Parameters!$C$22*Parameters!$C$5*'Actual H2'!U137))</f>
        <v>5.7509433962264147</v>
      </c>
      <c r="V137" s="12">
        <f>IF(Control!$C$11="Highly pure",Parameters!$C$12*Parameters!$C$5*'Actual H2'!V137,IF(Control!$C$11="Tap water",Parameters!$C$17*Parameters!$C$5*'Actual H2'!V137,Parameters!$C$22*Parameters!$C$5*'Actual H2'!V137))</f>
        <v>2.8528301886792451</v>
      </c>
      <c r="W137" s="12">
        <f>IF(Control!$C$11="Highly pure",Parameters!$C$12*Parameters!$C$5*'Actual H2'!W137,IF(Control!$C$11="Tap water",Parameters!$C$17*Parameters!$C$5*'Actual H2'!W137,Parameters!$C$22*Parameters!$C$5*'Actual H2'!W137))</f>
        <v>0</v>
      </c>
      <c r="X137" s="12">
        <f>IF(Control!$C$11="Highly pure",Parameters!$C$12*Parameters!$C$5*'Actual H2'!X137,IF(Control!$C$11="Tap water",Parameters!$C$17*Parameters!$C$5*'Actual H2'!X137,Parameters!$C$22*Parameters!$C$5*'Actual H2'!X137))</f>
        <v>0</v>
      </c>
      <c r="Y137" s="12">
        <f>IF(Control!$C$11="Highly pure",Parameters!$C$12*Parameters!$C$5*'Actual H2'!Y137,IF(Control!$C$11="Tap water",Parameters!$C$17*Parameters!$C$5*'Actual H2'!Y137,Parameters!$C$22*Parameters!$C$5*'Actual H2'!Y137))</f>
        <v>0</v>
      </c>
      <c r="Z137" s="12">
        <f>IF(Control!$C$11="Highly pure",Parameters!$C$12*Parameters!$C$5*'Actual H2'!Z137,IF(Control!$C$11="Tap water",Parameters!$C$17*Parameters!$C$5*'Actual H2'!Z137,Parameters!$C$22*Parameters!$C$5*'Actual H2'!Z137))</f>
        <v>0</v>
      </c>
      <c r="AB137" s="7">
        <f t="shared" si="2"/>
        <v>20.060377358490566</v>
      </c>
    </row>
    <row r="138" spans="2:28" x14ac:dyDescent="0.2">
      <c r="B138" s="6">
        <v>44332</v>
      </c>
      <c r="C138" s="12">
        <f>IF(Control!$C$11="Highly pure",Parameters!$C$12*Parameters!$C$5*'Actual H2'!C138,IF(Control!$C$11="Tap water",Parameters!$C$17*Parameters!$C$5*'Actual H2'!C138,Parameters!$C$22*Parameters!$C$5*'Actual H2'!C138))</f>
        <v>0</v>
      </c>
      <c r="D138" s="12">
        <f>IF(Control!$C$11="Highly pure",Parameters!$C$12*Parameters!$C$5*'Actual H2'!D138,IF(Control!$C$11="Tap water",Parameters!$C$17*Parameters!$C$5*'Actual H2'!D138,Parameters!$C$22*Parameters!$C$5*'Actual H2'!D138))</f>
        <v>0</v>
      </c>
      <c r="E138" s="12">
        <f>IF(Control!$C$11="Highly pure",Parameters!$C$12*Parameters!$C$5*'Actual H2'!E138,IF(Control!$C$11="Tap water",Parameters!$C$17*Parameters!$C$5*'Actual H2'!E138,Parameters!$C$22*Parameters!$C$5*'Actual H2'!E138))</f>
        <v>0</v>
      </c>
      <c r="F138" s="12">
        <f>IF(Control!$C$11="Highly pure",Parameters!$C$12*Parameters!$C$5*'Actual H2'!F138,IF(Control!$C$11="Tap water",Parameters!$C$17*Parameters!$C$5*'Actual H2'!F138,Parameters!$C$22*Parameters!$C$5*'Actual H2'!F138))</f>
        <v>0</v>
      </c>
      <c r="G138" s="12">
        <f>IF(Control!$C$11="Highly pure",Parameters!$C$12*Parameters!$C$5*'Actual H2'!G138,IF(Control!$C$11="Tap water",Parameters!$C$17*Parameters!$C$5*'Actual H2'!G138,Parameters!$C$22*Parameters!$C$5*'Actual H2'!G138))</f>
        <v>0</v>
      </c>
      <c r="H138" s="12">
        <f>IF(Control!$C$11="Highly pure",Parameters!$C$12*Parameters!$C$5*'Actual H2'!H138,IF(Control!$C$11="Tap water",Parameters!$C$17*Parameters!$C$5*'Actual H2'!H138,Parameters!$C$22*Parameters!$C$5*'Actual H2'!H138))</f>
        <v>0</v>
      </c>
      <c r="I138" s="12">
        <f>IF(Control!$C$11="Highly pure",Parameters!$C$12*Parameters!$C$5*'Actual H2'!I138,IF(Control!$C$11="Tap water",Parameters!$C$17*Parameters!$C$5*'Actual H2'!I138,Parameters!$C$22*Parameters!$C$5*'Actual H2'!I138))</f>
        <v>0</v>
      </c>
      <c r="J138" s="12">
        <f>IF(Control!$C$11="Highly pure",Parameters!$C$12*Parameters!$C$5*'Actual H2'!J138,IF(Control!$C$11="Tap water",Parameters!$C$17*Parameters!$C$5*'Actual H2'!J138,Parameters!$C$22*Parameters!$C$5*'Actual H2'!J138))</f>
        <v>0</v>
      </c>
      <c r="K138" s="12">
        <f>IF(Control!$C$11="Highly pure",Parameters!$C$12*Parameters!$C$5*'Actual H2'!K138,IF(Control!$C$11="Tap water",Parameters!$C$17*Parameters!$C$5*'Actual H2'!K138,Parameters!$C$22*Parameters!$C$5*'Actual H2'!K138))</f>
        <v>0</v>
      </c>
      <c r="L138" s="12">
        <f>IF(Control!$C$11="Highly pure",Parameters!$C$12*Parameters!$C$5*'Actual H2'!L138,IF(Control!$C$11="Tap water",Parameters!$C$17*Parameters!$C$5*'Actual H2'!L138,Parameters!$C$22*Parameters!$C$5*'Actual H2'!L138))</f>
        <v>0</v>
      </c>
      <c r="M138" s="12">
        <f>IF(Control!$C$11="Highly pure",Parameters!$C$12*Parameters!$C$5*'Actual H2'!M138,IF(Control!$C$11="Tap water",Parameters!$C$17*Parameters!$C$5*'Actual H2'!M138,Parameters!$C$22*Parameters!$C$5*'Actual H2'!M138))</f>
        <v>0</v>
      </c>
      <c r="N138" s="12">
        <f>IF(Control!$C$11="Highly pure",Parameters!$C$12*Parameters!$C$5*'Actual H2'!N138,IF(Control!$C$11="Tap water",Parameters!$C$17*Parameters!$C$5*'Actual H2'!N138,Parameters!$C$22*Parameters!$C$5*'Actual H2'!N138))</f>
        <v>0</v>
      </c>
      <c r="O138" s="12">
        <f>IF(Control!$C$11="Highly pure",Parameters!$C$12*Parameters!$C$5*'Actual H2'!O138,IF(Control!$C$11="Tap water",Parameters!$C$17*Parameters!$C$5*'Actual H2'!O138,Parameters!$C$22*Parameters!$C$5*'Actual H2'!O138))</f>
        <v>0</v>
      </c>
      <c r="P138" s="12">
        <f>IF(Control!$C$11="Highly pure",Parameters!$C$12*Parameters!$C$5*'Actual H2'!P138,IF(Control!$C$11="Tap water",Parameters!$C$17*Parameters!$C$5*'Actual H2'!P138,Parameters!$C$22*Parameters!$C$5*'Actual H2'!P138))</f>
        <v>0</v>
      </c>
      <c r="Q138" s="12">
        <f>IF(Control!$C$11="Highly pure",Parameters!$C$12*Parameters!$C$5*'Actual H2'!Q138,IF(Control!$C$11="Tap water",Parameters!$C$17*Parameters!$C$5*'Actual H2'!Q138,Parameters!$C$22*Parameters!$C$5*'Actual H2'!Q138))</f>
        <v>0</v>
      </c>
      <c r="R138" s="12">
        <f>IF(Control!$C$11="Highly pure",Parameters!$C$12*Parameters!$C$5*'Actual H2'!R138,IF(Control!$C$11="Tap water",Parameters!$C$17*Parameters!$C$5*'Actual H2'!R138,Parameters!$C$22*Parameters!$C$5*'Actual H2'!R138))</f>
        <v>3.8188679245283015</v>
      </c>
      <c r="S138" s="12">
        <f>IF(Control!$C$11="Highly pure",Parameters!$C$12*Parameters!$C$5*'Actual H2'!S138,IF(Control!$C$11="Tap water",Parameters!$C$17*Parameters!$C$5*'Actual H2'!S138,Parameters!$C$22*Parameters!$C$5*'Actual H2'!S138))</f>
        <v>10.430188679245285</v>
      </c>
      <c r="T138" s="12">
        <f>IF(Control!$C$11="Highly pure",Parameters!$C$12*Parameters!$C$5*'Actual H2'!T138,IF(Control!$C$11="Tap water",Parameters!$C$17*Parameters!$C$5*'Actual H2'!T138,Parameters!$C$22*Parameters!$C$5*'Actual H2'!T138))</f>
        <v>18.822641509433961</v>
      </c>
      <c r="U138" s="12">
        <f>IF(Control!$C$11="Highly pure",Parameters!$C$12*Parameters!$C$5*'Actual H2'!U138,IF(Control!$C$11="Tap water",Parameters!$C$17*Parameters!$C$5*'Actual H2'!U138,Parameters!$C$22*Parameters!$C$5*'Actual H2'!U138))</f>
        <v>23.924528301886792</v>
      </c>
      <c r="V138" s="12">
        <f>IF(Control!$C$11="Highly pure",Parameters!$C$12*Parameters!$C$5*'Actual H2'!V138,IF(Control!$C$11="Tap water",Parameters!$C$17*Parameters!$C$5*'Actual H2'!V138,Parameters!$C$22*Parameters!$C$5*'Actual H2'!V138))</f>
        <v>27.547169811320753</v>
      </c>
      <c r="W138" s="12">
        <f>IF(Control!$C$11="Highly pure",Parameters!$C$12*Parameters!$C$5*'Actual H2'!W138,IF(Control!$C$11="Tap water",Parameters!$C$17*Parameters!$C$5*'Actual H2'!W138,Parameters!$C$22*Parameters!$C$5*'Actual H2'!W138))</f>
        <v>27.547169811320753</v>
      </c>
      <c r="X138" s="12">
        <f>IF(Control!$C$11="Highly pure",Parameters!$C$12*Parameters!$C$5*'Actual H2'!X138,IF(Control!$C$11="Tap water",Parameters!$C$17*Parameters!$C$5*'Actual H2'!X138,Parameters!$C$22*Parameters!$C$5*'Actual H2'!X138))</f>
        <v>22.113207547169811</v>
      </c>
      <c r="Y138" s="12">
        <f>IF(Control!$C$11="Highly pure",Parameters!$C$12*Parameters!$C$5*'Actual H2'!Y138,IF(Control!$C$11="Tap water",Parameters!$C$17*Parameters!$C$5*'Actual H2'!Y138,Parameters!$C$22*Parameters!$C$5*'Actual H2'!Y138))</f>
        <v>15.864150943396227</v>
      </c>
      <c r="Z138" s="12">
        <f>IF(Control!$C$11="Highly pure",Parameters!$C$12*Parameters!$C$5*'Actual H2'!Z138,IF(Control!$C$11="Tap water",Parameters!$C$17*Parameters!$C$5*'Actual H2'!Z138,Parameters!$C$22*Parameters!$C$5*'Actual H2'!Z138))</f>
        <v>7.9547169811320764</v>
      </c>
      <c r="AB138" s="7">
        <f t="shared" si="2"/>
        <v>158.02264150943395</v>
      </c>
    </row>
    <row r="139" spans="2:28" x14ac:dyDescent="0.2">
      <c r="B139" s="6">
        <v>44333</v>
      </c>
      <c r="C139" s="12">
        <f>IF(Control!$C$11="Highly pure",Parameters!$C$12*Parameters!$C$5*'Actual H2'!C139,IF(Control!$C$11="Tap water",Parameters!$C$17*Parameters!$C$5*'Actual H2'!C139,Parameters!$C$22*Parameters!$C$5*'Actual H2'!C139))</f>
        <v>0</v>
      </c>
      <c r="D139" s="12">
        <f>IF(Control!$C$11="Highly pure",Parameters!$C$12*Parameters!$C$5*'Actual H2'!D139,IF(Control!$C$11="Tap water",Parameters!$C$17*Parameters!$C$5*'Actual H2'!D139,Parameters!$C$22*Parameters!$C$5*'Actual H2'!D139))</f>
        <v>0</v>
      </c>
      <c r="E139" s="12">
        <f>IF(Control!$C$11="Highly pure",Parameters!$C$12*Parameters!$C$5*'Actual H2'!E139,IF(Control!$C$11="Tap water",Parameters!$C$17*Parameters!$C$5*'Actual H2'!E139,Parameters!$C$22*Parameters!$C$5*'Actual H2'!E139))</f>
        <v>0</v>
      </c>
      <c r="F139" s="12">
        <f>IF(Control!$C$11="Highly pure",Parameters!$C$12*Parameters!$C$5*'Actual H2'!F139,IF(Control!$C$11="Tap water",Parameters!$C$17*Parameters!$C$5*'Actual H2'!F139,Parameters!$C$22*Parameters!$C$5*'Actual H2'!F139))</f>
        <v>0</v>
      </c>
      <c r="G139" s="12">
        <f>IF(Control!$C$11="Highly pure",Parameters!$C$12*Parameters!$C$5*'Actual H2'!G139,IF(Control!$C$11="Tap water",Parameters!$C$17*Parameters!$C$5*'Actual H2'!G139,Parameters!$C$22*Parameters!$C$5*'Actual H2'!G139))</f>
        <v>0</v>
      </c>
      <c r="H139" s="12">
        <f>IF(Control!$C$11="Highly pure",Parameters!$C$12*Parameters!$C$5*'Actual H2'!H139,IF(Control!$C$11="Tap water",Parameters!$C$17*Parameters!$C$5*'Actual H2'!H139,Parameters!$C$22*Parameters!$C$5*'Actual H2'!H139))</f>
        <v>0</v>
      </c>
      <c r="I139" s="12">
        <f>IF(Control!$C$11="Highly pure",Parameters!$C$12*Parameters!$C$5*'Actual H2'!I139,IF(Control!$C$11="Tap water",Parameters!$C$17*Parameters!$C$5*'Actual H2'!I139,Parameters!$C$22*Parameters!$C$5*'Actual H2'!I139))</f>
        <v>0</v>
      </c>
      <c r="J139" s="12">
        <f>IF(Control!$C$11="Highly pure",Parameters!$C$12*Parameters!$C$5*'Actual H2'!J139,IF(Control!$C$11="Tap water",Parameters!$C$17*Parameters!$C$5*'Actual H2'!J139,Parameters!$C$22*Parameters!$C$5*'Actual H2'!J139))</f>
        <v>0</v>
      </c>
      <c r="K139" s="12">
        <f>IF(Control!$C$11="Highly pure",Parameters!$C$12*Parameters!$C$5*'Actual H2'!K139,IF(Control!$C$11="Tap water",Parameters!$C$17*Parameters!$C$5*'Actual H2'!K139,Parameters!$C$22*Parameters!$C$5*'Actual H2'!K139))</f>
        <v>0</v>
      </c>
      <c r="L139" s="12">
        <f>IF(Control!$C$11="Highly pure",Parameters!$C$12*Parameters!$C$5*'Actual H2'!L139,IF(Control!$C$11="Tap water",Parameters!$C$17*Parameters!$C$5*'Actual H2'!L139,Parameters!$C$22*Parameters!$C$5*'Actual H2'!L139))</f>
        <v>0</v>
      </c>
      <c r="M139" s="12">
        <f>IF(Control!$C$11="Highly pure",Parameters!$C$12*Parameters!$C$5*'Actual H2'!M139,IF(Control!$C$11="Tap water",Parameters!$C$17*Parameters!$C$5*'Actual H2'!M139,Parameters!$C$22*Parameters!$C$5*'Actual H2'!M139))</f>
        <v>0</v>
      </c>
      <c r="N139" s="12">
        <f>IF(Control!$C$11="Highly pure",Parameters!$C$12*Parameters!$C$5*'Actual H2'!N139,IF(Control!$C$11="Tap water",Parameters!$C$17*Parameters!$C$5*'Actual H2'!N139,Parameters!$C$22*Parameters!$C$5*'Actual H2'!N139))</f>
        <v>0</v>
      </c>
      <c r="O139" s="12">
        <f>IF(Control!$C$11="Highly pure",Parameters!$C$12*Parameters!$C$5*'Actual H2'!O139,IF(Control!$C$11="Tap water",Parameters!$C$17*Parameters!$C$5*'Actual H2'!O139,Parameters!$C$22*Parameters!$C$5*'Actual H2'!O139))</f>
        <v>0</v>
      </c>
      <c r="P139" s="12">
        <f>IF(Control!$C$11="Highly pure",Parameters!$C$12*Parameters!$C$5*'Actual H2'!P139,IF(Control!$C$11="Tap water",Parameters!$C$17*Parameters!$C$5*'Actual H2'!P139,Parameters!$C$22*Parameters!$C$5*'Actual H2'!P139))</f>
        <v>0</v>
      </c>
      <c r="Q139" s="12">
        <f>IF(Control!$C$11="Highly pure",Parameters!$C$12*Parameters!$C$5*'Actual H2'!Q139,IF(Control!$C$11="Tap water",Parameters!$C$17*Parameters!$C$5*'Actual H2'!Q139,Parameters!$C$22*Parameters!$C$5*'Actual H2'!Q139))</f>
        <v>0</v>
      </c>
      <c r="R139" s="12">
        <f>IF(Control!$C$11="Highly pure",Parameters!$C$12*Parameters!$C$5*'Actual H2'!R139,IF(Control!$C$11="Tap water",Parameters!$C$17*Parameters!$C$5*'Actual H2'!R139,Parameters!$C$22*Parameters!$C$5*'Actual H2'!R139))</f>
        <v>0</v>
      </c>
      <c r="S139" s="12">
        <f>IF(Control!$C$11="Highly pure",Parameters!$C$12*Parameters!$C$5*'Actual H2'!S139,IF(Control!$C$11="Tap water",Parameters!$C$17*Parameters!$C$5*'Actual H2'!S139,Parameters!$C$22*Parameters!$C$5*'Actual H2'!S139))</f>
        <v>0</v>
      </c>
      <c r="T139" s="12">
        <f>IF(Control!$C$11="Highly pure",Parameters!$C$12*Parameters!$C$5*'Actual H2'!T139,IF(Control!$C$11="Tap water",Parameters!$C$17*Parameters!$C$5*'Actual H2'!T139,Parameters!$C$22*Parameters!$C$5*'Actual H2'!T139))</f>
        <v>0</v>
      </c>
      <c r="U139" s="12">
        <f>IF(Control!$C$11="Highly pure",Parameters!$C$12*Parameters!$C$5*'Actual H2'!U139,IF(Control!$C$11="Tap water",Parameters!$C$17*Parameters!$C$5*'Actual H2'!U139,Parameters!$C$22*Parameters!$C$5*'Actual H2'!U139))</f>
        <v>2.8528301886792451</v>
      </c>
      <c r="V139" s="12">
        <f>IF(Control!$C$11="Highly pure",Parameters!$C$12*Parameters!$C$5*'Actual H2'!V139,IF(Control!$C$11="Tap water",Parameters!$C$17*Parameters!$C$5*'Actual H2'!V139,Parameters!$C$22*Parameters!$C$5*'Actual H2'!V139))</f>
        <v>2.8528301886792451</v>
      </c>
      <c r="W139" s="12">
        <f>IF(Control!$C$11="Highly pure",Parameters!$C$12*Parameters!$C$5*'Actual H2'!W139,IF(Control!$C$11="Tap water",Parameters!$C$17*Parameters!$C$5*'Actual H2'!W139,Parameters!$C$22*Parameters!$C$5*'Actual H2'!W139))</f>
        <v>0</v>
      </c>
      <c r="X139" s="12">
        <f>IF(Control!$C$11="Highly pure",Parameters!$C$12*Parameters!$C$5*'Actual H2'!X139,IF(Control!$C$11="Tap water",Parameters!$C$17*Parameters!$C$5*'Actual H2'!X139,Parameters!$C$22*Parameters!$C$5*'Actual H2'!X139))</f>
        <v>0</v>
      </c>
      <c r="Y139" s="12">
        <f>IF(Control!$C$11="Highly pure",Parameters!$C$12*Parameters!$C$5*'Actual H2'!Y139,IF(Control!$C$11="Tap water",Parameters!$C$17*Parameters!$C$5*'Actual H2'!Y139,Parameters!$C$22*Parameters!$C$5*'Actual H2'!Y139))</f>
        <v>0</v>
      </c>
      <c r="Z139" s="12">
        <f>IF(Control!$C$11="Highly pure",Parameters!$C$12*Parameters!$C$5*'Actual H2'!Z139,IF(Control!$C$11="Tap water",Parameters!$C$17*Parameters!$C$5*'Actual H2'!Z139,Parameters!$C$22*Parameters!$C$5*'Actual H2'!Z139))</f>
        <v>0</v>
      </c>
      <c r="AB139" s="7">
        <f t="shared" si="2"/>
        <v>5.7056603773584902</v>
      </c>
    </row>
    <row r="140" spans="2:28" x14ac:dyDescent="0.2">
      <c r="B140" s="6">
        <v>44334</v>
      </c>
      <c r="C140" s="12">
        <f>IF(Control!$C$11="Highly pure",Parameters!$C$12*Parameters!$C$5*'Actual H2'!C140,IF(Control!$C$11="Tap water",Parameters!$C$17*Parameters!$C$5*'Actual H2'!C140,Parameters!$C$22*Parameters!$C$5*'Actual H2'!C140))</f>
        <v>3.8188679245283015</v>
      </c>
      <c r="D140" s="12">
        <f>IF(Control!$C$11="Highly pure",Parameters!$C$12*Parameters!$C$5*'Actual H2'!D140,IF(Control!$C$11="Tap water",Parameters!$C$17*Parameters!$C$5*'Actual H2'!D140,Parameters!$C$22*Parameters!$C$5*'Actual H2'!D140))</f>
        <v>11.667924528301889</v>
      </c>
      <c r="E140" s="12">
        <f>IF(Control!$C$11="Highly pure",Parameters!$C$12*Parameters!$C$5*'Actual H2'!E140,IF(Control!$C$11="Tap water",Parameters!$C$17*Parameters!$C$5*'Actual H2'!E140,Parameters!$C$22*Parameters!$C$5*'Actual H2'!E140))</f>
        <v>20.30188679245283</v>
      </c>
      <c r="F140" s="12">
        <f>IF(Control!$C$11="Highly pure",Parameters!$C$12*Parameters!$C$5*'Actual H2'!F140,IF(Control!$C$11="Tap water",Parameters!$C$17*Parameters!$C$5*'Actual H2'!F140,Parameters!$C$22*Parameters!$C$5*'Actual H2'!F140))</f>
        <v>25.735849056603776</v>
      </c>
      <c r="G140" s="12">
        <f>IF(Control!$C$11="Highly pure",Parameters!$C$12*Parameters!$C$5*'Actual H2'!G140,IF(Control!$C$11="Tap water",Parameters!$C$17*Parameters!$C$5*'Actual H2'!G140,Parameters!$C$22*Parameters!$C$5*'Actual H2'!G140))</f>
        <v>23.924528301886792</v>
      </c>
      <c r="H140" s="12">
        <f>IF(Control!$C$11="Highly pure",Parameters!$C$12*Parameters!$C$5*'Actual H2'!H140,IF(Control!$C$11="Tap water",Parameters!$C$17*Parameters!$C$5*'Actual H2'!H140,Parameters!$C$22*Parameters!$C$5*'Actual H2'!H140))</f>
        <v>17.343396226415091</v>
      </c>
      <c r="I140" s="12">
        <f>IF(Control!$C$11="Highly pure",Parameters!$C$12*Parameters!$C$5*'Actual H2'!I140,IF(Control!$C$11="Tap water",Parameters!$C$17*Parameters!$C$5*'Actual H2'!I140,Parameters!$C$22*Parameters!$C$5*'Actual H2'!I140))</f>
        <v>11.667924528301889</v>
      </c>
      <c r="J140" s="12">
        <f>IF(Control!$C$11="Highly pure",Parameters!$C$12*Parameters!$C$5*'Actual H2'!J140,IF(Control!$C$11="Tap water",Parameters!$C$17*Parameters!$C$5*'Actual H2'!J140,Parameters!$C$22*Parameters!$C$5*'Actual H2'!J140))</f>
        <v>9.1924528301886799</v>
      </c>
      <c r="K140" s="12">
        <f>IF(Control!$C$11="Highly pure",Parameters!$C$12*Parameters!$C$5*'Actual H2'!K140,IF(Control!$C$11="Tap water",Parameters!$C$17*Parameters!$C$5*'Actual H2'!K140,Parameters!$C$22*Parameters!$C$5*'Actual H2'!K140))</f>
        <v>6.7169811320754729</v>
      </c>
      <c r="L140" s="12">
        <f>IF(Control!$C$11="Highly pure",Parameters!$C$12*Parameters!$C$5*'Actual H2'!L140,IF(Control!$C$11="Tap water",Parameters!$C$17*Parameters!$C$5*'Actual H2'!L140,Parameters!$C$22*Parameters!$C$5*'Actual H2'!L140))</f>
        <v>4.7849056603773574</v>
      </c>
      <c r="M140" s="12">
        <f>IF(Control!$C$11="Highly pure",Parameters!$C$12*Parameters!$C$5*'Actual H2'!M140,IF(Control!$C$11="Tap water",Parameters!$C$17*Parameters!$C$5*'Actual H2'!M140,Parameters!$C$22*Parameters!$C$5*'Actual H2'!M140))</f>
        <v>3.8188679245283015</v>
      </c>
      <c r="N140" s="12">
        <f>IF(Control!$C$11="Highly pure",Parameters!$C$12*Parameters!$C$5*'Actual H2'!N140,IF(Control!$C$11="Tap water",Parameters!$C$17*Parameters!$C$5*'Actual H2'!N140,Parameters!$C$22*Parameters!$C$5*'Actual H2'!N140))</f>
        <v>3.8188679245283015</v>
      </c>
      <c r="O140" s="12">
        <f>IF(Control!$C$11="Highly pure",Parameters!$C$12*Parameters!$C$5*'Actual H2'!O140,IF(Control!$C$11="Tap water",Parameters!$C$17*Parameters!$C$5*'Actual H2'!O140,Parameters!$C$22*Parameters!$C$5*'Actual H2'!O140))</f>
        <v>4.7849056603773574</v>
      </c>
      <c r="P140" s="12">
        <f>IF(Control!$C$11="Highly pure",Parameters!$C$12*Parameters!$C$5*'Actual H2'!P140,IF(Control!$C$11="Tap water",Parameters!$C$17*Parameters!$C$5*'Actual H2'!P140,Parameters!$C$22*Parameters!$C$5*'Actual H2'!P140))</f>
        <v>4.7849056603773574</v>
      </c>
      <c r="Q140" s="12">
        <f>IF(Control!$C$11="Highly pure",Parameters!$C$12*Parameters!$C$5*'Actual H2'!Q140,IF(Control!$C$11="Tap water",Parameters!$C$17*Parameters!$C$5*'Actual H2'!Q140,Parameters!$C$22*Parameters!$C$5*'Actual H2'!Q140))</f>
        <v>3.8188679245283015</v>
      </c>
      <c r="R140" s="12">
        <f>IF(Control!$C$11="Highly pure",Parameters!$C$12*Parameters!$C$5*'Actual H2'!R140,IF(Control!$C$11="Tap water",Parameters!$C$17*Parameters!$C$5*'Actual H2'!R140,Parameters!$C$22*Parameters!$C$5*'Actual H2'!R140))</f>
        <v>3.8188679245283015</v>
      </c>
      <c r="S140" s="12">
        <f>IF(Control!$C$11="Highly pure",Parameters!$C$12*Parameters!$C$5*'Actual H2'!S140,IF(Control!$C$11="Tap water",Parameters!$C$17*Parameters!$C$5*'Actual H2'!S140,Parameters!$C$22*Parameters!$C$5*'Actual H2'!S140))</f>
        <v>5.7509433962264147</v>
      </c>
      <c r="T140" s="12">
        <f>IF(Control!$C$11="Highly pure",Parameters!$C$12*Parameters!$C$5*'Actual H2'!T140,IF(Control!$C$11="Tap water",Parameters!$C$17*Parameters!$C$5*'Actual H2'!T140,Parameters!$C$22*Parameters!$C$5*'Actual H2'!T140))</f>
        <v>9.1924528301886799</v>
      </c>
      <c r="U140" s="12">
        <f>IF(Control!$C$11="Highly pure",Parameters!$C$12*Parameters!$C$5*'Actual H2'!U140,IF(Control!$C$11="Tap water",Parameters!$C$17*Parameters!$C$5*'Actual H2'!U140,Parameters!$C$22*Parameters!$C$5*'Actual H2'!U140))</f>
        <v>14.384905660377358</v>
      </c>
      <c r="V140" s="12">
        <f>IF(Control!$C$11="Highly pure",Parameters!$C$12*Parameters!$C$5*'Actual H2'!V140,IF(Control!$C$11="Tap water",Parameters!$C$17*Parameters!$C$5*'Actual H2'!V140,Parameters!$C$22*Parameters!$C$5*'Actual H2'!V140))</f>
        <v>15.864150943396227</v>
      </c>
      <c r="W140" s="12">
        <f>IF(Control!$C$11="Highly pure",Parameters!$C$12*Parameters!$C$5*'Actual H2'!W140,IF(Control!$C$11="Tap water",Parameters!$C$17*Parameters!$C$5*'Actual H2'!W140,Parameters!$C$22*Parameters!$C$5*'Actual H2'!W140))</f>
        <v>18.822641509433961</v>
      </c>
      <c r="X140" s="12">
        <f>IF(Control!$C$11="Highly pure",Parameters!$C$12*Parameters!$C$5*'Actual H2'!X140,IF(Control!$C$11="Tap water",Parameters!$C$17*Parameters!$C$5*'Actual H2'!X140,Parameters!$C$22*Parameters!$C$5*'Actual H2'!X140))</f>
        <v>20.30188679245283</v>
      </c>
      <c r="Y140" s="12">
        <f>IF(Control!$C$11="Highly pure",Parameters!$C$12*Parameters!$C$5*'Actual H2'!Y140,IF(Control!$C$11="Tap water",Parameters!$C$17*Parameters!$C$5*'Actual H2'!Y140,Parameters!$C$22*Parameters!$C$5*'Actual H2'!Y140))</f>
        <v>23.924528301886792</v>
      </c>
      <c r="Z140" s="12">
        <f>IF(Control!$C$11="Highly pure",Parameters!$C$12*Parameters!$C$5*'Actual H2'!Z140,IF(Control!$C$11="Tap water",Parameters!$C$17*Parameters!$C$5*'Actual H2'!Z140,Parameters!$C$22*Parameters!$C$5*'Actual H2'!Z140))</f>
        <v>25.735849056603776</v>
      </c>
      <c r="AB140" s="7">
        <f t="shared" si="2"/>
        <v>293.97735849056596</v>
      </c>
    </row>
    <row r="141" spans="2:28" x14ac:dyDescent="0.2">
      <c r="B141" s="6">
        <v>44335</v>
      </c>
      <c r="C141" s="12">
        <f>IF(Control!$C$11="Highly pure",Parameters!$C$12*Parameters!$C$5*'Actual H2'!C141,IF(Control!$C$11="Tap water",Parameters!$C$17*Parameters!$C$5*'Actual H2'!C141,Parameters!$C$22*Parameters!$C$5*'Actual H2'!C141))</f>
        <v>29.358490566037734</v>
      </c>
      <c r="D141" s="12">
        <f>IF(Control!$C$11="Highly pure",Parameters!$C$12*Parameters!$C$5*'Actual H2'!D141,IF(Control!$C$11="Tap water",Parameters!$C$17*Parameters!$C$5*'Actual H2'!D141,Parameters!$C$22*Parameters!$C$5*'Actual H2'!D141))</f>
        <v>31.532075471698114</v>
      </c>
      <c r="E141" s="12">
        <f>IF(Control!$C$11="Highly pure",Parameters!$C$12*Parameters!$C$5*'Actual H2'!E141,IF(Control!$C$11="Tap water",Parameters!$C$17*Parameters!$C$5*'Actual H2'!E141,Parameters!$C$22*Parameters!$C$5*'Actual H2'!E141))</f>
        <v>29.358490566037734</v>
      </c>
      <c r="F141" s="12">
        <f>IF(Control!$C$11="Highly pure",Parameters!$C$12*Parameters!$C$5*'Actual H2'!F141,IF(Control!$C$11="Tap water",Parameters!$C$17*Parameters!$C$5*'Actual H2'!F141,Parameters!$C$22*Parameters!$C$5*'Actual H2'!F141))</f>
        <v>25.735849056603776</v>
      </c>
      <c r="G141" s="12">
        <f>IF(Control!$C$11="Highly pure",Parameters!$C$12*Parameters!$C$5*'Actual H2'!G141,IF(Control!$C$11="Tap water",Parameters!$C$17*Parameters!$C$5*'Actual H2'!G141,Parameters!$C$22*Parameters!$C$5*'Actual H2'!G141))</f>
        <v>20.30188679245283</v>
      </c>
      <c r="H141" s="12">
        <f>IF(Control!$C$11="Highly pure",Parameters!$C$12*Parameters!$C$5*'Actual H2'!H141,IF(Control!$C$11="Tap water",Parameters!$C$17*Parameters!$C$5*'Actual H2'!H141,Parameters!$C$22*Parameters!$C$5*'Actual H2'!H141))</f>
        <v>15.864150943396227</v>
      </c>
      <c r="I141" s="12">
        <f>IF(Control!$C$11="Highly pure",Parameters!$C$12*Parameters!$C$5*'Actual H2'!I141,IF(Control!$C$11="Tap water",Parameters!$C$17*Parameters!$C$5*'Actual H2'!I141,Parameters!$C$22*Parameters!$C$5*'Actual H2'!I141))</f>
        <v>11.667924528301889</v>
      </c>
      <c r="J141" s="12">
        <f>IF(Control!$C$11="Highly pure",Parameters!$C$12*Parameters!$C$5*'Actual H2'!J141,IF(Control!$C$11="Tap water",Parameters!$C$17*Parameters!$C$5*'Actual H2'!J141,Parameters!$C$22*Parameters!$C$5*'Actual H2'!J141))</f>
        <v>7.9547169811320764</v>
      </c>
      <c r="K141" s="12">
        <f>IF(Control!$C$11="Highly pure",Parameters!$C$12*Parameters!$C$5*'Actual H2'!K141,IF(Control!$C$11="Tap water",Parameters!$C$17*Parameters!$C$5*'Actual H2'!K141,Parameters!$C$22*Parameters!$C$5*'Actual H2'!K141))</f>
        <v>6.7169811320754729</v>
      </c>
      <c r="L141" s="12">
        <f>IF(Control!$C$11="Highly pure",Parameters!$C$12*Parameters!$C$5*'Actual H2'!L141,IF(Control!$C$11="Tap water",Parameters!$C$17*Parameters!$C$5*'Actual H2'!L141,Parameters!$C$22*Parameters!$C$5*'Actual H2'!L141))</f>
        <v>7.9547169811320764</v>
      </c>
      <c r="M141" s="12">
        <f>IF(Control!$C$11="Highly pure",Parameters!$C$12*Parameters!$C$5*'Actual H2'!M141,IF(Control!$C$11="Tap water",Parameters!$C$17*Parameters!$C$5*'Actual H2'!M141,Parameters!$C$22*Parameters!$C$5*'Actual H2'!M141))</f>
        <v>7.9547169811320764</v>
      </c>
      <c r="N141" s="12">
        <f>IF(Control!$C$11="Highly pure",Parameters!$C$12*Parameters!$C$5*'Actual H2'!N141,IF(Control!$C$11="Tap water",Parameters!$C$17*Parameters!$C$5*'Actual H2'!N141,Parameters!$C$22*Parameters!$C$5*'Actual H2'!N141))</f>
        <v>7.9547169811320764</v>
      </c>
      <c r="O141" s="12">
        <f>IF(Control!$C$11="Highly pure",Parameters!$C$12*Parameters!$C$5*'Actual H2'!O141,IF(Control!$C$11="Tap water",Parameters!$C$17*Parameters!$C$5*'Actual H2'!O141,Parameters!$C$22*Parameters!$C$5*'Actual H2'!O141))</f>
        <v>5.7509433962264147</v>
      </c>
      <c r="P141" s="12">
        <f>IF(Control!$C$11="Highly pure",Parameters!$C$12*Parameters!$C$5*'Actual H2'!P141,IF(Control!$C$11="Tap water",Parameters!$C$17*Parameters!$C$5*'Actual H2'!P141,Parameters!$C$22*Parameters!$C$5*'Actual H2'!P141))</f>
        <v>4.7849056603773574</v>
      </c>
      <c r="Q141" s="12">
        <f>IF(Control!$C$11="Highly pure",Parameters!$C$12*Parameters!$C$5*'Actual H2'!Q141,IF(Control!$C$11="Tap water",Parameters!$C$17*Parameters!$C$5*'Actual H2'!Q141,Parameters!$C$22*Parameters!$C$5*'Actual H2'!Q141))</f>
        <v>3.8188679245283015</v>
      </c>
      <c r="R141" s="12">
        <f>IF(Control!$C$11="Highly pure",Parameters!$C$12*Parameters!$C$5*'Actual H2'!R141,IF(Control!$C$11="Tap water",Parameters!$C$17*Parameters!$C$5*'Actual H2'!R141,Parameters!$C$22*Parameters!$C$5*'Actual H2'!R141))</f>
        <v>2.8528301886792451</v>
      </c>
      <c r="S141" s="12">
        <f>IF(Control!$C$11="Highly pure",Parameters!$C$12*Parameters!$C$5*'Actual H2'!S141,IF(Control!$C$11="Tap water",Parameters!$C$17*Parameters!$C$5*'Actual H2'!S141,Parameters!$C$22*Parameters!$C$5*'Actual H2'!S141))</f>
        <v>4.7849056603773574</v>
      </c>
      <c r="T141" s="12">
        <f>IF(Control!$C$11="Highly pure",Parameters!$C$12*Parameters!$C$5*'Actual H2'!T141,IF(Control!$C$11="Tap water",Parameters!$C$17*Parameters!$C$5*'Actual H2'!T141,Parameters!$C$22*Parameters!$C$5*'Actual H2'!T141))</f>
        <v>6.7169811320754729</v>
      </c>
      <c r="U141" s="12">
        <f>IF(Control!$C$11="Highly pure",Parameters!$C$12*Parameters!$C$5*'Actual H2'!U141,IF(Control!$C$11="Tap water",Parameters!$C$17*Parameters!$C$5*'Actual H2'!U141,Parameters!$C$22*Parameters!$C$5*'Actual H2'!U141))</f>
        <v>7.9547169811320764</v>
      </c>
      <c r="V141" s="12">
        <f>IF(Control!$C$11="Highly pure",Parameters!$C$12*Parameters!$C$5*'Actual H2'!V141,IF(Control!$C$11="Tap water",Parameters!$C$17*Parameters!$C$5*'Actual H2'!V141,Parameters!$C$22*Parameters!$C$5*'Actual H2'!V141))</f>
        <v>9.1924528301886799</v>
      </c>
      <c r="W141" s="12">
        <f>IF(Control!$C$11="Highly pure",Parameters!$C$12*Parameters!$C$5*'Actual H2'!W141,IF(Control!$C$11="Tap water",Parameters!$C$17*Parameters!$C$5*'Actual H2'!W141,Parameters!$C$22*Parameters!$C$5*'Actual H2'!W141))</f>
        <v>12.905660377358492</v>
      </c>
      <c r="X141" s="12">
        <f>IF(Control!$C$11="Highly pure",Parameters!$C$12*Parameters!$C$5*'Actual H2'!X141,IF(Control!$C$11="Tap water",Parameters!$C$17*Parameters!$C$5*'Actual H2'!X141,Parameters!$C$22*Parameters!$C$5*'Actual H2'!X141))</f>
        <v>15.864150943396227</v>
      </c>
      <c r="Y141" s="12">
        <f>IF(Control!$C$11="Highly pure",Parameters!$C$12*Parameters!$C$5*'Actual H2'!Y141,IF(Control!$C$11="Tap water",Parameters!$C$17*Parameters!$C$5*'Actual H2'!Y141,Parameters!$C$22*Parameters!$C$5*'Actual H2'!Y141))</f>
        <v>18.822641509433961</v>
      </c>
      <c r="Z141" s="12">
        <f>IF(Control!$C$11="Highly pure",Parameters!$C$12*Parameters!$C$5*'Actual H2'!Z141,IF(Control!$C$11="Tap water",Parameters!$C$17*Parameters!$C$5*'Actual H2'!Z141,Parameters!$C$22*Parameters!$C$5*'Actual H2'!Z141))</f>
        <v>22.113207547169811</v>
      </c>
      <c r="AB141" s="7">
        <f t="shared" si="2"/>
        <v>317.91698113207531</v>
      </c>
    </row>
    <row r="142" spans="2:28" x14ac:dyDescent="0.2">
      <c r="B142" s="6">
        <v>44336</v>
      </c>
      <c r="C142" s="12">
        <f>IF(Control!$C$11="Highly pure",Parameters!$C$12*Parameters!$C$5*'Actual H2'!C142,IF(Control!$C$11="Tap water",Parameters!$C$17*Parameters!$C$5*'Actual H2'!C142,Parameters!$C$22*Parameters!$C$5*'Actual H2'!C142))</f>
        <v>27.547169811320753</v>
      </c>
      <c r="D142" s="12">
        <f>IF(Control!$C$11="Highly pure",Parameters!$C$12*Parameters!$C$5*'Actual H2'!D142,IF(Control!$C$11="Tap water",Parameters!$C$17*Parameters!$C$5*'Actual H2'!D142,Parameters!$C$22*Parameters!$C$5*'Actual H2'!D142))</f>
        <v>35.879245283018875</v>
      </c>
      <c r="E142" s="12">
        <f>IF(Control!$C$11="Highly pure",Parameters!$C$12*Parameters!$C$5*'Actual H2'!E142,IF(Control!$C$11="Tap water",Parameters!$C$17*Parameters!$C$5*'Actual H2'!E142,Parameters!$C$22*Parameters!$C$5*'Actual H2'!E142))</f>
        <v>53.132075471698116</v>
      </c>
      <c r="F142" s="12">
        <f>IF(Control!$C$11="Highly pure",Parameters!$C$12*Parameters!$C$5*'Actual H2'!F142,IF(Control!$C$11="Tap water",Parameters!$C$17*Parameters!$C$5*'Actual H2'!F142,Parameters!$C$22*Parameters!$C$5*'Actual H2'!F142))</f>
        <v>75.833962264150927</v>
      </c>
      <c r="G142" s="12">
        <f>IF(Control!$C$11="Highly pure",Parameters!$C$12*Parameters!$C$5*'Actual H2'!G142,IF(Control!$C$11="Tap water",Parameters!$C$17*Parameters!$C$5*'Actual H2'!G142,Parameters!$C$22*Parameters!$C$5*'Actual H2'!G142))</f>
        <v>89.720754716981133</v>
      </c>
      <c r="H142" s="12">
        <f>IF(Control!$C$11="Highly pure",Parameters!$C$12*Parameters!$C$5*'Actual H2'!H142,IF(Control!$C$11="Tap water",Parameters!$C$17*Parameters!$C$5*'Actual H2'!H142,Parameters!$C$22*Parameters!$C$5*'Actual H2'!H142))</f>
        <v>89.720754716981133</v>
      </c>
      <c r="I142" s="12">
        <f>IF(Control!$C$11="Highly pure",Parameters!$C$12*Parameters!$C$5*'Actual H2'!I142,IF(Control!$C$11="Tap water",Parameters!$C$17*Parameters!$C$5*'Actual H2'!I142,Parameters!$C$22*Parameters!$C$5*'Actual H2'!I142))</f>
        <v>93.856603773584894</v>
      </c>
      <c r="J142" s="12">
        <f>IF(Control!$C$11="Highly pure",Parameters!$C$12*Parameters!$C$5*'Actual H2'!J142,IF(Control!$C$11="Tap water",Parameters!$C$17*Parameters!$C$5*'Actual H2'!J142,Parameters!$C$22*Parameters!$C$5*'Actual H2'!J142))</f>
        <v>117.1320754716981</v>
      </c>
      <c r="K142" s="12">
        <f>IF(Control!$C$11="Highly pure",Parameters!$C$12*Parameters!$C$5*'Actual H2'!K142,IF(Control!$C$11="Tap water",Parameters!$C$17*Parameters!$C$5*'Actual H2'!K142,Parameters!$C$22*Parameters!$C$5*'Actual H2'!K142))</f>
        <v>133.6754716981132</v>
      </c>
      <c r="L142" s="12">
        <f>IF(Control!$C$11="Highly pure",Parameters!$C$12*Parameters!$C$5*'Actual H2'!L142,IF(Control!$C$11="Tap water",Parameters!$C$17*Parameters!$C$5*'Actual H2'!L142,Parameters!$C$22*Parameters!$C$5*'Actual H2'!L142))</f>
        <v>151.72830188679248</v>
      </c>
      <c r="M142" s="12">
        <f>IF(Control!$C$11="Highly pure",Parameters!$C$12*Parameters!$C$5*'Actual H2'!M142,IF(Control!$C$11="Tap water",Parameters!$C$17*Parameters!$C$5*'Actual H2'!M142,Parameters!$C$22*Parameters!$C$5*'Actual H2'!M142))</f>
        <v>168.36226415094336</v>
      </c>
      <c r="N142" s="12">
        <f>IF(Control!$C$11="Highly pure",Parameters!$C$12*Parameters!$C$5*'Actual H2'!N142,IF(Control!$C$11="Tap water",Parameters!$C$17*Parameters!$C$5*'Actual H2'!N142,Parameters!$C$22*Parameters!$C$5*'Actual H2'!N142))</f>
        <v>182.33962264150944</v>
      </c>
      <c r="O142" s="12">
        <f>IF(Control!$C$11="Highly pure",Parameters!$C$12*Parameters!$C$5*'Actual H2'!O142,IF(Control!$C$11="Tap water",Parameters!$C$17*Parameters!$C$5*'Actual H2'!O142,Parameters!$C$22*Parameters!$C$5*'Actual H2'!O142))</f>
        <v>186.94339622641508</v>
      </c>
      <c r="P142" s="12">
        <f>IF(Control!$C$11="Highly pure",Parameters!$C$12*Parameters!$C$5*'Actual H2'!P142,IF(Control!$C$11="Tap water",Parameters!$C$17*Parameters!$C$5*'Actual H2'!P142,Parameters!$C$22*Parameters!$C$5*'Actual H2'!P142))</f>
        <v>188.67924528301887</v>
      </c>
      <c r="Q142" s="12">
        <f>IF(Control!$C$11="Highly pure",Parameters!$C$12*Parameters!$C$5*'Actual H2'!Q142,IF(Control!$C$11="Tap water",Parameters!$C$17*Parameters!$C$5*'Actual H2'!Q142,Parameters!$C$22*Parameters!$C$5*'Actual H2'!Q142))</f>
        <v>188.67924528301887</v>
      </c>
      <c r="R142" s="12">
        <f>IF(Control!$C$11="Highly pure",Parameters!$C$12*Parameters!$C$5*'Actual H2'!R142,IF(Control!$C$11="Tap water",Parameters!$C$17*Parameters!$C$5*'Actual H2'!R142,Parameters!$C$22*Parameters!$C$5*'Actual H2'!R142))</f>
        <v>188.67924528301887</v>
      </c>
      <c r="S142" s="12">
        <f>IF(Control!$C$11="Highly pure",Parameters!$C$12*Parameters!$C$5*'Actual H2'!S142,IF(Control!$C$11="Tap water",Parameters!$C$17*Parameters!$C$5*'Actual H2'!S142,Parameters!$C$22*Parameters!$C$5*'Actual H2'!S142))</f>
        <v>188.67924528301887</v>
      </c>
      <c r="T142" s="12">
        <f>IF(Control!$C$11="Highly pure",Parameters!$C$12*Parameters!$C$5*'Actual H2'!T142,IF(Control!$C$11="Tap water",Parameters!$C$17*Parameters!$C$5*'Actual H2'!T142,Parameters!$C$22*Parameters!$C$5*'Actual H2'!T142))</f>
        <v>188.67924528301887</v>
      </c>
      <c r="U142" s="12">
        <f>IF(Control!$C$11="Highly pure",Parameters!$C$12*Parameters!$C$5*'Actual H2'!U142,IF(Control!$C$11="Tap water",Parameters!$C$17*Parameters!$C$5*'Actual H2'!U142,Parameters!$C$22*Parameters!$C$5*'Actual H2'!U142))</f>
        <v>187.74339622641514</v>
      </c>
      <c r="V142" s="12">
        <f>IF(Control!$C$11="Highly pure",Parameters!$C$12*Parameters!$C$5*'Actual H2'!V142,IF(Control!$C$11="Tap water",Parameters!$C$17*Parameters!$C$5*'Actual H2'!V142,Parameters!$C$22*Parameters!$C$5*'Actual H2'!V142))</f>
        <v>187.71320754716982</v>
      </c>
      <c r="W142" s="12">
        <f>IF(Control!$C$11="Highly pure",Parameters!$C$12*Parameters!$C$5*'Actual H2'!W142,IF(Control!$C$11="Tap water",Parameters!$C$17*Parameters!$C$5*'Actual H2'!W142,Parameters!$C$22*Parameters!$C$5*'Actual H2'!W142))</f>
        <v>188.67924528301887</v>
      </c>
      <c r="X142" s="12">
        <f>IF(Control!$C$11="Highly pure",Parameters!$C$12*Parameters!$C$5*'Actual H2'!X142,IF(Control!$C$11="Tap water",Parameters!$C$17*Parameters!$C$5*'Actual H2'!X142,Parameters!$C$22*Parameters!$C$5*'Actual H2'!X142))</f>
        <v>188.67924528301887</v>
      </c>
      <c r="Y142" s="12">
        <f>IF(Control!$C$11="Highly pure",Parameters!$C$12*Parameters!$C$5*'Actual H2'!Y142,IF(Control!$C$11="Tap water",Parameters!$C$17*Parameters!$C$5*'Actual H2'!Y142,Parameters!$C$22*Parameters!$C$5*'Actual H2'!Y142))</f>
        <v>188.67924528301887</v>
      </c>
      <c r="Z142" s="12">
        <f>IF(Control!$C$11="Highly pure",Parameters!$C$12*Parameters!$C$5*'Actual H2'!Z142,IF(Control!$C$11="Tap water",Parameters!$C$17*Parameters!$C$5*'Actual H2'!Z142,Parameters!$C$22*Parameters!$C$5*'Actual H2'!Z142))</f>
        <v>188.67924528301887</v>
      </c>
      <c r="AB142" s="7">
        <f t="shared" si="2"/>
        <v>3479.4415094339611</v>
      </c>
    </row>
    <row r="143" spans="2:28" x14ac:dyDescent="0.2">
      <c r="B143" s="6">
        <v>44337</v>
      </c>
      <c r="C143" s="12">
        <f>IF(Control!$C$11="Highly pure",Parameters!$C$12*Parameters!$C$5*'Actual H2'!C143,IF(Control!$C$11="Tap water",Parameters!$C$17*Parameters!$C$5*'Actual H2'!C143,Parameters!$C$22*Parameters!$C$5*'Actual H2'!C143))</f>
        <v>188.67924528301887</v>
      </c>
      <c r="D143" s="12">
        <f>IF(Control!$C$11="Highly pure",Parameters!$C$12*Parameters!$C$5*'Actual H2'!D143,IF(Control!$C$11="Tap water",Parameters!$C$17*Parameters!$C$5*'Actual H2'!D143,Parameters!$C$22*Parameters!$C$5*'Actual H2'!D143))</f>
        <v>188.67924528301887</v>
      </c>
      <c r="E143" s="12">
        <f>IF(Control!$C$11="Highly pure",Parameters!$C$12*Parameters!$C$5*'Actual H2'!E143,IF(Control!$C$11="Tap water",Parameters!$C$17*Parameters!$C$5*'Actual H2'!E143,Parameters!$C$22*Parameters!$C$5*'Actual H2'!E143))</f>
        <v>188.67924528301887</v>
      </c>
      <c r="F143" s="12">
        <f>IF(Control!$C$11="Highly pure",Parameters!$C$12*Parameters!$C$5*'Actual H2'!F143,IF(Control!$C$11="Tap water",Parameters!$C$17*Parameters!$C$5*'Actual H2'!F143,Parameters!$C$22*Parameters!$C$5*'Actual H2'!F143))</f>
        <v>188.67924528301887</v>
      </c>
      <c r="G143" s="12">
        <f>IF(Control!$C$11="Highly pure",Parameters!$C$12*Parameters!$C$5*'Actual H2'!G143,IF(Control!$C$11="Tap water",Parameters!$C$17*Parameters!$C$5*'Actual H2'!G143,Parameters!$C$22*Parameters!$C$5*'Actual H2'!G143))</f>
        <v>188.67924528301887</v>
      </c>
      <c r="H143" s="12">
        <f>IF(Control!$C$11="Highly pure",Parameters!$C$12*Parameters!$C$5*'Actual H2'!H143,IF(Control!$C$11="Tap water",Parameters!$C$17*Parameters!$C$5*'Actual H2'!H143,Parameters!$C$22*Parameters!$C$5*'Actual H2'!H143))</f>
        <v>188.67924528301887</v>
      </c>
      <c r="I143" s="12">
        <f>IF(Control!$C$11="Highly pure",Parameters!$C$12*Parameters!$C$5*'Actual H2'!I143,IF(Control!$C$11="Tap water",Parameters!$C$17*Parameters!$C$5*'Actual H2'!I143,Parameters!$C$22*Parameters!$C$5*'Actual H2'!I143))</f>
        <v>188.67924528301887</v>
      </c>
      <c r="J143" s="12">
        <f>IF(Control!$C$11="Highly pure",Parameters!$C$12*Parameters!$C$5*'Actual H2'!J143,IF(Control!$C$11="Tap water",Parameters!$C$17*Parameters!$C$5*'Actual H2'!J143,Parameters!$C$22*Parameters!$C$5*'Actual H2'!J143))</f>
        <v>188.67924528301887</v>
      </c>
      <c r="K143" s="12">
        <f>IF(Control!$C$11="Highly pure",Parameters!$C$12*Parameters!$C$5*'Actual H2'!K143,IF(Control!$C$11="Tap water",Parameters!$C$17*Parameters!$C$5*'Actual H2'!K143,Parameters!$C$22*Parameters!$C$5*'Actual H2'!K143))</f>
        <v>188.67924528301887</v>
      </c>
      <c r="L143" s="12">
        <f>IF(Control!$C$11="Highly pure",Parameters!$C$12*Parameters!$C$5*'Actual H2'!L143,IF(Control!$C$11="Tap water",Parameters!$C$17*Parameters!$C$5*'Actual H2'!L143,Parameters!$C$22*Parameters!$C$5*'Actual H2'!L143))</f>
        <v>188.67924528301887</v>
      </c>
      <c r="M143" s="12">
        <f>IF(Control!$C$11="Highly pure",Parameters!$C$12*Parameters!$C$5*'Actual H2'!M143,IF(Control!$C$11="Tap water",Parameters!$C$17*Parameters!$C$5*'Actual H2'!M143,Parameters!$C$22*Parameters!$C$5*'Actual H2'!M143))</f>
        <v>188.67924528301887</v>
      </c>
      <c r="N143" s="12">
        <f>IF(Control!$C$11="Highly pure",Parameters!$C$12*Parameters!$C$5*'Actual H2'!N143,IF(Control!$C$11="Tap water",Parameters!$C$17*Parameters!$C$5*'Actual H2'!N143,Parameters!$C$22*Parameters!$C$5*'Actual H2'!N143))</f>
        <v>188.67924528301887</v>
      </c>
      <c r="O143" s="12">
        <f>IF(Control!$C$11="Highly pure",Parameters!$C$12*Parameters!$C$5*'Actual H2'!O143,IF(Control!$C$11="Tap water",Parameters!$C$17*Parameters!$C$5*'Actual H2'!O143,Parameters!$C$22*Parameters!$C$5*'Actual H2'!O143))</f>
        <v>188.67924528301887</v>
      </c>
      <c r="P143" s="12">
        <f>IF(Control!$C$11="Highly pure",Parameters!$C$12*Parameters!$C$5*'Actual H2'!P143,IF(Control!$C$11="Tap water",Parameters!$C$17*Parameters!$C$5*'Actual H2'!P143,Parameters!$C$22*Parameters!$C$5*'Actual H2'!P143))</f>
        <v>188.67924528301887</v>
      </c>
      <c r="Q143" s="12">
        <f>IF(Control!$C$11="Highly pure",Parameters!$C$12*Parameters!$C$5*'Actual H2'!Q143,IF(Control!$C$11="Tap water",Parameters!$C$17*Parameters!$C$5*'Actual H2'!Q143,Parameters!$C$22*Parameters!$C$5*'Actual H2'!Q143))</f>
        <v>188.67924528301887</v>
      </c>
      <c r="R143" s="12">
        <f>IF(Control!$C$11="Highly pure",Parameters!$C$12*Parameters!$C$5*'Actual H2'!R143,IF(Control!$C$11="Tap water",Parameters!$C$17*Parameters!$C$5*'Actual H2'!R143,Parameters!$C$22*Parameters!$C$5*'Actual H2'!R143))</f>
        <v>188.67924528301887</v>
      </c>
      <c r="S143" s="12">
        <f>IF(Control!$C$11="Highly pure",Parameters!$C$12*Parameters!$C$5*'Actual H2'!S143,IF(Control!$C$11="Tap water",Parameters!$C$17*Parameters!$C$5*'Actual H2'!S143,Parameters!$C$22*Parameters!$C$5*'Actual H2'!S143))</f>
        <v>188.67924528301887</v>
      </c>
      <c r="T143" s="12">
        <f>IF(Control!$C$11="Highly pure",Parameters!$C$12*Parameters!$C$5*'Actual H2'!T143,IF(Control!$C$11="Tap water",Parameters!$C$17*Parameters!$C$5*'Actual H2'!T143,Parameters!$C$22*Parameters!$C$5*'Actual H2'!T143))</f>
        <v>188.67924528301887</v>
      </c>
      <c r="U143" s="12">
        <f>IF(Control!$C$11="Highly pure",Parameters!$C$12*Parameters!$C$5*'Actual H2'!U143,IF(Control!$C$11="Tap water",Parameters!$C$17*Parameters!$C$5*'Actual H2'!U143,Parameters!$C$22*Parameters!$C$5*'Actual H2'!U143))</f>
        <v>188.67924528301887</v>
      </c>
      <c r="V143" s="12">
        <f>IF(Control!$C$11="Highly pure",Parameters!$C$12*Parameters!$C$5*'Actual H2'!V143,IF(Control!$C$11="Tap water",Parameters!$C$17*Parameters!$C$5*'Actual H2'!V143,Parameters!$C$22*Parameters!$C$5*'Actual H2'!V143))</f>
        <v>184.0301886792453</v>
      </c>
      <c r="W143" s="12">
        <f>IF(Control!$C$11="Highly pure",Parameters!$C$12*Parameters!$C$5*'Actual H2'!W143,IF(Control!$C$11="Tap water",Parameters!$C$17*Parameters!$C$5*'Actual H2'!W143,Parameters!$C$22*Parameters!$C$5*'Actual H2'!W143))</f>
        <v>177.22264150943397</v>
      </c>
      <c r="X143" s="12">
        <f>IF(Control!$C$11="Highly pure",Parameters!$C$12*Parameters!$C$5*'Actual H2'!X143,IF(Control!$C$11="Tap water",Parameters!$C$17*Parameters!$C$5*'Actual H2'!X143,Parameters!$C$22*Parameters!$C$5*'Actual H2'!X143))</f>
        <v>176.30188679245282</v>
      </c>
      <c r="Y143" s="12">
        <f>IF(Control!$C$11="Highly pure",Parameters!$C$12*Parameters!$C$5*'Actual H2'!Y143,IF(Control!$C$11="Tap water",Parameters!$C$17*Parameters!$C$5*'Actual H2'!Y143,Parameters!$C$22*Parameters!$C$5*'Actual H2'!Y143))</f>
        <v>174.79245283018867</v>
      </c>
      <c r="Z143" s="12">
        <f>IF(Control!$C$11="Highly pure",Parameters!$C$12*Parameters!$C$5*'Actual H2'!Z143,IF(Control!$C$11="Tap water",Parameters!$C$17*Parameters!$C$5*'Actual H2'!Z143,Parameters!$C$22*Parameters!$C$5*'Actual H2'!Z143))</f>
        <v>174.79245283018867</v>
      </c>
      <c r="AB143" s="7">
        <f t="shared" si="2"/>
        <v>4472.045283018866</v>
      </c>
    </row>
    <row r="144" spans="2:28" x14ac:dyDescent="0.2">
      <c r="B144" s="6">
        <v>44338</v>
      </c>
      <c r="C144" s="12">
        <f>IF(Control!$C$11="Highly pure",Parameters!$C$12*Parameters!$C$5*'Actual H2'!C144,IF(Control!$C$11="Tap water",Parameters!$C$17*Parameters!$C$5*'Actual H2'!C144,Parameters!$C$22*Parameters!$C$5*'Actual H2'!C144))</f>
        <v>167.80377358490566</v>
      </c>
      <c r="D144" s="12">
        <f>IF(Control!$C$11="Highly pure",Parameters!$C$12*Parameters!$C$5*'Actual H2'!D144,IF(Control!$C$11="Tap water",Parameters!$C$17*Parameters!$C$5*'Actual H2'!D144,Parameters!$C$22*Parameters!$C$5*'Actual H2'!D144))</f>
        <v>167.80377358490566</v>
      </c>
      <c r="E144" s="12">
        <f>IF(Control!$C$11="Highly pure",Parameters!$C$12*Parameters!$C$5*'Actual H2'!E144,IF(Control!$C$11="Tap water",Parameters!$C$17*Parameters!$C$5*'Actual H2'!E144,Parameters!$C$22*Parameters!$C$5*'Actual H2'!E144))</f>
        <v>167.80377358490566</v>
      </c>
      <c r="F144" s="12">
        <f>IF(Control!$C$11="Highly pure",Parameters!$C$12*Parameters!$C$5*'Actual H2'!F144,IF(Control!$C$11="Tap water",Parameters!$C$17*Parameters!$C$5*'Actual H2'!F144,Parameters!$C$22*Parameters!$C$5*'Actual H2'!F144))</f>
        <v>166.88301886792453</v>
      </c>
      <c r="G144" s="12">
        <f>IF(Control!$C$11="Highly pure",Parameters!$C$12*Parameters!$C$5*'Actual H2'!G144,IF(Control!$C$11="Tap water",Parameters!$C$17*Parameters!$C$5*'Actual H2'!G144,Parameters!$C$22*Parameters!$C$5*'Actual H2'!G144))</f>
        <v>153.23773584905663</v>
      </c>
      <c r="H144" s="12">
        <f>IF(Control!$C$11="Highly pure",Parameters!$C$12*Parameters!$C$5*'Actual H2'!H144,IF(Control!$C$11="Tap water",Parameters!$C$17*Parameters!$C$5*'Actual H2'!H144,Parameters!$C$22*Parameters!$C$5*'Actual H2'!H144))</f>
        <v>149.37358490566038</v>
      </c>
      <c r="I144" s="12">
        <f>IF(Control!$C$11="Highly pure",Parameters!$C$12*Parameters!$C$5*'Actual H2'!I144,IF(Control!$C$11="Tap water",Parameters!$C$17*Parameters!$C$5*'Actual H2'!I144,Parameters!$C$22*Parameters!$C$5*'Actual H2'!I144))</f>
        <v>149.37358490566038</v>
      </c>
      <c r="J144" s="12">
        <f>IF(Control!$C$11="Highly pure",Parameters!$C$12*Parameters!$C$5*'Actual H2'!J144,IF(Control!$C$11="Tap water",Parameters!$C$17*Parameters!$C$5*'Actual H2'!J144,Parameters!$C$22*Parameters!$C$5*'Actual H2'!J144))</f>
        <v>136.0301886792453</v>
      </c>
      <c r="K144" s="12">
        <f>IF(Control!$C$11="Highly pure",Parameters!$C$12*Parameters!$C$5*'Actual H2'!K144,IF(Control!$C$11="Tap water",Parameters!$C$17*Parameters!$C$5*'Actual H2'!K144,Parameters!$C$22*Parameters!$C$5*'Actual H2'!K144))</f>
        <v>126.33962264150944</v>
      </c>
      <c r="L144" s="12">
        <f>IF(Control!$C$11="Highly pure",Parameters!$C$12*Parameters!$C$5*'Actual H2'!L144,IF(Control!$C$11="Tap water",Parameters!$C$17*Parameters!$C$5*'Actual H2'!L144,Parameters!$C$22*Parameters!$C$5*'Actual H2'!L144))</f>
        <v>109.79622641509434</v>
      </c>
      <c r="M144" s="12">
        <f>IF(Control!$C$11="Highly pure",Parameters!$C$12*Parameters!$C$5*'Actual H2'!M144,IF(Control!$C$11="Tap water",Parameters!$C$17*Parameters!$C$5*'Actual H2'!M144,Parameters!$C$22*Parameters!$C$5*'Actual H2'!M144))</f>
        <v>93.856603773584894</v>
      </c>
      <c r="N144" s="12">
        <f>IF(Control!$C$11="Highly pure",Parameters!$C$12*Parameters!$C$5*'Actual H2'!N144,IF(Control!$C$11="Tap water",Parameters!$C$17*Parameters!$C$5*'Actual H2'!N144,Parameters!$C$22*Parameters!$C$5*'Actual H2'!N144))</f>
        <v>83.89433962264151</v>
      </c>
      <c r="O144" s="12">
        <f>IF(Control!$C$11="Highly pure",Parameters!$C$12*Parameters!$C$5*'Actual H2'!O144,IF(Control!$C$11="Tap water",Parameters!$C$17*Parameters!$C$5*'Actual H2'!O144,Parameters!$C$22*Parameters!$C$5*'Actual H2'!O144))</f>
        <v>83.89433962264151</v>
      </c>
      <c r="P144" s="12">
        <f>IF(Control!$C$11="Highly pure",Parameters!$C$12*Parameters!$C$5*'Actual H2'!P144,IF(Control!$C$11="Tap water",Parameters!$C$17*Parameters!$C$5*'Actual H2'!P144,Parameters!$C$22*Parameters!$C$5*'Actual H2'!P144))</f>
        <v>83.89433962264151</v>
      </c>
      <c r="Q144" s="12">
        <f>IF(Control!$C$11="Highly pure",Parameters!$C$12*Parameters!$C$5*'Actual H2'!Q144,IF(Control!$C$11="Tap water",Parameters!$C$17*Parameters!$C$5*'Actual H2'!Q144,Parameters!$C$22*Parameters!$C$5*'Actual H2'!Q144))</f>
        <v>79.969811320754715</v>
      </c>
      <c r="R144" s="12">
        <f>IF(Control!$C$11="Highly pure",Parameters!$C$12*Parameters!$C$5*'Actual H2'!R144,IF(Control!$C$11="Tap water",Parameters!$C$17*Parameters!$C$5*'Actual H2'!R144,Parameters!$C$22*Parameters!$C$5*'Actual H2'!R144))</f>
        <v>75.833962264150927</v>
      </c>
      <c r="S144" s="12">
        <f>IF(Control!$C$11="Highly pure",Parameters!$C$12*Parameters!$C$5*'Actual H2'!S144,IF(Control!$C$11="Tap water",Parameters!$C$17*Parameters!$C$5*'Actual H2'!S144,Parameters!$C$22*Parameters!$C$5*'Actual H2'!S144))</f>
        <v>62.279245283018867</v>
      </c>
      <c r="T144" s="12">
        <f>IF(Control!$C$11="Highly pure",Parameters!$C$12*Parameters!$C$5*'Actual H2'!T144,IF(Control!$C$11="Tap water",Parameters!$C$17*Parameters!$C$5*'Actual H2'!T144,Parameters!$C$22*Parameters!$C$5*'Actual H2'!T144))</f>
        <v>50.55094339622643</v>
      </c>
      <c r="U144" s="12">
        <f>IF(Control!$C$11="Highly pure",Parameters!$C$12*Parameters!$C$5*'Actual H2'!U144,IF(Control!$C$11="Tap water",Parameters!$C$17*Parameters!$C$5*'Actual H2'!U144,Parameters!$C$22*Parameters!$C$5*'Actual H2'!U144))</f>
        <v>38.052830188679245</v>
      </c>
      <c r="V144" s="12">
        <f>IF(Control!$C$11="Highly pure",Parameters!$C$12*Parameters!$C$5*'Actual H2'!V144,IF(Control!$C$11="Tap water",Parameters!$C$17*Parameters!$C$5*'Actual H2'!V144,Parameters!$C$22*Parameters!$C$5*'Actual H2'!V144))</f>
        <v>29.358490566037734</v>
      </c>
      <c r="W144" s="12">
        <f>IF(Control!$C$11="Highly pure",Parameters!$C$12*Parameters!$C$5*'Actual H2'!W144,IF(Control!$C$11="Tap water",Parameters!$C$17*Parameters!$C$5*'Actual H2'!W144,Parameters!$C$22*Parameters!$C$5*'Actual H2'!W144))</f>
        <v>22.113207547169811</v>
      </c>
      <c r="X144" s="12">
        <f>IF(Control!$C$11="Highly pure",Parameters!$C$12*Parameters!$C$5*'Actual H2'!X144,IF(Control!$C$11="Tap water",Parameters!$C$17*Parameters!$C$5*'Actual H2'!X144,Parameters!$C$22*Parameters!$C$5*'Actual H2'!X144))</f>
        <v>12.905660377358492</v>
      </c>
      <c r="Y144" s="12">
        <f>IF(Control!$C$11="Highly pure",Parameters!$C$12*Parameters!$C$5*'Actual H2'!Y144,IF(Control!$C$11="Tap water",Parameters!$C$17*Parameters!$C$5*'Actual H2'!Y144,Parameters!$C$22*Parameters!$C$5*'Actual H2'!Y144))</f>
        <v>4.7849056603773574</v>
      </c>
      <c r="Z144" s="12">
        <f>IF(Control!$C$11="Highly pure",Parameters!$C$12*Parameters!$C$5*'Actual H2'!Z144,IF(Control!$C$11="Tap water",Parameters!$C$17*Parameters!$C$5*'Actual H2'!Z144,Parameters!$C$22*Parameters!$C$5*'Actual H2'!Z144))</f>
        <v>0</v>
      </c>
      <c r="AB144" s="7">
        <f t="shared" si="2"/>
        <v>2215.8339622641511</v>
      </c>
    </row>
    <row r="145" spans="2:28" x14ac:dyDescent="0.2">
      <c r="B145" s="6">
        <v>44339</v>
      </c>
      <c r="C145" s="12">
        <f>IF(Control!$C$11="Highly pure",Parameters!$C$12*Parameters!$C$5*'Actual H2'!C145,IF(Control!$C$11="Tap water",Parameters!$C$17*Parameters!$C$5*'Actual H2'!C145,Parameters!$C$22*Parameters!$C$5*'Actual H2'!C145))</f>
        <v>0</v>
      </c>
      <c r="D145" s="12">
        <f>IF(Control!$C$11="Highly pure",Parameters!$C$12*Parameters!$C$5*'Actual H2'!D145,IF(Control!$C$11="Tap water",Parameters!$C$17*Parameters!$C$5*'Actual H2'!D145,Parameters!$C$22*Parameters!$C$5*'Actual H2'!D145))</f>
        <v>0</v>
      </c>
      <c r="E145" s="12">
        <f>IF(Control!$C$11="Highly pure",Parameters!$C$12*Parameters!$C$5*'Actual H2'!E145,IF(Control!$C$11="Tap water",Parameters!$C$17*Parameters!$C$5*'Actual H2'!E145,Parameters!$C$22*Parameters!$C$5*'Actual H2'!E145))</f>
        <v>0</v>
      </c>
      <c r="F145" s="12">
        <f>IF(Control!$C$11="Highly pure",Parameters!$C$12*Parameters!$C$5*'Actual H2'!F145,IF(Control!$C$11="Tap water",Parameters!$C$17*Parameters!$C$5*'Actual H2'!F145,Parameters!$C$22*Parameters!$C$5*'Actual H2'!F145))</f>
        <v>3.8188679245283015</v>
      </c>
      <c r="G145" s="12">
        <f>IF(Control!$C$11="Highly pure",Parameters!$C$12*Parameters!$C$5*'Actual H2'!G145,IF(Control!$C$11="Tap water",Parameters!$C$17*Parameters!$C$5*'Actual H2'!G145,Parameters!$C$22*Parameters!$C$5*'Actual H2'!G145))</f>
        <v>17.343396226415091</v>
      </c>
      <c r="H145" s="12">
        <f>IF(Control!$C$11="Highly pure",Parameters!$C$12*Parameters!$C$5*'Actual H2'!H145,IF(Control!$C$11="Tap water",Parameters!$C$17*Parameters!$C$5*'Actual H2'!H145,Parameters!$C$22*Parameters!$C$5*'Actual H2'!H145))</f>
        <v>35.879245283018875</v>
      </c>
      <c r="I145" s="12">
        <f>IF(Control!$C$11="Highly pure",Parameters!$C$12*Parameters!$C$5*'Actual H2'!I145,IF(Control!$C$11="Tap water",Parameters!$C$17*Parameters!$C$5*'Actual H2'!I145,Parameters!$C$22*Parameters!$C$5*'Actual H2'!I145))</f>
        <v>45.388679245283029</v>
      </c>
      <c r="J145" s="12">
        <f>IF(Control!$C$11="Highly pure",Parameters!$C$12*Parameters!$C$5*'Actual H2'!J145,IF(Control!$C$11="Tap water",Parameters!$C$17*Parameters!$C$5*'Actual H2'!J145,Parameters!$C$22*Parameters!$C$5*'Actual H2'!J145))</f>
        <v>59.230188679245273</v>
      </c>
      <c r="K145" s="12">
        <f>IF(Control!$C$11="Highly pure",Parameters!$C$12*Parameters!$C$5*'Actual H2'!K145,IF(Control!$C$11="Tap water",Parameters!$C$17*Parameters!$C$5*'Actual H2'!K145,Parameters!$C$22*Parameters!$C$5*'Actual H2'!K145))</f>
        <v>68.377358490566024</v>
      </c>
      <c r="L145" s="12">
        <f>IF(Control!$C$11="Highly pure",Parameters!$C$12*Parameters!$C$5*'Actual H2'!L145,IF(Control!$C$11="Tap water",Parameters!$C$17*Parameters!$C$5*'Actual H2'!L145,Parameters!$C$22*Parameters!$C$5*'Actual H2'!L145))</f>
        <v>71.84905660377359</v>
      </c>
      <c r="M145" s="12">
        <f>IF(Control!$C$11="Highly pure",Parameters!$C$12*Parameters!$C$5*'Actual H2'!M145,IF(Control!$C$11="Tap water",Parameters!$C$17*Parameters!$C$5*'Actual H2'!M145,Parameters!$C$22*Parameters!$C$5*'Actual H2'!M145))</f>
        <v>79.969811320754715</v>
      </c>
      <c r="N145" s="12">
        <f>IF(Control!$C$11="Highly pure",Parameters!$C$12*Parameters!$C$5*'Actual H2'!N145,IF(Control!$C$11="Tap water",Parameters!$C$17*Parameters!$C$5*'Actual H2'!N145,Parameters!$C$22*Parameters!$C$5*'Actual H2'!N145))</f>
        <v>93.856603773584894</v>
      </c>
      <c r="O145" s="12">
        <f>IF(Control!$C$11="Highly pure",Parameters!$C$12*Parameters!$C$5*'Actual H2'!O145,IF(Control!$C$11="Tap water",Parameters!$C$17*Parameters!$C$5*'Actual H2'!O145,Parameters!$C$22*Parameters!$C$5*'Actual H2'!O145))</f>
        <v>117.1320754716981</v>
      </c>
      <c r="P145" s="12">
        <f>IF(Control!$C$11="Highly pure",Parameters!$C$12*Parameters!$C$5*'Actual H2'!P145,IF(Control!$C$11="Tap water",Parameters!$C$17*Parameters!$C$5*'Actual H2'!P145,Parameters!$C$22*Parameters!$C$5*'Actual H2'!P145))</f>
        <v>137.53962264150945</v>
      </c>
      <c r="Q145" s="12">
        <f>IF(Control!$C$11="Highly pure",Parameters!$C$12*Parameters!$C$5*'Actual H2'!Q145,IF(Control!$C$11="Tap water",Parameters!$C$17*Parameters!$C$5*'Actual H2'!Q145,Parameters!$C$22*Parameters!$C$5*'Actual H2'!Q145))</f>
        <v>154.15849056603776</v>
      </c>
      <c r="R145" s="12">
        <f>IF(Control!$C$11="Highly pure",Parameters!$C$12*Parameters!$C$5*'Actual H2'!R145,IF(Control!$C$11="Tap water",Parameters!$C$17*Parameters!$C$5*'Actual H2'!R145,Parameters!$C$22*Parameters!$C$5*'Actual H2'!R145))</f>
        <v>174.79245283018867</v>
      </c>
      <c r="S145" s="12">
        <f>IF(Control!$C$11="Highly pure",Parameters!$C$12*Parameters!$C$5*'Actual H2'!S145,IF(Control!$C$11="Tap water",Parameters!$C$17*Parameters!$C$5*'Actual H2'!S145,Parameters!$C$22*Parameters!$C$5*'Actual H2'!S145))</f>
        <v>182.33962264150944</v>
      </c>
      <c r="T145" s="12">
        <f>IF(Control!$C$11="Highly pure",Parameters!$C$12*Parameters!$C$5*'Actual H2'!T145,IF(Control!$C$11="Tap water",Parameters!$C$17*Parameters!$C$5*'Actual H2'!T145,Parameters!$C$22*Parameters!$C$5*'Actual H2'!T145))</f>
        <v>177.7811320754717</v>
      </c>
      <c r="U145" s="12">
        <f>IF(Control!$C$11="Highly pure",Parameters!$C$12*Parameters!$C$5*'Actual H2'!U145,IF(Control!$C$11="Tap water",Parameters!$C$17*Parameters!$C$5*'Actual H2'!U145,Parameters!$C$22*Parameters!$C$5*'Actual H2'!U145))</f>
        <v>176.30188679245282</v>
      </c>
      <c r="V145" s="12">
        <f>IF(Control!$C$11="Highly pure",Parameters!$C$12*Parameters!$C$5*'Actual H2'!V145,IF(Control!$C$11="Tap water",Parameters!$C$17*Parameters!$C$5*'Actual H2'!V145,Parameters!$C$22*Parameters!$C$5*'Actual H2'!V145))</f>
        <v>176.30188679245282</v>
      </c>
      <c r="W145" s="12">
        <f>IF(Control!$C$11="Highly pure",Parameters!$C$12*Parameters!$C$5*'Actual H2'!W145,IF(Control!$C$11="Tap water",Parameters!$C$17*Parameters!$C$5*'Actual H2'!W145,Parameters!$C$22*Parameters!$C$5*'Actual H2'!W145))</f>
        <v>174.79245283018867</v>
      </c>
      <c r="X145" s="12">
        <f>IF(Control!$C$11="Highly pure",Parameters!$C$12*Parameters!$C$5*'Actual H2'!X145,IF(Control!$C$11="Tap water",Parameters!$C$17*Parameters!$C$5*'Actual H2'!X145,Parameters!$C$22*Parameters!$C$5*'Actual H2'!X145))</f>
        <v>165.37358490566035</v>
      </c>
      <c r="Y145" s="12">
        <f>IF(Control!$C$11="Highly pure",Parameters!$C$12*Parameters!$C$5*'Actual H2'!Y145,IF(Control!$C$11="Tap water",Parameters!$C$17*Parameters!$C$5*'Actual H2'!Y145,Parameters!$C$22*Parameters!$C$5*'Actual H2'!Y145))</f>
        <v>149.37358490566038</v>
      </c>
      <c r="Z145" s="12">
        <f>IF(Control!$C$11="Highly pure",Parameters!$C$12*Parameters!$C$5*'Actual H2'!Z145,IF(Control!$C$11="Tap water",Parameters!$C$17*Parameters!$C$5*'Actual H2'!Z145,Parameters!$C$22*Parameters!$C$5*'Actual H2'!Z145))</f>
        <v>136.0301886792453</v>
      </c>
      <c r="AB145" s="7">
        <f t="shared" si="2"/>
        <v>2397.6301886792453</v>
      </c>
    </row>
    <row r="146" spans="2:28" x14ac:dyDescent="0.2">
      <c r="B146" s="6">
        <v>44340</v>
      </c>
      <c r="C146" s="12">
        <f>IF(Control!$C$11="Highly pure",Parameters!$C$12*Parameters!$C$5*'Actual H2'!C146,IF(Control!$C$11="Tap water",Parameters!$C$17*Parameters!$C$5*'Actual H2'!C146,Parameters!$C$22*Parameters!$C$5*'Actual H2'!C146))</f>
        <v>136.0301886792453</v>
      </c>
      <c r="D146" s="12">
        <f>IF(Control!$C$11="Highly pure",Parameters!$C$12*Parameters!$C$5*'Actual H2'!D146,IF(Control!$C$11="Tap water",Parameters!$C$17*Parameters!$C$5*'Actual H2'!D146,Parameters!$C$22*Parameters!$C$5*'Actual H2'!D146))</f>
        <v>151.72830188679248</v>
      </c>
      <c r="E146" s="12">
        <f>IF(Control!$C$11="Highly pure",Parameters!$C$12*Parameters!$C$5*'Actual H2'!E146,IF(Control!$C$11="Tap water",Parameters!$C$17*Parameters!$C$5*'Actual H2'!E146,Parameters!$C$22*Parameters!$C$5*'Actual H2'!E146))</f>
        <v>167.80377358490566</v>
      </c>
      <c r="F146" s="12">
        <f>IF(Control!$C$11="Highly pure",Parameters!$C$12*Parameters!$C$5*'Actual H2'!F146,IF(Control!$C$11="Tap water",Parameters!$C$17*Parameters!$C$5*'Actual H2'!F146,Parameters!$C$22*Parameters!$C$5*'Actual H2'!F146))</f>
        <v>177.22264150943397</v>
      </c>
      <c r="G146" s="12">
        <f>IF(Control!$C$11="Highly pure",Parameters!$C$12*Parameters!$C$5*'Actual H2'!G146,IF(Control!$C$11="Tap water",Parameters!$C$17*Parameters!$C$5*'Actual H2'!G146,Parameters!$C$22*Parameters!$C$5*'Actual H2'!G146))</f>
        <v>183.26037735849056</v>
      </c>
      <c r="H146" s="12">
        <f>IF(Control!$C$11="Highly pure",Parameters!$C$12*Parameters!$C$5*'Actual H2'!H146,IF(Control!$C$11="Tap water",Parameters!$C$17*Parameters!$C$5*'Actual H2'!H146,Parameters!$C$22*Parameters!$C$5*'Actual H2'!H146))</f>
        <v>183.81886792452832</v>
      </c>
      <c r="I146" s="12">
        <f>IF(Control!$C$11="Highly pure",Parameters!$C$12*Parameters!$C$5*'Actual H2'!I146,IF(Control!$C$11="Tap water",Parameters!$C$17*Parameters!$C$5*'Actual H2'!I146,Parameters!$C$22*Parameters!$C$5*'Actual H2'!I146))</f>
        <v>183.81886792452832</v>
      </c>
      <c r="J146" s="12">
        <f>IF(Control!$C$11="Highly pure",Parameters!$C$12*Parameters!$C$5*'Actual H2'!J146,IF(Control!$C$11="Tap water",Parameters!$C$17*Parameters!$C$5*'Actual H2'!J146,Parameters!$C$22*Parameters!$C$5*'Actual H2'!J146))</f>
        <v>184.0301886792453</v>
      </c>
      <c r="K146" s="12">
        <f>IF(Control!$C$11="Highly pure",Parameters!$C$12*Parameters!$C$5*'Actual H2'!K146,IF(Control!$C$11="Tap water",Parameters!$C$17*Parameters!$C$5*'Actual H2'!K146,Parameters!$C$22*Parameters!$C$5*'Actual H2'!K146))</f>
        <v>183.81886792452832</v>
      </c>
      <c r="L146" s="12">
        <f>IF(Control!$C$11="Highly pure",Parameters!$C$12*Parameters!$C$5*'Actual H2'!L146,IF(Control!$C$11="Tap water",Parameters!$C$17*Parameters!$C$5*'Actual H2'!L146,Parameters!$C$22*Parameters!$C$5*'Actual H2'!L146))</f>
        <v>182.33962264150944</v>
      </c>
      <c r="M146" s="12">
        <f>IF(Control!$C$11="Highly pure",Parameters!$C$12*Parameters!$C$5*'Actual H2'!M146,IF(Control!$C$11="Tap water",Parameters!$C$17*Parameters!$C$5*'Actual H2'!M146,Parameters!$C$22*Parameters!$C$5*'Actual H2'!M146))</f>
        <v>174.79245283018867</v>
      </c>
      <c r="N146" s="12">
        <f>IF(Control!$C$11="Highly pure",Parameters!$C$12*Parameters!$C$5*'Actual H2'!N146,IF(Control!$C$11="Tap water",Parameters!$C$17*Parameters!$C$5*'Actual H2'!N146,Parameters!$C$22*Parameters!$C$5*'Actual H2'!N146))</f>
        <v>166.88301886792453</v>
      </c>
      <c r="O146" s="12">
        <f>IF(Control!$C$11="Highly pure",Parameters!$C$12*Parameters!$C$5*'Actual H2'!O146,IF(Control!$C$11="Tap water",Parameters!$C$17*Parameters!$C$5*'Actual H2'!O146,Parameters!$C$22*Parameters!$C$5*'Actual H2'!O146))</f>
        <v>165.37358490566035</v>
      </c>
      <c r="P146" s="12">
        <f>IF(Control!$C$11="Highly pure",Parameters!$C$12*Parameters!$C$5*'Actual H2'!P146,IF(Control!$C$11="Tap water",Parameters!$C$17*Parameters!$C$5*'Actual H2'!P146,Parameters!$C$22*Parameters!$C$5*'Actual H2'!P146))</f>
        <v>153.23773584905663</v>
      </c>
      <c r="Q146" s="12">
        <f>IF(Control!$C$11="Highly pure",Parameters!$C$12*Parameters!$C$5*'Actual H2'!Q146,IF(Control!$C$11="Tap water",Parameters!$C$17*Parameters!$C$5*'Actual H2'!Q146,Parameters!$C$22*Parameters!$C$5*'Actual H2'!Q146))</f>
        <v>151.72830188679248</v>
      </c>
      <c r="R146" s="12">
        <f>IF(Control!$C$11="Highly pure",Parameters!$C$12*Parameters!$C$5*'Actual H2'!R146,IF(Control!$C$11="Tap water",Parameters!$C$17*Parameters!$C$5*'Actual H2'!R146,Parameters!$C$22*Parameters!$C$5*'Actual H2'!R146))</f>
        <v>137.53962264150945</v>
      </c>
      <c r="S146" s="12">
        <f>IF(Control!$C$11="Highly pure",Parameters!$C$12*Parameters!$C$5*'Actual H2'!S146,IF(Control!$C$11="Tap water",Parameters!$C$17*Parameters!$C$5*'Actual H2'!S146,Parameters!$C$22*Parameters!$C$5*'Actual H2'!S146))</f>
        <v>130.26415094339623</v>
      </c>
      <c r="T146" s="12">
        <f>IF(Control!$C$11="Highly pure",Parameters!$C$12*Parameters!$C$5*'Actual H2'!T146,IF(Control!$C$11="Tap water",Parameters!$C$17*Parameters!$C$5*'Actual H2'!T146,Parameters!$C$22*Parameters!$C$5*'Actual H2'!T146))</f>
        <v>113.72075471698113</v>
      </c>
      <c r="U146" s="12">
        <f>IF(Control!$C$11="Highly pure",Parameters!$C$12*Parameters!$C$5*'Actual H2'!U146,IF(Control!$C$11="Tap water",Parameters!$C$17*Parameters!$C$5*'Actual H2'!U146,Parameters!$C$22*Parameters!$C$5*'Actual H2'!U146))</f>
        <v>93.856603773584894</v>
      </c>
      <c r="V146" s="12">
        <f>IF(Control!$C$11="Highly pure",Parameters!$C$12*Parameters!$C$5*'Actual H2'!V146,IF(Control!$C$11="Tap water",Parameters!$C$17*Parameters!$C$5*'Actual H2'!V146,Parameters!$C$22*Parameters!$C$5*'Actual H2'!V146))</f>
        <v>85.735849056603769</v>
      </c>
      <c r="W146" s="12">
        <f>IF(Control!$C$11="Highly pure",Parameters!$C$12*Parameters!$C$5*'Actual H2'!W146,IF(Control!$C$11="Tap water",Parameters!$C$17*Parameters!$C$5*'Actual H2'!W146,Parameters!$C$22*Parameters!$C$5*'Actual H2'!W146))</f>
        <v>101.19245283018867</v>
      </c>
      <c r="X146" s="12">
        <f>IF(Control!$C$11="Highly pure",Parameters!$C$12*Parameters!$C$5*'Actual H2'!X146,IF(Control!$C$11="Tap water",Parameters!$C$17*Parameters!$C$5*'Actual H2'!X146,Parameters!$C$22*Parameters!$C$5*'Actual H2'!X146))</f>
        <v>113.72075471698113</v>
      </c>
      <c r="Y146" s="12">
        <f>IF(Control!$C$11="Highly pure",Parameters!$C$12*Parameters!$C$5*'Actual H2'!Y146,IF(Control!$C$11="Tap water",Parameters!$C$17*Parameters!$C$5*'Actual H2'!Y146,Parameters!$C$22*Parameters!$C$5*'Actual H2'!Y146))</f>
        <v>113.72075471698113</v>
      </c>
      <c r="Z146" s="12">
        <f>IF(Control!$C$11="Highly pure",Parameters!$C$12*Parameters!$C$5*'Actual H2'!Z146,IF(Control!$C$11="Tap water",Parameters!$C$17*Parameters!$C$5*'Actual H2'!Z146,Parameters!$C$22*Parameters!$C$5*'Actual H2'!Z146))</f>
        <v>113.72075471698113</v>
      </c>
      <c r="AB146" s="7">
        <f t="shared" si="2"/>
        <v>3549.3584905660377</v>
      </c>
    </row>
    <row r="147" spans="2:28" x14ac:dyDescent="0.2">
      <c r="B147" s="6">
        <v>44341</v>
      </c>
      <c r="C147" s="12">
        <f>IF(Control!$C$11="Highly pure",Parameters!$C$12*Parameters!$C$5*'Actual H2'!C147,IF(Control!$C$11="Tap water",Parameters!$C$17*Parameters!$C$5*'Actual H2'!C147,Parameters!$C$22*Parameters!$C$5*'Actual H2'!C147))</f>
        <v>113.72075471698113</v>
      </c>
      <c r="D147" s="12">
        <f>IF(Control!$C$11="Highly pure",Parameters!$C$12*Parameters!$C$5*'Actual H2'!D147,IF(Control!$C$11="Tap water",Parameters!$C$17*Parameters!$C$5*'Actual H2'!D147,Parameters!$C$22*Parameters!$C$5*'Actual H2'!D147))</f>
        <v>93.856603773584894</v>
      </c>
      <c r="E147" s="12">
        <f>IF(Control!$C$11="Highly pure",Parameters!$C$12*Parameters!$C$5*'Actual H2'!E147,IF(Control!$C$11="Tap water",Parameters!$C$17*Parameters!$C$5*'Actual H2'!E147,Parameters!$C$22*Parameters!$C$5*'Actual H2'!E147))</f>
        <v>83.89433962264151</v>
      </c>
      <c r="F147" s="12">
        <f>IF(Control!$C$11="Highly pure",Parameters!$C$12*Parameters!$C$5*'Actual H2'!F147,IF(Control!$C$11="Tap water",Parameters!$C$17*Parameters!$C$5*'Actual H2'!F147,Parameters!$C$22*Parameters!$C$5*'Actual H2'!F147))</f>
        <v>83.89433962264151</v>
      </c>
      <c r="G147" s="12">
        <f>IF(Control!$C$11="Highly pure",Parameters!$C$12*Parameters!$C$5*'Actual H2'!G147,IF(Control!$C$11="Tap water",Parameters!$C$17*Parameters!$C$5*'Actual H2'!G147,Parameters!$C$22*Parameters!$C$5*'Actual H2'!G147))</f>
        <v>79.969811320754715</v>
      </c>
      <c r="H147" s="12">
        <f>IF(Control!$C$11="Highly pure",Parameters!$C$12*Parameters!$C$5*'Actual H2'!H147,IF(Control!$C$11="Tap water",Parameters!$C$17*Parameters!$C$5*'Actual H2'!H147,Parameters!$C$22*Parameters!$C$5*'Actual H2'!H147))</f>
        <v>62.279245283018867</v>
      </c>
      <c r="I147" s="12">
        <f>IF(Control!$C$11="Highly pure",Parameters!$C$12*Parameters!$C$5*'Actual H2'!I147,IF(Control!$C$11="Tap water",Parameters!$C$17*Parameters!$C$5*'Actual H2'!I147,Parameters!$C$22*Parameters!$C$5*'Actual H2'!I147))</f>
        <v>59.230188679245273</v>
      </c>
      <c r="J147" s="12">
        <f>IF(Control!$C$11="Highly pure",Parameters!$C$12*Parameters!$C$5*'Actual H2'!J147,IF(Control!$C$11="Tap water",Parameters!$C$17*Parameters!$C$5*'Actual H2'!J147,Parameters!$C$22*Parameters!$C$5*'Actual H2'!J147))</f>
        <v>71.84905660377359</v>
      </c>
      <c r="K147" s="12">
        <f>IF(Control!$C$11="Highly pure",Parameters!$C$12*Parameters!$C$5*'Actual H2'!K147,IF(Control!$C$11="Tap water",Parameters!$C$17*Parameters!$C$5*'Actual H2'!K147,Parameters!$C$22*Parameters!$C$5*'Actual H2'!K147))</f>
        <v>71.84905660377359</v>
      </c>
      <c r="L147" s="12">
        <f>IF(Control!$C$11="Highly pure",Parameters!$C$12*Parameters!$C$5*'Actual H2'!L147,IF(Control!$C$11="Tap water",Parameters!$C$17*Parameters!$C$5*'Actual H2'!L147,Parameters!$C$22*Parameters!$C$5*'Actual H2'!L147))</f>
        <v>68.377358490566024</v>
      </c>
      <c r="M147" s="12">
        <f>IF(Control!$C$11="Highly pure",Parameters!$C$12*Parameters!$C$5*'Actual H2'!M147,IF(Control!$C$11="Tap water",Parameters!$C$17*Parameters!$C$5*'Actual H2'!M147,Parameters!$C$22*Parameters!$C$5*'Actual H2'!M147))</f>
        <v>65.328301886792445</v>
      </c>
      <c r="N147" s="12">
        <f>IF(Control!$C$11="Highly pure",Parameters!$C$12*Parameters!$C$5*'Actual H2'!N147,IF(Control!$C$11="Tap water",Parameters!$C$17*Parameters!$C$5*'Actual H2'!N147,Parameters!$C$22*Parameters!$C$5*'Actual H2'!N147))</f>
        <v>56.181132075471695</v>
      </c>
      <c r="O147" s="12">
        <f>IF(Control!$C$11="Highly pure",Parameters!$C$12*Parameters!$C$5*'Actual H2'!O147,IF(Control!$C$11="Tap water",Parameters!$C$17*Parameters!$C$5*'Actual H2'!O147,Parameters!$C$22*Parameters!$C$5*'Actual H2'!O147))</f>
        <v>45.388679245283029</v>
      </c>
      <c r="P147" s="12">
        <f>IF(Control!$C$11="Highly pure",Parameters!$C$12*Parameters!$C$5*'Actual H2'!P147,IF(Control!$C$11="Tap water",Parameters!$C$17*Parameters!$C$5*'Actual H2'!P147,Parameters!$C$22*Parameters!$C$5*'Actual H2'!P147))</f>
        <v>45.388679245283029</v>
      </c>
      <c r="Q147" s="12">
        <f>IF(Control!$C$11="Highly pure",Parameters!$C$12*Parameters!$C$5*'Actual H2'!Q147,IF(Control!$C$11="Tap water",Parameters!$C$17*Parameters!$C$5*'Actual H2'!Q147,Parameters!$C$22*Parameters!$C$5*'Actual H2'!Q147))</f>
        <v>53.132075471698116</v>
      </c>
      <c r="R147" s="12">
        <f>IF(Control!$C$11="Highly pure",Parameters!$C$12*Parameters!$C$5*'Actual H2'!R147,IF(Control!$C$11="Tap water",Parameters!$C$17*Parameters!$C$5*'Actual H2'!R147,Parameters!$C$22*Parameters!$C$5*'Actual H2'!R147))</f>
        <v>65.328301886792445</v>
      </c>
      <c r="S147" s="12">
        <f>IF(Control!$C$11="Highly pure",Parameters!$C$12*Parameters!$C$5*'Actual H2'!S147,IF(Control!$C$11="Tap water",Parameters!$C$17*Parameters!$C$5*'Actual H2'!S147,Parameters!$C$22*Parameters!$C$5*'Actual H2'!S147))</f>
        <v>79.969811320754715</v>
      </c>
      <c r="T147" s="12">
        <f>IF(Control!$C$11="Highly pure",Parameters!$C$12*Parameters!$C$5*'Actual H2'!T147,IF(Control!$C$11="Tap water",Parameters!$C$17*Parameters!$C$5*'Actual H2'!T147,Parameters!$C$22*Parameters!$C$5*'Actual H2'!T147))</f>
        <v>85.735849056603769</v>
      </c>
      <c r="U147" s="12">
        <f>IF(Control!$C$11="Highly pure",Parameters!$C$12*Parameters!$C$5*'Actual H2'!U147,IF(Control!$C$11="Tap water",Parameters!$C$17*Parameters!$C$5*'Actual H2'!U147,Parameters!$C$22*Parameters!$C$5*'Actual H2'!U147))</f>
        <v>85.735849056603769</v>
      </c>
      <c r="V147" s="12">
        <f>IF(Control!$C$11="Highly pure",Parameters!$C$12*Parameters!$C$5*'Actual H2'!V147,IF(Control!$C$11="Tap water",Parameters!$C$17*Parameters!$C$5*'Actual H2'!V147,Parameters!$C$22*Parameters!$C$5*'Actual H2'!V147))</f>
        <v>83.89433962264151</v>
      </c>
      <c r="W147" s="12">
        <f>IF(Control!$C$11="Highly pure",Parameters!$C$12*Parameters!$C$5*'Actual H2'!W147,IF(Control!$C$11="Tap water",Parameters!$C$17*Parameters!$C$5*'Actual H2'!W147,Parameters!$C$22*Parameters!$C$5*'Actual H2'!W147))</f>
        <v>83.89433962264151</v>
      </c>
      <c r="X147" s="12">
        <f>IF(Control!$C$11="Highly pure",Parameters!$C$12*Parameters!$C$5*'Actual H2'!X147,IF(Control!$C$11="Tap water",Parameters!$C$17*Parameters!$C$5*'Actual H2'!X147,Parameters!$C$22*Parameters!$C$5*'Actual H2'!X147))</f>
        <v>101.19245283018867</v>
      </c>
      <c r="Y147" s="12">
        <f>IF(Control!$C$11="Highly pure",Parameters!$C$12*Parameters!$C$5*'Actual H2'!Y147,IF(Control!$C$11="Tap water",Parameters!$C$17*Parameters!$C$5*'Actual H2'!Y147,Parameters!$C$22*Parameters!$C$5*'Actual H2'!Y147))</f>
        <v>105.66037735849056</v>
      </c>
      <c r="Z147" s="12">
        <f>IF(Control!$C$11="Highly pure",Parameters!$C$12*Parameters!$C$5*'Actual H2'!Z147,IF(Control!$C$11="Tap water",Parameters!$C$17*Parameters!$C$5*'Actual H2'!Z147,Parameters!$C$22*Parameters!$C$5*'Actual H2'!Z147))</f>
        <v>93.856603773584894</v>
      </c>
      <c r="AB147" s="7">
        <f t="shared" si="2"/>
        <v>1839.6075471698114</v>
      </c>
    </row>
    <row r="148" spans="2:28" x14ac:dyDescent="0.2">
      <c r="B148" s="6">
        <v>44342</v>
      </c>
      <c r="C148" s="12">
        <f>IF(Control!$C$11="Highly pure",Parameters!$C$12*Parameters!$C$5*'Actual H2'!C148,IF(Control!$C$11="Tap water",Parameters!$C$17*Parameters!$C$5*'Actual H2'!C148,Parameters!$C$22*Parameters!$C$5*'Actual H2'!C148))</f>
        <v>89.720754716981133</v>
      </c>
      <c r="D148" s="12">
        <f>IF(Control!$C$11="Highly pure",Parameters!$C$12*Parameters!$C$5*'Actual H2'!D148,IF(Control!$C$11="Tap water",Parameters!$C$17*Parameters!$C$5*'Actual H2'!D148,Parameters!$C$22*Parameters!$C$5*'Actual H2'!D148))</f>
        <v>83.89433962264151</v>
      </c>
      <c r="E148" s="12">
        <f>IF(Control!$C$11="Highly pure",Parameters!$C$12*Parameters!$C$5*'Actual H2'!E148,IF(Control!$C$11="Tap water",Parameters!$C$17*Parameters!$C$5*'Actual H2'!E148,Parameters!$C$22*Parameters!$C$5*'Actual H2'!E148))</f>
        <v>85.735849056603769</v>
      </c>
      <c r="F148" s="12">
        <f>IF(Control!$C$11="Highly pure",Parameters!$C$12*Parameters!$C$5*'Actual H2'!F148,IF(Control!$C$11="Tap water",Parameters!$C$17*Parameters!$C$5*'Actual H2'!F148,Parameters!$C$22*Parameters!$C$5*'Actual H2'!F148))</f>
        <v>89.720754716981133</v>
      </c>
      <c r="G148" s="12">
        <f>IF(Control!$C$11="Highly pure",Parameters!$C$12*Parameters!$C$5*'Actual H2'!G148,IF(Control!$C$11="Tap water",Parameters!$C$17*Parameters!$C$5*'Actual H2'!G148,Parameters!$C$22*Parameters!$C$5*'Actual H2'!G148))</f>
        <v>85.735849056603769</v>
      </c>
      <c r="H148" s="12">
        <f>IF(Control!$C$11="Highly pure",Parameters!$C$12*Parameters!$C$5*'Actual H2'!H148,IF(Control!$C$11="Tap water",Parameters!$C$17*Parameters!$C$5*'Actual H2'!H148,Parameters!$C$22*Parameters!$C$5*'Actual H2'!H148))</f>
        <v>79.969811320754715</v>
      </c>
      <c r="I148" s="12">
        <f>IF(Control!$C$11="Highly pure",Parameters!$C$12*Parameters!$C$5*'Actual H2'!I148,IF(Control!$C$11="Tap water",Parameters!$C$17*Parameters!$C$5*'Actual H2'!I148,Parameters!$C$22*Parameters!$C$5*'Actual H2'!I148))</f>
        <v>68.377358490566024</v>
      </c>
      <c r="J148" s="12">
        <f>IF(Control!$C$11="Highly pure",Parameters!$C$12*Parameters!$C$5*'Actual H2'!J148,IF(Control!$C$11="Tap water",Parameters!$C$17*Parameters!$C$5*'Actual H2'!J148,Parameters!$C$22*Parameters!$C$5*'Actual H2'!J148))</f>
        <v>75.833962264150927</v>
      </c>
      <c r="K148" s="12">
        <f>IF(Control!$C$11="Highly pure",Parameters!$C$12*Parameters!$C$5*'Actual H2'!K148,IF(Control!$C$11="Tap water",Parameters!$C$17*Parameters!$C$5*'Actual H2'!K148,Parameters!$C$22*Parameters!$C$5*'Actual H2'!K148))</f>
        <v>71.84905660377359</v>
      </c>
      <c r="L148" s="12">
        <f>IF(Control!$C$11="Highly pure",Parameters!$C$12*Parameters!$C$5*'Actual H2'!L148,IF(Control!$C$11="Tap water",Parameters!$C$17*Parameters!$C$5*'Actual H2'!L148,Parameters!$C$22*Parameters!$C$5*'Actual H2'!L148))</f>
        <v>83.89433962264151</v>
      </c>
      <c r="M148" s="12">
        <f>IF(Control!$C$11="Highly pure",Parameters!$C$12*Parameters!$C$5*'Actual H2'!M148,IF(Control!$C$11="Tap water",Parameters!$C$17*Parameters!$C$5*'Actual H2'!M148,Parameters!$C$22*Parameters!$C$5*'Actual H2'!M148))</f>
        <v>105.66037735849056</v>
      </c>
      <c r="N148" s="12">
        <f>IF(Control!$C$11="Highly pure",Parameters!$C$12*Parameters!$C$5*'Actual H2'!N148,IF(Control!$C$11="Tap water",Parameters!$C$17*Parameters!$C$5*'Actual H2'!N148,Parameters!$C$22*Parameters!$C$5*'Actual H2'!N148))</f>
        <v>117.1320754716981</v>
      </c>
      <c r="O148" s="12">
        <f>IF(Control!$C$11="Highly pure",Parameters!$C$12*Parameters!$C$5*'Actual H2'!O148,IF(Control!$C$11="Tap water",Parameters!$C$17*Parameters!$C$5*'Actual H2'!O148,Parameters!$C$22*Parameters!$C$5*'Actual H2'!O148))</f>
        <v>119.48679245283019</v>
      </c>
      <c r="P148" s="12">
        <f>IF(Control!$C$11="Highly pure",Parameters!$C$12*Parameters!$C$5*'Actual H2'!P148,IF(Control!$C$11="Tap water",Parameters!$C$17*Parameters!$C$5*'Actual H2'!P148,Parameters!$C$22*Parameters!$C$5*'Actual H2'!P148))</f>
        <v>119.48679245283019</v>
      </c>
      <c r="Q148" s="12">
        <f>IF(Control!$C$11="Highly pure",Parameters!$C$12*Parameters!$C$5*'Actual H2'!Q148,IF(Control!$C$11="Tap water",Parameters!$C$17*Parameters!$C$5*'Actual H2'!Q148,Parameters!$C$22*Parameters!$C$5*'Actual H2'!Q148))</f>
        <v>113.72075471698113</v>
      </c>
      <c r="R148" s="12">
        <f>IF(Control!$C$11="Highly pure",Parameters!$C$12*Parameters!$C$5*'Actual H2'!R148,IF(Control!$C$11="Tap water",Parameters!$C$17*Parameters!$C$5*'Actual H2'!R148,Parameters!$C$22*Parameters!$C$5*'Actual H2'!R148))</f>
        <v>109.79622641509434</v>
      </c>
      <c r="S148" s="12">
        <f>IF(Control!$C$11="Highly pure",Parameters!$C$12*Parameters!$C$5*'Actual H2'!S148,IF(Control!$C$11="Tap water",Parameters!$C$17*Parameters!$C$5*'Actual H2'!S148,Parameters!$C$22*Parameters!$C$5*'Actual H2'!S148))</f>
        <v>105.66037735849056</v>
      </c>
      <c r="T148" s="12">
        <f>IF(Control!$C$11="Highly pure",Parameters!$C$12*Parameters!$C$5*'Actual H2'!T148,IF(Control!$C$11="Tap water",Parameters!$C$17*Parameters!$C$5*'Actual H2'!T148,Parameters!$C$22*Parameters!$C$5*'Actual H2'!T148))</f>
        <v>97.781132075471703</v>
      </c>
      <c r="U148" s="12">
        <f>IF(Control!$C$11="Highly pure",Parameters!$C$12*Parameters!$C$5*'Actual H2'!U148,IF(Control!$C$11="Tap water",Parameters!$C$17*Parameters!$C$5*'Actual H2'!U148,Parameters!$C$22*Parameters!$C$5*'Actual H2'!U148))</f>
        <v>85.735849056603769</v>
      </c>
      <c r="V148" s="12">
        <f>IF(Control!$C$11="Highly pure",Parameters!$C$12*Parameters!$C$5*'Actual H2'!V148,IF(Control!$C$11="Tap water",Parameters!$C$17*Parameters!$C$5*'Actual H2'!V148,Parameters!$C$22*Parameters!$C$5*'Actual H2'!V148))</f>
        <v>68.377358490566024</v>
      </c>
      <c r="W148" s="12">
        <f>IF(Control!$C$11="Highly pure",Parameters!$C$12*Parameters!$C$5*'Actual H2'!W148,IF(Control!$C$11="Tap water",Parameters!$C$17*Parameters!$C$5*'Actual H2'!W148,Parameters!$C$22*Parameters!$C$5*'Actual H2'!W148))</f>
        <v>47.969811320754729</v>
      </c>
      <c r="X148" s="12">
        <f>IF(Control!$C$11="Highly pure",Parameters!$C$12*Parameters!$C$5*'Actual H2'!X148,IF(Control!$C$11="Tap water",Parameters!$C$17*Parameters!$C$5*'Actual H2'!X148,Parameters!$C$22*Parameters!$C$5*'Actual H2'!X148))</f>
        <v>35.879245283018875</v>
      </c>
      <c r="Y148" s="12">
        <f>IF(Control!$C$11="Highly pure",Parameters!$C$12*Parameters!$C$5*'Actual H2'!Y148,IF(Control!$C$11="Tap water",Parameters!$C$17*Parameters!$C$5*'Actual H2'!Y148,Parameters!$C$22*Parameters!$C$5*'Actual H2'!Y148))</f>
        <v>29.358490566037734</v>
      </c>
      <c r="Z148" s="12">
        <f>IF(Control!$C$11="Highly pure",Parameters!$C$12*Parameters!$C$5*'Actual H2'!Z148,IF(Control!$C$11="Tap water",Parameters!$C$17*Parameters!$C$5*'Actual H2'!Z148,Parameters!$C$22*Parameters!$C$5*'Actual H2'!Z148))</f>
        <v>29.358490566037734</v>
      </c>
      <c r="AB148" s="7">
        <f t="shared" si="2"/>
        <v>2000.135849056604</v>
      </c>
    </row>
    <row r="149" spans="2:28" x14ac:dyDescent="0.2">
      <c r="B149" s="6">
        <v>44343</v>
      </c>
      <c r="C149" s="12">
        <f>IF(Control!$C$11="Highly pure",Parameters!$C$12*Parameters!$C$5*'Actual H2'!C149,IF(Control!$C$11="Tap water",Parameters!$C$17*Parameters!$C$5*'Actual H2'!C149,Parameters!$C$22*Parameters!$C$5*'Actual H2'!C149))</f>
        <v>29.358490566037734</v>
      </c>
      <c r="D149" s="12">
        <f>IF(Control!$C$11="Highly pure",Parameters!$C$12*Parameters!$C$5*'Actual H2'!D149,IF(Control!$C$11="Tap water",Parameters!$C$17*Parameters!$C$5*'Actual H2'!D149,Parameters!$C$22*Parameters!$C$5*'Actual H2'!D149))</f>
        <v>29.358490566037734</v>
      </c>
      <c r="E149" s="12">
        <f>IF(Control!$C$11="Highly pure",Parameters!$C$12*Parameters!$C$5*'Actual H2'!E149,IF(Control!$C$11="Tap water",Parameters!$C$17*Parameters!$C$5*'Actual H2'!E149,Parameters!$C$22*Parameters!$C$5*'Actual H2'!E149))</f>
        <v>23.924528301886792</v>
      </c>
      <c r="F149" s="12">
        <f>IF(Control!$C$11="Highly pure",Parameters!$C$12*Parameters!$C$5*'Actual H2'!F149,IF(Control!$C$11="Tap water",Parameters!$C$17*Parameters!$C$5*'Actual H2'!F149,Parameters!$C$22*Parameters!$C$5*'Actual H2'!F149))</f>
        <v>15.864150943396227</v>
      </c>
      <c r="G149" s="12">
        <f>IF(Control!$C$11="Highly pure",Parameters!$C$12*Parameters!$C$5*'Actual H2'!G149,IF(Control!$C$11="Tap water",Parameters!$C$17*Parameters!$C$5*'Actual H2'!G149,Parameters!$C$22*Parameters!$C$5*'Actual H2'!G149))</f>
        <v>6.7169811320754729</v>
      </c>
      <c r="H149" s="12">
        <f>IF(Control!$C$11="Highly pure",Parameters!$C$12*Parameters!$C$5*'Actual H2'!H149,IF(Control!$C$11="Tap water",Parameters!$C$17*Parameters!$C$5*'Actual H2'!H149,Parameters!$C$22*Parameters!$C$5*'Actual H2'!H149))</f>
        <v>0</v>
      </c>
      <c r="I149" s="12">
        <f>IF(Control!$C$11="Highly pure",Parameters!$C$12*Parameters!$C$5*'Actual H2'!I149,IF(Control!$C$11="Tap water",Parameters!$C$17*Parameters!$C$5*'Actual H2'!I149,Parameters!$C$22*Parameters!$C$5*'Actual H2'!I149))</f>
        <v>0</v>
      </c>
      <c r="J149" s="12">
        <f>IF(Control!$C$11="Highly pure",Parameters!$C$12*Parameters!$C$5*'Actual H2'!J149,IF(Control!$C$11="Tap water",Parameters!$C$17*Parameters!$C$5*'Actual H2'!J149,Parameters!$C$22*Parameters!$C$5*'Actual H2'!J149))</f>
        <v>0</v>
      </c>
      <c r="K149" s="12">
        <f>IF(Control!$C$11="Highly pure",Parameters!$C$12*Parameters!$C$5*'Actual H2'!K149,IF(Control!$C$11="Tap water",Parameters!$C$17*Parameters!$C$5*'Actual H2'!K149,Parameters!$C$22*Parameters!$C$5*'Actual H2'!K149))</f>
        <v>0</v>
      </c>
      <c r="L149" s="12">
        <f>IF(Control!$C$11="Highly pure",Parameters!$C$12*Parameters!$C$5*'Actual H2'!L149,IF(Control!$C$11="Tap water",Parameters!$C$17*Parameters!$C$5*'Actual H2'!L149,Parameters!$C$22*Parameters!$C$5*'Actual H2'!L149))</f>
        <v>0</v>
      </c>
      <c r="M149" s="12">
        <f>IF(Control!$C$11="Highly pure",Parameters!$C$12*Parameters!$C$5*'Actual H2'!M149,IF(Control!$C$11="Tap water",Parameters!$C$17*Parameters!$C$5*'Actual H2'!M149,Parameters!$C$22*Parameters!$C$5*'Actual H2'!M149))</f>
        <v>0</v>
      </c>
      <c r="N149" s="12">
        <f>IF(Control!$C$11="Highly pure",Parameters!$C$12*Parameters!$C$5*'Actual H2'!N149,IF(Control!$C$11="Tap water",Parameters!$C$17*Parameters!$C$5*'Actual H2'!N149,Parameters!$C$22*Parameters!$C$5*'Actual H2'!N149))</f>
        <v>0</v>
      </c>
      <c r="O149" s="12">
        <f>IF(Control!$C$11="Highly pure",Parameters!$C$12*Parameters!$C$5*'Actual H2'!O149,IF(Control!$C$11="Tap water",Parameters!$C$17*Parameters!$C$5*'Actual H2'!O149,Parameters!$C$22*Parameters!$C$5*'Actual H2'!O149))</f>
        <v>0</v>
      </c>
      <c r="P149" s="12">
        <f>IF(Control!$C$11="Highly pure",Parameters!$C$12*Parameters!$C$5*'Actual H2'!P149,IF(Control!$C$11="Tap water",Parameters!$C$17*Parameters!$C$5*'Actual H2'!P149,Parameters!$C$22*Parameters!$C$5*'Actual H2'!P149))</f>
        <v>0</v>
      </c>
      <c r="Q149" s="12">
        <f>IF(Control!$C$11="Highly pure",Parameters!$C$12*Parameters!$C$5*'Actual H2'!Q149,IF(Control!$C$11="Tap water",Parameters!$C$17*Parameters!$C$5*'Actual H2'!Q149,Parameters!$C$22*Parameters!$C$5*'Actual H2'!Q149))</f>
        <v>0</v>
      </c>
      <c r="R149" s="12">
        <f>IF(Control!$C$11="Highly pure",Parameters!$C$12*Parameters!$C$5*'Actual H2'!R149,IF(Control!$C$11="Tap water",Parameters!$C$17*Parameters!$C$5*'Actual H2'!R149,Parameters!$C$22*Parameters!$C$5*'Actual H2'!R149))</f>
        <v>0</v>
      </c>
      <c r="S149" s="12">
        <f>IF(Control!$C$11="Highly pure",Parameters!$C$12*Parameters!$C$5*'Actual H2'!S149,IF(Control!$C$11="Tap water",Parameters!$C$17*Parameters!$C$5*'Actual H2'!S149,Parameters!$C$22*Parameters!$C$5*'Actual H2'!S149))</f>
        <v>0</v>
      </c>
      <c r="T149" s="12">
        <f>IF(Control!$C$11="Highly pure",Parameters!$C$12*Parameters!$C$5*'Actual H2'!T149,IF(Control!$C$11="Tap water",Parameters!$C$17*Parameters!$C$5*'Actual H2'!T149,Parameters!$C$22*Parameters!$C$5*'Actual H2'!T149))</f>
        <v>0</v>
      </c>
      <c r="U149" s="12">
        <f>IF(Control!$C$11="Highly pure",Parameters!$C$12*Parameters!$C$5*'Actual H2'!U149,IF(Control!$C$11="Tap water",Parameters!$C$17*Parameters!$C$5*'Actual H2'!U149,Parameters!$C$22*Parameters!$C$5*'Actual H2'!U149))</f>
        <v>0</v>
      </c>
      <c r="V149" s="12">
        <f>IF(Control!$C$11="Highly pure",Parameters!$C$12*Parameters!$C$5*'Actual H2'!V149,IF(Control!$C$11="Tap water",Parameters!$C$17*Parameters!$C$5*'Actual H2'!V149,Parameters!$C$22*Parameters!$C$5*'Actual H2'!V149))</f>
        <v>4.7849056603773574</v>
      </c>
      <c r="W149" s="12">
        <f>IF(Control!$C$11="Highly pure",Parameters!$C$12*Parameters!$C$5*'Actual H2'!W149,IF(Control!$C$11="Tap water",Parameters!$C$17*Parameters!$C$5*'Actual H2'!W149,Parameters!$C$22*Parameters!$C$5*'Actual H2'!W149))</f>
        <v>25.735849056603776</v>
      </c>
      <c r="X149" s="12">
        <f>IF(Control!$C$11="Highly pure",Parameters!$C$12*Parameters!$C$5*'Actual H2'!X149,IF(Control!$C$11="Tap water",Parameters!$C$17*Parameters!$C$5*'Actual H2'!X149,Parameters!$C$22*Parameters!$C$5*'Actual H2'!X149))</f>
        <v>38.052830188679245</v>
      </c>
      <c r="Y149" s="12">
        <f>IF(Control!$C$11="Highly pure",Parameters!$C$12*Parameters!$C$5*'Actual H2'!Y149,IF(Control!$C$11="Tap water",Parameters!$C$17*Parameters!$C$5*'Actual H2'!Y149,Parameters!$C$22*Parameters!$C$5*'Actual H2'!Y149))</f>
        <v>33.705660377358491</v>
      </c>
      <c r="Z149" s="12">
        <f>IF(Control!$C$11="Highly pure",Parameters!$C$12*Parameters!$C$5*'Actual H2'!Z149,IF(Control!$C$11="Tap water",Parameters!$C$17*Parameters!$C$5*'Actual H2'!Z149,Parameters!$C$22*Parameters!$C$5*'Actual H2'!Z149))</f>
        <v>22.113207547169811</v>
      </c>
      <c r="AB149" s="7">
        <f t="shared" si="2"/>
        <v>229.61509433962266</v>
      </c>
    </row>
    <row r="150" spans="2:28" x14ac:dyDescent="0.2">
      <c r="B150" s="6">
        <v>44344</v>
      </c>
      <c r="C150" s="12">
        <f>IF(Control!$C$11="Highly pure",Parameters!$C$12*Parameters!$C$5*'Actual H2'!C150,IF(Control!$C$11="Tap water",Parameters!$C$17*Parameters!$C$5*'Actual H2'!C150,Parameters!$C$22*Parameters!$C$5*'Actual H2'!C150))</f>
        <v>14.384905660377358</v>
      </c>
      <c r="D150" s="12">
        <f>IF(Control!$C$11="Highly pure",Parameters!$C$12*Parameters!$C$5*'Actual H2'!D150,IF(Control!$C$11="Tap water",Parameters!$C$17*Parameters!$C$5*'Actual H2'!D150,Parameters!$C$22*Parameters!$C$5*'Actual H2'!D150))</f>
        <v>10.430188679245285</v>
      </c>
      <c r="E150" s="12">
        <f>IF(Control!$C$11="Highly pure",Parameters!$C$12*Parameters!$C$5*'Actual H2'!E150,IF(Control!$C$11="Tap water",Parameters!$C$17*Parameters!$C$5*'Actual H2'!E150,Parameters!$C$22*Parameters!$C$5*'Actual H2'!E150))</f>
        <v>9.1924528301886799</v>
      </c>
      <c r="F150" s="12">
        <f>IF(Control!$C$11="Highly pure",Parameters!$C$12*Parameters!$C$5*'Actual H2'!F150,IF(Control!$C$11="Tap water",Parameters!$C$17*Parameters!$C$5*'Actual H2'!F150,Parameters!$C$22*Parameters!$C$5*'Actual H2'!F150))</f>
        <v>7.9547169811320764</v>
      </c>
      <c r="G150" s="12">
        <f>IF(Control!$C$11="Highly pure",Parameters!$C$12*Parameters!$C$5*'Actual H2'!G150,IF(Control!$C$11="Tap water",Parameters!$C$17*Parameters!$C$5*'Actual H2'!G150,Parameters!$C$22*Parameters!$C$5*'Actual H2'!G150))</f>
        <v>7.9547169811320764</v>
      </c>
      <c r="H150" s="12">
        <f>IF(Control!$C$11="Highly pure",Parameters!$C$12*Parameters!$C$5*'Actual H2'!H150,IF(Control!$C$11="Tap water",Parameters!$C$17*Parameters!$C$5*'Actual H2'!H150,Parameters!$C$22*Parameters!$C$5*'Actual H2'!H150))</f>
        <v>6.7169811320754729</v>
      </c>
      <c r="I150" s="12">
        <f>IF(Control!$C$11="Highly pure",Parameters!$C$12*Parameters!$C$5*'Actual H2'!I150,IF(Control!$C$11="Tap water",Parameters!$C$17*Parameters!$C$5*'Actual H2'!I150,Parameters!$C$22*Parameters!$C$5*'Actual H2'!I150))</f>
        <v>9.1924528301886799</v>
      </c>
      <c r="J150" s="12">
        <f>IF(Control!$C$11="Highly pure",Parameters!$C$12*Parameters!$C$5*'Actual H2'!J150,IF(Control!$C$11="Tap water",Parameters!$C$17*Parameters!$C$5*'Actual H2'!J150,Parameters!$C$22*Parameters!$C$5*'Actual H2'!J150))</f>
        <v>15.864150943396227</v>
      </c>
      <c r="K150" s="12">
        <f>IF(Control!$C$11="Highly pure",Parameters!$C$12*Parameters!$C$5*'Actual H2'!K150,IF(Control!$C$11="Tap water",Parameters!$C$17*Parameters!$C$5*'Actual H2'!K150,Parameters!$C$22*Parameters!$C$5*'Actual H2'!K150))</f>
        <v>20.30188679245283</v>
      </c>
      <c r="L150" s="12">
        <f>IF(Control!$C$11="Highly pure",Parameters!$C$12*Parameters!$C$5*'Actual H2'!L150,IF(Control!$C$11="Tap water",Parameters!$C$17*Parameters!$C$5*'Actual H2'!L150,Parameters!$C$22*Parameters!$C$5*'Actual H2'!L150))</f>
        <v>20.30188679245283</v>
      </c>
      <c r="M150" s="12">
        <f>IF(Control!$C$11="Highly pure",Parameters!$C$12*Parameters!$C$5*'Actual H2'!M150,IF(Control!$C$11="Tap water",Parameters!$C$17*Parameters!$C$5*'Actual H2'!M150,Parameters!$C$22*Parameters!$C$5*'Actual H2'!M150))</f>
        <v>20.30188679245283</v>
      </c>
      <c r="N150" s="12">
        <f>IF(Control!$C$11="Highly pure",Parameters!$C$12*Parameters!$C$5*'Actual H2'!N150,IF(Control!$C$11="Tap water",Parameters!$C$17*Parameters!$C$5*'Actual H2'!N150,Parameters!$C$22*Parameters!$C$5*'Actual H2'!N150))</f>
        <v>18.822641509433961</v>
      </c>
      <c r="O150" s="12">
        <f>IF(Control!$C$11="Highly pure",Parameters!$C$12*Parameters!$C$5*'Actual H2'!O150,IF(Control!$C$11="Tap water",Parameters!$C$17*Parameters!$C$5*'Actual H2'!O150,Parameters!$C$22*Parameters!$C$5*'Actual H2'!O150))</f>
        <v>22.113207547169811</v>
      </c>
      <c r="P150" s="12">
        <f>IF(Control!$C$11="Highly pure",Parameters!$C$12*Parameters!$C$5*'Actual H2'!P150,IF(Control!$C$11="Tap water",Parameters!$C$17*Parameters!$C$5*'Actual H2'!P150,Parameters!$C$22*Parameters!$C$5*'Actual H2'!P150))</f>
        <v>27.547169811320753</v>
      </c>
      <c r="Q150" s="12">
        <f>IF(Control!$C$11="Highly pure",Parameters!$C$12*Parameters!$C$5*'Actual H2'!Q150,IF(Control!$C$11="Tap water",Parameters!$C$17*Parameters!$C$5*'Actual H2'!Q150,Parameters!$C$22*Parameters!$C$5*'Actual H2'!Q150))</f>
        <v>35.879245283018875</v>
      </c>
      <c r="R150" s="12">
        <f>IF(Control!$C$11="Highly pure",Parameters!$C$12*Parameters!$C$5*'Actual H2'!R150,IF(Control!$C$11="Tap water",Parameters!$C$17*Parameters!$C$5*'Actual H2'!R150,Parameters!$C$22*Parameters!$C$5*'Actual H2'!R150))</f>
        <v>45.388679245283029</v>
      </c>
      <c r="S150" s="12">
        <f>IF(Control!$C$11="Highly pure",Parameters!$C$12*Parameters!$C$5*'Actual H2'!S150,IF(Control!$C$11="Tap water",Parameters!$C$17*Parameters!$C$5*'Actual H2'!S150,Parameters!$C$22*Parameters!$C$5*'Actual H2'!S150))</f>
        <v>53.132075471698116</v>
      </c>
      <c r="T150" s="12">
        <f>IF(Control!$C$11="Highly pure",Parameters!$C$12*Parameters!$C$5*'Actual H2'!T150,IF(Control!$C$11="Tap water",Parameters!$C$17*Parameters!$C$5*'Actual H2'!T150,Parameters!$C$22*Parameters!$C$5*'Actual H2'!T150))</f>
        <v>62.279245283018867</v>
      </c>
      <c r="U150" s="12">
        <f>IF(Control!$C$11="Highly pure",Parameters!$C$12*Parameters!$C$5*'Actual H2'!U150,IF(Control!$C$11="Tap water",Parameters!$C$17*Parameters!$C$5*'Actual H2'!U150,Parameters!$C$22*Parameters!$C$5*'Actual H2'!U150))</f>
        <v>65.328301886792445</v>
      </c>
      <c r="V150" s="12">
        <f>IF(Control!$C$11="Highly pure",Parameters!$C$12*Parameters!$C$5*'Actual H2'!V150,IF(Control!$C$11="Tap water",Parameters!$C$17*Parameters!$C$5*'Actual H2'!V150,Parameters!$C$22*Parameters!$C$5*'Actual H2'!V150))</f>
        <v>65.328301886792445</v>
      </c>
      <c r="W150" s="12">
        <f>IF(Control!$C$11="Highly pure",Parameters!$C$12*Parameters!$C$5*'Actual H2'!W150,IF(Control!$C$11="Tap water",Parameters!$C$17*Parameters!$C$5*'Actual H2'!W150,Parameters!$C$22*Parameters!$C$5*'Actual H2'!W150))</f>
        <v>62.279245283018867</v>
      </c>
      <c r="X150" s="12">
        <f>IF(Control!$C$11="Highly pure",Parameters!$C$12*Parameters!$C$5*'Actual H2'!X150,IF(Control!$C$11="Tap water",Parameters!$C$17*Parameters!$C$5*'Actual H2'!X150,Parameters!$C$22*Parameters!$C$5*'Actual H2'!X150))</f>
        <v>59.230188679245273</v>
      </c>
      <c r="Y150" s="12">
        <f>IF(Control!$C$11="Highly pure",Parameters!$C$12*Parameters!$C$5*'Actual H2'!Y150,IF(Control!$C$11="Tap water",Parameters!$C$17*Parameters!$C$5*'Actual H2'!Y150,Parameters!$C$22*Parameters!$C$5*'Actual H2'!Y150))</f>
        <v>53.132075471698116</v>
      </c>
      <c r="Z150" s="12">
        <f>IF(Control!$C$11="Highly pure",Parameters!$C$12*Parameters!$C$5*'Actual H2'!Z150,IF(Control!$C$11="Tap water",Parameters!$C$17*Parameters!$C$5*'Actual H2'!Z150,Parameters!$C$22*Parameters!$C$5*'Actual H2'!Z150))</f>
        <v>47.969811320754729</v>
      </c>
      <c r="AB150" s="7">
        <f t="shared" si="2"/>
        <v>761.02641509433977</v>
      </c>
    </row>
    <row r="151" spans="2:28" x14ac:dyDescent="0.2">
      <c r="B151" s="6">
        <v>44345</v>
      </c>
      <c r="C151" s="12">
        <f>IF(Control!$C$11="Highly pure",Parameters!$C$12*Parameters!$C$5*'Actual H2'!C151,IF(Control!$C$11="Tap water",Parameters!$C$17*Parameters!$C$5*'Actual H2'!C151,Parameters!$C$22*Parameters!$C$5*'Actual H2'!C151))</f>
        <v>38.052830188679245</v>
      </c>
      <c r="D151" s="12">
        <f>IF(Control!$C$11="Highly pure",Parameters!$C$12*Parameters!$C$5*'Actual H2'!D151,IF(Control!$C$11="Tap water",Parameters!$C$17*Parameters!$C$5*'Actual H2'!D151,Parameters!$C$22*Parameters!$C$5*'Actual H2'!D151))</f>
        <v>27.547169811320753</v>
      </c>
      <c r="E151" s="12">
        <f>IF(Control!$C$11="Highly pure",Parameters!$C$12*Parameters!$C$5*'Actual H2'!E151,IF(Control!$C$11="Tap water",Parameters!$C$17*Parameters!$C$5*'Actual H2'!E151,Parameters!$C$22*Parameters!$C$5*'Actual H2'!E151))</f>
        <v>20.30188679245283</v>
      </c>
      <c r="F151" s="12">
        <f>IF(Control!$C$11="Highly pure",Parameters!$C$12*Parameters!$C$5*'Actual H2'!F151,IF(Control!$C$11="Tap water",Parameters!$C$17*Parameters!$C$5*'Actual H2'!F151,Parameters!$C$22*Parameters!$C$5*'Actual H2'!F151))</f>
        <v>15.864150943396227</v>
      </c>
      <c r="G151" s="12">
        <f>IF(Control!$C$11="Highly pure",Parameters!$C$12*Parameters!$C$5*'Actual H2'!G151,IF(Control!$C$11="Tap water",Parameters!$C$17*Parameters!$C$5*'Actual H2'!G151,Parameters!$C$22*Parameters!$C$5*'Actual H2'!G151))</f>
        <v>12.905660377358492</v>
      </c>
      <c r="H151" s="12">
        <f>IF(Control!$C$11="Highly pure",Parameters!$C$12*Parameters!$C$5*'Actual H2'!H151,IF(Control!$C$11="Tap water",Parameters!$C$17*Parameters!$C$5*'Actual H2'!H151,Parameters!$C$22*Parameters!$C$5*'Actual H2'!H151))</f>
        <v>7.9547169811320764</v>
      </c>
      <c r="I151" s="12">
        <f>IF(Control!$C$11="Highly pure",Parameters!$C$12*Parameters!$C$5*'Actual H2'!I151,IF(Control!$C$11="Tap water",Parameters!$C$17*Parameters!$C$5*'Actual H2'!I151,Parameters!$C$22*Parameters!$C$5*'Actual H2'!I151))</f>
        <v>2.8528301886792451</v>
      </c>
      <c r="J151" s="12">
        <f>IF(Control!$C$11="Highly pure",Parameters!$C$12*Parameters!$C$5*'Actual H2'!J151,IF(Control!$C$11="Tap water",Parameters!$C$17*Parameters!$C$5*'Actual H2'!J151,Parameters!$C$22*Parameters!$C$5*'Actual H2'!J151))</f>
        <v>1.8867924528301887</v>
      </c>
      <c r="K151" s="12">
        <f>IF(Control!$C$11="Highly pure",Parameters!$C$12*Parameters!$C$5*'Actual H2'!K151,IF(Control!$C$11="Tap water",Parameters!$C$17*Parameters!$C$5*'Actual H2'!K151,Parameters!$C$22*Parameters!$C$5*'Actual H2'!K151))</f>
        <v>0</v>
      </c>
      <c r="L151" s="12">
        <f>IF(Control!$C$11="Highly pure",Parameters!$C$12*Parameters!$C$5*'Actual H2'!L151,IF(Control!$C$11="Tap water",Parameters!$C$17*Parameters!$C$5*'Actual H2'!L151,Parameters!$C$22*Parameters!$C$5*'Actual H2'!L151))</f>
        <v>0</v>
      </c>
      <c r="M151" s="12">
        <f>IF(Control!$C$11="Highly pure",Parameters!$C$12*Parameters!$C$5*'Actual H2'!M151,IF(Control!$C$11="Tap water",Parameters!$C$17*Parameters!$C$5*'Actual H2'!M151,Parameters!$C$22*Parameters!$C$5*'Actual H2'!M151))</f>
        <v>0</v>
      </c>
      <c r="N151" s="12">
        <f>IF(Control!$C$11="Highly pure",Parameters!$C$12*Parameters!$C$5*'Actual H2'!N151,IF(Control!$C$11="Tap water",Parameters!$C$17*Parameters!$C$5*'Actual H2'!N151,Parameters!$C$22*Parameters!$C$5*'Actual H2'!N151))</f>
        <v>0</v>
      </c>
      <c r="O151" s="12">
        <f>IF(Control!$C$11="Highly pure",Parameters!$C$12*Parameters!$C$5*'Actual H2'!O151,IF(Control!$C$11="Tap water",Parameters!$C$17*Parameters!$C$5*'Actual H2'!O151,Parameters!$C$22*Parameters!$C$5*'Actual H2'!O151))</f>
        <v>0</v>
      </c>
      <c r="P151" s="12">
        <f>IF(Control!$C$11="Highly pure",Parameters!$C$12*Parameters!$C$5*'Actual H2'!P151,IF(Control!$C$11="Tap water",Parameters!$C$17*Parameters!$C$5*'Actual H2'!P151,Parameters!$C$22*Parameters!$C$5*'Actual H2'!P151))</f>
        <v>0</v>
      </c>
      <c r="Q151" s="12">
        <f>IF(Control!$C$11="Highly pure",Parameters!$C$12*Parameters!$C$5*'Actual H2'!Q151,IF(Control!$C$11="Tap water",Parameters!$C$17*Parameters!$C$5*'Actual H2'!Q151,Parameters!$C$22*Parameters!$C$5*'Actual H2'!Q151))</f>
        <v>0</v>
      </c>
      <c r="R151" s="12">
        <f>IF(Control!$C$11="Highly pure",Parameters!$C$12*Parameters!$C$5*'Actual H2'!R151,IF(Control!$C$11="Tap water",Parameters!$C$17*Parameters!$C$5*'Actual H2'!R151,Parameters!$C$22*Parameters!$C$5*'Actual H2'!R151))</f>
        <v>0</v>
      </c>
      <c r="S151" s="12">
        <f>IF(Control!$C$11="Highly pure",Parameters!$C$12*Parameters!$C$5*'Actual H2'!S151,IF(Control!$C$11="Tap water",Parameters!$C$17*Parameters!$C$5*'Actual H2'!S151,Parameters!$C$22*Parameters!$C$5*'Actual H2'!S151))</f>
        <v>0</v>
      </c>
      <c r="T151" s="12">
        <f>IF(Control!$C$11="Highly pure",Parameters!$C$12*Parameters!$C$5*'Actual H2'!T151,IF(Control!$C$11="Tap water",Parameters!$C$17*Parameters!$C$5*'Actual H2'!T151,Parameters!$C$22*Parameters!$C$5*'Actual H2'!T151))</f>
        <v>0</v>
      </c>
      <c r="U151" s="12">
        <f>IF(Control!$C$11="Highly pure",Parameters!$C$12*Parameters!$C$5*'Actual H2'!U151,IF(Control!$C$11="Tap water",Parameters!$C$17*Parameters!$C$5*'Actual H2'!U151,Parameters!$C$22*Parameters!$C$5*'Actual H2'!U151))</f>
        <v>0</v>
      </c>
      <c r="V151" s="12">
        <f>IF(Control!$C$11="Highly pure",Parameters!$C$12*Parameters!$C$5*'Actual H2'!V151,IF(Control!$C$11="Tap water",Parameters!$C$17*Parameters!$C$5*'Actual H2'!V151,Parameters!$C$22*Parameters!$C$5*'Actual H2'!V151))</f>
        <v>4.7849056603773574</v>
      </c>
      <c r="W151" s="12">
        <f>IF(Control!$C$11="Highly pure",Parameters!$C$12*Parameters!$C$5*'Actual H2'!W151,IF(Control!$C$11="Tap water",Parameters!$C$17*Parameters!$C$5*'Actual H2'!W151,Parameters!$C$22*Parameters!$C$5*'Actual H2'!W151))</f>
        <v>6.7169811320754729</v>
      </c>
      <c r="X151" s="12">
        <f>IF(Control!$C$11="Highly pure",Parameters!$C$12*Parameters!$C$5*'Actual H2'!X151,IF(Control!$C$11="Tap water",Parameters!$C$17*Parameters!$C$5*'Actual H2'!X151,Parameters!$C$22*Parameters!$C$5*'Actual H2'!X151))</f>
        <v>6.7169811320754729</v>
      </c>
      <c r="Y151" s="12">
        <f>IF(Control!$C$11="Highly pure",Parameters!$C$12*Parameters!$C$5*'Actual H2'!Y151,IF(Control!$C$11="Tap water",Parameters!$C$17*Parameters!$C$5*'Actual H2'!Y151,Parameters!$C$22*Parameters!$C$5*'Actual H2'!Y151))</f>
        <v>3.8188679245283015</v>
      </c>
      <c r="Z151" s="12">
        <f>IF(Control!$C$11="Highly pure",Parameters!$C$12*Parameters!$C$5*'Actual H2'!Z151,IF(Control!$C$11="Tap water",Parameters!$C$17*Parameters!$C$5*'Actual H2'!Z151,Parameters!$C$22*Parameters!$C$5*'Actual H2'!Z151))</f>
        <v>0</v>
      </c>
      <c r="AB151" s="7">
        <f t="shared" si="2"/>
        <v>149.40377358490562</v>
      </c>
    </row>
    <row r="152" spans="2:28" x14ac:dyDescent="0.2">
      <c r="B152" s="6">
        <v>44346</v>
      </c>
      <c r="C152" s="12">
        <f>IF(Control!$C$11="Highly pure",Parameters!$C$12*Parameters!$C$5*'Actual H2'!C152,IF(Control!$C$11="Tap water",Parameters!$C$17*Parameters!$C$5*'Actual H2'!C152,Parameters!$C$22*Parameters!$C$5*'Actual H2'!C152))</f>
        <v>0</v>
      </c>
      <c r="D152" s="12">
        <f>IF(Control!$C$11="Highly pure",Parameters!$C$12*Parameters!$C$5*'Actual H2'!D152,IF(Control!$C$11="Tap water",Parameters!$C$17*Parameters!$C$5*'Actual H2'!D152,Parameters!$C$22*Parameters!$C$5*'Actual H2'!D152))</f>
        <v>0</v>
      </c>
      <c r="E152" s="12">
        <f>IF(Control!$C$11="Highly pure",Parameters!$C$12*Parameters!$C$5*'Actual H2'!E152,IF(Control!$C$11="Tap water",Parameters!$C$17*Parameters!$C$5*'Actual H2'!E152,Parameters!$C$22*Parameters!$C$5*'Actual H2'!E152))</f>
        <v>0</v>
      </c>
      <c r="F152" s="12">
        <f>IF(Control!$C$11="Highly pure",Parameters!$C$12*Parameters!$C$5*'Actual H2'!F152,IF(Control!$C$11="Tap water",Parameters!$C$17*Parameters!$C$5*'Actual H2'!F152,Parameters!$C$22*Parameters!$C$5*'Actual H2'!F152))</f>
        <v>0</v>
      </c>
      <c r="G152" s="12">
        <f>IF(Control!$C$11="Highly pure",Parameters!$C$12*Parameters!$C$5*'Actual H2'!G152,IF(Control!$C$11="Tap water",Parameters!$C$17*Parameters!$C$5*'Actual H2'!G152,Parameters!$C$22*Parameters!$C$5*'Actual H2'!G152))</f>
        <v>0</v>
      </c>
      <c r="H152" s="12">
        <f>IF(Control!$C$11="Highly pure",Parameters!$C$12*Parameters!$C$5*'Actual H2'!H152,IF(Control!$C$11="Tap water",Parameters!$C$17*Parameters!$C$5*'Actual H2'!H152,Parameters!$C$22*Parameters!$C$5*'Actual H2'!H152))</f>
        <v>0</v>
      </c>
      <c r="I152" s="12">
        <f>IF(Control!$C$11="Highly pure",Parameters!$C$12*Parameters!$C$5*'Actual H2'!I152,IF(Control!$C$11="Tap water",Parameters!$C$17*Parameters!$C$5*'Actual H2'!I152,Parameters!$C$22*Parameters!$C$5*'Actual H2'!I152))</f>
        <v>0</v>
      </c>
      <c r="J152" s="12">
        <f>IF(Control!$C$11="Highly pure",Parameters!$C$12*Parameters!$C$5*'Actual H2'!J152,IF(Control!$C$11="Tap water",Parameters!$C$17*Parameters!$C$5*'Actual H2'!J152,Parameters!$C$22*Parameters!$C$5*'Actual H2'!J152))</f>
        <v>0</v>
      </c>
      <c r="K152" s="12">
        <f>IF(Control!$C$11="Highly pure",Parameters!$C$12*Parameters!$C$5*'Actual H2'!K152,IF(Control!$C$11="Tap water",Parameters!$C$17*Parameters!$C$5*'Actual H2'!K152,Parameters!$C$22*Parameters!$C$5*'Actual H2'!K152))</f>
        <v>0</v>
      </c>
      <c r="L152" s="12">
        <f>IF(Control!$C$11="Highly pure",Parameters!$C$12*Parameters!$C$5*'Actual H2'!L152,IF(Control!$C$11="Tap water",Parameters!$C$17*Parameters!$C$5*'Actual H2'!L152,Parameters!$C$22*Parameters!$C$5*'Actual H2'!L152))</f>
        <v>0</v>
      </c>
      <c r="M152" s="12">
        <f>IF(Control!$C$11="Highly pure",Parameters!$C$12*Parameters!$C$5*'Actual H2'!M152,IF(Control!$C$11="Tap water",Parameters!$C$17*Parameters!$C$5*'Actual H2'!M152,Parameters!$C$22*Parameters!$C$5*'Actual H2'!M152))</f>
        <v>0</v>
      </c>
      <c r="N152" s="12">
        <f>IF(Control!$C$11="Highly pure",Parameters!$C$12*Parameters!$C$5*'Actual H2'!N152,IF(Control!$C$11="Tap water",Parameters!$C$17*Parameters!$C$5*'Actual H2'!N152,Parameters!$C$22*Parameters!$C$5*'Actual H2'!N152))</f>
        <v>2.8528301886792451</v>
      </c>
      <c r="O152" s="12">
        <f>IF(Control!$C$11="Highly pure",Parameters!$C$12*Parameters!$C$5*'Actual H2'!O152,IF(Control!$C$11="Tap water",Parameters!$C$17*Parameters!$C$5*'Actual H2'!O152,Parameters!$C$22*Parameters!$C$5*'Actual H2'!O152))</f>
        <v>6.7169811320754729</v>
      </c>
      <c r="P152" s="12">
        <f>IF(Control!$C$11="Highly pure",Parameters!$C$12*Parameters!$C$5*'Actual H2'!P152,IF(Control!$C$11="Tap water",Parameters!$C$17*Parameters!$C$5*'Actual H2'!P152,Parameters!$C$22*Parameters!$C$5*'Actual H2'!P152))</f>
        <v>12.905660377358492</v>
      </c>
      <c r="Q152" s="12">
        <f>IF(Control!$C$11="Highly pure",Parameters!$C$12*Parameters!$C$5*'Actual H2'!Q152,IF(Control!$C$11="Tap water",Parameters!$C$17*Parameters!$C$5*'Actual H2'!Q152,Parameters!$C$22*Parameters!$C$5*'Actual H2'!Q152))</f>
        <v>17.343396226415091</v>
      </c>
      <c r="R152" s="12">
        <f>IF(Control!$C$11="Highly pure",Parameters!$C$12*Parameters!$C$5*'Actual H2'!R152,IF(Control!$C$11="Tap water",Parameters!$C$17*Parameters!$C$5*'Actual H2'!R152,Parameters!$C$22*Parameters!$C$5*'Actual H2'!R152))</f>
        <v>20.30188679245283</v>
      </c>
      <c r="S152" s="12">
        <f>IF(Control!$C$11="Highly pure",Parameters!$C$12*Parameters!$C$5*'Actual H2'!S152,IF(Control!$C$11="Tap water",Parameters!$C$17*Parameters!$C$5*'Actual H2'!S152,Parameters!$C$22*Parameters!$C$5*'Actual H2'!S152))</f>
        <v>18.822641509433961</v>
      </c>
      <c r="T152" s="12">
        <f>IF(Control!$C$11="Highly pure",Parameters!$C$12*Parameters!$C$5*'Actual H2'!T152,IF(Control!$C$11="Tap water",Parameters!$C$17*Parameters!$C$5*'Actual H2'!T152,Parameters!$C$22*Parameters!$C$5*'Actual H2'!T152))</f>
        <v>17.343396226415091</v>
      </c>
      <c r="U152" s="12">
        <f>IF(Control!$C$11="Highly pure",Parameters!$C$12*Parameters!$C$5*'Actual H2'!U152,IF(Control!$C$11="Tap water",Parameters!$C$17*Parameters!$C$5*'Actual H2'!U152,Parameters!$C$22*Parameters!$C$5*'Actual H2'!U152))</f>
        <v>18.822641509433961</v>
      </c>
      <c r="V152" s="12">
        <f>IF(Control!$C$11="Highly pure",Parameters!$C$12*Parameters!$C$5*'Actual H2'!V152,IF(Control!$C$11="Tap water",Parameters!$C$17*Parameters!$C$5*'Actual H2'!V152,Parameters!$C$22*Parameters!$C$5*'Actual H2'!V152))</f>
        <v>23.924528301886792</v>
      </c>
      <c r="W152" s="12">
        <f>IF(Control!$C$11="Highly pure",Parameters!$C$12*Parameters!$C$5*'Actual H2'!W152,IF(Control!$C$11="Tap water",Parameters!$C$17*Parameters!$C$5*'Actual H2'!W152,Parameters!$C$22*Parameters!$C$5*'Actual H2'!W152))</f>
        <v>33.705660377358491</v>
      </c>
      <c r="X152" s="12">
        <f>IF(Control!$C$11="Highly pure",Parameters!$C$12*Parameters!$C$5*'Actual H2'!X152,IF(Control!$C$11="Tap water",Parameters!$C$17*Parameters!$C$5*'Actual H2'!X152,Parameters!$C$22*Parameters!$C$5*'Actual H2'!X152))</f>
        <v>47.969811320754729</v>
      </c>
      <c r="Y152" s="12">
        <f>IF(Control!$C$11="Highly pure",Parameters!$C$12*Parameters!$C$5*'Actual H2'!Y152,IF(Control!$C$11="Tap water",Parameters!$C$17*Parameters!$C$5*'Actual H2'!Y152,Parameters!$C$22*Parameters!$C$5*'Actual H2'!Y152))</f>
        <v>53.132075471698116</v>
      </c>
      <c r="Z152" s="12">
        <f>IF(Control!$C$11="Highly pure",Parameters!$C$12*Parameters!$C$5*'Actual H2'!Z152,IF(Control!$C$11="Tap water",Parameters!$C$17*Parameters!$C$5*'Actual H2'!Z152,Parameters!$C$22*Parameters!$C$5*'Actual H2'!Z152))</f>
        <v>53.132075471698116</v>
      </c>
      <c r="AB152" s="7">
        <f t="shared" si="2"/>
        <v>326.9735849056604</v>
      </c>
    </row>
    <row r="153" spans="2:28" x14ac:dyDescent="0.2">
      <c r="B153" s="6">
        <v>44347</v>
      </c>
      <c r="C153" s="12">
        <f>IF(Control!$C$11="Highly pure",Parameters!$C$12*Parameters!$C$5*'Actual H2'!C153,IF(Control!$C$11="Tap water",Parameters!$C$17*Parameters!$C$5*'Actual H2'!C153,Parameters!$C$22*Parameters!$C$5*'Actual H2'!C153))</f>
        <v>47.969811320754729</v>
      </c>
      <c r="D153" s="12">
        <f>IF(Control!$C$11="Highly pure",Parameters!$C$12*Parameters!$C$5*'Actual H2'!D153,IF(Control!$C$11="Tap water",Parameters!$C$17*Parameters!$C$5*'Actual H2'!D153,Parameters!$C$22*Parameters!$C$5*'Actual H2'!D153))</f>
        <v>40.226415094339615</v>
      </c>
      <c r="E153" s="12">
        <f>IF(Control!$C$11="Highly pure",Parameters!$C$12*Parameters!$C$5*'Actual H2'!E153,IF(Control!$C$11="Tap water",Parameters!$C$17*Parameters!$C$5*'Actual H2'!E153,Parameters!$C$22*Parameters!$C$5*'Actual H2'!E153))</f>
        <v>33.705660377358491</v>
      </c>
      <c r="F153" s="12">
        <f>IF(Control!$C$11="Highly pure",Parameters!$C$12*Parameters!$C$5*'Actual H2'!F153,IF(Control!$C$11="Tap water",Parameters!$C$17*Parameters!$C$5*'Actual H2'!F153,Parameters!$C$22*Parameters!$C$5*'Actual H2'!F153))</f>
        <v>27.547169811320753</v>
      </c>
      <c r="G153" s="12">
        <f>IF(Control!$C$11="Highly pure",Parameters!$C$12*Parameters!$C$5*'Actual H2'!G153,IF(Control!$C$11="Tap water",Parameters!$C$17*Parameters!$C$5*'Actual H2'!G153,Parameters!$C$22*Parameters!$C$5*'Actual H2'!G153))</f>
        <v>25.735849056603776</v>
      </c>
      <c r="H153" s="12">
        <f>IF(Control!$C$11="Highly pure",Parameters!$C$12*Parameters!$C$5*'Actual H2'!H153,IF(Control!$C$11="Tap water",Parameters!$C$17*Parameters!$C$5*'Actual H2'!H153,Parameters!$C$22*Parameters!$C$5*'Actual H2'!H153))</f>
        <v>20.30188679245283</v>
      </c>
      <c r="I153" s="12">
        <f>IF(Control!$C$11="Highly pure",Parameters!$C$12*Parameters!$C$5*'Actual H2'!I153,IF(Control!$C$11="Tap water",Parameters!$C$17*Parameters!$C$5*'Actual H2'!I153,Parameters!$C$22*Parameters!$C$5*'Actual H2'!I153))</f>
        <v>11.667924528301889</v>
      </c>
      <c r="J153" s="12">
        <f>IF(Control!$C$11="Highly pure",Parameters!$C$12*Parameters!$C$5*'Actual H2'!J153,IF(Control!$C$11="Tap water",Parameters!$C$17*Parameters!$C$5*'Actual H2'!J153,Parameters!$C$22*Parameters!$C$5*'Actual H2'!J153))</f>
        <v>9.1924528301886799</v>
      </c>
      <c r="K153" s="12">
        <f>IF(Control!$C$11="Highly pure",Parameters!$C$12*Parameters!$C$5*'Actual H2'!K153,IF(Control!$C$11="Tap water",Parameters!$C$17*Parameters!$C$5*'Actual H2'!K153,Parameters!$C$22*Parameters!$C$5*'Actual H2'!K153))</f>
        <v>15.864150943396227</v>
      </c>
      <c r="L153" s="12">
        <f>IF(Control!$C$11="Highly pure",Parameters!$C$12*Parameters!$C$5*'Actual H2'!L153,IF(Control!$C$11="Tap water",Parameters!$C$17*Parameters!$C$5*'Actual H2'!L153,Parameters!$C$22*Parameters!$C$5*'Actual H2'!L153))</f>
        <v>20.30188679245283</v>
      </c>
      <c r="M153" s="12">
        <f>IF(Control!$C$11="Highly pure",Parameters!$C$12*Parameters!$C$5*'Actual H2'!M153,IF(Control!$C$11="Tap water",Parameters!$C$17*Parameters!$C$5*'Actual H2'!M153,Parameters!$C$22*Parameters!$C$5*'Actual H2'!M153))</f>
        <v>27.547169811320753</v>
      </c>
      <c r="N153" s="12">
        <f>IF(Control!$C$11="Highly pure",Parameters!$C$12*Parameters!$C$5*'Actual H2'!N153,IF(Control!$C$11="Tap water",Parameters!$C$17*Parameters!$C$5*'Actual H2'!N153,Parameters!$C$22*Parameters!$C$5*'Actual H2'!N153))</f>
        <v>40.226415094339615</v>
      </c>
      <c r="O153" s="12">
        <f>IF(Control!$C$11="Highly pure",Parameters!$C$12*Parameters!$C$5*'Actual H2'!O153,IF(Control!$C$11="Tap water",Parameters!$C$17*Parameters!$C$5*'Actual H2'!O153,Parameters!$C$22*Parameters!$C$5*'Actual H2'!O153))</f>
        <v>59.230188679245273</v>
      </c>
      <c r="P153" s="12">
        <f>IF(Control!$C$11="Highly pure",Parameters!$C$12*Parameters!$C$5*'Actual H2'!P153,IF(Control!$C$11="Tap water",Parameters!$C$17*Parameters!$C$5*'Actual H2'!P153,Parameters!$C$22*Parameters!$C$5*'Actual H2'!P153))</f>
        <v>93.856603773584894</v>
      </c>
      <c r="Q153" s="12">
        <f>IF(Control!$C$11="Highly pure",Parameters!$C$12*Parameters!$C$5*'Actual H2'!Q153,IF(Control!$C$11="Tap water",Parameters!$C$17*Parameters!$C$5*'Actual H2'!Q153,Parameters!$C$22*Parameters!$C$5*'Actual H2'!Q153))</f>
        <v>130.26415094339623</v>
      </c>
      <c r="R153" s="12">
        <f>IF(Control!$C$11="Highly pure",Parameters!$C$12*Parameters!$C$5*'Actual H2'!R153,IF(Control!$C$11="Tap water",Parameters!$C$17*Parameters!$C$5*'Actual H2'!R153,Parameters!$C$22*Parameters!$C$5*'Actual H2'!R153))</f>
        <v>153.23773584905663</v>
      </c>
      <c r="S153" s="12">
        <f>IF(Control!$C$11="Highly pure",Parameters!$C$12*Parameters!$C$5*'Actual H2'!S153,IF(Control!$C$11="Tap water",Parameters!$C$17*Parameters!$C$5*'Actual H2'!S153,Parameters!$C$22*Parameters!$C$5*'Actual H2'!S153))</f>
        <v>165.37358490566035</v>
      </c>
      <c r="T153" s="12">
        <f>IF(Control!$C$11="Highly pure",Parameters!$C$12*Parameters!$C$5*'Actual H2'!T153,IF(Control!$C$11="Tap water",Parameters!$C$17*Parameters!$C$5*'Actual H2'!T153,Parameters!$C$22*Parameters!$C$5*'Actual H2'!T153))</f>
        <v>151.72830188679248</v>
      </c>
      <c r="U153" s="12">
        <f>IF(Control!$C$11="Highly pure",Parameters!$C$12*Parameters!$C$5*'Actual H2'!U153,IF(Control!$C$11="Tap water",Parameters!$C$17*Parameters!$C$5*'Actual H2'!U153,Parameters!$C$22*Parameters!$C$5*'Actual H2'!U153))</f>
        <v>151.72830188679248</v>
      </c>
      <c r="V153" s="12">
        <f>IF(Control!$C$11="Highly pure",Parameters!$C$12*Parameters!$C$5*'Actual H2'!V153,IF(Control!$C$11="Tap water",Parameters!$C$17*Parameters!$C$5*'Actual H2'!V153,Parameters!$C$22*Parameters!$C$5*'Actual H2'!V153))</f>
        <v>151.72830188679248</v>
      </c>
      <c r="W153" s="12">
        <f>IF(Control!$C$11="Highly pure",Parameters!$C$12*Parameters!$C$5*'Actual H2'!W153,IF(Control!$C$11="Tap water",Parameters!$C$17*Parameters!$C$5*'Actual H2'!W153,Parameters!$C$22*Parameters!$C$5*'Actual H2'!W153))</f>
        <v>151.72830188679248</v>
      </c>
      <c r="X153" s="12">
        <f>IF(Control!$C$11="Highly pure",Parameters!$C$12*Parameters!$C$5*'Actual H2'!X153,IF(Control!$C$11="Tap water",Parameters!$C$17*Parameters!$C$5*'Actual H2'!X153,Parameters!$C$22*Parameters!$C$5*'Actual H2'!X153))</f>
        <v>165.37358490566035</v>
      </c>
      <c r="Y153" s="12">
        <f>IF(Control!$C$11="Highly pure",Parameters!$C$12*Parameters!$C$5*'Actual H2'!Y153,IF(Control!$C$11="Tap water",Parameters!$C$17*Parameters!$C$5*'Actual H2'!Y153,Parameters!$C$22*Parameters!$C$5*'Actual H2'!Y153))</f>
        <v>154.15849056603776</v>
      </c>
      <c r="Z153" s="12">
        <f>IF(Control!$C$11="Highly pure",Parameters!$C$12*Parameters!$C$5*'Actual H2'!Z153,IF(Control!$C$11="Tap water",Parameters!$C$17*Parameters!$C$5*'Actual H2'!Z153,Parameters!$C$22*Parameters!$C$5*'Actual H2'!Z153))</f>
        <v>137.53962264150945</v>
      </c>
      <c r="AB153" s="7">
        <f t="shared" si="2"/>
        <v>1986.2339622641509</v>
      </c>
    </row>
    <row r="154" spans="2:28" x14ac:dyDescent="0.2">
      <c r="B154" s="6">
        <v>44348</v>
      </c>
      <c r="C154" s="12">
        <f>IF(Control!$C$11="Highly pure",Parameters!$C$12*Parameters!$C$5*'Actual H2'!C154,IF(Control!$C$11="Tap water",Parameters!$C$17*Parameters!$C$5*'Actual H2'!C154,Parameters!$C$22*Parameters!$C$5*'Actual H2'!C154))</f>
        <v>119.48679245283019</v>
      </c>
      <c r="D154" s="12">
        <f>IF(Control!$C$11="Highly pure",Parameters!$C$12*Parameters!$C$5*'Actual H2'!D154,IF(Control!$C$11="Tap water",Parameters!$C$17*Parameters!$C$5*'Actual H2'!D154,Parameters!$C$22*Parameters!$C$5*'Actual H2'!D154))</f>
        <v>109.79622641509434</v>
      </c>
      <c r="E154" s="12">
        <f>IF(Control!$C$11="Highly pure",Parameters!$C$12*Parameters!$C$5*'Actual H2'!E154,IF(Control!$C$11="Tap water",Parameters!$C$17*Parameters!$C$5*'Actual H2'!E154,Parameters!$C$22*Parameters!$C$5*'Actual H2'!E154))</f>
        <v>109.79622641509434</v>
      </c>
      <c r="F154" s="12">
        <f>IF(Control!$C$11="Highly pure",Parameters!$C$12*Parameters!$C$5*'Actual H2'!F154,IF(Control!$C$11="Tap water",Parameters!$C$17*Parameters!$C$5*'Actual H2'!F154,Parameters!$C$22*Parameters!$C$5*'Actual H2'!F154))</f>
        <v>113.72075471698113</v>
      </c>
      <c r="G154" s="12">
        <f>IF(Control!$C$11="Highly pure",Parameters!$C$12*Parameters!$C$5*'Actual H2'!G154,IF(Control!$C$11="Tap water",Parameters!$C$17*Parameters!$C$5*'Actual H2'!G154,Parameters!$C$22*Parameters!$C$5*'Actual H2'!G154))</f>
        <v>109.79622641509434</v>
      </c>
      <c r="H154" s="12">
        <f>IF(Control!$C$11="Highly pure",Parameters!$C$12*Parameters!$C$5*'Actual H2'!H154,IF(Control!$C$11="Tap water",Parameters!$C$17*Parameters!$C$5*'Actual H2'!H154,Parameters!$C$22*Parameters!$C$5*'Actual H2'!H154))</f>
        <v>93.856603773584894</v>
      </c>
      <c r="I154" s="12">
        <f>IF(Control!$C$11="Highly pure",Parameters!$C$12*Parameters!$C$5*'Actual H2'!I154,IF(Control!$C$11="Tap water",Parameters!$C$17*Parameters!$C$5*'Actual H2'!I154,Parameters!$C$22*Parameters!$C$5*'Actual H2'!I154))</f>
        <v>79.969811320754715</v>
      </c>
      <c r="J154" s="12">
        <f>IF(Control!$C$11="Highly pure",Parameters!$C$12*Parameters!$C$5*'Actual H2'!J154,IF(Control!$C$11="Tap water",Parameters!$C$17*Parameters!$C$5*'Actual H2'!J154,Parameters!$C$22*Parameters!$C$5*'Actual H2'!J154))</f>
        <v>79.969811320754715</v>
      </c>
      <c r="K154" s="12">
        <f>IF(Control!$C$11="Highly pure",Parameters!$C$12*Parameters!$C$5*'Actual H2'!K154,IF(Control!$C$11="Tap water",Parameters!$C$17*Parameters!$C$5*'Actual H2'!K154,Parameters!$C$22*Parameters!$C$5*'Actual H2'!K154))</f>
        <v>83.89433962264151</v>
      </c>
      <c r="L154" s="12">
        <f>IF(Control!$C$11="Highly pure",Parameters!$C$12*Parameters!$C$5*'Actual H2'!L154,IF(Control!$C$11="Tap water",Parameters!$C$17*Parameters!$C$5*'Actual H2'!L154,Parameters!$C$22*Parameters!$C$5*'Actual H2'!L154))</f>
        <v>71.84905660377359</v>
      </c>
      <c r="M154" s="12">
        <f>IF(Control!$C$11="Highly pure",Parameters!$C$12*Parameters!$C$5*'Actual H2'!M154,IF(Control!$C$11="Tap water",Parameters!$C$17*Parameters!$C$5*'Actual H2'!M154,Parameters!$C$22*Parameters!$C$5*'Actual H2'!M154))</f>
        <v>45.388679245283029</v>
      </c>
      <c r="N154" s="12">
        <f>IF(Control!$C$11="Highly pure",Parameters!$C$12*Parameters!$C$5*'Actual H2'!N154,IF(Control!$C$11="Tap water",Parameters!$C$17*Parameters!$C$5*'Actual H2'!N154,Parameters!$C$22*Parameters!$C$5*'Actual H2'!N154))</f>
        <v>23.924528301886792</v>
      </c>
      <c r="O154" s="12">
        <f>IF(Control!$C$11="Highly pure",Parameters!$C$12*Parameters!$C$5*'Actual H2'!O154,IF(Control!$C$11="Tap water",Parameters!$C$17*Parameters!$C$5*'Actual H2'!O154,Parameters!$C$22*Parameters!$C$5*'Actual H2'!O154))</f>
        <v>10.430188679245285</v>
      </c>
      <c r="P154" s="12">
        <f>IF(Control!$C$11="Highly pure",Parameters!$C$12*Parameters!$C$5*'Actual H2'!P154,IF(Control!$C$11="Tap water",Parameters!$C$17*Parameters!$C$5*'Actual H2'!P154,Parameters!$C$22*Parameters!$C$5*'Actual H2'!P154))</f>
        <v>5.7509433962264147</v>
      </c>
      <c r="Q154" s="12">
        <f>IF(Control!$C$11="Highly pure",Parameters!$C$12*Parameters!$C$5*'Actual H2'!Q154,IF(Control!$C$11="Tap water",Parameters!$C$17*Parameters!$C$5*'Actual H2'!Q154,Parameters!$C$22*Parameters!$C$5*'Actual H2'!Q154))</f>
        <v>0</v>
      </c>
      <c r="R154" s="12">
        <f>IF(Control!$C$11="Highly pure",Parameters!$C$12*Parameters!$C$5*'Actual H2'!R154,IF(Control!$C$11="Tap water",Parameters!$C$17*Parameters!$C$5*'Actual H2'!R154,Parameters!$C$22*Parameters!$C$5*'Actual H2'!R154))</f>
        <v>0</v>
      </c>
      <c r="S154" s="12">
        <f>IF(Control!$C$11="Highly pure",Parameters!$C$12*Parameters!$C$5*'Actual H2'!S154,IF(Control!$C$11="Tap water",Parameters!$C$17*Parameters!$C$5*'Actual H2'!S154,Parameters!$C$22*Parameters!$C$5*'Actual H2'!S154))</f>
        <v>0</v>
      </c>
      <c r="T154" s="12">
        <f>IF(Control!$C$11="Highly pure",Parameters!$C$12*Parameters!$C$5*'Actual H2'!T154,IF(Control!$C$11="Tap water",Parameters!$C$17*Parameters!$C$5*'Actual H2'!T154,Parameters!$C$22*Parameters!$C$5*'Actual H2'!T154))</f>
        <v>0</v>
      </c>
      <c r="U154" s="12">
        <f>IF(Control!$C$11="Highly pure",Parameters!$C$12*Parameters!$C$5*'Actual H2'!U154,IF(Control!$C$11="Tap water",Parameters!$C$17*Parameters!$C$5*'Actual H2'!U154,Parameters!$C$22*Parameters!$C$5*'Actual H2'!U154))</f>
        <v>6.7169811320754729</v>
      </c>
      <c r="V154" s="12">
        <f>IF(Control!$C$11="Highly pure",Parameters!$C$12*Parameters!$C$5*'Actual H2'!V154,IF(Control!$C$11="Tap water",Parameters!$C$17*Parameters!$C$5*'Actual H2'!V154,Parameters!$C$22*Parameters!$C$5*'Actual H2'!V154))</f>
        <v>17.343396226415091</v>
      </c>
      <c r="W154" s="12">
        <f>IF(Control!$C$11="Highly pure",Parameters!$C$12*Parameters!$C$5*'Actual H2'!W154,IF(Control!$C$11="Tap water",Parameters!$C$17*Parameters!$C$5*'Actual H2'!W154,Parameters!$C$22*Parameters!$C$5*'Actual H2'!W154))</f>
        <v>22.113207547169811</v>
      </c>
      <c r="X154" s="12">
        <f>IF(Control!$C$11="Highly pure",Parameters!$C$12*Parameters!$C$5*'Actual H2'!X154,IF(Control!$C$11="Tap water",Parameters!$C$17*Parameters!$C$5*'Actual H2'!X154,Parameters!$C$22*Parameters!$C$5*'Actual H2'!X154))</f>
        <v>25.735849056603776</v>
      </c>
      <c r="Y154" s="12">
        <f>IF(Control!$C$11="Highly pure",Parameters!$C$12*Parameters!$C$5*'Actual H2'!Y154,IF(Control!$C$11="Tap water",Parameters!$C$17*Parameters!$C$5*'Actual H2'!Y154,Parameters!$C$22*Parameters!$C$5*'Actual H2'!Y154))</f>
        <v>27.547169811320753</v>
      </c>
      <c r="Z154" s="12">
        <f>IF(Control!$C$11="Highly pure",Parameters!$C$12*Parameters!$C$5*'Actual H2'!Z154,IF(Control!$C$11="Tap water",Parameters!$C$17*Parameters!$C$5*'Actual H2'!Z154,Parameters!$C$22*Parameters!$C$5*'Actual H2'!Z154))</f>
        <v>33.705660377358491</v>
      </c>
      <c r="AB154" s="7">
        <f t="shared" si="2"/>
        <v>1190.7924528301887</v>
      </c>
    </row>
    <row r="155" spans="2:28" x14ac:dyDescent="0.2">
      <c r="B155" s="6">
        <v>44349</v>
      </c>
      <c r="C155" s="12">
        <f>IF(Control!$C$11="Highly pure",Parameters!$C$12*Parameters!$C$5*'Actual H2'!C155,IF(Control!$C$11="Tap water",Parameters!$C$17*Parameters!$C$5*'Actual H2'!C155,Parameters!$C$22*Parameters!$C$5*'Actual H2'!C155))</f>
        <v>35.879245283018875</v>
      </c>
      <c r="D155" s="12">
        <f>IF(Control!$C$11="Highly pure",Parameters!$C$12*Parameters!$C$5*'Actual H2'!D155,IF(Control!$C$11="Tap water",Parameters!$C$17*Parameters!$C$5*'Actual H2'!D155,Parameters!$C$22*Parameters!$C$5*'Actual H2'!D155))</f>
        <v>38.052830188679245</v>
      </c>
      <c r="E155" s="12">
        <f>IF(Control!$C$11="Highly pure",Parameters!$C$12*Parameters!$C$5*'Actual H2'!E155,IF(Control!$C$11="Tap water",Parameters!$C$17*Parameters!$C$5*'Actual H2'!E155,Parameters!$C$22*Parameters!$C$5*'Actual H2'!E155))</f>
        <v>42.807547169811322</v>
      </c>
      <c r="F155" s="12">
        <f>IF(Control!$C$11="Highly pure",Parameters!$C$12*Parameters!$C$5*'Actual H2'!F155,IF(Control!$C$11="Tap water",Parameters!$C$17*Parameters!$C$5*'Actual H2'!F155,Parameters!$C$22*Parameters!$C$5*'Actual H2'!F155))</f>
        <v>47.969811320754729</v>
      </c>
      <c r="G155" s="12">
        <f>IF(Control!$C$11="Highly pure",Parameters!$C$12*Parameters!$C$5*'Actual H2'!G155,IF(Control!$C$11="Tap water",Parameters!$C$17*Parameters!$C$5*'Actual H2'!G155,Parameters!$C$22*Parameters!$C$5*'Actual H2'!G155))</f>
        <v>47.969811320754729</v>
      </c>
      <c r="H155" s="12">
        <f>IF(Control!$C$11="Highly pure",Parameters!$C$12*Parameters!$C$5*'Actual H2'!H155,IF(Control!$C$11="Tap water",Parameters!$C$17*Parameters!$C$5*'Actual H2'!H155,Parameters!$C$22*Parameters!$C$5*'Actual H2'!H155))</f>
        <v>35.879245283018875</v>
      </c>
      <c r="I155" s="12">
        <f>IF(Control!$C$11="Highly pure",Parameters!$C$12*Parameters!$C$5*'Actual H2'!I155,IF(Control!$C$11="Tap water",Parameters!$C$17*Parameters!$C$5*'Actual H2'!I155,Parameters!$C$22*Parameters!$C$5*'Actual H2'!I155))</f>
        <v>31.532075471698114</v>
      </c>
      <c r="J155" s="12">
        <f>IF(Control!$C$11="Highly pure",Parameters!$C$12*Parameters!$C$5*'Actual H2'!J155,IF(Control!$C$11="Tap water",Parameters!$C$17*Parameters!$C$5*'Actual H2'!J155,Parameters!$C$22*Parameters!$C$5*'Actual H2'!J155))</f>
        <v>42.807547169811322</v>
      </c>
      <c r="K155" s="12">
        <f>IF(Control!$C$11="Highly pure",Parameters!$C$12*Parameters!$C$5*'Actual H2'!K155,IF(Control!$C$11="Tap water",Parameters!$C$17*Parameters!$C$5*'Actual H2'!K155,Parameters!$C$22*Parameters!$C$5*'Actual H2'!K155))</f>
        <v>65.328301886792445</v>
      </c>
      <c r="L155" s="12">
        <f>IF(Control!$C$11="Highly pure",Parameters!$C$12*Parameters!$C$5*'Actual H2'!L155,IF(Control!$C$11="Tap water",Parameters!$C$17*Parameters!$C$5*'Actual H2'!L155,Parameters!$C$22*Parameters!$C$5*'Actual H2'!L155))</f>
        <v>89.720754716981133</v>
      </c>
      <c r="M155" s="12">
        <f>IF(Control!$C$11="Highly pure",Parameters!$C$12*Parameters!$C$5*'Actual H2'!M155,IF(Control!$C$11="Tap water",Parameters!$C$17*Parameters!$C$5*'Actual H2'!M155,Parameters!$C$22*Parameters!$C$5*'Actual H2'!M155))</f>
        <v>119.48679245283019</v>
      </c>
      <c r="N155" s="12">
        <f>IF(Control!$C$11="Highly pure",Parameters!$C$12*Parameters!$C$5*'Actual H2'!N155,IF(Control!$C$11="Tap water",Parameters!$C$17*Parameters!$C$5*'Actual H2'!N155,Parameters!$C$22*Parameters!$C$5*'Actual H2'!N155))</f>
        <v>136.0301886792453</v>
      </c>
      <c r="O155" s="12">
        <f>IF(Control!$C$11="Highly pure",Parameters!$C$12*Parameters!$C$5*'Actual H2'!O155,IF(Control!$C$11="Tap water",Parameters!$C$17*Parameters!$C$5*'Actual H2'!O155,Parameters!$C$22*Parameters!$C$5*'Actual H2'!O155))</f>
        <v>137.53962264150945</v>
      </c>
      <c r="P155" s="12">
        <f>IF(Control!$C$11="Highly pure",Parameters!$C$12*Parameters!$C$5*'Actual H2'!P155,IF(Control!$C$11="Tap water",Parameters!$C$17*Parameters!$C$5*'Actual H2'!P155,Parameters!$C$22*Parameters!$C$5*'Actual H2'!P155))</f>
        <v>149.37358490566038</v>
      </c>
      <c r="Q155" s="12">
        <f>IF(Control!$C$11="Highly pure",Parameters!$C$12*Parameters!$C$5*'Actual H2'!Q155,IF(Control!$C$11="Tap water",Parameters!$C$17*Parameters!$C$5*'Actual H2'!Q155,Parameters!$C$22*Parameters!$C$5*'Actual H2'!Q155))</f>
        <v>151.72830188679248</v>
      </c>
      <c r="R155" s="12">
        <f>IF(Control!$C$11="Highly pure",Parameters!$C$12*Parameters!$C$5*'Actual H2'!R155,IF(Control!$C$11="Tap water",Parameters!$C$17*Parameters!$C$5*'Actual H2'!R155,Parameters!$C$22*Parameters!$C$5*'Actual H2'!R155))</f>
        <v>154.15849056603776</v>
      </c>
      <c r="S155" s="12">
        <f>IF(Control!$C$11="Highly pure",Parameters!$C$12*Parameters!$C$5*'Actual H2'!S155,IF(Control!$C$11="Tap water",Parameters!$C$17*Parameters!$C$5*'Actual H2'!S155,Parameters!$C$22*Parameters!$C$5*'Actual H2'!S155))</f>
        <v>167.80377358490566</v>
      </c>
      <c r="T155" s="12">
        <f>IF(Control!$C$11="Highly pure",Parameters!$C$12*Parameters!$C$5*'Actual H2'!T155,IF(Control!$C$11="Tap water",Parameters!$C$17*Parameters!$C$5*'Actual H2'!T155,Parameters!$C$22*Parameters!$C$5*'Actual H2'!T155))</f>
        <v>167.80377358490566</v>
      </c>
      <c r="U155" s="12">
        <f>IF(Control!$C$11="Highly pure",Parameters!$C$12*Parameters!$C$5*'Actual H2'!U155,IF(Control!$C$11="Tap water",Parameters!$C$17*Parameters!$C$5*'Actual H2'!U155,Parameters!$C$22*Parameters!$C$5*'Actual H2'!U155))</f>
        <v>153.23773584905663</v>
      </c>
      <c r="V155" s="12">
        <f>IF(Control!$C$11="Highly pure",Parameters!$C$12*Parameters!$C$5*'Actual H2'!V155,IF(Control!$C$11="Tap water",Parameters!$C$17*Parameters!$C$5*'Actual H2'!V155,Parameters!$C$22*Parameters!$C$5*'Actual H2'!V155))</f>
        <v>137.53962264150945</v>
      </c>
      <c r="W155" s="12">
        <f>IF(Control!$C$11="Highly pure",Parameters!$C$12*Parameters!$C$5*'Actual H2'!W155,IF(Control!$C$11="Tap water",Parameters!$C$17*Parameters!$C$5*'Actual H2'!W155,Parameters!$C$22*Parameters!$C$5*'Actual H2'!W155))</f>
        <v>136.0301886792453</v>
      </c>
      <c r="X155" s="12">
        <f>IF(Control!$C$11="Highly pure",Parameters!$C$12*Parameters!$C$5*'Actual H2'!X155,IF(Control!$C$11="Tap water",Parameters!$C$17*Parameters!$C$5*'Actual H2'!X155,Parameters!$C$22*Parameters!$C$5*'Actual H2'!X155))</f>
        <v>133.6754716981132</v>
      </c>
      <c r="Y155" s="12">
        <f>IF(Control!$C$11="Highly pure",Parameters!$C$12*Parameters!$C$5*'Actual H2'!Y155,IF(Control!$C$11="Tap water",Parameters!$C$17*Parameters!$C$5*'Actual H2'!Y155,Parameters!$C$22*Parameters!$C$5*'Actual H2'!Y155))</f>
        <v>119.48679245283019</v>
      </c>
      <c r="Z155" s="12">
        <f>IF(Control!$C$11="Highly pure",Parameters!$C$12*Parameters!$C$5*'Actual H2'!Z155,IF(Control!$C$11="Tap water",Parameters!$C$17*Parameters!$C$5*'Actual H2'!Z155,Parameters!$C$22*Parameters!$C$5*'Actual H2'!Z155))</f>
        <v>113.72075471698113</v>
      </c>
      <c r="AB155" s="7">
        <f t="shared" si="2"/>
        <v>2455.5622641509435</v>
      </c>
    </row>
    <row r="156" spans="2:28" x14ac:dyDescent="0.2">
      <c r="B156" s="6">
        <v>44350</v>
      </c>
      <c r="C156" s="12">
        <f>IF(Control!$C$11="Highly pure",Parameters!$C$12*Parameters!$C$5*'Actual H2'!C156,IF(Control!$C$11="Tap water",Parameters!$C$17*Parameters!$C$5*'Actual H2'!C156,Parameters!$C$22*Parameters!$C$5*'Actual H2'!C156))</f>
        <v>113.72075471698113</v>
      </c>
      <c r="D156" s="12">
        <f>IF(Control!$C$11="Highly pure",Parameters!$C$12*Parameters!$C$5*'Actual H2'!D156,IF(Control!$C$11="Tap water",Parameters!$C$17*Parameters!$C$5*'Actual H2'!D156,Parameters!$C$22*Parameters!$C$5*'Actual H2'!D156))</f>
        <v>109.79622641509434</v>
      </c>
      <c r="E156" s="12">
        <f>IF(Control!$C$11="Highly pure",Parameters!$C$12*Parameters!$C$5*'Actual H2'!E156,IF(Control!$C$11="Tap water",Parameters!$C$17*Parameters!$C$5*'Actual H2'!E156,Parameters!$C$22*Parameters!$C$5*'Actual H2'!E156))</f>
        <v>105.66037735849056</v>
      </c>
      <c r="F156" s="12">
        <f>IF(Control!$C$11="Highly pure",Parameters!$C$12*Parameters!$C$5*'Actual H2'!F156,IF(Control!$C$11="Tap water",Parameters!$C$17*Parameters!$C$5*'Actual H2'!F156,Parameters!$C$22*Parameters!$C$5*'Actual H2'!F156))</f>
        <v>101.19245283018867</v>
      </c>
      <c r="G156" s="12">
        <f>IF(Control!$C$11="Highly pure",Parameters!$C$12*Parameters!$C$5*'Actual H2'!G156,IF(Control!$C$11="Tap water",Parameters!$C$17*Parameters!$C$5*'Actual H2'!G156,Parameters!$C$22*Parameters!$C$5*'Actual H2'!G156))</f>
        <v>105.66037735849056</v>
      </c>
      <c r="H156" s="12">
        <f>IF(Control!$C$11="Highly pure",Parameters!$C$12*Parameters!$C$5*'Actual H2'!H156,IF(Control!$C$11="Tap water",Parameters!$C$17*Parameters!$C$5*'Actual H2'!H156,Parameters!$C$22*Parameters!$C$5*'Actual H2'!H156))</f>
        <v>97.781132075471703</v>
      </c>
      <c r="I156" s="12">
        <f>IF(Control!$C$11="Highly pure",Parameters!$C$12*Parameters!$C$5*'Actual H2'!I156,IF(Control!$C$11="Tap water",Parameters!$C$17*Parameters!$C$5*'Actual H2'!I156,Parameters!$C$22*Parameters!$C$5*'Actual H2'!I156))</f>
        <v>109.79622641509434</v>
      </c>
      <c r="J156" s="12">
        <f>IF(Control!$C$11="Highly pure",Parameters!$C$12*Parameters!$C$5*'Actual H2'!J156,IF(Control!$C$11="Tap water",Parameters!$C$17*Parameters!$C$5*'Actual H2'!J156,Parameters!$C$22*Parameters!$C$5*'Actual H2'!J156))</f>
        <v>113.72075471698113</v>
      </c>
      <c r="K156" s="12">
        <f>IF(Control!$C$11="Highly pure",Parameters!$C$12*Parameters!$C$5*'Actual H2'!K156,IF(Control!$C$11="Tap water",Parameters!$C$17*Parameters!$C$5*'Actual H2'!K156,Parameters!$C$22*Parameters!$C$5*'Actual H2'!K156))</f>
        <v>126.33962264150944</v>
      </c>
      <c r="L156" s="12">
        <f>IF(Control!$C$11="Highly pure",Parameters!$C$12*Parameters!$C$5*'Actual H2'!L156,IF(Control!$C$11="Tap water",Parameters!$C$17*Parameters!$C$5*'Actual H2'!L156,Parameters!$C$22*Parameters!$C$5*'Actual H2'!L156))</f>
        <v>133.6754716981132</v>
      </c>
      <c r="M156" s="12">
        <f>IF(Control!$C$11="Highly pure",Parameters!$C$12*Parameters!$C$5*'Actual H2'!M156,IF(Control!$C$11="Tap water",Parameters!$C$17*Parameters!$C$5*'Actual H2'!M156,Parameters!$C$22*Parameters!$C$5*'Actual H2'!M156))</f>
        <v>133.6754716981132</v>
      </c>
      <c r="N156" s="12">
        <f>IF(Control!$C$11="Highly pure",Parameters!$C$12*Parameters!$C$5*'Actual H2'!N156,IF(Control!$C$11="Tap water",Parameters!$C$17*Parameters!$C$5*'Actual H2'!N156,Parameters!$C$22*Parameters!$C$5*'Actual H2'!N156))</f>
        <v>137.53962264150945</v>
      </c>
      <c r="O156" s="12">
        <f>IF(Control!$C$11="Highly pure",Parameters!$C$12*Parameters!$C$5*'Actual H2'!O156,IF(Control!$C$11="Tap water",Parameters!$C$17*Parameters!$C$5*'Actual H2'!O156,Parameters!$C$22*Parameters!$C$5*'Actual H2'!O156))</f>
        <v>137.53962264150945</v>
      </c>
      <c r="P156" s="12">
        <f>IF(Control!$C$11="Highly pure",Parameters!$C$12*Parameters!$C$5*'Actual H2'!P156,IF(Control!$C$11="Tap water",Parameters!$C$17*Parameters!$C$5*'Actual H2'!P156,Parameters!$C$22*Parameters!$C$5*'Actual H2'!P156))</f>
        <v>137.53962264150945</v>
      </c>
      <c r="Q156" s="12">
        <f>IF(Control!$C$11="Highly pure",Parameters!$C$12*Parameters!$C$5*'Actual H2'!Q156,IF(Control!$C$11="Tap water",Parameters!$C$17*Parameters!$C$5*'Actual H2'!Q156,Parameters!$C$22*Parameters!$C$5*'Actual H2'!Q156))</f>
        <v>136.0301886792453</v>
      </c>
      <c r="R156" s="12">
        <f>IF(Control!$C$11="Highly pure",Parameters!$C$12*Parameters!$C$5*'Actual H2'!R156,IF(Control!$C$11="Tap water",Parameters!$C$17*Parameters!$C$5*'Actual H2'!R156,Parameters!$C$22*Parameters!$C$5*'Actual H2'!R156))</f>
        <v>126.33962264150944</v>
      </c>
      <c r="S156" s="12">
        <f>IF(Control!$C$11="Highly pure",Parameters!$C$12*Parameters!$C$5*'Actual H2'!S156,IF(Control!$C$11="Tap water",Parameters!$C$17*Parameters!$C$5*'Actual H2'!S156,Parameters!$C$22*Parameters!$C$5*'Actual H2'!S156))</f>
        <v>119.48679245283019</v>
      </c>
      <c r="T156" s="12">
        <f>IF(Control!$C$11="Highly pure",Parameters!$C$12*Parameters!$C$5*'Actual H2'!T156,IF(Control!$C$11="Tap water",Parameters!$C$17*Parameters!$C$5*'Actual H2'!T156,Parameters!$C$22*Parameters!$C$5*'Actual H2'!T156))</f>
        <v>117.1320754716981</v>
      </c>
      <c r="U156" s="12">
        <f>IF(Control!$C$11="Highly pure",Parameters!$C$12*Parameters!$C$5*'Actual H2'!U156,IF(Control!$C$11="Tap water",Parameters!$C$17*Parameters!$C$5*'Actual H2'!U156,Parameters!$C$22*Parameters!$C$5*'Actual H2'!U156))</f>
        <v>119.48679245283019</v>
      </c>
      <c r="V156" s="12">
        <f>IF(Control!$C$11="Highly pure",Parameters!$C$12*Parameters!$C$5*'Actual H2'!V156,IF(Control!$C$11="Tap water",Parameters!$C$17*Parameters!$C$5*'Actual H2'!V156,Parameters!$C$22*Parameters!$C$5*'Actual H2'!V156))</f>
        <v>130.26415094339623</v>
      </c>
      <c r="W156" s="12">
        <f>IF(Control!$C$11="Highly pure",Parameters!$C$12*Parameters!$C$5*'Actual H2'!W156,IF(Control!$C$11="Tap water",Parameters!$C$17*Parameters!$C$5*'Actual H2'!W156,Parameters!$C$22*Parameters!$C$5*'Actual H2'!W156))</f>
        <v>149.37358490566038</v>
      </c>
      <c r="X156" s="12">
        <f>IF(Control!$C$11="Highly pure",Parameters!$C$12*Parameters!$C$5*'Actual H2'!X156,IF(Control!$C$11="Tap water",Parameters!$C$17*Parameters!$C$5*'Actual H2'!X156,Parameters!$C$22*Parameters!$C$5*'Actual H2'!X156))</f>
        <v>153.23773584905663</v>
      </c>
      <c r="Y156" s="12">
        <f>IF(Control!$C$11="Highly pure",Parameters!$C$12*Parameters!$C$5*'Actual H2'!Y156,IF(Control!$C$11="Tap water",Parameters!$C$17*Parameters!$C$5*'Actual H2'!Y156,Parameters!$C$22*Parameters!$C$5*'Actual H2'!Y156))</f>
        <v>151.72830188679248</v>
      </c>
      <c r="Z156" s="12">
        <f>IF(Control!$C$11="Highly pure",Parameters!$C$12*Parameters!$C$5*'Actual H2'!Z156,IF(Control!$C$11="Tap water",Parameters!$C$17*Parameters!$C$5*'Actual H2'!Z156,Parameters!$C$22*Parameters!$C$5*'Actual H2'!Z156))</f>
        <v>119.48679245283019</v>
      </c>
      <c r="AB156" s="7">
        <f t="shared" si="2"/>
        <v>2986.2037735849053</v>
      </c>
    </row>
    <row r="157" spans="2:28" x14ac:dyDescent="0.2">
      <c r="B157" s="6">
        <v>44351</v>
      </c>
      <c r="C157" s="12">
        <f>IF(Control!$C$11="Highly pure",Parameters!$C$12*Parameters!$C$5*'Actual H2'!C157,IF(Control!$C$11="Tap water",Parameters!$C$17*Parameters!$C$5*'Actual H2'!C157,Parameters!$C$22*Parameters!$C$5*'Actual H2'!C157))</f>
        <v>93.856603773584894</v>
      </c>
      <c r="D157" s="12">
        <f>IF(Control!$C$11="Highly pure",Parameters!$C$12*Parameters!$C$5*'Actual H2'!D157,IF(Control!$C$11="Tap water",Parameters!$C$17*Parameters!$C$5*'Actual H2'!D157,Parameters!$C$22*Parameters!$C$5*'Actual H2'!D157))</f>
        <v>75.833962264150927</v>
      </c>
      <c r="E157" s="12">
        <f>IF(Control!$C$11="Highly pure",Parameters!$C$12*Parameters!$C$5*'Actual H2'!E157,IF(Control!$C$11="Tap water",Parameters!$C$17*Parameters!$C$5*'Actual H2'!E157,Parameters!$C$22*Parameters!$C$5*'Actual H2'!E157))</f>
        <v>68.377358490566024</v>
      </c>
      <c r="F157" s="12">
        <f>IF(Control!$C$11="Highly pure",Parameters!$C$12*Parameters!$C$5*'Actual H2'!F157,IF(Control!$C$11="Tap water",Parameters!$C$17*Parameters!$C$5*'Actual H2'!F157,Parameters!$C$22*Parameters!$C$5*'Actual H2'!F157))</f>
        <v>56.181132075471695</v>
      </c>
      <c r="G157" s="12">
        <f>IF(Control!$C$11="Highly pure",Parameters!$C$12*Parameters!$C$5*'Actual H2'!G157,IF(Control!$C$11="Tap water",Parameters!$C$17*Parameters!$C$5*'Actual H2'!G157,Parameters!$C$22*Parameters!$C$5*'Actual H2'!G157))</f>
        <v>53.132075471698116</v>
      </c>
      <c r="H157" s="12">
        <f>IF(Control!$C$11="Highly pure",Parameters!$C$12*Parameters!$C$5*'Actual H2'!H157,IF(Control!$C$11="Tap water",Parameters!$C$17*Parameters!$C$5*'Actual H2'!H157,Parameters!$C$22*Parameters!$C$5*'Actual H2'!H157))</f>
        <v>50.55094339622643</v>
      </c>
      <c r="I157" s="12">
        <f>IF(Control!$C$11="Highly pure",Parameters!$C$12*Parameters!$C$5*'Actual H2'!I157,IF(Control!$C$11="Tap water",Parameters!$C$17*Parameters!$C$5*'Actual H2'!I157,Parameters!$C$22*Parameters!$C$5*'Actual H2'!I157))</f>
        <v>62.279245283018867</v>
      </c>
      <c r="J157" s="12">
        <f>IF(Control!$C$11="Highly pure",Parameters!$C$12*Parameters!$C$5*'Actual H2'!J157,IF(Control!$C$11="Tap water",Parameters!$C$17*Parameters!$C$5*'Actual H2'!J157,Parameters!$C$22*Parameters!$C$5*'Actual H2'!J157))</f>
        <v>79.969811320754715</v>
      </c>
      <c r="K157" s="12">
        <f>IF(Control!$C$11="Highly pure",Parameters!$C$12*Parameters!$C$5*'Actual H2'!K157,IF(Control!$C$11="Tap water",Parameters!$C$17*Parameters!$C$5*'Actual H2'!K157,Parameters!$C$22*Parameters!$C$5*'Actual H2'!K157))</f>
        <v>79.969811320754715</v>
      </c>
      <c r="L157" s="12">
        <f>IF(Control!$C$11="Highly pure",Parameters!$C$12*Parameters!$C$5*'Actual H2'!L157,IF(Control!$C$11="Tap water",Parameters!$C$17*Parameters!$C$5*'Actual H2'!L157,Parameters!$C$22*Parameters!$C$5*'Actual H2'!L157))</f>
        <v>75.833962264150927</v>
      </c>
      <c r="M157" s="12">
        <f>IF(Control!$C$11="Highly pure",Parameters!$C$12*Parameters!$C$5*'Actual H2'!M157,IF(Control!$C$11="Tap water",Parameters!$C$17*Parameters!$C$5*'Actual H2'!M157,Parameters!$C$22*Parameters!$C$5*'Actual H2'!M157))</f>
        <v>68.377358490566024</v>
      </c>
      <c r="N157" s="12">
        <f>IF(Control!$C$11="Highly pure",Parameters!$C$12*Parameters!$C$5*'Actual H2'!N157,IF(Control!$C$11="Tap water",Parameters!$C$17*Parameters!$C$5*'Actual H2'!N157,Parameters!$C$22*Parameters!$C$5*'Actual H2'!N157))</f>
        <v>62.279245283018867</v>
      </c>
      <c r="O157" s="12">
        <f>IF(Control!$C$11="Highly pure",Parameters!$C$12*Parameters!$C$5*'Actual H2'!O157,IF(Control!$C$11="Tap water",Parameters!$C$17*Parameters!$C$5*'Actual H2'!O157,Parameters!$C$22*Parameters!$C$5*'Actual H2'!O157))</f>
        <v>53.132075471698116</v>
      </c>
      <c r="P157" s="12">
        <f>IF(Control!$C$11="Highly pure",Parameters!$C$12*Parameters!$C$5*'Actual H2'!P157,IF(Control!$C$11="Tap water",Parameters!$C$17*Parameters!$C$5*'Actual H2'!P157,Parameters!$C$22*Parameters!$C$5*'Actual H2'!P157))</f>
        <v>45.388679245283029</v>
      </c>
      <c r="Q157" s="12">
        <f>IF(Control!$C$11="Highly pure",Parameters!$C$12*Parameters!$C$5*'Actual H2'!Q157,IF(Control!$C$11="Tap water",Parameters!$C$17*Parameters!$C$5*'Actual H2'!Q157,Parameters!$C$22*Parameters!$C$5*'Actual H2'!Q157))</f>
        <v>27.547169811320753</v>
      </c>
      <c r="R157" s="12">
        <f>IF(Control!$C$11="Highly pure",Parameters!$C$12*Parameters!$C$5*'Actual H2'!R157,IF(Control!$C$11="Tap water",Parameters!$C$17*Parameters!$C$5*'Actual H2'!R157,Parameters!$C$22*Parameters!$C$5*'Actual H2'!R157))</f>
        <v>15.864150943396227</v>
      </c>
      <c r="S157" s="12">
        <f>IF(Control!$C$11="Highly pure",Parameters!$C$12*Parameters!$C$5*'Actual H2'!S157,IF(Control!$C$11="Tap water",Parameters!$C$17*Parameters!$C$5*'Actual H2'!S157,Parameters!$C$22*Parameters!$C$5*'Actual H2'!S157))</f>
        <v>4.7849056603773574</v>
      </c>
      <c r="T157" s="12">
        <f>IF(Control!$C$11="Highly pure",Parameters!$C$12*Parameters!$C$5*'Actual H2'!T157,IF(Control!$C$11="Tap water",Parameters!$C$17*Parameters!$C$5*'Actual H2'!T157,Parameters!$C$22*Parameters!$C$5*'Actual H2'!T157))</f>
        <v>0</v>
      </c>
      <c r="U157" s="12">
        <f>IF(Control!$C$11="Highly pure",Parameters!$C$12*Parameters!$C$5*'Actual H2'!U157,IF(Control!$C$11="Tap water",Parameters!$C$17*Parameters!$C$5*'Actual H2'!U157,Parameters!$C$22*Parameters!$C$5*'Actual H2'!U157))</f>
        <v>0</v>
      </c>
      <c r="V157" s="12">
        <f>IF(Control!$C$11="Highly pure",Parameters!$C$12*Parameters!$C$5*'Actual H2'!V157,IF(Control!$C$11="Tap water",Parameters!$C$17*Parameters!$C$5*'Actual H2'!V157,Parameters!$C$22*Parameters!$C$5*'Actual H2'!V157))</f>
        <v>0</v>
      </c>
      <c r="W157" s="12">
        <f>IF(Control!$C$11="Highly pure",Parameters!$C$12*Parameters!$C$5*'Actual H2'!W157,IF(Control!$C$11="Tap water",Parameters!$C$17*Parameters!$C$5*'Actual H2'!W157,Parameters!$C$22*Parameters!$C$5*'Actual H2'!W157))</f>
        <v>0</v>
      </c>
      <c r="X157" s="12">
        <f>IF(Control!$C$11="Highly pure",Parameters!$C$12*Parameters!$C$5*'Actual H2'!X157,IF(Control!$C$11="Tap water",Parameters!$C$17*Parameters!$C$5*'Actual H2'!X157,Parameters!$C$22*Parameters!$C$5*'Actual H2'!X157))</f>
        <v>0</v>
      </c>
      <c r="Y157" s="12">
        <f>IF(Control!$C$11="Highly pure",Parameters!$C$12*Parameters!$C$5*'Actual H2'!Y157,IF(Control!$C$11="Tap water",Parameters!$C$17*Parameters!$C$5*'Actual H2'!Y157,Parameters!$C$22*Parameters!$C$5*'Actual H2'!Y157))</f>
        <v>0</v>
      </c>
      <c r="Z157" s="12">
        <f>IF(Control!$C$11="Highly pure",Parameters!$C$12*Parameters!$C$5*'Actual H2'!Z157,IF(Control!$C$11="Tap water",Parameters!$C$17*Parameters!$C$5*'Actual H2'!Z157,Parameters!$C$22*Parameters!$C$5*'Actual H2'!Z157))</f>
        <v>0</v>
      </c>
      <c r="AB157" s="7">
        <f t="shared" si="2"/>
        <v>973.35849056603786</v>
      </c>
    </row>
    <row r="158" spans="2:28" x14ac:dyDescent="0.2">
      <c r="B158" s="6">
        <v>44352</v>
      </c>
      <c r="C158" s="12">
        <f>IF(Control!$C$11="Highly pure",Parameters!$C$12*Parameters!$C$5*'Actual H2'!C158,IF(Control!$C$11="Tap water",Parameters!$C$17*Parameters!$C$5*'Actual H2'!C158,Parameters!$C$22*Parameters!$C$5*'Actual H2'!C158))</f>
        <v>0</v>
      </c>
      <c r="D158" s="12">
        <f>IF(Control!$C$11="Highly pure",Parameters!$C$12*Parameters!$C$5*'Actual H2'!D158,IF(Control!$C$11="Tap water",Parameters!$C$17*Parameters!$C$5*'Actual H2'!D158,Parameters!$C$22*Parameters!$C$5*'Actual H2'!D158))</f>
        <v>0</v>
      </c>
      <c r="E158" s="12">
        <f>IF(Control!$C$11="Highly pure",Parameters!$C$12*Parameters!$C$5*'Actual H2'!E158,IF(Control!$C$11="Tap water",Parameters!$C$17*Parameters!$C$5*'Actual H2'!E158,Parameters!$C$22*Parameters!$C$5*'Actual H2'!E158))</f>
        <v>0</v>
      </c>
      <c r="F158" s="12">
        <f>IF(Control!$C$11="Highly pure",Parameters!$C$12*Parameters!$C$5*'Actual H2'!F158,IF(Control!$C$11="Tap water",Parameters!$C$17*Parameters!$C$5*'Actual H2'!F158,Parameters!$C$22*Parameters!$C$5*'Actual H2'!F158))</f>
        <v>0</v>
      </c>
      <c r="G158" s="12">
        <f>IF(Control!$C$11="Highly pure",Parameters!$C$12*Parameters!$C$5*'Actual H2'!G158,IF(Control!$C$11="Tap water",Parameters!$C$17*Parameters!$C$5*'Actual H2'!G158,Parameters!$C$22*Parameters!$C$5*'Actual H2'!G158))</f>
        <v>0</v>
      </c>
      <c r="H158" s="12">
        <f>IF(Control!$C$11="Highly pure",Parameters!$C$12*Parameters!$C$5*'Actual H2'!H158,IF(Control!$C$11="Tap water",Parameters!$C$17*Parameters!$C$5*'Actual H2'!H158,Parameters!$C$22*Parameters!$C$5*'Actual H2'!H158))</f>
        <v>0</v>
      </c>
      <c r="I158" s="12">
        <f>IF(Control!$C$11="Highly pure",Parameters!$C$12*Parameters!$C$5*'Actual H2'!I158,IF(Control!$C$11="Tap water",Parameters!$C$17*Parameters!$C$5*'Actual H2'!I158,Parameters!$C$22*Parameters!$C$5*'Actual H2'!I158))</f>
        <v>0</v>
      </c>
      <c r="J158" s="12">
        <f>IF(Control!$C$11="Highly pure",Parameters!$C$12*Parameters!$C$5*'Actual H2'!J158,IF(Control!$C$11="Tap water",Parameters!$C$17*Parameters!$C$5*'Actual H2'!J158,Parameters!$C$22*Parameters!$C$5*'Actual H2'!J158))</f>
        <v>0</v>
      </c>
      <c r="K158" s="12">
        <f>IF(Control!$C$11="Highly pure",Parameters!$C$12*Parameters!$C$5*'Actual H2'!K158,IF(Control!$C$11="Tap water",Parameters!$C$17*Parameters!$C$5*'Actual H2'!K158,Parameters!$C$22*Parameters!$C$5*'Actual H2'!K158))</f>
        <v>0</v>
      </c>
      <c r="L158" s="12">
        <f>IF(Control!$C$11="Highly pure",Parameters!$C$12*Parameters!$C$5*'Actual H2'!L158,IF(Control!$C$11="Tap water",Parameters!$C$17*Parameters!$C$5*'Actual H2'!L158,Parameters!$C$22*Parameters!$C$5*'Actual H2'!L158))</f>
        <v>0</v>
      </c>
      <c r="M158" s="12">
        <f>IF(Control!$C$11="Highly pure",Parameters!$C$12*Parameters!$C$5*'Actual H2'!M158,IF(Control!$C$11="Tap water",Parameters!$C$17*Parameters!$C$5*'Actual H2'!M158,Parameters!$C$22*Parameters!$C$5*'Actual H2'!M158))</f>
        <v>0</v>
      </c>
      <c r="N158" s="12">
        <f>IF(Control!$C$11="Highly pure",Parameters!$C$12*Parameters!$C$5*'Actual H2'!N158,IF(Control!$C$11="Tap water",Parameters!$C$17*Parameters!$C$5*'Actual H2'!N158,Parameters!$C$22*Parameters!$C$5*'Actual H2'!N158))</f>
        <v>0</v>
      </c>
      <c r="O158" s="12">
        <f>IF(Control!$C$11="Highly pure",Parameters!$C$12*Parameters!$C$5*'Actual H2'!O158,IF(Control!$C$11="Tap water",Parameters!$C$17*Parameters!$C$5*'Actual H2'!O158,Parameters!$C$22*Parameters!$C$5*'Actual H2'!O158))</f>
        <v>0</v>
      </c>
      <c r="P158" s="12">
        <f>IF(Control!$C$11="Highly pure",Parameters!$C$12*Parameters!$C$5*'Actual H2'!P158,IF(Control!$C$11="Tap water",Parameters!$C$17*Parameters!$C$5*'Actual H2'!P158,Parameters!$C$22*Parameters!$C$5*'Actual H2'!P158))</f>
        <v>0</v>
      </c>
      <c r="Q158" s="12">
        <f>IF(Control!$C$11="Highly pure",Parameters!$C$12*Parameters!$C$5*'Actual H2'!Q158,IF(Control!$C$11="Tap water",Parameters!$C$17*Parameters!$C$5*'Actual H2'!Q158,Parameters!$C$22*Parameters!$C$5*'Actual H2'!Q158))</f>
        <v>0</v>
      </c>
      <c r="R158" s="12">
        <f>IF(Control!$C$11="Highly pure",Parameters!$C$12*Parameters!$C$5*'Actual H2'!R158,IF(Control!$C$11="Tap water",Parameters!$C$17*Parameters!$C$5*'Actual H2'!R158,Parameters!$C$22*Parameters!$C$5*'Actual H2'!R158))</f>
        <v>0</v>
      </c>
      <c r="S158" s="12">
        <f>IF(Control!$C$11="Highly pure",Parameters!$C$12*Parameters!$C$5*'Actual H2'!S158,IF(Control!$C$11="Tap water",Parameters!$C$17*Parameters!$C$5*'Actual H2'!S158,Parameters!$C$22*Parameters!$C$5*'Actual H2'!S158))</f>
        <v>0</v>
      </c>
      <c r="T158" s="12">
        <f>IF(Control!$C$11="Highly pure",Parameters!$C$12*Parameters!$C$5*'Actual H2'!T158,IF(Control!$C$11="Tap water",Parameters!$C$17*Parameters!$C$5*'Actual H2'!T158,Parameters!$C$22*Parameters!$C$5*'Actual H2'!T158))</f>
        <v>0</v>
      </c>
      <c r="U158" s="12">
        <f>IF(Control!$C$11="Highly pure",Parameters!$C$12*Parameters!$C$5*'Actual H2'!U158,IF(Control!$C$11="Tap water",Parameters!$C$17*Parameters!$C$5*'Actual H2'!U158,Parameters!$C$22*Parameters!$C$5*'Actual H2'!U158))</f>
        <v>0</v>
      </c>
      <c r="V158" s="12">
        <f>IF(Control!$C$11="Highly pure",Parameters!$C$12*Parameters!$C$5*'Actual H2'!V158,IF(Control!$C$11="Tap water",Parameters!$C$17*Parameters!$C$5*'Actual H2'!V158,Parameters!$C$22*Parameters!$C$5*'Actual H2'!V158))</f>
        <v>0</v>
      </c>
      <c r="W158" s="12">
        <f>IF(Control!$C$11="Highly pure",Parameters!$C$12*Parameters!$C$5*'Actual H2'!W158,IF(Control!$C$11="Tap water",Parameters!$C$17*Parameters!$C$5*'Actual H2'!W158,Parameters!$C$22*Parameters!$C$5*'Actual H2'!W158))</f>
        <v>0</v>
      </c>
      <c r="X158" s="12">
        <f>IF(Control!$C$11="Highly pure",Parameters!$C$12*Parameters!$C$5*'Actual H2'!X158,IF(Control!$C$11="Tap water",Parameters!$C$17*Parameters!$C$5*'Actual H2'!X158,Parameters!$C$22*Parameters!$C$5*'Actual H2'!X158))</f>
        <v>2.8528301886792451</v>
      </c>
      <c r="Y158" s="12">
        <f>IF(Control!$C$11="Highly pure",Parameters!$C$12*Parameters!$C$5*'Actual H2'!Y158,IF(Control!$C$11="Tap water",Parameters!$C$17*Parameters!$C$5*'Actual H2'!Y158,Parameters!$C$22*Parameters!$C$5*'Actual H2'!Y158))</f>
        <v>9.1924528301886799</v>
      </c>
      <c r="Z158" s="12">
        <f>IF(Control!$C$11="Highly pure",Parameters!$C$12*Parameters!$C$5*'Actual H2'!Z158,IF(Control!$C$11="Tap water",Parameters!$C$17*Parameters!$C$5*'Actual H2'!Z158,Parameters!$C$22*Parameters!$C$5*'Actual H2'!Z158))</f>
        <v>20.30188679245283</v>
      </c>
      <c r="AB158" s="7">
        <f t="shared" si="2"/>
        <v>32.347169811320754</v>
      </c>
    </row>
    <row r="159" spans="2:28" x14ac:dyDescent="0.2">
      <c r="B159" s="6">
        <v>44353</v>
      </c>
      <c r="C159" s="12">
        <f>IF(Control!$C$11="Highly pure",Parameters!$C$12*Parameters!$C$5*'Actual H2'!C159,IF(Control!$C$11="Tap water",Parameters!$C$17*Parameters!$C$5*'Actual H2'!C159,Parameters!$C$22*Parameters!$C$5*'Actual H2'!C159))</f>
        <v>31.532075471698114</v>
      </c>
      <c r="D159" s="12">
        <f>IF(Control!$C$11="Highly pure",Parameters!$C$12*Parameters!$C$5*'Actual H2'!D159,IF(Control!$C$11="Tap water",Parameters!$C$17*Parameters!$C$5*'Actual H2'!D159,Parameters!$C$22*Parameters!$C$5*'Actual H2'!D159))</f>
        <v>38.052830188679245</v>
      </c>
      <c r="E159" s="12">
        <f>IF(Control!$C$11="Highly pure",Parameters!$C$12*Parameters!$C$5*'Actual H2'!E159,IF(Control!$C$11="Tap water",Parameters!$C$17*Parameters!$C$5*'Actual H2'!E159,Parameters!$C$22*Parameters!$C$5*'Actual H2'!E159))</f>
        <v>35.879245283018875</v>
      </c>
      <c r="F159" s="12">
        <f>IF(Control!$C$11="Highly pure",Parameters!$C$12*Parameters!$C$5*'Actual H2'!F159,IF(Control!$C$11="Tap water",Parameters!$C$17*Parameters!$C$5*'Actual H2'!F159,Parameters!$C$22*Parameters!$C$5*'Actual H2'!F159))</f>
        <v>33.705660377358491</v>
      </c>
      <c r="G159" s="12">
        <f>IF(Control!$C$11="Highly pure",Parameters!$C$12*Parameters!$C$5*'Actual H2'!G159,IF(Control!$C$11="Tap water",Parameters!$C$17*Parameters!$C$5*'Actual H2'!G159,Parameters!$C$22*Parameters!$C$5*'Actual H2'!G159))</f>
        <v>35.879245283018875</v>
      </c>
      <c r="H159" s="12">
        <f>IF(Control!$C$11="Highly pure",Parameters!$C$12*Parameters!$C$5*'Actual H2'!H159,IF(Control!$C$11="Tap water",Parameters!$C$17*Parameters!$C$5*'Actual H2'!H159,Parameters!$C$22*Parameters!$C$5*'Actual H2'!H159))</f>
        <v>42.807547169811322</v>
      </c>
      <c r="I159" s="12">
        <f>IF(Control!$C$11="Highly pure",Parameters!$C$12*Parameters!$C$5*'Actual H2'!I159,IF(Control!$C$11="Tap water",Parameters!$C$17*Parameters!$C$5*'Actual H2'!I159,Parameters!$C$22*Parameters!$C$5*'Actual H2'!I159))</f>
        <v>50.55094339622643</v>
      </c>
      <c r="J159" s="12">
        <f>IF(Control!$C$11="Highly pure",Parameters!$C$12*Parameters!$C$5*'Actual H2'!J159,IF(Control!$C$11="Tap water",Parameters!$C$17*Parameters!$C$5*'Actual H2'!J159,Parameters!$C$22*Parameters!$C$5*'Actual H2'!J159))</f>
        <v>45.388679245283029</v>
      </c>
      <c r="K159" s="12">
        <f>IF(Control!$C$11="Highly pure",Parameters!$C$12*Parameters!$C$5*'Actual H2'!K159,IF(Control!$C$11="Tap water",Parameters!$C$17*Parameters!$C$5*'Actual H2'!K159,Parameters!$C$22*Parameters!$C$5*'Actual H2'!K159))</f>
        <v>38.052830188679245</v>
      </c>
      <c r="L159" s="12">
        <f>IF(Control!$C$11="Highly pure",Parameters!$C$12*Parameters!$C$5*'Actual H2'!L159,IF(Control!$C$11="Tap water",Parameters!$C$17*Parameters!$C$5*'Actual H2'!L159,Parameters!$C$22*Parameters!$C$5*'Actual H2'!L159))</f>
        <v>29.358490566037734</v>
      </c>
      <c r="M159" s="12">
        <f>IF(Control!$C$11="Highly pure",Parameters!$C$12*Parameters!$C$5*'Actual H2'!M159,IF(Control!$C$11="Tap water",Parameters!$C$17*Parameters!$C$5*'Actual H2'!M159,Parameters!$C$22*Parameters!$C$5*'Actual H2'!M159))</f>
        <v>20.30188679245283</v>
      </c>
      <c r="N159" s="12">
        <f>IF(Control!$C$11="Highly pure",Parameters!$C$12*Parameters!$C$5*'Actual H2'!N159,IF(Control!$C$11="Tap water",Parameters!$C$17*Parameters!$C$5*'Actual H2'!N159,Parameters!$C$22*Parameters!$C$5*'Actual H2'!N159))</f>
        <v>12.905660377358492</v>
      </c>
      <c r="O159" s="12">
        <f>IF(Control!$C$11="Highly pure",Parameters!$C$12*Parameters!$C$5*'Actual H2'!O159,IF(Control!$C$11="Tap water",Parameters!$C$17*Parameters!$C$5*'Actual H2'!O159,Parameters!$C$22*Parameters!$C$5*'Actual H2'!O159))</f>
        <v>4.7849056603773574</v>
      </c>
      <c r="P159" s="12">
        <f>IF(Control!$C$11="Highly pure",Parameters!$C$12*Parameters!$C$5*'Actual H2'!P159,IF(Control!$C$11="Tap water",Parameters!$C$17*Parameters!$C$5*'Actual H2'!P159,Parameters!$C$22*Parameters!$C$5*'Actual H2'!P159))</f>
        <v>0</v>
      </c>
      <c r="Q159" s="12">
        <f>IF(Control!$C$11="Highly pure",Parameters!$C$12*Parameters!$C$5*'Actual H2'!Q159,IF(Control!$C$11="Tap water",Parameters!$C$17*Parameters!$C$5*'Actual H2'!Q159,Parameters!$C$22*Parameters!$C$5*'Actual H2'!Q159))</f>
        <v>0</v>
      </c>
      <c r="R159" s="12">
        <f>IF(Control!$C$11="Highly pure",Parameters!$C$12*Parameters!$C$5*'Actual H2'!R159,IF(Control!$C$11="Tap water",Parameters!$C$17*Parameters!$C$5*'Actual H2'!R159,Parameters!$C$22*Parameters!$C$5*'Actual H2'!R159))</f>
        <v>0</v>
      </c>
      <c r="S159" s="12">
        <f>IF(Control!$C$11="Highly pure",Parameters!$C$12*Parameters!$C$5*'Actual H2'!S159,IF(Control!$C$11="Tap water",Parameters!$C$17*Parameters!$C$5*'Actual H2'!S159,Parameters!$C$22*Parameters!$C$5*'Actual H2'!S159))</f>
        <v>0</v>
      </c>
      <c r="T159" s="12">
        <f>IF(Control!$C$11="Highly pure",Parameters!$C$12*Parameters!$C$5*'Actual H2'!T159,IF(Control!$C$11="Tap water",Parameters!$C$17*Parameters!$C$5*'Actual H2'!T159,Parameters!$C$22*Parameters!$C$5*'Actual H2'!T159))</f>
        <v>0</v>
      </c>
      <c r="U159" s="12">
        <f>IF(Control!$C$11="Highly pure",Parameters!$C$12*Parameters!$C$5*'Actual H2'!U159,IF(Control!$C$11="Tap water",Parameters!$C$17*Parameters!$C$5*'Actual H2'!U159,Parameters!$C$22*Parameters!$C$5*'Actual H2'!U159))</f>
        <v>0</v>
      </c>
      <c r="V159" s="12">
        <f>IF(Control!$C$11="Highly pure",Parameters!$C$12*Parameters!$C$5*'Actual H2'!V159,IF(Control!$C$11="Tap water",Parameters!$C$17*Parameters!$C$5*'Actual H2'!V159,Parameters!$C$22*Parameters!$C$5*'Actual H2'!V159))</f>
        <v>2.8528301886792451</v>
      </c>
      <c r="W159" s="12">
        <f>IF(Control!$C$11="Highly pure",Parameters!$C$12*Parameters!$C$5*'Actual H2'!W159,IF(Control!$C$11="Tap water",Parameters!$C$17*Parameters!$C$5*'Actual H2'!W159,Parameters!$C$22*Parameters!$C$5*'Actual H2'!W159))</f>
        <v>18.822641509433961</v>
      </c>
      <c r="X159" s="12">
        <f>IF(Control!$C$11="Highly pure",Parameters!$C$12*Parameters!$C$5*'Actual H2'!X159,IF(Control!$C$11="Tap water",Parameters!$C$17*Parameters!$C$5*'Actual H2'!X159,Parameters!$C$22*Parameters!$C$5*'Actual H2'!X159))</f>
        <v>31.532075471698114</v>
      </c>
      <c r="Y159" s="12">
        <f>IF(Control!$C$11="Highly pure",Parameters!$C$12*Parameters!$C$5*'Actual H2'!Y159,IF(Control!$C$11="Tap water",Parameters!$C$17*Parameters!$C$5*'Actual H2'!Y159,Parameters!$C$22*Parameters!$C$5*'Actual H2'!Y159))</f>
        <v>31.532075471698114</v>
      </c>
      <c r="Z159" s="12">
        <f>IF(Control!$C$11="Highly pure",Parameters!$C$12*Parameters!$C$5*'Actual H2'!Z159,IF(Control!$C$11="Tap water",Parameters!$C$17*Parameters!$C$5*'Actual H2'!Z159,Parameters!$C$22*Parameters!$C$5*'Actual H2'!Z159))</f>
        <v>27.547169811320753</v>
      </c>
      <c r="AB159" s="7">
        <f t="shared" si="2"/>
        <v>531.48679245283029</v>
      </c>
    </row>
    <row r="160" spans="2:28" x14ac:dyDescent="0.2">
      <c r="B160" s="6">
        <v>44354</v>
      </c>
      <c r="C160" s="12">
        <f>IF(Control!$C$11="Highly pure",Parameters!$C$12*Parameters!$C$5*'Actual H2'!C160,IF(Control!$C$11="Tap water",Parameters!$C$17*Parameters!$C$5*'Actual H2'!C160,Parameters!$C$22*Parameters!$C$5*'Actual H2'!C160))</f>
        <v>25.735849056603776</v>
      </c>
      <c r="D160" s="12">
        <f>IF(Control!$C$11="Highly pure",Parameters!$C$12*Parameters!$C$5*'Actual H2'!D160,IF(Control!$C$11="Tap water",Parameters!$C$17*Parameters!$C$5*'Actual H2'!D160,Parameters!$C$22*Parameters!$C$5*'Actual H2'!D160))</f>
        <v>23.924528301886792</v>
      </c>
      <c r="E160" s="12">
        <f>IF(Control!$C$11="Highly pure",Parameters!$C$12*Parameters!$C$5*'Actual H2'!E160,IF(Control!$C$11="Tap water",Parameters!$C$17*Parameters!$C$5*'Actual H2'!E160,Parameters!$C$22*Parameters!$C$5*'Actual H2'!E160))</f>
        <v>23.924528301886792</v>
      </c>
      <c r="F160" s="12">
        <f>IF(Control!$C$11="Highly pure",Parameters!$C$12*Parameters!$C$5*'Actual H2'!F160,IF(Control!$C$11="Tap water",Parameters!$C$17*Parameters!$C$5*'Actual H2'!F160,Parameters!$C$22*Parameters!$C$5*'Actual H2'!F160))</f>
        <v>22.113207547169811</v>
      </c>
      <c r="G160" s="12">
        <f>IF(Control!$C$11="Highly pure",Parameters!$C$12*Parameters!$C$5*'Actual H2'!G160,IF(Control!$C$11="Tap water",Parameters!$C$17*Parameters!$C$5*'Actual H2'!G160,Parameters!$C$22*Parameters!$C$5*'Actual H2'!G160))</f>
        <v>17.343396226415091</v>
      </c>
      <c r="H160" s="12">
        <f>IF(Control!$C$11="Highly pure",Parameters!$C$12*Parameters!$C$5*'Actual H2'!H160,IF(Control!$C$11="Tap water",Parameters!$C$17*Parameters!$C$5*'Actual H2'!H160,Parameters!$C$22*Parameters!$C$5*'Actual H2'!H160))</f>
        <v>11.667924528301889</v>
      </c>
      <c r="I160" s="12">
        <f>IF(Control!$C$11="Highly pure",Parameters!$C$12*Parameters!$C$5*'Actual H2'!I160,IF(Control!$C$11="Tap water",Parameters!$C$17*Parameters!$C$5*'Actual H2'!I160,Parameters!$C$22*Parameters!$C$5*'Actual H2'!I160))</f>
        <v>7.9547169811320764</v>
      </c>
      <c r="J160" s="12">
        <f>IF(Control!$C$11="Highly pure",Parameters!$C$12*Parameters!$C$5*'Actual H2'!J160,IF(Control!$C$11="Tap water",Parameters!$C$17*Parameters!$C$5*'Actual H2'!J160,Parameters!$C$22*Parameters!$C$5*'Actual H2'!J160))</f>
        <v>4.7849056603773574</v>
      </c>
      <c r="K160" s="12">
        <f>IF(Control!$C$11="Highly pure",Parameters!$C$12*Parameters!$C$5*'Actual H2'!K160,IF(Control!$C$11="Tap water",Parameters!$C$17*Parameters!$C$5*'Actual H2'!K160,Parameters!$C$22*Parameters!$C$5*'Actual H2'!K160))</f>
        <v>2.8528301886792451</v>
      </c>
      <c r="L160" s="12">
        <f>IF(Control!$C$11="Highly pure",Parameters!$C$12*Parameters!$C$5*'Actual H2'!L160,IF(Control!$C$11="Tap water",Parameters!$C$17*Parameters!$C$5*'Actual H2'!L160,Parameters!$C$22*Parameters!$C$5*'Actual H2'!L160))</f>
        <v>0</v>
      </c>
      <c r="M160" s="12">
        <f>IF(Control!$C$11="Highly pure",Parameters!$C$12*Parameters!$C$5*'Actual H2'!M160,IF(Control!$C$11="Tap water",Parameters!$C$17*Parameters!$C$5*'Actual H2'!M160,Parameters!$C$22*Parameters!$C$5*'Actual H2'!M160))</f>
        <v>0</v>
      </c>
      <c r="N160" s="12">
        <f>IF(Control!$C$11="Highly pure",Parameters!$C$12*Parameters!$C$5*'Actual H2'!N160,IF(Control!$C$11="Tap water",Parameters!$C$17*Parameters!$C$5*'Actual H2'!N160,Parameters!$C$22*Parameters!$C$5*'Actual H2'!N160))</f>
        <v>1.8867924528301887</v>
      </c>
      <c r="O160" s="12">
        <f>IF(Control!$C$11="Highly pure",Parameters!$C$12*Parameters!$C$5*'Actual H2'!O160,IF(Control!$C$11="Tap water",Parameters!$C$17*Parameters!$C$5*'Actual H2'!O160,Parameters!$C$22*Parameters!$C$5*'Actual H2'!O160))</f>
        <v>1.8867924528301887</v>
      </c>
      <c r="P160" s="12">
        <f>IF(Control!$C$11="Highly pure",Parameters!$C$12*Parameters!$C$5*'Actual H2'!P160,IF(Control!$C$11="Tap water",Parameters!$C$17*Parameters!$C$5*'Actual H2'!P160,Parameters!$C$22*Parameters!$C$5*'Actual H2'!P160))</f>
        <v>0</v>
      </c>
      <c r="Q160" s="12">
        <f>IF(Control!$C$11="Highly pure",Parameters!$C$12*Parameters!$C$5*'Actual H2'!Q160,IF(Control!$C$11="Tap water",Parameters!$C$17*Parameters!$C$5*'Actual H2'!Q160,Parameters!$C$22*Parameters!$C$5*'Actual H2'!Q160))</f>
        <v>0</v>
      </c>
      <c r="R160" s="12">
        <f>IF(Control!$C$11="Highly pure",Parameters!$C$12*Parameters!$C$5*'Actual H2'!R160,IF(Control!$C$11="Tap water",Parameters!$C$17*Parameters!$C$5*'Actual H2'!R160,Parameters!$C$22*Parameters!$C$5*'Actual H2'!R160))</f>
        <v>0</v>
      </c>
      <c r="S160" s="12">
        <f>IF(Control!$C$11="Highly pure",Parameters!$C$12*Parameters!$C$5*'Actual H2'!S160,IF(Control!$C$11="Tap water",Parameters!$C$17*Parameters!$C$5*'Actual H2'!S160,Parameters!$C$22*Parameters!$C$5*'Actual H2'!S160))</f>
        <v>0</v>
      </c>
      <c r="T160" s="12">
        <f>IF(Control!$C$11="Highly pure",Parameters!$C$12*Parameters!$C$5*'Actual H2'!T160,IF(Control!$C$11="Tap water",Parameters!$C$17*Parameters!$C$5*'Actual H2'!T160,Parameters!$C$22*Parameters!$C$5*'Actual H2'!T160))</f>
        <v>1.8867924528301887</v>
      </c>
      <c r="U160" s="12">
        <f>IF(Control!$C$11="Highly pure",Parameters!$C$12*Parameters!$C$5*'Actual H2'!U160,IF(Control!$C$11="Tap water",Parameters!$C$17*Parameters!$C$5*'Actual H2'!U160,Parameters!$C$22*Parameters!$C$5*'Actual H2'!U160))</f>
        <v>4.7849056603773574</v>
      </c>
      <c r="V160" s="12">
        <f>IF(Control!$C$11="Highly pure",Parameters!$C$12*Parameters!$C$5*'Actual H2'!V160,IF(Control!$C$11="Tap water",Parameters!$C$17*Parameters!$C$5*'Actual H2'!V160,Parameters!$C$22*Parameters!$C$5*'Actual H2'!V160))</f>
        <v>6.7169811320754729</v>
      </c>
      <c r="W160" s="12">
        <f>IF(Control!$C$11="Highly pure",Parameters!$C$12*Parameters!$C$5*'Actual H2'!W160,IF(Control!$C$11="Tap water",Parameters!$C$17*Parameters!$C$5*'Actual H2'!W160,Parameters!$C$22*Parameters!$C$5*'Actual H2'!W160))</f>
        <v>10.430188679245285</v>
      </c>
      <c r="X160" s="12">
        <f>IF(Control!$C$11="Highly pure",Parameters!$C$12*Parameters!$C$5*'Actual H2'!X160,IF(Control!$C$11="Tap water",Parameters!$C$17*Parameters!$C$5*'Actual H2'!X160,Parameters!$C$22*Parameters!$C$5*'Actual H2'!X160))</f>
        <v>14.384905660377358</v>
      </c>
      <c r="Y160" s="12">
        <f>IF(Control!$C$11="Highly pure",Parameters!$C$12*Parameters!$C$5*'Actual H2'!Y160,IF(Control!$C$11="Tap water",Parameters!$C$17*Parameters!$C$5*'Actual H2'!Y160,Parameters!$C$22*Parameters!$C$5*'Actual H2'!Y160))</f>
        <v>20.30188679245283</v>
      </c>
      <c r="Z160" s="12">
        <f>IF(Control!$C$11="Highly pure",Parameters!$C$12*Parameters!$C$5*'Actual H2'!Z160,IF(Control!$C$11="Tap water",Parameters!$C$17*Parameters!$C$5*'Actual H2'!Z160,Parameters!$C$22*Parameters!$C$5*'Actual H2'!Z160))</f>
        <v>27.547169811320753</v>
      </c>
      <c r="AB160" s="7">
        <f t="shared" si="2"/>
        <v>230.12830188679234</v>
      </c>
    </row>
    <row r="161" spans="2:28" x14ac:dyDescent="0.2">
      <c r="B161" s="6">
        <v>44355</v>
      </c>
      <c r="C161" s="12">
        <f>IF(Control!$C$11="Highly pure",Parameters!$C$12*Parameters!$C$5*'Actual H2'!C161,IF(Control!$C$11="Tap water",Parameters!$C$17*Parameters!$C$5*'Actual H2'!C161,Parameters!$C$22*Parameters!$C$5*'Actual H2'!C161))</f>
        <v>35.879245283018875</v>
      </c>
      <c r="D161" s="12">
        <f>IF(Control!$C$11="Highly pure",Parameters!$C$12*Parameters!$C$5*'Actual H2'!D161,IF(Control!$C$11="Tap water",Parameters!$C$17*Parameters!$C$5*'Actual H2'!D161,Parameters!$C$22*Parameters!$C$5*'Actual H2'!D161))</f>
        <v>33.705660377358491</v>
      </c>
      <c r="E161" s="12">
        <f>IF(Control!$C$11="Highly pure",Parameters!$C$12*Parameters!$C$5*'Actual H2'!E161,IF(Control!$C$11="Tap water",Parameters!$C$17*Parameters!$C$5*'Actual H2'!E161,Parameters!$C$22*Parameters!$C$5*'Actual H2'!E161))</f>
        <v>25.735849056603776</v>
      </c>
      <c r="F161" s="12">
        <f>IF(Control!$C$11="Highly pure",Parameters!$C$12*Parameters!$C$5*'Actual H2'!F161,IF(Control!$C$11="Tap water",Parameters!$C$17*Parameters!$C$5*'Actual H2'!F161,Parameters!$C$22*Parameters!$C$5*'Actual H2'!F161))</f>
        <v>22.113207547169811</v>
      </c>
      <c r="G161" s="12">
        <f>IF(Control!$C$11="Highly pure",Parameters!$C$12*Parameters!$C$5*'Actual H2'!G161,IF(Control!$C$11="Tap water",Parameters!$C$17*Parameters!$C$5*'Actual H2'!G161,Parameters!$C$22*Parameters!$C$5*'Actual H2'!G161))</f>
        <v>23.924528301886792</v>
      </c>
      <c r="H161" s="12">
        <f>IF(Control!$C$11="Highly pure",Parameters!$C$12*Parameters!$C$5*'Actual H2'!H161,IF(Control!$C$11="Tap water",Parameters!$C$17*Parameters!$C$5*'Actual H2'!H161,Parameters!$C$22*Parameters!$C$5*'Actual H2'!H161))</f>
        <v>22.113207547169811</v>
      </c>
      <c r="I161" s="12">
        <f>IF(Control!$C$11="Highly pure",Parameters!$C$12*Parameters!$C$5*'Actual H2'!I161,IF(Control!$C$11="Tap water",Parameters!$C$17*Parameters!$C$5*'Actual H2'!I161,Parameters!$C$22*Parameters!$C$5*'Actual H2'!I161))</f>
        <v>17.343396226415091</v>
      </c>
      <c r="J161" s="12">
        <f>IF(Control!$C$11="Highly pure",Parameters!$C$12*Parameters!$C$5*'Actual H2'!J161,IF(Control!$C$11="Tap water",Parameters!$C$17*Parameters!$C$5*'Actual H2'!J161,Parameters!$C$22*Parameters!$C$5*'Actual H2'!J161))</f>
        <v>20.30188679245283</v>
      </c>
      <c r="K161" s="12">
        <f>IF(Control!$C$11="Highly pure",Parameters!$C$12*Parameters!$C$5*'Actual H2'!K161,IF(Control!$C$11="Tap water",Parameters!$C$17*Parameters!$C$5*'Actual H2'!K161,Parameters!$C$22*Parameters!$C$5*'Actual H2'!K161))</f>
        <v>38.052830188679245</v>
      </c>
      <c r="L161" s="12">
        <f>IF(Control!$C$11="Highly pure",Parameters!$C$12*Parameters!$C$5*'Actual H2'!L161,IF(Control!$C$11="Tap water",Parameters!$C$17*Parameters!$C$5*'Actual H2'!L161,Parameters!$C$22*Parameters!$C$5*'Actual H2'!L161))</f>
        <v>45.388679245283029</v>
      </c>
      <c r="M161" s="12">
        <f>IF(Control!$C$11="Highly pure",Parameters!$C$12*Parameters!$C$5*'Actual H2'!M161,IF(Control!$C$11="Tap water",Parameters!$C$17*Parameters!$C$5*'Actual H2'!M161,Parameters!$C$22*Parameters!$C$5*'Actual H2'!M161))</f>
        <v>53.132075471698116</v>
      </c>
      <c r="N161" s="12">
        <f>IF(Control!$C$11="Highly pure",Parameters!$C$12*Parameters!$C$5*'Actual H2'!N161,IF(Control!$C$11="Tap water",Parameters!$C$17*Parameters!$C$5*'Actual H2'!N161,Parameters!$C$22*Parameters!$C$5*'Actual H2'!N161))</f>
        <v>65.328301886792445</v>
      </c>
      <c r="O161" s="12">
        <f>IF(Control!$C$11="Highly pure",Parameters!$C$12*Parameters!$C$5*'Actual H2'!O161,IF(Control!$C$11="Tap water",Parameters!$C$17*Parameters!$C$5*'Actual H2'!O161,Parameters!$C$22*Parameters!$C$5*'Actual H2'!O161))</f>
        <v>62.279245283018867</v>
      </c>
      <c r="P161" s="12">
        <f>IF(Control!$C$11="Highly pure",Parameters!$C$12*Parameters!$C$5*'Actual H2'!P161,IF(Control!$C$11="Tap water",Parameters!$C$17*Parameters!$C$5*'Actual H2'!P161,Parameters!$C$22*Parameters!$C$5*'Actual H2'!P161))</f>
        <v>68.377358490566024</v>
      </c>
      <c r="Q161" s="12">
        <f>IF(Control!$C$11="Highly pure",Parameters!$C$12*Parameters!$C$5*'Actual H2'!Q161,IF(Control!$C$11="Tap water",Parameters!$C$17*Parameters!$C$5*'Actual H2'!Q161,Parameters!$C$22*Parameters!$C$5*'Actual H2'!Q161))</f>
        <v>75.833962264150927</v>
      </c>
      <c r="R161" s="12">
        <f>IF(Control!$C$11="Highly pure",Parameters!$C$12*Parameters!$C$5*'Actual H2'!R161,IF(Control!$C$11="Tap water",Parameters!$C$17*Parameters!$C$5*'Actual H2'!R161,Parameters!$C$22*Parameters!$C$5*'Actual H2'!R161))</f>
        <v>68.377358490566024</v>
      </c>
      <c r="S161" s="12">
        <f>IF(Control!$C$11="Highly pure",Parameters!$C$12*Parameters!$C$5*'Actual H2'!S161,IF(Control!$C$11="Tap water",Parameters!$C$17*Parameters!$C$5*'Actual H2'!S161,Parameters!$C$22*Parameters!$C$5*'Actual H2'!S161))</f>
        <v>50.55094339622643</v>
      </c>
      <c r="T161" s="12">
        <f>IF(Control!$C$11="Highly pure",Parameters!$C$12*Parameters!$C$5*'Actual H2'!T161,IF(Control!$C$11="Tap water",Parameters!$C$17*Parameters!$C$5*'Actual H2'!T161,Parameters!$C$22*Parameters!$C$5*'Actual H2'!T161))</f>
        <v>31.532075471698114</v>
      </c>
      <c r="U161" s="12">
        <f>IF(Control!$C$11="Highly pure",Parameters!$C$12*Parameters!$C$5*'Actual H2'!U161,IF(Control!$C$11="Tap water",Parameters!$C$17*Parameters!$C$5*'Actual H2'!U161,Parameters!$C$22*Parameters!$C$5*'Actual H2'!U161))</f>
        <v>15.864150943396227</v>
      </c>
      <c r="V161" s="12">
        <f>IF(Control!$C$11="Highly pure",Parameters!$C$12*Parameters!$C$5*'Actual H2'!V161,IF(Control!$C$11="Tap water",Parameters!$C$17*Parameters!$C$5*'Actual H2'!V161,Parameters!$C$22*Parameters!$C$5*'Actual H2'!V161))</f>
        <v>14.384905660377358</v>
      </c>
      <c r="W161" s="12">
        <f>IF(Control!$C$11="Highly pure",Parameters!$C$12*Parameters!$C$5*'Actual H2'!W161,IF(Control!$C$11="Tap water",Parameters!$C$17*Parameters!$C$5*'Actual H2'!W161,Parameters!$C$22*Parameters!$C$5*'Actual H2'!W161))</f>
        <v>27.547169811320753</v>
      </c>
      <c r="X161" s="12">
        <f>IF(Control!$C$11="Highly pure",Parameters!$C$12*Parameters!$C$5*'Actual H2'!X161,IF(Control!$C$11="Tap water",Parameters!$C$17*Parameters!$C$5*'Actual H2'!X161,Parameters!$C$22*Parameters!$C$5*'Actual H2'!X161))</f>
        <v>53.132075471698116</v>
      </c>
      <c r="Y161" s="12">
        <f>IF(Control!$C$11="Highly pure",Parameters!$C$12*Parameters!$C$5*'Actual H2'!Y161,IF(Control!$C$11="Tap water",Parameters!$C$17*Parameters!$C$5*'Actual H2'!Y161,Parameters!$C$22*Parameters!$C$5*'Actual H2'!Y161))</f>
        <v>83.89433962264151</v>
      </c>
      <c r="Z161" s="12">
        <f>IF(Control!$C$11="Highly pure",Parameters!$C$12*Parameters!$C$5*'Actual H2'!Z161,IF(Control!$C$11="Tap water",Parameters!$C$17*Parameters!$C$5*'Actual H2'!Z161,Parameters!$C$22*Parameters!$C$5*'Actual H2'!Z161))</f>
        <v>101.19245283018867</v>
      </c>
      <c r="AB161" s="7">
        <f t="shared" si="2"/>
        <v>1055.9849056603775</v>
      </c>
    </row>
    <row r="162" spans="2:28" x14ac:dyDescent="0.2">
      <c r="B162" s="6">
        <v>44356</v>
      </c>
      <c r="C162" s="12">
        <f>IF(Control!$C$11="Highly pure",Parameters!$C$12*Parameters!$C$5*'Actual H2'!C162,IF(Control!$C$11="Tap water",Parameters!$C$17*Parameters!$C$5*'Actual H2'!C162,Parameters!$C$22*Parameters!$C$5*'Actual H2'!C162))</f>
        <v>101.19245283018867</v>
      </c>
      <c r="D162" s="12">
        <f>IF(Control!$C$11="Highly pure",Parameters!$C$12*Parameters!$C$5*'Actual H2'!D162,IF(Control!$C$11="Tap water",Parameters!$C$17*Parameters!$C$5*'Actual H2'!D162,Parameters!$C$22*Parameters!$C$5*'Actual H2'!D162))</f>
        <v>93.856603773584894</v>
      </c>
      <c r="E162" s="12">
        <f>IF(Control!$C$11="Highly pure",Parameters!$C$12*Parameters!$C$5*'Actual H2'!E162,IF(Control!$C$11="Tap water",Parameters!$C$17*Parameters!$C$5*'Actual H2'!E162,Parameters!$C$22*Parameters!$C$5*'Actual H2'!E162))</f>
        <v>83.89433962264151</v>
      </c>
      <c r="F162" s="12">
        <f>IF(Control!$C$11="Highly pure",Parameters!$C$12*Parameters!$C$5*'Actual H2'!F162,IF(Control!$C$11="Tap water",Parameters!$C$17*Parameters!$C$5*'Actual H2'!F162,Parameters!$C$22*Parameters!$C$5*'Actual H2'!F162))</f>
        <v>93.856603773584894</v>
      </c>
      <c r="G162" s="12">
        <f>IF(Control!$C$11="Highly pure",Parameters!$C$12*Parameters!$C$5*'Actual H2'!G162,IF(Control!$C$11="Tap water",Parameters!$C$17*Parameters!$C$5*'Actual H2'!G162,Parameters!$C$22*Parameters!$C$5*'Actual H2'!G162))</f>
        <v>97.781132075471703</v>
      </c>
      <c r="H162" s="12">
        <f>IF(Control!$C$11="Highly pure",Parameters!$C$12*Parameters!$C$5*'Actual H2'!H162,IF(Control!$C$11="Tap water",Parameters!$C$17*Parameters!$C$5*'Actual H2'!H162,Parameters!$C$22*Parameters!$C$5*'Actual H2'!H162))</f>
        <v>97.781132075471703</v>
      </c>
      <c r="I162" s="12">
        <f>IF(Control!$C$11="Highly pure",Parameters!$C$12*Parameters!$C$5*'Actual H2'!I162,IF(Control!$C$11="Tap water",Parameters!$C$17*Parameters!$C$5*'Actual H2'!I162,Parameters!$C$22*Parameters!$C$5*'Actual H2'!I162))</f>
        <v>89.720754716981133</v>
      </c>
      <c r="J162" s="12">
        <f>IF(Control!$C$11="Highly pure",Parameters!$C$12*Parameters!$C$5*'Actual H2'!J162,IF(Control!$C$11="Tap water",Parameters!$C$17*Parameters!$C$5*'Actual H2'!J162,Parameters!$C$22*Parameters!$C$5*'Actual H2'!J162))</f>
        <v>93.856603773584894</v>
      </c>
      <c r="K162" s="12">
        <f>IF(Control!$C$11="Highly pure",Parameters!$C$12*Parameters!$C$5*'Actual H2'!K162,IF(Control!$C$11="Tap water",Parameters!$C$17*Parameters!$C$5*'Actual H2'!K162,Parameters!$C$22*Parameters!$C$5*'Actual H2'!K162))</f>
        <v>85.735849056603769</v>
      </c>
      <c r="L162" s="12">
        <f>IF(Control!$C$11="Highly pure",Parameters!$C$12*Parameters!$C$5*'Actual H2'!L162,IF(Control!$C$11="Tap water",Parameters!$C$17*Parameters!$C$5*'Actual H2'!L162,Parameters!$C$22*Parameters!$C$5*'Actual H2'!L162))</f>
        <v>97.781132075471703</v>
      </c>
      <c r="M162" s="12">
        <f>IF(Control!$C$11="Highly pure",Parameters!$C$12*Parameters!$C$5*'Actual H2'!M162,IF(Control!$C$11="Tap water",Parameters!$C$17*Parameters!$C$5*'Actual H2'!M162,Parameters!$C$22*Parameters!$C$5*'Actual H2'!M162))</f>
        <v>101.19245283018867</v>
      </c>
      <c r="N162" s="12">
        <f>IF(Control!$C$11="Highly pure",Parameters!$C$12*Parameters!$C$5*'Actual H2'!N162,IF(Control!$C$11="Tap water",Parameters!$C$17*Parameters!$C$5*'Actual H2'!N162,Parameters!$C$22*Parameters!$C$5*'Actual H2'!N162))</f>
        <v>105.66037735849056</v>
      </c>
      <c r="O162" s="12">
        <f>IF(Control!$C$11="Highly pure",Parameters!$C$12*Parameters!$C$5*'Actual H2'!O162,IF(Control!$C$11="Tap water",Parameters!$C$17*Parameters!$C$5*'Actual H2'!O162,Parameters!$C$22*Parameters!$C$5*'Actual H2'!O162))</f>
        <v>97.781132075471703</v>
      </c>
      <c r="P162" s="12">
        <f>IF(Control!$C$11="Highly pure",Parameters!$C$12*Parameters!$C$5*'Actual H2'!P162,IF(Control!$C$11="Tap water",Parameters!$C$17*Parameters!$C$5*'Actual H2'!P162,Parameters!$C$22*Parameters!$C$5*'Actual H2'!P162))</f>
        <v>93.856603773584894</v>
      </c>
      <c r="Q162" s="12">
        <f>IF(Control!$C$11="Highly pure",Parameters!$C$12*Parameters!$C$5*'Actual H2'!Q162,IF(Control!$C$11="Tap water",Parameters!$C$17*Parameters!$C$5*'Actual H2'!Q162,Parameters!$C$22*Parameters!$C$5*'Actual H2'!Q162))</f>
        <v>101.19245283018867</v>
      </c>
      <c r="R162" s="12">
        <f>IF(Control!$C$11="Highly pure",Parameters!$C$12*Parameters!$C$5*'Actual H2'!R162,IF(Control!$C$11="Tap water",Parameters!$C$17*Parameters!$C$5*'Actual H2'!R162,Parameters!$C$22*Parameters!$C$5*'Actual H2'!R162))</f>
        <v>117.1320754716981</v>
      </c>
      <c r="S162" s="12">
        <f>IF(Control!$C$11="Highly pure",Parameters!$C$12*Parameters!$C$5*'Actual H2'!S162,IF(Control!$C$11="Tap water",Parameters!$C$17*Parameters!$C$5*'Actual H2'!S162,Parameters!$C$22*Parameters!$C$5*'Actual H2'!S162))</f>
        <v>113.72075471698113</v>
      </c>
      <c r="T162" s="12">
        <f>IF(Control!$C$11="Highly pure",Parameters!$C$12*Parameters!$C$5*'Actual H2'!T162,IF(Control!$C$11="Tap water",Parameters!$C$17*Parameters!$C$5*'Actual H2'!T162,Parameters!$C$22*Parameters!$C$5*'Actual H2'!T162))</f>
        <v>101.19245283018867</v>
      </c>
      <c r="U162" s="12">
        <f>IF(Control!$C$11="Highly pure",Parameters!$C$12*Parameters!$C$5*'Actual H2'!U162,IF(Control!$C$11="Tap water",Parameters!$C$17*Parameters!$C$5*'Actual H2'!U162,Parameters!$C$22*Parameters!$C$5*'Actual H2'!U162))</f>
        <v>117.1320754716981</v>
      </c>
      <c r="V162" s="12">
        <f>IF(Control!$C$11="Highly pure",Parameters!$C$12*Parameters!$C$5*'Actual H2'!V162,IF(Control!$C$11="Tap water",Parameters!$C$17*Parameters!$C$5*'Actual H2'!V162,Parameters!$C$22*Parameters!$C$5*'Actual H2'!V162))</f>
        <v>109.79622641509434</v>
      </c>
      <c r="W162" s="12">
        <f>IF(Control!$C$11="Highly pure",Parameters!$C$12*Parameters!$C$5*'Actual H2'!W162,IF(Control!$C$11="Tap water",Parameters!$C$17*Parameters!$C$5*'Actual H2'!W162,Parameters!$C$22*Parameters!$C$5*'Actual H2'!W162))</f>
        <v>119.48679245283019</v>
      </c>
      <c r="X162" s="12">
        <f>IF(Control!$C$11="Highly pure",Parameters!$C$12*Parameters!$C$5*'Actual H2'!X162,IF(Control!$C$11="Tap water",Parameters!$C$17*Parameters!$C$5*'Actual H2'!X162,Parameters!$C$22*Parameters!$C$5*'Actual H2'!X162))</f>
        <v>137.53962264150945</v>
      </c>
      <c r="Y162" s="12">
        <f>IF(Control!$C$11="Highly pure",Parameters!$C$12*Parameters!$C$5*'Actual H2'!Y162,IF(Control!$C$11="Tap water",Parameters!$C$17*Parameters!$C$5*'Actual H2'!Y162,Parameters!$C$22*Parameters!$C$5*'Actual H2'!Y162))</f>
        <v>149.37358490566038</v>
      </c>
      <c r="Z162" s="12">
        <f>IF(Control!$C$11="Highly pure",Parameters!$C$12*Parameters!$C$5*'Actual H2'!Z162,IF(Control!$C$11="Tap water",Parameters!$C$17*Parameters!$C$5*'Actual H2'!Z162,Parameters!$C$22*Parameters!$C$5*'Actual H2'!Z162))</f>
        <v>151.72830188679248</v>
      </c>
      <c r="AB162" s="7">
        <f t="shared" si="2"/>
        <v>2552.2415094339622</v>
      </c>
    </row>
    <row r="163" spans="2:28" x14ac:dyDescent="0.2">
      <c r="B163" s="6">
        <v>44357</v>
      </c>
      <c r="C163" s="12">
        <f>IF(Control!$C$11="Highly pure",Parameters!$C$12*Parameters!$C$5*'Actual H2'!C163,IF(Control!$C$11="Tap water",Parameters!$C$17*Parameters!$C$5*'Actual H2'!C163,Parameters!$C$22*Parameters!$C$5*'Actual H2'!C163))</f>
        <v>151.72830188679248</v>
      </c>
      <c r="D163" s="12">
        <f>IF(Control!$C$11="Highly pure",Parameters!$C$12*Parameters!$C$5*'Actual H2'!D163,IF(Control!$C$11="Tap water",Parameters!$C$17*Parameters!$C$5*'Actual H2'!D163,Parameters!$C$22*Parameters!$C$5*'Actual H2'!D163))</f>
        <v>149.37358490566038</v>
      </c>
      <c r="E163" s="12">
        <f>IF(Control!$C$11="Highly pure",Parameters!$C$12*Parameters!$C$5*'Actual H2'!E163,IF(Control!$C$11="Tap water",Parameters!$C$17*Parameters!$C$5*'Actual H2'!E163,Parameters!$C$22*Parameters!$C$5*'Actual H2'!E163))</f>
        <v>149.37358490566038</v>
      </c>
      <c r="F163" s="12">
        <f>IF(Control!$C$11="Highly pure",Parameters!$C$12*Parameters!$C$5*'Actual H2'!F163,IF(Control!$C$11="Tap water",Parameters!$C$17*Parameters!$C$5*'Actual H2'!F163,Parameters!$C$22*Parameters!$C$5*'Actual H2'!F163))</f>
        <v>153.23773584905663</v>
      </c>
      <c r="G163" s="12">
        <f>IF(Control!$C$11="Highly pure",Parameters!$C$12*Parameters!$C$5*'Actual H2'!G163,IF(Control!$C$11="Tap water",Parameters!$C$17*Parameters!$C$5*'Actual H2'!G163,Parameters!$C$22*Parameters!$C$5*'Actual H2'!G163))</f>
        <v>165.37358490566035</v>
      </c>
      <c r="H163" s="12">
        <f>IF(Control!$C$11="Highly pure",Parameters!$C$12*Parameters!$C$5*'Actual H2'!H163,IF(Control!$C$11="Tap water",Parameters!$C$17*Parameters!$C$5*'Actual H2'!H163,Parameters!$C$22*Parameters!$C$5*'Actual H2'!H163))</f>
        <v>154.15849056603776</v>
      </c>
      <c r="I163" s="12">
        <f>IF(Control!$C$11="Highly pure",Parameters!$C$12*Parameters!$C$5*'Actual H2'!I163,IF(Control!$C$11="Tap water",Parameters!$C$17*Parameters!$C$5*'Actual H2'!I163,Parameters!$C$22*Parameters!$C$5*'Actual H2'!I163))</f>
        <v>165.37358490566035</v>
      </c>
      <c r="J163" s="12">
        <f>IF(Control!$C$11="Highly pure",Parameters!$C$12*Parameters!$C$5*'Actual H2'!J163,IF(Control!$C$11="Tap water",Parameters!$C$17*Parameters!$C$5*'Actual H2'!J163,Parameters!$C$22*Parameters!$C$5*'Actual H2'!J163))</f>
        <v>183.26037735849056</v>
      </c>
      <c r="K163" s="12">
        <f>IF(Control!$C$11="Highly pure",Parameters!$C$12*Parameters!$C$5*'Actual H2'!K163,IF(Control!$C$11="Tap water",Parameters!$C$17*Parameters!$C$5*'Actual H2'!K163,Parameters!$C$22*Parameters!$C$5*'Actual H2'!K163))</f>
        <v>188.67924528301887</v>
      </c>
      <c r="L163" s="12">
        <f>IF(Control!$C$11="Highly pure",Parameters!$C$12*Parameters!$C$5*'Actual H2'!L163,IF(Control!$C$11="Tap water",Parameters!$C$17*Parameters!$C$5*'Actual H2'!L163,Parameters!$C$22*Parameters!$C$5*'Actual H2'!L163))</f>
        <v>188.67924528301887</v>
      </c>
      <c r="M163" s="12">
        <f>IF(Control!$C$11="Highly pure",Parameters!$C$12*Parameters!$C$5*'Actual H2'!M163,IF(Control!$C$11="Tap water",Parameters!$C$17*Parameters!$C$5*'Actual H2'!M163,Parameters!$C$22*Parameters!$C$5*'Actual H2'!M163))</f>
        <v>187.74339622641514</v>
      </c>
      <c r="N163" s="12">
        <f>IF(Control!$C$11="Highly pure",Parameters!$C$12*Parameters!$C$5*'Actual H2'!N163,IF(Control!$C$11="Tap water",Parameters!$C$17*Parameters!$C$5*'Actual H2'!N163,Parameters!$C$22*Parameters!$C$5*'Actual H2'!N163))</f>
        <v>184.06037735849057</v>
      </c>
      <c r="O163" s="12">
        <f>IF(Control!$C$11="Highly pure",Parameters!$C$12*Parameters!$C$5*'Actual H2'!O163,IF(Control!$C$11="Tap water",Parameters!$C$17*Parameters!$C$5*'Actual H2'!O163,Parameters!$C$22*Parameters!$C$5*'Actual H2'!O163))</f>
        <v>184.0301886792453</v>
      </c>
      <c r="P163" s="12">
        <f>IF(Control!$C$11="Highly pure",Parameters!$C$12*Parameters!$C$5*'Actual H2'!P163,IF(Control!$C$11="Tap water",Parameters!$C$17*Parameters!$C$5*'Actual H2'!P163,Parameters!$C$22*Parameters!$C$5*'Actual H2'!P163))</f>
        <v>184.06037735849057</v>
      </c>
      <c r="Q163" s="12">
        <f>IF(Control!$C$11="Highly pure",Parameters!$C$12*Parameters!$C$5*'Actual H2'!Q163,IF(Control!$C$11="Tap water",Parameters!$C$17*Parameters!$C$5*'Actual H2'!Q163,Parameters!$C$22*Parameters!$C$5*'Actual H2'!Q163))</f>
        <v>177.7811320754717</v>
      </c>
      <c r="R163" s="12">
        <f>IF(Control!$C$11="Highly pure",Parameters!$C$12*Parameters!$C$5*'Actual H2'!R163,IF(Control!$C$11="Tap water",Parameters!$C$17*Parameters!$C$5*'Actual H2'!R163,Parameters!$C$22*Parameters!$C$5*'Actual H2'!R163))</f>
        <v>177.7811320754717</v>
      </c>
      <c r="S163" s="12">
        <f>IF(Control!$C$11="Highly pure",Parameters!$C$12*Parameters!$C$5*'Actual H2'!S163,IF(Control!$C$11="Tap water",Parameters!$C$17*Parameters!$C$5*'Actual H2'!S163,Parameters!$C$22*Parameters!$C$5*'Actual H2'!S163))</f>
        <v>168.36226415094336</v>
      </c>
      <c r="T163" s="12">
        <f>IF(Control!$C$11="Highly pure",Parameters!$C$12*Parameters!$C$5*'Actual H2'!T163,IF(Control!$C$11="Tap water",Parameters!$C$17*Parameters!$C$5*'Actual H2'!T163,Parameters!$C$22*Parameters!$C$5*'Actual H2'!T163))</f>
        <v>165.37358490566035</v>
      </c>
      <c r="U163" s="12">
        <f>IF(Control!$C$11="Highly pure",Parameters!$C$12*Parameters!$C$5*'Actual H2'!U163,IF(Control!$C$11="Tap water",Parameters!$C$17*Parameters!$C$5*'Actual H2'!U163,Parameters!$C$22*Parameters!$C$5*'Actual H2'!U163))</f>
        <v>154.15849056603776</v>
      </c>
      <c r="V163" s="12">
        <f>IF(Control!$C$11="Highly pure",Parameters!$C$12*Parameters!$C$5*'Actual H2'!V163,IF(Control!$C$11="Tap water",Parameters!$C$17*Parameters!$C$5*'Actual H2'!V163,Parameters!$C$22*Parameters!$C$5*'Actual H2'!V163))</f>
        <v>154.15849056603776</v>
      </c>
      <c r="W163" s="12">
        <f>IF(Control!$C$11="Highly pure",Parameters!$C$12*Parameters!$C$5*'Actual H2'!W163,IF(Control!$C$11="Tap water",Parameters!$C$17*Parameters!$C$5*'Actual H2'!W163,Parameters!$C$22*Parameters!$C$5*'Actual H2'!W163))</f>
        <v>165.37358490566035</v>
      </c>
      <c r="X163" s="12">
        <f>IF(Control!$C$11="Highly pure",Parameters!$C$12*Parameters!$C$5*'Actual H2'!X163,IF(Control!$C$11="Tap water",Parameters!$C$17*Parameters!$C$5*'Actual H2'!X163,Parameters!$C$22*Parameters!$C$5*'Actual H2'!X163))</f>
        <v>166.88301886792453</v>
      </c>
      <c r="Y163" s="12">
        <f>IF(Control!$C$11="Highly pure",Parameters!$C$12*Parameters!$C$5*'Actual H2'!Y163,IF(Control!$C$11="Tap water",Parameters!$C$17*Parameters!$C$5*'Actual H2'!Y163,Parameters!$C$22*Parameters!$C$5*'Actual H2'!Y163))</f>
        <v>168.36226415094336</v>
      </c>
      <c r="Z163" s="12">
        <f>IF(Control!$C$11="Highly pure",Parameters!$C$12*Parameters!$C$5*'Actual H2'!Z163,IF(Control!$C$11="Tap water",Parameters!$C$17*Parameters!$C$5*'Actual H2'!Z163,Parameters!$C$22*Parameters!$C$5*'Actual H2'!Z163))</f>
        <v>177.7811320754717</v>
      </c>
      <c r="AB163" s="7">
        <f t="shared" si="2"/>
        <v>4065.147169811321</v>
      </c>
    </row>
    <row r="164" spans="2:28" x14ac:dyDescent="0.2">
      <c r="B164" s="6">
        <v>44358</v>
      </c>
      <c r="C164" s="12">
        <f>IF(Control!$C$11="Highly pure",Parameters!$C$12*Parameters!$C$5*'Actual H2'!C164,IF(Control!$C$11="Tap water",Parameters!$C$17*Parameters!$C$5*'Actual H2'!C164,Parameters!$C$22*Parameters!$C$5*'Actual H2'!C164))</f>
        <v>184.0301886792453</v>
      </c>
      <c r="D164" s="12">
        <f>IF(Control!$C$11="Highly pure",Parameters!$C$12*Parameters!$C$5*'Actual H2'!D164,IF(Control!$C$11="Tap water",Parameters!$C$17*Parameters!$C$5*'Actual H2'!D164,Parameters!$C$22*Parameters!$C$5*'Actual H2'!D164))</f>
        <v>184.0301886792453</v>
      </c>
      <c r="E164" s="12">
        <f>IF(Control!$C$11="Highly pure",Parameters!$C$12*Parameters!$C$5*'Actual H2'!E164,IF(Control!$C$11="Tap water",Parameters!$C$17*Parameters!$C$5*'Actual H2'!E164,Parameters!$C$22*Parameters!$C$5*'Actual H2'!E164))</f>
        <v>183.26037735849056</v>
      </c>
      <c r="F164" s="12">
        <f>IF(Control!$C$11="Highly pure",Parameters!$C$12*Parameters!$C$5*'Actual H2'!F164,IF(Control!$C$11="Tap water",Parameters!$C$17*Parameters!$C$5*'Actual H2'!F164,Parameters!$C$22*Parameters!$C$5*'Actual H2'!F164))</f>
        <v>176.30188679245282</v>
      </c>
      <c r="G164" s="12">
        <f>IF(Control!$C$11="Highly pure",Parameters!$C$12*Parameters!$C$5*'Actual H2'!G164,IF(Control!$C$11="Tap water",Parameters!$C$17*Parameters!$C$5*'Actual H2'!G164,Parameters!$C$22*Parameters!$C$5*'Actual H2'!G164))</f>
        <v>165.37358490566035</v>
      </c>
      <c r="H164" s="12">
        <f>IF(Control!$C$11="Highly pure",Parameters!$C$12*Parameters!$C$5*'Actual H2'!H164,IF(Control!$C$11="Tap water",Parameters!$C$17*Parameters!$C$5*'Actual H2'!H164,Parameters!$C$22*Parameters!$C$5*'Actual H2'!H164))</f>
        <v>154.15849056603776</v>
      </c>
      <c r="I164" s="12">
        <f>IF(Control!$C$11="Highly pure",Parameters!$C$12*Parameters!$C$5*'Actual H2'!I164,IF(Control!$C$11="Tap water",Parameters!$C$17*Parameters!$C$5*'Actual H2'!I164,Parameters!$C$22*Parameters!$C$5*'Actual H2'!I164))</f>
        <v>167.80377358490566</v>
      </c>
      <c r="J164" s="12">
        <f>IF(Control!$C$11="Highly pure",Parameters!$C$12*Parameters!$C$5*'Actual H2'!J164,IF(Control!$C$11="Tap water",Parameters!$C$17*Parameters!$C$5*'Actual H2'!J164,Parameters!$C$22*Parameters!$C$5*'Actual H2'!J164))</f>
        <v>177.22264150943397</v>
      </c>
      <c r="K164" s="12">
        <f>IF(Control!$C$11="Highly pure",Parameters!$C$12*Parameters!$C$5*'Actual H2'!K164,IF(Control!$C$11="Tap water",Parameters!$C$17*Parameters!$C$5*'Actual H2'!K164,Parameters!$C$22*Parameters!$C$5*'Actual H2'!K164))</f>
        <v>183.26037735849056</v>
      </c>
      <c r="L164" s="12">
        <f>IF(Control!$C$11="Highly pure",Parameters!$C$12*Parameters!$C$5*'Actual H2'!L164,IF(Control!$C$11="Tap water",Parameters!$C$17*Parameters!$C$5*'Actual H2'!L164,Parameters!$C$22*Parameters!$C$5*'Actual H2'!L164))</f>
        <v>183.81886792452832</v>
      </c>
      <c r="M164" s="12">
        <f>IF(Control!$C$11="Highly pure",Parameters!$C$12*Parameters!$C$5*'Actual H2'!M164,IF(Control!$C$11="Tap water",Parameters!$C$17*Parameters!$C$5*'Actual H2'!M164,Parameters!$C$22*Parameters!$C$5*'Actual H2'!M164))</f>
        <v>177.7811320754717</v>
      </c>
      <c r="N164" s="12">
        <f>IF(Control!$C$11="Highly pure",Parameters!$C$12*Parameters!$C$5*'Actual H2'!N164,IF(Control!$C$11="Tap water",Parameters!$C$17*Parameters!$C$5*'Actual H2'!N164,Parameters!$C$22*Parameters!$C$5*'Actual H2'!N164))</f>
        <v>183.26037735849056</v>
      </c>
      <c r="O164" s="12">
        <f>IF(Control!$C$11="Highly pure",Parameters!$C$12*Parameters!$C$5*'Actual H2'!O164,IF(Control!$C$11="Tap water",Parameters!$C$17*Parameters!$C$5*'Actual H2'!O164,Parameters!$C$22*Parameters!$C$5*'Actual H2'!O164))</f>
        <v>183.81886792452832</v>
      </c>
      <c r="P164" s="12">
        <f>IF(Control!$C$11="Highly pure",Parameters!$C$12*Parameters!$C$5*'Actual H2'!P164,IF(Control!$C$11="Tap water",Parameters!$C$17*Parameters!$C$5*'Actual H2'!P164,Parameters!$C$22*Parameters!$C$5*'Actual H2'!P164))</f>
        <v>187.50188679245284</v>
      </c>
      <c r="Q164" s="12">
        <f>IF(Control!$C$11="Highly pure",Parameters!$C$12*Parameters!$C$5*'Actual H2'!Q164,IF(Control!$C$11="Tap water",Parameters!$C$17*Parameters!$C$5*'Actual H2'!Q164,Parameters!$C$22*Parameters!$C$5*'Actual H2'!Q164))</f>
        <v>188.67924528301887</v>
      </c>
      <c r="R164" s="12">
        <f>IF(Control!$C$11="Highly pure",Parameters!$C$12*Parameters!$C$5*'Actual H2'!R164,IF(Control!$C$11="Tap water",Parameters!$C$17*Parameters!$C$5*'Actual H2'!R164,Parameters!$C$22*Parameters!$C$5*'Actual H2'!R164))</f>
        <v>188.67924528301887</v>
      </c>
      <c r="S164" s="12">
        <f>IF(Control!$C$11="Highly pure",Parameters!$C$12*Parameters!$C$5*'Actual H2'!S164,IF(Control!$C$11="Tap water",Parameters!$C$17*Parameters!$C$5*'Actual H2'!S164,Parameters!$C$22*Parameters!$C$5*'Actual H2'!S164))</f>
        <v>188.67924528301887</v>
      </c>
      <c r="T164" s="12">
        <f>IF(Control!$C$11="Highly pure",Parameters!$C$12*Parameters!$C$5*'Actual H2'!T164,IF(Control!$C$11="Tap water",Parameters!$C$17*Parameters!$C$5*'Actual H2'!T164,Parameters!$C$22*Parameters!$C$5*'Actual H2'!T164))</f>
        <v>188.67924528301887</v>
      </c>
      <c r="U164" s="12">
        <f>IF(Control!$C$11="Highly pure",Parameters!$C$12*Parameters!$C$5*'Actual H2'!U164,IF(Control!$C$11="Tap water",Parameters!$C$17*Parameters!$C$5*'Actual H2'!U164,Parameters!$C$22*Parameters!$C$5*'Actual H2'!U164))</f>
        <v>188.67924528301887</v>
      </c>
      <c r="V164" s="12">
        <f>IF(Control!$C$11="Highly pure",Parameters!$C$12*Parameters!$C$5*'Actual H2'!V164,IF(Control!$C$11="Tap water",Parameters!$C$17*Parameters!$C$5*'Actual H2'!V164,Parameters!$C$22*Parameters!$C$5*'Actual H2'!V164))</f>
        <v>186.94339622641508</v>
      </c>
      <c r="W164" s="12">
        <f>IF(Control!$C$11="Highly pure",Parameters!$C$12*Parameters!$C$5*'Actual H2'!W164,IF(Control!$C$11="Tap water",Parameters!$C$17*Parameters!$C$5*'Actual H2'!W164,Parameters!$C$22*Parameters!$C$5*'Actual H2'!W164))</f>
        <v>183.81886792452832</v>
      </c>
      <c r="X164" s="12">
        <f>IF(Control!$C$11="Highly pure",Parameters!$C$12*Parameters!$C$5*'Actual H2'!X164,IF(Control!$C$11="Tap water",Parameters!$C$17*Parameters!$C$5*'Actual H2'!X164,Parameters!$C$22*Parameters!$C$5*'Actual H2'!X164))</f>
        <v>183.26037735849056</v>
      </c>
      <c r="Y164" s="12">
        <f>IF(Control!$C$11="Highly pure",Parameters!$C$12*Parameters!$C$5*'Actual H2'!Y164,IF(Control!$C$11="Tap water",Parameters!$C$17*Parameters!$C$5*'Actual H2'!Y164,Parameters!$C$22*Parameters!$C$5*'Actual H2'!Y164))</f>
        <v>183.81886792452832</v>
      </c>
      <c r="Z164" s="12">
        <f>IF(Control!$C$11="Highly pure",Parameters!$C$12*Parameters!$C$5*'Actual H2'!Z164,IF(Control!$C$11="Tap water",Parameters!$C$17*Parameters!$C$5*'Actual H2'!Z164,Parameters!$C$22*Parameters!$C$5*'Actual H2'!Z164))</f>
        <v>187.50188679245284</v>
      </c>
      <c r="AB164" s="7">
        <f t="shared" si="2"/>
        <v>4360.3622641509428</v>
      </c>
    </row>
    <row r="165" spans="2:28" x14ac:dyDescent="0.2">
      <c r="B165" s="6">
        <v>44359</v>
      </c>
      <c r="C165" s="12">
        <f>IF(Control!$C$11="Highly pure",Parameters!$C$12*Parameters!$C$5*'Actual H2'!C165,IF(Control!$C$11="Tap water",Parameters!$C$17*Parameters!$C$5*'Actual H2'!C165,Parameters!$C$22*Parameters!$C$5*'Actual H2'!C165))</f>
        <v>186.94339622641508</v>
      </c>
      <c r="D165" s="12">
        <f>IF(Control!$C$11="Highly pure",Parameters!$C$12*Parameters!$C$5*'Actual H2'!D165,IF(Control!$C$11="Tap water",Parameters!$C$17*Parameters!$C$5*'Actual H2'!D165,Parameters!$C$22*Parameters!$C$5*'Actual H2'!D165))</f>
        <v>184.06037735849057</v>
      </c>
      <c r="E165" s="12">
        <f>IF(Control!$C$11="Highly pure",Parameters!$C$12*Parameters!$C$5*'Actual H2'!E165,IF(Control!$C$11="Tap water",Parameters!$C$17*Parameters!$C$5*'Actual H2'!E165,Parameters!$C$22*Parameters!$C$5*'Actual H2'!E165))</f>
        <v>187.71320754716982</v>
      </c>
      <c r="F165" s="12">
        <f>IF(Control!$C$11="Highly pure",Parameters!$C$12*Parameters!$C$5*'Actual H2'!F165,IF(Control!$C$11="Tap water",Parameters!$C$17*Parameters!$C$5*'Actual H2'!F165,Parameters!$C$22*Parameters!$C$5*'Actual H2'!F165))</f>
        <v>187.74339622641514</v>
      </c>
      <c r="G165" s="12">
        <f>IF(Control!$C$11="Highly pure",Parameters!$C$12*Parameters!$C$5*'Actual H2'!G165,IF(Control!$C$11="Tap water",Parameters!$C$17*Parameters!$C$5*'Actual H2'!G165,Parameters!$C$22*Parameters!$C$5*'Actual H2'!G165))</f>
        <v>188.67924528301887</v>
      </c>
      <c r="H165" s="12">
        <f>IF(Control!$C$11="Highly pure",Parameters!$C$12*Parameters!$C$5*'Actual H2'!H165,IF(Control!$C$11="Tap water",Parameters!$C$17*Parameters!$C$5*'Actual H2'!H165,Parameters!$C$22*Parameters!$C$5*'Actual H2'!H165))</f>
        <v>188.67924528301887</v>
      </c>
      <c r="I165" s="12">
        <f>IF(Control!$C$11="Highly pure",Parameters!$C$12*Parameters!$C$5*'Actual H2'!I165,IF(Control!$C$11="Tap water",Parameters!$C$17*Parameters!$C$5*'Actual H2'!I165,Parameters!$C$22*Parameters!$C$5*'Actual H2'!I165))</f>
        <v>188.67924528301887</v>
      </c>
      <c r="J165" s="12">
        <f>IF(Control!$C$11="Highly pure",Parameters!$C$12*Parameters!$C$5*'Actual H2'!J165,IF(Control!$C$11="Tap water",Parameters!$C$17*Parameters!$C$5*'Actual H2'!J165,Parameters!$C$22*Parameters!$C$5*'Actual H2'!J165))</f>
        <v>188.67924528301887</v>
      </c>
      <c r="K165" s="12">
        <f>IF(Control!$C$11="Highly pure",Parameters!$C$12*Parameters!$C$5*'Actual H2'!K165,IF(Control!$C$11="Tap water",Parameters!$C$17*Parameters!$C$5*'Actual H2'!K165,Parameters!$C$22*Parameters!$C$5*'Actual H2'!K165))</f>
        <v>188.67924528301887</v>
      </c>
      <c r="L165" s="12">
        <f>IF(Control!$C$11="Highly pure",Parameters!$C$12*Parameters!$C$5*'Actual H2'!L165,IF(Control!$C$11="Tap water",Parameters!$C$17*Parameters!$C$5*'Actual H2'!L165,Parameters!$C$22*Parameters!$C$5*'Actual H2'!L165))</f>
        <v>188.67924528301887</v>
      </c>
      <c r="M165" s="12">
        <f>IF(Control!$C$11="Highly pure",Parameters!$C$12*Parameters!$C$5*'Actual H2'!M165,IF(Control!$C$11="Tap water",Parameters!$C$17*Parameters!$C$5*'Actual H2'!M165,Parameters!$C$22*Parameters!$C$5*'Actual H2'!M165))</f>
        <v>188.67924528301887</v>
      </c>
      <c r="N165" s="12">
        <f>IF(Control!$C$11="Highly pure",Parameters!$C$12*Parameters!$C$5*'Actual H2'!N165,IF(Control!$C$11="Tap water",Parameters!$C$17*Parameters!$C$5*'Actual H2'!N165,Parameters!$C$22*Parameters!$C$5*'Actual H2'!N165))</f>
        <v>188.67924528301887</v>
      </c>
      <c r="O165" s="12">
        <f>IF(Control!$C$11="Highly pure",Parameters!$C$12*Parameters!$C$5*'Actual H2'!O165,IF(Control!$C$11="Tap water",Parameters!$C$17*Parameters!$C$5*'Actual H2'!O165,Parameters!$C$22*Parameters!$C$5*'Actual H2'!O165))</f>
        <v>188.67924528301887</v>
      </c>
      <c r="P165" s="12">
        <f>IF(Control!$C$11="Highly pure",Parameters!$C$12*Parameters!$C$5*'Actual H2'!P165,IF(Control!$C$11="Tap water",Parameters!$C$17*Parameters!$C$5*'Actual H2'!P165,Parameters!$C$22*Parameters!$C$5*'Actual H2'!P165))</f>
        <v>188.67924528301887</v>
      </c>
      <c r="Q165" s="12">
        <f>IF(Control!$C$11="Highly pure",Parameters!$C$12*Parameters!$C$5*'Actual H2'!Q165,IF(Control!$C$11="Tap water",Parameters!$C$17*Parameters!$C$5*'Actual H2'!Q165,Parameters!$C$22*Parameters!$C$5*'Actual H2'!Q165))</f>
        <v>188.67924528301887</v>
      </c>
      <c r="R165" s="12">
        <f>IF(Control!$C$11="Highly pure",Parameters!$C$12*Parameters!$C$5*'Actual H2'!R165,IF(Control!$C$11="Tap water",Parameters!$C$17*Parameters!$C$5*'Actual H2'!R165,Parameters!$C$22*Parameters!$C$5*'Actual H2'!R165))</f>
        <v>183.26037735849056</v>
      </c>
      <c r="S165" s="12">
        <f>IF(Control!$C$11="Highly pure",Parameters!$C$12*Parameters!$C$5*'Actual H2'!S165,IF(Control!$C$11="Tap water",Parameters!$C$17*Parameters!$C$5*'Actual H2'!S165,Parameters!$C$22*Parameters!$C$5*'Actual H2'!S165))</f>
        <v>165.37358490566035</v>
      </c>
      <c r="T165" s="12">
        <f>IF(Control!$C$11="Highly pure",Parameters!$C$12*Parameters!$C$5*'Actual H2'!T165,IF(Control!$C$11="Tap water",Parameters!$C$17*Parameters!$C$5*'Actual H2'!T165,Parameters!$C$22*Parameters!$C$5*'Actual H2'!T165))</f>
        <v>126.33962264150944</v>
      </c>
      <c r="U165" s="12">
        <f>IF(Control!$C$11="Highly pure",Parameters!$C$12*Parameters!$C$5*'Actual H2'!U165,IF(Control!$C$11="Tap water",Parameters!$C$17*Parameters!$C$5*'Actual H2'!U165,Parameters!$C$22*Parameters!$C$5*'Actual H2'!U165))</f>
        <v>75.833962264150927</v>
      </c>
      <c r="V165" s="12">
        <f>IF(Control!$C$11="Highly pure",Parameters!$C$12*Parameters!$C$5*'Actual H2'!V165,IF(Control!$C$11="Tap water",Parameters!$C$17*Parameters!$C$5*'Actual H2'!V165,Parameters!$C$22*Parameters!$C$5*'Actual H2'!V165))</f>
        <v>38.052830188679245</v>
      </c>
      <c r="W165" s="12">
        <f>IF(Control!$C$11="Highly pure",Parameters!$C$12*Parameters!$C$5*'Actual H2'!W165,IF(Control!$C$11="Tap water",Parameters!$C$17*Parameters!$C$5*'Actual H2'!W165,Parameters!$C$22*Parameters!$C$5*'Actual H2'!W165))</f>
        <v>27.547169811320753</v>
      </c>
      <c r="X165" s="12">
        <f>IF(Control!$C$11="Highly pure",Parameters!$C$12*Parameters!$C$5*'Actual H2'!X165,IF(Control!$C$11="Tap water",Parameters!$C$17*Parameters!$C$5*'Actual H2'!X165,Parameters!$C$22*Parameters!$C$5*'Actual H2'!X165))</f>
        <v>45.388679245283029</v>
      </c>
      <c r="Y165" s="12">
        <f>IF(Control!$C$11="Highly pure",Parameters!$C$12*Parameters!$C$5*'Actual H2'!Y165,IF(Control!$C$11="Tap water",Parameters!$C$17*Parameters!$C$5*'Actual H2'!Y165,Parameters!$C$22*Parameters!$C$5*'Actual H2'!Y165))</f>
        <v>71.84905660377359</v>
      </c>
      <c r="Z165" s="12">
        <f>IF(Control!$C$11="Highly pure",Parameters!$C$12*Parameters!$C$5*'Actual H2'!Z165,IF(Control!$C$11="Tap water",Parameters!$C$17*Parameters!$C$5*'Actual H2'!Z165,Parameters!$C$22*Parameters!$C$5*'Actual H2'!Z165))</f>
        <v>93.856603773584894</v>
      </c>
      <c r="AB165" s="7">
        <f t="shared" si="2"/>
        <v>3649.4339622641501</v>
      </c>
    </row>
    <row r="166" spans="2:28" x14ac:dyDescent="0.2">
      <c r="B166" s="6">
        <v>44360</v>
      </c>
      <c r="C166" s="12">
        <f>IF(Control!$C$11="Highly pure",Parameters!$C$12*Parameters!$C$5*'Actual H2'!C166,IF(Control!$C$11="Tap water",Parameters!$C$17*Parameters!$C$5*'Actual H2'!C166,Parameters!$C$22*Parameters!$C$5*'Actual H2'!C166))</f>
        <v>113.72075471698113</v>
      </c>
      <c r="D166" s="12">
        <f>IF(Control!$C$11="Highly pure",Parameters!$C$12*Parameters!$C$5*'Actual H2'!D166,IF(Control!$C$11="Tap water",Parameters!$C$17*Parameters!$C$5*'Actual H2'!D166,Parameters!$C$22*Parameters!$C$5*'Actual H2'!D166))</f>
        <v>113.72075471698113</v>
      </c>
      <c r="E166" s="12">
        <f>IF(Control!$C$11="Highly pure",Parameters!$C$12*Parameters!$C$5*'Actual H2'!E166,IF(Control!$C$11="Tap water",Parameters!$C$17*Parameters!$C$5*'Actual H2'!E166,Parameters!$C$22*Parameters!$C$5*'Actual H2'!E166))</f>
        <v>133.6754716981132</v>
      </c>
      <c r="F166" s="12">
        <f>IF(Control!$C$11="Highly pure",Parameters!$C$12*Parameters!$C$5*'Actual H2'!F166,IF(Control!$C$11="Tap water",Parameters!$C$17*Parameters!$C$5*'Actual H2'!F166,Parameters!$C$22*Parameters!$C$5*'Actual H2'!F166))</f>
        <v>151.72830188679248</v>
      </c>
      <c r="G166" s="12">
        <f>IF(Control!$C$11="Highly pure",Parameters!$C$12*Parameters!$C$5*'Actual H2'!G166,IF(Control!$C$11="Tap water",Parameters!$C$17*Parameters!$C$5*'Actual H2'!G166,Parameters!$C$22*Parameters!$C$5*'Actual H2'!G166))</f>
        <v>151.72830188679248</v>
      </c>
      <c r="H166" s="12">
        <f>IF(Control!$C$11="Highly pure",Parameters!$C$12*Parameters!$C$5*'Actual H2'!H166,IF(Control!$C$11="Tap water",Parameters!$C$17*Parameters!$C$5*'Actual H2'!H166,Parameters!$C$22*Parameters!$C$5*'Actual H2'!H166))</f>
        <v>149.37358490566038</v>
      </c>
      <c r="I166" s="12">
        <f>IF(Control!$C$11="Highly pure",Parameters!$C$12*Parameters!$C$5*'Actual H2'!I166,IF(Control!$C$11="Tap water",Parameters!$C$17*Parameters!$C$5*'Actual H2'!I166,Parameters!$C$22*Parameters!$C$5*'Actual H2'!I166))</f>
        <v>167.80377358490566</v>
      </c>
      <c r="J166" s="12">
        <f>IF(Control!$C$11="Highly pure",Parameters!$C$12*Parameters!$C$5*'Actual H2'!J166,IF(Control!$C$11="Tap water",Parameters!$C$17*Parameters!$C$5*'Actual H2'!J166,Parameters!$C$22*Parameters!$C$5*'Actual H2'!J166))</f>
        <v>177.7811320754717</v>
      </c>
      <c r="K166" s="12">
        <f>IF(Control!$C$11="Highly pure",Parameters!$C$12*Parameters!$C$5*'Actual H2'!K166,IF(Control!$C$11="Tap water",Parameters!$C$17*Parameters!$C$5*'Actual H2'!K166,Parameters!$C$22*Parameters!$C$5*'Actual H2'!K166))</f>
        <v>187.50188679245284</v>
      </c>
      <c r="L166" s="12">
        <f>IF(Control!$C$11="Highly pure",Parameters!$C$12*Parameters!$C$5*'Actual H2'!L166,IF(Control!$C$11="Tap water",Parameters!$C$17*Parameters!$C$5*'Actual H2'!L166,Parameters!$C$22*Parameters!$C$5*'Actual H2'!L166))</f>
        <v>188.67924528301887</v>
      </c>
      <c r="M166" s="12">
        <f>IF(Control!$C$11="Highly pure",Parameters!$C$12*Parameters!$C$5*'Actual H2'!M166,IF(Control!$C$11="Tap water",Parameters!$C$17*Parameters!$C$5*'Actual H2'!M166,Parameters!$C$22*Parameters!$C$5*'Actual H2'!M166))</f>
        <v>188.67924528301887</v>
      </c>
      <c r="N166" s="12">
        <f>IF(Control!$C$11="Highly pure",Parameters!$C$12*Parameters!$C$5*'Actual H2'!N166,IF(Control!$C$11="Tap water",Parameters!$C$17*Parameters!$C$5*'Actual H2'!N166,Parameters!$C$22*Parameters!$C$5*'Actual H2'!N166))</f>
        <v>188.67924528301887</v>
      </c>
      <c r="O166" s="12">
        <f>IF(Control!$C$11="Highly pure",Parameters!$C$12*Parameters!$C$5*'Actual H2'!O166,IF(Control!$C$11="Tap water",Parameters!$C$17*Parameters!$C$5*'Actual H2'!O166,Parameters!$C$22*Parameters!$C$5*'Actual H2'!O166))</f>
        <v>188.67924528301887</v>
      </c>
      <c r="P166" s="12">
        <f>IF(Control!$C$11="Highly pure",Parameters!$C$12*Parameters!$C$5*'Actual H2'!P166,IF(Control!$C$11="Tap water",Parameters!$C$17*Parameters!$C$5*'Actual H2'!P166,Parameters!$C$22*Parameters!$C$5*'Actual H2'!P166))</f>
        <v>188.67924528301887</v>
      </c>
      <c r="Q166" s="12">
        <f>IF(Control!$C$11="Highly pure",Parameters!$C$12*Parameters!$C$5*'Actual H2'!Q166,IF(Control!$C$11="Tap water",Parameters!$C$17*Parameters!$C$5*'Actual H2'!Q166,Parameters!$C$22*Parameters!$C$5*'Actual H2'!Q166))</f>
        <v>188.67924528301887</v>
      </c>
      <c r="R166" s="12">
        <f>IF(Control!$C$11="Highly pure",Parameters!$C$12*Parameters!$C$5*'Actual H2'!R166,IF(Control!$C$11="Tap water",Parameters!$C$17*Parameters!$C$5*'Actual H2'!R166,Parameters!$C$22*Parameters!$C$5*'Actual H2'!R166))</f>
        <v>188.67924528301887</v>
      </c>
      <c r="S166" s="12">
        <f>IF(Control!$C$11="Highly pure",Parameters!$C$12*Parameters!$C$5*'Actual H2'!S166,IF(Control!$C$11="Tap water",Parameters!$C$17*Parameters!$C$5*'Actual H2'!S166,Parameters!$C$22*Parameters!$C$5*'Actual H2'!S166))</f>
        <v>177.22264150943397</v>
      </c>
      <c r="T166" s="12">
        <f>IF(Control!$C$11="Highly pure",Parameters!$C$12*Parameters!$C$5*'Actual H2'!T166,IF(Control!$C$11="Tap water",Parameters!$C$17*Parameters!$C$5*'Actual H2'!T166,Parameters!$C$22*Parameters!$C$5*'Actual H2'!T166))</f>
        <v>151.72830188679248</v>
      </c>
      <c r="U166" s="12">
        <f>IF(Control!$C$11="Highly pure",Parameters!$C$12*Parameters!$C$5*'Actual H2'!U166,IF(Control!$C$11="Tap water",Parameters!$C$17*Parameters!$C$5*'Actual H2'!U166,Parameters!$C$22*Parameters!$C$5*'Actual H2'!U166))</f>
        <v>126.33962264150944</v>
      </c>
      <c r="V166" s="12">
        <f>IF(Control!$C$11="Highly pure",Parameters!$C$12*Parameters!$C$5*'Actual H2'!V166,IF(Control!$C$11="Tap water",Parameters!$C$17*Parameters!$C$5*'Actual H2'!V166,Parameters!$C$22*Parameters!$C$5*'Actual H2'!V166))</f>
        <v>113.72075471698113</v>
      </c>
      <c r="W166" s="12">
        <f>IF(Control!$C$11="Highly pure",Parameters!$C$12*Parameters!$C$5*'Actual H2'!W166,IF(Control!$C$11="Tap water",Parameters!$C$17*Parameters!$C$5*'Actual H2'!W166,Parameters!$C$22*Parameters!$C$5*'Actual H2'!W166))</f>
        <v>97.781132075471703</v>
      </c>
      <c r="X166" s="12">
        <f>IF(Control!$C$11="Highly pure",Parameters!$C$12*Parameters!$C$5*'Actual H2'!X166,IF(Control!$C$11="Tap water",Parameters!$C$17*Parameters!$C$5*'Actual H2'!X166,Parameters!$C$22*Parameters!$C$5*'Actual H2'!X166))</f>
        <v>97.781132075471703</v>
      </c>
      <c r="Y166" s="12">
        <f>IF(Control!$C$11="Highly pure",Parameters!$C$12*Parameters!$C$5*'Actual H2'!Y166,IF(Control!$C$11="Tap water",Parameters!$C$17*Parameters!$C$5*'Actual H2'!Y166,Parameters!$C$22*Parameters!$C$5*'Actual H2'!Y166))</f>
        <v>136.0301886792453</v>
      </c>
      <c r="Z166" s="12">
        <f>IF(Control!$C$11="Highly pure",Parameters!$C$12*Parameters!$C$5*'Actual H2'!Z166,IF(Control!$C$11="Tap water",Parameters!$C$17*Parameters!$C$5*'Actual H2'!Z166,Parameters!$C$22*Parameters!$C$5*'Actual H2'!Z166))</f>
        <v>154.15849056603776</v>
      </c>
      <c r="AB166" s="7">
        <f t="shared" si="2"/>
        <v>3722.5509433962261</v>
      </c>
    </row>
    <row r="167" spans="2:28" x14ac:dyDescent="0.2">
      <c r="B167" s="6">
        <v>44361</v>
      </c>
      <c r="C167" s="12">
        <f>IF(Control!$C$11="Highly pure",Parameters!$C$12*Parameters!$C$5*'Actual H2'!C167,IF(Control!$C$11="Tap water",Parameters!$C$17*Parameters!$C$5*'Actual H2'!C167,Parameters!$C$22*Parameters!$C$5*'Actual H2'!C167))</f>
        <v>165.37358490566035</v>
      </c>
      <c r="D167" s="12">
        <f>IF(Control!$C$11="Highly pure",Parameters!$C$12*Parameters!$C$5*'Actual H2'!D167,IF(Control!$C$11="Tap water",Parameters!$C$17*Parameters!$C$5*'Actual H2'!D167,Parameters!$C$22*Parameters!$C$5*'Actual H2'!D167))</f>
        <v>165.37358490566035</v>
      </c>
      <c r="E167" s="12">
        <f>IF(Control!$C$11="Highly pure",Parameters!$C$12*Parameters!$C$5*'Actual H2'!E167,IF(Control!$C$11="Tap water",Parameters!$C$17*Parameters!$C$5*'Actual H2'!E167,Parameters!$C$22*Parameters!$C$5*'Actual H2'!E167))</f>
        <v>174.79245283018867</v>
      </c>
      <c r="F167" s="12">
        <f>IF(Control!$C$11="Highly pure",Parameters!$C$12*Parameters!$C$5*'Actual H2'!F167,IF(Control!$C$11="Tap water",Parameters!$C$17*Parameters!$C$5*'Actual H2'!F167,Parameters!$C$22*Parameters!$C$5*'Actual H2'!F167))</f>
        <v>177.22264150943397</v>
      </c>
      <c r="G167" s="12">
        <f>IF(Control!$C$11="Highly pure",Parameters!$C$12*Parameters!$C$5*'Actual H2'!G167,IF(Control!$C$11="Tap water",Parameters!$C$17*Parameters!$C$5*'Actual H2'!G167,Parameters!$C$22*Parameters!$C$5*'Actual H2'!G167))</f>
        <v>184.0301886792453</v>
      </c>
      <c r="H167" s="12">
        <f>IF(Control!$C$11="Highly pure",Parameters!$C$12*Parameters!$C$5*'Actual H2'!H167,IF(Control!$C$11="Tap water",Parameters!$C$17*Parameters!$C$5*'Actual H2'!H167,Parameters!$C$22*Parameters!$C$5*'Actual H2'!H167))</f>
        <v>187.74339622641514</v>
      </c>
      <c r="I167" s="12">
        <f>IF(Control!$C$11="Highly pure",Parameters!$C$12*Parameters!$C$5*'Actual H2'!I167,IF(Control!$C$11="Tap water",Parameters!$C$17*Parameters!$C$5*'Actual H2'!I167,Parameters!$C$22*Parameters!$C$5*'Actual H2'!I167))</f>
        <v>188.67924528301887</v>
      </c>
      <c r="J167" s="12">
        <f>IF(Control!$C$11="Highly pure",Parameters!$C$12*Parameters!$C$5*'Actual H2'!J167,IF(Control!$C$11="Tap water",Parameters!$C$17*Parameters!$C$5*'Actual H2'!J167,Parameters!$C$22*Parameters!$C$5*'Actual H2'!J167))</f>
        <v>188.67924528301887</v>
      </c>
      <c r="K167" s="12">
        <f>IF(Control!$C$11="Highly pure",Parameters!$C$12*Parameters!$C$5*'Actual H2'!K167,IF(Control!$C$11="Tap water",Parameters!$C$17*Parameters!$C$5*'Actual H2'!K167,Parameters!$C$22*Parameters!$C$5*'Actual H2'!K167))</f>
        <v>188.67924528301887</v>
      </c>
      <c r="L167" s="12">
        <f>IF(Control!$C$11="Highly pure",Parameters!$C$12*Parameters!$C$5*'Actual H2'!L167,IF(Control!$C$11="Tap water",Parameters!$C$17*Parameters!$C$5*'Actual H2'!L167,Parameters!$C$22*Parameters!$C$5*'Actual H2'!L167))</f>
        <v>188.67924528301887</v>
      </c>
      <c r="M167" s="12">
        <f>IF(Control!$C$11="Highly pure",Parameters!$C$12*Parameters!$C$5*'Actual H2'!M167,IF(Control!$C$11="Tap water",Parameters!$C$17*Parameters!$C$5*'Actual H2'!M167,Parameters!$C$22*Parameters!$C$5*'Actual H2'!M167))</f>
        <v>188.67924528301887</v>
      </c>
      <c r="N167" s="12">
        <f>IF(Control!$C$11="Highly pure",Parameters!$C$12*Parameters!$C$5*'Actual H2'!N167,IF(Control!$C$11="Tap water",Parameters!$C$17*Parameters!$C$5*'Actual H2'!N167,Parameters!$C$22*Parameters!$C$5*'Actual H2'!N167))</f>
        <v>188.67924528301887</v>
      </c>
      <c r="O167" s="12">
        <f>IF(Control!$C$11="Highly pure",Parameters!$C$12*Parameters!$C$5*'Actual H2'!O167,IF(Control!$C$11="Tap water",Parameters!$C$17*Parameters!$C$5*'Actual H2'!O167,Parameters!$C$22*Parameters!$C$5*'Actual H2'!O167))</f>
        <v>188.67924528301887</v>
      </c>
      <c r="P167" s="12">
        <f>IF(Control!$C$11="Highly pure",Parameters!$C$12*Parameters!$C$5*'Actual H2'!P167,IF(Control!$C$11="Tap water",Parameters!$C$17*Parameters!$C$5*'Actual H2'!P167,Parameters!$C$22*Parameters!$C$5*'Actual H2'!P167))</f>
        <v>188.67924528301887</v>
      </c>
      <c r="Q167" s="12">
        <f>IF(Control!$C$11="Highly pure",Parameters!$C$12*Parameters!$C$5*'Actual H2'!Q167,IF(Control!$C$11="Tap water",Parameters!$C$17*Parameters!$C$5*'Actual H2'!Q167,Parameters!$C$22*Parameters!$C$5*'Actual H2'!Q167))</f>
        <v>188.67924528301887</v>
      </c>
      <c r="R167" s="12">
        <f>IF(Control!$C$11="Highly pure",Parameters!$C$12*Parameters!$C$5*'Actual H2'!R167,IF(Control!$C$11="Tap water",Parameters!$C$17*Parameters!$C$5*'Actual H2'!R167,Parameters!$C$22*Parameters!$C$5*'Actual H2'!R167))</f>
        <v>188.67924528301887</v>
      </c>
      <c r="S167" s="12">
        <f>IF(Control!$C$11="Highly pure",Parameters!$C$12*Parameters!$C$5*'Actual H2'!S167,IF(Control!$C$11="Tap water",Parameters!$C$17*Parameters!$C$5*'Actual H2'!S167,Parameters!$C$22*Parameters!$C$5*'Actual H2'!S167))</f>
        <v>188.67924528301887</v>
      </c>
      <c r="T167" s="12">
        <f>IF(Control!$C$11="Highly pure",Parameters!$C$12*Parameters!$C$5*'Actual H2'!T167,IF(Control!$C$11="Tap water",Parameters!$C$17*Parameters!$C$5*'Actual H2'!T167,Parameters!$C$22*Parameters!$C$5*'Actual H2'!T167))</f>
        <v>188.67924528301887</v>
      </c>
      <c r="U167" s="12">
        <f>IF(Control!$C$11="Highly pure",Parameters!$C$12*Parameters!$C$5*'Actual H2'!U167,IF(Control!$C$11="Tap water",Parameters!$C$17*Parameters!$C$5*'Actual H2'!U167,Parameters!$C$22*Parameters!$C$5*'Actual H2'!U167))</f>
        <v>188.67924528301887</v>
      </c>
      <c r="V167" s="12">
        <f>IF(Control!$C$11="Highly pure",Parameters!$C$12*Parameters!$C$5*'Actual H2'!V167,IF(Control!$C$11="Tap water",Parameters!$C$17*Parameters!$C$5*'Actual H2'!V167,Parameters!$C$22*Parameters!$C$5*'Actual H2'!V167))</f>
        <v>187.74339622641514</v>
      </c>
      <c r="W167" s="12">
        <f>IF(Control!$C$11="Highly pure",Parameters!$C$12*Parameters!$C$5*'Actual H2'!W167,IF(Control!$C$11="Tap water",Parameters!$C$17*Parameters!$C$5*'Actual H2'!W167,Parameters!$C$22*Parameters!$C$5*'Actual H2'!W167))</f>
        <v>177.7811320754717</v>
      </c>
      <c r="X167" s="12">
        <f>IF(Control!$C$11="Highly pure",Parameters!$C$12*Parameters!$C$5*'Actual H2'!X167,IF(Control!$C$11="Tap water",Parameters!$C$17*Parameters!$C$5*'Actual H2'!X167,Parameters!$C$22*Parameters!$C$5*'Actual H2'!X167))</f>
        <v>167.80377358490566</v>
      </c>
      <c r="Y167" s="12">
        <f>IF(Control!$C$11="Highly pure",Parameters!$C$12*Parameters!$C$5*'Actual H2'!Y167,IF(Control!$C$11="Tap water",Parameters!$C$17*Parameters!$C$5*'Actual H2'!Y167,Parameters!$C$22*Parameters!$C$5*'Actual H2'!Y167))</f>
        <v>154.15849056603776</v>
      </c>
      <c r="Z167" s="12">
        <f>IF(Control!$C$11="Highly pure",Parameters!$C$12*Parameters!$C$5*'Actual H2'!Z167,IF(Control!$C$11="Tap water",Parameters!$C$17*Parameters!$C$5*'Actual H2'!Z167,Parameters!$C$22*Parameters!$C$5*'Actual H2'!Z167))</f>
        <v>136.0301886792453</v>
      </c>
      <c r="AB167" s="7">
        <f t="shared" si="2"/>
        <v>4330.8830188679221</v>
      </c>
    </row>
    <row r="168" spans="2:28" x14ac:dyDescent="0.2">
      <c r="B168" s="6">
        <v>44362</v>
      </c>
      <c r="C168" s="12">
        <f>IF(Control!$C$11="Highly pure",Parameters!$C$12*Parameters!$C$5*'Actual H2'!C168,IF(Control!$C$11="Tap water",Parameters!$C$17*Parameters!$C$5*'Actual H2'!C168,Parameters!$C$22*Parameters!$C$5*'Actual H2'!C168))</f>
        <v>126.33962264150944</v>
      </c>
      <c r="D168" s="12">
        <f>IF(Control!$C$11="Highly pure",Parameters!$C$12*Parameters!$C$5*'Actual H2'!D168,IF(Control!$C$11="Tap water",Parameters!$C$17*Parameters!$C$5*'Actual H2'!D168,Parameters!$C$22*Parameters!$C$5*'Actual H2'!D168))</f>
        <v>113.72075471698113</v>
      </c>
      <c r="E168" s="12">
        <f>IF(Control!$C$11="Highly pure",Parameters!$C$12*Parameters!$C$5*'Actual H2'!E168,IF(Control!$C$11="Tap water",Parameters!$C$17*Parameters!$C$5*'Actual H2'!E168,Parameters!$C$22*Parameters!$C$5*'Actual H2'!E168))</f>
        <v>93.856603773584894</v>
      </c>
      <c r="F168" s="12">
        <f>IF(Control!$C$11="Highly pure",Parameters!$C$12*Parameters!$C$5*'Actual H2'!F168,IF(Control!$C$11="Tap water",Parameters!$C$17*Parameters!$C$5*'Actual H2'!F168,Parameters!$C$22*Parameters!$C$5*'Actual H2'!F168))</f>
        <v>71.84905660377359</v>
      </c>
      <c r="G168" s="12">
        <f>IF(Control!$C$11="Highly pure",Parameters!$C$12*Parameters!$C$5*'Actual H2'!G168,IF(Control!$C$11="Tap water",Parameters!$C$17*Parameters!$C$5*'Actual H2'!G168,Parameters!$C$22*Parameters!$C$5*'Actual H2'!G168))</f>
        <v>45.388679245283029</v>
      </c>
      <c r="H168" s="12">
        <f>IF(Control!$C$11="Highly pure",Parameters!$C$12*Parameters!$C$5*'Actual H2'!H168,IF(Control!$C$11="Tap water",Parameters!$C$17*Parameters!$C$5*'Actual H2'!H168,Parameters!$C$22*Parameters!$C$5*'Actual H2'!H168))</f>
        <v>23.924528301886792</v>
      </c>
      <c r="I168" s="12">
        <f>IF(Control!$C$11="Highly pure",Parameters!$C$12*Parameters!$C$5*'Actual H2'!I168,IF(Control!$C$11="Tap water",Parameters!$C$17*Parameters!$C$5*'Actual H2'!I168,Parameters!$C$22*Parameters!$C$5*'Actual H2'!I168))</f>
        <v>12.905660377358492</v>
      </c>
      <c r="J168" s="12">
        <f>IF(Control!$C$11="Highly pure",Parameters!$C$12*Parameters!$C$5*'Actual H2'!J168,IF(Control!$C$11="Tap water",Parameters!$C$17*Parameters!$C$5*'Actual H2'!J168,Parameters!$C$22*Parameters!$C$5*'Actual H2'!J168))</f>
        <v>4.7849056603773574</v>
      </c>
      <c r="K168" s="12">
        <f>IF(Control!$C$11="Highly pure",Parameters!$C$12*Parameters!$C$5*'Actual H2'!K168,IF(Control!$C$11="Tap water",Parameters!$C$17*Parameters!$C$5*'Actual H2'!K168,Parameters!$C$22*Parameters!$C$5*'Actual H2'!K168))</f>
        <v>4.7849056603773574</v>
      </c>
      <c r="L168" s="12">
        <f>IF(Control!$C$11="Highly pure",Parameters!$C$12*Parameters!$C$5*'Actual H2'!L168,IF(Control!$C$11="Tap water",Parameters!$C$17*Parameters!$C$5*'Actual H2'!L168,Parameters!$C$22*Parameters!$C$5*'Actual H2'!L168))</f>
        <v>14.384905660377358</v>
      </c>
      <c r="M168" s="12">
        <f>IF(Control!$C$11="Highly pure",Parameters!$C$12*Parameters!$C$5*'Actual H2'!M168,IF(Control!$C$11="Tap water",Parameters!$C$17*Parameters!$C$5*'Actual H2'!M168,Parameters!$C$22*Parameters!$C$5*'Actual H2'!M168))</f>
        <v>29.358490566037734</v>
      </c>
      <c r="N168" s="12">
        <f>IF(Control!$C$11="Highly pure",Parameters!$C$12*Parameters!$C$5*'Actual H2'!N168,IF(Control!$C$11="Tap water",Parameters!$C$17*Parameters!$C$5*'Actual H2'!N168,Parameters!$C$22*Parameters!$C$5*'Actual H2'!N168))</f>
        <v>42.807547169811322</v>
      </c>
      <c r="O168" s="12">
        <f>IF(Control!$C$11="Highly pure",Parameters!$C$12*Parameters!$C$5*'Actual H2'!O168,IF(Control!$C$11="Tap water",Parameters!$C$17*Parameters!$C$5*'Actual H2'!O168,Parameters!$C$22*Parameters!$C$5*'Actual H2'!O168))</f>
        <v>53.132075471698116</v>
      </c>
      <c r="P168" s="12">
        <f>IF(Control!$C$11="Highly pure",Parameters!$C$12*Parameters!$C$5*'Actual H2'!P168,IF(Control!$C$11="Tap water",Parameters!$C$17*Parameters!$C$5*'Actual H2'!P168,Parameters!$C$22*Parameters!$C$5*'Actual H2'!P168))</f>
        <v>65.328301886792445</v>
      </c>
      <c r="Q168" s="12">
        <f>IF(Control!$C$11="Highly pure",Parameters!$C$12*Parameters!$C$5*'Actual H2'!Q168,IF(Control!$C$11="Tap water",Parameters!$C$17*Parameters!$C$5*'Actual H2'!Q168,Parameters!$C$22*Parameters!$C$5*'Actual H2'!Q168))</f>
        <v>85.735849056603769</v>
      </c>
      <c r="R168" s="12">
        <f>IF(Control!$C$11="Highly pure",Parameters!$C$12*Parameters!$C$5*'Actual H2'!R168,IF(Control!$C$11="Tap water",Parameters!$C$17*Parameters!$C$5*'Actual H2'!R168,Parameters!$C$22*Parameters!$C$5*'Actual H2'!R168))</f>
        <v>109.79622641509434</v>
      </c>
      <c r="S168" s="12">
        <f>IF(Control!$C$11="Highly pure",Parameters!$C$12*Parameters!$C$5*'Actual H2'!S168,IF(Control!$C$11="Tap water",Parameters!$C$17*Parameters!$C$5*'Actual H2'!S168,Parameters!$C$22*Parameters!$C$5*'Actual H2'!S168))</f>
        <v>126.33962264150944</v>
      </c>
      <c r="T168" s="12">
        <f>IF(Control!$C$11="Highly pure",Parameters!$C$12*Parameters!$C$5*'Actual H2'!T168,IF(Control!$C$11="Tap water",Parameters!$C$17*Parameters!$C$5*'Actual H2'!T168,Parameters!$C$22*Parameters!$C$5*'Actual H2'!T168))</f>
        <v>151.72830188679248</v>
      </c>
      <c r="U168" s="12">
        <f>IF(Control!$C$11="Highly pure",Parameters!$C$12*Parameters!$C$5*'Actual H2'!U168,IF(Control!$C$11="Tap water",Parameters!$C$17*Parameters!$C$5*'Actual H2'!U168,Parameters!$C$22*Parameters!$C$5*'Actual H2'!U168))</f>
        <v>167.80377358490566</v>
      </c>
      <c r="V168" s="12">
        <f>IF(Control!$C$11="Highly pure",Parameters!$C$12*Parameters!$C$5*'Actual H2'!V168,IF(Control!$C$11="Tap water",Parameters!$C$17*Parameters!$C$5*'Actual H2'!V168,Parameters!$C$22*Parameters!$C$5*'Actual H2'!V168))</f>
        <v>167.80377358490566</v>
      </c>
      <c r="W168" s="12">
        <f>IF(Control!$C$11="Highly pure",Parameters!$C$12*Parameters!$C$5*'Actual H2'!W168,IF(Control!$C$11="Tap water",Parameters!$C$17*Parameters!$C$5*'Actual H2'!W168,Parameters!$C$22*Parameters!$C$5*'Actual H2'!W168))</f>
        <v>167.80377358490566</v>
      </c>
      <c r="X168" s="12">
        <f>IF(Control!$C$11="Highly pure",Parameters!$C$12*Parameters!$C$5*'Actual H2'!X168,IF(Control!$C$11="Tap water",Parameters!$C$17*Parameters!$C$5*'Actual H2'!X168,Parameters!$C$22*Parameters!$C$5*'Actual H2'!X168))</f>
        <v>136.0301886792453</v>
      </c>
      <c r="Y168" s="12">
        <f>IF(Control!$C$11="Highly pure",Parameters!$C$12*Parameters!$C$5*'Actual H2'!Y168,IF(Control!$C$11="Tap water",Parameters!$C$17*Parameters!$C$5*'Actual H2'!Y168,Parameters!$C$22*Parameters!$C$5*'Actual H2'!Y168))</f>
        <v>113.72075471698113</v>
      </c>
      <c r="Z168" s="12">
        <f>IF(Control!$C$11="Highly pure",Parameters!$C$12*Parameters!$C$5*'Actual H2'!Z168,IF(Control!$C$11="Tap water",Parameters!$C$17*Parameters!$C$5*'Actual H2'!Z168,Parameters!$C$22*Parameters!$C$5*'Actual H2'!Z168))</f>
        <v>97.781132075471703</v>
      </c>
      <c r="AB168" s="7">
        <f t="shared" si="2"/>
        <v>2027.1094339622646</v>
      </c>
    </row>
    <row r="169" spans="2:28" x14ac:dyDescent="0.2">
      <c r="B169" s="6">
        <v>44363</v>
      </c>
      <c r="C169" s="12">
        <f>IF(Control!$C$11="Highly pure",Parameters!$C$12*Parameters!$C$5*'Actual H2'!C169,IF(Control!$C$11="Tap water",Parameters!$C$17*Parameters!$C$5*'Actual H2'!C169,Parameters!$C$22*Parameters!$C$5*'Actual H2'!C169))</f>
        <v>71.84905660377359</v>
      </c>
      <c r="D169" s="12">
        <f>IF(Control!$C$11="Highly pure",Parameters!$C$12*Parameters!$C$5*'Actual H2'!D169,IF(Control!$C$11="Tap water",Parameters!$C$17*Parameters!$C$5*'Actual H2'!D169,Parameters!$C$22*Parameters!$C$5*'Actual H2'!D169))</f>
        <v>45.388679245283029</v>
      </c>
      <c r="E169" s="12">
        <f>IF(Control!$C$11="Highly pure",Parameters!$C$12*Parameters!$C$5*'Actual H2'!E169,IF(Control!$C$11="Tap water",Parameters!$C$17*Parameters!$C$5*'Actual H2'!E169,Parameters!$C$22*Parameters!$C$5*'Actual H2'!E169))</f>
        <v>31.532075471698114</v>
      </c>
      <c r="F169" s="12">
        <f>IF(Control!$C$11="Highly pure",Parameters!$C$12*Parameters!$C$5*'Actual H2'!F169,IF(Control!$C$11="Tap water",Parameters!$C$17*Parameters!$C$5*'Actual H2'!F169,Parameters!$C$22*Parameters!$C$5*'Actual H2'!F169))</f>
        <v>33.705660377358491</v>
      </c>
      <c r="G169" s="12">
        <f>IF(Control!$C$11="Highly pure",Parameters!$C$12*Parameters!$C$5*'Actual H2'!G169,IF(Control!$C$11="Tap water",Parameters!$C$17*Parameters!$C$5*'Actual H2'!G169,Parameters!$C$22*Parameters!$C$5*'Actual H2'!G169))</f>
        <v>42.807547169811322</v>
      </c>
      <c r="H169" s="12">
        <f>IF(Control!$C$11="Highly pure",Parameters!$C$12*Parameters!$C$5*'Actual H2'!H169,IF(Control!$C$11="Tap water",Parameters!$C$17*Parameters!$C$5*'Actual H2'!H169,Parameters!$C$22*Parameters!$C$5*'Actual H2'!H169))</f>
        <v>40.226415094339615</v>
      </c>
      <c r="I169" s="12">
        <f>IF(Control!$C$11="Highly pure",Parameters!$C$12*Parameters!$C$5*'Actual H2'!I169,IF(Control!$C$11="Tap water",Parameters!$C$17*Parameters!$C$5*'Actual H2'!I169,Parameters!$C$22*Parameters!$C$5*'Actual H2'!I169))</f>
        <v>71.84905660377359</v>
      </c>
      <c r="J169" s="12">
        <f>IF(Control!$C$11="Highly pure",Parameters!$C$12*Parameters!$C$5*'Actual H2'!J169,IF(Control!$C$11="Tap water",Parameters!$C$17*Parameters!$C$5*'Actual H2'!J169,Parameters!$C$22*Parameters!$C$5*'Actual H2'!J169))</f>
        <v>119.48679245283019</v>
      </c>
      <c r="K169" s="12">
        <f>IF(Control!$C$11="Highly pure",Parameters!$C$12*Parameters!$C$5*'Actual H2'!K169,IF(Control!$C$11="Tap water",Parameters!$C$17*Parameters!$C$5*'Actual H2'!K169,Parameters!$C$22*Parameters!$C$5*'Actual H2'!K169))</f>
        <v>137.53962264150945</v>
      </c>
      <c r="L169" s="12">
        <f>IF(Control!$C$11="Highly pure",Parameters!$C$12*Parameters!$C$5*'Actual H2'!L169,IF(Control!$C$11="Tap water",Parameters!$C$17*Parameters!$C$5*'Actual H2'!L169,Parameters!$C$22*Parameters!$C$5*'Actual H2'!L169))</f>
        <v>151.72830188679248</v>
      </c>
      <c r="M169" s="12">
        <f>IF(Control!$C$11="Highly pure",Parameters!$C$12*Parameters!$C$5*'Actual H2'!M169,IF(Control!$C$11="Tap water",Parameters!$C$17*Parameters!$C$5*'Actual H2'!M169,Parameters!$C$22*Parameters!$C$5*'Actual H2'!M169))</f>
        <v>154.15849056603776</v>
      </c>
      <c r="N169" s="12">
        <f>IF(Control!$C$11="Highly pure",Parameters!$C$12*Parameters!$C$5*'Actual H2'!N169,IF(Control!$C$11="Tap water",Parameters!$C$17*Parameters!$C$5*'Actual H2'!N169,Parameters!$C$22*Parameters!$C$5*'Actual H2'!N169))</f>
        <v>166.88301886792453</v>
      </c>
      <c r="O169" s="12">
        <f>IF(Control!$C$11="Highly pure",Parameters!$C$12*Parameters!$C$5*'Actual H2'!O169,IF(Control!$C$11="Tap water",Parameters!$C$17*Parameters!$C$5*'Actual H2'!O169,Parameters!$C$22*Parameters!$C$5*'Actual H2'!O169))</f>
        <v>167.80377358490566</v>
      </c>
      <c r="P169" s="12">
        <f>IF(Control!$C$11="Highly pure",Parameters!$C$12*Parameters!$C$5*'Actual H2'!P169,IF(Control!$C$11="Tap water",Parameters!$C$17*Parameters!$C$5*'Actual H2'!P169,Parameters!$C$22*Parameters!$C$5*'Actual H2'!P169))</f>
        <v>176.30188679245282</v>
      </c>
      <c r="Q169" s="12">
        <f>IF(Control!$C$11="Highly pure",Parameters!$C$12*Parameters!$C$5*'Actual H2'!Q169,IF(Control!$C$11="Tap water",Parameters!$C$17*Parameters!$C$5*'Actual H2'!Q169,Parameters!$C$22*Parameters!$C$5*'Actual H2'!Q169))</f>
        <v>176.30188679245282</v>
      </c>
      <c r="R169" s="12">
        <f>IF(Control!$C$11="Highly pure",Parameters!$C$12*Parameters!$C$5*'Actual H2'!R169,IF(Control!$C$11="Tap water",Parameters!$C$17*Parameters!$C$5*'Actual H2'!R169,Parameters!$C$22*Parameters!$C$5*'Actual H2'!R169))</f>
        <v>167.80377358490566</v>
      </c>
      <c r="S169" s="12">
        <f>IF(Control!$C$11="Highly pure",Parameters!$C$12*Parameters!$C$5*'Actual H2'!S169,IF(Control!$C$11="Tap water",Parameters!$C$17*Parameters!$C$5*'Actual H2'!S169,Parameters!$C$22*Parameters!$C$5*'Actual H2'!S169))</f>
        <v>153.23773584905663</v>
      </c>
      <c r="T169" s="12">
        <f>IF(Control!$C$11="Highly pure",Parameters!$C$12*Parameters!$C$5*'Actual H2'!T169,IF(Control!$C$11="Tap water",Parameters!$C$17*Parameters!$C$5*'Actual H2'!T169,Parameters!$C$22*Parameters!$C$5*'Actual H2'!T169))</f>
        <v>133.6754716981132</v>
      </c>
      <c r="U169" s="12">
        <f>IF(Control!$C$11="Highly pure",Parameters!$C$12*Parameters!$C$5*'Actual H2'!U169,IF(Control!$C$11="Tap water",Parameters!$C$17*Parameters!$C$5*'Actual H2'!U169,Parameters!$C$22*Parameters!$C$5*'Actual H2'!U169))</f>
        <v>101.19245283018867</v>
      </c>
      <c r="V169" s="12">
        <f>IF(Control!$C$11="Highly pure",Parameters!$C$12*Parameters!$C$5*'Actual H2'!V169,IF(Control!$C$11="Tap water",Parameters!$C$17*Parameters!$C$5*'Actual H2'!V169,Parameters!$C$22*Parameters!$C$5*'Actual H2'!V169))</f>
        <v>68.377358490566024</v>
      </c>
      <c r="W169" s="12">
        <f>IF(Control!$C$11="Highly pure",Parameters!$C$12*Parameters!$C$5*'Actual H2'!W169,IF(Control!$C$11="Tap water",Parameters!$C$17*Parameters!$C$5*'Actual H2'!W169,Parameters!$C$22*Parameters!$C$5*'Actual H2'!W169))</f>
        <v>53.132075471698116</v>
      </c>
      <c r="X169" s="12">
        <f>IF(Control!$C$11="Highly pure",Parameters!$C$12*Parameters!$C$5*'Actual H2'!X169,IF(Control!$C$11="Tap water",Parameters!$C$17*Parameters!$C$5*'Actual H2'!X169,Parameters!$C$22*Parameters!$C$5*'Actual H2'!X169))</f>
        <v>47.969811320754729</v>
      </c>
      <c r="Y169" s="12">
        <f>IF(Control!$C$11="Highly pure",Parameters!$C$12*Parameters!$C$5*'Actual H2'!Y169,IF(Control!$C$11="Tap water",Parameters!$C$17*Parameters!$C$5*'Actual H2'!Y169,Parameters!$C$22*Parameters!$C$5*'Actual H2'!Y169))</f>
        <v>38.052830188679245</v>
      </c>
      <c r="Z169" s="12">
        <f>IF(Control!$C$11="Highly pure",Parameters!$C$12*Parameters!$C$5*'Actual H2'!Z169,IF(Control!$C$11="Tap water",Parameters!$C$17*Parameters!$C$5*'Actual H2'!Z169,Parameters!$C$22*Parameters!$C$5*'Actual H2'!Z169))</f>
        <v>31.532075471698114</v>
      </c>
      <c r="AB169" s="7">
        <f t="shared" si="2"/>
        <v>2382.5358490566041</v>
      </c>
    </row>
    <row r="170" spans="2:28" x14ac:dyDescent="0.2">
      <c r="B170" s="6">
        <v>44364</v>
      </c>
      <c r="C170" s="12">
        <f>IF(Control!$C$11="Highly pure",Parameters!$C$12*Parameters!$C$5*'Actual H2'!C170,IF(Control!$C$11="Tap water",Parameters!$C$17*Parameters!$C$5*'Actual H2'!C170,Parameters!$C$22*Parameters!$C$5*'Actual H2'!C170))</f>
        <v>27.547169811320753</v>
      </c>
      <c r="D170" s="12">
        <f>IF(Control!$C$11="Highly pure",Parameters!$C$12*Parameters!$C$5*'Actual H2'!D170,IF(Control!$C$11="Tap water",Parameters!$C$17*Parameters!$C$5*'Actual H2'!D170,Parameters!$C$22*Parameters!$C$5*'Actual H2'!D170))</f>
        <v>23.924528301886792</v>
      </c>
      <c r="E170" s="12">
        <f>IF(Control!$C$11="Highly pure",Parameters!$C$12*Parameters!$C$5*'Actual H2'!E170,IF(Control!$C$11="Tap water",Parameters!$C$17*Parameters!$C$5*'Actual H2'!E170,Parameters!$C$22*Parameters!$C$5*'Actual H2'!E170))</f>
        <v>22.113207547169811</v>
      </c>
      <c r="F170" s="12">
        <f>IF(Control!$C$11="Highly pure",Parameters!$C$12*Parameters!$C$5*'Actual H2'!F170,IF(Control!$C$11="Tap water",Parameters!$C$17*Parameters!$C$5*'Actual H2'!F170,Parameters!$C$22*Parameters!$C$5*'Actual H2'!F170))</f>
        <v>23.924528301886792</v>
      </c>
      <c r="G170" s="12">
        <f>IF(Control!$C$11="Highly pure",Parameters!$C$12*Parameters!$C$5*'Actual H2'!G170,IF(Control!$C$11="Tap water",Parameters!$C$17*Parameters!$C$5*'Actual H2'!G170,Parameters!$C$22*Parameters!$C$5*'Actual H2'!G170))</f>
        <v>23.924528301886792</v>
      </c>
      <c r="H170" s="12">
        <f>IF(Control!$C$11="Highly pure",Parameters!$C$12*Parameters!$C$5*'Actual H2'!H170,IF(Control!$C$11="Tap water",Parameters!$C$17*Parameters!$C$5*'Actual H2'!H170,Parameters!$C$22*Parameters!$C$5*'Actual H2'!H170))</f>
        <v>14.384905660377358</v>
      </c>
      <c r="I170" s="12">
        <f>IF(Control!$C$11="Highly pure",Parameters!$C$12*Parameters!$C$5*'Actual H2'!I170,IF(Control!$C$11="Tap water",Parameters!$C$17*Parameters!$C$5*'Actual H2'!I170,Parameters!$C$22*Parameters!$C$5*'Actual H2'!I170))</f>
        <v>22.113207547169811</v>
      </c>
      <c r="J170" s="12">
        <f>IF(Control!$C$11="Highly pure",Parameters!$C$12*Parameters!$C$5*'Actual H2'!J170,IF(Control!$C$11="Tap water",Parameters!$C$17*Parameters!$C$5*'Actual H2'!J170,Parameters!$C$22*Parameters!$C$5*'Actual H2'!J170))</f>
        <v>27.547169811320753</v>
      </c>
      <c r="K170" s="12">
        <f>IF(Control!$C$11="Highly pure",Parameters!$C$12*Parameters!$C$5*'Actual H2'!K170,IF(Control!$C$11="Tap water",Parameters!$C$17*Parameters!$C$5*'Actual H2'!K170,Parameters!$C$22*Parameters!$C$5*'Actual H2'!K170))</f>
        <v>25.735849056603776</v>
      </c>
      <c r="L170" s="12">
        <f>IF(Control!$C$11="Highly pure",Parameters!$C$12*Parameters!$C$5*'Actual H2'!L170,IF(Control!$C$11="Tap water",Parameters!$C$17*Parameters!$C$5*'Actual H2'!L170,Parameters!$C$22*Parameters!$C$5*'Actual H2'!L170))</f>
        <v>22.113207547169811</v>
      </c>
      <c r="M170" s="12">
        <f>IF(Control!$C$11="Highly pure",Parameters!$C$12*Parameters!$C$5*'Actual H2'!M170,IF(Control!$C$11="Tap water",Parameters!$C$17*Parameters!$C$5*'Actual H2'!M170,Parameters!$C$22*Parameters!$C$5*'Actual H2'!M170))</f>
        <v>17.343396226415091</v>
      </c>
      <c r="N170" s="12">
        <f>IF(Control!$C$11="Highly pure",Parameters!$C$12*Parameters!$C$5*'Actual H2'!N170,IF(Control!$C$11="Tap water",Parameters!$C$17*Parameters!$C$5*'Actual H2'!N170,Parameters!$C$22*Parameters!$C$5*'Actual H2'!N170))</f>
        <v>12.905660377358492</v>
      </c>
      <c r="O170" s="12">
        <f>IF(Control!$C$11="Highly pure",Parameters!$C$12*Parameters!$C$5*'Actual H2'!O170,IF(Control!$C$11="Tap water",Parameters!$C$17*Parameters!$C$5*'Actual H2'!O170,Parameters!$C$22*Parameters!$C$5*'Actual H2'!O170))</f>
        <v>10.430188679245285</v>
      </c>
      <c r="P170" s="12">
        <f>IF(Control!$C$11="Highly pure",Parameters!$C$12*Parameters!$C$5*'Actual H2'!P170,IF(Control!$C$11="Tap water",Parameters!$C$17*Parameters!$C$5*'Actual H2'!P170,Parameters!$C$22*Parameters!$C$5*'Actual H2'!P170))</f>
        <v>6.7169811320754729</v>
      </c>
      <c r="Q170" s="12">
        <f>IF(Control!$C$11="Highly pure",Parameters!$C$12*Parameters!$C$5*'Actual H2'!Q170,IF(Control!$C$11="Tap water",Parameters!$C$17*Parameters!$C$5*'Actual H2'!Q170,Parameters!$C$22*Parameters!$C$5*'Actual H2'!Q170))</f>
        <v>4.7849056603773574</v>
      </c>
      <c r="R170" s="12">
        <f>IF(Control!$C$11="Highly pure",Parameters!$C$12*Parameters!$C$5*'Actual H2'!R170,IF(Control!$C$11="Tap water",Parameters!$C$17*Parameters!$C$5*'Actual H2'!R170,Parameters!$C$22*Parameters!$C$5*'Actual H2'!R170))</f>
        <v>5.7509433962264147</v>
      </c>
      <c r="S170" s="12">
        <f>IF(Control!$C$11="Highly pure",Parameters!$C$12*Parameters!$C$5*'Actual H2'!S170,IF(Control!$C$11="Tap water",Parameters!$C$17*Parameters!$C$5*'Actual H2'!S170,Parameters!$C$22*Parameters!$C$5*'Actual H2'!S170))</f>
        <v>7.9547169811320764</v>
      </c>
      <c r="T170" s="12">
        <f>IF(Control!$C$11="Highly pure",Parameters!$C$12*Parameters!$C$5*'Actual H2'!T170,IF(Control!$C$11="Tap water",Parameters!$C$17*Parameters!$C$5*'Actual H2'!T170,Parameters!$C$22*Parameters!$C$5*'Actual H2'!T170))</f>
        <v>10.430188679245285</v>
      </c>
      <c r="U170" s="12">
        <f>IF(Control!$C$11="Highly pure",Parameters!$C$12*Parameters!$C$5*'Actual H2'!U170,IF(Control!$C$11="Tap water",Parameters!$C$17*Parameters!$C$5*'Actual H2'!U170,Parameters!$C$22*Parameters!$C$5*'Actual H2'!U170))</f>
        <v>12.905660377358492</v>
      </c>
      <c r="V170" s="12">
        <f>IF(Control!$C$11="Highly pure",Parameters!$C$12*Parameters!$C$5*'Actual H2'!V170,IF(Control!$C$11="Tap water",Parameters!$C$17*Parameters!$C$5*'Actual H2'!V170,Parameters!$C$22*Parameters!$C$5*'Actual H2'!V170))</f>
        <v>14.384905660377358</v>
      </c>
      <c r="W170" s="12">
        <f>IF(Control!$C$11="Highly pure",Parameters!$C$12*Parameters!$C$5*'Actual H2'!W170,IF(Control!$C$11="Tap water",Parameters!$C$17*Parameters!$C$5*'Actual H2'!W170,Parameters!$C$22*Parameters!$C$5*'Actual H2'!W170))</f>
        <v>22.113207547169811</v>
      </c>
      <c r="X170" s="12">
        <f>IF(Control!$C$11="Highly pure",Parameters!$C$12*Parameters!$C$5*'Actual H2'!X170,IF(Control!$C$11="Tap water",Parameters!$C$17*Parameters!$C$5*'Actual H2'!X170,Parameters!$C$22*Parameters!$C$5*'Actual H2'!X170))</f>
        <v>35.879245283018875</v>
      </c>
      <c r="Y170" s="12">
        <f>IF(Control!$C$11="Highly pure",Parameters!$C$12*Parameters!$C$5*'Actual H2'!Y170,IF(Control!$C$11="Tap water",Parameters!$C$17*Parameters!$C$5*'Actual H2'!Y170,Parameters!$C$22*Parameters!$C$5*'Actual H2'!Y170))</f>
        <v>53.132075471698116</v>
      </c>
      <c r="Z170" s="12">
        <f>IF(Control!$C$11="Highly pure",Parameters!$C$12*Parameters!$C$5*'Actual H2'!Z170,IF(Control!$C$11="Tap water",Parameters!$C$17*Parameters!$C$5*'Actual H2'!Z170,Parameters!$C$22*Parameters!$C$5*'Actual H2'!Z170))</f>
        <v>79.969811320754715</v>
      </c>
      <c r="AB170" s="7">
        <f t="shared" si="2"/>
        <v>528.03018867924538</v>
      </c>
    </row>
    <row r="171" spans="2:28" x14ac:dyDescent="0.2">
      <c r="B171" s="6">
        <v>44365</v>
      </c>
      <c r="C171" s="12">
        <f>IF(Control!$C$11="Highly pure",Parameters!$C$12*Parameters!$C$5*'Actual H2'!C171,IF(Control!$C$11="Tap water",Parameters!$C$17*Parameters!$C$5*'Actual H2'!C171,Parameters!$C$22*Parameters!$C$5*'Actual H2'!C171))</f>
        <v>97.781132075471703</v>
      </c>
      <c r="D171" s="12">
        <f>IF(Control!$C$11="Highly pure",Parameters!$C$12*Parameters!$C$5*'Actual H2'!D171,IF(Control!$C$11="Tap water",Parameters!$C$17*Parameters!$C$5*'Actual H2'!D171,Parameters!$C$22*Parameters!$C$5*'Actual H2'!D171))</f>
        <v>85.735849056603769</v>
      </c>
      <c r="E171" s="12">
        <f>IF(Control!$C$11="Highly pure",Parameters!$C$12*Parameters!$C$5*'Actual H2'!E171,IF(Control!$C$11="Tap water",Parameters!$C$17*Parameters!$C$5*'Actual H2'!E171,Parameters!$C$22*Parameters!$C$5*'Actual H2'!E171))</f>
        <v>75.833962264150927</v>
      </c>
      <c r="F171" s="12">
        <f>IF(Control!$C$11="Highly pure",Parameters!$C$12*Parameters!$C$5*'Actual H2'!F171,IF(Control!$C$11="Tap water",Parameters!$C$17*Parameters!$C$5*'Actual H2'!F171,Parameters!$C$22*Parameters!$C$5*'Actual H2'!F171))</f>
        <v>68.377358490566024</v>
      </c>
      <c r="G171" s="12">
        <f>IF(Control!$C$11="Highly pure",Parameters!$C$12*Parameters!$C$5*'Actual H2'!G171,IF(Control!$C$11="Tap water",Parameters!$C$17*Parameters!$C$5*'Actual H2'!G171,Parameters!$C$22*Parameters!$C$5*'Actual H2'!G171))</f>
        <v>59.230188679245273</v>
      </c>
      <c r="H171" s="12">
        <f>IF(Control!$C$11="Highly pure",Parameters!$C$12*Parameters!$C$5*'Actual H2'!H171,IF(Control!$C$11="Tap water",Parameters!$C$17*Parameters!$C$5*'Actual H2'!H171,Parameters!$C$22*Parameters!$C$5*'Actual H2'!H171))</f>
        <v>53.132075471698116</v>
      </c>
      <c r="I171" s="12">
        <f>IF(Control!$C$11="Highly pure",Parameters!$C$12*Parameters!$C$5*'Actual H2'!I171,IF(Control!$C$11="Tap water",Parameters!$C$17*Parameters!$C$5*'Actual H2'!I171,Parameters!$C$22*Parameters!$C$5*'Actual H2'!I171))</f>
        <v>42.807547169811322</v>
      </c>
      <c r="J171" s="12">
        <f>IF(Control!$C$11="Highly pure",Parameters!$C$12*Parameters!$C$5*'Actual H2'!J171,IF(Control!$C$11="Tap water",Parameters!$C$17*Parameters!$C$5*'Actual H2'!J171,Parameters!$C$22*Parameters!$C$5*'Actual H2'!J171))</f>
        <v>35.879245283018875</v>
      </c>
      <c r="K171" s="12">
        <f>IF(Control!$C$11="Highly pure",Parameters!$C$12*Parameters!$C$5*'Actual H2'!K171,IF(Control!$C$11="Tap water",Parameters!$C$17*Parameters!$C$5*'Actual H2'!K171,Parameters!$C$22*Parameters!$C$5*'Actual H2'!K171))</f>
        <v>27.547169811320753</v>
      </c>
      <c r="L171" s="12">
        <f>IF(Control!$C$11="Highly pure",Parameters!$C$12*Parameters!$C$5*'Actual H2'!L171,IF(Control!$C$11="Tap water",Parameters!$C$17*Parameters!$C$5*'Actual H2'!L171,Parameters!$C$22*Parameters!$C$5*'Actual H2'!L171))</f>
        <v>18.822641509433961</v>
      </c>
      <c r="M171" s="12">
        <f>IF(Control!$C$11="Highly pure",Parameters!$C$12*Parameters!$C$5*'Actual H2'!M171,IF(Control!$C$11="Tap water",Parameters!$C$17*Parameters!$C$5*'Actual H2'!M171,Parameters!$C$22*Parameters!$C$5*'Actual H2'!M171))</f>
        <v>6.7169811320754729</v>
      </c>
      <c r="N171" s="12">
        <f>IF(Control!$C$11="Highly pure",Parameters!$C$12*Parameters!$C$5*'Actual H2'!N171,IF(Control!$C$11="Tap water",Parameters!$C$17*Parameters!$C$5*'Actual H2'!N171,Parameters!$C$22*Parameters!$C$5*'Actual H2'!N171))</f>
        <v>0</v>
      </c>
      <c r="O171" s="12">
        <f>IF(Control!$C$11="Highly pure",Parameters!$C$12*Parameters!$C$5*'Actual H2'!O171,IF(Control!$C$11="Tap water",Parameters!$C$17*Parameters!$C$5*'Actual H2'!O171,Parameters!$C$22*Parameters!$C$5*'Actual H2'!O171))</f>
        <v>0</v>
      </c>
      <c r="P171" s="12">
        <f>IF(Control!$C$11="Highly pure",Parameters!$C$12*Parameters!$C$5*'Actual H2'!P171,IF(Control!$C$11="Tap water",Parameters!$C$17*Parameters!$C$5*'Actual H2'!P171,Parameters!$C$22*Parameters!$C$5*'Actual H2'!P171))</f>
        <v>0</v>
      </c>
      <c r="Q171" s="12">
        <f>IF(Control!$C$11="Highly pure",Parameters!$C$12*Parameters!$C$5*'Actual H2'!Q171,IF(Control!$C$11="Tap water",Parameters!$C$17*Parameters!$C$5*'Actual H2'!Q171,Parameters!$C$22*Parameters!$C$5*'Actual H2'!Q171))</f>
        <v>0</v>
      </c>
      <c r="R171" s="12">
        <f>IF(Control!$C$11="Highly pure",Parameters!$C$12*Parameters!$C$5*'Actual H2'!R171,IF(Control!$C$11="Tap water",Parameters!$C$17*Parameters!$C$5*'Actual H2'!R171,Parameters!$C$22*Parameters!$C$5*'Actual H2'!R171))</f>
        <v>0</v>
      </c>
      <c r="S171" s="12">
        <f>IF(Control!$C$11="Highly pure",Parameters!$C$12*Parameters!$C$5*'Actual H2'!S171,IF(Control!$C$11="Tap water",Parameters!$C$17*Parameters!$C$5*'Actual H2'!S171,Parameters!$C$22*Parameters!$C$5*'Actual H2'!S171))</f>
        <v>7.9547169811320764</v>
      </c>
      <c r="T171" s="12">
        <f>IF(Control!$C$11="Highly pure",Parameters!$C$12*Parameters!$C$5*'Actual H2'!T171,IF(Control!$C$11="Tap water",Parameters!$C$17*Parameters!$C$5*'Actual H2'!T171,Parameters!$C$22*Parameters!$C$5*'Actual H2'!T171))</f>
        <v>29.358490566037734</v>
      </c>
      <c r="U171" s="12">
        <f>IF(Control!$C$11="Highly pure",Parameters!$C$12*Parameters!$C$5*'Actual H2'!U171,IF(Control!$C$11="Tap water",Parameters!$C$17*Parameters!$C$5*'Actual H2'!U171,Parameters!$C$22*Parameters!$C$5*'Actual H2'!U171))</f>
        <v>59.230188679245273</v>
      </c>
      <c r="V171" s="12">
        <f>IF(Control!$C$11="Highly pure",Parameters!$C$12*Parameters!$C$5*'Actual H2'!V171,IF(Control!$C$11="Tap water",Parameters!$C$17*Parameters!$C$5*'Actual H2'!V171,Parameters!$C$22*Parameters!$C$5*'Actual H2'!V171))</f>
        <v>79.969811320754715</v>
      </c>
      <c r="W171" s="12">
        <f>IF(Control!$C$11="Highly pure",Parameters!$C$12*Parameters!$C$5*'Actual H2'!W171,IF(Control!$C$11="Tap water",Parameters!$C$17*Parameters!$C$5*'Actual H2'!W171,Parameters!$C$22*Parameters!$C$5*'Actual H2'!W171))</f>
        <v>83.89433962264151</v>
      </c>
      <c r="X171" s="12">
        <f>IF(Control!$C$11="Highly pure",Parameters!$C$12*Parameters!$C$5*'Actual H2'!X171,IF(Control!$C$11="Tap water",Parameters!$C$17*Parameters!$C$5*'Actual H2'!X171,Parameters!$C$22*Parameters!$C$5*'Actual H2'!X171))</f>
        <v>71.84905660377359</v>
      </c>
      <c r="Y171" s="12">
        <f>IF(Control!$C$11="Highly pure",Parameters!$C$12*Parameters!$C$5*'Actual H2'!Y171,IF(Control!$C$11="Tap water",Parameters!$C$17*Parameters!$C$5*'Actual H2'!Y171,Parameters!$C$22*Parameters!$C$5*'Actual H2'!Y171))</f>
        <v>65.328301886792445</v>
      </c>
      <c r="Z171" s="12">
        <f>IF(Control!$C$11="Highly pure",Parameters!$C$12*Parameters!$C$5*'Actual H2'!Z171,IF(Control!$C$11="Tap water",Parameters!$C$17*Parameters!$C$5*'Actual H2'!Z171,Parameters!$C$22*Parameters!$C$5*'Actual H2'!Z171))</f>
        <v>65.328301886792445</v>
      </c>
      <c r="AB171" s="7">
        <f t="shared" si="2"/>
        <v>1034.777358490566</v>
      </c>
    </row>
    <row r="172" spans="2:28" x14ac:dyDescent="0.2">
      <c r="B172" s="6">
        <v>44366</v>
      </c>
      <c r="C172" s="12">
        <f>IF(Control!$C$11="Highly pure",Parameters!$C$12*Parameters!$C$5*'Actual H2'!C172,IF(Control!$C$11="Tap water",Parameters!$C$17*Parameters!$C$5*'Actual H2'!C172,Parameters!$C$22*Parameters!$C$5*'Actual H2'!C172))</f>
        <v>68.377358490566024</v>
      </c>
      <c r="D172" s="12">
        <f>IF(Control!$C$11="Highly pure",Parameters!$C$12*Parameters!$C$5*'Actual H2'!D172,IF(Control!$C$11="Tap water",Parameters!$C$17*Parameters!$C$5*'Actual H2'!D172,Parameters!$C$22*Parameters!$C$5*'Actual H2'!D172))</f>
        <v>71.84905660377359</v>
      </c>
      <c r="E172" s="12">
        <f>IF(Control!$C$11="Highly pure",Parameters!$C$12*Parameters!$C$5*'Actual H2'!E172,IF(Control!$C$11="Tap water",Parameters!$C$17*Parameters!$C$5*'Actual H2'!E172,Parameters!$C$22*Parameters!$C$5*'Actual H2'!E172))</f>
        <v>71.84905660377359</v>
      </c>
      <c r="F172" s="12">
        <f>IF(Control!$C$11="Highly pure",Parameters!$C$12*Parameters!$C$5*'Actual H2'!F172,IF(Control!$C$11="Tap water",Parameters!$C$17*Parameters!$C$5*'Actual H2'!F172,Parameters!$C$22*Parameters!$C$5*'Actual H2'!F172))</f>
        <v>65.328301886792445</v>
      </c>
      <c r="G172" s="12">
        <f>IF(Control!$C$11="Highly pure",Parameters!$C$12*Parameters!$C$5*'Actual H2'!G172,IF(Control!$C$11="Tap water",Parameters!$C$17*Parameters!$C$5*'Actual H2'!G172,Parameters!$C$22*Parameters!$C$5*'Actual H2'!G172))</f>
        <v>59.230188679245273</v>
      </c>
      <c r="H172" s="12">
        <f>IF(Control!$C$11="Highly pure",Parameters!$C$12*Parameters!$C$5*'Actual H2'!H172,IF(Control!$C$11="Tap water",Parameters!$C$17*Parameters!$C$5*'Actual H2'!H172,Parameters!$C$22*Parameters!$C$5*'Actual H2'!H172))</f>
        <v>50.55094339622643</v>
      </c>
      <c r="I172" s="12">
        <f>IF(Control!$C$11="Highly pure",Parameters!$C$12*Parameters!$C$5*'Actual H2'!I172,IF(Control!$C$11="Tap water",Parameters!$C$17*Parameters!$C$5*'Actual H2'!I172,Parameters!$C$22*Parameters!$C$5*'Actual H2'!I172))</f>
        <v>50.55094339622643</v>
      </c>
      <c r="J172" s="12">
        <f>IF(Control!$C$11="Highly pure",Parameters!$C$12*Parameters!$C$5*'Actual H2'!J172,IF(Control!$C$11="Tap water",Parameters!$C$17*Parameters!$C$5*'Actual H2'!J172,Parameters!$C$22*Parameters!$C$5*'Actual H2'!J172))</f>
        <v>47.969811320754729</v>
      </c>
      <c r="K172" s="12">
        <f>IF(Control!$C$11="Highly pure",Parameters!$C$12*Parameters!$C$5*'Actual H2'!K172,IF(Control!$C$11="Tap water",Parameters!$C$17*Parameters!$C$5*'Actual H2'!K172,Parameters!$C$22*Parameters!$C$5*'Actual H2'!K172))</f>
        <v>42.807547169811322</v>
      </c>
      <c r="L172" s="12">
        <f>IF(Control!$C$11="Highly pure",Parameters!$C$12*Parameters!$C$5*'Actual H2'!L172,IF(Control!$C$11="Tap water",Parameters!$C$17*Parameters!$C$5*'Actual H2'!L172,Parameters!$C$22*Parameters!$C$5*'Actual H2'!L172))</f>
        <v>40.226415094339615</v>
      </c>
      <c r="M172" s="12">
        <f>IF(Control!$C$11="Highly pure",Parameters!$C$12*Parameters!$C$5*'Actual H2'!M172,IF(Control!$C$11="Tap water",Parameters!$C$17*Parameters!$C$5*'Actual H2'!M172,Parameters!$C$22*Parameters!$C$5*'Actual H2'!M172))</f>
        <v>38.052830188679245</v>
      </c>
      <c r="N172" s="12">
        <f>IF(Control!$C$11="Highly pure",Parameters!$C$12*Parameters!$C$5*'Actual H2'!N172,IF(Control!$C$11="Tap water",Parameters!$C$17*Parameters!$C$5*'Actual H2'!N172,Parameters!$C$22*Parameters!$C$5*'Actual H2'!N172))</f>
        <v>38.052830188679245</v>
      </c>
      <c r="O172" s="12">
        <f>IF(Control!$C$11="Highly pure",Parameters!$C$12*Parameters!$C$5*'Actual H2'!O172,IF(Control!$C$11="Tap water",Parameters!$C$17*Parameters!$C$5*'Actual H2'!O172,Parameters!$C$22*Parameters!$C$5*'Actual H2'!O172))</f>
        <v>42.807547169811322</v>
      </c>
      <c r="P172" s="12">
        <f>IF(Control!$C$11="Highly pure",Parameters!$C$12*Parameters!$C$5*'Actual H2'!P172,IF(Control!$C$11="Tap water",Parameters!$C$17*Parameters!$C$5*'Actual H2'!P172,Parameters!$C$22*Parameters!$C$5*'Actual H2'!P172))</f>
        <v>56.181132075471695</v>
      </c>
      <c r="Q172" s="12">
        <f>IF(Control!$C$11="Highly pure",Parameters!$C$12*Parameters!$C$5*'Actual H2'!Q172,IF(Control!$C$11="Tap water",Parameters!$C$17*Parameters!$C$5*'Actual H2'!Q172,Parameters!$C$22*Parameters!$C$5*'Actual H2'!Q172))</f>
        <v>75.833962264150927</v>
      </c>
      <c r="R172" s="12">
        <f>IF(Control!$C$11="Highly pure",Parameters!$C$12*Parameters!$C$5*'Actual H2'!R172,IF(Control!$C$11="Tap water",Parameters!$C$17*Parameters!$C$5*'Actual H2'!R172,Parameters!$C$22*Parameters!$C$5*'Actual H2'!R172))</f>
        <v>89.720754716981133</v>
      </c>
      <c r="S172" s="12">
        <f>IF(Control!$C$11="Highly pure",Parameters!$C$12*Parameters!$C$5*'Actual H2'!S172,IF(Control!$C$11="Tap water",Parameters!$C$17*Parameters!$C$5*'Actual H2'!S172,Parameters!$C$22*Parameters!$C$5*'Actual H2'!S172))</f>
        <v>97.781132075471703</v>
      </c>
      <c r="T172" s="12">
        <f>IF(Control!$C$11="Highly pure",Parameters!$C$12*Parameters!$C$5*'Actual H2'!T172,IF(Control!$C$11="Tap water",Parameters!$C$17*Parameters!$C$5*'Actual H2'!T172,Parameters!$C$22*Parameters!$C$5*'Actual H2'!T172))</f>
        <v>105.66037735849056</v>
      </c>
      <c r="U172" s="12">
        <f>IF(Control!$C$11="Highly pure",Parameters!$C$12*Parameters!$C$5*'Actual H2'!U172,IF(Control!$C$11="Tap water",Parameters!$C$17*Parameters!$C$5*'Actual H2'!U172,Parameters!$C$22*Parameters!$C$5*'Actual H2'!U172))</f>
        <v>117.1320754716981</v>
      </c>
      <c r="V172" s="12">
        <f>IF(Control!$C$11="Highly pure",Parameters!$C$12*Parameters!$C$5*'Actual H2'!V172,IF(Control!$C$11="Tap water",Parameters!$C$17*Parameters!$C$5*'Actual H2'!V172,Parameters!$C$22*Parameters!$C$5*'Actual H2'!V172))</f>
        <v>133.6754716981132</v>
      </c>
      <c r="W172" s="12">
        <f>IF(Control!$C$11="Highly pure",Parameters!$C$12*Parameters!$C$5*'Actual H2'!W172,IF(Control!$C$11="Tap water",Parameters!$C$17*Parameters!$C$5*'Actual H2'!W172,Parameters!$C$22*Parameters!$C$5*'Actual H2'!W172))</f>
        <v>130.26415094339623</v>
      </c>
      <c r="X172" s="12">
        <f>IF(Control!$C$11="Highly pure",Parameters!$C$12*Parameters!$C$5*'Actual H2'!X172,IF(Control!$C$11="Tap water",Parameters!$C$17*Parameters!$C$5*'Actual H2'!X172,Parameters!$C$22*Parameters!$C$5*'Actual H2'!X172))</f>
        <v>133.6754716981132</v>
      </c>
      <c r="Y172" s="12">
        <f>IF(Control!$C$11="Highly pure",Parameters!$C$12*Parameters!$C$5*'Actual H2'!Y172,IF(Control!$C$11="Tap water",Parameters!$C$17*Parameters!$C$5*'Actual H2'!Y172,Parameters!$C$22*Parameters!$C$5*'Actual H2'!Y172))</f>
        <v>113.72075471698113</v>
      </c>
      <c r="Z172" s="12">
        <f>IF(Control!$C$11="Highly pure",Parameters!$C$12*Parameters!$C$5*'Actual H2'!Z172,IF(Control!$C$11="Tap water",Parameters!$C$17*Parameters!$C$5*'Actual H2'!Z172,Parameters!$C$22*Parameters!$C$5*'Actual H2'!Z172))</f>
        <v>89.720754716981133</v>
      </c>
      <c r="AB172" s="7">
        <f t="shared" si="2"/>
        <v>1831.0188679245282</v>
      </c>
    </row>
    <row r="173" spans="2:28" x14ac:dyDescent="0.2">
      <c r="B173" s="6">
        <v>44367</v>
      </c>
      <c r="C173" s="12">
        <f>IF(Control!$C$11="Highly pure",Parameters!$C$12*Parameters!$C$5*'Actual H2'!C173,IF(Control!$C$11="Tap water",Parameters!$C$17*Parameters!$C$5*'Actual H2'!C173,Parameters!$C$22*Parameters!$C$5*'Actual H2'!C173))</f>
        <v>71.84905660377359</v>
      </c>
      <c r="D173" s="12">
        <f>IF(Control!$C$11="Highly pure",Parameters!$C$12*Parameters!$C$5*'Actual H2'!D173,IF(Control!$C$11="Tap water",Parameters!$C$17*Parameters!$C$5*'Actual H2'!D173,Parameters!$C$22*Parameters!$C$5*'Actual H2'!D173))</f>
        <v>59.230188679245273</v>
      </c>
      <c r="E173" s="12">
        <f>IF(Control!$C$11="Highly pure",Parameters!$C$12*Parameters!$C$5*'Actual H2'!E173,IF(Control!$C$11="Tap water",Parameters!$C$17*Parameters!$C$5*'Actual H2'!E173,Parameters!$C$22*Parameters!$C$5*'Actual H2'!E173))</f>
        <v>53.132075471698116</v>
      </c>
      <c r="F173" s="12">
        <f>IF(Control!$C$11="Highly pure",Parameters!$C$12*Parameters!$C$5*'Actual H2'!F173,IF(Control!$C$11="Tap water",Parameters!$C$17*Parameters!$C$5*'Actual H2'!F173,Parameters!$C$22*Parameters!$C$5*'Actual H2'!F173))</f>
        <v>40.226415094339615</v>
      </c>
      <c r="G173" s="12">
        <f>IF(Control!$C$11="Highly pure",Parameters!$C$12*Parameters!$C$5*'Actual H2'!G173,IF(Control!$C$11="Tap water",Parameters!$C$17*Parameters!$C$5*'Actual H2'!G173,Parameters!$C$22*Parameters!$C$5*'Actual H2'!G173))</f>
        <v>22.113207547169811</v>
      </c>
      <c r="H173" s="12">
        <f>IF(Control!$C$11="Highly pure",Parameters!$C$12*Parameters!$C$5*'Actual H2'!H173,IF(Control!$C$11="Tap water",Parameters!$C$17*Parameters!$C$5*'Actual H2'!H173,Parameters!$C$22*Parameters!$C$5*'Actual H2'!H173))</f>
        <v>7.9547169811320764</v>
      </c>
      <c r="I173" s="12">
        <f>IF(Control!$C$11="Highly pure",Parameters!$C$12*Parameters!$C$5*'Actual H2'!I173,IF(Control!$C$11="Tap water",Parameters!$C$17*Parameters!$C$5*'Actual H2'!I173,Parameters!$C$22*Parameters!$C$5*'Actual H2'!I173))</f>
        <v>0</v>
      </c>
      <c r="J173" s="12">
        <f>IF(Control!$C$11="Highly pure",Parameters!$C$12*Parameters!$C$5*'Actual H2'!J173,IF(Control!$C$11="Tap water",Parameters!$C$17*Parameters!$C$5*'Actual H2'!J173,Parameters!$C$22*Parameters!$C$5*'Actual H2'!J173))</f>
        <v>0</v>
      </c>
      <c r="K173" s="12">
        <f>IF(Control!$C$11="Highly pure",Parameters!$C$12*Parameters!$C$5*'Actual H2'!K173,IF(Control!$C$11="Tap water",Parameters!$C$17*Parameters!$C$5*'Actual H2'!K173,Parameters!$C$22*Parameters!$C$5*'Actual H2'!K173))</f>
        <v>0</v>
      </c>
      <c r="L173" s="12">
        <f>IF(Control!$C$11="Highly pure",Parameters!$C$12*Parameters!$C$5*'Actual H2'!L173,IF(Control!$C$11="Tap water",Parameters!$C$17*Parameters!$C$5*'Actual H2'!L173,Parameters!$C$22*Parameters!$C$5*'Actual H2'!L173))</f>
        <v>0</v>
      </c>
      <c r="M173" s="12">
        <f>IF(Control!$C$11="Highly pure",Parameters!$C$12*Parameters!$C$5*'Actual H2'!M173,IF(Control!$C$11="Tap water",Parameters!$C$17*Parameters!$C$5*'Actual H2'!M173,Parameters!$C$22*Parameters!$C$5*'Actual H2'!M173))</f>
        <v>0</v>
      </c>
      <c r="N173" s="12">
        <f>IF(Control!$C$11="Highly pure",Parameters!$C$12*Parameters!$C$5*'Actual H2'!N173,IF(Control!$C$11="Tap water",Parameters!$C$17*Parameters!$C$5*'Actual H2'!N173,Parameters!$C$22*Parameters!$C$5*'Actual H2'!N173))</f>
        <v>11.667924528301889</v>
      </c>
      <c r="O173" s="12">
        <f>IF(Control!$C$11="Highly pure",Parameters!$C$12*Parameters!$C$5*'Actual H2'!O173,IF(Control!$C$11="Tap water",Parameters!$C$17*Parameters!$C$5*'Actual H2'!O173,Parameters!$C$22*Parameters!$C$5*'Actual H2'!O173))</f>
        <v>27.547169811320753</v>
      </c>
      <c r="P173" s="12">
        <f>IF(Control!$C$11="Highly pure",Parameters!$C$12*Parameters!$C$5*'Actual H2'!P173,IF(Control!$C$11="Tap water",Parameters!$C$17*Parameters!$C$5*'Actual H2'!P173,Parameters!$C$22*Parameters!$C$5*'Actual H2'!P173))</f>
        <v>45.388679245283029</v>
      </c>
      <c r="Q173" s="12">
        <f>IF(Control!$C$11="Highly pure",Parameters!$C$12*Parameters!$C$5*'Actual H2'!Q173,IF(Control!$C$11="Tap water",Parameters!$C$17*Parameters!$C$5*'Actual H2'!Q173,Parameters!$C$22*Parameters!$C$5*'Actual H2'!Q173))</f>
        <v>65.328301886792445</v>
      </c>
      <c r="R173" s="12">
        <f>IF(Control!$C$11="Highly pure",Parameters!$C$12*Parameters!$C$5*'Actual H2'!R173,IF(Control!$C$11="Tap water",Parameters!$C$17*Parameters!$C$5*'Actual H2'!R173,Parameters!$C$22*Parameters!$C$5*'Actual H2'!R173))</f>
        <v>89.720754716981133</v>
      </c>
      <c r="S173" s="12">
        <f>IF(Control!$C$11="Highly pure",Parameters!$C$12*Parameters!$C$5*'Actual H2'!S173,IF(Control!$C$11="Tap water",Parameters!$C$17*Parameters!$C$5*'Actual H2'!S173,Parameters!$C$22*Parameters!$C$5*'Actual H2'!S173))</f>
        <v>101.19245283018867</v>
      </c>
      <c r="T173" s="12">
        <f>IF(Control!$C$11="Highly pure",Parameters!$C$12*Parameters!$C$5*'Actual H2'!T173,IF(Control!$C$11="Tap water",Parameters!$C$17*Parameters!$C$5*'Actual H2'!T173,Parameters!$C$22*Parameters!$C$5*'Actual H2'!T173))</f>
        <v>105.66037735849056</v>
      </c>
      <c r="U173" s="12">
        <f>IF(Control!$C$11="Highly pure",Parameters!$C$12*Parameters!$C$5*'Actual H2'!U173,IF(Control!$C$11="Tap water",Parameters!$C$17*Parameters!$C$5*'Actual H2'!U173,Parameters!$C$22*Parameters!$C$5*'Actual H2'!U173))</f>
        <v>105.66037735849056</v>
      </c>
      <c r="V173" s="12">
        <f>IF(Control!$C$11="Highly pure",Parameters!$C$12*Parameters!$C$5*'Actual H2'!V173,IF(Control!$C$11="Tap water",Parameters!$C$17*Parameters!$C$5*'Actual H2'!V173,Parameters!$C$22*Parameters!$C$5*'Actual H2'!V173))</f>
        <v>105.66037735849056</v>
      </c>
      <c r="W173" s="12">
        <f>IF(Control!$C$11="Highly pure",Parameters!$C$12*Parameters!$C$5*'Actual H2'!W173,IF(Control!$C$11="Tap water",Parameters!$C$17*Parameters!$C$5*'Actual H2'!W173,Parameters!$C$22*Parameters!$C$5*'Actual H2'!W173))</f>
        <v>101.19245283018867</v>
      </c>
      <c r="X173" s="12">
        <f>IF(Control!$C$11="Highly pure",Parameters!$C$12*Parameters!$C$5*'Actual H2'!X173,IF(Control!$C$11="Tap water",Parameters!$C$17*Parameters!$C$5*'Actual H2'!X173,Parameters!$C$22*Parameters!$C$5*'Actual H2'!X173))</f>
        <v>97.781132075471703</v>
      </c>
      <c r="Y173" s="12">
        <f>IF(Control!$C$11="Highly pure",Parameters!$C$12*Parameters!$C$5*'Actual H2'!Y173,IF(Control!$C$11="Tap water",Parameters!$C$17*Parameters!$C$5*'Actual H2'!Y173,Parameters!$C$22*Parameters!$C$5*'Actual H2'!Y173))</f>
        <v>101.19245283018867</v>
      </c>
      <c r="Z173" s="12">
        <f>IF(Control!$C$11="Highly pure",Parameters!$C$12*Parameters!$C$5*'Actual H2'!Z173,IF(Control!$C$11="Tap water",Parameters!$C$17*Parameters!$C$5*'Actual H2'!Z173,Parameters!$C$22*Parameters!$C$5*'Actual H2'!Z173))</f>
        <v>101.19245283018867</v>
      </c>
      <c r="AB173" s="7">
        <f t="shared" si="2"/>
        <v>1313.6905660377356</v>
      </c>
    </row>
    <row r="174" spans="2:28" x14ac:dyDescent="0.2">
      <c r="B174" s="6">
        <v>44368</v>
      </c>
      <c r="C174" s="12">
        <f>IF(Control!$C$11="Highly pure",Parameters!$C$12*Parameters!$C$5*'Actual H2'!C174,IF(Control!$C$11="Tap water",Parameters!$C$17*Parameters!$C$5*'Actual H2'!C174,Parameters!$C$22*Parameters!$C$5*'Actual H2'!C174))</f>
        <v>113.72075471698113</v>
      </c>
      <c r="D174" s="12">
        <f>IF(Control!$C$11="Highly pure",Parameters!$C$12*Parameters!$C$5*'Actual H2'!D174,IF(Control!$C$11="Tap water",Parameters!$C$17*Parameters!$C$5*'Actual H2'!D174,Parameters!$C$22*Parameters!$C$5*'Actual H2'!D174))</f>
        <v>133.6754716981132</v>
      </c>
      <c r="E174" s="12">
        <f>IF(Control!$C$11="Highly pure",Parameters!$C$12*Parameters!$C$5*'Actual H2'!E174,IF(Control!$C$11="Tap water",Parameters!$C$17*Parameters!$C$5*'Actual H2'!E174,Parameters!$C$22*Parameters!$C$5*'Actual H2'!E174))</f>
        <v>136.0301886792453</v>
      </c>
      <c r="F174" s="12">
        <f>IF(Control!$C$11="Highly pure",Parameters!$C$12*Parameters!$C$5*'Actual H2'!F174,IF(Control!$C$11="Tap water",Parameters!$C$17*Parameters!$C$5*'Actual H2'!F174,Parameters!$C$22*Parameters!$C$5*'Actual H2'!F174))</f>
        <v>130.26415094339623</v>
      </c>
      <c r="G174" s="12">
        <f>IF(Control!$C$11="Highly pure",Parameters!$C$12*Parameters!$C$5*'Actual H2'!G174,IF(Control!$C$11="Tap water",Parameters!$C$17*Parameters!$C$5*'Actual H2'!G174,Parameters!$C$22*Parameters!$C$5*'Actual H2'!G174))</f>
        <v>113.72075471698113</v>
      </c>
      <c r="H174" s="12">
        <f>IF(Control!$C$11="Highly pure",Parameters!$C$12*Parameters!$C$5*'Actual H2'!H174,IF(Control!$C$11="Tap water",Parameters!$C$17*Parameters!$C$5*'Actual H2'!H174,Parameters!$C$22*Parameters!$C$5*'Actual H2'!H174))</f>
        <v>101.19245283018867</v>
      </c>
      <c r="I174" s="12">
        <f>IF(Control!$C$11="Highly pure",Parameters!$C$12*Parameters!$C$5*'Actual H2'!I174,IF(Control!$C$11="Tap water",Parameters!$C$17*Parameters!$C$5*'Actual H2'!I174,Parameters!$C$22*Parameters!$C$5*'Actual H2'!I174))</f>
        <v>93.856603773584894</v>
      </c>
      <c r="J174" s="12">
        <f>IF(Control!$C$11="Highly pure",Parameters!$C$12*Parameters!$C$5*'Actual H2'!J174,IF(Control!$C$11="Tap water",Parameters!$C$17*Parameters!$C$5*'Actual H2'!J174,Parameters!$C$22*Parameters!$C$5*'Actual H2'!J174))</f>
        <v>97.781132075471703</v>
      </c>
      <c r="K174" s="12">
        <f>IF(Control!$C$11="Highly pure",Parameters!$C$12*Parameters!$C$5*'Actual H2'!K174,IF(Control!$C$11="Tap water",Parameters!$C$17*Parameters!$C$5*'Actual H2'!K174,Parameters!$C$22*Parameters!$C$5*'Actual H2'!K174))</f>
        <v>101.19245283018867</v>
      </c>
      <c r="L174" s="12">
        <f>IF(Control!$C$11="Highly pure",Parameters!$C$12*Parameters!$C$5*'Actual H2'!L174,IF(Control!$C$11="Tap water",Parameters!$C$17*Parameters!$C$5*'Actual H2'!L174,Parameters!$C$22*Parameters!$C$5*'Actual H2'!L174))</f>
        <v>105.66037735849056</v>
      </c>
      <c r="M174" s="12">
        <f>IF(Control!$C$11="Highly pure",Parameters!$C$12*Parameters!$C$5*'Actual H2'!M174,IF(Control!$C$11="Tap water",Parameters!$C$17*Parameters!$C$5*'Actual H2'!M174,Parameters!$C$22*Parameters!$C$5*'Actual H2'!M174))</f>
        <v>119.48679245283019</v>
      </c>
      <c r="N174" s="12">
        <f>IF(Control!$C$11="Highly pure",Parameters!$C$12*Parameters!$C$5*'Actual H2'!N174,IF(Control!$C$11="Tap water",Parameters!$C$17*Parameters!$C$5*'Actual H2'!N174,Parameters!$C$22*Parameters!$C$5*'Actual H2'!N174))</f>
        <v>137.53962264150945</v>
      </c>
      <c r="O174" s="12">
        <f>IF(Control!$C$11="Highly pure",Parameters!$C$12*Parameters!$C$5*'Actual H2'!O174,IF(Control!$C$11="Tap water",Parameters!$C$17*Parameters!$C$5*'Actual H2'!O174,Parameters!$C$22*Parameters!$C$5*'Actual H2'!O174))</f>
        <v>153.23773584905663</v>
      </c>
      <c r="P174" s="12">
        <f>IF(Control!$C$11="Highly pure",Parameters!$C$12*Parameters!$C$5*'Actual H2'!P174,IF(Control!$C$11="Tap water",Parameters!$C$17*Parameters!$C$5*'Actual H2'!P174,Parameters!$C$22*Parameters!$C$5*'Actual H2'!P174))</f>
        <v>165.37358490566035</v>
      </c>
      <c r="Q174" s="12">
        <f>IF(Control!$C$11="Highly pure",Parameters!$C$12*Parameters!$C$5*'Actual H2'!Q174,IF(Control!$C$11="Tap water",Parameters!$C$17*Parameters!$C$5*'Actual H2'!Q174,Parameters!$C$22*Parameters!$C$5*'Actual H2'!Q174))</f>
        <v>165.37358490566035</v>
      </c>
      <c r="R174" s="12">
        <f>IF(Control!$C$11="Highly pure",Parameters!$C$12*Parameters!$C$5*'Actual H2'!R174,IF(Control!$C$11="Tap water",Parameters!$C$17*Parameters!$C$5*'Actual H2'!R174,Parameters!$C$22*Parameters!$C$5*'Actual H2'!R174))</f>
        <v>151.72830188679248</v>
      </c>
      <c r="S174" s="12">
        <f>IF(Control!$C$11="Highly pure",Parameters!$C$12*Parameters!$C$5*'Actual H2'!S174,IF(Control!$C$11="Tap water",Parameters!$C$17*Parameters!$C$5*'Actual H2'!S174,Parameters!$C$22*Parameters!$C$5*'Actual H2'!S174))</f>
        <v>137.53962264150945</v>
      </c>
      <c r="T174" s="12">
        <f>IF(Control!$C$11="Highly pure",Parameters!$C$12*Parameters!$C$5*'Actual H2'!T174,IF(Control!$C$11="Tap water",Parameters!$C$17*Parameters!$C$5*'Actual H2'!T174,Parameters!$C$22*Parameters!$C$5*'Actual H2'!T174))</f>
        <v>119.48679245283019</v>
      </c>
      <c r="U174" s="12">
        <f>IF(Control!$C$11="Highly pure",Parameters!$C$12*Parameters!$C$5*'Actual H2'!U174,IF(Control!$C$11="Tap water",Parameters!$C$17*Parameters!$C$5*'Actual H2'!U174,Parameters!$C$22*Parameters!$C$5*'Actual H2'!U174))</f>
        <v>97.781132075471703</v>
      </c>
      <c r="V174" s="12">
        <f>IF(Control!$C$11="Highly pure",Parameters!$C$12*Parameters!$C$5*'Actual H2'!V174,IF(Control!$C$11="Tap water",Parameters!$C$17*Parameters!$C$5*'Actual H2'!V174,Parameters!$C$22*Parameters!$C$5*'Actual H2'!V174))</f>
        <v>83.89433962264151</v>
      </c>
      <c r="W174" s="12">
        <f>IF(Control!$C$11="Highly pure",Parameters!$C$12*Parameters!$C$5*'Actual H2'!W174,IF(Control!$C$11="Tap water",Parameters!$C$17*Parameters!$C$5*'Actual H2'!W174,Parameters!$C$22*Parameters!$C$5*'Actual H2'!W174))</f>
        <v>68.377358490566024</v>
      </c>
      <c r="X174" s="12">
        <f>IF(Control!$C$11="Highly pure",Parameters!$C$12*Parameters!$C$5*'Actual H2'!X174,IF(Control!$C$11="Tap water",Parameters!$C$17*Parameters!$C$5*'Actual H2'!X174,Parameters!$C$22*Parameters!$C$5*'Actual H2'!X174))</f>
        <v>59.230188679245273</v>
      </c>
      <c r="Y174" s="12">
        <f>IF(Control!$C$11="Highly pure",Parameters!$C$12*Parameters!$C$5*'Actual H2'!Y174,IF(Control!$C$11="Tap water",Parameters!$C$17*Parameters!$C$5*'Actual H2'!Y174,Parameters!$C$22*Parameters!$C$5*'Actual H2'!Y174))</f>
        <v>50.55094339622643</v>
      </c>
      <c r="Z174" s="12">
        <f>IF(Control!$C$11="Highly pure",Parameters!$C$12*Parameters!$C$5*'Actual H2'!Z174,IF(Control!$C$11="Tap water",Parameters!$C$17*Parameters!$C$5*'Actual H2'!Z174,Parameters!$C$22*Parameters!$C$5*'Actual H2'!Z174))</f>
        <v>42.807547169811322</v>
      </c>
      <c r="AB174" s="7">
        <f t="shared" si="2"/>
        <v>2679.5018867924532</v>
      </c>
    </row>
    <row r="175" spans="2:28" x14ac:dyDescent="0.2">
      <c r="B175" s="6">
        <v>44369</v>
      </c>
      <c r="C175" s="12">
        <f>IF(Control!$C$11="Highly pure",Parameters!$C$12*Parameters!$C$5*'Actual H2'!C175,IF(Control!$C$11="Tap water",Parameters!$C$17*Parameters!$C$5*'Actual H2'!C175,Parameters!$C$22*Parameters!$C$5*'Actual H2'!C175))</f>
        <v>35.879245283018875</v>
      </c>
      <c r="D175" s="12">
        <f>IF(Control!$C$11="Highly pure",Parameters!$C$12*Parameters!$C$5*'Actual H2'!D175,IF(Control!$C$11="Tap water",Parameters!$C$17*Parameters!$C$5*'Actual H2'!D175,Parameters!$C$22*Parameters!$C$5*'Actual H2'!D175))</f>
        <v>31.532075471698114</v>
      </c>
      <c r="E175" s="12">
        <f>IF(Control!$C$11="Highly pure",Parameters!$C$12*Parameters!$C$5*'Actual H2'!E175,IF(Control!$C$11="Tap water",Parameters!$C$17*Parameters!$C$5*'Actual H2'!E175,Parameters!$C$22*Parameters!$C$5*'Actual H2'!E175))</f>
        <v>27.547169811320753</v>
      </c>
      <c r="F175" s="12">
        <f>IF(Control!$C$11="Highly pure",Parameters!$C$12*Parameters!$C$5*'Actual H2'!F175,IF(Control!$C$11="Tap water",Parameters!$C$17*Parameters!$C$5*'Actual H2'!F175,Parameters!$C$22*Parameters!$C$5*'Actual H2'!F175))</f>
        <v>22.113207547169811</v>
      </c>
      <c r="G175" s="12">
        <f>IF(Control!$C$11="Highly pure",Parameters!$C$12*Parameters!$C$5*'Actual H2'!G175,IF(Control!$C$11="Tap water",Parameters!$C$17*Parameters!$C$5*'Actual H2'!G175,Parameters!$C$22*Parameters!$C$5*'Actual H2'!G175))</f>
        <v>15.864150943396227</v>
      </c>
      <c r="H175" s="12">
        <f>IF(Control!$C$11="Highly pure",Parameters!$C$12*Parameters!$C$5*'Actual H2'!H175,IF(Control!$C$11="Tap water",Parameters!$C$17*Parameters!$C$5*'Actual H2'!H175,Parameters!$C$22*Parameters!$C$5*'Actual H2'!H175))</f>
        <v>11.667924528301889</v>
      </c>
      <c r="I175" s="12">
        <f>IF(Control!$C$11="Highly pure",Parameters!$C$12*Parameters!$C$5*'Actual H2'!I175,IF(Control!$C$11="Tap water",Parameters!$C$17*Parameters!$C$5*'Actual H2'!I175,Parameters!$C$22*Parameters!$C$5*'Actual H2'!I175))</f>
        <v>7.9547169811320764</v>
      </c>
      <c r="J175" s="12">
        <f>IF(Control!$C$11="Highly pure",Parameters!$C$12*Parameters!$C$5*'Actual H2'!J175,IF(Control!$C$11="Tap water",Parameters!$C$17*Parameters!$C$5*'Actual H2'!J175,Parameters!$C$22*Parameters!$C$5*'Actual H2'!J175))</f>
        <v>2.8528301886792451</v>
      </c>
      <c r="K175" s="12">
        <f>IF(Control!$C$11="Highly pure",Parameters!$C$12*Parameters!$C$5*'Actual H2'!K175,IF(Control!$C$11="Tap water",Parameters!$C$17*Parameters!$C$5*'Actual H2'!K175,Parameters!$C$22*Parameters!$C$5*'Actual H2'!K175))</f>
        <v>2.8528301886792451</v>
      </c>
      <c r="L175" s="12">
        <f>IF(Control!$C$11="Highly pure",Parameters!$C$12*Parameters!$C$5*'Actual H2'!L175,IF(Control!$C$11="Tap water",Parameters!$C$17*Parameters!$C$5*'Actual H2'!L175,Parameters!$C$22*Parameters!$C$5*'Actual H2'!L175))</f>
        <v>4.7849056603773574</v>
      </c>
      <c r="M175" s="12">
        <f>IF(Control!$C$11="Highly pure",Parameters!$C$12*Parameters!$C$5*'Actual H2'!M175,IF(Control!$C$11="Tap water",Parameters!$C$17*Parameters!$C$5*'Actual H2'!M175,Parameters!$C$22*Parameters!$C$5*'Actual H2'!M175))</f>
        <v>5.7509433962264147</v>
      </c>
      <c r="N175" s="12">
        <f>IF(Control!$C$11="Highly pure",Parameters!$C$12*Parameters!$C$5*'Actual H2'!N175,IF(Control!$C$11="Tap water",Parameters!$C$17*Parameters!$C$5*'Actual H2'!N175,Parameters!$C$22*Parameters!$C$5*'Actual H2'!N175))</f>
        <v>7.9547169811320764</v>
      </c>
      <c r="O175" s="12">
        <f>IF(Control!$C$11="Highly pure",Parameters!$C$12*Parameters!$C$5*'Actual H2'!O175,IF(Control!$C$11="Tap water",Parameters!$C$17*Parameters!$C$5*'Actual H2'!O175,Parameters!$C$22*Parameters!$C$5*'Actual H2'!O175))</f>
        <v>10.430188679245285</v>
      </c>
      <c r="P175" s="12">
        <f>IF(Control!$C$11="Highly pure",Parameters!$C$12*Parameters!$C$5*'Actual H2'!P175,IF(Control!$C$11="Tap water",Parameters!$C$17*Parameters!$C$5*'Actual H2'!P175,Parameters!$C$22*Parameters!$C$5*'Actual H2'!P175))</f>
        <v>14.384905660377358</v>
      </c>
      <c r="Q175" s="12">
        <f>IF(Control!$C$11="Highly pure",Parameters!$C$12*Parameters!$C$5*'Actual H2'!Q175,IF(Control!$C$11="Tap water",Parameters!$C$17*Parameters!$C$5*'Actual H2'!Q175,Parameters!$C$22*Parameters!$C$5*'Actual H2'!Q175))</f>
        <v>20.30188679245283</v>
      </c>
      <c r="R175" s="12">
        <f>IF(Control!$C$11="Highly pure",Parameters!$C$12*Parameters!$C$5*'Actual H2'!R175,IF(Control!$C$11="Tap water",Parameters!$C$17*Parameters!$C$5*'Actual H2'!R175,Parameters!$C$22*Parameters!$C$5*'Actual H2'!R175))</f>
        <v>27.547169811320753</v>
      </c>
      <c r="S175" s="12">
        <f>IF(Control!$C$11="Highly pure",Parameters!$C$12*Parameters!$C$5*'Actual H2'!S175,IF(Control!$C$11="Tap water",Parameters!$C$17*Parameters!$C$5*'Actual H2'!S175,Parameters!$C$22*Parameters!$C$5*'Actual H2'!S175))</f>
        <v>38.052830188679245</v>
      </c>
      <c r="T175" s="12">
        <f>IF(Control!$C$11="Highly pure",Parameters!$C$12*Parameters!$C$5*'Actual H2'!T175,IF(Control!$C$11="Tap water",Parameters!$C$17*Parameters!$C$5*'Actual H2'!T175,Parameters!$C$22*Parameters!$C$5*'Actual H2'!T175))</f>
        <v>45.388679245283029</v>
      </c>
      <c r="U175" s="12">
        <f>IF(Control!$C$11="Highly pure",Parameters!$C$12*Parameters!$C$5*'Actual H2'!U175,IF(Control!$C$11="Tap water",Parameters!$C$17*Parameters!$C$5*'Actual H2'!U175,Parameters!$C$22*Parameters!$C$5*'Actual H2'!U175))</f>
        <v>47.969811320754729</v>
      </c>
      <c r="V175" s="12">
        <f>IF(Control!$C$11="Highly pure",Parameters!$C$12*Parameters!$C$5*'Actual H2'!V175,IF(Control!$C$11="Tap water",Parameters!$C$17*Parameters!$C$5*'Actual H2'!V175,Parameters!$C$22*Parameters!$C$5*'Actual H2'!V175))</f>
        <v>50.55094339622643</v>
      </c>
      <c r="W175" s="12">
        <f>IF(Control!$C$11="Highly pure",Parameters!$C$12*Parameters!$C$5*'Actual H2'!W175,IF(Control!$C$11="Tap water",Parameters!$C$17*Parameters!$C$5*'Actual H2'!W175,Parameters!$C$22*Parameters!$C$5*'Actual H2'!W175))</f>
        <v>79.969811320754715</v>
      </c>
      <c r="X175" s="12">
        <f>IF(Control!$C$11="Highly pure",Parameters!$C$12*Parameters!$C$5*'Actual H2'!X175,IF(Control!$C$11="Tap water",Parameters!$C$17*Parameters!$C$5*'Actual H2'!X175,Parameters!$C$22*Parameters!$C$5*'Actual H2'!X175))</f>
        <v>89.720754716981133</v>
      </c>
      <c r="Y175" s="12">
        <f>IF(Control!$C$11="Highly pure",Parameters!$C$12*Parameters!$C$5*'Actual H2'!Y175,IF(Control!$C$11="Tap water",Parameters!$C$17*Parameters!$C$5*'Actual H2'!Y175,Parameters!$C$22*Parameters!$C$5*'Actual H2'!Y175))</f>
        <v>85.735849056603769</v>
      </c>
      <c r="Z175" s="12">
        <f>IF(Control!$C$11="Highly pure",Parameters!$C$12*Parameters!$C$5*'Actual H2'!Z175,IF(Control!$C$11="Tap water",Parameters!$C$17*Parameters!$C$5*'Actual H2'!Z175,Parameters!$C$22*Parameters!$C$5*'Actual H2'!Z175))</f>
        <v>75.833962264150927</v>
      </c>
      <c r="AB175" s="7">
        <f t="shared" si="2"/>
        <v>762.64150943396226</v>
      </c>
    </row>
    <row r="176" spans="2:28" x14ac:dyDescent="0.2">
      <c r="B176" s="6">
        <v>44370</v>
      </c>
      <c r="C176" s="12">
        <f>IF(Control!$C$11="Highly pure",Parameters!$C$12*Parameters!$C$5*'Actual H2'!C176,IF(Control!$C$11="Tap water",Parameters!$C$17*Parameters!$C$5*'Actual H2'!C176,Parameters!$C$22*Parameters!$C$5*'Actual H2'!C176))</f>
        <v>65.328301886792445</v>
      </c>
      <c r="D176" s="12">
        <f>IF(Control!$C$11="Highly pure",Parameters!$C$12*Parameters!$C$5*'Actual H2'!D176,IF(Control!$C$11="Tap water",Parameters!$C$17*Parameters!$C$5*'Actual H2'!D176,Parameters!$C$22*Parameters!$C$5*'Actual H2'!D176))</f>
        <v>71.84905660377359</v>
      </c>
      <c r="E176" s="12">
        <f>IF(Control!$C$11="Highly pure",Parameters!$C$12*Parameters!$C$5*'Actual H2'!E176,IF(Control!$C$11="Tap water",Parameters!$C$17*Parameters!$C$5*'Actual H2'!E176,Parameters!$C$22*Parameters!$C$5*'Actual H2'!E176))</f>
        <v>75.833962264150927</v>
      </c>
      <c r="F176" s="12">
        <f>IF(Control!$C$11="Highly pure",Parameters!$C$12*Parameters!$C$5*'Actual H2'!F176,IF(Control!$C$11="Tap water",Parameters!$C$17*Parameters!$C$5*'Actual H2'!F176,Parameters!$C$22*Parameters!$C$5*'Actual H2'!F176))</f>
        <v>75.833962264150927</v>
      </c>
      <c r="G176" s="12">
        <f>IF(Control!$C$11="Highly pure",Parameters!$C$12*Parameters!$C$5*'Actual H2'!G176,IF(Control!$C$11="Tap water",Parameters!$C$17*Parameters!$C$5*'Actual H2'!G176,Parameters!$C$22*Parameters!$C$5*'Actual H2'!G176))</f>
        <v>75.833962264150927</v>
      </c>
      <c r="H176" s="12">
        <f>IF(Control!$C$11="Highly pure",Parameters!$C$12*Parameters!$C$5*'Actual H2'!H176,IF(Control!$C$11="Tap water",Parameters!$C$17*Parameters!$C$5*'Actual H2'!H176,Parameters!$C$22*Parameters!$C$5*'Actual H2'!H176))</f>
        <v>65.328301886792445</v>
      </c>
      <c r="I176" s="12">
        <f>IF(Control!$C$11="Highly pure",Parameters!$C$12*Parameters!$C$5*'Actual H2'!I176,IF(Control!$C$11="Tap water",Parameters!$C$17*Parameters!$C$5*'Actual H2'!I176,Parameters!$C$22*Parameters!$C$5*'Actual H2'!I176))</f>
        <v>50.55094339622643</v>
      </c>
      <c r="J176" s="12">
        <f>IF(Control!$C$11="Highly pure",Parameters!$C$12*Parameters!$C$5*'Actual H2'!J176,IF(Control!$C$11="Tap water",Parameters!$C$17*Parameters!$C$5*'Actual H2'!J176,Parameters!$C$22*Parameters!$C$5*'Actual H2'!J176))</f>
        <v>45.388679245283029</v>
      </c>
      <c r="K176" s="12">
        <f>IF(Control!$C$11="Highly pure",Parameters!$C$12*Parameters!$C$5*'Actual H2'!K176,IF(Control!$C$11="Tap water",Parameters!$C$17*Parameters!$C$5*'Actual H2'!K176,Parameters!$C$22*Parameters!$C$5*'Actual H2'!K176))</f>
        <v>40.226415094339615</v>
      </c>
      <c r="L176" s="12">
        <f>IF(Control!$C$11="Highly pure",Parameters!$C$12*Parameters!$C$5*'Actual H2'!L176,IF(Control!$C$11="Tap water",Parameters!$C$17*Parameters!$C$5*'Actual H2'!L176,Parameters!$C$22*Parameters!$C$5*'Actual H2'!L176))</f>
        <v>40.226415094339615</v>
      </c>
      <c r="M176" s="12">
        <f>IF(Control!$C$11="Highly pure",Parameters!$C$12*Parameters!$C$5*'Actual H2'!M176,IF(Control!$C$11="Tap water",Parameters!$C$17*Parameters!$C$5*'Actual H2'!M176,Parameters!$C$22*Parameters!$C$5*'Actual H2'!M176))</f>
        <v>45.388679245283029</v>
      </c>
      <c r="N176" s="12">
        <f>IF(Control!$C$11="Highly pure",Parameters!$C$12*Parameters!$C$5*'Actual H2'!N176,IF(Control!$C$11="Tap water",Parameters!$C$17*Parameters!$C$5*'Actual H2'!N176,Parameters!$C$22*Parameters!$C$5*'Actual H2'!N176))</f>
        <v>50.55094339622643</v>
      </c>
      <c r="O176" s="12">
        <f>IF(Control!$C$11="Highly pure",Parameters!$C$12*Parameters!$C$5*'Actual H2'!O176,IF(Control!$C$11="Tap water",Parameters!$C$17*Parameters!$C$5*'Actual H2'!O176,Parameters!$C$22*Parameters!$C$5*'Actual H2'!O176))</f>
        <v>56.181132075471695</v>
      </c>
      <c r="P176" s="12">
        <f>IF(Control!$C$11="Highly pure",Parameters!$C$12*Parameters!$C$5*'Actual H2'!P176,IF(Control!$C$11="Tap water",Parameters!$C$17*Parameters!$C$5*'Actual H2'!P176,Parameters!$C$22*Parameters!$C$5*'Actual H2'!P176))</f>
        <v>53.132075471698116</v>
      </c>
      <c r="Q176" s="12">
        <f>IF(Control!$C$11="Highly pure",Parameters!$C$12*Parameters!$C$5*'Actual H2'!Q176,IF(Control!$C$11="Tap water",Parameters!$C$17*Parameters!$C$5*'Actual H2'!Q176,Parameters!$C$22*Parameters!$C$5*'Actual H2'!Q176))</f>
        <v>42.807547169811322</v>
      </c>
      <c r="R176" s="12">
        <f>IF(Control!$C$11="Highly pure",Parameters!$C$12*Parameters!$C$5*'Actual H2'!R176,IF(Control!$C$11="Tap water",Parameters!$C$17*Parameters!$C$5*'Actual H2'!R176,Parameters!$C$22*Parameters!$C$5*'Actual H2'!R176))</f>
        <v>31.532075471698114</v>
      </c>
      <c r="S176" s="12">
        <f>IF(Control!$C$11="Highly pure",Parameters!$C$12*Parameters!$C$5*'Actual H2'!S176,IF(Control!$C$11="Tap water",Parameters!$C$17*Parameters!$C$5*'Actual H2'!S176,Parameters!$C$22*Parameters!$C$5*'Actual H2'!S176))</f>
        <v>22.113207547169811</v>
      </c>
      <c r="T176" s="12">
        <f>IF(Control!$C$11="Highly pure",Parameters!$C$12*Parameters!$C$5*'Actual H2'!T176,IF(Control!$C$11="Tap water",Parameters!$C$17*Parameters!$C$5*'Actual H2'!T176,Parameters!$C$22*Parameters!$C$5*'Actual H2'!T176))</f>
        <v>12.905660377358492</v>
      </c>
      <c r="U176" s="12">
        <f>IF(Control!$C$11="Highly pure",Parameters!$C$12*Parameters!$C$5*'Actual H2'!U176,IF(Control!$C$11="Tap water",Parameters!$C$17*Parameters!$C$5*'Actual H2'!U176,Parameters!$C$22*Parameters!$C$5*'Actual H2'!U176))</f>
        <v>4.7849056603773574</v>
      </c>
      <c r="V176" s="12">
        <f>IF(Control!$C$11="Highly pure",Parameters!$C$12*Parameters!$C$5*'Actual H2'!V176,IF(Control!$C$11="Tap water",Parameters!$C$17*Parameters!$C$5*'Actual H2'!V176,Parameters!$C$22*Parameters!$C$5*'Actual H2'!V176))</f>
        <v>0</v>
      </c>
      <c r="W176" s="12">
        <f>IF(Control!$C$11="Highly pure",Parameters!$C$12*Parameters!$C$5*'Actual H2'!W176,IF(Control!$C$11="Tap water",Parameters!$C$17*Parameters!$C$5*'Actual H2'!W176,Parameters!$C$22*Parameters!$C$5*'Actual H2'!W176))</f>
        <v>4.7849056603773574</v>
      </c>
      <c r="X176" s="12">
        <f>IF(Control!$C$11="Highly pure",Parameters!$C$12*Parameters!$C$5*'Actual H2'!X176,IF(Control!$C$11="Tap water",Parameters!$C$17*Parameters!$C$5*'Actual H2'!X176,Parameters!$C$22*Parameters!$C$5*'Actual H2'!X176))</f>
        <v>11.667924528301889</v>
      </c>
      <c r="Y176" s="12">
        <f>IF(Control!$C$11="Highly pure",Parameters!$C$12*Parameters!$C$5*'Actual H2'!Y176,IF(Control!$C$11="Tap water",Parameters!$C$17*Parameters!$C$5*'Actual H2'!Y176,Parameters!$C$22*Parameters!$C$5*'Actual H2'!Y176))</f>
        <v>22.113207547169811</v>
      </c>
      <c r="Z176" s="12">
        <f>IF(Control!$C$11="Highly pure",Parameters!$C$12*Parameters!$C$5*'Actual H2'!Z176,IF(Control!$C$11="Tap water",Parameters!$C$17*Parameters!$C$5*'Actual H2'!Z176,Parameters!$C$22*Parameters!$C$5*'Actual H2'!Z176))</f>
        <v>33.705660377358491</v>
      </c>
      <c r="AB176" s="7">
        <f t="shared" si="2"/>
        <v>998.06792452830211</v>
      </c>
    </row>
    <row r="177" spans="2:28" x14ac:dyDescent="0.2">
      <c r="B177" s="6">
        <v>44371</v>
      </c>
      <c r="C177" s="12">
        <f>IF(Control!$C$11="Highly pure",Parameters!$C$12*Parameters!$C$5*'Actual H2'!C177,IF(Control!$C$11="Tap water",Parameters!$C$17*Parameters!$C$5*'Actual H2'!C177,Parameters!$C$22*Parameters!$C$5*'Actual H2'!C177))</f>
        <v>42.807547169811322</v>
      </c>
      <c r="D177" s="12">
        <f>IF(Control!$C$11="Highly pure",Parameters!$C$12*Parameters!$C$5*'Actual H2'!D177,IF(Control!$C$11="Tap water",Parameters!$C$17*Parameters!$C$5*'Actual H2'!D177,Parameters!$C$22*Parameters!$C$5*'Actual H2'!D177))</f>
        <v>56.181132075471695</v>
      </c>
      <c r="E177" s="12">
        <f>IF(Control!$C$11="Highly pure",Parameters!$C$12*Parameters!$C$5*'Actual H2'!E177,IF(Control!$C$11="Tap water",Parameters!$C$17*Parameters!$C$5*'Actual H2'!E177,Parameters!$C$22*Parameters!$C$5*'Actual H2'!E177))</f>
        <v>71.84905660377359</v>
      </c>
      <c r="F177" s="12">
        <f>IF(Control!$C$11="Highly pure",Parameters!$C$12*Parameters!$C$5*'Actual H2'!F177,IF(Control!$C$11="Tap water",Parameters!$C$17*Parameters!$C$5*'Actual H2'!F177,Parameters!$C$22*Parameters!$C$5*'Actual H2'!F177))</f>
        <v>93.856603773584894</v>
      </c>
      <c r="G177" s="12">
        <f>IF(Control!$C$11="Highly pure",Parameters!$C$12*Parameters!$C$5*'Actual H2'!G177,IF(Control!$C$11="Tap water",Parameters!$C$17*Parameters!$C$5*'Actual H2'!G177,Parameters!$C$22*Parameters!$C$5*'Actual H2'!G177))</f>
        <v>105.66037735849056</v>
      </c>
      <c r="H177" s="12">
        <f>IF(Control!$C$11="Highly pure",Parameters!$C$12*Parameters!$C$5*'Actual H2'!H177,IF(Control!$C$11="Tap water",Parameters!$C$17*Parameters!$C$5*'Actual H2'!H177,Parameters!$C$22*Parameters!$C$5*'Actual H2'!H177))</f>
        <v>93.856603773584894</v>
      </c>
      <c r="I177" s="12">
        <f>IF(Control!$C$11="Highly pure",Parameters!$C$12*Parameters!$C$5*'Actual H2'!I177,IF(Control!$C$11="Tap water",Parameters!$C$17*Parameters!$C$5*'Actual H2'!I177,Parameters!$C$22*Parameters!$C$5*'Actual H2'!I177))</f>
        <v>105.66037735849056</v>
      </c>
      <c r="J177" s="12">
        <f>IF(Control!$C$11="Highly pure",Parameters!$C$12*Parameters!$C$5*'Actual H2'!J177,IF(Control!$C$11="Tap water",Parameters!$C$17*Parameters!$C$5*'Actual H2'!J177,Parameters!$C$22*Parameters!$C$5*'Actual H2'!J177))</f>
        <v>136.0301886792453</v>
      </c>
      <c r="K177" s="12">
        <f>IF(Control!$C$11="Highly pure",Parameters!$C$12*Parameters!$C$5*'Actual H2'!K177,IF(Control!$C$11="Tap water",Parameters!$C$17*Parameters!$C$5*'Actual H2'!K177,Parameters!$C$22*Parameters!$C$5*'Actual H2'!K177))</f>
        <v>137.53962264150945</v>
      </c>
      <c r="L177" s="12">
        <f>IF(Control!$C$11="Highly pure",Parameters!$C$12*Parameters!$C$5*'Actual H2'!L177,IF(Control!$C$11="Tap water",Parameters!$C$17*Parameters!$C$5*'Actual H2'!L177,Parameters!$C$22*Parameters!$C$5*'Actual H2'!L177))</f>
        <v>126.33962264150944</v>
      </c>
      <c r="M177" s="12">
        <f>IF(Control!$C$11="Highly pure",Parameters!$C$12*Parameters!$C$5*'Actual H2'!M177,IF(Control!$C$11="Tap water",Parameters!$C$17*Parameters!$C$5*'Actual H2'!M177,Parameters!$C$22*Parameters!$C$5*'Actual H2'!M177))</f>
        <v>113.72075471698113</v>
      </c>
      <c r="N177" s="12">
        <f>IF(Control!$C$11="Highly pure",Parameters!$C$12*Parameters!$C$5*'Actual H2'!N177,IF(Control!$C$11="Tap water",Parameters!$C$17*Parameters!$C$5*'Actual H2'!N177,Parameters!$C$22*Parameters!$C$5*'Actual H2'!N177))</f>
        <v>101.19245283018867</v>
      </c>
      <c r="O177" s="12">
        <f>IF(Control!$C$11="Highly pure",Parameters!$C$12*Parameters!$C$5*'Actual H2'!O177,IF(Control!$C$11="Tap water",Parameters!$C$17*Parameters!$C$5*'Actual H2'!O177,Parameters!$C$22*Parameters!$C$5*'Actual H2'!O177))</f>
        <v>93.856603773584894</v>
      </c>
      <c r="P177" s="12">
        <f>IF(Control!$C$11="Highly pure",Parameters!$C$12*Parameters!$C$5*'Actual H2'!P177,IF(Control!$C$11="Tap water",Parameters!$C$17*Parameters!$C$5*'Actual H2'!P177,Parameters!$C$22*Parameters!$C$5*'Actual H2'!P177))</f>
        <v>105.66037735849056</v>
      </c>
      <c r="Q177" s="12">
        <f>IF(Control!$C$11="Highly pure",Parameters!$C$12*Parameters!$C$5*'Actual H2'!Q177,IF(Control!$C$11="Tap water",Parameters!$C$17*Parameters!$C$5*'Actual H2'!Q177,Parameters!$C$22*Parameters!$C$5*'Actual H2'!Q177))</f>
        <v>149.37358490566038</v>
      </c>
      <c r="R177" s="12">
        <f>IF(Control!$C$11="Highly pure",Parameters!$C$12*Parameters!$C$5*'Actual H2'!R177,IF(Control!$C$11="Tap water",Parameters!$C$17*Parameters!$C$5*'Actual H2'!R177,Parameters!$C$22*Parameters!$C$5*'Actual H2'!R177))</f>
        <v>183.81886792452832</v>
      </c>
      <c r="S177" s="12">
        <f>IF(Control!$C$11="Highly pure",Parameters!$C$12*Parameters!$C$5*'Actual H2'!S177,IF(Control!$C$11="Tap water",Parameters!$C$17*Parameters!$C$5*'Actual H2'!S177,Parameters!$C$22*Parameters!$C$5*'Actual H2'!S177))</f>
        <v>188.67924528301887</v>
      </c>
      <c r="T177" s="12">
        <f>IF(Control!$C$11="Highly pure",Parameters!$C$12*Parameters!$C$5*'Actual H2'!T177,IF(Control!$C$11="Tap water",Parameters!$C$17*Parameters!$C$5*'Actual H2'!T177,Parameters!$C$22*Parameters!$C$5*'Actual H2'!T177))</f>
        <v>188.67924528301887</v>
      </c>
      <c r="U177" s="12">
        <f>IF(Control!$C$11="Highly pure",Parameters!$C$12*Parameters!$C$5*'Actual H2'!U177,IF(Control!$C$11="Tap water",Parameters!$C$17*Parameters!$C$5*'Actual H2'!U177,Parameters!$C$22*Parameters!$C$5*'Actual H2'!U177))</f>
        <v>188.67924528301887</v>
      </c>
      <c r="V177" s="12">
        <f>IF(Control!$C$11="Highly pure",Parameters!$C$12*Parameters!$C$5*'Actual H2'!V177,IF(Control!$C$11="Tap water",Parameters!$C$17*Parameters!$C$5*'Actual H2'!V177,Parameters!$C$22*Parameters!$C$5*'Actual H2'!V177))</f>
        <v>188.67924528301887</v>
      </c>
      <c r="W177" s="12">
        <f>IF(Control!$C$11="Highly pure",Parameters!$C$12*Parameters!$C$5*'Actual H2'!W177,IF(Control!$C$11="Tap water",Parameters!$C$17*Parameters!$C$5*'Actual H2'!W177,Parameters!$C$22*Parameters!$C$5*'Actual H2'!W177))</f>
        <v>187.50188679245284</v>
      </c>
      <c r="X177" s="12">
        <f>IF(Control!$C$11="Highly pure",Parameters!$C$12*Parameters!$C$5*'Actual H2'!X177,IF(Control!$C$11="Tap water",Parameters!$C$17*Parameters!$C$5*'Actual H2'!X177,Parameters!$C$22*Parameters!$C$5*'Actual H2'!X177))</f>
        <v>186.94339622641508</v>
      </c>
      <c r="Y177" s="12">
        <f>IF(Control!$C$11="Highly pure",Parameters!$C$12*Parameters!$C$5*'Actual H2'!Y177,IF(Control!$C$11="Tap water",Parameters!$C$17*Parameters!$C$5*'Actual H2'!Y177,Parameters!$C$22*Parameters!$C$5*'Actual H2'!Y177))</f>
        <v>187.71320754716982</v>
      </c>
      <c r="Z177" s="12">
        <f>IF(Control!$C$11="Highly pure",Parameters!$C$12*Parameters!$C$5*'Actual H2'!Z177,IF(Control!$C$11="Tap water",Parameters!$C$17*Parameters!$C$5*'Actual H2'!Z177,Parameters!$C$22*Parameters!$C$5*'Actual H2'!Z177))</f>
        <v>187.74339622641514</v>
      </c>
      <c r="AB177" s="7">
        <f t="shared" si="2"/>
        <v>3222.0226415094339</v>
      </c>
    </row>
    <row r="178" spans="2:28" x14ac:dyDescent="0.2">
      <c r="B178" s="6">
        <v>44372</v>
      </c>
      <c r="C178" s="12">
        <f>IF(Control!$C$11="Highly pure",Parameters!$C$12*Parameters!$C$5*'Actual H2'!C178,IF(Control!$C$11="Tap water",Parameters!$C$17*Parameters!$C$5*'Actual H2'!C178,Parameters!$C$22*Parameters!$C$5*'Actual H2'!C178))</f>
        <v>187.74339622641514</v>
      </c>
      <c r="D178" s="12">
        <f>IF(Control!$C$11="Highly pure",Parameters!$C$12*Parameters!$C$5*'Actual H2'!D178,IF(Control!$C$11="Tap water",Parameters!$C$17*Parameters!$C$5*'Actual H2'!D178,Parameters!$C$22*Parameters!$C$5*'Actual H2'!D178))</f>
        <v>188.67924528301887</v>
      </c>
      <c r="E178" s="12">
        <f>IF(Control!$C$11="Highly pure",Parameters!$C$12*Parameters!$C$5*'Actual H2'!E178,IF(Control!$C$11="Tap water",Parameters!$C$17*Parameters!$C$5*'Actual H2'!E178,Parameters!$C$22*Parameters!$C$5*'Actual H2'!E178))</f>
        <v>188.67924528301887</v>
      </c>
      <c r="F178" s="12">
        <f>IF(Control!$C$11="Highly pure",Parameters!$C$12*Parameters!$C$5*'Actual H2'!F178,IF(Control!$C$11="Tap water",Parameters!$C$17*Parameters!$C$5*'Actual H2'!F178,Parameters!$C$22*Parameters!$C$5*'Actual H2'!F178))</f>
        <v>188.67924528301887</v>
      </c>
      <c r="G178" s="12">
        <f>IF(Control!$C$11="Highly pure",Parameters!$C$12*Parameters!$C$5*'Actual H2'!G178,IF(Control!$C$11="Tap water",Parameters!$C$17*Parameters!$C$5*'Actual H2'!G178,Parameters!$C$22*Parameters!$C$5*'Actual H2'!G178))</f>
        <v>188.67924528301887</v>
      </c>
      <c r="H178" s="12">
        <f>IF(Control!$C$11="Highly pure",Parameters!$C$12*Parameters!$C$5*'Actual H2'!H178,IF(Control!$C$11="Tap water",Parameters!$C$17*Parameters!$C$5*'Actual H2'!H178,Parameters!$C$22*Parameters!$C$5*'Actual H2'!H178))</f>
        <v>188.67924528301887</v>
      </c>
      <c r="I178" s="12">
        <f>IF(Control!$C$11="Highly pure",Parameters!$C$12*Parameters!$C$5*'Actual H2'!I178,IF(Control!$C$11="Tap water",Parameters!$C$17*Parameters!$C$5*'Actual H2'!I178,Parameters!$C$22*Parameters!$C$5*'Actual H2'!I178))</f>
        <v>188.67924528301887</v>
      </c>
      <c r="J178" s="12">
        <f>IF(Control!$C$11="Highly pure",Parameters!$C$12*Parameters!$C$5*'Actual H2'!J178,IF(Control!$C$11="Tap water",Parameters!$C$17*Parameters!$C$5*'Actual H2'!J178,Parameters!$C$22*Parameters!$C$5*'Actual H2'!J178))</f>
        <v>188.67924528301887</v>
      </c>
      <c r="K178" s="12">
        <f>IF(Control!$C$11="Highly pure",Parameters!$C$12*Parameters!$C$5*'Actual H2'!K178,IF(Control!$C$11="Tap water",Parameters!$C$17*Parameters!$C$5*'Actual H2'!K178,Parameters!$C$22*Parameters!$C$5*'Actual H2'!K178))</f>
        <v>188.67924528301887</v>
      </c>
      <c r="L178" s="12">
        <f>IF(Control!$C$11="Highly pure",Parameters!$C$12*Parameters!$C$5*'Actual H2'!L178,IF(Control!$C$11="Tap water",Parameters!$C$17*Parameters!$C$5*'Actual H2'!L178,Parameters!$C$22*Parameters!$C$5*'Actual H2'!L178))</f>
        <v>188.67924528301887</v>
      </c>
      <c r="M178" s="12">
        <f>IF(Control!$C$11="Highly pure",Parameters!$C$12*Parameters!$C$5*'Actual H2'!M178,IF(Control!$C$11="Tap water",Parameters!$C$17*Parameters!$C$5*'Actual H2'!M178,Parameters!$C$22*Parameters!$C$5*'Actual H2'!M178))</f>
        <v>188.67924528301887</v>
      </c>
      <c r="N178" s="12">
        <f>IF(Control!$C$11="Highly pure",Parameters!$C$12*Parameters!$C$5*'Actual H2'!N178,IF(Control!$C$11="Tap water",Parameters!$C$17*Parameters!$C$5*'Actual H2'!N178,Parameters!$C$22*Parameters!$C$5*'Actual H2'!N178))</f>
        <v>188.67924528301887</v>
      </c>
      <c r="O178" s="12">
        <f>IF(Control!$C$11="Highly pure",Parameters!$C$12*Parameters!$C$5*'Actual H2'!O178,IF(Control!$C$11="Tap water",Parameters!$C$17*Parameters!$C$5*'Actual H2'!O178,Parameters!$C$22*Parameters!$C$5*'Actual H2'!O178))</f>
        <v>188.67924528301887</v>
      </c>
      <c r="P178" s="12">
        <f>IF(Control!$C$11="Highly pure",Parameters!$C$12*Parameters!$C$5*'Actual H2'!P178,IF(Control!$C$11="Tap water",Parameters!$C$17*Parameters!$C$5*'Actual H2'!P178,Parameters!$C$22*Parameters!$C$5*'Actual H2'!P178))</f>
        <v>187.74339622641514</v>
      </c>
      <c r="Q178" s="12">
        <f>IF(Control!$C$11="Highly pure",Parameters!$C$12*Parameters!$C$5*'Actual H2'!Q178,IF(Control!$C$11="Tap water",Parameters!$C$17*Parameters!$C$5*'Actual H2'!Q178,Parameters!$C$22*Parameters!$C$5*'Actual H2'!Q178))</f>
        <v>187.50188679245284</v>
      </c>
      <c r="R178" s="12">
        <f>IF(Control!$C$11="Highly pure",Parameters!$C$12*Parameters!$C$5*'Actual H2'!R178,IF(Control!$C$11="Tap water",Parameters!$C$17*Parameters!$C$5*'Actual H2'!R178,Parameters!$C$22*Parameters!$C$5*'Actual H2'!R178))</f>
        <v>184.06037735849057</v>
      </c>
      <c r="S178" s="12">
        <f>IF(Control!$C$11="Highly pure",Parameters!$C$12*Parameters!$C$5*'Actual H2'!S178,IF(Control!$C$11="Tap water",Parameters!$C$17*Parameters!$C$5*'Actual H2'!S178,Parameters!$C$22*Parameters!$C$5*'Actual H2'!S178))</f>
        <v>184.0301886792453</v>
      </c>
      <c r="T178" s="12">
        <f>IF(Control!$C$11="Highly pure",Parameters!$C$12*Parameters!$C$5*'Actual H2'!T178,IF(Control!$C$11="Tap water",Parameters!$C$17*Parameters!$C$5*'Actual H2'!T178,Parameters!$C$22*Parameters!$C$5*'Actual H2'!T178))</f>
        <v>183.81886792452832</v>
      </c>
      <c r="U178" s="12">
        <f>IF(Control!$C$11="Highly pure",Parameters!$C$12*Parameters!$C$5*'Actual H2'!U178,IF(Control!$C$11="Tap water",Parameters!$C$17*Parameters!$C$5*'Actual H2'!U178,Parameters!$C$22*Parameters!$C$5*'Actual H2'!U178))</f>
        <v>177.22264150943397</v>
      </c>
      <c r="V178" s="12">
        <f>IF(Control!$C$11="Highly pure",Parameters!$C$12*Parameters!$C$5*'Actual H2'!V178,IF(Control!$C$11="Tap water",Parameters!$C$17*Parameters!$C$5*'Actual H2'!V178,Parameters!$C$22*Parameters!$C$5*'Actual H2'!V178))</f>
        <v>166.88301886792453</v>
      </c>
      <c r="W178" s="12">
        <f>IF(Control!$C$11="Highly pure",Parameters!$C$12*Parameters!$C$5*'Actual H2'!W178,IF(Control!$C$11="Tap water",Parameters!$C$17*Parameters!$C$5*'Actual H2'!W178,Parameters!$C$22*Parameters!$C$5*'Actual H2'!W178))</f>
        <v>154.15849056603776</v>
      </c>
      <c r="X178" s="12">
        <f>IF(Control!$C$11="Highly pure",Parameters!$C$12*Parameters!$C$5*'Actual H2'!X178,IF(Control!$C$11="Tap water",Parameters!$C$17*Parameters!$C$5*'Actual H2'!X178,Parameters!$C$22*Parameters!$C$5*'Actual H2'!X178))</f>
        <v>151.72830188679248</v>
      </c>
      <c r="Y178" s="12">
        <f>IF(Control!$C$11="Highly pure",Parameters!$C$12*Parameters!$C$5*'Actual H2'!Y178,IF(Control!$C$11="Tap water",Parameters!$C$17*Parameters!$C$5*'Actual H2'!Y178,Parameters!$C$22*Parameters!$C$5*'Actual H2'!Y178))</f>
        <v>136.0301886792453</v>
      </c>
      <c r="Z178" s="12">
        <f>IF(Control!$C$11="Highly pure",Parameters!$C$12*Parameters!$C$5*'Actual H2'!Z178,IF(Control!$C$11="Tap water",Parameters!$C$17*Parameters!$C$5*'Actual H2'!Z178,Parameters!$C$22*Parameters!$C$5*'Actual H2'!Z178))</f>
        <v>117.1320754716981</v>
      </c>
      <c r="AB178" s="7">
        <f t="shared" si="2"/>
        <v>4282.2037735849053</v>
      </c>
    </row>
    <row r="179" spans="2:28" x14ac:dyDescent="0.2">
      <c r="B179" s="6">
        <v>44373</v>
      </c>
      <c r="C179" s="12">
        <f>IF(Control!$C$11="Highly pure",Parameters!$C$12*Parameters!$C$5*'Actual H2'!C179,IF(Control!$C$11="Tap water",Parameters!$C$17*Parameters!$C$5*'Actual H2'!C179,Parameters!$C$22*Parameters!$C$5*'Actual H2'!C179))</f>
        <v>101.19245283018867</v>
      </c>
      <c r="D179" s="12">
        <f>IF(Control!$C$11="Highly pure",Parameters!$C$12*Parameters!$C$5*'Actual H2'!D179,IF(Control!$C$11="Tap water",Parameters!$C$17*Parameters!$C$5*'Actual H2'!D179,Parameters!$C$22*Parameters!$C$5*'Actual H2'!D179))</f>
        <v>93.856603773584894</v>
      </c>
      <c r="E179" s="12">
        <f>IF(Control!$C$11="Highly pure",Parameters!$C$12*Parameters!$C$5*'Actual H2'!E179,IF(Control!$C$11="Tap water",Parameters!$C$17*Parameters!$C$5*'Actual H2'!E179,Parameters!$C$22*Parameters!$C$5*'Actual H2'!E179))</f>
        <v>85.735849056603769</v>
      </c>
      <c r="F179" s="12">
        <f>IF(Control!$C$11="Highly pure",Parameters!$C$12*Parameters!$C$5*'Actual H2'!F179,IF(Control!$C$11="Tap water",Parameters!$C$17*Parameters!$C$5*'Actual H2'!F179,Parameters!$C$22*Parameters!$C$5*'Actual H2'!F179))</f>
        <v>68.377358490566024</v>
      </c>
      <c r="G179" s="12">
        <f>IF(Control!$C$11="Highly pure",Parameters!$C$12*Parameters!$C$5*'Actual H2'!G179,IF(Control!$C$11="Tap water",Parameters!$C$17*Parameters!$C$5*'Actual H2'!G179,Parameters!$C$22*Parameters!$C$5*'Actual H2'!G179))</f>
        <v>42.807547169811322</v>
      </c>
      <c r="H179" s="12">
        <f>IF(Control!$C$11="Highly pure",Parameters!$C$12*Parameters!$C$5*'Actual H2'!H179,IF(Control!$C$11="Tap water",Parameters!$C$17*Parameters!$C$5*'Actual H2'!H179,Parameters!$C$22*Parameters!$C$5*'Actual H2'!H179))</f>
        <v>31.532075471698114</v>
      </c>
      <c r="I179" s="12">
        <f>IF(Control!$C$11="Highly pure",Parameters!$C$12*Parameters!$C$5*'Actual H2'!I179,IF(Control!$C$11="Tap water",Parameters!$C$17*Parameters!$C$5*'Actual H2'!I179,Parameters!$C$22*Parameters!$C$5*'Actual H2'!I179))</f>
        <v>22.113207547169811</v>
      </c>
      <c r="J179" s="12">
        <f>IF(Control!$C$11="Highly pure",Parameters!$C$12*Parameters!$C$5*'Actual H2'!J179,IF(Control!$C$11="Tap water",Parameters!$C$17*Parameters!$C$5*'Actual H2'!J179,Parameters!$C$22*Parameters!$C$5*'Actual H2'!J179))</f>
        <v>14.384905660377358</v>
      </c>
      <c r="K179" s="12">
        <f>IF(Control!$C$11="Highly pure",Parameters!$C$12*Parameters!$C$5*'Actual H2'!K179,IF(Control!$C$11="Tap water",Parameters!$C$17*Parameters!$C$5*'Actual H2'!K179,Parameters!$C$22*Parameters!$C$5*'Actual H2'!K179))</f>
        <v>9.1924528301886799</v>
      </c>
      <c r="L179" s="12">
        <f>IF(Control!$C$11="Highly pure",Parameters!$C$12*Parameters!$C$5*'Actual H2'!L179,IF(Control!$C$11="Tap water",Parameters!$C$17*Parameters!$C$5*'Actual H2'!L179,Parameters!$C$22*Parameters!$C$5*'Actual H2'!L179))</f>
        <v>5.7509433962264147</v>
      </c>
      <c r="M179" s="12">
        <f>IF(Control!$C$11="Highly pure",Parameters!$C$12*Parameters!$C$5*'Actual H2'!M179,IF(Control!$C$11="Tap water",Parameters!$C$17*Parameters!$C$5*'Actual H2'!M179,Parameters!$C$22*Parameters!$C$5*'Actual H2'!M179))</f>
        <v>0</v>
      </c>
      <c r="N179" s="12">
        <f>IF(Control!$C$11="Highly pure",Parameters!$C$12*Parameters!$C$5*'Actual H2'!N179,IF(Control!$C$11="Tap water",Parameters!$C$17*Parameters!$C$5*'Actual H2'!N179,Parameters!$C$22*Parameters!$C$5*'Actual H2'!N179))</f>
        <v>0</v>
      </c>
      <c r="O179" s="12">
        <f>IF(Control!$C$11="Highly pure",Parameters!$C$12*Parameters!$C$5*'Actual H2'!O179,IF(Control!$C$11="Tap water",Parameters!$C$17*Parameters!$C$5*'Actual H2'!O179,Parameters!$C$22*Parameters!$C$5*'Actual H2'!O179))</f>
        <v>0</v>
      </c>
      <c r="P179" s="12">
        <f>IF(Control!$C$11="Highly pure",Parameters!$C$12*Parameters!$C$5*'Actual H2'!P179,IF(Control!$C$11="Tap water",Parameters!$C$17*Parameters!$C$5*'Actual H2'!P179,Parameters!$C$22*Parameters!$C$5*'Actual H2'!P179))</f>
        <v>0</v>
      </c>
      <c r="Q179" s="12">
        <f>IF(Control!$C$11="Highly pure",Parameters!$C$12*Parameters!$C$5*'Actual H2'!Q179,IF(Control!$C$11="Tap water",Parameters!$C$17*Parameters!$C$5*'Actual H2'!Q179,Parameters!$C$22*Parameters!$C$5*'Actual H2'!Q179))</f>
        <v>0</v>
      </c>
      <c r="R179" s="12">
        <f>IF(Control!$C$11="Highly pure",Parameters!$C$12*Parameters!$C$5*'Actual H2'!R179,IF(Control!$C$11="Tap water",Parameters!$C$17*Parameters!$C$5*'Actual H2'!R179,Parameters!$C$22*Parameters!$C$5*'Actual H2'!R179))</f>
        <v>0</v>
      </c>
      <c r="S179" s="12">
        <f>IF(Control!$C$11="Highly pure",Parameters!$C$12*Parameters!$C$5*'Actual H2'!S179,IF(Control!$C$11="Tap water",Parameters!$C$17*Parameters!$C$5*'Actual H2'!S179,Parameters!$C$22*Parameters!$C$5*'Actual H2'!S179))</f>
        <v>0</v>
      </c>
      <c r="T179" s="12">
        <f>IF(Control!$C$11="Highly pure",Parameters!$C$12*Parameters!$C$5*'Actual H2'!T179,IF(Control!$C$11="Tap water",Parameters!$C$17*Parameters!$C$5*'Actual H2'!T179,Parameters!$C$22*Parameters!$C$5*'Actual H2'!T179))</f>
        <v>0</v>
      </c>
      <c r="U179" s="12">
        <f>IF(Control!$C$11="Highly pure",Parameters!$C$12*Parameters!$C$5*'Actual H2'!U179,IF(Control!$C$11="Tap water",Parameters!$C$17*Parameters!$C$5*'Actual H2'!U179,Parameters!$C$22*Parameters!$C$5*'Actual H2'!U179))</f>
        <v>0</v>
      </c>
      <c r="V179" s="12">
        <f>IF(Control!$C$11="Highly pure",Parameters!$C$12*Parameters!$C$5*'Actual H2'!V179,IF(Control!$C$11="Tap water",Parameters!$C$17*Parameters!$C$5*'Actual H2'!V179,Parameters!$C$22*Parameters!$C$5*'Actual H2'!V179))</f>
        <v>2.8528301886792451</v>
      </c>
      <c r="W179" s="12">
        <f>IF(Control!$C$11="Highly pure",Parameters!$C$12*Parameters!$C$5*'Actual H2'!W179,IF(Control!$C$11="Tap water",Parameters!$C$17*Parameters!$C$5*'Actual H2'!W179,Parameters!$C$22*Parameters!$C$5*'Actual H2'!W179))</f>
        <v>0</v>
      </c>
      <c r="X179" s="12">
        <f>IF(Control!$C$11="Highly pure",Parameters!$C$12*Parameters!$C$5*'Actual H2'!X179,IF(Control!$C$11="Tap water",Parameters!$C$17*Parameters!$C$5*'Actual H2'!X179,Parameters!$C$22*Parameters!$C$5*'Actual H2'!X179))</f>
        <v>0</v>
      </c>
      <c r="Y179" s="12">
        <f>IF(Control!$C$11="Highly pure",Parameters!$C$12*Parameters!$C$5*'Actual H2'!Y179,IF(Control!$C$11="Tap water",Parameters!$C$17*Parameters!$C$5*'Actual H2'!Y179,Parameters!$C$22*Parameters!$C$5*'Actual H2'!Y179))</f>
        <v>0</v>
      </c>
      <c r="Z179" s="12">
        <f>IF(Control!$C$11="Highly pure",Parameters!$C$12*Parameters!$C$5*'Actual H2'!Z179,IF(Control!$C$11="Tap water",Parameters!$C$17*Parameters!$C$5*'Actual H2'!Z179,Parameters!$C$22*Parameters!$C$5*'Actual H2'!Z179))</f>
        <v>0</v>
      </c>
      <c r="AB179" s="7">
        <f t="shared" si="2"/>
        <v>477.7962264150944</v>
      </c>
    </row>
    <row r="180" spans="2:28" x14ac:dyDescent="0.2">
      <c r="B180" s="6">
        <v>44374</v>
      </c>
      <c r="C180" s="12">
        <f>IF(Control!$C$11="Highly pure",Parameters!$C$12*Parameters!$C$5*'Actual H2'!C180,IF(Control!$C$11="Tap water",Parameters!$C$17*Parameters!$C$5*'Actual H2'!C180,Parameters!$C$22*Parameters!$C$5*'Actual H2'!C180))</f>
        <v>0</v>
      </c>
      <c r="D180" s="12">
        <f>IF(Control!$C$11="Highly pure",Parameters!$C$12*Parameters!$C$5*'Actual H2'!D180,IF(Control!$C$11="Tap water",Parameters!$C$17*Parameters!$C$5*'Actual H2'!D180,Parameters!$C$22*Parameters!$C$5*'Actual H2'!D180))</f>
        <v>0</v>
      </c>
      <c r="E180" s="12">
        <f>IF(Control!$C$11="Highly pure",Parameters!$C$12*Parameters!$C$5*'Actual H2'!E180,IF(Control!$C$11="Tap water",Parameters!$C$17*Parameters!$C$5*'Actual H2'!E180,Parameters!$C$22*Parameters!$C$5*'Actual H2'!E180))</f>
        <v>6.7169811320754729</v>
      </c>
      <c r="F180" s="12">
        <f>IF(Control!$C$11="Highly pure",Parameters!$C$12*Parameters!$C$5*'Actual H2'!F180,IF(Control!$C$11="Tap water",Parameters!$C$17*Parameters!$C$5*'Actual H2'!F180,Parameters!$C$22*Parameters!$C$5*'Actual H2'!F180))</f>
        <v>11.667924528301889</v>
      </c>
      <c r="G180" s="12">
        <f>IF(Control!$C$11="Highly pure",Parameters!$C$12*Parameters!$C$5*'Actual H2'!G180,IF(Control!$C$11="Tap water",Parameters!$C$17*Parameters!$C$5*'Actual H2'!G180,Parameters!$C$22*Parameters!$C$5*'Actual H2'!G180))</f>
        <v>11.667924528301889</v>
      </c>
      <c r="H180" s="12">
        <f>IF(Control!$C$11="Highly pure",Parameters!$C$12*Parameters!$C$5*'Actual H2'!H180,IF(Control!$C$11="Tap water",Parameters!$C$17*Parameters!$C$5*'Actual H2'!H180,Parameters!$C$22*Parameters!$C$5*'Actual H2'!H180))</f>
        <v>7.9547169811320764</v>
      </c>
      <c r="I180" s="12">
        <f>IF(Control!$C$11="Highly pure",Parameters!$C$12*Parameters!$C$5*'Actual H2'!I180,IF(Control!$C$11="Tap water",Parameters!$C$17*Parameters!$C$5*'Actual H2'!I180,Parameters!$C$22*Parameters!$C$5*'Actual H2'!I180))</f>
        <v>9.1924528301886799</v>
      </c>
      <c r="J180" s="12">
        <f>IF(Control!$C$11="Highly pure",Parameters!$C$12*Parameters!$C$5*'Actual H2'!J180,IF(Control!$C$11="Tap water",Parameters!$C$17*Parameters!$C$5*'Actual H2'!J180,Parameters!$C$22*Parameters!$C$5*'Actual H2'!J180))</f>
        <v>9.1924528301886799</v>
      </c>
      <c r="K180" s="12">
        <f>IF(Control!$C$11="Highly pure",Parameters!$C$12*Parameters!$C$5*'Actual H2'!K180,IF(Control!$C$11="Tap water",Parameters!$C$17*Parameters!$C$5*'Actual H2'!K180,Parameters!$C$22*Parameters!$C$5*'Actual H2'!K180))</f>
        <v>7.9547169811320764</v>
      </c>
      <c r="L180" s="12">
        <f>IF(Control!$C$11="Highly pure",Parameters!$C$12*Parameters!$C$5*'Actual H2'!L180,IF(Control!$C$11="Tap water",Parameters!$C$17*Parameters!$C$5*'Actual H2'!L180,Parameters!$C$22*Parameters!$C$5*'Actual H2'!L180))</f>
        <v>6.7169811320754729</v>
      </c>
      <c r="M180" s="12">
        <f>IF(Control!$C$11="Highly pure",Parameters!$C$12*Parameters!$C$5*'Actual H2'!M180,IF(Control!$C$11="Tap water",Parameters!$C$17*Parameters!$C$5*'Actual H2'!M180,Parameters!$C$22*Parameters!$C$5*'Actual H2'!M180))</f>
        <v>5.7509433962264147</v>
      </c>
      <c r="N180" s="12">
        <f>IF(Control!$C$11="Highly pure",Parameters!$C$12*Parameters!$C$5*'Actual H2'!N180,IF(Control!$C$11="Tap water",Parameters!$C$17*Parameters!$C$5*'Actual H2'!N180,Parameters!$C$22*Parameters!$C$5*'Actual H2'!N180))</f>
        <v>2.8528301886792451</v>
      </c>
      <c r="O180" s="12">
        <f>IF(Control!$C$11="Highly pure",Parameters!$C$12*Parameters!$C$5*'Actual H2'!O180,IF(Control!$C$11="Tap water",Parameters!$C$17*Parameters!$C$5*'Actual H2'!O180,Parameters!$C$22*Parameters!$C$5*'Actual H2'!O180))</f>
        <v>0</v>
      </c>
      <c r="P180" s="12">
        <f>IF(Control!$C$11="Highly pure",Parameters!$C$12*Parameters!$C$5*'Actual H2'!P180,IF(Control!$C$11="Tap water",Parameters!$C$17*Parameters!$C$5*'Actual H2'!P180,Parameters!$C$22*Parameters!$C$5*'Actual H2'!P180))</f>
        <v>0</v>
      </c>
      <c r="Q180" s="12">
        <f>IF(Control!$C$11="Highly pure",Parameters!$C$12*Parameters!$C$5*'Actual H2'!Q180,IF(Control!$C$11="Tap water",Parameters!$C$17*Parameters!$C$5*'Actual H2'!Q180,Parameters!$C$22*Parameters!$C$5*'Actual H2'!Q180))</f>
        <v>0</v>
      </c>
      <c r="R180" s="12">
        <f>IF(Control!$C$11="Highly pure",Parameters!$C$12*Parameters!$C$5*'Actual H2'!R180,IF(Control!$C$11="Tap water",Parameters!$C$17*Parameters!$C$5*'Actual H2'!R180,Parameters!$C$22*Parameters!$C$5*'Actual H2'!R180))</f>
        <v>0</v>
      </c>
      <c r="S180" s="12">
        <f>IF(Control!$C$11="Highly pure",Parameters!$C$12*Parameters!$C$5*'Actual H2'!S180,IF(Control!$C$11="Tap water",Parameters!$C$17*Parameters!$C$5*'Actual H2'!S180,Parameters!$C$22*Parameters!$C$5*'Actual H2'!S180))</f>
        <v>0</v>
      </c>
      <c r="T180" s="12">
        <f>IF(Control!$C$11="Highly pure",Parameters!$C$12*Parameters!$C$5*'Actual H2'!T180,IF(Control!$C$11="Tap water",Parameters!$C$17*Parameters!$C$5*'Actual H2'!T180,Parameters!$C$22*Parameters!$C$5*'Actual H2'!T180))</f>
        <v>0</v>
      </c>
      <c r="U180" s="12">
        <f>IF(Control!$C$11="Highly pure",Parameters!$C$12*Parameters!$C$5*'Actual H2'!U180,IF(Control!$C$11="Tap water",Parameters!$C$17*Parameters!$C$5*'Actual H2'!U180,Parameters!$C$22*Parameters!$C$5*'Actual H2'!U180))</f>
        <v>0</v>
      </c>
      <c r="V180" s="12">
        <f>IF(Control!$C$11="Highly pure",Parameters!$C$12*Parameters!$C$5*'Actual H2'!V180,IF(Control!$C$11="Tap water",Parameters!$C$17*Parameters!$C$5*'Actual H2'!V180,Parameters!$C$22*Parameters!$C$5*'Actual H2'!V180))</f>
        <v>0</v>
      </c>
      <c r="W180" s="12">
        <f>IF(Control!$C$11="Highly pure",Parameters!$C$12*Parameters!$C$5*'Actual H2'!W180,IF(Control!$C$11="Tap water",Parameters!$C$17*Parameters!$C$5*'Actual H2'!W180,Parameters!$C$22*Parameters!$C$5*'Actual H2'!W180))</f>
        <v>0</v>
      </c>
      <c r="X180" s="12">
        <f>IF(Control!$C$11="Highly pure",Parameters!$C$12*Parameters!$C$5*'Actual H2'!X180,IF(Control!$C$11="Tap water",Parameters!$C$17*Parameters!$C$5*'Actual H2'!X180,Parameters!$C$22*Parameters!$C$5*'Actual H2'!X180))</f>
        <v>0</v>
      </c>
      <c r="Y180" s="12">
        <f>IF(Control!$C$11="Highly pure",Parameters!$C$12*Parameters!$C$5*'Actual H2'!Y180,IF(Control!$C$11="Tap water",Parameters!$C$17*Parameters!$C$5*'Actual H2'!Y180,Parameters!$C$22*Parameters!$C$5*'Actual H2'!Y180))</f>
        <v>0</v>
      </c>
      <c r="Z180" s="12">
        <f>IF(Control!$C$11="Highly pure",Parameters!$C$12*Parameters!$C$5*'Actual H2'!Z180,IF(Control!$C$11="Tap water",Parameters!$C$17*Parameters!$C$5*'Actual H2'!Z180,Parameters!$C$22*Parameters!$C$5*'Actual H2'!Z180))</f>
        <v>0</v>
      </c>
      <c r="AB180" s="7">
        <f t="shared" si="2"/>
        <v>79.66792452830191</v>
      </c>
    </row>
    <row r="181" spans="2:28" x14ac:dyDescent="0.2">
      <c r="B181" s="6">
        <v>44375</v>
      </c>
      <c r="C181" s="12">
        <f>IF(Control!$C$11="Highly pure",Parameters!$C$12*Parameters!$C$5*'Actual H2'!C181,IF(Control!$C$11="Tap water",Parameters!$C$17*Parameters!$C$5*'Actual H2'!C181,Parameters!$C$22*Parameters!$C$5*'Actual H2'!C181))</f>
        <v>0</v>
      </c>
      <c r="D181" s="12">
        <f>IF(Control!$C$11="Highly pure",Parameters!$C$12*Parameters!$C$5*'Actual H2'!D181,IF(Control!$C$11="Tap water",Parameters!$C$17*Parameters!$C$5*'Actual H2'!D181,Parameters!$C$22*Parameters!$C$5*'Actual H2'!D181))</f>
        <v>0</v>
      </c>
      <c r="E181" s="12">
        <f>IF(Control!$C$11="Highly pure",Parameters!$C$12*Parameters!$C$5*'Actual H2'!E181,IF(Control!$C$11="Tap water",Parameters!$C$17*Parameters!$C$5*'Actual H2'!E181,Parameters!$C$22*Parameters!$C$5*'Actual H2'!E181))</f>
        <v>0</v>
      </c>
      <c r="F181" s="12">
        <f>IF(Control!$C$11="Highly pure",Parameters!$C$12*Parameters!$C$5*'Actual H2'!F181,IF(Control!$C$11="Tap water",Parameters!$C$17*Parameters!$C$5*'Actual H2'!F181,Parameters!$C$22*Parameters!$C$5*'Actual H2'!F181))</f>
        <v>1.8867924528301887</v>
      </c>
      <c r="G181" s="12">
        <f>IF(Control!$C$11="Highly pure",Parameters!$C$12*Parameters!$C$5*'Actual H2'!G181,IF(Control!$C$11="Tap water",Parameters!$C$17*Parameters!$C$5*'Actual H2'!G181,Parameters!$C$22*Parameters!$C$5*'Actual H2'!G181))</f>
        <v>1.8867924528301887</v>
      </c>
      <c r="H181" s="12">
        <f>IF(Control!$C$11="Highly pure",Parameters!$C$12*Parameters!$C$5*'Actual H2'!H181,IF(Control!$C$11="Tap water",Parameters!$C$17*Parameters!$C$5*'Actual H2'!H181,Parameters!$C$22*Parameters!$C$5*'Actual H2'!H181))</f>
        <v>0</v>
      </c>
      <c r="I181" s="12">
        <f>IF(Control!$C$11="Highly pure",Parameters!$C$12*Parameters!$C$5*'Actual H2'!I181,IF(Control!$C$11="Tap water",Parameters!$C$17*Parameters!$C$5*'Actual H2'!I181,Parameters!$C$22*Parameters!$C$5*'Actual H2'!I181))</f>
        <v>0</v>
      </c>
      <c r="J181" s="12">
        <f>IF(Control!$C$11="Highly pure",Parameters!$C$12*Parameters!$C$5*'Actual H2'!J181,IF(Control!$C$11="Tap water",Parameters!$C$17*Parameters!$C$5*'Actual H2'!J181,Parameters!$C$22*Parameters!$C$5*'Actual H2'!J181))</f>
        <v>0</v>
      </c>
      <c r="K181" s="12">
        <f>IF(Control!$C$11="Highly pure",Parameters!$C$12*Parameters!$C$5*'Actual H2'!K181,IF(Control!$C$11="Tap water",Parameters!$C$17*Parameters!$C$5*'Actual H2'!K181,Parameters!$C$22*Parameters!$C$5*'Actual H2'!K181))</f>
        <v>0</v>
      </c>
      <c r="L181" s="12">
        <f>IF(Control!$C$11="Highly pure",Parameters!$C$12*Parameters!$C$5*'Actual H2'!L181,IF(Control!$C$11="Tap water",Parameters!$C$17*Parameters!$C$5*'Actual H2'!L181,Parameters!$C$22*Parameters!$C$5*'Actual H2'!L181))</f>
        <v>0</v>
      </c>
      <c r="M181" s="12">
        <f>IF(Control!$C$11="Highly pure",Parameters!$C$12*Parameters!$C$5*'Actual H2'!M181,IF(Control!$C$11="Tap water",Parameters!$C$17*Parameters!$C$5*'Actual H2'!M181,Parameters!$C$22*Parameters!$C$5*'Actual H2'!M181))</f>
        <v>0</v>
      </c>
      <c r="N181" s="12">
        <f>IF(Control!$C$11="Highly pure",Parameters!$C$12*Parameters!$C$5*'Actual H2'!N181,IF(Control!$C$11="Tap water",Parameters!$C$17*Parameters!$C$5*'Actual H2'!N181,Parameters!$C$22*Parameters!$C$5*'Actual H2'!N181))</f>
        <v>0</v>
      </c>
      <c r="O181" s="12">
        <f>IF(Control!$C$11="Highly pure",Parameters!$C$12*Parameters!$C$5*'Actual H2'!O181,IF(Control!$C$11="Tap water",Parameters!$C$17*Parameters!$C$5*'Actual H2'!O181,Parameters!$C$22*Parameters!$C$5*'Actual H2'!O181))</f>
        <v>4.7849056603773574</v>
      </c>
      <c r="P181" s="12">
        <f>IF(Control!$C$11="Highly pure",Parameters!$C$12*Parameters!$C$5*'Actual H2'!P181,IF(Control!$C$11="Tap water",Parameters!$C$17*Parameters!$C$5*'Actual H2'!P181,Parameters!$C$22*Parameters!$C$5*'Actual H2'!P181))</f>
        <v>12.905660377358492</v>
      </c>
      <c r="Q181" s="12">
        <f>IF(Control!$C$11="Highly pure",Parameters!$C$12*Parameters!$C$5*'Actual H2'!Q181,IF(Control!$C$11="Tap water",Parameters!$C$17*Parameters!$C$5*'Actual H2'!Q181,Parameters!$C$22*Parameters!$C$5*'Actual H2'!Q181))</f>
        <v>18.822641509433961</v>
      </c>
      <c r="R181" s="12">
        <f>IF(Control!$C$11="Highly pure",Parameters!$C$12*Parameters!$C$5*'Actual H2'!R181,IF(Control!$C$11="Tap water",Parameters!$C$17*Parameters!$C$5*'Actual H2'!R181,Parameters!$C$22*Parameters!$C$5*'Actual H2'!R181))</f>
        <v>18.822641509433961</v>
      </c>
      <c r="S181" s="12">
        <f>IF(Control!$C$11="Highly pure",Parameters!$C$12*Parameters!$C$5*'Actual H2'!S181,IF(Control!$C$11="Tap water",Parameters!$C$17*Parameters!$C$5*'Actual H2'!S181,Parameters!$C$22*Parameters!$C$5*'Actual H2'!S181))</f>
        <v>18.822641509433961</v>
      </c>
      <c r="T181" s="12">
        <f>IF(Control!$C$11="Highly pure",Parameters!$C$12*Parameters!$C$5*'Actual H2'!T181,IF(Control!$C$11="Tap water",Parameters!$C$17*Parameters!$C$5*'Actual H2'!T181,Parameters!$C$22*Parameters!$C$5*'Actual H2'!T181))</f>
        <v>22.113207547169811</v>
      </c>
      <c r="U181" s="12">
        <f>IF(Control!$C$11="Highly pure",Parameters!$C$12*Parameters!$C$5*'Actual H2'!U181,IF(Control!$C$11="Tap water",Parameters!$C$17*Parameters!$C$5*'Actual H2'!U181,Parameters!$C$22*Parameters!$C$5*'Actual H2'!U181))</f>
        <v>22.113207547169811</v>
      </c>
      <c r="V181" s="12">
        <f>IF(Control!$C$11="Highly pure",Parameters!$C$12*Parameters!$C$5*'Actual H2'!V181,IF(Control!$C$11="Tap water",Parameters!$C$17*Parameters!$C$5*'Actual H2'!V181,Parameters!$C$22*Parameters!$C$5*'Actual H2'!V181))</f>
        <v>22.113207547169811</v>
      </c>
      <c r="W181" s="12">
        <f>IF(Control!$C$11="Highly pure",Parameters!$C$12*Parameters!$C$5*'Actual H2'!W181,IF(Control!$C$11="Tap water",Parameters!$C$17*Parameters!$C$5*'Actual H2'!W181,Parameters!$C$22*Parameters!$C$5*'Actual H2'!W181))</f>
        <v>20.30188679245283</v>
      </c>
      <c r="X181" s="12">
        <f>IF(Control!$C$11="Highly pure",Parameters!$C$12*Parameters!$C$5*'Actual H2'!X181,IF(Control!$C$11="Tap water",Parameters!$C$17*Parameters!$C$5*'Actual H2'!X181,Parameters!$C$22*Parameters!$C$5*'Actual H2'!X181))</f>
        <v>29.358490566037734</v>
      </c>
      <c r="Y181" s="12">
        <f>IF(Control!$C$11="Highly pure",Parameters!$C$12*Parameters!$C$5*'Actual H2'!Y181,IF(Control!$C$11="Tap water",Parameters!$C$17*Parameters!$C$5*'Actual H2'!Y181,Parameters!$C$22*Parameters!$C$5*'Actual H2'!Y181))</f>
        <v>42.807547169811322</v>
      </c>
      <c r="Z181" s="12">
        <f>IF(Control!$C$11="Highly pure",Parameters!$C$12*Parameters!$C$5*'Actual H2'!Z181,IF(Control!$C$11="Tap water",Parameters!$C$17*Parameters!$C$5*'Actual H2'!Z181,Parameters!$C$22*Parameters!$C$5*'Actual H2'!Z181))</f>
        <v>45.388679245283029</v>
      </c>
      <c r="AB181" s="7">
        <f t="shared" si="2"/>
        <v>282.12830188679249</v>
      </c>
    </row>
    <row r="182" spans="2:28" x14ac:dyDescent="0.2">
      <c r="B182" s="6">
        <v>44376</v>
      </c>
      <c r="C182" s="12">
        <f>IF(Control!$C$11="Highly pure",Parameters!$C$12*Parameters!$C$5*'Actual H2'!C182,IF(Control!$C$11="Tap water",Parameters!$C$17*Parameters!$C$5*'Actual H2'!C182,Parameters!$C$22*Parameters!$C$5*'Actual H2'!C182))</f>
        <v>35.879245283018875</v>
      </c>
      <c r="D182" s="12">
        <f>IF(Control!$C$11="Highly pure",Parameters!$C$12*Parameters!$C$5*'Actual H2'!D182,IF(Control!$C$11="Tap water",Parameters!$C$17*Parameters!$C$5*'Actual H2'!D182,Parameters!$C$22*Parameters!$C$5*'Actual H2'!D182))</f>
        <v>31.532075471698114</v>
      </c>
      <c r="E182" s="12">
        <f>IF(Control!$C$11="Highly pure",Parameters!$C$12*Parameters!$C$5*'Actual H2'!E182,IF(Control!$C$11="Tap water",Parameters!$C$17*Parameters!$C$5*'Actual H2'!E182,Parameters!$C$22*Parameters!$C$5*'Actual H2'!E182))</f>
        <v>29.358490566037734</v>
      </c>
      <c r="F182" s="12">
        <f>IF(Control!$C$11="Highly pure",Parameters!$C$12*Parameters!$C$5*'Actual H2'!F182,IF(Control!$C$11="Tap water",Parameters!$C$17*Parameters!$C$5*'Actual H2'!F182,Parameters!$C$22*Parameters!$C$5*'Actual H2'!F182))</f>
        <v>27.547169811320753</v>
      </c>
      <c r="G182" s="12">
        <f>IF(Control!$C$11="Highly pure",Parameters!$C$12*Parameters!$C$5*'Actual H2'!G182,IF(Control!$C$11="Tap water",Parameters!$C$17*Parameters!$C$5*'Actual H2'!G182,Parameters!$C$22*Parameters!$C$5*'Actual H2'!G182))</f>
        <v>18.822641509433961</v>
      </c>
      <c r="H182" s="12">
        <f>IF(Control!$C$11="Highly pure",Parameters!$C$12*Parameters!$C$5*'Actual H2'!H182,IF(Control!$C$11="Tap water",Parameters!$C$17*Parameters!$C$5*'Actual H2'!H182,Parameters!$C$22*Parameters!$C$5*'Actual H2'!H182))</f>
        <v>15.864150943396227</v>
      </c>
      <c r="I182" s="12">
        <f>IF(Control!$C$11="Highly pure",Parameters!$C$12*Parameters!$C$5*'Actual H2'!I182,IF(Control!$C$11="Tap water",Parameters!$C$17*Parameters!$C$5*'Actual H2'!I182,Parameters!$C$22*Parameters!$C$5*'Actual H2'!I182))</f>
        <v>14.384905660377358</v>
      </c>
      <c r="J182" s="12">
        <f>IF(Control!$C$11="Highly pure",Parameters!$C$12*Parameters!$C$5*'Actual H2'!J182,IF(Control!$C$11="Tap water",Parameters!$C$17*Parameters!$C$5*'Actual H2'!J182,Parameters!$C$22*Parameters!$C$5*'Actual H2'!J182))</f>
        <v>11.667924528301889</v>
      </c>
      <c r="K182" s="12">
        <f>IF(Control!$C$11="Highly pure",Parameters!$C$12*Parameters!$C$5*'Actual H2'!K182,IF(Control!$C$11="Tap water",Parameters!$C$17*Parameters!$C$5*'Actual H2'!K182,Parameters!$C$22*Parameters!$C$5*'Actual H2'!K182))</f>
        <v>9.1924528301886799</v>
      </c>
      <c r="L182" s="12">
        <f>IF(Control!$C$11="Highly pure",Parameters!$C$12*Parameters!$C$5*'Actual H2'!L182,IF(Control!$C$11="Tap water",Parameters!$C$17*Parameters!$C$5*'Actual H2'!L182,Parameters!$C$22*Parameters!$C$5*'Actual H2'!L182))</f>
        <v>3.8188679245283015</v>
      </c>
      <c r="M182" s="12">
        <f>IF(Control!$C$11="Highly pure",Parameters!$C$12*Parameters!$C$5*'Actual H2'!M182,IF(Control!$C$11="Tap water",Parameters!$C$17*Parameters!$C$5*'Actual H2'!M182,Parameters!$C$22*Parameters!$C$5*'Actual H2'!M182))</f>
        <v>0</v>
      </c>
      <c r="N182" s="12">
        <f>IF(Control!$C$11="Highly pure",Parameters!$C$12*Parameters!$C$5*'Actual H2'!N182,IF(Control!$C$11="Tap water",Parameters!$C$17*Parameters!$C$5*'Actual H2'!N182,Parameters!$C$22*Parameters!$C$5*'Actual H2'!N182))</f>
        <v>2.8528301886792451</v>
      </c>
      <c r="O182" s="12">
        <f>IF(Control!$C$11="Highly pure",Parameters!$C$12*Parameters!$C$5*'Actual H2'!O182,IF(Control!$C$11="Tap water",Parameters!$C$17*Parameters!$C$5*'Actual H2'!O182,Parameters!$C$22*Parameters!$C$5*'Actual H2'!O182))</f>
        <v>9.1924528301886799</v>
      </c>
      <c r="P182" s="12">
        <f>IF(Control!$C$11="Highly pure",Parameters!$C$12*Parameters!$C$5*'Actual H2'!P182,IF(Control!$C$11="Tap water",Parameters!$C$17*Parameters!$C$5*'Actual H2'!P182,Parameters!$C$22*Parameters!$C$5*'Actual H2'!P182))</f>
        <v>12.905660377358492</v>
      </c>
      <c r="Q182" s="12">
        <f>IF(Control!$C$11="Highly pure",Parameters!$C$12*Parameters!$C$5*'Actual H2'!Q182,IF(Control!$C$11="Tap water",Parameters!$C$17*Parameters!$C$5*'Actual H2'!Q182,Parameters!$C$22*Parameters!$C$5*'Actual H2'!Q182))</f>
        <v>14.384905660377358</v>
      </c>
      <c r="R182" s="12">
        <f>IF(Control!$C$11="Highly pure",Parameters!$C$12*Parameters!$C$5*'Actual H2'!R182,IF(Control!$C$11="Tap water",Parameters!$C$17*Parameters!$C$5*'Actual H2'!R182,Parameters!$C$22*Parameters!$C$5*'Actual H2'!R182))</f>
        <v>14.384905660377358</v>
      </c>
      <c r="S182" s="12">
        <f>IF(Control!$C$11="Highly pure",Parameters!$C$12*Parameters!$C$5*'Actual H2'!S182,IF(Control!$C$11="Tap water",Parameters!$C$17*Parameters!$C$5*'Actual H2'!S182,Parameters!$C$22*Parameters!$C$5*'Actual H2'!S182))</f>
        <v>17.343396226415091</v>
      </c>
      <c r="T182" s="12">
        <f>IF(Control!$C$11="Highly pure",Parameters!$C$12*Parameters!$C$5*'Actual H2'!T182,IF(Control!$C$11="Tap water",Parameters!$C$17*Parameters!$C$5*'Actual H2'!T182,Parameters!$C$22*Parameters!$C$5*'Actual H2'!T182))</f>
        <v>22.113207547169811</v>
      </c>
      <c r="U182" s="12">
        <f>IF(Control!$C$11="Highly pure",Parameters!$C$12*Parameters!$C$5*'Actual H2'!U182,IF(Control!$C$11="Tap water",Parameters!$C$17*Parameters!$C$5*'Actual H2'!U182,Parameters!$C$22*Parameters!$C$5*'Actual H2'!U182))</f>
        <v>29.358490566037734</v>
      </c>
      <c r="V182" s="12">
        <f>IF(Control!$C$11="Highly pure",Parameters!$C$12*Parameters!$C$5*'Actual H2'!V182,IF(Control!$C$11="Tap water",Parameters!$C$17*Parameters!$C$5*'Actual H2'!V182,Parameters!$C$22*Parameters!$C$5*'Actual H2'!V182))</f>
        <v>29.358490566037734</v>
      </c>
      <c r="W182" s="12">
        <f>IF(Control!$C$11="Highly pure",Parameters!$C$12*Parameters!$C$5*'Actual H2'!W182,IF(Control!$C$11="Tap water",Parameters!$C$17*Parameters!$C$5*'Actual H2'!W182,Parameters!$C$22*Parameters!$C$5*'Actual H2'!W182))</f>
        <v>31.532075471698114</v>
      </c>
      <c r="X182" s="12">
        <f>IF(Control!$C$11="Highly pure",Parameters!$C$12*Parameters!$C$5*'Actual H2'!X182,IF(Control!$C$11="Tap water",Parameters!$C$17*Parameters!$C$5*'Actual H2'!X182,Parameters!$C$22*Parameters!$C$5*'Actual H2'!X182))</f>
        <v>29.358490566037734</v>
      </c>
      <c r="Y182" s="12">
        <f>IF(Control!$C$11="Highly pure",Parameters!$C$12*Parameters!$C$5*'Actual H2'!Y182,IF(Control!$C$11="Tap water",Parameters!$C$17*Parameters!$C$5*'Actual H2'!Y182,Parameters!$C$22*Parameters!$C$5*'Actual H2'!Y182))</f>
        <v>20.30188679245283</v>
      </c>
      <c r="Z182" s="12">
        <f>IF(Control!$C$11="Highly pure",Parameters!$C$12*Parameters!$C$5*'Actual H2'!Z182,IF(Control!$C$11="Tap water",Parameters!$C$17*Parameters!$C$5*'Actual H2'!Z182,Parameters!$C$22*Parameters!$C$5*'Actual H2'!Z182))</f>
        <v>11.667924528301889</v>
      </c>
      <c r="AB182" s="7">
        <f t="shared" si="2"/>
        <v>442.82264150943399</v>
      </c>
    </row>
    <row r="183" spans="2:28" x14ac:dyDescent="0.2">
      <c r="B183" s="6">
        <v>44377</v>
      </c>
      <c r="C183" s="12">
        <f>IF(Control!$C$11="Highly pure",Parameters!$C$12*Parameters!$C$5*'Actual H2'!C183,IF(Control!$C$11="Tap water",Parameters!$C$17*Parameters!$C$5*'Actual H2'!C183,Parameters!$C$22*Parameters!$C$5*'Actual H2'!C183))</f>
        <v>6.7169811320754729</v>
      </c>
      <c r="D183" s="12">
        <f>IF(Control!$C$11="Highly pure",Parameters!$C$12*Parameters!$C$5*'Actual H2'!D183,IF(Control!$C$11="Tap water",Parameters!$C$17*Parameters!$C$5*'Actual H2'!D183,Parameters!$C$22*Parameters!$C$5*'Actual H2'!D183))</f>
        <v>5.7509433962264147</v>
      </c>
      <c r="E183" s="12">
        <f>IF(Control!$C$11="Highly pure",Parameters!$C$12*Parameters!$C$5*'Actual H2'!E183,IF(Control!$C$11="Tap water",Parameters!$C$17*Parameters!$C$5*'Actual H2'!E183,Parameters!$C$22*Parameters!$C$5*'Actual H2'!E183))</f>
        <v>7.9547169811320764</v>
      </c>
      <c r="F183" s="12">
        <f>IF(Control!$C$11="Highly pure",Parameters!$C$12*Parameters!$C$5*'Actual H2'!F183,IF(Control!$C$11="Tap water",Parameters!$C$17*Parameters!$C$5*'Actual H2'!F183,Parameters!$C$22*Parameters!$C$5*'Actual H2'!F183))</f>
        <v>9.1924528301886799</v>
      </c>
      <c r="G183" s="12">
        <f>IF(Control!$C$11="Highly pure",Parameters!$C$12*Parameters!$C$5*'Actual H2'!G183,IF(Control!$C$11="Tap water",Parameters!$C$17*Parameters!$C$5*'Actual H2'!G183,Parameters!$C$22*Parameters!$C$5*'Actual H2'!G183))</f>
        <v>10.430188679245285</v>
      </c>
      <c r="H183" s="12">
        <f>IF(Control!$C$11="Highly pure",Parameters!$C$12*Parameters!$C$5*'Actual H2'!H183,IF(Control!$C$11="Tap water",Parameters!$C$17*Parameters!$C$5*'Actual H2'!H183,Parameters!$C$22*Parameters!$C$5*'Actual H2'!H183))</f>
        <v>11.667924528301889</v>
      </c>
      <c r="I183" s="12">
        <f>IF(Control!$C$11="Highly pure",Parameters!$C$12*Parameters!$C$5*'Actual H2'!I183,IF(Control!$C$11="Tap water",Parameters!$C$17*Parameters!$C$5*'Actual H2'!I183,Parameters!$C$22*Parameters!$C$5*'Actual H2'!I183))</f>
        <v>11.667924528301889</v>
      </c>
      <c r="J183" s="12">
        <f>IF(Control!$C$11="Highly pure",Parameters!$C$12*Parameters!$C$5*'Actual H2'!J183,IF(Control!$C$11="Tap water",Parameters!$C$17*Parameters!$C$5*'Actual H2'!J183,Parameters!$C$22*Parameters!$C$5*'Actual H2'!J183))</f>
        <v>10.430188679245285</v>
      </c>
      <c r="K183" s="12">
        <f>IF(Control!$C$11="Highly pure",Parameters!$C$12*Parameters!$C$5*'Actual H2'!K183,IF(Control!$C$11="Tap water",Parameters!$C$17*Parameters!$C$5*'Actual H2'!K183,Parameters!$C$22*Parameters!$C$5*'Actual H2'!K183))</f>
        <v>7.9547169811320764</v>
      </c>
      <c r="L183" s="12">
        <f>IF(Control!$C$11="Highly pure",Parameters!$C$12*Parameters!$C$5*'Actual H2'!L183,IF(Control!$C$11="Tap water",Parameters!$C$17*Parameters!$C$5*'Actual H2'!L183,Parameters!$C$22*Parameters!$C$5*'Actual H2'!L183))</f>
        <v>6.7169811320754729</v>
      </c>
      <c r="M183" s="12">
        <f>IF(Control!$C$11="Highly pure",Parameters!$C$12*Parameters!$C$5*'Actual H2'!M183,IF(Control!$C$11="Tap water",Parameters!$C$17*Parameters!$C$5*'Actual H2'!M183,Parameters!$C$22*Parameters!$C$5*'Actual H2'!M183))</f>
        <v>6.7169811320754729</v>
      </c>
      <c r="N183" s="12">
        <f>IF(Control!$C$11="Highly pure",Parameters!$C$12*Parameters!$C$5*'Actual H2'!N183,IF(Control!$C$11="Tap water",Parameters!$C$17*Parameters!$C$5*'Actual H2'!N183,Parameters!$C$22*Parameters!$C$5*'Actual H2'!N183))</f>
        <v>7.9547169811320764</v>
      </c>
      <c r="O183" s="12">
        <f>IF(Control!$C$11="Highly pure",Parameters!$C$12*Parameters!$C$5*'Actual H2'!O183,IF(Control!$C$11="Tap water",Parameters!$C$17*Parameters!$C$5*'Actual H2'!O183,Parameters!$C$22*Parameters!$C$5*'Actual H2'!O183))</f>
        <v>9.1924528301886799</v>
      </c>
      <c r="P183" s="12">
        <f>IF(Control!$C$11="Highly pure",Parameters!$C$12*Parameters!$C$5*'Actual H2'!P183,IF(Control!$C$11="Tap water",Parameters!$C$17*Parameters!$C$5*'Actual H2'!P183,Parameters!$C$22*Parameters!$C$5*'Actual H2'!P183))</f>
        <v>9.1924528301886799</v>
      </c>
      <c r="Q183" s="12">
        <f>IF(Control!$C$11="Highly pure",Parameters!$C$12*Parameters!$C$5*'Actual H2'!Q183,IF(Control!$C$11="Tap water",Parameters!$C$17*Parameters!$C$5*'Actual H2'!Q183,Parameters!$C$22*Parameters!$C$5*'Actual H2'!Q183))</f>
        <v>6.7169811320754729</v>
      </c>
      <c r="R183" s="12">
        <f>IF(Control!$C$11="Highly pure",Parameters!$C$12*Parameters!$C$5*'Actual H2'!R183,IF(Control!$C$11="Tap water",Parameters!$C$17*Parameters!$C$5*'Actual H2'!R183,Parameters!$C$22*Parameters!$C$5*'Actual H2'!R183))</f>
        <v>4.7849056603773574</v>
      </c>
      <c r="S183" s="12">
        <f>IF(Control!$C$11="Highly pure",Parameters!$C$12*Parameters!$C$5*'Actual H2'!S183,IF(Control!$C$11="Tap water",Parameters!$C$17*Parameters!$C$5*'Actual H2'!S183,Parameters!$C$22*Parameters!$C$5*'Actual H2'!S183))</f>
        <v>3.8188679245283015</v>
      </c>
      <c r="T183" s="12">
        <f>IF(Control!$C$11="Highly pure",Parameters!$C$12*Parameters!$C$5*'Actual H2'!T183,IF(Control!$C$11="Tap water",Parameters!$C$17*Parameters!$C$5*'Actual H2'!T183,Parameters!$C$22*Parameters!$C$5*'Actual H2'!T183))</f>
        <v>2.8528301886792451</v>
      </c>
      <c r="U183" s="12">
        <f>IF(Control!$C$11="Highly pure",Parameters!$C$12*Parameters!$C$5*'Actual H2'!U183,IF(Control!$C$11="Tap water",Parameters!$C$17*Parameters!$C$5*'Actual H2'!U183,Parameters!$C$22*Parameters!$C$5*'Actual H2'!U183))</f>
        <v>4.7849056603773574</v>
      </c>
      <c r="V183" s="12">
        <f>IF(Control!$C$11="Highly pure",Parameters!$C$12*Parameters!$C$5*'Actual H2'!V183,IF(Control!$C$11="Tap water",Parameters!$C$17*Parameters!$C$5*'Actual H2'!V183,Parameters!$C$22*Parameters!$C$5*'Actual H2'!V183))</f>
        <v>7.9547169811320764</v>
      </c>
      <c r="W183" s="12">
        <f>IF(Control!$C$11="Highly pure",Parameters!$C$12*Parameters!$C$5*'Actual H2'!W183,IF(Control!$C$11="Tap water",Parameters!$C$17*Parameters!$C$5*'Actual H2'!W183,Parameters!$C$22*Parameters!$C$5*'Actual H2'!W183))</f>
        <v>12.905660377358492</v>
      </c>
      <c r="X183" s="12">
        <f>IF(Control!$C$11="Highly pure",Parameters!$C$12*Parameters!$C$5*'Actual H2'!X183,IF(Control!$C$11="Tap water",Parameters!$C$17*Parameters!$C$5*'Actual H2'!X183,Parameters!$C$22*Parameters!$C$5*'Actual H2'!X183))</f>
        <v>14.384905660377358</v>
      </c>
      <c r="Y183" s="12">
        <f>IF(Control!$C$11="Highly pure",Parameters!$C$12*Parameters!$C$5*'Actual H2'!Y183,IF(Control!$C$11="Tap water",Parameters!$C$17*Parameters!$C$5*'Actual H2'!Y183,Parameters!$C$22*Parameters!$C$5*'Actual H2'!Y183))</f>
        <v>12.905660377358492</v>
      </c>
      <c r="Z183" s="12">
        <f>IF(Control!$C$11="Highly pure",Parameters!$C$12*Parameters!$C$5*'Actual H2'!Z183,IF(Control!$C$11="Tap water",Parameters!$C$17*Parameters!$C$5*'Actual H2'!Z183,Parameters!$C$22*Parameters!$C$5*'Actual H2'!Z183))</f>
        <v>11.667924528301889</v>
      </c>
      <c r="AB183" s="7">
        <f t="shared" si="2"/>
        <v>204.31698113207545</v>
      </c>
    </row>
    <row r="184" spans="2:28" x14ac:dyDescent="0.2">
      <c r="B184" s="6">
        <v>44378</v>
      </c>
      <c r="C184" s="12">
        <f>IF(Control!$C$11="Highly pure",Parameters!$C$12*Parameters!$C$5*'Actual H2'!C184,IF(Control!$C$11="Tap water",Parameters!$C$17*Parameters!$C$5*'Actual H2'!C184,Parameters!$C$22*Parameters!$C$5*'Actual H2'!C184))</f>
        <v>7.9547169811320764</v>
      </c>
      <c r="D184" s="12">
        <f>IF(Control!$C$11="Highly pure",Parameters!$C$12*Parameters!$C$5*'Actual H2'!D184,IF(Control!$C$11="Tap water",Parameters!$C$17*Parameters!$C$5*'Actual H2'!D184,Parameters!$C$22*Parameters!$C$5*'Actual H2'!D184))</f>
        <v>4.7849056603773574</v>
      </c>
      <c r="E184" s="12">
        <f>IF(Control!$C$11="Highly pure",Parameters!$C$12*Parameters!$C$5*'Actual H2'!E184,IF(Control!$C$11="Tap water",Parameters!$C$17*Parameters!$C$5*'Actual H2'!E184,Parameters!$C$22*Parameters!$C$5*'Actual H2'!E184))</f>
        <v>1.8867924528301887</v>
      </c>
      <c r="F184" s="12">
        <f>IF(Control!$C$11="Highly pure",Parameters!$C$12*Parameters!$C$5*'Actual H2'!F184,IF(Control!$C$11="Tap water",Parameters!$C$17*Parameters!$C$5*'Actual H2'!F184,Parameters!$C$22*Parameters!$C$5*'Actual H2'!F184))</f>
        <v>0</v>
      </c>
      <c r="G184" s="12">
        <f>IF(Control!$C$11="Highly pure",Parameters!$C$12*Parameters!$C$5*'Actual H2'!G184,IF(Control!$C$11="Tap water",Parameters!$C$17*Parameters!$C$5*'Actual H2'!G184,Parameters!$C$22*Parameters!$C$5*'Actual H2'!G184))</f>
        <v>0</v>
      </c>
      <c r="H184" s="12">
        <f>IF(Control!$C$11="Highly pure",Parameters!$C$12*Parameters!$C$5*'Actual H2'!H184,IF(Control!$C$11="Tap water",Parameters!$C$17*Parameters!$C$5*'Actual H2'!H184,Parameters!$C$22*Parameters!$C$5*'Actual H2'!H184))</f>
        <v>0</v>
      </c>
      <c r="I184" s="12">
        <f>IF(Control!$C$11="Highly pure",Parameters!$C$12*Parameters!$C$5*'Actual H2'!I184,IF(Control!$C$11="Tap water",Parameters!$C$17*Parameters!$C$5*'Actual H2'!I184,Parameters!$C$22*Parameters!$C$5*'Actual H2'!I184))</f>
        <v>0</v>
      </c>
      <c r="J184" s="12">
        <f>IF(Control!$C$11="Highly pure",Parameters!$C$12*Parameters!$C$5*'Actual H2'!J184,IF(Control!$C$11="Tap water",Parameters!$C$17*Parameters!$C$5*'Actual H2'!J184,Parameters!$C$22*Parameters!$C$5*'Actual H2'!J184))</f>
        <v>0</v>
      </c>
      <c r="K184" s="12">
        <f>IF(Control!$C$11="Highly pure",Parameters!$C$12*Parameters!$C$5*'Actual H2'!K184,IF(Control!$C$11="Tap water",Parameters!$C$17*Parameters!$C$5*'Actual H2'!K184,Parameters!$C$22*Parameters!$C$5*'Actual H2'!K184))</f>
        <v>1.8867924528301887</v>
      </c>
      <c r="L184" s="12">
        <f>IF(Control!$C$11="Highly pure",Parameters!$C$12*Parameters!$C$5*'Actual H2'!L184,IF(Control!$C$11="Tap water",Parameters!$C$17*Parameters!$C$5*'Actual H2'!L184,Parameters!$C$22*Parameters!$C$5*'Actual H2'!L184))</f>
        <v>4.7849056603773574</v>
      </c>
      <c r="M184" s="12">
        <f>IF(Control!$C$11="Highly pure",Parameters!$C$12*Parameters!$C$5*'Actual H2'!M184,IF(Control!$C$11="Tap water",Parameters!$C$17*Parameters!$C$5*'Actual H2'!M184,Parameters!$C$22*Parameters!$C$5*'Actual H2'!M184))</f>
        <v>7.9547169811320764</v>
      </c>
      <c r="N184" s="12">
        <f>IF(Control!$C$11="Highly pure",Parameters!$C$12*Parameters!$C$5*'Actual H2'!N184,IF(Control!$C$11="Tap water",Parameters!$C$17*Parameters!$C$5*'Actual H2'!N184,Parameters!$C$22*Parameters!$C$5*'Actual H2'!N184))</f>
        <v>11.667924528301889</v>
      </c>
      <c r="O184" s="12">
        <f>IF(Control!$C$11="Highly pure",Parameters!$C$12*Parameters!$C$5*'Actual H2'!O184,IF(Control!$C$11="Tap water",Parameters!$C$17*Parameters!$C$5*'Actual H2'!O184,Parameters!$C$22*Parameters!$C$5*'Actual H2'!O184))</f>
        <v>12.905660377358492</v>
      </c>
      <c r="P184" s="12">
        <f>IF(Control!$C$11="Highly pure",Parameters!$C$12*Parameters!$C$5*'Actual H2'!P184,IF(Control!$C$11="Tap water",Parameters!$C$17*Parameters!$C$5*'Actual H2'!P184,Parameters!$C$22*Parameters!$C$5*'Actual H2'!P184))</f>
        <v>14.384905660377358</v>
      </c>
      <c r="Q184" s="12">
        <f>IF(Control!$C$11="Highly pure",Parameters!$C$12*Parameters!$C$5*'Actual H2'!Q184,IF(Control!$C$11="Tap water",Parameters!$C$17*Parameters!$C$5*'Actual H2'!Q184,Parameters!$C$22*Parameters!$C$5*'Actual H2'!Q184))</f>
        <v>15.864150943396227</v>
      </c>
      <c r="R184" s="12">
        <f>IF(Control!$C$11="Highly pure",Parameters!$C$12*Parameters!$C$5*'Actual H2'!R184,IF(Control!$C$11="Tap water",Parameters!$C$17*Parameters!$C$5*'Actual H2'!R184,Parameters!$C$22*Parameters!$C$5*'Actual H2'!R184))</f>
        <v>15.864150943396227</v>
      </c>
      <c r="S184" s="12">
        <f>IF(Control!$C$11="Highly pure",Parameters!$C$12*Parameters!$C$5*'Actual H2'!S184,IF(Control!$C$11="Tap water",Parameters!$C$17*Parameters!$C$5*'Actual H2'!S184,Parameters!$C$22*Parameters!$C$5*'Actual H2'!S184))</f>
        <v>15.864150943396227</v>
      </c>
      <c r="T184" s="12">
        <f>IF(Control!$C$11="Highly pure",Parameters!$C$12*Parameters!$C$5*'Actual H2'!T184,IF(Control!$C$11="Tap water",Parameters!$C$17*Parameters!$C$5*'Actual H2'!T184,Parameters!$C$22*Parameters!$C$5*'Actual H2'!T184))</f>
        <v>18.822641509433961</v>
      </c>
      <c r="U184" s="12">
        <f>IF(Control!$C$11="Highly pure",Parameters!$C$12*Parameters!$C$5*'Actual H2'!U184,IF(Control!$C$11="Tap water",Parameters!$C$17*Parameters!$C$5*'Actual H2'!U184,Parameters!$C$22*Parameters!$C$5*'Actual H2'!U184))</f>
        <v>22.113207547169811</v>
      </c>
      <c r="V184" s="12">
        <f>IF(Control!$C$11="Highly pure",Parameters!$C$12*Parameters!$C$5*'Actual H2'!V184,IF(Control!$C$11="Tap water",Parameters!$C$17*Parameters!$C$5*'Actual H2'!V184,Parameters!$C$22*Parameters!$C$5*'Actual H2'!V184))</f>
        <v>20.30188679245283</v>
      </c>
      <c r="W184" s="12">
        <f>IF(Control!$C$11="Highly pure",Parameters!$C$12*Parameters!$C$5*'Actual H2'!W184,IF(Control!$C$11="Tap water",Parameters!$C$17*Parameters!$C$5*'Actual H2'!W184,Parameters!$C$22*Parameters!$C$5*'Actual H2'!W184))</f>
        <v>17.343396226415091</v>
      </c>
      <c r="X184" s="12">
        <f>IF(Control!$C$11="Highly pure",Parameters!$C$12*Parameters!$C$5*'Actual H2'!X184,IF(Control!$C$11="Tap water",Parameters!$C$17*Parameters!$C$5*'Actual H2'!X184,Parameters!$C$22*Parameters!$C$5*'Actual H2'!X184))</f>
        <v>11.667924528301889</v>
      </c>
      <c r="Y184" s="12">
        <f>IF(Control!$C$11="Highly pure",Parameters!$C$12*Parameters!$C$5*'Actual H2'!Y184,IF(Control!$C$11="Tap water",Parameters!$C$17*Parameters!$C$5*'Actual H2'!Y184,Parameters!$C$22*Parameters!$C$5*'Actual H2'!Y184))</f>
        <v>4.7849056603773574</v>
      </c>
      <c r="Z184" s="12">
        <f>IF(Control!$C$11="Highly pure",Parameters!$C$12*Parameters!$C$5*'Actual H2'!Z184,IF(Control!$C$11="Tap water",Parameters!$C$17*Parameters!$C$5*'Actual H2'!Z184,Parameters!$C$22*Parameters!$C$5*'Actual H2'!Z184))</f>
        <v>0</v>
      </c>
      <c r="AB184" s="7">
        <f t="shared" si="2"/>
        <v>210.83773584905657</v>
      </c>
    </row>
    <row r="185" spans="2:28" x14ac:dyDescent="0.2">
      <c r="B185" s="6">
        <v>44379</v>
      </c>
      <c r="C185" s="12">
        <f>IF(Control!$C$11="Highly pure",Parameters!$C$12*Parameters!$C$5*'Actual H2'!C185,IF(Control!$C$11="Tap water",Parameters!$C$17*Parameters!$C$5*'Actual H2'!C185,Parameters!$C$22*Parameters!$C$5*'Actual H2'!C185))</f>
        <v>0</v>
      </c>
      <c r="D185" s="12">
        <f>IF(Control!$C$11="Highly pure",Parameters!$C$12*Parameters!$C$5*'Actual H2'!D185,IF(Control!$C$11="Tap water",Parameters!$C$17*Parameters!$C$5*'Actual H2'!D185,Parameters!$C$22*Parameters!$C$5*'Actual H2'!D185))</f>
        <v>0</v>
      </c>
      <c r="E185" s="12">
        <f>IF(Control!$C$11="Highly pure",Parameters!$C$12*Parameters!$C$5*'Actual H2'!E185,IF(Control!$C$11="Tap water",Parameters!$C$17*Parameters!$C$5*'Actual H2'!E185,Parameters!$C$22*Parameters!$C$5*'Actual H2'!E185))</f>
        <v>0</v>
      </c>
      <c r="F185" s="12">
        <f>IF(Control!$C$11="Highly pure",Parameters!$C$12*Parameters!$C$5*'Actual H2'!F185,IF(Control!$C$11="Tap water",Parameters!$C$17*Parameters!$C$5*'Actual H2'!F185,Parameters!$C$22*Parameters!$C$5*'Actual H2'!F185))</f>
        <v>0</v>
      </c>
      <c r="G185" s="12">
        <f>IF(Control!$C$11="Highly pure",Parameters!$C$12*Parameters!$C$5*'Actual H2'!G185,IF(Control!$C$11="Tap water",Parameters!$C$17*Parameters!$C$5*'Actual H2'!G185,Parameters!$C$22*Parameters!$C$5*'Actual H2'!G185))</f>
        <v>0</v>
      </c>
      <c r="H185" s="12">
        <f>IF(Control!$C$11="Highly pure",Parameters!$C$12*Parameters!$C$5*'Actual H2'!H185,IF(Control!$C$11="Tap water",Parameters!$C$17*Parameters!$C$5*'Actual H2'!H185,Parameters!$C$22*Parameters!$C$5*'Actual H2'!H185))</f>
        <v>0</v>
      </c>
      <c r="I185" s="12">
        <f>IF(Control!$C$11="Highly pure",Parameters!$C$12*Parameters!$C$5*'Actual H2'!I185,IF(Control!$C$11="Tap water",Parameters!$C$17*Parameters!$C$5*'Actual H2'!I185,Parameters!$C$22*Parameters!$C$5*'Actual H2'!I185))</f>
        <v>0</v>
      </c>
      <c r="J185" s="12">
        <f>IF(Control!$C$11="Highly pure",Parameters!$C$12*Parameters!$C$5*'Actual H2'!J185,IF(Control!$C$11="Tap water",Parameters!$C$17*Parameters!$C$5*'Actual H2'!J185,Parameters!$C$22*Parameters!$C$5*'Actual H2'!J185))</f>
        <v>0</v>
      </c>
      <c r="K185" s="12">
        <f>IF(Control!$C$11="Highly pure",Parameters!$C$12*Parameters!$C$5*'Actual H2'!K185,IF(Control!$C$11="Tap water",Parameters!$C$17*Parameters!$C$5*'Actual H2'!K185,Parameters!$C$22*Parameters!$C$5*'Actual H2'!K185))</f>
        <v>0</v>
      </c>
      <c r="L185" s="12">
        <f>IF(Control!$C$11="Highly pure",Parameters!$C$12*Parameters!$C$5*'Actual H2'!L185,IF(Control!$C$11="Tap water",Parameters!$C$17*Parameters!$C$5*'Actual H2'!L185,Parameters!$C$22*Parameters!$C$5*'Actual H2'!L185))</f>
        <v>0</v>
      </c>
      <c r="M185" s="12">
        <f>IF(Control!$C$11="Highly pure",Parameters!$C$12*Parameters!$C$5*'Actual H2'!M185,IF(Control!$C$11="Tap water",Parameters!$C$17*Parameters!$C$5*'Actual H2'!M185,Parameters!$C$22*Parameters!$C$5*'Actual H2'!M185))</f>
        <v>5.7509433962264147</v>
      </c>
      <c r="N185" s="12">
        <f>IF(Control!$C$11="Highly pure",Parameters!$C$12*Parameters!$C$5*'Actual H2'!N185,IF(Control!$C$11="Tap water",Parameters!$C$17*Parameters!$C$5*'Actual H2'!N185,Parameters!$C$22*Parameters!$C$5*'Actual H2'!N185))</f>
        <v>9.1924528301886799</v>
      </c>
      <c r="O185" s="12">
        <f>IF(Control!$C$11="Highly pure",Parameters!$C$12*Parameters!$C$5*'Actual H2'!O185,IF(Control!$C$11="Tap water",Parameters!$C$17*Parameters!$C$5*'Actual H2'!O185,Parameters!$C$22*Parameters!$C$5*'Actual H2'!O185))</f>
        <v>11.667924528301889</v>
      </c>
      <c r="P185" s="12">
        <f>IF(Control!$C$11="Highly pure",Parameters!$C$12*Parameters!$C$5*'Actual H2'!P185,IF(Control!$C$11="Tap water",Parameters!$C$17*Parameters!$C$5*'Actual H2'!P185,Parameters!$C$22*Parameters!$C$5*'Actual H2'!P185))</f>
        <v>14.384905660377358</v>
      </c>
      <c r="Q185" s="12">
        <f>IF(Control!$C$11="Highly pure",Parameters!$C$12*Parameters!$C$5*'Actual H2'!Q185,IF(Control!$C$11="Tap water",Parameters!$C$17*Parameters!$C$5*'Actual H2'!Q185,Parameters!$C$22*Parameters!$C$5*'Actual H2'!Q185))</f>
        <v>15.864150943396227</v>
      </c>
      <c r="R185" s="12">
        <f>IF(Control!$C$11="Highly pure",Parameters!$C$12*Parameters!$C$5*'Actual H2'!R185,IF(Control!$C$11="Tap water",Parameters!$C$17*Parameters!$C$5*'Actual H2'!R185,Parameters!$C$22*Parameters!$C$5*'Actual H2'!R185))</f>
        <v>18.822641509433961</v>
      </c>
      <c r="S185" s="12">
        <f>IF(Control!$C$11="Highly pure",Parameters!$C$12*Parameters!$C$5*'Actual H2'!S185,IF(Control!$C$11="Tap water",Parameters!$C$17*Parameters!$C$5*'Actual H2'!S185,Parameters!$C$22*Parameters!$C$5*'Actual H2'!S185))</f>
        <v>25.735849056603776</v>
      </c>
      <c r="T185" s="12">
        <f>IF(Control!$C$11="Highly pure",Parameters!$C$12*Parameters!$C$5*'Actual H2'!T185,IF(Control!$C$11="Tap water",Parameters!$C$17*Parameters!$C$5*'Actual H2'!T185,Parameters!$C$22*Parameters!$C$5*'Actual H2'!T185))</f>
        <v>31.532075471698114</v>
      </c>
      <c r="U185" s="12">
        <f>IF(Control!$C$11="Highly pure",Parameters!$C$12*Parameters!$C$5*'Actual H2'!U185,IF(Control!$C$11="Tap water",Parameters!$C$17*Parameters!$C$5*'Actual H2'!U185,Parameters!$C$22*Parameters!$C$5*'Actual H2'!U185))</f>
        <v>40.226415094339615</v>
      </c>
      <c r="V185" s="12">
        <f>IF(Control!$C$11="Highly pure",Parameters!$C$12*Parameters!$C$5*'Actual H2'!V185,IF(Control!$C$11="Tap water",Parameters!$C$17*Parameters!$C$5*'Actual H2'!V185,Parameters!$C$22*Parameters!$C$5*'Actual H2'!V185))</f>
        <v>42.807547169811322</v>
      </c>
      <c r="W185" s="12">
        <f>IF(Control!$C$11="Highly pure",Parameters!$C$12*Parameters!$C$5*'Actual H2'!W185,IF(Control!$C$11="Tap water",Parameters!$C$17*Parameters!$C$5*'Actual H2'!W185,Parameters!$C$22*Parameters!$C$5*'Actual H2'!W185))</f>
        <v>33.705660377358491</v>
      </c>
      <c r="X185" s="12">
        <f>IF(Control!$C$11="Highly pure",Parameters!$C$12*Parameters!$C$5*'Actual H2'!X185,IF(Control!$C$11="Tap water",Parameters!$C$17*Parameters!$C$5*'Actual H2'!X185,Parameters!$C$22*Parameters!$C$5*'Actual H2'!X185))</f>
        <v>22.113207547169811</v>
      </c>
      <c r="Y185" s="12">
        <f>IF(Control!$C$11="Highly pure",Parameters!$C$12*Parameters!$C$5*'Actual H2'!Y185,IF(Control!$C$11="Tap water",Parameters!$C$17*Parameters!$C$5*'Actual H2'!Y185,Parameters!$C$22*Parameters!$C$5*'Actual H2'!Y185))</f>
        <v>11.667924528301889</v>
      </c>
      <c r="Z185" s="12">
        <f>IF(Control!$C$11="Highly pure",Parameters!$C$12*Parameters!$C$5*'Actual H2'!Z185,IF(Control!$C$11="Tap water",Parameters!$C$17*Parameters!$C$5*'Actual H2'!Z185,Parameters!$C$22*Parameters!$C$5*'Actual H2'!Z185))</f>
        <v>5.7509433962264147</v>
      </c>
      <c r="AB185" s="7">
        <f t="shared" si="2"/>
        <v>289.22264150943403</v>
      </c>
    </row>
    <row r="186" spans="2:28" x14ac:dyDescent="0.2">
      <c r="B186" s="6">
        <v>44380</v>
      </c>
      <c r="C186" s="12">
        <f>IF(Control!$C$11="Highly pure",Parameters!$C$12*Parameters!$C$5*'Actual H2'!C186,IF(Control!$C$11="Tap water",Parameters!$C$17*Parameters!$C$5*'Actual H2'!C186,Parameters!$C$22*Parameters!$C$5*'Actual H2'!C186))</f>
        <v>5.7509433962264147</v>
      </c>
      <c r="D186" s="12">
        <f>IF(Control!$C$11="Highly pure",Parameters!$C$12*Parameters!$C$5*'Actual H2'!D186,IF(Control!$C$11="Tap water",Parameters!$C$17*Parameters!$C$5*'Actual H2'!D186,Parameters!$C$22*Parameters!$C$5*'Actual H2'!D186))</f>
        <v>9.1924528301886799</v>
      </c>
      <c r="E186" s="12">
        <f>IF(Control!$C$11="Highly pure",Parameters!$C$12*Parameters!$C$5*'Actual H2'!E186,IF(Control!$C$11="Tap water",Parameters!$C$17*Parameters!$C$5*'Actual H2'!E186,Parameters!$C$22*Parameters!$C$5*'Actual H2'!E186))</f>
        <v>15.864150943396227</v>
      </c>
      <c r="F186" s="12">
        <f>IF(Control!$C$11="Highly pure",Parameters!$C$12*Parameters!$C$5*'Actual H2'!F186,IF(Control!$C$11="Tap water",Parameters!$C$17*Parameters!$C$5*'Actual H2'!F186,Parameters!$C$22*Parameters!$C$5*'Actual H2'!F186))</f>
        <v>23.924528301886792</v>
      </c>
      <c r="G186" s="12">
        <f>IF(Control!$C$11="Highly pure",Parameters!$C$12*Parameters!$C$5*'Actual H2'!G186,IF(Control!$C$11="Tap water",Parameters!$C$17*Parameters!$C$5*'Actual H2'!G186,Parameters!$C$22*Parameters!$C$5*'Actual H2'!G186))</f>
        <v>31.532075471698114</v>
      </c>
      <c r="H186" s="12">
        <f>IF(Control!$C$11="Highly pure",Parameters!$C$12*Parameters!$C$5*'Actual H2'!H186,IF(Control!$C$11="Tap water",Parameters!$C$17*Parameters!$C$5*'Actual H2'!H186,Parameters!$C$22*Parameters!$C$5*'Actual H2'!H186))</f>
        <v>23.924528301886792</v>
      </c>
      <c r="I186" s="12">
        <f>IF(Control!$C$11="Highly pure",Parameters!$C$12*Parameters!$C$5*'Actual H2'!I186,IF(Control!$C$11="Tap water",Parameters!$C$17*Parameters!$C$5*'Actual H2'!I186,Parameters!$C$22*Parameters!$C$5*'Actual H2'!I186))</f>
        <v>14.384905660377358</v>
      </c>
      <c r="J186" s="12">
        <f>IF(Control!$C$11="Highly pure",Parameters!$C$12*Parameters!$C$5*'Actual H2'!J186,IF(Control!$C$11="Tap water",Parameters!$C$17*Parameters!$C$5*'Actual H2'!J186,Parameters!$C$22*Parameters!$C$5*'Actual H2'!J186))</f>
        <v>14.384905660377358</v>
      </c>
      <c r="K186" s="12">
        <f>IF(Control!$C$11="Highly pure",Parameters!$C$12*Parameters!$C$5*'Actual H2'!K186,IF(Control!$C$11="Tap water",Parameters!$C$17*Parameters!$C$5*'Actual H2'!K186,Parameters!$C$22*Parameters!$C$5*'Actual H2'!K186))</f>
        <v>17.343396226415091</v>
      </c>
      <c r="L186" s="12">
        <f>IF(Control!$C$11="Highly pure",Parameters!$C$12*Parameters!$C$5*'Actual H2'!L186,IF(Control!$C$11="Tap water",Parameters!$C$17*Parameters!$C$5*'Actual H2'!L186,Parameters!$C$22*Parameters!$C$5*'Actual H2'!L186))</f>
        <v>17.343396226415091</v>
      </c>
      <c r="M186" s="12">
        <f>IF(Control!$C$11="Highly pure",Parameters!$C$12*Parameters!$C$5*'Actual H2'!M186,IF(Control!$C$11="Tap water",Parameters!$C$17*Parameters!$C$5*'Actual H2'!M186,Parameters!$C$22*Parameters!$C$5*'Actual H2'!M186))</f>
        <v>20.30188679245283</v>
      </c>
      <c r="N186" s="12">
        <f>IF(Control!$C$11="Highly pure",Parameters!$C$12*Parameters!$C$5*'Actual H2'!N186,IF(Control!$C$11="Tap water",Parameters!$C$17*Parameters!$C$5*'Actual H2'!N186,Parameters!$C$22*Parameters!$C$5*'Actual H2'!N186))</f>
        <v>27.547169811320753</v>
      </c>
      <c r="O186" s="12">
        <f>IF(Control!$C$11="Highly pure",Parameters!$C$12*Parameters!$C$5*'Actual H2'!O186,IF(Control!$C$11="Tap water",Parameters!$C$17*Parameters!$C$5*'Actual H2'!O186,Parameters!$C$22*Parameters!$C$5*'Actual H2'!O186))</f>
        <v>38.052830188679245</v>
      </c>
      <c r="P186" s="12">
        <f>IF(Control!$C$11="Highly pure",Parameters!$C$12*Parameters!$C$5*'Actual H2'!P186,IF(Control!$C$11="Tap water",Parameters!$C$17*Parameters!$C$5*'Actual H2'!P186,Parameters!$C$22*Parameters!$C$5*'Actual H2'!P186))</f>
        <v>53.132075471698116</v>
      </c>
      <c r="Q186" s="12">
        <f>IF(Control!$C$11="Highly pure",Parameters!$C$12*Parameters!$C$5*'Actual H2'!Q186,IF(Control!$C$11="Tap water",Parameters!$C$17*Parameters!$C$5*'Actual H2'!Q186,Parameters!$C$22*Parameters!$C$5*'Actual H2'!Q186))</f>
        <v>68.377358490566024</v>
      </c>
      <c r="R186" s="12">
        <f>IF(Control!$C$11="Highly pure",Parameters!$C$12*Parameters!$C$5*'Actual H2'!R186,IF(Control!$C$11="Tap water",Parameters!$C$17*Parameters!$C$5*'Actual H2'!R186,Parameters!$C$22*Parameters!$C$5*'Actual H2'!R186))</f>
        <v>83.89433962264151</v>
      </c>
      <c r="S186" s="12">
        <f>IF(Control!$C$11="Highly pure",Parameters!$C$12*Parameters!$C$5*'Actual H2'!S186,IF(Control!$C$11="Tap water",Parameters!$C$17*Parameters!$C$5*'Actual H2'!S186,Parameters!$C$22*Parameters!$C$5*'Actual H2'!S186))</f>
        <v>101.19245283018867</v>
      </c>
      <c r="T186" s="12">
        <f>IF(Control!$C$11="Highly pure",Parameters!$C$12*Parameters!$C$5*'Actual H2'!T186,IF(Control!$C$11="Tap water",Parameters!$C$17*Parameters!$C$5*'Actual H2'!T186,Parameters!$C$22*Parameters!$C$5*'Actual H2'!T186))</f>
        <v>126.33962264150944</v>
      </c>
      <c r="U186" s="12">
        <f>IF(Control!$C$11="Highly pure",Parameters!$C$12*Parameters!$C$5*'Actual H2'!U186,IF(Control!$C$11="Tap water",Parameters!$C$17*Parameters!$C$5*'Actual H2'!U186,Parameters!$C$22*Parameters!$C$5*'Actual H2'!U186))</f>
        <v>133.6754716981132</v>
      </c>
      <c r="V186" s="12">
        <f>IF(Control!$C$11="Highly pure",Parameters!$C$12*Parameters!$C$5*'Actual H2'!V186,IF(Control!$C$11="Tap water",Parameters!$C$17*Parameters!$C$5*'Actual H2'!V186,Parameters!$C$22*Parameters!$C$5*'Actual H2'!V186))</f>
        <v>119.48679245283019</v>
      </c>
      <c r="W186" s="12">
        <f>IF(Control!$C$11="Highly pure",Parameters!$C$12*Parameters!$C$5*'Actual H2'!W186,IF(Control!$C$11="Tap water",Parameters!$C$17*Parameters!$C$5*'Actual H2'!W186,Parameters!$C$22*Parameters!$C$5*'Actual H2'!W186))</f>
        <v>130.26415094339623</v>
      </c>
      <c r="X186" s="12">
        <f>IF(Control!$C$11="Highly pure",Parameters!$C$12*Parameters!$C$5*'Actual H2'!X186,IF(Control!$C$11="Tap water",Parameters!$C$17*Parameters!$C$5*'Actual H2'!X186,Parameters!$C$22*Parameters!$C$5*'Actual H2'!X186))</f>
        <v>130.26415094339623</v>
      </c>
      <c r="Y186" s="12">
        <f>IF(Control!$C$11="Highly pure",Parameters!$C$12*Parameters!$C$5*'Actual H2'!Y186,IF(Control!$C$11="Tap water",Parameters!$C$17*Parameters!$C$5*'Actual H2'!Y186,Parameters!$C$22*Parameters!$C$5*'Actual H2'!Y186))</f>
        <v>130.26415094339623</v>
      </c>
      <c r="Z186" s="12">
        <f>IF(Control!$C$11="Highly pure",Parameters!$C$12*Parameters!$C$5*'Actual H2'!Z186,IF(Control!$C$11="Tap water",Parameters!$C$17*Parameters!$C$5*'Actual H2'!Z186,Parameters!$C$22*Parameters!$C$5*'Actual H2'!Z186))</f>
        <v>130.26415094339623</v>
      </c>
      <c r="AB186" s="7">
        <f t="shared" si="2"/>
        <v>1466.701886792453</v>
      </c>
    </row>
    <row r="187" spans="2:28" x14ac:dyDescent="0.2">
      <c r="B187" s="6">
        <v>44381</v>
      </c>
      <c r="C187" s="12">
        <f>IF(Control!$C$11="Highly pure",Parameters!$C$12*Parameters!$C$5*'Actual H2'!C187,IF(Control!$C$11="Tap water",Parameters!$C$17*Parameters!$C$5*'Actual H2'!C187,Parameters!$C$22*Parameters!$C$5*'Actual H2'!C187))</f>
        <v>126.33962264150944</v>
      </c>
      <c r="D187" s="12">
        <f>IF(Control!$C$11="Highly pure",Parameters!$C$12*Parameters!$C$5*'Actual H2'!D187,IF(Control!$C$11="Tap water",Parameters!$C$17*Parameters!$C$5*'Actual H2'!D187,Parameters!$C$22*Parameters!$C$5*'Actual H2'!D187))</f>
        <v>119.48679245283019</v>
      </c>
      <c r="E187" s="12">
        <f>IF(Control!$C$11="Highly pure",Parameters!$C$12*Parameters!$C$5*'Actual H2'!E187,IF(Control!$C$11="Tap water",Parameters!$C$17*Parameters!$C$5*'Actual H2'!E187,Parameters!$C$22*Parameters!$C$5*'Actual H2'!E187))</f>
        <v>126.33962264150944</v>
      </c>
      <c r="F187" s="12">
        <f>IF(Control!$C$11="Highly pure",Parameters!$C$12*Parameters!$C$5*'Actual H2'!F187,IF(Control!$C$11="Tap water",Parameters!$C$17*Parameters!$C$5*'Actual H2'!F187,Parameters!$C$22*Parameters!$C$5*'Actual H2'!F187))</f>
        <v>119.48679245283019</v>
      </c>
      <c r="G187" s="12">
        <f>IF(Control!$C$11="Highly pure",Parameters!$C$12*Parameters!$C$5*'Actual H2'!G187,IF(Control!$C$11="Tap water",Parameters!$C$17*Parameters!$C$5*'Actual H2'!G187,Parameters!$C$22*Parameters!$C$5*'Actual H2'!G187))</f>
        <v>105.66037735849056</v>
      </c>
      <c r="H187" s="12">
        <f>IF(Control!$C$11="Highly pure",Parameters!$C$12*Parameters!$C$5*'Actual H2'!H187,IF(Control!$C$11="Tap water",Parameters!$C$17*Parameters!$C$5*'Actual H2'!H187,Parameters!$C$22*Parameters!$C$5*'Actual H2'!H187))</f>
        <v>89.720754716981133</v>
      </c>
      <c r="I187" s="12">
        <f>IF(Control!$C$11="Highly pure",Parameters!$C$12*Parameters!$C$5*'Actual H2'!I187,IF(Control!$C$11="Tap water",Parameters!$C$17*Parameters!$C$5*'Actual H2'!I187,Parameters!$C$22*Parameters!$C$5*'Actual H2'!I187))</f>
        <v>113.72075471698113</v>
      </c>
      <c r="J187" s="12">
        <f>IF(Control!$C$11="Highly pure",Parameters!$C$12*Parameters!$C$5*'Actual H2'!J187,IF(Control!$C$11="Tap water",Parameters!$C$17*Parameters!$C$5*'Actual H2'!J187,Parameters!$C$22*Parameters!$C$5*'Actual H2'!J187))</f>
        <v>119.48679245283019</v>
      </c>
      <c r="K187" s="12">
        <f>IF(Control!$C$11="Highly pure",Parameters!$C$12*Parameters!$C$5*'Actual H2'!K187,IF(Control!$C$11="Tap water",Parameters!$C$17*Parameters!$C$5*'Actual H2'!K187,Parameters!$C$22*Parameters!$C$5*'Actual H2'!K187))</f>
        <v>117.1320754716981</v>
      </c>
      <c r="L187" s="12">
        <f>IF(Control!$C$11="Highly pure",Parameters!$C$12*Parameters!$C$5*'Actual H2'!L187,IF(Control!$C$11="Tap water",Parameters!$C$17*Parameters!$C$5*'Actual H2'!L187,Parameters!$C$22*Parameters!$C$5*'Actual H2'!L187))</f>
        <v>109.79622641509434</v>
      </c>
      <c r="M187" s="12">
        <f>IF(Control!$C$11="Highly pure",Parameters!$C$12*Parameters!$C$5*'Actual H2'!M187,IF(Control!$C$11="Tap water",Parameters!$C$17*Parameters!$C$5*'Actual H2'!M187,Parameters!$C$22*Parameters!$C$5*'Actual H2'!M187))</f>
        <v>109.79622641509434</v>
      </c>
      <c r="N187" s="12">
        <f>IF(Control!$C$11="Highly pure",Parameters!$C$12*Parameters!$C$5*'Actual H2'!N187,IF(Control!$C$11="Tap water",Parameters!$C$17*Parameters!$C$5*'Actual H2'!N187,Parameters!$C$22*Parameters!$C$5*'Actual H2'!N187))</f>
        <v>126.33962264150944</v>
      </c>
      <c r="O187" s="12">
        <f>IF(Control!$C$11="Highly pure",Parameters!$C$12*Parameters!$C$5*'Actual H2'!O187,IF(Control!$C$11="Tap water",Parameters!$C$17*Parameters!$C$5*'Actual H2'!O187,Parameters!$C$22*Parameters!$C$5*'Actual H2'!O187))</f>
        <v>137.53962264150945</v>
      </c>
      <c r="P187" s="12">
        <f>IF(Control!$C$11="Highly pure",Parameters!$C$12*Parameters!$C$5*'Actual H2'!P187,IF(Control!$C$11="Tap water",Parameters!$C$17*Parameters!$C$5*'Actual H2'!P187,Parameters!$C$22*Parameters!$C$5*'Actual H2'!P187))</f>
        <v>137.53962264150945</v>
      </c>
      <c r="Q187" s="12">
        <f>IF(Control!$C$11="Highly pure",Parameters!$C$12*Parameters!$C$5*'Actual H2'!Q187,IF(Control!$C$11="Tap water",Parameters!$C$17*Parameters!$C$5*'Actual H2'!Q187,Parameters!$C$22*Parameters!$C$5*'Actual H2'!Q187))</f>
        <v>137.53962264150945</v>
      </c>
      <c r="R187" s="12">
        <f>IF(Control!$C$11="Highly pure",Parameters!$C$12*Parameters!$C$5*'Actual H2'!R187,IF(Control!$C$11="Tap water",Parameters!$C$17*Parameters!$C$5*'Actual H2'!R187,Parameters!$C$22*Parameters!$C$5*'Actual H2'!R187))</f>
        <v>137.53962264150945</v>
      </c>
      <c r="S187" s="12">
        <f>IF(Control!$C$11="Highly pure",Parameters!$C$12*Parameters!$C$5*'Actual H2'!S187,IF(Control!$C$11="Tap water",Parameters!$C$17*Parameters!$C$5*'Actual H2'!S187,Parameters!$C$22*Parameters!$C$5*'Actual H2'!S187))</f>
        <v>137.53962264150945</v>
      </c>
      <c r="T187" s="12">
        <f>IF(Control!$C$11="Highly pure",Parameters!$C$12*Parameters!$C$5*'Actual H2'!T187,IF(Control!$C$11="Tap water",Parameters!$C$17*Parameters!$C$5*'Actual H2'!T187,Parameters!$C$22*Parameters!$C$5*'Actual H2'!T187))</f>
        <v>136.0301886792453</v>
      </c>
      <c r="U187" s="12">
        <f>IF(Control!$C$11="Highly pure",Parameters!$C$12*Parameters!$C$5*'Actual H2'!U187,IF(Control!$C$11="Tap water",Parameters!$C$17*Parameters!$C$5*'Actual H2'!U187,Parameters!$C$22*Parameters!$C$5*'Actual H2'!U187))</f>
        <v>117.1320754716981</v>
      </c>
      <c r="V187" s="12">
        <f>IF(Control!$C$11="Highly pure",Parameters!$C$12*Parameters!$C$5*'Actual H2'!V187,IF(Control!$C$11="Tap water",Parameters!$C$17*Parameters!$C$5*'Actual H2'!V187,Parameters!$C$22*Parameters!$C$5*'Actual H2'!V187))</f>
        <v>89.720754716981133</v>
      </c>
      <c r="W187" s="12">
        <f>IF(Control!$C$11="Highly pure",Parameters!$C$12*Parameters!$C$5*'Actual H2'!W187,IF(Control!$C$11="Tap water",Parameters!$C$17*Parameters!$C$5*'Actual H2'!W187,Parameters!$C$22*Parameters!$C$5*'Actual H2'!W187))</f>
        <v>75.833962264150927</v>
      </c>
      <c r="X187" s="12">
        <f>IF(Control!$C$11="Highly pure",Parameters!$C$12*Parameters!$C$5*'Actual H2'!X187,IF(Control!$C$11="Tap water",Parameters!$C$17*Parameters!$C$5*'Actual H2'!X187,Parameters!$C$22*Parameters!$C$5*'Actual H2'!X187))</f>
        <v>71.84905660377359</v>
      </c>
      <c r="Y187" s="12">
        <f>IF(Control!$C$11="Highly pure",Parameters!$C$12*Parameters!$C$5*'Actual H2'!Y187,IF(Control!$C$11="Tap water",Parameters!$C$17*Parameters!$C$5*'Actual H2'!Y187,Parameters!$C$22*Parameters!$C$5*'Actual H2'!Y187))</f>
        <v>65.328301886792445</v>
      </c>
      <c r="Z187" s="12">
        <f>IF(Control!$C$11="Highly pure",Parameters!$C$12*Parameters!$C$5*'Actual H2'!Z187,IF(Control!$C$11="Tap water",Parameters!$C$17*Parameters!$C$5*'Actual H2'!Z187,Parameters!$C$22*Parameters!$C$5*'Actual H2'!Z187))</f>
        <v>62.279245283018867</v>
      </c>
      <c r="AB187" s="7">
        <f t="shared" si="2"/>
        <v>2689.1773584905654</v>
      </c>
    </row>
    <row r="188" spans="2:28" x14ac:dyDescent="0.2">
      <c r="B188" s="6">
        <v>44382</v>
      </c>
      <c r="C188" s="12">
        <f>IF(Control!$C$11="Highly pure",Parameters!$C$12*Parameters!$C$5*'Actual H2'!C188,IF(Control!$C$11="Tap water",Parameters!$C$17*Parameters!$C$5*'Actual H2'!C188,Parameters!$C$22*Parameters!$C$5*'Actual H2'!C188))</f>
        <v>62.279245283018867</v>
      </c>
      <c r="D188" s="12">
        <f>IF(Control!$C$11="Highly pure",Parameters!$C$12*Parameters!$C$5*'Actual H2'!D188,IF(Control!$C$11="Tap water",Parameters!$C$17*Parameters!$C$5*'Actual H2'!D188,Parameters!$C$22*Parameters!$C$5*'Actual H2'!D188))</f>
        <v>59.230188679245273</v>
      </c>
      <c r="E188" s="12">
        <f>IF(Control!$C$11="Highly pure",Parameters!$C$12*Parameters!$C$5*'Actual H2'!E188,IF(Control!$C$11="Tap water",Parameters!$C$17*Parameters!$C$5*'Actual H2'!E188,Parameters!$C$22*Parameters!$C$5*'Actual H2'!E188))</f>
        <v>62.279245283018867</v>
      </c>
      <c r="F188" s="12">
        <f>IF(Control!$C$11="Highly pure",Parameters!$C$12*Parameters!$C$5*'Actual H2'!F188,IF(Control!$C$11="Tap water",Parameters!$C$17*Parameters!$C$5*'Actual H2'!F188,Parameters!$C$22*Parameters!$C$5*'Actual H2'!F188))</f>
        <v>75.833962264150927</v>
      </c>
      <c r="G188" s="12">
        <f>IF(Control!$C$11="Highly pure",Parameters!$C$12*Parameters!$C$5*'Actual H2'!G188,IF(Control!$C$11="Tap water",Parameters!$C$17*Parameters!$C$5*'Actual H2'!G188,Parameters!$C$22*Parameters!$C$5*'Actual H2'!G188))</f>
        <v>83.89433962264151</v>
      </c>
      <c r="H188" s="12">
        <f>IF(Control!$C$11="Highly pure",Parameters!$C$12*Parameters!$C$5*'Actual H2'!H188,IF(Control!$C$11="Tap water",Parameters!$C$17*Parameters!$C$5*'Actual H2'!H188,Parameters!$C$22*Parameters!$C$5*'Actual H2'!H188))</f>
        <v>83.89433962264151</v>
      </c>
      <c r="I188" s="12">
        <f>IF(Control!$C$11="Highly pure",Parameters!$C$12*Parameters!$C$5*'Actual H2'!I188,IF(Control!$C$11="Tap water",Parameters!$C$17*Parameters!$C$5*'Actual H2'!I188,Parameters!$C$22*Parameters!$C$5*'Actual H2'!I188))</f>
        <v>85.735849056603769</v>
      </c>
      <c r="J188" s="12">
        <f>IF(Control!$C$11="Highly pure",Parameters!$C$12*Parameters!$C$5*'Actual H2'!J188,IF(Control!$C$11="Tap water",Parameters!$C$17*Parameters!$C$5*'Actual H2'!J188,Parameters!$C$22*Parameters!$C$5*'Actual H2'!J188))</f>
        <v>109.79622641509434</v>
      </c>
      <c r="K188" s="12">
        <f>IF(Control!$C$11="Highly pure",Parameters!$C$12*Parameters!$C$5*'Actual H2'!K188,IF(Control!$C$11="Tap water",Parameters!$C$17*Parameters!$C$5*'Actual H2'!K188,Parameters!$C$22*Parameters!$C$5*'Actual H2'!K188))</f>
        <v>119.48679245283019</v>
      </c>
      <c r="L188" s="12">
        <f>IF(Control!$C$11="Highly pure",Parameters!$C$12*Parameters!$C$5*'Actual H2'!L188,IF(Control!$C$11="Tap water",Parameters!$C$17*Parameters!$C$5*'Actual H2'!L188,Parameters!$C$22*Parameters!$C$5*'Actual H2'!L188))</f>
        <v>130.26415094339623</v>
      </c>
      <c r="M188" s="12">
        <f>IF(Control!$C$11="Highly pure",Parameters!$C$12*Parameters!$C$5*'Actual H2'!M188,IF(Control!$C$11="Tap water",Parameters!$C$17*Parameters!$C$5*'Actual H2'!M188,Parameters!$C$22*Parameters!$C$5*'Actual H2'!M188))</f>
        <v>136.0301886792453</v>
      </c>
      <c r="N188" s="12">
        <f>IF(Control!$C$11="Highly pure",Parameters!$C$12*Parameters!$C$5*'Actual H2'!N188,IF(Control!$C$11="Tap water",Parameters!$C$17*Parameters!$C$5*'Actual H2'!N188,Parameters!$C$22*Parameters!$C$5*'Actual H2'!N188))</f>
        <v>149.37358490566038</v>
      </c>
      <c r="O188" s="12">
        <f>IF(Control!$C$11="Highly pure",Parameters!$C$12*Parameters!$C$5*'Actual H2'!O188,IF(Control!$C$11="Tap water",Parameters!$C$17*Parameters!$C$5*'Actual H2'!O188,Parameters!$C$22*Parameters!$C$5*'Actual H2'!O188))</f>
        <v>151.72830188679248</v>
      </c>
      <c r="P188" s="12">
        <f>IF(Control!$C$11="Highly pure",Parameters!$C$12*Parameters!$C$5*'Actual H2'!P188,IF(Control!$C$11="Tap water",Parameters!$C$17*Parameters!$C$5*'Actual H2'!P188,Parameters!$C$22*Parameters!$C$5*'Actual H2'!P188))</f>
        <v>153.23773584905663</v>
      </c>
      <c r="Q188" s="12">
        <f>IF(Control!$C$11="Highly pure",Parameters!$C$12*Parameters!$C$5*'Actual H2'!Q188,IF(Control!$C$11="Tap water",Parameters!$C$17*Parameters!$C$5*'Actual H2'!Q188,Parameters!$C$22*Parameters!$C$5*'Actual H2'!Q188))</f>
        <v>151.72830188679248</v>
      </c>
      <c r="R188" s="12">
        <f>IF(Control!$C$11="Highly pure",Parameters!$C$12*Parameters!$C$5*'Actual H2'!R188,IF(Control!$C$11="Tap water",Parameters!$C$17*Parameters!$C$5*'Actual H2'!R188,Parameters!$C$22*Parameters!$C$5*'Actual H2'!R188))</f>
        <v>151.72830188679248</v>
      </c>
      <c r="S188" s="12">
        <f>IF(Control!$C$11="Highly pure",Parameters!$C$12*Parameters!$C$5*'Actual H2'!S188,IF(Control!$C$11="Tap water",Parameters!$C$17*Parameters!$C$5*'Actual H2'!S188,Parameters!$C$22*Parameters!$C$5*'Actual H2'!S188))</f>
        <v>149.37358490566038</v>
      </c>
      <c r="T188" s="12">
        <f>IF(Control!$C$11="Highly pure",Parameters!$C$12*Parameters!$C$5*'Actual H2'!T188,IF(Control!$C$11="Tap water",Parameters!$C$17*Parameters!$C$5*'Actual H2'!T188,Parameters!$C$22*Parameters!$C$5*'Actual H2'!T188))</f>
        <v>137.53962264150945</v>
      </c>
      <c r="U188" s="12">
        <f>IF(Control!$C$11="Highly pure",Parameters!$C$12*Parameters!$C$5*'Actual H2'!U188,IF(Control!$C$11="Tap water",Parameters!$C$17*Parameters!$C$5*'Actual H2'!U188,Parameters!$C$22*Parameters!$C$5*'Actual H2'!U188))</f>
        <v>119.48679245283019</v>
      </c>
      <c r="V188" s="12">
        <f>IF(Control!$C$11="Highly pure",Parameters!$C$12*Parameters!$C$5*'Actual H2'!V188,IF(Control!$C$11="Tap water",Parameters!$C$17*Parameters!$C$5*'Actual H2'!V188,Parameters!$C$22*Parameters!$C$5*'Actual H2'!V188))</f>
        <v>109.79622641509434</v>
      </c>
      <c r="W188" s="12">
        <f>IF(Control!$C$11="Highly pure",Parameters!$C$12*Parameters!$C$5*'Actual H2'!W188,IF(Control!$C$11="Tap water",Parameters!$C$17*Parameters!$C$5*'Actual H2'!W188,Parameters!$C$22*Parameters!$C$5*'Actual H2'!W188))</f>
        <v>109.79622641509434</v>
      </c>
      <c r="X188" s="12">
        <f>IF(Control!$C$11="Highly pure",Parameters!$C$12*Parameters!$C$5*'Actual H2'!X188,IF(Control!$C$11="Tap water",Parameters!$C$17*Parameters!$C$5*'Actual H2'!X188,Parameters!$C$22*Parameters!$C$5*'Actual H2'!X188))</f>
        <v>97.781132075471703</v>
      </c>
      <c r="Y188" s="12">
        <f>IF(Control!$C$11="Highly pure",Parameters!$C$12*Parameters!$C$5*'Actual H2'!Y188,IF(Control!$C$11="Tap water",Parameters!$C$17*Parameters!$C$5*'Actual H2'!Y188,Parameters!$C$22*Parameters!$C$5*'Actual H2'!Y188))</f>
        <v>83.89433962264151</v>
      </c>
      <c r="Z188" s="12">
        <f>IF(Control!$C$11="Highly pure",Parameters!$C$12*Parameters!$C$5*'Actual H2'!Z188,IF(Control!$C$11="Tap water",Parameters!$C$17*Parameters!$C$5*'Actual H2'!Z188,Parameters!$C$22*Parameters!$C$5*'Actual H2'!Z188))</f>
        <v>59.230188679245273</v>
      </c>
      <c r="AB188" s="7">
        <f t="shared" si="2"/>
        <v>2633.4188679245281</v>
      </c>
    </row>
    <row r="189" spans="2:28" x14ac:dyDescent="0.2">
      <c r="B189" s="6">
        <v>44383</v>
      </c>
      <c r="C189" s="12">
        <f>IF(Control!$C$11="Highly pure",Parameters!$C$12*Parameters!$C$5*'Actual H2'!C189,IF(Control!$C$11="Tap water",Parameters!$C$17*Parameters!$C$5*'Actual H2'!C189,Parameters!$C$22*Parameters!$C$5*'Actual H2'!C189))</f>
        <v>40.226415094339615</v>
      </c>
      <c r="D189" s="12">
        <f>IF(Control!$C$11="Highly pure",Parameters!$C$12*Parameters!$C$5*'Actual H2'!D189,IF(Control!$C$11="Tap water",Parameters!$C$17*Parameters!$C$5*'Actual H2'!D189,Parameters!$C$22*Parameters!$C$5*'Actual H2'!D189))</f>
        <v>27.547169811320753</v>
      </c>
      <c r="E189" s="12">
        <f>IF(Control!$C$11="Highly pure",Parameters!$C$12*Parameters!$C$5*'Actual H2'!E189,IF(Control!$C$11="Tap water",Parameters!$C$17*Parameters!$C$5*'Actual H2'!E189,Parameters!$C$22*Parameters!$C$5*'Actual H2'!E189))</f>
        <v>22.113207547169811</v>
      </c>
      <c r="F189" s="12">
        <f>IF(Control!$C$11="Highly pure",Parameters!$C$12*Parameters!$C$5*'Actual H2'!F189,IF(Control!$C$11="Tap water",Parameters!$C$17*Parameters!$C$5*'Actual H2'!F189,Parameters!$C$22*Parameters!$C$5*'Actual H2'!F189))</f>
        <v>31.532075471698114</v>
      </c>
      <c r="G189" s="12">
        <f>IF(Control!$C$11="Highly pure",Parameters!$C$12*Parameters!$C$5*'Actual H2'!G189,IF(Control!$C$11="Tap water",Parameters!$C$17*Parameters!$C$5*'Actual H2'!G189,Parameters!$C$22*Parameters!$C$5*'Actual H2'!G189))</f>
        <v>40.226415094339615</v>
      </c>
      <c r="H189" s="12">
        <f>IF(Control!$C$11="Highly pure",Parameters!$C$12*Parameters!$C$5*'Actual H2'!H189,IF(Control!$C$11="Tap water",Parameters!$C$17*Parameters!$C$5*'Actual H2'!H189,Parameters!$C$22*Parameters!$C$5*'Actual H2'!H189))</f>
        <v>33.705660377358491</v>
      </c>
      <c r="I189" s="12">
        <f>IF(Control!$C$11="Highly pure",Parameters!$C$12*Parameters!$C$5*'Actual H2'!I189,IF(Control!$C$11="Tap water",Parameters!$C$17*Parameters!$C$5*'Actual H2'!I189,Parameters!$C$22*Parameters!$C$5*'Actual H2'!I189))</f>
        <v>22.113207547169811</v>
      </c>
      <c r="J189" s="12">
        <f>IF(Control!$C$11="Highly pure",Parameters!$C$12*Parameters!$C$5*'Actual H2'!J189,IF(Control!$C$11="Tap water",Parameters!$C$17*Parameters!$C$5*'Actual H2'!J189,Parameters!$C$22*Parameters!$C$5*'Actual H2'!J189))</f>
        <v>11.667924528301889</v>
      </c>
      <c r="K189" s="12">
        <f>IF(Control!$C$11="Highly pure",Parameters!$C$12*Parameters!$C$5*'Actual H2'!K189,IF(Control!$C$11="Tap water",Parameters!$C$17*Parameters!$C$5*'Actual H2'!K189,Parameters!$C$22*Parameters!$C$5*'Actual H2'!K189))</f>
        <v>6.7169811320754729</v>
      </c>
      <c r="L189" s="12">
        <f>IF(Control!$C$11="Highly pure",Parameters!$C$12*Parameters!$C$5*'Actual H2'!L189,IF(Control!$C$11="Tap water",Parameters!$C$17*Parameters!$C$5*'Actual H2'!L189,Parameters!$C$22*Parameters!$C$5*'Actual H2'!L189))</f>
        <v>6.7169811320754729</v>
      </c>
      <c r="M189" s="12">
        <f>IF(Control!$C$11="Highly pure",Parameters!$C$12*Parameters!$C$5*'Actual H2'!M189,IF(Control!$C$11="Tap water",Parameters!$C$17*Parameters!$C$5*'Actual H2'!M189,Parameters!$C$22*Parameters!$C$5*'Actual H2'!M189))</f>
        <v>6.7169811320754729</v>
      </c>
      <c r="N189" s="12">
        <f>IF(Control!$C$11="Highly pure",Parameters!$C$12*Parameters!$C$5*'Actual H2'!N189,IF(Control!$C$11="Tap water",Parameters!$C$17*Parameters!$C$5*'Actual H2'!N189,Parameters!$C$22*Parameters!$C$5*'Actual H2'!N189))</f>
        <v>11.667924528301889</v>
      </c>
      <c r="O189" s="12">
        <f>IF(Control!$C$11="Highly pure",Parameters!$C$12*Parameters!$C$5*'Actual H2'!O189,IF(Control!$C$11="Tap water",Parameters!$C$17*Parameters!$C$5*'Actual H2'!O189,Parameters!$C$22*Parameters!$C$5*'Actual H2'!O189))</f>
        <v>20.30188679245283</v>
      </c>
      <c r="P189" s="12">
        <f>IF(Control!$C$11="Highly pure",Parameters!$C$12*Parameters!$C$5*'Actual H2'!P189,IF(Control!$C$11="Tap water",Parameters!$C$17*Parameters!$C$5*'Actual H2'!P189,Parameters!$C$22*Parameters!$C$5*'Actual H2'!P189))</f>
        <v>35.879245283018875</v>
      </c>
      <c r="Q189" s="12">
        <f>IF(Control!$C$11="Highly pure",Parameters!$C$12*Parameters!$C$5*'Actual H2'!Q189,IF(Control!$C$11="Tap water",Parameters!$C$17*Parameters!$C$5*'Actual H2'!Q189,Parameters!$C$22*Parameters!$C$5*'Actual H2'!Q189))</f>
        <v>56.181132075471695</v>
      </c>
      <c r="R189" s="12">
        <f>IF(Control!$C$11="Highly pure",Parameters!$C$12*Parameters!$C$5*'Actual H2'!R189,IF(Control!$C$11="Tap water",Parameters!$C$17*Parameters!$C$5*'Actual H2'!R189,Parameters!$C$22*Parameters!$C$5*'Actual H2'!R189))</f>
        <v>59.230188679245273</v>
      </c>
      <c r="S189" s="12">
        <f>IF(Control!$C$11="Highly pure",Parameters!$C$12*Parameters!$C$5*'Actual H2'!S189,IF(Control!$C$11="Tap water",Parameters!$C$17*Parameters!$C$5*'Actual H2'!S189,Parameters!$C$22*Parameters!$C$5*'Actual H2'!S189))</f>
        <v>47.969811320754729</v>
      </c>
      <c r="T189" s="12">
        <f>IF(Control!$C$11="Highly pure",Parameters!$C$12*Parameters!$C$5*'Actual H2'!T189,IF(Control!$C$11="Tap water",Parameters!$C$17*Parameters!$C$5*'Actual H2'!T189,Parameters!$C$22*Parameters!$C$5*'Actual H2'!T189))</f>
        <v>31.532075471698114</v>
      </c>
      <c r="U189" s="12">
        <f>IF(Control!$C$11="Highly pure",Parameters!$C$12*Parameters!$C$5*'Actual H2'!U189,IF(Control!$C$11="Tap water",Parameters!$C$17*Parameters!$C$5*'Actual H2'!U189,Parameters!$C$22*Parameters!$C$5*'Actual H2'!U189))</f>
        <v>20.30188679245283</v>
      </c>
      <c r="V189" s="12">
        <f>IF(Control!$C$11="Highly pure",Parameters!$C$12*Parameters!$C$5*'Actual H2'!V189,IF(Control!$C$11="Tap water",Parameters!$C$17*Parameters!$C$5*'Actual H2'!V189,Parameters!$C$22*Parameters!$C$5*'Actual H2'!V189))</f>
        <v>25.735849056603776</v>
      </c>
      <c r="W189" s="12">
        <f>IF(Control!$C$11="Highly pure",Parameters!$C$12*Parameters!$C$5*'Actual H2'!W189,IF(Control!$C$11="Tap water",Parameters!$C$17*Parameters!$C$5*'Actual H2'!W189,Parameters!$C$22*Parameters!$C$5*'Actual H2'!W189))</f>
        <v>47.969811320754729</v>
      </c>
      <c r="X189" s="12">
        <f>IF(Control!$C$11="Highly pure",Parameters!$C$12*Parameters!$C$5*'Actual H2'!X189,IF(Control!$C$11="Tap water",Parameters!$C$17*Parameters!$C$5*'Actual H2'!X189,Parameters!$C$22*Parameters!$C$5*'Actual H2'!X189))</f>
        <v>85.735849056603769</v>
      </c>
      <c r="Y189" s="12">
        <f>IF(Control!$C$11="Highly pure",Parameters!$C$12*Parameters!$C$5*'Actual H2'!Y189,IF(Control!$C$11="Tap water",Parameters!$C$17*Parameters!$C$5*'Actual H2'!Y189,Parameters!$C$22*Parameters!$C$5*'Actual H2'!Y189))</f>
        <v>101.19245283018867</v>
      </c>
      <c r="Z189" s="12">
        <f>IF(Control!$C$11="Highly pure",Parameters!$C$12*Parameters!$C$5*'Actual H2'!Z189,IF(Control!$C$11="Tap water",Parameters!$C$17*Parameters!$C$5*'Actual H2'!Z189,Parameters!$C$22*Parameters!$C$5*'Actual H2'!Z189))</f>
        <v>105.66037735849056</v>
      </c>
      <c r="AB189" s="7">
        <f t="shared" si="2"/>
        <v>898.64150943396226</v>
      </c>
    </row>
    <row r="190" spans="2:28" x14ac:dyDescent="0.2">
      <c r="B190" s="6">
        <v>44384</v>
      </c>
      <c r="C190" s="12">
        <f>IF(Control!$C$11="Highly pure",Parameters!$C$12*Parameters!$C$5*'Actual H2'!C190,IF(Control!$C$11="Tap water",Parameters!$C$17*Parameters!$C$5*'Actual H2'!C190,Parameters!$C$22*Parameters!$C$5*'Actual H2'!C190))</f>
        <v>117.1320754716981</v>
      </c>
      <c r="D190" s="12">
        <f>IF(Control!$C$11="Highly pure",Parameters!$C$12*Parameters!$C$5*'Actual H2'!D190,IF(Control!$C$11="Tap water",Parameters!$C$17*Parameters!$C$5*'Actual H2'!D190,Parameters!$C$22*Parameters!$C$5*'Actual H2'!D190))</f>
        <v>126.33962264150944</v>
      </c>
      <c r="E190" s="12">
        <f>IF(Control!$C$11="Highly pure",Parameters!$C$12*Parameters!$C$5*'Actual H2'!E190,IF(Control!$C$11="Tap water",Parameters!$C$17*Parameters!$C$5*'Actual H2'!E190,Parameters!$C$22*Parameters!$C$5*'Actual H2'!E190))</f>
        <v>119.48679245283019</v>
      </c>
      <c r="F190" s="12">
        <f>IF(Control!$C$11="Highly pure",Parameters!$C$12*Parameters!$C$5*'Actual H2'!F190,IF(Control!$C$11="Tap water",Parameters!$C$17*Parameters!$C$5*'Actual H2'!F190,Parameters!$C$22*Parameters!$C$5*'Actual H2'!F190))</f>
        <v>130.26415094339623</v>
      </c>
      <c r="G190" s="12">
        <f>IF(Control!$C$11="Highly pure",Parameters!$C$12*Parameters!$C$5*'Actual H2'!G190,IF(Control!$C$11="Tap water",Parameters!$C$17*Parameters!$C$5*'Actual H2'!G190,Parameters!$C$22*Parameters!$C$5*'Actual H2'!G190))</f>
        <v>130.26415094339623</v>
      </c>
      <c r="H190" s="12">
        <f>IF(Control!$C$11="Highly pure",Parameters!$C$12*Parameters!$C$5*'Actual H2'!H190,IF(Control!$C$11="Tap water",Parameters!$C$17*Parameters!$C$5*'Actual H2'!H190,Parameters!$C$22*Parameters!$C$5*'Actual H2'!H190))</f>
        <v>109.79622641509434</v>
      </c>
      <c r="I190" s="12">
        <f>IF(Control!$C$11="Highly pure",Parameters!$C$12*Parameters!$C$5*'Actual H2'!I190,IF(Control!$C$11="Tap water",Parameters!$C$17*Parameters!$C$5*'Actual H2'!I190,Parameters!$C$22*Parameters!$C$5*'Actual H2'!I190))</f>
        <v>130.26415094339623</v>
      </c>
      <c r="J190" s="12">
        <f>IF(Control!$C$11="Highly pure",Parameters!$C$12*Parameters!$C$5*'Actual H2'!J190,IF(Control!$C$11="Tap water",Parameters!$C$17*Parameters!$C$5*'Actual H2'!J190,Parameters!$C$22*Parameters!$C$5*'Actual H2'!J190))</f>
        <v>137.53962264150945</v>
      </c>
      <c r="K190" s="12">
        <f>IF(Control!$C$11="Highly pure",Parameters!$C$12*Parameters!$C$5*'Actual H2'!K190,IF(Control!$C$11="Tap water",Parameters!$C$17*Parameters!$C$5*'Actual H2'!K190,Parameters!$C$22*Parameters!$C$5*'Actual H2'!K190))</f>
        <v>137.53962264150945</v>
      </c>
      <c r="L190" s="12">
        <f>IF(Control!$C$11="Highly pure",Parameters!$C$12*Parameters!$C$5*'Actual H2'!L190,IF(Control!$C$11="Tap water",Parameters!$C$17*Parameters!$C$5*'Actual H2'!L190,Parameters!$C$22*Parameters!$C$5*'Actual H2'!L190))</f>
        <v>133.6754716981132</v>
      </c>
      <c r="M190" s="12">
        <f>IF(Control!$C$11="Highly pure",Parameters!$C$12*Parameters!$C$5*'Actual H2'!M190,IF(Control!$C$11="Tap water",Parameters!$C$17*Parameters!$C$5*'Actual H2'!M190,Parameters!$C$22*Parameters!$C$5*'Actual H2'!M190))</f>
        <v>119.48679245283019</v>
      </c>
      <c r="N190" s="12">
        <f>IF(Control!$C$11="Highly pure",Parameters!$C$12*Parameters!$C$5*'Actual H2'!N190,IF(Control!$C$11="Tap water",Parameters!$C$17*Parameters!$C$5*'Actual H2'!N190,Parameters!$C$22*Parameters!$C$5*'Actual H2'!N190))</f>
        <v>117.1320754716981</v>
      </c>
      <c r="O190" s="12">
        <f>IF(Control!$C$11="Highly pure",Parameters!$C$12*Parameters!$C$5*'Actual H2'!O190,IF(Control!$C$11="Tap water",Parameters!$C$17*Parameters!$C$5*'Actual H2'!O190,Parameters!$C$22*Parameters!$C$5*'Actual H2'!O190))</f>
        <v>113.72075471698113</v>
      </c>
      <c r="P190" s="12">
        <f>IF(Control!$C$11="Highly pure",Parameters!$C$12*Parameters!$C$5*'Actual H2'!P190,IF(Control!$C$11="Tap water",Parameters!$C$17*Parameters!$C$5*'Actual H2'!P190,Parameters!$C$22*Parameters!$C$5*'Actual H2'!P190))</f>
        <v>109.79622641509434</v>
      </c>
      <c r="Q190" s="12">
        <f>IF(Control!$C$11="Highly pure",Parameters!$C$12*Parameters!$C$5*'Actual H2'!Q190,IF(Control!$C$11="Tap water",Parameters!$C$17*Parameters!$C$5*'Actual H2'!Q190,Parameters!$C$22*Parameters!$C$5*'Actual H2'!Q190))</f>
        <v>113.72075471698113</v>
      </c>
      <c r="R190" s="12">
        <f>IF(Control!$C$11="Highly pure",Parameters!$C$12*Parameters!$C$5*'Actual H2'!R190,IF(Control!$C$11="Tap water",Parameters!$C$17*Parameters!$C$5*'Actual H2'!R190,Parameters!$C$22*Parameters!$C$5*'Actual H2'!R190))</f>
        <v>117.1320754716981</v>
      </c>
      <c r="S190" s="12">
        <f>IF(Control!$C$11="Highly pure",Parameters!$C$12*Parameters!$C$5*'Actual H2'!S190,IF(Control!$C$11="Tap water",Parameters!$C$17*Parameters!$C$5*'Actual H2'!S190,Parameters!$C$22*Parameters!$C$5*'Actual H2'!S190))</f>
        <v>117.1320754716981</v>
      </c>
      <c r="T190" s="12">
        <f>IF(Control!$C$11="Highly pure",Parameters!$C$12*Parameters!$C$5*'Actual H2'!T190,IF(Control!$C$11="Tap water",Parameters!$C$17*Parameters!$C$5*'Actual H2'!T190,Parameters!$C$22*Parameters!$C$5*'Actual H2'!T190))</f>
        <v>113.72075471698113</v>
      </c>
      <c r="U190" s="12">
        <f>IF(Control!$C$11="Highly pure",Parameters!$C$12*Parameters!$C$5*'Actual H2'!U190,IF(Control!$C$11="Tap water",Parameters!$C$17*Parameters!$C$5*'Actual H2'!U190,Parameters!$C$22*Parameters!$C$5*'Actual H2'!U190))</f>
        <v>105.66037735849056</v>
      </c>
      <c r="V190" s="12">
        <f>IF(Control!$C$11="Highly pure",Parameters!$C$12*Parameters!$C$5*'Actual H2'!V190,IF(Control!$C$11="Tap water",Parameters!$C$17*Parameters!$C$5*'Actual H2'!V190,Parameters!$C$22*Parameters!$C$5*'Actual H2'!V190))</f>
        <v>89.720754716981133</v>
      </c>
      <c r="W190" s="12">
        <f>IF(Control!$C$11="Highly pure",Parameters!$C$12*Parameters!$C$5*'Actual H2'!W190,IF(Control!$C$11="Tap water",Parameters!$C$17*Parameters!$C$5*'Actual H2'!W190,Parameters!$C$22*Parameters!$C$5*'Actual H2'!W190))</f>
        <v>83.89433962264151</v>
      </c>
      <c r="X190" s="12">
        <f>IF(Control!$C$11="Highly pure",Parameters!$C$12*Parameters!$C$5*'Actual H2'!X190,IF(Control!$C$11="Tap water",Parameters!$C$17*Parameters!$C$5*'Actual H2'!X190,Parameters!$C$22*Parameters!$C$5*'Actual H2'!X190))</f>
        <v>83.89433962264151</v>
      </c>
      <c r="Y190" s="12">
        <f>IF(Control!$C$11="Highly pure",Parameters!$C$12*Parameters!$C$5*'Actual H2'!Y190,IF(Control!$C$11="Tap water",Parameters!$C$17*Parameters!$C$5*'Actual H2'!Y190,Parameters!$C$22*Parameters!$C$5*'Actual H2'!Y190))</f>
        <v>89.720754716981133</v>
      </c>
      <c r="Z190" s="12">
        <f>IF(Control!$C$11="Highly pure",Parameters!$C$12*Parameters!$C$5*'Actual H2'!Z190,IF(Control!$C$11="Tap water",Parameters!$C$17*Parameters!$C$5*'Actual H2'!Z190,Parameters!$C$22*Parameters!$C$5*'Actual H2'!Z190))</f>
        <v>89.720754716981133</v>
      </c>
      <c r="AB190" s="7">
        <f t="shared" si="2"/>
        <v>2736.7547169811314</v>
      </c>
    </row>
    <row r="191" spans="2:28" x14ac:dyDescent="0.2">
      <c r="B191" s="6">
        <v>44385</v>
      </c>
      <c r="C191" s="12">
        <f>IF(Control!$C$11="Highly pure",Parameters!$C$12*Parameters!$C$5*'Actual H2'!C191,IF(Control!$C$11="Tap water",Parameters!$C$17*Parameters!$C$5*'Actual H2'!C191,Parameters!$C$22*Parameters!$C$5*'Actual H2'!C191))</f>
        <v>83.89433962264151</v>
      </c>
      <c r="D191" s="12">
        <f>IF(Control!$C$11="Highly pure",Parameters!$C$12*Parameters!$C$5*'Actual H2'!D191,IF(Control!$C$11="Tap water",Parameters!$C$17*Parameters!$C$5*'Actual H2'!D191,Parameters!$C$22*Parameters!$C$5*'Actual H2'!D191))</f>
        <v>83.89433962264151</v>
      </c>
      <c r="E191" s="12">
        <f>IF(Control!$C$11="Highly pure",Parameters!$C$12*Parameters!$C$5*'Actual H2'!E191,IF(Control!$C$11="Tap water",Parameters!$C$17*Parameters!$C$5*'Actual H2'!E191,Parameters!$C$22*Parameters!$C$5*'Actual H2'!E191))</f>
        <v>79.969811320754715</v>
      </c>
      <c r="F191" s="12">
        <f>IF(Control!$C$11="Highly pure",Parameters!$C$12*Parameters!$C$5*'Actual H2'!F191,IF(Control!$C$11="Tap water",Parameters!$C$17*Parameters!$C$5*'Actual H2'!F191,Parameters!$C$22*Parameters!$C$5*'Actual H2'!F191))</f>
        <v>71.84905660377359</v>
      </c>
      <c r="G191" s="12">
        <f>IF(Control!$C$11="Highly pure",Parameters!$C$12*Parameters!$C$5*'Actual H2'!G191,IF(Control!$C$11="Tap water",Parameters!$C$17*Parameters!$C$5*'Actual H2'!G191,Parameters!$C$22*Parameters!$C$5*'Actual H2'!G191))</f>
        <v>62.279245283018867</v>
      </c>
      <c r="H191" s="12">
        <f>IF(Control!$C$11="Highly pure",Parameters!$C$12*Parameters!$C$5*'Actual H2'!H191,IF(Control!$C$11="Tap water",Parameters!$C$17*Parameters!$C$5*'Actual H2'!H191,Parameters!$C$22*Parameters!$C$5*'Actual H2'!H191))</f>
        <v>47.969811320754729</v>
      </c>
      <c r="I191" s="12">
        <f>IF(Control!$C$11="Highly pure",Parameters!$C$12*Parameters!$C$5*'Actual H2'!I191,IF(Control!$C$11="Tap water",Parameters!$C$17*Parameters!$C$5*'Actual H2'!I191,Parameters!$C$22*Parameters!$C$5*'Actual H2'!I191))</f>
        <v>35.879245283018875</v>
      </c>
      <c r="J191" s="12">
        <f>IF(Control!$C$11="Highly pure",Parameters!$C$12*Parameters!$C$5*'Actual H2'!J191,IF(Control!$C$11="Tap water",Parameters!$C$17*Parameters!$C$5*'Actual H2'!J191,Parameters!$C$22*Parameters!$C$5*'Actual H2'!J191))</f>
        <v>31.532075471698114</v>
      </c>
      <c r="K191" s="12">
        <f>IF(Control!$C$11="Highly pure",Parameters!$C$12*Parameters!$C$5*'Actual H2'!K191,IF(Control!$C$11="Tap water",Parameters!$C$17*Parameters!$C$5*'Actual H2'!K191,Parameters!$C$22*Parameters!$C$5*'Actual H2'!K191))</f>
        <v>27.547169811320753</v>
      </c>
      <c r="L191" s="12">
        <f>IF(Control!$C$11="Highly pure",Parameters!$C$12*Parameters!$C$5*'Actual H2'!L191,IF(Control!$C$11="Tap water",Parameters!$C$17*Parameters!$C$5*'Actual H2'!L191,Parameters!$C$22*Parameters!$C$5*'Actual H2'!L191))</f>
        <v>23.924528301886792</v>
      </c>
      <c r="M191" s="12">
        <f>IF(Control!$C$11="Highly pure",Parameters!$C$12*Parameters!$C$5*'Actual H2'!M191,IF(Control!$C$11="Tap water",Parameters!$C$17*Parameters!$C$5*'Actual H2'!M191,Parameters!$C$22*Parameters!$C$5*'Actual H2'!M191))</f>
        <v>17.343396226415091</v>
      </c>
      <c r="N191" s="12">
        <f>IF(Control!$C$11="Highly pure",Parameters!$C$12*Parameters!$C$5*'Actual H2'!N191,IF(Control!$C$11="Tap water",Parameters!$C$17*Parameters!$C$5*'Actual H2'!N191,Parameters!$C$22*Parameters!$C$5*'Actual H2'!N191))</f>
        <v>10.430188679245285</v>
      </c>
      <c r="O191" s="12">
        <f>IF(Control!$C$11="Highly pure",Parameters!$C$12*Parameters!$C$5*'Actual H2'!O191,IF(Control!$C$11="Tap water",Parameters!$C$17*Parameters!$C$5*'Actual H2'!O191,Parameters!$C$22*Parameters!$C$5*'Actual H2'!O191))</f>
        <v>3.8188679245283015</v>
      </c>
      <c r="P191" s="12">
        <f>IF(Control!$C$11="Highly pure",Parameters!$C$12*Parameters!$C$5*'Actual H2'!P191,IF(Control!$C$11="Tap water",Parameters!$C$17*Parameters!$C$5*'Actual H2'!P191,Parameters!$C$22*Parameters!$C$5*'Actual H2'!P191))</f>
        <v>0</v>
      </c>
      <c r="Q191" s="12">
        <f>IF(Control!$C$11="Highly pure",Parameters!$C$12*Parameters!$C$5*'Actual H2'!Q191,IF(Control!$C$11="Tap water",Parameters!$C$17*Parameters!$C$5*'Actual H2'!Q191,Parameters!$C$22*Parameters!$C$5*'Actual H2'!Q191))</f>
        <v>0</v>
      </c>
      <c r="R191" s="12">
        <f>IF(Control!$C$11="Highly pure",Parameters!$C$12*Parameters!$C$5*'Actual H2'!R191,IF(Control!$C$11="Tap water",Parameters!$C$17*Parameters!$C$5*'Actual H2'!R191,Parameters!$C$22*Parameters!$C$5*'Actual H2'!R191))</f>
        <v>0</v>
      </c>
      <c r="S191" s="12">
        <f>IF(Control!$C$11="Highly pure",Parameters!$C$12*Parameters!$C$5*'Actual H2'!S191,IF(Control!$C$11="Tap water",Parameters!$C$17*Parameters!$C$5*'Actual H2'!S191,Parameters!$C$22*Parameters!$C$5*'Actual H2'!S191))</f>
        <v>0</v>
      </c>
      <c r="T191" s="12">
        <f>IF(Control!$C$11="Highly pure",Parameters!$C$12*Parameters!$C$5*'Actual H2'!T191,IF(Control!$C$11="Tap water",Parameters!$C$17*Parameters!$C$5*'Actual H2'!T191,Parameters!$C$22*Parameters!$C$5*'Actual H2'!T191))</f>
        <v>0</v>
      </c>
      <c r="U191" s="12">
        <f>IF(Control!$C$11="Highly pure",Parameters!$C$12*Parameters!$C$5*'Actual H2'!U191,IF(Control!$C$11="Tap water",Parameters!$C$17*Parameters!$C$5*'Actual H2'!U191,Parameters!$C$22*Parameters!$C$5*'Actual H2'!U191))</f>
        <v>0</v>
      </c>
      <c r="V191" s="12">
        <f>IF(Control!$C$11="Highly pure",Parameters!$C$12*Parameters!$C$5*'Actual H2'!V191,IF(Control!$C$11="Tap water",Parameters!$C$17*Parameters!$C$5*'Actual H2'!V191,Parameters!$C$22*Parameters!$C$5*'Actual H2'!V191))</f>
        <v>0</v>
      </c>
      <c r="W191" s="12">
        <f>IF(Control!$C$11="Highly pure",Parameters!$C$12*Parameters!$C$5*'Actual H2'!W191,IF(Control!$C$11="Tap water",Parameters!$C$17*Parameters!$C$5*'Actual H2'!W191,Parameters!$C$22*Parameters!$C$5*'Actual H2'!W191))</f>
        <v>1.8867924528301887</v>
      </c>
      <c r="X191" s="12">
        <f>IF(Control!$C$11="Highly pure",Parameters!$C$12*Parameters!$C$5*'Actual H2'!X191,IF(Control!$C$11="Tap water",Parameters!$C$17*Parameters!$C$5*'Actual H2'!X191,Parameters!$C$22*Parameters!$C$5*'Actual H2'!X191))</f>
        <v>2.8528301886792451</v>
      </c>
      <c r="Y191" s="12">
        <f>IF(Control!$C$11="Highly pure",Parameters!$C$12*Parameters!$C$5*'Actual H2'!Y191,IF(Control!$C$11="Tap water",Parameters!$C$17*Parameters!$C$5*'Actual H2'!Y191,Parameters!$C$22*Parameters!$C$5*'Actual H2'!Y191))</f>
        <v>1.8867924528301887</v>
      </c>
      <c r="Z191" s="12">
        <f>IF(Control!$C$11="Highly pure",Parameters!$C$12*Parameters!$C$5*'Actual H2'!Z191,IF(Control!$C$11="Tap water",Parameters!$C$17*Parameters!$C$5*'Actual H2'!Z191,Parameters!$C$22*Parameters!$C$5*'Actual H2'!Z191))</f>
        <v>0</v>
      </c>
      <c r="AB191" s="7">
        <f t="shared" si="2"/>
        <v>586.95849056603754</v>
      </c>
    </row>
    <row r="192" spans="2:28" x14ac:dyDescent="0.2">
      <c r="B192" s="6">
        <v>44386</v>
      </c>
      <c r="C192" s="12">
        <f>IF(Control!$C$11="Highly pure",Parameters!$C$12*Parameters!$C$5*'Actual H2'!C192,IF(Control!$C$11="Tap water",Parameters!$C$17*Parameters!$C$5*'Actual H2'!C192,Parameters!$C$22*Parameters!$C$5*'Actual H2'!C192))</f>
        <v>0</v>
      </c>
      <c r="D192" s="12">
        <f>IF(Control!$C$11="Highly pure",Parameters!$C$12*Parameters!$C$5*'Actual H2'!D192,IF(Control!$C$11="Tap water",Parameters!$C$17*Parameters!$C$5*'Actual H2'!D192,Parameters!$C$22*Parameters!$C$5*'Actual H2'!D192))</f>
        <v>0</v>
      </c>
      <c r="E192" s="12">
        <f>IF(Control!$C$11="Highly pure",Parameters!$C$12*Parameters!$C$5*'Actual H2'!E192,IF(Control!$C$11="Tap water",Parameters!$C$17*Parameters!$C$5*'Actual H2'!E192,Parameters!$C$22*Parameters!$C$5*'Actual H2'!E192))</f>
        <v>0</v>
      </c>
      <c r="F192" s="12">
        <f>IF(Control!$C$11="Highly pure",Parameters!$C$12*Parameters!$C$5*'Actual H2'!F192,IF(Control!$C$11="Tap water",Parameters!$C$17*Parameters!$C$5*'Actual H2'!F192,Parameters!$C$22*Parameters!$C$5*'Actual H2'!F192))</f>
        <v>0</v>
      </c>
      <c r="G192" s="12">
        <f>IF(Control!$C$11="Highly pure",Parameters!$C$12*Parameters!$C$5*'Actual H2'!G192,IF(Control!$C$11="Tap water",Parameters!$C$17*Parameters!$C$5*'Actual H2'!G192,Parameters!$C$22*Parameters!$C$5*'Actual H2'!G192))</f>
        <v>0</v>
      </c>
      <c r="H192" s="12">
        <f>IF(Control!$C$11="Highly pure",Parameters!$C$12*Parameters!$C$5*'Actual H2'!H192,IF(Control!$C$11="Tap water",Parameters!$C$17*Parameters!$C$5*'Actual H2'!H192,Parameters!$C$22*Parameters!$C$5*'Actual H2'!H192))</f>
        <v>0</v>
      </c>
      <c r="I192" s="12">
        <f>IF(Control!$C$11="Highly pure",Parameters!$C$12*Parameters!$C$5*'Actual H2'!I192,IF(Control!$C$11="Tap water",Parameters!$C$17*Parameters!$C$5*'Actual H2'!I192,Parameters!$C$22*Parameters!$C$5*'Actual H2'!I192))</f>
        <v>2.8528301886792451</v>
      </c>
      <c r="J192" s="12">
        <f>IF(Control!$C$11="Highly pure",Parameters!$C$12*Parameters!$C$5*'Actual H2'!J192,IF(Control!$C$11="Tap water",Parameters!$C$17*Parameters!$C$5*'Actual H2'!J192,Parameters!$C$22*Parameters!$C$5*'Actual H2'!J192))</f>
        <v>5.7509433962264147</v>
      </c>
      <c r="K192" s="12">
        <f>IF(Control!$C$11="Highly pure",Parameters!$C$12*Parameters!$C$5*'Actual H2'!K192,IF(Control!$C$11="Tap water",Parameters!$C$17*Parameters!$C$5*'Actual H2'!K192,Parameters!$C$22*Parameters!$C$5*'Actual H2'!K192))</f>
        <v>9.1924528301886799</v>
      </c>
      <c r="L192" s="12">
        <f>IF(Control!$C$11="Highly pure",Parameters!$C$12*Parameters!$C$5*'Actual H2'!L192,IF(Control!$C$11="Tap water",Parameters!$C$17*Parameters!$C$5*'Actual H2'!L192,Parameters!$C$22*Parameters!$C$5*'Actual H2'!L192))</f>
        <v>10.430188679245285</v>
      </c>
      <c r="M192" s="12">
        <f>IF(Control!$C$11="Highly pure",Parameters!$C$12*Parameters!$C$5*'Actual H2'!M192,IF(Control!$C$11="Tap water",Parameters!$C$17*Parameters!$C$5*'Actual H2'!M192,Parameters!$C$22*Parameters!$C$5*'Actual H2'!M192))</f>
        <v>10.430188679245285</v>
      </c>
      <c r="N192" s="12">
        <f>IF(Control!$C$11="Highly pure",Parameters!$C$12*Parameters!$C$5*'Actual H2'!N192,IF(Control!$C$11="Tap water",Parameters!$C$17*Parameters!$C$5*'Actual H2'!N192,Parameters!$C$22*Parameters!$C$5*'Actual H2'!N192))</f>
        <v>10.430188679245285</v>
      </c>
      <c r="O192" s="12">
        <f>IF(Control!$C$11="Highly pure",Parameters!$C$12*Parameters!$C$5*'Actual H2'!O192,IF(Control!$C$11="Tap water",Parameters!$C$17*Parameters!$C$5*'Actual H2'!O192,Parameters!$C$22*Parameters!$C$5*'Actual H2'!O192))</f>
        <v>10.430188679245285</v>
      </c>
      <c r="P192" s="12">
        <f>IF(Control!$C$11="Highly pure",Parameters!$C$12*Parameters!$C$5*'Actual H2'!P192,IF(Control!$C$11="Tap water",Parameters!$C$17*Parameters!$C$5*'Actual H2'!P192,Parameters!$C$22*Parameters!$C$5*'Actual H2'!P192))</f>
        <v>10.430188679245285</v>
      </c>
      <c r="Q192" s="12">
        <f>IF(Control!$C$11="Highly pure",Parameters!$C$12*Parameters!$C$5*'Actual H2'!Q192,IF(Control!$C$11="Tap water",Parameters!$C$17*Parameters!$C$5*'Actual H2'!Q192,Parameters!$C$22*Parameters!$C$5*'Actual H2'!Q192))</f>
        <v>9.1924528301886799</v>
      </c>
      <c r="R192" s="12">
        <f>IF(Control!$C$11="Highly pure",Parameters!$C$12*Parameters!$C$5*'Actual H2'!R192,IF(Control!$C$11="Tap water",Parameters!$C$17*Parameters!$C$5*'Actual H2'!R192,Parameters!$C$22*Parameters!$C$5*'Actual H2'!R192))</f>
        <v>9.1924528301886799</v>
      </c>
      <c r="S192" s="12">
        <f>IF(Control!$C$11="Highly pure",Parameters!$C$12*Parameters!$C$5*'Actual H2'!S192,IF(Control!$C$11="Tap water",Parameters!$C$17*Parameters!$C$5*'Actual H2'!S192,Parameters!$C$22*Parameters!$C$5*'Actual H2'!S192))</f>
        <v>11.667924528301889</v>
      </c>
      <c r="T192" s="12">
        <f>IF(Control!$C$11="Highly pure",Parameters!$C$12*Parameters!$C$5*'Actual H2'!T192,IF(Control!$C$11="Tap water",Parameters!$C$17*Parameters!$C$5*'Actual H2'!T192,Parameters!$C$22*Parameters!$C$5*'Actual H2'!T192))</f>
        <v>17.343396226415091</v>
      </c>
      <c r="U192" s="12">
        <f>IF(Control!$C$11="Highly pure",Parameters!$C$12*Parameters!$C$5*'Actual H2'!U192,IF(Control!$C$11="Tap water",Parameters!$C$17*Parameters!$C$5*'Actual H2'!U192,Parameters!$C$22*Parameters!$C$5*'Actual H2'!U192))</f>
        <v>27.547169811320753</v>
      </c>
      <c r="V192" s="12">
        <f>IF(Control!$C$11="Highly pure",Parameters!$C$12*Parameters!$C$5*'Actual H2'!V192,IF(Control!$C$11="Tap water",Parameters!$C$17*Parameters!$C$5*'Actual H2'!V192,Parameters!$C$22*Parameters!$C$5*'Actual H2'!V192))</f>
        <v>35.879245283018875</v>
      </c>
      <c r="W192" s="12">
        <f>IF(Control!$C$11="Highly pure",Parameters!$C$12*Parameters!$C$5*'Actual H2'!W192,IF(Control!$C$11="Tap water",Parameters!$C$17*Parameters!$C$5*'Actual H2'!W192,Parameters!$C$22*Parameters!$C$5*'Actual H2'!W192))</f>
        <v>35.879245283018875</v>
      </c>
      <c r="X192" s="12">
        <f>IF(Control!$C$11="Highly pure",Parameters!$C$12*Parameters!$C$5*'Actual H2'!X192,IF(Control!$C$11="Tap water",Parameters!$C$17*Parameters!$C$5*'Actual H2'!X192,Parameters!$C$22*Parameters!$C$5*'Actual H2'!X192))</f>
        <v>35.879245283018875</v>
      </c>
      <c r="Y192" s="12">
        <f>IF(Control!$C$11="Highly pure",Parameters!$C$12*Parameters!$C$5*'Actual H2'!Y192,IF(Control!$C$11="Tap water",Parameters!$C$17*Parameters!$C$5*'Actual H2'!Y192,Parameters!$C$22*Parameters!$C$5*'Actual H2'!Y192))</f>
        <v>33.705660377358491</v>
      </c>
      <c r="Z192" s="12">
        <f>IF(Control!$C$11="Highly pure",Parameters!$C$12*Parameters!$C$5*'Actual H2'!Z192,IF(Control!$C$11="Tap water",Parameters!$C$17*Parameters!$C$5*'Actual H2'!Z192,Parameters!$C$22*Parameters!$C$5*'Actual H2'!Z192))</f>
        <v>29.358490566037734</v>
      </c>
      <c r="AB192" s="7">
        <f t="shared" si="2"/>
        <v>315.59245283018868</v>
      </c>
    </row>
    <row r="193" spans="2:28" x14ac:dyDescent="0.2">
      <c r="B193" s="6">
        <v>44387</v>
      </c>
      <c r="C193" s="12">
        <f>IF(Control!$C$11="Highly pure",Parameters!$C$12*Parameters!$C$5*'Actual H2'!C193,IF(Control!$C$11="Tap water",Parameters!$C$17*Parameters!$C$5*'Actual H2'!C193,Parameters!$C$22*Parameters!$C$5*'Actual H2'!C193))</f>
        <v>25.735849056603776</v>
      </c>
      <c r="D193" s="12">
        <f>IF(Control!$C$11="Highly pure",Parameters!$C$12*Parameters!$C$5*'Actual H2'!D193,IF(Control!$C$11="Tap water",Parameters!$C$17*Parameters!$C$5*'Actual H2'!D193,Parameters!$C$22*Parameters!$C$5*'Actual H2'!D193))</f>
        <v>23.924528301886792</v>
      </c>
      <c r="E193" s="12">
        <f>IF(Control!$C$11="Highly pure",Parameters!$C$12*Parameters!$C$5*'Actual H2'!E193,IF(Control!$C$11="Tap water",Parameters!$C$17*Parameters!$C$5*'Actual H2'!E193,Parameters!$C$22*Parameters!$C$5*'Actual H2'!E193))</f>
        <v>23.924528301886792</v>
      </c>
      <c r="F193" s="12">
        <f>IF(Control!$C$11="Highly pure",Parameters!$C$12*Parameters!$C$5*'Actual H2'!F193,IF(Control!$C$11="Tap water",Parameters!$C$17*Parameters!$C$5*'Actual H2'!F193,Parameters!$C$22*Parameters!$C$5*'Actual H2'!F193))</f>
        <v>23.924528301886792</v>
      </c>
      <c r="G193" s="12">
        <f>IF(Control!$C$11="Highly pure",Parameters!$C$12*Parameters!$C$5*'Actual H2'!G193,IF(Control!$C$11="Tap water",Parameters!$C$17*Parameters!$C$5*'Actual H2'!G193,Parameters!$C$22*Parameters!$C$5*'Actual H2'!G193))</f>
        <v>25.735849056603776</v>
      </c>
      <c r="H193" s="12">
        <f>IF(Control!$C$11="Highly pure",Parameters!$C$12*Parameters!$C$5*'Actual H2'!H193,IF(Control!$C$11="Tap water",Parameters!$C$17*Parameters!$C$5*'Actual H2'!H193,Parameters!$C$22*Parameters!$C$5*'Actual H2'!H193))</f>
        <v>22.113207547169811</v>
      </c>
      <c r="I193" s="12">
        <f>IF(Control!$C$11="Highly pure",Parameters!$C$12*Parameters!$C$5*'Actual H2'!I193,IF(Control!$C$11="Tap water",Parameters!$C$17*Parameters!$C$5*'Actual H2'!I193,Parameters!$C$22*Parameters!$C$5*'Actual H2'!I193))</f>
        <v>18.822641509433961</v>
      </c>
      <c r="J193" s="12">
        <f>IF(Control!$C$11="Highly pure",Parameters!$C$12*Parameters!$C$5*'Actual H2'!J193,IF(Control!$C$11="Tap water",Parameters!$C$17*Parameters!$C$5*'Actual H2'!J193,Parameters!$C$22*Parameters!$C$5*'Actual H2'!J193))</f>
        <v>20.30188679245283</v>
      </c>
      <c r="K193" s="12">
        <f>IF(Control!$C$11="Highly pure",Parameters!$C$12*Parameters!$C$5*'Actual H2'!K193,IF(Control!$C$11="Tap water",Parameters!$C$17*Parameters!$C$5*'Actual H2'!K193,Parameters!$C$22*Parameters!$C$5*'Actual H2'!K193))</f>
        <v>18.822641509433961</v>
      </c>
      <c r="L193" s="12">
        <f>IF(Control!$C$11="Highly pure",Parameters!$C$12*Parameters!$C$5*'Actual H2'!L193,IF(Control!$C$11="Tap water",Parameters!$C$17*Parameters!$C$5*'Actual H2'!L193,Parameters!$C$22*Parameters!$C$5*'Actual H2'!L193))</f>
        <v>15.864150943396227</v>
      </c>
      <c r="M193" s="12">
        <f>IF(Control!$C$11="Highly pure",Parameters!$C$12*Parameters!$C$5*'Actual H2'!M193,IF(Control!$C$11="Tap water",Parameters!$C$17*Parameters!$C$5*'Actual H2'!M193,Parameters!$C$22*Parameters!$C$5*'Actual H2'!M193))</f>
        <v>10.430188679245285</v>
      </c>
      <c r="N193" s="12">
        <f>IF(Control!$C$11="Highly pure",Parameters!$C$12*Parameters!$C$5*'Actual H2'!N193,IF(Control!$C$11="Tap water",Parameters!$C$17*Parameters!$C$5*'Actual H2'!N193,Parameters!$C$22*Parameters!$C$5*'Actual H2'!N193))</f>
        <v>6.7169811320754729</v>
      </c>
      <c r="O193" s="12">
        <f>IF(Control!$C$11="Highly pure",Parameters!$C$12*Parameters!$C$5*'Actual H2'!O193,IF(Control!$C$11="Tap water",Parameters!$C$17*Parameters!$C$5*'Actual H2'!O193,Parameters!$C$22*Parameters!$C$5*'Actual H2'!O193))</f>
        <v>7.9547169811320764</v>
      </c>
      <c r="P193" s="12">
        <f>IF(Control!$C$11="Highly pure",Parameters!$C$12*Parameters!$C$5*'Actual H2'!P193,IF(Control!$C$11="Tap water",Parameters!$C$17*Parameters!$C$5*'Actual H2'!P193,Parameters!$C$22*Parameters!$C$5*'Actual H2'!P193))</f>
        <v>14.384905660377358</v>
      </c>
      <c r="Q193" s="12">
        <f>IF(Control!$C$11="Highly pure",Parameters!$C$12*Parameters!$C$5*'Actual H2'!Q193,IF(Control!$C$11="Tap water",Parameters!$C$17*Parameters!$C$5*'Actual H2'!Q193,Parameters!$C$22*Parameters!$C$5*'Actual H2'!Q193))</f>
        <v>25.735849056603776</v>
      </c>
      <c r="R193" s="12">
        <f>IF(Control!$C$11="Highly pure",Parameters!$C$12*Parameters!$C$5*'Actual H2'!R193,IF(Control!$C$11="Tap water",Parameters!$C$17*Parameters!$C$5*'Actual H2'!R193,Parameters!$C$22*Parameters!$C$5*'Actual H2'!R193))</f>
        <v>40.226415094339615</v>
      </c>
      <c r="S193" s="12">
        <f>IF(Control!$C$11="Highly pure",Parameters!$C$12*Parameters!$C$5*'Actual H2'!S193,IF(Control!$C$11="Tap water",Parameters!$C$17*Parameters!$C$5*'Actual H2'!S193,Parameters!$C$22*Parameters!$C$5*'Actual H2'!S193))</f>
        <v>50.55094339622643</v>
      </c>
      <c r="T193" s="12">
        <f>IF(Control!$C$11="Highly pure",Parameters!$C$12*Parameters!$C$5*'Actual H2'!T193,IF(Control!$C$11="Tap water",Parameters!$C$17*Parameters!$C$5*'Actual H2'!T193,Parameters!$C$22*Parameters!$C$5*'Actual H2'!T193))</f>
        <v>56.181132075471695</v>
      </c>
      <c r="U193" s="12">
        <f>IF(Control!$C$11="Highly pure",Parameters!$C$12*Parameters!$C$5*'Actual H2'!U193,IF(Control!$C$11="Tap water",Parameters!$C$17*Parameters!$C$5*'Actual H2'!U193,Parameters!$C$22*Parameters!$C$5*'Actual H2'!U193))</f>
        <v>50.55094339622643</v>
      </c>
      <c r="V193" s="12">
        <f>IF(Control!$C$11="Highly pure",Parameters!$C$12*Parameters!$C$5*'Actual H2'!V193,IF(Control!$C$11="Tap water",Parameters!$C$17*Parameters!$C$5*'Actual H2'!V193,Parameters!$C$22*Parameters!$C$5*'Actual H2'!V193))</f>
        <v>40.226415094339615</v>
      </c>
      <c r="W193" s="12">
        <f>IF(Control!$C$11="Highly pure",Parameters!$C$12*Parameters!$C$5*'Actual H2'!W193,IF(Control!$C$11="Tap water",Parameters!$C$17*Parameters!$C$5*'Actual H2'!W193,Parameters!$C$22*Parameters!$C$5*'Actual H2'!W193))</f>
        <v>31.532075471698114</v>
      </c>
      <c r="X193" s="12">
        <f>IF(Control!$C$11="Highly pure",Parameters!$C$12*Parameters!$C$5*'Actual H2'!X193,IF(Control!$C$11="Tap water",Parameters!$C$17*Parameters!$C$5*'Actual H2'!X193,Parameters!$C$22*Parameters!$C$5*'Actual H2'!X193))</f>
        <v>25.735849056603776</v>
      </c>
      <c r="Y193" s="12">
        <f>IF(Control!$C$11="Highly pure",Parameters!$C$12*Parameters!$C$5*'Actual H2'!Y193,IF(Control!$C$11="Tap water",Parameters!$C$17*Parameters!$C$5*'Actual H2'!Y193,Parameters!$C$22*Parameters!$C$5*'Actual H2'!Y193))</f>
        <v>20.30188679245283</v>
      </c>
      <c r="Z193" s="12">
        <f>IF(Control!$C$11="Highly pure",Parameters!$C$12*Parameters!$C$5*'Actual H2'!Z193,IF(Control!$C$11="Tap water",Parameters!$C$17*Parameters!$C$5*'Actual H2'!Z193,Parameters!$C$22*Parameters!$C$5*'Actual H2'!Z193))</f>
        <v>14.384905660377358</v>
      </c>
      <c r="AB193" s="7">
        <f t="shared" si="2"/>
        <v>614.08301886792469</v>
      </c>
    </row>
    <row r="194" spans="2:28" x14ac:dyDescent="0.2">
      <c r="B194" s="6">
        <v>44388</v>
      </c>
      <c r="C194" s="12">
        <f>IF(Control!$C$11="Highly pure",Parameters!$C$12*Parameters!$C$5*'Actual H2'!C194,IF(Control!$C$11="Tap water",Parameters!$C$17*Parameters!$C$5*'Actual H2'!C194,Parameters!$C$22*Parameters!$C$5*'Actual H2'!C194))</f>
        <v>7.9547169811320764</v>
      </c>
      <c r="D194" s="12">
        <f>IF(Control!$C$11="Highly pure",Parameters!$C$12*Parameters!$C$5*'Actual H2'!D194,IF(Control!$C$11="Tap water",Parameters!$C$17*Parameters!$C$5*'Actual H2'!D194,Parameters!$C$22*Parameters!$C$5*'Actual H2'!D194))</f>
        <v>0</v>
      </c>
      <c r="E194" s="12">
        <f>IF(Control!$C$11="Highly pure",Parameters!$C$12*Parameters!$C$5*'Actual H2'!E194,IF(Control!$C$11="Tap water",Parameters!$C$17*Parameters!$C$5*'Actual H2'!E194,Parameters!$C$22*Parameters!$C$5*'Actual H2'!E194))</f>
        <v>0</v>
      </c>
      <c r="F194" s="12">
        <f>IF(Control!$C$11="Highly pure",Parameters!$C$12*Parameters!$C$5*'Actual H2'!F194,IF(Control!$C$11="Tap water",Parameters!$C$17*Parameters!$C$5*'Actual H2'!F194,Parameters!$C$22*Parameters!$C$5*'Actual H2'!F194))</f>
        <v>0</v>
      </c>
      <c r="G194" s="12">
        <f>IF(Control!$C$11="Highly pure",Parameters!$C$12*Parameters!$C$5*'Actual H2'!G194,IF(Control!$C$11="Tap water",Parameters!$C$17*Parameters!$C$5*'Actual H2'!G194,Parameters!$C$22*Parameters!$C$5*'Actual H2'!G194))</f>
        <v>0</v>
      </c>
      <c r="H194" s="12">
        <f>IF(Control!$C$11="Highly pure",Parameters!$C$12*Parameters!$C$5*'Actual H2'!H194,IF(Control!$C$11="Tap water",Parameters!$C$17*Parameters!$C$5*'Actual H2'!H194,Parameters!$C$22*Parameters!$C$5*'Actual H2'!H194))</f>
        <v>0</v>
      </c>
      <c r="I194" s="12">
        <f>IF(Control!$C$11="Highly pure",Parameters!$C$12*Parameters!$C$5*'Actual H2'!I194,IF(Control!$C$11="Tap water",Parameters!$C$17*Parameters!$C$5*'Actual H2'!I194,Parameters!$C$22*Parameters!$C$5*'Actual H2'!I194))</f>
        <v>0</v>
      </c>
      <c r="J194" s="12">
        <f>IF(Control!$C$11="Highly pure",Parameters!$C$12*Parameters!$C$5*'Actual H2'!J194,IF(Control!$C$11="Tap water",Parameters!$C$17*Parameters!$C$5*'Actual H2'!J194,Parameters!$C$22*Parameters!$C$5*'Actual H2'!J194))</f>
        <v>0</v>
      </c>
      <c r="K194" s="12">
        <f>IF(Control!$C$11="Highly pure",Parameters!$C$12*Parameters!$C$5*'Actual H2'!K194,IF(Control!$C$11="Tap water",Parameters!$C$17*Parameters!$C$5*'Actual H2'!K194,Parameters!$C$22*Parameters!$C$5*'Actual H2'!K194))</f>
        <v>0</v>
      </c>
      <c r="L194" s="12">
        <f>IF(Control!$C$11="Highly pure",Parameters!$C$12*Parameters!$C$5*'Actual H2'!L194,IF(Control!$C$11="Tap water",Parameters!$C$17*Parameters!$C$5*'Actual H2'!L194,Parameters!$C$22*Parameters!$C$5*'Actual H2'!L194))</f>
        <v>0</v>
      </c>
      <c r="M194" s="12">
        <f>IF(Control!$C$11="Highly pure",Parameters!$C$12*Parameters!$C$5*'Actual H2'!M194,IF(Control!$C$11="Tap water",Parameters!$C$17*Parameters!$C$5*'Actual H2'!M194,Parameters!$C$22*Parameters!$C$5*'Actual H2'!M194))</f>
        <v>0</v>
      </c>
      <c r="N194" s="12">
        <f>IF(Control!$C$11="Highly pure",Parameters!$C$12*Parameters!$C$5*'Actual H2'!N194,IF(Control!$C$11="Tap water",Parameters!$C$17*Parameters!$C$5*'Actual H2'!N194,Parameters!$C$22*Parameters!$C$5*'Actual H2'!N194))</f>
        <v>0</v>
      </c>
      <c r="O194" s="12">
        <f>IF(Control!$C$11="Highly pure",Parameters!$C$12*Parameters!$C$5*'Actual H2'!O194,IF(Control!$C$11="Tap water",Parameters!$C$17*Parameters!$C$5*'Actual H2'!O194,Parameters!$C$22*Parameters!$C$5*'Actual H2'!O194))</f>
        <v>0</v>
      </c>
      <c r="P194" s="12">
        <f>IF(Control!$C$11="Highly pure",Parameters!$C$12*Parameters!$C$5*'Actual H2'!P194,IF(Control!$C$11="Tap water",Parameters!$C$17*Parameters!$C$5*'Actual H2'!P194,Parameters!$C$22*Parameters!$C$5*'Actual H2'!P194))</f>
        <v>0</v>
      </c>
      <c r="Q194" s="12">
        <f>IF(Control!$C$11="Highly pure",Parameters!$C$12*Parameters!$C$5*'Actual H2'!Q194,IF(Control!$C$11="Tap water",Parameters!$C$17*Parameters!$C$5*'Actual H2'!Q194,Parameters!$C$22*Parameters!$C$5*'Actual H2'!Q194))</f>
        <v>1.8867924528301887</v>
      </c>
      <c r="R194" s="12">
        <f>IF(Control!$C$11="Highly pure",Parameters!$C$12*Parameters!$C$5*'Actual H2'!R194,IF(Control!$C$11="Tap water",Parameters!$C$17*Parameters!$C$5*'Actual H2'!R194,Parameters!$C$22*Parameters!$C$5*'Actual H2'!R194))</f>
        <v>7.9547169811320764</v>
      </c>
      <c r="S194" s="12">
        <f>IF(Control!$C$11="Highly pure",Parameters!$C$12*Parameters!$C$5*'Actual H2'!S194,IF(Control!$C$11="Tap water",Parameters!$C$17*Parameters!$C$5*'Actual H2'!S194,Parameters!$C$22*Parameters!$C$5*'Actual H2'!S194))</f>
        <v>12.905660377358492</v>
      </c>
      <c r="T194" s="12">
        <f>IF(Control!$C$11="Highly pure",Parameters!$C$12*Parameters!$C$5*'Actual H2'!T194,IF(Control!$C$11="Tap water",Parameters!$C$17*Parameters!$C$5*'Actual H2'!T194,Parameters!$C$22*Parameters!$C$5*'Actual H2'!T194))</f>
        <v>15.864150943396227</v>
      </c>
      <c r="U194" s="12">
        <f>IF(Control!$C$11="Highly pure",Parameters!$C$12*Parameters!$C$5*'Actual H2'!U194,IF(Control!$C$11="Tap water",Parameters!$C$17*Parameters!$C$5*'Actual H2'!U194,Parameters!$C$22*Parameters!$C$5*'Actual H2'!U194))</f>
        <v>14.384905660377358</v>
      </c>
      <c r="V194" s="12">
        <f>IF(Control!$C$11="Highly pure",Parameters!$C$12*Parameters!$C$5*'Actual H2'!V194,IF(Control!$C$11="Tap water",Parameters!$C$17*Parameters!$C$5*'Actual H2'!V194,Parameters!$C$22*Parameters!$C$5*'Actual H2'!V194))</f>
        <v>7.9547169811320764</v>
      </c>
      <c r="W194" s="12">
        <f>IF(Control!$C$11="Highly pure",Parameters!$C$12*Parameters!$C$5*'Actual H2'!W194,IF(Control!$C$11="Tap water",Parameters!$C$17*Parameters!$C$5*'Actual H2'!W194,Parameters!$C$22*Parameters!$C$5*'Actual H2'!W194))</f>
        <v>3.8188679245283015</v>
      </c>
      <c r="X194" s="12">
        <f>IF(Control!$C$11="Highly pure",Parameters!$C$12*Parameters!$C$5*'Actual H2'!X194,IF(Control!$C$11="Tap water",Parameters!$C$17*Parameters!$C$5*'Actual H2'!X194,Parameters!$C$22*Parameters!$C$5*'Actual H2'!X194))</f>
        <v>0</v>
      </c>
      <c r="Y194" s="12">
        <f>IF(Control!$C$11="Highly pure",Parameters!$C$12*Parameters!$C$5*'Actual H2'!Y194,IF(Control!$C$11="Tap water",Parameters!$C$17*Parameters!$C$5*'Actual H2'!Y194,Parameters!$C$22*Parameters!$C$5*'Actual H2'!Y194))</f>
        <v>0</v>
      </c>
      <c r="Z194" s="12">
        <f>IF(Control!$C$11="Highly pure",Parameters!$C$12*Parameters!$C$5*'Actual H2'!Z194,IF(Control!$C$11="Tap water",Parameters!$C$17*Parameters!$C$5*'Actual H2'!Z194,Parameters!$C$22*Parameters!$C$5*'Actual H2'!Z194))</f>
        <v>0</v>
      </c>
      <c r="AB194" s="7">
        <f t="shared" si="2"/>
        <v>72.724528301886792</v>
      </c>
    </row>
    <row r="195" spans="2:28" x14ac:dyDescent="0.2">
      <c r="B195" s="6">
        <v>44389</v>
      </c>
      <c r="C195" s="12">
        <f>IF(Control!$C$11="Highly pure",Parameters!$C$12*Parameters!$C$5*'Actual H2'!C195,IF(Control!$C$11="Tap water",Parameters!$C$17*Parameters!$C$5*'Actual H2'!C195,Parameters!$C$22*Parameters!$C$5*'Actual H2'!C195))</f>
        <v>0</v>
      </c>
      <c r="D195" s="12">
        <f>IF(Control!$C$11="Highly pure",Parameters!$C$12*Parameters!$C$5*'Actual H2'!D195,IF(Control!$C$11="Tap water",Parameters!$C$17*Parameters!$C$5*'Actual H2'!D195,Parameters!$C$22*Parameters!$C$5*'Actual H2'!D195))</f>
        <v>0</v>
      </c>
      <c r="E195" s="12">
        <f>IF(Control!$C$11="Highly pure",Parameters!$C$12*Parameters!$C$5*'Actual H2'!E195,IF(Control!$C$11="Tap water",Parameters!$C$17*Parameters!$C$5*'Actual H2'!E195,Parameters!$C$22*Parameters!$C$5*'Actual H2'!E195))</f>
        <v>0</v>
      </c>
      <c r="F195" s="12">
        <f>IF(Control!$C$11="Highly pure",Parameters!$C$12*Parameters!$C$5*'Actual H2'!F195,IF(Control!$C$11="Tap water",Parameters!$C$17*Parameters!$C$5*'Actual H2'!F195,Parameters!$C$22*Parameters!$C$5*'Actual H2'!F195))</f>
        <v>0</v>
      </c>
      <c r="G195" s="12">
        <f>IF(Control!$C$11="Highly pure",Parameters!$C$12*Parameters!$C$5*'Actual H2'!G195,IF(Control!$C$11="Tap water",Parameters!$C$17*Parameters!$C$5*'Actual H2'!G195,Parameters!$C$22*Parameters!$C$5*'Actual H2'!G195))</f>
        <v>0</v>
      </c>
      <c r="H195" s="12">
        <f>IF(Control!$C$11="Highly pure",Parameters!$C$12*Parameters!$C$5*'Actual H2'!H195,IF(Control!$C$11="Tap water",Parameters!$C$17*Parameters!$C$5*'Actual H2'!H195,Parameters!$C$22*Parameters!$C$5*'Actual H2'!H195))</f>
        <v>0</v>
      </c>
      <c r="I195" s="12">
        <f>IF(Control!$C$11="Highly pure",Parameters!$C$12*Parameters!$C$5*'Actual H2'!I195,IF(Control!$C$11="Tap water",Parameters!$C$17*Parameters!$C$5*'Actual H2'!I195,Parameters!$C$22*Parameters!$C$5*'Actual H2'!I195))</f>
        <v>0</v>
      </c>
      <c r="J195" s="12">
        <f>IF(Control!$C$11="Highly pure",Parameters!$C$12*Parameters!$C$5*'Actual H2'!J195,IF(Control!$C$11="Tap water",Parameters!$C$17*Parameters!$C$5*'Actual H2'!J195,Parameters!$C$22*Parameters!$C$5*'Actual H2'!J195))</f>
        <v>0</v>
      </c>
      <c r="K195" s="12">
        <f>IF(Control!$C$11="Highly pure",Parameters!$C$12*Parameters!$C$5*'Actual H2'!K195,IF(Control!$C$11="Tap water",Parameters!$C$17*Parameters!$C$5*'Actual H2'!K195,Parameters!$C$22*Parameters!$C$5*'Actual H2'!K195))</f>
        <v>0</v>
      </c>
      <c r="L195" s="12">
        <f>IF(Control!$C$11="Highly pure",Parameters!$C$12*Parameters!$C$5*'Actual H2'!L195,IF(Control!$C$11="Tap water",Parameters!$C$17*Parameters!$C$5*'Actual H2'!L195,Parameters!$C$22*Parameters!$C$5*'Actual H2'!L195))</f>
        <v>0</v>
      </c>
      <c r="M195" s="12">
        <f>IF(Control!$C$11="Highly pure",Parameters!$C$12*Parameters!$C$5*'Actual H2'!M195,IF(Control!$C$11="Tap water",Parameters!$C$17*Parameters!$C$5*'Actual H2'!M195,Parameters!$C$22*Parameters!$C$5*'Actual H2'!M195))</f>
        <v>0</v>
      </c>
      <c r="N195" s="12">
        <f>IF(Control!$C$11="Highly pure",Parameters!$C$12*Parameters!$C$5*'Actual H2'!N195,IF(Control!$C$11="Tap water",Parameters!$C$17*Parameters!$C$5*'Actual H2'!N195,Parameters!$C$22*Parameters!$C$5*'Actual H2'!N195))</f>
        <v>0</v>
      </c>
      <c r="O195" s="12">
        <f>IF(Control!$C$11="Highly pure",Parameters!$C$12*Parameters!$C$5*'Actual H2'!O195,IF(Control!$C$11="Tap water",Parameters!$C$17*Parameters!$C$5*'Actual H2'!O195,Parameters!$C$22*Parameters!$C$5*'Actual H2'!O195))</f>
        <v>2.8528301886792451</v>
      </c>
      <c r="P195" s="12">
        <f>IF(Control!$C$11="Highly pure",Parameters!$C$12*Parameters!$C$5*'Actual H2'!P195,IF(Control!$C$11="Tap water",Parameters!$C$17*Parameters!$C$5*'Actual H2'!P195,Parameters!$C$22*Parameters!$C$5*'Actual H2'!P195))</f>
        <v>7.9547169811320764</v>
      </c>
      <c r="Q195" s="12">
        <f>IF(Control!$C$11="Highly pure",Parameters!$C$12*Parameters!$C$5*'Actual H2'!Q195,IF(Control!$C$11="Tap water",Parameters!$C$17*Parameters!$C$5*'Actual H2'!Q195,Parameters!$C$22*Parameters!$C$5*'Actual H2'!Q195))</f>
        <v>12.905660377358492</v>
      </c>
      <c r="R195" s="12">
        <f>IF(Control!$C$11="Highly pure",Parameters!$C$12*Parameters!$C$5*'Actual H2'!R195,IF(Control!$C$11="Tap water",Parameters!$C$17*Parameters!$C$5*'Actual H2'!R195,Parameters!$C$22*Parameters!$C$5*'Actual H2'!R195))</f>
        <v>20.30188679245283</v>
      </c>
      <c r="S195" s="12">
        <f>IF(Control!$C$11="Highly pure",Parameters!$C$12*Parameters!$C$5*'Actual H2'!S195,IF(Control!$C$11="Tap water",Parameters!$C$17*Parameters!$C$5*'Actual H2'!S195,Parameters!$C$22*Parameters!$C$5*'Actual H2'!S195))</f>
        <v>25.735849056603776</v>
      </c>
      <c r="T195" s="12">
        <f>IF(Control!$C$11="Highly pure",Parameters!$C$12*Parameters!$C$5*'Actual H2'!T195,IF(Control!$C$11="Tap water",Parameters!$C$17*Parameters!$C$5*'Actual H2'!T195,Parameters!$C$22*Parameters!$C$5*'Actual H2'!T195))</f>
        <v>29.358490566037734</v>
      </c>
      <c r="U195" s="12">
        <f>IF(Control!$C$11="Highly pure",Parameters!$C$12*Parameters!$C$5*'Actual H2'!U195,IF(Control!$C$11="Tap water",Parameters!$C$17*Parameters!$C$5*'Actual H2'!U195,Parameters!$C$22*Parameters!$C$5*'Actual H2'!U195))</f>
        <v>25.735849056603776</v>
      </c>
      <c r="V195" s="12">
        <f>IF(Control!$C$11="Highly pure",Parameters!$C$12*Parameters!$C$5*'Actual H2'!V195,IF(Control!$C$11="Tap water",Parameters!$C$17*Parameters!$C$5*'Actual H2'!V195,Parameters!$C$22*Parameters!$C$5*'Actual H2'!V195))</f>
        <v>20.30188679245283</v>
      </c>
      <c r="W195" s="12">
        <f>IF(Control!$C$11="Highly pure",Parameters!$C$12*Parameters!$C$5*'Actual H2'!W195,IF(Control!$C$11="Tap water",Parameters!$C$17*Parameters!$C$5*'Actual H2'!W195,Parameters!$C$22*Parameters!$C$5*'Actual H2'!W195))</f>
        <v>17.343396226415091</v>
      </c>
      <c r="X195" s="12">
        <f>IF(Control!$C$11="Highly pure",Parameters!$C$12*Parameters!$C$5*'Actual H2'!X195,IF(Control!$C$11="Tap water",Parameters!$C$17*Parameters!$C$5*'Actual H2'!X195,Parameters!$C$22*Parameters!$C$5*'Actual H2'!X195))</f>
        <v>12.905660377358492</v>
      </c>
      <c r="Y195" s="12">
        <f>IF(Control!$C$11="Highly pure",Parameters!$C$12*Parameters!$C$5*'Actual H2'!Y195,IF(Control!$C$11="Tap water",Parameters!$C$17*Parameters!$C$5*'Actual H2'!Y195,Parameters!$C$22*Parameters!$C$5*'Actual H2'!Y195))</f>
        <v>10.430188679245285</v>
      </c>
      <c r="Z195" s="12">
        <f>IF(Control!$C$11="Highly pure",Parameters!$C$12*Parameters!$C$5*'Actual H2'!Z195,IF(Control!$C$11="Tap water",Parameters!$C$17*Parameters!$C$5*'Actual H2'!Z195,Parameters!$C$22*Parameters!$C$5*'Actual H2'!Z195))</f>
        <v>6.7169811320754729</v>
      </c>
      <c r="AB195" s="7">
        <f t="shared" si="2"/>
        <v>192.54339622641507</v>
      </c>
    </row>
    <row r="196" spans="2:28" x14ac:dyDescent="0.2">
      <c r="B196" s="6">
        <v>44390</v>
      </c>
      <c r="C196" s="12">
        <f>IF(Control!$C$11="Highly pure",Parameters!$C$12*Parameters!$C$5*'Actual H2'!C196,IF(Control!$C$11="Tap water",Parameters!$C$17*Parameters!$C$5*'Actual H2'!C196,Parameters!$C$22*Parameters!$C$5*'Actual H2'!C196))</f>
        <v>4.7849056603773574</v>
      </c>
      <c r="D196" s="12">
        <f>IF(Control!$C$11="Highly pure",Parameters!$C$12*Parameters!$C$5*'Actual H2'!D196,IF(Control!$C$11="Tap water",Parameters!$C$17*Parameters!$C$5*'Actual H2'!D196,Parameters!$C$22*Parameters!$C$5*'Actual H2'!D196))</f>
        <v>3.8188679245283015</v>
      </c>
      <c r="E196" s="12">
        <f>IF(Control!$C$11="Highly pure",Parameters!$C$12*Parameters!$C$5*'Actual H2'!E196,IF(Control!$C$11="Tap water",Parameters!$C$17*Parameters!$C$5*'Actual H2'!E196,Parameters!$C$22*Parameters!$C$5*'Actual H2'!E196))</f>
        <v>1.8867924528301887</v>
      </c>
      <c r="F196" s="12">
        <f>IF(Control!$C$11="Highly pure",Parameters!$C$12*Parameters!$C$5*'Actual H2'!F196,IF(Control!$C$11="Tap water",Parameters!$C$17*Parameters!$C$5*'Actual H2'!F196,Parameters!$C$22*Parameters!$C$5*'Actual H2'!F196))</f>
        <v>0</v>
      </c>
      <c r="G196" s="12">
        <f>IF(Control!$C$11="Highly pure",Parameters!$C$12*Parameters!$C$5*'Actual H2'!G196,IF(Control!$C$11="Tap water",Parameters!$C$17*Parameters!$C$5*'Actual H2'!G196,Parameters!$C$22*Parameters!$C$5*'Actual H2'!G196))</f>
        <v>0</v>
      </c>
      <c r="H196" s="12">
        <f>IF(Control!$C$11="Highly pure",Parameters!$C$12*Parameters!$C$5*'Actual H2'!H196,IF(Control!$C$11="Tap water",Parameters!$C$17*Parameters!$C$5*'Actual H2'!H196,Parameters!$C$22*Parameters!$C$5*'Actual H2'!H196))</f>
        <v>0</v>
      </c>
      <c r="I196" s="12">
        <f>IF(Control!$C$11="Highly pure",Parameters!$C$12*Parameters!$C$5*'Actual H2'!I196,IF(Control!$C$11="Tap water",Parameters!$C$17*Parameters!$C$5*'Actual H2'!I196,Parameters!$C$22*Parameters!$C$5*'Actual H2'!I196))</f>
        <v>0</v>
      </c>
      <c r="J196" s="12">
        <f>IF(Control!$C$11="Highly pure",Parameters!$C$12*Parameters!$C$5*'Actual H2'!J196,IF(Control!$C$11="Tap water",Parameters!$C$17*Parameters!$C$5*'Actual H2'!J196,Parameters!$C$22*Parameters!$C$5*'Actual H2'!J196))</f>
        <v>0</v>
      </c>
      <c r="K196" s="12">
        <f>IF(Control!$C$11="Highly pure",Parameters!$C$12*Parameters!$C$5*'Actual H2'!K196,IF(Control!$C$11="Tap water",Parameters!$C$17*Parameters!$C$5*'Actual H2'!K196,Parameters!$C$22*Parameters!$C$5*'Actual H2'!K196))</f>
        <v>0</v>
      </c>
      <c r="L196" s="12">
        <f>IF(Control!$C$11="Highly pure",Parameters!$C$12*Parameters!$C$5*'Actual H2'!L196,IF(Control!$C$11="Tap water",Parameters!$C$17*Parameters!$C$5*'Actual H2'!L196,Parameters!$C$22*Parameters!$C$5*'Actual H2'!L196))</f>
        <v>0</v>
      </c>
      <c r="M196" s="12">
        <f>IF(Control!$C$11="Highly pure",Parameters!$C$12*Parameters!$C$5*'Actual H2'!M196,IF(Control!$C$11="Tap water",Parameters!$C$17*Parameters!$C$5*'Actual H2'!M196,Parameters!$C$22*Parameters!$C$5*'Actual H2'!M196))</f>
        <v>3.8188679245283015</v>
      </c>
      <c r="N196" s="12">
        <f>IF(Control!$C$11="Highly pure",Parameters!$C$12*Parameters!$C$5*'Actual H2'!N196,IF(Control!$C$11="Tap water",Parameters!$C$17*Parameters!$C$5*'Actual H2'!N196,Parameters!$C$22*Parameters!$C$5*'Actual H2'!N196))</f>
        <v>5.7509433962264147</v>
      </c>
      <c r="O196" s="12">
        <f>IF(Control!$C$11="Highly pure",Parameters!$C$12*Parameters!$C$5*'Actual H2'!O196,IF(Control!$C$11="Tap water",Parameters!$C$17*Parameters!$C$5*'Actual H2'!O196,Parameters!$C$22*Parameters!$C$5*'Actual H2'!O196))</f>
        <v>7.9547169811320764</v>
      </c>
      <c r="P196" s="12">
        <f>IF(Control!$C$11="Highly pure",Parameters!$C$12*Parameters!$C$5*'Actual H2'!P196,IF(Control!$C$11="Tap water",Parameters!$C$17*Parameters!$C$5*'Actual H2'!P196,Parameters!$C$22*Parameters!$C$5*'Actual H2'!P196))</f>
        <v>10.430188679245285</v>
      </c>
      <c r="Q196" s="12">
        <f>IF(Control!$C$11="Highly pure",Parameters!$C$12*Parameters!$C$5*'Actual H2'!Q196,IF(Control!$C$11="Tap water",Parameters!$C$17*Parameters!$C$5*'Actual H2'!Q196,Parameters!$C$22*Parameters!$C$5*'Actual H2'!Q196))</f>
        <v>12.905660377358492</v>
      </c>
      <c r="R196" s="12">
        <f>IF(Control!$C$11="Highly pure",Parameters!$C$12*Parameters!$C$5*'Actual H2'!R196,IF(Control!$C$11="Tap water",Parameters!$C$17*Parameters!$C$5*'Actual H2'!R196,Parameters!$C$22*Parameters!$C$5*'Actual H2'!R196))</f>
        <v>15.864150943396227</v>
      </c>
      <c r="S196" s="12">
        <f>IF(Control!$C$11="Highly pure",Parameters!$C$12*Parameters!$C$5*'Actual H2'!S196,IF(Control!$C$11="Tap water",Parameters!$C$17*Parameters!$C$5*'Actual H2'!S196,Parameters!$C$22*Parameters!$C$5*'Actual H2'!S196))</f>
        <v>17.343396226415091</v>
      </c>
      <c r="T196" s="12">
        <f>IF(Control!$C$11="Highly pure",Parameters!$C$12*Parameters!$C$5*'Actual H2'!T196,IF(Control!$C$11="Tap water",Parameters!$C$17*Parameters!$C$5*'Actual H2'!T196,Parameters!$C$22*Parameters!$C$5*'Actual H2'!T196))</f>
        <v>15.864150943396227</v>
      </c>
      <c r="U196" s="12">
        <f>IF(Control!$C$11="Highly pure",Parameters!$C$12*Parameters!$C$5*'Actual H2'!U196,IF(Control!$C$11="Tap water",Parameters!$C$17*Parameters!$C$5*'Actual H2'!U196,Parameters!$C$22*Parameters!$C$5*'Actual H2'!U196))</f>
        <v>15.864150943396227</v>
      </c>
      <c r="V196" s="12">
        <f>IF(Control!$C$11="Highly pure",Parameters!$C$12*Parameters!$C$5*'Actual H2'!V196,IF(Control!$C$11="Tap water",Parameters!$C$17*Parameters!$C$5*'Actual H2'!V196,Parameters!$C$22*Parameters!$C$5*'Actual H2'!V196))</f>
        <v>15.864150943396227</v>
      </c>
      <c r="W196" s="12">
        <f>IF(Control!$C$11="Highly pure",Parameters!$C$12*Parameters!$C$5*'Actual H2'!W196,IF(Control!$C$11="Tap water",Parameters!$C$17*Parameters!$C$5*'Actual H2'!W196,Parameters!$C$22*Parameters!$C$5*'Actual H2'!W196))</f>
        <v>17.343396226415091</v>
      </c>
      <c r="X196" s="12">
        <f>IF(Control!$C$11="Highly pure",Parameters!$C$12*Parameters!$C$5*'Actual H2'!X196,IF(Control!$C$11="Tap water",Parameters!$C$17*Parameters!$C$5*'Actual H2'!X196,Parameters!$C$22*Parameters!$C$5*'Actual H2'!X196))</f>
        <v>15.864150943396227</v>
      </c>
      <c r="Y196" s="12">
        <f>IF(Control!$C$11="Highly pure",Parameters!$C$12*Parameters!$C$5*'Actual H2'!Y196,IF(Control!$C$11="Tap water",Parameters!$C$17*Parameters!$C$5*'Actual H2'!Y196,Parameters!$C$22*Parameters!$C$5*'Actual H2'!Y196))</f>
        <v>6.7169811320754729</v>
      </c>
      <c r="Z196" s="12">
        <f>IF(Control!$C$11="Highly pure",Parameters!$C$12*Parameters!$C$5*'Actual H2'!Z196,IF(Control!$C$11="Tap water",Parameters!$C$17*Parameters!$C$5*'Actual H2'!Z196,Parameters!$C$22*Parameters!$C$5*'Actual H2'!Z196))</f>
        <v>0</v>
      </c>
      <c r="AB196" s="7">
        <f t="shared" ref="AB196:AB259" si="3">SUM(C196:Z196)</f>
        <v>172.0754716981132</v>
      </c>
    </row>
    <row r="197" spans="2:28" x14ac:dyDescent="0.2">
      <c r="B197" s="6">
        <v>44391</v>
      </c>
      <c r="C197" s="12">
        <f>IF(Control!$C$11="Highly pure",Parameters!$C$12*Parameters!$C$5*'Actual H2'!C197,IF(Control!$C$11="Tap water",Parameters!$C$17*Parameters!$C$5*'Actual H2'!C197,Parameters!$C$22*Parameters!$C$5*'Actual H2'!C197))</f>
        <v>0</v>
      </c>
      <c r="D197" s="12">
        <f>IF(Control!$C$11="Highly pure",Parameters!$C$12*Parameters!$C$5*'Actual H2'!D197,IF(Control!$C$11="Tap water",Parameters!$C$17*Parameters!$C$5*'Actual H2'!D197,Parameters!$C$22*Parameters!$C$5*'Actual H2'!D197))</f>
        <v>0</v>
      </c>
      <c r="E197" s="12">
        <f>IF(Control!$C$11="Highly pure",Parameters!$C$12*Parameters!$C$5*'Actual H2'!E197,IF(Control!$C$11="Tap water",Parameters!$C$17*Parameters!$C$5*'Actual H2'!E197,Parameters!$C$22*Parameters!$C$5*'Actual H2'!E197))</f>
        <v>0</v>
      </c>
      <c r="F197" s="12">
        <f>IF(Control!$C$11="Highly pure",Parameters!$C$12*Parameters!$C$5*'Actual H2'!F197,IF(Control!$C$11="Tap water",Parameters!$C$17*Parameters!$C$5*'Actual H2'!F197,Parameters!$C$22*Parameters!$C$5*'Actual H2'!F197))</f>
        <v>0</v>
      </c>
      <c r="G197" s="12">
        <f>IF(Control!$C$11="Highly pure",Parameters!$C$12*Parameters!$C$5*'Actual H2'!G197,IF(Control!$C$11="Tap water",Parameters!$C$17*Parameters!$C$5*'Actual H2'!G197,Parameters!$C$22*Parameters!$C$5*'Actual H2'!G197))</f>
        <v>0</v>
      </c>
      <c r="H197" s="12">
        <f>IF(Control!$C$11="Highly pure",Parameters!$C$12*Parameters!$C$5*'Actual H2'!H197,IF(Control!$C$11="Tap water",Parameters!$C$17*Parameters!$C$5*'Actual H2'!H197,Parameters!$C$22*Parameters!$C$5*'Actual H2'!H197))</f>
        <v>0</v>
      </c>
      <c r="I197" s="12">
        <f>IF(Control!$C$11="Highly pure",Parameters!$C$12*Parameters!$C$5*'Actual H2'!I197,IF(Control!$C$11="Tap water",Parameters!$C$17*Parameters!$C$5*'Actual H2'!I197,Parameters!$C$22*Parameters!$C$5*'Actual H2'!I197))</f>
        <v>0</v>
      </c>
      <c r="J197" s="12">
        <f>IF(Control!$C$11="Highly pure",Parameters!$C$12*Parameters!$C$5*'Actual H2'!J197,IF(Control!$C$11="Tap water",Parameters!$C$17*Parameters!$C$5*'Actual H2'!J197,Parameters!$C$22*Parameters!$C$5*'Actual H2'!J197))</f>
        <v>0</v>
      </c>
      <c r="K197" s="12">
        <f>IF(Control!$C$11="Highly pure",Parameters!$C$12*Parameters!$C$5*'Actual H2'!K197,IF(Control!$C$11="Tap water",Parameters!$C$17*Parameters!$C$5*'Actual H2'!K197,Parameters!$C$22*Parameters!$C$5*'Actual H2'!K197))</f>
        <v>4.7849056603773574</v>
      </c>
      <c r="L197" s="12">
        <f>IF(Control!$C$11="Highly pure",Parameters!$C$12*Parameters!$C$5*'Actual H2'!L197,IF(Control!$C$11="Tap water",Parameters!$C$17*Parameters!$C$5*'Actual H2'!L197,Parameters!$C$22*Parameters!$C$5*'Actual H2'!L197))</f>
        <v>7.9547169811320764</v>
      </c>
      <c r="M197" s="12">
        <f>IF(Control!$C$11="Highly pure",Parameters!$C$12*Parameters!$C$5*'Actual H2'!M197,IF(Control!$C$11="Tap water",Parameters!$C$17*Parameters!$C$5*'Actual H2'!M197,Parameters!$C$22*Parameters!$C$5*'Actual H2'!M197))</f>
        <v>15.864150943396227</v>
      </c>
      <c r="N197" s="12">
        <f>IF(Control!$C$11="Highly pure",Parameters!$C$12*Parameters!$C$5*'Actual H2'!N197,IF(Control!$C$11="Tap water",Parameters!$C$17*Parameters!$C$5*'Actual H2'!N197,Parameters!$C$22*Parameters!$C$5*'Actual H2'!N197))</f>
        <v>29.358490566037734</v>
      </c>
      <c r="O197" s="12">
        <f>IF(Control!$C$11="Highly pure",Parameters!$C$12*Parameters!$C$5*'Actual H2'!O197,IF(Control!$C$11="Tap water",Parameters!$C$17*Parameters!$C$5*'Actual H2'!O197,Parameters!$C$22*Parameters!$C$5*'Actual H2'!O197))</f>
        <v>47.969811320754729</v>
      </c>
      <c r="P197" s="12">
        <f>IF(Control!$C$11="Highly pure",Parameters!$C$12*Parameters!$C$5*'Actual H2'!P197,IF(Control!$C$11="Tap water",Parameters!$C$17*Parameters!$C$5*'Actual H2'!P197,Parameters!$C$22*Parameters!$C$5*'Actual H2'!P197))</f>
        <v>75.833962264150927</v>
      </c>
      <c r="Q197" s="12">
        <f>IF(Control!$C$11="Highly pure",Parameters!$C$12*Parameters!$C$5*'Actual H2'!Q197,IF(Control!$C$11="Tap water",Parameters!$C$17*Parameters!$C$5*'Actual H2'!Q197,Parameters!$C$22*Parameters!$C$5*'Actual H2'!Q197))</f>
        <v>101.19245283018867</v>
      </c>
      <c r="R197" s="12">
        <f>IF(Control!$C$11="Highly pure",Parameters!$C$12*Parameters!$C$5*'Actual H2'!R197,IF(Control!$C$11="Tap water",Parameters!$C$17*Parameters!$C$5*'Actual H2'!R197,Parameters!$C$22*Parameters!$C$5*'Actual H2'!R197))</f>
        <v>126.33962264150944</v>
      </c>
      <c r="S197" s="12">
        <f>IF(Control!$C$11="Highly pure",Parameters!$C$12*Parameters!$C$5*'Actual H2'!S197,IF(Control!$C$11="Tap water",Parameters!$C$17*Parameters!$C$5*'Actual H2'!S197,Parameters!$C$22*Parameters!$C$5*'Actual H2'!S197))</f>
        <v>151.72830188679248</v>
      </c>
      <c r="T197" s="12">
        <f>IF(Control!$C$11="Highly pure",Parameters!$C$12*Parameters!$C$5*'Actual H2'!T197,IF(Control!$C$11="Tap water",Parameters!$C$17*Parameters!$C$5*'Actual H2'!T197,Parameters!$C$22*Parameters!$C$5*'Actual H2'!T197))</f>
        <v>167.80377358490566</v>
      </c>
      <c r="U197" s="12">
        <f>IF(Control!$C$11="Highly pure",Parameters!$C$12*Parameters!$C$5*'Actual H2'!U197,IF(Control!$C$11="Tap water",Parameters!$C$17*Parameters!$C$5*'Actual H2'!U197,Parameters!$C$22*Parameters!$C$5*'Actual H2'!U197))</f>
        <v>176.30188679245282</v>
      </c>
      <c r="V197" s="12">
        <f>IF(Control!$C$11="Highly pure",Parameters!$C$12*Parameters!$C$5*'Actual H2'!V197,IF(Control!$C$11="Tap water",Parameters!$C$17*Parameters!$C$5*'Actual H2'!V197,Parameters!$C$22*Parameters!$C$5*'Actual H2'!V197))</f>
        <v>182.33962264150944</v>
      </c>
      <c r="W197" s="12">
        <f>IF(Control!$C$11="Highly pure",Parameters!$C$12*Parameters!$C$5*'Actual H2'!W197,IF(Control!$C$11="Tap water",Parameters!$C$17*Parameters!$C$5*'Actual H2'!W197,Parameters!$C$22*Parameters!$C$5*'Actual H2'!W197))</f>
        <v>183.81886792452832</v>
      </c>
      <c r="X197" s="12">
        <f>IF(Control!$C$11="Highly pure",Parameters!$C$12*Parameters!$C$5*'Actual H2'!X197,IF(Control!$C$11="Tap water",Parameters!$C$17*Parameters!$C$5*'Actual H2'!X197,Parameters!$C$22*Parameters!$C$5*'Actual H2'!X197))</f>
        <v>186.94339622641508</v>
      </c>
      <c r="Y197" s="12">
        <f>IF(Control!$C$11="Highly pure",Parameters!$C$12*Parameters!$C$5*'Actual H2'!Y197,IF(Control!$C$11="Tap water",Parameters!$C$17*Parameters!$C$5*'Actual H2'!Y197,Parameters!$C$22*Parameters!$C$5*'Actual H2'!Y197))</f>
        <v>186.94339622641508</v>
      </c>
      <c r="Z197" s="12">
        <f>IF(Control!$C$11="Highly pure",Parameters!$C$12*Parameters!$C$5*'Actual H2'!Z197,IF(Control!$C$11="Tap water",Parameters!$C$17*Parameters!$C$5*'Actual H2'!Z197,Parameters!$C$22*Parameters!$C$5*'Actual H2'!Z197))</f>
        <v>182.33962264150944</v>
      </c>
      <c r="AB197" s="7">
        <f t="shared" si="3"/>
        <v>1827.5169811320757</v>
      </c>
    </row>
    <row r="198" spans="2:28" x14ac:dyDescent="0.2">
      <c r="B198" s="6">
        <v>44392</v>
      </c>
      <c r="C198" s="12">
        <f>IF(Control!$C$11="Highly pure",Parameters!$C$12*Parameters!$C$5*'Actual H2'!C198,IF(Control!$C$11="Tap water",Parameters!$C$17*Parameters!$C$5*'Actual H2'!C198,Parameters!$C$22*Parameters!$C$5*'Actual H2'!C198))</f>
        <v>176.30188679245282</v>
      </c>
      <c r="D198" s="12">
        <f>IF(Control!$C$11="Highly pure",Parameters!$C$12*Parameters!$C$5*'Actual H2'!D198,IF(Control!$C$11="Tap water",Parameters!$C$17*Parameters!$C$5*'Actual H2'!D198,Parameters!$C$22*Parameters!$C$5*'Actual H2'!D198))</f>
        <v>165.37358490566035</v>
      </c>
      <c r="E198" s="12">
        <f>IF(Control!$C$11="Highly pure",Parameters!$C$12*Parameters!$C$5*'Actual H2'!E198,IF(Control!$C$11="Tap water",Parameters!$C$17*Parameters!$C$5*'Actual H2'!E198,Parameters!$C$22*Parameters!$C$5*'Actual H2'!E198))</f>
        <v>137.53962264150945</v>
      </c>
      <c r="F198" s="12">
        <f>IF(Control!$C$11="Highly pure",Parameters!$C$12*Parameters!$C$5*'Actual H2'!F198,IF(Control!$C$11="Tap water",Parameters!$C$17*Parameters!$C$5*'Actual H2'!F198,Parameters!$C$22*Parameters!$C$5*'Actual H2'!F198))</f>
        <v>136.0301886792453</v>
      </c>
      <c r="G198" s="12">
        <f>IF(Control!$C$11="Highly pure",Parameters!$C$12*Parameters!$C$5*'Actual H2'!G198,IF(Control!$C$11="Tap water",Parameters!$C$17*Parameters!$C$5*'Actual H2'!G198,Parameters!$C$22*Parameters!$C$5*'Actual H2'!G198))</f>
        <v>117.1320754716981</v>
      </c>
      <c r="H198" s="12">
        <f>IF(Control!$C$11="Highly pure",Parameters!$C$12*Parameters!$C$5*'Actual H2'!H198,IF(Control!$C$11="Tap water",Parameters!$C$17*Parameters!$C$5*'Actual H2'!H198,Parameters!$C$22*Parameters!$C$5*'Actual H2'!H198))</f>
        <v>101.19245283018867</v>
      </c>
      <c r="I198" s="12">
        <f>IF(Control!$C$11="Highly pure",Parameters!$C$12*Parameters!$C$5*'Actual H2'!I198,IF(Control!$C$11="Tap water",Parameters!$C$17*Parameters!$C$5*'Actual H2'!I198,Parameters!$C$22*Parameters!$C$5*'Actual H2'!I198))</f>
        <v>93.856603773584894</v>
      </c>
      <c r="J198" s="12">
        <f>IF(Control!$C$11="Highly pure",Parameters!$C$12*Parameters!$C$5*'Actual H2'!J198,IF(Control!$C$11="Tap water",Parameters!$C$17*Parameters!$C$5*'Actual H2'!J198,Parameters!$C$22*Parameters!$C$5*'Actual H2'!J198))</f>
        <v>65.328301886792445</v>
      </c>
      <c r="K198" s="12">
        <f>IF(Control!$C$11="Highly pure",Parameters!$C$12*Parameters!$C$5*'Actual H2'!K198,IF(Control!$C$11="Tap water",Parameters!$C$17*Parameters!$C$5*'Actual H2'!K198,Parameters!$C$22*Parameters!$C$5*'Actual H2'!K198))</f>
        <v>42.807547169811322</v>
      </c>
      <c r="L198" s="12">
        <f>IF(Control!$C$11="Highly pure",Parameters!$C$12*Parameters!$C$5*'Actual H2'!L198,IF(Control!$C$11="Tap water",Parameters!$C$17*Parameters!$C$5*'Actual H2'!L198,Parameters!$C$22*Parameters!$C$5*'Actual H2'!L198))</f>
        <v>27.547169811320753</v>
      </c>
      <c r="M198" s="12">
        <f>IF(Control!$C$11="Highly pure",Parameters!$C$12*Parameters!$C$5*'Actual H2'!M198,IF(Control!$C$11="Tap water",Parameters!$C$17*Parameters!$C$5*'Actual H2'!M198,Parameters!$C$22*Parameters!$C$5*'Actual H2'!M198))</f>
        <v>18.822641509433961</v>
      </c>
      <c r="N198" s="12">
        <f>IF(Control!$C$11="Highly pure",Parameters!$C$12*Parameters!$C$5*'Actual H2'!N198,IF(Control!$C$11="Tap water",Parameters!$C$17*Parameters!$C$5*'Actual H2'!N198,Parameters!$C$22*Parameters!$C$5*'Actual H2'!N198))</f>
        <v>14.384905660377358</v>
      </c>
      <c r="O198" s="12">
        <f>IF(Control!$C$11="Highly pure",Parameters!$C$12*Parameters!$C$5*'Actual H2'!O198,IF(Control!$C$11="Tap water",Parameters!$C$17*Parameters!$C$5*'Actual H2'!O198,Parameters!$C$22*Parameters!$C$5*'Actual H2'!O198))</f>
        <v>10.430188679245285</v>
      </c>
      <c r="P198" s="12">
        <f>IF(Control!$C$11="Highly pure",Parameters!$C$12*Parameters!$C$5*'Actual H2'!P198,IF(Control!$C$11="Tap water",Parameters!$C$17*Parameters!$C$5*'Actual H2'!P198,Parameters!$C$22*Parameters!$C$5*'Actual H2'!P198))</f>
        <v>7.9547169811320764</v>
      </c>
      <c r="Q198" s="12">
        <f>IF(Control!$C$11="Highly pure",Parameters!$C$12*Parameters!$C$5*'Actual H2'!Q198,IF(Control!$C$11="Tap water",Parameters!$C$17*Parameters!$C$5*'Actual H2'!Q198,Parameters!$C$22*Parameters!$C$5*'Actual H2'!Q198))</f>
        <v>5.7509433962264147</v>
      </c>
      <c r="R198" s="12">
        <f>IF(Control!$C$11="Highly pure",Parameters!$C$12*Parameters!$C$5*'Actual H2'!R198,IF(Control!$C$11="Tap water",Parameters!$C$17*Parameters!$C$5*'Actual H2'!R198,Parameters!$C$22*Parameters!$C$5*'Actual H2'!R198))</f>
        <v>3.8188679245283015</v>
      </c>
      <c r="S198" s="12">
        <f>IF(Control!$C$11="Highly pure",Parameters!$C$12*Parameters!$C$5*'Actual H2'!S198,IF(Control!$C$11="Tap water",Parameters!$C$17*Parameters!$C$5*'Actual H2'!S198,Parameters!$C$22*Parameters!$C$5*'Actual H2'!S198))</f>
        <v>0</v>
      </c>
      <c r="T198" s="12">
        <f>IF(Control!$C$11="Highly pure",Parameters!$C$12*Parameters!$C$5*'Actual H2'!T198,IF(Control!$C$11="Tap water",Parameters!$C$17*Parameters!$C$5*'Actual H2'!T198,Parameters!$C$22*Parameters!$C$5*'Actual H2'!T198))</f>
        <v>0</v>
      </c>
      <c r="U198" s="12">
        <f>IF(Control!$C$11="Highly pure",Parameters!$C$12*Parameters!$C$5*'Actual H2'!U198,IF(Control!$C$11="Tap water",Parameters!$C$17*Parameters!$C$5*'Actual H2'!U198,Parameters!$C$22*Parameters!$C$5*'Actual H2'!U198))</f>
        <v>0</v>
      </c>
      <c r="V198" s="12">
        <f>IF(Control!$C$11="Highly pure",Parameters!$C$12*Parameters!$C$5*'Actual H2'!V198,IF(Control!$C$11="Tap water",Parameters!$C$17*Parameters!$C$5*'Actual H2'!V198,Parameters!$C$22*Parameters!$C$5*'Actual H2'!V198))</f>
        <v>0</v>
      </c>
      <c r="W198" s="12">
        <f>IF(Control!$C$11="Highly pure",Parameters!$C$12*Parameters!$C$5*'Actual H2'!W198,IF(Control!$C$11="Tap water",Parameters!$C$17*Parameters!$C$5*'Actual H2'!W198,Parameters!$C$22*Parameters!$C$5*'Actual H2'!W198))</f>
        <v>0</v>
      </c>
      <c r="X198" s="12">
        <f>IF(Control!$C$11="Highly pure",Parameters!$C$12*Parameters!$C$5*'Actual H2'!X198,IF(Control!$C$11="Tap water",Parameters!$C$17*Parameters!$C$5*'Actual H2'!X198,Parameters!$C$22*Parameters!$C$5*'Actual H2'!X198))</f>
        <v>0</v>
      </c>
      <c r="Y198" s="12">
        <f>IF(Control!$C$11="Highly pure",Parameters!$C$12*Parameters!$C$5*'Actual H2'!Y198,IF(Control!$C$11="Tap water",Parameters!$C$17*Parameters!$C$5*'Actual H2'!Y198,Parameters!$C$22*Parameters!$C$5*'Actual H2'!Y198))</f>
        <v>14.384905660377358</v>
      </c>
      <c r="Z198" s="12">
        <f>IF(Control!$C$11="Highly pure",Parameters!$C$12*Parameters!$C$5*'Actual H2'!Z198,IF(Control!$C$11="Tap water",Parameters!$C$17*Parameters!$C$5*'Actual H2'!Z198,Parameters!$C$22*Parameters!$C$5*'Actual H2'!Z198))</f>
        <v>38.052830188679245</v>
      </c>
      <c r="AB198" s="7">
        <f t="shared" si="3"/>
        <v>1176.7094339622643</v>
      </c>
    </row>
    <row r="199" spans="2:28" x14ac:dyDescent="0.2">
      <c r="B199" s="6">
        <v>44393</v>
      </c>
      <c r="C199" s="12">
        <f>IF(Control!$C$11="Highly pure",Parameters!$C$12*Parameters!$C$5*'Actual H2'!C199,IF(Control!$C$11="Tap water",Parameters!$C$17*Parameters!$C$5*'Actual H2'!C199,Parameters!$C$22*Parameters!$C$5*'Actual H2'!C199))</f>
        <v>56.181132075471695</v>
      </c>
      <c r="D199" s="12">
        <f>IF(Control!$C$11="Highly pure",Parameters!$C$12*Parameters!$C$5*'Actual H2'!D199,IF(Control!$C$11="Tap water",Parameters!$C$17*Parameters!$C$5*'Actual H2'!D199,Parameters!$C$22*Parameters!$C$5*'Actual H2'!D199))</f>
        <v>62.279245283018867</v>
      </c>
      <c r="E199" s="12">
        <f>IF(Control!$C$11="Highly pure",Parameters!$C$12*Parameters!$C$5*'Actual H2'!E199,IF(Control!$C$11="Tap water",Parameters!$C$17*Parameters!$C$5*'Actual H2'!E199,Parameters!$C$22*Parameters!$C$5*'Actual H2'!E199))</f>
        <v>65.328301886792445</v>
      </c>
      <c r="F199" s="12">
        <f>IF(Control!$C$11="Highly pure",Parameters!$C$12*Parameters!$C$5*'Actual H2'!F199,IF(Control!$C$11="Tap water",Parameters!$C$17*Parameters!$C$5*'Actual H2'!F199,Parameters!$C$22*Parameters!$C$5*'Actual H2'!F199))</f>
        <v>75.833962264150927</v>
      </c>
      <c r="G199" s="12">
        <f>IF(Control!$C$11="Highly pure",Parameters!$C$12*Parameters!$C$5*'Actual H2'!G199,IF(Control!$C$11="Tap water",Parameters!$C$17*Parameters!$C$5*'Actual H2'!G199,Parameters!$C$22*Parameters!$C$5*'Actual H2'!G199))</f>
        <v>89.720754716981133</v>
      </c>
      <c r="H199" s="12">
        <f>IF(Control!$C$11="Highly pure",Parameters!$C$12*Parameters!$C$5*'Actual H2'!H199,IF(Control!$C$11="Tap water",Parameters!$C$17*Parameters!$C$5*'Actual H2'!H199,Parameters!$C$22*Parameters!$C$5*'Actual H2'!H199))</f>
        <v>83.89433962264151</v>
      </c>
      <c r="I199" s="12">
        <f>IF(Control!$C$11="Highly pure",Parameters!$C$12*Parameters!$C$5*'Actual H2'!I199,IF(Control!$C$11="Tap water",Parameters!$C$17*Parameters!$C$5*'Actual H2'!I199,Parameters!$C$22*Parameters!$C$5*'Actual H2'!I199))</f>
        <v>109.79622641509434</v>
      </c>
      <c r="J199" s="12">
        <f>IF(Control!$C$11="Highly pure",Parameters!$C$12*Parameters!$C$5*'Actual H2'!J199,IF(Control!$C$11="Tap water",Parameters!$C$17*Parameters!$C$5*'Actual H2'!J199,Parameters!$C$22*Parameters!$C$5*'Actual H2'!J199))</f>
        <v>136.0301886792453</v>
      </c>
      <c r="K199" s="12">
        <f>IF(Control!$C$11="Highly pure",Parameters!$C$12*Parameters!$C$5*'Actual H2'!K199,IF(Control!$C$11="Tap water",Parameters!$C$17*Parameters!$C$5*'Actual H2'!K199,Parameters!$C$22*Parameters!$C$5*'Actual H2'!K199))</f>
        <v>167.80377358490566</v>
      </c>
      <c r="L199" s="12">
        <f>IF(Control!$C$11="Highly pure",Parameters!$C$12*Parameters!$C$5*'Actual H2'!L199,IF(Control!$C$11="Tap water",Parameters!$C$17*Parameters!$C$5*'Actual H2'!L199,Parameters!$C$22*Parameters!$C$5*'Actual H2'!L199))</f>
        <v>182.33962264150944</v>
      </c>
      <c r="M199" s="12">
        <f>IF(Control!$C$11="Highly pure",Parameters!$C$12*Parameters!$C$5*'Actual H2'!M199,IF(Control!$C$11="Tap water",Parameters!$C$17*Parameters!$C$5*'Actual H2'!M199,Parameters!$C$22*Parameters!$C$5*'Actual H2'!M199))</f>
        <v>186.94339622641508</v>
      </c>
      <c r="N199" s="12">
        <f>IF(Control!$C$11="Highly pure",Parameters!$C$12*Parameters!$C$5*'Actual H2'!N199,IF(Control!$C$11="Tap water",Parameters!$C$17*Parameters!$C$5*'Actual H2'!N199,Parameters!$C$22*Parameters!$C$5*'Actual H2'!N199))</f>
        <v>188.67924528301887</v>
      </c>
      <c r="O199" s="12">
        <f>IF(Control!$C$11="Highly pure",Parameters!$C$12*Parameters!$C$5*'Actual H2'!O199,IF(Control!$C$11="Tap water",Parameters!$C$17*Parameters!$C$5*'Actual H2'!O199,Parameters!$C$22*Parameters!$C$5*'Actual H2'!O199))</f>
        <v>188.67924528301887</v>
      </c>
      <c r="P199" s="12">
        <f>IF(Control!$C$11="Highly pure",Parameters!$C$12*Parameters!$C$5*'Actual H2'!P199,IF(Control!$C$11="Tap water",Parameters!$C$17*Parameters!$C$5*'Actual H2'!P199,Parameters!$C$22*Parameters!$C$5*'Actual H2'!P199))</f>
        <v>188.67924528301887</v>
      </c>
      <c r="Q199" s="12">
        <f>IF(Control!$C$11="Highly pure",Parameters!$C$12*Parameters!$C$5*'Actual H2'!Q199,IF(Control!$C$11="Tap water",Parameters!$C$17*Parameters!$C$5*'Actual H2'!Q199,Parameters!$C$22*Parameters!$C$5*'Actual H2'!Q199))</f>
        <v>188.67924528301887</v>
      </c>
      <c r="R199" s="12">
        <f>IF(Control!$C$11="Highly pure",Parameters!$C$12*Parameters!$C$5*'Actual H2'!R199,IF(Control!$C$11="Tap water",Parameters!$C$17*Parameters!$C$5*'Actual H2'!R199,Parameters!$C$22*Parameters!$C$5*'Actual H2'!R199))</f>
        <v>188.67924528301887</v>
      </c>
      <c r="S199" s="12">
        <f>IF(Control!$C$11="Highly pure",Parameters!$C$12*Parameters!$C$5*'Actual H2'!S199,IF(Control!$C$11="Tap water",Parameters!$C$17*Parameters!$C$5*'Actual H2'!S199,Parameters!$C$22*Parameters!$C$5*'Actual H2'!S199))</f>
        <v>188.67924528301887</v>
      </c>
      <c r="T199" s="12">
        <f>IF(Control!$C$11="Highly pure",Parameters!$C$12*Parameters!$C$5*'Actual H2'!T199,IF(Control!$C$11="Tap water",Parameters!$C$17*Parameters!$C$5*'Actual H2'!T199,Parameters!$C$22*Parameters!$C$5*'Actual H2'!T199))</f>
        <v>188.67924528301887</v>
      </c>
      <c r="U199" s="12">
        <f>IF(Control!$C$11="Highly pure",Parameters!$C$12*Parameters!$C$5*'Actual H2'!U199,IF(Control!$C$11="Tap water",Parameters!$C$17*Parameters!$C$5*'Actual H2'!U199,Parameters!$C$22*Parameters!$C$5*'Actual H2'!U199))</f>
        <v>188.67924528301887</v>
      </c>
      <c r="V199" s="12">
        <f>IF(Control!$C$11="Highly pure",Parameters!$C$12*Parameters!$C$5*'Actual H2'!V199,IF(Control!$C$11="Tap water",Parameters!$C$17*Parameters!$C$5*'Actual H2'!V199,Parameters!$C$22*Parameters!$C$5*'Actual H2'!V199))</f>
        <v>187.74339622641514</v>
      </c>
      <c r="W199" s="12">
        <f>IF(Control!$C$11="Highly pure",Parameters!$C$12*Parameters!$C$5*'Actual H2'!W199,IF(Control!$C$11="Tap water",Parameters!$C$17*Parameters!$C$5*'Actual H2'!W199,Parameters!$C$22*Parameters!$C$5*'Actual H2'!W199))</f>
        <v>187.50188679245284</v>
      </c>
      <c r="X199" s="12">
        <f>IF(Control!$C$11="Highly pure",Parameters!$C$12*Parameters!$C$5*'Actual H2'!X199,IF(Control!$C$11="Tap water",Parameters!$C$17*Parameters!$C$5*'Actual H2'!X199,Parameters!$C$22*Parameters!$C$5*'Actual H2'!X199))</f>
        <v>183.81886792452832</v>
      </c>
      <c r="Y199" s="12">
        <f>IF(Control!$C$11="Highly pure",Parameters!$C$12*Parameters!$C$5*'Actual H2'!Y199,IF(Control!$C$11="Tap water",Parameters!$C$17*Parameters!$C$5*'Actual H2'!Y199,Parameters!$C$22*Parameters!$C$5*'Actual H2'!Y199))</f>
        <v>166.88301886792453</v>
      </c>
      <c r="Z199" s="12">
        <f>IF(Control!$C$11="Highly pure",Parameters!$C$12*Parameters!$C$5*'Actual H2'!Z199,IF(Control!$C$11="Tap water",Parameters!$C$17*Parameters!$C$5*'Actual H2'!Z199,Parameters!$C$22*Parameters!$C$5*'Actual H2'!Z199))</f>
        <v>151.72830188679248</v>
      </c>
      <c r="AB199" s="7">
        <f t="shared" si="3"/>
        <v>3603.2603773584892</v>
      </c>
    </row>
    <row r="200" spans="2:28" x14ac:dyDescent="0.2">
      <c r="B200" s="6">
        <v>44394</v>
      </c>
      <c r="C200" s="12">
        <f>IF(Control!$C$11="Highly pure",Parameters!$C$12*Parameters!$C$5*'Actual H2'!C200,IF(Control!$C$11="Tap water",Parameters!$C$17*Parameters!$C$5*'Actual H2'!C200,Parameters!$C$22*Parameters!$C$5*'Actual H2'!C200))</f>
        <v>151.72830188679248</v>
      </c>
      <c r="D200" s="12">
        <f>IF(Control!$C$11="Highly pure",Parameters!$C$12*Parameters!$C$5*'Actual H2'!D200,IF(Control!$C$11="Tap water",Parameters!$C$17*Parameters!$C$5*'Actual H2'!D200,Parameters!$C$22*Parameters!$C$5*'Actual H2'!D200))</f>
        <v>151.72830188679248</v>
      </c>
      <c r="E200" s="12">
        <f>IF(Control!$C$11="Highly pure",Parameters!$C$12*Parameters!$C$5*'Actual H2'!E200,IF(Control!$C$11="Tap water",Parameters!$C$17*Parameters!$C$5*'Actual H2'!E200,Parameters!$C$22*Parameters!$C$5*'Actual H2'!E200))</f>
        <v>151.72830188679248</v>
      </c>
      <c r="F200" s="12">
        <f>IF(Control!$C$11="Highly pure",Parameters!$C$12*Parameters!$C$5*'Actual H2'!F200,IF(Control!$C$11="Tap water",Parameters!$C$17*Parameters!$C$5*'Actual H2'!F200,Parameters!$C$22*Parameters!$C$5*'Actual H2'!F200))</f>
        <v>149.37358490566038</v>
      </c>
      <c r="G200" s="12">
        <f>IF(Control!$C$11="Highly pure",Parameters!$C$12*Parameters!$C$5*'Actual H2'!G200,IF(Control!$C$11="Tap water",Parameters!$C$17*Parameters!$C$5*'Actual H2'!G200,Parameters!$C$22*Parameters!$C$5*'Actual H2'!G200))</f>
        <v>151.72830188679248</v>
      </c>
      <c r="H200" s="12">
        <f>IF(Control!$C$11="Highly pure",Parameters!$C$12*Parameters!$C$5*'Actual H2'!H200,IF(Control!$C$11="Tap water",Parameters!$C$17*Parameters!$C$5*'Actual H2'!H200,Parameters!$C$22*Parameters!$C$5*'Actual H2'!H200))</f>
        <v>151.72830188679248</v>
      </c>
      <c r="I200" s="12">
        <f>IF(Control!$C$11="Highly pure",Parameters!$C$12*Parameters!$C$5*'Actual H2'!I200,IF(Control!$C$11="Tap water",Parameters!$C$17*Parameters!$C$5*'Actual H2'!I200,Parameters!$C$22*Parameters!$C$5*'Actual H2'!I200))</f>
        <v>184.06037735849057</v>
      </c>
      <c r="J200" s="12">
        <f>IF(Control!$C$11="Highly pure",Parameters!$C$12*Parameters!$C$5*'Actual H2'!J200,IF(Control!$C$11="Tap water",Parameters!$C$17*Parameters!$C$5*'Actual H2'!J200,Parameters!$C$22*Parameters!$C$5*'Actual H2'!J200))</f>
        <v>188.67924528301887</v>
      </c>
      <c r="K200" s="12">
        <f>IF(Control!$C$11="Highly pure",Parameters!$C$12*Parameters!$C$5*'Actual H2'!K200,IF(Control!$C$11="Tap water",Parameters!$C$17*Parameters!$C$5*'Actual H2'!K200,Parameters!$C$22*Parameters!$C$5*'Actual H2'!K200))</f>
        <v>188.67924528301887</v>
      </c>
      <c r="L200" s="12">
        <f>IF(Control!$C$11="Highly pure",Parameters!$C$12*Parameters!$C$5*'Actual H2'!L200,IF(Control!$C$11="Tap water",Parameters!$C$17*Parameters!$C$5*'Actual H2'!L200,Parameters!$C$22*Parameters!$C$5*'Actual H2'!L200))</f>
        <v>188.67924528301887</v>
      </c>
      <c r="M200" s="12">
        <f>IF(Control!$C$11="Highly pure",Parameters!$C$12*Parameters!$C$5*'Actual H2'!M200,IF(Control!$C$11="Tap water",Parameters!$C$17*Parameters!$C$5*'Actual H2'!M200,Parameters!$C$22*Parameters!$C$5*'Actual H2'!M200))</f>
        <v>188.67924528301887</v>
      </c>
      <c r="N200" s="12">
        <f>IF(Control!$C$11="Highly pure",Parameters!$C$12*Parameters!$C$5*'Actual H2'!N200,IF(Control!$C$11="Tap water",Parameters!$C$17*Parameters!$C$5*'Actual H2'!N200,Parameters!$C$22*Parameters!$C$5*'Actual H2'!N200))</f>
        <v>188.67924528301887</v>
      </c>
      <c r="O200" s="12">
        <f>IF(Control!$C$11="Highly pure",Parameters!$C$12*Parameters!$C$5*'Actual H2'!O200,IF(Control!$C$11="Tap water",Parameters!$C$17*Parameters!$C$5*'Actual H2'!O200,Parameters!$C$22*Parameters!$C$5*'Actual H2'!O200))</f>
        <v>188.67924528301887</v>
      </c>
      <c r="P200" s="12">
        <f>IF(Control!$C$11="Highly pure",Parameters!$C$12*Parameters!$C$5*'Actual H2'!P200,IF(Control!$C$11="Tap water",Parameters!$C$17*Parameters!$C$5*'Actual H2'!P200,Parameters!$C$22*Parameters!$C$5*'Actual H2'!P200))</f>
        <v>188.67924528301887</v>
      </c>
      <c r="Q200" s="12">
        <f>IF(Control!$C$11="Highly pure",Parameters!$C$12*Parameters!$C$5*'Actual H2'!Q200,IF(Control!$C$11="Tap water",Parameters!$C$17*Parameters!$C$5*'Actual H2'!Q200,Parameters!$C$22*Parameters!$C$5*'Actual H2'!Q200))</f>
        <v>188.67924528301887</v>
      </c>
      <c r="R200" s="12">
        <f>IF(Control!$C$11="Highly pure",Parameters!$C$12*Parameters!$C$5*'Actual H2'!R200,IF(Control!$C$11="Tap water",Parameters!$C$17*Parameters!$C$5*'Actual H2'!R200,Parameters!$C$22*Parameters!$C$5*'Actual H2'!R200))</f>
        <v>188.67924528301887</v>
      </c>
      <c r="S200" s="12">
        <f>IF(Control!$C$11="Highly pure",Parameters!$C$12*Parameters!$C$5*'Actual H2'!S200,IF(Control!$C$11="Tap water",Parameters!$C$17*Parameters!$C$5*'Actual H2'!S200,Parameters!$C$22*Parameters!$C$5*'Actual H2'!S200))</f>
        <v>188.67924528301887</v>
      </c>
      <c r="T200" s="12">
        <f>IF(Control!$C$11="Highly pure",Parameters!$C$12*Parameters!$C$5*'Actual H2'!T200,IF(Control!$C$11="Tap water",Parameters!$C$17*Parameters!$C$5*'Actual H2'!T200,Parameters!$C$22*Parameters!$C$5*'Actual H2'!T200))</f>
        <v>188.67924528301887</v>
      </c>
      <c r="U200" s="12">
        <f>IF(Control!$C$11="Highly pure",Parameters!$C$12*Parameters!$C$5*'Actual H2'!U200,IF(Control!$C$11="Tap water",Parameters!$C$17*Parameters!$C$5*'Actual H2'!U200,Parameters!$C$22*Parameters!$C$5*'Actual H2'!U200))</f>
        <v>188.67924528301887</v>
      </c>
      <c r="V200" s="12">
        <f>IF(Control!$C$11="Highly pure",Parameters!$C$12*Parameters!$C$5*'Actual H2'!V200,IF(Control!$C$11="Tap water",Parameters!$C$17*Parameters!$C$5*'Actual H2'!V200,Parameters!$C$22*Parameters!$C$5*'Actual H2'!V200))</f>
        <v>187.71320754716982</v>
      </c>
      <c r="W200" s="12">
        <f>IF(Control!$C$11="Highly pure",Parameters!$C$12*Parameters!$C$5*'Actual H2'!W200,IF(Control!$C$11="Tap water",Parameters!$C$17*Parameters!$C$5*'Actual H2'!W200,Parameters!$C$22*Parameters!$C$5*'Actual H2'!W200))</f>
        <v>183.81886792452832</v>
      </c>
      <c r="X200" s="12">
        <f>IF(Control!$C$11="Highly pure",Parameters!$C$12*Parameters!$C$5*'Actual H2'!X200,IF(Control!$C$11="Tap water",Parameters!$C$17*Parameters!$C$5*'Actual H2'!X200,Parameters!$C$22*Parameters!$C$5*'Actual H2'!X200))</f>
        <v>183.81886792452832</v>
      </c>
      <c r="Y200" s="12">
        <f>IF(Control!$C$11="Highly pure",Parameters!$C$12*Parameters!$C$5*'Actual H2'!Y200,IF(Control!$C$11="Tap water",Parameters!$C$17*Parameters!$C$5*'Actual H2'!Y200,Parameters!$C$22*Parameters!$C$5*'Actual H2'!Y200))</f>
        <v>176.30188679245282</v>
      </c>
      <c r="Z200" s="12">
        <f>IF(Control!$C$11="Highly pure",Parameters!$C$12*Parameters!$C$5*'Actual H2'!Z200,IF(Control!$C$11="Tap water",Parameters!$C$17*Parameters!$C$5*'Actual H2'!Z200,Parameters!$C$22*Parameters!$C$5*'Actual H2'!Z200))</f>
        <v>165.37358490566035</v>
      </c>
      <c r="AB200" s="7">
        <f t="shared" si="3"/>
        <v>4253.2528301886778</v>
      </c>
    </row>
    <row r="201" spans="2:28" x14ac:dyDescent="0.2">
      <c r="B201" s="6">
        <v>44395</v>
      </c>
      <c r="C201" s="12">
        <f>IF(Control!$C$11="Highly pure",Parameters!$C$12*Parameters!$C$5*'Actual H2'!C201,IF(Control!$C$11="Tap water",Parameters!$C$17*Parameters!$C$5*'Actual H2'!C201,Parameters!$C$22*Parameters!$C$5*'Actual H2'!C201))</f>
        <v>136.0301886792453</v>
      </c>
      <c r="D201" s="12">
        <f>IF(Control!$C$11="Highly pure",Parameters!$C$12*Parameters!$C$5*'Actual H2'!D201,IF(Control!$C$11="Tap water",Parameters!$C$17*Parameters!$C$5*'Actual H2'!D201,Parameters!$C$22*Parameters!$C$5*'Actual H2'!D201))</f>
        <v>105.66037735849056</v>
      </c>
      <c r="E201" s="12">
        <f>IF(Control!$C$11="Highly pure",Parameters!$C$12*Parameters!$C$5*'Actual H2'!E201,IF(Control!$C$11="Tap water",Parameters!$C$17*Parameters!$C$5*'Actual H2'!E201,Parameters!$C$22*Parameters!$C$5*'Actual H2'!E201))</f>
        <v>85.735849056603769</v>
      </c>
      <c r="F201" s="12">
        <f>IF(Control!$C$11="Highly pure",Parameters!$C$12*Parameters!$C$5*'Actual H2'!F201,IF(Control!$C$11="Tap water",Parameters!$C$17*Parameters!$C$5*'Actual H2'!F201,Parameters!$C$22*Parameters!$C$5*'Actual H2'!F201))</f>
        <v>79.969811320754715</v>
      </c>
      <c r="G201" s="12">
        <f>IF(Control!$C$11="Highly pure",Parameters!$C$12*Parameters!$C$5*'Actual H2'!G201,IF(Control!$C$11="Tap water",Parameters!$C$17*Parameters!$C$5*'Actual H2'!G201,Parameters!$C$22*Parameters!$C$5*'Actual H2'!G201))</f>
        <v>68.377358490566024</v>
      </c>
      <c r="H201" s="12">
        <f>IF(Control!$C$11="Highly pure",Parameters!$C$12*Parameters!$C$5*'Actual H2'!H201,IF(Control!$C$11="Tap water",Parameters!$C$17*Parameters!$C$5*'Actual H2'!H201,Parameters!$C$22*Parameters!$C$5*'Actual H2'!H201))</f>
        <v>50.55094339622643</v>
      </c>
      <c r="I201" s="12">
        <f>IF(Control!$C$11="Highly pure",Parameters!$C$12*Parameters!$C$5*'Actual H2'!I201,IF(Control!$C$11="Tap water",Parameters!$C$17*Parameters!$C$5*'Actual H2'!I201,Parameters!$C$22*Parameters!$C$5*'Actual H2'!I201))</f>
        <v>42.807547169811322</v>
      </c>
      <c r="J201" s="12">
        <f>IF(Control!$C$11="Highly pure",Parameters!$C$12*Parameters!$C$5*'Actual H2'!J201,IF(Control!$C$11="Tap water",Parameters!$C$17*Parameters!$C$5*'Actual H2'!J201,Parameters!$C$22*Parameters!$C$5*'Actual H2'!J201))</f>
        <v>47.969811320754729</v>
      </c>
      <c r="K201" s="12">
        <f>IF(Control!$C$11="Highly pure",Parameters!$C$12*Parameters!$C$5*'Actual H2'!K201,IF(Control!$C$11="Tap water",Parameters!$C$17*Parameters!$C$5*'Actual H2'!K201,Parameters!$C$22*Parameters!$C$5*'Actual H2'!K201))</f>
        <v>53.132075471698116</v>
      </c>
      <c r="L201" s="12">
        <f>IF(Control!$C$11="Highly pure",Parameters!$C$12*Parameters!$C$5*'Actual H2'!L201,IF(Control!$C$11="Tap water",Parameters!$C$17*Parameters!$C$5*'Actual H2'!L201,Parameters!$C$22*Parameters!$C$5*'Actual H2'!L201))</f>
        <v>53.132075471698116</v>
      </c>
      <c r="M201" s="12">
        <f>IF(Control!$C$11="Highly pure",Parameters!$C$12*Parameters!$C$5*'Actual H2'!M201,IF(Control!$C$11="Tap water",Parameters!$C$17*Parameters!$C$5*'Actual H2'!M201,Parameters!$C$22*Parameters!$C$5*'Actual H2'!M201))</f>
        <v>50.55094339622643</v>
      </c>
      <c r="N201" s="12">
        <f>IF(Control!$C$11="Highly pure",Parameters!$C$12*Parameters!$C$5*'Actual H2'!N201,IF(Control!$C$11="Tap water",Parameters!$C$17*Parameters!$C$5*'Actual H2'!N201,Parameters!$C$22*Parameters!$C$5*'Actual H2'!N201))</f>
        <v>45.388679245283029</v>
      </c>
      <c r="O201" s="12">
        <f>IF(Control!$C$11="Highly pure",Parameters!$C$12*Parameters!$C$5*'Actual H2'!O201,IF(Control!$C$11="Tap water",Parameters!$C$17*Parameters!$C$5*'Actual H2'!O201,Parameters!$C$22*Parameters!$C$5*'Actual H2'!O201))</f>
        <v>42.807547169811322</v>
      </c>
      <c r="P201" s="12">
        <f>IF(Control!$C$11="Highly pure",Parameters!$C$12*Parameters!$C$5*'Actual H2'!P201,IF(Control!$C$11="Tap water",Parameters!$C$17*Parameters!$C$5*'Actual H2'!P201,Parameters!$C$22*Parameters!$C$5*'Actual H2'!P201))</f>
        <v>40.226415094339615</v>
      </c>
      <c r="Q201" s="12">
        <f>IF(Control!$C$11="Highly pure",Parameters!$C$12*Parameters!$C$5*'Actual H2'!Q201,IF(Control!$C$11="Tap water",Parameters!$C$17*Parameters!$C$5*'Actual H2'!Q201,Parameters!$C$22*Parameters!$C$5*'Actual H2'!Q201))</f>
        <v>33.705660377358491</v>
      </c>
      <c r="R201" s="12">
        <f>IF(Control!$C$11="Highly pure",Parameters!$C$12*Parameters!$C$5*'Actual H2'!R201,IF(Control!$C$11="Tap water",Parameters!$C$17*Parameters!$C$5*'Actual H2'!R201,Parameters!$C$22*Parameters!$C$5*'Actual H2'!R201))</f>
        <v>29.358490566037734</v>
      </c>
      <c r="S201" s="12">
        <f>IF(Control!$C$11="Highly pure",Parameters!$C$12*Parameters!$C$5*'Actual H2'!S201,IF(Control!$C$11="Tap water",Parameters!$C$17*Parameters!$C$5*'Actual H2'!S201,Parameters!$C$22*Parameters!$C$5*'Actual H2'!S201))</f>
        <v>23.924528301886792</v>
      </c>
      <c r="T201" s="12">
        <f>IF(Control!$C$11="Highly pure",Parameters!$C$12*Parameters!$C$5*'Actual H2'!T201,IF(Control!$C$11="Tap water",Parameters!$C$17*Parameters!$C$5*'Actual H2'!T201,Parameters!$C$22*Parameters!$C$5*'Actual H2'!T201))</f>
        <v>17.343396226415091</v>
      </c>
      <c r="U201" s="12">
        <f>IF(Control!$C$11="Highly pure",Parameters!$C$12*Parameters!$C$5*'Actual H2'!U201,IF(Control!$C$11="Tap water",Parameters!$C$17*Parameters!$C$5*'Actual H2'!U201,Parameters!$C$22*Parameters!$C$5*'Actual H2'!U201))</f>
        <v>12.905660377358492</v>
      </c>
      <c r="V201" s="12">
        <f>IF(Control!$C$11="Highly pure",Parameters!$C$12*Parameters!$C$5*'Actual H2'!V201,IF(Control!$C$11="Tap water",Parameters!$C$17*Parameters!$C$5*'Actual H2'!V201,Parameters!$C$22*Parameters!$C$5*'Actual H2'!V201))</f>
        <v>5.7509433962264147</v>
      </c>
      <c r="W201" s="12">
        <f>IF(Control!$C$11="Highly pure",Parameters!$C$12*Parameters!$C$5*'Actual H2'!W201,IF(Control!$C$11="Tap water",Parameters!$C$17*Parameters!$C$5*'Actual H2'!W201,Parameters!$C$22*Parameters!$C$5*'Actual H2'!W201))</f>
        <v>0</v>
      </c>
      <c r="X201" s="12">
        <f>IF(Control!$C$11="Highly pure",Parameters!$C$12*Parameters!$C$5*'Actual H2'!X201,IF(Control!$C$11="Tap water",Parameters!$C$17*Parameters!$C$5*'Actual H2'!X201,Parameters!$C$22*Parameters!$C$5*'Actual H2'!X201))</f>
        <v>0</v>
      </c>
      <c r="Y201" s="12">
        <f>IF(Control!$C$11="Highly pure",Parameters!$C$12*Parameters!$C$5*'Actual H2'!Y201,IF(Control!$C$11="Tap water",Parameters!$C$17*Parameters!$C$5*'Actual H2'!Y201,Parameters!$C$22*Parameters!$C$5*'Actual H2'!Y201))</f>
        <v>0</v>
      </c>
      <c r="Z201" s="12">
        <f>IF(Control!$C$11="Highly pure",Parameters!$C$12*Parameters!$C$5*'Actual H2'!Z201,IF(Control!$C$11="Tap water",Parameters!$C$17*Parameters!$C$5*'Actual H2'!Z201,Parameters!$C$22*Parameters!$C$5*'Actual H2'!Z201))</f>
        <v>0</v>
      </c>
      <c r="AB201" s="7">
        <f t="shared" si="3"/>
        <v>1025.3283018867926</v>
      </c>
    </row>
    <row r="202" spans="2:28" x14ac:dyDescent="0.2">
      <c r="B202" s="6">
        <v>44396</v>
      </c>
      <c r="C202" s="12">
        <f>IF(Control!$C$11="Highly pure",Parameters!$C$12*Parameters!$C$5*'Actual H2'!C202,IF(Control!$C$11="Tap water",Parameters!$C$17*Parameters!$C$5*'Actual H2'!C202,Parameters!$C$22*Parameters!$C$5*'Actual H2'!C202))</f>
        <v>0</v>
      </c>
      <c r="D202" s="12">
        <f>IF(Control!$C$11="Highly pure",Parameters!$C$12*Parameters!$C$5*'Actual H2'!D202,IF(Control!$C$11="Tap water",Parameters!$C$17*Parameters!$C$5*'Actual H2'!D202,Parameters!$C$22*Parameters!$C$5*'Actual H2'!D202))</f>
        <v>0</v>
      </c>
      <c r="E202" s="12">
        <f>IF(Control!$C$11="Highly pure",Parameters!$C$12*Parameters!$C$5*'Actual H2'!E202,IF(Control!$C$11="Tap water",Parameters!$C$17*Parameters!$C$5*'Actual H2'!E202,Parameters!$C$22*Parameters!$C$5*'Actual H2'!E202))</f>
        <v>0</v>
      </c>
      <c r="F202" s="12">
        <f>IF(Control!$C$11="Highly pure",Parameters!$C$12*Parameters!$C$5*'Actual H2'!F202,IF(Control!$C$11="Tap water",Parameters!$C$17*Parameters!$C$5*'Actual H2'!F202,Parameters!$C$22*Parameters!$C$5*'Actual H2'!F202))</f>
        <v>0</v>
      </c>
      <c r="G202" s="12">
        <f>IF(Control!$C$11="Highly pure",Parameters!$C$12*Parameters!$C$5*'Actual H2'!G202,IF(Control!$C$11="Tap water",Parameters!$C$17*Parameters!$C$5*'Actual H2'!G202,Parameters!$C$22*Parameters!$C$5*'Actual H2'!G202))</f>
        <v>0</v>
      </c>
      <c r="H202" s="12">
        <f>IF(Control!$C$11="Highly pure",Parameters!$C$12*Parameters!$C$5*'Actual H2'!H202,IF(Control!$C$11="Tap water",Parameters!$C$17*Parameters!$C$5*'Actual H2'!H202,Parameters!$C$22*Parameters!$C$5*'Actual H2'!H202))</f>
        <v>0</v>
      </c>
      <c r="I202" s="12">
        <f>IF(Control!$C$11="Highly pure",Parameters!$C$12*Parameters!$C$5*'Actual H2'!I202,IF(Control!$C$11="Tap water",Parameters!$C$17*Parameters!$C$5*'Actual H2'!I202,Parameters!$C$22*Parameters!$C$5*'Actual H2'!I202))</f>
        <v>0</v>
      </c>
      <c r="J202" s="12">
        <f>IF(Control!$C$11="Highly pure",Parameters!$C$12*Parameters!$C$5*'Actual H2'!J202,IF(Control!$C$11="Tap water",Parameters!$C$17*Parameters!$C$5*'Actual H2'!J202,Parameters!$C$22*Parameters!$C$5*'Actual H2'!J202))</f>
        <v>0</v>
      </c>
      <c r="K202" s="12">
        <f>IF(Control!$C$11="Highly pure",Parameters!$C$12*Parameters!$C$5*'Actual H2'!K202,IF(Control!$C$11="Tap water",Parameters!$C$17*Parameters!$C$5*'Actual H2'!K202,Parameters!$C$22*Parameters!$C$5*'Actual H2'!K202))</f>
        <v>2.8528301886792451</v>
      </c>
      <c r="L202" s="12">
        <f>IF(Control!$C$11="Highly pure",Parameters!$C$12*Parameters!$C$5*'Actual H2'!L202,IF(Control!$C$11="Tap water",Parameters!$C$17*Parameters!$C$5*'Actual H2'!L202,Parameters!$C$22*Parameters!$C$5*'Actual H2'!L202))</f>
        <v>6.7169811320754729</v>
      </c>
      <c r="M202" s="12">
        <f>IF(Control!$C$11="Highly pure",Parameters!$C$12*Parameters!$C$5*'Actual H2'!M202,IF(Control!$C$11="Tap water",Parameters!$C$17*Parameters!$C$5*'Actual H2'!M202,Parameters!$C$22*Parameters!$C$5*'Actual H2'!M202))</f>
        <v>7.9547169811320764</v>
      </c>
      <c r="N202" s="12">
        <f>IF(Control!$C$11="Highly pure",Parameters!$C$12*Parameters!$C$5*'Actual H2'!N202,IF(Control!$C$11="Tap water",Parameters!$C$17*Parameters!$C$5*'Actual H2'!N202,Parameters!$C$22*Parameters!$C$5*'Actual H2'!N202))</f>
        <v>9.1924528301886799</v>
      </c>
      <c r="O202" s="12">
        <f>IF(Control!$C$11="Highly pure",Parameters!$C$12*Parameters!$C$5*'Actual H2'!O202,IF(Control!$C$11="Tap water",Parameters!$C$17*Parameters!$C$5*'Actual H2'!O202,Parameters!$C$22*Parameters!$C$5*'Actual H2'!O202))</f>
        <v>10.430188679245285</v>
      </c>
      <c r="P202" s="12">
        <f>IF(Control!$C$11="Highly pure",Parameters!$C$12*Parameters!$C$5*'Actual H2'!P202,IF(Control!$C$11="Tap water",Parameters!$C$17*Parameters!$C$5*'Actual H2'!P202,Parameters!$C$22*Parameters!$C$5*'Actual H2'!P202))</f>
        <v>12.905660377358492</v>
      </c>
      <c r="Q202" s="12">
        <f>IF(Control!$C$11="Highly pure",Parameters!$C$12*Parameters!$C$5*'Actual H2'!Q202,IF(Control!$C$11="Tap water",Parameters!$C$17*Parameters!$C$5*'Actual H2'!Q202,Parameters!$C$22*Parameters!$C$5*'Actual H2'!Q202))</f>
        <v>17.343396226415091</v>
      </c>
      <c r="R202" s="12">
        <f>IF(Control!$C$11="Highly pure",Parameters!$C$12*Parameters!$C$5*'Actual H2'!R202,IF(Control!$C$11="Tap water",Parameters!$C$17*Parameters!$C$5*'Actual H2'!R202,Parameters!$C$22*Parameters!$C$5*'Actual H2'!R202))</f>
        <v>25.735849056603776</v>
      </c>
      <c r="S202" s="12">
        <f>IF(Control!$C$11="Highly pure",Parameters!$C$12*Parameters!$C$5*'Actual H2'!S202,IF(Control!$C$11="Tap water",Parameters!$C$17*Parameters!$C$5*'Actual H2'!S202,Parameters!$C$22*Parameters!$C$5*'Actual H2'!S202))</f>
        <v>38.052830188679245</v>
      </c>
      <c r="T202" s="12">
        <f>IF(Control!$C$11="Highly pure",Parameters!$C$12*Parameters!$C$5*'Actual H2'!T202,IF(Control!$C$11="Tap water",Parameters!$C$17*Parameters!$C$5*'Actual H2'!T202,Parameters!$C$22*Parameters!$C$5*'Actual H2'!T202))</f>
        <v>47.969811320754729</v>
      </c>
      <c r="U202" s="12">
        <f>IF(Control!$C$11="Highly pure",Parameters!$C$12*Parameters!$C$5*'Actual H2'!U202,IF(Control!$C$11="Tap water",Parameters!$C$17*Parameters!$C$5*'Actual H2'!U202,Parameters!$C$22*Parameters!$C$5*'Actual H2'!U202))</f>
        <v>45.388679245283029</v>
      </c>
      <c r="V202" s="12">
        <f>IF(Control!$C$11="Highly pure",Parameters!$C$12*Parameters!$C$5*'Actual H2'!V202,IF(Control!$C$11="Tap water",Parameters!$C$17*Parameters!$C$5*'Actual H2'!V202,Parameters!$C$22*Parameters!$C$5*'Actual H2'!V202))</f>
        <v>29.358490566037734</v>
      </c>
      <c r="W202" s="12">
        <f>IF(Control!$C$11="Highly pure",Parameters!$C$12*Parameters!$C$5*'Actual H2'!W202,IF(Control!$C$11="Tap water",Parameters!$C$17*Parameters!$C$5*'Actual H2'!W202,Parameters!$C$22*Parameters!$C$5*'Actual H2'!W202))</f>
        <v>12.905660377358492</v>
      </c>
      <c r="X202" s="12">
        <f>IF(Control!$C$11="Highly pure",Parameters!$C$12*Parameters!$C$5*'Actual H2'!X202,IF(Control!$C$11="Tap water",Parameters!$C$17*Parameters!$C$5*'Actual H2'!X202,Parameters!$C$22*Parameters!$C$5*'Actual H2'!X202))</f>
        <v>7.9547169811320764</v>
      </c>
      <c r="Y202" s="12">
        <f>IF(Control!$C$11="Highly pure",Parameters!$C$12*Parameters!$C$5*'Actual H2'!Y202,IF(Control!$C$11="Tap water",Parameters!$C$17*Parameters!$C$5*'Actual H2'!Y202,Parameters!$C$22*Parameters!$C$5*'Actual H2'!Y202))</f>
        <v>6.7169811320754729</v>
      </c>
      <c r="Z202" s="12">
        <f>IF(Control!$C$11="Highly pure",Parameters!$C$12*Parameters!$C$5*'Actual H2'!Z202,IF(Control!$C$11="Tap water",Parameters!$C$17*Parameters!$C$5*'Actual H2'!Z202,Parameters!$C$22*Parameters!$C$5*'Actual H2'!Z202))</f>
        <v>9.1924528301886799</v>
      </c>
      <c r="AB202" s="7">
        <f t="shared" si="3"/>
        <v>290.6716981132077</v>
      </c>
    </row>
    <row r="203" spans="2:28" x14ac:dyDescent="0.2">
      <c r="B203" s="6">
        <v>44397</v>
      </c>
      <c r="C203" s="12">
        <f>IF(Control!$C$11="Highly pure",Parameters!$C$12*Parameters!$C$5*'Actual H2'!C203,IF(Control!$C$11="Tap water",Parameters!$C$17*Parameters!$C$5*'Actual H2'!C203,Parameters!$C$22*Parameters!$C$5*'Actual H2'!C203))</f>
        <v>12.905660377358492</v>
      </c>
      <c r="D203" s="12">
        <f>IF(Control!$C$11="Highly pure",Parameters!$C$12*Parameters!$C$5*'Actual H2'!D203,IF(Control!$C$11="Tap water",Parameters!$C$17*Parameters!$C$5*'Actual H2'!D203,Parameters!$C$22*Parameters!$C$5*'Actual H2'!D203))</f>
        <v>18.822641509433961</v>
      </c>
      <c r="E203" s="12">
        <f>IF(Control!$C$11="Highly pure",Parameters!$C$12*Parameters!$C$5*'Actual H2'!E203,IF(Control!$C$11="Tap water",Parameters!$C$17*Parameters!$C$5*'Actual H2'!E203,Parameters!$C$22*Parameters!$C$5*'Actual H2'!E203))</f>
        <v>20.30188679245283</v>
      </c>
      <c r="F203" s="12">
        <f>IF(Control!$C$11="Highly pure",Parameters!$C$12*Parameters!$C$5*'Actual H2'!F203,IF(Control!$C$11="Tap water",Parameters!$C$17*Parameters!$C$5*'Actual H2'!F203,Parameters!$C$22*Parameters!$C$5*'Actual H2'!F203))</f>
        <v>22.113207547169811</v>
      </c>
      <c r="G203" s="12">
        <f>IF(Control!$C$11="Highly pure",Parameters!$C$12*Parameters!$C$5*'Actual H2'!G203,IF(Control!$C$11="Tap water",Parameters!$C$17*Parameters!$C$5*'Actual H2'!G203,Parameters!$C$22*Parameters!$C$5*'Actual H2'!G203))</f>
        <v>20.30188679245283</v>
      </c>
      <c r="H203" s="12">
        <f>IF(Control!$C$11="Highly pure",Parameters!$C$12*Parameters!$C$5*'Actual H2'!H203,IF(Control!$C$11="Tap water",Parameters!$C$17*Parameters!$C$5*'Actual H2'!H203,Parameters!$C$22*Parameters!$C$5*'Actual H2'!H203))</f>
        <v>15.864150943396227</v>
      </c>
      <c r="I203" s="12">
        <f>IF(Control!$C$11="Highly pure",Parameters!$C$12*Parameters!$C$5*'Actual H2'!I203,IF(Control!$C$11="Tap water",Parameters!$C$17*Parameters!$C$5*'Actual H2'!I203,Parameters!$C$22*Parameters!$C$5*'Actual H2'!I203))</f>
        <v>14.384905660377358</v>
      </c>
      <c r="J203" s="12">
        <f>IF(Control!$C$11="Highly pure",Parameters!$C$12*Parameters!$C$5*'Actual H2'!J203,IF(Control!$C$11="Tap water",Parameters!$C$17*Parameters!$C$5*'Actual H2'!J203,Parameters!$C$22*Parameters!$C$5*'Actual H2'!J203))</f>
        <v>15.864150943396227</v>
      </c>
      <c r="K203" s="12">
        <f>IF(Control!$C$11="Highly pure",Parameters!$C$12*Parameters!$C$5*'Actual H2'!K203,IF(Control!$C$11="Tap water",Parameters!$C$17*Parameters!$C$5*'Actual H2'!K203,Parameters!$C$22*Parameters!$C$5*'Actual H2'!K203))</f>
        <v>14.384905660377358</v>
      </c>
      <c r="L203" s="12">
        <f>IF(Control!$C$11="Highly pure",Parameters!$C$12*Parameters!$C$5*'Actual H2'!L203,IF(Control!$C$11="Tap water",Parameters!$C$17*Parameters!$C$5*'Actual H2'!L203,Parameters!$C$22*Parameters!$C$5*'Actual H2'!L203))</f>
        <v>10.430188679245285</v>
      </c>
      <c r="M203" s="12">
        <f>IF(Control!$C$11="Highly pure",Parameters!$C$12*Parameters!$C$5*'Actual H2'!M203,IF(Control!$C$11="Tap water",Parameters!$C$17*Parameters!$C$5*'Actual H2'!M203,Parameters!$C$22*Parameters!$C$5*'Actual H2'!M203))</f>
        <v>6.7169811320754729</v>
      </c>
      <c r="N203" s="12">
        <f>IF(Control!$C$11="Highly pure",Parameters!$C$12*Parameters!$C$5*'Actual H2'!N203,IF(Control!$C$11="Tap water",Parameters!$C$17*Parameters!$C$5*'Actual H2'!N203,Parameters!$C$22*Parameters!$C$5*'Actual H2'!N203))</f>
        <v>3.8188679245283015</v>
      </c>
      <c r="O203" s="12">
        <f>IF(Control!$C$11="Highly pure",Parameters!$C$12*Parameters!$C$5*'Actual H2'!O203,IF(Control!$C$11="Tap water",Parameters!$C$17*Parameters!$C$5*'Actual H2'!O203,Parameters!$C$22*Parameters!$C$5*'Actual H2'!O203))</f>
        <v>1.8867924528301887</v>
      </c>
      <c r="P203" s="12">
        <f>IF(Control!$C$11="Highly pure",Parameters!$C$12*Parameters!$C$5*'Actual H2'!P203,IF(Control!$C$11="Tap water",Parameters!$C$17*Parameters!$C$5*'Actual H2'!P203,Parameters!$C$22*Parameters!$C$5*'Actual H2'!P203))</f>
        <v>0</v>
      </c>
      <c r="Q203" s="12">
        <f>IF(Control!$C$11="Highly pure",Parameters!$C$12*Parameters!$C$5*'Actual H2'!Q203,IF(Control!$C$11="Tap water",Parameters!$C$17*Parameters!$C$5*'Actual H2'!Q203,Parameters!$C$22*Parameters!$C$5*'Actual H2'!Q203))</f>
        <v>1.8867924528301887</v>
      </c>
      <c r="R203" s="12">
        <f>IF(Control!$C$11="Highly pure",Parameters!$C$12*Parameters!$C$5*'Actual H2'!R203,IF(Control!$C$11="Tap water",Parameters!$C$17*Parameters!$C$5*'Actual H2'!R203,Parameters!$C$22*Parameters!$C$5*'Actual H2'!R203))</f>
        <v>3.8188679245283015</v>
      </c>
      <c r="S203" s="12">
        <f>IF(Control!$C$11="Highly pure",Parameters!$C$12*Parameters!$C$5*'Actual H2'!S203,IF(Control!$C$11="Tap water",Parameters!$C$17*Parameters!$C$5*'Actual H2'!S203,Parameters!$C$22*Parameters!$C$5*'Actual H2'!S203))</f>
        <v>6.7169811320754729</v>
      </c>
      <c r="T203" s="12">
        <f>IF(Control!$C$11="Highly pure",Parameters!$C$12*Parameters!$C$5*'Actual H2'!T203,IF(Control!$C$11="Tap water",Parameters!$C$17*Parameters!$C$5*'Actual H2'!T203,Parameters!$C$22*Parameters!$C$5*'Actual H2'!T203))</f>
        <v>7.9547169811320764</v>
      </c>
      <c r="U203" s="12">
        <f>IF(Control!$C$11="Highly pure",Parameters!$C$12*Parameters!$C$5*'Actual H2'!U203,IF(Control!$C$11="Tap water",Parameters!$C$17*Parameters!$C$5*'Actual H2'!U203,Parameters!$C$22*Parameters!$C$5*'Actual H2'!U203))</f>
        <v>7.9547169811320764</v>
      </c>
      <c r="V203" s="12">
        <f>IF(Control!$C$11="Highly pure",Parameters!$C$12*Parameters!$C$5*'Actual H2'!V203,IF(Control!$C$11="Tap water",Parameters!$C$17*Parameters!$C$5*'Actual H2'!V203,Parameters!$C$22*Parameters!$C$5*'Actual H2'!V203))</f>
        <v>7.9547169811320764</v>
      </c>
      <c r="W203" s="12">
        <f>IF(Control!$C$11="Highly pure",Parameters!$C$12*Parameters!$C$5*'Actual H2'!W203,IF(Control!$C$11="Tap water",Parameters!$C$17*Parameters!$C$5*'Actual H2'!W203,Parameters!$C$22*Parameters!$C$5*'Actual H2'!W203))</f>
        <v>6.7169811320754729</v>
      </c>
      <c r="X203" s="12">
        <f>IF(Control!$C$11="Highly pure",Parameters!$C$12*Parameters!$C$5*'Actual H2'!X203,IF(Control!$C$11="Tap water",Parameters!$C$17*Parameters!$C$5*'Actual H2'!X203,Parameters!$C$22*Parameters!$C$5*'Actual H2'!X203))</f>
        <v>4.7849056603773574</v>
      </c>
      <c r="Y203" s="12">
        <f>IF(Control!$C$11="Highly pure",Parameters!$C$12*Parameters!$C$5*'Actual H2'!Y203,IF(Control!$C$11="Tap water",Parameters!$C$17*Parameters!$C$5*'Actual H2'!Y203,Parameters!$C$22*Parameters!$C$5*'Actual H2'!Y203))</f>
        <v>0</v>
      </c>
      <c r="Z203" s="12">
        <f>IF(Control!$C$11="Highly pure",Parameters!$C$12*Parameters!$C$5*'Actual H2'!Z203,IF(Control!$C$11="Tap water",Parameters!$C$17*Parameters!$C$5*'Actual H2'!Z203,Parameters!$C$22*Parameters!$C$5*'Actual H2'!Z203))</f>
        <v>0</v>
      </c>
      <c r="AB203" s="7">
        <f t="shared" si="3"/>
        <v>225.58490566037725</v>
      </c>
    </row>
    <row r="204" spans="2:28" x14ac:dyDescent="0.2">
      <c r="B204" s="6">
        <v>44398</v>
      </c>
      <c r="C204" s="12">
        <f>IF(Control!$C$11="Highly pure",Parameters!$C$12*Parameters!$C$5*'Actual H2'!C204,IF(Control!$C$11="Tap water",Parameters!$C$17*Parameters!$C$5*'Actual H2'!C204,Parameters!$C$22*Parameters!$C$5*'Actual H2'!C204))</f>
        <v>0</v>
      </c>
      <c r="D204" s="12">
        <f>IF(Control!$C$11="Highly pure",Parameters!$C$12*Parameters!$C$5*'Actual H2'!D204,IF(Control!$C$11="Tap water",Parameters!$C$17*Parameters!$C$5*'Actual H2'!D204,Parameters!$C$22*Parameters!$C$5*'Actual H2'!D204))</f>
        <v>0</v>
      </c>
      <c r="E204" s="12">
        <f>IF(Control!$C$11="Highly pure",Parameters!$C$12*Parameters!$C$5*'Actual H2'!E204,IF(Control!$C$11="Tap water",Parameters!$C$17*Parameters!$C$5*'Actual H2'!E204,Parameters!$C$22*Parameters!$C$5*'Actual H2'!E204))</f>
        <v>0</v>
      </c>
      <c r="F204" s="12">
        <f>IF(Control!$C$11="Highly pure",Parameters!$C$12*Parameters!$C$5*'Actual H2'!F204,IF(Control!$C$11="Tap water",Parameters!$C$17*Parameters!$C$5*'Actual H2'!F204,Parameters!$C$22*Parameters!$C$5*'Actual H2'!F204))</f>
        <v>0</v>
      </c>
      <c r="G204" s="12">
        <f>IF(Control!$C$11="Highly pure",Parameters!$C$12*Parameters!$C$5*'Actual H2'!G204,IF(Control!$C$11="Tap water",Parameters!$C$17*Parameters!$C$5*'Actual H2'!G204,Parameters!$C$22*Parameters!$C$5*'Actual H2'!G204))</f>
        <v>0</v>
      </c>
      <c r="H204" s="12">
        <f>IF(Control!$C$11="Highly pure",Parameters!$C$12*Parameters!$C$5*'Actual H2'!H204,IF(Control!$C$11="Tap water",Parameters!$C$17*Parameters!$C$5*'Actual H2'!H204,Parameters!$C$22*Parameters!$C$5*'Actual H2'!H204))</f>
        <v>0</v>
      </c>
      <c r="I204" s="12">
        <f>IF(Control!$C$11="Highly pure",Parameters!$C$12*Parameters!$C$5*'Actual H2'!I204,IF(Control!$C$11="Tap water",Parameters!$C$17*Parameters!$C$5*'Actual H2'!I204,Parameters!$C$22*Parameters!$C$5*'Actual H2'!I204))</f>
        <v>0</v>
      </c>
      <c r="J204" s="12">
        <f>IF(Control!$C$11="Highly pure",Parameters!$C$12*Parameters!$C$5*'Actual H2'!J204,IF(Control!$C$11="Tap water",Parameters!$C$17*Parameters!$C$5*'Actual H2'!J204,Parameters!$C$22*Parameters!$C$5*'Actual H2'!J204))</f>
        <v>0</v>
      </c>
      <c r="K204" s="12">
        <f>IF(Control!$C$11="Highly pure",Parameters!$C$12*Parameters!$C$5*'Actual H2'!K204,IF(Control!$C$11="Tap water",Parameters!$C$17*Parameters!$C$5*'Actual H2'!K204,Parameters!$C$22*Parameters!$C$5*'Actual H2'!K204))</f>
        <v>0</v>
      </c>
      <c r="L204" s="12">
        <f>IF(Control!$C$11="Highly pure",Parameters!$C$12*Parameters!$C$5*'Actual H2'!L204,IF(Control!$C$11="Tap water",Parameters!$C$17*Parameters!$C$5*'Actual H2'!L204,Parameters!$C$22*Parameters!$C$5*'Actual H2'!L204))</f>
        <v>0</v>
      </c>
      <c r="M204" s="12">
        <f>IF(Control!$C$11="Highly pure",Parameters!$C$12*Parameters!$C$5*'Actual H2'!M204,IF(Control!$C$11="Tap water",Parameters!$C$17*Parameters!$C$5*'Actual H2'!M204,Parameters!$C$22*Parameters!$C$5*'Actual H2'!M204))</f>
        <v>0</v>
      </c>
      <c r="N204" s="12">
        <f>IF(Control!$C$11="Highly pure",Parameters!$C$12*Parameters!$C$5*'Actual H2'!N204,IF(Control!$C$11="Tap water",Parameters!$C$17*Parameters!$C$5*'Actual H2'!N204,Parameters!$C$22*Parameters!$C$5*'Actual H2'!N204))</f>
        <v>0</v>
      </c>
      <c r="O204" s="12">
        <f>IF(Control!$C$11="Highly pure",Parameters!$C$12*Parameters!$C$5*'Actual H2'!O204,IF(Control!$C$11="Tap water",Parameters!$C$17*Parameters!$C$5*'Actual H2'!O204,Parameters!$C$22*Parameters!$C$5*'Actual H2'!O204))</f>
        <v>0</v>
      </c>
      <c r="P204" s="12">
        <f>IF(Control!$C$11="Highly pure",Parameters!$C$12*Parameters!$C$5*'Actual H2'!P204,IF(Control!$C$11="Tap water",Parameters!$C$17*Parameters!$C$5*'Actual H2'!P204,Parameters!$C$22*Parameters!$C$5*'Actual H2'!P204))</f>
        <v>0</v>
      </c>
      <c r="Q204" s="12">
        <f>IF(Control!$C$11="Highly pure",Parameters!$C$12*Parameters!$C$5*'Actual H2'!Q204,IF(Control!$C$11="Tap water",Parameters!$C$17*Parameters!$C$5*'Actual H2'!Q204,Parameters!$C$22*Parameters!$C$5*'Actual H2'!Q204))</f>
        <v>0</v>
      </c>
      <c r="R204" s="12">
        <f>IF(Control!$C$11="Highly pure",Parameters!$C$12*Parameters!$C$5*'Actual H2'!R204,IF(Control!$C$11="Tap water",Parameters!$C$17*Parameters!$C$5*'Actual H2'!R204,Parameters!$C$22*Parameters!$C$5*'Actual H2'!R204))</f>
        <v>0</v>
      </c>
      <c r="S204" s="12">
        <f>IF(Control!$C$11="Highly pure",Parameters!$C$12*Parameters!$C$5*'Actual H2'!S204,IF(Control!$C$11="Tap water",Parameters!$C$17*Parameters!$C$5*'Actual H2'!S204,Parameters!$C$22*Parameters!$C$5*'Actual H2'!S204))</f>
        <v>0</v>
      </c>
      <c r="T204" s="12">
        <f>IF(Control!$C$11="Highly pure",Parameters!$C$12*Parameters!$C$5*'Actual H2'!T204,IF(Control!$C$11="Tap water",Parameters!$C$17*Parameters!$C$5*'Actual H2'!T204,Parameters!$C$22*Parameters!$C$5*'Actual H2'!T204))</f>
        <v>0</v>
      </c>
      <c r="U204" s="12">
        <f>IF(Control!$C$11="Highly pure",Parameters!$C$12*Parameters!$C$5*'Actual H2'!U204,IF(Control!$C$11="Tap water",Parameters!$C$17*Parameters!$C$5*'Actual H2'!U204,Parameters!$C$22*Parameters!$C$5*'Actual H2'!U204))</f>
        <v>0</v>
      </c>
      <c r="V204" s="12">
        <f>IF(Control!$C$11="Highly pure",Parameters!$C$12*Parameters!$C$5*'Actual H2'!V204,IF(Control!$C$11="Tap water",Parameters!$C$17*Parameters!$C$5*'Actual H2'!V204,Parameters!$C$22*Parameters!$C$5*'Actual H2'!V204))</f>
        <v>0</v>
      </c>
      <c r="W204" s="12">
        <f>IF(Control!$C$11="Highly pure",Parameters!$C$12*Parameters!$C$5*'Actual H2'!W204,IF(Control!$C$11="Tap water",Parameters!$C$17*Parameters!$C$5*'Actual H2'!W204,Parameters!$C$22*Parameters!$C$5*'Actual H2'!W204))</f>
        <v>1.8867924528301887</v>
      </c>
      <c r="X204" s="12">
        <f>IF(Control!$C$11="Highly pure",Parameters!$C$12*Parameters!$C$5*'Actual H2'!X204,IF(Control!$C$11="Tap water",Parameters!$C$17*Parameters!$C$5*'Actual H2'!X204,Parameters!$C$22*Parameters!$C$5*'Actual H2'!X204))</f>
        <v>0</v>
      </c>
      <c r="Y204" s="12">
        <f>IF(Control!$C$11="Highly pure",Parameters!$C$12*Parameters!$C$5*'Actual H2'!Y204,IF(Control!$C$11="Tap water",Parameters!$C$17*Parameters!$C$5*'Actual H2'!Y204,Parameters!$C$22*Parameters!$C$5*'Actual H2'!Y204))</f>
        <v>0</v>
      </c>
      <c r="Z204" s="12">
        <f>IF(Control!$C$11="Highly pure",Parameters!$C$12*Parameters!$C$5*'Actual H2'!Z204,IF(Control!$C$11="Tap water",Parameters!$C$17*Parameters!$C$5*'Actual H2'!Z204,Parameters!$C$22*Parameters!$C$5*'Actual H2'!Z204))</f>
        <v>0</v>
      </c>
      <c r="AB204" s="7">
        <f t="shared" si="3"/>
        <v>1.8867924528301887</v>
      </c>
    </row>
    <row r="205" spans="2:28" x14ac:dyDescent="0.2">
      <c r="B205" s="6">
        <v>44399</v>
      </c>
      <c r="C205" s="12">
        <f>IF(Control!$C$11="Highly pure",Parameters!$C$12*Parameters!$C$5*'Actual H2'!C205,IF(Control!$C$11="Tap water",Parameters!$C$17*Parameters!$C$5*'Actual H2'!C205,Parameters!$C$22*Parameters!$C$5*'Actual H2'!C205))</f>
        <v>0</v>
      </c>
      <c r="D205" s="12">
        <f>IF(Control!$C$11="Highly pure",Parameters!$C$12*Parameters!$C$5*'Actual H2'!D205,IF(Control!$C$11="Tap water",Parameters!$C$17*Parameters!$C$5*'Actual H2'!D205,Parameters!$C$22*Parameters!$C$5*'Actual H2'!D205))</f>
        <v>3.8188679245283015</v>
      </c>
      <c r="E205" s="12">
        <f>IF(Control!$C$11="Highly pure",Parameters!$C$12*Parameters!$C$5*'Actual H2'!E205,IF(Control!$C$11="Tap water",Parameters!$C$17*Parameters!$C$5*'Actual H2'!E205,Parameters!$C$22*Parameters!$C$5*'Actual H2'!E205))</f>
        <v>5.7509433962264147</v>
      </c>
      <c r="F205" s="12">
        <f>IF(Control!$C$11="Highly pure",Parameters!$C$12*Parameters!$C$5*'Actual H2'!F205,IF(Control!$C$11="Tap water",Parameters!$C$17*Parameters!$C$5*'Actual H2'!F205,Parameters!$C$22*Parameters!$C$5*'Actual H2'!F205))</f>
        <v>5.7509433962264147</v>
      </c>
      <c r="G205" s="12">
        <f>IF(Control!$C$11="Highly pure",Parameters!$C$12*Parameters!$C$5*'Actual H2'!G205,IF(Control!$C$11="Tap water",Parameters!$C$17*Parameters!$C$5*'Actual H2'!G205,Parameters!$C$22*Parameters!$C$5*'Actual H2'!G205))</f>
        <v>3.8188679245283015</v>
      </c>
      <c r="H205" s="12">
        <f>IF(Control!$C$11="Highly pure",Parameters!$C$12*Parameters!$C$5*'Actual H2'!H205,IF(Control!$C$11="Tap water",Parameters!$C$17*Parameters!$C$5*'Actual H2'!H205,Parameters!$C$22*Parameters!$C$5*'Actual H2'!H205))</f>
        <v>0</v>
      </c>
      <c r="I205" s="12">
        <f>IF(Control!$C$11="Highly pure",Parameters!$C$12*Parameters!$C$5*'Actual H2'!I205,IF(Control!$C$11="Tap water",Parameters!$C$17*Parameters!$C$5*'Actual H2'!I205,Parameters!$C$22*Parameters!$C$5*'Actual H2'!I205))</f>
        <v>0</v>
      </c>
      <c r="J205" s="12">
        <f>IF(Control!$C$11="Highly pure",Parameters!$C$12*Parameters!$C$5*'Actual H2'!J205,IF(Control!$C$11="Tap water",Parameters!$C$17*Parameters!$C$5*'Actual H2'!J205,Parameters!$C$22*Parameters!$C$5*'Actual H2'!J205))</f>
        <v>0</v>
      </c>
      <c r="K205" s="12">
        <f>IF(Control!$C$11="Highly pure",Parameters!$C$12*Parameters!$C$5*'Actual H2'!K205,IF(Control!$C$11="Tap water",Parameters!$C$17*Parameters!$C$5*'Actual H2'!K205,Parameters!$C$22*Parameters!$C$5*'Actual H2'!K205))</f>
        <v>0</v>
      </c>
      <c r="L205" s="12">
        <f>IF(Control!$C$11="Highly pure",Parameters!$C$12*Parameters!$C$5*'Actual H2'!L205,IF(Control!$C$11="Tap water",Parameters!$C$17*Parameters!$C$5*'Actual H2'!L205,Parameters!$C$22*Parameters!$C$5*'Actual H2'!L205))</f>
        <v>0</v>
      </c>
      <c r="M205" s="12">
        <f>IF(Control!$C$11="Highly pure",Parameters!$C$12*Parameters!$C$5*'Actual H2'!M205,IF(Control!$C$11="Tap water",Parameters!$C$17*Parameters!$C$5*'Actual H2'!M205,Parameters!$C$22*Parameters!$C$5*'Actual H2'!M205))</f>
        <v>0</v>
      </c>
      <c r="N205" s="12">
        <f>IF(Control!$C$11="Highly pure",Parameters!$C$12*Parameters!$C$5*'Actual H2'!N205,IF(Control!$C$11="Tap water",Parameters!$C$17*Parameters!$C$5*'Actual H2'!N205,Parameters!$C$22*Parameters!$C$5*'Actual H2'!N205))</f>
        <v>0</v>
      </c>
      <c r="O205" s="12">
        <f>IF(Control!$C$11="Highly pure",Parameters!$C$12*Parameters!$C$5*'Actual H2'!O205,IF(Control!$C$11="Tap water",Parameters!$C$17*Parameters!$C$5*'Actual H2'!O205,Parameters!$C$22*Parameters!$C$5*'Actual H2'!O205))</f>
        <v>0</v>
      </c>
      <c r="P205" s="12">
        <f>IF(Control!$C$11="Highly pure",Parameters!$C$12*Parameters!$C$5*'Actual H2'!P205,IF(Control!$C$11="Tap water",Parameters!$C$17*Parameters!$C$5*'Actual H2'!P205,Parameters!$C$22*Parameters!$C$5*'Actual H2'!P205))</f>
        <v>0</v>
      </c>
      <c r="Q205" s="12">
        <f>IF(Control!$C$11="Highly pure",Parameters!$C$12*Parameters!$C$5*'Actual H2'!Q205,IF(Control!$C$11="Tap water",Parameters!$C$17*Parameters!$C$5*'Actual H2'!Q205,Parameters!$C$22*Parameters!$C$5*'Actual H2'!Q205))</f>
        <v>0</v>
      </c>
      <c r="R205" s="12">
        <f>IF(Control!$C$11="Highly pure",Parameters!$C$12*Parameters!$C$5*'Actual H2'!R205,IF(Control!$C$11="Tap water",Parameters!$C$17*Parameters!$C$5*'Actual H2'!R205,Parameters!$C$22*Parameters!$C$5*'Actual H2'!R205))</f>
        <v>0</v>
      </c>
      <c r="S205" s="12">
        <f>IF(Control!$C$11="Highly pure",Parameters!$C$12*Parameters!$C$5*'Actual H2'!S205,IF(Control!$C$11="Tap water",Parameters!$C$17*Parameters!$C$5*'Actual H2'!S205,Parameters!$C$22*Parameters!$C$5*'Actual H2'!S205))</f>
        <v>0</v>
      </c>
      <c r="T205" s="12">
        <f>IF(Control!$C$11="Highly pure",Parameters!$C$12*Parameters!$C$5*'Actual H2'!T205,IF(Control!$C$11="Tap water",Parameters!$C$17*Parameters!$C$5*'Actual H2'!T205,Parameters!$C$22*Parameters!$C$5*'Actual H2'!T205))</f>
        <v>0</v>
      </c>
      <c r="U205" s="12">
        <f>IF(Control!$C$11="Highly pure",Parameters!$C$12*Parameters!$C$5*'Actual H2'!U205,IF(Control!$C$11="Tap water",Parameters!$C$17*Parameters!$C$5*'Actual H2'!U205,Parameters!$C$22*Parameters!$C$5*'Actual H2'!U205))</f>
        <v>2.8528301886792451</v>
      </c>
      <c r="V205" s="12">
        <f>IF(Control!$C$11="Highly pure",Parameters!$C$12*Parameters!$C$5*'Actual H2'!V205,IF(Control!$C$11="Tap water",Parameters!$C$17*Parameters!$C$5*'Actual H2'!V205,Parameters!$C$22*Parameters!$C$5*'Actual H2'!V205))</f>
        <v>5.7509433962264147</v>
      </c>
      <c r="W205" s="12">
        <f>IF(Control!$C$11="Highly pure",Parameters!$C$12*Parameters!$C$5*'Actual H2'!W205,IF(Control!$C$11="Tap water",Parameters!$C$17*Parameters!$C$5*'Actual H2'!W205,Parameters!$C$22*Parameters!$C$5*'Actual H2'!W205))</f>
        <v>10.430188679245285</v>
      </c>
      <c r="X205" s="12">
        <f>IF(Control!$C$11="Highly pure",Parameters!$C$12*Parameters!$C$5*'Actual H2'!X205,IF(Control!$C$11="Tap water",Parameters!$C$17*Parameters!$C$5*'Actual H2'!X205,Parameters!$C$22*Parameters!$C$5*'Actual H2'!X205))</f>
        <v>10.430188679245285</v>
      </c>
      <c r="Y205" s="12">
        <f>IF(Control!$C$11="Highly pure",Parameters!$C$12*Parameters!$C$5*'Actual H2'!Y205,IF(Control!$C$11="Tap water",Parameters!$C$17*Parameters!$C$5*'Actual H2'!Y205,Parameters!$C$22*Parameters!$C$5*'Actual H2'!Y205))</f>
        <v>9.1924528301886799</v>
      </c>
      <c r="Z205" s="12">
        <f>IF(Control!$C$11="Highly pure",Parameters!$C$12*Parameters!$C$5*'Actual H2'!Z205,IF(Control!$C$11="Tap water",Parameters!$C$17*Parameters!$C$5*'Actual H2'!Z205,Parameters!$C$22*Parameters!$C$5*'Actual H2'!Z205))</f>
        <v>6.7169811320754729</v>
      </c>
      <c r="AB205" s="7">
        <f t="shared" si="3"/>
        <v>64.513207547169813</v>
      </c>
    </row>
    <row r="206" spans="2:28" x14ac:dyDescent="0.2">
      <c r="B206" s="6">
        <v>44400</v>
      </c>
      <c r="C206" s="12">
        <f>IF(Control!$C$11="Highly pure",Parameters!$C$12*Parameters!$C$5*'Actual H2'!C206,IF(Control!$C$11="Tap water",Parameters!$C$17*Parameters!$C$5*'Actual H2'!C206,Parameters!$C$22*Parameters!$C$5*'Actual H2'!C206))</f>
        <v>3.8188679245283015</v>
      </c>
      <c r="D206" s="12">
        <f>IF(Control!$C$11="Highly pure",Parameters!$C$12*Parameters!$C$5*'Actual H2'!D206,IF(Control!$C$11="Tap water",Parameters!$C$17*Parameters!$C$5*'Actual H2'!D206,Parameters!$C$22*Parameters!$C$5*'Actual H2'!D206))</f>
        <v>0</v>
      </c>
      <c r="E206" s="12">
        <f>IF(Control!$C$11="Highly pure",Parameters!$C$12*Parameters!$C$5*'Actual H2'!E206,IF(Control!$C$11="Tap water",Parameters!$C$17*Parameters!$C$5*'Actual H2'!E206,Parameters!$C$22*Parameters!$C$5*'Actual H2'!E206))</f>
        <v>0</v>
      </c>
      <c r="F206" s="12">
        <f>IF(Control!$C$11="Highly pure",Parameters!$C$12*Parameters!$C$5*'Actual H2'!F206,IF(Control!$C$11="Tap water",Parameters!$C$17*Parameters!$C$5*'Actual H2'!F206,Parameters!$C$22*Parameters!$C$5*'Actual H2'!F206))</f>
        <v>0</v>
      </c>
      <c r="G206" s="12">
        <f>IF(Control!$C$11="Highly pure",Parameters!$C$12*Parameters!$C$5*'Actual H2'!G206,IF(Control!$C$11="Tap water",Parameters!$C$17*Parameters!$C$5*'Actual H2'!G206,Parameters!$C$22*Parameters!$C$5*'Actual H2'!G206))</f>
        <v>0</v>
      </c>
      <c r="H206" s="12">
        <f>IF(Control!$C$11="Highly pure",Parameters!$C$12*Parameters!$C$5*'Actual H2'!H206,IF(Control!$C$11="Tap water",Parameters!$C$17*Parameters!$C$5*'Actual H2'!H206,Parameters!$C$22*Parameters!$C$5*'Actual H2'!H206))</f>
        <v>0</v>
      </c>
      <c r="I206" s="12">
        <f>IF(Control!$C$11="Highly pure",Parameters!$C$12*Parameters!$C$5*'Actual H2'!I206,IF(Control!$C$11="Tap water",Parameters!$C$17*Parameters!$C$5*'Actual H2'!I206,Parameters!$C$22*Parameters!$C$5*'Actual H2'!I206))</f>
        <v>0</v>
      </c>
      <c r="J206" s="12">
        <f>IF(Control!$C$11="Highly pure",Parameters!$C$12*Parameters!$C$5*'Actual H2'!J206,IF(Control!$C$11="Tap water",Parameters!$C$17*Parameters!$C$5*'Actual H2'!J206,Parameters!$C$22*Parameters!$C$5*'Actual H2'!J206))</f>
        <v>1.8867924528301887</v>
      </c>
      <c r="K206" s="12">
        <f>IF(Control!$C$11="Highly pure",Parameters!$C$12*Parameters!$C$5*'Actual H2'!K206,IF(Control!$C$11="Tap water",Parameters!$C$17*Parameters!$C$5*'Actual H2'!K206,Parameters!$C$22*Parameters!$C$5*'Actual H2'!K206))</f>
        <v>2.8528301886792451</v>
      </c>
      <c r="L206" s="12">
        <f>IF(Control!$C$11="Highly pure",Parameters!$C$12*Parameters!$C$5*'Actual H2'!L206,IF(Control!$C$11="Tap water",Parameters!$C$17*Parameters!$C$5*'Actual H2'!L206,Parameters!$C$22*Parameters!$C$5*'Actual H2'!L206))</f>
        <v>2.8528301886792451</v>
      </c>
      <c r="M206" s="12">
        <f>IF(Control!$C$11="Highly pure",Parameters!$C$12*Parameters!$C$5*'Actual H2'!M206,IF(Control!$C$11="Tap water",Parameters!$C$17*Parameters!$C$5*'Actual H2'!M206,Parameters!$C$22*Parameters!$C$5*'Actual H2'!M206))</f>
        <v>2.8528301886792451</v>
      </c>
      <c r="N206" s="12">
        <f>IF(Control!$C$11="Highly pure",Parameters!$C$12*Parameters!$C$5*'Actual H2'!N206,IF(Control!$C$11="Tap water",Parameters!$C$17*Parameters!$C$5*'Actual H2'!N206,Parameters!$C$22*Parameters!$C$5*'Actual H2'!N206))</f>
        <v>2.8528301886792451</v>
      </c>
      <c r="O206" s="12">
        <f>IF(Control!$C$11="Highly pure",Parameters!$C$12*Parameters!$C$5*'Actual H2'!O206,IF(Control!$C$11="Tap water",Parameters!$C$17*Parameters!$C$5*'Actual H2'!O206,Parameters!$C$22*Parameters!$C$5*'Actual H2'!O206))</f>
        <v>2.8528301886792451</v>
      </c>
      <c r="P206" s="12">
        <f>IF(Control!$C$11="Highly pure",Parameters!$C$12*Parameters!$C$5*'Actual H2'!P206,IF(Control!$C$11="Tap water",Parameters!$C$17*Parameters!$C$5*'Actual H2'!P206,Parameters!$C$22*Parameters!$C$5*'Actual H2'!P206))</f>
        <v>2.8528301886792451</v>
      </c>
      <c r="Q206" s="12">
        <f>IF(Control!$C$11="Highly pure",Parameters!$C$12*Parameters!$C$5*'Actual H2'!Q206,IF(Control!$C$11="Tap water",Parameters!$C$17*Parameters!$C$5*'Actual H2'!Q206,Parameters!$C$22*Parameters!$C$5*'Actual H2'!Q206))</f>
        <v>4.7849056603773574</v>
      </c>
      <c r="R206" s="12">
        <f>IF(Control!$C$11="Highly pure",Parameters!$C$12*Parameters!$C$5*'Actual H2'!R206,IF(Control!$C$11="Tap water",Parameters!$C$17*Parameters!$C$5*'Actual H2'!R206,Parameters!$C$22*Parameters!$C$5*'Actual H2'!R206))</f>
        <v>6.7169811320754729</v>
      </c>
      <c r="S206" s="12">
        <f>IF(Control!$C$11="Highly pure",Parameters!$C$12*Parameters!$C$5*'Actual H2'!S206,IF(Control!$C$11="Tap water",Parameters!$C$17*Parameters!$C$5*'Actual H2'!S206,Parameters!$C$22*Parameters!$C$5*'Actual H2'!S206))</f>
        <v>7.9547169811320764</v>
      </c>
      <c r="T206" s="12">
        <f>IF(Control!$C$11="Highly pure",Parameters!$C$12*Parameters!$C$5*'Actual H2'!T206,IF(Control!$C$11="Tap water",Parameters!$C$17*Parameters!$C$5*'Actual H2'!T206,Parameters!$C$22*Parameters!$C$5*'Actual H2'!T206))</f>
        <v>10.430188679245285</v>
      </c>
      <c r="U206" s="12">
        <f>IF(Control!$C$11="Highly pure",Parameters!$C$12*Parameters!$C$5*'Actual H2'!U206,IF(Control!$C$11="Tap water",Parameters!$C$17*Parameters!$C$5*'Actual H2'!U206,Parameters!$C$22*Parameters!$C$5*'Actual H2'!U206))</f>
        <v>12.905660377358492</v>
      </c>
      <c r="V206" s="12">
        <f>IF(Control!$C$11="Highly pure",Parameters!$C$12*Parameters!$C$5*'Actual H2'!V206,IF(Control!$C$11="Tap water",Parameters!$C$17*Parameters!$C$5*'Actual H2'!V206,Parameters!$C$22*Parameters!$C$5*'Actual H2'!V206))</f>
        <v>12.905660377358492</v>
      </c>
      <c r="W206" s="12">
        <f>IF(Control!$C$11="Highly pure",Parameters!$C$12*Parameters!$C$5*'Actual H2'!W206,IF(Control!$C$11="Tap water",Parameters!$C$17*Parameters!$C$5*'Actual H2'!W206,Parameters!$C$22*Parameters!$C$5*'Actual H2'!W206))</f>
        <v>12.905660377358492</v>
      </c>
      <c r="X206" s="12">
        <f>IF(Control!$C$11="Highly pure",Parameters!$C$12*Parameters!$C$5*'Actual H2'!X206,IF(Control!$C$11="Tap water",Parameters!$C$17*Parameters!$C$5*'Actual H2'!X206,Parameters!$C$22*Parameters!$C$5*'Actual H2'!X206))</f>
        <v>11.667924528301889</v>
      </c>
      <c r="Y206" s="12">
        <f>IF(Control!$C$11="Highly pure",Parameters!$C$12*Parameters!$C$5*'Actual H2'!Y206,IF(Control!$C$11="Tap water",Parameters!$C$17*Parameters!$C$5*'Actual H2'!Y206,Parameters!$C$22*Parameters!$C$5*'Actual H2'!Y206))</f>
        <v>11.667924528301889</v>
      </c>
      <c r="Z206" s="12">
        <f>IF(Control!$C$11="Highly pure",Parameters!$C$12*Parameters!$C$5*'Actual H2'!Z206,IF(Control!$C$11="Tap water",Parameters!$C$17*Parameters!$C$5*'Actual H2'!Z206,Parameters!$C$22*Parameters!$C$5*'Actual H2'!Z206))</f>
        <v>11.667924528301889</v>
      </c>
      <c r="AB206" s="7">
        <f t="shared" si="3"/>
        <v>126.43018867924528</v>
      </c>
    </row>
    <row r="207" spans="2:28" x14ac:dyDescent="0.2">
      <c r="B207" s="6">
        <v>44401</v>
      </c>
      <c r="C207" s="12">
        <f>IF(Control!$C$11="Highly pure",Parameters!$C$12*Parameters!$C$5*'Actual H2'!C207,IF(Control!$C$11="Tap water",Parameters!$C$17*Parameters!$C$5*'Actual H2'!C207,Parameters!$C$22*Parameters!$C$5*'Actual H2'!C207))</f>
        <v>10.430188679245285</v>
      </c>
      <c r="D207" s="12">
        <f>IF(Control!$C$11="Highly pure",Parameters!$C$12*Parameters!$C$5*'Actual H2'!D207,IF(Control!$C$11="Tap water",Parameters!$C$17*Parameters!$C$5*'Actual H2'!D207,Parameters!$C$22*Parameters!$C$5*'Actual H2'!D207))</f>
        <v>9.1924528301886799</v>
      </c>
      <c r="E207" s="12">
        <f>IF(Control!$C$11="Highly pure",Parameters!$C$12*Parameters!$C$5*'Actual H2'!E207,IF(Control!$C$11="Tap water",Parameters!$C$17*Parameters!$C$5*'Actual H2'!E207,Parameters!$C$22*Parameters!$C$5*'Actual H2'!E207))</f>
        <v>7.9547169811320764</v>
      </c>
      <c r="F207" s="12">
        <f>IF(Control!$C$11="Highly pure",Parameters!$C$12*Parameters!$C$5*'Actual H2'!F207,IF(Control!$C$11="Tap water",Parameters!$C$17*Parameters!$C$5*'Actual H2'!F207,Parameters!$C$22*Parameters!$C$5*'Actual H2'!F207))</f>
        <v>6.7169811320754729</v>
      </c>
      <c r="G207" s="12">
        <f>IF(Control!$C$11="Highly pure",Parameters!$C$12*Parameters!$C$5*'Actual H2'!G207,IF(Control!$C$11="Tap water",Parameters!$C$17*Parameters!$C$5*'Actual H2'!G207,Parameters!$C$22*Parameters!$C$5*'Actual H2'!G207))</f>
        <v>5.7509433962264147</v>
      </c>
      <c r="H207" s="12">
        <f>IF(Control!$C$11="Highly pure",Parameters!$C$12*Parameters!$C$5*'Actual H2'!H207,IF(Control!$C$11="Tap water",Parameters!$C$17*Parameters!$C$5*'Actual H2'!H207,Parameters!$C$22*Parameters!$C$5*'Actual H2'!H207))</f>
        <v>5.7509433962264147</v>
      </c>
      <c r="I207" s="12">
        <f>IF(Control!$C$11="Highly pure",Parameters!$C$12*Parameters!$C$5*'Actual H2'!I207,IF(Control!$C$11="Tap water",Parameters!$C$17*Parameters!$C$5*'Actual H2'!I207,Parameters!$C$22*Parameters!$C$5*'Actual H2'!I207))</f>
        <v>6.7169811320754729</v>
      </c>
      <c r="J207" s="12">
        <f>IF(Control!$C$11="Highly pure",Parameters!$C$12*Parameters!$C$5*'Actual H2'!J207,IF(Control!$C$11="Tap water",Parameters!$C$17*Parameters!$C$5*'Actual H2'!J207,Parameters!$C$22*Parameters!$C$5*'Actual H2'!J207))</f>
        <v>9.1924528301886799</v>
      </c>
      <c r="K207" s="12">
        <f>IF(Control!$C$11="Highly pure",Parameters!$C$12*Parameters!$C$5*'Actual H2'!K207,IF(Control!$C$11="Tap water",Parameters!$C$17*Parameters!$C$5*'Actual H2'!K207,Parameters!$C$22*Parameters!$C$5*'Actual H2'!K207))</f>
        <v>11.667924528301889</v>
      </c>
      <c r="L207" s="12">
        <f>IF(Control!$C$11="Highly pure",Parameters!$C$12*Parameters!$C$5*'Actual H2'!L207,IF(Control!$C$11="Tap water",Parameters!$C$17*Parameters!$C$5*'Actual H2'!L207,Parameters!$C$22*Parameters!$C$5*'Actual H2'!L207))</f>
        <v>10.430188679245285</v>
      </c>
      <c r="M207" s="12">
        <f>IF(Control!$C$11="Highly pure",Parameters!$C$12*Parameters!$C$5*'Actual H2'!M207,IF(Control!$C$11="Tap water",Parameters!$C$17*Parameters!$C$5*'Actual H2'!M207,Parameters!$C$22*Parameters!$C$5*'Actual H2'!M207))</f>
        <v>11.667924528301889</v>
      </c>
      <c r="N207" s="12">
        <f>IF(Control!$C$11="Highly pure",Parameters!$C$12*Parameters!$C$5*'Actual H2'!N207,IF(Control!$C$11="Tap water",Parameters!$C$17*Parameters!$C$5*'Actual H2'!N207,Parameters!$C$22*Parameters!$C$5*'Actual H2'!N207))</f>
        <v>14.384905660377358</v>
      </c>
      <c r="O207" s="12">
        <f>IF(Control!$C$11="Highly pure",Parameters!$C$12*Parameters!$C$5*'Actual H2'!O207,IF(Control!$C$11="Tap water",Parameters!$C$17*Parameters!$C$5*'Actual H2'!O207,Parameters!$C$22*Parameters!$C$5*'Actual H2'!O207))</f>
        <v>12.905660377358492</v>
      </c>
      <c r="P207" s="12">
        <f>IF(Control!$C$11="Highly pure",Parameters!$C$12*Parameters!$C$5*'Actual H2'!P207,IF(Control!$C$11="Tap water",Parameters!$C$17*Parameters!$C$5*'Actual H2'!P207,Parameters!$C$22*Parameters!$C$5*'Actual H2'!P207))</f>
        <v>10.430188679245285</v>
      </c>
      <c r="Q207" s="12">
        <f>IF(Control!$C$11="Highly pure",Parameters!$C$12*Parameters!$C$5*'Actual H2'!Q207,IF(Control!$C$11="Tap water",Parameters!$C$17*Parameters!$C$5*'Actual H2'!Q207,Parameters!$C$22*Parameters!$C$5*'Actual H2'!Q207))</f>
        <v>4.7849056603773574</v>
      </c>
      <c r="R207" s="12">
        <f>IF(Control!$C$11="Highly pure",Parameters!$C$12*Parameters!$C$5*'Actual H2'!R207,IF(Control!$C$11="Tap water",Parameters!$C$17*Parameters!$C$5*'Actual H2'!R207,Parameters!$C$22*Parameters!$C$5*'Actual H2'!R207))</f>
        <v>2.8528301886792451</v>
      </c>
      <c r="S207" s="12">
        <f>IF(Control!$C$11="Highly pure",Parameters!$C$12*Parameters!$C$5*'Actual H2'!S207,IF(Control!$C$11="Tap water",Parameters!$C$17*Parameters!$C$5*'Actual H2'!S207,Parameters!$C$22*Parameters!$C$5*'Actual H2'!S207))</f>
        <v>5.7509433962264147</v>
      </c>
      <c r="T207" s="12">
        <f>IF(Control!$C$11="Highly pure",Parameters!$C$12*Parameters!$C$5*'Actual H2'!T207,IF(Control!$C$11="Tap water",Parameters!$C$17*Parameters!$C$5*'Actual H2'!T207,Parameters!$C$22*Parameters!$C$5*'Actual H2'!T207))</f>
        <v>12.905660377358492</v>
      </c>
      <c r="U207" s="12">
        <f>IF(Control!$C$11="Highly pure",Parameters!$C$12*Parameters!$C$5*'Actual H2'!U207,IF(Control!$C$11="Tap water",Parameters!$C$17*Parameters!$C$5*'Actual H2'!U207,Parameters!$C$22*Parameters!$C$5*'Actual H2'!U207))</f>
        <v>27.547169811320753</v>
      </c>
      <c r="V207" s="12">
        <f>IF(Control!$C$11="Highly pure",Parameters!$C$12*Parameters!$C$5*'Actual H2'!V207,IF(Control!$C$11="Tap water",Parameters!$C$17*Parameters!$C$5*'Actual H2'!V207,Parameters!$C$22*Parameters!$C$5*'Actual H2'!V207))</f>
        <v>40.226415094339615</v>
      </c>
      <c r="W207" s="12">
        <f>IF(Control!$C$11="Highly pure",Parameters!$C$12*Parameters!$C$5*'Actual H2'!W207,IF(Control!$C$11="Tap water",Parameters!$C$17*Parameters!$C$5*'Actual H2'!W207,Parameters!$C$22*Parameters!$C$5*'Actual H2'!W207))</f>
        <v>35.879245283018875</v>
      </c>
      <c r="X207" s="12">
        <f>IF(Control!$C$11="Highly pure",Parameters!$C$12*Parameters!$C$5*'Actual H2'!X207,IF(Control!$C$11="Tap water",Parameters!$C$17*Parameters!$C$5*'Actual H2'!X207,Parameters!$C$22*Parameters!$C$5*'Actual H2'!X207))</f>
        <v>25.735849056603776</v>
      </c>
      <c r="Y207" s="12">
        <f>IF(Control!$C$11="Highly pure",Parameters!$C$12*Parameters!$C$5*'Actual H2'!Y207,IF(Control!$C$11="Tap water",Parameters!$C$17*Parameters!$C$5*'Actual H2'!Y207,Parameters!$C$22*Parameters!$C$5*'Actual H2'!Y207))</f>
        <v>15.864150943396227</v>
      </c>
      <c r="Z207" s="12">
        <f>IF(Control!$C$11="Highly pure",Parameters!$C$12*Parameters!$C$5*'Actual H2'!Z207,IF(Control!$C$11="Tap water",Parameters!$C$17*Parameters!$C$5*'Actual H2'!Z207,Parameters!$C$22*Parameters!$C$5*'Actual H2'!Z207))</f>
        <v>5.7509433962264147</v>
      </c>
      <c r="AB207" s="7">
        <f t="shared" si="3"/>
        <v>310.49056603773585</v>
      </c>
    </row>
    <row r="208" spans="2:28" x14ac:dyDescent="0.2">
      <c r="B208" s="6">
        <v>44402</v>
      </c>
      <c r="C208" s="12">
        <f>IF(Control!$C$11="Highly pure",Parameters!$C$12*Parameters!$C$5*'Actual H2'!C208,IF(Control!$C$11="Tap water",Parameters!$C$17*Parameters!$C$5*'Actual H2'!C208,Parameters!$C$22*Parameters!$C$5*'Actual H2'!C208))</f>
        <v>0</v>
      </c>
      <c r="D208" s="12">
        <f>IF(Control!$C$11="Highly pure",Parameters!$C$12*Parameters!$C$5*'Actual H2'!D208,IF(Control!$C$11="Tap water",Parameters!$C$17*Parameters!$C$5*'Actual H2'!D208,Parameters!$C$22*Parameters!$C$5*'Actual H2'!D208))</f>
        <v>0</v>
      </c>
      <c r="E208" s="12">
        <f>IF(Control!$C$11="Highly pure",Parameters!$C$12*Parameters!$C$5*'Actual H2'!E208,IF(Control!$C$11="Tap water",Parameters!$C$17*Parameters!$C$5*'Actual H2'!E208,Parameters!$C$22*Parameters!$C$5*'Actual H2'!E208))</f>
        <v>0</v>
      </c>
      <c r="F208" s="12">
        <f>IF(Control!$C$11="Highly pure",Parameters!$C$12*Parameters!$C$5*'Actual H2'!F208,IF(Control!$C$11="Tap water",Parameters!$C$17*Parameters!$C$5*'Actual H2'!F208,Parameters!$C$22*Parameters!$C$5*'Actual H2'!F208))</f>
        <v>0</v>
      </c>
      <c r="G208" s="12">
        <f>IF(Control!$C$11="Highly pure",Parameters!$C$12*Parameters!$C$5*'Actual H2'!G208,IF(Control!$C$11="Tap water",Parameters!$C$17*Parameters!$C$5*'Actual H2'!G208,Parameters!$C$22*Parameters!$C$5*'Actual H2'!G208))</f>
        <v>0</v>
      </c>
      <c r="H208" s="12">
        <f>IF(Control!$C$11="Highly pure",Parameters!$C$12*Parameters!$C$5*'Actual H2'!H208,IF(Control!$C$11="Tap water",Parameters!$C$17*Parameters!$C$5*'Actual H2'!H208,Parameters!$C$22*Parameters!$C$5*'Actual H2'!H208))</f>
        <v>4.7849056603773574</v>
      </c>
      <c r="I208" s="12">
        <f>IF(Control!$C$11="Highly pure",Parameters!$C$12*Parameters!$C$5*'Actual H2'!I208,IF(Control!$C$11="Tap water",Parameters!$C$17*Parameters!$C$5*'Actual H2'!I208,Parameters!$C$22*Parameters!$C$5*'Actual H2'!I208))</f>
        <v>7.9547169811320764</v>
      </c>
      <c r="J208" s="12">
        <f>IF(Control!$C$11="Highly pure",Parameters!$C$12*Parameters!$C$5*'Actual H2'!J208,IF(Control!$C$11="Tap water",Parameters!$C$17*Parameters!$C$5*'Actual H2'!J208,Parameters!$C$22*Parameters!$C$5*'Actual H2'!J208))</f>
        <v>10.430188679245285</v>
      </c>
      <c r="K208" s="12">
        <f>IF(Control!$C$11="Highly pure",Parameters!$C$12*Parameters!$C$5*'Actual H2'!K208,IF(Control!$C$11="Tap water",Parameters!$C$17*Parameters!$C$5*'Actual H2'!K208,Parameters!$C$22*Parameters!$C$5*'Actual H2'!K208))</f>
        <v>10.430188679245285</v>
      </c>
      <c r="L208" s="12">
        <f>IF(Control!$C$11="Highly pure",Parameters!$C$12*Parameters!$C$5*'Actual H2'!L208,IF(Control!$C$11="Tap water",Parameters!$C$17*Parameters!$C$5*'Actual H2'!L208,Parameters!$C$22*Parameters!$C$5*'Actual H2'!L208))</f>
        <v>11.667924528301889</v>
      </c>
      <c r="M208" s="12">
        <f>IF(Control!$C$11="Highly pure",Parameters!$C$12*Parameters!$C$5*'Actual H2'!M208,IF(Control!$C$11="Tap water",Parameters!$C$17*Parameters!$C$5*'Actual H2'!M208,Parameters!$C$22*Parameters!$C$5*'Actual H2'!M208))</f>
        <v>15.864150943396227</v>
      </c>
      <c r="N208" s="12">
        <f>IF(Control!$C$11="Highly pure",Parameters!$C$12*Parameters!$C$5*'Actual H2'!N208,IF(Control!$C$11="Tap water",Parameters!$C$17*Parameters!$C$5*'Actual H2'!N208,Parameters!$C$22*Parameters!$C$5*'Actual H2'!N208))</f>
        <v>22.113207547169811</v>
      </c>
      <c r="O208" s="12">
        <f>IF(Control!$C$11="Highly pure",Parameters!$C$12*Parameters!$C$5*'Actual H2'!O208,IF(Control!$C$11="Tap water",Parameters!$C$17*Parameters!$C$5*'Actual H2'!O208,Parameters!$C$22*Parameters!$C$5*'Actual H2'!O208))</f>
        <v>29.358490566037734</v>
      </c>
      <c r="P208" s="12">
        <f>IF(Control!$C$11="Highly pure",Parameters!$C$12*Parameters!$C$5*'Actual H2'!P208,IF(Control!$C$11="Tap water",Parameters!$C$17*Parameters!$C$5*'Actual H2'!P208,Parameters!$C$22*Parameters!$C$5*'Actual H2'!P208))</f>
        <v>38.052830188679245</v>
      </c>
      <c r="Q208" s="12">
        <f>IF(Control!$C$11="Highly pure",Parameters!$C$12*Parameters!$C$5*'Actual H2'!Q208,IF(Control!$C$11="Tap water",Parameters!$C$17*Parameters!$C$5*'Actual H2'!Q208,Parameters!$C$22*Parameters!$C$5*'Actual H2'!Q208))</f>
        <v>42.807547169811322</v>
      </c>
      <c r="R208" s="12">
        <f>IF(Control!$C$11="Highly pure",Parameters!$C$12*Parameters!$C$5*'Actual H2'!R208,IF(Control!$C$11="Tap water",Parameters!$C$17*Parameters!$C$5*'Actual H2'!R208,Parameters!$C$22*Parameters!$C$5*'Actual H2'!R208))</f>
        <v>45.388679245283029</v>
      </c>
      <c r="S208" s="12">
        <f>IF(Control!$C$11="Highly pure",Parameters!$C$12*Parameters!$C$5*'Actual H2'!S208,IF(Control!$C$11="Tap water",Parameters!$C$17*Parameters!$C$5*'Actual H2'!S208,Parameters!$C$22*Parameters!$C$5*'Actual H2'!S208))</f>
        <v>40.226415094339615</v>
      </c>
      <c r="T208" s="12">
        <f>IF(Control!$C$11="Highly pure",Parameters!$C$12*Parameters!$C$5*'Actual H2'!T208,IF(Control!$C$11="Tap water",Parameters!$C$17*Parameters!$C$5*'Actual H2'!T208,Parameters!$C$22*Parameters!$C$5*'Actual H2'!T208))</f>
        <v>35.879245283018875</v>
      </c>
      <c r="U208" s="12">
        <f>IF(Control!$C$11="Highly pure",Parameters!$C$12*Parameters!$C$5*'Actual H2'!U208,IF(Control!$C$11="Tap water",Parameters!$C$17*Parameters!$C$5*'Actual H2'!U208,Parameters!$C$22*Parameters!$C$5*'Actual H2'!U208))</f>
        <v>31.532075471698114</v>
      </c>
      <c r="V208" s="12">
        <f>IF(Control!$C$11="Highly pure",Parameters!$C$12*Parameters!$C$5*'Actual H2'!V208,IF(Control!$C$11="Tap water",Parameters!$C$17*Parameters!$C$5*'Actual H2'!V208,Parameters!$C$22*Parameters!$C$5*'Actual H2'!V208))</f>
        <v>27.547169811320753</v>
      </c>
      <c r="W208" s="12">
        <f>IF(Control!$C$11="Highly pure",Parameters!$C$12*Parameters!$C$5*'Actual H2'!W208,IF(Control!$C$11="Tap water",Parameters!$C$17*Parameters!$C$5*'Actual H2'!W208,Parameters!$C$22*Parameters!$C$5*'Actual H2'!W208))</f>
        <v>25.735849056603776</v>
      </c>
      <c r="X208" s="12">
        <f>IF(Control!$C$11="Highly pure",Parameters!$C$12*Parameters!$C$5*'Actual H2'!X208,IF(Control!$C$11="Tap water",Parameters!$C$17*Parameters!$C$5*'Actual H2'!X208,Parameters!$C$22*Parameters!$C$5*'Actual H2'!X208))</f>
        <v>22.113207547169811</v>
      </c>
      <c r="Y208" s="12">
        <f>IF(Control!$C$11="Highly pure",Parameters!$C$12*Parameters!$C$5*'Actual H2'!Y208,IF(Control!$C$11="Tap water",Parameters!$C$17*Parameters!$C$5*'Actual H2'!Y208,Parameters!$C$22*Parameters!$C$5*'Actual H2'!Y208))</f>
        <v>22.113207547169811</v>
      </c>
      <c r="Z208" s="12">
        <f>IF(Control!$C$11="Highly pure",Parameters!$C$12*Parameters!$C$5*'Actual H2'!Z208,IF(Control!$C$11="Tap water",Parameters!$C$17*Parameters!$C$5*'Actual H2'!Z208,Parameters!$C$22*Parameters!$C$5*'Actual H2'!Z208))</f>
        <v>22.113207547169811</v>
      </c>
      <c r="AB208" s="7">
        <f t="shared" si="3"/>
        <v>466.11320754716979</v>
      </c>
    </row>
    <row r="209" spans="2:28" x14ac:dyDescent="0.2">
      <c r="B209" s="6">
        <v>44403</v>
      </c>
      <c r="C209" s="12">
        <f>IF(Control!$C$11="Highly pure",Parameters!$C$12*Parameters!$C$5*'Actual H2'!C209,IF(Control!$C$11="Tap water",Parameters!$C$17*Parameters!$C$5*'Actual H2'!C209,Parameters!$C$22*Parameters!$C$5*'Actual H2'!C209))</f>
        <v>20.30188679245283</v>
      </c>
      <c r="D209" s="12">
        <f>IF(Control!$C$11="Highly pure",Parameters!$C$12*Parameters!$C$5*'Actual H2'!D209,IF(Control!$C$11="Tap water",Parameters!$C$17*Parameters!$C$5*'Actual H2'!D209,Parameters!$C$22*Parameters!$C$5*'Actual H2'!D209))</f>
        <v>17.343396226415091</v>
      </c>
      <c r="E209" s="12">
        <f>IF(Control!$C$11="Highly pure",Parameters!$C$12*Parameters!$C$5*'Actual H2'!E209,IF(Control!$C$11="Tap water",Parameters!$C$17*Parameters!$C$5*'Actual H2'!E209,Parameters!$C$22*Parameters!$C$5*'Actual H2'!E209))</f>
        <v>18.822641509433961</v>
      </c>
      <c r="F209" s="12">
        <f>IF(Control!$C$11="Highly pure",Parameters!$C$12*Parameters!$C$5*'Actual H2'!F209,IF(Control!$C$11="Tap water",Parameters!$C$17*Parameters!$C$5*'Actual H2'!F209,Parameters!$C$22*Parameters!$C$5*'Actual H2'!F209))</f>
        <v>18.822641509433961</v>
      </c>
      <c r="G209" s="12">
        <f>IF(Control!$C$11="Highly pure",Parameters!$C$12*Parameters!$C$5*'Actual H2'!G209,IF(Control!$C$11="Tap water",Parameters!$C$17*Parameters!$C$5*'Actual H2'!G209,Parameters!$C$22*Parameters!$C$5*'Actual H2'!G209))</f>
        <v>14.384905660377358</v>
      </c>
      <c r="H209" s="12">
        <f>IF(Control!$C$11="Highly pure",Parameters!$C$12*Parameters!$C$5*'Actual H2'!H209,IF(Control!$C$11="Tap water",Parameters!$C$17*Parameters!$C$5*'Actual H2'!H209,Parameters!$C$22*Parameters!$C$5*'Actual H2'!H209))</f>
        <v>9.1924528301886799</v>
      </c>
      <c r="I209" s="12">
        <f>IF(Control!$C$11="Highly pure",Parameters!$C$12*Parameters!$C$5*'Actual H2'!I209,IF(Control!$C$11="Tap water",Parameters!$C$17*Parameters!$C$5*'Actual H2'!I209,Parameters!$C$22*Parameters!$C$5*'Actual H2'!I209))</f>
        <v>4.7849056603773574</v>
      </c>
      <c r="J209" s="12">
        <f>IF(Control!$C$11="Highly pure",Parameters!$C$12*Parameters!$C$5*'Actual H2'!J209,IF(Control!$C$11="Tap water",Parameters!$C$17*Parameters!$C$5*'Actual H2'!J209,Parameters!$C$22*Parameters!$C$5*'Actual H2'!J209))</f>
        <v>4.7849056603773574</v>
      </c>
      <c r="K209" s="12">
        <f>IF(Control!$C$11="Highly pure",Parameters!$C$12*Parameters!$C$5*'Actual H2'!K209,IF(Control!$C$11="Tap water",Parameters!$C$17*Parameters!$C$5*'Actual H2'!K209,Parameters!$C$22*Parameters!$C$5*'Actual H2'!K209))</f>
        <v>6.7169811320754729</v>
      </c>
      <c r="L209" s="12">
        <f>IF(Control!$C$11="Highly pure",Parameters!$C$12*Parameters!$C$5*'Actual H2'!L209,IF(Control!$C$11="Tap water",Parameters!$C$17*Parameters!$C$5*'Actual H2'!L209,Parameters!$C$22*Parameters!$C$5*'Actual H2'!L209))</f>
        <v>10.430188679245285</v>
      </c>
      <c r="M209" s="12">
        <f>IF(Control!$C$11="Highly pure",Parameters!$C$12*Parameters!$C$5*'Actual H2'!M209,IF(Control!$C$11="Tap water",Parameters!$C$17*Parameters!$C$5*'Actual H2'!M209,Parameters!$C$22*Parameters!$C$5*'Actual H2'!M209))</f>
        <v>12.905660377358492</v>
      </c>
      <c r="N209" s="12">
        <f>IF(Control!$C$11="Highly pure",Parameters!$C$12*Parameters!$C$5*'Actual H2'!N209,IF(Control!$C$11="Tap water",Parameters!$C$17*Parameters!$C$5*'Actual H2'!N209,Parameters!$C$22*Parameters!$C$5*'Actual H2'!N209))</f>
        <v>12.905660377358492</v>
      </c>
      <c r="O209" s="12">
        <f>IF(Control!$C$11="Highly pure",Parameters!$C$12*Parameters!$C$5*'Actual H2'!O209,IF(Control!$C$11="Tap water",Parameters!$C$17*Parameters!$C$5*'Actual H2'!O209,Parameters!$C$22*Parameters!$C$5*'Actual H2'!O209))</f>
        <v>11.667924528301889</v>
      </c>
      <c r="P209" s="12">
        <f>IF(Control!$C$11="Highly pure",Parameters!$C$12*Parameters!$C$5*'Actual H2'!P209,IF(Control!$C$11="Tap water",Parameters!$C$17*Parameters!$C$5*'Actual H2'!P209,Parameters!$C$22*Parameters!$C$5*'Actual H2'!P209))</f>
        <v>9.1924528301886799</v>
      </c>
      <c r="Q209" s="12">
        <f>IF(Control!$C$11="Highly pure",Parameters!$C$12*Parameters!$C$5*'Actual H2'!Q209,IF(Control!$C$11="Tap water",Parameters!$C$17*Parameters!$C$5*'Actual H2'!Q209,Parameters!$C$22*Parameters!$C$5*'Actual H2'!Q209))</f>
        <v>10.430188679245285</v>
      </c>
      <c r="R209" s="12">
        <f>IF(Control!$C$11="Highly pure",Parameters!$C$12*Parameters!$C$5*'Actual H2'!R209,IF(Control!$C$11="Tap water",Parameters!$C$17*Parameters!$C$5*'Actual H2'!R209,Parameters!$C$22*Parameters!$C$5*'Actual H2'!R209))</f>
        <v>12.905660377358492</v>
      </c>
      <c r="S209" s="12">
        <f>IF(Control!$C$11="Highly pure",Parameters!$C$12*Parameters!$C$5*'Actual H2'!S209,IF(Control!$C$11="Tap water",Parameters!$C$17*Parameters!$C$5*'Actual H2'!S209,Parameters!$C$22*Parameters!$C$5*'Actual H2'!S209))</f>
        <v>12.905660377358492</v>
      </c>
      <c r="T209" s="12">
        <f>IF(Control!$C$11="Highly pure",Parameters!$C$12*Parameters!$C$5*'Actual H2'!T209,IF(Control!$C$11="Tap water",Parameters!$C$17*Parameters!$C$5*'Actual H2'!T209,Parameters!$C$22*Parameters!$C$5*'Actual H2'!T209))</f>
        <v>11.667924528301889</v>
      </c>
      <c r="U209" s="12">
        <f>IF(Control!$C$11="Highly pure",Parameters!$C$12*Parameters!$C$5*'Actual H2'!U209,IF(Control!$C$11="Tap water",Parameters!$C$17*Parameters!$C$5*'Actual H2'!U209,Parameters!$C$22*Parameters!$C$5*'Actual H2'!U209))</f>
        <v>9.1924528301886799</v>
      </c>
      <c r="V209" s="12">
        <f>IF(Control!$C$11="Highly pure",Parameters!$C$12*Parameters!$C$5*'Actual H2'!V209,IF(Control!$C$11="Tap water",Parameters!$C$17*Parameters!$C$5*'Actual H2'!V209,Parameters!$C$22*Parameters!$C$5*'Actual H2'!V209))</f>
        <v>7.9547169811320764</v>
      </c>
      <c r="W209" s="12">
        <f>IF(Control!$C$11="Highly pure",Parameters!$C$12*Parameters!$C$5*'Actual H2'!W209,IF(Control!$C$11="Tap water",Parameters!$C$17*Parameters!$C$5*'Actual H2'!W209,Parameters!$C$22*Parameters!$C$5*'Actual H2'!W209))</f>
        <v>7.9547169811320764</v>
      </c>
      <c r="X209" s="12">
        <f>IF(Control!$C$11="Highly pure",Parameters!$C$12*Parameters!$C$5*'Actual H2'!X209,IF(Control!$C$11="Tap water",Parameters!$C$17*Parameters!$C$5*'Actual H2'!X209,Parameters!$C$22*Parameters!$C$5*'Actual H2'!X209))</f>
        <v>10.430188679245285</v>
      </c>
      <c r="Y209" s="12">
        <f>IF(Control!$C$11="Highly pure",Parameters!$C$12*Parameters!$C$5*'Actual H2'!Y209,IF(Control!$C$11="Tap water",Parameters!$C$17*Parameters!$C$5*'Actual H2'!Y209,Parameters!$C$22*Parameters!$C$5*'Actual H2'!Y209))</f>
        <v>11.667924528301889</v>
      </c>
      <c r="Z209" s="12">
        <f>IF(Control!$C$11="Highly pure",Parameters!$C$12*Parameters!$C$5*'Actual H2'!Z209,IF(Control!$C$11="Tap water",Parameters!$C$17*Parameters!$C$5*'Actual H2'!Z209,Parameters!$C$22*Parameters!$C$5*'Actual H2'!Z209))</f>
        <v>14.384905660377358</v>
      </c>
      <c r="AB209" s="7">
        <f t="shared" si="3"/>
        <v>281.75094339622638</v>
      </c>
    </row>
    <row r="210" spans="2:28" x14ac:dyDescent="0.2">
      <c r="B210" s="6">
        <v>44404</v>
      </c>
      <c r="C210" s="12">
        <f>IF(Control!$C$11="Highly pure",Parameters!$C$12*Parameters!$C$5*'Actual H2'!C210,IF(Control!$C$11="Tap water",Parameters!$C$17*Parameters!$C$5*'Actual H2'!C210,Parameters!$C$22*Parameters!$C$5*'Actual H2'!C210))</f>
        <v>18.822641509433961</v>
      </c>
      <c r="D210" s="12">
        <f>IF(Control!$C$11="Highly pure",Parameters!$C$12*Parameters!$C$5*'Actual H2'!D210,IF(Control!$C$11="Tap water",Parameters!$C$17*Parameters!$C$5*'Actual H2'!D210,Parameters!$C$22*Parameters!$C$5*'Actual H2'!D210))</f>
        <v>20.30188679245283</v>
      </c>
      <c r="E210" s="12">
        <f>IF(Control!$C$11="Highly pure",Parameters!$C$12*Parameters!$C$5*'Actual H2'!E210,IF(Control!$C$11="Tap water",Parameters!$C$17*Parameters!$C$5*'Actual H2'!E210,Parameters!$C$22*Parameters!$C$5*'Actual H2'!E210))</f>
        <v>20.30188679245283</v>
      </c>
      <c r="F210" s="12">
        <f>IF(Control!$C$11="Highly pure",Parameters!$C$12*Parameters!$C$5*'Actual H2'!F210,IF(Control!$C$11="Tap water",Parameters!$C$17*Parameters!$C$5*'Actual H2'!F210,Parameters!$C$22*Parameters!$C$5*'Actual H2'!F210))</f>
        <v>18.822641509433961</v>
      </c>
      <c r="G210" s="12">
        <f>IF(Control!$C$11="Highly pure",Parameters!$C$12*Parameters!$C$5*'Actual H2'!G210,IF(Control!$C$11="Tap water",Parameters!$C$17*Parameters!$C$5*'Actual H2'!G210,Parameters!$C$22*Parameters!$C$5*'Actual H2'!G210))</f>
        <v>15.864150943396227</v>
      </c>
      <c r="H210" s="12">
        <f>IF(Control!$C$11="Highly pure",Parameters!$C$12*Parameters!$C$5*'Actual H2'!H210,IF(Control!$C$11="Tap water",Parameters!$C$17*Parameters!$C$5*'Actual H2'!H210,Parameters!$C$22*Parameters!$C$5*'Actual H2'!H210))</f>
        <v>6.7169811320754729</v>
      </c>
      <c r="I210" s="12">
        <f>IF(Control!$C$11="Highly pure",Parameters!$C$12*Parameters!$C$5*'Actual H2'!I210,IF(Control!$C$11="Tap water",Parameters!$C$17*Parameters!$C$5*'Actual H2'!I210,Parameters!$C$22*Parameters!$C$5*'Actual H2'!I210))</f>
        <v>0</v>
      </c>
      <c r="J210" s="12">
        <f>IF(Control!$C$11="Highly pure",Parameters!$C$12*Parameters!$C$5*'Actual H2'!J210,IF(Control!$C$11="Tap water",Parameters!$C$17*Parameters!$C$5*'Actual H2'!J210,Parameters!$C$22*Parameters!$C$5*'Actual H2'!J210))</f>
        <v>0</v>
      </c>
      <c r="K210" s="12">
        <f>IF(Control!$C$11="Highly pure",Parameters!$C$12*Parameters!$C$5*'Actual H2'!K210,IF(Control!$C$11="Tap water",Parameters!$C$17*Parameters!$C$5*'Actual H2'!K210,Parameters!$C$22*Parameters!$C$5*'Actual H2'!K210))</f>
        <v>0</v>
      </c>
      <c r="L210" s="12">
        <f>IF(Control!$C$11="Highly pure",Parameters!$C$12*Parameters!$C$5*'Actual H2'!L210,IF(Control!$C$11="Tap water",Parameters!$C$17*Parameters!$C$5*'Actual H2'!L210,Parameters!$C$22*Parameters!$C$5*'Actual H2'!L210))</f>
        <v>0</v>
      </c>
      <c r="M210" s="12">
        <f>IF(Control!$C$11="Highly pure",Parameters!$C$12*Parameters!$C$5*'Actual H2'!M210,IF(Control!$C$11="Tap water",Parameters!$C$17*Parameters!$C$5*'Actual H2'!M210,Parameters!$C$22*Parameters!$C$5*'Actual H2'!M210))</f>
        <v>0</v>
      </c>
      <c r="N210" s="12">
        <f>IF(Control!$C$11="Highly pure",Parameters!$C$12*Parameters!$C$5*'Actual H2'!N210,IF(Control!$C$11="Tap water",Parameters!$C$17*Parameters!$C$5*'Actual H2'!N210,Parameters!$C$22*Parameters!$C$5*'Actual H2'!N210))</f>
        <v>0</v>
      </c>
      <c r="O210" s="12">
        <f>IF(Control!$C$11="Highly pure",Parameters!$C$12*Parameters!$C$5*'Actual H2'!O210,IF(Control!$C$11="Tap water",Parameters!$C$17*Parameters!$C$5*'Actual H2'!O210,Parameters!$C$22*Parameters!$C$5*'Actual H2'!O210))</f>
        <v>2.8528301886792451</v>
      </c>
      <c r="P210" s="12">
        <f>IF(Control!$C$11="Highly pure",Parameters!$C$12*Parameters!$C$5*'Actual H2'!P210,IF(Control!$C$11="Tap water",Parameters!$C$17*Parameters!$C$5*'Actual H2'!P210,Parameters!$C$22*Parameters!$C$5*'Actual H2'!P210))</f>
        <v>9.1924528301886799</v>
      </c>
      <c r="Q210" s="12">
        <f>IF(Control!$C$11="Highly pure",Parameters!$C$12*Parameters!$C$5*'Actual H2'!Q210,IF(Control!$C$11="Tap water",Parameters!$C$17*Parameters!$C$5*'Actual H2'!Q210,Parameters!$C$22*Parameters!$C$5*'Actual H2'!Q210))</f>
        <v>18.822641509433961</v>
      </c>
      <c r="R210" s="12">
        <f>IF(Control!$C$11="Highly pure",Parameters!$C$12*Parameters!$C$5*'Actual H2'!R210,IF(Control!$C$11="Tap water",Parameters!$C$17*Parameters!$C$5*'Actual H2'!R210,Parameters!$C$22*Parameters!$C$5*'Actual H2'!R210))</f>
        <v>29.358490566037734</v>
      </c>
      <c r="S210" s="12">
        <f>IF(Control!$C$11="Highly pure",Parameters!$C$12*Parameters!$C$5*'Actual H2'!S210,IF(Control!$C$11="Tap water",Parameters!$C$17*Parameters!$C$5*'Actual H2'!S210,Parameters!$C$22*Parameters!$C$5*'Actual H2'!S210))</f>
        <v>40.226415094339615</v>
      </c>
      <c r="T210" s="12">
        <f>IF(Control!$C$11="Highly pure",Parameters!$C$12*Parameters!$C$5*'Actual H2'!T210,IF(Control!$C$11="Tap water",Parameters!$C$17*Parameters!$C$5*'Actual H2'!T210,Parameters!$C$22*Parameters!$C$5*'Actual H2'!T210))</f>
        <v>53.132075471698116</v>
      </c>
      <c r="U210" s="12">
        <f>IF(Control!$C$11="Highly pure",Parameters!$C$12*Parameters!$C$5*'Actual H2'!U210,IF(Control!$C$11="Tap water",Parameters!$C$17*Parameters!$C$5*'Actual H2'!U210,Parameters!$C$22*Parameters!$C$5*'Actual H2'!U210))</f>
        <v>62.279245283018867</v>
      </c>
      <c r="V210" s="12">
        <f>IF(Control!$C$11="Highly pure",Parameters!$C$12*Parameters!$C$5*'Actual H2'!V210,IF(Control!$C$11="Tap water",Parameters!$C$17*Parameters!$C$5*'Actual H2'!V210,Parameters!$C$22*Parameters!$C$5*'Actual H2'!V210))</f>
        <v>65.328301886792445</v>
      </c>
      <c r="W210" s="12">
        <f>IF(Control!$C$11="Highly pure",Parameters!$C$12*Parameters!$C$5*'Actual H2'!W210,IF(Control!$C$11="Tap water",Parameters!$C$17*Parameters!$C$5*'Actual H2'!W210,Parameters!$C$22*Parameters!$C$5*'Actual H2'!W210))</f>
        <v>59.230188679245273</v>
      </c>
      <c r="X210" s="12">
        <f>IF(Control!$C$11="Highly pure",Parameters!$C$12*Parameters!$C$5*'Actual H2'!X210,IF(Control!$C$11="Tap water",Parameters!$C$17*Parameters!$C$5*'Actual H2'!X210,Parameters!$C$22*Parameters!$C$5*'Actual H2'!X210))</f>
        <v>62.279245283018867</v>
      </c>
      <c r="Y210" s="12">
        <f>IF(Control!$C$11="Highly pure",Parameters!$C$12*Parameters!$C$5*'Actual H2'!Y210,IF(Control!$C$11="Tap water",Parameters!$C$17*Parameters!$C$5*'Actual H2'!Y210,Parameters!$C$22*Parameters!$C$5*'Actual H2'!Y210))</f>
        <v>85.735849056603769</v>
      </c>
      <c r="Z210" s="12">
        <f>IF(Control!$C$11="Highly pure",Parameters!$C$12*Parameters!$C$5*'Actual H2'!Z210,IF(Control!$C$11="Tap water",Parameters!$C$17*Parameters!$C$5*'Actual H2'!Z210,Parameters!$C$22*Parameters!$C$5*'Actual H2'!Z210))</f>
        <v>97.781132075471703</v>
      </c>
      <c r="AB210" s="7">
        <f t="shared" si="3"/>
        <v>687.04905660377358</v>
      </c>
    </row>
    <row r="211" spans="2:28" x14ac:dyDescent="0.2">
      <c r="B211" s="6">
        <v>44405</v>
      </c>
      <c r="C211" s="12">
        <f>IF(Control!$C$11="Highly pure",Parameters!$C$12*Parameters!$C$5*'Actual H2'!C211,IF(Control!$C$11="Tap water",Parameters!$C$17*Parameters!$C$5*'Actual H2'!C211,Parameters!$C$22*Parameters!$C$5*'Actual H2'!C211))</f>
        <v>93.856603773584894</v>
      </c>
      <c r="D211" s="12">
        <f>IF(Control!$C$11="Highly pure",Parameters!$C$12*Parameters!$C$5*'Actual H2'!D211,IF(Control!$C$11="Tap water",Parameters!$C$17*Parameters!$C$5*'Actual H2'!D211,Parameters!$C$22*Parameters!$C$5*'Actual H2'!D211))</f>
        <v>85.735849056603769</v>
      </c>
      <c r="E211" s="12">
        <f>IF(Control!$C$11="Highly pure",Parameters!$C$12*Parameters!$C$5*'Actual H2'!E211,IF(Control!$C$11="Tap water",Parameters!$C$17*Parameters!$C$5*'Actual H2'!E211,Parameters!$C$22*Parameters!$C$5*'Actual H2'!E211))</f>
        <v>85.735849056603769</v>
      </c>
      <c r="F211" s="12">
        <f>IF(Control!$C$11="Highly pure",Parameters!$C$12*Parameters!$C$5*'Actual H2'!F211,IF(Control!$C$11="Tap water",Parameters!$C$17*Parameters!$C$5*'Actual H2'!F211,Parameters!$C$22*Parameters!$C$5*'Actual H2'!F211))</f>
        <v>89.720754716981133</v>
      </c>
      <c r="G211" s="12">
        <f>IF(Control!$C$11="Highly pure",Parameters!$C$12*Parameters!$C$5*'Actual H2'!G211,IF(Control!$C$11="Tap water",Parameters!$C$17*Parameters!$C$5*'Actual H2'!G211,Parameters!$C$22*Parameters!$C$5*'Actual H2'!G211))</f>
        <v>89.720754716981133</v>
      </c>
      <c r="H211" s="12">
        <f>IF(Control!$C$11="Highly pure",Parameters!$C$12*Parameters!$C$5*'Actual H2'!H211,IF(Control!$C$11="Tap water",Parameters!$C$17*Parameters!$C$5*'Actual H2'!H211,Parameters!$C$22*Parameters!$C$5*'Actual H2'!H211))</f>
        <v>89.720754716981133</v>
      </c>
      <c r="I211" s="12">
        <f>IF(Control!$C$11="Highly pure",Parameters!$C$12*Parameters!$C$5*'Actual H2'!I211,IF(Control!$C$11="Tap water",Parameters!$C$17*Parameters!$C$5*'Actual H2'!I211,Parameters!$C$22*Parameters!$C$5*'Actual H2'!I211))</f>
        <v>93.856603773584894</v>
      </c>
      <c r="J211" s="12">
        <f>IF(Control!$C$11="Highly pure",Parameters!$C$12*Parameters!$C$5*'Actual H2'!J211,IF(Control!$C$11="Tap water",Parameters!$C$17*Parameters!$C$5*'Actual H2'!J211,Parameters!$C$22*Parameters!$C$5*'Actual H2'!J211))</f>
        <v>113.72075471698113</v>
      </c>
      <c r="K211" s="12">
        <f>IF(Control!$C$11="Highly pure",Parameters!$C$12*Parameters!$C$5*'Actual H2'!K211,IF(Control!$C$11="Tap water",Parameters!$C$17*Parameters!$C$5*'Actual H2'!K211,Parameters!$C$22*Parameters!$C$5*'Actual H2'!K211))</f>
        <v>133.6754716981132</v>
      </c>
      <c r="L211" s="12">
        <f>IF(Control!$C$11="Highly pure",Parameters!$C$12*Parameters!$C$5*'Actual H2'!L211,IF(Control!$C$11="Tap water",Parameters!$C$17*Parameters!$C$5*'Actual H2'!L211,Parameters!$C$22*Parameters!$C$5*'Actual H2'!L211))</f>
        <v>137.53962264150945</v>
      </c>
      <c r="M211" s="12">
        <f>IF(Control!$C$11="Highly pure",Parameters!$C$12*Parameters!$C$5*'Actual H2'!M211,IF(Control!$C$11="Tap water",Parameters!$C$17*Parameters!$C$5*'Actual H2'!M211,Parameters!$C$22*Parameters!$C$5*'Actual H2'!M211))</f>
        <v>137.53962264150945</v>
      </c>
      <c r="N211" s="12">
        <f>IF(Control!$C$11="Highly pure",Parameters!$C$12*Parameters!$C$5*'Actual H2'!N211,IF(Control!$C$11="Tap water",Parameters!$C$17*Parameters!$C$5*'Actual H2'!N211,Parameters!$C$22*Parameters!$C$5*'Actual H2'!N211))</f>
        <v>137.53962264150945</v>
      </c>
      <c r="O211" s="12">
        <f>IF(Control!$C$11="Highly pure",Parameters!$C$12*Parameters!$C$5*'Actual H2'!O211,IF(Control!$C$11="Tap water",Parameters!$C$17*Parameters!$C$5*'Actual H2'!O211,Parameters!$C$22*Parameters!$C$5*'Actual H2'!O211))</f>
        <v>130.26415094339623</v>
      </c>
      <c r="P211" s="12">
        <f>IF(Control!$C$11="Highly pure",Parameters!$C$12*Parameters!$C$5*'Actual H2'!P211,IF(Control!$C$11="Tap water",Parameters!$C$17*Parameters!$C$5*'Actual H2'!P211,Parameters!$C$22*Parameters!$C$5*'Actual H2'!P211))</f>
        <v>117.1320754716981</v>
      </c>
      <c r="Q211" s="12">
        <f>IF(Control!$C$11="Highly pure",Parameters!$C$12*Parameters!$C$5*'Actual H2'!Q211,IF(Control!$C$11="Tap water",Parameters!$C$17*Parameters!$C$5*'Actual H2'!Q211,Parameters!$C$22*Parameters!$C$5*'Actual H2'!Q211))</f>
        <v>109.79622641509434</v>
      </c>
      <c r="R211" s="12">
        <f>IF(Control!$C$11="Highly pure",Parameters!$C$12*Parameters!$C$5*'Actual H2'!R211,IF(Control!$C$11="Tap water",Parameters!$C$17*Parameters!$C$5*'Actual H2'!R211,Parameters!$C$22*Parameters!$C$5*'Actual H2'!R211))</f>
        <v>101.19245283018867</v>
      </c>
      <c r="S211" s="12">
        <f>IF(Control!$C$11="Highly pure",Parameters!$C$12*Parameters!$C$5*'Actual H2'!S211,IF(Control!$C$11="Tap water",Parameters!$C$17*Parameters!$C$5*'Actual H2'!S211,Parameters!$C$22*Parameters!$C$5*'Actual H2'!S211))</f>
        <v>93.856603773584894</v>
      </c>
      <c r="T211" s="12">
        <f>IF(Control!$C$11="Highly pure",Parameters!$C$12*Parameters!$C$5*'Actual H2'!T211,IF(Control!$C$11="Tap water",Parameters!$C$17*Parameters!$C$5*'Actual H2'!T211,Parameters!$C$22*Parameters!$C$5*'Actual H2'!T211))</f>
        <v>83.89433962264151</v>
      </c>
      <c r="U211" s="12">
        <f>IF(Control!$C$11="Highly pure",Parameters!$C$12*Parameters!$C$5*'Actual H2'!U211,IF(Control!$C$11="Tap water",Parameters!$C$17*Parameters!$C$5*'Actual H2'!U211,Parameters!$C$22*Parameters!$C$5*'Actual H2'!U211))</f>
        <v>68.377358490566024</v>
      </c>
      <c r="V211" s="12">
        <f>IF(Control!$C$11="Highly pure",Parameters!$C$12*Parameters!$C$5*'Actual H2'!V211,IF(Control!$C$11="Tap water",Parameters!$C$17*Parameters!$C$5*'Actual H2'!V211,Parameters!$C$22*Parameters!$C$5*'Actual H2'!V211))</f>
        <v>62.279245283018867</v>
      </c>
      <c r="W211" s="12">
        <f>IF(Control!$C$11="Highly pure",Parameters!$C$12*Parameters!$C$5*'Actual H2'!W211,IF(Control!$C$11="Tap water",Parameters!$C$17*Parameters!$C$5*'Actual H2'!W211,Parameters!$C$22*Parameters!$C$5*'Actual H2'!W211))</f>
        <v>59.230188679245273</v>
      </c>
      <c r="X211" s="12">
        <f>IF(Control!$C$11="Highly pure",Parameters!$C$12*Parameters!$C$5*'Actual H2'!X211,IF(Control!$C$11="Tap water",Parameters!$C$17*Parameters!$C$5*'Actual H2'!X211,Parameters!$C$22*Parameters!$C$5*'Actual H2'!X211))</f>
        <v>59.230188679245273</v>
      </c>
      <c r="Y211" s="12">
        <f>IF(Control!$C$11="Highly pure",Parameters!$C$12*Parameters!$C$5*'Actual H2'!Y211,IF(Control!$C$11="Tap water",Parameters!$C$17*Parameters!$C$5*'Actual H2'!Y211,Parameters!$C$22*Parameters!$C$5*'Actual H2'!Y211))</f>
        <v>53.132075471698116</v>
      </c>
      <c r="Z211" s="12">
        <f>IF(Control!$C$11="Highly pure",Parameters!$C$12*Parameters!$C$5*'Actual H2'!Z211,IF(Control!$C$11="Tap water",Parameters!$C$17*Parameters!$C$5*'Actual H2'!Z211,Parameters!$C$22*Parameters!$C$5*'Actual H2'!Z211))</f>
        <v>45.388679245283029</v>
      </c>
      <c r="AB211" s="7">
        <f t="shared" si="3"/>
        <v>2272.1358490566035</v>
      </c>
    </row>
    <row r="212" spans="2:28" x14ac:dyDescent="0.2">
      <c r="B212" s="6">
        <v>44406</v>
      </c>
      <c r="C212" s="12">
        <f>IF(Control!$C$11="Highly pure",Parameters!$C$12*Parameters!$C$5*'Actual H2'!C212,IF(Control!$C$11="Tap water",Parameters!$C$17*Parameters!$C$5*'Actual H2'!C212,Parameters!$C$22*Parameters!$C$5*'Actual H2'!C212))</f>
        <v>45.388679245283029</v>
      </c>
      <c r="D212" s="12">
        <f>IF(Control!$C$11="Highly pure",Parameters!$C$12*Parameters!$C$5*'Actual H2'!D212,IF(Control!$C$11="Tap water",Parameters!$C$17*Parameters!$C$5*'Actual H2'!D212,Parameters!$C$22*Parameters!$C$5*'Actual H2'!D212))</f>
        <v>50.55094339622643</v>
      </c>
      <c r="E212" s="12">
        <f>IF(Control!$C$11="Highly pure",Parameters!$C$12*Parameters!$C$5*'Actual H2'!E212,IF(Control!$C$11="Tap water",Parameters!$C$17*Parameters!$C$5*'Actual H2'!E212,Parameters!$C$22*Parameters!$C$5*'Actual H2'!E212))</f>
        <v>65.328301886792445</v>
      </c>
      <c r="F212" s="12">
        <f>IF(Control!$C$11="Highly pure",Parameters!$C$12*Parameters!$C$5*'Actual H2'!F212,IF(Control!$C$11="Tap water",Parameters!$C$17*Parameters!$C$5*'Actual H2'!F212,Parameters!$C$22*Parameters!$C$5*'Actual H2'!F212))</f>
        <v>75.833962264150927</v>
      </c>
      <c r="G212" s="12">
        <f>IF(Control!$C$11="Highly pure",Parameters!$C$12*Parameters!$C$5*'Actual H2'!G212,IF(Control!$C$11="Tap water",Parameters!$C$17*Parameters!$C$5*'Actual H2'!G212,Parameters!$C$22*Parameters!$C$5*'Actual H2'!G212))</f>
        <v>83.89433962264151</v>
      </c>
      <c r="H212" s="12">
        <f>IF(Control!$C$11="Highly pure",Parameters!$C$12*Parameters!$C$5*'Actual H2'!H212,IF(Control!$C$11="Tap water",Parameters!$C$17*Parameters!$C$5*'Actual H2'!H212,Parameters!$C$22*Parameters!$C$5*'Actual H2'!H212))</f>
        <v>83.89433962264151</v>
      </c>
      <c r="I212" s="12">
        <f>IF(Control!$C$11="Highly pure",Parameters!$C$12*Parameters!$C$5*'Actual H2'!I212,IF(Control!$C$11="Tap water",Parameters!$C$17*Parameters!$C$5*'Actual H2'!I212,Parameters!$C$22*Parameters!$C$5*'Actual H2'!I212))</f>
        <v>85.735849056603769</v>
      </c>
      <c r="J212" s="12">
        <f>IF(Control!$C$11="Highly pure",Parameters!$C$12*Parameters!$C$5*'Actual H2'!J212,IF(Control!$C$11="Tap water",Parameters!$C$17*Parameters!$C$5*'Actual H2'!J212,Parameters!$C$22*Parameters!$C$5*'Actual H2'!J212))</f>
        <v>97.781132075471703</v>
      </c>
      <c r="K212" s="12">
        <f>IF(Control!$C$11="Highly pure",Parameters!$C$12*Parameters!$C$5*'Actual H2'!K212,IF(Control!$C$11="Tap water",Parameters!$C$17*Parameters!$C$5*'Actual H2'!K212,Parameters!$C$22*Parameters!$C$5*'Actual H2'!K212))</f>
        <v>105.66037735849056</v>
      </c>
      <c r="L212" s="12">
        <f>IF(Control!$C$11="Highly pure",Parameters!$C$12*Parameters!$C$5*'Actual H2'!L212,IF(Control!$C$11="Tap water",Parameters!$C$17*Parameters!$C$5*'Actual H2'!L212,Parameters!$C$22*Parameters!$C$5*'Actual H2'!L212))</f>
        <v>109.79622641509434</v>
      </c>
      <c r="M212" s="12">
        <f>IF(Control!$C$11="Highly pure",Parameters!$C$12*Parameters!$C$5*'Actual H2'!M212,IF(Control!$C$11="Tap water",Parameters!$C$17*Parameters!$C$5*'Actual H2'!M212,Parameters!$C$22*Parameters!$C$5*'Actual H2'!M212))</f>
        <v>105.66037735849056</v>
      </c>
      <c r="N212" s="12">
        <f>IF(Control!$C$11="Highly pure",Parameters!$C$12*Parameters!$C$5*'Actual H2'!N212,IF(Control!$C$11="Tap water",Parameters!$C$17*Parameters!$C$5*'Actual H2'!N212,Parameters!$C$22*Parameters!$C$5*'Actual H2'!N212))</f>
        <v>101.19245283018867</v>
      </c>
      <c r="O212" s="12">
        <f>IF(Control!$C$11="Highly pure",Parameters!$C$12*Parameters!$C$5*'Actual H2'!O212,IF(Control!$C$11="Tap water",Parameters!$C$17*Parameters!$C$5*'Actual H2'!O212,Parameters!$C$22*Parameters!$C$5*'Actual H2'!O212))</f>
        <v>97.781132075471703</v>
      </c>
      <c r="P212" s="12">
        <f>IF(Control!$C$11="Highly pure",Parameters!$C$12*Parameters!$C$5*'Actual H2'!P212,IF(Control!$C$11="Tap water",Parameters!$C$17*Parameters!$C$5*'Actual H2'!P212,Parameters!$C$22*Parameters!$C$5*'Actual H2'!P212))</f>
        <v>89.720754716981133</v>
      </c>
      <c r="Q212" s="12">
        <f>IF(Control!$C$11="Highly pure",Parameters!$C$12*Parameters!$C$5*'Actual H2'!Q212,IF(Control!$C$11="Tap water",Parameters!$C$17*Parameters!$C$5*'Actual H2'!Q212,Parameters!$C$22*Parameters!$C$5*'Actual H2'!Q212))</f>
        <v>79.969811320754715</v>
      </c>
      <c r="R212" s="12">
        <f>IF(Control!$C$11="Highly pure",Parameters!$C$12*Parameters!$C$5*'Actual H2'!R212,IF(Control!$C$11="Tap water",Parameters!$C$17*Parameters!$C$5*'Actual H2'!R212,Parameters!$C$22*Parameters!$C$5*'Actual H2'!R212))</f>
        <v>68.377358490566024</v>
      </c>
      <c r="S212" s="12">
        <f>IF(Control!$C$11="Highly pure",Parameters!$C$12*Parameters!$C$5*'Actual H2'!S212,IF(Control!$C$11="Tap water",Parameters!$C$17*Parameters!$C$5*'Actual H2'!S212,Parameters!$C$22*Parameters!$C$5*'Actual H2'!S212))</f>
        <v>56.181132075471695</v>
      </c>
      <c r="T212" s="12">
        <f>IF(Control!$C$11="Highly pure",Parameters!$C$12*Parameters!$C$5*'Actual H2'!T212,IF(Control!$C$11="Tap water",Parameters!$C$17*Parameters!$C$5*'Actual H2'!T212,Parameters!$C$22*Parameters!$C$5*'Actual H2'!T212))</f>
        <v>45.388679245283029</v>
      </c>
      <c r="U212" s="12">
        <f>IF(Control!$C$11="Highly pure",Parameters!$C$12*Parameters!$C$5*'Actual H2'!U212,IF(Control!$C$11="Tap water",Parameters!$C$17*Parameters!$C$5*'Actual H2'!U212,Parameters!$C$22*Parameters!$C$5*'Actual H2'!U212))</f>
        <v>35.879245283018875</v>
      </c>
      <c r="V212" s="12">
        <f>IF(Control!$C$11="Highly pure",Parameters!$C$12*Parameters!$C$5*'Actual H2'!V212,IF(Control!$C$11="Tap water",Parameters!$C$17*Parameters!$C$5*'Actual H2'!V212,Parameters!$C$22*Parameters!$C$5*'Actual H2'!V212))</f>
        <v>29.358490566037734</v>
      </c>
      <c r="W212" s="12">
        <f>IF(Control!$C$11="Highly pure",Parameters!$C$12*Parameters!$C$5*'Actual H2'!W212,IF(Control!$C$11="Tap water",Parameters!$C$17*Parameters!$C$5*'Actual H2'!W212,Parameters!$C$22*Parameters!$C$5*'Actual H2'!W212))</f>
        <v>31.532075471698114</v>
      </c>
      <c r="X212" s="12">
        <f>IF(Control!$C$11="Highly pure",Parameters!$C$12*Parameters!$C$5*'Actual H2'!X212,IF(Control!$C$11="Tap water",Parameters!$C$17*Parameters!$C$5*'Actual H2'!X212,Parameters!$C$22*Parameters!$C$5*'Actual H2'!X212))</f>
        <v>35.879245283018875</v>
      </c>
      <c r="Y212" s="12">
        <f>IF(Control!$C$11="Highly pure",Parameters!$C$12*Parameters!$C$5*'Actual H2'!Y212,IF(Control!$C$11="Tap water",Parameters!$C$17*Parameters!$C$5*'Actual H2'!Y212,Parameters!$C$22*Parameters!$C$5*'Actual H2'!Y212))</f>
        <v>33.705660377358491</v>
      </c>
      <c r="Z212" s="12">
        <f>IF(Control!$C$11="Highly pure",Parameters!$C$12*Parameters!$C$5*'Actual H2'!Z212,IF(Control!$C$11="Tap water",Parameters!$C$17*Parameters!$C$5*'Actual H2'!Z212,Parameters!$C$22*Parameters!$C$5*'Actual H2'!Z212))</f>
        <v>31.532075471698114</v>
      </c>
      <c r="AB212" s="7">
        <f t="shared" si="3"/>
        <v>1646.0226415094342</v>
      </c>
    </row>
    <row r="213" spans="2:28" x14ac:dyDescent="0.2">
      <c r="B213" s="6">
        <v>44407</v>
      </c>
      <c r="C213" s="12">
        <f>IF(Control!$C$11="Highly pure",Parameters!$C$12*Parameters!$C$5*'Actual H2'!C213,IF(Control!$C$11="Tap water",Parameters!$C$17*Parameters!$C$5*'Actual H2'!C213,Parameters!$C$22*Parameters!$C$5*'Actual H2'!C213))</f>
        <v>29.358490566037734</v>
      </c>
      <c r="D213" s="12">
        <f>IF(Control!$C$11="Highly pure",Parameters!$C$12*Parameters!$C$5*'Actual H2'!D213,IF(Control!$C$11="Tap water",Parameters!$C$17*Parameters!$C$5*'Actual H2'!D213,Parameters!$C$22*Parameters!$C$5*'Actual H2'!D213))</f>
        <v>27.547169811320753</v>
      </c>
      <c r="E213" s="12">
        <f>IF(Control!$C$11="Highly pure",Parameters!$C$12*Parameters!$C$5*'Actual H2'!E213,IF(Control!$C$11="Tap water",Parameters!$C$17*Parameters!$C$5*'Actual H2'!E213,Parameters!$C$22*Parameters!$C$5*'Actual H2'!E213))</f>
        <v>25.735849056603776</v>
      </c>
      <c r="F213" s="12">
        <f>IF(Control!$C$11="Highly pure",Parameters!$C$12*Parameters!$C$5*'Actual H2'!F213,IF(Control!$C$11="Tap water",Parameters!$C$17*Parameters!$C$5*'Actual H2'!F213,Parameters!$C$22*Parameters!$C$5*'Actual H2'!F213))</f>
        <v>23.924528301886792</v>
      </c>
      <c r="G213" s="12">
        <f>IF(Control!$C$11="Highly pure",Parameters!$C$12*Parameters!$C$5*'Actual H2'!G213,IF(Control!$C$11="Tap water",Parameters!$C$17*Parameters!$C$5*'Actual H2'!G213,Parameters!$C$22*Parameters!$C$5*'Actual H2'!G213))</f>
        <v>18.822641509433961</v>
      </c>
      <c r="H213" s="12">
        <f>IF(Control!$C$11="Highly pure",Parameters!$C$12*Parameters!$C$5*'Actual H2'!H213,IF(Control!$C$11="Tap water",Parameters!$C$17*Parameters!$C$5*'Actual H2'!H213,Parameters!$C$22*Parameters!$C$5*'Actual H2'!H213))</f>
        <v>12.905660377358492</v>
      </c>
      <c r="I213" s="12">
        <f>IF(Control!$C$11="Highly pure",Parameters!$C$12*Parameters!$C$5*'Actual H2'!I213,IF(Control!$C$11="Tap water",Parameters!$C$17*Parameters!$C$5*'Actual H2'!I213,Parameters!$C$22*Parameters!$C$5*'Actual H2'!I213))</f>
        <v>6.7169811320754729</v>
      </c>
      <c r="J213" s="12">
        <f>IF(Control!$C$11="Highly pure",Parameters!$C$12*Parameters!$C$5*'Actual H2'!J213,IF(Control!$C$11="Tap water",Parameters!$C$17*Parameters!$C$5*'Actual H2'!J213,Parameters!$C$22*Parameters!$C$5*'Actual H2'!J213))</f>
        <v>2.8528301886792451</v>
      </c>
      <c r="K213" s="12">
        <f>IF(Control!$C$11="Highly pure",Parameters!$C$12*Parameters!$C$5*'Actual H2'!K213,IF(Control!$C$11="Tap water",Parameters!$C$17*Parameters!$C$5*'Actual H2'!K213,Parameters!$C$22*Parameters!$C$5*'Actual H2'!K213))</f>
        <v>0</v>
      </c>
      <c r="L213" s="12">
        <f>IF(Control!$C$11="Highly pure",Parameters!$C$12*Parameters!$C$5*'Actual H2'!L213,IF(Control!$C$11="Tap water",Parameters!$C$17*Parameters!$C$5*'Actual H2'!L213,Parameters!$C$22*Parameters!$C$5*'Actual H2'!L213))</f>
        <v>0</v>
      </c>
      <c r="M213" s="12">
        <f>IF(Control!$C$11="Highly pure",Parameters!$C$12*Parameters!$C$5*'Actual H2'!M213,IF(Control!$C$11="Tap water",Parameters!$C$17*Parameters!$C$5*'Actual H2'!M213,Parameters!$C$22*Parameters!$C$5*'Actual H2'!M213))</f>
        <v>0</v>
      </c>
      <c r="N213" s="12">
        <f>IF(Control!$C$11="Highly pure",Parameters!$C$12*Parameters!$C$5*'Actual H2'!N213,IF(Control!$C$11="Tap water",Parameters!$C$17*Parameters!$C$5*'Actual H2'!N213,Parameters!$C$22*Parameters!$C$5*'Actual H2'!N213))</f>
        <v>3.8188679245283015</v>
      </c>
      <c r="O213" s="12">
        <f>IF(Control!$C$11="Highly pure",Parameters!$C$12*Parameters!$C$5*'Actual H2'!O213,IF(Control!$C$11="Tap water",Parameters!$C$17*Parameters!$C$5*'Actual H2'!O213,Parameters!$C$22*Parameters!$C$5*'Actual H2'!O213))</f>
        <v>9.1924528301886799</v>
      </c>
      <c r="P213" s="12">
        <f>IF(Control!$C$11="Highly pure",Parameters!$C$12*Parameters!$C$5*'Actual H2'!P213,IF(Control!$C$11="Tap water",Parameters!$C$17*Parameters!$C$5*'Actual H2'!P213,Parameters!$C$22*Parameters!$C$5*'Actual H2'!P213))</f>
        <v>17.343396226415091</v>
      </c>
      <c r="Q213" s="12">
        <f>IF(Control!$C$11="Highly pure",Parameters!$C$12*Parameters!$C$5*'Actual H2'!Q213,IF(Control!$C$11="Tap water",Parameters!$C$17*Parameters!$C$5*'Actual H2'!Q213,Parameters!$C$22*Parameters!$C$5*'Actual H2'!Q213))</f>
        <v>27.547169811320753</v>
      </c>
      <c r="R213" s="12">
        <f>IF(Control!$C$11="Highly pure",Parameters!$C$12*Parameters!$C$5*'Actual H2'!R213,IF(Control!$C$11="Tap water",Parameters!$C$17*Parameters!$C$5*'Actual H2'!R213,Parameters!$C$22*Parameters!$C$5*'Actual H2'!R213))</f>
        <v>35.879245283018875</v>
      </c>
      <c r="S213" s="12">
        <f>IF(Control!$C$11="Highly pure",Parameters!$C$12*Parameters!$C$5*'Actual H2'!S213,IF(Control!$C$11="Tap water",Parameters!$C$17*Parameters!$C$5*'Actual H2'!S213,Parameters!$C$22*Parameters!$C$5*'Actual H2'!S213))</f>
        <v>42.807547169811322</v>
      </c>
      <c r="T213" s="12">
        <f>IF(Control!$C$11="Highly pure",Parameters!$C$12*Parameters!$C$5*'Actual H2'!T213,IF(Control!$C$11="Tap water",Parameters!$C$17*Parameters!$C$5*'Actual H2'!T213,Parameters!$C$22*Parameters!$C$5*'Actual H2'!T213))</f>
        <v>45.388679245283029</v>
      </c>
      <c r="U213" s="12">
        <f>IF(Control!$C$11="Highly pure",Parameters!$C$12*Parameters!$C$5*'Actual H2'!U213,IF(Control!$C$11="Tap water",Parameters!$C$17*Parameters!$C$5*'Actual H2'!U213,Parameters!$C$22*Parameters!$C$5*'Actual H2'!U213))</f>
        <v>45.388679245283029</v>
      </c>
      <c r="V213" s="12">
        <f>IF(Control!$C$11="Highly pure",Parameters!$C$12*Parameters!$C$5*'Actual H2'!V213,IF(Control!$C$11="Tap water",Parameters!$C$17*Parameters!$C$5*'Actual H2'!V213,Parameters!$C$22*Parameters!$C$5*'Actual H2'!V213))</f>
        <v>45.388679245283029</v>
      </c>
      <c r="W213" s="12">
        <f>IF(Control!$C$11="Highly pure",Parameters!$C$12*Parameters!$C$5*'Actual H2'!W213,IF(Control!$C$11="Tap water",Parameters!$C$17*Parameters!$C$5*'Actual H2'!W213,Parameters!$C$22*Parameters!$C$5*'Actual H2'!W213))</f>
        <v>42.807547169811322</v>
      </c>
      <c r="X213" s="12">
        <f>IF(Control!$C$11="Highly pure",Parameters!$C$12*Parameters!$C$5*'Actual H2'!X213,IF(Control!$C$11="Tap water",Parameters!$C$17*Parameters!$C$5*'Actual H2'!X213,Parameters!$C$22*Parameters!$C$5*'Actual H2'!X213))</f>
        <v>42.807547169811322</v>
      </c>
      <c r="Y213" s="12">
        <f>IF(Control!$C$11="Highly pure",Parameters!$C$12*Parameters!$C$5*'Actual H2'!Y213,IF(Control!$C$11="Tap water",Parameters!$C$17*Parameters!$C$5*'Actual H2'!Y213,Parameters!$C$22*Parameters!$C$5*'Actual H2'!Y213))</f>
        <v>42.807547169811322</v>
      </c>
      <c r="Z213" s="12">
        <f>IF(Control!$C$11="Highly pure",Parameters!$C$12*Parameters!$C$5*'Actual H2'!Z213,IF(Control!$C$11="Tap water",Parameters!$C$17*Parameters!$C$5*'Actual H2'!Z213,Parameters!$C$22*Parameters!$C$5*'Actual H2'!Z213))</f>
        <v>47.969811320754729</v>
      </c>
      <c r="AB213" s="7">
        <f t="shared" si="3"/>
        <v>597.01132075471685</v>
      </c>
    </row>
    <row r="214" spans="2:28" x14ac:dyDescent="0.2">
      <c r="B214" s="6">
        <v>44408</v>
      </c>
      <c r="C214" s="12">
        <f>IF(Control!$C$11="Highly pure",Parameters!$C$12*Parameters!$C$5*'Actual H2'!C214,IF(Control!$C$11="Tap water",Parameters!$C$17*Parameters!$C$5*'Actual H2'!C214,Parameters!$C$22*Parameters!$C$5*'Actual H2'!C214))</f>
        <v>53.132075471698116</v>
      </c>
      <c r="D214" s="12">
        <f>IF(Control!$C$11="Highly pure",Parameters!$C$12*Parameters!$C$5*'Actual H2'!D214,IF(Control!$C$11="Tap water",Parameters!$C$17*Parameters!$C$5*'Actual H2'!D214,Parameters!$C$22*Parameters!$C$5*'Actual H2'!D214))</f>
        <v>65.328301886792445</v>
      </c>
      <c r="E214" s="12">
        <f>IF(Control!$C$11="Highly pure",Parameters!$C$12*Parameters!$C$5*'Actual H2'!E214,IF(Control!$C$11="Tap water",Parameters!$C$17*Parameters!$C$5*'Actual H2'!E214,Parameters!$C$22*Parameters!$C$5*'Actual H2'!E214))</f>
        <v>75.833962264150927</v>
      </c>
      <c r="F214" s="12">
        <f>IF(Control!$C$11="Highly pure",Parameters!$C$12*Parameters!$C$5*'Actual H2'!F214,IF(Control!$C$11="Tap water",Parameters!$C$17*Parameters!$C$5*'Actual H2'!F214,Parameters!$C$22*Parameters!$C$5*'Actual H2'!F214))</f>
        <v>75.833962264150927</v>
      </c>
      <c r="G214" s="12">
        <f>IF(Control!$C$11="Highly pure",Parameters!$C$12*Parameters!$C$5*'Actual H2'!G214,IF(Control!$C$11="Tap water",Parameters!$C$17*Parameters!$C$5*'Actual H2'!G214,Parameters!$C$22*Parameters!$C$5*'Actual H2'!G214))</f>
        <v>75.833962264150927</v>
      </c>
      <c r="H214" s="12">
        <f>IF(Control!$C$11="Highly pure",Parameters!$C$12*Parameters!$C$5*'Actual H2'!H214,IF(Control!$C$11="Tap water",Parameters!$C$17*Parameters!$C$5*'Actual H2'!H214,Parameters!$C$22*Parameters!$C$5*'Actual H2'!H214))</f>
        <v>89.720754716981133</v>
      </c>
      <c r="I214" s="12">
        <f>IF(Control!$C$11="Highly pure",Parameters!$C$12*Parameters!$C$5*'Actual H2'!I214,IF(Control!$C$11="Tap water",Parameters!$C$17*Parameters!$C$5*'Actual H2'!I214,Parameters!$C$22*Parameters!$C$5*'Actual H2'!I214))</f>
        <v>93.856603773584894</v>
      </c>
      <c r="J214" s="12">
        <f>IF(Control!$C$11="Highly pure",Parameters!$C$12*Parameters!$C$5*'Actual H2'!J214,IF(Control!$C$11="Tap water",Parameters!$C$17*Parameters!$C$5*'Actual H2'!J214,Parameters!$C$22*Parameters!$C$5*'Actual H2'!J214))</f>
        <v>93.856603773584894</v>
      </c>
      <c r="K214" s="12">
        <f>IF(Control!$C$11="Highly pure",Parameters!$C$12*Parameters!$C$5*'Actual H2'!K214,IF(Control!$C$11="Tap water",Parameters!$C$17*Parameters!$C$5*'Actual H2'!K214,Parameters!$C$22*Parameters!$C$5*'Actual H2'!K214))</f>
        <v>89.720754716981133</v>
      </c>
      <c r="L214" s="12">
        <f>IF(Control!$C$11="Highly pure",Parameters!$C$12*Parameters!$C$5*'Actual H2'!L214,IF(Control!$C$11="Tap water",Parameters!$C$17*Parameters!$C$5*'Actual H2'!L214,Parameters!$C$22*Parameters!$C$5*'Actual H2'!L214))</f>
        <v>85.735849056603769</v>
      </c>
      <c r="M214" s="12">
        <f>IF(Control!$C$11="Highly pure",Parameters!$C$12*Parameters!$C$5*'Actual H2'!M214,IF(Control!$C$11="Tap water",Parameters!$C$17*Parameters!$C$5*'Actual H2'!M214,Parameters!$C$22*Parameters!$C$5*'Actual H2'!M214))</f>
        <v>83.89433962264151</v>
      </c>
      <c r="N214" s="12">
        <f>IF(Control!$C$11="Highly pure",Parameters!$C$12*Parameters!$C$5*'Actual H2'!N214,IF(Control!$C$11="Tap water",Parameters!$C$17*Parameters!$C$5*'Actual H2'!N214,Parameters!$C$22*Parameters!$C$5*'Actual H2'!N214))</f>
        <v>79.969811320754715</v>
      </c>
      <c r="O214" s="12">
        <f>IF(Control!$C$11="Highly pure",Parameters!$C$12*Parameters!$C$5*'Actual H2'!O214,IF(Control!$C$11="Tap water",Parameters!$C$17*Parameters!$C$5*'Actual H2'!O214,Parameters!$C$22*Parameters!$C$5*'Actual H2'!O214))</f>
        <v>71.84905660377359</v>
      </c>
      <c r="P214" s="12">
        <f>IF(Control!$C$11="Highly pure",Parameters!$C$12*Parameters!$C$5*'Actual H2'!P214,IF(Control!$C$11="Tap water",Parameters!$C$17*Parameters!$C$5*'Actual H2'!P214,Parameters!$C$22*Parameters!$C$5*'Actual H2'!P214))</f>
        <v>75.833962264150927</v>
      </c>
      <c r="Q214" s="12">
        <f>IF(Control!$C$11="Highly pure",Parameters!$C$12*Parameters!$C$5*'Actual H2'!Q214,IF(Control!$C$11="Tap water",Parameters!$C$17*Parameters!$C$5*'Actual H2'!Q214,Parameters!$C$22*Parameters!$C$5*'Actual H2'!Q214))</f>
        <v>79.969811320754715</v>
      </c>
      <c r="R214" s="12">
        <f>IF(Control!$C$11="Highly pure",Parameters!$C$12*Parameters!$C$5*'Actual H2'!R214,IF(Control!$C$11="Tap water",Parameters!$C$17*Parameters!$C$5*'Actual H2'!R214,Parameters!$C$22*Parameters!$C$5*'Actual H2'!R214))</f>
        <v>83.89433962264151</v>
      </c>
      <c r="S214" s="12">
        <f>IF(Control!$C$11="Highly pure",Parameters!$C$12*Parameters!$C$5*'Actual H2'!S214,IF(Control!$C$11="Tap water",Parameters!$C$17*Parameters!$C$5*'Actual H2'!S214,Parameters!$C$22*Parameters!$C$5*'Actual H2'!S214))</f>
        <v>89.720754716981133</v>
      </c>
      <c r="T214" s="12">
        <f>IF(Control!$C$11="Highly pure",Parameters!$C$12*Parameters!$C$5*'Actual H2'!T214,IF(Control!$C$11="Tap water",Parameters!$C$17*Parameters!$C$5*'Actual H2'!T214,Parameters!$C$22*Parameters!$C$5*'Actual H2'!T214))</f>
        <v>93.856603773584894</v>
      </c>
      <c r="U214" s="12">
        <f>IF(Control!$C$11="Highly pure",Parameters!$C$12*Parameters!$C$5*'Actual H2'!U214,IF(Control!$C$11="Tap water",Parameters!$C$17*Parameters!$C$5*'Actual H2'!U214,Parameters!$C$22*Parameters!$C$5*'Actual H2'!U214))</f>
        <v>93.856603773584894</v>
      </c>
      <c r="V214" s="12">
        <f>IF(Control!$C$11="Highly pure",Parameters!$C$12*Parameters!$C$5*'Actual H2'!V214,IF(Control!$C$11="Tap water",Parameters!$C$17*Parameters!$C$5*'Actual H2'!V214,Parameters!$C$22*Parameters!$C$5*'Actual H2'!V214))</f>
        <v>89.720754716981133</v>
      </c>
      <c r="W214" s="12">
        <f>IF(Control!$C$11="Highly pure",Parameters!$C$12*Parameters!$C$5*'Actual H2'!W214,IF(Control!$C$11="Tap water",Parameters!$C$17*Parameters!$C$5*'Actual H2'!W214,Parameters!$C$22*Parameters!$C$5*'Actual H2'!W214))</f>
        <v>93.856603773584894</v>
      </c>
      <c r="X214" s="12">
        <f>IF(Control!$C$11="Highly pure",Parameters!$C$12*Parameters!$C$5*'Actual H2'!X214,IF(Control!$C$11="Tap water",Parameters!$C$17*Parameters!$C$5*'Actual H2'!X214,Parameters!$C$22*Parameters!$C$5*'Actual H2'!X214))</f>
        <v>93.856603773584894</v>
      </c>
      <c r="Y214" s="12">
        <f>IF(Control!$C$11="Highly pure",Parameters!$C$12*Parameters!$C$5*'Actual H2'!Y214,IF(Control!$C$11="Tap water",Parameters!$C$17*Parameters!$C$5*'Actual H2'!Y214,Parameters!$C$22*Parameters!$C$5*'Actual H2'!Y214))</f>
        <v>89.720754716981133</v>
      </c>
      <c r="Z214" s="12">
        <f>IF(Control!$C$11="Highly pure",Parameters!$C$12*Parameters!$C$5*'Actual H2'!Z214,IF(Control!$C$11="Tap water",Parameters!$C$17*Parameters!$C$5*'Actual H2'!Z214,Parameters!$C$22*Parameters!$C$5*'Actual H2'!Z214))</f>
        <v>85.735849056603769</v>
      </c>
      <c r="AB214" s="7">
        <f t="shared" si="3"/>
        <v>2004.5886792452834</v>
      </c>
    </row>
    <row r="215" spans="2:28" x14ac:dyDescent="0.2">
      <c r="B215" s="6">
        <v>44409</v>
      </c>
      <c r="C215" s="12">
        <f>IF(Control!$C$11="Highly pure",Parameters!$C$12*Parameters!$C$5*'Actual H2'!C215,IF(Control!$C$11="Tap water",Parameters!$C$17*Parameters!$C$5*'Actual H2'!C215,Parameters!$C$22*Parameters!$C$5*'Actual H2'!C215))</f>
        <v>79.969811320754715</v>
      </c>
      <c r="D215" s="12">
        <f>IF(Control!$C$11="Highly pure",Parameters!$C$12*Parameters!$C$5*'Actual H2'!D215,IF(Control!$C$11="Tap water",Parameters!$C$17*Parameters!$C$5*'Actual H2'!D215,Parameters!$C$22*Parameters!$C$5*'Actual H2'!D215))</f>
        <v>75.833962264150927</v>
      </c>
      <c r="E215" s="12">
        <f>IF(Control!$C$11="Highly pure",Parameters!$C$12*Parameters!$C$5*'Actual H2'!E215,IF(Control!$C$11="Tap water",Parameters!$C$17*Parameters!$C$5*'Actual H2'!E215,Parameters!$C$22*Parameters!$C$5*'Actual H2'!E215))</f>
        <v>75.833962264150927</v>
      </c>
      <c r="F215" s="12">
        <f>IF(Control!$C$11="Highly pure",Parameters!$C$12*Parameters!$C$5*'Actual H2'!F215,IF(Control!$C$11="Tap water",Parameters!$C$17*Parameters!$C$5*'Actual H2'!F215,Parameters!$C$22*Parameters!$C$5*'Actual H2'!F215))</f>
        <v>79.969811320754715</v>
      </c>
      <c r="G215" s="12">
        <f>IF(Control!$C$11="Highly pure",Parameters!$C$12*Parameters!$C$5*'Actual H2'!G215,IF(Control!$C$11="Tap water",Parameters!$C$17*Parameters!$C$5*'Actual H2'!G215,Parameters!$C$22*Parameters!$C$5*'Actual H2'!G215))</f>
        <v>79.969811320754715</v>
      </c>
      <c r="H215" s="12">
        <f>IF(Control!$C$11="Highly pure",Parameters!$C$12*Parameters!$C$5*'Actual H2'!H215,IF(Control!$C$11="Tap water",Parameters!$C$17*Parameters!$C$5*'Actual H2'!H215,Parameters!$C$22*Parameters!$C$5*'Actual H2'!H215))</f>
        <v>71.84905660377359</v>
      </c>
      <c r="I215" s="12">
        <f>IF(Control!$C$11="Highly pure",Parameters!$C$12*Parameters!$C$5*'Actual H2'!I215,IF(Control!$C$11="Tap water",Parameters!$C$17*Parameters!$C$5*'Actual H2'!I215,Parameters!$C$22*Parameters!$C$5*'Actual H2'!I215))</f>
        <v>75.833962264150927</v>
      </c>
      <c r="J215" s="12">
        <f>IF(Control!$C$11="Highly pure",Parameters!$C$12*Parameters!$C$5*'Actual H2'!J215,IF(Control!$C$11="Tap water",Parameters!$C$17*Parameters!$C$5*'Actual H2'!J215,Parameters!$C$22*Parameters!$C$5*'Actual H2'!J215))</f>
        <v>71.84905660377359</v>
      </c>
      <c r="K215" s="12">
        <f>IF(Control!$C$11="Highly pure",Parameters!$C$12*Parameters!$C$5*'Actual H2'!K215,IF(Control!$C$11="Tap water",Parameters!$C$17*Parameters!$C$5*'Actual H2'!K215,Parameters!$C$22*Parameters!$C$5*'Actual H2'!K215))</f>
        <v>65.328301886792445</v>
      </c>
      <c r="L215" s="12">
        <f>IF(Control!$C$11="Highly pure",Parameters!$C$12*Parameters!$C$5*'Actual H2'!L215,IF(Control!$C$11="Tap water",Parameters!$C$17*Parameters!$C$5*'Actual H2'!L215,Parameters!$C$22*Parameters!$C$5*'Actual H2'!L215))</f>
        <v>56.181132075471695</v>
      </c>
      <c r="M215" s="12">
        <f>IF(Control!$C$11="Highly pure",Parameters!$C$12*Parameters!$C$5*'Actual H2'!M215,IF(Control!$C$11="Tap water",Parameters!$C$17*Parameters!$C$5*'Actual H2'!M215,Parameters!$C$22*Parameters!$C$5*'Actual H2'!M215))</f>
        <v>47.969811320754729</v>
      </c>
      <c r="N215" s="12">
        <f>IF(Control!$C$11="Highly pure",Parameters!$C$12*Parameters!$C$5*'Actual H2'!N215,IF(Control!$C$11="Tap water",Parameters!$C$17*Parameters!$C$5*'Actual H2'!N215,Parameters!$C$22*Parameters!$C$5*'Actual H2'!N215))</f>
        <v>42.807547169811322</v>
      </c>
      <c r="O215" s="12">
        <f>IF(Control!$C$11="Highly pure",Parameters!$C$12*Parameters!$C$5*'Actual H2'!O215,IF(Control!$C$11="Tap water",Parameters!$C$17*Parameters!$C$5*'Actual H2'!O215,Parameters!$C$22*Parameters!$C$5*'Actual H2'!O215))</f>
        <v>40.226415094339615</v>
      </c>
      <c r="P215" s="12">
        <f>IF(Control!$C$11="Highly pure",Parameters!$C$12*Parameters!$C$5*'Actual H2'!P215,IF(Control!$C$11="Tap water",Parameters!$C$17*Parameters!$C$5*'Actual H2'!P215,Parameters!$C$22*Parameters!$C$5*'Actual H2'!P215))</f>
        <v>38.052830188679245</v>
      </c>
      <c r="Q215" s="12">
        <f>IF(Control!$C$11="Highly pure",Parameters!$C$12*Parameters!$C$5*'Actual H2'!Q215,IF(Control!$C$11="Tap water",Parameters!$C$17*Parameters!$C$5*'Actual H2'!Q215,Parameters!$C$22*Parameters!$C$5*'Actual H2'!Q215))</f>
        <v>40.226415094339615</v>
      </c>
      <c r="R215" s="12">
        <f>IF(Control!$C$11="Highly pure",Parameters!$C$12*Parameters!$C$5*'Actual H2'!R215,IF(Control!$C$11="Tap water",Parameters!$C$17*Parameters!$C$5*'Actual H2'!R215,Parameters!$C$22*Parameters!$C$5*'Actual H2'!R215))</f>
        <v>45.388679245283029</v>
      </c>
      <c r="S215" s="12">
        <f>IF(Control!$C$11="Highly pure",Parameters!$C$12*Parameters!$C$5*'Actual H2'!S215,IF(Control!$C$11="Tap water",Parameters!$C$17*Parameters!$C$5*'Actual H2'!S215,Parameters!$C$22*Parameters!$C$5*'Actual H2'!S215))</f>
        <v>53.132075471698116</v>
      </c>
      <c r="T215" s="12">
        <f>IF(Control!$C$11="Highly pure",Parameters!$C$12*Parameters!$C$5*'Actual H2'!T215,IF(Control!$C$11="Tap water",Parameters!$C$17*Parameters!$C$5*'Actual H2'!T215,Parameters!$C$22*Parameters!$C$5*'Actual H2'!T215))</f>
        <v>56.181132075471695</v>
      </c>
      <c r="U215" s="12">
        <f>IF(Control!$C$11="Highly pure",Parameters!$C$12*Parameters!$C$5*'Actual H2'!U215,IF(Control!$C$11="Tap water",Parameters!$C$17*Parameters!$C$5*'Actual H2'!U215,Parameters!$C$22*Parameters!$C$5*'Actual H2'!U215))</f>
        <v>53.132075471698116</v>
      </c>
      <c r="V215" s="12">
        <f>IF(Control!$C$11="Highly pure",Parameters!$C$12*Parameters!$C$5*'Actual H2'!V215,IF(Control!$C$11="Tap water",Parameters!$C$17*Parameters!$C$5*'Actual H2'!V215,Parameters!$C$22*Parameters!$C$5*'Actual H2'!V215))</f>
        <v>45.388679245283029</v>
      </c>
      <c r="W215" s="12">
        <f>IF(Control!$C$11="Highly pure",Parameters!$C$12*Parameters!$C$5*'Actual H2'!W215,IF(Control!$C$11="Tap water",Parameters!$C$17*Parameters!$C$5*'Actual H2'!W215,Parameters!$C$22*Parameters!$C$5*'Actual H2'!W215))</f>
        <v>33.705660377358491</v>
      </c>
      <c r="X215" s="12">
        <f>IF(Control!$C$11="Highly pure",Parameters!$C$12*Parameters!$C$5*'Actual H2'!X215,IF(Control!$C$11="Tap water",Parameters!$C$17*Parameters!$C$5*'Actual H2'!X215,Parameters!$C$22*Parameters!$C$5*'Actual H2'!X215))</f>
        <v>25.735849056603776</v>
      </c>
      <c r="Y215" s="12">
        <f>IF(Control!$C$11="Highly pure",Parameters!$C$12*Parameters!$C$5*'Actual H2'!Y215,IF(Control!$C$11="Tap water",Parameters!$C$17*Parameters!$C$5*'Actual H2'!Y215,Parameters!$C$22*Parameters!$C$5*'Actual H2'!Y215))</f>
        <v>18.822641509433961</v>
      </c>
      <c r="Z215" s="12">
        <f>IF(Control!$C$11="Highly pure",Parameters!$C$12*Parameters!$C$5*'Actual H2'!Z215,IF(Control!$C$11="Tap water",Parameters!$C$17*Parameters!$C$5*'Actual H2'!Z215,Parameters!$C$22*Parameters!$C$5*'Actual H2'!Z215))</f>
        <v>15.864150943396227</v>
      </c>
      <c r="AB215" s="7">
        <f t="shared" si="3"/>
        <v>1289.2528301886789</v>
      </c>
    </row>
    <row r="216" spans="2:28" x14ac:dyDescent="0.2">
      <c r="B216" s="6">
        <v>44410</v>
      </c>
      <c r="C216" s="12">
        <f>IF(Control!$C$11="Highly pure",Parameters!$C$12*Parameters!$C$5*'Actual H2'!C216,IF(Control!$C$11="Tap water",Parameters!$C$17*Parameters!$C$5*'Actual H2'!C216,Parameters!$C$22*Parameters!$C$5*'Actual H2'!C216))</f>
        <v>14.384905660377358</v>
      </c>
      <c r="D216" s="12">
        <f>IF(Control!$C$11="Highly pure",Parameters!$C$12*Parameters!$C$5*'Actual H2'!D216,IF(Control!$C$11="Tap water",Parameters!$C$17*Parameters!$C$5*'Actual H2'!D216,Parameters!$C$22*Parameters!$C$5*'Actual H2'!D216))</f>
        <v>15.864150943396227</v>
      </c>
      <c r="E216" s="12">
        <f>IF(Control!$C$11="Highly pure",Parameters!$C$12*Parameters!$C$5*'Actual H2'!E216,IF(Control!$C$11="Tap water",Parameters!$C$17*Parameters!$C$5*'Actual H2'!E216,Parameters!$C$22*Parameters!$C$5*'Actual H2'!E216))</f>
        <v>15.864150943396227</v>
      </c>
      <c r="F216" s="12">
        <f>IF(Control!$C$11="Highly pure",Parameters!$C$12*Parameters!$C$5*'Actual H2'!F216,IF(Control!$C$11="Tap water",Parameters!$C$17*Parameters!$C$5*'Actual H2'!F216,Parameters!$C$22*Parameters!$C$5*'Actual H2'!F216))</f>
        <v>15.864150943396227</v>
      </c>
      <c r="G216" s="12">
        <f>IF(Control!$C$11="Highly pure",Parameters!$C$12*Parameters!$C$5*'Actual H2'!G216,IF(Control!$C$11="Tap water",Parameters!$C$17*Parameters!$C$5*'Actual H2'!G216,Parameters!$C$22*Parameters!$C$5*'Actual H2'!G216))</f>
        <v>12.905660377358492</v>
      </c>
      <c r="H216" s="12">
        <f>IF(Control!$C$11="Highly pure",Parameters!$C$12*Parameters!$C$5*'Actual H2'!H216,IF(Control!$C$11="Tap water",Parameters!$C$17*Parameters!$C$5*'Actual H2'!H216,Parameters!$C$22*Parameters!$C$5*'Actual H2'!H216))</f>
        <v>7.9547169811320764</v>
      </c>
      <c r="I216" s="12">
        <f>IF(Control!$C$11="Highly pure",Parameters!$C$12*Parameters!$C$5*'Actual H2'!I216,IF(Control!$C$11="Tap water",Parameters!$C$17*Parameters!$C$5*'Actual H2'!I216,Parameters!$C$22*Parameters!$C$5*'Actual H2'!I216))</f>
        <v>3.8188679245283015</v>
      </c>
      <c r="J216" s="12">
        <f>IF(Control!$C$11="Highly pure",Parameters!$C$12*Parameters!$C$5*'Actual H2'!J216,IF(Control!$C$11="Tap water",Parameters!$C$17*Parameters!$C$5*'Actual H2'!J216,Parameters!$C$22*Parameters!$C$5*'Actual H2'!J216))</f>
        <v>0</v>
      </c>
      <c r="K216" s="12">
        <f>IF(Control!$C$11="Highly pure",Parameters!$C$12*Parameters!$C$5*'Actual H2'!K216,IF(Control!$C$11="Tap water",Parameters!$C$17*Parameters!$C$5*'Actual H2'!K216,Parameters!$C$22*Parameters!$C$5*'Actual H2'!K216))</f>
        <v>0</v>
      </c>
      <c r="L216" s="12">
        <f>IF(Control!$C$11="Highly pure",Parameters!$C$12*Parameters!$C$5*'Actual H2'!L216,IF(Control!$C$11="Tap water",Parameters!$C$17*Parameters!$C$5*'Actual H2'!L216,Parameters!$C$22*Parameters!$C$5*'Actual H2'!L216))</f>
        <v>0</v>
      </c>
      <c r="M216" s="12">
        <f>IF(Control!$C$11="Highly pure",Parameters!$C$12*Parameters!$C$5*'Actual H2'!M216,IF(Control!$C$11="Tap water",Parameters!$C$17*Parameters!$C$5*'Actual H2'!M216,Parameters!$C$22*Parameters!$C$5*'Actual H2'!M216))</f>
        <v>0</v>
      </c>
      <c r="N216" s="12">
        <f>IF(Control!$C$11="Highly pure",Parameters!$C$12*Parameters!$C$5*'Actual H2'!N216,IF(Control!$C$11="Tap water",Parameters!$C$17*Parameters!$C$5*'Actual H2'!N216,Parameters!$C$22*Parameters!$C$5*'Actual H2'!N216))</f>
        <v>0</v>
      </c>
      <c r="O216" s="12">
        <f>IF(Control!$C$11="Highly pure",Parameters!$C$12*Parameters!$C$5*'Actual H2'!O216,IF(Control!$C$11="Tap water",Parameters!$C$17*Parameters!$C$5*'Actual H2'!O216,Parameters!$C$22*Parameters!$C$5*'Actual H2'!O216))</f>
        <v>0</v>
      </c>
      <c r="P216" s="12">
        <f>IF(Control!$C$11="Highly pure",Parameters!$C$12*Parameters!$C$5*'Actual H2'!P216,IF(Control!$C$11="Tap water",Parameters!$C$17*Parameters!$C$5*'Actual H2'!P216,Parameters!$C$22*Parameters!$C$5*'Actual H2'!P216))</f>
        <v>0</v>
      </c>
      <c r="Q216" s="12">
        <f>IF(Control!$C$11="Highly pure",Parameters!$C$12*Parameters!$C$5*'Actual H2'!Q216,IF(Control!$C$11="Tap water",Parameters!$C$17*Parameters!$C$5*'Actual H2'!Q216,Parameters!$C$22*Parameters!$C$5*'Actual H2'!Q216))</f>
        <v>0</v>
      </c>
      <c r="R216" s="12">
        <f>IF(Control!$C$11="Highly pure",Parameters!$C$12*Parameters!$C$5*'Actual H2'!R216,IF(Control!$C$11="Tap water",Parameters!$C$17*Parameters!$C$5*'Actual H2'!R216,Parameters!$C$22*Parameters!$C$5*'Actual H2'!R216))</f>
        <v>0</v>
      </c>
      <c r="S216" s="12">
        <f>IF(Control!$C$11="Highly pure",Parameters!$C$12*Parameters!$C$5*'Actual H2'!S216,IF(Control!$C$11="Tap water",Parameters!$C$17*Parameters!$C$5*'Actual H2'!S216,Parameters!$C$22*Parameters!$C$5*'Actual H2'!S216))</f>
        <v>0</v>
      </c>
      <c r="T216" s="12">
        <f>IF(Control!$C$11="Highly pure",Parameters!$C$12*Parameters!$C$5*'Actual H2'!T216,IF(Control!$C$11="Tap water",Parameters!$C$17*Parameters!$C$5*'Actual H2'!T216,Parameters!$C$22*Parameters!$C$5*'Actual H2'!T216))</f>
        <v>0</v>
      </c>
      <c r="U216" s="12">
        <f>IF(Control!$C$11="Highly pure",Parameters!$C$12*Parameters!$C$5*'Actual H2'!U216,IF(Control!$C$11="Tap water",Parameters!$C$17*Parameters!$C$5*'Actual H2'!U216,Parameters!$C$22*Parameters!$C$5*'Actual H2'!U216))</f>
        <v>0</v>
      </c>
      <c r="V216" s="12">
        <f>IF(Control!$C$11="Highly pure",Parameters!$C$12*Parameters!$C$5*'Actual H2'!V216,IF(Control!$C$11="Tap water",Parameters!$C$17*Parameters!$C$5*'Actual H2'!V216,Parameters!$C$22*Parameters!$C$5*'Actual H2'!V216))</f>
        <v>4.7849056603773574</v>
      </c>
      <c r="W216" s="12">
        <f>IF(Control!$C$11="Highly pure",Parameters!$C$12*Parameters!$C$5*'Actual H2'!W216,IF(Control!$C$11="Tap water",Parameters!$C$17*Parameters!$C$5*'Actual H2'!W216,Parameters!$C$22*Parameters!$C$5*'Actual H2'!W216))</f>
        <v>11.667924528301889</v>
      </c>
      <c r="X216" s="12">
        <f>IF(Control!$C$11="Highly pure",Parameters!$C$12*Parameters!$C$5*'Actual H2'!X216,IF(Control!$C$11="Tap water",Parameters!$C$17*Parameters!$C$5*'Actual H2'!X216,Parameters!$C$22*Parameters!$C$5*'Actual H2'!X216))</f>
        <v>14.384905660377358</v>
      </c>
      <c r="Y216" s="12">
        <f>IF(Control!$C$11="Highly pure",Parameters!$C$12*Parameters!$C$5*'Actual H2'!Y216,IF(Control!$C$11="Tap water",Parameters!$C$17*Parameters!$C$5*'Actual H2'!Y216,Parameters!$C$22*Parameters!$C$5*'Actual H2'!Y216))</f>
        <v>12.905660377358492</v>
      </c>
      <c r="Z216" s="12">
        <f>IF(Control!$C$11="Highly pure",Parameters!$C$12*Parameters!$C$5*'Actual H2'!Z216,IF(Control!$C$11="Tap water",Parameters!$C$17*Parameters!$C$5*'Actual H2'!Z216,Parameters!$C$22*Parameters!$C$5*'Actual H2'!Z216))</f>
        <v>10.430188679245285</v>
      </c>
      <c r="AB216" s="7">
        <f t="shared" si="3"/>
        <v>140.83018867924531</v>
      </c>
    </row>
    <row r="217" spans="2:28" x14ac:dyDescent="0.2">
      <c r="B217" s="6">
        <v>44411</v>
      </c>
      <c r="C217" s="12">
        <f>IF(Control!$C$11="Highly pure",Parameters!$C$12*Parameters!$C$5*'Actual H2'!C217,IF(Control!$C$11="Tap water",Parameters!$C$17*Parameters!$C$5*'Actual H2'!C217,Parameters!$C$22*Parameters!$C$5*'Actual H2'!C217))</f>
        <v>6.7169811320754729</v>
      </c>
      <c r="D217" s="12">
        <f>IF(Control!$C$11="Highly pure",Parameters!$C$12*Parameters!$C$5*'Actual H2'!D217,IF(Control!$C$11="Tap water",Parameters!$C$17*Parameters!$C$5*'Actual H2'!D217,Parameters!$C$22*Parameters!$C$5*'Actual H2'!D217))</f>
        <v>5.7509433962264147</v>
      </c>
      <c r="E217" s="12">
        <f>IF(Control!$C$11="Highly pure",Parameters!$C$12*Parameters!$C$5*'Actual H2'!E217,IF(Control!$C$11="Tap water",Parameters!$C$17*Parameters!$C$5*'Actual H2'!E217,Parameters!$C$22*Parameters!$C$5*'Actual H2'!E217))</f>
        <v>3.8188679245283015</v>
      </c>
      <c r="F217" s="12">
        <f>IF(Control!$C$11="Highly pure",Parameters!$C$12*Parameters!$C$5*'Actual H2'!F217,IF(Control!$C$11="Tap water",Parameters!$C$17*Parameters!$C$5*'Actual H2'!F217,Parameters!$C$22*Parameters!$C$5*'Actual H2'!F217))</f>
        <v>0</v>
      </c>
      <c r="G217" s="12">
        <f>IF(Control!$C$11="Highly pure",Parameters!$C$12*Parameters!$C$5*'Actual H2'!G217,IF(Control!$C$11="Tap water",Parameters!$C$17*Parameters!$C$5*'Actual H2'!G217,Parameters!$C$22*Parameters!$C$5*'Actual H2'!G217))</f>
        <v>0</v>
      </c>
      <c r="H217" s="12">
        <f>IF(Control!$C$11="Highly pure",Parameters!$C$12*Parameters!$C$5*'Actual H2'!H217,IF(Control!$C$11="Tap water",Parameters!$C$17*Parameters!$C$5*'Actual H2'!H217,Parameters!$C$22*Parameters!$C$5*'Actual H2'!H217))</f>
        <v>0</v>
      </c>
      <c r="I217" s="12">
        <f>IF(Control!$C$11="Highly pure",Parameters!$C$12*Parameters!$C$5*'Actual H2'!I217,IF(Control!$C$11="Tap water",Parameters!$C$17*Parameters!$C$5*'Actual H2'!I217,Parameters!$C$22*Parameters!$C$5*'Actual H2'!I217))</f>
        <v>0</v>
      </c>
      <c r="J217" s="12">
        <f>IF(Control!$C$11="Highly pure",Parameters!$C$12*Parameters!$C$5*'Actual H2'!J217,IF(Control!$C$11="Tap water",Parameters!$C$17*Parameters!$C$5*'Actual H2'!J217,Parameters!$C$22*Parameters!$C$5*'Actual H2'!J217))</f>
        <v>0</v>
      </c>
      <c r="K217" s="12">
        <f>IF(Control!$C$11="Highly pure",Parameters!$C$12*Parameters!$C$5*'Actual H2'!K217,IF(Control!$C$11="Tap water",Parameters!$C$17*Parameters!$C$5*'Actual H2'!K217,Parameters!$C$22*Parameters!$C$5*'Actual H2'!K217))</f>
        <v>0</v>
      </c>
      <c r="L217" s="12">
        <f>IF(Control!$C$11="Highly pure",Parameters!$C$12*Parameters!$C$5*'Actual H2'!L217,IF(Control!$C$11="Tap water",Parameters!$C$17*Parameters!$C$5*'Actual H2'!L217,Parameters!$C$22*Parameters!$C$5*'Actual H2'!L217))</f>
        <v>0</v>
      </c>
      <c r="M217" s="12">
        <f>IF(Control!$C$11="Highly pure",Parameters!$C$12*Parameters!$C$5*'Actual H2'!M217,IF(Control!$C$11="Tap water",Parameters!$C$17*Parameters!$C$5*'Actual H2'!M217,Parameters!$C$22*Parameters!$C$5*'Actual H2'!M217))</f>
        <v>0</v>
      </c>
      <c r="N217" s="12">
        <f>IF(Control!$C$11="Highly pure",Parameters!$C$12*Parameters!$C$5*'Actual H2'!N217,IF(Control!$C$11="Tap water",Parameters!$C$17*Parameters!$C$5*'Actual H2'!N217,Parameters!$C$22*Parameters!$C$5*'Actual H2'!N217))</f>
        <v>0</v>
      </c>
      <c r="O217" s="12">
        <f>IF(Control!$C$11="Highly pure",Parameters!$C$12*Parameters!$C$5*'Actual H2'!O217,IF(Control!$C$11="Tap water",Parameters!$C$17*Parameters!$C$5*'Actual H2'!O217,Parameters!$C$22*Parameters!$C$5*'Actual H2'!O217))</f>
        <v>0</v>
      </c>
      <c r="P217" s="12">
        <f>IF(Control!$C$11="Highly pure",Parameters!$C$12*Parameters!$C$5*'Actual H2'!P217,IF(Control!$C$11="Tap water",Parameters!$C$17*Parameters!$C$5*'Actual H2'!P217,Parameters!$C$22*Parameters!$C$5*'Actual H2'!P217))</f>
        <v>0</v>
      </c>
      <c r="Q217" s="12">
        <f>IF(Control!$C$11="Highly pure",Parameters!$C$12*Parameters!$C$5*'Actual H2'!Q217,IF(Control!$C$11="Tap water",Parameters!$C$17*Parameters!$C$5*'Actual H2'!Q217,Parameters!$C$22*Parameters!$C$5*'Actual H2'!Q217))</f>
        <v>0</v>
      </c>
      <c r="R217" s="12">
        <f>IF(Control!$C$11="Highly pure",Parameters!$C$12*Parameters!$C$5*'Actual H2'!R217,IF(Control!$C$11="Tap water",Parameters!$C$17*Parameters!$C$5*'Actual H2'!R217,Parameters!$C$22*Parameters!$C$5*'Actual H2'!R217))</f>
        <v>0</v>
      </c>
      <c r="S217" s="12">
        <f>IF(Control!$C$11="Highly pure",Parameters!$C$12*Parameters!$C$5*'Actual H2'!S217,IF(Control!$C$11="Tap water",Parameters!$C$17*Parameters!$C$5*'Actual H2'!S217,Parameters!$C$22*Parameters!$C$5*'Actual H2'!S217))</f>
        <v>0</v>
      </c>
      <c r="T217" s="12">
        <f>IF(Control!$C$11="Highly pure",Parameters!$C$12*Parameters!$C$5*'Actual H2'!T217,IF(Control!$C$11="Tap water",Parameters!$C$17*Parameters!$C$5*'Actual H2'!T217,Parameters!$C$22*Parameters!$C$5*'Actual H2'!T217))</f>
        <v>0</v>
      </c>
      <c r="U217" s="12">
        <f>IF(Control!$C$11="Highly pure",Parameters!$C$12*Parameters!$C$5*'Actual H2'!U217,IF(Control!$C$11="Tap water",Parameters!$C$17*Parameters!$C$5*'Actual H2'!U217,Parameters!$C$22*Parameters!$C$5*'Actual H2'!U217))</f>
        <v>0</v>
      </c>
      <c r="V217" s="12">
        <f>IF(Control!$C$11="Highly pure",Parameters!$C$12*Parameters!$C$5*'Actual H2'!V217,IF(Control!$C$11="Tap water",Parameters!$C$17*Parameters!$C$5*'Actual H2'!V217,Parameters!$C$22*Parameters!$C$5*'Actual H2'!V217))</f>
        <v>0</v>
      </c>
      <c r="W217" s="12">
        <f>IF(Control!$C$11="Highly pure",Parameters!$C$12*Parameters!$C$5*'Actual H2'!W217,IF(Control!$C$11="Tap water",Parameters!$C$17*Parameters!$C$5*'Actual H2'!W217,Parameters!$C$22*Parameters!$C$5*'Actual H2'!W217))</f>
        <v>0</v>
      </c>
      <c r="X217" s="12">
        <f>IF(Control!$C$11="Highly pure",Parameters!$C$12*Parameters!$C$5*'Actual H2'!X217,IF(Control!$C$11="Tap water",Parameters!$C$17*Parameters!$C$5*'Actual H2'!X217,Parameters!$C$22*Parameters!$C$5*'Actual H2'!X217))</f>
        <v>0</v>
      </c>
      <c r="Y217" s="12">
        <f>IF(Control!$C$11="Highly pure",Parameters!$C$12*Parameters!$C$5*'Actual H2'!Y217,IF(Control!$C$11="Tap water",Parameters!$C$17*Parameters!$C$5*'Actual H2'!Y217,Parameters!$C$22*Parameters!$C$5*'Actual H2'!Y217))</f>
        <v>0</v>
      </c>
      <c r="Z217" s="12">
        <f>IF(Control!$C$11="Highly pure",Parameters!$C$12*Parameters!$C$5*'Actual H2'!Z217,IF(Control!$C$11="Tap water",Parameters!$C$17*Parameters!$C$5*'Actual H2'!Z217,Parameters!$C$22*Parameters!$C$5*'Actual H2'!Z217))</f>
        <v>0</v>
      </c>
      <c r="AB217" s="7">
        <f t="shared" si="3"/>
        <v>16.286792452830188</v>
      </c>
    </row>
    <row r="218" spans="2:28" x14ac:dyDescent="0.2">
      <c r="B218" s="6">
        <v>44412</v>
      </c>
      <c r="C218" s="12">
        <f>IF(Control!$C$11="Highly pure",Parameters!$C$12*Parameters!$C$5*'Actual H2'!C218,IF(Control!$C$11="Tap water",Parameters!$C$17*Parameters!$C$5*'Actual H2'!C218,Parameters!$C$22*Parameters!$C$5*'Actual H2'!C218))</f>
        <v>0</v>
      </c>
      <c r="D218" s="12">
        <f>IF(Control!$C$11="Highly pure",Parameters!$C$12*Parameters!$C$5*'Actual H2'!D218,IF(Control!$C$11="Tap water",Parameters!$C$17*Parameters!$C$5*'Actual H2'!D218,Parameters!$C$22*Parameters!$C$5*'Actual H2'!D218))</f>
        <v>0</v>
      </c>
      <c r="E218" s="12">
        <f>IF(Control!$C$11="Highly pure",Parameters!$C$12*Parameters!$C$5*'Actual H2'!E218,IF(Control!$C$11="Tap water",Parameters!$C$17*Parameters!$C$5*'Actual H2'!E218,Parameters!$C$22*Parameters!$C$5*'Actual H2'!E218))</f>
        <v>0</v>
      </c>
      <c r="F218" s="12">
        <f>IF(Control!$C$11="Highly pure",Parameters!$C$12*Parameters!$C$5*'Actual H2'!F218,IF(Control!$C$11="Tap water",Parameters!$C$17*Parameters!$C$5*'Actual H2'!F218,Parameters!$C$22*Parameters!$C$5*'Actual H2'!F218))</f>
        <v>1.8867924528301887</v>
      </c>
      <c r="G218" s="12">
        <f>IF(Control!$C$11="Highly pure",Parameters!$C$12*Parameters!$C$5*'Actual H2'!G218,IF(Control!$C$11="Tap water",Parameters!$C$17*Parameters!$C$5*'Actual H2'!G218,Parameters!$C$22*Parameters!$C$5*'Actual H2'!G218))</f>
        <v>4.7849056603773574</v>
      </c>
      <c r="H218" s="12">
        <f>IF(Control!$C$11="Highly pure",Parameters!$C$12*Parameters!$C$5*'Actual H2'!H218,IF(Control!$C$11="Tap water",Parameters!$C$17*Parameters!$C$5*'Actual H2'!H218,Parameters!$C$22*Parameters!$C$5*'Actual H2'!H218))</f>
        <v>7.9547169811320764</v>
      </c>
      <c r="I218" s="12">
        <f>IF(Control!$C$11="Highly pure",Parameters!$C$12*Parameters!$C$5*'Actual H2'!I218,IF(Control!$C$11="Tap water",Parameters!$C$17*Parameters!$C$5*'Actual H2'!I218,Parameters!$C$22*Parameters!$C$5*'Actual H2'!I218))</f>
        <v>7.9547169811320764</v>
      </c>
      <c r="J218" s="12">
        <f>IF(Control!$C$11="Highly pure",Parameters!$C$12*Parameters!$C$5*'Actual H2'!J218,IF(Control!$C$11="Tap water",Parameters!$C$17*Parameters!$C$5*'Actual H2'!J218,Parameters!$C$22*Parameters!$C$5*'Actual H2'!J218))</f>
        <v>9.1924528301886799</v>
      </c>
      <c r="K218" s="12">
        <f>IF(Control!$C$11="Highly pure",Parameters!$C$12*Parameters!$C$5*'Actual H2'!K218,IF(Control!$C$11="Tap water",Parameters!$C$17*Parameters!$C$5*'Actual H2'!K218,Parameters!$C$22*Parameters!$C$5*'Actual H2'!K218))</f>
        <v>11.667924528301889</v>
      </c>
      <c r="L218" s="12">
        <f>IF(Control!$C$11="Highly pure",Parameters!$C$12*Parameters!$C$5*'Actual H2'!L218,IF(Control!$C$11="Tap water",Parameters!$C$17*Parameters!$C$5*'Actual H2'!L218,Parameters!$C$22*Parameters!$C$5*'Actual H2'!L218))</f>
        <v>14.384905660377358</v>
      </c>
      <c r="M218" s="12">
        <f>IF(Control!$C$11="Highly pure",Parameters!$C$12*Parameters!$C$5*'Actual H2'!M218,IF(Control!$C$11="Tap water",Parameters!$C$17*Parameters!$C$5*'Actual H2'!M218,Parameters!$C$22*Parameters!$C$5*'Actual H2'!M218))</f>
        <v>15.864150943396227</v>
      </c>
      <c r="N218" s="12">
        <f>IF(Control!$C$11="Highly pure",Parameters!$C$12*Parameters!$C$5*'Actual H2'!N218,IF(Control!$C$11="Tap water",Parameters!$C$17*Parameters!$C$5*'Actual H2'!N218,Parameters!$C$22*Parameters!$C$5*'Actual H2'!N218))</f>
        <v>18.822641509433961</v>
      </c>
      <c r="O218" s="12">
        <f>IF(Control!$C$11="Highly pure",Parameters!$C$12*Parameters!$C$5*'Actual H2'!O218,IF(Control!$C$11="Tap water",Parameters!$C$17*Parameters!$C$5*'Actual H2'!O218,Parameters!$C$22*Parameters!$C$5*'Actual H2'!O218))</f>
        <v>18.822641509433961</v>
      </c>
      <c r="P218" s="12">
        <f>IF(Control!$C$11="Highly pure",Parameters!$C$12*Parameters!$C$5*'Actual H2'!P218,IF(Control!$C$11="Tap water",Parameters!$C$17*Parameters!$C$5*'Actual H2'!P218,Parameters!$C$22*Parameters!$C$5*'Actual H2'!P218))</f>
        <v>12.905660377358492</v>
      </c>
      <c r="Q218" s="12">
        <f>IF(Control!$C$11="Highly pure",Parameters!$C$12*Parameters!$C$5*'Actual H2'!Q218,IF(Control!$C$11="Tap water",Parameters!$C$17*Parameters!$C$5*'Actual H2'!Q218,Parameters!$C$22*Parameters!$C$5*'Actual H2'!Q218))</f>
        <v>6.7169811320754729</v>
      </c>
      <c r="R218" s="12">
        <f>IF(Control!$C$11="Highly pure",Parameters!$C$12*Parameters!$C$5*'Actual H2'!R218,IF(Control!$C$11="Tap water",Parameters!$C$17*Parameters!$C$5*'Actual H2'!R218,Parameters!$C$22*Parameters!$C$5*'Actual H2'!R218))</f>
        <v>3.8188679245283015</v>
      </c>
      <c r="S218" s="12">
        <f>IF(Control!$C$11="Highly pure",Parameters!$C$12*Parameters!$C$5*'Actual H2'!S218,IF(Control!$C$11="Tap water",Parameters!$C$17*Parameters!$C$5*'Actual H2'!S218,Parameters!$C$22*Parameters!$C$5*'Actual H2'!S218))</f>
        <v>0</v>
      </c>
      <c r="T218" s="12">
        <f>IF(Control!$C$11="Highly pure",Parameters!$C$12*Parameters!$C$5*'Actual H2'!T218,IF(Control!$C$11="Tap water",Parameters!$C$17*Parameters!$C$5*'Actual H2'!T218,Parameters!$C$22*Parameters!$C$5*'Actual H2'!T218))</f>
        <v>0</v>
      </c>
      <c r="U218" s="12">
        <f>IF(Control!$C$11="Highly pure",Parameters!$C$12*Parameters!$C$5*'Actual H2'!U218,IF(Control!$C$11="Tap water",Parameters!$C$17*Parameters!$C$5*'Actual H2'!U218,Parameters!$C$22*Parameters!$C$5*'Actual H2'!U218))</f>
        <v>0</v>
      </c>
      <c r="V218" s="12">
        <f>IF(Control!$C$11="Highly pure",Parameters!$C$12*Parameters!$C$5*'Actual H2'!V218,IF(Control!$C$11="Tap water",Parameters!$C$17*Parameters!$C$5*'Actual H2'!V218,Parameters!$C$22*Parameters!$C$5*'Actual H2'!V218))</f>
        <v>3.8188679245283015</v>
      </c>
      <c r="W218" s="12">
        <f>IF(Control!$C$11="Highly pure",Parameters!$C$12*Parameters!$C$5*'Actual H2'!W218,IF(Control!$C$11="Tap water",Parameters!$C$17*Parameters!$C$5*'Actual H2'!W218,Parameters!$C$22*Parameters!$C$5*'Actual H2'!W218))</f>
        <v>14.384905660377358</v>
      </c>
      <c r="X218" s="12">
        <f>IF(Control!$C$11="Highly pure",Parameters!$C$12*Parameters!$C$5*'Actual H2'!X218,IF(Control!$C$11="Tap water",Parameters!$C$17*Parameters!$C$5*'Actual H2'!X218,Parameters!$C$22*Parameters!$C$5*'Actual H2'!X218))</f>
        <v>22.113207547169811</v>
      </c>
      <c r="Y218" s="12">
        <f>IF(Control!$C$11="Highly pure",Parameters!$C$12*Parameters!$C$5*'Actual H2'!Y218,IF(Control!$C$11="Tap water",Parameters!$C$17*Parameters!$C$5*'Actual H2'!Y218,Parameters!$C$22*Parameters!$C$5*'Actual H2'!Y218))</f>
        <v>23.924528301886792</v>
      </c>
      <c r="Z218" s="12">
        <f>IF(Control!$C$11="Highly pure",Parameters!$C$12*Parameters!$C$5*'Actual H2'!Z218,IF(Control!$C$11="Tap water",Parameters!$C$17*Parameters!$C$5*'Actual H2'!Z218,Parameters!$C$22*Parameters!$C$5*'Actual H2'!Z218))</f>
        <v>23.924528301886792</v>
      </c>
      <c r="AB218" s="7">
        <f t="shared" si="3"/>
        <v>222.9433962264151</v>
      </c>
    </row>
    <row r="219" spans="2:28" x14ac:dyDescent="0.2">
      <c r="B219" s="6">
        <v>44413</v>
      </c>
      <c r="C219" s="12">
        <f>IF(Control!$C$11="Highly pure",Parameters!$C$12*Parameters!$C$5*'Actual H2'!C219,IF(Control!$C$11="Tap water",Parameters!$C$17*Parameters!$C$5*'Actual H2'!C219,Parameters!$C$22*Parameters!$C$5*'Actual H2'!C219))</f>
        <v>25.735849056603776</v>
      </c>
      <c r="D219" s="12">
        <f>IF(Control!$C$11="Highly pure",Parameters!$C$12*Parameters!$C$5*'Actual H2'!D219,IF(Control!$C$11="Tap water",Parameters!$C$17*Parameters!$C$5*'Actual H2'!D219,Parameters!$C$22*Parameters!$C$5*'Actual H2'!D219))</f>
        <v>31.532075471698114</v>
      </c>
      <c r="E219" s="12">
        <f>IF(Control!$C$11="Highly pure",Parameters!$C$12*Parameters!$C$5*'Actual H2'!E219,IF(Control!$C$11="Tap water",Parameters!$C$17*Parameters!$C$5*'Actual H2'!E219,Parameters!$C$22*Parameters!$C$5*'Actual H2'!E219))</f>
        <v>35.879245283018875</v>
      </c>
      <c r="F219" s="12">
        <f>IF(Control!$C$11="Highly pure",Parameters!$C$12*Parameters!$C$5*'Actual H2'!F219,IF(Control!$C$11="Tap water",Parameters!$C$17*Parameters!$C$5*'Actual H2'!F219,Parameters!$C$22*Parameters!$C$5*'Actual H2'!F219))</f>
        <v>38.052830188679245</v>
      </c>
      <c r="G219" s="12">
        <f>IF(Control!$C$11="Highly pure",Parameters!$C$12*Parameters!$C$5*'Actual H2'!G219,IF(Control!$C$11="Tap water",Parameters!$C$17*Parameters!$C$5*'Actual H2'!G219,Parameters!$C$22*Parameters!$C$5*'Actual H2'!G219))</f>
        <v>47.969811320754729</v>
      </c>
      <c r="H219" s="12">
        <f>IF(Control!$C$11="Highly pure",Parameters!$C$12*Parameters!$C$5*'Actual H2'!H219,IF(Control!$C$11="Tap water",Parameters!$C$17*Parameters!$C$5*'Actual H2'!H219,Parameters!$C$22*Parameters!$C$5*'Actual H2'!H219))</f>
        <v>50.55094339622643</v>
      </c>
      <c r="I219" s="12">
        <f>IF(Control!$C$11="Highly pure",Parameters!$C$12*Parameters!$C$5*'Actual H2'!I219,IF(Control!$C$11="Tap water",Parameters!$C$17*Parameters!$C$5*'Actual H2'!I219,Parameters!$C$22*Parameters!$C$5*'Actual H2'!I219))</f>
        <v>47.969811320754729</v>
      </c>
      <c r="J219" s="12">
        <f>IF(Control!$C$11="Highly pure",Parameters!$C$12*Parameters!$C$5*'Actual H2'!J219,IF(Control!$C$11="Tap water",Parameters!$C$17*Parameters!$C$5*'Actual H2'!J219,Parameters!$C$22*Parameters!$C$5*'Actual H2'!J219))</f>
        <v>53.132075471698116</v>
      </c>
      <c r="K219" s="12">
        <f>IF(Control!$C$11="Highly pure",Parameters!$C$12*Parameters!$C$5*'Actual H2'!K219,IF(Control!$C$11="Tap water",Parameters!$C$17*Parameters!$C$5*'Actual H2'!K219,Parameters!$C$22*Parameters!$C$5*'Actual H2'!K219))</f>
        <v>68.377358490566024</v>
      </c>
      <c r="L219" s="12">
        <f>IF(Control!$C$11="Highly pure",Parameters!$C$12*Parameters!$C$5*'Actual H2'!L219,IF(Control!$C$11="Tap water",Parameters!$C$17*Parameters!$C$5*'Actual H2'!L219,Parameters!$C$22*Parameters!$C$5*'Actual H2'!L219))</f>
        <v>65.328301886792445</v>
      </c>
      <c r="M219" s="12">
        <f>IF(Control!$C$11="Highly pure",Parameters!$C$12*Parameters!$C$5*'Actual H2'!M219,IF(Control!$C$11="Tap water",Parameters!$C$17*Parameters!$C$5*'Actual H2'!M219,Parameters!$C$22*Parameters!$C$5*'Actual H2'!M219))</f>
        <v>68.377358490566024</v>
      </c>
      <c r="N219" s="12">
        <f>IF(Control!$C$11="Highly pure",Parameters!$C$12*Parameters!$C$5*'Actual H2'!N219,IF(Control!$C$11="Tap water",Parameters!$C$17*Parameters!$C$5*'Actual H2'!N219,Parameters!$C$22*Parameters!$C$5*'Actual H2'!N219))</f>
        <v>79.969811320754715</v>
      </c>
      <c r="O219" s="12">
        <f>IF(Control!$C$11="Highly pure",Parameters!$C$12*Parameters!$C$5*'Actual H2'!O219,IF(Control!$C$11="Tap water",Parameters!$C$17*Parameters!$C$5*'Actual H2'!O219,Parameters!$C$22*Parameters!$C$5*'Actual H2'!O219))</f>
        <v>93.856603773584894</v>
      </c>
      <c r="P219" s="12">
        <f>IF(Control!$C$11="Highly pure",Parameters!$C$12*Parameters!$C$5*'Actual H2'!P219,IF(Control!$C$11="Tap water",Parameters!$C$17*Parameters!$C$5*'Actual H2'!P219,Parameters!$C$22*Parameters!$C$5*'Actual H2'!P219))</f>
        <v>105.66037735849056</v>
      </c>
      <c r="Q219" s="12">
        <f>IF(Control!$C$11="Highly pure",Parameters!$C$12*Parameters!$C$5*'Actual H2'!Q219,IF(Control!$C$11="Tap water",Parameters!$C$17*Parameters!$C$5*'Actual H2'!Q219,Parameters!$C$22*Parameters!$C$5*'Actual H2'!Q219))</f>
        <v>117.1320754716981</v>
      </c>
      <c r="R219" s="12">
        <f>IF(Control!$C$11="Highly pure",Parameters!$C$12*Parameters!$C$5*'Actual H2'!R219,IF(Control!$C$11="Tap water",Parameters!$C$17*Parameters!$C$5*'Actual H2'!R219,Parameters!$C$22*Parameters!$C$5*'Actual H2'!R219))</f>
        <v>137.53962264150945</v>
      </c>
      <c r="S219" s="12">
        <f>IF(Control!$C$11="Highly pure",Parameters!$C$12*Parameters!$C$5*'Actual H2'!S219,IF(Control!$C$11="Tap water",Parameters!$C$17*Parameters!$C$5*'Actual H2'!S219,Parameters!$C$22*Parameters!$C$5*'Actual H2'!S219))</f>
        <v>154.15849056603776</v>
      </c>
      <c r="T219" s="12">
        <f>IF(Control!$C$11="Highly pure",Parameters!$C$12*Parameters!$C$5*'Actual H2'!T219,IF(Control!$C$11="Tap water",Parameters!$C$17*Parameters!$C$5*'Actual H2'!T219,Parameters!$C$22*Parameters!$C$5*'Actual H2'!T219))</f>
        <v>168.36226415094336</v>
      </c>
      <c r="U219" s="12">
        <f>IF(Control!$C$11="Highly pure",Parameters!$C$12*Parameters!$C$5*'Actual H2'!U219,IF(Control!$C$11="Tap water",Parameters!$C$17*Parameters!$C$5*'Actual H2'!U219,Parameters!$C$22*Parameters!$C$5*'Actual H2'!U219))</f>
        <v>182.33962264150944</v>
      </c>
      <c r="V219" s="12">
        <f>IF(Control!$C$11="Highly pure",Parameters!$C$12*Parameters!$C$5*'Actual H2'!V219,IF(Control!$C$11="Tap water",Parameters!$C$17*Parameters!$C$5*'Actual H2'!V219,Parameters!$C$22*Parameters!$C$5*'Actual H2'!V219))</f>
        <v>183.26037735849056</v>
      </c>
      <c r="W219" s="12">
        <f>IF(Control!$C$11="Highly pure",Parameters!$C$12*Parameters!$C$5*'Actual H2'!W219,IF(Control!$C$11="Tap water",Parameters!$C$17*Parameters!$C$5*'Actual H2'!W219,Parameters!$C$22*Parameters!$C$5*'Actual H2'!W219))</f>
        <v>174.79245283018867</v>
      </c>
      <c r="X219" s="12">
        <f>IF(Control!$C$11="Highly pure",Parameters!$C$12*Parameters!$C$5*'Actual H2'!X219,IF(Control!$C$11="Tap water",Parameters!$C$17*Parameters!$C$5*'Actual H2'!X219,Parameters!$C$22*Parameters!$C$5*'Actual H2'!X219))</f>
        <v>174.79245283018867</v>
      </c>
      <c r="Y219" s="12">
        <f>IF(Control!$C$11="Highly pure",Parameters!$C$12*Parameters!$C$5*'Actual H2'!Y219,IF(Control!$C$11="Tap water",Parameters!$C$17*Parameters!$C$5*'Actual H2'!Y219,Parameters!$C$22*Parameters!$C$5*'Actual H2'!Y219))</f>
        <v>177.22264150943397</v>
      </c>
      <c r="Z219" s="12">
        <f>IF(Control!$C$11="Highly pure",Parameters!$C$12*Parameters!$C$5*'Actual H2'!Z219,IF(Control!$C$11="Tap water",Parameters!$C$17*Parameters!$C$5*'Actual H2'!Z219,Parameters!$C$22*Parameters!$C$5*'Actual H2'!Z219))</f>
        <v>183.26037735849056</v>
      </c>
      <c r="AB219" s="7">
        <f t="shared" si="3"/>
        <v>2465.2528301886796</v>
      </c>
    </row>
    <row r="220" spans="2:28" x14ac:dyDescent="0.2">
      <c r="B220" s="6">
        <v>44414</v>
      </c>
      <c r="C220" s="12">
        <f>IF(Control!$C$11="Highly pure",Parameters!$C$12*Parameters!$C$5*'Actual H2'!C220,IF(Control!$C$11="Tap water",Parameters!$C$17*Parameters!$C$5*'Actual H2'!C220,Parameters!$C$22*Parameters!$C$5*'Actual H2'!C220))</f>
        <v>176.30188679245282</v>
      </c>
      <c r="D220" s="12">
        <f>IF(Control!$C$11="Highly pure",Parameters!$C$12*Parameters!$C$5*'Actual H2'!D220,IF(Control!$C$11="Tap water",Parameters!$C$17*Parameters!$C$5*'Actual H2'!D220,Parameters!$C$22*Parameters!$C$5*'Actual H2'!D220))</f>
        <v>168.36226415094336</v>
      </c>
      <c r="E220" s="12">
        <f>IF(Control!$C$11="Highly pure",Parameters!$C$12*Parameters!$C$5*'Actual H2'!E220,IF(Control!$C$11="Tap water",Parameters!$C$17*Parameters!$C$5*'Actual H2'!E220,Parameters!$C$22*Parameters!$C$5*'Actual H2'!E220))</f>
        <v>177.22264150943397</v>
      </c>
      <c r="F220" s="12">
        <f>IF(Control!$C$11="Highly pure",Parameters!$C$12*Parameters!$C$5*'Actual H2'!F220,IF(Control!$C$11="Tap water",Parameters!$C$17*Parameters!$C$5*'Actual H2'!F220,Parameters!$C$22*Parameters!$C$5*'Actual H2'!F220))</f>
        <v>182.33962264150944</v>
      </c>
      <c r="G220" s="12">
        <f>IF(Control!$C$11="Highly pure",Parameters!$C$12*Parameters!$C$5*'Actual H2'!G220,IF(Control!$C$11="Tap water",Parameters!$C$17*Parameters!$C$5*'Actual H2'!G220,Parameters!$C$22*Parameters!$C$5*'Actual H2'!G220))</f>
        <v>168.36226415094336</v>
      </c>
      <c r="H220" s="12">
        <f>IF(Control!$C$11="Highly pure",Parameters!$C$12*Parameters!$C$5*'Actual H2'!H220,IF(Control!$C$11="Tap water",Parameters!$C$17*Parameters!$C$5*'Actual H2'!H220,Parameters!$C$22*Parameters!$C$5*'Actual H2'!H220))</f>
        <v>168.36226415094336</v>
      </c>
      <c r="I220" s="12">
        <f>IF(Control!$C$11="Highly pure",Parameters!$C$12*Parameters!$C$5*'Actual H2'!I220,IF(Control!$C$11="Tap water",Parameters!$C$17*Parameters!$C$5*'Actual H2'!I220,Parameters!$C$22*Parameters!$C$5*'Actual H2'!I220))</f>
        <v>177.22264150943397</v>
      </c>
      <c r="J220" s="12">
        <f>IF(Control!$C$11="Highly pure",Parameters!$C$12*Parameters!$C$5*'Actual H2'!J220,IF(Control!$C$11="Tap water",Parameters!$C$17*Parameters!$C$5*'Actual H2'!J220,Parameters!$C$22*Parameters!$C$5*'Actual H2'!J220))</f>
        <v>186.94339622641508</v>
      </c>
      <c r="K220" s="12">
        <f>IF(Control!$C$11="Highly pure",Parameters!$C$12*Parameters!$C$5*'Actual H2'!K220,IF(Control!$C$11="Tap water",Parameters!$C$17*Parameters!$C$5*'Actual H2'!K220,Parameters!$C$22*Parameters!$C$5*'Actual H2'!K220))</f>
        <v>188.67924528301887</v>
      </c>
      <c r="L220" s="12">
        <f>IF(Control!$C$11="Highly pure",Parameters!$C$12*Parameters!$C$5*'Actual H2'!L220,IF(Control!$C$11="Tap water",Parameters!$C$17*Parameters!$C$5*'Actual H2'!L220,Parameters!$C$22*Parameters!$C$5*'Actual H2'!L220))</f>
        <v>188.67924528301887</v>
      </c>
      <c r="M220" s="12">
        <f>IF(Control!$C$11="Highly pure",Parameters!$C$12*Parameters!$C$5*'Actual H2'!M220,IF(Control!$C$11="Tap water",Parameters!$C$17*Parameters!$C$5*'Actual H2'!M220,Parameters!$C$22*Parameters!$C$5*'Actual H2'!M220))</f>
        <v>188.67924528301887</v>
      </c>
      <c r="N220" s="12">
        <f>IF(Control!$C$11="Highly pure",Parameters!$C$12*Parameters!$C$5*'Actual H2'!N220,IF(Control!$C$11="Tap water",Parameters!$C$17*Parameters!$C$5*'Actual H2'!N220,Parameters!$C$22*Parameters!$C$5*'Actual H2'!N220))</f>
        <v>188.67924528301887</v>
      </c>
      <c r="O220" s="12">
        <f>IF(Control!$C$11="Highly pure",Parameters!$C$12*Parameters!$C$5*'Actual H2'!O220,IF(Control!$C$11="Tap water",Parameters!$C$17*Parameters!$C$5*'Actual H2'!O220,Parameters!$C$22*Parameters!$C$5*'Actual H2'!O220))</f>
        <v>188.67924528301887</v>
      </c>
      <c r="P220" s="12">
        <f>IF(Control!$C$11="Highly pure",Parameters!$C$12*Parameters!$C$5*'Actual H2'!P220,IF(Control!$C$11="Tap water",Parameters!$C$17*Parameters!$C$5*'Actual H2'!P220,Parameters!$C$22*Parameters!$C$5*'Actual H2'!P220))</f>
        <v>188.67924528301887</v>
      </c>
      <c r="Q220" s="12">
        <f>IF(Control!$C$11="Highly pure",Parameters!$C$12*Parameters!$C$5*'Actual H2'!Q220,IF(Control!$C$11="Tap water",Parameters!$C$17*Parameters!$C$5*'Actual H2'!Q220,Parameters!$C$22*Parameters!$C$5*'Actual H2'!Q220))</f>
        <v>188.67924528301887</v>
      </c>
      <c r="R220" s="12">
        <f>IF(Control!$C$11="Highly pure",Parameters!$C$12*Parameters!$C$5*'Actual H2'!R220,IF(Control!$C$11="Tap water",Parameters!$C$17*Parameters!$C$5*'Actual H2'!R220,Parameters!$C$22*Parameters!$C$5*'Actual H2'!R220))</f>
        <v>188.67924528301887</v>
      </c>
      <c r="S220" s="12">
        <f>IF(Control!$C$11="Highly pure",Parameters!$C$12*Parameters!$C$5*'Actual H2'!S220,IF(Control!$C$11="Tap water",Parameters!$C$17*Parameters!$C$5*'Actual H2'!S220,Parameters!$C$22*Parameters!$C$5*'Actual H2'!S220))</f>
        <v>188.67924528301887</v>
      </c>
      <c r="T220" s="12">
        <f>IF(Control!$C$11="Highly pure",Parameters!$C$12*Parameters!$C$5*'Actual H2'!T220,IF(Control!$C$11="Tap water",Parameters!$C$17*Parameters!$C$5*'Actual H2'!T220,Parameters!$C$22*Parameters!$C$5*'Actual H2'!T220))</f>
        <v>184.0301886792453</v>
      </c>
      <c r="U220" s="12">
        <f>IF(Control!$C$11="Highly pure",Parameters!$C$12*Parameters!$C$5*'Actual H2'!U220,IF(Control!$C$11="Tap water",Parameters!$C$17*Parameters!$C$5*'Actual H2'!U220,Parameters!$C$22*Parameters!$C$5*'Actual H2'!U220))</f>
        <v>174.79245283018867</v>
      </c>
      <c r="V220" s="12">
        <f>IF(Control!$C$11="Highly pure",Parameters!$C$12*Parameters!$C$5*'Actual H2'!V220,IF(Control!$C$11="Tap water",Parameters!$C$17*Parameters!$C$5*'Actual H2'!V220,Parameters!$C$22*Parameters!$C$5*'Actual H2'!V220))</f>
        <v>166.88301886792453</v>
      </c>
      <c r="W220" s="12">
        <f>IF(Control!$C$11="Highly pure",Parameters!$C$12*Parameters!$C$5*'Actual H2'!W220,IF(Control!$C$11="Tap water",Parameters!$C$17*Parameters!$C$5*'Actual H2'!W220,Parameters!$C$22*Parameters!$C$5*'Actual H2'!W220))</f>
        <v>154.15849056603776</v>
      </c>
      <c r="X220" s="12">
        <f>IF(Control!$C$11="Highly pure",Parameters!$C$12*Parameters!$C$5*'Actual H2'!X220,IF(Control!$C$11="Tap water",Parameters!$C$17*Parameters!$C$5*'Actual H2'!X220,Parameters!$C$22*Parameters!$C$5*'Actual H2'!X220))</f>
        <v>153.23773584905663</v>
      </c>
      <c r="Y220" s="12">
        <f>IF(Control!$C$11="Highly pure",Parameters!$C$12*Parameters!$C$5*'Actual H2'!Y220,IF(Control!$C$11="Tap water",Parameters!$C$17*Parameters!$C$5*'Actual H2'!Y220,Parameters!$C$22*Parameters!$C$5*'Actual H2'!Y220))</f>
        <v>151.72830188679248</v>
      </c>
      <c r="Z220" s="12">
        <f>IF(Control!$C$11="Highly pure",Parameters!$C$12*Parameters!$C$5*'Actual H2'!Z220,IF(Control!$C$11="Tap water",Parameters!$C$17*Parameters!$C$5*'Actual H2'!Z220,Parameters!$C$22*Parameters!$C$5*'Actual H2'!Z220))</f>
        <v>154.15849056603776</v>
      </c>
      <c r="AB220" s="7">
        <f t="shared" si="3"/>
        <v>4242.2188679245273</v>
      </c>
    </row>
    <row r="221" spans="2:28" x14ac:dyDescent="0.2">
      <c r="B221" s="6">
        <v>44415</v>
      </c>
      <c r="C221" s="12">
        <f>IF(Control!$C$11="Highly pure",Parameters!$C$12*Parameters!$C$5*'Actual H2'!C221,IF(Control!$C$11="Tap water",Parameters!$C$17*Parameters!$C$5*'Actual H2'!C221,Parameters!$C$22*Parameters!$C$5*'Actual H2'!C221))</f>
        <v>166.88301886792453</v>
      </c>
      <c r="D221" s="12">
        <f>IF(Control!$C$11="Highly pure",Parameters!$C$12*Parameters!$C$5*'Actual H2'!D221,IF(Control!$C$11="Tap water",Parameters!$C$17*Parameters!$C$5*'Actual H2'!D221,Parameters!$C$22*Parameters!$C$5*'Actual H2'!D221))</f>
        <v>166.88301886792453</v>
      </c>
      <c r="E221" s="12">
        <f>IF(Control!$C$11="Highly pure",Parameters!$C$12*Parameters!$C$5*'Actual H2'!E221,IF(Control!$C$11="Tap water",Parameters!$C$17*Parameters!$C$5*'Actual H2'!E221,Parameters!$C$22*Parameters!$C$5*'Actual H2'!E221))</f>
        <v>165.37358490566035</v>
      </c>
      <c r="F221" s="12">
        <f>IF(Control!$C$11="Highly pure",Parameters!$C$12*Parameters!$C$5*'Actual H2'!F221,IF(Control!$C$11="Tap water",Parameters!$C$17*Parameters!$C$5*'Actual H2'!F221,Parameters!$C$22*Parameters!$C$5*'Actual H2'!F221))</f>
        <v>151.72830188679248</v>
      </c>
      <c r="G221" s="12">
        <f>IF(Control!$C$11="Highly pure",Parameters!$C$12*Parameters!$C$5*'Actual H2'!G221,IF(Control!$C$11="Tap water",Parameters!$C$17*Parameters!$C$5*'Actual H2'!G221,Parameters!$C$22*Parameters!$C$5*'Actual H2'!G221))</f>
        <v>137.53962264150945</v>
      </c>
      <c r="H221" s="12">
        <f>IF(Control!$C$11="Highly pure",Parameters!$C$12*Parameters!$C$5*'Actual H2'!H221,IF(Control!$C$11="Tap water",Parameters!$C$17*Parameters!$C$5*'Actual H2'!H221,Parameters!$C$22*Parameters!$C$5*'Actual H2'!H221))</f>
        <v>119.48679245283019</v>
      </c>
      <c r="I221" s="12">
        <f>IF(Control!$C$11="Highly pure",Parameters!$C$12*Parameters!$C$5*'Actual H2'!I221,IF(Control!$C$11="Tap water",Parameters!$C$17*Parameters!$C$5*'Actual H2'!I221,Parameters!$C$22*Parameters!$C$5*'Actual H2'!I221))</f>
        <v>93.856603773584894</v>
      </c>
      <c r="J221" s="12">
        <f>IF(Control!$C$11="Highly pure",Parameters!$C$12*Parameters!$C$5*'Actual H2'!J221,IF(Control!$C$11="Tap water",Parameters!$C$17*Parameters!$C$5*'Actual H2'!J221,Parameters!$C$22*Parameters!$C$5*'Actual H2'!J221))</f>
        <v>75.833962264150927</v>
      </c>
      <c r="K221" s="12">
        <f>IF(Control!$C$11="Highly pure",Parameters!$C$12*Parameters!$C$5*'Actual H2'!K221,IF(Control!$C$11="Tap water",Parameters!$C$17*Parameters!$C$5*'Actual H2'!K221,Parameters!$C$22*Parameters!$C$5*'Actual H2'!K221))</f>
        <v>65.328301886792445</v>
      </c>
      <c r="L221" s="12">
        <f>IF(Control!$C$11="Highly pure",Parameters!$C$12*Parameters!$C$5*'Actual H2'!L221,IF(Control!$C$11="Tap water",Parameters!$C$17*Parameters!$C$5*'Actual H2'!L221,Parameters!$C$22*Parameters!$C$5*'Actual H2'!L221))</f>
        <v>65.328301886792445</v>
      </c>
      <c r="M221" s="12">
        <f>IF(Control!$C$11="Highly pure",Parameters!$C$12*Parameters!$C$5*'Actual H2'!M221,IF(Control!$C$11="Tap water",Parameters!$C$17*Parameters!$C$5*'Actual H2'!M221,Parameters!$C$22*Parameters!$C$5*'Actual H2'!M221))</f>
        <v>79.969811320754715</v>
      </c>
      <c r="N221" s="12">
        <f>IF(Control!$C$11="Highly pure",Parameters!$C$12*Parameters!$C$5*'Actual H2'!N221,IF(Control!$C$11="Tap water",Parameters!$C$17*Parameters!$C$5*'Actual H2'!N221,Parameters!$C$22*Parameters!$C$5*'Actual H2'!N221))</f>
        <v>101.19245283018867</v>
      </c>
      <c r="O221" s="12">
        <f>IF(Control!$C$11="Highly pure",Parameters!$C$12*Parameters!$C$5*'Actual H2'!O221,IF(Control!$C$11="Tap water",Parameters!$C$17*Parameters!$C$5*'Actual H2'!O221,Parameters!$C$22*Parameters!$C$5*'Actual H2'!O221))</f>
        <v>130.26415094339623</v>
      </c>
      <c r="P221" s="12">
        <f>IF(Control!$C$11="Highly pure",Parameters!$C$12*Parameters!$C$5*'Actual H2'!P221,IF(Control!$C$11="Tap water",Parameters!$C$17*Parameters!$C$5*'Actual H2'!P221,Parameters!$C$22*Parameters!$C$5*'Actual H2'!P221))</f>
        <v>137.53962264150945</v>
      </c>
      <c r="Q221" s="12">
        <f>IF(Control!$C$11="Highly pure",Parameters!$C$12*Parameters!$C$5*'Actual H2'!Q221,IF(Control!$C$11="Tap water",Parameters!$C$17*Parameters!$C$5*'Actual H2'!Q221,Parameters!$C$22*Parameters!$C$5*'Actual H2'!Q221))</f>
        <v>151.72830188679248</v>
      </c>
      <c r="R221" s="12">
        <f>IF(Control!$C$11="Highly pure",Parameters!$C$12*Parameters!$C$5*'Actual H2'!R221,IF(Control!$C$11="Tap water",Parameters!$C$17*Parameters!$C$5*'Actual H2'!R221,Parameters!$C$22*Parameters!$C$5*'Actual H2'!R221))</f>
        <v>151.72830188679248</v>
      </c>
      <c r="S221" s="12">
        <f>IF(Control!$C$11="Highly pure",Parameters!$C$12*Parameters!$C$5*'Actual H2'!S221,IF(Control!$C$11="Tap water",Parameters!$C$17*Parameters!$C$5*'Actual H2'!S221,Parameters!$C$22*Parameters!$C$5*'Actual H2'!S221))</f>
        <v>149.37358490566038</v>
      </c>
      <c r="T221" s="12">
        <f>IF(Control!$C$11="Highly pure",Parameters!$C$12*Parameters!$C$5*'Actual H2'!T221,IF(Control!$C$11="Tap water",Parameters!$C$17*Parameters!$C$5*'Actual H2'!T221,Parameters!$C$22*Parameters!$C$5*'Actual H2'!T221))</f>
        <v>137.53962264150945</v>
      </c>
      <c r="U221" s="12">
        <f>IF(Control!$C$11="Highly pure",Parameters!$C$12*Parameters!$C$5*'Actual H2'!U221,IF(Control!$C$11="Tap water",Parameters!$C$17*Parameters!$C$5*'Actual H2'!U221,Parameters!$C$22*Parameters!$C$5*'Actual H2'!U221))</f>
        <v>130.26415094339623</v>
      </c>
      <c r="V221" s="12">
        <f>IF(Control!$C$11="Highly pure",Parameters!$C$12*Parameters!$C$5*'Actual H2'!V221,IF(Control!$C$11="Tap water",Parameters!$C$17*Parameters!$C$5*'Actual H2'!V221,Parameters!$C$22*Parameters!$C$5*'Actual H2'!V221))</f>
        <v>133.6754716981132</v>
      </c>
      <c r="W221" s="12">
        <f>IF(Control!$C$11="Highly pure",Parameters!$C$12*Parameters!$C$5*'Actual H2'!W221,IF(Control!$C$11="Tap water",Parameters!$C$17*Parameters!$C$5*'Actual H2'!W221,Parameters!$C$22*Parameters!$C$5*'Actual H2'!W221))</f>
        <v>130.26415094339623</v>
      </c>
      <c r="X221" s="12">
        <f>IF(Control!$C$11="Highly pure",Parameters!$C$12*Parameters!$C$5*'Actual H2'!X221,IF(Control!$C$11="Tap water",Parameters!$C$17*Parameters!$C$5*'Actual H2'!X221,Parameters!$C$22*Parameters!$C$5*'Actual H2'!X221))</f>
        <v>126.33962264150944</v>
      </c>
      <c r="Y221" s="12">
        <f>IF(Control!$C$11="Highly pure",Parameters!$C$12*Parameters!$C$5*'Actual H2'!Y221,IF(Control!$C$11="Tap water",Parameters!$C$17*Parameters!$C$5*'Actual H2'!Y221,Parameters!$C$22*Parameters!$C$5*'Actual H2'!Y221))</f>
        <v>113.72075471698113</v>
      </c>
      <c r="Z221" s="12">
        <f>IF(Control!$C$11="Highly pure",Parameters!$C$12*Parameters!$C$5*'Actual H2'!Z221,IF(Control!$C$11="Tap water",Parameters!$C$17*Parameters!$C$5*'Actual H2'!Z221,Parameters!$C$22*Parameters!$C$5*'Actual H2'!Z221))</f>
        <v>109.79622641509434</v>
      </c>
      <c r="AB221" s="7">
        <f t="shared" si="3"/>
        <v>2991.6377358490554</v>
      </c>
    </row>
    <row r="222" spans="2:28" x14ac:dyDescent="0.2">
      <c r="B222" s="6">
        <v>44416</v>
      </c>
      <c r="C222" s="12">
        <f>IF(Control!$C$11="Highly pure",Parameters!$C$12*Parameters!$C$5*'Actual H2'!C222,IF(Control!$C$11="Tap water",Parameters!$C$17*Parameters!$C$5*'Actual H2'!C222,Parameters!$C$22*Parameters!$C$5*'Actual H2'!C222))</f>
        <v>101.19245283018867</v>
      </c>
      <c r="D222" s="12">
        <f>IF(Control!$C$11="Highly pure",Parameters!$C$12*Parameters!$C$5*'Actual H2'!D222,IF(Control!$C$11="Tap water",Parameters!$C$17*Parameters!$C$5*'Actual H2'!D222,Parameters!$C$22*Parameters!$C$5*'Actual H2'!D222))</f>
        <v>93.856603773584894</v>
      </c>
      <c r="E222" s="12">
        <f>IF(Control!$C$11="Highly pure",Parameters!$C$12*Parameters!$C$5*'Actual H2'!E222,IF(Control!$C$11="Tap water",Parameters!$C$17*Parameters!$C$5*'Actual H2'!E222,Parameters!$C$22*Parameters!$C$5*'Actual H2'!E222))</f>
        <v>89.720754716981133</v>
      </c>
      <c r="F222" s="12">
        <f>IF(Control!$C$11="Highly pure",Parameters!$C$12*Parameters!$C$5*'Actual H2'!F222,IF(Control!$C$11="Tap water",Parameters!$C$17*Parameters!$C$5*'Actual H2'!F222,Parameters!$C$22*Parameters!$C$5*'Actual H2'!F222))</f>
        <v>85.735849056603769</v>
      </c>
      <c r="G222" s="12">
        <f>IF(Control!$C$11="Highly pure",Parameters!$C$12*Parameters!$C$5*'Actual H2'!G222,IF(Control!$C$11="Tap water",Parameters!$C$17*Parameters!$C$5*'Actual H2'!G222,Parameters!$C$22*Parameters!$C$5*'Actual H2'!G222))</f>
        <v>83.89433962264151</v>
      </c>
      <c r="H222" s="12">
        <f>IF(Control!$C$11="Highly pure",Parameters!$C$12*Parameters!$C$5*'Actual H2'!H222,IF(Control!$C$11="Tap water",Parameters!$C$17*Parameters!$C$5*'Actual H2'!H222,Parameters!$C$22*Parameters!$C$5*'Actual H2'!H222))</f>
        <v>71.84905660377359</v>
      </c>
      <c r="I222" s="12">
        <f>IF(Control!$C$11="Highly pure",Parameters!$C$12*Parameters!$C$5*'Actual H2'!I222,IF(Control!$C$11="Tap water",Parameters!$C$17*Parameters!$C$5*'Actual H2'!I222,Parameters!$C$22*Parameters!$C$5*'Actual H2'!I222))</f>
        <v>56.181132075471695</v>
      </c>
      <c r="J222" s="12">
        <f>IF(Control!$C$11="Highly pure",Parameters!$C$12*Parameters!$C$5*'Actual H2'!J222,IF(Control!$C$11="Tap water",Parameters!$C$17*Parameters!$C$5*'Actual H2'!J222,Parameters!$C$22*Parameters!$C$5*'Actual H2'!J222))</f>
        <v>62.279245283018867</v>
      </c>
      <c r="K222" s="12">
        <f>IF(Control!$C$11="Highly pure",Parameters!$C$12*Parameters!$C$5*'Actual H2'!K222,IF(Control!$C$11="Tap water",Parameters!$C$17*Parameters!$C$5*'Actual H2'!K222,Parameters!$C$22*Parameters!$C$5*'Actual H2'!K222))</f>
        <v>65.328301886792445</v>
      </c>
      <c r="L222" s="12">
        <f>IF(Control!$C$11="Highly pure",Parameters!$C$12*Parameters!$C$5*'Actual H2'!L222,IF(Control!$C$11="Tap water",Parameters!$C$17*Parameters!$C$5*'Actual H2'!L222,Parameters!$C$22*Parameters!$C$5*'Actual H2'!L222))</f>
        <v>62.279245283018867</v>
      </c>
      <c r="M222" s="12">
        <f>IF(Control!$C$11="Highly pure",Parameters!$C$12*Parameters!$C$5*'Actual H2'!M222,IF(Control!$C$11="Tap water",Parameters!$C$17*Parameters!$C$5*'Actual H2'!M222,Parameters!$C$22*Parameters!$C$5*'Actual H2'!M222))</f>
        <v>56.181132075471695</v>
      </c>
      <c r="N222" s="12">
        <f>IF(Control!$C$11="Highly pure",Parameters!$C$12*Parameters!$C$5*'Actual H2'!N222,IF(Control!$C$11="Tap water",Parameters!$C$17*Parameters!$C$5*'Actual H2'!N222,Parameters!$C$22*Parameters!$C$5*'Actual H2'!N222))</f>
        <v>50.55094339622643</v>
      </c>
      <c r="O222" s="12">
        <f>IF(Control!$C$11="Highly pure",Parameters!$C$12*Parameters!$C$5*'Actual H2'!O222,IF(Control!$C$11="Tap water",Parameters!$C$17*Parameters!$C$5*'Actual H2'!O222,Parameters!$C$22*Parameters!$C$5*'Actual H2'!O222))</f>
        <v>42.807547169811322</v>
      </c>
      <c r="P222" s="12">
        <f>IF(Control!$C$11="Highly pure",Parameters!$C$12*Parameters!$C$5*'Actual H2'!P222,IF(Control!$C$11="Tap water",Parameters!$C$17*Parameters!$C$5*'Actual H2'!P222,Parameters!$C$22*Parameters!$C$5*'Actual H2'!P222))</f>
        <v>33.705660377358491</v>
      </c>
      <c r="Q222" s="12">
        <f>IF(Control!$C$11="Highly pure",Parameters!$C$12*Parameters!$C$5*'Actual H2'!Q222,IF(Control!$C$11="Tap water",Parameters!$C$17*Parameters!$C$5*'Actual H2'!Q222,Parameters!$C$22*Parameters!$C$5*'Actual H2'!Q222))</f>
        <v>25.735849056603776</v>
      </c>
      <c r="R222" s="12">
        <f>IF(Control!$C$11="Highly pure",Parameters!$C$12*Parameters!$C$5*'Actual H2'!R222,IF(Control!$C$11="Tap water",Parameters!$C$17*Parameters!$C$5*'Actual H2'!R222,Parameters!$C$22*Parameters!$C$5*'Actual H2'!R222))</f>
        <v>22.113207547169811</v>
      </c>
      <c r="S222" s="12">
        <f>IF(Control!$C$11="Highly pure",Parameters!$C$12*Parameters!$C$5*'Actual H2'!S222,IF(Control!$C$11="Tap water",Parameters!$C$17*Parameters!$C$5*'Actual H2'!S222,Parameters!$C$22*Parameters!$C$5*'Actual H2'!S222))</f>
        <v>20.30188679245283</v>
      </c>
      <c r="T222" s="12">
        <f>IF(Control!$C$11="Highly pure",Parameters!$C$12*Parameters!$C$5*'Actual H2'!T222,IF(Control!$C$11="Tap water",Parameters!$C$17*Parameters!$C$5*'Actual H2'!T222,Parameters!$C$22*Parameters!$C$5*'Actual H2'!T222))</f>
        <v>18.822641509433961</v>
      </c>
      <c r="U222" s="12">
        <f>IF(Control!$C$11="Highly pure",Parameters!$C$12*Parameters!$C$5*'Actual H2'!U222,IF(Control!$C$11="Tap water",Parameters!$C$17*Parameters!$C$5*'Actual H2'!U222,Parameters!$C$22*Parameters!$C$5*'Actual H2'!U222))</f>
        <v>17.343396226415091</v>
      </c>
      <c r="V222" s="12">
        <f>IF(Control!$C$11="Highly pure",Parameters!$C$12*Parameters!$C$5*'Actual H2'!V222,IF(Control!$C$11="Tap water",Parameters!$C$17*Parameters!$C$5*'Actual H2'!V222,Parameters!$C$22*Parameters!$C$5*'Actual H2'!V222))</f>
        <v>15.864150943396227</v>
      </c>
      <c r="W222" s="12">
        <f>IF(Control!$C$11="Highly pure",Parameters!$C$12*Parameters!$C$5*'Actual H2'!W222,IF(Control!$C$11="Tap water",Parameters!$C$17*Parameters!$C$5*'Actual H2'!W222,Parameters!$C$22*Parameters!$C$5*'Actual H2'!W222))</f>
        <v>14.384905660377358</v>
      </c>
      <c r="X222" s="12">
        <f>IF(Control!$C$11="Highly pure",Parameters!$C$12*Parameters!$C$5*'Actual H2'!X222,IF(Control!$C$11="Tap water",Parameters!$C$17*Parameters!$C$5*'Actual H2'!X222,Parameters!$C$22*Parameters!$C$5*'Actual H2'!X222))</f>
        <v>9.1924528301886799</v>
      </c>
      <c r="Y222" s="12">
        <f>IF(Control!$C$11="Highly pure",Parameters!$C$12*Parameters!$C$5*'Actual H2'!Y222,IF(Control!$C$11="Tap water",Parameters!$C$17*Parameters!$C$5*'Actual H2'!Y222,Parameters!$C$22*Parameters!$C$5*'Actual H2'!Y222))</f>
        <v>5.7509433962264147</v>
      </c>
      <c r="Z222" s="12">
        <f>IF(Control!$C$11="Highly pure",Parameters!$C$12*Parameters!$C$5*'Actual H2'!Z222,IF(Control!$C$11="Tap water",Parameters!$C$17*Parameters!$C$5*'Actual H2'!Z222,Parameters!$C$22*Parameters!$C$5*'Actual H2'!Z222))</f>
        <v>6.7169811320754729</v>
      </c>
      <c r="AB222" s="7">
        <f t="shared" si="3"/>
        <v>1111.7886792452832</v>
      </c>
    </row>
    <row r="223" spans="2:28" x14ac:dyDescent="0.2">
      <c r="B223" s="6">
        <v>44417</v>
      </c>
      <c r="C223" s="12">
        <f>IF(Control!$C$11="Highly pure",Parameters!$C$12*Parameters!$C$5*'Actual H2'!C223,IF(Control!$C$11="Tap water",Parameters!$C$17*Parameters!$C$5*'Actual H2'!C223,Parameters!$C$22*Parameters!$C$5*'Actual H2'!C223))</f>
        <v>10.430188679245285</v>
      </c>
      <c r="D223" s="12">
        <f>IF(Control!$C$11="Highly pure",Parameters!$C$12*Parameters!$C$5*'Actual H2'!D223,IF(Control!$C$11="Tap water",Parameters!$C$17*Parameters!$C$5*'Actual H2'!D223,Parameters!$C$22*Parameters!$C$5*'Actual H2'!D223))</f>
        <v>15.864150943396227</v>
      </c>
      <c r="E223" s="12">
        <f>IF(Control!$C$11="Highly pure",Parameters!$C$12*Parameters!$C$5*'Actual H2'!E223,IF(Control!$C$11="Tap water",Parameters!$C$17*Parameters!$C$5*'Actual H2'!E223,Parameters!$C$22*Parameters!$C$5*'Actual H2'!E223))</f>
        <v>20.30188679245283</v>
      </c>
      <c r="F223" s="12">
        <f>IF(Control!$C$11="Highly pure",Parameters!$C$12*Parameters!$C$5*'Actual H2'!F223,IF(Control!$C$11="Tap water",Parameters!$C$17*Parameters!$C$5*'Actual H2'!F223,Parameters!$C$22*Parameters!$C$5*'Actual H2'!F223))</f>
        <v>23.924528301886792</v>
      </c>
      <c r="G223" s="12">
        <f>IF(Control!$C$11="Highly pure",Parameters!$C$12*Parameters!$C$5*'Actual H2'!G223,IF(Control!$C$11="Tap water",Parameters!$C$17*Parameters!$C$5*'Actual H2'!G223,Parameters!$C$22*Parameters!$C$5*'Actual H2'!G223))</f>
        <v>25.735849056603776</v>
      </c>
      <c r="H223" s="12">
        <f>IF(Control!$C$11="Highly pure",Parameters!$C$12*Parameters!$C$5*'Actual H2'!H223,IF(Control!$C$11="Tap water",Parameters!$C$17*Parameters!$C$5*'Actual H2'!H223,Parameters!$C$22*Parameters!$C$5*'Actual H2'!H223))</f>
        <v>27.547169811320753</v>
      </c>
      <c r="I223" s="12">
        <f>IF(Control!$C$11="Highly pure",Parameters!$C$12*Parameters!$C$5*'Actual H2'!I223,IF(Control!$C$11="Tap water",Parameters!$C$17*Parameters!$C$5*'Actual H2'!I223,Parameters!$C$22*Parameters!$C$5*'Actual H2'!I223))</f>
        <v>23.924528301886792</v>
      </c>
      <c r="J223" s="12">
        <f>IF(Control!$C$11="Highly pure",Parameters!$C$12*Parameters!$C$5*'Actual H2'!J223,IF(Control!$C$11="Tap water",Parameters!$C$17*Parameters!$C$5*'Actual H2'!J223,Parameters!$C$22*Parameters!$C$5*'Actual H2'!J223))</f>
        <v>20.30188679245283</v>
      </c>
      <c r="K223" s="12">
        <f>IF(Control!$C$11="Highly pure",Parameters!$C$12*Parameters!$C$5*'Actual H2'!K223,IF(Control!$C$11="Tap water",Parameters!$C$17*Parameters!$C$5*'Actual H2'!K223,Parameters!$C$22*Parameters!$C$5*'Actual H2'!K223))</f>
        <v>18.822641509433961</v>
      </c>
      <c r="L223" s="12">
        <f>IF(Control!$C$11="Highly pure",Parameters!$C$12*Parameters!$C$5*'Actual H2'!L223,IF(Control!$C$11="Tap water",Parameters!$C$17*Parameters!$C$5*'Actual H2'!L223,Parameters!$C$22*Parameters!$C$5*'Actual H2'!L223))</f>
        <v>14.384905660377358</v>
      </c>
      <c r="M223" s="12">
        <f>IF(Control!$C$11="Highly pure",Parameters!$C$12*Parameters!$C$5*'Actual H2'!M223,IF(Control!$C$11="Tap water",Parameters!$C$17*Parameters!$C$5*'Actual H2'!M223,Parameters!$C$22*Parameters!$C$5*'Actual H2'!M223))</f>
        <v>12.905660377358492</v>
      </c>
      <c r="N223" s="12">
        <f>IF(Control!$C$11="Highly pure",Parameters!$C$12*Parameters!$C$5*'Actual H2'!N223,IF(Control!$C$11="Tap water",Parameters!$C$17*Parameters!$C$5*'Actual H2'!N223,Parameters!$C$22*Parameters!$C$5*'Actual H2'!N223))</f>
        <v>12.905660377358492</v>
      </c>
      <c r="O223" s="12">
        <f>IF(Control!$C$11="Highly pure",Parameters!$C$12*Parameters!$C$5*'Actual H2'!O223,IF(Control!$C$11="Tap water",Parameters!$C$17*Parameters!$C$5*'Actual H2'!O223,Parameters!$C$22*Parameters!$C$5*'Actual H2'!O223))</f>
        <v>11.667924528301889</v>
      </c>
      <c r="P223" s="12">
        <f>IF(Control!$C$11="Highly pure",Parameters!$C$12*Parameters!$C$5*'Actual H2'!P223,IF(Control!$C$11="Tap water",Parameters!$C$17*Parameters!$C$5*'Actual H2'!P223,Parameters!$C$22*Parameters!$C$5*'Actual H2'!P223))</f>
        <v>12.905660377358492</v>
      </c>
      <c r="Q223" s="12">
        <f>IF(Control!$C$11="Highly pure",Parameters!$C$12*Parameters!$C$5*'Actual H2'!Q223,IF(Control!$C$11="Tap water",Parameters!$C$17*Parameters!$C$5*'Actual H2'!Q223,Parameters!$C$22*Parameters!$C$5*'Actual H2'!Q223))</f>
        <v>14.384905660377358</v>
      </c>
      <c r="R223" s="12">
        <f>IF(Control!$C$11="Highly pure",Parameters!$C$12*Parameters!$C$5*'Actual H2'!R223,IF(Control!$C$11="Tap water",Parameters!$C$17*Parameters!$C$5*'Actual H2'!R223,Parameters!$C$22*Parameters!$C$5*'Actual H2'!R223))</f>
        <v>17.343396226415091</v>
      </c>
      <c r="S223" s="12">
        <f>IF(Control!$C$11="Highly pure",Parameters!$C$12*Parameters!$C$5*'Actual H2'!S223,IF(Control!$C$11="Tap water",Parameters!$C$17*Parameters!$C$5*'Actual H2'!S223,Parameters!$C$22*Parameters!$C$5*'Actual H2'!S223))</f>
        <v>20.30188679245283</v>
      </c>
      <c r="T223" s="12">
        <f>IF(Control!$C$11="Highly pure",Parameters!$C$12*Parameters!$C$5*'Actual H2'!T223,IF(Control!$C$11="Tap water",Parameters!$C$17*Parameters!$C$5*'Actual H2'!T223,Parameters!$C$22*Parameters!$C$5*'Actual H2'!T223))</f>
        <v>27.547169811320753</v>
      </c>
      <c r="U223" s="12">
        <f>IF(Control!$C$11="Highly pure",Parameters!$C$12*Parameters!$C$5*'Actual H2'!U223,IF(Control!$C$11="Tap water",Parameters!$C$17*Parameters!$C$5*'Actual H2'!U223,Parameters!$C$22*Parameters!$C$5*'Actual H2'!U223))</f>
        <v>29.358490566037734</v>
      </c>
      <c r="V223" s="12">
        <f>IF(Control!$C$11="Highly pure",Parameters!$C$12*Parameters!$C$5*'Actual H2'!V223,IF(Control!$C$11="Tap water",Parameters!$C$17*Parameters!$C$5*'Actual H2'!V223,Parameters!$C$22*Parameters!$C$5*'Actual H2'!V223))</f>
        <v>29.358490566037734</v>
      </c>
      <c r="W223" s="12">
        <f>IF(Control!$C$11="Highly pure",Parameters!$C$12*Parameters!$C$5*'Actual H2'!W223,IF(Control!$C$11="Tap water",Parameters!$C$17*Parameters!$C$5*'Actual H2'!W223,Parameters!$C$22*Parameters!$C$5*'Actual H2'!W223))</f>
        <v>33.705660377358491</v>
      </c>
      <c r="X223" s="12">
        <f>IF(Control!$C$11="Highly pure",Parameters!$C$12*Parameters!$C$5*'Actual H2'!X223,IF(Control!$C$11="Tap water",Parameters!$C$17*Parameters!$C$5*'Actual H2'!X223,Parameters!$C$22*Parameters!$C$5*'Actual H2'!X223))</f>
        <v>35.879245283018875</v>
      </c>
      <c r="Y223" s="12">
        <f>IF(Control!$C$11="Highly pure",Parameters!$C$12*Parameters!$C$5*'Actual H2'!Y223,IF(Control!$C$11="Tap water",Parameters!$C$17*Parameters!$C$5*'Actual H2'!Y223,Parameters!$C$22*Parameters!$C$5*'Actual H2'!Y223))</f>
        <v>40.226415094339615</v>
      </c>
      <c r="Z223" s="12">
        <f>IF(Control!$C$11="Highly pure",Parameters!$C$12*Parameters!$C$5*'Actual H2'!Z223,IF(Control!$C$11="Tap water",Parameters!$C$17*Parameters!$C$5*'Actual H2'!Z223,Parameters!$C$22*Parameters!$C$5*'Actual H2'!Z223))</f>
        <v>40.226415094339615</v>
      </c>
      <c r="AB223" s="7">
        <f t="shared" si="3"/>
        <v>539.95471698113204</v>
      </c>
    </row>
    <row r="224" spans="2:28" x14ac:dyDescent="0.2">
      <c r="B224" s="6">
        <v>44418</v>
      </c>
      <c r="C224" s="12">
        <f>IF(Control!$C$11="Highly pure",Parameters!$C$12*Parameters!$C$5*'Actual H2'!C224,IF(Control!$C$11="Tap water",Parameters!$C$17*Parameters!$C$5*'Actual H2'!C224,Parameters!$C$22*Parameters!$C$5*'Actual H2'!C224))</f>
        <v>40.226415094339615</v>
      </c>
      <c r="D224" s="12">
        <f>IF(Control!$C$11="Highly pure",Parameters!$C$12*Parameters!$C$5*'Actual H2'!D224,IF(Control!$C$11="Tap water",Parameters!$C$17*Parameters!$C$5*'Actual H2'!D224,Parameters!$C$22*Parameters!$C$5*'Actual H2'!D224))</f>
        <v>38.052830188679245</v>
      </c>
      <c r="E224" s="12">
        <f>IF(Control!$C$11="Highly pure",Parameters!$C$12*Parameters!$C$5*'Actual H2'!E224,IF(Control!$C$11="Tap water",Parameters!$C$17*Parameters!$C$5*'Actual H2'!E224,Parameters!$C$22*Parameters!$C$5*'Actual H2'!E224))</f>
        <v>35.879245283018875</v>
      </c>
      <c r="F224" s="12">
        <f>IF(Control!$C$11="Highly pure",Parameters!$C$12*Parameters!$C$5*'Actual H2'!F224,IF(Control!$C$11="Tap water",Parameters!$C$17*Parameters!$C$5*'Actual H2'!F224,Parameters!$C$22*Parameters!$C$5*'Actual H2'!F224))</f>
        <v>29.358490566037734</v>
      </c>
      <c r="G224" s="12">
        <f>IF(Control!$C$11="Highly pure",Parameters!$C$12*Parameters!$C$5*'Actual H2'!G224,IF(Control!$C$11="Tap water",Parameters!$C$17*Parameters!$C$5*'Actual H2'!G224,Parameters!$C$22*Parameters!$C$5*'Actual H2'!G224))</f>
        <v>22.113207547169811</v>
      </c>
      <c r="H224" s="12">
        <f>IF(Control!$C$11="Highly pure",Parameters!$C$12*Parameters!$C$5*'Actual H2'!H224,IF(Control!$C$11="Tap water",Parameters!$C$17*Parameters!$C$5*'Actual H2'!H224,Parameters!$C$22*Parameters!$C$5*'Actual H2'!H224))</f>
        <v>17.343396226415091</v>
      </c>
      <c r="I224" s="12">
        <f>IF(Control!$C$11="Highly pure",Parameters!$C$12*Parameters!$C$5*'Actual H2'!I224,IF(Control!$C$11="Tap water",Parameters!$C$17*Parameters!$C$5*'Actual H2'!I224,Parameters!$C$22*Parameters!$C$5*'Actual H2'!I224))</f>
        <v>11.667924528301889</v>
      </c>
      <c r="J224" s="12">
        <f>IF(Control!$C$11="Highly pure",Parameters!$C$12*Parameters!$C$5*'Actual H2'!J224,IF(Control!$C$11="Tap water",Parameters!$C$17*Parameters!$C$5*'Actual H2'!J224,Parameters!$C$22*Parameters!$C$5*'Actual H2'!J224))</f>
        <v>9.1924528301886799</v>
      </c>
      <c r="K224" s="12">
        <f>IF(Control!$C$11="Highly pure",Parameters!$C$12*Parameters!$C$5*'Actual H2'!K224,IF(Control!$C$11="Tap water",Parameters!$C$17*Parameters!$C$5*'Actual H2'!K224,Parameters!$C$22*Parameters!$C$5*'Actual H2'!K224))</f>
        <v>6.7169811320754729</v>
      </c>
      <c r="L224" s="12">
        <f>IF(Control!$C$11="Highly pure",Parameters!$C$12*Parameters!$C$5*'Actual H2'!L224,IF(Control!$C$11="Tap water",Parameters!$C$17*Parameters!$C$5*'Actual H2'!L224,Parameters!$C$22*Parameters!$C$5*'Actual H2'!L224))</f>
        <v>5.7509433962264147</v>
      </c>
      <c r="M224" s="12">
        <f>IF(Control!$C$11="Highly pure",Parameters!$C$12*Parameters!$C$5*'Actual H2'!M224,IF(Control!$C$11="Tap water",Parameters!$C$17*Parameters!$C$5*'Actual H2'!M224,Parameters!$C$22*Parameters!$C$5*'Actual H2'!M224))</f>
        <v>4.7849056603773574</v>
      </c>
      <c r="N224" s="12">
        <f>IF(Control!$C$11="Highly pure",Parameters!$C$12*Parameters!$C$5*'Actual H2'!N224,IF(Control!$C$11="Tap water",Parameters!$C$17*Parameters!$C$5*'Actual H2'!N224,Parameters!$C$22*Parameters!$C$5*'Actual H2'!N224))</f>
        <v>2.8528301886792451</v>
      </c>
      <c r="O224" s="12">
        <f>IF(Control!$C$11="Highly pure",Parameters!$C$12*Parameters!$C$5*'Actual H2'!O224,IF(Control!$C$11="Tap water",Parameters!$C$17*Parameters!$C$5*'Actual H2'!O224,Parameters!$C$22*Parameters!$C$5*'Actual H2'!O224))</f>
        <v>0</v>
      </c>
      <c r="P224" s="12">
        <f>IF(Control!$C$11="Highly pure",Parameters!$C$12*Parameters!$C$5*'Actual H2'!P224,IF(Control!$C$11="Tap water",Parameters!$C$17*Parameters!$C$5*'Actual H2'!P224,Parameters!$C$22*Parameters!$C$5*'Actual H2'!P224))</f>
        <v>0</v>
      </c>
      <c r="Q224" s="12">
        <f>IF(Control!$C$11="Highly pure",Parameters!$C$12*Parameters!$C$5*'Actual H2'!Q224,IF(Control!$C$11="Tap water",Parameters!$C$17*Parameters!$C$5*'Actual H2'!Q224,Parameters!$C$22*Parameters!$C$5*'Actual H2'!Q224))</f>
        <v>0</v>
      </c>
      <c r="R224" s="12">
        <f>IF(Control!$C$11="Highly pure",Parameters!$C$12*Parameters!$C$5*'Actual H2'!R224,IF(Control!$C$11="Tap water",Parameters!$C$17*Parameters!$C$5*'Actual H2'!R224,Parameters!$C$22*Parameters!$C$5*'Actual H2'!R224))</f>
        <v>0</v>
      </c>
      <c r="S224" s="12">
        <f>IF(Control!$C$11="Highly pure",Parameters!$C$12*Parameters!$C$5*'Actual H2'!S224,IF(Control!$C$11="Tap water",Parameters!$C$17*Parameters!$C$5*'Actual H2'!S224,Parameters!$C$22*Parameters!$C$5*'Actual H2'!S224))</f>
        <v>0</v>
      </c>
      <c r="T224" s="12">
        <f>IF(Control!$C$11="Highly pure",Parameters!$C$12*Parameters!$C$5*'Actual H2'!T224,IF(Control!$C$11="Tap water",Parameters!$C$17*Parameters!$C$5*'Actual H2'!T224,Parameters!$C$22*Parameters!$C$5*'Actual H2'!T224))</f>
        <v>0</v>
      </c>
      <c r="U224" s="12">
        <f>IF(Control!$C$11="Highly pure",Parameters!$C$12*Parameters!$C$5*'Actual H2'!U224,IF(Control!$C$11="Tap water",Parameters!$C$17*Parameters!$C$5*'Actual H2'!U224,Parameters!$C$22*Parameters!$C$5*'Actual H2'!U224))</f>
        <v>0</v>
      </c>
      <c r="V224" s="12">
        <f>IF(Control!$C$11="Highly pure",Parameters!$C$12*Parameters!$C$5*'Actual H2'!V224,IF(Control!$C$11="Tap water",Parameters!$C$17*Parameters!$C$5*'Actual H2'!V224,Parameters!$C$22*Parameters!$C$5*'Actual H2'!V224))</f>
        <v>0</v>
      </c>
      <c r="W224" s="12">
        <f>IF(Control!$C$11="Highly pure",Parameters!$C$12*Parameters!$C$5*'Actual H2'!W224,IF(Control!$C$11="Tap water",Parameters!$C$17*Parameters!$C$5*'Actual H2'!W224,Parameters!$C$22*Parameters!$C$5*'Actual H2'!W224))</f>
        <v>0</v>
      </c>
      <c r="X224" s="12">
        <f>IF(Control!$C$11="Highly pure",Parameters!$C$12*Parameters!$C$5*'Actual H2'!X224,IF(Control!$C$11="Tap water",Parameters!$C$17*Parameters!$C$5*'Actual H2'!X224,Parameters!$C$22*Parameters!$C$5*'Actual H2'!X224))</f>
        <v>0</v>
      </c>
      <c r="Y224" s="12">
        <f>IF(Control!$C$11="Highly pure",Parameters!$C$12*Parameters!$C$5*'Actual H2'!Y224,IF(Control!$C$11="Tap water",Parameters!$C$17*Parameters!$C$5*'Actual H2'!Y224,Parameters!$C$22*Parameters!$C$5*'Actual H2'!Y224))</f>
        <v>5.7509433962264147</v>
      </c>
      <c r="Z224" s="12">
        <f>IF(Control!$C$11="Highly pure",Parameters!$C$12*Parameters!$C$5*'Actual H2'!Z224,IF(Control!$C$11="Tap water",Parameters!$C$17*Parameters!$C$5*'Actual H2'!Z224,Parameters!$C$22*Parameters!$C$5*'Actual H2'!Z224))</f>
        <v>11.667924528301889</v>
      </c>
      <c r="AB224" s="7">
        <f t="shared" si="3"/>
        <v>241.35849056603766</v>
      </c>
    </row>
    <row r="225" spans="2:28" x14ac:dyDescent="0.2">
      <c r="B225" s="6">
        <v>44419</v>
      </c>
      <c r="C225" s="12">
        <f>IF(Control!$C$11="Highly pure",Parameters!$C$12*Parameters!$C$5*'Actual H2'!C225,IF(Control!$C$11="Tap water",Parameters!$C$17*Parameters!$C$5*'Actual H2'!C225,Parameters!$C$22*Parameters!$C$5*'Actual H2'!C225))</f>
        <v>20.30188679245283</v>
      </c>
      <c r="D225" s="12">
        <f>IF(Control!$C$11="Highly pure",Parameters!$C$12*Parameters!$C$5*'Actual H2'!D225,IF(Control!$C$11="Tap water",Parameters!$C$17*Parameters!$C$5*'Actual H2'!D225,Parameters!$C$22*Parameters!$C$5*'Actual H2'!D225))</f>
        <v>31.532075471698114</v>
      </c>
      <c r="E225" s="12">
        <f>IF(Control!$C$11="Highly pure",Parameters!$C$12*Parameters!$C$5*'Actual H2'!E225,IF(Control!$C$11="Tap water",Parameters!$C$17*Parameters!$C$5*'Actual H2'!E225,Parameters!$C$22*Parameters!$C$5*'Actual H2'!E225))</f>
        <v>47.969811320754729</v>
      </c>
      <c r="F225" s="12">
        <f>IF(Control!$C$11="Highly pure",Parameters!$C$12*Parameters!$C$5*'Actual H2'!F225,IF(Control!$C$11="Tap water",Parameters!$C$17*Parameters!$C$5*'Actual H2'!F225,Parameters!$C$22*Parameters!$C$5*'Actual H2'!F225))</f>
        <v>59.230188679245273</v>
      </c>
      <c r="G225" s="12">
        <f>IF(Control!$C$11="Highly pure",Parameters!$C$12*Parameters!$C$5*'Actual H2'!G225,IF(Control!$C$11="Tap water",Parameters!$C$17*Parameters!$C$5*'Actual H2'!G225,Parameters!$C$22*Parameters!$C$5*'Actual H2'!G225))</f>
        <v>71.84905660377359</v>
      </c>
      <c r="H225" s="12">
        <f>IF(Control!$C$11="Highly pure",Parameters!$C$12*Parameters!$C$5*'Actual H2'!H225,IF(Control!$C$11="Tap water",Parameters!$C$17*Parameters!$C$5*'Actual H2'!H225,Parameters!$C$22*Parameters!$C$5*'Actual H2'!H225))</f>
        <v>83.89433962264151</v>
      </c>
      <c r="I225" s="12">
        <f>IF(Control!$C$11="Highly pure",Parameters!$C$12*Parameters!$C$5*'Actual H2'!I225,IF(Control!$C$11="Tap water",Parameters!$C$17*Parameters!$C$5*'Actual H2'!I225,Parameters!$C$22*Parameters!$C$5*'Actual H2'!I225))</f>
        <v>85.735849056603769</v>
      </c>
      <c r="J225" s="12">
        <f>IF(Control!$C$11="Highly pure",Parameters!$C$12*Parameters!$C$5*'Actual H2'!J225,IF(Control!$C$11="Tap water",Parameters!$C$17*Parameters!$C$5*'Actual H2'!J225,Parameters!$C$22*Parameters!$C$5*'Actual H2'!J225))</f>
        <v>97.781132075471703</v>
      </c>
      <c r="K225" s="12">
        <f>IF(Control!$C$11="Highly pure",Parameters!$C$12*Parameters!$C$5*'Actual H2'!K225,IF(Control!$C$11="Tap water",Parameters!$C$17*Parameters!$C$5*'Actual H2'!K225,Parameters!$C$22*Parameters!$C$5*'Actual H2'!K225))</f>
        <v>109.79622641509434</v>
      </c>
      <c r="L225" s="12">
        <f>IF(Control!$C$11="Highly pure",Parameters!$C$12*Parameters!$C$5*'Actual H2'!L225,IF(Control!$C$11="Tap water",Parameters!$C$17*Parameters!$C$5*'Actual H2'!L225,Parameters!$C$22*Parameters!$C$5*'Actual H2'!L225))</f>
        <v>101.19245283018867</v>
      </c>
      <c r="M225" s="12">
        <f>IF(Control!$C$11="Highly pure",Parameters!$C$12*Parameters!$C$5*'Actual H2'!M225,IF(Control!$C$11="Tap water",Parameters!$C$17*Parameters!$C$5*'Actual H2'!M225,Parameters!$C$22*Parameters!$C$5*'Actual H2'!M225))</f>
        <v>101.19245283018867</v>
      </c>
      <c r="N225" s="12">
        <f>IF(Control!$C$11="Highly pure",Parameters!$C$12*Parameters!$C$5*'Actual H2'!N225,IF(Control!$C$11="Tap water",Parameters!$C$17*Parameters!$C$5*'Actual H2'!N225,Parameters!$C$22*Parameters!$C$5*'Actual H2'!N225))</f>
        <v>126.33962264150944</v>
      </c>
      <c r="O225" s="12">
        <f>IF(Control!$C$11="Highly pure",Parameters!$C$12*Parameters!$C$5*'Actual H2'!O225,IF(Control!$C$11="Tap water",Parameters!$C$17*Parameters!$C$5*'Actual H2'!O225,Parameters!$C$22*Parameters!$C$5*'Actual H2'!O225))</f>
        <v>153.23773584905663</v>
      </c>
      <c r="P225" s="12">
        <f>IF(Control!$C$11="Highly pure",Parameters!$C$12*Parameters!$C$5*'Actual H2'!P225,IF(Control!$C$11="Tap water",Parameters!$C$17*Parameters!$C$5*'Actual H2'!P225,Parameters!$C$22*Parameters!$C$5*'Actual H2'!P225))</f>
        <v>165.37358490566035</v>
      </c>
      <c r="Q225" s="12">
        <f>IF(Control!$C$11="Highly pure",Parameters!$C$12*Parameters!$C$5*'Actual H2'!Q225,IF(Control!$C$11="Tap water",Parameters!$C$17*Parameters!$C$5*'Actual H2'!Q225,Parameters!$C$22*Parameters!$C$5*'Actual H2'!Q225))</f>
        <v>151.72830188679248</v>
      </c>
      <c r="R225" s="12">
        <f>IF(Control!$C$11="Highly pure",Parameters!$C$12*Parameters!$C$5*'Actual H2'!R225,IF(Control!$C$11="Tap water",Parameters!$C$17*Parameters!$C$5*'Actual H2'!R225,Parameters!$C$22*Parameters!$C$5*'Actual H2'!R225))</f>
        <v>89.720754716981133</v>
      </c>
      <c r="S225" s="12">
        <f>IF(Control!$C$11="Highly pure",Parameters!$C$12*Parameters!$C$5*'Actual H2'!S225,IF(Control!$C$11="Tap water",Parameters!$C$17*Parameters!$C$5*'Actual H2'!S225,Parameters!$C$22*Parameters!$C$5*'Actual H2'!S225))</f>
        <v>40.226415094339615</v>
      </c>
      <c r="T225" s="12">
        <f>IF(Control!$C$11="Highly pure",Parameters!$C$12*Parameters!$C$5*'Actual H2'!T225,IF(Control!$C$11="Tap water",Parameters!$C$17*Parameters!$C$5*'Actual H2'!T225,Parameters!$C$22*Parameters!$C$5*'Actual H2'!T225))</f>
        <v>40.226415094339615</v>
      </c>
      <c r="U225" s="12">
        <f>IF(Control!$C$11="Highly pure",Parameters!$C$12*Parameters!$C$5*'Actual H2'!U225,IF(Control!$C$11="Tap water",Parameters!$C$17*Parameters!$C$5*'Actual H2'!U225,Parameters!$C$22*Parameters!$C$5*'Actual H2'!U225))</f>
        <v>83.89433962264151</v>
      </c>
      <c r="V225" s="12">
        <f>IF(Control!$C$11="Highly pure",Parameters!$C$12*Parameters!$C$5*'Actual H2'!V225,IF(Control!$C$11="Tap water",Parameters!$C$17*Parameters!$C$5*'Actual H2'!V225,Parameters!$C$22*Parameters!$C$5*'Actual H2'!V225))</f>
        <v>126.33962264150944</v>
      </c>
      <c r="W225" s="12">
        <f>IF(Control!$C$11="Highly pure",Parameters!$C$12*Parameters!$C$5*'Actual H2'!W225,IF(Control!$C$11="Tap water",Parameters!$C$17*Parameters!$C$5*'Actual H2'!W225,Parameters!$C$22*Parameters!$C$5*'Actual H2'!W225))</f>
        <v>130.26415094339623</v>
      </c>
      <c r="X225" s="12">
        <f>IF(Control!$C$11="Highly pure",Parameters!$C$12*Parameters!$C$5*'Actual H2'!X225,IF(Control!$C$11="Tap water",Parameters!$C$17*Parameters!$C$5*'Actual H2'!X225,Parameters!$C$22*Parameters!$C$5*'Actual H2'!X225))</f>
        <v>113.72075471698113</v>
      </c>
      <c r="Y225" s="12">
        <f>IF(Control!$C$11="Highly pure",Parameters!$C$12*Parameters!$C$5*'Actual H2'!Y225,IF(Control!$C$11="Tap water",Parameters!$C$17*Parameters!$C$5*'Actual H2'!Y225,Parameters!$C$22*Parameters!$C$5*'Actual H2'!Y225))</f>
        <v>101.19245283018867</v>
      </c>
      <c r="Z225" s="12">
        <f>IF(Control!$C$11="Highly pure",Parameters!$C$12*Parameters!$C$5*'Actual H2'!Z225,IF(Control!$C$11="Tap water",Parameters!$C$17*Parameters!$C$5*'Actual H2'!Z225,Parameters!$C$22*Parameters!$C$5*'Actual H2'!Z225))</f>
        <v>83.89433962264151</v>
      </c>
      <c r="AB225" s="7">
        <f t="shared" si="3"/>
        <v>2216.6339622641517</v>
      </c>
    </row>
    <row r="226" spans="2:28" x14ac:dyDescent="0.2">
      <c r="B226" s="6">
        <v>44420</v>
      </c>
      <c r="C226" s="12">
        <f>IF(Control!$C$11="Highly pure",Parameters!$C$12*Parameters!$C$5*'Actual H2'!C226,IF(Control!$C$11="Tap water",Parameters!$C$17*Parameters!$C$5*'Actual H2'!C226,Parameters!$C$22*Parameters!$C$5*'Actual H2'!C226))</f>
        <v>65.328301886792445</v>
      </c>
      <c r="D226" s="12">
        <f>IF(Control!$C$11="Highly pure",Parameters!$C$12*Parameters!$C$5*'Actual H2'!D226,IF(Control!$C$11="Tap water",Parameters!$C$17*Parameters!$C$5*'Actual H2'!D226,Parameters!$C$22*Parameters!$C$5*'Actual H2'!D226))</f>
        <v>53.132075471698116</v>
      </c>
      <c r="E226" s="12">
        <f>IF(Control!$C$11="Highly pure",Parameters!$C$12*Parameters!$C$5*'Actual H2'!E226,IF(Control!$C$11="Tap water",Parameters!$C$17*Parameters!$C$5*'Actual H2'!E226,Parameters!$C$22*Parameters!$C$5*'Actual H2'!E226))</f>
        <v>38.052830188679245</v>
      </c>
      <c r="F226" s="12">
        <f>IF(Control!$C$11="Highly pure",Parameters!$C$12*Parameters!$C$5*'Actual H2'!F226,IF(Control!$C$11="Tap water",Parameters!$C$17*Parameters!$C$5*'Actual H2'!F226,Parameters!$C$22*Parameters!$C$5*'Actual H2'!F226))</f>
        <v>18.822641509433961</v>
      </c>
      <c r="G226" s="12">
        <f>IF(Control!$C$11="Highly pure",Parameters!$C$12*Parameters!$C$5*'Actual H2'!G226,IF(Control!$C$11="Tap water",Parameters!$C$17*Parameters!$C$5*'Actual H2'!G226,Parameters!$C$22*Parameters!$C$5*'Actual H2'!G226))</f>
        <v>4.7849056603773574</v>
      </c>
      <c r="H226" s="12">
        <f>IF(Control!$C$11="Highly pure",Parameters!$C$12*Parameters!$C$5*'Actual H2'!H226,IF(Control!$C$11="Tap water",Parameters!$C$17*Parameters!$C$5*'Actual H2'!H226,Parameters!$C$22*Parameters!$C$5*'Actual H2'!H226))</f>
        <v>0</v>
      </c>
      <c r="I226" s="12">
        <f>IF(Control!$C$11="Highly pure",Parameters!$C$12*Parameters!$C$5*'Actual H2'!I226,IF(Control!$C$11="Tap water",Parameters!$C$17*Parameters!$C$5*'Actual H2'!I226,Parameters!$C$22*Parameters!$C$5*'Actual H2'!I226))</f>
        <v>0</v>
      </c>
      <c r="J226" s="12">
        <f>IF(Control!$C$11="Highly pure",Parameters!$C$12*Parameters!$C$5*'Actual H2'!J226,IF(Control!$C$11="Tap water",Parameters!$C$17*Parameters!$C$5*'Actual H2'!J226,Parameters!$C$22*Parameters!$C$5*'Actual H2'!J226))</f>
        <v>0</v>
      </c>
      <c r="K226" s="12">
        <f>IF(Control!$C$11="Highly pure",Parameters!$C$12*Parameters!$C$5*'Actual H2'!K226,IF(Control!$C$11="Tap water",Parameters!$C$17*Parameters!$C$5*'Actual H2'!K226,Parameters!$C$22*Parameters!$C$5*'Actual H2'!K226))</f>
        <v>14.384905660377358</v>
      </c>
      <c r="L226" s="12">
        <f>IF(Control!$C$11="Highly pure",Parameters!$C$12*Parameters!$C$5*'Actual H2'!L226,IF(Control!$C$11="Tap water",Parameters!$C$17*Parameters!$C$5*'Actual H2'!L226,Parameters!$C$22*Parameters!$C$5*'Actual H2'!L226))</f>
        <v>47.969811320754729</v>
      </c>
      <c r="M226" s="12">
        <f>IF(Control!$C$11="Highly pure",Parameters!$C$12*Parameters!$C$5*'Actual H2'!M226,IF(Control!$C$11="Tap water",Parameters!$C$17*Parameters!$C$5*'Actual H2'!M226,Parameters!$C$22*Parameters!$C$5*'Actual H2'!M226))</f>
        <v>85.735849056603769</v>
      </c>
      <c r="N226" s="12">
        <f>IF(Control!$C$11="Highly pure",Parameters!$C$12*Parameters!$C$5*'Actual H2'!N226,IF(Control!$C$11="Tap water",Parameters!$C$17*Parameters!$C$5*'Actual H2'!N226,Parameters!$C$22*Parameters!$C$5*'Actual H2'!N226))</f>
        <v>113.72075471698113</v>
      </c>
      <c r="O226" s="12">
        <f>IF(Control!$C$11="Highly pure",Parameters!$C$12*Parameters!$C$5*'Actual H2'!O226,IF(Control!$C$11="Tap water",Parameters!$C$17*Parameters!$C$5*'Actual H2'!O226,Parameters!$C$22*Parameters!$C$5*'Actual H2'!O226))</f>
        <v>130.26415094339623</v>
      </c>
      <c r="P226" s="12">
        <f>IF(Control!$C$11="Highly pure",Parameters!$C$12*Parameters!$C$5*'Actual H2'!P226,IF(Control!$C$11="Tap water",Parameters!$C$17*Parameters!$C$5*'Actual H2'!P226,Parameters!$C$22*Parameters!$C$5*'Actual H2'!P226))</f>
        <v>149.37358490566038</v>
      </c>
      <c r="Q226" s="12">
        <f>IF(Control!$C$11="Highly pure",Parameters!$C$12*Parameters!$C$5*'Actual H2'!Q226,IF(Control!$C$11="Tap water",Parameters!$C$17*Parameters!$C$5*'Actual H2'!Q226,Parameters!$C$22*Parameters!$C$5*'Actual H2'!Q226))</f>
        <v>165.37358490566035</v>
      </c>
      <c r="R226" s="12">
        <f>IF(Control!$C$11="Highly pure",Parameters!$C$12*Parameters!$C$5*'Actual H2'!R226,IF(Control!$C$11="Tap water",Parameters!$C$17*Parameters!$C$5*'Actual H2'!R226,Parameters!$C$22*Parameters!$C$5*'Actual H2'!R226))</f>
        <v>168.36226415094336</v>
      </c>
      <c r="S226" s="12">
        <f>IF(Control!$C$11="Highly pure",Parameters!$C$12*Parameters!$C$5*'Actual H2'!S226,IF(Control!$C$11="Tap water",Parameters!$C$17*Parameters!$C$5*'Actual H2'!S226,Parameters!$C$22*Parameters!$C$5*'Actual H2'!S226))</f>
        <v>166.88301886792453</v>
      </c>
      <c r="T226" s="12">
        <f>IF(Control!$C$11="Highly pure",Parameters!$C$12*Parameters!$C$5*'Actual H2'!T226,IF(Control!$C$11="Tap water",Parameters!$C$17*Parameters!$C$5*'Actual H2'!T226,Parameters!$C$22*Parameters!$C$5*'Actual H2'!T226))</f>
        <v>165.37358490566035</v>
      </c>
      <c r="U226" s="12">
        <f>IF(Control!$C$11="Highly pure",Parameters!$C$12*Parameters!$C$5*'Actual H2'!U226,IF(Control!$C$11="Tap water",Parameters!$C$17*Parameters!$C$5*'Actual H2'!U226,Parameters!$C$22*Parameters!$C$5*'Actual H2'!U226))</f>
        <v>165.37358490566035</v>
      </c>
      <c r="V226" s="12">
        <f>IF(Control!$C$11="Highly pure",Parameters!$C$12*Parameters!$C$5*'Actual H2'!V226,IF(Control!$C$11="Tap water",Parameters!$C$17*Parameters!$C$5*'Actual H2'!V226,Parameters!$C$22*Parameters!$C$5*'Actual H2'!V226))</f>
        <v>151.72830188679248</v>
      </c>
      <c r="W226" s="12">
        <f>IF(Control!$C$11="Highly pure",Parameters!$C$12*Parameters!$C$5*'Actual H2'!W226,IF(Control!$C$11="Tap water",Parameters!$C$17*Parameters!$C$5*'Actual H2'!W226,Parameters!$C$22*Parameters!$C$5*'Actual H2'!W226))</f>
        <v>137.53962264150945</v>
      </c>
      <c r="X226" s="12">
        <f>IF(Control!$C$11="Highly pure",Parameters!$C$12*Parameters!$C$5*'Actual H2'!X226,IF(Control!$C$11="Tap water",Parameters!$C$17*Parameters!$C$5*'Actual H2'!X226,Parameters!$C$22*Parameters!$C$5*'Actual H2'!X226))</f>
        <v>136.0301886792453</v>
      </c>
      <c r="Y226" s="12">
        <f>IF(Control!$C$11="Highly pure",Parameters!$C$12*Parameters!$C$5*'Actual H2'!Y226,IF(Control!$C$11="Tap water",Parameters!$C$17*Parameters!$C$5*'Actual H2'!Y226,Parameters!$C$22*Parameters!$C$5*'Actual H2'!Y226))</f>
        <v>113.72075471698113</v>
      </c>
      <c r="Z226" s="12">
        <f>IF(Control!$C$11="Highly pure",Parameters!$C$12*Parameters!$C$5*'Actual H2'!Z226,IF(Control!$C$11="Tap water",Parameters!$C$17*Parameters!$C$5*'Actual H2'!Z226,Parameters!$C$22*Parameters!$C$5*'Actual H2'!Z226))</f>
        <v>83.89433962264151</v>
      </c>
      <c r="AB226" s="7">
        <f t="shared" si="3"/>
        <v>2175.8490566037735</v>
      </c>
    </row>
    <row r="227" spans="2:28" x14ac:dyDescent="0.2">
      <c r="B227" s="6">
        <v>44421</v>
      </c>
      <c r="C227" s="12">
        <f>IF(Control!$C$11="Highly pure",Parameters!$C$12*Parameters!$C$5*'Actual H2'!C227,IF(Control!$C$11="Tap water",Parameters!$C$17*Parameters!$C$5*'Actual H2'!C227,Parameters!$C$22*Parameters!$C$5*'Actual H2'!C227))</f>
        <v>71.84905660377359</v>
      </c>
      <c r="D227" s="12">
        <f>IF(Control!$C$11="Highly pure",Parameters!$C$12*Parameters!$C$5*'Actual H2'!D227,IF(Control!$C$11="Tap water",Parameters!$C$17*Parameters!$C$5*'Actual H2'!D227,Parameters!$C$22*Parameters!$C$5*'Actual H2'!D227))</f>
        <v>85.735849056603769</v>
      </c>
      <c r="E227" s="12">
        <f>IF(Control!$C$11="Highly pure",Parameters!$C$12*Parameters!$C$5*'Actual H2'!E227,IF(Control!$C$11="Tap water",Parameters!$C$17*Parameters!$C$5*'Actual H2'!E227,Parameters!$C$22*Parameters!$C$5*'Actual H2'!E227))</f>
        <v>97.781132075471703</v>
      </c>
      <c r="F227" s="12">
        <f>IF(Control!$C$11="Highly pure",Parameters!$C$12*Parameters!$C$5*'Actual H2'!F227,IF(Control!$C$11="Tap water",Parameters!$C$17*Parameters!$C$5*'Actual H2'!F227,Parameters!$C$22*Parameters!$C$5*'Actual H2'!F227))</f>
        <v>109.79622641509434</v>
      </c>
      <c r="G227" s="12">
        <f>IF(Control!$C$11="Highly pure",Parameters!$C$12*Parameters!$C$5*'Actual H2'!G227,IF(Control!$C$11="Tap water",Parameters!$C$17*Parameters!$C$5*'Actual H2'!G227,Parameters!$C$22*Parameters!$C$5*'Actual H2'!G227))</f>
        <v>119.48679245283019</v>
      </c>
      <c r="H227" s="12">
        <f>IF(Control!$C$11="Highly pure",Parameters!$C$12*Parameters!$C$5*'Actual H2'!H227,IF(Control!$C$11="Tap water",Parameters!$C$17*Parameters!$C$5*'Actual H2'!H227,Parameters!$C$22*Parameters!$C$5*'Actual H2'!H227))</f>
        <v>137.53962264150945</v>
      </c>
      <c r="I227" s="12">
        <f>IF(Control!$C$11="Highly pure",Parameters!$C$12*Parameters!$C$5*'Actual H2'!I227,IF(Control!$C$11="Tap water",Parameters!$C$17*Parameters!$C$5*'Actual H2'!I227,Parameters!$C$22*Parameters!$C$5*'Actual H2'!I227))</f>
        <v>151.72830188679248</v>
      </c>
      <c r="J227" s="12">
        <f>IF(Control!$C$11="Highly pure",Parameters!$C$12*Parameters!$C$5*'Actual H2'!J227,IF(Control!$C$11="Tap water",Parameters!$C$17*Parameters!$C$5*'Actual H2'!J227,Parameters!$C$22*Parameters!$C$5*'Actual H2'!J227))</f>
        <v>153.23773584905663</v>
      </c>
      <c r="K227" s="12">
        <f>IF(Control!$C$11="Highly pure",Parameters!$C$12*Parameters!$C$5*'Actual H2'!K227,IF(Control!$C$11="Tap water",Parameters!$C$17*Parameters!$C$5*'Actual H2'!K227,Parameters!$C$22*Parameters!$C$5*'Actual H2'!K227))</f>
        <v>154.15849056603776</v>
      </c>
      <c r="L227" s="12">
        <f>IF(Control!$C$11="Highly pure",Parameters!$C$12*Parameters!$C$5*'Actual H2'!L227,IF(Control!$C$11="Tap water",Parameters!$C$17*Parameters!$C$5*'Actual H2'!L227,Parameters!$C$22*Parameters!$C$5*'Actual H2'!L227))</f>
        <v>176.30188679245282</v>
      </c>
      <c r="M227" s="12">
        <f>IF(Control!$C$11="Highly pure",Parameters!$C$12*Parameters!$C$5*'Actual H2'!M227,IF(Control!$C$11="Tap water",Parameters!$C$17*Parameters!$C$5*'Actual H2'!M227,Parameters!$C$22*Parameters!$C$5*'Actual H2'!M227))</f>
        <v>184.06037735849057</v>
      </c>
      <c r="N227" s="12">
        <f>IF(Control!$C$11="Highly pure",Parameters!$C$12*Parameters!$C$5*'Actual H2'!N227,IF(Control!$C$11="Tap water",Parameters!$C$17*Parameters!$C$5*'Actual H2'!N227,Parameters!$C$22*Parameters!$C$5*'Actual H2'!N227))</f>
        <v>187.50188679245284</v>
      </c>
      <c r="O227" s="12">
        <f>IF(Control!$C$11="Highly pure",Parameters!$C$12*Parameters!$C$5*'Actual H2'!O227,IF(Control!$C$11="Tap water",Parameters!$C$17*Parameters!$C$5*'Actual H2'!O227,Parameters!$C$22*Parameters!$C$5*'Actual H2'!O227))</f>
        <v>184.06037735849057</v>
      </c>
      <c r="P227" s="12">
        <f>IF(Control!$C$11="Highly pure",Parameters!$C$12*Parameters!$C$5*'Actual H2'!P227,IF(Control!$C$11="Tap water",Parameters!$C$17*Parameters!$C$5*'Actual H2'!P227,Parameters!$C$22*Parameters!$C$5*'Actual H2'!P227))</f>
        <v>176.30188679245282</v>
      </c>
      <c r="Q227" s="12">
        <f>IF(Control!$C$11="Highly pure",Parameters!$C$12*Parameters!$C$5*'Actual H2'!Q227,IF(Control!$C$11="Tap water",Parameters!$C$17*Parameters!$C$5*'Actual H2'!Q227,Parameters!$C$22*Parameters!$C$5*'Actual H2'!Q227))</f>
        <v>165.37358490566035</v>
      </c>
      <c r="R227" s="12">
        <f>IF(Control!$C$11="Highly pure",Parameters!$C$12*Parameters!$C$5*'Actual H2'!R227,IF(Control!$C$11="Tap water",Parameters!$C$17*Parameters!$C$5*'Actual H2'!R227,Parameters!$C$22*Parameters!$C$5*'Actual H2'!R227))</f>
        <v>165.37358490566035</v>
      </c>
      <c r="S227" s="12">
        <f>IF(Control!$C$11="Highly pure",Parameters!$C$12*Parameters!$C$5*'Actual H2'!S227,IF(Control!$C$11="Tap water",Parameters!$C$17*Parameters!$C$5*'Actual H2'!S227,Parameters!$C$22*Parameters!$C$5*'Actual H2'!S227))</f>
        <v>166.88301886792453</v>
      </c>
      <c r="T227" s="12">
        <f>IF(Control!$C$11="Highly pure",Parameters!$C$12*Parameters!$C$5*'Actual H2'!T227,IF(Control!$C$11="Tap water",Parameters!$C$17*Parameters!$C$5*'Actual H2'!T227,Parameters!$C$22*Parameters!$C$5*'Actual H2'!T227))</f>
        <v>165.37358490566035</v>
      </c>
      <c r="U227" s="12">
        <f>IF(Control!$C$11="Highly pure",Parameters!$C$12*Parameters!$C$5*'Actual H2'!U227,IF(Control!$C$11="Tap water",Parameters!$C$17*Parameters!$C$5*'Actual H2'!U227,Parameters!$C$22*Parameters!$C$5*'Actual H2'!U227))</f>
        <v>165.37358490566035</v>
      </c>
      <c r="V227" s="12">
        <f>IF(Control!$C$11="Highly pure",Parameters!$C$12*Parameters!$C$5*'Actual H2'!V227,IF(Control!$C$11="Tap water",Parameters!$C$17*Parameters!$C$5*'Actual H2'!V227,Parameters!$C$22*Parameters!$C$5*'Actual H2'!V227))</f>
        <v>174.79245283018867</v>
      </c>
      <c r="W227" s="12">
        <f>IF(Control!$C$11="Highly pure",Parameters!$C$12*Parameters!$C$5*'Actual H2'!W227,IF(Control!$C$11="Tap water",Parameters!$C$17*Parameters!$C$5*'Actual H2'!W227,Parameters!$C$22*Parameters!$C$5*'Actual H2'!W227))</f>
        <v>177.22264150943397</v>
      </c>
      <c r="X227" s="12">
        <f>IF(Control!$C$11="Highly pure",Parameters!$C$12*Parameters!$C$5*'Actual H2'!X227,IF(Control!$C$11="Tap water",Parameters!$C$17*Parameters!$C$5*'Actual H2'!X227,Parameters!$C$22*Parameters!$C$5*'Actual H2'!X227))</f>
        <v>184.0301886792453</v>
      </c>
      <c r="Y227" s="12">
        <f>IF(Control!$C$11="Highly pure",Parameters!$C$12*Parameters!$C$5*'Actual H2'!Y227,IF(Control!$C$11="Tap water",Parameters!$C$17*Parameters!$C$5*'Actual H2'!Y227,Parameters!$C$22*Parameters!$C$5*'Actual H2'!Y227))</f>
        <v>186.94339622641508</v>
      </c>
      <c r="Z227" s="12">
        <f>IF(Control!$C$11="Highly pure",Parameters!$C$12*Parameters!$C$5*'Actual H2'!Z227,IF(Control!$C$11="Tap water",Parameters!$C$17*Parameters!$C$5*'Actual H2'!Z227,Parameters!$C$22*Parameters!$C$5*'Actual H2'!Z227))</f>
        <v>184.0301886792453</v>
      </c>
      <c r="AB227" s="7">
        <f t="shared" si="3"/>
        <v>3724.9358490566033</v>
      </c>
    </row>
    <row r="228" spans="2:28" x14ac:dyDescent="0.2">
      <c r="B228" s="6">
        <v>44422</v>
      </c>
      <c r="C228" s="12">
        <f>IF(Control!$C$11="Highly pure",Parameters!$C$12*Parameters!$C$5*'Actual H2'!C228,IF(Control!$C$11="Tap water",Parameters!$C$17*Parameters!$C$5*'Actual H2'!C228,Parameters!$C$22*Parameters!$C$5*'Actual H2'!C228))</f>
        <v>183.26037735849056</v>
      </c>
      <c r="D228" s="12">
        <f>IF(Control!$C$11="Highly pure",Parameters!$C$12*Parameters!$C$5*'Actual H2'!D228,IF(Control!$C$11="Tap water",Parameters!$C$17*Parameters!$C$5*'Actual H2'!D228,Parameters!$C$22*Parameters!$C$5*'Actual H2'!D228))</f>
        <v>177.7811320754717</v>
      </c>
      <c r="E228" s="12">
        <f>IF(Control!$C$11="Highly pure",Parameters!$C$12*Parameters!$C$5*'Actual H2'!E228,IF(Control!$C$11="Tap water",Parameters!$C$17*Parameters!$C$5*'Actual H2'!E228,Parameters!$C$22*Parameters!$C$5*'Actual H2'!E228))</f>
        <v>176.30188679245282</v>
      </c>
      <c r="F228" s="12">
        <f>IF(Control!$C$11="Highly pure",Parameters!$C$12*Parameters!$C$5*'Actual H2'!F228,IF(Control!$C$11="Tap water",Parameters!$C$17*Parameters!$C$5*'Actual H2'!F228,Parameters!$C$22*Parameters!$C$5*'Actual H2'!F228))</f>
        <v>168.36226415094336</v>
      </c>
      <c r="G228" s="12">
        <f>IF(Control!$C$11="Highly pure",Parameters!$C$12*Parameters!$C$5*'Actual H2'!G228,IF(Control!$C$11="Tap water",Parameters!$C$17*Parameters!$C$5*'Actual H2'!G228,Parameters!$C$22*Parameters!$C$5*'Actual H2'!G228))</f>
        <v>165.37358490566035</v>
      </c>
      <c r="H228" s="12">
        <f>IF(Control!$C$11="Highly pure",Parameters!$C$12*Parameters!$C$5*'Actual H2'!H228,IF(Control!$C$11="Tap water",Parameters!$C$17*Parameters!$C$5*'Actual H2'!H228,Parameters!$C$22*Parameters!$C$5*'Actual H2'!H228))</f>
        <v>154.15849056603776</v>
      </c>
      <c r="I228" s="12">
        <f>IF(Control!$C$11="Highly pure",Parameters!$C$12*Parameters!$C$5*'Actual H2'!I228,IF(Control!$C$11="Tap water",Parameters!$C$17*Parameters!$C$5*'Actual H2'!I228,Parameters!$C$22*Parameters!$C$5*'Actual H2'!I228))</f>
        <v>149.37358490566038</v>
      </c>
      <c r="J228" s="12">
        <f>IF(Control!$C$11="Highly pure",Parameters!$C$12*Parameters!$C$5*'Actual H2'!J228,IF(Control!$C$11="Tap water",Parameters!$C$17*Parameters!$C$5*'Actual H2'!J228,Parameters!$C$22*Parameters!$C$5*'Actual H2'!J228))</f>
        <v>149.37358490566038</v>
      </c>
      <c r="K228" s="12">
        <f>IF(Control!$C$11="Highly pure",Parameters!$C$12*Parameters!$C$5*'Actual H2'!K228,IF(Control!$C$11="Tap water",Parameters!$C$17*Parameters!$C$5*'Actual H2'!K228,Parameters!$C$22*Parameters!$C$5*'Actual H2'!K228))</f>
        <v>137.53962264150945</v>
      </c>
      <c r="L228" s="12">
        <f>IF(Control!$C$11="Highly pure",Parameters!$C$12*Parameters!$C$5*'Actual H2'!L228,IF(Control!$C$11="Tap water",Parameters!$C$17*Parameters!$C$5*'Actual H2'!L228,Parameters!$C$22*Parameters!$C$5*'Actual H2'!L228))</f>
        <v>119.48679245283019</v>
      </c>
      <c r="M228" s="12">
        <f>IF(Control!$C$11="Highly pure",Parameters!$C$12*Parameters!$C$5*'Actual H2'!M228,IF(Control!$C$11="Tap water",Parameters!$C$17*Parameters!$C$5*'Actual H2'!M228,Parameters!$C$22*Parameters!$C$5*'Actual H2'!M228))</f>
        <v>105.66037735849056</v>
      </c>
      <c r="N228" s="12">
        <f>IF(Control!$C$11="Highly pure",Parameters!$C$12*Parameters!$C$5*'Actual H2'!N228,IF(Control!$C$11="Tap water",Parameters!$C$17*Parameters!$C$5*'Actual H2'!N228,Parameters!$C$22*Parameters!$C$5*'Actual H2'!N228))</f>
        <v>85.735849056603769</v>
      </c>
      <c r="O228" s="12">
        <f>IF(Control!$C$11="Highly pure",Parameters!$C$12*Parameters!$C$5*'Actual H2'!O228,IF(Control!$C$11="Tap water",Parameters!$C$17*Parameters!$C$5*'Actual H2'!O228,Parameters!$C$22*Parameters!$C$5*'Actual H2'!O228))</f>
        <v>75.833962264150927</v>
      </c>
      <c r="P228" s="12">
        <f>IF(Control!$C$11="Highly pure",Parameters!$C$12*Parameters!$C$5*'Actual H2'!P228,IF(Control!$C$11="Tap water",Parameters!$C$17*Parameters!$C$5*'Actual H2'!P228,Parameters!$C$22*Parameters!$C$5*'Actual H2'!P228))</f>
        <v>68.377358490566024</v>
      </c>
      <c r="Q228" s="12">
        <f>IF(Control!$C$11="Highly pure",Parameters!$C$12*Parameters!$C$5*'Actual H2'!Q228,IF(Control!$C$11="Tap water",Parameters!$C$17*Parameters!$C$5*'Actual H2'!Q228,Parameters!$C$22*Parameters!$C$5*'Actual H2'!Q228))</f>
        <v>68.377358490566024</v>
      </c>
      <c r="R228" s="12">
        <f>IF(Control!$C$11="Highly pure",Parameters!$C$12*Parameters!$C$5*'Actual H2'!R228,IF(Control!$C$11="Tap water",Parameters!$C$17*Parameters!$C$5*'Actual H2'!R228,Parameters!$C$22*Parameters!$C$5*'Actual H2'!R228))</f>
        <v>75.833962264150927</v>
      </c>
      <c r="S228" s="12">
        <f>IF(Control!$C$11="Highly pure",Parameters!$C$12*Parameters!$C$5*'Actual H2'!S228,IF(Control!$C$11="Tap water",Parameters!$C$17*Parameters!$C$5*'Actual H2'!S228,Parameters!$C$22*Parameters!$C$5*'Actual H2'!S228))</f>
        <v>71.84905660377359</v>
      </c>
      <c r="T228" s="12">
        <f>IF(Control!$C$11="Highly pure",Parameters!$C$12*Parameters!$C$5*'Actual H2'!T228,IF(Control!$C$11="Tap water",Parameters!$C$17*Parameters!$C$5*'Actual H2'!T228,Parameters!$C$22*Parameters!$C$5*'Actual H2'!T228))</f>
        <v>59.230188679245273</v>
      </c>
      <c r="U228" s="12">
        <f>IF(Control!$C$11="Highly pure",Parameters!$C$12*Parameters!$C$5*'Actual H2'!U228,IF(Control!$C$11="Tap water",Parameters!$C$17*Parameters!$C$5*'Actual H2'!U228,Parameters!$C$22*Parameters!$C$5*'Actual H2'!U228))</f>
        <v>42.807547169811322</v>
      </c>
      <c r="V228" s="12">
        <f>IF(Control!$C$11="Highly pure",Parameters!$C$12*Parameters!$C$5*'Actual H2'!V228,IF(Control!$C$11="Tap water",Parameters!$C$17*Parameters!$C$5*'Actual H2'!V228,Parameters!$C$22*Parameters!$C$5*'Actual H2'!V228))</f>
        <v>33.705660377358491</v>
      </c>
      <c r="W228" s="12">
        <f>IF(Control!$C$11="Highly pure",Parameters!$C$12*Parameters!$C$5*'Actual H2'!W228,IF(Control!$C$11="Tap water",Parameters!$C$17*Parameters!$C$5*'Actual H2'!W228,Parameters!$C$22*Parameters!$C$5*'Actual H2'!W228))</f>
        <v>31.532075471698114</v>
      </c>
      <c r="X228" s="12">
        <f>IF(Control!$C$11="Highly pure",Parameters!$C$12*Parameters!$C$5*'Actual H2'!X228,IF(Control!$C$11="Tap water",Parameters!$C$17*Parameters!$C$5*'Actual H2'!X228,Parameters!$C$22*Parameters!$C$5*'Actual H2'!X228))</f>
        <v>35.879245283018875</v>
      </c>
      <c r="Y228" s="12">
        <f>IF(Control!$C$11="Highly pure",Parameters!$C$12*Parameters!$C$5*'Actual H2'!Y228,IF(Control!$C$11="Tap water",Parameters!$C$17*Parameters!$C$5*'Actual H2'!Y228,Parameters!$C$22*Parameters!$C$5*'Actual H2'!Y228))</f>
        <v>40.226415094339615</v>
      </c>
      <c r="Z228" s="12">
        <f>IF(Control!$C$11="Highly pure",Parameters!$C$12*Parameters!$C$5*'Actual H2'!Z228,IF(Control!$C$11="Tap water",Parameters!$C$17*Parameters!$C$5*'Actual H2'!Z228,Parameters!$C$22*Parameters!$C$5*'Actual H2'!Z228))</f>
        <v>45.388679245283029</v>
      </c>
      <c r="AB228" s="7">
        <f t="shared" si="3"/>
        <v>2421.4490566037734</v>
      </c>
    </row>
    <row r="229" spans="2:28" x14ac:dyDescent="0.2">
      <c r="B229" s="6">
        <v>44423</v>
      </c>
      <c r="C229" s="12">
        <f>IF(Control!$C$11="Highly pure",Parameters!$C$12*Parameters!$C$5*'Actual H2'!C229,IF(Control!$C$11="Tap water",Parameters!$C$17*Parameters!$C$5*'Actual H2'!C229,Parameters!$C$22*Parameters!$C$5*'Actual H2'!C229))</f>
        <v>56.181132075471695</v>
      </c>
      <c r="D229" s="12">
        <f>IF(Control!$C$11="Highly pure",Parameters!$C$12*Parameters!$C$5*'Actual H2'!D229,IF(Control!$C$11="Tap water",Parameters!$C$17*Parameters!$C$5*'Actual H2'!D229,Parameters!$C$22*Parameters!$C$5*'Actual H2'!D229))</f>
        <v>65.328301886792445</v>
      </c>
      <c r="E229" s="12">
        <f>IF(Control!$C$11="Highly pure",Parameters!$C$12*Parameters!$C$5*'Actual H2'!E229,IF(Control!$C$11="Tap water",Parameters!$C$17*Parameters!$C$5*'Actual H2'!E229,Parameters!$C$22*Parameters!$C$5*'Actual H2'!E229))</f>
        <v>75.833962264150927</v>
      </c>
      <c r="F229" s="12">
        <f>IF(Control!$C$11="Highly pure",Parameters!$C$12*Parameters!$C$5*'Actual H2'!F229,IF(Control!$C$11="Tap water",Parameters!$C$17*Parameters!$C$5*'Actual H2'!F229,Parameters!$C$22*Parameters!$C$5*'Actual H2'!F229))</f>
        <v>83.89433962264151</v>
      </c>
      <c r="G229" s="12">
        <f>IF(Control!$C$11="Highly pure",Parameters!$C$12*Parameters!$C$5*'Actual H2'!G229,IF(Control!$C$11="Tap water",Parameters!$C$17*Parameters!$C$5*'Actual H2'!G229,Parameters!$C$22*Parameters!$C$5*'Actual H2'!G229))</f>
        <v>71.84905660377359</v>
      </c>
      <c r="H229" s="12">
        <f>IF(Control!$C$11="Highly pure",Parameters!$C$12*Parameters!$C$5*'Actual H2'!H229,IF(Control!$C$11="Tap water",Parameters!$C$17*Parameters!$C$5*'Actual H2'!H229,Parameters!$C$22*Parameters!$C$5*'Actual H2'!H229))</f>
        <v>65.328301886792445</v>
      </c>
      <c r="I229" s="12">
        <f>IF(Control!$C$11="Highly pure",Parameters!$C$12*Parameters!$C$5*'Actual H2'!I229,IF(Control!$C$11="Tap water",Parameters!$C$17*Parameters!$C$5*'Actual H2'!I229,Parameters!$C$22*Parameters!$C$5*'Actual H2'!I229))</f>
        <v>65.328301886792445</v>
      </c>
      <c r="J229" s="12">
        <f>IF(Control!$C$11="Highly pure",Parameters!$C$12*Parameters!$C$5*'Actual H2'!J229,IF(Control!$C$11="Tap water",Parameters!$C$17*Parameters!$C$5*'Actual H2'!J229,Parameters!$C$22*Parameters!$C$5*'Actual H2'!J229))</f>
        <v>71.84905660377359</v>
      </c>
      <c r="K229" s="12">
        <f>IF(Control!$C$11="Highly pure",Parameters!$C$12*Parameters!$C$5*'Actual H2'!K229,IF(Control!$C$11="Tap water",Parameters!$C$17*Parameters!$C$5*'Actual H2'!K229,Parameters!$C$22*Parameters!$C$5*'Actual H2'!K229))</f>
        <v>65.328301886792445</v>
      </c>
      <c r="L229" s="12">
        <f>IF(Control!$C$11="Highly pure",Parameters!$C$12*Parameters!$C$5*'Actual H2'!L229,IF(Control!$C$11="Tap water",Parameters!$C$17*Parameters!$C$5*'Actual H2'!L229,Parameters!$C$22*Parameters!$C$5*'Actual H2'!L229))</f>
        <v>53.132075471698116</v>
      </c>
      <c r="M229" s="12">
        <f>IF(Control!$C$11="Highly pure",Parameters!$C$12*Parameters!$C$5*'Actual H2'!M229,IF(Control!$C$11="Tap water",Parameters!$C$17*Parameters!$C$5*'Actual H2'!M229,Parameters!$C$22*Parameters!$C$5*'Actual H2'!M229))</f>
        <v>45.388679245283029</v>
      </c>
      <c r="N229" s="12">
        <f>IF(Control!$C$11="Highly pure",Parameters!$C$12*Parameters!$C$5*'Actual H2'!N229,IF(Control!$C$11="Tap water",Parameters!$C$17*Parameters!$C$5*'Actual H2'!N229,Parameters!$C$22*Parameters!$C$5*'Actual H2'!N229))</f>
        <v>47.969811320754729</v>
      </c>
      <c r="O229" s="12">
        <f>IF(Control!$C$11="Highly pure",Parameters!$C$12*Parameters!$C$5*'Actual H2'!O229,IF(Control!$C$11="Tap water",Parameters!$C$17*Parameters!$C$5*'Actual H2'!O229,Parameters!$C$22*Parameters!$C$5*'Actual H2'!O229))</f>
        <v>53.132075471698116</v>
      </c>
      <c r="P229" s="12">
        <f>IF(Control!$C$11="Highly pure",Parameters!$C$12*Parameters!$C$5*'Actual H2'!P229,IF(Control!$C$11="Tap water",Parameters!$C$17*Parameters!$C$5*'Actual H2'!P229,Parameters!$C$22*Parameters!$C$5*'Actual H2'!P229))</f>
        <v>68.377358490566024</v>
      </c>
      <c r="Q229" s="12">
        <f>IF(Control!$C$11="Highly pure",Parameters!$C$12*Parameters!$C$5*'Actual H2'!Q229,IF(Control!$C$11="Tap water",Parameters!$C$17*Parameters!$C$5*'Actual H2'!Q229,Parameters!$C$22*Parameters!$C$5*'Actual H2'!Q229))</f>
        <v>89.720754716981133</v>
      </c>
      <c r="R229" s="12">
        <f>IF(Control!$C$11="Highly pure",Parameters!$C$12*Parameters!$C$5*'Actual H2'!R229,IF(Control!$C$11="Tap water",Parameters!$C$17*Parameters!$C$5*'Actual H2'!R229,Parameters!$C$22*Parameters!$C$5*'Actual H2'!R229))</f>
        <v>117.1320754716981</v>
      </c>
      <c r="S229" s="12">
        <f>IF(Control!$C$11="Highly pure",Parameters!$C$12*Parameters!$C$5*'Actual H2'!S229,IF(Control!$C$11="Tap water",Parameters!$C$17*Parameters!$C$5*'Actual H2'!S229,Parameters!$C$22*Parameters!$C$5*'Actual H2'!S229))</f>
        <v>137.53962264150945</v>
      </c>
      <c r="T229" s="12">
        <f>IF(Control!$C$11="Highly pure",Parameters!$C$12*Parameters!$C$5*'Actual H2'!T229,IF(Control!$C$11="Tap water",Parameters!$C$17*Parameters!$C$5*'Actual H2'!T229,Parameters!$C$22*Parameters!$C$5*'Actual H2'!T229))</f>
        <v>151.72830188679248</v>
      </c>
      <c r="U229" s="12">
        <f>IF(Control!$C$11="Highly pure",Parameters!$C$12*Parameters!$C$5*'Actual H2'!U229,IF(Control!$C$11="Tap water",Parameters!$C$17*Parameters!$C$5*'Actual H2'!U229,Parameters!$C$22*Parameters!$C$5*'Actual H2'!U229))</f>
        <v>137.53962264150945</v>
      </c>
      <c r="V229" s="12">
        <f>IF(Control!$C$11="Highly pure",Parameters!$C$12*Parameters!$C$5*'Actual H2'!V229,IF(Control!$C$11="Tap water",Parameters!$C$17*Parameters!$C$5*'Actual H2'!V229,Parameters!$C$22*Parameters!$C$5*'Actual H2'!V229))</f>
        <v>137.53962264150945</v>
      </c>
      <c r="W229" s="12">
        <f>IF(Control!$C$11="Highly pure",Parameters!$C$12*Parameters!$C$5*'Actual H2'!W229,IF(Control!$C$11="Tap water",Parameters!$C$17*Parameters!$C$5*'Actual H2'!W229,Parameters!$C$22*Parameters!$C$5*'Actual H2'!W229))</f>
        <v>151.72830188679248</v>
      </c>
      <c r="X229" s="12">
        <f>IF(Control!$C$11="Highly pure",Parameters!$C$12*Parameters!$C$5*'Actual H2'!X229,IF(Control!$C$11="Tap water",Parameters!$C$17*Parameters!$C$5*'Actual H2'!X229,Parameters!$C$22*Parameters!$C$5*'Actual H2'!X229))</f>
        <v>151.72830188679248</v>
      </c>
      <c r="Y229" s="12">
        <f>IF(Control!$C$11="Highly pure",Parameters!$C$12*Parameters!$C$5*'Actual H2'!Y229,IF(Control!$C$11="Tap water",Parameters!$C$17*Parameters!$C$5*'Actual H2'!Y229,Parameters!$C$22*Parameters!$C$5*'Actual H2'!Y229))</f>
        <v>153.23773584905663</v>
      </c>
      <c r="Z229" s="12">
        <f>IF(Control!$C$11="Highly pure",Parameters!$C$12*Parameters!$C$5*'Actual H2'!Z229,IF(Control!$C$11="Tap water",Parameters!$C$17*Parameters!$C$5*'Actual H2'!Z229,Parameters!$C$22*Parameters!$C$5*'Actual H2'!Z229))</f>
        <v>153.23773584905663</v>
      </c>
      <c r="AB229" s="7">
        <f t="shared" si="3"/>
        <v>2270.0528301886793</v>
      </c>
    </row>
    <row r="230" spans="2:28" x14ac:dyDescent="0.2">
      <c r="B230" s="6">
        <v>44424</v>
      </c>
      <c r="C230" s="12">
        <f>IF(Control!$C$11="Highly pure",Parameters!$C$12*Parameters!$C$5*'Actual H2'!C230,IF(Control!$C$11="Tap water",Parameters!$C$17*Parameters!$C$5*'Actual H2'!C230,Parameters!$C$22*Parameters!$C$5*'Actual H2'!C230))</f>
        <v>165.37358490566035</v>
      </c>
      <c r="D230" s="12">
        <f>IF(Control!$C$11="Highly pure",Parameters!$C$12*Parameters!$C$5*'Actual H2'!D230,IF(Control!$C$11="Tap water",Parameters!$C$17*Parameters!$C$5*'Actual H2'!D230,Parameters!$C$22*Parameters!$C$5*'Actual H2'!D230))</f>
        <v>167.80377358490566</v>
      </c>
      <c r="E230" s="12">
        <f>IF(Control!$C$11="Highly pure",Parameters!$C$12*Parameters!$C$5*'Actual H2'!E230,IF(Control!$C$11="Tap water",Parameters!$C$17*Parameters!$C$5*'Actual H2'!E230,Parameters!$C$22*Parameters!$C$5*'Actual H2'!E230))</f>
        <v>166.88301886792453</v>
      </c>
      <c r="F230" s="12">
        <f>IF(Control!$C$11="Highly pure",Parameters!$C$12*Parameters!$C$5*'Actual H2'!F230,IF(Control!$C$11="Tap water",Parameters!$C$17*Parameters!$C$5*'Actual H2'!F230,Parameters!$C$22*Parameters!$C$5*'Actual H2'!F230))</f>
        <v>165.37358490566035</v>
      </c>
      <c r="G230" s="12">
        <f>IF(Control!$C$11="Highly pure",Parameters!$C$12*Parameters!$C$5*'Actual H2'!G230,IF(Control!$C$11="Tap water",Parameters!$C$17*Parameters!$C$5*'Actual H2'!G230,Parameters!$C$22*Parameters!$C$5*'Actual H2'!G230))</f>
        <v>154.15849056603776</v>
      </c>
      <c r="H230" s="12">
        <f>IF(Control!$C$11="Highly pure",Parameters!$C$12*Parameters!$C$5*'Actual H2'!H230,IF(Control!$C$11="Tap water",Parameters!$C$17*Parameters!$C$5*'Actual H2'!H230,Parameters!$C$22*Parameters!$C$5*'Actual H2'!H230))</f>
        <v>137.53962264150945</v>
      </c>
      <c r="I230" s="12">
        <f>IF(Control!$C$11="Highly pure",Parameters!$C$12*Parameters!$C$5*'Actual H2'!I230,IF(Control!$C$11="Tap water",Parameters!$C$17*Parameters!$C$5*'Actual H2'!I230,Parameters!$C$22*Parameters!$C$5*'Actual H2'!I230))</f>
        <v>117.1320754716981</v>
      </c>
      <c r="J230" s="12">
        <f>IF(Control!$C$11="Highly pure",Parameters!$C$12*Parameters!$C$5*'Actual H2'!J230,IF(Control!$C$11="Tap water",Parameters!$C$17*Parameters!$C$5*'Actual H2'!J230,Parameters!$C$22*Parameters!$C$5*'Actual H2'!J230))</f>
        <v>97.781132075471703</v>
      </c>
      <c r="K230" s="12">
        <f>IF(Control!$C$11="Highly pure",Parameters!$C$12*Parameters!$C$5*'Actual H2'!K230,IF(Control!$C$11="Tap water",Parameters!$C$17*Parameters!$C$5*'Actual H2'!K230,Parameters!$C$22*Parameters!$C$5*'Actual H2'!K230))</f>
        <v>79.969811320754715</v>
      </c>
      <c r="L230" s="12">
        <f>IF(Control!$C$11="Highly pure",Parameters!$C$12*Parameters!$C$5*'Actual H2'!L230,IF(Control!$C$11="Tap water",Parameters!$C$17*Parameters!$C$5*'Actual H2'!L230,Parameters!$C$22*Parameters!$C$5*'Actual H2'!L230))</f>
        <v>59.230188679245273</v>
      </c>
      <c r="M230" s="12">
        <f>IF(Control!$C$11="Highly pure",Parameters!$C$12*Parameters!$C$5*'Actual H2'!M230,IF(Control!$C$11="Tap water",Parameters!$C$17*Parameters!$C$5*'Actual H2'!M230,Parameters!$C$22*Parameters!$C$5*'Actual H2'!M230))</f>
        <v>50.55094339622643</v>
      </c>
      <c r="N230" s="12">
        <f>IF(Control!$C$11="Highly pure",Parameters!$C$12*Parameters!$C$5*'Actual H2'!N230,IF(Control!$C$11="Tap water",Parameters!$C$17*Parameters!$C$5*'Actual H2'!N230,Parameters!$C$22*Parameters!$C$5*'Actual H2'!N230))</f>
        <v>45.388679245283029</v>
      </c>
      <c r="O230" s="12">
        <f>IF(Control!$C$11="Highly pure",Parameters!$C$12*Parameters!$C$5*'Actual H2'!O230,IF(Control!$C$11="Tap water",Parameters!$C$17*Parameters!$C$5*'Actual H2'!O230,Parameters!$C$22*Parameters!$C$5*'Actual H2'!O230))</f>
        <v>40.226415094339615</v>
      </c>
      <c r="P230" s="12">
        <f>IF(Control!$C$11="Highly pure",Parameters!$C$12*Parameters!$C$5*'Actual H2'!P230,IF(Control!$C$11="Tap water",Parameters!$C$17*Parameters!$C$5*'Actual H2'!P230,Parameters!$C$22*Parameters!$C$5*'Actual H2'!P230))</f>
        <v>40.226415094339615</v>
      </c>
      <c r="Q230" s="12">
        <f>IF(Control!$C$11="Highly pure",Parameters!$C$12*Parameters!$C$5*'Actual H2'!Q230,IF(Control!$C$11="Tap water",Parameters!$C$17*Parameters!$C$5*'Actual H2'!Q230,Parameters!$C$22*Parameters!$C$5*'Actual H2'!Q230))</f>
        <v>47.969811320754729</v>
      </c>
      <c r="R230" s="12">
        <f>IF(Control!$C$11="Highly pure",Parameters!$C$12*Parameters!$C$5*'Actual H2'!R230,IF(Control!$C$11="Tap water",Parameters!$C$17*Parameters!$C$5*'Actual H2'!R230,Parameters!$C$22*Parameters!$C$5*'Actual H2'!R230))</f>
        <v>53.132075471698116</v>
      </c>
      <c r="S230" s="12">
        <f>IF(Control!$C$11="Highly pure",Parameters!$C$12*Parameters!$C$5*'Actual H2'!S230,IF(Control!$C$11="Tap water",Parameters!$C$17*Parameters!$C$5*'Actual H2'!S230,Parameters!$C$22*Parameters!$C$5*'Actual H2'!S230))</f>
        <v>50.55094339622643</v>
      </c>
      <c r="T230" s="12">
        <f>IF(Control!$C$11="Highly pure",Parameters!$C$12*Parameters!$C$5*'Actual H2'!T230,IF(Control!$C$11="Tap water",Parameters!$C$17*Parameters!$C$5*'Actual H2'!T230,Parameters!$C$22*Parameters!$C$5*'Actual H2'!T230))</f>
        <v>45.388679245283029</v>
      </c>
      <c r="U230" s="12">
        <f>IF(Control!$C$11="Highly pure",Parameters!$C$12*Parameters!$C$5*'Actual H2'!U230,IF(Control!$C$11="Tap water",Parameters!$C$17*Parameters!$C$5*'Actual H2'!U230,Parameters!$C$22*Parameters!$C$5*'Actual H2'!U230))</f>
        <v>42.807547169811322</v>
      </c>
      <c r="V230" s="12">
        <f>IF(Control!$C$11="Highly pure",Parameters!$C$12*Parameters!$C$5*'Actual H2'!V230,IF(Control!$C$11="Tap water",Parameters!$C$17*Parameters!$C$5*'Actual H2'!V230,Parameters!$C$22*Parameters!$C$5*'Actual H2'!V230))</f>
        <v>47.969811320754729</v>
      </c>
      <c r="W230" s="12">
        <f>IF(Control!$C$11="Highly pure",Parameters!$C$12*Parameters!$C$5*'Actual H2'!W230,IF(Control!$C$11="Tap water",Parameters!$C$17*Parameters!$C$5*'Actual H2'!W230,Parameters!$C$22*Parameters!$C$5*'Actual H2'!W230))</f>
        <v>62.279245283018867</v>
      </c>
      <c r="X230" s="12">
        <f>IF(Control!$C$11="Highly pure",Parameters!$C$12*Parameters!$C$5*'Actual H2'!X230,IF(Control!$C$11="Tap water",Parameters!$C$17*Parameters!$C$5*'Actual H2'!X230,Parameters!$C$22*Parameters!$C$5*'Actual H2'!X230))</f>
        <v>68.377358490566024</v>
      </c>
      <c r="Y230" s="12">
        <f>IF(Control!$C$11="Highly pure",Parameters!$C$12*Parameters!$C$5*'Actual H2'!Y230,IF(Control!$C$11="Tap water",Parameters!$C$17*Parameters!$C$5*'Actual H2'!Y230,Parameters!$C$22*Parameters!$C$5*'Actual H2'!Y230))</f>
        <v>65.328301886792445</v>
      </c>
      <c r="Z230" s="12">
        <f>IF(Control!$C$11="Highly pure",Parameters!$C$12*Parameters!$C$5*'Actual H2'!Z230,IF(Control!$C$11="Tap water",Parameters!$C$17*Parameters!$C$5*'Actual H2'!Z230,Parameters!$C$22*Parameters!$C$5*'Actual H2'!Z230))</f>
        <v>62.279245283018867</v>
      </c>
      <c r="AB230" s="7">
        <f t="shared" si="3"/>
        <v>2033.7207547169808</v>
      </c>
    </row>
    <row r="231" spans="2:28" x14ac:dyDescent="0.2">
      <c r="B231" s="6">
        <v>44425</v>
      </c>
      <c r="C231" s="12">
        <f>IF(Control!$C$11="Highly pure",Parameters!$C$12*Parameters!$C$5*'Actual H2'!C231,IF(Control!$C$11="Tap water",Parameters!$C$17*Parameters!$C$5*'Actual H2'!C231,Parameters!$C$22*Parameters!$C$5*'Actual H2'!C231))</f>
        <v>68.377358490566024</v>
      </c>
      <c r="D231" s="12">
        <f>IF(Control!$C$11="Highly pure",Parameters!$C$12*Parameters!$C$5*'Actual H2'!D231,IF(Control!$C$11="Tap water",Parameters!$C$17*Parameters!$C$5*'Actual H2'!D231,Parameters!$C$22*Parameters!$C$5*'Actual H2'!D231))</f>
        <v>62.279245283018867</v>
      </c>
      <c r="E231" s="12">
        <f>IF(Control!$C$11="Highly pure",Parameters!$C$12*Parameters!$C$5*'Actual H2'!E231,IF(Control!$C$11="Tap water",Parameters!$C$17*Parameters!$C$5*'Actual H2'!E231,Parameters!$C$22*Parameters!$C$5*'Actual H2'!E231))</f>
        <v>71.84905660377359</v>
      </c>
      <c r="F231" s="12">
        <f>IF(Control!$C$11="Highly pure",Parameters!$C$12*Parameters!$C$5*'Actual H2'!F231,IF(Control!$C$11="Tap water",Parameters!$C$17*Parameters!$C$5*'Actual H2'!F231,Parameters!$C$22*Parameters!$C$5*'Actual H2'!F231))</f>
        <v>83.89433962264151</v>
      </c>
      <c r="G231" s="12">
        <f>IF(Control!$C$11="Highly pure",Parameters!$C$12*Parameters!$C$5*'Actual H2'!G231,IF(Control!$C$11="Tap water",Parameters!$C$17*Parameters!$C$5*'Actual H2'!G231,Parameters!$C$22*Parameters!$C$5*'Actual H2'!G231))</f>
        <v>93.856603773584894</v>
      </c>
      <c r="H231" s="12">
        <f>IF(Control!$C$11="Highly pure",Parameters!$C$12*Parameters!$C$5*'Actual H2'!H231,IF(Control!$C$11="Tap water",Parameters!$C$17*Parameters!$C$5*'Actual H2'!H231,Parameters!$C$22*Parameters!$C$5*'Actual H2'!H231))</f>
        <v>85.735849056603769</v>
      </c>
      <c r="I231" s="12">
        <f>IF(Control!$C$11="Highly pure",Parameters!$C$12*Parameters!$C$5*'Actual H2'!I231,IF(Control!$C$11="Tap water",Parameters!$C$17*Parameters!$C$5*'Actual H2'!I231,Parameters!$C$22*Parameters!$C$5*'Actual H2'!I231))</f>
        <v>79.969811320754715</v>
      </c>
      <c r="J231" s="12">
        <f>IF(Control!$C$11="Highly pure",Parameters!$C$12*Parameters!$C$5*'Actual H2'!J231,IF(Control!$C$11="Tap water",Parameters!$C$17*Parameters!$C$5*'Actual H2'!J231,Parameters!$C$22*Parameters!$C$5*'Actual H2'!J231))</f>
        <v>117.1320754716981</v>
      </c>
      <c r="K231" s="12">
        <f>IF(Control!$C$11="Highly pure",Parameters!$C$12*Parameters!$C$5*'Actual H2'!K231,IF(Control!$C$11="Tap water",Parameters!$C$17*Parameters!$C$5*'Actual H2'!K231,Parameters!$C$22*Parameters!$C$5*'Actual H2'!K231))</f>
        <v>137.53962264150945</v>
      </c>
      <c r="L231" s="12">
        <f>IF(Control!$C$11="Highly pure",Parameters!$C$12*Parameters!$C$5*'Actual H2'!L231,IF(Control!$C$11="Tap water",Parameters!$C$17*Parameters!$C$5*'Actual H2'!L231,Parameters!$C$22*Parameters!$C$5*'Actual H2'!L231))</f>
        <v>149.37358490566038</v>
      </c>
      <c r="M231" s="12">
        <f>IF(Control!$C$11="Highly pure",Parameters!$C$12*Parameters!$C$5*'Actual H2'!M231,IF(Control!$C$11="Tap water",Parameters!$C$17*Parameters!$C$5*'Actual H2'!M231,Parameters!$C$22*Parameters!$C$5*'Actual H2'!M231))</f>
        <v>149.37358490566038</v>
      </c>
      <c r="N231" s="12">
        <f>IF(Control!$C$11="Highly pure",Parameters!$C$12*Parameters!$C$5*'Actual H2'!N231,IF(Control!$C$11="Tap water",Parameters!$C$17*Parameters!$C$5*'Actual H2'!N231,Parameters!$C$22*Parameters!$C$5*'Actual H2'!N231))</f>
        <v>151.72830188679248</v>
      </c>
      <c r="O231" s="12">
        <f>IF(Control!$C$11="Highly pure",Parameters!$C$12*Parameters!$C$5*'Actual H2'!O231,IF(Control!$C$11="Tap water",Parameters!$C$17*Parameters!$C$5*'Actual H2'!O231,Parameters!$C$22*Parameters!$C$5*'Actual H2'!O231))</f>
        <v>151.72830188679248</v>
      </c>
      <c r="P231" s="12">
        <f>IF(Control!$C$11="Highly pure",Parameters!$C$12*Parameters!$C$5*'Actual H2'!P231,IF(Control!$C$11="Tap water",Parameters!$C$17*Parameters!$C$5*'Actual H2'!P231,Parameters!$C$22*Parameters!$C$5*'Actual H2'!P231))</f>
        <v>151.72830188679248</v>
      </c>
      <c r="Q231" s="12">
        <f>IF(Control!$C$11="Highly pure",Parameters!$C$12*Parameters!$C$5*'Actual H2'!Q231,IF(Control!$C$11="Tap water",Parameters!$C$17*Parameters!$C$5*'Actual H2'!Q231,Parameters!$C$22*Parameters!$C$5*'Actual H2'!Q231))</f>
        <v>151.72830188679248</v>
      </c>
      <c r="R231" s="12">
        <f>IF(Control!$C$11="Highly pure",Parameters!$C$12*Parameters!$C$5*'Actual H2'!R231,IF(Control!$C$11="Tap water",Parameters!$C$17*Parameters!$C$5*'Actual H2'!R231,Parameters!$C$22*Parameters!$C$5*'Actual H2'!R231))</f>
        <v>154.15849056603776</v>
      </c>
      <c r="S231" s="12">
        <f>IF(Control!$C$11="Highly pure",Parameters!$C$12*Parameters!$C$5*'Actual H2'!S231,IF(Control!$C$11="Tap water",Parameters!$C$17*Parameters!$C$5*'Actual H2'!S231,Parameters!$C$22*Parameters!$C$5*'Actual H2'!S231))</f>
        <v>165.37358490566035</v>
      </c>
      <c r="T231" s="12">
        <f>IF(Control!$C$11="Highly pure",Parameters!$C$12*Parameters!$C$5*'Actual H2'!T231,IF(Control!$C$11="Tap water",Parameters!$C$17*Parameters!$C$5*'Actual H2'!T231,Parameters!$C$22*Parameters!$C$5*'Actual H2'!T231))</f>
        <v>165.37358490566035</v>
      </c>
      <c r="U231" s="12">
        <f>IF(Control!$C$11="Highly pure",Parameters!$C$12*Parameters!$C$5*'Actual H2'!U231,IF(Control!$C$11="Tap water",Parameters!$C$17*Parameters!$C$5*'Actual H2'!U231,Parameters!$C$22*Parameters!$C$5*'Actual H2'!U231))</f>
        <v>153.23773584905663</v>
      </c>
      <c r="V231" s="12">
        <f>IF(Control!$C$11="Highly pure",Parameters!$C$12*Parameters!$C$5*'Actual H2'!V231,IF(Control!$C$11="Tap water",Parameters!$C$17*Parameters!$C$5*'Actual H2'!V231,Parameters!$C$22*Parameters!$C$5*'Actual H2'!V231))</f>
        <v>137.53962264150945</v>
      </c>
      <c r="W231" s="12">
        <f>IF(Control!$C$11="Highly pure",Parameters!$C$12*Parameters!$C$5*'Actual H2'!W231,IF(Control!$C$11="Tap water",Parameters!$C$17*Parameters!$C$5*'Actual H2'!W231,Parameters!$C$22*Parameters!$C$5*'Actual H2'!W231))</f>
        <v>149.37358490566038</v>
      </c>
      <c r="X231" s="12">
        <f>IF(Control!$C$11="Highly pure",Parameters!$C$12*Parameters!$C$5*'Actual H2'!X231,IF(Control!$C$11="Tap water",Parameters!$C$17*Parameters!$C$5*'Actual H2'!X231,Parameters!$C$22*Parameters!$C$5*'Actual H2'!X231))</f>
        <v>154.15849056603776</v>
      </c>
      <c r="Y231" s="12">
        <f>IF(Control!$C$11="Highly pure",Parameters!$C$12*Parameters!$C$5*'Actual H2'!Y231,IF(Control!$C$11="Tap water",Parameters!$C$17*Parameters!$C$5*'Actual H2'!Y231,Parameters!$C$22*Parameters!$C$5*'Actual H2'!Y231))</f>
        <v>137.53962264150945</v>
      </c>
      <c r="Z231" s="12">
        <f>IF(Control!$C$11="Highly pure",Parameters!$C$12*Parameters!$C$5*'Actual H2'!Z231,IF(Control!$C$11="Tap water",Parameters!$C$17*Parameters!$C$5*'Actual H2'!Z231,Parameters!$C$22*Parameters!$C$5*'Actual H2'!Z231))</f>
        <v>149.37358490566038</v>
      </c>
      <c r="AB231" s="7">
        <f t="shared" si="3"/>
        <v>3072.422641509434</v>
      </c>
    </row>
    <row r="232" spans="2:28" x14ac:dyDescent="0.2">
      <c r="B232" s="6">
        <v>44426</v>
      </c>
      <c r="C232" s="12">
        <f>IF(Control!$C$11="Highly pure",Parameters!$C$12*Parameters!$C$5*'Actual H2'!C232,IF(Control!$C$11="Tap water",Parameters!$C$17*Parameters!$C$5*'Actual H2'!C232,Parameters!$C$22*Parameters!$C$5*'Actual H2'!C232))</f>
        <v>153.23773584905663</v>
      </c>
      <c r="D232" s="12">
        <f>IF(Control!$C$11="Highly pure",Parameters!$C$12*Parameters!$C$5*'Actual H2'!D232,IF(Control!$C$11="Tap water",Parameters!$C$17*Parameters!$C$5*'Actual H2'!D232,Parameters!$C$22*Parameters!$C$5*'Actual H2'!D232))</f>
        <v>154.15849056603776</v>
      </c>
      <c r="E232" s="12">
        <f>IF(Control!$C$11="Highly pure",Parameters!$C$12*Parameters!$C$5*'Actual H2'!E232,IF(Control!$C$11="Tap water",Parameters!$C$17*Parameters!$C$5*'Actual H2'!E232,Parameters!$C$22*Parameters!$C$5*'Actual H2'!E232))</f>
        <v>167.80377358490566</v>
      </c>
      <c r="F232" s="12">
        <f>IF(Control!$C$11="Highly pure",Parameters!$C$12*Parameters!$C$5*'Actual H2'!F232,IF(Control!$C$11="Tap water",Parameters!$C$17*Parameters!$C$5*'Actual H2'!F232,Parameters!$C$22*Parameters!$C$5*'Actual H2'!F232))</f>
        <v>182.33962264150944</v>
      </c>
      <c r="G232" s="12">
        <f>IF(Control!$C$11="Highly pure",Parameters!$C$12*Parameters!$C$5*'Actual H2'!G232,IF(Control!$C$11="Tap water",Parameters!$C$17*Parameters!$C$5*'Actual H2'!G232,Parameters!$C$22*Parameters!$C$5*'Actual H2'!G232))</f>
        <v>187.74339622641514</v>
      </c>
      <c r="H232" s="12">
        <f>IF(Control!$C$11="Highly pure",Parameters!$C$12*Parameters!$C$5*'Actual H2'!H232,IF(Control!$C$11="Tap water",Parameters!$C$17*Parameters!$C$5*'Actual H2'!H232,Parameters!$C$22*Parameters!$C$5*'Actual H2'!H232))</f>
        <v>188.67924528301887</v>
      </c>
      <c r="I232" s="12">
        <f>IF(Control!$C$11="Highly pure",Parameters!$C$12*Parameters!$C$5*'Actual H2'!I232,IF(Control!$C$11="Tap water",Parameters!$C$17*Parameters!$C$5*'Actual H2'!I232,Parameters!$C$22*Parameters!$C$5*'Actual H2'!I232))</f>
        <v>188.67924528301887</v>
      </c>
      <c r="J232" s="12">
        <f>IF(Control!$C$11="Highly pure",Parameters!$C$12*Parameters!$C$5*'Actual H2'!J232,IF(Control!$C$11="Tap water",Parameters!$C$17*Parameters!$C$5*'Actual H2'!J232,Parameters!$C$22*Parameters!$C$5*'Actual H2'!J232))</f>
        <v>188.67924528301887</v>
      </c>
      <c r="K232" s="12">
        <f>IF(Control!$C$11="Highly pure",Parameters!$C$12*Parameters!$C$5*'Actual H2'!K232,IF(Control!$C$11="Tap water",Parameters!$C$17*Parameters!$C$5*'Actual H2'!K232,Parameters!$C$22*Parameters!$C$5*'Actual H2'!K232))</f>
        <v>188.67924528301887</v>
      </c>
      <c r="L232" s="12">
        <f>IF(Control!$C$11="Highly pure",Parameters!$C$12*Parameters!$C$5*'Actual H2'!L232,IF(Control!$C$11="Tap water",Parameters!$C$17*Parameters!$C$5*'Actual H2'!L232,Parameters!$C$22*Parameters!$C$5*'Actual H2'!L232))</f>
        <v>188.67924528301887</v>
      </c>
      <c r="M232" s="12">
        <f>IF(Control!$C$11="Highly pure",Parameters!$C$12*Parameters!$C$5*'Actual H2'!M232,IF(Control!$C$11="Tap water",Parameters!$C$17*Parameters!$C$5*'Actual H2'!M232,Parameters!$C$22*Parameters!$C$5*'Actual H2'!M232))</f>
        <v>188.67924528301887</v>
      </c>
      <c r="N232" s="12">
        <f>IF(Control!$C$11="Highly pure",Parameters!$C$12*Parameters!$C$5*'Actual H2'!N232,IF(Control!$C$11="Tap water",Parameters!$C$17*Parameters!$C$5*'Actual H2'!N232,Parameters!$C$22*Parameters!$C$5*'Actual H2'!N232))</f>
        <v>188.67924528301887</v>
      </c>
      <c r="O232" s="12">
        <f>IF(Control!$C$11="Highly pure",Parameters!$C$12*Parameters!$C$5*'Actual H2'!O232,IF(Control!$C$11="Tap water",Parameters!$C$17*Parameters!$C$5*'Actual H2'!O232,Parameters!$C$22*Parameters!$C$5*'Actual H2'!O232))</f>
        <v>187.74339622641514</v>
      </c>
      <c r="P232" s="12">
        <f>IF(Control!$C$11="Highly pure",Parameters!$C$12*Parameters!$C$5*'Actual H2'!P232,IF(Control!$C$11="Tap water",Parameters!$C$17*Parameters!$C$5*'Actual H2'!P232,Parameters!$C$22*Parameters!$C$5*'Actual H2'!P232))</f>
        <v>177.7811320754717</v>
      </c>
      <c r="Q232" s="12">
        <f>IF(Control!$C$11="Highly pure",Parameters!$C$12*Parameters!$C$5*'Actual H2'!Q232,IF(Control!$C$11="Tap water",Parameters!$C$17*Parameters!$C$5*'Actual H2'!Q232,Parameters!$C$22*Parameters!$C$5*'Actual H2'!Q232))</f>
        <v>154.15849056603776</v>
      </c>
      <c r="R232" s="12">
        <f>IF(Control!$C$11="Highly pure",Parameters!$C$12*Parameters!$C$5*'Actual H2'!R232,IF(Control!$C$11="Tap water",Parameters!$C$17*Parameters!$C$5*'Actual H2'!R232,Parameters!$C$22*Parameters!$C$5*'Actual H2'!R232))</f>
        <v>136.0301886792453</v>
      </c>
      <c r="S232" s="12">
        <f>IF(Control!$C$11="Highly pure",Parameters!$C$12*Parameters!$C$5*'Actual H2'!S232,IF(Control!$C$11="Tap water",Parameters!$C$17*Parameters!$C$5*'Actual H2'!S232,Parameters!$C$22*Parameters!$C$5*'Actual H2'!S232))</f>
        <v>109.79622641509434</v>
      </c>
      <c r="T232" s="12">
        <f>IF(Control!$C$11="Highly pure",Parameters!$C$12*Parameters!$C$5*'Actual H2'!T232,IF(Control!$C$11="Tap water",Parameters!$C$17*Parameters!$C$5*'Actual H2'!T232,Parameters!$C$22*Parameters!$C$5*'Actual H2'!T232))</f>
        <v>83.89433962264151</v>
      </c>
      <c r="U232" s="12">
        <f>IF(Control!$C$11="Highly pure",Parameters!$C$12*Parameters!$C$5*'Actual H2'!U232,IF(Control!$C$11="Tap water",Parameters!$C$17*Parameters!$C$5*'Actual H2'!U232,Parameters!$C$22*Parameters!$C$5*'Actual H2'!U232))</f>
        <v>59.230188679245273</v>
      </c>
      <c r="V232" s="12">
        <f>IF(Control!$C$11="Highly pure",Parameters!$C$12*Parameters!$C$5*'Actual H2'!V232,IF(Control!$C$11="Tap water",Parameters!$C$17*Parameters!$C$5*'Actual H2'!V232,Parameters!$C$22*Parameters!$C$5*'Actual H2'!V232))</f>
        <v>45.388679245283029</v>
      </c>
      <c r="W232" s="12">
        <f>IF(Control!$C$11="Highly pure",Parameters!$C$12*Parameters!$C$5*'Actual H2'!W232,IF(Control!$C$11="Tap water",Parameters!$C$17*Parameters!$C$5*'Actual H2'!W232,Parameters!$C$22*Parameters!$C$5*'Actual H2'!W232))</f>
        <v>35.879245283018875</v>
      </c>
      <c r="X232" s="12">
        <f>IF(Control!$C$11="Highly pure",Parameters!$C$12*Parameters!$C$5*'Actual H2'!X232,IF(Control!$C$11="Tap water",Parameters!$C$17*Parameters!$C$5*'Actual H2'!X232,Parameters!$C$22*Parameters!$C$5*'Actual H2'!X232))</f>
        <v>25.735849056603776</v>
      </c>
      <c r="Y232" s="12">
        <f>IF(Control!$C$11="Highly pure",Parameters!$C$12*Parameters!$C$5*'Actual H2'!Y232,IF(Control!$C$11="Tap water",Parameters!$C$17*Parameters!$C$5*'Actual H2'!Y232,Parameters!$C$22*Parameters!$C$5*'Actual H2'!Y232))</f>
        <v>18.822641509433961</v>
      </c>
      <c r="Z232" s="12">
        <f>IF(Control!$C$11="Highly pure",Parameters!$C$12*Parameters!$C$5*'Actual H2'!Z232,IF(Control!$C$11="Tap water",Parameters!$C$17*Parameters!$C$5*'Actual H2'!Z232,Parameters!$C$22*Parameters!$C$5*'Actual H2'!Z232))</f>
        <v>14.384905660377358</v>
      </c>
      <c r="AB232" s="7">
        <f t="shared" si="3"/>
        <v>3214.8830188679249</v>
      </c>
    </row>
    <row r="233" spans="2:28" x14ac:dyDescent="0.2">
      <c r="B233" s="6">
        <v>44427</v>
      </c>
      <c r="C233" s="12">
        <f>IF(Control!$C$11="Highly pure",Parameters!$C$12*Parameters!$C$5*'Actual H2'!C233,IF(Control!$C$11="Tap water",Parameters!$C$17*Parameters!$C$5*'Actual H2'!C233,Parameters!$C$22*Parameters!$C$5*'Actual H2'!C233))</f>
        <v>12.905660377358492</v>
      </c>
      <c r="D233" s="12">
        <f>IF(Control!$C$11="Highly pure",Parameters!$C$12*Parameters!$C$5*'Actual H2'!D233,IF(Control!$C$11="Tap water",Parameters!$C$17*Parameters!$C$5*'Actual H2'!D233,Parameters!$C$22*Parameters!$C$5*'Actual H2'!D233))</f>
        <v>11.667924528301889</v>
      </c>
      <c r="E233" s="12">
        <f>IF(Control!$C$11="Highly pure",Parameters!$C$12*Parameters!$C$5*'Actual H2'!E233,IF(Control!$C$11="Tap water",Parameters!$C$17*Parameters!$C$5*'Actual H2'!E233,Parameters!$C$22*Parameters!$C$5*'Actual H2'!E233))</f>
        <v>10.430188679245285</v>
      </c>
      <c r="F233" s="12">
        <f>IF(Control!$C$11="Highly pure",Parameters!$C$12*Parameters!$C$5*'Actual H2'!F233,IF(Control!$C$11="Tap water",Parameters!$C$17*Parameters!$C$5*'Actual H2'!F233,Parameters!$C$22*Parameters!$C$5*'Actual H2'!F233))</f>
        <v>10.430188679245285</v>
      </c>
      <c r="G233" s="12">
        <f>IF(Control!$C$11="Highly pure",Parameters!$C$12*Parameters!$C$5*'Actual H2'!G233,IF(Control!$C$11="Tap water",Parameters!$C$17*Parameters!$C$5*'Actual H2'!G233,Parameters!$C$22*Parameters!$C$5*'Actual H2'!G233))</f>
        <v>9.1924528301886799</v>
      </c>
      <c r="H233" s="12">
        <f>IF(Control!$C$11="Highly pure",Parameters!$C$12*Parameters!$C$5*'Actual H2'!H233,IF(Control!$C$11="Tap water",Parameters!$C$17*Parameters!$C$5*'Actual H2'!H233,Parameters!$C$22*Parameters!$C$5*'Actual H2'!H233))</f>
        <v>4.7849056603773574</v>
      </c>
      <c r="I233" s="12">
        <f>IF(Control!$C$11="Highly pure",Parameters!$C$12*Parameters!$C$5*'Actual H2'!I233,IF(Control!$C$11="Tap water",Parameters!$C$17*Parameters!$C$5*'Actual H2'!I233,Parameters!$C$22*Parameters!$C$5*'Actual H2'!I233))</f>
        <v>0</v>
      </c>
      <c r="J233" s="12">
        <f>IF(Control!$C$11="Highly pure",Parameters!$C$12*Parameters!$C$5*'Actual H2'!J233,IF(Control!$C$11="Tap water",Parameters!$C$17*Parameters!$C$5*'Actual H2'!J233,Parameters!$C$22*Parameters!$C$5*'Actual H2'!J233))</f>
        <v>0</v>
      </c>
      <c r="K233" s="12">
        <f>IF(Control!$C$11="Highly pure",Parameters!$C$12*Parameters!$C$5*'Actual H2'!K233,IF(Control!$C$11="Tap water",Parameters!$C$17*Parameters!$C$5*'Actual H2'!K233,Parameters!$C$22*Parameters!$C$5*'Actual H2'!K233))</f>
        <v>0</v>
      </c>
      <c r="L233" s="12">
        <f>IF(Control!$C$11="Highly pure",Parameters!$C$12*Parameters!$C$5*'Actual H2'!L233,IF(Control!$C$11="Tap water",Parameters!$C$17*Parameters!$C$5*'Actual H2'!L233,Parameters!$C$22*Parameters!$C$5*'Actual H2'!L233))</f>
        <v>0</v>
      </c>
      <c r="M233" s="12">
        <f>IF(Control!$C$11="Highly pure",Parameters!$C$12*Parameters!$C$5*'Actual H2'!M233,IF(Control!$C$11="Tap water",Parameters!$C$17*Parameters!$C$5*'Actual H2'!M233,Parameters!$C$22*Parameters!$C$5*'Actual H2'!M233))</f>
        <v>0</v>
      </c>
      <c r="N233" s="12">
        <f>IF(Control!$C$11="Highly pure",Parameters!$C$12*Parameters!$C$5*'Actual H2'!N233,IF(Control!$C$11="Tap water",Parameters!$C$17*Parameters!$C$5*'Actual H2'!N233,Parameters!$C$22*Parameters!$C$5*'Actual H2'!N233))</f>
        <v>0</v>
      </c>
      <c r="O233" s="12">
        <f>IF(Control!$C$11="Highly pure",Parameters!$C$12*Parameters!$C$5*'Actual H2'!O233,IF(Control!$C$11="Tap water",Parameters!$C$17*Parameters!$C$5*'Actual H2'!O233,Parameters!$C$22*Parameters!$C$5*'Actual H2'!O233))</f>
        <v>0</v>
      </c>
      <c r="P233" s="12">
        <f>IF(Control!$C$11="Highly pure",Parameters!$C$12*Parameters!$C$5*'Actual H2'!P233,IF(Control!$C$11="Tap water",Parameters!$C$17*Parameters!$C$5*'Actual H2'!P233,Parameters!$C$22*Parameters!$C$5*'Actual H2'!P233))</f>
        <v>0</v>
      </c>
      <c r="Q233" s="12">
        <f>IF(Control!$C$11="Highly pure",Parameters!$C$12*Parameters!$C$5*'Actual H2'!Q233,IF(Control!$C$11="Tap water",Parameters!$C$17*Parameters!$C$5*'Actual H2'!Q233,Parameters!$C$22*Parameters!$C$5*'Actual H2'!Q233))</f>
        <v>0</v>
      </c>
      <c r="R233" s="12">
        <f>IF(Control!$C$11="Highly pure",Parameters!$C$12*Parameters!$C$5*'Actual H2'!R233,IF(Control!$C$11="Tap water",Parameters!$C$17*Parameters!$C$5*'Actual H2'!R233,Parameters!$C$22*Parameters!$C$5*'Actual H2'!R233))</f>
        <v>0</v>
      </c>
      <c r="S233" s="12">
        <f>IF(Control!$C$11="Highly pure",Parameters!$C$12*Parameters!$C$5*'Actual H2'!S233,IF(Control!$C$11="Tap water",Parameters!$C$17*Parameters!$C$5*'Actual H2'!S233,Parameters!$C$22*Parameters!$C$5*'Actual H2'!S233))</f>
        <v>3.8188679245283015</v>
      </c>
      <c r="T233" s="12">
        <f>IF(Control!$C$11="Highly pure",Parameters!$C$12*Parameters!$C$5*'Actual H2'!T233,IF(Control!$C$11="Tap water",Parameters!$C$17*Parameters!$C$5*'Actual H2'!T233,Parameters!$C$22*Parameters!$C$5*'Actual H2'!T233))</f>
        <v>9.1924528301886799</v>
      </c>
      <c r="U233" s="12">
        <f>IF(Control!$C$11="Highly pure",Parameters!$C$12*Parameters!$C$5*'Actual H2'!U233,IF(Control!$C$11="Tap water",Parameters!$C$17*Parameters!$C$5*'Actual H2'!U233,Parameters!$C$22*Parameters!$C$5*'Actual H2'!U233))</f>
        <v>14.384905660377358</v>
      </c>
      <c r="V233" s="12">
        <f>IF(Control!$C$11="Highly pure",Parameters!$C$12*Parameters!$C$5*'Actual H2'!V233,IF(Control!$C$11="Tap water",Parameters!$C$17*Parameters!$C$5*'Actual H2'!V233,Parameters!$C$22*Parameters!$C$5*'Actual H2'!V233))</f>
        <v>18.822641509433961</v>
      </c>
      <c r="W233" s="12">
        <f>IF(Control!$C$11="Highly pure",Parameters!$C$12*Parameters!$C$5*'Actual H2'!W233,IF(Control!$C$11="Tap water",Parameters!$C$17*Parameters!$C$5*'Actual H2'!W233,Parameters!$C$22*Parameters!$C$5*'Actual H2'!W233))</f>
        <v>20.30188679245283</v>
      </c>
      <c r="X233" s="12">
        <f>IF(Control!$C$11="Highly pure",Parameters!$C$12*Parameters!$C$5*'Actual H2'!X233,IF(Control!$C$11="Tap water",Parameters!$C$17*Parameters!$C$5*'Actual H2'!X233,Parameters!$C$22*Parameters!$C$5*'Actual H2'!X233))</f>
        <v>17.343396226415091</v>
      </c>
      <c r="Y233" s="12">
        <f>IF(Control!$C$11="Highly pure",Parameters!$C$12*Parameters!$C$5*'Actual H2'!Y233,IF(Control!$C$11="Tap water",Parameters!$C$17*Parameters!$C$5*'Actual H2'!Y233,Parameters!$C$22*Parameters!$C$5*'Actual H2'!Y233))</f>
        <v>17.343396226415091</v>
      </c>
      <c r="Z233" s="12">
        <f>IF(Control!$C$11="Highly pure",Parameters!$C$12*Parameters!$C$5*'Actual H2'!Z233,IF(Control!$C$11="Tap water",Parameters!$C$17*Parameters!$C$5*'Actual H2'!Z233,Parameters!$C$22*Parameters!$C$5*'Actual H2'!Z233))</f>
        <v>18.822641509433961</v>
      </c>
      <c r="AB233" s="7">
        <f t="shared" si="3"/>
        <v>179.44150943396224</v>
      </c>
    </row>
    <row r="234" spans="2:28" x14ac:dyDescent="0.2">
      <c r="B234" s="6">
        <v>44428</v>
      </c>
      <c r="C234" s="12">
        <f>IF(Control!$C$11="Highly pure",Parameters!$C$12*Parameters!$C$5*'Actual H2'!C234,IF(Control!$C$11="Tap water",Parameters!$C$17*Parameters!$C$5*'Actual H2'!C234,Parameters!$C$22*Parameters!$C$5*'Actual H2'!C234))</f>
        <v>20.30188679245283</v>
      </c>
      <c r="D234" s="12">
        <f>IF(Control!$C$11="Highly pure",Parameters!$C$12*Parameters!$C$5*'Actual H2'!D234,IF(Control!$C$11="Tap water",Parameters!$C$17*Parameters!$C$5*'Actual H2'!D234,Parameters!$C$22*Parameters!$C$5*'Actual H2'!D234))</f>
        <v>23.924528301886792</v>
      </c>
      <c r="E234" s="12">
        <f>IF(Control!$C$11="Highly pure",Parameters!$C$12*Parameters!$C$5*'Actual H2'!E234,IF(Control!$C$11="Tap water",Parameters!$C$17*Parameters!$C$5*'Actual H2'!E234,Parameters!$C$22*Parameters!$C$5*'Actual H2'!E234))</f>
        <v>27.547169811320753</v>
      </c>
      <c r="F234" s="12">
        <f>IF(Control!$C$11="Highly pure",Parameters!$C$12*Parameters!$C$5*'Actual H2'!F234,IF(Control!$C$11="Tap water",Parameters!$C$17*Parameters!$C$5*'Actual H2'!F234,Parameters!$C$22*Parameters!$C$5*'Actual H2'!F234))</f>
        <v>29.358490566037734</v>
      </c>
      <c r="G234" s="12">
        <f>IF(Control!$C$11="Highly pure",Parameters!$C$12*Parameters!$C$5*'Actual H2'!G234,IF(Control!$C$11="Tap water",Parameters!$C$17*Parameters!$C$5*'Actual H2'!G234,Parameters!$C$22*Parameters!$C$5*'Actual H2'!G234))</f>
        <v>33.705660377358491</v>
      </c>
      <c r="H234" s="12">
        <f>IF(Control!$C$11="Highly pure",Parameters!$C$12*Parameters!$C$5*'Actual H2'!H234,IF(Control!$C$11="Tap water",Parameters!$C$17*Parameters!$C$5*'Actual H2'!H234,Parameters!$C$22*Parameters!$C$5*'Actual H2'!H234))</f>
        <v>38.052830188679245</v>
      </c>
      <c r="I234" s="12">
        <f>IF(Control!$C$11="Highly pure",Parameters!$C$12*Parameters!$C$5*'Actual H2'!I234,IF(Control!$C$11="Tap water",Parameters!$C$17*Parameters!$C$5*'Actual H2'!I234,Parameters!$C$22*Parameters!$C$5*'Actual H2'!I234))</f>
        <v>38.052830188679245</v>
      </c>
      <c r="J234" s="12">
        <f>IF(Control!$C$11="Highly pure",Parameters!$C$12*Parameters!$C$5*'Actual H2'!J234,IF(Control!$C$11="Tap water",Parameters!$C$17*Parameters!$C$5*'Actual H2'!J234,Parameters!$C$22*Parameters!$C$5*'Actual H2'!J234))</f>
        <v>38.052830188679245</v>
      </c>
      <c r="K234" s="12">
        <f>IF(Control!$C$11="Highly pure",Parameters!$C$12*Parameters!$C$5*'Actual H2'!K234,IF(Control!$C$11="Tap water",Parameters!$C$17*Parameters!$C$5*'Actual H2'!K234,Parameters!$C$22*Parameters!$C$5*'Actual H2'!K234))</f>
        <v>40.226415094339615</v>
      </c>
      <c r="L234" s="12">
        <f>IF(Control!$C$11="Highly pure",Parameters!$C$12*Parameters!$C$5*'Actual H2'!L234,IF(Control!$C$11="Tap water",Parameters!$C$17*Parameters!$C$5*'Actual H2'!L234,Parameters!$C$22*Parameters!$C$5*'Actual H2'!L234))</f>
        <v>40.226415094339615</v>
      </c>
      <c r="M234" s="12">
        <f>IF(Control!$C$11="Highly pure",Parameters!$C$12*Parameters!$C$5*'Actual H2'!M234,IF(Control!$C$11="Tap water",Parameters!$C$17*Parameters!$C$5*'Actual H2'!M234,Parameters!$C$22*Parameters!$C$5*'Actual H2'!M234))</f>
        <v>42.807547169811322</v>
      </c>
      <c r="N234" s="12">
        <f>IF(Control!$C$11="Highly pure",Parameters!$C$12*Parameters!$C$5*'Actual H2'!N234,IF(Control!$C$11="Tap water",Parameters!$C$17*Parameters!$C$5*'Actual H2'!N234,Parameters!$C$22*Parameters!$C$5*'Actual H2'!N234))</f>
        <v>47.969811320754729</v>
      </c>
      <c r="O234" s="12">
        <f>IF(Control!$C$11="Highly pure",Parameters!$C$12*Parameters!$C$5*'Actual H2'!O234,IF(Control!$C$11="Tap water",Parameters!$C$17*Parameters!$C$5*'Actual H2'!O234,Parameters!$C$22*Parameters!$C$5*'Actual H2'!O234))</f>
        <v>53.132075471698116</v>
      </c>
      <c r="P234" s="12">
        <f>IF(Control!$C$11="Highly pure",Parameters!$C$12*Parameters!$C$5*'Actual H2'!P234,IF(Control!$C$11="Tap water",Parameters!$C$17*Parameters!$C$5*'Actual H2'!P234,Parameters!$C$22*Parameters!$C$5*'Actual H2'!P234))</f>
        <v>62.279245283018867</v>
      </c>
      <c r="Q234" s="12">
        <f>IF(Control!$C$11="Highly pure",Parameters!$C$12*Parameters!$C$5*'Actual H2'!Q234,IF(Control!$C$11="Tap water",Parameters!$C$17*Parameters!$C$5*'Actual H2'!Q234,Parameters!$C$22*Parameters!$C$5*'Actual H2'!Q234))</f>
        <v>71.84905660377359</v>
      </c>
      <c r="R234" s="12">
        <f>IF(Control!$C$11="Highly pure",Parameters!$C$12*Parameters!$C$5*'Actual H2'!R234,IF(Control!$C$11="Tap water",Parameters!$C$17*Parameters!$C$5*'Actual H2'!R234,Parameters!$C$22*Parameters!$C$5*'Actual H2'!R234))</f>
        <v>85.735849056603769</v>
      </c>
      <c r="S234" s="12">
        <f>IF(Control!$C$11="Highly pure",Parameters!$C$12*Parameters!$C$5*'Actual H2'!S234,IF(Control!$C$11="Tap water",Parameters!$C$17*Parameters!$C$5*'Actual H2'!S234,Parameters!$C$22*Parameters!$C$5*'Actual H2'!S234))</f>
        <v>93.856603773584894</v>
      </c>
      <c r="T234" s="12">
        <f>IF(Control!$C$11="Highly pure",Parameters!$C$12*Parameters!$C$5*'Actual H2'!T234,IF(Control!$C$11="Tap water",Parameters!$C$17*Parameters!$C$5*'Actual H2'!T234,Parameters!$C$22*Parameters!$C$5*'Actual H2'!T234))</f>
        <v>105.66037735849056</v>
      </c>
      <c r="U234" s="12">
        <f>IF(Control!$C$11="Highly pure",Parameters!$C$12*Parameters!$C$5*'Actual H2'!U234,IF(Control!$C$11="Tap water",Parameters!$C$17*Parameters!$C$5*'Actual H2'!U234,Parameters!$C$22*Parameters!$C$5*'Actual H2'!U234))</f>
        <v>119.48679245283019</v>
      </c>
      <c r="V234" s="12">
        <f>IF(Control!$C$11="Highly pure",Parameters!$C$12*Parameters!$C$5*'Actual H2'!V234,IF(Control!$C$11="Tap water",Parameters!$C$17*Parameters!$C$5*'Actual H2'!V234,Parameters!$C$22*Parameters!$C$5*'Actual H2'!V234))</f>
        <v>130.26415094339623</v>
      </c>
      <c r="W234" s="12">
        <f>IF(Control!$C$11="Highly pure",Parameters!$C$12*Parameters!$C$5*'Actual H2'!W234,IF(Control!$C$11="Tap water",Parameters!$C$17*Parameters!$C$5*'Actual H2'!W234,Parameters!$C$22*Parameters!$C$5*'Actual H2'!W234))</f>
        <v>137.53962264150945</v>
      </c>
      <c r="X234" s="12">
        <f>IF(Control!$C$11="Highly pure",Parameters!$C$12*Parameters!$C$5*'Actual H2'!X234,IF(Control!$C$11="Tap water",Parameters!$C$17*Parameters!$C$5*'Actual H2'!X234,Parameters!$C$22*Parameters!$C$5*'Actual H2'!X234))</f>
        <v>130.26415094339623</v>
      </c>
      <c r="Y234" s="12">
        <f>IF(Control!$C$11="Highly pure",Parameters!$C$12*Parameters!$C$5*'Actual H2'!Y234,IF(Control!$C$11="Tap water",Parameters!$C$17*Parameters!$C$5*'Actual H2'!Y234,Parameters!$C$22*Parameters!$C$5*'Actual H2'!Y234))</f>
        <v>119.48679245283019</v>
      </c>
      <c r="Z234" s="12">
        <f>IF(Control!$C$11="Highly pure",Parameters!$C$12*Parameters!$C$5*'Actual H2'!Z234,IF(Control!$C$11="Tap water",Parameters!$C$17*Parameters!$C$5*'Actual H2'!Z234,Parameters!$C$22*Parameters!$C$5*'Actual H2'!Z234))</f>
        <v>126.33962264150944</v>
      </c>
      <c r="AB234" s="7">
        <f t="shared" si="3"/>
        <v>1656.1207547169811</v>
      </c>
    </row>
    <row r="235" spans="2:28" x14ac:dyDescent="0.2">
      <c r="B235" s="6">
        <v>44429</v>
      </c>
      <c r="C235" s="12">
        <f>IF(Control!$C$11="Highly pure",Parameters!$C$12*Parameters!$C$5*'Actual H2'!C235,IF(Control!$C$11="Tap water",Parameters!$C$17*Parameters!$C$5*'Actual H2'!C235,Parameters!$C$22*Parameters!$C$5*'Actual H2'!C235))</f>
        <v>136.0301886792453</v>
      </c>
      <c r="D235" s="12">
        <f>IF(Control!$C$11="Highly pure",Parameters!$C$12*Parameters!$C$5*'Actual H2'!D235,IF(Control!$C$11="Tap water",Parameters!$C$17*Parameters!$C$5*'Actual H2'!D235,Parameters!$C$22*Parameters!$C$5*'Actual H2'!D235))</f>
        <v>137.53962264150945</v>
      </c>
      <c r="E235" s="12">
        <f>IF(Control!$C$11="Highly pure",Parameters!$C$12*Parameters!$C$5*'Actual H2'!E235,IF(Control!$C$11="Tap water",Parameters!$C$17*Parameters!$C$5*'Actual H2'!E235,Parameters!$C$22*Parameters!$C$5*'Actual H2'!E235))</f>
        <v>136.0301886792453</v>
      </c>
      <c r="F235" s="12">
        <f>IF(Control!$C$11="Highly pure",Parameters!$C$12*Parameters!$C$5*'Actual H2'!F235,IF(Control!$C$11="Tap water",Parameters!$C$17*Parameters!$C$5*'Actual H2'!F235,Parameters!$C$22*Parameters!$C$5*'Actual H2'!F235))</f>
        <v>113.72075471698113</v>
      </c>
      <c r="G235" s="12">
        <f>IF(Control!$C$11="Highly pure",Parameters!$C$12*Parameters!$C$5*'Actual H2'!G235,IF(Control!$C$11="Tap water",Parameters!$C$17*Parameters!$C$5*'Actual H2'!G235,Parameters!$C$22*Parameters!$C$5*'Actual H2'!G235))</f>
        <v>83.89433962264151</v>
      </c>
      <c r="H235" s="12">
        <f>IF(Control!$C$11="Highly pure",Parameters!$C$12*Parameters!$C$5*'Actual H2'!H235,IF(Control!$C$11="Tap water",Parameters!$C$17*Parameters!$C$5*'Actual H2'!H235,Parameters!$C$22*Parameters!$C$5*'Actual H2'!H235))</f>
        <v>59.230188679245273</v>
      </c>
      <c r="I235" s="12">
        <f>IF(Control!$C$11="Highly pure",Parameters!$C$12*Parameters!$C$5*'Actual H2'!I235,IF(Control!$C$11="Tap water",Parameters!$C$17*Parameters!$C$5*'Actual H2'!I235,Parameters!$C$22*Parameters!$C$5*'Actual H2'!I235))</f>
        <v>38.052830188679245</v>
      </c>
      <c r="J235" s="12">
        <f>IF(Control!$C$11="Highly pure",Parameters!$C$12*Parameters!$C$5*'Actual H2'!J235,IF(Control!$C$11="Tap water",Parameters!$C$17*Parameters!$C$5*'Actual H2'!J235,Parameters!$C$22*Parameters!$C$5*'Actual H2'!J235))</f>
        <v>20.30188679245283</v>
      </c>
      <c r="K235" s="12">
        <f>IF(Control!$C$11="Highly pure",Parameters!$C$12*Parameters!$C$5*'Actual H2'!K235,IF(Control!$C$11="Tap water",Parameters!$C$17*Parameters!$C$5*'Actual H2'!K235,Parameters!$C$22*Parameters!$C$5*'Actual H2'!K235))</f>
        <v>11.667924528301889</v>
      </c>
      <c r="L235" s="12">
        <f>IF(Control!$C$11="Highly pure",Parameters!$C$12*Parameters!$C$5*'Actual H2'!L235,IF(Control!$C$11="Tap water",Parameters!$C$17*Parameters!$C$5*'Actual H2'!L235,Parameters!$C$22*Parameters!$C$5*'Actual H2'!L235))</f>
        <v>7.9547169811320764</v>
      </c>
      <c r="M235" s="12">
        <f>IF(Control!$C$11="Highly pure",Parameters!$C$12*Parameters!$C$5*'Actual H2'!M235,IF(Control!$C$11="Tap water",Parameters!$C$17*Parameters!$C$5*'Actual H2'!M235,Parameters!$C$22*Parameters!$C$5*'Actual H2'!M235))</f>
        <v>4.7849056603773574</v>
      </c>
      <c r="N235" s="12">
        <f>IF(Control!$C$11="Highly pure",Parameters!$C$12*Parameters!$C$5*'Actual H2'!N235,IF(Control!$C$11="Tap water",Parameters!$C$17*Parameters!$C$5*'Actual H2'!N235,Parameters!$C$22*Parameters!$C$5*'Actual H2'!N235))</f>
        <v>1.8867924528301887</v>
      </c>
      <c r="O235" s="12">
        <f>IF(Control!$C$11="Highly pure",Parameters!$C$12*Parameters!$C$5*'Actual H2'!O235,IF(Control!$C$11="Tap water",Parameters!$C$17*Parameters!$C$5*'Actual H2'!O235,Parameters!$C$22*Parameters!$C$5*'Actual H2'!O235))</f>
        <v>0</v>
      </c>
      <c r="P235" s="12">
        <f>IF(Control!$C$11="Highly pure",Parameters!$C$12*Parameters!$C$5*'Actual H2'!P235,IF(Control!$C$11="Tap water",Parameters!$C$17*Parameters!$C$5*'Actual H2'!P235,Parameters!$C$22*Parameters!$C$5*'Actual H2'!P235))</f>
        <v>0</v>
      </c>
      <c r="Q235" s="12">
        <f>IF(Control!$C$11="Highly pure",Parameters!$C$12*Parameters!$C$5*'Actual H2'!Q235,IF(Control!$C$11="Tap water",Parameters!$C$17*Parameters!$C$5*'Actual H2'!Q235,Parameters!$C$22*Parameters!$C$5*'Actual H2'!Q235))</f>
        <v>0</v>
      </c>
      <c r="R235" s="12">
        <f>IF(Control!$C$11="Highly pure",Parameters!$C$12*Parameters!$C$5*'Actual H2'!R235,IF(Control!$C$11="Tap water",Parameters!$C$17*Parameters!$C$5*'Actual H2'!R235,Parameters!$C$22*Parameters!$C$5*'Actual H2'!R235))</f>
        <v>0</v>
      </c>
      <c r="S235" s="12">
        <f>IF(Control!$C$11="Highly pure",Parameters!$C$12*Parameters!$C$5*'Actual H2'!S235,IF(Control!$C$11="Tap water",Parameters!$C$17*Parameters!$C$5*'Actual H2'!S235,Parameters!$C$22*Parameters!$C$5*'Actual H2'!S235))</f>
        <v>0</v>
      </c>
      <c r="T235" s="12">
        <f>IF(Control!$C$11="Highly pure",Parameters!$C$12*Parameters!$C$5*'Actual H2'!T235,IF(Control!$C$11="Tap water",Parameters!$C$17*Parameters!$C$5*'Actual H2'!T235,Parameters!$C$22*Parameters!$C$5*'Actual H2'!T235))</f>
        <v>0</v>
      </c>
      <c r="U235" s="12">
        <f>IF(Control!$C$11="Highly pure",Parameters!$C$12*Parameters!$C$5*'Actual H2'!U235,IF(Control!$C$11="Tap water",Parameters!$C$17*Parameters!$C$5*'Actual H2'!U235,Parameters!$C$22*Parameters!$C$5*'Actual H2'!U235))</f>
        <v>0</v>
      </c>
      <c r="V235" s="12">
        <f>IF(Control!$C$11="Highly pure",Parameters!$C$12*Parameters!$C$5*'Actual H2'!V235,IF(Control!$C$11="Tap water",Parameters!$C$17*Parameters!$C$5*'Actual H2'!V235,Parameters!$C$22*Parameters!$C$5*'Actual H2'!V235))</f>
        <v>0</v>
      </c>
      <c r="W235" s="12">
        <f>IF(Control!$C$11="Highly pure",Parameters!$C$12*Parameters!$C$5*'Actual H2'!W235,IF(Control!$C$11="Tap water",Parameters!$C$17*Parameters!$C$5*'Actual H2'!W235,Parameters!$C$22*Parameters!$C$5*'Actual H2'!W235))</f>
        <v>0</v>
      </c>
      <c r="X235" s="12">
        <f>IF(Control!$C$11="Highly pure",Parameters!$C$12*Parameters!$C$5*'Actual H2'!X235,IF(Control!$C$11="Tap water",Parameters!$C$17*Parameters!$C$5*'Actual H2'!X235,Parameters!$C$22*Parameters!$C$5*'Actual H2'!X235))</f>
        <v>0</v>
      </c>
      <c r="Y235" s="12">
        <f>IF(Control!$C$11="Highly pure",Parameters!$C$12*Parameters!$C$5*'Actual H2'!Y235,IF(Control!$C$11="Tap water",Parameters!$C$17*Parameters!$C$5*'Actual H2'!Y235,Parameters!$C$22*Parameters!$C$5*'Actual H2'!Y235))</f>
        <v>0</v>
      </c>
      <c r="Z235" s="12">
        <f>IF(Control!$C$11="Highly pure",Parameters!$C$12*Parameters!$C$5*'Actual H2'!Z235,IF(Control!$C$11="Tap water",Parameters!$C$17*Parameters!$C$5*'Actual H2'!Z235,Parameters!$C$22*Parameters!$C$5*'Actual H2'!Z235))</f>
        <v>0</v>
      </c>
      <c r="AB235" s="7">
        <f t="shared" si="3"/>
        <v>751.09433962264143</v>
      </c>
    </row>
    <row r="236" spans="2:28" x14ac:dyDescent="0.2">
      <c r="B236" s="6">
        <v>44430</v>
      </c>
      <c r="C236" s="12">
        <f>IF(Control!$C$11="Highly pure",Parameters!$C$12*Parameters!$C$5*'Actual H2'!C236,IF(Control!$C$11="Tap water",Parameters!$C$17*Parameters!$C$5*'Actual H2'!C236,Parameters!$C$22*Parameters!$C$5*'Actual H2'!C236))</f>
        <v>0</v>
      </c>
      <c r="D236" s="12">
        <f>IF(Control!$C$11="Highly pure",Parameters!$C$12*Parameters!$C$5*'Actual H2'!D236,IF(Control!$C$11="Tap water",Parameters!$C$17*Parameters!$C$5*'Actual H2'!D236,Parameters!$C$22*Parameters!$C$5*'Actual H2'!D236))</f>
        <v>0</v>
      </c>
      <c r="E236" s="12">
        <f>IF(Control!$C$11="Highly pure",Parameters!$C$12*Parameters!$C$5*'Actual H2'!E236,IF(Control!$C$11="Tap water",Parameters!$C$17*Parameters!$C$5*'Actual H2'!E236,Parameters!$C$22*Parameters!$C$5*'Actual H2'!E236))</f>
        <v>4.7849056603773574</v>
      </c>
      <c r="F236" s="12">
        <f>IF(Control!$C$11="Highly pure",Parameters!$C$12*Parameters!$C$5*'Actual H2'!F236,IF(Control!$C$11="Tap water",Parameters!$C$17*Parameters!$C$5*'Actual H2'!F236,Parameters!$C$22*Parameters!$C$5*'Actual H2'!F236))</f>
        <v>6.7169811320754729</v>
      </c>
      <c r="G236" s="12">
        <f>IF(Control!$C$11="Highly pure",Parameters!$C$12*Parameters!$C$5*'Actual H2'!G236,IF(Control!$C$11="Tap water",Parameters!$C$17*Parameters!$C$5*'Actual H2'!G236,Parameters!$C$22*Parameters!$C$5*'Actual H2'!G236))</f>
        <v>7.9547169811320764</v>
      </c>
      <c r="H236" s="12">
        <f>IF(Control!$C$11="Highly pure",Parameters!$C$12*Parameters!$C$5*'Actual H2'!H236,IF(Control!$C$11="Tap water",Parameters!$C$17*Parameters!$C$5*'Actual H2'!H236,Parameters!$C$22*Parameters!$C$5*'Actual H2'!H236))</f>
        <v>9.1924528301886799</v>
      </c>
      <c r="I236" s="12">
        <f>IF(Control!$C$11="Highly pure",Parameters!$C$12*Parameters!$C$5*'Actual H2'!I236,IF(Control!$C$11="Tap water",Parameters!$C$17*Parameters!$C$5*'Actual H2'!I236,Parameters!$C$22*Parameters!$C$5*'Actual H2'!I236))</f>
        <v>9.1924528301886799</v>
      </c>
      <c r="J236" s="12">
        <f>IF(Control!$C$11="Highly pure",Parameters!$C$12*Parameters!$C$5*'Actual H2'!J236,IF(Control!$C$11="Tap water",Parameters!$C$17*Parameters!$C$5*'Actual H2'!J236,Parameters!$C$22*Parameters!$C$5*'Actual H2'!J236))</f>
        <v>4.7849056603773574</v>
      </c>
      <c r="K236" s="12">
        <f>IF(Control!$C$11="Highly pure",Parameters!$C$12*Parameters!$C$5*'Actual H2'!K236,IF(Control!$C$11="Tap water",Parameters!$C$17*Parameters!$C$5*'Actual H2'!K236,Parameters!$C$22*Parameters!$C$5*'Actual H2'!K236))</f>
        <v>0</v>
      </c>
      <c r="L236" s="12">
        <f>IF(Control!$C$11="Highly pure",Parameters!$C$12*Parameters!$C$5*'Actual H2'!L236,IF(Control!$C$11="Tap water",Parameters!$C$17*Parameters!$C$5*'Actual H2'!L236,Parameters!$C$22*Parameters!$C$5*'Actual H2'!L236))</f>
        <v>0</v>
      </c>
      <c r="M236" s="12">
        <f>IF(Control!$C$11="Highly pure",Parameters!$C$12*Parameters!$C$5*'Actual H2'!M236,IF(Control!$C$11="Tap water",Parameters!$C$17*Parameters!$C$5*'Actual H2'!M236,Parameters!$C$22*Parameters!$C$5*'Actual H2'!M236))</f>
        <v>0</v>
      </c>
      <c r="N236" s="12">
        <f>IF(Control!$C$11="Highly pure",Parameters!$C$12*Parameters!$C$5*'Actual H2'!N236,IF(Control!$C$11="Tap water",Parameters!$C$17*Parameters!$C$5*'Actual H2'!N236,Parameters!$C$22*Parameters!$C$5*'Actual H2'!N236))</f>
        <v>0</v>
      </c>
      <c r="O236" s="12">
        <f>IF(Control!$C$11="Highly pure",Parameters!$C$12*Parameters!$C$5*'Actual H2'!O236,IF(Control!$C$11="Tap water",Parameters!$C$17*Parameters!$C$5*'Actual H2'!O236,Parameters!$C$22*Parameters!$C$5*'Actual H2'!O236))</f>
        <v>0</v>
      </c>
      <c r="P236" s="12">
        <f>IF(Control!$C$11="Highly pure",Parameters!$C$12*Parameters!$C$5*'Actual H2'!P236,IF(Control!$C$11="Tap water",Parameters!$C$17*Parameters!$C$5*'Actual H2'!P236,Parameters!$C$22*Parameters!$C$5*'Actual H2'!P236))</f>
        <v>0</v>
      </c>
      <c r="Q236" s="12">
        <f>IF(Control!$C$11="Highly pure",Parameters!$C$12*Parameters!$C$5*'Actual H2'!Q236,IF(Control!$C$11="Tap water",Parameters!$C$17*Parameters!$C$5*'Actual H2'!Q236,Parameters!$C$22*Parameters!$C$5*'Actual H2'!Q236))</f>
        <v>0</v>
      </c>
      <c r="R236" s="12">
        <f>IF(Control!$C$11="Highly pure",Parameters!$C$12*Parameters!$C$5*'Actual H2'!R236,IF(Control!$C$11="Tap water",Parameters!$C$17*Parameters!$C$5*'Actual H2'!R236,Parameters!$C$22*Parameters!$C$5*'Actual H2'!R236))</f>
        <v>0</v>
      </c>
      <c r="S236" s="12">
        <f>IF(Control!$C$11="Highly pure",Parameters!$C$12*Parameters!$C$5*'Actual H2'!S236,IF(Control!$C$11="Tap water",Parameters!$C$17*Parameters!$C$5*'Actual H2'!S236,Parameters!$C$22*Parameters!$C$5*'Actual H2'!S236))</f>
        <v>0</v>
      </c>
      <c r="T236" s="12">
        <f>IF(Control!$C$11="Highly pure",Parameters!$C$12*Parameters!$C$5*'Actual H2'!T236,IF(Control!$C$11="Tap water",Parameters!$C$17*Parameters!$C$5*'Actual H2'!T236,Parameters!$C$22*Parameters!$C$5*'Actual H2'!T236))</f>
        <v>0</v>
      </c>
      <c r="U236" s="12">
        <f>IF(Control!$C$11="Highly pure",Parameters!$C$12*Parameters!$C$5*'Actual H2'!U236,IF(Control!$C$11="Tap water",Parameters!$C$17*Parameters!$C$5*'Actual H2'!U236,Parameters!$C$22*Parameters!$C$5*'Actual H2'!U236))</f>
        <v>0</v>
      </c>
      <c r="V236" s="12">
        <f>IF(Control!$C$11="Highly pure",Parameters!$C$12*Parameters!$C$5*'Actual H2'!V236,IF(Control!$C$11="Tap water",Parameters!$C$17*Parameters!$C$5*'Actual H2'!V236,Parameters!$C$22*Parameters!$C$5*'Actual H2'!V236))</f>
        <v>0</v>
      </c>
      <c r="W236" s="12">
        <f>IF(Control!$C$11="Highly pure",Parameters!$C$12*Parameters!$C$5*'Actual H2'!W236,IF(Control!$C$11="Tap water",Parameters!$C$17*Parameters!$C$5*'Actual H2'!W236,Parameters!$C$22*Parameters!$C$5*'Actual H2'!W236))</f>
        <v>0</v>
      </c>
      <c r="X236" s="12">
        <f>IF(Control!$C$11="Highly pure",Parameters!$C$12*Parameters!$C$5*'Actual H2'!X236,IF(Control!$C$11="Tap water",Parameters!$C$17*Parameters!$C$5*'Actual H2'!X236,Parameters!$C$22*Parameters!$C$5*'Actual H2'!X236))</f>
        <v>0</v>
      </c>
      <c r="Y236" s="12">
        <f>IF(Control!$C$11="Highly pure",Parameters!$C$12*Parameters!$C$5*'Actual H2'!Y236,IF(Control!$C$11="Tap water",Parameters!$C$17*Parameters!$C$5*'Actual H2'!Y236,Parameters!$C$22*Parameters!$C$5*'Actual H2'!Y236))</f>
        <v>0</v>
      </c>
      <c r="Z236" s="12">
        <f>IF(Control!$C$11="Highly pure",Parameters!$C$12*Parameters!$C$5*'Actual H2'!Z236,IF(Control!$C$11="Tap water",Parameters!$C$17*Parameters!$C$5*'Actual H2'!Z236,Parameters!$C$22*Parameters!$C$5*'Actual H2'!Z236))</f>
        <v>3.8188679245283015</v>
      </c>
      <c r="AB236" s="7">
        <f t="shared" si="3"/>
        <v>46.445283018867919</v>
      </c>
    </row>
    <row r="237" spans="2:28" x14ac:dyDescent="0.2">
      <c r="B237" s="6">
        <v>44431</v>
      </c>
      <c r="C237" s="12">
        <f>IF(Control!$C$11="Highly pure",Parameters!$C$12*Parameters!$C$5*'Actual H2'!C237,IF(Control!$C$11="Tap water",Parameters!$C$17*Parameters!$C$5*'Actual H2'!C237,Parameters!$C$22*Parameters!$C$5*'Actual H2'!C237))</f>
        <v>2.8528301886792451</v>
      </c>
      <c r="D237" s="12">
        <f>IF(Control!$C$11="Highly pure",Parameters!$C$12*Parameters!$C$5*'Actual H2'!D237,IF(Control!$C$11="Tap water",Parameters!$C$17*Parameters!$C$5*'Actual H2'!D237,Parameters!$C$22*Parameters!$C$5*'Actual H2'!D237))</f>
        <v>0</v>
      </c>
      <c r="E237" s="12">
        <f>IF(Control!$C$11="Highly pure",Parameters!$C$12*Parameters!$C$5*'Actual H2'!E237,IF(Control!$C$11="Tap water",Parameters!$C$17*Parameters!$C$5*'Actual H2'!E237,Parameters!$C$22*Parameters!$C$5*'Actual H2'!E237))</f>
        <v>0</v>
      </c>
      <c r="F237" s="12">
        <f>IF(Control!$C$11="Highly pure",Parameters!$C$12*Parameters!$C$5*'Actual H2'!F237,IF(Control!$C$11="Tap water",Parameters!$C$17*Parameters!$C$5*'Actual H2'!F237,Parameters!$C$22*Parameters!$C$5*'Actual H2'!F237))</f>
        <v>1.8867924528301887</v>
      </c>
      <c r="G237" s="12">
        <f>IF(Control!$C$11="Highly pure",Parameters!$C$12*Parameters!$C$5*'Actual H2'!G237,IF(Control!$C$11="Tap water",Parameters!$C$17*Parameters!$C$5*'Actual H2'!G237,Parameters!$C$22*Parameters!$C$5*'Actual H2'!G237))</f>
        <v>3.8188679245283015</v>
      </c>
      <c r="H237" s="12">
        <f>IF(Control!$C$11="Highly pure",Parameters!$C$12*Parameters!$C$5*'Actual H2'!H237,IF(Control!$C$11="Tap water",Parameters!$C$17*Parameters!$C$5*'Actual H2'!H237,Parameters!$C$22*Parameters!$C$5*'Actual H2'!H237))</f>
        <v>1.8867924528301887</v>
      </c>
      <c r="I237" s="12">
        <f>IF(Control!$C$11="Highly pure",Parameters!$C$12*Parameters!$C$5*'Actual H2'!I237,IF(Control!$C$11="Tap water",Parameters!$C$17*Parameters!$C$5*'Actual H2'!I237,Parameters!$C$22*Parameters!$C$5*'Actual H2'!I237))</f>
        <v>0</v>
      </c>
      <c r="J237" s="12">
        <f>IF(Control!$C$11="Highly pure",Parameters!$C$12*Parameters!$C$5*'Actual H2'!J237,IF(Control!$C$11="Tap water",Parameters!$C$17*Parameters!$C$5*'Actual H2'!J237,Parameters!$C$22*Parameters!$C$5*'Actual H2'!J237))</f>
        <v>0</v>
      </c>
      <c r="K237" s="12">
        <f>IF(Control!$C$11="Highly pure",Parameters!$C$12*Parameters!$C$5*'Actual H2'!K237,IF(Control!$C$11="Tap water",Parameters!$C$17*Parameters!$C$5*'Actual H2'!K237,Parameters!$C$22*Parameters!$C$5*'Actual H2'!K237))</f>
        <v>0</v>
      </c>
      <c r="L237" s="12">
        <f>IF(Control!$C$11="Highly pure",Parameters!$C$12*Parameters!$C$5*'Actual H2'!L237,IF(Control!$C$11="Tap water",Parameters!$C$17*Parameters!$C$5*'Actual H2'!L237,Parameters!$C$22*Parameters!$C$5*'Actual H2'!L237))</f>
        <v>0</v>
      </c>
      <c r="M237" s="12">
        <f>IF(Control!$C$11="Highly pure",Parameters!$C$12*Parameters!$C$5*'Actual H2'!M237,IF(Control!$C$11="Tap water",Parameters!$C$17*Parameters!$C$5*'Actual H2'!M237,Parameters!$C$22*Parameters!$C$5*'Actual H2'!M237))</f>
        <v>0</v>
      </c>
      <c r="N237" s="12">
        <f>IF(Control!$C$11="Highly pure",Parameters!$C$12*Parameters!$C$5*'Actual H2'!N237,IF(Control!$C$11="Tap water",Parameters!$C$17*Parameters!$C$5*'Actual H2'!N237,Parameters!$C$22*Parameters!$C$5*'Actual H2'!N237))</f>
        <v>0</v>
      </c>
      <c r="O237" s="12">
        <f>IF(Control!$C$11="Highly pure",Parameters!$C$12*Parameters!$C$5*'Actual H2'!O237,IF(Control!$C$11="Tap water",Parameters!$C$17*Parameters!$C$5*'Actual H2'!O237,Parameters!$C$22*Parameters!$C$5*'Actual H2'!O237))</f>
        <v>0</v>
      </c>
      <c r="P237" s="12">
        <f>IF(Control!$C$11="Highly pure",Parameters!$C$12*Parameters!$C$5*'Actual H2'!P237,IF(Control!$C$11="Tap water",Parameters!$C$17*Parameters!$C$5*'Actual H2'!P237,Parameters!$C$22*Parameters!$C$5*'Actual H2'!P237))</f>
        <v>0</v>
      </c>
      <c r="Q237" s="12">
        <f>IF(Control!$C$11="Highly pure",Parameters!$C$12*Parameters!$C$5*'Actual H2'!Q237,IF(Control!$C$11="Tap water",Parameters!$C$17*Parameters!$C$5*'Actual H2'!Q237,Parameters!$C$22*Parameters!$C$5*'Actual H2'!Q237))</f>
        <v>0</v>
      </c>
      <c r="R237" s="12">
        <f>IF(Control!$C$11="Highly pure",Parameters!$C$12*Parameters!$C$5*'Actual H2'!R237,IF(Control!$C$11="Tap water",Parameters!$C$17*Parameters!$C$5*'Actual H2'!R237,Parameters!$C$22*Parameters!$C$5*'Actual H2'!R237))</f>
        <v>0</v>
      </c>
      <c r="S237" s="12">
        <f>IF(Control!$C$11="Highly pure",Parameters!$C$12*Parameters!$C$5*'Actual H2'!S237,IF(Control!$C$11="Tap water",Parameters!$C$17*Parameters!$C$5*'Actual H2'!S237,Parameters!$C$22*Parameters!$C$5*'Actual H2'!S237))</f>
        <v>0</v>
      </c>
      <c r="T237" s="12">
        <f>IF(Control!$C$11="Highly pure",Parameters!$C$12*Parameters!$C$5*'Actual H2'!T237,IF(Control!$C$11="Tap water",Parameters!$C$17*Parameters!$C$5*'Actual H2'!T237,Parameters!$C$22*Parameters!$C$5*'Actual H2'!T237))</f>
        <v>0</v>
      </c>
      <c r="U237" s="12">
        <f>IF(Control!$C$11="Highly pure",Parameters!$C$12*Parameters!$C$5*'Actual H2'!U237,IF(Control!$C$11="Tap water",Parameters!$C$17*Parameters!$C$5*'Actual H2'!U237,Parameters!$C$22*Parameters!$C$5*'Actual H2'!U237))</f>
        <v>0</v>
      </c>
      <c r="V237" s="12">
        <f>IF(Control!$C$11="Highly pure",Parameters!$C$12*Parameters!$C$5*'Actual H2'!V237,IF(Control!$C$11="Tap water",Parameters!$C$17*Parameters!$C$5*'Actual H2'!V237,Parameters!$C$22*Parameters!$C$5*'Actual H2'!V237))</f>
        <v>2.8528301886792451</v>
      </c>
      <c r="W237" s="12">
        <f>IF(Control!$C$11="Highly pure",Parameters!$C$12*Parameters!$C$5*'Actual H2'!W237,IF(Control!$C$11="Tap water",Parameters!$C$17*Parameters!$C$5*'Actual H2'!W237,Parameters!$C$22*Parameters!$C$5*'Actual H2'!W237))</f>
        <v>5.7509433962264147</v>
      </c>
      <c r="X237" s="12">
        <f>IF(Control!$C$11="Highly pure",Parameters!$C$12*Parameters!$C$5*'Actual H2'!X237,IF(Control!$C$11="Tap water",Parameters!$C$17*Parameters!$C$5*'Actual H2'!X237,Parameters!$C$22*Parameters!$C$5*'Actual H2'!X237))</f>
        <v>4.7849056603773574</v>
      </c>
      <c r="Y237" s="12">
        <f>IF(Control!$C$11="Highly pure",Parameters!$C$12*Parameters!$C$5*'Actual H2'!Y237,IF(Control!$C$11="Tap water",Parameters!$C$17*Parameters!$C$5*'Actual H2'!Y237,Parameters!$C$22*Parameters!$C$5*'Actual H2'!Y237))</f>
        <v>0</v>
      </c>
      <c r="Z237" s="12">
        <f>IF(Control!$C$11="Highly pure",Parameters!$C$12*Parameters!$C$5*'Actual H2'!Z237,IF(Control!$C$11="Tap water",Parameters!$C$17*Parameters!$C$5*'Actual H2'!Z237,Parameters!$C$22*Parameters!$C$5*'Actual H2'!Z237))</f>
        <v>0</v>
      </c>
      <c r="AB237" s="7">
        <f t="shared" si="3"/>
        <v>23.833962264150944</v>
      </c>
    </row>
    <row r="238" spans="2:28" x14ac:dyDescent="0.2">
      <c r="B238" s="6">
        <v>44432</v>
      </c>
      <c r="C238" s="12">
        <f>IF(Control!$C$11="Highly pure",Parameters!$C$12*Parameters!$C$5*'Actual H2'!C238,IF(Control!$C$11="Tap water",Parameters!$C$17*Parameters!$C$5*'Actual H2'!C238,Parameters!$C$22*Parameters!$C$5*'Actual H2'!C238))</f>
        <v>0</v>
      </c>
      <c r="D238" s="12">
        <f>IF(Control!$C$11="Highly pure",Parameters!$C$12*Parameters!$C$5*'Actual H2'!D238,IF(Control!$C$11="Tap water",Parameters!$C$17*Parameters!$C$5*'Actual H2'!D238,Parameters!$C$22*Parameters!$C$5*'Actual H2'!D238))</f>
        <v>0</v>
      </c>
      <c r="E238" s="12">
        <f>IF(Control!$C$11="Highly pure",Parameters!$C$12*Parameters!$C$5*'Actual H2'!E238,IF(Control!$C$11="Tap water",Parameters!$C$17*Parameters!$C$5*'Actual H2'!E238,Parameters!$C$22*Parameters!$C$5*'Actual H2'!E238))</f>
        <v>0</v>
      </c>
      <c r="F238" s="12">
        <f>IF(Control!$C$11="Highly pure",Parameters!$C$12*Parameters!$C$5*'Actual H2'!F238,IF(Control!$C$11="Tap water",Parameters!$C$17*Parameters!$C$5*'Actual H2'!F238,Parameters!$C$22*Parameters!$C$5*'Actual H2'!F238))</f>
        <v>0</v>
      </c>
      <c r="G238" s="12">
        <f>IF(Control!$C$11="Highly pure",Parameters!$C$12*Parameters!$C$5*'Actual H2'!G238,IF(Control!$C$11="Tap water",Parameters!$C$17*Parameters!$C$5*'Actual H2'!G238,Parameters!$C$22*Parameters!$C$5*'Actual H2'!G238))</f>
        <v>0</v>
      </c>
      <c r="H238" s="12">
        <f>IF(Control!$C$11="Highly pure",Parameters!$C$12*Parameters!$C$5*'Actual H2'!H238,IF(Control!$C$11="Tap water",Parameters!$C$17*Parameters!$C$5*'Actual H2'!H238,Parameters!$C$22*Parameters!$C$5*'Actual H2'!H238))</f>
        <v>0</v>
      </c>
      <c r="I238" s="12">
        <f>IF(Control!$C$11="Highly pure",Parameters!$C$12*Parameters!$C$5*'Actual H2'!I238,IF(Control!$C$11="Tap water",Parameters!$C$17*Parameters!$C$5*'Actual H2'!I238,Parameters!$C$22*Parameters!$C$5*'Actual H2'!I238))</f>
        <v>0</v>
      </c>
      <c r="J238" s="12">
        <f>IF(Control!$C$11="Highly pure",Parameters!$C$12*Parameters!$C$5*'Actual H2'!J238,IF(Control!$C$11="Tap water",Parameters!$C$17*Parameters!$C$5*'Actual H2'!J238,Parameters!$C$22*Parameters!$C$5*'Actual H2'!J238))</f>
        <v>0</v>
      </c>
      <c r="K238" s="12">
        <f>IF(Control!$C$11="Highly pure",Parameters!$C$12*Parameters!$C$5*'Actual H2'!K238,IF(Control!$C$11="Tap water",Parameters!$C$17*Parameters!$C$5*'Actual H2'!K238,Parameters!$C$22*Parameters!$C$5*'Actual H2'!K238))</f>
        <v>0</v>
      </c>
      <c r="L238" s="12">
        <f>IF(Control!$C$11="Highly pure",Parameters!$C$12*Parameters!$C$5*'Actual H2'!L238,IF(Control!$C$11="Tap water",Parameters!$C$17*Parameters!$C$5*'Actual H2'!L238,Parameters!$C$22*Parameters!$C$5*'Actual H2'!L238))</f>
        <v>0</v>
      </c>
      <c r="M238" s="12">
        <f>IF(Control!$C$11="Highly pure",Parameters!$C$12*Parameters!$C$5*'Actual H2'!M238,IF(Control!$C$11="Tap water",Parameters!$C$17*Parameters!$C$5*'Actual H2'!M238,Parameters!$C$22*Parameters!$C$5*'Actual H2'!M238))</f>
        <v>0</v>
      </c>
      <c r="N238" s="12">
        <f>IF(Control!$C$11="Highly pure",Parameters!$C$12*Parameters!$C$5*'Actual H2'!N238,IF(Control!$C$11="Tap water",Parameters!$C$17*Parameters!$C$5*'Actual H2'!N238,Parameters!$C$22*Parameters!$C$5*'Actual H2'!N238))</f>
        <v>0</v>
      </c>
      <c r="O238" s="12">
        <f>IF(Control!$C$11="Highly pure",Parameters!$C$12*Parameters!$C$5*'Actual H2'!O238,IF(Control!$C$11="Tap water",Parameters!$C$17*Parameters!$C$5*'Actual H2'!O238,Parameters!$C$22*Parameters!$C$5*'Actual H2'!O238))</f>
        <v>0</v>
      </c>
      <c r="P238" s="12">
        <f>IF(Control!$C$11="Highly pure",Parameters!$C$12*Parameters!$C$5*'Actual H2'!P238,IF(Control!$C$11="Tap water",Parameters!$C$17*Parameters!$C$5*'Actual H2'!P238,Parameters!$C$22*Parameters!$C$5*'Actual H2'!P238))</f>
        <v>0</v>
      </c>
      <c r="Q238" s="12">
        <f>IF(Control!$C$11="Highly pure",Parameters!$C$12*Parameters!$C$5*'Actual H2'!Q238,IF(Control!$C$11="Tap water",Parameters!$C$17*Parameters!$C$5*'Actual H2'!Q238,Parameters!$C$22*Parameters!$C$5*'Actual H2'!Q238))</f>
        <v>0</v>
      </c>
      <c r="R238" s="12">
        <f>IF(Control!$C$11="Highly pure",Parameters!$C$12*Parameters!$C$5*'Actual H2'!R238,IF(Control!$C$11="Tap water",Parameters!$C$17*Parameters!$C$5*'Actual H2'!R238,Parameters!$C$22*Parameters!$C$5*'Actual H2'!R238))</f>
        <v>4.7849056603773574</v>
      </c>
      <c r="S238" s="12">
        <f>IF(Control!$C$11="Highly pure",Parameters!$C$12*Parameters!$C$5*'Actual H2'!S238,IF(Control!$C$11="Tap water",Parameters!$C$17*Parameters!$C$5*'Actual H2'!S238,Parameters!$C$22*Parameters!$C$5*'Actual H2'!S238))</f>
        <v>11.667924528301889</v>
      </c>
      <c r="T238" s="12">
        <f>IF(Control!$C$11="Highly pure",Parameters!$C$12*Parameters!$C$5*'Actual H2'!T238,IF(Control!$C$11="Tap water",Parameters!$C$17*Parameters!$C$5*'Actual H2'!T238,Parameters!$C$22*Parameters!$C$5*'Actual H2'!T238))</f>
        <v>18.822641509433961</v>
      </c>
      <c r="U238" s="12">
        <f>IF(Control!$C$11="Highly pure",Parameters!$C$12*Parameters!$C$5*'Actual H2'!U238,IF(Control!$C$11="Tap water",Parameters!$C$17*Parameters!$C$5*'Actual H2'!U238,Parameters!$C$22*Parameters!$C$5*'Actual H2'!U238))</f>
        <v>25.735849056603776</v>
      </c>
      <c r="V238" s="12">
        <f>IF(Control!$C$11="Highly pure",Parameters!$C$12*Parameters!$C$5*'Actual H2'!V238,IF(Control!$C$11="Tap water",Parameters!$C$17*Parameters!$C$5*'Actual H2'!V238,Parameters!$C$22*Parameters!$C$5*'Actual H2'!V238))</f>
        <v>23.924528301886792</v>
      </c>
      <c r="W238" s="12">
        <f>IF(Control!$C$11="Highly pure",Parameters!$C$12*Parameters!$C$5*'Actual H2'!W238,IF(Control!$C$11="Tap water",Parameters!$C$17*Parameters!$C$5*'Actual H2'!W238,Parameters!$C$22*Parameters!$C$5*'Actual H2'!W238))</f>
        <v>15.864150943396227</v>
      </c>
      <c r="X238" s="12">
        <f>IF(Control!$C$11="Highly pure",Parameters!$C$12*Parameters!$C$5*'Actual H2'!X238,IF(Control!$C$11="Tap water",Parameters!$C$17*Parameters!$C$5*'Actual H2'!X238,Parameters!$C$22*Parameters!$C$5*'Actual H2'!X238))</f>
        <v>5.7509433962264147</v>
      </c>
      <c r="Y238" s="12">
        <f>IF(Control!$C$11="Highly pure",Parameters!$C$12*Parameters!$C$5*'Actual H2'!Y238,IF(Control!$C$11="Tap water",Parameters!$C$17*Parameters!$C$5*'Actual H2'!Y238,Parameters!$C$22*Parameters!$C$5*'Actual H2'!Y238))</f>
        <v>0</v>
      </c>
      <c r="Z238" s="12">
        <f>IF(Control!$C$11="Highly pure",Parameters!$C$12*Parameters!$C$5*'Actual H2'!Z238,IF(Control!$C$11="Tap water",Parameters!$C$17*Parameters!$C$5*'Actual H2'!Z238,Parameters!$C$22*Parameters!$C$5*'Actual H2'!Z238))</f>
        <v>1.8867924528301887</v>
      </c>
      <c r="AB238" s="7">
        <f t="shared" si="3"/>
        <v>108.43773584905661</v>
      </c>
    </row>
    <row r="239" spans="2:28" x14ac:dyDescent="0.2">
      <c r="B239" s="6">
        <v>44433</v>
      </c>
      <c r="C239" s="12">
        <f>IF(Control!$C$11="Highly pure",Parameters!$C$12*Parameters!$C$5*'Actual H2'!C239,IF(Control!$C$11="Tap water",Parameters!$C$17*Parameters!$C$5*'Actual H2'!C239,Parameters!$C$22*Parameters!$C$5*'Actual H2'!C239))</f>
        <v>6.7169811320754729</v>
      </c>
      <c r="D239" s="12">
        <f>IF(Control!$C$11="Highly pure",Parameters!$C$12*Parameters!$C$5*'Actual H2'!D239,IF(Control!$C$11="Tap water",Parameters!$C$17*Parameters!$C$5*'Actual H2'!D239,Parameters!$C$22*Parameters!$C$5*'Actual H2'!D239))</f>
        <v>14.384905660377358</v>
      </c>
      <c r="E239" s="12">
        <f>IF(Control!$C$11="Highly pure",Parameters!$C$12*Parameters!$C$5*'Actual H2'!E239,IF(Control!$C$11="Tap water",Parameters!$C$17*Parameters!$C$5*'Actual H2'!E239,Parameters!$C$22*Parameters!$C$5*'Actual H2'!E239))</f>
        <v>25.735849056603776</v>
      </c>
      <c r="F239" s="12">
        <f>IF(Control!$C$11="Highly pure",Parameters!$C$12*Parameters!$C$5*'Actual H2'!F239,IF(Control!$C$11="Tap water",Parameters!$C$17*Parameters!$C$5*'Actual H2'!F239,Parameters!$C$22*Parameters!$C$5*'Actual H2'!F239))</f>
        <v>40.226415094339615</v>
      </c>
      <c r="G239" s="12">
        <f>IF(Control!$C$11="Highly pure",Parameters!$C$12*Parameters!$C$5*'Actual H2'!G239,IF(Control!$C$11="Tap water",Parameters!$C$17*Parameters!$C$5*'Actual H2'!G239,Parameters!$C$22*Parameters!$C$5*'Actual H2'!G239))</f>
        <v>53.132075471698116</v>
      </c>
      <c r="H239" s="12">
        <f>IF(Control!$C$11="Highly pure",Parameters!$C$12*Parameters!$C$5*'Actual H2'!H239,IF(Control!$C$11="Tap water",Parameters!$C$17*Parameters!$C$5*'Actual H2'!H239,Parameters!$C$22*Parameters!$C$5*'Actual H2'!H239))</f>
        <v>65.328301886792445</v>
      </c>
      <c r="I239" s="12">
        <f>IF(Control!$C$11="Highly pure",Parameters!$C$12*Parameters!$C$5*'Actual H2'!I239,IF(Control!$C$11="Tap water",Parameters!$C$17*Parameters!$C$5*'Actual H2'!I239,Parameters!$C$22*Parameters!$C$5*'Actual H2'!I239))</f>
        <v>56.181132075471695</v>
      </c>
      <c r="J239" s="12">
        <f>IF(Control!$C$11="Highly pure",Parameters!$C$12*Parameters!$C$5*'Actual H2'!J239,IF(Control!$C$11="Tap water",Parameters!$C$17*Parameters!$C$5*'Actual H2'!J239,Parameters!$C$22*Parameters!$C$5*'Actual H2'!J239))</f>
        <v>50.55094339622643</v>
      </c>
      <c r="K239" s="12">
        <f>IF(Control!$C$11="Highly pure",Parameters!$C$12*Parameters!$C$5*'Actual H2'!K239,IF(Control!$C$11="Tap water",Parameters!$C$17*Parameters!$C$5*'Actual H2'!K239,Parameters!$C$22*Parameters!$C$5*'Actual H2'!K239))</f>
        <v>65.328301886792445</v>
      </c>
      <c r="L239" s="12">
        <f>IF(Control!$C$11="Highly pure",Parameters!$C$12*Parameters!$C$5*'Actual H2'!L239,IF(Control!$C$11="Tap water",Parameters!$C$17*Parameters!$C$5*'Actual H2'!L239,Parameters!$C$22*Parameters!$C$5*'Actual H2'!L239))</f>
        <v>75.833962264150927</v>
      </c>
      <c r="M239" s="12">
        <f>IF(Control!$C$11="Highly pure",Parameters!$C$12*Parameters!$C$5*'Actual H2'!M239,IF(Control!$C$11="Tap water",Parameters!$C$17*Parameters!$C$5*'Actual H2'!M239,Parameters!$C$22*Parameters!$C$5*'Actual H2'!M239))</f>
        <v>68.377358490566024</v>
      </c>
      <c r="N239" s="12">
        <f>IF(Control!$C$11="Highly pure",Parameters!$C$12*Parameters!$C$5*'Actual H2'!N239,IF(Control!$C$11="Tap water",Parameters!$C$17*Parameters!$C$5*'Actual H2'!N239,Parameters!$C$22*Parameters!$C$5*'Actual H2'!N239))</f>
        <v>62.279245283018867</v>
      </c>
      <c r="O239" s="12">
        <f>IF(Control!$C$11="Highly pure",Parameters!$C$12*Parameters!$C$5*'Actual H2'!O239,IF(Control!$C$11="Tap water",Parameters!$C$17*Parameters!$C$5*'Actual H2'!O239,Parameters!$C$22*Parameters!$C$5*'Actual H2'!O239))</f>
        <v>56.181132075471695</v>
      </c>
      <c r="P239" s="12">
        <f>IF(Control!$C$11="Highly pure",Parameters!$C$12*Parameters!$C$5*'Actual H2'!P239,IF(Control!$C$11="Tap water",Parameters!$C$17*Parameters!$C$5*'Actual H2'!P239,Parameters!$C$22*Parameters!$C$5*'Actual H2'!P239))</f>
        <v>50.55094339622643</v>
      </c>
      <c r="Q239" s="12">
        <f>IF(Control!$C$11="Highly pure",Parameters!$C$12*Parameters!$C$5*'Actual H2'!Q239,IF(Control!$C$11="Tap water",Parameters!$C$17*Parameters!$C$5*'Actual H2'!Q239,Parameters!$C$22*Parameters!$C$5*'Actual H2'!Q239))</f>
        <v>50.55094339622643</v>
      </c>
      <c r="R239" s="12">
        <f>IF(Control!$C$11="Highly pure",Parameters!$C$12*Parameters!$C$5*'Actual H2'!R239,IF(Control!$C$11="Tap water",Parameters!$C$17*Parameters!$C$5*'Actual H2'!R239,Parameters!$C$22*Parameters!$C$5*'Actual H2'!R239))</f>
        <v>53.132075471698116</v>
      </c>
      <c r="S239" s="12">
        <f>IF(Control!$C$11="Highly pure",Parameters!$C$12*Parameters!$C$5*'Actual H2'!S239,IF(Control!$C$11="Tap water",Parameters!$C$17*Parameters!$C$5*'Actual H2'!S239,Parameters!$C$22*Parameters!$C$5*'Actual H2'!S239))</f>
        <v>59.230188679245273</v>
      </c>
      <c r="T239" s="12">
        <f>IF(Control!$C$11="Highly pure",Parameters!$C$12*Parameters!$C$5*'Actual H2'!T239,IF(Control!$C$11="Tap water",Parameters!$C$17*Parameters!$C$5*'Actual H2'!T239,Parameters!$C$22*Parameters!$C$5*'Actual H2'!T239))</f>
        <v>59.230188679245273</v>
      </c>
      <c r="U239" s="12">
        <f>IF(Control!$C$11="Highly pure",Parameters!$C$12*Parameters!$C$5*'Actual H2'!U239,IF(Control!$C$11="Tap water",Parameters!$C$17*Parameters!$C$5*'Actual H2'!U239,Parameters!$C$22*Parameters!$C$5*'Actual H2'!U239))</f>
        <v>53.132075471698116</v>
      </c>
      <c r="V239" s="12">
        <f>IF(Control!$C$11="Highly pure",Parameters!$C$12*Parameters!$C$5*'Actual H2'!V239,IF(Control!$C$11="Tap water",Parameters!$C$17*Parameters!$C$5*'Actual H2'!V239,Parameters!$C$22*Parameters!$C$5*'Actual H2'!V239))</f>
        <v>47.969811320754729</v>
      </c>
      <c r="W239" s="12">
        <f>IF(Control!$C$11="Highly pure",Parameters!$C$12*Parameters!$C$5*'Actual H2'!W239,IF(Control!$C$11="Tap water",Parameters!$C$17*Parameters!$C$5*'Actual H2'!W239,Parameters!$C$22*Parameters!$C$5*'Actual H2'!W239))</f>
        <v>47.969811320754729</v>
      </c>
      <c r="X239" s="12">
        <f>IF(Control!$C$11="Highly pure",Parameters!$C$12*Parameters!$C$5*'Actual H2'!X239,IF(Control!$C$11="Tap water",Parameters!$C$17*Parameters!$C$5*'Actual H2'!X239,Parameters!$C$22*Parameters!$C$5*'Actual H2'!X239))</f>
        <v>42.807547169811322</v>
      </c>
      <c r="Y239" s="12">
        <f>IF(Control!$C$11="Highly pure",Parameters!$C$12*Parameters!$C$5*'Actual H2'!Y239,IF(Control!$C$11="Tap water",Parameters!$C$17*Parameters!$C$5*'Actual H2'!Y239,Parameters!$C$22*Parameters!$C$5*'Actual H2'!Y239))</f>
        <v>35.879245283018875</v>
      </c>
      <c r="Z239" s="12">
        <f>IF(Control!$C$11="Highly pure",Parameters!$C$12*Parameters!$C$5*'Actual H2'!Z239,IF(Control!$C$11="Tap water",Parameters!$C$17*Parameters!$C$5*'Actual H2'!Z239,Parameters!$C$22*Parameters!$C$5*'Actual H2'!Z239))</f>
        <v>27.547169811320753</v>
      </c>
      <c r="AB239" s="7">
        <f t="shared" si="3"/>
        <v>1168.2566037735855</v>
      </c>
    </row>
    <row r="240" spans="2:28" x14ac:dyDescent="0.2">
      <c r="B240" s="6">
        <v>44434</v>
      </c>
      <c r="C240" s="12">
        <f>IF(Control!$C$11="Highly pure",Parameters!$C$12*Parameters!$C$5*'Actual H2'!C240,IF(Control!$C$11="Tap water",Parameters!$C$17*Parameters!$C$5*'Actual H2'!C240,Parameters!$C$22*Parameters!$C$5*'Actual H2'!C240))</f>
        <v>22.113207547169811</v>
      </c>
      <c r="D240" s="12">
        <f>IF(Control!$C$11="Highly pure",Parameters!$C$12*Parameters!$C$5*'Actual H2'!D240,IF(Control!$C$11="Tap water",Parameters!$C$17*Parameters!$C$5*'Actual H2'!D240,Parameters!$C$22*Parameters!$C$5*'Actual H2'!D240))</f>
        <v>18.822641509433961</v>
      </c>
      <c r="E240" s="12">
        <f>IF(Control!$C$11="Highly pure",Parameters!$C$12*Parameters!$C$5*'Actual H2'!E240,IF(Control!$C$11="Tap water",Parameters!$C$17*Parameters!$C$5*'Actual H2'!E240,Parameters!$C$22*Parameters!$C$5*'Actual H2'!E240))</f>
        <v>15.864150943396227</v>
      </c>
      <c r="F240" s="12">
        <f>IF(Control!$C$11="Highly pure",Parameters!$C$12*Parameters!$C$5*'Actual H2'!F240,IF(Control!$C$11="Tap water",Parameters!$C$17*Parameters!$C$5*'Actual H2'!F240,Parameters!$C$22*Parameters!$C$5*'Actual H2'!F240))</f>
        <v>14.384905660377358</v>
      </c>
      <c r="G240" s="12">
        <f>IF(Control!$C$11="Highly pure",Parameters!$C$12*Parameters!$C$5*'Actual H2'!G240,IF(Control!$C$11="Tap water",Parameters!$C$17*Parameters!$C$5*'Actual H2'!G240,Parameters!$C$22*Parameters!$C$5*'Actual H2'!G240))</f>
        <v>14.384905660377358</v>
      </c>
      <c r="H240" s="12">
        <f>IF(Control!$C$11="Highly pure",Parameters!$C$12*Parameters!$C$5*'Actual H2'!H240,IF(Control!$C$11="Tap water",Parameters!$C$17*Parameters!$C$5*'Actual H2'!H240,Parameters!$C$22*Parameters!$C$5*'Actual H2'!H240))</f>
        <v>17.343396226415091</v>
      </c>
      <c r="I240" s="12">
        <f>IF(Control!$C$11="Highly pure",Parameters!$C$12*Parameters!$C$5*'Actual H2'!I240,IF(Control!$C$11="Tap water",Parameters!$C$17*Parameters!$C$5*'Actual H2'!I240,Parameters!$C$22*Parameters!$C$5*'Actual H2'!I240))</f>
        <v>17.343396226415091</v>
      </c>
      <c r="J240" s="12">
        <f>IF(Control!$C$11="Highly pure",Parameters!$C$12*Parameters!$C$5*'Actual H2'!J240,IF(Control!$C$11="Tap water",Parameters!$C$17*Parameters!$C$5*'Actual H2'!J240,Parameters!$C$22*Parameters!$C$5*'Actual H2'!J240))</f>
        <v>14.384905660377358</v>
      </c>
      <c r="K240" s="12">
        <f>IF(Control!$C$11="Highly pure",Parameters!$C$12*Parameters!$C$5*'Actual H2'!K240,IF(Control!$C$11="Tap water",Parameters!$C$17*Parameters!$C$5*'Actual H2'!K240,Parameters!$C$22*Parameters!$C$5*'Actual H2'!K240))</f>
        <v>12.905660377358492</v>
      </c>
      <c r="L240" s="12">
        <f>IF(Control!$C$11="Highly pure",Parameters!$C$12*Parameters!$C$5*'Actual H2'!L240,IF(Control!$C$11="Tap water",Parameters!$C$17*Parameters!$C$5*'Actual H2'!L240,Parameters!$C$22*Parameters!$C$5*'Actual H2'!L240))</f>
        <v>10.430188679245285</v>
      </c>
      <c r="M240" s="12">
        <f>IF(Control!$C$11="Highly pure",Parameters!$C$12*Parameters!$C$5*'Actual H2'!M240,IF(Control!$C$11="Tap water",Parameters!$C$17*Parameters!$C$5*'Actual H2'!M240,Parameters!$C$22*Parameters!$C$5*'Actual H2'!M240))</f>
        <v>7.9547169811320764</v>
      </c>
      <c r="N240" s="12">
        <f>IF(Control!$C$11="Highly pure",Parameters!$C$12*Parameters!$C$5*'Actual H2'!N240,IF(Control!$C$11="Tap water",Parameters!$C$17*Parameters!$C$5*'Actual H2'!N240,Parameters!$C$22*Parameters!$C$5*'Actual H2'!N240))</f>
        <v>4.7849056603773574</v>
      </c>
      <c r="O240" s="12">
        <f>IF(Control!$C$11="Highly pure",Parameters!$C$12*Parameters!$C$5*'Actual H2'!O240,IF(Control!$C$11="Tap water",Parameters!$C$17*Parameters!$C$5*'Actual H2'!O240,Parameters!$C$22*Parameters!$C$5*'Actual H2'!O240))</f>
        <v>3.8188679245283015</v>
      </c>
      <c r="P240" s="12">
        <f>IF(Control!$C$11="Highly pure",Parameters!$C$12*Parameters!$C$5*'Actual H2'!P240,IF(Control!$C$11="Tap water",Parameters!$C$17*Parameters!$C$5*'Actual H2'!P240,Parameters!$C$22*Parameters!$C$5*'Actual H2'!P240))</f>
        <v>2.8528301886792451</v>
      </c>
      <c r="Q240" s="12">
        <f>IF(Control!$C$11="Highly pure",Parameters!$C$12*Parameters!$C$5*'Actual H2'!Q240,IF(Control!$C$11="Tap water",Parameters!$C$17*Parameters!$C$5*'Actual H2'!Q240,Parameters!$C$22*Parameters!$C$5*'Actual H2'!Q240))</f>
        <v>2.8528301886792451</v>
      </c>
      <c r="R240" s="12">
        <f>IF(Control!$C$11="Highly pure",Parameters!$C$12*Parameters!$C$5*'Actual H2'!R240,IF(Control!$C$11="Tap water",Parameters!$C$17*Parameters!$C$5*'Actual H2'!R240,Parameters!$C$22*Parameters!$C$5*'Actual H2'!R240))</f>
        <v>5.7509433962264147</v>
      </c>
      <c r="S240" s="12">
        <f>IF(Control!$C$11="Highly pure",Parameters!$C$12*Parameters!$C$5*'Actual H2'!S240,IF(Control!$C$11="Tap water",Parameters!$C$17*Parameters!$C$5*'Actual H2'!S240,Parameters!$C$22*Parameters!$C$5*'Actual H2'!S240))</f>
        <v>11.667924528301889</v>
      </c>
      <c r="T240" s="12">
        <f>IF(Control!$C$11="Highly pure",Parameters!$C$12*Parameters!$C$5*'Actual H2'!T240,IF(Control!$C$11="Tap water",Parameters!$C$17*Parameters!$C$5*'Actual H2'!T240,Parameters!$C$22*Parameters!$C$5*'Actual H2'!T240))</f>
        <v>17.343396226415091</v>
      </c>
      <c r="U240" s="12">
        <f>IF(Control!$C$11="Highly pure",Parameters!$C$12*Parameters!$C$5*'Actual H2'!U240,IF(Control!$C$11="Tap water",Parameters!$C$17*Parameters!$C$5*'Actual H2'!U240,Parameters!$C$22*Parameters!$C$5*'Actual H2'!U240))</f>
        <v>25.735849056603776</v>
      </c>
      <c r="V240" s="12">
        <f>IF(Control!$C$11="Highly pure",Parameters!$C$12*Parameters!$C$5*'Actual H2'!V240,IF(Control!$C$11="Tap water",Parameters!$C$17*Parameters!$C$5*'Actual H2'!V240,Parameters!$C$22*Parameters!$C$5*'Actual H2'!V240))</f>
        <v>29.358490566037734</v>
      </c>
      <c r="W240" s="12">
        <f>IF(Control!$C$11="Highly pure",Parameters!$C$12*Parameters!$C$5*'Actual H2'!W240,IF(Control!$C$11="Tap water",Parameters!$C$17*Parameters!$C$5*'Actual H2'!W240,Parameters!$C$22*Parameters!$C$5*'Actual H2'!W240))</f>
        <v>25.735849056603776</v>
      </c>
      <c r="X240" s="12">
        <f>IF(Control!$C$11="Highly pure",Parameters!$C$12*Parameters!$C$5*'Actual H2'!X240,IF(Control!$C$11="Tap water",Parameters!$C$17*Parameters!$C$5*'Actual H2'!X240,Parameters!$C$22*Parameters!$C$5*'Actual H2'!X240))</f>
        <v>17.343396226415091</v>
      </c>
      <c r="Y240" s="12">
        <f>IF(Control!$C$11="Highly pure",Parameters!$C$12*Parameters!$C$5*'Actual H2'!Y240,IF(Control!$C$11="Tap water",Parameters!$C$17*Parameters!$C$5*'Actual H2'!Y240,Parameters!$C$22*Parameters!$C$5*'Actual H2'!Y240))</f>
        <v>9.1924528301886799</v>
      </c>
      <c r="Z240" s="12">
        <f>IF(Control!$C$11="Highly pure",Parameters!$C$12*Parameters!$C$5*'Actual H2'!Z240,IF(Control!$C$11="Tap water",Parameters!$C$17*Parameters!$C$5*'Actual H2'!Z240,Parameters!$C$22*Parameters!$C$5*'Actual H2'!Z240))</f>
        <v>3.8188679245283015</v>
      </c>
      <c r="AB240" s="7">
        <f t="shared" si="3"/>
        <v>326.18867924528297</v>
      </c>
    </row>
    <row r="241" spans="2:28" x14ac:dyDescent="0.2">
      <c r="B241" s="6">
        <v>44435</v>
      </c>
      <c r="C241" s="12">
        <f>IF(Control!$C$11="Highly pure",Parameters!$C$12*Parameters!$C$5*'Actual H2'!C241,IF(Control!$C$11="Tap water",Parameters!$C$17*Parameters!$C$5*'Actual H2'!C241,Parameters!$C$22*Parameters!$C$5*'Actual H2'!C241))</f>
        <v>0</v>
      </c>
      <c r="D241" s="12">
        <f>IF(Control!$C$11="Highly pure",Parameters!$C$12*Parameters!$C$5*'Actual H2'!D241,IF(Control!$C$11="Tap water",Parameters!$C$17*Parameters!$C$5*'Actual H2'!D241,Parameters!$C$22*Parameters!$C$5*'Actual H2'!D241))</f>
        <v>0</v>
      </c>
      <c r="E241" s="12">
        <f>IF(Control!$C$11="Highly pure",Parameters!$C$12*Parameters!$C$5*'Actual H2'!E241,IF(Control!$C$11="Tap water",Parameters!$C$17*Parameters!$C$5*'Actual H2'!E241,Parameters!$C$22*Parameters!$C$5*'Actual H2'!E241))</f>
        <v>0</v>
      </c>
      <c r="F241" s="12">
        <f>IF(Control!$C$11="Highly pure",Parameters!$C$12*Parameters!$C$5*'Actual H2'!F241,IF(Control!$C$11="Tap water",Parameters!$C$17*Parameters!$C$5*'Actual H2'!F241,Parameters!$C$22*Parameters!$C$5*'Actual H2'!F241))</f>
        <v>0</v>
      </c>
      <c r="G241" s="12">
        <f>IF(Control!$C$11="Highly pure",Parameters!$C$12*Parameters!$C$5*'Actual H2'!G241,IF(Control!$C$11="Tap water",Parameters!$C$17*Parameters!$C$5*'Actual H2'!G241,Parameters!$C$22*Parameters!$C$5*'Actual H2'!G241))</f>
        <v>0</v>
      </c>
      <c r="H241" s="12">
        <f>IF(Control!$C$11="Highly pure",Parameters!$C$12*Parameters!$C$5*'Actual H2'!H241,IF(Control!$C$11="Tap water",Parameters!$C$17*Parameters!$C$5*'Actual H2'!H241,Parameters!$C$22*Parameters!$C$5*'Actual H2'!H241))</f>
        <v>0</v>
      </c>
      <c r="I241" s="12">
        <f>IF(Control!$C$11="Highly pure",Parameters!$C$12*Parameters!$C$5*'Actual H2'!I241,IF(Control!$C$11="Tap water",Parameters!$C$17*Parameters!$C$5*'Actual H2'!I241,Parameters!$C$22*Parameters!$C$5*'Actual H2'!I241))</f>
        <v>0</v>
      </c>
      <c r="J241" s="12">
        <f>IF(Control!$C$11="Highly pure",Parameters!$C$12*Parameters!$C$5*'Actual H2'!J241,IF(Control!$C$11="Tap water",Parameters!$C$17*Parameters!$C$5*'Actual H2'!J241,Parameters!$C$22*Parameters!$C$5*'Actual H2'!J241))</f>
        <v>0</v>
      </c>
      <c r="K241" s="12">
        <f>IF(Control!$C$11="Highly pure",Parameters!$C$12*Parameters!$C$5*'Actual H2'!K241,IF(Control!$C$11="Tap water",Parameters!$C$17*Parameters!$C$5*'Actual H2'!K241,Parameters!$C$22*Parameters!$C$5*'Actual H2'!K241))</f>
        <v>0</v>
      </c>
      <c r="L241" s="12">
        <f>IF(Control!$C$11="Highly pure",Parameters!$C$12*Parameters!$C$5*'Actual H2'!L241,IF(Control!$C$11="Tap water",Parameters!$C$17*Parameters!$C$5*'Actual H2'!L241,Parameters!$C$22*Parameters!$C$5*'Actual H2'!L241))</f>
        <v>1.8867924528301887</v>
      </c>
      <c r="M241" s="12">
        <f>IF(Control!$C$11="Highly pure",Parameters!$C$12*Parameters!$C$5*'Actual H2'!M241,IF(Control!$C$11="Tap water",Parameters!$C$17*Parameters!$C$5*'Actual H2'!M241,Parameters!$C$22*Parameters!$C$5*'Actual H2'!M241))</f>
        <v>0</v>
      </c>
      <c r="N241" s="12">
        <f>IF(Control!$C$11="Highly pure",Parameters!$C$12*Parameters!$C$5*'Actual H2'!N241,IF(Control!$C$11="Tap water",Parameters!$C$17*Parameters!$C$5*'Actual H2'!N241,Parameters!$C$22*Parameters!$C$5*'Actual H2'!N241))</f>
        <v>0</v>
      </c>
      <c r="O241" s="12">
        <f>IF(Control!$C$11="Highly pure",Parameters!$C$12*Parameters!$C$5*'Actual H2'!O241,IF(Control!$C$11="Tap water",Parameters!$C$17*Parameters!$C$5*'Actual H2'!O241,Parameters!$C$22*Parameters!$C$5*'Actual H2'!O241))</f>
        <v>0</v>
      </c>
      <c r="P241" s="12">
        <f>IF(Control!$C$11="Highly pure",Parameters!$C$12*Parameters!$C$5*'Actual H2'!P241,IF(Control!$C$11="Tap water",Parameters!$C$17*Parameters!$C$5*'Actual H2'!P241,Parameters!$C$22*Parameters!$C$5*'Actual H2'!P241))</f>
        <v>0</v>
      </c>
      <c r="Q241" s="12">
        <f>IF(Control!$C$11="Highly pure",Parameters!$C$12*Parameters!$C$5*'Actual H2'!Q241,IF(Control!$C$11="Tap water",Parameters!$C$17*Parameters!$C$5*'Actual H2'!Q241,Parameters!$C$22*Parameters!$C$5*'Actual H2'!Q241))</f>
        <v>0</v>
      </c>
      <c r="R241" s="12">
        <f>IF(Control!$C$11="Highly pure",Parameters!$C$12*Parameters!$C$5*'Actual H2'!R241,IF(Control!$C$11="Tap water",Parameters!$C$17*Parameters!$C$5*'Actual H2'!R241,Parameters!$C$22*Parameters!$C$5*'Actual H2'!R241))</f>
        <v>0</v>
      </c>
      <c r="S241" s="12">
        <f>IF(Control!$C$11="Highly pure",Parameters!$C$12*Parameters!$C$5*'Actual H2'!S241,IF(Control!$C$11="Tap water",Parameters!$C$17*Parameters!$C$5*'Actual H2'!S241,Parameters!$C$22*Parameters!$C$5*'Actual H2'!S241))</f>
        <v>1.8867924528301887</v>
      </c>
      <c r="T241" s="12">
        <f>IF(Control!$C$11="Highly pure",Parameters!$C$12*Parameters!$C$5*'Actual H2'!T241,IF(Control!$C$11="Tap water",Parameters!$C$17*Parameters!$C$5*'Actual H2'!T241,Parameters!$C$22*Parameters!$C$5*'Actual H2'!T241))</f>
        <v>2.8528301886792451</v>
      </c>
      <c r="U241" s="12">
        <f>IF(Control!$C$11="Highly pure",Parameters!$C$12*Parameters!$C$5*'Actual H2'!U241,IF(Control!$C$11="Tap water",Parameters!$C$17*Parameters!$C$5*'Actual H2'!U241,Parameters!$C$22*Parameters!$C$5*'Actual H2'!U241))</f>
        <v>5.7509433962264147</v>
      </c>
      <c r="V241" s="12">
        <f>IF(Control!$C$11="Highly pure",Parameters!$C$12*Parameters!$C$5*'Actual H2'!V241,IF(Control!$C$11="Tap water",Parameters!$C$17*Parameters!$C$5*'Actual H2'!V241,Parameters!$C$22*Parameters!$C$5*'Actual H2'!V241))</f>
        <v>9.1924528301886799</v>
      </c>
      <c r="W241" s="12">
        <f>IF(Control!$C$11="Highly pure",Parameters!$C$12*Parameters!$C$5*'Actual H2'!W241,IF(Control!$C$11="Tap water",Parameters!$C$17*Parameters!$C$5*'Actual H2'!W241,Parameters!$C$22*Parameters!$C$5*'Actual H2'!W241))</f>
        <v>9.1924528301886799</v>
      </c>
      <c r="X241" s="12">
        <f>IF(Control!$C$11="Highly pure",Parameters!$C$12*Parameters!$C$5*'Actual H2'!X241,IF(Control!$C$11="Tap water",Parameters!$C$17*Parameters!$C$5*'Actual H2'!X241,Parameters!$C$22*Parameters!$C$5*'Actual H2'!X241))</f>
        <v>9.1924528301886799</v>
      </c>
      <c r="Y241" s="12">
        <f>IF(Control!$C$11="Highly pure",Parameters!$C$12*Parameters!$C$5*'Actual H2'!Y241,IF(Control!$C$11="Tap water",Parameters!$C$17*Parameters!$C$5*'Actual H2'!Y241,Parameters!$C$22*Parameters!$C$5*'Actual H2'!Y241))</f>
        <v>7.9547169811320764</v>
      </c>
      <c r="Z241" s="12">
        <f>IF(Control!$C$11="Highly pure",Parameters!$C$12*Parameters!$C$5*'Actual H2'!Z241,IF(Control!$C$11="Tap water",Parameters!$C$17*Parameters!$C$5*'Actual H2'!Z241,Parameters!$C$22*Parameters!$C$5*'Actual H2'!Z241))</f>
        <v>5.7509433962264147</v>
      </c>
      <c r="AB241" s="7">
        <f t="shared" si="3"/>
        <v>53.660377358490564</v>
      </c>
    </row>
    <row r="242" spans="2:28" x14ac:dyDescent="0.2">
      <c r="B242" s="6">
        <v>44436</v>
      </c>
      <c r="C242" s="12">
        <f>IF(Control!$C$11="Highly pure",Parameters!$C$12*Parameters!$C$5*'Actual H2'!C242,IF(Control!$C$11="Tap water",Parameters!$C$17*Parameters!$C$5*'Actual H2'!C242,Parameters!$C$22*Parameters!$C$5*'Actual H2'!C242))</f>
        <v>2.8528301886792451</v>
      </c>
      <c r="D242" s="12">
        <f>IF(Control!$C$11="Highly pure",Parameters!$C$12*Parameters!$C$5*'Actual H2'!D242,IF(Control!$C$11="Tap water",Parameters!$C$17*Parameters!$C$5*'Actual H2'!D242,Parameters!$C$22*Parameters!$C$5*'Actual H2'!D242))</f>
        <v>0</v>
      </c>
      <c r="E242" s="12">
        <f>IF(Control!$C$11="Highly pure",Parameters!$C$12*Parameters!$C$5*'Actual H2'!E242,IF(Control!$C$11="Tap water",Parameters!$C$17*Parameters!$C$5*'Actual H2'!E242,Parameters!$C$22*Parameters!$C$5*'Actual H2'!E242))</f>
        <v>0</v>
      </c>
      <c r="F242" s="12">
        <f>IF(Control!$C$11="Highly pure",Parameters!$C$12*Parameters!$C$5*'Actual H2'!F242,IF(Control!$C$11="Tap water",Parameters!$C$17*Parameters!$C$5*'Actual H2'!F242,Parameters!$C$22*Parameters!$C$5*'Actual H2'!F242))</f>
        <v>0</v>
      </c>
      <c r="G242" s="12">
        <f>IF(Control!$C$11="Highly pure",Parameters!$C$12*Parameters!$C$5*'Actual H2'!G242,IF(Control!$C$11="Tap water",Parameters!$C$17*Parameters!$C$5*'Actual H2'!G242,Parameters!$C$22*Parameters!$C$5*'Actual H2'!G242))</f>
        <v>0</v>
      </c>
      <c r="H242" s="12">
        <f>IF(Control!$C$11="Highly pure",Parameters!$C$12*Parameters!$C$5*'Actual H2'!H242,IF(Control!$C$11="Tap water",Parameters!$C$17*Parameters!$C$5*'Actual H2'!H242,Parameters!$C$22*Parameters!$C$5*'Actual H2'!H242))</f>
        <v>0</v>
      </c>
      <c r="I242" s="12">
        <f>IF(Control!$C$11="Highly pure",Parameters!$C$12*Parameters!$C$5*'Actual H2'!I242,IF(Control!$C$11="Tap water",Parameters!$C$17*Parameters!$C$5*'Actual H2'!I242,Parameters!$C$22*Parameters!$C$5*'Actual H2'!I242))</f>
        <v>0</v>
      </c>
      <c r="J242" s="12">
        <f>IF(Control!$C$11="Highly pure",Parameters!$C$12*Parameters!$C$5*'Actual H2'!J242,IF(Control!$C$11="Tap water",Parameters!$C$17*Parameters!$C$5*'Actual H2'!J242,Parameters!$C$22*Parameters!$C$5*'Actual H2'!J242))</f>
        <v>0</v>
      </c>
      <c r="K242" s="12">
        <f>IF(Control!$C$11="Highly pure",Parameters!$C$12*Parameters!$C$5*'Actual H2'!K242,IF(Control!$C$11="Tap water",Parameters!$C$17*Parameters!$C$5*'Actual H2'!K242,Parameters!$C$22*Parameters!$C$5*'Actual H2'!K242))</f>
        <v>0</v>
      </c>
      <c r="L242" s="12">
        <f>IF(Control!$C$11="Highly pure",Parameters!$C$12*Parameters!$C$5*'Actual H2'!L242,IF(Control!$C$11="Tap water",Parameters!$C$17*Parameters!$C$5*'Actual H2'!L242,Parameters!$C$22*Parameters!$C$5*'Actual H2'!L242))</f>
        <v>0</v>
      </c>
      <c r="M242" s="12">
        <f>IF(Control!$C$11="Highly pure",Parameters!$C$12*Parameters!$C$5*'Actual H2'!M242,IF(Control!$C$11="Tap water",Parameters!$C$17*Parameters!$C$5*'Actual H2'!M242,Parameters!$C$22*Parameters!$C$5*'Actual H2'!M242))</f>
        <v>0</v>
      </c>
      <c r="N242" s="12">
        <f>IF(Control!$C$11="Highly pure",Parameters!$C$12*Parameters!$C$5*'Actual H2'!N242,IF(Control!$C$11="Tap water",Parameters!$C$17*Parameters!$C$5*'Actual H2'!N242,Parameters!$C$22*Parameters!$C$5*'Actual H2'!N242))</f>
        <v>0</v>
      </c>
      <c r="O242" s="12">
        <f>IF(Control!$C$11="Highly pure",Parameters!$C$12*Parameters!$C$5*'Actual H2'!O242,IF(Control!$C$11="Tap water",Parameters!$C$17*Parameters!$C$5*'Actual H2'!O242,Parameters!$C$22*Parameters!$C$5*'Actual H2'!O242))</f>
        <v>0</v>
      </c>
      <c r="P242" s="12">
        <f>IF(Control!$C$11="Highly pure",Parameters!$C$12*Parameters!$C$5*'Actual H2'!P242,IF(Control!$C$11="Tap water",Parameters!$C$17*Parameters!$C$5*'Actual H2'!P242,Parameters!$C$22*Parameters!$C$5*'Actual H2'!P242))</f>
        <v>0</v>
      </c>
      <c r="Q242" s="12">
        <f>IF(Control!$C$11="Highly pure",Parameters!$C$12*Parameters!$C$5*'Actual H2'!Q242,IF(Control!$C$11="Tap water",Parameters!$C$17*Parameters!$C$5*'Actual H2'!Q242,Parameters!$C$22*Parameters!$C$5*'Actual H2'!Q242))</f>
        <v>0</v>
      </c>
      <c r="R242" s="12">
        <f>IF(Control!$C$11="Highly pure",Parameters!$C$12*Parameters!$C$5*'Actual H2'!R242,IF(Control!$C$11="Tap water",Parameters!$C$17*Parameters!$C$5*'Actual H2'!R242,Parameters!$C$22*Parameters!$C$5*'Actual H2'!R242))</f>
        <v>5.7509433962264147</v>
      </c>
      <c r="S242" s="12">
        <f>IF(Control!$C$11="Highly pure",Parameters!$C$12*Parameters!$C$5*'Actual H2'!S242,IF(Control!$C$11="Tap water",Parameters!$C$17*Parameters!$C$5*'Actual H2'!S242,Parameters!$C$22*Parameters!$C$5*'Actual H2'!S242))</f>
        <v>11.667924528301889</v>
      </c>
      <c r="T242" s="12">
        <f>IF(Control!$C$11="Highly pure",Parameters!$C$12*Parameters!$C$5*'Actual H2'!T242,IF(Control!$C$11="Tap water",Parameters!$C$17*Parameters!$C$5*'Actual H2'!T242,Parameters!$C$22*Parameters!$C$5*'Actual H2'!T242))</f>
        <v>17.343396226415091</v>
      </c>
      <c r="U242" s="12">
        <f>IF(Control!$C$11="Highly pure",Parameters!$C$12*Parameters!$C$5*'Actual H2'!U242,IF(Control!$C$11="Tap water",Parameters!$C$17*Parameters!$C$5*'Actual H2'!U242,Parameters!$C$22*Parameters!$C$5*'Actual H2'!U242))</f>
        <v>22.113207547169811</v>
      </c>
      <c r="V242" s="12">
        <f>IF(Control!$C$11="Highly pure",Parameters!$C$12*Parameters!$C$5*'Actual H2'!V242,IF(Control!$C$11="Tap water",Parameters!$C$17*Parameters!$C$5*'Actual H2'!V242,Parameters!$C$22*Parameters!$C$5*'Actual H2'!V242))</f>
        <v>23.924528301886792</v>
      </c>
      <c r="W242" s="12">
        <f>IF(Control!$C$11="Highly pure",Parameters!$C$12*Parameters!$C$5*'Actual H2'!W242,IF(Control!$C$11="Tap water",Parameters!$C$17*Parameters!$C$5*'Actual H2'!W242,Parameters!$C$22*Parameters!$C$5*'Actual H2'!W242))</f>
        <v>31.532075471698114</v>
      </c>
      <c r="X242" s="12">
        <f>IF(Control!$C$11="Highly pure",Parameters!$C$12*Parameters!$C$5*'Actual H2'!X242,IF(Control!$C$11="Tap water",Parameters!$C$17*Parameters!$C$5*'Actual H2'!X242,Parameters!$C$22*Parameters!$C$5*'Actual H2'!X242))</f>
        <v>47.969811320754729</v>
      </c>
      <c r="Y242" s="12">
        <f>IF(Control!$C$11="Highly pure",Parameters!$C$12*Parameters!$C$5*'Actual H2'!Y242,IF(Control!$C$11="Tap water",Parameters!$C$17*Parameters!$C$5*'Actual H2'!Y242,Parameters!$C$22*Parameters!$C$5*'Actual H2'!Y242))</f>
        <v>59.230188679245273</v>
      </c>
      <c r="Z242" s="12">
        <f>IF(Control!$C$11="Highly pure",Parameters!$C$12*Parameters!$C$5*'Actual H2'!Z242,IF(Control!$C$11="Tap water",Parameters!$C$17*Parameters!$C$5*'Actual H2'!Z242,Parameters!$C$22*Parameters!$C$5*'Actual H2'!Z242))</f>
        <v>59.230188679245273</v>
      </c>
      <c r="AB242" s="7">
        <f t="shared" si="3"/>
        <v>281.6150943396226</v>
      </c>
    </row>
    <row r="243" spans="2:28" x14ac:dyDescent="0.2">
      <c r="B243" s="6">
        <v>44437</v>
      </c>
      <c r="C243" s="12">
        <f>IF(Control!$C$11="Highly pure",Parameters!$C$12*Parameters!$C$5*'Actual H2'!C243,IF(Control!$C$11="Tap water",Parameters!$C$17*Parameters!$C$5*'Actual H2'!C243,Parameters!$C$22*Parameters!$C$5*'Actual H2'!C243))</f>
        <v>59.230188679245273</v>
      </c>
      <c r="D243" s="12">
        <f>IF(Control!$C$11="Highly pure",Parameters!$C$12*Parameters!$C$5*'Actual H2'!D243,IF(Control!$C$11="Tap water",Parameters!$C$17*Parameters!$C$5*'Actual H2'!D243,Parameters!$C$22*Parameters!$C$5*'Actual H2'!D243))</f>
        <v>56.181132075471695</v>
      </c>
      <c r="E243" s="12">
        <f>IF(Control!$C$11="Highly pure",Parameters!$C$12*Parameters!$C$5*'Actual H2'!E243,IF(Control!$C$11="Tap water",Parameters!$C$17*Parameters!$C$5*'Actual H2'!E243,Parameters!$C$22*Parameters!$C$5*'Actual H2'!E243))</f>
        <v>56.181132075471695</v>
      </c>
      <c r="F243" s="12">
        <f>IF(Control!$C$11="Highly pure",Parameters!$C$12*Parameters!$C$5*'Actual H2'!F243,IF(Control!$C$11="Tap water",Parameters!$C$17*Parameters!$C$5*'Actual H2'!F243,Parameters!$C$22*Parameters!$C$5*'Actual H2'!F243))</f>
        <v>50.55094339622643</v>
      </c>
      <c r="G243" s="12">
        <f>IF(Control!$C$11="Highly pure",Parameters!$C$12*Parameters!$C$5*'Actual H2'!G243,IF(Control!$C$11="Tap water",Parameters!$C$17*Parameters!$C$5*'Actual H2'!G243,Parameters!$C$22*Parameters!$C$5*'Actual H2'!G243))</f>
        <v>42.807547169811322</v>
      </c>
      <c r="H243" s="12">
        <f>IF(Control!$C$11="Highly pure",Parameters!$C$12*Parameters!$C$5*'Actual H2'!H243,IF(Control!$C$11="Tap water",Parameters!$C$17*Parameters!$C$5*'Actual H2'!H243,Parameters!$C$22*Parameters!$C$5*'Actual H2'!H243))</f>
        <v>38.052830188679245</v>
      </c>
      <c r="I243" s="12">
        <f>IF(Control!$C$11="Highly pure",Parameters!$C$12*Parameters!$C$5*'Actual H2'!I243,IF(Control!$C$11="Tap water",Parameters!$C$17*Parameters!$C$5*'Actual H2'!I243,Parameters!$C$22*Parameters!$C$5*'Actual H2'!I243))</f>
        <v>27.547169811320753</v>
      </c>
      <c r="J243" s="12">
        <f>IF(Control!$C$11="Highly pure",Parameters!$C$12*Parameters!$C$5*'Actual H2'!J243,IF(Control!$C$11="Tap water",Parameters!$C$17*Parameters!$C$5*'Actual H2'!J243,Parameters!$C$22*Parameters!$C$5*'Actual H2'!J243))</f>
        <v>22.113207547169811</v>
      </c>
      <c r="K243" s="12">
        <f>IF(Control!$C$11="Highly pure",Parameters!$C$12*Parameters!$C$5*'Actual H2'!K243,IF(Control!$C$11="Tap water",Parameters!$C$17*Parameters!$C$5*'Actual H2'!K243,Parameters!$C$22*Parameters!$C$5*'Actual H2'!K243))</f>
        <v>17.343396226415091</v>
      </c>
      <c r="L243" s="12">
        <f>IF(Control!$C$11="Highly pure",Parameters!$C$12*Parameters!$C$5*'Actual H2'!L243,IF(Control!$C$11="Tap water",Parameters!$C$17*Parameters!$C$5*'Actual H2'!L243,Parameters!$C$22*Parameters!$C$5*'Actual H2'!L243))</f>
        <v>15.864150943396227</v>
      </c>
      <c r="M243" s="12">
        <f>IF(Control!$C$11="Highly pure",Parameters!$C$12*Parameters!$C$5*'Actual H2'!M243,IF(Control!$C$11="Tap water",Parameters!$C$17*Parameters!$C$5*'Actual H2'!M243,Parameters!$C$22*Parameters!$C$5*'Actual H2'!M243))</f>
        <v>17.343396226415091</v>
      </c>
      <c r="N243" s="12">
        <f>IF(Control!$C$11="Highly pure",Parameters!$C$12*Parameters!$C$5*'Actual H2'!N243,IF(Control!$C$11="Tap water",Parameters!$C$17*Parameters!$C$5*'Actual H2'!N243,Parameters!$C$22*Parameters!$C$5*'Actual H2'!N243))</f>
        <v>18.822641509433961</v>
      </c>
      <c r="O243" s="12">
        <f>IF(Control!$C$11="Highly pure",Parameters!$C$12*Parameters!$C$5*'Actual H2'!O243,IF(Control!$C$11="Tap water",Parameters!$C$17*Parameters!$C$5*'Actual H2'!O243,Parameters!$C$22*Parameters!$C$5*'Actual H2'!O243))</f>
        <v>22.113207547169811</v>
      </c>
      <c r="P243" s="12">
        <f>IF(Control!$C$11="Highly pure",Parameters!$C$12*Parameters!$C$5*'Actual H2'!P243,IF(Control!$C$11="Tap water",Parameters!$C$17*Parameters!$C$5*'Actual H2'!P243,Parameters!$C$22*Parameters!$C$5*'Actual H2'!P243))</f>
        <v>23.924528301886792</v>
      </c>
      <c r="Q243" s="12">
        <f>IF(Control!$C$11="Highly pure",Parameters!$C$12*Parameters!$C$5*'Actual H2'!Q243,IF(Control!$C$11="Tap water",Parameters!$C$17*Parameters!$C$5*'Actual H2'!Q243,Parameters!$C$22*Parameters!$C$5*'Actual H2'!Q243))</f>
        <v>23.924528301886792</v>
      </c>
      <c r="R243" s="12">
        <f>IF(Control!$C$11="Highly pure",Parameters!$C$12*Parameters!$C$5*'Actual H2'!R243,IF(Control!$C$11="Tap water",Parameters!$C$17*Parameters!$C$5*'Actual H2'!R243,Parameters!$C$22*Parameters!$C$5*'Actual H2'!R243))</f>
        <v>23.924528301886792</v>
      </c>
      <c r="S243" s="12">
        <f>IF(Control!$C$11="Highly pure",Parameters!$C$12*Parameters!$C$5*'Actual H2'!S243,IF(Control!$C$11="Tap water",Parameters!$C$17*Parameters!$C$5*'Actual H2'!S243,Parameters!$C$22*Parameters!$C$5*'Actual H2'!S243))</f>
        <v>23.924528301886792</v>
      </c>
      <c r="T243" s="12">
        <f>IF(Control!$C$11="Highly pure",Parameters!$C$12*Parameters!$C$5*'Actual H2'!T243,IF(Control!$C$11="Tap water",Parameters!$C$17*Parameters!$C$5*'Actual H2'!T243,Parameters!$C$22*Parameters!$C$5*'Actual H2'!T243))</f>
        <v>25.735849056603776</v>
      </c>
      <c r="U243" s="12">
        <f>IF(Control!$C$11="Highly pure",Parameters!$C$12*Parameters!$C$5*'Actual H2'!U243,IF(Control!$C$11="Tap water",Parameters!$C$17*Parameters!$C$5*'Actual H2'!U243,Parameters!$C$22*Parameters!$C$5*'Actual H2'!U243))</f>
        <v>25.735849056603776</v>
      </c>
      <c r="V243" s="12">
        <f>IF(Control!$C$11="Highly pure",Parameters!$C$12*Parameters!$C$5*'Actual H2'!V243,IF(Control!$C$11="Tap water",Parameters!$C$17*Parameters!$C$5*'Actual H2'!V243,Parameters!$C$22*Parameters!$C$5*'Actual H2'!V243))</f>
        <v>25.735849056603776</v>
      </c>
      <c r="W243" s="12">
        <f>IF(Control!$C$11="Highly pure",Parameters!$C$12*Parameters!$C$5*'Actual H2'!W243,IF(Control!$C$11="Tap water",Parameters!$C$17*Parameters!$C$5*'Actual H2'!W243,Parameters!$C$22*Parameters!$C$5*'Actual H2'!W243))</f>
        <v>23.924528301886792</v>
      </c>
      <c r="X243" s="12">
        <f>IF(Control!$C$11="Highly pure",Parameters!$C$12*Parameters!$C$5*'Actual H2'!X243,IF(Control!$C$11="Tap water",Parameters!$C$17*Parameters!$C$5*'Actual H2'!X243,Parameters!$C$22*Parameters!$C$5*'Actual H2'!X243))</f>
        <v>20.30188679245283</v>
      </c>
      <c r="Y243" s="12">
        <f>IF(Control!$C$11="Highly pure",Parameters!$C$12*Parameters!$C$5*'Actual H2'!Y243,IF(Control!$C$11="Tap water",Parameters!$C$17*Parameters!$C$5*'Actual H2'!Y243,Parameters!$C$22*Parameters!$C$5*'Actual H2'!Y243))</f>
        <v>15.864150943396227</v>
      </c>
      <c r="Z243" s="12">
        <f>IF(Control!$C$11="Highly pure",Parameters!$C$12*Parameters!$C$5*'Actual H2'!Z243,IF(Control!$C$11="Tap water",Parameters!$C$17*Parameters!$C$5*'Actual H2'!Z243,Parameters!$C$22*Parameters!$C$5*'Actual H2'!Z243))</f>
        <v>11.667924528301889</v>
      </c>
      <c r="AB243" s="7">
        <f t="shared" si="3"/>
        <v>688.81509433962265</v>
      </c>
    </row>
    <row r="244" spans="2:28" x14ac:dyDescent="0.2">
      <c r="B244" s="6">
        <v>44438</v>
      </c>
      <c r="C244" s="12">
        <f>IF(Control!$C$11="Highly pure",Parameters!$C$12*Parameters!$C$5*'Actual H2'!C244,IF(Control!$C$11="Tap water",Parameters!$C$17*Parameters!$C$5*'Actual H2'!C244,Parameters!$C$22*Parameters!$C$5*'Actual H2'!C244))</f>
        <v>9.1924528301886799</v>
      </c>
      <c r="D244" s="12">
        <f>IF(Control!$C$11="Highly pure",Parameters!$C$12*Parameters!$C$5*'Actual H2'!D244,IF(Control!$C$11="Tap water",Parameters!$C$17*Parameters!$C$5*'Actual H2'!D244,Parameters!$C$22*Parameters!$C$5*'Actual H2'!D244))</f>
        <v>7.9547169811320764</v>
      </c>
      <c r="E244" s="12">
        <f>IF(Control!$C$11="Highly pure",Parameters!$C$12*Parameters!$C$5*'Actual H2'!E244,IF(Control!$C$11="Tap water",Parameters!$C$17*Parameters!$C$5*'Actual H2'!E244,Parameters!$C$22*Parameters!$C$5*'Actual H2'!E244))</f>
        <v>7.9547169811320764</v>
      </c>
      <c r="F244" s="12">
        <f>IF(Control!$C$11="Highly pure",Parameters!$C$12*Parameters!$C$5*'Actual H2'!F244,IF(Control!$C$11="Tap water",Parameters!$C$17*Parameters!$C$5*'Actual H2'!F244,Parameters!$C$22*Parameters!$C$5*'Actual H2'!F244))</f>
        <v>9.1924528301886799</v>
      </c>
      <c r="G244" s="12">
        <f>IF(Control!$C$11="Highly pure",Parameters!$C$12*Parameters!$C$5*'Actual H2'!G244,IF(Control!$C$11="Tap water",Parameters!$C$17*Parameters!$C$5*'Actual H2'!G244,Parameters!$C$22*Parameters!$C$5*'Actual H2'!G244))</f>
        <v>12.905660377358492</v>
      </c>
      <c r="H244" s="12">
        <f>IF(Control!$C$11="Highly pure",Parameters!$C$12*Parameters!$C$5*'Actual H2'!H244,IF(Control!$C$11="Tap water",Parameters!$C$17*Parameters!$C$5*'Actual H2'!H244,Parameters!$C$22*Parameters!$C$5*'Actual H2'!H244))</f>
        <v>15.864150943396227</v>
      </c>
      <c r="I244" s="12">
        <f>IF(Control!$C$11="Highly pure",Parameters!$C$12*Parameters!$C$5*'Actual H2'!I244,IF(Control!$C$11="Tap water",Parameters!$C$17*Parameters!$C$5*'Actual H2'!I244,Parameters!$C$22*Parameters!$C$5*'Actual H2'!I244))</f>
        <v>18.822641509433961</v>
      </c>
      <c r="J244" s="12">
        <f>IF(Control!$C$11="Highly pure",Parameters!$C$12*Parameters!$C$5*'Actual H2'!J244,IF(Control!$C$11="Tap water",Parameters!$C$17*Parameters!$C$5*'Actual H2'!J244,Parameters!$C$22*Parameters!$C$5*'Actual H2'!J244))</f>
        <v>22.113207547169811</v>
      </c>
      <c r="K244" s="12">
        <f>IF(Control!$C$11="Highly pure",Parameters!$C$12*Parameters!$C$5*'Actual H2'!K244,IF(Control!$C$11="Tap water",Parameters!$C$17*Parameters!$C$5*'Actual H2'!K244,Parameters!$C$22*Parameters!$C$5*'Actual H2'!K244))</f>
        <v>25.735849056603776</v>
      </c>
      <c r="L244" s="12">
        <f>IF(Control!$C$11="Highly pure",Parameters!$C$12*Parameters!$C$5*'Actual H2'!L244,IF(Control!$C$11="Tap water",Parameters!$C$17*Parameters!$C$5*'Actual H2'!L244,Parameters!$C$22*Parameters!$C$5*'Actual H2'!L244))</f>
        <v>25.735849056603776</v>
      </c>
      <c r="M244" s="12">
        <f>IF(Control!$C$11="Highly pure",Parameters!$C$12*Parameters!$C$5*'Actual H2'!M244,IF(Control!$C$11="Tap water",Parameters!$C$17*Parameters!$C$5*'Actual H2'!M244,Parameters!$C$22*Parameters!$C$5*'Actual H2'!M244))</f>
        <v>25.735849056603776</v>
      </c>
      <c r="N244" s="12">
        <f>IF(Control!$C$11="Highly pure",Parameters!$C$12*Parameters!$C$5*'Actual H2'!N244,IF(Control!$C$11="Tap water",Parameters!$C$17*Parameters!$C$5*'Actual H2'!N244,Parameters!$C$22*Parameters!$C$5*'Actual H2'!N244))</f>
        <v>23.924528301886792</v>
      </c>
      <c r="O244" s="12">
        <f>IF(Control!$C$11="Highly pure",Parameters!$C$12*Parameters!$C$5*'Actual H2'!O244,IF(Control!$C$11="Tap water",Parameters!$C$17*Parameters!$C$5*'Actual H2'!O244,Parameters!$C$22*Parameters!$C$5*'Actual H2'!O244))</f>
        <v>20.30188679245283</v>
      </c>
      <c r="P244" s="12">
        <f>IF(Control!$C$11="Highly pure",Parameters!$C$12*Parameters!$C$5*'Actual H2'!P244,IF(Control!$C$11="Tap water",Parameters!$C$17*Parameters!$C$5*'Actual H2'!P244,Parameters!$C$22*Parameters!$C$5*'Actual H2'!P244))</f>
        <v>20.30188679245283</v>
      </c>
      <c r="Q244" s="12">
        <f>IF(Control!$C$11="Highly pure",Parameters!$C$12*Parameters!$C$5*'Actual H2'!Q244,IF(Control!$C$11="Tap water",Parameters!$C$17*Parameters!$C$5*'Actual H2'!Q244,Parameters!$C$22*Parameters!$C$5*'Actual H2'!Q244))</f>
        <v>22.113207547169811</v>
      </c>
      <c r="R244" s="12">
        <f>IF(Control!$C$11="Highly pure",Parameters!$C$12*Parameters!$C$5*'Actual H2'!R244,IF(Control!$C$11="Tap water",Parameters!$C$17*Parameters!$C$5*'Actual H2'!R244,Parameters!$C$22*Parameters!$C$5*'Actual H2'!R244))</f>
        <v>23.924528301886792</v>
      </c>
      <c r="S244" s="12">
        <f>IF(Control!$C$11="Highly pure",Parameters!$C$12*Parameters!$C$5*'Actual H2'!S244,IF(Control!$C$11="Tap water",Parameters!$C$17*Parameters!$C$5*'Actual H2'!S244,Parameters!$C$22*Parameters!$C$5*'Actual H2'!S244))</f>
        <v>27.547169811320753</v>
      </c>
      <c r="T244" s="12">
        <f>IF(Control!$C$11="Highly pure",Parameters!$C$12*Parameters!$C$5*'Actual H2'!T244,IF(Control!$C$11="Tap water",Parameters!$C$17*Parameters!$C$5*'Actual H2'!T244,Parameters!$C$22*Parameters!$C$5*'Actual H2'!T244))</f>
        <v>31.532075471698114</v>
      </c>
      <c r="U244" s="12">
        <f>IF(Control!$C$11="Highly pure",Parameters!$C$12*Parameters!$C$5*'Actual H2'!U244,IF(Control!$C$11="Tap water",Parameters!$C$17*Parameters!$C$5*'Actual H2'!U244,Parameters!$C$22*Parameters!$C$5*'Actual H2'!U244))</f>
        <v>35.879245283018875</v>
      </c>
      <c r="V244" s="12">
        <f>IF(Control!$C$11="Highly pure",Parameters!$C$12*Parameters!$C$5*'Actual H2'!V244,IF(Control!$C$11="Tap water",Parameters!$C$17*Parameters!$C$5*'Actual H2'!V244,Parameters!$C$22*Parameters!$C$5*'Actual H2'!V244))</f>
        <v>40.226415094339615</v>
      </c>
      <c r="W244" s="12">
        <f>IF(Control!$C$11="Highly pure",Parameters!$C$12*Parameters!$C$5*'Actual H2'!W244,IF(Control!$C$11="Tap water",Parameters!$C$17*Parameters!$C$5*'Actual H2'!W244,Parameters!$C$22*Parameters!$C$5*'Actual H2'!W244))</f>
        <v>38.052830188679245</v>
      </c>
      <c r="X244" s="12">
        <f>IF(Control!$C$11="Highly pure",Parameters!$C$12*Parameters!$C$5*'Actual H2'!X244,IF(Control!$C$11="Tap water",Parameters!$C$17*Parameters!$C$5*'Actual H2'!X244,Parameters!$C$22*Parameters!$C$5*'Actual H2'!X244))</f>
        <v>27.547169811320753</v>
      </c>
      <c r="Y244" s="12">
        <f>IF(Control!$C$11="Highly pure",Parameters!$C$12*Parameters!$C$5*'Actual H2'!Y244,IF(Control!$C$11="Tap water",Parameters!$C$17*Parameters!$C$5*'Actual H2'!Y244,Parameters!$C$22*Parameters!$C$5*'Actual H2'!Y244))</f>
        <v>18.822641509433961</v>
      </c>
      <c r="Z244" s="12">
        <f>IF(Control!$C$11="Highly pure",Parameters!$C$12*Parameters!$C$5*'Actual H2'!Z244,IF(Control!$C$11="Tap water",Parameters!$C$17*Parameters!$C$5*'Actual H2'!Z244,Parameters!$C$22*Parameters!$C$5*'Actual H2'!Z244))</f>
        <v>12.905660377358492</v>
      </c>
      <c r="AB244" s="7">
        <f t="shared" si="3"/>
        <v>524.28679245283013</v>
      </c>
    </row>
    <row r="245" spans="2:28" x14ac:dyDescent="0.2">
      <c r="B245" s="6">
        <v>44439</v>
      </c>
      <c r="C245" s="12">
        <f>IF(Control!$C$11="Highly pure",Parameters!$C$12*Parameters!$C$5*'Actual H2'!C245,IF(Control!$C$11="Tap water",Parameters!$C$17*Parameters!$C$5*'Actual H2'!C245,Parameters!$C$22*Parameters!$C$5*'Actual H2'!C245))</f>
        <v>12.905660377358492</v>
      </c>
      <c r="D245" s="12">
        <f>IF(Control!$C$11="Highly pure",Parameters!$C$12*Parameters!$C$5*'Actual H2'!D245,IF(Control!$C$11="Tap water",Parameters!$C$17*Parameters!$C$5*'Actual H2'!D245,Parameters!$C$22*Parameters!$C$5*'Actual H2'!D245))</f>
        <v>17.343396226415091</v>
      </c>
      <c r="E245" s="12">
        <f>IF(Control!$C$11="Highly pure",Parameters!$C$12*Parameters!$C$5*'Actual H2'!E245,IF(Control!$C$11="Tap water",Parameters!$C$17*Parameters!$C$5*'Actual H2'!E245,Parameters!$C$22*Parameters!$C$5*'Actual H2'!E245))</f>
        <v>23.924528301886792</v>
      </c>
      <c r="F245" s="12">
        <f>IF(Control!$C$11="Highly pure",Parameters!$C$12*Parameters!$C$5*'Actual H2'!F245,IF(Control!$C$11="Tap water",Parameters!$C$17*Parameters!$C$5*'Actual H2'!F245,Parameters!$C$22*Parameters!$C$5*'Actual H2'!F245))</f>
        <v>31.532075471698114</v>
      </c>
      <c r="G245" s="12">
        <f>IF(Control!$C$11="Highly pure",Parameters!$C$12*Parameters!$C$5*'Actual H2'!G245,IF(Control!$C$11="Tap water",Parameters!$C$17*Parameters!$C$5*'Actual H2'!G245,Parameters!$C$22*Parameters!$C$5*'Actual H2'!G245))</f>
        <v>38.052830188679245</v>
      </c>
      <c r="H245" s="12">
        <f>IF(Control!$C$11="Highly pure",Parameters!$C$12*Parameters!$C$5*'Actual H2'!H245,IF(Control!$C$11="Tap water",Parameters!$C$17*Parameters!$C$5*'Actual H2'!H245,Parameters!$C$22*Parameters!$C$5*'Actual H2'!H245))</f>
        <v>45.388679245283029</v>
      </c>
      <c r="I245" s="12">
        <f>IF(Control!$C$11="Highly pure",Parameters!$C$12*Parameters!$C$5*'Actual H2'!I245,IF(Control!$C$11="Tap water",Parameters!$C$17*Parameters!$C$5*'Actual H2'!I245,Parameters!$C$22*Parameters!$C$5*'Actual H2'!I245))</f>
        <v>45.388679245283029</v>
      </c>
      <c r="J245" s="12">
        <f>IF(Control!$C$11="Highly pure",Parameters!$C$12*Parameters!$C$5*'Actual H2'!J245,IF(Control!$C$11="Tap water",Parameters!$C$17*Parameters!$C$5*'Actual H2'!J245,Parameters!$C$22*Parameters!$C$5*'Actual H2'!J245))</f>
        <v>45.388679245283029</v>
      </c>
      <c r="K245" s="12">
        <f>IF(Control!$C$11="Highly pure",Parameters!$C$12*Parameters!$C$5*'Actual H2'!K245,IF(Control!$C$11="Tap water",Parameters!$C$17*Parameters!$C$5*'Actual H2'!K245,Parameters!$C$22*Parameters!$C$5*'Actual H2'!K245))</f>
        <v>45.388679245283029</v>
      </c>
      <c r="L245" s="12">
        <f>IF(Control!$C$11="Highly pure",Parameters!$C$12*Parameters!$C$5*'Actual H2'!L245,IF(Control!$C$11="Tap water",Parameters!$C$17*Parameters!$C$5*'Actual H2'!L245,Parameters!$C$22*Parameters!$C$5*'Actual H2'!L245))</f>
        <v>38.052830188679245</v>
      </c>
      <c r="M245" s="12">
        <f>IF(Control!$C$11="Highly pure",Parameters!$C$12*Parameters!$C$5*'Actual H2'!M245,IF(Control!$C$11="Tap water",Parameters!$C$17*Parameters!$C$5*'Actual H2'!M245,Parameters!$C$22*Parameters!$C$5*'Actual H2'!M245))</f>
        <v>31.532075471698114</v>
      </c>
      <c r="N245" s="12">
        <f>IF(Control!$C$11="Highly pure",Parameters!$C$12*Parameters!$C$5*'Actual H2'!N245,IF(Control!$C$11="Tap water",Parameters!$C$17*Parameters!$C$5*'Actual H2'!N245,Parameters!$C$22*Parameters!$C$5*'Actual H2'!N245))</f>
        <v>27.547169811320753</v>
      </c>
      <c r="O245" s="12">
        <f>IF(Control!$C$11="Highly pure",Parameters!$C$12*Parameters!$C$5*'Actual H2'!O245,IF(Control!$C$11="Tap water",Parameters!$C$17*Parameters!$C$5*'Actual H2'!O245,Parameters!$C$22*Parameters!$C$5*'Actual H2'!O245))</f>
        <v>25.735849056603776</v>
      </c>
      <c r="P245" s="12">
        <f>IF(Control!$C$11="Highly pure",Parameters!$C$12*Parameters!$C$5*'Actual H2'!P245,IF(Control!$C$11="Tap water",Parameters!$C$17*Parameters!$C$5*'Actual H2'!P245,Parameters!$C$22*Parameters!$C$5*'Actual H2'!P245))</f>
        <v>25.735849056603776</v>
      </c>
      <c r="Q245" s="12">
        <f>IF(Control!$C$11="Highly pure",Parameters!$C$12*Parameters!$C$5*'Actual H2'!Q245,IF(Control!$C$11="Tap water",Parameters!$C$17*Parameters!$C$5*'Actual H2'!Q245,Parameters!$C$22*Parameters!$C$5*'Actual H2'!Q245))</f>
        <v>25.735849056603776</v>
      </c>
      <c r="R245" s="12">
        <f>IF(Control!$C$11="Highly pure",Parameters!$C$12*Parameters!$C$5*'Actual H2'!R245,IF(Control!$C$11="Tap water",Parameters!$C$17*Parameters!$C$5*'Actual H2'!R245,Parameters!$C$22*Parameters!$C$5*'Actual H2'!R245))</f>
        <v>27.547169811320753</v>
      </c>
      <c r="S245" s="12">
        <f>IF(Control!$C$11="Highly pure",Parameters!$C$12*Parameters!$C$5*'Actual H2'!S245,IF(Control!$C$11="Tap water",Parameters!$C$17*Parameters!$C$5*'Actual H2'!S245,Parameters!$C$22*Parameters!$C$5*'Actual H2'!S245))</f>
        <v>29.358490566037734</v>
      </c>
      <c r="T245" s="12">
        <f>IF(Control!$C$11="Highly pure",Parameters!$C$12*Parameters!$C$5*'Actual H2'!T245,IF(Control!$C$11="Tap water",Parameters!$C$17*Parameters!$C$5*'Actual H2'!T245,Parameters!$C$22*Parameters!$C$5*'Actual H2'!T245))</f>
        <v>33.705660377358491</v>
      </c>
      <c r="U245" s="12">
        <f>IF(Control!$C$11="Highly pure",Parameters!$C$12*Parameters!$C$5*'Actual H2'!U245,IF(Control!$C$11="Tap water",Parameters!$C$17*Parameters!$C$5*'Actual H2'!U245,Parameters!$C$22*Parameters!$C$5*'Actual H2'!U245))</f>
        <v>45.388679245283029</v>
      </c>
      <c r="V245" s="12">
        <f>IF(Control!$C$11="Highly pure",Parameters!$C$12*Parameters!$C$5*'Actual H2'!V245,IF(Control!$C$11="Tap water",Parameters!$C$17*Parameters!$C$5*'Actual H2'!V245,Parameters!$C$22*Parameters!$C$5*'Actual H2'!V245))</f>
        <v>59.230188679245273</v>
      </c>
      <c r="W245" s="12">
        <f>IF(Control!$C$11="Highly pure",Parameters!$C$12*Parameters!$C$5*'Actual H2'!W245,IF(Control!$C$11="Tap water",Parameters!$C$17*Parameters!$C$5*'Actual H2'!W245,Parameters!$C$22*Parameters!$C$5*'Actual H2'!W245))</f>
        <v>68.377358490566024</v>
      </c>
      <c r="X245" s="12">
        <f>IF(Control!$C$11="Highly pure",Parameters!$C$12*Parameters!$C$5*'Actual H2'!X245,IF(Control!$C$11="Tap water",Parameters!$C$17*Parameters!$C$5*'Actual H2'!X245,Parameters!$C$22*Parameters!$C$5*'Actual H2'!X245))</f>
        <v>68.377358490566024</v>
      </c>
      <c r="Y245" s="12">
        <f>IF(Control!$C$11="Highly pure",Parameters!$C$12*Parameters!$C$5*'Actual H2'!Y245,IF(Control!$C$11="Tap water",Parameters!$C$17*Parameters!$C$5*'Actual H2'!Y245,Parameters!$C$22*Parameters!$C$5*'Actual H2'!Y245))</f>
        <v>59.230188679245273</v>
      </c>
      <c r="Z245" s="12">
        <f>IF(Control!$C$11="Highly pure",Parameters!$C$12*Parameters!$C$5*'Actual H2'!Z245,IF(Control!$C$11="Tap water",Parameters!$C$17*Parameters!$C$5*'Actual H2'!Z245,Parameters!$C$22*Parameters!$C$5*'Actual H2'!Z245))</f>
        <v>47.969811320754729</v>
      </c>
      <c r="AB245" s="7">
        <f t="shared" si="3"/>
        <v>918.83773584905691</v>
      </c>
    </row>
    <row r="246" spans="2:28" x14ac:dyDescent="0.2">
      <c r="B246" s="6">
        <v>44440</v>
      </c>
      <c r="C246" s="12">
        <f>IF(Control!$C$11="Highly pure",Parameters!$C$12*Parameters!$C$5*'Actual H2'!C246,IF(Control!$C$11="Tap water",Parameters!$C$17*Parameters!$C$5*'Actual H2'!C246,Parameters!$C$22*Parameters!$C$5*'Actual H2'!C246))</f>
        <v>42.807547169811322</v>
      </c>
      <c r="D246" s="12">
        <f>IF(Control!$C$11="Highly pure",Parameters!$C$12*Parameters!$C$5*'Actual H2'!D246,IF(Control!$C$11="Tap water",Parameters!$C$17*Parameters!$C$5*'Actual H2'!D246,Parameters!$C$22*Parameters!$C$5*'Actual H2'!D246))</f>
        <v>45.388679245283029</v>
      </c>
      <c r="E246" s="12">
        <f>IF(Control!$C$11="Highly pure",Parameters!$C$12*Parameters!$C$5*'Actual H2'!E246,IF(Control!$C$11="Tap water",Parameters!$C$17*Parameters!$C$5*'Actual H2'!E246,Parameters!$C$22*Parameters!$C$5*'Actual H2'!E246))</f>
        <v>50.55094339622643</v>
      </c>
      <c r="F246" s="12">
        <f>IF(Control!$C$11="Highly pure",Parameters!$C$12*Parameters!$C$5*'Actual H2'!F246,IF(Control!$C$11="Tap water",Parameters!$C$17*Parameters!$C$5*'Actual H2'!F246,Parameters!$C$22*Parameters!$C$5*'Actual H2'!F246))</f>
        <v>59.230188679245273</v>
      </c>
      <c r="G246" s="12">
        <f>IF(Control!$C$11="Highly pure",Parameters!$C$12*Parameters!$C$5*'Actual H2'!G246,IF(Control!$C$11="Tap water",Parameters!$C$17*Parameters!$C$5*'Actual H2'!G246,Parameters!$C$22*Parameters!$C$5*'Actual H2'!G246))</f>
        <v>68.377358490566024</v>
      </c>
      <c r="H246" s="12">
        <f>IF(Control!$C$11="Highly pure",Parameters!$C$12*Parameters!$C$5*'Actual H2'!H246,IF(Control!$C$11="Tap water",Parameters!$C$17*Parameters!$C$5*'Actual H2'!H246,Parameters!$C$22*Parameters!$C$5*'Actual H2'!H246))</f>
        <v>83.89433962264151</v>
      </c>
      <c r="I246" s="12">
        <f>IF(Control!$C$11="Highly pure",Parameters!$C$12*Parameters!$C$5*'Actual H2'!I246,IF(Control!$C$11="Tap water",Parameters!$C$17*Parameters!$C$5*'Actual H2'!I246,Parameters!$C$22*Parameters!$C$5*'Actual H2'!I246))</f>
        <v>83.89433962264151</v>
      </c>
      <c r="J246" s="12">
        <f>IF(Control!$C$11="Highly pure",Parameters!$C$12*Parameters!$C$5*'Actual H2'!J246,IF(Control!$C$11="Tap water",Parameters!$C$17*Parameters!$C$5*'Actual H2'!J246,Parameters!$C$22*Parameters!$C$5*'Actual H2'!J246))</f>
        <v>79.969811320754715</v>
      </c>
      <c r="K246" s="12">
        <f>IF(Control!$C$11="Highly pure",Parameters!$C$12*Parameters!$C$5*'Actual H2'!K246,IF(Control!$C$11="Tap water",Parameters!$C$17*Parameters!$C$5*'Actual H2'!K246,Parameters!$C$22*Parameters!$C$5*'Actual H2'!K246))</f>
        <v>75.833962264150927</v>
      </c>
      <c r="L246" s="12">
        <f>IF(Control!$C$11="Highly pure",Parameters!$C$12*Parameters!$C$5*'Actual H2'!L246,IF(Control!$C$11="Tap water",Parameters!$C$17*Parameters!$C$5*'Actual H2'!L246,Parameters!$C$22*Parameters!$C$5*'Actual H2'!L246))</f>
        <v>62.279245283018867</v>
      </c>
      <c r="M246" s="12">
        <f>IF(Control!$C$11="Highly pure",Parameters!$C$12*Parameters!$C$5*'Actual H2'!M246,IF(Control!$C$11="Tap water",Parameters!$C$17*Parameters!$C$5*'Actual H2'!M246,Parameters!$C$22*Parameters!$C$5*'Actual H2'!M246))</f>
        <v>50.55094339622643</v>
      </c>
      <c r="N246" s="12">
        <f>IF(Control!$C$11="Highly pure",Parameters!$C$12*Parameters!$C$5*'Actual H2'!N246,IF(Control!$C$11="Tap water",Parameters!$C$17*Parameters!$C$5*'Actual H2'!N246,Parameters!$C$22*Parameters!$C$5*'Actual H2'!N246))</f>
        <v>42.807547169811322</v>
      </c>
      <c r="O246" s="12">
        <f>IF(Control!$C$11="Highly pure",Parameters!$C$12*Parameters!$C$5*'Actual H2'!O246,IF(Control!$C$11="Tap water",Parameters!$C$17*Parameters!$C$5*'Actual H2'!O246,Parameters!$C$22*Parameters!$C$5*'Actual H2'!O246))</f>
        <v>40.226415094339615</v>
      </c>
      <c r="P246" s="12">
        <f>IF(Control!$C$11="Highly pure",Parameters!$C$12*Parameters!$C$5*'Actual H2'!P246,IF(Control!$C$11="Tap water",Parameters!$C$17*Parameters!$C$5*'Actual H2'!P246,Parameters!$C$22*Parameters!$C$5*'Actual H2'!P246))</f>
        <v>35.879245283018875</v>
      </c>
      <c r="Q246" s="12">
        <f>IF(Control!$C$11="Highly pure",Parameters!$C$12*Parameters!$C$5*'Actual H2'!Q246,IF(Control!$C$11="Tap water",Parameters!$C$17*Parameters!$C$5*'Actual H2'!Q246,Parameters!$C$22*Parameters!$C$5*'Actual H2'!Q246))</f>
        <v>33.705660377358491</v>
      </c>
      <c r="R246" s="12">
        <f>IF(Control!$C$11="Highly pure",Parameters!$C$12*Parameters!$C$5*'Actual H2'!R246,IF(Control!$C$11="Tap water",Parameters!$C$17*Parameters!$C$5*'Actual H2'!R246,Parameters!$C$22*Parameters!$C$5*'Actual H2'!R246))</f>
        <v>31.532075471698114</v>
      </c>
      <c r="S246" s="12">
        <f>IF(Control!$C$11="Highly pure",Parameters!$C$12*Parameters!$C$5*'Actual H2'!S246,IF(Control!$C$11="Tap water",Parameters!$C$17*Parameters!$C$5*'Actual H2'!S246,Parameters!$C$22*Parameters!$C$5*'Actual H2'!S246))</f>
        <v>31.532075471698114</v>
      </c>
      <c r="T246" s="12">
        <f>IF(Control!$C$11="Highly pure",Parameters!$C$12*Parameters!$C$5*'Actual H2'!T246,IF(Control!$C$11="Tap water",Parameters!$C$17*Parameters!$C$5*'Actual H2'!T246,Parameters!$C$22*Parameters!$C$5*'Actual H2'!T246))</f>
        <v>29.358490566037734</v>
      </c>
      <c r="U246" s="12">
        <f>IF(Control!$C$11="Highly pure",Parameters!$C$12*Parameters!$C$5*'Actual H2'!U246,IF(Control!$C$11="Tap water",Parameters!$C$17*Parameters!$C$5*'Actual H2'!U246,Parameters!$C$22*Parameters!$C$5*'Actual H2'!U246))</f>
        <v>29.358490566037734</v>
      </c>
      <c r="V246" s="12">
        <f>IF(Control!$C$11="Highly pure",Parameters!$C$12*Parameters!$C$5*'Actual H2'!V246,IF(Control!$C$11="Tap water",Parameters!$C$17*Parameters!$C$5*'Actual H2'!V246,Parameters!$C$22*Parameters!$C$5*'Actual H2'!V246))</f>
        <v>31.532075471698114</v>
      </c>
      <c r="W246" s="12">
        <f>IF(Control!$C$11="Highly pure",Parameters!$C$12*Parameters!$C$5*'Actual H2'!W246,IF(Control!$C$11="Tap water",Parameters!$C$17*Parameters!$C$5*'Actual H2'!W246,Parameters!$C$22*Parameters!$C$5*'Actual H2'!W246))</f>
        <v>29.358490566037734</v>
      </c>
      <c r="X246" s="12">
        <f>IF(Control!$C$11="Highly pure",Parameters!$C$12*Parameters!$C$5*'Actual H2'!X246,IF(Control!$C$11="Tap water",Parameters!$C$17*Parameters!$C$5*'Actual H2'!X246,Parameters!$C$22*Parameters!$C$5*'Actual H2'!X246))</f>
        <v>22.113207547169811</v>
      </c>
      <c r="Y246" s="12">
        <f>IF(Control!$C$11="Highly pure",Parameters!$C$12*Parameters!$C$5*'Actual H2'!Y246,IF(Control!$C$11="Tap water",Parameters!$C$17*Parameters!$C$5*'Actual H2'!Y246,Parameters!$C$22*Parameters!$C$5*'Actual H2'!Y246))</f>
        <v>11.667924528301889</v>
      </c>
      <c r="Z246" s="12">
        <f>IF(Control!$C$11="Highly pure",Parameters!$C$12*Parameters!$C$5*'Actual H2'!Z246,IF(Control!$C$11="Tap water",Parameters!$C$17*Parameters!$C$5*'Actual H2'!Z246,Parameters!$C$22*Parameters!$C$5*'Actual H2'!Z246))</f>
        <v>3.8188679245283015</v>
      </c>
      <c r="AB246" s="7">
        <f t="shared" si="3"/>
        <v>1075.6679245283021</v>
      </c>
    </row>
    <row r="247" spans="2:28" x14ac:dyDescent="0.2">
      <c r="B247" s="6">
        <v>44441</v>
      </c>
      <c r="C247" s="12">
        <f>IF(Control!$C$11="Highly pure",Parameters!$C$12*Parameters!$C$5*'Actual H2'!C247,IF(Control!$C$11="Tap water",Parameters!$C$17*Parameters!$C$5*'Actual H2'!C247,Parameters!$C$22*Parameters!$C$5*'Actual H2'!C247))</f>
        <v>0</v>
      </c>
      <c r="D247" s="12">
        <f>IF(Control!$C$11="Highly pure",Parameters!$C$12*Parameters!$C$5*'Actual H2'!D247,IF(Control!$C$11="Tap water",Parameters!$C$17*Parameters!$C$5*'Actual H2'!D247,Parameters!$C$22*Parameters!$C$5*'Actual H2'!D247))</f>
        <v>0</v>
      </c>
      <c r="E247" s="12">
        <f>IF(Control!$C$11="Highly pure",Parameters!$C$12*Parameters!$C$5*'Actual H2'!E247,IF(Control!$C$11="Tap water",Parameters!$C$17*Parameters!$C$5*'Actual H2'!E247,Parameters!$C$22*Parameters!$C$5*'Actual H2'!E247))</f>
        <v>0</v>
      </c>
      <c r="F247" s="12">
        <f>IF(Control!$C$11="Highly pure",Parameters!$C$12*Parameters!$C$5*'Actual H2'!F247,IF(Control!$C$11="Tap water",Parameters!$C$17*Parameters!$C$5*'Actual H2'!F247,Parameters!$C$22*Parameters!$C$5*'Actual H2'!F247))</f>
        <v>0</v>
      </c>
      <c r="G247" s="12">
        <f>IF(Control!$C$11="Highly pure",Parameters!$C$12*Parameters!$C$5*'Actual H2'!G247,IF(Control!$C$11="Tap water",Parameters!$C$17*Parameters!$C$5*'Actual H2'!G247,Parameters!$C$22*Parameters!$C$5*'Actual H2'!G247))</f>
        <v>0</v>
      </c>
      <c r="H247" s="12">
        <f>IF(Control!$C$11="Highly pure",Parameters!$C$12*Parameters!$C$5*'Actual H2'!H247,IF(Control!$C$11="Tap water",Parameters!$C$17*Parameters!$C$5*'Actual H2'!H247,Parameters!$C$22*Parameters!$C$5*'Actual H2'!H247))</f>
        <v>0</v>
      </c>
      <c r="I247" s="12">
        <f>IF(Control!$C$11="Highly pure",Parameters!$C$12*Parameters!$C$5*'Actual H2'!I247,IF(Control!$C$11="Tap water",Parameters!$C$17*Parameters!$C$5*'Actual H2'!I247,Parameters!$C$22*Parameters!$C$5*'Actual H2'!I247))</f>
        <v>0</v>
      </c>
      <c r="J247" s="12">
        <f>IF(Control!$C$11="Highly pure",Parameters!$C$12*Parameters!$C$5*'Actual H2'!J247,IF(Control!$C$11="Tap water",Parameters!$C$17*Parameters!$C$5*'Actual H2'!J247,Parameters!$C$22*Parameters!$C$5*'Actual H2'!J247))</f>
        <v>0</v>
      </c>
      <c r="K247" s="12">
        <f>IF(Control!$C$11="Highly pure",Parameters!$C$12*Parameters!$C$5*'Actual H2'!K247,IF(Control!$C$11="Tap water",Parameters!$C$17*Parameters!$C$5*'Actual H2'!K247,Parameters!$C$22*Parameters!$C$5*'Actual H2'!K247))</f>
        <v>0</v>
      </c>
      <c r="L247" s="12">
        <f>IF(Control!$C$11="Highly pure",Parameters!$C$12*Parameters!$C$5*'Actual H2'!L247,IF(Control!$C$11="Tap water",Parameters!$C$17*Parameters!$C$5*'Actual H2'!L247,Parameters!$C$22*Parameters!$C$5*'Actual H2'!L247))</f>
        <v>0</v>
      </c>
      <c r="M247" s="12">
        <f>IF(Control!$C$11="Highly pure",Parameters!$C$12*Parameters!$C$5*'Actual H2'!M247,IF(Control!$C$11="Tap water",Parameters!$C$17*Parameters!$C$5*'Actual H2'!M247,Parameters!$C$22*Parameters!$C$5*'Actual H2'!M247))</f>
        <v>0</v>
      </c>
      <c r="N247" s="12">
        <f>IF(Control!$C$11="Highly pure",Parameters!$C$12*Parameters!$C$5*'Actual H2'!N247,IF(Control!$C$11="Tap water",Parameters!$C$17*Parameters!$C$5*'Actual H2'!N247,Parameters!$C$22*Parameters!$C$5*'Actual H2'!N247))</f>
        <v>0</v>
      </c>
      <c r="O247" s="12">
        <f>IF(Control!$C$11="Highly pure",Parameters!$C$12*Parameters!$C$5*'Actual H2'!O247,IF(Control!$C$11="Tap water",Parameters!$C$17*Parameters!$C$5*'Actual H2'!O247,Parameters!$C$22*Parameters!$C$5*'Actual H2'!O247))</f>
        <v>0</v>
      </c>
      <c r="P247" s="12">
        <f>IF(Control!$C$11="Highly pure",Parameters!$C$12*Parameters!$C$5*'Actual H2'!P247,IF(Control!$C$11="Tap water",Parameters!$C$17*Parameters!$C$5*'Actual H2'!P247,Parameters!$C$22*Parameters!$C$5*'Actual H2'!P247))</f>
        <v>0</v>
      </c>
      <c r="Q247" s="12">
        <f>IF(Control!$C$11="Highly pure",Parameters!$C$12*Parameters!$C$5*'Actual H2'!Q247,IF(Control!$C$11="Tap water",Parameters!$C$17*Parameters!$C$5*'Actual H2'!Q247,Parameters!$C$22*Parameters!$C$5*'Actual H2'!Q247))</f>
        <v>0</v>
      </c>
      <c r="R247" s="12">
        <f>IF(Control!$C$11="Highly pure",Parameters!$C$12*Parameters!$C$5*'Actual H2'!R247,IF(Control!$C$11="Tap water",Parameters!$C$17*Parameters!$C$5*'Actual H2'!R247,Parameters!$C$22*Parameters!$C$5*'Actual H2'!R247))</f>
        <v>0</v>
      </c>
      <c r="S247" s="12">
        <f>IF(Control!$C$11="Highly pure",Parameters!$C$12*Parameters!$C$5*'Actual H2'!S247,IF(Control!$C$11="Tap water",Parameters!$C$17*Parameters!$C$5*'Actual H2'!S247,Parameters!$C$22*Parameters!$C$5*'Actual H2'!S247))</f>
        <v>0</v>
      </c>
      <c r="T247" s="12">
        <f>IF(Control!$C$11="Highly pure",Parameters!$C$12*Parameters!$C$5*'Actual H2'!T247,IF(Control!$C$11="Tap water",Parameters!$C$17*Parameters!$C$5*'Actual H2'!T247,Parameters!$C$22*Parameters!$C$5*'Actual H2'!T247))</f>
        <v>0</v>
      </c>
      <c r="U247" s="12">
        <f>IF(Control!$C$11="Highly pure",Parameters!$C$12*Parameters!$C$5*'Actual H2'!U247,IF(Control!$C$11="Tap water",Parameters!$C$17*Parameters!$C$5*'Actual H2'!U247,Parameters!$C$22*Parameters!$C$5*'Actual H2'!U247))</f>
        <v>1.8867924528301887</v>
      </c>
      <c r="V247" s="12">
        <f>IF(Control!$C$11="Highly pure",Parameters!$C$12*Parameters!$C$5*'Actual H2'!V247,IF(Control!$C$11="Tap water",Parameters!$C$17*Parameters!$C$5*'Actual H2'!V247,Parameters!$C$22*Parameters!$C$5*'Actual H2'!V247))</f>
        <v>6.7169811320754729</v>
      </c>
      <c r="W247" s="12">
        <f>IF(Control!$C$11="Highly pure",Parameters!$C$12*Parameters!$C$5*'Actual H2'!W247,IF(Control!$C$11="Tap water",Parameters!$C$17*Parameters!$C$5*'Actual H2'!W247,Parameters!$C$22*Parameters!$C$5*'Actual H2'!W247))</f>
        <v>7.9547169811320764</v>
      </c>
      <c r="X247" s="12">
        <f>IF(Control!$C$11="Highly pure",Parameters!$C$12*Parameters!$C$5*'Actual H2'!X247,IF(Control!$C$11="Tap water",Parameters!$C$17*Parameters!$C$5*'Actual H2'!X247,Parameters!$C$22*Parameters!$C$5*'Actual H2'!X247))</f>
        <v>5.7509433962264147</v>
      </c>
      <c r="Y247" s="12">
        <f>IF(Control!$C$11="Highly pure",Parameters!$C$12*Parameters!$C$5*'Actual H2'!Y247,IF(Control!$C$11="Tap water",Parameters!$C$17*Parameters!$C$5*'Actual H2'!Y247,Parameters!$C$22*Parameters!$C$5*'Actual H2'!Y247))</f>
        <v>3.8188679245283015</v>
      </c>
      <c r="Z247" s="12">
        <f>IF(Control!$C$11="Highly pure",Parameters!$C$12*Parameters!$C$5*'Actual H2'!Z247,IF(Control!$C$11="Tap water",Parameters!$C$17*Parameters!$C$5*'Actual H2'!Z247,Parameters!$C$22*Parameters!$C$5*'Actual H2'!Z247))</f>
        <v>1.8867924528301887</v>
      </c>
      <c r="AB247" s="7">
        <f t="shared" si="3"/>
        <v>28.015094339622646</v>
      </c>
    </row>
    <row r="248" spans="2:28" x14ac:dyDescent="0.2">
      <c r="B248" s="6">
        <v>44442</v>
      </c>
      <c r="C248" s="12">
        <f>IF(Control!$C$11="Highly pure",Parameters!$C$12*Parameters!$C$5*'Actual H2'!C248,IF(Control!$C$11="Tap water",Parameters!$C$17*Parameters!$C$5*'Actual H2'!C248,Parameters!$C$22*Parameters!$C$5*'Actual H2'!C248))</f>
        <v>0</v>
      </c>
      <c r="D248" s="12">
        <f>IF(Control!$C$11="Highly pure",Parameters!$C$12*Parameters!$C$5*'Actual H2'!D248,IF(Control!$C$11="Tap water",Parameters!$C$17*Parameters!$C$5*'Actual H2'!D248,Parameters!$C$22*Parameters!$C$5*'Actual H2'!D248))</f>
        <v>0</v>
      </c>
      <c r="E248" s="12">
        <f>IF(Control!$C$11="Highly pure",Parameters!$C$12*Parameters!$C$5*'Actual H2'!E248,IF(Control!$C$11="Tap water",Parameters!$C$17*Parameters!$C$5*'Actual H2'!E248,Parameters!$C$22*Parameters!$C$5*'Actual H2'!E248))</f>
        <v>0</v>
      </c>
      <c r="F248" s="12">
        <f>IF(Control!$C$11="Highly pure",Parameters!$C$12*Parameters!$C$5*'Actual H2'!F248,IF(Control!$C$11="Tap water",Parameters!$C$17*Parameters!$C$5*'Actual H2'!F248,Parameters!$C$22*Parameters!$C$5*'Actual H2'!F248))</f>
        <v>0</v>
      </c>
      <c r="G248" s="12">
        <f>IF(Control!$C$11="Highly pure",Parameters!$C$12*Parameters!$C$5*'Actual H2'!G248,IF(Control!$C$11="Tap water",Parameters!$C$17*Parameters!$C$5*'Actual H2'!G248,Parameters!$C$22*Parameters!$C$5*'Actual H2'!G248))</f>
        <v>1.8867924528301887</v>
      </c>
      <c r="H248" s="12">
        <f>IF(Control!$C$11="Highly pure",Parameters!$C$12*Parameters!$C$5*'Actual H2'!H248,IF(Control!$C$11="Tap water",Parameters!$C$17*Parameters!$C$5*'Actual H2'!H248,Parameters!$C$22*Parameters!$C$5*'Actual H2'!H248))</f>
        <v>0</v>
      </c>
      <c r="I248" s="12">
        <f>IF(Control!$C$11="Highly pure",Parameters!$C$12*Parameters!$C$5*'Actual H2'!I248,IF(Control!$C$11="Tap water",Parameters!$C$17*Parameters!$C$5*'Actual H2'!I248,Parameters!$C$22*Parameters!$C$5*'Actual H2'!I248))</f>
        <v>0</v>
      </c>
      <c r="J248" s="12">
        <f>IF(Control!$C$11="Highly pure",Parameters!$C$12*Parameters!$C$5*'Actual H2'!J248,IF(Control!$C$11="Tap water",Parameters!$C$17*Parameters!$C$5*'Actual H2'!J248,Parameters!$C$22*Parameters!$C$5*'Actual H2'!J248))</f>
        <v>0</v>
      </c>
      <c r="K248" s="12">
        <f>IF(Control!$C$11="Highly pure",Parameters!$C$12*Parameters!$C$5*'Actual H2'!K248,IF(Control!$C$11="Tap water",Parameters!$C$17*Parameters!$C$5*'Actual H2'!K248,Parameters!$C$22*Parameters!$C$5*'Actual H2'!K248))</f>
        <v>0</v>
      </c>
      <c r="L248" s="12">
        <f>IF(Control!$C$11="Highly pure",Parameters!$C$12*Parameters!$C$5*'Actual H2'!L248,IF(Control!$C$11="Tap water",Parameters!$C$17*Parameters!$C$5*'Actual H2'!L248,Parameters!$C$22*Parameters!$C$5*'Actual H2'!L248))</f>
        <v>0</v>
      </c>
      <c r="M248" s="12">
        <f>IF(Control!$C$11="Highly pure",Parameters!$C$12*Parameters!$C$5*'Actual H2'!M248,IF(Control!$C$11="Tap water",Parameters!$C$17*Parameters!$C$5*'Actual H2'!M248,Parameters!$C$22*Parameters!$C$5*'Actual H2'!M248))</f>
        <v>0</v>
      </c>
      <c r="N248" s="12">
        <f>IF(Control!$C$11="Highly pure",Parameters!$C$12*Parameters!$C$5*'Actual H2'!N248,IF(Control!$C$11="Tap water",Parameters!$C$17*Parameters!$C$5*'Actual H2'!N248,Parameters!$C$22*Parameters!$C$5*'Actual H2'!N248))</f>
        <v>0</v>
      </c>
      <c r="O248" s="12">
        <f>IF(Control!$C$11="Highly pure",Parameters!$C$12*Parameters!$C$5*'Actual H2'!O248,IF(Control!$C$11="Tap water",Parameters!$C$17*Parameters!$C$5*'Actual H2'!O248,Parameters!$C$22*Parameters!$C$5*'Actual H2'!O248))</f>
        <v>0</v>
      </c>
      <c r="P248" s="12">
        <f>IF(Control!$C$11="Highly pure",Parameters!$C$12*Parameters!$C$5*'Actual H2'!P248,IF(Control!$C$11="Tap water",Parameters!$C$17*Parameters!$C$5*'Actual H2'!P248,Parameters!$C$22*Parameters!$C$5*'Actual H2'!P248))</f>
        <v>0</v>
      </c>
      <c r="Q248" s="12">
        <f>IF(Control!$C$11="Highly pure",Parameters!$C$12*Parameters!$C$5*'Actual H2'!Q248,IF(Control!$C$11="Tap water",Parameters!$C$17*Parameters!$C$5*'Actual H2'!Q248,Parameters!$C$22*Parameters!$C$5*'Actual H2'!Q248))</f>
        <v>1.8867924528301887</v>
      </c>
      <c r="R248" s="12">
        <f>IF(Control!$C$11="Highly pure",Parameters!$C$12*Parameters!$C$5*'Actual H2'!R248,IF(Control!$C$11="Tap water",Parameters!$C$17*Parameters!$C$5*'Actual H2'!R248,Parameters!$C$22*Parameters!$C$5*'Actual H2'!R248))</f>
        <v>5.7509433962264147</v>
      </c>
      <c r="S248" s="12">
        <f>IF(Control!$C$11="Highly pure",Parameters!$C$12*Parameters!$C$5*'Actual H2'!S248,IF(Control!$C$11="Tap water",Parameters!$C$17*Parameters!$C$5*'Actual H2'!S248,Parameters!$C$22*Parameters!$C$5*'Actual H2'!S248))</f>
        <v>10.430188679245285</v>
      </c>
      <c r="T248" s="12">
        <f>IF(Control!$C$11="Highly pure",Parameters!$C$12*Parameters!$C$5*'Actual H2'!T248,IF(Control!$C$11="Tap water",Parameters!$C$17*Parameters!$C$5*'Actual H2'!T248,Parameters!$C$22*Parameters!$C$5*'Actual H2'!T248))</f>
        <v>14.384905660377358</v>
      </c>
      <c r="U248" s="12">
        <f>IF(Control!$C$11="Highly pure",Parameters!$C$12*Parameters!$C$5*'Actual H2'!U248,IF(Control!$C$11="Tap water",Parameters!$C$17*Parameters!$C$5*'Actual H2'!U248,Parameters!$C$22*Parameters!$C$5*'Actual H2'!U248))</f>
        <v>20.30188679245283</v>
      </c>
      <c r="V248" s="12">
        <f>IF(Control!$C$11="Highly pure",Parameters!$C$12*Parameters!$C$5*'Actual H2'!V248,IF(Control!$C$11="Tap water",Parameters!$C$17*Parameters!$C$5*'Actual H2'!V248,Parameters!$C$22*Parameters!$C$5*'Actual H2'!V248))</f>
        <v>20.30188679245283</v>
      </c>
      <c r="W248" s="12">
        <f>IF(Control!$C$11="Highly pure",Parameters!$C$12*Parameters!$C$5*'Actual H2'!W248,IF(Control!$C$11="Tap water",Parameters!$C$17*Parameters!$C$5*'Actual H2'!W248,Parameters!$C$22*Parameters!$C$5*'Actual H2'!W248))</f>
        <v>18.822641509433961</v>
      </c>
      <c r="X248" s="12">
        <f>IF(Control!$C$11="Highly pure",Parameters!$C$12*Parameters!$C$5*'Actual H2'!X248,IF(Control!$C$11="Tap water",Parameters!$C$17*Parameters!$C$5*'Actual H2'!X248,Parameters!$C$22*Parameters!$C$5*'Actual H2'!X248))</f>
        <v>15.864150943396227</v>
      </c>
      <c r="Y248" s="12">
        <f>IF(Control!$C$11="Highly pure",Parameters!$C$12*Parameters!$C$5*'Actual H2'!Y248,IF(Control!$C$11="Tap water",Parameters!$C$17*Parameters!$C$5*'Actual H2'!Y248,Parameters!$C$22*Parameters!$C$5*'Actual H2'!Y248))</f>
        <v>14.384905660377358</v>
      </c>
      <c r="Z248" s="12">
        <f>IF(Control!$C$11="Highly pure",Parameters!$C$12*Parameters!$C$5*'Actual H2'!Z248,IF(Control!$C$11="Tap water",Parameters!$C$17*Parameters!$C$5*'Actual H2'!Z248,Parameters!$C$22*Parameters!$C$5*'Actual H2'!Z248))</f>
        <v>12.905660377358492</v>
      </c>
      <c r="AB248" s="7">
        <f t="shared" si="3"/>
        <v>136.92075471698115</v>
      </c>
    </row>
    <row r="249" spans="2:28" x14ac:dyDescent="0.2">
      <c r="B249" s="6">
        <v>44443</v>
      </c>
      <c r="C249" s="12">
        <f>IF(Control!$C$11="Highly pure",Parameters!$C$12*Parameters!$C$5*'Actual H2'!C249,IF(Control!$C$11="Tap water",Parameters!$C$17*Parameters!$C$5*'Actual H2'!C249,Parameters!$C$22*Parameters!$C$5*'Actual H2'!C249))</f>
        <v>12.905660377358492</v>
      </c>
      <c r="D249" s="12">
        <f>IF(Control!$C$11="Highly pure",Parameters!$C$12*Parameters!$C$5*'Actual H2'!D249,IF(Control!$C$11="Tap water",Parameters!$C$17*Parameters!$C$5*'Actual H2'!D249,Parameters!$C$22*Parameters!$C$5*'Actual H2'!D249))</f>
        <v>12.905660377358492</v>
      </c>
      <c r="E249" s="12">
        <f>IF(Control!$C$11="Highly pure",Parameters!$C$12*Parameters!$C$5*'Actual H2'!E249,IF(Control!$C$11="Tap water",Parameters!$C$17*Parameters!$C$5*'Actual H2'!E249,Parameters!$C$22*Parameters!$C$5*'Actual H2'!E249))</f>
        <v>11.667924528301889</v>
      </c>
      <c r="F249" s="12">
        <f>IF(Control!$C$11="Highly pure",Parameters!$C$12*Parameters!$C$5*'Actual H2'!F249,IF(Control!$C$11="Tap water",Parameters!$C$17*Parameters!$C$5*'Actual H2'!F249,Parameters!$C$22*Parameters!$C$5*'Actual H2'!F249))</f>
        <v>11.667924528301889</v>
      </c>
      <c r="G249" s="12">
        <f>IF(Control!$C$11="Highly pure",Parameters!$C$12*Parameters!$C$5*'Actual H2'!G249,IF(Control!$C$11="Tap water",Parameters!$C$17*Parameters!$C$5*'Actual H2'!G249,Parameters!$C$22*Parameters!$C$5*'Actual H2'!G249))</f>
        <v>11.667924528301889</v>
      </c>
      <c r="H249" s="12">
        <f>IF(Control!$C$11="Highly pure",Parameters!$C$12*Parameters!$C$5*'Actual H2'!H249,IF(Control!$C$11="Tap water",Parameters!$C$17*Parameters!$C$5*'Actual H2'!H249,Parameters!$C$22*Parameters!$C$5*'Actual H2'!H249))</f>
        <v>11.667924528301889</v>
      </c>
      <c r="I249" s="12">
        <f>IF(Control!$C$11="Highly pure",Parameters!$C$12*Parameters!$C$5*'Actual H2'!I249,IF(Control!$C$11="Tap water",Parameters!$C$17*Parameters!$C$5*'Actual H2'!I249,Parameters!$C$22*Parameters!$C$5*'Actual H2'!I249))</f>
        <v>11.667924528301889</v>
      </c>
      <c r="J249" s="12">
        <f>IF(Control!$C$11="Highly pure",Parameters!$C$12*Parameters!$C$5*'Actual H2'!J249,IF(Control!$C$11="Tap water",Parameters!$C$17*Parameters!$C$5*'Actual H2'!J249,Parameters!$C$22*Parameters!$C$5*'Actual H2'!J249))</f>
        <v>10.430188679245285</v>
      </c>
      <c r="K249" s="12">
        <f>IF(Control!$C$11="Highly pure",Parameters!$C$12*Parameters!$C$5*'Actual H2'!K249,IF(Control!$C$11="Tap water",Parameters!$C$17*Parameters!$C$5*'Actual H2'!K249,Parameters!$C$22*Parameters!$C$5*'Actual H2'!K249))</f>
        <v>9.1924528301886799</v>
      </c>
      <c r="L249" s="12">
        <f>IF(Control!$C$11="Highly pure",Parameters!$C$12*Parameters!$C$5*'Actual H2'!L249,IF(Control!$C$11="Tap water",Parameters!$C$17*Parameters!$C$5*'Actual H2'!L249,Parameters!$C$22*Parameters!$C$5*'Actual H2'!L249))</f>
        <v>7.9547169811320764</v>
      </c>
      <c r="M249" s="12">
        <f>IF(Control!$C$11="Highly pure",Parameters!$C$12*Parameters!$C$5*'Actual H2'!M249,IF(Control!$C$11="Tap water",Parameters!$C$17*Parameters!$C$5*'Actual H2'!M249,Parameters!$C$22*Parameters!$C$5*'Actual H2'!M249))</f>
        <v>5.7509433962264147</v>
      </c>
      <c r="N249" s="12">
        <f>IF(Control!$C$11="Highly pure",Parameters!$C$12*Parameters!$C$5*'Actual H2'!N249,IF(Control!$C$11="Tap water",Parameters!$C$17*Parameters!$C$5*'Actual H2'!N249,Parameters!$C$22*Parameters!$C$5*'Actual H2'!N249))</f>
        <v>5.7509433962264147</v>
      </c>
      <c r="O249" s="12">
        <f>IF(Control!$C$11="Highly pure",Parameters!$C$12*Parameters!$C$5*'Actual H2'!O249,IF(Control!$C$11="Tap water",Parameters!$C$17*Parameters!$C$5*'Actual H2'!O249,Parameters!$C$22*Parameters!$C$5*'Actual H2'!O249))</f>
        <v>5.7509433962264147</v>
      </c>
      <c r="P249" s="12">
        <f>IF(Control!$C$11="Highly pure",Parameters!$C$12*Parameters!$C$5*'Actual H2'!P249,IF(Control!$C$11="Tap water",Parameters!$C$17*Parameters!$C$5*'Actual H2'!P249,Parameters!$C$22*Parameters!$C$5*'Actual H2'!P249))</f>
        <v>6.7169811320754729</v>
      </c>
      <c r="Q249" s="12">
        <f>IF(Control!$C$11="Highly pure",Parameters!$C$12*Parameters!$C$5*'Actual H2'!Q249,IF(Control!$C$11="Tap water",Parameters!$C$17*Parameters!$C$5*'Actual H2'!Q249,Parameters!$C$22*Parameters!$C$5*'Actual H2'!Q249))</f>
        <v>9.1924528301886799</v>
      </c>
      <c r="R249" s="12">
        <f>IF(Control!$C$11="Highly pure",Parameters!$C$12*Parameters!$C$5*'Actual H2'!R249,IF(Control!$C$11="Tap water",Parameters!$C$17*Parameters!$C$5*'Actual H2'!R249,Parameters!$C$22*Parameters!$C$5*'Actual H2'!R249))</f>
        <v>11.667924528301889</v>
      </c>
      <c r="S249" s="12">
        <f>IF(Control!$C$11="Highly pure",Parameters!$C$12*Parameters!$C$5*'Actual H2'!S249,IF(Control!$C$11="Tap water",Parameters!$C$17*Parameters!$C$5*'Actual H2'!S249,Parameters!$C$22*Parameters!$C$5*'Actual H2'!S249))</f>
        <v>12.905660377358492</v>
      </c>
      <c r="T249" s="12">
        <f>IF(Control!$C$11="Highly pure",Parameters!$C$12*Parameters!$C$5*'Actual H2'!T249,IF(Control!$C$11="Tap water",Parameters!$C$17*Parameters!$C$5*'Actual H2'!T249,Parameters!$C$22*Parameters!$C$5*'Actual H2'!T249))</f>
        <v>14.384905660377358</v>
      </c>
      <c r="U249" s="12">
        <f>IF(Control!$C$11="Highly pure",Parameters!$C$12*Parameters!$C$5*'Actual H2'!U249,IF(Control!$C$11="Tap water",Parameters!$C$17*Parameters!$C$5*'Actual H2'!U249,Parameters!$C$22*Parameters!$C$5*'Actual H2'!U249))</f>
        <v>15.864150943396227</v>
      </c>
      <c r="V249" s="12">
        <f>IF(Control!$C$11="Highly pure",Parameters!$C$12*Parameters!$C$5*'Actual H2'!V249,IF(Control!$C$11="Tap water",Parameters!$C$17*Parameters!$C$5*'Actual H2'!V249,Parameters!$C$22*Parameters!$C$5*'Actual H2'!V249))</f>
        <v>17.343396226415091</v>
      </c>
      <c r="W249" s="12">
        <f>IF(Control!$C$11="Highly pure",Parameters!$C$12*Parameters!$C$5*'Actual H2'!W249,IF(Control!$C$11="Tap water",Parameters!$C$17*Parameters!$C$5*'Actual H2'!W249,Parameters!$C$22*Parameters!$C$5*'Actual H2'!W249))</f>
        <v>20.30188679245283</v>
      </c>
      <c r="X249" s="12">
        <f>IF(Control!$C$11="Highly pure",Parameters!$C$12*Parameters!$C$5*'Actual H2'!X249,IF(Control!$C$11="Tap water",Parameters!$C$17*Parameters!$C$5*'Actual H2'!X249,Parameters!$C$22*Parameters!$C$5*'Actual H2'!X249))</f>
        <v>25.735849056603776</v>
      </c>
      <c r="Y249" s="12">
        <f>IF(Control!$C$11="Highly pure",Parameters!$C$12*Parameters!$C$5*'Actual H2'!Y249,IF(Control!$C$11="Tap water",Parameters!$C$17*Parameters!$C$5*'Actual H2'!Y249,Parameters!$C$22*Parameters!$C$5*'Actual H2'!Y249))</f>
        <v>31.532075471698114</v>
      </c>
      <c r="Z249" s="12">
        <f>IF(Control!$C$11="Highly pure",Parameters!$C$12*Parameters!$C$5*'Actual H2'!Z249,IF(Control!$C$11="Tap water",Parameters!$C$17*Parameters!$C$5*'Actual H2'!Z249,Parameters!$C$22*Parameters!$C$5*'Actual H2'!Z249))</f>
        <v>40.226415094339615</v>
      </c>
      <c r="AB249" s="7">
        <f t="shared" si="3"/>
        <v>334.85283018867926</v>
      </c>
    </row>
    <row r="250" spans="2:28" x14ac:dyDescent="0.2">
      <c r="B250" s="6">
        <v>44444</v>
      </c>
      <c r="C250" s="12">
        <f>IF(Control!$C$11="Highly pure",Parameters!$C$12*Parameters!$C$5*'Actual H2'!C250,IF(Control!$C$11="Tap water",Parameters!$C$17*Parameters!$C$5*'Actual H2'!C250,Parameters!$C$22*Parameters!$C$5*'Actual H2'!C250))</f>
        <v>47.969811320754729</v>
      </c>
      <c r="D250" s="12">
        <f>IF(Control!$C$11="Highly pure",Parameters!$C$12*Parameters!$C$5*'Actual H2'!D250,IF(Control!$C$11="Tap water",Parameters!$C$17*Parameters!$C$5*'Actual H2'!D250,Parameters!$C$22*Parameters!$C$5*'Actual H2'!D250))</f>
        <v>59.230188679245273</v>
      </c>
      <c r="E250" s="12">
        <f>IF(Control!$C$11="Highly pure",Parameters!$C$12*Parameters!$C$5*'Actual H2'!E250,IF(Control!$C$11="Tap water",Parameters!$C$17*Parameters!$C$5*'Actual H2'!E250,Parameters!$C$22*Parameters!$C$5*'Actual H2'!E250))</f>
        <v>65.328301886792445</v>
      </c>
      <c r="F250" s="12">
        <f>IF(Control!$C$11="Highly pure",Parameters!$C$12*Parameters!$C$5*'Actual H2'!F250,IF(Control!$C$11="Tap water",Parameters!$C$17*Parameters!$C$5*'Actual H2'!F250,Parameters!$C$22*Parameters!$C$5*'Actual H2'!F250))</f>
        <v>62.279245283018867</v>
      </c>
      <c r="G250" s="12">
        <f>IF(Control!$C$11="Highly pure",Parameters!$C$12*Parameters!$C$5*'Actual H2'!G250,IF(Control!$C$11="Tap water",Parameters!$C$17*Parameters!$C$5*'Actual H2'!G250,Parameters!$C$22*Parameters!$C$5*'Actual H2'!G250))</f>
        <v>56.181132075471695</v>
      </c>
      <c r="H250" s="12">
        <f>IF(Control!$C$11="Highly pure",Parameters!$C$12*Parameters!$C$5*'Actual H2'!H250,IF(Control!$C$11="Tap water",Parameters!$C$17*Parameters!$C$5*'Actual H2'!H250,Parameters!$C$22*Parameters!$C$5*'Actual H2'!H250))</f>
        <v>56.181132075471695</v>
      </c>
      <c r="I250" s="12">
        <f>IF(Control!$C$11="Highly pure",Parameters!$C$12*Parameters!$C$5*'Actual H2'!I250,IF(Control!$C$11="Tap water",Parameters!$C$17*Parameters!$C$5*'Actual H2'!I250,Parameters!$C$22*Parameters!$C$5*'Actual H2'!I250))</f>
        <v>53.132075471698116</v>
      </c>
      <c r="J250" s="12">
        <f>IF(Control!$C$11="Highly pure",Parameters!$C$12*Parameters!$C$5*'Actual H2'!J250,IF(Control!$C$11="Tap water",Parameters!$C$17*Parameters!$C$5*'Actual H2'!J250,Parameters!$C$22*Parameters!$C$5*'Actual H2'!J250))</f>
        <v>40.226415094339615</v>
      </c>
      <c r="K250" s="12">
        <f>IF(Control!$C$11="Highly pure",Parameters!$C$12*Parameters!$C$5*'Actual H2'!K250,IF(Control!$C$11="Tap water",Parameters!$C$17*Parameters!$C$5*'Actual H2'!K250,Parameters!$C$22*Parameters!$C$5*'Actual H2'!K250))</f>
        <v>40.226415094339615</v>
      </c>
      <c r="L250" s="12">
        <f>IF(Control!$C$11="Highly pure",Parameters!$C$12*Parameters!$C$5*'Actual H2'!L250,IF(Control!$C$11="Tap water",Parameters!$C$17*Parameters!$C$5*'Actual H2'!L250,Parameters!$C$22*Parameters!$C$5*'Actual H2'!L250))</f>
        <v>45.388679245283029</v>
      </c>
      <c r="M250" s="12">
        <f>IF(Control!$C$11="Highly pure",Parameters!$C$12*Parameters!$C$5*'Actual H2'!M250,IF(Control!$C$11="Tap water",Parameters!$C$17*Parameters!$C$5*'Actual H2'!M250,Parameters!$C$22*Parameters!$C$5*'Actual H2'!M250))</f>
        <v>42.807547169811322</v>
      </c>
      <c r="N250" s="12">
        <f>IF(Control!$C$11="Highly pure",Parameters!$C$12*Parameters!$C$5*'Actual H2'!N250,IF(Control!$C$11="Tap water",Parameters!$C$17*Parameters!$C$5*'Actual H2'!N250,Parameters!$C$22*Parameters!$C$5*'Actual H2'!N250))</f>
        <v>40.226415094339615</v>
      </c>
      <c r="O250" s="12">
        <f>IF(Control!$C$11="Highly pure",Parameters!$C$12*Parameters!$C$5*'Actual H2'!O250,IF(Control!$C$11="Tap water",Parameters!$C$17*Parameters!$C$5*'Actual H2'!O250,Parameters!$C$22*Parameters!$C$5*'Actual H2'!O250))</f>
        <v>35.879245283018875</v>
      </c>
      <c r="P250" s="12">
        <f>IF(Control!$C$11="Highly pure",Parameters!$C$12*Parameters!$C$5*'Actual H2'!P250,IF(Control!$C$11="Tap water",Parameters!$C$17*Parameters!$C$5*'Actual H2'!P250,Parameters!$C$22*Parameters!$C$5*'Actual H2'!P250))</f>
        <v>22.113207547169811</v>
      </c>
      <c r="Q250" s="12">
        <f>IF(Control!$C$11="Highly pure",Parameters!$C$12*Parameters!$C$5*'Actual H2'!Q250,IF(Control!$C$11="Tap water",Parameters!$C$17*Parameters!$C$5*'Actual H2'!Q250,Parameters!$C$22*Parameters!$C$5*'Actual H2'!Q250))</f>
        <v>10.430188679245285</v>
      </c>
      <c r="R250" s="12">
        <f>IF(Control!$C$11="Highly pure",Parameters!$C$12*Parameters!$C$5*'Actual H2'!R250,IF(Control!$C$11="Tap water",Parameters!$C$17*Parameters!$C$5*'Actual H2'!R250,Parameters!$C$22*Parameters!$C$5*'Actual H2'!R250))</f>
        <v>11.667924528301889</v>
      </c>
      <c r="S250" s="12">
        <f>IF(Control!$C$11="Highly pure",Parameters!$C$12*Parameters!$C$5*'Actual H2'!S250,IF(Control!$C$11="Tap water",Parameters!$C$17*Parameters!$C$5*'Actual H2'!S250,Parameters!$C$22*Parameters!$C$5*'Actual H2'!S250))</f>
        <v>10.430188679245285</v>
      </c>
      <c r="T250" s="12">
        <f>IF(Control!$C$11="Highly pure",Parameters!$C$12*Parameters!$C$5*'Actual H2'!T250,IF(Control!$C$11="Tap water",Parameters!$C$17*Parameters!$C$5*'Actual H2'!T250,Parameters!$C$22*Parameters!$C$5*'Actual H2'!T250))</f>
        <v>11.667924528301889</v>
      </c>
      <c r="U250" s="12">
        <f>IF(Control!$C$11="Highly pure",Parameters!$C$12*Parameters!$C$5*'Actual H2'!U250,IF(Control!$C$11="Tap water",Parameters!$C$17*Parameters!$C$5*'Actual H2'!U250,Parameters!$C$22*Parameters!$C$5*'Actual H2'!U250))</f>
        <v>17.343396226415091</v>
      </c>
      <c r="V250" s="12">
        <f>IF(Control!$C$11="Highly pure",Parameters!$C$12*Parameters!$C$5*'Actual H2'!V250,IF(Control!$C$11="Tap water",Parameters!$C$17*Parameters!$C$5*'Actual H2'!V250,Parameters!$C$22*Parameters!$C$5*'Actual H2'!V250))</f>
        <v>23.924528301886792</v>
      </c>
      <c r="W250" s="12">
        <f>IF(Control!$C$11="Highly pure",Parameters!$C$12*Parameters!$C$5*'Actual H2'!W250,IF(Control!$C$11="Tap water",Parameters!$C$17*Parameters!$C$5*'Actual H2'!W250,Parameters!$C$22*Parameters!$C$5*'Actual H2'!W250))</f>
        <v>27.547169811320753</v>
      </c>
      <c r="X250" s="12">
        <f>IF(Control!$C$11="Highly pure",Parameters!$C$12*Parameters!$C$5*'Actual H2'!X250,IF(Control!$C$11="Tap water",Parameters!$C$17*Parameters!$C$5*'Actual H2'!X250,Parameters!$C$22*Parameters!$C$5*'Actual H2'!X250))</f>
        <v>29.358490566037734</v>
      </c>
      <c r="Y250" s="12">
        <f>IF(Control!$C$11="Highly pure",Parameters!$C$12*Parameters!$C$5*'Actual H2'!Y250,IF(Control!$C$11="Tap water",Parameters!$C$17*Parameters!$C$5*'Actual H2'!Y250,Parameters!$C$22*Parameters!$C$5*'Actual H2'!Y250))</f>
        <v>27.547169811320753</v>
      </c>
      <c r="Z250" s="12">
        <f>IF(Control!$C$11="Highly pure",Parameters!$C$12*Parameters!$C$5*'Actual H2'!Z250,IF(Control!$C$11="Tap water",Parameters!$C$17*Parameters!$C$5*'Actual H2'!Z250,Parameters!$C$22*Parameters!$C$5*'Actual H2'!Z250))</f>
        <v>25.735849056603776</v>
      </c>
      <c r="AB250" s="7">
        <f t="shared" si="3"/>
        <v>862.82264150943377</v>
      </c>
    </row>
    <row r="251" spans="2:28" x14ac:dyDescent="0.2">
      <c r="B251" s="6">
        <v>44445</v>
      </c>
      <c r="C251" s="12">
        <f>IF(Control!$C$11="Highly pure",Parameters!$C$12*Parameters!$C$5*'Actual H2'!C251,IF(Control!$C$11="Tap water",Parameters!$C$17*Parameters!$C$5*'Actual H2'!C251,Parameters!$C$22*Parameters!$C$5*'Actual H2'!C251))</f>
        <v>23.924528301886792</v>
      </c>
      <c r="D251" s="12">
        <f>IF(Control!$C$11="Highly pure",Parameters!$C$12*Parameters!$C$5*'Actual H2'!D251,IF(Control!$C$11="Tap water",Parameters!$C$17*Parameters!$C$5*'Actual H2'!D251,Parameters!$C$22*Parameters!$C$5*'Actual H2'!D251))</f>
        <v>23.924528301886792</v>
      </c>
      <c r="E251" s="12">
        <f>IF(Control!$C$11="Highly pure",Parameters!$C$12*Parameters!$C$5*'Actual H2'!E251,IF(Control!$C$11="Tap water",Parameters!$C$17*Parameters!$C$5*'Actual H2'!E251,Parameters!$C$22*Parameters!$C$5*'Actual H2'!E251))</f>
        <v>22.113207547169811</v>
      </c>
      <c r="F251" s="12">
        <f>IF(Control!$C$11="Highly pure",Parameters!$C$12*Parameters!$C$5*'Actual H2'!F251,IF(Control!$C$11="Tap water",Parameters!$C$17*Parameters!$C$5*'Actual H2'!F251,Parameters!$C$22*Parameters!$C$5*'Actual H2'!F251))</f>
        <v>15.864150943396227</v>
      </c>
      <c r="G251" s="12">
        <f>IF(Control!$C$11="Highly pure",Parameters!$C$12*Parameters!$C$5*'Actual H2'!G251,IF(Control!$C$11="Tap water",Parameters!$C$17*Parameters!$C$5*'Actual H2'!G251,Parameters!$C$22*Parameters!$C$5*'Actual H2'!G251))</f>
        <v>11.667924528301889</v>
      </c>
      <c r="H251" s="12">
        <f>IF(Control!$C$11="Highly pure",Parameters!$C$12*Parameters!$C$5*'Actual H2'!H251,IF(Control!$C$11="Tap water",Parameters!$C$17*Parameters!$C$5*'Actual H2'!H251,Parameters!$C$22*Parameters!$C$5*'Actual H2'!H251))</f>
        <v>6.7169811320754729</v>
      </c>
      <c r="I251" s="12">
        <f>IF(Control!$C$11="Highly pure",Parameters!$C$12*Parameters!$C$5*'Actual H2'!I251,IF(Control!$C$11="Tap water",Parameters!$C$17*Parameters!$C$5*'Actual H2'!I251,Parameters!$C$22*Parameters!$C$5*'Actual H2'!I251))</f>
        <v>4.7849056603773574</v>
      </c>
      <c r="J251" s="12">
        <f>IF(Control!$C$11="Highly pure",Parameters!$C$12*Parameters!$C$5*'Actual H2'!J251,IF(Control!$C$11="Tap water",Parameters!$C$17*Parameters!$C$5*'Actual H2'!J251,Parameters!$C$22*Parameters!$C$5*'Actual H2'!J251))</f>
        <v>1.8867924528301887</v>
      </c>
      <c r="K251" s="12">
        <f>IF(Control!$C$11="Highly pure",Parameters!$C$12*Parameters!$C$5*'Actual H2'!K251,IF(Control!$C$11="Tap water",Parameters!$C$17*Parameters!$C$5*'Actual H2'!K251,Parameters!$C$22*Parameters!$C$5*'Actual H2'!K251))</f>
        <v>3.8188679245283015</v>
      </c>
      <c r="L251" s="12">
        <f>IF(Control!$C$11="Highly pure",Parameters!$C$12*Parameters!$C$5*'Actual H2'!L251,IF(Control!$C$11="Tap water",Parameters!$C$17*Parameters!$C$5*'Actual H2'!L251,Parameters!$C$22*Parameters!$C$5*'Actual H2'!L251))</f>
        <v>5.7509433962264147</v>
      </c>
      <c r="M251" s="12">
        <f>IF(Control!$C$11="Highly pure",Parameters!$C$12*Parameters!$C$5*'Actual H2'!M251,IF(Control!$C$11="Tap water",Parameters!$C$17*Parameters!$C$5*'Actual H2'!M251,Parameters!$C$22*Parameters!$C$5*'Actual H2'!M251))</f>
        <v>7.9547169811320764</v>
      </c>
      <c r="N251" s="12">
        <f>IF(Control!$C$11="Highly pure",Parameters!$C$12*Parameters!$C$5*'Actual H2'!N251,IF(Control!$C$11="Tap water",Parameters!$C$17*Parameters!$C$5*'Actual H2'!N251,Parameters!$C$22*Parameters!$C$5*'Actual H2'!N251))</f>
        <v>11.667924528301889</v>
      </c>
      <c r="O251" s="12">
        <f>IF(Control!$C$11="Highly pure",Parameters!$C$12*Parameters!$C$5*'Actual H2'!O251,IF(Control!$C$11="Tap water",Parameters!$C$17*Parameters!$C$5*'Actual H2'!O251,Parameters!$C$22*Parameters!$C$5*'Actual H2'!O251))</f>
        <v>17.343396226415091</v>
      </c>
      <c r="P251" s="12">
        <f>IF(Control!$C$11="Highly pure",Parameters!$C$12*Parameters!$C$5*'Actual H2'!P251,IF(Control!$C$11="Tap water",Parameters!$C$17*Parameters!$C$5*'Actual H2'!P251,Parameters!$C$22*Parameters!$C$5*'Actual H2'!P251))</f>
        <v>25.735849056603776</v>
      </c>
      <c r="Q251" s="12">
        <f>IF(Control!$C$11="Highly pure",Parameters!$C$12*Parameters!$C$5*'Actual H2'!Q251,IF(Control!$C$11="Tap water",Parameters!$C$17*Parameters!$C$5*'Actual H2'!Q251,Parameters!$C$22*Parameters!$C$5*'Actual H2'!Q251))</f>
        <v>31.532075471698114</v>
      </c>
      <c r="R251" s="12">
        <f>IF(Control!$C$11="Highly pure",Parameters!$C$12*Parameters!$C$5*'Actual H2'!R251,IF(Control!$C$11="Tap water",Parameters!$C$17*Parameters!$C$5*'Actual H2'!R251,Parameters!$C$22*Parameters!$C$5*'Actual H2'!R251))</f>
        <v>33.705660377358491</v>
      </c>
      <c r="S251" s="12">
        <f>IF(Control!$C$11="Highly pure",Parameters!$C$12*Parameters!$C$5*'Actual H2'!S251,IF(Control!$C$11="Tap water",Parameters!$C$17*Parameters!$C$5*'Actual H2'!S251,Parameters!$C$22*Parameters!$C$5*'Actual H2'!S251))</f>
        <v>35.879245283018875</v>
      </c>
      <c r="T251" s="12">
        <f>IF(Control!$C$11="Highly pure",Parameters!$C$12*Parameters!$C$5*'Actual H2'!T251,IF(Control!$C$11="Tap water",Parameters!$C$17*Parameters!$C$5*'Actual H2'!T251,Parameters!$C$22*Parameters!$C$5*'Actual H2'!T251))</f>
        <v>45.388679245283029</v>
      </c>
      <c r="U251" s="12">
        <f>IF(Control!$C$11="Highly pure",Parameters!$C$12*Parameters!$C$5*'Actual H2'!U251,IF(Control!$C$11="Tap water",Parameters!$C$17*Parameters!$C$5*'Actual H2'!U251,Parameters!$C$22*Parameters!$C$5*'Actual H2'!U251))</f>
        <v>71.84905660377359</v>
      </c>
      <c r="V251" s="12">
        <f>IF(Control!$C$11="Highly pure",Parameters!$C$12*Parameters!$C$5*'Actual H2'!V251,IF(Control!$C$11="Tap water",Parameters!$C$17*Parameters!$C$5*'Actual H2'!V251,Parameters!$C$22*Parameters!$C$5*'Actual H2'!V251))</f>
        <v>79.969811320754715</v>
      </c>
      <c r="W251" s="12">
        <f>IF(Control!$C$11="Highly pure",Parameters!$C$12*Parameters!$C$5*'Actual H2'!W251,IF(Control!$C$11="Tap water",Parameters!$C$17*Parameters!$C$5*'Actual H2'!W251,Parameters!$C$22*Parameters!$C$5*'Actual H2'!W251))</f>
        <v>85.735849056603769</v>
      </c>
      <c r="X251" s="12">
        <f>IF(Control!$C$11="Highly pure",Parameters!$C$12*Parameters!$C$5*'Actual H2'!X251,IF(Control!$C$11="Tap water",Parameters!$C$17*Parameters!$C$5*'Actual H2'!X251,Parameters!$C$22*Parameters!$C$5*'Actual H2'!X251))</f>
        <v>97.781132075471703</v>
      </c>
      <c r="Y251" s="12">
        <f>IF(Control!$C$11="Highly pure",Parameters!$C$12*Parameters!$C$5*'Actual H2'!Y251,IF(Control!$C$11="Tap water",Parameters!$C$17*Parameters!$C$5*'Actual H2'!Y251,Parameters!$C$22*Parameters!$C$5*'Actual H2'!Y251))</f>
        <v>101.19245283018867</v>
      </c>
      <c r="Z251" s="12">
        <f>IF(Control!$C$11="Highly pure",Parameters!$C$12*Parameters!$C$5*'Actual H2'!Z251,IF(Control!$C$11="Tap water",Parameters!$C$17*Parameters!$C$5*'Actual H2'!Z251,Parameters!$C$22*Parameters!$C$5*'Actual H2'!Z251))</f>
        <v>101.19245283018867</v>
      </c>
      <c r="AB251" s="7">
        <f t="shared" si="3"/>
        <v>867.38113207547167</v>
      </c>
    </row>
    <row r="252" spans="2:28" x14ac:dyDescent="0.2">
      <c r="B252" s="6">
        <v>44446</v>
      </c>
      <c r="C252" s="12">
        <f>IF(Control!$C$11="Highly pure",Parameters!$C$12*Parameters!$C$5*'Actual H2'!C252,IF(Control!$C$11="Tap water",Parameters!$C$17*Parameters!$C$5*'Actual H2'!C252,Parameters!$C$22*Parameters!$C$5*'Actual H2'!C252))</f>
        <v>109.79622641509434</v>
      </c>
      <c r="D252" s="12">
        <f>IF(Control!$C$11="Highly pure",Parameters!$C$12*Parameters!$C$5*'Actual H2'!D252,IF(Control!$C$11="Tap water",Parameters!$C$17*Parameters!$C$5*'Actual H2'!D252,Parameters!$C$22*Parameters!$C$5*'Actual H2'!D252))</f>
        <v>113.72075471698113</v>
      </c>
      <c r="E252" s="12">
        <f>IF(Control!$C$11="Highly pure",Parameters!$C$12*Parameters!$C$5*'Actual H2'!E252,IF(Control!$C$11="Tap water",Parameters!$C$17*Parameters!$C$5*'Actual H2'!E252,Parameters!$C$22*Parameters!$C$5*'Actual H2'!E252))</f>
        <v>105.66037735849056</v>
      </c>
      <c r="F252" s="12">
        <f>IF(Control!$C$11="Highly pure",Parameters!$C$12*Parameters!$C$5*'Actual H2'!F252,IF(Control!$C$11="Tap water",Parameters!$C$17*Parameters!$C$5*'Actual H2'!F252,Parameters!$C$22*Parameters!$C$5*'Actual H2'!F252))</f>
        <v>97.781132075471703</v>
      </c>
      <c r="G252" s="12">
        <f>IF(Control!$C$11="Highly pure",Parameters!$C$12*Parameters!$C$5*'Actual H2'!G252,IF(Control!$C$11="Tap water",Parameters!$C$17*Parameters!$C$5*'Actual H2'!G252,Parameters!$C$22*Parameters!$C$5*'Actual H2'!G252))</f>
        <v>75.833962264150927</v>
      </c>
      <c r="H252" s="12">
        <f>IF(Control!$C$11="Highly pure",Parameters!$C$12*Parameters!$C$5*'Actual H2'!H252,IF(Control!$C$11="Tap water",Parameters!$C$17*Parameters!$C$5*'Actual H2'!H252,Parameters!$C$22*Parameters!$C$5*'Actual H2'!H252))</f>
        <v>62.279245283018867</v>
      </c>
      <c r="I252" s="12">
        <f>IF(Control!$C$11="Highly pure",Parameters!$C$12*Parameters!$C$5*'Actual H2'!I252,IF(Control!$C$11="Tap water",Parameters!$C$17*Parameters!$C$5*'Actual H2'!I252,Parameters!$C$22*Parameters!$C$5*'Actual H2'!I252))</f>
        <v>45.388679245283029</v>
      </c>
      <c r="J252" s="12">
        <f>IF(Control!$C$11="Highly pure",Parameters!$C$12*Parameters!$C$5*'Actual H2'!J252,IF(Control!$C$11="Tap water",Parameters!$C$17*Parameters!$C$5*'Actual H2'!J252,Parameters!$C$22*Parameters!$C$5*'Actual H2'!J252))</f>
        <v>29.358490566037734</v>
      </c>
      <c r="K252" s="12">
        <f>IF(Control!$C$11="Highly pure",Parameters!$C$12*Parameters!$C$5*'Actual H2'!K252,IF(Control!$C$11="Tap water",Parameters!$C$17*Parameters!$C$5*'Actual H2'!K252,Parameters!$C$22*Parameters!$C$5*'Actual H2'!K252))</f>
        <v>45.388679245283029</v>
      </c>
      <c r="L252" s="12">
        <f>IF(Control!$C$11="Highly pure",Parameters!$C$12*Parameters!$C$5*'Actual H2'!L252,IF(Control!$C$11="Tap water",Parameters!$C$17*Parameters!$C$5*'Actual H2'!L252,Parameters!$C$22*Parameters!$C$5*'Actual H2'!L252))</f>
        <v>56.181132075471695</v>
      </c>
      <c r="M252" s="12">
        <f>IF(Control!$C$11="Highly pure",Parameters!$C$12*Parameters!$C$5*'Actual H2'!M252,IF(Control!$C$11="Tap water",Parameters!$C$17*Parameters!$C$5*'Actual H2'!M252,Parameters!$C$22*Parameters!$C$5*'Actual H2'!M252))</f>
        <v>53.132075471698116</v>
      </c>
      <c r="N252" s="12">
        <f>IF(Control!$C$11="Highly pure",Parameters!$C$12*Parameters!$C$5*'Actual H2'!N252,IF(Control!$C$11="Tap water",Parameters!$C$17*Parameters!$C$5*'Actual H2'!N252,Parameters!$C$22*Parameters!$C$5*'Actual H2'!N252))</f>
        <v>45.388679245283029</v>
      </c>
      <c r="O252" s="12">
        <f>IF(Control!$C$11="Highly pure",Parameters!$C$12*Parameters!$C$5*'Actual H2'!O252,IF(Control!$C$11="Tap water",Parameters!$C$17*Parameters!$C$5*'Actual H2'!O252,Parameters!$C$22*Parameters!$C$5*'Actual H2'!O252))</f>
        <v>38.052830188679245</v>
      </c>
      <c r="P252" s="12">
        <f>IF(Control!$C$11="Highly pure",Parameters!$C$12*Parameters!$C$5*'Actual H2'!P252,IF(Control!$C$11="Tap water",Parameters!$C$17*Parameters!$C$5*'Actual H2'!P252,Parameters!$C$22*Parameters!$C$5*'Actual H2'!P252))</f>
        <v>31.532075471698114</v>
      </c>
      <c r="Q252" s="12">
        <f>IF(Control!$C$11="Highly pure",Parameters!$C$12*Parameters!$C$5*'Actual H2'!Q252,IF(Control!$C$11="Tap water",Parameters!$C$17*Parameters!$C$5*'Actual H2'!Q252,Parameters!$C$22*Parameters!$C$5*'Actual H2'!Q252))</f>
        <v>23.924528301886792</v>
      </c>
      <c r="R252" s="12">
        <f>IF(Control!$C$11="Highly pure",Parameters!$C$12*Parameters!$C$5*'Actual H2'!R252,IF(Control!$C$11="Tap water",Parameters!$C$17*Parameters!$C$5*'Actual H2'!R252,Parameters!$C$22*Parameters!$C$5*'Actual H2'!R252))</f>
        <v>14.384905660377358</v>
      </c>
      <c r="S252" s="12">
        <f>IF(Control!$C$11="Highly pure",Parameters!$C$12*Parameters!$C$5*'Actual H2'!S252,IF(Control!$C$11="Tap water",Parameters!$C$17*Parameters!$C$5*'Actual H2'!S252,Parameters!$C$22*Parameters!$C$5*'Actual H2'!S252))</f>
        <v>4.7849056603773574</v>
      </c>
      <c r="T252" s="12">
        <f>IF(Control!$C$11="Highly pure",Parameters!$C$12*Parameters!$C$5*'Actual H2'!T252,IF(Control!$C$11="Tap water",Parameters!$C$17*Parameters!$C$5*'Actual H2'!T252,Parameters!$C$22*Parameters!$C$5*'Actual H2'!T252))</f>
        <v>0</v>
      </c>
      <c r="U252" s="12">
        <f>IF(Control!$C$11="Highly pure",Parameters!$C$12*Parameters!$C$5*'Actual H2'!U252,IF(Control!$C$11="Tap water",Parameters!$C$17*Parameters!$C$5*'Actual H2'!U252,Parameters!$C$22*Parameters!$C$5*'Actual H2'!U252))</f>
        <v>0</v>
      </c>
      <c r="V252" s="12">
        <f>IF(Control!$C$11="Highly pure",Parameters!$C$12*Parameters!$C$5*'Actual H2'!V252,IF(Control!$C$11="Tap water",Parameters!$C$17*Parameters!$C$5*'Actual H2'!V252,Parameters!$C$22*Parameters!$C$5*'Actual H2'!V252))</f>
        <v>0</v>
      </c>
      <c r="W252" s="12">
        <f>IF(Control!$C$11="Highly pure",Parameters!$C$12*Parameters!$C$5*'Actual H2'!W252,IF(Control!$C$11="Tap water",Parameters!$C$17*Parameters!$C$5*'Actual H2'!W252,Parameters!$C$22*Parameters!$C$5*'Actual H2'!W252))</f>
        <v>0</v>
      </c>
      <c r="X252" s="12">
        <f>IF(Control!$C$11="Highly pure",Parameters!$C$12*Parameters!$C$5*'Actual H2'!X252,IF(Control!$C$11="Tap water",Parameters!$C$17*Parameters!$C$5*'Actual H2'!X252,Parameters!$C$22*Parameters!$C$5*'Actual H2'!X252))</f>
        <v>0</v>
      </c>
      <c r="Y252" s="12">
        <f>IF(Control!$C$11="Highly pure",Parameters!$C$12*Parameters!$C$5*'Actual H2'!Y252,IF(Control!$C$11="Tap water",Parameters!$C$17*Parameters!$C$5*'Actual H2'!Y252,Parameters!$C$22*Parameters!$C$5*'Actual H2'!Y252))</f>
        <v>0</v>
      </c>
      <c r="Z252" s="12">
        <f>IF(Control!$C$11="Highly pure",Parameters!$C$12*Parameters!$C$5*'Actual H2'!Z252,IF(Control!$C$11="Tap water",Parameters!$C$17*Parameters!$C$5*'Actual H2'!Z252,Parameters!$C$22*Parameters!$C$5*'Actual H2'!Z252))</f>
        <v>0</v>
      </c>
      <c r="AB252" s="7">
        <f t="shared" si="3"/>
        <v>952.58867924528306</v>
      </c>
    </row>
    <row r="253" spans="2:28" x14ac:dyDescent="0.2">
      <c r="B253" s="6">
        <v>44447</v>
      </c>
      <c r="C253" s="12">
        <f>IF(Control!$C$11="Highly pure",Parameters!$C$12*Parameters!$C$5*'Actual H2'!C253,IF(Control!$C$11="Tap water",Parameters!$C$17*Parameters!$C$5*'Actual H2'!C253,Parameters!$C$22*Parameters!$C$5*'Actual H2'!C253))</f>
        <v>0</v>
      </c>
      <c r="D253" s="12">
        <f>IF(Control!$C$11="Highly pure",Parameters!$C$12*Parameters!$C$5*'Actual H2'!D253,IF(Control!$C$11="Tap water",Parameters!$C$17*Parameters!$C$5*'Actual H2'!D253,Parameters!$C$22*Parameters!$C$5*'Actual H2'!D253))</f>
        <v>0</v>
      </c>
      <c r="E253" s="12">
        <f>IF(Control!$C$11="Highly pure",Parameters!$C$12*Parameters!$C$5*'Actual H2'!E253,IF(Control!$C$11="Tap water",Parameters!$C$17*Parameters!$C$5*'Actual H2'!E253,Parameters!$C$22*Parameters!$C$5*'Actual H2'!E253))</f>
        <v>0</v>
      </c>
      <c r="F253" s="12">
        <f>IF(Control!$C$11="Highly pure",Parameters!$C$12*Parameters!$C$5*'Actual H2'!F253,IF(Control!$C$11="Tap water",Parameters!$C$17*Parameters!$C$5*'Actual H2'!F253,Parameters!$C$22*Parameters!$C$5*'Actual H2'!F253))</f>
        <v>0</v>
      </c>
      <c r="G253" s="12">
        <f>IF(Control!$C$11="Highly pure",Parameters!$C$12*Parameters!$C$5*'Actual H2'!G253,IF(Control!$C$11="Tap water",Parameters!$C$17*Parameters!$C$5*'Actual H2'!G253,Parameters!$C$22*Parameters!$C$5*'Actual H2'!G253))</f>
        <v>0</v>
      </c>
      <c r="H253" s="12">
        <f>IF(Control!$C$11="Highly pure",Parameters!$C$12*Parameters!$C$5*'Actual H2'!H253,IF(Control!$C$11="Tap water",Parameters!$C$17*Parameters!$C$5*'Actual H2'!H253,Parameters!$C$22*Parameters!$C$5*'Actual H2'!H253))</f>
        <v>0</v>
      </c>
      <c r="I253" s="12">
        <f>IF(Control!$C$11="Highly pure",Parameters!$C$12*Parameters!$C$5*'Actual H2'!I253,IF(Control!$C$11="Tap water",Parameters!$C$17*Parameters!$C$5*'Actual H2'!I253,Parameters!$C$22*Parameters!$C$5*'Actual H2'!I253))</f>
        <v>0</v>
      </c>
      <c r="J253" s="12">
        <f>IF(Control!$C$11="Highly pure",Parameters!$C$12*Parameters!$C$5*'Actual H2'!J253,IF(Control!$C$11="Tap water",Parameters!$C$17*Parameters!$C$5*'Actual H2'!J253,Parameters!$C$22*Parameters!$C$5*'Actual H2'!J253))</f>
        <v>0</v>
      </c>
      <c r="K253" s="12">
        <f>IF(Control!$C$11="Highly pure",Parameters!$C$12*Parameters!$C$5*'Actual H2'!K253,IF(Control!$C$11="Tap water",Parameters!$C$17*Parameters!$C$5*'Actual H2'!K253,Parameters!$C$22*Parameters!$C$5*'Actual H2'!K253))</f>
        <v>0</v>
      </c>
      <c r="L253" s="12">
        <f>IF(Control!$C$11="Highly pure",Parameters!$C$12*Parameters!$C$5*'Actual H2'!L253,IF(Control!$C$11="Tap water",Parameters!$C$17*Parameters!$C$5*'Actual H2'!L253,Parameters!$C$22*Parameters!$C$5*'Actual H2'!L253))</f>
        <v>0</v>
      </c>
      <c r="M253" s="12">
        <f>IF(Control!$C$11="Highly pure",Parameters!$C$12*Parameters!$C$5*'Actual H2'!M253,IF(Control!$C$11="Tap water",Parameters!$C$17*Parameters!$C$5*'Actual H2'!M253,Parameters!$C$22*Parameters!$C$5*'Actual H2'!M253))</f>
        <v>0</v>
      </c>
      <c r="N253" s="12">
        <f>IF(Control!$C$11="Highly pure",Parameters!$C$12*Parameters!$C$5*'Actual H2'!N253,IF(Control!$C$11="Tap water",Parameters!$C$17*Parameters!$C$5*'Actual H2'!N253,Parameters!$C$22*Parameters!$C$5*'Actual H2'!N253))</f>
        <v>0</v>
      </c>
      <c r="O253" s="12">
        <f>IF(Control!$C$11="Highly pure",Parameters!$C$12*Parameters!$C$5*'Actual H2'!O253,IF(Control!$C$11="Tap water",Parameters!$C$17*Parameters!$C$5*'Actual H2'!O253,Parameters!$C$22*Parameters!$C$5*'Actual H2'!O253))</f>
        <v>0</v>
      </c>
      <c r="P253" s="12">
        <f>IF(Control!$C$11="Highly pure",Parameters!$C$12*Parameters!$C$5*'Actual H2'!P253,IF(Control!$C$11="Tap water",Parameters!$C$17*Parameters!$C$5*'Actual H2'!P253,Parameters!$C$22*Parameters!$C$5*'Actual H2'!P253))</f>
        <v>0</v>
      </c>
      <c r="Q253" s="12">
        <f>IF(Control!$C$11="Highly pure",Parameters!$C$12*Parameters!$C$5*'Actual H2'!Q253,IF(Control!$C$11="Tap water",Parameters!$C$17*Parameters!$C$5*'Actual H2'!Q253,Parameters!$C$22*Parameters!$C$5*'Actual H2'!Q253))</f>
        <v>0</v>
      </c>
      <c r="R253" s="12">
        <f>IF(Control!$C$11="Highly pure",Parameters!$C$12*Parameters!$C$5*'Actual H2'!R253,IF(Control!$C$11="Tap water",Parameters!$C$17*Parameters!$C$5*'Actual H2'!R253,Parameters!$C$22*Parameters!$C$5*'Actual H2'!R253))</f>
        <v>0</v>
      </c>
      <c r="S253" s="12">
        <f>IF(Control!$C$11="Highly pure",Parameters!$C$12*Parameters!$C$5*'Actual H2'!S253,IF(Control!$C$11="Tap water",Parameters!$C$17*Parameters!$C$5*'Actual H2'!S253,Parameters!$C$22*Parameters!$C$5*'Actual H2'!S253))</f>
        <v>0</v>
      </c>
      <c r="T253" s="12">
        <f>IF(Control!$C$11="Highly pure",Parameters!$C$12*Parameters!$C$5*'Actual H2'!T253,IF(Control!$C$11="Tap water",Parameters!$C$17*Parameters!$C$5*'Actual H2'!T253,Parameters!$C$22*Parameters!$C$5*'Actual H2'!T253))</f>
        <v>17.343396226415091</v>
      </c>
      <c r="U253" s="12">
        <f>IF(Control!$C$11="Highly pure",Parameters!$C$12*Parameters!$C$5*'Actual H2'!U253,IF(Control!$C$11="Tap water",Parameters!$C$17*Parameters!$C$5*'Actual H2'!U253,Parameters!$C$22*Parameters!$C$5*'Actual H2'!U253))</f>
        <v>40.226415094339615</v>
      </c>
      <c r="V253" s="12">
        <f>IF(Control!$C$11="Highly pure",Parameters!$C$12*Parameters!$C$5*'Actual H2'!V253,IF(Control!$C$11="Tap water",Parameters!$C$17*Parameters!$C$5*'Actual H2'!V253,Parameters!$C$22*Parameters!$C$5*'Actual H2'!V253))</f>
        <v>62.279245283018867</v>
      </c>
      <c r="W253" s="12">
        <f>IF(Control!$C$11="Highly pure",Parameters!$C$12*Parameters!$C$5*'Actual H2'!W253,IF(Control!$C$11="Tap water",Parameters!$C$17*Parameters!$C$5*'Actual H2'!W253,Parameters!$C$22*Parameters!$C$5*'Actual H2'!W253))</f>
        <v>68.377358490566024</v>
      </c>
      <c r="X253" s="12">
        <f>IF(Control!$C$11="Highly pure",Parameters!$C$12*Parameters!$C$5*'Actual H2'!X253,IF(Control!$C$11="Tap water",Parameters!$C$17*Parameters!$C$5*'Actual H2'!X253,Parameters!$C$22*Parameters!$C$5*'Actual H2'!X253))</f>
        <v>62.279245283018867</v>
      </c>
      <c r="Y253" s="12">
        <f>IF(Control!$C$11="Highly pure",Parameters!$C$12*Parameters!$C$5*'Actual H2'!Y253,IF(Control!$C$11="Tap water",Parameters!$C$17*Parameters!$C$5*'Actual H2'!Y253,Parameters!$C$22*Parameters!$C$5*'Actual H2'!Y253))</f>
        <v>50.55094339622643</v>
      </c>
      <c r="Z253" s="12">
        <f>IF(Control!$C$11="Highly pure",Parameters!$C$12*Parameters!$C$5*'Actual H2'!Z253,IF(Control!$C$11="Tap water",Parameters!$C$17*Parameters!$C$5*'Actual H2'!Z253,Parameters!$C$22*Parameters!$C$5*'Actual H2'!Z253))</f>
        <v>42.807547169811322</v>
      </c>
      <c r="AB253" s="7">
        <f t="shared" si="3"/>
        <v>343.86415094339617</v>
      </c>
    </row>
    <row r="254" spans="2:28" x14ac:dyDescent="0.2">
      <c r="B254" s="6">
        <v>44448</v>
      </c>
      <c r="C254" s="12">
        <f>IF(Control!$C$11="Highly pure",Parameters!$C$12*Parameters!$C$5*'Actual H2'!C254,IF(Control!$C$11="Tap water",Parameters!$C$17*Parameters!$C$5*'Actual H2'!C254,Parameters!$C$22*Parameters!$C$5*'Actual H2'!C254))</f>
        <v>38.052830188679245</v>
      </c>
      <c r="D254" s="12">
        <f>IF(Control!$C$11="Highly pure",Parameters!$C$12*Parameters!$C$5*'Actual H2'!D254,IF(Control!$C$11="Tap water",Parameters!$C$17*Parameters!$C$5*'Actual H2'!D254,Parameters!$C$22*Parameters!$C$5*'Actual H2'!D254))</f>
        <v>40.226415094339615</v>
      </c>
      <c r="E254" s="12">
        <f>IF(Control!$C$11="Highly pure",Parameters!$C$12*Parameters!$C$5*'Actual H2'!E254,IF(Control!$C$11="Tap water",Parameters!$C$17*Parameters!$C$5*'Actual H2'!E254,Parameters!$C$22*Parameters!$C$5*'Actual H2'!E254))</f>
        <v>62.279245283018867</v>
      </c>
      <c r="F254" s="12">
        <f>IF(Control!$C$11="Highly pure",Parameters!$C$12*Parameters!$C$5*'Actual H2'!F254,IF(Control!$C$11="Tap water",Parameters!$C$17*Parameters!$C$5*'Actual H2'!F254,Parameters!$C$22*Parameters!$C$5*'Actual H2'!F254))</f>
        <v>83.89433962264151</v>
      </c>
      <c r="G254" s="12">
        <f>IF(Control!$C$11="Highly pure",Parameters!$C$12*Parameters!$C$5*'Actual H2'!G254,IF(Control!$C$11="Tap water",Parameters!$C$17*Parameters!$C$5*'Actual H2'!G254,Parameters!$C$22*Parameters!$C$5*'Actual H2'!G254))</f>
        <v>93.856603773584894</v>
      </c>
      <c r="H254" s="12">
        <f>IF(Control!$C$11="Highly pure",Parameters!$C$12*Parameters!$C$5*'Actual H2'!H254,IF(Control!$C$11="Tap water",Parameters!$C$17*Parameters!$C$5*'Actual H2'!H254,Parameters!$C$22*Parameters!$C$5*'Actual H2'!H254))</f>
        <v>101.19245283018867</v>
      </c>
      <c r="I254" s="12">
        <f>IF(Control!$C$11="Highly pure",Parameters!$C$12*Parameters!$C$5*'Actual H2'!I254,IF(Control!$C$11="Tap water",Parameters!$C$17*Parameters!$C$5*'Actual H2'!I254,Parameters!$C$22*Parameters!$C$5*'Actual H2'!I254))</f>
        <v>97.781132075471703</v>
      </c>
      <c r="J254" s="12">
        <f>IF(Control!$C$11="Highly pure",Parameters!$C$12*Parameters!$C$5*'Actual H2'!J254,IF(Control!$C$11="Tap water",Parameters!$C$17*Parameters!$C$5*'Actual H2'!J254,Parameters!$C$22*Parameters!$C$5*'Actual H2'!J254))</f>
        <v>85.735849056603769</v>
      </c>
      <c r="K254" s="12">
        <f>IF(Control!$C$11="Highly pure",Parameters!$C$12*Parameters!$C$5*'Actual H2'!K254,IF(Control!$C$11="Tap water",Parameters!$C$17*Parameters!$C$5*'Actual H2'!K254,Parameters!$C$22*Parameters!$C$5*'Actual H2'!K254))</f>
        <v>93.856603773584894</v>
      </c>
      <c r="L254" s="12">
        <f>IF(Control!$C$11="Highly pure",Parameters!$C$12*Parameters!$C$5*'Actual H2'!L254,IF(Control!$C$11="Tap water",Parameters!$C$17*Parameters!$C$5*'Actual H2'!L254,Parameters!$C$22*Parameters!$C$5*'Actual H2'!L254))</f>
        <v>89.720754716981133</v>
      </c>
      <c r="M254" s="12">
        <f>IF(Control!$C$11="Highly pure",Parameters!$C$12*Parameters!$C$5*'Actual H2'!M254,IF(Control!$C$11="Tap water",Parameters!$C$17*Parameters!$C$5*'Actual H2'!M254,Parameters!$C$22*Parameters!$C$5*'Actual H2'!M254))</f>
        <v>85.735849056603769</v>
      </c>
      <c r="N254" s="12">
        <f>IF(Control!$C$11="Highly pure",Parameters!$C$12*Parameters!$C$5*'Actual H2'!N254,IF(Control!$C$11="Tap water",Parameters!$C$17*Parameters!$C$5*'Actual H2'!N254,Parameters!$C$22*Parameters!$C$5*'Actual H2'!N254))</f>
        <v>83.89433962264151</v>
      </c>
      <c r="O254" s="12">
        <f>IF(Control!$C$11="Highly pure",Parameters!$C$12*Parameters!$C$5*'Actual H2'!O254,IF(Control!$C$11="Tap water",Parameters!$C$17*Parameters!$C$5*'Actual H2'!O254,Parameters!$C$22*Parameters!$C$5*'Actual H2'!O254))</f>
        <v>71.84905660377359</v>
      </c>
      <c r="P254" s="12">
        <f>IF(Control!$C$11="Highly pure",Parameters!$C$12*Parameters!$C$5*'Actual H2'!P254,IF(Control!$C$11="Tap water",Parameters!$C$17*Parameters!$C$5*'Actual H2'!P254,Parameters!$C$22*Parameters!$C$5*'Actual H2'!P254))</f>
        <v>68.377358490566024</v>
      </c>
      <c r="Q254" s="12">
        <f>IF(Control!$C$11="Highly pure",Parameters!$C$12*Parameters!$C$5*'Actual H2'!Q254,IF(Control!$C$11="Tap water",Parameters!$C$17*Parameters!$C$5*'Actual H2'!Q254,Parameters!$C$22*Parameters!$C$5*'Actual H2'!Q254))</f>
        <v>62.279245283018867</v>
      </c>
      <c r="R254" s="12">
        <f>IF(Control!$C$11="Highly pure",Parameters!$C$12*Parameters!$C$5*'Actual H2'!R254,IF(Control!$C$11="Tap water",Parameters!$C$17*Parameters!$C$5*'Actual H2'!R254,Parameters!$C$22*Parameters!$C$5*'Actual H2'!R254))</f>
        <v>59.230188679245273</v>
      </c>
      <c r="S254" s="12">
        <f>IF(Control!$C$11="Highly pure",Parameters!$C$12*Parameters!$C$5*'Actual H2'!S254,IF(Control!$C$11="Tap water",Parameters!$C$17*Parameters!$C$5*'Actual H2'!S254,Parameters!$C$22*Parameters!$C$5*'Actual H2'!S254))</f>
        <v>59.230188679245273</v>
      </c>
      <c r="T254" s="12">
        <f>IF(Control!$C$11="Highly pure",Parameters!$C$12*Parameters!$C$5*'Actual H2'!T254,IF(Control!$C$11="Tap water",Parameters!$C$17*Parameters!$C$5*'Actual H2'!T254,Parameters!$C$22*Parameters!$C$5*'Actual H2'!T254))</f>
        <v>56.181132075471695</v>
      </c>
      <c r="U254" s="12">
        <f>IF(Control!$C$11="Highly pure",Parameters!$C$12*Parameters!$C$5*'Actual H2'!U254,IF(Control!$C$11="Tap water",Parameters!$C$17*Parameters!$C$5*'Actual H2'!U254,Parameters!$C$22*Parameters!$C$5*'Actual H2'!U254))</f>
        <v>59.230188679245273</v>
      </c>
      <c r="V254" s="12">
        <f>IF(Control!$C$11="Highly pure",Parameters!$C$12*Parameters!$C$5*'Actual H2'!V254,IF(Control!$C$11="Tap water",Parameters!$C$17*Parameters!$C$5*'Actual H2'!V254,Parameters!$C$22*Parameters!$C$5*'Actual H2'!V254))</f>
        <v>62.279245283018867</v>
      </c>
      <c r="W254" s="12">
        <f>IF(Control!$C$11="Highly pure",Parameters!$C$12*Parameters!$C$5*'Actual H2'!W254,IF(Control!$C$11="Tap water",Parameters!$C$17*Parameters!$C$5*'Actual H2'!W254,Parameters!$C$22*Parameters!$C$5*'Actual H2'!W254))</f>
        <v>59.230188679245273</v>
      </c>
      <c r="X254" s="12">
        <f>IF(Control!$C$11="Highly pure",Parameters!$C$12*Parameters!$C$5*'Actual H2'!X254,IF(Control!$C$11="Tap water",Parameters!$C$17*Parameters!$C$5*'Actual H2'!X254,Parameters!$C$22*Parameters!$C$5*'Actual H2'!X254))</f>
        <v>50.55094339622643</v>
      </c>
      <c r="Y254" s="12">
        <f>IF(Control!$C$11="Highly pure",Parameters!$C$12*Parameters!$C$5*'Actual H2'!Y254,IF(Control!$C$11="Tap water",Parameters!$C$17*Parameters!$C$5*'Actual H2'!Y254,Parameters!$C$22*Parameters!$C$5*'Actual H2'!Y254))</f>
        <v>40.226415094339615</v>
      </c>
      <c r="Z254" s="12">
        <f>IF(Control!$C$11="Highly pure",Parameters!$C$12*Parameters!$C$5*'Actual H2'!Z254,IF(Control!$C$11="Tap water",Parameters!$C$17*Parameters!$C$5*'Actual H2'!Z254,Parameters!$C$22*Parameters!$C$5*'Actual H2'!Z254))</f>
        <v>31.532075471698114</v>
      </c>
      <c r="AB254" s="7">
        <f t="shared" si="3"/>
        <v>1636.4226415094333</v>
      </c>
    </row>
    <row r="255" spans="2:28" x14ac:dyDescent="0.2">
      <c r="B255" s="6">
        <v>44449</v>
      </c>
      <c r="C255" s="12">
        <f>IF(Control!$C$11="Highly pure",Parameters!$C$12*Parameters!$C$5*'Actual H2'!C255,IF(Control!$C$11="Tap water",Parameters!$C$17*Parameters!$C$5*'Actual H2'!C255,Parameters!$C$22*Parameters!$C$5*'Actual H2'!C255))</f>
        <v>23.924528301886792</v>
      </c>
      <c r="D255" s="12">
        <f>IF(Control!$C$11="Highly pure",Parameters!$C$12*Parameters!$C$5*'Actual H2'!D255,IF(Control!$C$11="Tap water",Parameters!$C$17*Parameters!$C$5*'Actual H2'!D255,Parameters!$C$22*Parameters!$C$5*'Actual H2'!D255))</f>
        <v>12.905660377358492</v>
      </c>
      <c r="E255" s="12">
        <f>IF(Control!$C$11="Highly pure",Parameters!$C$12*Parameters!$C$5*'Actual H2'!E255,IF(Control!$C$11="Tap water",Parameters!$C$17*Parameters!$C$5*'Actual H2'!E255,Parameters!$C$22*Parameters!$C$5*'Actual H2'!E255))</f>
        <v>5.7509433962264147</v>
      </c>
      <c r="F255" s="12">
        <f>IF(Control!$C$11="Highly pure",Parameters!$C$12*Parameters!$C$5*'Actual H2'!F255,IF(Control!$C$11="Tap water",Parameters!$C$17*Parameters!$C$5*'Actual H2'!F255,Parameters!$C$22*Parameters!$C$5*'Actual H2'!F255))</f>
        <v>0</v>
      </c>
      <c r="G255" s="12">
        <f>IF(Control!$C$11="Highly pure",Parameters!$C$12*Parameters!$C$5*'Actual H2'!G255,IF(Control!$C$11="Tap water",Parameters!$C$17*Parameters!$C$5*'Actual H2'!G255,Parameters!$C$22*Parameters!$C$5*'Actual H2'!G255))</f>
        <v>0</v>
      </c>
      <c r="H255" s="12">
        <f>IF(Control!$C$11="Highly pure",Parameters!$C$12*Parameters!$C$5*'Actual H2'!H255,IF(Control!$C$11="Tap water",Parameters!$C$17*Parameters!$C$5*'Actual H2'!H255,Parameters!$C$22*Parameters!$C$5*'Actual H2'!H255))</f>
        <v>0</v>
      </c>
      <c r="I255" s="12">
        <f>IF(Control!$C$11="Highly pure",Parameters!$C$12*Parameters!$C$5*'Actual H2'!I255,IF(Control!$C$11="Tap water",Parameters!$C$17*Parameters!$C$5*'Actual H2'!I255,Parameters!$C$22*Parameters!$C$5*'Actual H2'!I255))</f>
        <v>0</v>
      </c>
      <c r="J255" s="12">
        <f>IF(Control!$C$11="Highly pure",Parameters!$C$12*Parameters!$C$5*'Actual H2'!J255,IF(Control!$C$11="Tap water",Parameters!$C$17*Parameters!$C$5*'Actual H2'!J255,Parameters!$C$22*Parameters!$C$5*'Actual H2'!J255))</f>
        <v>0</v>
      </c>
      <c r="K255" s="12">
        <f>IF(Control!$C$11="Highly pure",Parameters!$C$12*Parameters!$C$5*'Actual H2'!K255,IF(Control!$C$11="Tap water",Parameters!$C$17*Parameters!$C$5*'Actual H2'!K255,Parameters!$C$22*Parameters!$C$5*'Actual H2'!K255))</f>
        <v>0</v>
      </c>
      <c r="L255" s="12">
        <f>IF(Control!$C$11="Highly pure",Parameters!$C$12*Parameters!$C$5*'Actual H2'!L255,IF(Control!$C$11="Tap water",Parameters!$C$17*Parameters!$C$5*'Actual H2'!L255,Parameters!$C$22*Parameters!$C$5*'Actual H2'!L255))</f>
        <v>0</v>
      </c>
      <c r="M255" s="12">
        <f>IF(Control!$C$11="Highly pure",Parameters!$C$12*Parameters!$C$5*'Actual H2'!M255,IF(Control!$C$11="Tap water",Parameters!$C$17*Parameters!$C$5*'Actual H2'!M255,Parameters!$C$22*Parameters!$C$5*'Actual H2'!M255))</f>
        <v>0</v>
      </c>
      <c r="N255" s="12">
        <f>IF(Control!$C$11="Highly pure",Parameters!$C$12*Parameters!$C$5*'Actual H2'!N255,IF(Control!$C$11="Tap water",Parameters!$C$17*Parameters!$C$5*'Actual H2'!N255,Parameters!$C$22*Parameters!$C$5*'Actual H2'!N255))</f>
        <v>0</v>
      </c>
      <c r="O255" s="12">
        <f>IF(Control!$C$11="Highly pure",Parameters!$C$12*Parameters!$C$5*'Actual H2'!O255,IF(Control!$C$11="Tap water",Parameters!$C$17*Parameters!$C$5*'Actual H2'!O255,Parameters!$C$22*Parameters!$C$5*'Actual H2'!O255))</f>
        <v>0</v>
      </c>
      <c r="P255" s="12">
        <f>IF(Control!$C$11="Highly pure",Parameters!$C$12*Parameters!$C$5*'Actual H2'!P255,IF(Control!$C$11="Tap water",Parameters!$C$17*Parameters!$C$5*'Actual H2'!P255,Parameters!$C$22*Parameters!$C$5*'Actual H2'!P255))</f>
        <v>0</v>
      </c>
      <c r="Q255" s="12">
        <f>IF(Control!$C$11="Highly pure",Parameters!$C$12*Parameters!$C$5*'Actual H2'!Q255,IF(Control!$C$11="Tap water",Parameters!$C$17*Parameters!$C$5*'Actual H2'!Q255,Parameters!$C$22*Parameters!$C$5*'Actual H2'!Q255))</f>
        <v>0</v>
      </c>
      <c r="R255" s="12">
        <f>IF(Control!$C$11="Highly pure",Parameters!$C$12*Parameters!$C$5*'Actual H2'!R255,IF(Control!$C$11="Tap water",Parameters!$C$17*Parameters!$C$5*'Actual H2'!R255,Parameters!$C$22*Parameters!$C$5*'Actual H2'!R255))</f>
        <v>0</v>
      </c>
      <c r="S255" s="12">
        <f>IF(Control!$C$11="Highly pure",Parameters!$C$12*Parameters!$C$5*'Actual H2'!S255,IF(Control!$C$11="Tap water",Parameters!$C$17*Parameters!$C$5*'Actual H2'!S255,Parameters!$C$22*Parameters!$C$5*'Actual H2'!S255))</f>
        <v>0</v>
      </c>
      <c r="T255" s="12">
        <f>IF(Control!$C$11="Highly pure",Parameters!$C$12*Parameters!$C$5*'Actual H2'!T255,IF(Control!$C$11="Tap water",Parameters!$C$17*Parameters!$C$5*'Actual H2'!T255,Parameters!$C$22*Parameters!$C$5*'Actual H2'!T255))</f>
        <v>0</v>
      </c>
      <c r="U255" s="12">
        <f>IF(Control!$C$11="Highly pure",Parameters!$C$12*Parameters!$C$5*'Actual H2'!U255,IF(Control!$C$11="Tap water",Parameters!$C$17*Parameters!$C$5*'Actual H2'!U255,Parameters!$C$22*Parameters!$C$5*'Actual H2'!U255))</f>
        <v>0</v>
      </c>
      <c r="V255" s="12">
        <f>IF(Control!$C$11="Highly pure",Parameters!$C$12*Parameters!$C$5*'Actual H2'!V255,IF(Control!$C$11="Tap water",Parameters!$C$17*Parameters!$C$5*'Actual H2'!V255,Parameters!$C$22*Parameters!$C$5*'Actual H2'!V255))</f>
        <v>0</v>
      </c>
      <c r="W255" s="12">
        <f>IF(Control!$C$11="Highly pure",Parameters!$C$12*Parameters!$C$5*'Actual H2'!W255,IF(Control!$C$11="Tap water",Parameters!$C$17*Parameters!$C$5*'Actual H2'!W255,Parameters!$C$22*Parameters!$C$5*'Actual H2'!W255))</f>
        <v>0</v>
      </c>
      <c r="X255" s="12">
        <f>IF(Control!$C$11="Highly pure",Parameters!$C$12*Parameters!$C$5*'Actual H2'!X255,IF(Control!$C$11="Tap water",Parameters!$C$17*Parameters!$C$5*'Actual H2'!X255,Parameters!$C$22*Parameters!$C$5*'Actual H2'!X255))</f>
        <v>0</v>
      </c>
      <c r="Y255" s="12">
        <f>IF(Control!$C$11="Highly pure",Parameters!$C$12*Parameters!$C$5*'Actual H2'!Y255,IF(Control!$C$11="Tap water",Parameters!$C$17*Parameters!$C$5*'Actual H2'!Y255,Parameters!$C$22*Parameters!$C$5*'Actual H2'!Y255))</f>
        <v>0</v>
      </c>
      <c r="Z255" s="12">
        <f>IF(Control!$C$11="Highly pure",Parameters!$C$12*Parameters!$C$5*'Actual H2'!Z255,IF(Control!$C$11="Tap water",Parameters!$C$17*Parameters!$C$5*'Actual H2'!Z255,Parameters!$C$22*Parameters!$C$5*'Actual H2'!Z255))</f>
        <v>0</v>
      </c>
      <c r="AB255" s="7">
        <f t="shared" si="3"/>
        <v>42.5811320754717</v>
      </c>
    </row>
    <row r="256" spans="2:28" x14ac:dyDescent="0.2">
      <c r="B256" s="6">
        <v>44450</v>
      </c>
      <c r="C256" s="12">
        <f>IF(Control!$C$11="Highly pure",Parameters!$C$12*Parameters!$C$5*'Actual H2'!C256,IF(Control!$C$11="Tap water",Parameters!$C$17*Parameters!$C$5*'Actual H2'!C256,Parameters!$C$22*Parameters!$C$5*'Actual H2'!C256))</f>
        <v>2.8528301886792451</v>
      </c>
      <c r="D256" s="12">
        <f>IF(Control!$C$11="Highly pure",Parameters!$C$12*Parameters!$C$5*'Actual H2'!D256,IF(Control!$C$11="Tap water",Parameters!$C$17*Parameters!$C$5*'Actual H2'!D256,Parameters!$C$22*Parameters!$C$5*'Actual H2'!D256))</f>
        <v>3.8188679245283015</v>
      </c>
      <c r="E256" s="12">
        <f>IF(Control!$C$11="Highly pure",Parameters!$C$12*Parameters!$C$5*'Actual H2'!E256,IF(Control!$C$11="Tap water",Parameters!$C$17*Parameters!$C$5*'Actual H2'!E256,Parameters!$C$22*Parameters!$C$5*'Actual H2'!E256))</f>
        <v>5.7509433962264147</v>
      </c>
      <c r="F256" s="12">
        <f>IF(Control!$C$11="Highly pure",Parameters!$C$12*Parameters!$C$5*'Actual H2'!F256,IF(Control!$C$11="Tap water",Parameters!$C$17*Parameters!$C$5*'Actual H2'!F256,Parameters!$C$22*Parameters!$C$5*'Actual H2'!F256))</f>
        <v>7.9547169811320764</v>
      </c>
      <c r="G256" s="12">
        <f>IF(Control!$C$11="Highly pure",Parameters!$C$12*Parameters!$C$5*'Actual H2'!G256,IF(Control!$C$11="Tap water",Parameters!$C$17*Parameters!$C$5*'Actual H2'!G256,Parameters!$C$22*Parameters!$C$5*'Actual H2'!G256))</f>
        <v>11.667924528301889</v>
      </c>
      <c r="H256" s="12">
        <f>IF(Control!$C$11="Highly pure",Parameters!$C$12*Parameters!$C$5*'Actual H2'!H256,IF(Control!$C$11="Tap water",Parameters!$C$17*Parameters!$C$5*'Actual H2'!H256,Parameters!$C$22*Parameters!$C$5*'Actual H2'!H256))</f>
        <v>22.113207547169811</v>
      </c>
      <c r="I256" s="12">
        <f>IF(Control!$C$11="Highly pure",Parameters!$C$12*Parameters!$C$5*'Actual H2'!I256,IF(Control!$C$11="Tap water",Parameters!$C$17*Parameters!$C$5*'Actual H2'!I256,Parameters!$C$22*Parameters!$C$5*'Actual H2'!I256))</f>
        <v>33.705660377358491</v>
      </c>
      <c r="J256" s="12">
        <f>IF(Control!$C$11="Highly pure",Parameters!$C$12*Parameters!$C$5*'Actual H2'!J256,IF(Control!$C$11="Tap water",Parameters!$C$17*Parameters!$C$5*'Actual H2'!J256,Parameters!$C$22*Parameters!$C$5*'Actual H2'!J256))</f>
        <v>40.226415094339615</v>
      </c>
      <c r="K256" s="12">
        <f>IF(Control!$C$11="Highly pure",Parameters!$C$12*Parameters!$C$5*'Actual H2'!K256,IF(Control!$C$11="Tap water",Parameters!$C$17*Parameters!$C$5*'Actual H2'!K256,Parameters!$C$22*Parameters!$C$5*'Actual H2'!K256))</f>
        <v>75.833962264150927</v>
      </c>
      <c r="L256" s="12">
        <f>IF(Control!$C$11="Highly pure",Parameters!$C$12*Parameters!$C$5*'Actual H2'!L256,IF(Control!$C$11="Tap water",Parameters!$C$17*Parameters!$C$5*'Actual H2'!L256,Parameters!$C$22*Parameters!$C$5*'Actual H2'!L256))</f>
        <v>109.79622641509434</v>
      </c>
      <c r="M256" s="12">
        <f>IF(Control!$C$11="Highly pure",Parameters!$C$12*Parameters!$C$5*'Actual H2'!M256,IF(Control!$C$11="Tap water",Parameters!$C$17*Parameters!$C$5*'Actual H2'!M256,Parameters!$C$22*Parameters!$C$5*'Actual H2'!M256))</f>
        <v>137.53962264150945</v>
      </c>
      <c r="N256" s="12">
        <f>IF(Control!$C$11="Highly pure",Parameters!$C$12*Parameters!$C$5*'Actual H2'!N256,IF(Control!$C$11="Tap water",Parameters!$C$17*Parameters!$C$5*'Actual H2'!N256,Parameters!$C$22*Parameters!$C$5*'Actual H2'!N256))</f>
        <v>165.37358490566035</v>
      </c>
      <c r="O256" s="12">
        <f>IF(Control!$C$11="Highly pure",Parameters!$C$12*Parameters!$C$5*'Actual H2'!O256,IF(Control!$C$11="Tap water",Parameters!$C$17*Parameters!$C$5*'Actual H2'!O256,Parameters!$C$22*Parameters!$C$5*'Actual H2'!O256))</f>
        <v>174.79245283018867</v>
      </c>
      <c r="P256" s="12">
        <f>IF(Control!$C$11="Highly pure",Parameters!$C$12*Parameters!$C$5*'Actual H2'!P256,IF(Control!$C$11="Tap water",Parameters!$C$17*Parameters!$C$5*'Actual H2'!P256,Parameters!$C$22*Parameters!$C$5*'Actual H2'!P256))</f>
        <v>182.33962264150944</v>
      </c>
      <c r="Q256" s="12">
        <f>IF(Control!$C$11="Highly pure",Parameters!$C$12*Parameters!$C$5*'Actual H2'!Q256,IF(Control!$C$11="Tap water",Parameters!$C$17*Parameters!$C$5*'Actual H2'!Q256,Parameters!$C$22*Parameters!$C$5*'Actual H2'!Q256))</f>
        <v>182.33962264150944</v>
      </c>
      <c r="R256" s="12">
        <f>IF(Control!$C$11="Highly pure",Parameters!$C$12*Parameters!$C$5*'Actual H2'!R256,IF(Control!$C$11="Tap water",Parameters!$C$17*Parameters!$C$5*'Actual H2'!R256,Parameters!$C$22*Parameters!$C$5*'Actual H2'!R256))</f>
        <v>177.22264150943397</v>
      </c>
      <c r="S256" s="12">
        <f>IF(Control!$C$11="Highly pure",Parameters!$C$12*Parameters!$C$5*'Actual H2'!S256,IF(Control!$C$11="Tap water",Parameters!$C$17*Parameters!$C$5*'Actual H2'!S256,Parameters!$C$22*Parameters!$C$5*'Actual H2'!S256))</f>
        <v>165.37358490566035</v>
      </c>
      <c r="T256" s="12">
        <f>IF(Control!$C$11="Highly pure",Parameters!$C$12*Parameters!$C$5*'Actual H2'!T256,IF(Control!$C$11="Tap water",Parameters!$C$17*Parameters!$C$5*'Actual H2'!T256,Parameters!$C$22*Parameters!$C$5*'Actual H2'!T256))</f>
        <v>133.6754716981132</v>
      </c>
      <c r="U256" s="12">
        <f>IF(Control!$C$11="Highly pure",Parameters!$C$12*Parameters!$C$5*'Actual H2'!U256,IF(Control!$C$11="Tap water",Parameters!$C$17*Parameters!$C$5*'Actual H2'!U256,Parameters!$C$22*Parameters!$C$5*'Actual H2'!U256))</f>
        <v>109.79622641509434</v>
      </c>
      <c r="V256" s="12">
        <f>IF(Control!$C$11="Highly pure",Parameters!$C$12*Parameters!$C$5*'Actual H2'!V256,IF(Control!$C$11="Tap water",Parameters!$C$17*Parameters!$C$5*'Actual H2'!V256,Parameters!$C$22*Parameters!$C$5*'Actual H2'!V256))</f>
        <v>105.66037735849056</v>
      </c>
      <c r="W256" s="12">
        <f>IF(Control!$C$11="Highly pure",Parameters!$C$12*Parameters!$C$5*'Actual H2'!W256,IF(Control!$C$11="Tap water",Parameters!$C$17*Parameters!$C$5*'Actual H2'!W256,Parameters!$C$22*Parameters!$C$5*'Actual H2'!W256))</f>
        <v>109.79622641509434</v>
      </c>
      <c r="X256" s="12">
        <f>IF(Control!$C$11="Highly pure",Parameters!$C$12*Parameters!$C$5*'Actual H2'!X256,IF(Control!$C$11="Tap water",Parameters!$C$17*Parameters!$C$5*'Actual H2'!X256,Parameters!$C$22*Parameters!$C$5*'Actual H2'!X256))</f>
        <v>113.72075471698113</v>
      </c>
      <c r="Y256" s="12">
        <f>IF(Control!$C$11="Highly pure",Parameters!$C$12*Parameters!$C$5*'Actual H2'!Y256,IF(Control!$C$11="Tap water",Parameters!$C$17*Parameters!$C$5*'Actual H2'!Y256,Parameters!$C$22*Parameters!$C$5*'Actual H2'!Y256))</f>
        <v>117.1320754716981</v>
      </c>
      <c r="Z256" s="12">
        <f>IF(Control!$C$11="Highly pure",Parameters!$C$12*Parameters!$C$5*'Actual H2'!Z256,IF(Control!$C$11="Tap water",Parameters!$C$17*Parameters!$C$5*'Actual H2'!Z256,Parameters!$C$22*Parameters!$C$5*'Actual H2'!Z256))</f>
        <v>101.19245283018867</v>
      </c>
      <c r="AB256" s="7">
        <f t="shared" si="3"/>
        <v>2289.6754716981131</v>
      </c>
    </row>
    <row r="257" spans="2:28" x14ac:dyDescent="0.2">
      <c r="B257" s="6">
        <v>44451</v>
      </c>
      <c r="C257" s="12">
        <f>IF(Control!$C$11="Highly pure",Parameters!$C$12*Parameters!$C$5*'Actual H2'!C257,IF(Control!$C$11="Tap water",Parameters!$C$17*Parameters!$C$5*'Actual H2'!C257,Parameters!$C$22*Parameters!$C$5*'Actual H2'!C257))</f>
        <v>89.720754716981133</v>
      </c>
      <c r="D257" s="12">
        <f>IF(Control!$C$11="Highly pure",Parameters!$C$12*Parameters!$C$5*'Actual H2'!D257,IF(Control!$C$11="Tap water",Parameters!$C$17*Parameters!$C$5*'Actual H2'!D257,Parameters!$C$22*Parameters!$C$5*'Actual H2'!D257))</f>
        <v>75.833962264150927</v>
      </c>
      <c r="E257" s="12">
        <f>IF(Control!$C$11="Highly pure",Parameters!$C$12*Parameters!$C$5*'Actual H2'!E257,IF(Control!$C$11="Tap water",Parameters!$C$17*Parameters!$C$5*'Actual H2'!E257,Parameters!$C$22*Parameters!$C$5*'Actual H2'!E257))</f>
        <v>59.230188679245273</v>
      </c>
      <c r="F257" s="12">
        <f>IF(Control!$C$11="Highly pure",Parameters!$C$12*Parameters!$C$5*'Actual H2'!F257,IF(Control!$C$11="Tap water",Parameters!$C$17*Parameters!$C$5*'Actual H2'!F257,Parameters!$C$22*Parameters!$C$5*'Actual H2'!F257))</f>
        <v>56.181132075471695</v>
      </c>
      <c r="G257" s="12">
        <f>IF(Control!$C$11="Highly pure",Parameters!$C$12*Parameters!$C$5*'Actual H2'!G257,IF(Control!$C$11="Tap water",Parameters!$C$17*Parameters!$C$5*'Actual H2'!G257,Parameters!$C$22*Parameters!$C$5*'Actual H2'!G257))</f>
        <v>56.181132075471695</v>
      </c>
      <c r="H257" s="12">
        <f>IF(Control!$C$11="Highly pure",Parameters!$C$12*Parameters!$C$5*'Actual H2'!H257,IF(Control!$C$11="Tap water",Parameters!$C$17*Parameters!$C$5*'Actual H2'!H257,Parameters!$C$22*Parameters!$C$5*'Actual H2'!H257))</f>
        <v>56.181132075471695</v>
      </c>
      <c r="I257" s="12">
        <f>IF(Control!$C$11="Highly pure",Parameters!$C$12*Parameters!$C$5*'Actual H2'!I257,IF(Control!$C$11="Tap water",Parameters!$C$17*Parameters!$C$5*'Actual H2'!I257,Parameters!$C$22*Parameters!$C$5*'Actual H2'!I257))</f>
        <v>59.230188679245273</v>
      </c>
      <c r="J257" s="12">
        <f>IF(Control!$C$11="Highly pure",Parameters!$C$12*Parameters!$C$5*'Actual H2'!J257,IF(Control!$C$11="Tap water",Parameters!$C$17*Parameters!$C$5*'Actual H2'!J257,Parameters!$C$22*Parameters!$C$5*'Actual H2'!J257))</f>
        <v>56.181132075471695</v>
      </c>
      <c r="K257" s="12">
        <f>IF(Control!$C$11="Highly pure",Parameters!$C$12*Parameters!$C$5*'Actual H2'!K257,IF(Control!$C$11="Tap water",Parameters!$C$17*Parameters!$C$5*'Actual H2'!K257,Parameters!$C$22*Parameters!$C$5*'Actual H2'!K257))</f>
        <v>56.181132075471695</v>
      </c>
      <c r="L257" s="12">
        <f>IF(Control!$C$11="Highly pure",Parameters!$C$12*Parameters!$C$5*'Actual H2'!L257,IF(Control!$C$11="Tap water",Parameters!$C$17*Parameters!$C$5*'Actual H2'!L257,Parameters!$C$22*Parameters!$C$5*'Actual H2'!L257))</f>
        <v>45.388679245283029</v>
      </c>
      <c r="M257" s="12">
        <f>IF(Control!$C$11="Highly pure",Parameters!$C$12*Parameters!$C$5*'Actual H2'!M257,IF(Control!$C$11="Tap water",Parameters!$C$17*Parameters!$C$5*'Actual H2'!M257,Parameters!$C$22*Parameters!$C$5*'Actual H2'!M257))</f>
        <v>27.547169811320753</v>
      </c>
      <c r="N257" s="12">
        <f>IF(Control!$C$11="Highly pure",Parameters!$C$12*Parameters!$C$5*'Actual H2'!N257,IF(Control!$C$11="Tap water",Parameters!$C$17*Parameters!$C$5*'Actual H2'!N257,Parameters!$C$22*Parameters!$C$5*'Actual H2'!N257))</f>
        <v>14.384905660377358</v>
      </c>
      <c r="O257" s="12">
        <f>IF(Control!$C$11="Highly pure",Parameters!$C$12*Parameters!$C$5*'Actual H2'!O257,IF(Control!$C$11="Tap water",Parameters!$C$17*Parameters!$C$5*'Actual H2'!O257,Parameters!$C$22*Parameters!$C$5*'Actual H2'!O257))</f>
        <v>9.1924528301886799</v>
      </c>
      <c r="P257" s="12">
        <f>IF(Control!$C$11="Highly pure",Parameters!$C$12*Parameters!$C$5*'Actual H2'!P257,IF(Control!$C$11="Tap water",Parameters!$C$17*Parameters!$C$5*'Actual H2'!P257,Parameters!$C$22*Parameters!$C$5*'Actual H2'!P257))</f>
        <v>6.7169811320754729</v>
      </c>
      <c r="Q257" s="12">
        <f>IF(Control!$C$11="Highly pure",Parameters!$C$12*Parameters!$C$5*'Actual H2'!Q257,IF(Control!$C$11="Tap water",Parameters!$C$17*Parameters!$C$5*'Actual H2'!Q257,Parameters!$C$22*Parameters!$C$5*'Actual H2'!Q257))</f>
        <v>3.8188679245283015</v>
      </c>
      <c r="R257" s="12">
        <f>IF(Control!$C$11="Highly pure",Parameters!$C$12*Parameters!$C$5*'Actual H2'!R257,IF(Control!$C$11="Tap water",Parameters!$C$17*Parameters!$C$5*'Actual H2'!R257,Parameters!$C$22*Parameters!$C$5*'Actual H2'!R257))</f>
        <v>1.8867924528301887</v>
      </c>
      <c r="S257" s="12">
        <f>IF(Control!$C$11="Highly pure",Parameters!$C$12*Parameters!$C$5*'Actual H2'!S257,IF(Control!$C$11="Tap water",Parameters!$C$17*Parameters!$C$5*'Actual H2'!S257,Parameters!$C$22*Parameters!$C$5*'Actual H2'!S257))</f>
        <v>0</v>
      </c>
      <c r="T257" s="12">
        <f>IF(Control!$C$11="Highly pure",Parameters!$C$12*Parameters!$C$5*'Actual H2'!T257,IF(Control!$C$11="Tap water",Parameters!$C$17*Parameters!$C$5*'Actual H2'!T257,Parameters!$C$22*Parameters!$C$5*'Actual H2'!T257))</f>
        <v>0</v>
      </c>
      <c r="U257" s="12">
        <f>IF(Control!$C$11="Highly pure",Parameters!$C$12*Parameters!$C$5*'Actual H2'!U257,IF(Control!$C$11="Tap water",Parameters!$C$17*Parameters!$C$5*'Actual H2'!U257,Parameters!$C$22*Parameters!$C$5*'Actual H2'!U257))</f>
        <v>0</v>
      </c>
      <c r="V257" s="12">
        <f>IF(Control!$C$11="Highly pure",Parameters!$C$12*Parameters!$C$5*'Actual H2'!V257,IF(Control!$C$11="Tap water",Parameters!$C$17*Parameters!$C$5*'Actual H2'!V257,Parameters!$C$22*Parameters!$C$5*'Actual H2'!V257))</f>
        <v>0</v>
      </c>
      <c r="W257" s="12">
        <f>IF(Control!$C$11="Highly pure",Parameters!$C$12*Parameters!$C$5*'Actual H2'!W257,IF(Control!$C$11="Tap water",Parameters!$C$17*Parameters!$C$5*'Actual H2'!W257,Parameters!$C$22*Parameters!$C$5*'Actual H2'!W257))</f>
        <v>0</v>
      </c>
      <c r="X257" s="12">
        <f>IF(Control!$C$11="Highly pure",Parameters!$C$12*Parameters!$C$5*'Actual H2'!X257,IF(Control!$C$11="Tap water",Parameters!$C$17*Parameters!$C$5*'Actual H2'!X257,Parameters!$C$22*Parameters!$C$5*'Actual H2'!X257))</f>
        <v>0</v>
      </c>
      <c r="Y257" s="12">
        <f>IF(Control!$C$11="Highly pure",Parameters!$C$12*Parameters!$C$5*'Actual H2'!Y257,IF(Control!$C$11="Tap water",Parameters!$C$17*Parameters!$C$5*'Actual H2'!Y257,Parameters!$C$22*Parameters!$C$5*'Actual H2'!Y257))</f>
        <v>0</v>
      </c>
      <c r="Z257" s="12">
        <f>IF(Control!$C$11="Highly pure",Parameters!$C$12*Parameters!$C$5*'Actual H2'!Z257,IF(Control!$C$11="Tap water",Parameters!$C$17*Parameters!$C$5*'Actual H2'!Z257,Parameters!$C$22*Parameters!$C$5*'Actual H2'!Z257))</f>
        <v>0</v>
      </c>
      <c r="AB257" s="7">
        <f t="shared" si="3"/>
        <v>673.85660377358477</v>
      </c>
    </row>
    <row r="258" spans="2:28" x14ac:dyDescent="0.2">
      <c r="B258" s="6">
        <v>44452</v>
      </c>
      <c r="C258" s="12">
        <f>IF(Control!$C$11="Highly pure",Parameters!$C$12*Parameters!$C$5*'Actual H2'!C258,IF(Control!$C$11="Tap water",Parameters!$C$17*Parameters!$C$5*'Actual H2'!C258,Parameters!$C$22*Parameters!$C$5*'Actual H2'!C258))</f>
        <v>3.8188679245283015</v>
      </c>
      <c r="D258" s="12">
        <f>IF(Control!$C$11="Highly pure",Parameters!$C$12*Parameters!$C$5*'Actual H2'!D258,IF(Control!$C$11="Tap water",Parameters!$C$17*Parameters!$C$5*'Actual H2'!D258,Parameters!$C$22*Parameters!$C$5*'Actual H2'!D258))</f>
        <v>7.9547169811320764</v>
      </c>
      <c r="E258" s="12">
        <f>IF(Control!$C$11="Highly pure",Parameters!$C$12*Parameters!$C$5*'Actual H2'!E258,IF(Control!$C$11="Tap water",Parameters!$C$17*Parameters!$C$5*'Actual H2'!E258,Parameters!$C$22*Parameters!$C$5*'Actual H2'!E258))</f>
        <v>11.667924528301889</v>
      </c>
      <c r="F258" s="12">
        <f>IF(Control!$C$11="Highly pure",Parameters!$C$12*Parameters!$C$5*'Actual H2'!F258,IF(Control!$C$11="Tap water",Parameters!$C$17*Parameters!$C$5*'Actual H2'!F258,Parameters!$C$22*Parameters!$C$5*'Actual H2'!F258))</f>
        <v>14.384905660377358</v>
      </c>
      <c r="G258" s="12">
        <f>IF(Control!$C$11="Highly pure",Parameters!$C$12*Parameters!$C$5*'Actual H2'!G258,IF(Control!$C$11="Tap water",Parameters!$C$17*Parameters!$C$5*'Actual H2'!G258,Parameters!$C$22*Parameters!$C$5*'Actual H2'!G258))</f>
        <v>18.822641509433961</v>
      </c>
      <c r="H258" s="12">
        <f>IF(Control!$C$11="Highly pure",Parameters!$C$12*Parameters!$C$5*'Actual H2'!H258,IF(Control!$C$11="Tap water",Parameters!$C$17*Parameters!$C$5*'Actual H2'!H258,Parameters!$C$22*Parameters!$C$5*'Actual H2'!H258))</f>
        <v>22.113207547169811</v>
      </c>
      <c r="I258" s="12">
        <f>IF(Control!$C$11="Highly pure",Parameters!$C$12*Parameters!$C$5*'Actual H2'!I258,IF(Control!$C$11="Tap water",Parameters!$C$17*Parameters!$C$5*'Actual H2'!I258,Parameters!$C$22*Parameters!$C$5*'Actual H2'!I258))</f>
        <v>25.735849056603776</v>
      </c>
      <c r="J258" s="12">
        <f>IF(Control!$C$11="Highly pure",Parameters!$C$12*Parameters!$C$5*'Actual H2'!J258,IF(Control!$C$11="Tap water",Parameters!$C$17*Parameters!$C$5*'Actual H2'!J258,Parameters!$C$22*Parameters!$C$5*'Actual H2'!J258))</f>
        <v>22.113207547169811</v>
      </c>
      <c r="K258" s="12">
        <f>IF(Control!$C$11="Highly pure",Parameters!$C$12*Parameters!$C$5*'Actual H2'!K258,IF(Control!$C$11="Tap water",Parameters!$C$17*Parameters!$C$5*'Actual H2'!K258,Parameters!$C$22*Parameters!$C$5*'Actual H2'!K258))</f>
        <v>27.547169811320753</v>
      </c>
      <c r="L258" s="12">
        <f>IF(Control!$C$11="Highly pure",Parameters!$C$12*Parameters!$C$5*'Actual H2'!L258,IF(Control!$C$11="Tap water",Parameters!$C$17*Parameters!$C$5*'Actual H2'!L258,Parameters!$C$22*Parameters!$C$5*'Actual H2'!L258))</f>
        <v>29.358490566037734</v>
      </c>
      <c r="M258" s="12">
        <f>IF(Control!$C$11="Highly pure",Parameters!$C$12*Parameters!$C$5*'Actual H2'!M258,IF(Control!$C$11="Tap water",Parameters!$C$17*Parameters!$C$5*'Actual H2'!M258,Parameters!$C$22*Parameters!$C$5*'Actual H2'!M258))</f>
        <v>25.735849056603776</v>
      </c>
      <c r="N258" s="12">
        <f>IF(Control!$C$11="Highly pure",Parameters!$C$12*Parameters!$C$5*'Actual H2'!N258,IF(Control!$C$11="Tap water",Parameters!$C$17*Parameters!$C$5*'Actual H2'!N258,Parameters!$C$22*Parameters!$C$5*'Actual H2'!N258))</f>
        <v>20.30188679245283</v>
      </c>
      <c r="O258" s="12">
        <f>IF(Control!$C$11="Highly pure",Parameters!$C$12*Parameters!$C$5*'Actual H2'!O258,IF(Control!$C$11="Tap water",Parameters!$C$17*Parameters!$C$5*'Actual H2'!O258,Parameters!$C$22*Parameters!$C$5*'Actual H2'!O258))</f>
        <v>15.864150943396227</v>
      </c>
      <c r="P258" s="12">
        <f>IF(Control!$C$11="Highly pure",Parameters!$C$12*Parameters!$C$5*'Actual H2'!P258,IF(Control!$C$11="Tap water",Parameters!$C$17*Parameters!$C$5*'Actual H2'!P258,Parameters!$C$22*Parameters!$C$5*'Actual H2'!P258))</f>
        <v>11.667924528301889</v>
      </c>
      <c r="Q258" s="12">
        <f>IF(Control!$C$11="Highly pure",Parameters!$C$12*Parameters!$C$5*'Actual H2'!Q258,IF(Control!$C$11="Tap water",Parameters!$C$17*Parameters!$C$5*'Actual H2'!Q258,Parameters!$C$22*Parameters!$C$5*'Actual H2'!Q258))</f>
        <v>7.9547169811320764</v>
      </c>
      <c r="R258" s="12">
        <f>IF(Control!$C$11="Highly pure",Parameters!$C$12*Parameters!$C$5*'Actual H2'!R258,IF(Control!$C$11="Tap water",Parameters!$C$17*Parameters!$C$5*'Actual H2'!R258,Parameters!$C$22*Parameters!$C$5*'Actual H2'!R258))</f>
        <v>5.7509433962264147</v>
      </c>
      <c r="S258" s="12">
        <f>IF(Control!$C$11="Highly pure",Parameters!$C$12*Parameters!$C$5*'Actual H2'!S258,IF(Control!$C$11="Tap water",Parameters!$C$17*Parameters!$C$5*'Actual H2'!S258,Parameters!$C$22*Parameters!$C$5*'Actual H2'!S258))</f>
        <v>4.7849056603773574</v>
      </c>
      <c r="T258" s="12">
        <f>IF(Control!$C$11="Highly pure",Parameters!$C$12*Parameters!$C$5*'Actual H2'!T258,IF(Control!$C$11="Tap water",Parameters!$C$17*Parameters!$C$5*'Actual H2'!T258,Parameters!$C$22*Parameters!$C$5*'Actual H2'!T258))</f>
        <v>9.1924528301886799</v>
      </c>
      <c r="U258" s="12">
        <f>IF(Control!$C$11="Highly pure",Parameters!$C$12*Parameters!$C$5*'Actual H2'!U258,IF(Control!$C$11="Tap water",Parameters!$C$17*Parameters!$C$5*'Actual H2'!U258,Parameters!$C$22*Parameters!$C$5*'Actual H2'!U258))</f>
        <v>18.822641509433961</v>
      </c>
      <c r="V258" s="12">
        <f>IF(Control!$C$11="Highly pure",Parameters!$C$12*Parameters!$C$5*'Actual H2'!V258,IF(Control!$C$11="Tap water",Parameters!$C$17*Parameters!$C$5*'Actual H2'!V258,Parameters!$C$22*Parameters!$C$5*'Actual H2'!V258))</f>
        <v>31.532075471698114</v>
      </c>
      <c r="W258" s="12">
        <f>IF(Control!$C$11="Highly pure",Parameters!$C$12*Parameters!$C$5*'Actual H2'!W258,IF(Control!$C$11="Tap water",Parameters!$C$17*Parameters!$C$5*'Actual H2'!W258,Parameters!$C$22*Parameters!$C$5*'Actual H2'!W258))</f>
        <v>42.807547169811322</v>
      </c>
      <c r="X258" s="12">
        <f>IF(Control!$C$11="Highly pure",Parameters!$C$12*Parameters!$C$5*'Actual H2'!X258,IF(Control!$C$11="Tap water",Parameters!$C$17*Parameters!$C$5*'Actual H2'!X258,Parameters!$C$22*Parameters!$C$5*'Actual H2'!X258))</f>
        <v>45.388679245283029</v>
      </c>
      <c r="Y258" s="12">
        <f>IF(Control!$C$11="Highly pure",Parameters!$C$12*Parameters!$C$5*'Actual H2'!Y258,IF(Control!$C$11="Tap water",Parameters!$C$17*Parameters!$C$5*'Actual H2'!Y258,Parameters!$C$22*Parameters!$C$5*'Actual H2'!Y258))</f>
        <v>47.969811320754729</v>
      </c>
      <c r="Z258" s="12">
        <f>IF(Control!$C$11="Highly pure",Parameters!$C$12*Parameters!$C$5*'Actual H2'!Z258,IF(Control!$C$11="Tap water",Parameters!$C$17*Parameters!$C$5*'Actual H2'!Z258,Parameters!$C$22*Parameters!$C$5*'Actual H2'!Z258))</f>
        <v>50.55094339622643</v>
      </c>
      <c r="AB258" s="7">
        <f t="shared" si="3"/>
        <v>521.8415094339623</v>
      </c>
    </row>
    <row r="259" spans="2:28" x14ac:dyDescent="0.2">
      <c r="B259" s="6">
        <v>44453</v>
      </c>
      <c r="C259" s="12">
        <f>IF(Control!$C$11="Highly pure",Parameters!$C$12*Parameters!$C$5*'Actual H2'!C259,IF(Control!$C$11="Tap water",Parameters!$C$17*Parameters!$C$5*'Actual H2'!C259,Parameters!$C$22*Parameters!$C$5*'Actual H2'!C259))</f>
        <v>47.969811320754729</v>
      </c>
      <c r="D259" s="12">
        <f>IF(Control!$C$11="Highly pure",Parameters!$C$12*Parameters!$C$5*'Actual H2'!D259,IF(Control!$C$11="Tap water",Parameters!$C$17*Parameters!$C$5*'Actual H2'!D259,Parameters!$C$22*Parameters!$C$5*'Actual H2'!D259))</f>
        <v>45.388679245283029</v>
      </c>
      <c r="E259" s="12">
        <f>IF(Control!$C$11="Highly pure",Parameters!$C$12*Parameters!$C$5*'Actual H2'!E259,IF(Control!$C$11="Tap water",Parameters!$C$17*Parameters!$C$5*'Actual H2'!E259,Parameters!$C$22*Parameters!$C$5*'Actual H2'!E259))</f>
        <v>40.226415094339615</v>
      </c>
      <c r="F259" s="12">
        <f>IF(Control!$C$11="Highly pure",Parameters!$C$12*Parameters!$C$5*'Actual H2'!F259,IF(Control!$C$11="Tap water",Parameters!$C$17*Parameters!$C$5*'Actual H2'!F259,Parameters!$C$22*Parameters!$C$5*'Actual H2'!F259))</f>
        <v>31.532075471698114</v>
      </c>
      <c r="G259" s="12">
        <f>IF(Control!$C$11="Highly pure",Parameters!$C$12*Parameters!$C$5*'Actual H2'!G259,IF(Control!$C$11="Tap water",Parameters!$C$17*Parameters!$C$5*'Actual H2'!G259,Parameters!$C$22*Parameters!$C$5*'Actual H2'!G259))</f>
        <v>22.113207547169811</v>
      </c>
      <c r="H259" s="12">
        <f>IF(Control!$C$11="Highly pure",Parameters!$C$12*Parameters!$C$5*'Actual H2'!H259,IF(Control!$C$11="Tap water",Parameters!$C$17*Parameters!$C$5*'Actual H2'!H259,Parameters!$C$22*Parameters!$C$5*'Actual H2'!H259))</f>
        <v>12.905660377358492</v>
      </c>
      <c r="I259" s="12">
        <f>IF(Control!$C$11="Highly pure",Parameters!$C$12*Parameters!$C$5*'Actual H2'!I259,IF(Control!$C$11="Tap water",Parameters!$C$17*Parameters!$C$5*'Actual H2'!I259,Parameters!$C$22*Parameters!$C$5*'Actual H2'!I259))</f>
        <v>9.1924528301886799</v>
      </c>
      <c r="J259" s="12">
        <f>IF(Control!$C$11="Highly pure",Parameters!$C$12*Parameters!$C$5*'Actual H2'!J259,IF(Control!$C$11="Tap water",Parameters!$C$17*Parameters!$C$5*'Actual H2'!J259,Parameters!$C$22*Parameters!$C$5*'Actual H2'!J259))</f>
        <v>4.7849056603773574</v>
      </c>
      <c r="K259" s="12">
        <f>IF(Control!$C$11="Highly pure",Parameters!$C$12*Parameters!$C$5*'Actual H2'!K259,IF(Control!$C$11="Tap water",Parameters!$C$17*Parameters!$C$5*'Actual H2'!K259,Parameters!$C$22*Parameters!$C$5*'Actual H2'!K259))</f>
        <v>0</v>
      </c>
      <c r="L259" s="12">
        <f>IF(Control!$C$11="Highly pure",Parameters!$C$12*Parameters!$C$5*'Actual H2'!L259,IF(Control!$C$11="Tap water",Parameters!$C$17*Parameters!$C$5*'Actual H2'!L259,Parameters!$C$22*Parameters!$C$5*'Actual H2'!L259))</f>
        <v>0</v>
      </c>
      <c r="M259" s="12">
        <f>IF(Control!$C$11="Highly pure",Parameters!$C$12*Parameters!$C$5*'Actual H2'!M259,IF(Control!$C$11="Tap water",Parameters!$C$17*Parameters!$C$5*'Actual H2'!M259,Parameters!$C$22*Parameters!$C$5*'Actual H2'!M259))</f>
        <v>0</v>
      </c>
      <c r="N259" s="12">
        <f>IF(Control!$C$11="Highly pure",Parameters!$C$12*Parameters!$C$5*'Actual H2'!N259,IF(Control!$C$11="Tap water",Parameters!$C$17*Parameters!$C$5*'Actual H2'!N259,Parameters!$C$22*Parameters!$C$5*'Actual H2'!N259))</f>
        <v>0</v>
      </c>
      <c r="O259" s="12">
        <f>IF(Control!$C$11="Highly pure",Parameters!$C$12*Parameters!$C$5*'Actual H2'!O259,IF(Control!$C$11="Tap water",Parameters!$C$17*Parameters!$C$5*'Actual H2'!O259,Parameters!$C$22*Parameters!$C$5*'Actual H2'!O259))</f>
        <v>0</v>
      </c>
      <c r="P259" s="12">
        <f>IF(Control!$C$11="Highly pure",Parameters!$C$12*Parameters!$C$5*'Actual H2'!P259,IF(Control!$C$11="Tap water",Parameters!$C$17*Parameters!$C$5*'Actual H2'!P259,Parameters!$C$22*Parameters!$C$5*'Actual H2'!P259))</f>
        <v>0</v>
      </c>
      <c r="Q259" s="12">
        <f>IF(Control!$C$11="Highly pure",Parameters!$C$12*Parameters!$C$5*'Actual H2'!Q259,IF(Control!$C$11="Tap water",Parameters!$C$17*Parameters!$C$5*'Actual H2'!Q259,Parameters!$C$22*Parameters!$C$5*'Actual H2'!Q259))</f>
        <v>0</v>
      </c>
      <c r="R259" s="12">
        <f>IF(Control!$C$11="Highly pure",Parameters!$C$12*Parameters!$C$5*'Actual H2'!R259,IF(Control!$C$11="Tap water",Parameters!$C$17*Parameters!$C$5*'Actual H2'!R259,Parameters!$C$22*Parameters!$C$5*'Actual H2'!R259))</f>
        <v>0</v>
      </c>
      <c r="S259" s="12">
        <f>IF(Control!$C$11="Highly pure",Parameters!$C$12*Parameters!$C$5*'Actual H2'!S259,IF(Control!$C$11="Tap water",Parameters!$C$17*Parameters!$C$5*'Actual H2'!S259,Parameters!$C$22*Parameters!$C$5*'Actual H2'!S259))</f>
        <v>0</v>
      </c>
      <c r="T259" s="12">
        <f>IF(Control!$C$11="Highly pure",Parameters!$C$12*Parameters!$C$5*'Actual H2'!T259,IF(Control!$C$11="Tap water",Parameters!$C$17*Parameters!$C$5*'Actual H2'!T259,Parameters!$C$22*Parameters!$C$5*'Actual H2'!T259))</f>
        <v>0</v>
      </c>
      <c r="U259" s="12">
        <f>IF(Control!$C$11="Highly pure",Parameters!$C$12*Parameters!$C$5*'Actual H2'!U259,IF(Control!$C$11="Tap water",Parameters!$C$17*Parameters!$C$5*'Actual H2'!U259,Parameters!$C$22*Parameters!$C$5*'Actual H2'!U259))</f>
        <v>0</v>
      </c>
      <c r="V259" s="12">
        <f>IF(Control!$C$11="Highly pure",Parameters!$C$12*Parameters!$C$5*'Actual H2'!V259,IF(Control!$C$11="Tap water",Parameters!$C$17*Parameters!$C$5*'Actual H2'!V259,Parameters!$C$22*Parameters!$C$5*'Actual H2'!V259))</f>
        <v>0</v>
      </c>
      <c r="W259" s="12">
        <f>IF(Control!$C$11="Highly pure",Parameters!$C$12*Parameters!$C$5*'Actual H2'!W259,IF(Control!$C$11="Tap water",Parameters!$C$17*Parameters!$C$5*'Actual H2'!W259,Parameters!$C$22*Parameters!$C$5*'Actual H2'!W259))</f>
        <v>0</v>
      </c>
      <c r="X259" s="12">
        <f>IF(Control!$C$11="Highly pure",Parameters!$C$12*Parameters!$C$5*'Actual H2'!X259,IF(Control!$C$11="Tap water",Parameters!$C$17*Parameters!$C$5*'Actual H2'!X259,Parameters!$C$22*Parameters!$C$5*'Actual H2'!X259))</f>
        <v>0</v>
      </c>
      <c r="Y259" s="12">
        <f>IF(Control!$C$11="Highly pure",Parameters!$C$12*Parameters!$C$5*'Actual H2'!Y259,IF(Control!$C$11="Tap water",Parameters!$C$17*Parameters!$C$5*'Actual H2'!Y259,Parameters!$C$22*Parameters!$C$5*'Actual H2'!Y259))</f>
        <v>0</v>
      </c>
      <c r="Z259" s="12">
        <f>IF(Control!$C$11="Highly pure",Parameters!$C$12*Parameters!$C$5*'Actual H2'!Z259,IF(Control!$C$11="Tap water",Parameters!$C$17*Parameters!$C$5*'Actual H2'!Z259,Parameters!$C$22*Parameters!$C$5*'Actual H2'!Z259))</f>
        <v>0</v>
      </c>
      <c r="AB259" s="7">
        <f t="shared" si="3"/>
        <v>214.11320754716982</v>
      </c>
    </row>
    <row r="260" spans="2:28" x14ac:dyDescent="0.2">
      <c r="B260" s="6">
        <v>44454</v>
      </c>
      <c r="C260" s="12">
        <f>IF(Control!$C$11="Highly pure",Parameters!$C$12*Parameters!$C$5*'Actual H2'!C260,IF(Control!$C$11="Tap water",Parameters!$C$17*Parameters!$C$5*'Actual H2'!C260,Parameters!$C$22*Parameters!$C$5*'Actual H2'!C260))</f>
        <v>0</v>
      </c>
      <c r="D260" s="12">
        <f>IF(Control!$C$11="Highly pure",Parameters!$C$12*Parameters!$C$5*'Actual H2'!D260,IF(Control!$C$11="Tap water",Parameters!$C$17*Parameters!$C$5*'Actual H2'!D260,Parameters!$C$22*Parameters!$C$5*'Actual H2'!D260))</f>
        <v>0</v>
      </c>
      <c r="E260" s="12">
        <f>IF(Control!$C$11="Highly pure",Parameters!$C$12*Parameters!$C$5*'Actual H2'!E260,IF(Control!$C$11="Tap water",Parameters!$C$17*Parameters!$C$5*'Actual H2'!E260,Parameters!$C$22*Parameters!$C$5*'Actual H2'!E260))</f>
        <v>0</v>
      </c>
      <c r="F260" s="12">
        <f>IF(Control!$C$11="Highly pure",Parameters!$C$12*Parameters!$C$5*'Actual H2'!F260,IF(Control!$C$11="Tap water",Parameters!$C$17*Parameters!$C$5*'Actual H2'!F260,Parameters!$C$22*Parameters!$C$5*'Actual H2'!F260))</f>
        <v>0</v>
      </c>
      <c r="G260" s="12">
        <f>IF(Control!$C$11="Highly pure",Parameters!$C$12*Parameters!$C$5*'Actual H2'!G260,IF(Control!$C$11="Tap water",Parameters!$C$17*Parameters!$C$5*'Actual H2'!G260,Parameters!$C$22*Parameters!$C$5*'Actual H2'!G260))</f>
        <v>0</v>
      </c>
      <c r="H260" s="12">
        <f>IF(Control!$C$11="Highly pure",Parameters!$C$12*Parameters!$C$5*'Actual H2'!H260,IF(Control!$C$11="Tap water",Parameters!$C$17*Parameters!$C$5*'Actual H2'!H260,Parameters!$C$22*Parameters!$C$5*'Actual H2'!H260))</f>
        <v>0</v>
      </c>
      <c r="I260" s="12">
        <f>IF(Control!$C$11="Highly pure",Parameters!$C$12*Parameters!$C$5*'Actual H2'!I260,IF(Control!$C$11="Tap water",Parameters!$C$17*Parameters!$C$5*'Actual H2'!I260,Parameters!$C$22*Parameters!$C$5*'Actual H2'!I260))</f>
        <v>0</v>
      </c>
      <c r="J260" s="12">
        <f>IF(Control!$C$11="Highly pure",Parameters!$C$12*Parameters!$C$5*'Actual H2'!J260,IF(Control!$C$11="Tap water",Parameters!$C$17*Parameters!$C$5*'Actual H2'!J260,Parameters!$C$22*Parameters!$C$5*'Actual H2'!J260))</f>
        <v>0</v>
      </c>
      <c r="K260" s="12">
        <f>IF(Control!$C$11="Highly pure",Parameters!$C$12*Parameters!$C$5*'Actual H2'!K260,IF(Control!$C$11="Tap water",Parameters!$C$17*Parameters!$C$5*'Actual H2'!K260,Parameters!$C$22*Parameters!$C$5*'Actual H2'!K260))</f>
        <v>0</v>
      </c>
      <c r="L260" s="12">
        <f>IF(Control!$C$11="Highly pure",Parameters!$C$12*Parameters!$C$5*'Actual H2'!L260,IF(Control!$C$11="Tap water",Parameters!$C$17*Parameters!$C$5*'Actual H2'!L260,Parameters!$C$22*Parameters!$C$5*'Actual H2'!L260))</f>
        <v>0</v>
      </c>
      <c r="M260" s="12">
        <f>IF(Control!$C$11="Highly pure",Parameters!$C$12*Parameters!$C$5*'Actual H2'!M260,IF(Control!$C$11="Tap water",Parameters!$C$17*Parameters!$C$5*'Actual H2'!M260,Parameters!$C$22*Parameters!$C$5*'Actual H2'!M260))</f>
        <v>0</v>
      </c>
      <c r="N260" s="12">
        <f>IF(Control!$C$11="Highly pure",Parameters!$C$12*Parameters!$C$5*'Actual H2'!N260,IF(Control!$C$11="Tap water",Parameters!$C$17*Parameters!$C$5*'Actual H2'!N260,Parameters!$C$22*Parameters!$C$5*'Actual H2'!N260))</f>
        <v>0</v>
      </c>
      <c r="O260" s="12">
        <f>IF(Control!$C$11="Highly pure",Parameters!$C$12*Parameters!$C$5*'Actual H2'!O260,IF(Control!$C$11="Tap water",Parameters!$C$17*Parameters!$C$5*'Actual H2'!O260,Parameters!$C$22*Parameters!$C$5*'Actual H2'!O260))</f>
        <v>0</v>
      </c>
      <c r="P260" s="12">
        <f>IF(Control!$C$11="Highly pure",Parameters!$C$12*Parameters!$C$5*'Actual H2'!P260,IF(Control!$C$11="Tap water",Parameters!$C$17*Parameters!$C$5*'Actual H2'!P260,Parameters!$C$22*Parameters!$C$5*'Actual H2'!P260))</f>
        <v>0</v>
      </c>
      <c r="Q260" s="12">
        <f>IF(Control!$C$11="Highly pure",Parameters!$C$12*Parameters!$C$5*'Actual H2'!Q260,IF(Control!$C$11="Tap water",Parameters!$C$17*Parameters!$C$5*'Actual H2'!Q260,Parameters!$C$22*Parameters!$C$5*'Actual H2'!Q260))</f>
        <v>0</v>
      </c>
      <c r="R260" s="12">
        <f>IF(Control!$C$11="Highly pure",Parameters!$C$12*Parameters!$C$5*'Actual H2'!R260,IF(Control!$C$11="Tap water",Parameters!$C$17*Parameters!$C$5*'Actual H2'!R260,Parameters!$C$22*Parameters!$C$5*'Actual H2'!R260))</f>
        <v>0</v>
      </c>
      <c r="S260" s="12">
        <f>IF(Control!$C$11="Highly pure",Parameters!$C$12*Parameters!$C$5*'Actual H2'!S260,IF(Control!$C$11="Tap water",Parameters!$C$17*Parameters!$C$5*'Actual H2'!S260,Parameters!$C$22*Parameters!$C$5*'Actual H2'!S260))</f>
        <v>0</v>
      </c>
      <c r="T260" s="12">
        <f>IF(Control!$C$11="Highly pure",Parameters!$C$12*Parameters!$C$5*'Actual H2'!T260,IF(Control!$C$11="Tap water",Parameters!$C$17*Parameters!$C$5*'Actual H2'!T260,Parameters!$C$22*Parameters!$C$5*'Actual H2'!T260))</f>
        <v>0</v>
      </c>
      <c r="U260" s="12">
        <f>IF(Control!$C$11="Highly pure",Parameters!$C$12*Parameters!$C$5*'Actual H2'!U260,IF(Control!$C$11="Tap water",Parameters!$C$17*Parameters!$C$5*'Actual H2'!U260,Parameters!$C$22*Parameters!$C$5*'Actual H2'!U260))</f>
        <v>0</v>
      </c>
      <c r="V260" s="12">
        <f>IF(Control!$C$11="Highly pure",Parameters!$C$12*Parameters!$C$5*'Actual H2'!V260,IF(Control!$C$11="Tap water",Parameters!$C$17*Parameters!$C$5*'Actual H2'!V260,Parameters!$C$22*Parameters!$C$5*'Actual H2'!V260))</f>
        <v>0</v>
      </c>
      <c r="W260" s="12">
        <f>IF(Control!$C$11="Highly pure",Parameters!$C$12*Parameters!$C$5*'Actual H2'!W260,IF(Control!$C$11="Tap water",Parameters!$C$17*Parameters!$C$5*'Actual H2'!W260,Parameters!$C$22*Parameters!$C$5*'Actual H2'!W260))</f>
        <v>0</v>
      </c>
      <c r="X260" s="12">
        <f>IF(Control!$C$11="Highly pure",Parameters!$C$12*Parameters!$C$5*'Actual H2'!X260,IF(Control!$C$11="Tap water",Parameters!$C$17*Parameters!$C$5*'Actual H2'!X260,Parameters!$C$22*Parameters!$C$5*'Actual H2'!X260))</f>
        <v>0</v>
      </c>
      <c r="Y260" s="12">
        <f>IF(Control!$C$11="Highly pure",Parameters!$C$12*Parameters!$C$5*'Actual H2'!Y260,IF(Control!$C$11="Tap water",Parameters!$C$17*Parameters!$C$5*'Actual H2'!Y260,Parameters!$C$22*Parameters!$C$5*'Actual H2'!Y260))</f>
        <v>0</v>
      </c>
      <c r="Z260" s="12">
        <f>IF(Control!$C$11="Highly pure",Parameters!$C$12*Parameters!$C$5*'Actual H2'!Z260,IF(Control!$C$11="Tap water",Parameters!$C$17*Parameters!$C$5*'Actual H2'!Z260,Parameters!$C$22*Parameters!$C$5*'Actual H2'!Z260))</f>
        <v>9.1924528301886799</v>
      </c>
      <c r="AB260" s="7">
        <f t="shared" ref="AB260:AB323" si="4">SUM(C260:Z260)</f>
        <v>9.1924528301886799</v>
      </c>
    </row>
    <row r="261" spans="2:28" x14ac:dyDescent="0.2">
      <c r="B261" s="6">
        <v>44455</v>
      </c>
      <c r="C261" s="12">
        <f>IF(Control!$C$11="Highly pure",Parameters!$C$12*Parameters!$C$5*'Actual H2'!C261,IF(Control!$C$11="Tap water",Parameters!$C$17*Parameters!$C$5*'Actual H2'!C261,Parameters!$C$22*Parameters!$C$5*'Actual H2'!C261))</f>
        <v>25.735849056603776</v>
      </c>
      <c r="D261" s="12">
        <f>IF(Control!$C$11="Highly pure",Parameters!$C$12*Parameters!$C$5*'Actual H2'!D261,IF(Control!$C$11="Tap water",Parameters!$C$17*Parameters!$C$5*'Actual H2'!D261,Parameters!$C$22*Parameters!$C$5*'Actual H2'!D261))</f>
        <v>45.388679245283029</v>
      </c>
      <c r="E261" s="12">
        <f>IF(Control!$C$11="Highly pure",Parameters!$C$12*Parameters!$C$5*'Actual H2'!E261,IF(Control!$C$11="Tap water",Parameters!$C$17*Parameters!$C$5*'Actual H2'!E261,Parameters!$C$22*Parameters!$C$5*'Actual H2'!E261))</f>
        <v>59.230188679245273</v>
      </c>
      <c r="F261" s="12">
        <f>IF(Control!$C$11="Highly pure",Parameters!$C$12*Parameters!$C$5*'Actual H2'!F261,IF(Control!$C$11="Tap water",Parameters!$C$17*Parameters!$C$5*'Actual H2'!F261,Parameters!$C$22*Parameters!$C$5*'Actual H2'!F261))</f>
        <v>62.279245283018867</v>
      </c>
      <c r="G261" s="12">
        <f>IF(Control!$C$11="Highly pure",Parameters!$C$12*Parameters!$C$5*'Actual H2'!G261,IF(Control!$C$11="Tap water",Parameters!$C$17*Parameters!$C$5*'Actual H2'!G261,Parameters!$C$22*Parameters!$C$5*'Actual H2'!G261))</f>
        <v>65.328301886792445</v>
      </c>
      <c r="H261" s="12">
        <f>IF(Control!$C$11="Highly pure",Parameters!$C$12*Parameters!$C$5*'Actual H2'!H261,IF(Control!$C$11="Tap water",Parameters!$C$17*Parameters!$C$5*'Actual H2'!H261,Parameters!$C$22*Parameters!$C$5*'Actual H2'!H261))</f>
        <v>59.230188679245273</v>
      </c>
      <c r="I261" s="12">
        <f>IF(Control!$C$11="Highly pure",Parameters!$C$12*Parameters!$C$5*'Actual H2'!I261,IF(Control!$C$11="Tap water",Parameters!$C$17*Parameters!$C$5*'Actual H2'!I261,Parameters!$C$22*Parameters!$C$5*'Actual H2'!I261))</f>
        <v>47.969811320754729</v>
      </c>
      <c r="J261" s="12">
        <f>IF(Control!$C$11="Highly pure",Parameters!$C$12*Parameters!$C$5*'Actual H2'!J261,IF(Control!$C$11="Tap water",Parameters!$C$17*Parameters!$C$5*'Actual H2'!J261,Parameters!$C$22*Parameters!$C$5*'Actual H2'!J261))</f>
        <v>27.547169811320753</v>
      </c>
      <c r="K261" s="12">
        <f>IF(Control!$C$11="Highly pure",Parameters!$C$12*Parameters!$C$5*'Actual H2'!K261,IF(Control!$C$11="Tap water",Parameters!$C$17*Parameters!$C$5*'Actual H2'!K261,Parameters!$C$22*Parameters!$C$5*'Actual H2'!K261))</f>
        <v>20.30188679245283</v>
      </c>
      <c r="L261" s="12">
        <f>IF(Control!$C$11="Highly pure",Parameters!$C$12*Parameters!$C$5*'Actual H2'!L261,IF(Control!$C$11="Tap water",Parameters!$C$17*Parameters!$C$5*'Actual H2'!L261,Parameters!$C$22*Parameters!$C$5*'Actual H2'!L261))</f>
        <v>12.905660377358492</v>
      </c>
      <c r="M261" s="12">
        <f>IF(Control!$C$11="Highly pure",Parameters!$C$12*Parameters!$C$5*'Actual H2'!M261,IF(Control!$C$11="Tap water",Parameters!$C$17*Parameters!$C$5*'Actual H2'!M261,Parameters!$C$22*Parameters!$C$5*'Actual H2'!M261))</f>
        <v>4.7849056603773574</v>
      </c>
      <c r="N261" s="12">
        <f>IF(Control!$C$11="Highly pure",Parameters!$C$12*Parameters!$C$5*'Actual H2'!N261,IF(Control!$C$11="Tap water",Parameters!$C$17*Parameters!$C$5*'Actual H2'!N261,Parameters!$C$22*Parameters!$C$5*'Actual H2'!N261))</f>
        <v>0</v>
      </c>
      <c r="O261" s="12">
        <f>IF(Control!$C$11="Highly pure",Parameters!$C$12*Parameters!$C$5*'Actual H2'!O261,IF(Control!$C$11="Tap water",Parameters!$C$17*Parameters!$C$5*'Actual H2'!O261,Parameters!$C$22*Parameters!$C$5*'Actual H2'!O261))</f>
        <v>0</v>
      </c>
      <c r="P261" s="12">
        <f>IF(Control!$C$11="Highly pure",Parameters!$C$12*Parameters!$C$5*'Actual H2'!P261,IF(Control!$C$11="Tap water",Parameters!$C$17*Parameters!$C$5*'Actual H2'!P261,Parameters!$C$22*Parameters!$C$5*'Actual H2'!P261))</f>
        <v>2.8528301886792451</v>
      </c>
      <c r="Q261" s="12">
        <f>IF(Control!$C$11="Highly pure",Parameters!$C$12*Parameters!$C$5*'Actual H2'!Q261,IF(Control!$C$11="Tap water",Parameters!$C$17*Parameters!$C$5*'Actual H2'!Q261,Parameters!$C$22*Parameters!$C$5*'Actual H2'!Q261))</f>
        <v>6.7169811320754729</v>
      </c>
      <c r="R261" s="12">
        <f>IF(Control!$C$11="Highly pure",Parameters!$C$12*Parameters!$C$5*'Actual H2'!R261,IF(Control!$C$11="Tap water",Parameters!$C$17*Parameters!$C$5*'Actual H2'!R261,Parameters!$C$22*Parameters!$C$5*'Actual H2'!R261))</f>
        <v>11.667924528301889</v>
      </c>
      <c r="S261" s="12">
        <f>IF(Control!$C$11="Highly pure",Parameters!$C$12*Parameters!$C$5*'Actual H2'!S261,IF(Control!$C$11="Tap water",Parameters!$C$17*Parameters!$C$5*'Actual H2'!S261,Parameters!$C$22*Parameters!$C$5*'Actual H2'!S261))</f>
        <v>20.30188679245283</v>
      </c>
      <c r="T261" s="12">
        <f>IF(Control!$C$11="Highly pure",Parameters!$C$12*Parameters!$C$5*'Actual H2'!T261,IF(Control!$C$11="Tap water",Parameters!$C$17*Parameters!$C$5*'Actual H2'!T261,Parameters!$C$22*Parameters!$C$5*'Actual H2'!T261))</f>
        <v>42.807547169811322</v>
      </c>
      <c r="U261" s="12">
        <f>IF(Control!$C$11="Highly pure",Parameters!$C$12*Parameters!$C$5*'Actual H2'!U261,IF(Control!$C$11="Tap water",Parameters!$C$17*Parameters!$C$5*'Actual H2'!U261,Parameters!$C$22*Parameters!$C$5*'Actual H2'!U261))</f>
        <v>75.833962264150927</v>
      </c>
      <c r="V261" s="12">
        <f>IF(Control!$C$11="Highly pure",Parameters!$C$12*Parameters!$C$5*'Actual H2'!V261,IF(Control!$C$11="Tap water",Parameters!$C$17*Parameters!$C$5*'Actual H2'!V261,Parameters!$C$22*Parameters!$C$5*'Actual H2'!V261))</f>
        <v>93.856603773584894</v>
      </c>
      <c r="W261" s="12">
        <f>IF(Control!$C$11="Highly pure",Parameters!$C$12*Parameters!$C$5*'Actual H2'!W261,IF(Control!$C$11="Tap water",Parameters!$C$17*Parameters!$C$5*'Actual H2'!W261,Parameters!$C$22*Parameters!$C$5*'Actual H2'!W261))</f>
        <v>97.781132075471703</v>
      </c>
      <c r="X261" s="12">
        <f>IF(Control!$C$11="Highly pure",Parameters!$C$12*Parameters!$C$5*'Actual H2'!X261,IF(Control!$C$11="Tap water",Parameters!$C$17*Parameters!$C$5*'Actual H2'!X261,Parameters!$C$22*Parameters!$C$5*'Actual H2'!X261))</f>
        <v>105.66037735849056</v>
      </c>
      <c r="Y261" s="12">
        <f>IF(Control!$C$11="Highly pure",Parameters!$C$12*Parameters!$C$5*'Actual H2'!Y261,IF(Control!$C$11="Tap water",Parameters!$C$17*Parameters!$C$5*'Actual H2'!Y261,Parameters!$C$22*Parameters!$C$5*'Actual H2'!Y261))</f>
        <v>113.72075471698113</v>
      </c>
      <c r="Z261" s="12">
        <f>IF(Control!$C$11="Highly pure",Parameters!$C$12*Parameters!$C$5*'Actual H2'!Z261,IF(Control!$C$11="Tap water",Parameters!$C$17*Parameters!$C$5*'Actual H2'!Z261,Parameters!$C$22*Parameters!$C$5*'Actual H2'!Z261))</f>
        <v>119.48679245283019</v>
      </c>
      <c r="AB261" s="7">
        <f t="shared" si="4"/>
        <v>1121.3886792452831</v>
      </c>
    </row>
    <row r="262" spans="2:28" x14ac:dyDescent="0.2">
      <c r="B262" s="6">
        <v>44456</v>
      </c>
      <c r="C262" s="12">
        <f>IF(Control!$C$11="Highly pure",Parameters!$C$12*Parameters!$C$5*'Actual H2'!C262,IF(Control!$C$11="Tap water",Parameters!$C$17*Parameters!$C$5*'Actual H2'!C262,Parameters!$C$22*Parameters!$C$5*'Actual H2'!C262))</f>
        <v>119.48679245283019</v>
      </c>
      <c r="D262" s="12">
        <f>IF(Control!$C$11="Highly pure",Parameters!$C$12*Parameters!$C$5*'Actual H2'!D262,IF(Control!$C$11="Tap water",Parameters!$C$17*Parameters!$C$5*'Actual H2'!D262,Parameters!$C$22*Parameters!$C$5*'Actual H2'!D262))</f>
        <v>126.33962264150944</v>
      </c>
      <c r="E262" s="12">
        <f>IF(Control!$C$11="Highly pure",Parameters!$C$12*Parameters!$C$5*'Actual H2'!E262,IF(Control!$C$11="Tap water",Parameters!$C$17*Parameters!$C$5*'Actual H2'!E262,Parameters!$C$22*Parameters!$C$5*'Actual H2'!E262))</f>
        <v>133.6754716981132</v>
      </c>
      <c r="F262" s="12">
        <f>IF(Control!$C$11="Highly pure",Parameters!$C$12*Parameters!$C$5*'Actual H2'!F262,IF(Control!$C$11="Tap water",Parameters!$C$17*Parameters!$C$5*'Actual H2'!F262,Parameters!$C$22*Parameters!$C$5*'Actual H2'!F262))</f>
        <v>126.33962264150944</v>
      </c>
      <c r="G262" s="12">
        <f>IF(Control!$C$11="Highly pure",Parameters!$C$12*Parameters!$C$5*'Actual H2'!G262,IF(Control!$C$11="Tap water",Parameters!$C$17*Parameters!$C$5*'Actual H2'!G262,Parameters!$C$22*Parameters!$C$5*'Actual H2'!G262))</f>
        <v>130.26415094339623</v>
      </c>
      <c r="H262" s="12">
        <f>IF(Control!$C$11="Highly pure",Parameters!$C$12*Parameters!$C$5*'Actual H2'!H262,IF(Control!$C$11="Tap water",Parameters!$C$17*Parameters!$C$5*'Actual H2'!H262,Parameters!$C$22*Parameters!$C$5*'Actual H2'!H262))</f>
        <v>133.6754716981132</v>
      </c>
      <c r="I262" s="12">
        <f>IF(Control!$C$11="Highly pure",Parameters!$C$12*Parameters!$C$5*'Actual H2'!I262,IF(Control!$C$11="Tap water",Parameters!$C$17*Parameters!$C$5*'Actual H2'!I262,Parameters!$C$22*Parameters!$C$5*'Actual H2'!I262))</f>
        <v>136.0301886792453</v>
      </c>
      <c r="J262" s="12">
        <f>IF(Control!$C$11="Highly pure",Parameters!$C$12*Parameters!$C$5*'Actual H2'!J262,IF(Control!$C$11="Tap water",Parameters!$C$17*Parameters!$C$5*'Actual H2'!J262,Parameters!$C$22*Parameters!$C$5*'Actual H2'!J262))</f>
        <v>137.53962264150945</v>
      </c>
      <c r="K262" s="12">
        <f>IF(Control!$C$11="Highly pure",Parameters!$C$12*Parameters!$C$5*'Actual H2'!K262,IF(Control!$C$11="Tap water",Parameters!$C$17*Parameters!$C$5*'Actual H2'!K262,Parameters!$C$22*Parameters!$C$5*'Actual H2'!K262))</f>
        <v>133.6754716981132</v>
      </c>
      <c r="L262" s="12">
        <f>IF(Control!$C$11="Highly pure",Parameters!$C$12*Parameters!$C$5*'Actual H2'!L262,IF(Control!$C$11="Tap water",Parameters!$C$17*Parameters!$C$5*'Actual H2'!L262,Parameters!$C$22*Parameters!$C$5*'Actual H2'!L262))</f>
        <v>149.37358490566038</v>
      </c>
      <c r="M262" s="12">
        <f>IF(Control!$C$11="Highly pure",Parameters!$C$12*Parameters!$C$5*'Actual H2'!M262,IF(Control!$C$11="Tap water",Parameters!$C$17*Parameters!$C$5*'Actual H2'!M262,Parameters!$C$22*Parameters!$C$5*'Actual H2'!M262))</f>
        <v>154.15849056603776</v>
      </c>
      <c r="N262" s="12">
        <f>IF(Control!$C$11="Highly pure",Parameters!$C$12*Parameters!$C$5*'Actual H2'!N262,IF(Control!$C$11="Tap water",Parameters!$C$17*Parameters!$C$5*'Actual H2'!N262,Parameters!$C$22*Parameters!$C$5*'Actual H2'!N262))</f>
        <v>153.23773584905663</v>
      </c>
      <c r="O262" s="12">
        <f>IF(Control!$C$11="Highly pure",Parameters!$C$12*Parameters!$C$5*'Actual H2'!O262,IF(Control!$C$11="Tap water",Parameters!$C$17*Parameters!$C$5*'Actual H2'!O262,Parameters!$C$22*Parameters!$C$5*'Actual H2'!O262))</f>
        <v>153.23773584905663</v>
      </c>
      <c r="P262" s="12">
        <f>IF(Control!$C$11="Highly pure",Parameters!$C$12*Parameters!$C$5*'Actual H2'!P262,IF(Control!$C$11="Tap water",Parameters!$C$17*Parameters!$C$5*'Actual H2'!P262,Parameters!$C$22*Parameters!$C$5*'Actual H2'!P262))</f>
        <v>137.53962264150945</v>
      </c>
      <c r="Q262" s="12">
        <f>IF(Control!$C$11="Highly pure",Parameters!$C$12*Parameters!$C$5*'Actual H2'!Q262,IF(Control!$C$11="Tap water",Parameters!$C$17*Parameters!$C$5*'Actual H2'!Q262,Parameters!$C$22*Parameters!$C$5*'Actual H2'!Q262))</f>
        <v>101.19245283018867</v>
      </c>
      <c r="R262" s="12">
        <f>IF(Control!$C$11="Highly pure",Parameters!$C$12*Parameters!$C$5*'Actual H2'!R262,IF(Control!$C$11="Tap water",Parameters!$C$17*Parameters!$C$5*'Actual H2'!R262,Parameters!$C$22*Parameters!$C$5*'Actual H2'!R262))</f>
        <v>68.377358490566024</v>
      </c>
      <c r="S262" s="12">
        <f>IF(Control!$C$11="Highly pure",Parameters!$C$12*Parameters!$C$5*'Actual H2'!S262,IF(Control!$C$11="Tap water",Parameters!$C$17*Parameters!$C$5*'Actual H2'!S262,Parameters!$C$22*Parameters!$C$5*'Actual H2'!S262))</f>
        <v>47.969811320754729</v>
      </c>
      <c r="T262" s="12">
        <f>IF(Control!$C$11="Highly pure",Parameters!$C$12*Parameters!$C$5*'Actual H2'!T262,IF(Control!$C$11="Tap water",Parameters!$C$17*Parameters!$C$5*'Actual H2'!T262,Parameters!$C$22*Parameters!$C$5*'Actual H2'!T262))</f>
        <v>27.547169811320753</v>
      </c>
      <c r="U262" s="12">
        <f>IF(Control!$C$11="Highly pure",Parameters!$C$12*Parameters!$C$5*'Actual H2'!U262,IF(Control!$C$11="Tap water",Parameters!$C$17*Parameters!$C$5*'Actual H2'!U262,Parameters!$C$22*Parameters!$C$5*'Actual H2'!U262))</f>
        <v>22.113207547169811</v>
      </c>
      <c r="V262" s="12">
        <f>IF(Control!$C$11="Highly pure",Parameters!$C$12*Parameters!$C$5*'Actual H2'!V262,IF(Control!$C$11="Tap water",Parameters!$C$17*Parameters!$C$5*'Actual H2'!V262,Parameters!$C$22*Parameters!$C$5*'Actual H2'!V262))</f>
        <v>23.924528301886792</v>
      </c>
      <c r="W262" s="12">
        <f>IF(Control!$C$11="Highly pure",Parameters!$C$12*Parameters!$C$5*'Actual H2'!W262,IF(Control!$C$11="Tap water",Parameters!$C$17*Parameters!$C$5*'Actual H2'!W262,Parameters!$C$22*Parameters!$C$5*'Actual H2'!W262))</f>
        <v>25.735849056603776</v>
      </c>
      <c r="X262" s="12">
        <f>IF(Control!$C$11="Highly pure",Parameters!$C$12*Parameters!$C$5*'Actual H2'!X262,IF(Control!$C$11="Tap water",Parameters!$C$17*Parameters!$C$5*'Actual H2'!X262,Parameters!$C$22*Parameters!$C$5*'Actual H2'!X262))</f>
        <v>22.113207547169811</v>
      </c>
      <c r="Y262" s="12">
        <f>IF(Control!$C$11="Highly pure",Parameters!$C$12*Parameters!$C$5*'Actual H2'!Y262,IF(Control!$C$11="Tap water",Parameters!$C$17*Parameters!$C$5*'Actual H2'!Y262,Parameters!$C$22*Parameters!$C$5*'Actual H2'!Y262))</f>
        <v>14.384905660377358</v>
      </c>
      <c r="Z262" s="12">
        <f>IF(Control!$C$11="Highly pure",Parameters!$C$12*Parameters!$C$5*'Actual H2'!Z262,IF(Control!$C$11="Tap water",Parameters!$C$17*Parameters!$C$5*'Actual H2'!Z262,Parameters!$C$22*Parameters!$C$5*'Actual H2'!Z262))</f>
        <v>10.430188679245285</v>
      </c>
      <c r="AB262" s="7">
        <f t="shared" si="4"/>
        <v>2288.3622641509428</v>
      </c>
    </row>
    <row r="263" spans="2:28" x14ac:dyDescent="0.2">
      <c r="B263" s="6">
        <v>44457</v>
      </c>
      <c r="C263" s="12">
        <f>IF(Control!$C$11="Highly pure",Parameters!$C$12*Parameters!$C$5*'Actual H2'!C263,IF(Control!$C$11="Tap water",Parameters!$C$17*Parameters!$C$5*'Actual H2'!C263,Parameters!$C$22*Parameters!$C$5*'Actual H2'!C263))</f>
        <v>7.9547169811320764</v>
      </c>
      <c r="D263" s="12">
        <f>IF(Control!$C$11="Highly pure",Parameters!$C$12*Parameters!$C$5*'Actual H2'!D263,IF(Control!$C$11="Tap water",Parameters!$C$17*Parameters!$C$5*'Actual H2'!D263,Parameters!$C$22*Parameters!$C$5*'Actual H2'!D263))</f>
        <v>5.7509433962264147</v>
      </c>
      <c r="E263" s="12">
        <f>IF(Control!$C$11="Highly pure",Parameters!$C$12*Parameters!$C$5*'Actual H2'!E263,IF(Control!$C$11="Tap water",Parameters!$C$17*Parameters!$C$5*'Actual H2'!E263,Parameters!$C$22*Parameters!$C$5*'Actual H2'!E263))</f>
        <v>3.8188679245283015</v>
      </c>
      <c r="F263" s="12">
        <f>IF(Control!$C$11="Highly pure",Parameters!$C$12*Parameters!$C$5*'Actual H2'!F263,IF(Control!$C$11="Tap water",Parameters!$C$17*Parameters!$C$5*'Actual H2'!F263,Parameters!$C$22*Parameters!$C$5*'Actual H2'!F263))</f>
        <v>6.7169811320754729</v>
      </c>
      <c r="G263" s="12">
        <f>IF(Control!$C$11="Highly pure",Parameters!$C$12*Parameters!$C$5*'Actual H2'!G263,IF(Control!$C$11="Tap water",Parameters!$C$17*Parameters!$C$5*'Actual H2'!G263,Parameters!$C$22*Parameters!$C$5*'Actual H2'!G263))</f>
        <v>10.430188679245285</v>
      </c>
      <c r="H263" s="12">
        <f>IF(Control!$C$11="Highly pure",Parameters!$C$12*Parameters!$C$5*'Actual H2'!H263,IF(Control!$C$11="Tap water",Parameters!$C$17*Parameters!$C$5*'Actual H2'!H263,Parameters!$C$22*Parameters!$C$5*'Actual H2'!H263))</f>
        <v>15.864150943396227</v>
      </c>
      <c r="I263" s="12">
        <f>IF(Control!$C$11="Highly pure",Parameters!$C$12*Parameters!$C$5*'Actual H2'!I263,IF(Control!$C$11="Tap water",Parameters!$C$17*Parameters!$C$5*'Actual H2'!I263,Parameters!$C$22*Parameters!$C$5*'Actual H2'!I263))</f>
        <v>18.822641509433961</v>
      </c>
      <c r="J263" s="12">
        <f>IF(Control!$C$11="Highly pure",Parameters!$C$12*Parameters!$C$5*'Actual H2'!J263,IF(Control!$C$11="Tap water",Parameters!$C$17*Parameters!$C$5*'Actual H2'!J263,Parameters!$C$22*Parameters!$C$5*'Actual H2'!J263))</f>
        <v>15.864150943396227</v>
      </c>
      <c r="K263" s="12">
        <f>IF(Control!$C$11="Highly pure",Parameters!$C$12*Parameters!$C$5*'Actual H2'!K263,IF(Control!$C$11="Tap water",Parameters!$C$17*Parameters!$C$5*'Actual H2'!K263,Parameters!$C$22*Parameters!$C$5*'Actual H2'!K263))</f>
        <v>11.667924528301889</v>
      </c>
      <c r="L263" s="12">
        <f>IF(Control!$C$11="Highly pure",Parameters!$C$12*Parameters!$C$5*'Actual H2'!L263,IF(Control!$C$11="Tap water",Parameters!$C$17*Parameters!$C$5*'Actual H2'!L263,Parameters!$C$22*Parameters!$C$5*'Actual H2'!L263))</f>
        <v>10.430188679245285</v>
      </c>
      <c r="M263" s="12">
        <f>IF(Control!$C$11="Highly pure",Parameters!$C$12*Parameters!$C$5*'Actual H2'!M263,IF(Control!$C$11="Tap water",Parameters!$C$17*Parameters!$C$5*'Actual H2'!M263,Parameters!$C$22*Parameters!$C$5*'Actual H2'!M263))</f>
        <v>9.1924528301886799</v>
      </c>
      <c r="N263" s="12">
        <f>IF(Control!$C$11="Highly pure",Parameters!$C$12*Parameters!$C$5*'Actual H2'!N263,IF(Control!$C$11="Tap water",Parameters!$C$17*Parameters!$C$5*'Actual H2'!N263,Parameters!$C$22*Parameters!$C$5*'Actual H2'!N263))</f>
        <v>7.9547169811320764</v>
      </c>
      <c r="O263" s="12">
        <f>IF(Control!$C$11="Highly pure",Parameters!$C$12*Parameters!$C$5*'Actual H2'!O263,IF(Control!$C$11="Tap water",Parameters!$C$17*Parameters!$C$5*'Actual H2'!O263,Parameters!$C$22*Parameters!$C$5*'Actual H2'!O263))</f>
        <v>5.7509433962264147</v>
      </c>
      <c r="P263" s="12">
        <f>IF(Control!$C$11="Highly pure",Parameters!$C$12*Parameters!$C$5*'Actual H2'!P263,IF(Control!$C$11="Tap water",Parameters!$C$17*Parameters!$C$5*'Actual H2'!P263,Parameters!$C$22*Parameters!$C$5*'Actual H2'!P263))</f>
        <v>5.7509433962264147</v>
      </c>
      <c r="Q263" s="12">
        <f>IF(Control!$C$11="Highly pure",Parameters!$C$12*Parameters!$C$5*'Actual H2'!Q263,IF(Control!$C$11="Tap water",Parameters!$C$17*Parameters!$C$5*'Actual H2'!Q263,Parameters!$C$22*Parameters!$C$5*'Actual H2'!Q263))</f>
        <v>5.7509433962264147</v>
      </c>
      <c r="R263" s="12">
        <f>IF(Control!$C$11="Highly pure",Parameters!$C$12*Parameters!$C$5*'Actual H2'!R263,IF(Control!$C$11="Tap water",Parameters!$C$17*Parameters!$C$5*'Actual H2'!R263,Parameters!$C$22*Parameters!$C$5*'Actual H2'!R263))</f>
        <v>3.8188679245283015</v>
      </c>
      <c r="S263" s="12">
        <f>IF(Control!$C$11="Highly pure",Parameters!$C$12*Parameters!$C$5*'Actual H2'!S263,IF(Control!$C$11="Tap water",Parameters!$C$17*Parameters!$C$5*'Actual H2'!S263,Parameters!$C$22*Parameters!$C$5*'Actual H2'!S263))</f>
        <v>1.8867924528301887</v>
      </c>
      <c r="T263" s="12">
        <f>IF(Control!$C$11="Highly pure",Parameters!$C$12*Parameters!$C$5*'Actual H2'!T263,IF(Control!$C$11="Tap water",Parameters!$C$17*Parameters!$C$5*'Actual H2'!T263,Parameters!$C$22*Parameters!$C$5*'Actual H2'!T263))</f>
        <v>3.8188679245283015</v>
      </c>
      <c r="U263" s="12">
        <f>IF(Control!$C$11="Highly pure",Parameters!$C$12*Parameters!$C$5*'Actual H2'!U263,IF(Control!$C$11="Tap water",Parameters!$C$17*Parameters!$C$5*'Actual H2'!U263,Parameters!$C$22*Parameters!$C$5*'Actual H2'!U263))</f>
        <v>10.430188679245285</v>
      </c>
      <c r="V263" s="12">
        <f>IF(Control!$C$11="Highly pure",Parameters!$C$12*Parameters!$C$5*'Actual H2'!V263,IF(Control!$C$11="Tap water",Parameters!$C$17*Parameters!$C$5*'Actual H2'!V263,Parameters!$C$22*Parameters!$C$5*'Actual H2'!V263))</f>
        <v>17.343396226415091</v>
      </c>
      <c r="W263" s="12">
        <f>IF(Control!$C$11="Highly pure",Parameters!$C$12*Parameters!$C$5*'Actual H2'!W263,IF(Control!$C$11="Tap water",Parameters!$C$17*Parameters!$C$5*'Actual H2'!W263,Parameters!$C$22*Parameters!$C$5*'Actual H2'!W263))</f>
        <v>23.924528301886792</v>
      </c>
      <c r="X263" s="12">
        <f>IF(Control!$C$11="Highly pure",Parameters!$C$12*Parameters!$C$5*'Actual H2'!X263,IF(Control!$C$11="Tap water",Parameters!$C$17*Parameters!$C$5*'Actual H2'!X263,Parameters!$C$22*Parameters!$C$5*'Actual H2'!X263))</f>
        <v>29.358490566037734</v>
      </c>
      <c r="Y263" s="12">
        <f>IF(Control!$C$11="Highly pure",Parameters!$C$12*Parameters!$C$5*'Actual H2'!Y263,IF(Control!$C$11="Tap water",Parameters!$C$17*Parameters!$C$5*'Actual H2'!Y263,Parameters!$C$22*Parameters!$C$5*'Actual H2'!Y263))</f>
        <v>27.547169811320753</v>
      </c>
      <c r="Z263" s="12">
        <f>IF(Control!$C$11="Highly pure",Parameters!$C$12*Parameters!$C$5*'Actual H2'!Z263,IF(Control!$C$11="Tap water",Parameters!$C$17*Parameters!$C$5*'Actual H2'!Z263,Parameters!$C$22*Parameters!$C$5*'Actual H2'!Z263))</f>
        <v>22.113207547169811</v>
      </c>
      <c r="AB263" s="7">
        <f t="shared" si="4"/>
        <v>281.96226415094333</v>
      </c>
    </row>
    <row r="264" spans="2:28" x14ac:dyDescent="0.2">
      <c r="B264" s="6">
        <v>44458</v>
      </c>
      <c r="C264" s="12">
        <f>IF(Control!$C$11="Highly pure",Parameters!$C$12*Parameters!$C$5*'Actual H2'!C264,IF(Control!$C$11="Tap water",Parameters!$C$17*Parameters!$C$5*'Actual H2'!C264,Parameters!$C$22*Parameters!$C$5*'Actual H2'!C264))</f>
        <v>23.924528301886792</v>
      </c>
      <c r="D264" s="12">
        <f>IF(Control!$C$11="Highly pure",Parameters!$C$12*Parameters!$C$5*'Actual H2'!D264,IF(Control!$C$11="Tap water",Parameters!$C$17*Parameters!$C$5*'Actual H2'!D264,Parameters!$C$22*Parameters!$C$5*'Actual H2'!D264))</f>
        <v>18.822641509433961</v>
      </c>
      <c r="E264" s="12">
        <f>IF(Control!$C$11="Highly pure",Parameters!$C$12*Parameters!$C$5*'Actual H2'!E264,IF(Control!$C$11="Tap water",Parameters!$C$17*Parameters!$C$5*'Actual H2'!E264,Parameters!$C$22*Parameters!$C$5*'Actual H2'!E264))</f>
        <v>11.667924528301889</v>
      </c>
      <c r="F264" s="12">
        <f>IF(Control!$C$11="Highly pure",Parameters!$C$12*Parameters!$C$5*'Actual H2'!F264,IF(Control!$C$11="Tap water",Parameters!$C$17*Parameters!$C$5*'Actual H2'!F264,Parameters!$C$22*Parameters!$C$5*'Actual H2'!F264))</f>
        <v>6.7169811320754729</v>
      </c>
      <c r="G264" s="12">
        <f>IF(Control!$C$11="Highly pure",Parameters!$C$12*Parameters!$C$5*'Actual H2'!G264,IF(Control!$C$11="Tap water",Parameters!$C$17*Parameters!$C$5*'Actual H2'!G264,Parameters!$C$22*Parameters!$C$5*'Actual H2'!G264))</f>
        <v>3.8188679245283015</v>
      </c>
      <c r="H264" s="12">
        <f>IF(Control!$C$11="Highly pure",Parameters!$C$12*Parameters!$C$5*'Actual H2'!H264,IF(Control!$C$11="Tap water",Parameters!$C$17*Parameters!$C$5*'Actual H2'!H264,Parameters!$C$22*Parameters!$C$5*'Actual H2'!H264))</f>
        <v>4.7849056603773574</v>
      </c>
      <c r="I264" s="12">
        <f>IF(Control!$C$11="Highly pure",Parameters!$C$12*Parameters!$C$5*'Actual H2'!I264,IF(Control!$C$11="Tap water",Parameters!$C$17*Parameters!$C$5*'Actual H2'!I264,Parameters!$C$22*Parameters!$C$5*'Actual H2'!I264))</f>
        <v>11.667924528301889</v>
      </c>
      <c r="J264" s="12">
        <f>IF(Control!$C$11="Highly pure",Parameters!$C$12*Parameters!$C$5*'Actual H2'!J264,IF(Control!$C$11="Tap water",Parameters!$C$17*Parameters!$C$5*'Actual H2'!J264,Parameters!$C$22*Parameters!$C$5*'Actual H2'!J264))</f>
        <v>18.822641509433961</v>
      </c>
      <c r="K264" s="12">
        <f>IF(Control!$C$11="Highly pure",Parameters!$C$12*Parameters!$C$5*'Actual H2'!K264,IF(Control!$C$11="Tap water",Parameters!$C$17*Parameters!$C$5*'Actual H2'!K264,Parameters!$C$22*Parameters!$C$5*'Actual H2'!K264))</f>
        <v>15.864150943396227</v>
      </c>
      <c r="L264" s="12">
        <f>IF(Control!$C$11="Highly pure",Parameters!$C$12*Parameters!$C$5*'Actual H2'!L264,IF(Control!$C$11="Tap water",Parameters!$C$17*Parameters!$C$5*'Actual H2'!L264,Parameters!$C$22*Parameters!$C$5*'Actual H2'!L264))</f>
        <v>20.30188679245283</v>
      </c>
      <c r="M264" s="12">
        <f>IF(Control!$C$11="Highly pure",Parameters!$C$12*Parameters!$C$5*'Actual H2'!M264,IF(Control!$C$11="Tap water",Parameters!$C$17*Parameters!$C$5*'Actual H2'!M264,Parameters!$C$22*Parameters!$C$5*'Actual H2'!M264))</f>
        <v>29.358490566037734</v>
      </c>
      <c r="N264" s="12">
        <f>IF(Control!$C$11="Highly pure",Parameters!$C$12*Parameters!$C$5*'Actual H2'!N264,IF(Control!$C$11="Tap water",Parameters!$C$17*Parameters!$C$5*'Actual H2'!N264,Parameters!$C$22*Parameters!$C$5*'Actual H2'!N264))</f>
        <v>38.052830188679245</v>
      </c>
      <c r="O264" s="12">
        <f>IF(Control!$C$11="Highly pure",Parameters!$C$12*Parameters!$C$5*'Actual H2'!O264,IF(Control!$C$11="Tap water",Parameters!$C$17*Parameters!$C$5*'Actual H2'!O264,Parameters!$C$22*Parameters!$C$5*'Actual H2'!O264))</f>
        <v>42.807547169811322</v>
      </c>
      <c r="P264" s="12">
        <f>IF(Control!$C$11="Highly pure",Parameters!$C$12*Parameters!$C$5*'Actual H2'!P264,IF(Control!$C$11="Tap water",Parameters!$C$17*Parameters!$C$5*'Actual H2'!P264,Parameters!$C$22*Parameters!$C$5*'Actual H2'!P264))</f>
        <v>50.55094339622643</v>
      </c>
      <c r="Q264" s="12">
        <f>IF(Control!$C$11="Highly pure",Parameters!$C$12*Parameters!$C$5*'Actual H2'!Q264,IF(Control!$C$11="Tap water",Parameters!$C$17*Parameters!$C$5*'Actual H2'!Q264,Parameters!$C$22*Parameters!$C$5*'Actual H2'!Q264))</f>
        <v>59.230188679245273</v>
      </c>
      <c r="R264" s="12">
        <f>IF(Control!$C$11="Highly pure",Parameters!$C$12*Parameters!$C$5*'Actual H2'!R264,IF(Control!$C$11="Tap water",Parameters!$C$17*Parameters!$C$5*'Actual H2'!R264,Parameters!$C$22*Parameters!$C$5*'Actual H2'!R264))</f>
        <v>53.132075471698116</v>
      </c>
      <c r="S264" s="12">
        <f>IF(Control!$C$11="Highly pure",Parameters!$C$12*Parameters!$C$5*'Actual H2'!S264,IF(Control!$C$11="Tap water",Parameters!$C$17*Parameters!$C$5*'Actual H2'!S264,Parameters!$C$22*Parameters!$C$5*'Actual H2'!S264))</f>
        <v>35.879245283018875</v>
      </c>
      <c r="T264" s="12">
        <f>IF(Control!$C$11="Highly pure",Parameters!$C$12*Parameters!$C$5*'Actual H2'!T264,IF(Control!$C$11="Tap water",Parameters!$C$17*Parameters!$C$5*'Actual H2'!T264,Parameters!$C$22*Parameters!$C$5*'Actual H2'!T264))</f>
        <v>22.113207547169811</v>
      </c>
      <c r="U264" s="12">
        <f>IF(Control!$C$11="Highly pure",Parameters!$C$12*Parameters!$C$5*'Actual H2'!U264,IF(Control!$C$11="Tap water",Parameters!$C$17*Parameters!$C$5*'Actual H2'!U264,Parameters!$C$22*Parameters!$C$5*'Actual H2'!U264))</f>
        <v>14.384905660377358</v>
      </c>
      <c r="V264" s="12">
        <f>IF(Control!$C$11="Highly pure",Parameters!$C$12*Parameters!$C$5*'Actual H2'!V264,IF(Control!$C$11="Tap water",Parameters!$C$17*Parameters!$C$5*'Actual H2'!V264,Parameters!$C$22*Parameters!$C$5*'Actual H2'!V264))</f>
        <v>6.7169811320754729</v>
      </c>
      <c r="W264" s="12">
        <f>IF(Control!$C$11="Highly pure",Parameters!$C$12*Parameters!$C$5*'Actual H2'!W264,IF(Control!$C$11="Tap water",Parameters!$C$17*Parameters!$C$5*'Actual H2'!W264,Parameters!$C$22*Parameters!$C$5*'Actual H2'!W264))</f>
        <v>6.7169811320754729</v>
      </c>
      <c r="X264" s="12">
        <f>IF(Control!$C$11="Highly pure",Parameters!$C$12*Parameters!$C$5*'Actual H2'!X264,IF(Control!$C$11="Tap water",Parameters!$C$17*Parameters!$C$5*'Actual H2'!X264,Parameters!$C$22*Parameters!$C$5*'Actual H2'!X264))</f>
        <v>10.430188679245285</v>
      </c>
      <c r="Y264" s="12">
        <f>IF(Control!$C$11="Highly pure",Parameters!$C$12*Parameters!$C$5*'Actual H2'!Y264,IF(Control!$C$11="Tap water",Parameters!$C$17*Parameters!$C$5*'Actual H2'!Y264,Parameters!$C$22*Parameters!$C$5*'Actual H2'!Y264))</f>
        <v>17.343396226415091</v>
      </c>
      <c r="Z264" s="12">
        <f>IF(Control!$C$11="Highly pure",Parameters!$C$12*Parameters!$C$5*'Actual H2'!Z264,IF(Control!$C$11="Tap water",Parameters!$C$17*Parameters!$C$5*'Actual H2'!Z264,Parameters!$C$22*Parameters!$C$5*'Actual H2'!Z264))</f>
        <v>25.735849056603776</v>
      </c>
      <c r="AB264" s="7">
        <f t="shared" si="4"/>
        <v>548.84528301886792</v>
      </c>
    </row>
    <row r="265" spans="2:28" x14ac:dyDescent="0.2">
      <c r="B265" s="6">
        <v>44459</v>
      </c>
      <c r="C265" s="12">
        <f>IF(Control!$C$11="Highly pure",Parameters!$C$12*Parameters!$C$5*'Actual H2'!C265,IF(Control!$C$11="Tap water",Parameters!$C$17*Parameters!$C$5*'Actual H2'!C265,Parameters!$C$22*Parameters!$C$5*'Actual H2'!C265))</f>
        <v>29.358490566037734</v>
      </c>
      <c r="D265" s="12">
        <f>IF(Control!$C$11="Highly pure",Parameters!$C$12*Parameters!$C$5*'Actual H2'!D265,IF(Control!$C$11="Tap water",Parameters!$C$17*Parameters!$C$5*'Actual H2'!D265,Parameters!$C$22*Parameters!$C$5*'Actual H2'!D265))</f>
        <v>31.532075471698114</v>
      </c>
      <c r="E265" s="12">
        <f>IF(Control!$C$11="Highly pure",Parameters!$C$12*Parameters!$C$5*'Actual H2'!E265,IF(Control!$C$11="Tap water",Parameters!$C$17*Parameters!$C$5*'Actual H2'!E265,Parameters!$C$22*Parameters!$C$5*'Actual H2'!E265))</f>
        <v>33.705660377358491</v>
      </c>
      <c r="F265" s="12">
        <f>IF(Control!$C$11="Highly pure",Parameters!$C$12*Parameters!$C$5*'Actual H2'!F265,IF(Control!$C$11="Tap water",Parameters!$C$17*Parameters!$C$5*'Actual H2'!F265,Parameters!$C$22*Parameters!$C$5*'Actual H2'!F265))</f>
        <v>42.807547169811322</v>
      </c>
      <c r="G265" s="12">
        <f>IF(Control!$C$11="Highly pure",Parameters!$C$12*Parameters!$C$5*'Actual H2'!G265,IF(Control!$C$11="Tap water",Parameters!$C$17*Parameters!$C$5*'Actual H2'!G265,Parameters!$C$22*Parameters!$C$5*'Actual H2'!G265))</f>
        <v>59.230188679245273</v>
      </c>
      <c r="H265" s="12">
        <f>IF(Control!$C$11="Highly pure",Parameters!$C$12*Parameters!$C$5*'Actual H2'!H265,IF(Control!$C$11="Tap water",Parameters!$C$17*Parameters!$C$5*'Actual H2'!H265,Parameters!$C$22*Parameters!$C$5*'Actual H2'!H265))</f>
        <v>71.84905660377359</v>
      </c>
      <c r="I265" s="12">
        <f>IF(Control!$C$11="Highly pure",Parameters!$C$12*Parameters!$C$5*'Actual H2'!I265,IF(Control!$C$11="Tap water",Parameters!$C$17*Parameters!$C$5*'Actual H2'!I265,Parameters!$C$22*Parameters!$C$5*'Actual H2'!I265))</f>
        <v>93.856603773584894</v>
      </c>
      <c r="J265" s="12">
        <f>IF(Control!$C$11="Highly pure",Parameters!$C$12*Parameters!$C$5*'Actual H2'!J265,IF(Control!$C$11="Tap water",Parameters!$C$17*Parameters!$C$5*'Actual H2'!J265,Parameters!$C$22*Parameters!$C$5*'Actual H2'!J265))</f>
        <v>101.19245283018867</v>
      </c>
      <c r="K265" s="12">
        <f>IF(Control!$C$11="Highly pure",Parameters!$C$12*Parameters!$C$5*'Actual H2'!K265,IF(Control!$C$11="Tap water",Parameters!$C$17*Parameters!$C$5*'Actual H2'!K265,Parameters!$C$22*Parameters!$C$5*'Actual H2'!K265))</f>
        <v>130.26415094339623</v>
      </c>
      <c r="L265" s="12">
        <f>IF(Control!$C$11="Highly pure",Parameters!$C$12*Parameters!$C$5*'Actual H2'!L265,IF(Control!$C$11="Tap water",Parameters!$C$17*Parameters!$C$5*'Actual H2'!L265,Parameters!$C$22*Parameters!$C$5*'Actual H2'!L265))</f>
        <v>153.23773584905663</v>
      </c>
      <c r="M265" s="12">
        <f>IF(Control!$C$11="Highly pure",Parameters!$C$12*Parameters!$C$5*'Actual H2'!M265,IF(Control!$C$11="Tap water",Parameters!$C$17*Parameters!$C$5*'Actual H2'!M265,Parameters!$C$22*Parameters!$C$5*'Actual H2'!M265))</f>
        <v>166.88301886792453</v>
      </c>
      <c r="N265" s="12">
        <f>IF(Control!$C$11="Highly pure",Parameters!$C$12*Parameters!$C$5*'Actual H2'!N265,IF(Control!$C$11="Tap water",Parameters!$C$17*Parameters!$C$5*'Actual H2'!N265,Parameters!$C$22*Parameters!$C$5*'Actual H2'!N265))</f>
        <v>182.33962264150944</v>
      </c>
      <c r="O265" s="12">
        <f>IF(Control!$C$11="Highly pure",Parameters!$C$12*Parameters!$C$5*'Actual H2'!O265,IF(Control!$C$11="Tap water",Parameters!$C$17*Parameters!$C$5*'Actual H2'!O265,Parameters!$C$22*Parameters!$C$5*'Actual H2'!O265))</f>
        <v>187.50188679245284</v>
      </c>
      <c r="P265" s="12">
        <f>IF(Control!$C$11="Highly pure",Parameters!$C$12*Parameters!$C$5*'Actual H2'!P265,IF(Control!$C$11="Tap water",Parameters!$C$17*Parameters!$C$5*'Actual H2'!P265,Parameters!$C$22*Parameters!$C$5*'Actual H2'!P265))</f>
        <v>188.67924528301887</v>
      </c>
      <c r="Q265" s="12">
        <f>IF(Control!$C$11="Highly pure",Parameters!$C$12*Parameters!$C$5*'Actual H2'!Q265,IF(Control!$C$11="Tap water",Parameters!$C$17*Parameters!$C$5*'Actual H2'!Q265,Parameters!$C$22*Parameters!$C$5*'Actual H2'!Q265))</f>
        <v>187.71320754716982</v>
      </c>
      <c r="R265" s="12">
        <f>IF(Control!$C$11="Highly pure",Parameters!$C$12*Parameters!$C$5*'Actual H2'!R265,IF(Control!$C$11="Tap water",Parameters!$C$17*Parameters!$C$5*'Actual H2'!R265,Parameters!$C$22*Parameters!$C$5*'Actual H2'!R265))</f>
        <v>183.81886792452832</v>
      </c>
      <c r="S265" s="12">
        <f>IF(Control!$C$11="Highly pure",Parameters!$C$12*Parameters!$C$5*'Actual H2'!S265,IF(Control!$C$11="Tap water",Parameters!$C$17*Parameters!$C$5*'Actual H2'!S265,Parameters!$C$22*Parameters!$C$5*'Actual H2'!S265))</f>
        <v>182.33962264150944</v>
      </c>
      <c r="T265" s="12">
        <f>IF(Control!$C$11="Highly pure",Parameters!$C$12*Parameters!$C$5*'Actual H2'!T265,IF(Control!$C$11="Tap water",Parameters!$C$17*Parameters!$C$5*'Actual H2'!T265,Parameters!$C$22*Parameters!$C$5*'Actual H2'!T265))</f>
        <v>182.33962264150944</v>
      </c>
      <c r="U265" s="12">
        <f>IF(Control!$C$11="Highly pure",Parameters!$C$12*Parameters!$C$5*'Actual H2'!U265,IF(Control!$C$11="Tap water",Parameters!$C$17*Parameters!$C$5*'Actual H2'!U265,Parameters!$C$22*Parameters!$C$5*'Actual H2'!U265))</f>
        <v>182.33962264150944</v>
      </c>
      <c r="V265" s="12">
        <f>IF(Control!$C$11="Highly pure",Parameters!$C$12*Parameters!$C$5*'Actual H2'!V265,IF(Control!$C$11="Tap water",Parameters!$C$17*Parameters!$C$5*'Actual H2'!V265,Parameters!$C$22*Parameters!$C$5*'Actual H2'!V265))</f>
        <v>177.7811320754717</v>
      </c>
      <c r="W265" s="12">
        <f>IF(Control!$C$11="Highly pure",Parameters!$C$12*Parameters!$C$5*'Actual H2'!W265,IF(Control!$C$11="Tap water",Parameters!$C$17*Parameters!$C$5*'Actual H2'!W265,Parameters!$C$22*Parameters!$C$5*'Actual H2'!W265))</f>
        <v>177.22264150943397</v>
      </c>
      <c r="X265" s="12">
        <f>IF(Control!$C$11="Highly pure",Parameters!$C$12*Parameters!$C$5*'Actual H2'!X265,IF(Control!$C$11="Tap water",Parameters!$C$17*Parameters!$C$5*'Actual H2'!X265,Parameters!$C$22*Parameters!$C$5*'Actual H2'!X265))</f>
        <v>177.7811320754717</v>
      </c>
      <c r="Y265" s="12">
        <f>IF(Control!$C$11="Highly pure",Parameters!$C$12*Parameters!$C$5*'Actual H2'!Y265,IF(Control!$C$11="Tap water",Parameters!$C$17*Parameters!$C$5*'Actual H2'!Y265,Parameters!$C$22*Parameters!$C$5*'Actual H2'!Y265))</f>
        <v>182.33962264150944</v>
      </c>
      <c r="Z265" s="12">
        <f>IF(Control!$C$11="Highly pure",Parameters!$C$12*Parameters!$C$5*'Actual H2'!Z265,IF(Control!$C$11="Tap water",Parameters!$C$17*Parameters!$C$5*'Actual H2'!Z265,Parameters!$C$22*Parameters!$C$5*'Actual H2'!Z265))</f>
        <v>177.7811320754717</v>
      </c>
      <c r="AB265" s="7">
        <f t="shared" si="4"/>
        <v>3283.8943396226418</v>
      </c>
    </row>
    <row r="266" spans="2:28" x14ac:dyDescent="0.2">
      <c r="B266" s="6">
        <v>44460</v>
      </c>
      <c r="C266" s="12">
        <f>IF(Control!$C$11="Highly pure",Parameters!$C$12*Parameters!$C$5*'Actual H2'!C266,IF(Control!$C$11="Tap water",Parameters!$C$17*Parameters!$C$5*'Actual H2'!C266,Parameters!$C$22*Parameters!$C$5*'Actual H2'!C266))</f>
        <v>165.37358490566035</v>
      </c>
      <c r="D266" s="12">
        <f>IF(Control!$C$11="Highly pure",Parameters!$C$12*Parameters!$C$5*'Actual H2'!D266,IF(Control!$C$11="Tap water",Parameters!$C$17*Parameters!$C$5*'Actual H2'!D266,Parameters!$C$22*Parameters!$C$5*'Actual H2'!D266))</f>
        <v>165.37358490566035</v>
      </c>
      <c r="E266" s="12">
        <f>IF(Control!$C$11="Highly pure",Parameters!$C$12*Parameters!$C$5*'Actual H2'!E266,IF(Control!$C$11="Tap water",Parameters!$C$17*Parameters!$C$5*'Actual H2'!E266,Parameters!$C$22*Parameters!$C$5*'Actual H2'!E266))</f>
        <v>154.15849056603776</v>
      </c>
      <c r="F266" s="12">
        <f>IF(Control!$C$11="Highly pure",Parameters!$C$12*Parameters!$C$5*'Actual H2'!F266,IF(Control!$C$11="Tap water",Parameters!$C$17*Parameters!$C$5*'Actual H2'!F266,Parameters!$C$22*Parameters!$C$5*'Actual H2'!F266))</f>
        <v>151.72830188679248</v>
      </c>
      <c r="G266" s="12">
        <f>IF(Control!$C$11="Highly pure",Parameters!$C$12*Parameters!$C$5*'Actual H2'!G266,IF(Control!$C$11="Tap water",Parameters!$C$17*Parameters!$C$5*'Actual H2'!G266,Parameters!$C$22*Parameters!$C$5*'Actual H2'!G266))</f>
        <v>136.0301886792453</v>
      </c>
      <c r="H266" s="12">
        <f>IF(Control!$C$11="Highly pure",Parameters!$C$12*Parameters!$C$5*'Actual H2'!H266,IF(Control!$C$11="Tap water",Parameters!$C$17*Parameters!$C$5*'Actual H2'!H266,Parameters!$C$22*Parameters!$C$5*'Actual H2'!H266))</f>
        <v>109.79622641509434</v>
      </c>
      <c r="I266" s="12">
        <f>IF(Control!$C$11="Highly pure",Parameters!$C$12*Parameters!$C$5*'Actual H2'!I266,IF(Control!$C$11="Tap water",Parameters!$C$17*Parameters!$C$5*'Actual H2'!I266,Parameters!$C$22*Parameters!$C$5*'Actual H2'!I266))</f>
        <v>126.33962264150944</v>
      </c>
      <c r="J266" s="12">
        <f>IF(Control!$C$11="Highly pure",Parameters!$C$12*Parameters!$C$5*'Actual H2'!J266,IF(Control!$C$11="Tap water",Parameters!$C$17*Parameters!$C$5*'Actual H2'!J266,Parameters!$C$22*Parameters!$C$5*'Actual H2'!J266))</f>
        <v>151.72830188679248</v>
      </c>
      <c r="K266" s="12">
        <f>IF(Control!$C$11="Highly pure",Parameters!$C$12*Parameters!$C$5*'Actual H2'!K266,IF(Control!$C$11="Tap water",Parameters!$C$17*Parameters!$C$5*'Actual H2'!K266,Parameters!$C$22*Parameters!$C$5*'Actual H2'!K266))</f>
        <v>167.80377358490566</v>
      </c>
      <c r="L266" s="12">
        <f>IF(Control!$C$11="Highly pure",Parameters!$C$12*Parameters!$C$5*'Actual H2'!L266,IF(Control!$C$11="Tap water",Parameters!$C$17*Parameters!$C$5*'Actual H2'!L266,Parameters!$C$22*Parameters!$C$5*'Actual H2'!L266))</f>
        <v>187.74339622641514</v>
      </c>
      <c r="M266" s="12">
        <f>IF(Control!$C$11="Highly pure",Parameters!$C$12*Parameters!$C$5*'Actual H2'!M266,IF(Control!$C$11="Tap water",Parameters!$C$17*Parameters!$C$5*'Actual H2'!M266,Parameters!$C$22*Parameters!$C$5*'Actual H2'!M266))</f>
        <v>188.67924528301887</v>
      </c>
      <c r="N266" s="12">
        <f>IF(Control!$C$11="Highly pure",Parameters!$C$12*Parameters!$C$5*'Actual H2'!N266,IF(Control!$C$11="Tap water",Parameters!$C$17*Parameters!$C$5*'Actual H2'!N266,Parameters!$C$22*Parameters!$C$5*'Actual H2'!N266))</f>
        <v>188.67924528301887</v>
      </c>
      <c r="O266" s="12">
        <f>IF(Control!$C$11="Highly pure",Parameters!$C$12*Parameters!$C$5*'Actual H2'!O266,IF(Control!$C$11="Tap water",Parameters!$C$17*Parameters!$C$5*'Actual H2'!O266,Parameters!$C$22*Parameters!$C$5*'Actual H2'!O266))</f>
        <v>188.67924528301887</v>
      </c>
      <c r="P266" s="12">
        <f>IF(Control!$C$11="Highly pure",Parameters!$C$12*Parameters!$C$5*'Actual H2'!P266,IF(Control!$C$11="Tap water",Parameters!$C$17*Parameters!$C$5*'Actual H2'!P266,Parameters!$C$22*Parameters!$C$5*'Actual H2'!P266))</f>
        <v>188.67924528301887</v>
      </c>
      <c r="Q266" s="12">
        <f>IF(Control!$C$11="Highly pure",Parameters!$C$12*Parameters!$C$5*'Actual H2'!Q266,IF(Control!$C$11="Tap water",Parameters!$C$17*Parameters!$C$5*'Actual H2'!Q266,Parameters!$C$22*Parameters!$C$5*'Actual H2'!Q266))</f>
        <v>188.67924528301887</v>
      </c>
      <c r="R266" s="12">
        <f>IF(Control!$C$11="Highly pure",Parameters!$C$12*Parameters!$C$5*'Actual H2'!R266,IF(Control!$C$11="Tap water",Parameters!$C$17*Parameters!$C$5*'Actual H2'!R266,Parameters!$C$22*Parameters!$C$5*'Actual H2'!R266))</f>
        <v>188.67924528301887</v>
      </c>
      <c r="S266" s="12">
        <f>IF(Control!$C$11="Highly pure",Parameters!$C$12*Parameters!$C$5*'Actual H2'!S266,IF(Control!$C$11="Tap water",Parameters!$C$17*Parameters!$C$5*'Actual H2'!S266,Parameters!$C$22*Parameters!$C$5*'Actual H2'!S266))</f>
        <v>188.67924528301887</v>
      </c>
      <c r="T266" s="12">
        <f>IF(Control!$C$11="Highly pure",Parameters!$C$12*Parameters!$C$5*'Actual H2'!T266,IF(Control!$C$11="Tap water",Parameters!$C$17*Parameters!$C$5*'Actual H2'!T266,Parameters!$C$22*Parameters!$C$5*'Actual H2'!T266))</f>
        <v>188.67924528301887</v>
      </c>
      <c r="U266" s="12">
        <f>IF(Control!$C$11="Highly pure",Parameters!$C$12*Parameters!$C$5*'Actual H2'!U266,IF(Control!$C$11="Tap water",Parameters!$C$17*Parameters!$C$5*'Actual H2'!U266,Parameters!$C$22*Parameters!$C$5*'Actual H2'!U266))</f>
        <v>188.67924528301887</v>
      </c>
      <c r="V266" s="12">
        <f>IF(Control!$C$11="Highly pure",Parameters!$C$12*Parameters!$C$5*'Actual H2'!V266,IF(Control!$C$11="Tap water",Parameters!$C$17*Parameters!$C$5*'Actual H2'!V266,Parameters!$C$22*Parameters!$C$5*'Actual H2'!V266))</f>
        <v>188.67924528301887</v>
      </c>
      <c r="W266" s="12">
        <f>IF(Control!$C$11="Highly pure",Parameters!$C$12*Parameters!$C$5*'Actual H2'!W266,IF(Control!$C$11="Tap water",Parameters!$C$17*Parameters!$C$5*'Actual H2'!W266,Parameters!$C$22*Parameters!$C$5*'Actual H2'!W266))</f>
        <v>188.67924528301887</v>
      </c>
      <c r="X266" s="12">
        <f>IF(Control!$C$11="Highly pure",Parameters!$C$12*Parameters!$C$5*'Actual H2'!X266,IF(Control!$C$11="Tap water",Parameters!$C$17*Parameters!$C$5*'Actual H2'!X266,Parameters!$C$22*Parameters!$C$5*'Actual H2'!X266))</f>
        <v>188.67924528301887</v>
      </c>
      <c r="Y266" s="12">
        <f>IF(Control!$C$11="Highly pure",Parameters!$C$12*Parameters!$C$5*'Actual H2'!Y266,IF(Control!$C$11="Tap water",Parameters!$C$17*Parameters!$C$5*'Actual H2'!Y266,Parameters!$C$22*Parameters!$C$5*'Actual H2'!Y266))</f>
        <v>188.67924528301887</v>
      </c>
      <c r="Z266" s="12">
        <f>IF(Control!$C$11="Highly pure",Parameters!$C$12*Parameters!$C$5*'Actual H2'!Z266,IF(Control!$C$11="Tap water",Parameters!$C$17*Parameters!$C$5*'Actual H2'!Z266,Parameters!$C$22*Parameters!$C$5*'Actual H2'!Z266))</f>
        <v>188.67924528301887</v>
      </c>
      <c r="AB266" s="7">
        <f t="shared" si="4"/>
        <v>4157.5849056603747</v>
      </c>
    </row>
    <row r="267" spans="2:28" x14ac:dyDescent="0.2">
      <c r="B267" s="6">
        <v>44461</v>
      </c>
      <c r="C267" s="12">
        <f>IF(Control!$C$11="Highly pure",Parameters!$C$12*Parameters!$C$5*'Actual H2'!C267,IF(Control!$C$11="Tap water",Parameters!$C$17*Parameters!$C$5*'Actual H2'!C267,Parameters!$C$22*Parameters!$C$5*'Actual H2'!C267))</f>
        <v>188.67924528301887</v>
      </c>
      <c r="D267" s="12">
        <f>IF(Control!$C$11="Highly pure",Parameters!$C$12*Parameters!$C$5*'Actual H2'!D267,IF(Control!$C$11="Tap water",Parameters!$C$17*Parameters!$C$5*'Actual H2'!D267,Parameters!$C$22*Parameters!$C$5*'Actual H2'!D267))</f>
        <v>188.67924528301887</v>
      </c>
      <c r="E267" s="12">
        <f>IF(Control!$C$11="Highly pure",Parameters!$C$12*Parameters!$C$5*'Actual H2'!E267,IF(Control!$C$11="Tap water",Parameters!$C$17*Parameters!$C$5*'Actual H2'!E267,Parameters!$C$22*Parameters!$C$5*'Actual H2'!E267))</f>
        <v>188.67924528301887</v>
      </c>
      <c r="F267" s="12">
        <f>IF(Control!$C$11="Highly pure",Parameters!$C$12*Parameters!$C$5*'Actual H2'!F267,IF(Control!$C$11="Tap water",Parameters!$C$17*Parameters!$C$5*'Actual H2'!F267,Parameters!$C$22*Parameters!$C$5*'Actual H2'!F267))</f>
        <v>188.67924528301887</v>
      </c>
      <c r="G267" s="12">
        <f>IF(Control!$C$11="Highly pure",Parameters!$C$12*Parameters!$C$5*'Actual H2'!G267,IF(Control!$C$11="Tap water",Parameters!$C$17*Parameters!$C$5*'Actual H2'!G267,Parameters!$C$22*Parameters!$C$5*'Actual H2'!G267))</f>
        <v>188.67924528301887</v>
      </c>
      <c r="H267" s="12">
        <f>IF(Control!$C$11="Highly pure",Parameters!$C$12*Parameters!$C$5*'Actual H2'!H267,IF(Control!$C$11="Tap water",Parameters!$C$17*Parameters!$C$5*'Actual H2'!H267,Parameters!$C$22*Parameters!$C$5*'Actual H2'!H267))</f>
        <v>188.67924528301887</v>
      </c>
      <c r="I267" s="12">
        <f>IF(Control!$C$11="Highly pure",Parameters!$C$12*Parameters!$C$5*'Actual H2'!I267,IF(Control!$C$11="Tap water",Parameters!$C$17*Parameters!$C$5*'Actual H2'!I267,Parameters!$C$22*Parameters!$C$5*'Actual H2'!I267))</f>
        <v>188.67924528301887</v>
      </c>
      <c r="J267" s="12">
        <f>IF(Control!$C$11="Highly pure",Parameters!$C$12*Parameters!$C$5*'Actual H2'!J267,IF(Control!$C$11="Tap water",Parameters!$C$17*Parameters!$C$5*'Actual H2'!J267,Parameters!$C$22*Parameters!$C$5*'Actual H2'!J267))</f>
        <v>188.67924528301887</v>
      </c>
      <c r="K267" s="12">
        <f>IF(Control!$C$11="Highly pure",Parameters!$C$12*Parameters!$C$5*'Actual H2'!K267,IF(Control!$C$11="Tap water",Parameters!$C$17*Parameters!$C$5*'Actual H2'!K267,Parameters!$C$22*Parameters!$C$5*'Actual H2'!K267))</f>
        <v>183.26037735849056</v>
      </c>
      <c r="L267" s="12">
        <f>IF(Control!$C$11="Highly pure",Parameters!$C$12*Parameters!$C$5*'Actual H2'!L267,IF(Control!$C$11="Tap water",Parameters!$C$17*Parameters!$C$5*'Actual H2'!L267,Parameters!$C$22*Parameters!$C$5*'Actual H2'!L267))</f>
        <v>184.06037735849057</v>
      </c>
      <c r="M267" s="12">
        <f>IF(Control!$C$11="Highly pure",Parameters!$C$12*Parameters!$C$5*'Actual H2'!M267,IF(Control!$C$11="Tap water",Parameters!$C$17*Parameters!$C$5*'Actual H2'!M267,Parameters!$C$22*Parameters!$C$5*'Actual H2'!M267))</f>
        <v>183.81886792452832</v>
      </c>
      <c r="N267" s="12">
        <f>IF(Control!$C$11="Highly pure",Parameters!$C$12*Parameters!$C$5*'Actual H2'!N267,IF(Control!$C$11="Tap water",Parameters!$C$17*Parameters!$C$5*'Actual H2'!N267,Parameters!$C$22*Parameters!$C$5*'Actual H2'!N267))</f>
        <v>168.36226415094336</v>
      </c>
      <c r="O267" s="12">
        <f>IF(Control!$C$11="Highly pure",Parameters!$C$12*Parameters!$C$5*'Actual H2'!O267,IF(Control!$C$11="Tap water",Parameters!$C$17*Parameters!$C$5*'Actual H2'!O267,Parameters!$C$22*Parameters!$C$5*'Actual H2'!O267))</f>
        <v>167.80377358490566</v>
      </c>
      <c r="P267" s="12">
        <f>IF(Control!$C$11="Highly pure",Parameters!$C$12*Parameters!$C$5*'Actual H2'!P267,IF(Control!$C$11="Tap water",Parameters!$C$17*Parameters!$C$5*'Actual H2'!P267,Parameters!$C$22*Parameters!$C$5*'Actual H2'!P267))</f>
        <v>154.15849056603776</v>
      </c>
      <c r="Q267" s="12">
        <f>IF(Control!$C$11="Highly pure",Parameters!$C$12*Parameters!$C$5*'Actual H2'!Q267,IF(Control!$C$11="Tap water",Parameters!$C$17*Parameters!$C$5*'Actual H2'!Q267,Parameters!$C$22*Parameters!$C$5*'Actual H2'!Q267))</f>
        <v>165.37358490566035</v>
      </c>
      <c r="R267" s="12">
        <f>IF(Control!$C$11="Highly pure",Parameters!$C$12*Parameters!$C$5*'Actual H2'!R267,IF(Control!$C$11="Tap water",Parameters!$C$17*Parameters!$C$5*'Actual H2'!R267,Parameters!$C$22*Parameters!$C$5*'Actual H2'!R267))</f>
        <v>165.37358490566035</v>
      </c>
      <c r="S267" s="12">
        <f>IF(Control!$C$11="Highly pure",Parameters!$C$12*Parameters!$C$5*'Actual H2'!S267,IF(Control!$C$11="Tap water",Parameters!$C$17*Parameters!$C$5*'Actual H2'!S267,Parameters!$C$22*Parameters!$C$5*'Actual H2'!S267))</f>
        <v>151.72830188679248</v>
      </c>
      <c r="T267" s="12">
        <f>IF(Control!$C$11="Highly pure",Parameters!$C$12*Parameters!$C$5*'Actual H2'!T267,IF(Control!$C$11="Tap water",Parameters!$C$17*Parameters!$C$5*'Actual H2'!T267,Parameters!$C$22*Parameters!$C$5*'Actual H2'!T267))</f>
        <v>153.23773584905663</v>
      </c>
      <c r="U267" s="12">
        <f>IF(Control!$C$11="Highly pure",Parameters!$C$12*Parameters!$C$5*'Actual H2'!U267,IF(Control!$C$11="Tap water",Parameters!$C$17*Parameters!$C$5*'Actual H2'!U267,Parameters!$C$22*Parameters!$C$5*'Actual H2'!U267))</f>
        <v>166.88301886792453</v>
      </c>
      <c r="V267" s="12">
        <f>IF(Control!$C$11="Highly pure",Parameters!$C$12*Parameters!$C$5*'Actual H2'!V267,IF(Control!$C$11="Tap water",Parameters!$C$17*Parameters!$C$5*'Actual H2'!V267,Parameters!$C$22*Parameters!$C$5*'Actual H2'!V267))</f>
        <v>176.30188679245282</v>
      </c>
      <c r="W267" s="12">
        <f>IF(Control!$C$11="Highly pure",Parameters!$C$12*Parameters!$C$5*'Actual H2'!W267,IF(Control!$C$11="Tap water",Parameters!$C$17*Parameters!$C$5*'Actual H2'!W267,Parameters!$C$22*Parameters!$C$5*'Actual H2'!W267))</f>
        <v>184.06037735849057</v>
      </c>
      <c r="X267" s="12">
        <f>IF(Control!$C$11="Highly pure",Parameters!$C$12*Parameters!$C$5*'Actual H2'!X267,IF(Control!$C$11="Tap water",Parameters!$C$17*Parameters!$C$5*'Actual H2'!X267,Parameters!$C$22*Parameters!$C$5*'Actual H2'!X267))</f>
        <v>188.67924528301887</v>
      </c>
      <c r="Y267" s="12">
        <f>IF(Control!$C$11="Highly pure",Parameters!$C$12*Parameters!$C$5*'Actual H2'!Y267,IF(Control!$C$11="Tap water",Parameters!$C$17*Parameters!$C$5*'Actual H2'!Y267,Parameters!$C$22*Parameters!$C$5*'Actual H2'!Y267))</f>
        <v>188.67924528301887</v>
      </c>
      <c r="Z267" s="12">
        <f>IF(Control!$C$11="Highly pure",Parameters!$C$12*Parameters!$C$5*'Actual H2'!Z267,IF(Control!$C$11="Tap water",Parameters!$C$17*Parameters!$C$5*'Actual H2'!Z267,Parameters!$C$22*Parameters!$C$5*'Actual H2'!Z267))</f>
        <v>188.67924528301887</v>
      </c>
      <c r="AB267" s="7">
        <f t="shared" si="4"/>
        <v>4279.8943396226414</v>
      </c>
    </row>
    <row r="268" spans="2:28" x14ac:dyDescent="0.2">
      <c r="B268" s="6">
        <v>44462</v>
      </c>
      <c r="C268" s="12">
        <f>IF(Control!$C$11="Highly pure",Parameters!$C$12*Parameters!$C$5*'Actual H2'!C268,IF(Control!$C$11="Tap water",Parameters!$C$17*Parameters!$C$5*'Actual H2'!C268,Parameters!$C$22*Parameters!$C$5*'Actual H2'!C268))</f>
        <v>188.67924528301887</v>
      </c>
      <c r="D268" s="12">
        <f>IF(Control!$C$11="Highly pure",Parameters!$C$12*Parameters!$C$5*'Actual H2'!D268,IF(Control!$C$11="Tap water",Parameters!$C$17*Parameters!$C$5*'Actual H2'!D268,Parameters!$C$22*Parameters!$C$5*'Actual H2'!D268))</f>
        <v>188.67924528301887</v>
      </c>
      <c r="E268" s="12">
        <f>IF(Control!$C$11="Highly pure",Parameters!$C$12*Parameters!$C$5*'Actual H2'!E268,IF(Control!$C$11="Tap water",Parameters!$C$17*Parameters!$C$5*'Actual H2'!E268,Parameters!$C$22*Parameters!$C$5*'Actual H2'!E268))</f>
        <v>188.67924528301887</v>
      </c>
      <c r="F268" s="12">
        <f>IF(Control!$C$11="Highly pure",Parameters!$C$12*Parameters!$C$5*'Actual H2'!F268,IF(Control!$C$11="Tap water",Parameters!$C$17*Parameters!$C$5*'Actual H2'!F268,Parameters!$C$22*Parameters!$C$5*'Actual H2'!F268))</f>
        <v>188.67924528301887</v>
      </c>
      <c r="G268" s="12">
        <f>IF(Control!$C$11="Highly pure",Parameters!$C$12*Parameters!$C$5*'Actual H2'!G268,IF(Control!$C$11="Tap water",Parameters!$C$17*Parameters!$C$5*'Actual H2'!G268,Parameters!$C$22*Parameters!$C$5*'Actual H2'!G268))</f>
        <v>188.67924528301887</v>
      </c>
      <c r="H268" s="12">
        <f>IF(Control!$C$11="Highly pure",Parameters!$C$12*Parameters!$C$5*'Actual H2'!H268,IF(Control!$C$11="Tap water",Parameters!$C$17*Parameters!$C$5*'Actual H2'!H268,Parameters!$C$22*Parameters!$C$5*'Actual H2'!H268))</f>
        <v>188.67924528301887</v>
      </c>
      <c r="I268" s="12">
        <f>IF(Control!$C$11="Highly pure",Parameters!$C$12*Parameters!$C$5*'Actual H2'!I268,IF(Control!$C$11="Tap water",Parameters!$C$17*Parameters!$C$5*'Actual H2'!I268,Parameters!$C$22*Parameters!$C$5*'Actual H2'!I268))</f>
        <v>188.67924528301887</v>
      </c>
      <c r="J268" s="12">
        <f>IF(Control!$C$11="Highly pure",Parameters!$C$12*Parameters!$C$5*'Actual H2'!J268,IF(Control!$C$11="Tap water",Parameters!$C$17*Parameters!$C$5*'Actual H2'!J268,Parameters!$C$22*Parameters!$C$5*'Actual H2'!J268))</f>
        <v>188.67924528301887</v>
      </c>
      <c r="K268" s="12">
        <f>IF(Control!$C$11="Highly pure",Parameters!$C$12*Parameters!$C$5*'Actual H2'!K268,IF(Control!$C$11="Tap water",Parameters!$C$17*Parameters!$C$5*'Actual H2'!K268,Parameters!$C$22*Parameters!$C$5*'Actual H2'!K268))</f>
        <v>188.67924528301887</v>
      </c>
      <c r="L268" s="12">
        <f>IF(Control!$C$11="Highly pure",Parameters!$C$12*Parameters!$C$5*'Actual H2'!L268,IF(Control!$C$11="Tap water",Parameters!$C$17*Parameters!$C$5*'Actual H2'!L268,Parameters!$C$22*Parameters!$C$5*'Actual H2'!L268))</f>
        <v>188.67924528301887</v>
      </c>
      <c r="M268" s="12">
        <f>IF(Control!$C$11="Highly pure",Parameters!$C$12*Parameters!$C$5*'Actual H2'!M268,IF(Control!$C$11="Tap water",Parameters!$C$17*Parameters!$C$5*'Actual H2'!M268,Parameters!$C$22*Parameters!$C$5*'Actual H2'!M268))</f>
        <v>177.7811320754717</v>
      </c>
      <c r="N268" s="12">
        <f>IF(Control!$C$11="Highly pure",Parameters!$C$12*Parameters!$C$5*'Actual H2'!N268,IF(Control!$C$11="Tap water",Parameters!$C$17*Parameters!$C$5*'Actual H2'!N268,Parameters!$C$22*Parameters!$C$5*'Actual H2'!N268))</f>
        <v>136.0301886792453</v>
      </c>
      <c r="O268" s="12">
        <f>IF(Control!$C$11="Highly pure",Parameters!$C$12*Parameters!$C$5*'Actual H2'!O268,IF(Control!$C$11="Tap water",Parameters!$C$17*Parameters!$C$5*'Actual H2'!O268,Parameters!$C$22*Parameters!$C$5*'Actual H2'!O268))</f>
        <v>101.19245283018867</v>
      </c>
      <c r="P268" s="12">
        <f>IF(Control!$C$11="Highly pure",Parameters!$C$12*Parameters!$C$5*'Actual H2'!P268,IF(Control!$C$11="Tap water",Parameters!$C$17*Parameters!$C$5*'Actual H2'!P268,Parameters!$C$22*Parameters!$C$5*'Actual H2'!P268))</f>
        <v>83.89433962264151</v>
      </c>
      <c r="Q268" s="12">
        <f>IF(Control!$C$11="Highly pure",Parameters!$C$12*Parameters!$C$5*'Actual H2'!Q268,IF(Control!$C$11="Tap water",Parameters!$C$17*Parameters!$C$5*'Actual H2'!Q268,Parameters!$C$22*Parameters!$C$5*'Actual H2'!Q268))</f>
        <v>75.833962264150927</v>
      </c>
      <c r="R268" s="12">
        <f>IF(Control!$C$11="Highly pure",Parameters!$C$12*Parameters!$C$5*'Actual H2'!R268,IF(Control!$C$11="Tap water",Parameters!$C$17*Parameters!$C$5*'Actual H2'!R268,Parameters!$C$22*Parameters!$C$5*'Actual H2'!R268))</f>
        <v>62.279245283018867</v>
      </c>
      <c r="S268" s="12">
        <f>IF(Control!$C$11="Highly pure",Parameters!$C$12*Parameters!$C$5*'Actual H2'!S268,IF(Control!$C$11="Tap water",Parameters!$C$17*Parameters!$C$5*'Actual H2'!S268,Parameters!$C$22*Parameters!$C$5*'Actual H2'!S268))</f>
        <v>33.705660377358491</v>
      </c>
      <c r="T268" s="12">
        <f>IF(Control!$C$11="Highly pure",Parameters!$C$12*Parameters!$C$5*'Actual H2'!T268,IF(Control!$C$11="Tap water",Parameters!$C$17*Parameters!$C$5*'Actual H2'!T268,Parameters!$C$22*Parameters!$C$5*'Actual H2'!T268))</f>
        <v>17.343396226415091</v>
      </c>
      <c r="U268" s="12">
        <f>IF(Control!$C$11="Highly pure",Parameters!$C$12*Parameters!$C$5*'Actual H2'!U268,IF(Control!$C$11="Tap water",Parameters!$C$17*Parameters!$C$5*'Actual H2'!U268,Parameters!$C$22*Parameters!$C$5*'Actual H2'!U268))</f>
        <v>35.879245283018875</v>
      </c>
      <c r="V268" s="12">
        <f>IF(Control!$C$11="Highly pure",Parameters!$C$12*Parameters!$C$5*'Actual H2'!V268,IF(Control!$C$11="Tap water",Parameters!$C$17*Parameters!$C$5*'Actual H2'!V268,Parameters!$C$22*Parameters!$C$5*'Actual H2'!V268))</f>
        <v>97.781132075471703</v>
      </c>
      <c r="W268" s="12">
        <f>IF(Control!$C$11="Highly pure",Parameters!$C$12*Parameters!$C$5*'Actual H2'!W268,IF(Control!$C$11="Tap water",Parameters!$C$17*Parameters!$C$5*'Actual H2'!W268,Parameters!$C$22*Parameters!$C$5*'Actual H2'!W268))</f>
        <v>151.72830188679248</v>
      </c>
      <c r="X268" s="12">
        <f>IF(Control!$C$11="Highly pure",Parameters!$C$12*Parameters!$C$5*'Actual H2'!X268,IF(Control!$C$11="Tap water",Parameters!$C$17*Parameters!$C$5*'Actual H2'!X268,Parameters!$C$22*Parameters!$C$5*'Actual H2'!X268))</f>
        <v>184.06037735849057</v>
      </c>
      <c r="Y268" s="12">
        <f>IF(Control!$C$11="Highly pure",Parameters!$C$12*Parameters!$C$5*'Actual H2'!Y268,IF(Control!$C$11="Tap water",Parameters!$C$17*Parameters!$C$5*'Actual H2'!Y268,Parameters!$C$22*Parameters!$C$5*'Actual H2'!Y268))</f>
        <v>188.67924528301887</v>
      </c>
      <c r="Z268" s="12">
        <f>IF(Control!$C$11="Highly pure",Parameters!$C$12*Parameters!$C$5*'Actual H2'!Z268,IF(Control!$C$11="Tap water",Parameters!$C$17*Parameters!$C$5*'Actual H2'!Z268,Parameters!$C$22*Parameters!$C$5*'Actual H2'!Z268))</f>
        <v>188.67924528301887</v>
      </c>
      <c r="AB268" s="7">
        <f t="shared" si="4"/>
        <v>3421.6603773584911</v>
      </c>
    </row>
    <row r="269" spans="2:28" x14ac:dyDescent="0.2">
      <c r="B269" s="6">
        <v>44463</v>
      </c>
      <c r="C269" s="12">
        <f>IF(Control!$C$11="Highly pure",Parameters!$C$12*Parameters!$C$5*'Actual H2'!C269,IF(Control!$C$11="Tap water",Parameters!$C$17*Parameters!$C$5*'Actual H2'!C269,Parameters!$C$22*Parameters!$C$5*'Actual H2'!C269))</f>
        <v>188.67924528301887</v>
      </c>
      <c r="D269" s="12">
        <f>IF(Control!$C$11="Highly pure",Parameters!$C$12*Parameters!$C$5*'Actual H2'!D269,IF(Control!$C$11="Tap water",Parameters!$C$17*Parameters!$C$5*'Actual H2'!D269,Parameters!$C$22*Parameters!$C$5*'Actual H2'!D269))</f>
        <v>188.67924528301887</v>
      </c>
      <c r="E269" s="12">
        <f>IF(Control!$C$11="Highly pure",Parameters!$C$12*Parameters!$C$5*'Actual H2'!E269,IF(Control!$C$11="Tap water",Parameters!$C$17*Parameters!$C$5*'Actual H2'!E269,Parameters!$C$22*Parameters!$C$5*'Actual H2'!E269))</f>
        <v>188.67924528301887</v>
      </c>
      <c r="F269" s="12">
        <f>IF(Control!$C$11="Highly pure",Parameters!$C$12*Parameters!$C$5*'Actual H2'!F269,IF(Control!$C$11="Tap water",Parameters!$C$17*Parameters!$C$5*'Actual H2'!F269,Parameters!$C$22*Parameters!$C$5*'Actual H2'!F269))</f>
        <v>188.67924528301887</v>
      </c>
      <c r="G269" s="12">
        <f>IF(Control!$C$11="Highly pure",Parameters!$C$12*Parameters!$C$5*'Actual H2'!G269,IF(Control!$C$11="Tap water",Parameters!$C$17*Parameters!$C$5*'Actual H2'!G269,Parameters!$C$22*Parameters!$C$5*'Actual H2'!G269))</f>
        <v>188.67924528301887</v>
      </c>
      <c r="H269" s="12">
        <f>IF(Control!$C$11="Highly pure",Parameters!$C$12*Parameters!$C$5*'Actual H2'!H269,IF(Control!$C$11="Tap water",Parameters!$C$17*Parameters!$C$5*'Actual H2'!H269,Parameters!$C$22*Parameters!$C$5*'Actual H2'!H269))</f>
        <v>188.67924528301887</v>
      </c>
      <c r="I269" s="12">
        <f>IF(Control!$C$11="Highly pure",Parameters!$C$12*Parameters!$C$5*'Actual H2'!I269,IF(Control!$C$11="Tap water",Parameters!$C$17*Parameters!$C$5*'Actual H2'!I269,Parameters!$C$22*Parameters!$C$5*'Actual H2'!I269))</f>
        <v>188.67924528301887</v>
      </c>
      <c r="J269" s="12">
        <f>IF(Control!$C$11="Highly pure",Parameters!$C$12*Parameters!$C$5*'Actual H2'!J269,IF(Control!$C$11="Tap water",Parameters!$C$17*Parameters!$C$5*'Actual H2'!J269,Parameters!$C$22*Parameters!$C$5*'Actual H2'!J269))</f>
        <v>188.67924528301887</v>
      </c>
      <c r="K269" s="12">
        <f>IF(Control!$C$11="Highly pure",Parameters!$C$12*Parameters!$C$5*'Actual H2'!K269,IF(Control!$C$11="Tap water",Parameters!$C$17*Parameters!$C$5*'Actual H2'!K269,Parameters!$C$22*Parameters!$C$5*'Actual H2'!K269))</f>
        <v>188.67924528301887</v>
      </c>
      <c r="L269" s="12">
        <f>IF(Control!$C$11="Highly pure",Parameters!$C$12*Parameters!$C$5*'Actual H2'!L269,IF(Control!$C$11="Tap water",Parameters!$C$17*Parameters!$C$5*'Actual H2'!L269,Parameters!$C$22*Parameters!$C$5*'Actual H2'!L269))</f>
        <v>188.67924528301887</v>
      </c>
      <c r="M269" s="12">
        <f>IF(Control!$C$11="Highly pure",Parameters!$C$12*Parameters!$C$5*'Actual H2'!M269,IF(Control!$C$11="Tap water",Parameters!$C$17*Parameters!$C$5*'Actual H2'!M269,Parameters!$C$22*Parameters!$C$5*'Actual H2'!M269))</f>
        <v>188.67924528301887</v>
      </c>
      <c r="N269" s="12">
        <f>IF(Control!$C$11="Highly pure",Parameters!$C$12*Parameters!$C$5*'Actual H2'!N269,IF(Control!$C$11="Tap water",Parameters!$C$17*Parameters!$C$5*'Actual H2'!N269,Parameters!$C$22*Parameters!$C$5*'Actual H2'!N269))</f>
        <v>188.67924528301887</v>
      </c>
      <c r="O269" s="12">
        <f>IF(Control!$C$11="Highly pure",Parameters!$C$12*Parameters!$C$5*'Actual H2'!O269,IF(Control!$C$11="Tap water",Parameters!$C$17*Parameters!$C$5*'Actual H2'!O269,Parameters!$C$22*Parameters!$C$5*'Actual H2'!O269))</f>
        <v>188.67924528301887</v>
      </c>
      <c r="P269" s="12">
        <f>IF(Control!$C$11="Highly pure",Parameters!$C$12*Parameters!$C$5*'Actual H2'!P269,IF(Control!$C$11="Tap water",Parameters!$C$17*Parameters!$C$5*'Actual H2'!P269,Parameters!$C$22*Parameters!$C$5*'Actual H2'!P269))</f>
        <v>188.67924528301887</v>
      </c>
      <c r="Q269" s="12">
        <f>IF(Control!$C$11="Highly pure",Parameters!$C$12*Parameters!$C$5*'Actual H2'!Q269,IF(Control!$C$11="Tap water",Parameters!$C$17*Parameters!$C$5*'Actual H2'!Q269,Parameters!$C$22*Parameters!$C$5*'Actual H2'!Q269))</f>
        <v>188.67924528301887</v>
      </c>
      <c r="R269" s="12">
        <f>IF(Control!$C$11="Highly pure",Parameters!$C$12*Parameters!$C$5*'Actual H2'!R269,IF(Control!$C$11="Tap water",Parameters!$C$17*Parameters!$C$5*'Actual H2'!R269,Parameters!$C$22*Parameters!$C$5*'Actual H2'!R269))</f>
        <v>188.67924528301887</v>
      </c>
      <c r="S269" s="12">
        <f>IF(Control!$C$11="Highly pure",Parameters!$C$12*Parameters!$C$5*'Actual H2'!S269,IF(Control!$C$11="Tap water",Parameters!$C$17*Parameters!$C$5*'Actual H2'!S269,Parameters!$C$22*Parameters!$C$5*'Actual H2'!S269))</f>
        <v>188.67924528301887</v>
      </c>
      <c r="T269" s="12">
        <f>IF(Control!$C$11="Highly pure",Parameters!$C$12*Parameters!$C$5*'Actual H2'!T269,IF(Control!$C$11="Tap water",Parameters!$C$17*Parameters!$C$5*'Actual H2'!T269,Parameters!$C$22*Parameters!$C$5*'Actual H2'!T269))</f>
        <v>183.81886792452832</v>
      </c>
      <c r="U269" s="12">
        <f>IF(Control!$C$11="Highly pure",Parameters!$C$12*Parameters!$C$5*'Actual H2'!U269,IF(Control!$C$11="Tap water",Parameters!$C$17*Parameters!$C$5*'Actual H2'!U269,Parameters!$C$22*Parameters!$C$5*'Actual H2'!U269))</f>
        <v>166.88301886792453</v>
      </c>
      <c r="V269" s="12">
        <f>IF(Control!$C$11="Highly pure",Parameters!$C$12*Parameters!$C$5*'Actual H2'!V269,IF(Control!$C$11="Tap water",Parameters!$C$17*Parameters!$C$5*'Actual H2'!V269,Parameters!$C$22*Parameters!$C$5*'Actual H2'!V269))</f>
        <v>151.72830188679248</v>
      </c>
      <c r="W269" s="12">
        <f>IF(Control!$C$11="Highly pure",Parameters!$C$12*Parameters!$C$5*'Actual H2'!W269,IF(Control!$C$11="Tap water",Parameters!$C$17*Parameters!$C$5*'Actual H2'!W269,Parameters!$C$22*Parameters!$C$5*'Actual H2'!W269))</f>
        <v>130.26415094339623</v>
      </c>
      <c r="X269" s="12">
        <f>IF(Control!$C$11="Highly pure",Parameters!$C$12*Parameters!$C$5*'Actual H2'!X269,IF(Control!$C$11="Tap water",Parameters!$C$17*Parameters!$C$5*'Actual H2'!X269,Parameters!$C$22*Parameters!$C$5*'Actual H2'!X269))</f>
        <v>126.33962264150944</v>
      </c>
      <c r="Y269" s="12">
        <f>IF(Control!$C$11="Highly pure",Parameters!$C$12*Parameters!$C$5*'Actual H2'!Y269,IF(Control!$C$11="Tap water",Parameters!$C$17*Parameters!$C$5*'Actual H2'!Y269,Parameters!$C$22*Parameters!$C$5*'Actual H2'!Y269))</f>
        <v>126.33962264150944</v>
      </c>
      <c r="Z269" s="12">
        <f>IF(Control!$C$11="Highly pure",Parameters!$C$12*Parameters!$C$5*'Actual H2'!Z269,IF(Control!$C$11="Tap water",Parameters!$C$17*Parameters!$C$5*'Actual H2'!Z269,Parameters!$C$22*Parameters!$C$5*'Actual H2'!Z269))</f>
        <v>93.856603773584894</v>
      </c>
      <c r="AB269" s="7">
        <f t="shared" si="4"/>
        <v>4186.7773584905644</v>
      </c>
    </row>
    <row r="270" spans="2:28" x14ac:dyDescent="0.2">
      <c r="B270" s="6">
        <v>44464</v>
      </c>
      <c r="C270" s="12">
        <f>IF(Control!$C$11="Highly pure",Parameters!$C$12*Parameters!$C$5*'Actual H2'!C270,IF(Control!$C$11="Tap water",Parameters!$C$17*Parameters!$C$5*'Actual H2'!C270,Parameters!$C$22*Parameters!$C$5*'Actual H2'!C270))</f>
        <v>71.84905660377359</v>
      </c>
      <c r="D270" s="12">
        <f>IF(Control!$C$11="Highly pure",Parameters!$C$12*Parameters!$C$5*'Actual H2'!D270,IF(Control!$C$11="Tap water",Parameters!$C$17*Parameters!$C$5*'Actual H2'!D270,Parameters!$C$22*Parameters!$C$5*'Actual H2'!D270))</f>
        <v>75.833962264150927</v>
      </c>
      <c r="E270" s="12">
        <f>IF(Control!$C$11="Highly pure",Parameters!$C$12*Parameters!$C$5*'Actual H2'!E270,IF(Control!$C$11="Tap water",Parameters!$C$17*Parameters!$C$5*'Actual H2'!E270,Parameters!$C$22*Parameters!$C$5*'Actual H2'!E270))</f>
        <v>68.377358490566024</v>
      </c>
      <c r="F270" s="12">
        <f>IF(Control!$C$11="Highly pure",Parameters!$C$12*Parameters!$C$5*'Actual H2'!F270,IF(Control!$C$11="Tap water",Parameters!$C$17*Parameters!$C$5*'Actual H2'!F270,Parameters!$C$22*Parameters!$C$5*'Actual H2'!F270))</f>
        <v>65.328301886792445</v>
      </c>
      <c r="G270" s="12">
        <f>IF(Control!$C$11="Highly pure",Parameters!$C$12*Parameters!$C$5*'Actual H2'!G270,IF(Control!$C$11="Tap water",Parameters!$C$17*Parameters!$C$5*'Actual H2'!G270,Parameters!$C$22*Parameters!$C$5*'Actual H2'!G270))</f>
        <v>62.279245283018867</v>
      </c>
      <c r="H270" s="12">
        <f>IF(Control!$C$11="Highly pure",Parameters!$C$12*Parameters!$C$5*'Actual H2'!H270,IF(Control!$C$11="Tap water",Parameters!$C$17*Parameters!$C$5*'Actual H2'!H270,Parameters!$C$22*Parameters!$C$5*'Actual H2'!H270))</f>
        <v>71.84905660377359</v>
      </c>
      <c r="I270" s="12">
        <f>IF(Control!$C$11="Highly pure",Parameters!$C$12*Parameters!$C$5*'Actual H2'!I270,IF(Control!$C$11="Tap water",Parameters!$C$17*Parameters!$C$5*'Actual H2'!I270,Parameters!$C$22*Parameters!$C$5*'Actual H2'!I270))</f>
        <v>75.833962264150927</v>
      </c>
      <c r="J270" s="12">
        <f>IF(Control!$C$11="Highly pure",Parameters!$C$12*Parameters!$C$5*'Actual H2'!J270,IF(Control!$C$11="Tap water",Parameters!$C$17*Parameters!$C$5*'Actual H2'!J270,Parameters!$C$22*Parameters!$C$5*'Actual H2'!J270))</f>
        <v>75.833962264150927</v>
      </c>
      <c r="K270" s="12">
        <f>IF(Control!$C$11="Highly pure",Parameters!$C$12*Parameters!$C$5*'Actual H2'!K270,IF(Control!$C$11="Tap water",Parameters!$C$17*Parameters!$C$5*'Actual H2'!K270,Parameters!$C$22*Parameters!$C$5*'Actual H2'!K270))</f>
        <v>79.969811320754715</v>
      </c>
      <c r="L270" s="12">
        <f>IF(Control!$C$11="Highly pure",Parameters!$C$12*Parameters!$C$5*'Actual H2'!L270,IF(Control!$C$11="Tap water",Parameters!$C$17*Parameters!$C$5*'Actual H2'!L270,Parameters!$C$22*Parameters!$C$5*'Actual H2'!L270))</f>
        <v>83.89433962264151</v>
      </c>
      <c r="M270" s="12">
        <f>IF(Control!$C$11="Highly pure",Parameters!$C$12*Parameters!$C$5*'Actual H2'!M270,IF(Control!$C$11="Tap water",Parameters!$C$17*Parameters!$C$5*'Actual H2'!M270,Parameters!$C$22*Parameters!$C$5*'Actual H2'!M270))</f>
        <v>105.66037735849056</v>
      </c>
      <c r="N270" s="12">
        <f>IF(Control!$C$11="Highly pure",Parameters!$C$12*Parameters!$C$5*'Actual H2'!N270,IF(Control!$C$11="Tap water",Parameters!$C$17*Parameters!$C$5*'Actual H2'!N270,Parameters!$C$22*Parameters!$C$5*'Actual H2'!N270))</f>
        <v>136.0301886792453</v>
      </c>
      <c r="O270" s="12">
        <f>IF(Control!$C$11="Highly pure",Parameters!$C$12*Parameters!$C$5*'Actual H2'!O270,IF(Control!$C$11="Tap water",Parameters!$C$17*Parameters!$C$5*'Actual H2'!O270,Parameters!$C$22*Parameters!$C$5*'Actual H2'!O270))</f>
        <v>137.53962264150945</v>
      </c>
      <c r="P270" s="12">
        <f>IF(Control!$C$11="Highly pure",Parameters!$C$12*Parameters!$C$5*'Actual H2'!P270,IF(Control!$C$11="Tap water",Parameters!$C$17*Parameters!$C$5*'Actual H2'!P270,Parameters!$C$22*Parameters!$C$5*'Actual H2'!P270))</f>
        <v>133.6754716981132</v>
      </c>
      <c r="Q270" s="12">
        <f>IF(Control!$C$11="Highly pure",Parameters!$C$12*Parameters!$C$5*'Actual H2'!Q270,IF(Control!$C$11="Tap water",Parameters!$C$17*Parameters!$C$5*'Actual H2'!Q270,Parameters!$C$22*Parameters!$C$5*'Actual H2'!Q270))</f>
        <v>109.79622641509434</v>
      </c>
      <c r="R270" s="12">
        <f>IF(Control!$C$11="Highly pure",Parameters!$C$12*Parameters!$C$5*'Actual H2'!R270,IF(Control!$C$11="Tap water",Parameters!$C$17*Parameters!$C$5*'Actual H2'!R270,Parameters!$C$22*Parameters!$C$5*'Actual H2'!R270))</f>
        <v>83.89433962264151</v>
      </c>
      <c r="S270" s="12">
        <f>IF(Control!$C$11="Highly pure",Parameters!$C$12*Parameters!$C$5*'Actual H2'!S270,IF(Control!$C$11="Tap water",Parameters!$C$17*Parameters!$C$5*'Actual H2'!S270,Parameters!$C$22*Parameters!$C$5*'Actual H2'!S270))</f>
        <v>65.328301886792445</v>
      </c>
      <c r="T270" s="12">
        <f>IF(Control!$C$11="Highly pure",Parameters!$C$12*Parameters!$C$5*'Actual H2'!T270,IF(Control!$C$11="Tap water",Parameters!$C$17*Parameters!$C$5*'Actual H2'!T270,Parameters!$C$22*Parameters!$C$5*'Actual H2'!T270))</f>
        <v>59.230188679245273</v>
      </c>
      <c r="U270" s="12">
        <f>IF(Control!$C$11="Highly pure",Parameters!$C$12*Parameters!$C$5*'Actual H2'!U270,IF(Control!$C$11="Tap water",Parameters!$C$17*Parameters!$C$5*'Actual H2'!U270,Parameters!$C$22*Parameters!$C$5*'Actual H2'!U270))</f>
        <v>62.279245283018867</v>
      </c>
      <c r="V270" s="12">
        <f>IF(Control!$C$11="Highly pure",Parameters!$C$12*Parameters!$C$5*'Actual H2'!V270,IF(Control!$C$11="Tap water",Parameters!$C$17*Parameters!$C$5*'Actual H2'!V270,Parameters!$C$22*Parameters!$C$5*'Actual H2'!V270))</f>
        <v>65.328301886792445</v>
      </c>
      <c r="W270" s="12">
        <f>IF(Control!$C$11="Highly pure",Parameters!$C$12*Parameters!$C$5*'Actual H2'!W270,IF(Control!$C$11="Tap water",Parameters!$C$17*Parameters!$C$5*'Actual H2'!W270,Parameters!$C$22*Parameters!$C$5*'Actual H2'!W270))</f>
        <v>79.969811320754715</v>
      </c>
      <c r="X270" s="12">
        <f>IF(Control!$C$11="Highly pure",Parameters!$C$12*Parameters!$C$5*'Actual H2'!X270,IF(Control!$C$11="Tap water",Parameters!$C$17*Parameters!$C$5*'Actual H2'!X270,Parameters!$C$22*Parameters!$C$5*'Actual H2'!X270))</f>
        <v>97.781132075471703</v>
      </c>
      <c r="Y270" s="12">
        <f>IF(Control!$C$11="Highly pure",Parameters!$C$12*Parameters!$C$5*'Actual H2'!Y270,IF(Control!$C$11="Tap water",Parameters!$C$17*Parameters!$C$5*'Actual H2'!Y270,Parameters!$C$22*Parameters!$C$5*'Actual H2'!Y270))</f>
        <v>119.48679245283019</v>
      </c>
      <c r="Z270" s="12">
        <f>IF(Control!$C$11="Highly pure",Parameters!$C$12*Parameters!$C$5*'Actual H2'!Z270,IF(Control!$C$11="Tap water",Parameters!$C$17*Parameters!$C$5*'Actual H2'!Z270,Parameters!$C$22*Parameters!$C$5*'Actual H2'!Z270))</f>
        <v>151.72830188679248</v>
      </c>
      <c r="AB270" s="7">
        <f t="shared" si="4"/>
        <v>2138.7773584905658</v>
      </c>
    </row>
    <row r="271" spans="2:28" x14ac:dyDescent="0.2">
      <c r="B271" s="6">
        <v>44465</v>
      </c>
      <c r="C271" s="12">
        <f>IF(Control!$C$11="Highly pure",Parameters!$C$12*Parameters!$C$5*'Actual H2'!C271,IF(Control!$C$11="Tap water",Parameters!$C$17*Parameters!$C$5*'Actual H2'!C271,Parameters!$C$22*Parameters!$C$5*'Actual H2'!C271))</f>
        <v>151.72830188679248</v>
      </c>
      <c r="D271" s="12">
        <f>IF(Control!$C$11="Highly pure",Parameters!$C$12*Parameters!$C$5*'Actual H2'!D271,IF(Control!$C$11="Tap water",Parameters!$C$17*Parameters!$C$5*'Actual H2'!D271,Parameters!$C$22*Parameters!$C$5*'Actual H2'!D271))</f>
        <v>149.37358490566038</v>
      </c>
      <c r="E271" s="12">
        <f>IF(Control!$C$11="Highly pure",Parameters!$C$12*Parameters!$C$5*'Actual H2'!E271,IF(Control!$C$11="Tap water",Parameters!$C$17*Parameters!$C$5*'Actual H2'!E271,Parameters!$C$22*Parameters!$C$5*'Actual H2'!E271))</f>
        <v>133.6754716981132</v>
      </c>
      <c r="F271" s="12">
        <f>IF(Control!$C$11="Highly pure",Parameters!$C$12*Parameters!$C$5*'Actual H2'!F271,IF(Control!$C$11="Tap water",Parameters!$C$17*Parameters!$C$5*'Actual H2'!F271,Parameters!$C$22*Parameters!$C$5*'Actual H2'!F271))</f>
        <v>149.37358490566038</v>
      </c>
      <c r="G271" s="12">
        <f>IF(Control!$C$11="Highly pure",Parameters!$C$12*Parameters!$C$5*'Actual H2'!G271,IF(Control!$C$11="Tap water",Parameters!$C$17*Parameters!$C$5*'Actual H2'!G271,Parameters!$C$22*Parameters!$C$5*'Actual H2'!G271))</f>
        <v>153.23773584905663</v>
      </c>
      <c r="H271" s="12">
        <f>IF(Control!$C$11="Highly pure",Parameters!$C$12*Parameters!$C$5*'Actual H2'!H271,IF(Control!$C$11="Tap water",Parameters!$C$17*Parameters!$C$5*'Actual H2'!H271,Parameters!$C$22*Parameters!$C$5*'Actual H2'!H271))</f>
        <v>153.23773584905663</v>
      </c>
      <c r="I271" s="12">
        <f>IF(Control!$C$11="Highly pure",Parameters!$C$12*Parameters!$C$5*'Actual H2'!I271,IF(Control!$C$11="Tap water",Parameters!$C$17*Parameters!$C$5*'Actual H2'!I271,Parameters!$C$22*Parameters!$C$5*'Actual H2'!I271))</f>
        <v>151.72830188679248</v>
      </c>
      <c r="J271" s="12">
        <f>IF(Control!$C$11="Highly pure",Parameters!$C$12*Parameters!$C$5*'Actual H2'!J271,IF(Control!$C$11="Tap water",Parameters!$C$17*Parameters!$C$5*'Actual H2'!J271,Parameters!$C$22*Parameters!$C$5*'Actual H2'!J271))</f>
        <v>151.72830188679248</v>
      </c>
      <c r="K271" s="12">
        <f>IF(Control!$C$11="Highly pure",Parameters!$C$12*Parameters!$C$5*'Actual H2'!K271,IF(Control!$C$11="Tap water",Parameters!$C$17*Parameters!$C$5*'Actual H2'!K271,Parameters!$C$22*Parameters!$C$5*'Actual H2'!K271))</f>
        <v>149.37358490566038</v>
      </c>
      <c r="L271" s="12">
        <f>IF(Control!$C$11="Highly pure",Parameters!$C$12*Parameters!$C$5*'Actual H2'!L271,IF(Control!$C$11="Tap water",Parameters!$C$17*Parameters!$C$5*'Actual H2'!L271,Parameters!$C$22*Parameters!$C$5*'Actual H2'!L271))</f>
        <v>166.88301886792453</v>
      </c>
      <c r="M271" s="12">
        <f>IF(Control!$C$11="Highly pure",Parameters!$C$12*Parameters!$C$5*'Actual H2'!M271,IF(Control!$C$11="Tap water",Parameters!$C$17*Parameters!$C$5*'Actual H2'!M271,Parameters!$C$22*Parameters!$C$5*'Actual H2'!M271))</f>
        <v>184.06037735849057</v>
      </c>
      <c r="N271" s="12">
        <f>IF(Control!$C$11="Highly pure",Parameters!$C$12*Parameters!$C$5*'Actual H2'!N271,IF(Control!$C$11="Tap water",Parameters!$C$17*Parameters!$C$5*'Actual H2'!N271,Parameters!$C$22*Parameters!$C$5*'Actual H2'!N271))</f>
        <v>187.74339622641514</v>
      </c>
      <c r="O271" s="12">
        <f>IF(Control!$C$11="Highly pure",Parameters!$C$12*Parameters!$C$5*'Actual H2'!O271,IF(Control!$C$11="Tap water",Parameters!$C$17*Parameters!$C$5*'Actual H2'!O271,Parameters!$C$22*Parameters!$C$5*'Actual H2'!O271))</f>
        <v>188.67924528301887</v>
      </c>
      <c r="P271" s="12">
        <f>IF(Control!$C$11="Highly pure",Parameters!$C$12*Parameters!$C$5*'Actual H2'!P271,IF(Control!$C$11="Tap water",Parameters!$C$17*Parameters!$C$5*'Actual H2'!P271,Parameters!$C$22*Parameters!$C$5*'Actual H2'!P271))</f>
        <v>187.71320754716982</v>
      </c>
      <c r="Q271" s="12">
        <f>IF(Control!$C$11="Highly pure",Parameters!$C$12*Parameters!$C$5*'Actual H2'!Q271,IF(Control!$C$11="Tap water",Parameters!$C$17*Parameters!$C$5*'Actual H2'!Q271,Parameters!$C$22*Parameters!$C$5*'Actual H2'!Q271))</f>
        <v>177.7811320754717</v>
      </c>
      <c r="R271" s="12">
        <f>IF(Control!$C$11="Highly pure",Parameters!$C$12*Parameters!$C$5*'Actual H2'!R271,IF(Control!$C$11="Tap water",Parameters!$C$17*Parameters!$C$5*'Actual H2'!R271,Parameters!$C$22*Parameters!$C$5*'Actual H2'!R271))</f>
        <v>166.88301886792453</v>
      </c>
      <c r="S271" s="12">
        <f>IF(Control!$C$11="Highly pure",Parameters!$C$12*Parameters!$C$5*'Actual H2'!S271,IF(Control!$C$11="Tap water",Parameters!$C$17*Parameters!$C$5*'Actual H2'!S271,Parameters!$C$22*Parameters!$C$5*'Actual H2'!S271))</f>
        <v>137.53962264150945</v>
      </c>
      <c r="T271" s="12">
        <f>IF(Control!$C$11="Highly pure",Parameters!$C$12*Parameters!$C$5*'Actual H2'!T271,IF(Control!$C$11="Tap water",Parameters!$C$17*Parameters!$C$5*'Actual H2'!T271,Parameters!$C$22*Parameters!$C$5*'Actual H2'!T271))</f>
        <v>130.26415094339623</v>
      </c>
      <c r="U271" s="12">
        <f>IF(Control!$C$11="Highly pure",Parameters!$C$12*Parameters!$C$5*'Actual H2'!U271,IF(Control!$C$11="Tap water",Parameters!$C$17*Parameters!$C$5*'Actual H2'!U271,Parameters!$C$22*Parameters!$C$5*'Actual H2'!U271))</f>
        <v>117.1320754716981</v>
      </c>
      <c r="V271" s="12">
        <f>IF(Control!$C$11="Highly pure",Parameters!$C$12*Parameters!$C$5*'Actual H2'!V271,IF(Control!$C$11="Tap water",Parameters!$C$17*Parameters!$C$5*'Actual H2'!V271,Parameters!$C$22*Parameters!$C$5*'Actual H2'!V271))</f>
        <v>71.84905660377359</v>
      </c>
      <c r="W271" s="12">
        <f>IF(Control!$C$11="Highly pure",Parameters!$C$12*Parameters!$C$5*'Actual H2'!W271,IF(Control!$C$11="Tap water",Parameters!$C$17*Parameters!$C$5*'Actual H2'!W271,Parameters!$C$22*Parameters!$C$5*'Actual H2'!W271))</f>
        <v>27.547169811320753</v>
      </c>
      <c r="X271" s="12">
        <f>IF(Control!$C$11="Highly pure",Parameters!$C$12*Parameters!$C$5*'Actual H2'!X271,IF(Control!$C$11="Tap water",Parameters!$C$17*Parameters!$C$5*'Actual H2'!X271,Parameters!$C$22*Parameters!$C$5*'Actual H2'!X271))</f>
        <v>6.7169811320754729</v>
      </c>
      <c r="Y271" s="12">
        <f>IF(Control!$C$11="Highly pure",Parameters!$C$12*Parameters!$C$5*'Actual H2'!Y271,IF(Control!$C$11="Tap water",Parameters!$C$17*Parameters!$C$5*'Actual H2'!Y271,Parameters!$C$22*Parameters!$C$5*'Actual H2'!Y271))</f>
        <v>1.8867924528301887</v>
      </c>
      <c r="Z271" s="12">
        <f>IF(Control!$C$11="Highly pure",Parameters!$C$12*Parameters!$C$5*'Actual H2'!Z271,IF(Control!$C$11="Tap water",Parameters!$C$17*Parameters!$C$5*'Actual H2'!Z271,Parameters!$C$22*Parameters!$C$5*'Actual H2'!Z271))</f>
        <v>15.864150943396227</v>
      </c>
      <c r="AB271" s="7">
        <f t="shared" si="4"/>
        <v>3112.0000000000005</v>
      </c>
    </row>
    <row r="272" spans="2:28" x14ac:dyDescent="0.2">
      <c r="B272" s="6">
        <v>44466</v>
      </c>
      <c r="C272" s="12">
        <f>IF(Control!$C$11="Highly pure",Parameters!$C$12*Parameters!$C$5*'Actual H2'!C272,IF(Control!$C$11="Tap water",Parameters!$C$17*Parameters!$C$5*'Actual H2'!C272,Parameters!$C$22*Parameters!$C$5*'Actual H2'!C272))</f>
        <v>56.181132075471695</v>
      </c>
      <c r="D272" s="12">
        <f>IF(Control!$C$11="Highly pure",Parameters!$C$12*Parameters!$C$5*'Actual H2'!D272,IF(Control!$C$11="Tap water",Parameters!$C$17*Parameters!$C$5*'Actual H2'!D272,Parameters!$C$22*Parameters!$C$5*'Actual H2'!D272))</f>
        <v>75.833962264150927</v>
      </c>
      <c r="E272" s="12">
        <f>IF(Control!$C$11="Highly pure",Parameters!$C$12*Parameters!$C$5*'Actual H2'!E272,IF(Control!$C$11="Tap water",Parameters!$C$17*Parameters!$C$5*'Actual H2'!E272,Parameters!$C$22*Parameters!$C$5*'Actual H2'!E272))</f>
        <v>75.833962264150927</v>
      </c>
      <c r="F272" s="12">
        <f>IF(Control!$C$11="Highly pure",Parameters!$C$12*Parameters!$C$5*'Actual H2'!F272,IF(Control!$C$11="Tap water",Parameters!$C$17*Parameters!$C$5*'Actual H2'!F272,Parameters!$C$22*Parameters!$C$5*'Actual H2'!F272))</f>
        <v>50.55094339622643</v>
      </c>
      <c r="G272" s="12">
        <f>IF(Control!$C$11="Highly pure",Parameters!$C$12*Parameters!$C$5*'Actual H2'!G272,IF(Control!$C$11="Tap water",Parameters!$C$17*Parameters!$C$5*'Actual H2'!G272,Parameters!$C$22*Parameters!$C$5*'Actual H2'!G272))</f>
        <v>22.113207547169811</v>
      </c>
      <c r="H272" s="12">
        <f>IF(Control!$C$11="Highly pure",Parameters!$C$12*Parameters!$C$5*'Actual H2'!H272,IF(Control!$C$11="Tap water",Parameters!$C$17*Parameters!$C$5*'Actual H2'!H272,Parameters!$C$22*Parameters!$C$5*'Actual H2'!H272))</f>
        <v>9.1924528301886799</v>
      </c>
      <c r="I272" s="12">
        <f>IF(Control!$C$11="Highly pure",Parameters!$C$12*Parameters!$C$5*'Actual H2'!I272,IF(Control!$C$11="Tap water",Parameters!$C$17*Parameters!$C$5*'Actual H2'!I272,Parameters!$C$22*Parameters!$C$5*'Actual H2'!I272))</f>
        <v>1.8867924528301887</v>
      </c>
      <c r="J272" s="12">
        <f>IF(Control!$C$11="Highly pure",Parameters!$C$12*Parameters!$C$5*'Actual H2'!J272,IF(Control!$C$11="Tap water",Parameters!$C$17*Parameters!$C$5*'Actual H2'!J272,Parameters!$C$22*Parameters!$C$5*'Actual H2'!J272))</f>
        <v>0</v>
      </c>
      <c r="K272" s="12">
        <f>IF(Control!$C$11="Highly pure",Parameters!$C$12*Parameters!$C$5*'Actual H2'!K272,IF(Control!$C$11="Tap water",Parameters!$C$17*Parameters!$C$5*'Actual H2'!K272,Parameters!$C$22*Parameters!$C$5*'Actual H2'!K272))</f>
        <v>2.8528301886792451</v>
      </c>
      <c r="L272" s="12">
        <f>IF(Control!$C$11="Highly pure",Parameters!$C$12*Parameters!$C$5*'Actual H2'!L272,IF(Control!$C$11="Tap water",Parameters!$C$17*Parameters!$C$5*'Actual H2'!L272,Parameters!$C$22*Parameters!$C$5*'Actual H2'!L272))</f>
        <v>23.924528301886792</v>
      </c>
      <c r="M272" s="12">
        <f>IF(Control!$C$11="Highly pure",Parameters!$C$12*Parameters!$C$5*'Actual H2'!M272,IF(Control!$C$11="Tap water",Parameters!$C$17*Parameters!$C$5*'Actual H2'!M272,Parameters!$C$22*Parameters!$C$5*'Actual H2'!M272))</f>
        <v>62.279245283018867</v>
      </c>
      <c r="N272" s="12">
        <f>IF(Control!$C$11="Highly pure",Parameters!$C$12*Parameters!$C$5*'Actual H2'!N272,IF(Control!$C$11="Tap water",Parameters!$C$17*Parameters!$C$5*'Actual H2'!N272,Parameters!$C$22*Parameters!$C$5*'Actual H2'!N272))</f>
        <v>79.969811320754715</v>
      </c>
      <c r="O272" s="12">
        <f>IF(Control!$C$11="Highly pure",Parameters!$C$12*Parameters!$C$5*'Actual H2'!O272,IF(Control!$C$11="Tap water",Parameters!$C$17*Parameters!$C$5*'Actual H2'!O272,Parameters!$C$22*Parameters!$C$5*'Actual H2'!O272))</f>
        <v>89.720754716981133</v>
      </c>
      <c r="P272" s="12">
        <f>IF(Control!$C$11="Highly pure",Parameters!$C$12*Parameters!$C$5*'Actual H2'!P272,IF(Control!$C$11="Tap water",Parameters!$C$17*Parameters!$C$5*'Actual H2'!P272,Parameters!$C$22*Parameters!$C$5*'Actual H2'!P272))</f>
        <v>105.66037735849056</v>
      </c>
      <c r="Q272" s="12">
        <f>IF(Control!$C$11="Highly pure",Parameters!$C$12*Parameters!$C$5*'Actual H2'!Q272,IF(Control!$C$11="Tap water",Parameters!$C$17*Parameters!$C$5*'Actual H2'!Q272,Parameters!$C$22*Parameters!$C$5*'Actual H2'!Q272))</f>
        <v>151.72830188679248</v>
      </c>
      <c r="R272" s="12">
        <f>IF(Control!$C$11="Highly pure",Parameters!$C$12*Parameters!$C$5*'Actual H2'!R272,IF(Control!$C$11="Tap water",Parameters!$C$17*Parameters!$C$5*'Actual H2'!R272,Parameters!$C$22*Parameters!$C$5*'Actual H2'!R272))</f>
        <v>177.22264150943397</v>
      </c>
      <c r="S272" s="12">
        <f>IF(Control!$C$11="Highly pure",Parameters!$C$12*Parameters!$C$5*'Actual H2'!S272,IF(Control!$C$11="Tap water",Parameters!$C$17*Parameters!$C$5*'Actual H2'!S272,Parameters!$C$22*Parameters!$C$5*'Actual H2'!S272))</f>
        <v>187.71320754716982</v>
      </c>
      <c r="T272" s="12">
        <f>IF(Control!$C$11="Highly pure",Parameters!$C$12*Parameters!$C$5*'Actual H2'!T272,IF(Control!$C$11="Tap water",Parameters!$C$17*Parameters!$C$5*'Actual H2'!T272,Parameters!$C$22*Parameters!$C$5*'Actual H2'!T272))</f>
        <v>188.67924528301887</v>
      </c>
      <c r="U272" s="12">
        <f>IF(Control!$C$11="Highly pure",Parameters!$C$12*Parameters!$C$5*'Actual H2'!U272,IF(Control!$C$11="Tap water",Parameters!$C$17*Parameters!$C$5*'Actual H2'!U272,Parameters!$C$22*Parameters!$C$5*'Actual H2'!U272))</f>
        <v>186.94339622641508</v>
      </c>
      <c r="V272" s="12">
        <f>IF(Control!$C$11="Highly pure",Parameters!$C$12*Parameters!$C$5*'Actual H2'!V272,IF(Control!$C$11="Tap water",Parameters!$C$17*Parameters!$C$5*'Actual H2'!V272,Parameters!$C$22*Parameters!$C$5*'Actual H2'!V272))</f>
        <v>177.22264150943397</v>
      </c>
      <c r="W272" s="12">
        <f>IF(Control!$C$11="Highly pure",Parameters!$C$12*Parameters!$C$5*'Actual H2'!W272,IF(Control!$C$11="Tap water",Parameters!$C$17*Parameters!$C$5*'Actual H2'!W272,Parameters!$C$22*Parameters!$C$5*'Actual H2'!W272))</f>
        <v>166.88301886792453</v>
      </c>
      <c r="X272" s="12">
        <f>IF(Control!$C$11="Highly pure",Parameters!$C$12*Parameters!$C$5*'Actual H2'!X272,IF(Control!$C$11="Tap water",Parameters!$C$17*Parameters!$C$5*'Actual H2'!X272,Parameters!$C$22*Parameters!$C$5*'Actual H2'!X272))</f>
        <v>154.15849056603776</v>
      </c>
      <c r="Y272" s="12">
        <f>IF(Control!$C$11="Highly pure",Parameters!$C$12*Parameters!$C$5*'Actual H2'!Y272,IF(Control!$C$11="Tap water",Parameters!$C$17*Parameters!$C$5*'Actual H2'!Y272,Parameters!$C$22*Parameters!$C$5*'Actual H2'!Y272))</f>
        <v>153.23773584905663</v>
      </c>
      <c r="Z272" s="12">
        <f>IF(Control!$C$11="Highly pure",Parameters!$C$12*Parameters!$C$5*'Actual H2'!Z272,IF(Control!$C$11="Tap water",Parameters!$C$17*Parameters!$C$5*'Actual H2'!Z272,Parameters!$C$22*Parameters!$C$5*'Actual H2'!Z272))</f>
        <v>151.72830188679248</v>
      </c>
      <c r="AB272" s="7">
        <f t="shared" si="4"/>
        <v>2351.5169811320752</v>
      </c>
    </row>
    <row r="273" spans="2:28" x14ac:dyDescent="0.2">
      <c r="B273" s="6">
        <v>44467</v>
      </c>
      <c r="C273" s="12">
        <f>IF(Control!$C$11="Highly pure",Parameters!$C$12*Parameters!$C$5*'Actual H2'!C273,IF(Control!$C$11="Tap water",Parameters!$C$17*Parameters!$C$5*'Actual H2'!C273,Parameters!$C$22*Parameters!$C$5*'Actual H2'!C273))</f>
        <v>151.72830188679248</v>
      </c>
      <c r="D273" s="12">
        <f>IF(Control!$C$11="Highly pure",Parameters!$C$12*Parameters!$C$5*'Actual H2'!D273,IF(Control!$C$11="Tap water",Parameters!$C$17*Parameters!$C$5*'Actual H2'!D273,Parameters!$C$22*Parameters!$C$5*'Actual H2'!D273))</f>
        <v>153.23773584905663</v>
      </c>
      <c r="E273" s="12">
        <f>IF(Control!$C$11="Highly pure",Parameters!$C$12*Parameters!$C$5*'Actual H2'!E273,IF(Control!$C$11="Tap water",Parameters!$C$17*Parameters!$C$5*'Actual H2'!E273,Parameters!$C$22*Parameters!$C$5*'Actual H2'!E273))</f>
        <v>165.37358490566035</v>
      </c>
      <c r="F273" s="12">
        <f>IF(Control!$C$11="Highly pure",Parameters!$C$12*Parameters!$C$5*'Actual H2'!F273,IF(Control!$C$11="Tap water",Parameters!$C$17*Parameters!$C$5*'Actual H2'!F273,Parameters!$C$22*Parameters!$C$5*'Actual H2'!F273))</f>
        <v>166.88301886792453</v>
      </c>
      <c r="G273" s="12">
        <f>IF(Control!$C$11="Highly pure",Parameters!$C$12*Parameters!$C$5*'Actual H2'!G273,IF(Control!$C$11="Tap water",Parameters!$C$17*Parameters!$C$5*'Actual H2'!G273,Parameters!$C$22*Parameters!$C$5*'Actual H2'!G273))</f>
        <v>165.37358490566035</v>
      </c>
      <c r="H273" s="12">
        <f>IF(Control!$C$11="Highly pure",Parameters!$C$12*Parameters!$C$5*'Actual H2'!H273,IF(Control!$C$11="Tap water",Parameters!$C$17*Parameters!$C$5*'Actual H2'!H273,Parameters!$C$22*Parameters!$C$5*'Actual H2'!H273))</f>
        <v>165.37358490566035</v>
      </c>
      <c r="I273" s="12">
        <f>IF(Control!$C$11="Highly pure",Parameters!$C$12*Parameters!$C$5*'Actual H2'!I273,IF(Control!$C$11="Tap water",Parameters!$C$17*Parameters!$C$5*'Actual H2'!I273,Parameters!$C$22*Parameters!$C$5*'Actual H2'!I273))</f>
        <v>154.15849056603776</v>
      </c>
      <c r="J273" s="12">
        <f>IF(Control!$C$11="Highly pure",Parameters!$C$12*Parameters!$C$5*'Actual H2'!J273,IF(Control!$C$11="Tap water",Parameters!$C$17*Parameters!$C$5*'Actual H2'!J273,Parameters!$C$22*Parameters!$C$5*'Actual H2'!J273))</f>
        <v>154.15849056603776</v>
      </c>
      <c r="K273" s="12">
        <f>IF(Control!$C$11="Highly pure",Parameters!$C$12*Parameters!$C$5*'Actual H2'!K273,IF(Control!$C$11="Tap water",Parameters!$C$17*Parameters!$C$5*'Actual H2'!K273,Parameters!$C$22*Parameters!$C$5*'Actual H2'!K273))</f>
        <v>154.15849056603776</v>
      </c>
      <c r="L273" s="12">
        <f>IF(Control!$C$11="Highly pure",Parameters!$C$12*Parameters!$C$5*'Actual H2'!L273,IF(Control!$C$11="Tap water",Parameters!$C$17*Parameters!$C$5*'Actual H2'!L273,Parameters!$C$22*Parameters!$C$5*'Actual H2'!L273))</f>
        <v>168.36226415094336</v>
      </c>
      <c r="M273" s="12">
        <f>IF(Control!$C$11="Highly pure",Parameters!$C$12*Parameters!$C$5*'Actual H2'!M273,IF(Control!$C$11="Tap water",Parameters!$C$17*Parameters!$C$5*'Actual H2'!M273,Parameters!$C$22*Parameters!$C$5*'Actual H2'!M273))</f>
        <v>168.36226415094336</v>
      </c>
      <c r="N273" s="12">
        <f>IF(Control!$C$11="Highly pure",Parameters!$C$12*Parameters!$C$5*'Actual H2'!N273,IF(Control!$C$11="Tap water",Parameters!$C$17*Parameters!$C$5*'Actual H2'!N273,Parameters!$C$22*Parameters!$C$5*'Actual H2'!N273))</f>
        <v>166.88301886792453</v>
      </c>
      <c r="O273" s="12">
        <f>IF(Control!$C$11="Highly pure",Parameters!$C$12*Parameters!$C$5*'Actual H2'!O273,IF(Control!$C$11="Tap water",Parameters!$C$17*Parameters!$C$5*'Actual H2'!O273,Parameters!$C$22*Parameters!$C$5*'Actual H2'!O273))</f>
        <v>165.37358490566035</v>
      </c>
      <c r="P273" s="12">
        <f>IF(Control!$C$11="Highly pure",Parameters!$C$12*Parameters!$C$5*'Actual H2'!P273,IF(Control!$C$11="Tap water",Parameters!$C$17*Parameters!$C$5*'Actual H2'!P273,Parameters!$C$22*Parameters!$C$5*'Actual H2'!P273))</f>
        <v>153.23773584905663</v>
      </c>
      <c r="Q273" s="12">
        <f>IF(Control!$C$11="Highly pure",Parameters!$C$12*Parameters!$C$5*'Actual H2'!Q273,IF(Control!$C$11="Tap water",Parameters!$C$17*Parameters!$C$5*'Actual H2'!Q273,Parameters!$C$22*Parameters!$C$5*'Actual H2'!Q273))</f>
        <v>133.6754716981132</v>
      </c>
      <c r="R273" s="12">
        <f>IF(Control!$C$11="Highly pure",Parameters!$C$12*Parameters!$C$5*'Actual H2'!R273,IF(Control!$C$11="Tap water",Parameters!$C$17*Parameters!$C$5*'Actual H2'!R273,Parameters!$C$22*Parameters!$C$5*'Actual H2'!R273))</f>
        <v>93.856603773584894</v>
      </c>
      <c r="S273" s="12">
        <f>IF(Control!$C$11="Highly pure",Parameters!$C$12*Parameters!$C$5*'Actual H2'!S273,IF(Control!$C$11="Tap water",Parameters!$C$17*Parameters!$C$5*'Actual H2'!S273,Parameters!$C$22*Parameters!$C$5*'Actual H2'!S273))</f>
        <v>65.328301886792445</v>
      </c>
      <c r="T273" s="12">
        <f>IF(Control!$C$11="Highly pure",Parameters!$C$12*Parameters!$C$5*'Actual H2'!T273,IF(Control!$C$11="Tap water",Parameters!$C$17*Parameters!$C$5*'Actual H2'!T273,Parameters!$C$22*Parameters!$C$5*'Actual H2'!T273))</f>
        <v>50.55094339622643</v>
      </c>
      <c r="U273" s="12">
        <f>IF(Control!$C$11="Highly pure",Parameters!$C$12*Parameters!$C$5*'Actual H2'!U273,IF(Control!$C$11="Tap water",Parameters!$C$17*Parameters!$C$5*'Actual H2'!U273,Parameters!$C$22*Parameters!$C$5*'Actual H2'!U273))</f>
        <v>25.735849056603776</v>
      </c>
      <c r="V273" s="12">
        <f>IF(Control!$C$11="Highly pure",Parameters!$C$12*Parameters!$C$5*'Actual H2'!V273,IF(Control!$C$11="Tap water",Parameters!$C$17*Parameters!$C$5*'Actual H2'!V273,Parameters!$C$22*Parameters!$C$5*'Actual H2'!V273))</f>
        <v>20.30188679245283</v>
      </c>
      <c r="W273" s="12">
        <f>IF(Control!$C$11="Highly pure",Parameters!$C$12*Parameters!$C$5*'Actual H2'!W273,IF(Control!$C$11="Tap water",Parameters!$C$17*Parameters!$C$5*'Actual H2'!W273,Parameters!$C$22*Parameters!$C$5*'Actual H2'!W273))</f>
        <v>25.735849056603776</v>
      </c>
      <c r="X273" s="12">
        <f>IF(Control!$C$11="Highly pure",Parameters!$C$12*Parameters!$C$5*'Actual H2'!X273,IF(Control!$C$11="Tap water",Parameters!$C$17*Parameters!$C$5*'Actual H2'!X273,Parameters!$C$22*Parameters!$C$5*'Actual H2'!X273))</f>
        <v>29.358490566037734</v>
      </c>
      <c r="Y273" s="12">
        <f>IF(Control!$C$11="Highly pure",Parameters!$C$12*Parameters!$C$5*'Actual H2'!Y273,IF(Control!$C$11="Tap water",Parameters!$C$17*Parameters!$C$5*'Actual H2'!Y273,Parameters!$C$22*Parameters!$C$5*'Actual H2'!Y273))</f>
        <v>27.547169811320753</v>
      </c>
      <c r="Z273" s="12">
        <f>IF(Control!$C$11="Highly pure",Parameters!$C$12*Parameters!$C$5*'Actual H2'!Z273,IF(Control!$C$11="Tap water",Parameters!$C$17*Parameters!$C$5*'Actual H2'!Z273,Parameters!$C$22*Parameters!$C$5*'Actual H2'!Z273))</f>
        <v>27.547169811320753</v>
      </c>
      <c r="AB273" s="7">
        <f t="shared" si="4"/>
        <v>2752.3018867924525</v>
      </c>
    </row>
    <row r="274" spans="2:28" x14ac:dyDescent="0.2">
      <c r="B274" s="6">
        <v>44468</v>
      </c>
      <c r="C274" s="12">
        <f>IF(Control!$C$11="Highly pure",Parameters!$C$12*Parameters!$C$5*'Actual H2'!C274,IF(Control!$C$11="Tap water",Parameters!$C$17*Parameters!$C$5*'Actual H2'!C274,Parameters!$C$22*Parameters!$C$5*'Actual H2'!C274))</f>
        <v>29.358490566037734</v>
      </c>
      <c r="D274" s="12">
        <f>IF(Control!$C$11="Highly pure",Parameters!$C$12*Parameters!$C$5*'Actual H2'!D274,IF(Control!$C$11="Tap water",Parameters!$C$17*Parameters!$C$5*'Actual H2'!D274,Parameters!$C$22*Parameters!$C$5*'Actual H2'!D274))</f>
        <v>29.358490566037734</v>
      </c>
      <c r="E274" s="12">
        <f>IF(Control!$C$11="Highly pure",Parameters!$C$12*Parameters!$C$5*'Actual H2'!E274,IF(Control!$C$11="Tap water",Parameters!$C$17*Parameters!$C$5*'Actual H2'!E274,Parameters!$C$22*Parameters!$C$5*'Actual H2'!E274))</f>
        <v>29.358490566037734</v>
      </c>
      <c r="F274" s="12">
        <f>IF(Control!$C$11="Highly pure",Parameters!$C$12*Parameters!$C$5*'Actual H2'!F274,IF(Control!$C$11="Tap water",Parameters!$C$17*Parameters!$C$5*'Actual H2'!F274,Parameters!$C$22*Parameters!$C$5*'Actual H2'!F274))</f>
        <v>50.55094339622643</v>
      </c>
      <c r="G274" s="12">
        <f>IF(Control!$C$11="Highly pure",Parameters!$C$12*Parameters!$C$5*'Actual H2'!G274,IF(Control!$C$11="Tap water",Parameters!$C$17*Parameters!$C$5*'Actual H2'!G274,Parameters!$C$22*Parameters!$C$5*'Actual H2'!G274))</f>
        <v>89.720754716981133</v>
      </c>
      <c r="H274" s="12">
        <f>IF(Control!$C$11="Highly pure",Parameters!$C$12*Parameters!$C$5*'Actual H2'!H274,IF(Control!$C$11="Tap water",Parameters!$C$17*Parameters!$C$5*'Actual H2'!H274,Parameters!$C$22*Parameters!$C$5*'Actual H2'!H274))</f>
        <v>119.48679245283019</v>
      </c>
      <c r="I274" s="12">
        <f>IF(Control!$C$11="Highly pure",Parameters!$C$12*Parameters!$C$5*'Actual H2'!I274,IF(Control!$C$11="Tap water",Parameters!$C$17*Parameters!$C$5*'Actual H2'!I274,Parameters!$C$22*Parameters!$C$5*'Actual H2'!I274))</f>
        <v>137.53962264150945</v>
      </c>
      <c r="J274" s="12">
        <f>IF(Control!$C$11="Highly pure",Parameters!$C$12*Parameters!$C$5*'Actual H2'!J274,IF(Control!$C$11="Tap water",Parameters!$C$17*Parameters!$C$5*'Actual H2'!J274,Parameters!$C$22*Parameters!$C$5*'Actual H2'!J274))</f>
        <v>137.53962264150945</v>
      </c>
      <c r="K274" s="12">
        <f>IF(Control!$C$11="Highly pure",Parameters!$C$12*Parameters!$C$5*'Actual H2'!K274,IF(Control!$C$11="Tap water",Parameters!$C$17*Parameters!$C$5*'Actual H2'!K274,Parameters!$C$22*Parameters!$C$5*'Actual H2'!K274))</f>
        <v>130.26415094339623</v>
      </c>
      <c r="L274" s="12">
        <f>IF(Control!$C$11="Highly pure",Parameters!$C$12*Parameters!$C$5*'Actual H2'!L274,IF(Control!$C$11="Tap water",Parameters!$C$17*Parameters!$C$5*'Actual H2'!L274,Parameters!$C$22*Parameters!$C$5*'Actual H2'!L274))</f>
        <v>153.23773584905663</v>
      </c>
      <c r="M274" s="12">
        <f>IF(Control!$C$11="Highly pure",Parameters!$C$12*Parameters!$C$5*'Actual H2'!M274,IF(Control!$C$11="Tap water",Parameters!$C$17*Parameters!$C$5*'Actual H2'!M274,Parameters!$C$22*Parameters!$C$5*'Actual H2'!M274))</f>
        <v>151.72830188679248</v>
      </c>
      <c r="N274" s="12">
        <f>IF(Control!$C$11="Highly pure",Parameters!$C$12*Parameters!$C$5*'Actual H2'!N274,IF(Control!$C$11="Tap water",Parameters!$C$17*Parameters!$C$5*'Actual H2'!N274,Parameters!$C$22*Parameters!$C$5*'Actual H2'!N274))</f>
        <v>137.53962264150945</v>
      </c>
      <c r="O274" s="12">
        <f>IF(Control!$C$11="Highly pure",Parameters!$C$12*Parameters!$C$5*'Actual H2'!O274,IF(Control!$C$11="Tap water",Parameters!$C$17*Parameters!$C$5*'Actual H2'!O274,Parameters!$C$22*Parameters!$C$5*'Actual H2'!O274))</f>
        <v>137.53962264150945</v>
      </c>
      <c r="P274" s="12">
        <f>IF(Control!$C$11="Highly pure",Parameters!$C$12*Parameters!$C$5*'Actual H2'!P274,IF(Control!$C$11="Tap water",Parameters!$C$17*Parameters!$C$5*'Actual H2'!P274,Parameters!$C$22*Parameters!$C$5*'Actual H2'!P274))</f>
        <v>136.0301886792453</v>
      </c>
      <c r="Q274" s="12">
        <f>IF(Control!$C$11="Highly pure",Parameters!$C$12*Parameters!$C$5*'Actual H2'!Q274,IF(Control!$C$11="Tap water",Parameters!$C$17*Parameters!$C$5*'Actual H2'!Q274,Parameters!$C$22*Parameters!$C$5*'Actual H2'!Q274))</f>
        <v>133.6754716981132</v>
      </c>
      <c r="R274" s="12">
        <f>IF(Control!$C$11="Highly pure",Parameters!$C$12*Parameters!$C$5*'Actual H2'!R274,IF(Control!$C$11="Tap water",Parameters!$C$17*Parameters!$C$5*'Actual H2'!R274,Parameters!$C$22*Parameters!$C$5*'Actual H2'!R274))</f>
        <v>117.1320754716981</v>
      </c>
      <c r="S274" s="12">
        <f>IF(Control!$C$11="Highly pure",Parameters!$C$12*Parameters!$C$5*'Actual H2'!S274,IF(Control!$C$11="Tap water",Parameters!$C$17*Parameters!$C$5*'Actual H2'!S274,Parameters!$C$22*Parameters!$C$5*'Actual H2'!S274))</f>
        <v>79.969811320754715</v>
      </c>
      <c r="T274" s="12">
        <f>IF(Control!$C$11="Highly pure",Parameters!$C$12*Parameters!$C$5*'Actual H2'!T274,IF(Control!$C$11="Tap water",Parameters!$C$17*Parameters!$C$5*'Actual H2'!T274,Parameters!$C$22*Parameters!$C$5*'Actual H2'!T274))</f>
        <v>65.328301886792445</v>
      </c>
      <c r="U274" s="12">
        <f>IF(Control!$C$11="Highly pure",Parameters!$C$12*Parameters!$C$5*'Actual H2'!U274,IF(Control!$C$11="Tap water",Parameters!$C$17*Parameters!$C$5*'Actual H2'!U274,Parameters!$C$22*Parameters!$C$5*'Actual H2'!U274))</f>
        <v>75.833962264150927</v>
      </c>
      <c r="V274" s="12">
        <f>IF(Control!$C$11="Highly pure",Parameters!$C$12*Parameters!$C$5*'Actual H2'!V274,IF(Control!$C$11="Tap water",Parameters!$C$17*Parameters!$C$5*'Actual H2'!V274,Parameters!$C$22*Parameters!$C$5*'Actual H2'!V274))</f>
        <v>71.84905660377359</v>
      </c>
      <c r="W274" s="12">
        <f>IF(Control!$C$11="Highly pure",Parameters!$C$12*Parameters!$C$5*'Actual H2'!W274,IF(Control!$C$11="Tap water",Parameters!$C$17*Parameters!$C$5*'Actual H2'!W274,Parameters!$C$22*Parameters!$C$5*'Actual H2'!W274))</f>
        <v>50.55094339622643</v>
      </c>
      <c r="X274" s="12">
        <f>IF(Control!$C$11="Highly pure",Parameters!$C$12*Parameters!$C$5*'Actual H2'!X274,IF(Control!$C$11="Tap water",Parameters!$C$17*Parameters!$C$5*'Actual H2'!X274,Parameters!$C$22*Parameters!$C$5*'Actual H2'!X274))</f>
        <v>29.358490566037734</v>
      </c>
      <c r="Y274" s="12">
        <f>IF(Control!$C$11="Highly pure",Parameters!$C$12*Parameters!$C$5*'Actual H2'!Y274,IF(Control!$C$11="Tap water",Parameters!$C$17*Parameters!$C$5*'Actual H2'!Y274,Parameters!$C$22*Parameters!$C$5*'Actual H2'!Y274))</f>
        <v>22.113207547169811</v>
      </c>
      <c r="Z274" s="12">
        <f>IF(Control!$C$11="Highly pure",Parameters!$C$12*Parameters!$C$5*'Actual H2'!Z274,IF(Control!$C$11="Tap water",Parameters!$C$17*Parameters!$C$5*'Actual H2'!Z274,Parameters!$C$22*Parameters!$C$5*'Actual H2'!Z274))</f>
        <v>22.113207547169811</v>
      </c>
      <c r="AB274" s="7">
        <f t="shared" si="4"/>
        <v>2137.1773584905654</v>
      </c>
    </row>
    <row r="275" spans="2:28" x14ac:dyDescent="0.2">
      <c r="B275" s="6">
        <v>44469</v>
      </c>
      <c r="C275" s="12">
        <f>IF(Control!$C$11="Highly pure",Parameters!$C$12*Parameters!$C$5*'Actual H2'!C275,IF(Control!$C$11="Tap water",Parameters!$C$17*Parameters!$C$5*'Actual H2'!C275,Parameters!$C$22*Parameters!$C$5*'Actual H2'!C275))</f>
        <v>29.358490566037734</v>
      </c>
      <c r="D275" s="12">
        <f>IF(Control!$C$11="Highly pure",Parameters!$C$12*Parameters!$C$5*'Actual H2'!D275,IF(Control!$C$11="Tap water",Parameters!$C$17*Parameters!$C$5*'Actual H2'!D275,Parameters!$C$22*Parameters!$C$5*'Actual H2'!D275))</f>
        <v>47.969811320754729</v>
      </c>
      <c r="E275" s="12">
        <f>IF(Control!$C$11="Highly pure",Parameters!$C$12*Parameters!$C$5*'Actual H2'!E275,IF(Control!$C$11="Tap water",Parameters!$C$17*Parameters!$C$5*'Actual H2'!E275,Parameters!$C$22*Parameters!$C$5*'Actual H2'!E275))</f>
        <v>75.833962264150927</v>
      </c>
      <c r="F275" s="12">
        <f>IF(Control!$C$11="Highly pure",Parameters!$C$12*Parameters!$C$5*'Actual H2'!F275,IF(Control!$C$11="Tap water",Parameters!$C$17*Parameters!$C$5*'Actual H2'!F275,Parameters!$C$22*Parameters!$C$5*'Actual H2'!F275))</f>
        <v>117.1320754716981</v>
      </c>
      <c r="G275" s="12">
        <f>IF(Control!$C$11="Highly pure",Parameters!$C$12*Parameters!$C$5*'Actual H2'!G275,IF(Control!$C$11="Tap water",Parameters!$C$17*Parameters!$C$5*'Actual H2'!G275,Parameters!$C$22*Parameters!$C$5*'Actual H2'!G275))</f>
        <v>166.88301886792453</v>
      </c>
      <c r="H275" s="12">
        <f>IF(Control!$C$11="Highly pure",Parameters!$C$12*Parameters!$C$5*'Actual H2'!H275,IF(Control!$C$11="Tap water",Parameters!$C$17*Parameters!$C$5*'Actual H2'!H275,Parameters!$C$22*Parameters!$C$5*'Actual H2'!H275))</f>
        <v>187.71320754716982</v>
      </c>
      <c r="I275" s="12">
        <f>IF(Control!$C$11="Highly pure",Parameters!$C$12*Parameters!$C$5*'Actual H2'!I275,IF(Control!$C$11="Tap water",Parameters!$C$17*Parameters!$C$5*'Actual H2'!I275,Parameters!$C$22*Parameters!$C$5*'Actual H2'!I275))</f>
        <v>188.67924528301887</v>
      </c>
      <c r="J275" s="12">
        <f>IF(Control!$C$11="Highly pure",Parameters!$C$12*Parameters!$C$5*'Actual H2'!J275,IF(Control!$C$11="Tap water",Parameters!$C$17*Parameters!$C$5*'Actual H2'!J275,Parameters!$C$22*Parameters!$C$5*'Actual H2'!J275))</f>
        <v>188.67924528301887</v>
      </c>
      <c r="K275" s="12">
        <f>IF(Control!$C$11="Highly pure",Parameters!$C$12*Parameters!$C$5*'Actual H2'!K275,IF(Control!$C$11="Tap water",Parameters!$C$17*Parameters!$C$5*'Actual H2'!K275,Parameters!$C$22*Parameters!$C$5*'Actual H2'!K275))</f>
        <v>188.67924528301887</v>
      </c>
      <c r="L275" s="12">
        <f>IF(Control!$C$11="Highly pure",Parameters!$C$12*Parameters!$C$5*'Actual H2'!L275,IF(Control!$C$11="Tap water",Parameters!$C$17*Parameters!$C$5*'Actual H2'!L275,Parameters!$C$22*Parameters!$C$5*'Actual H2'!L275))</f>
        <v>177.22264150943397</v>
      </c>
      <c r="M275" s="12">
        <f>IF(Control!$C$11="Highly pure",Parameters!$C$12*Parameters!$C$5*'Actual H2'!M275,IF(Control!$C$11="Tap water",Parameters!$C$17*Parameters!$C$5*'Actual H2'!M275,Parameters!$C$22*Parameters!$C$5*'Actual H2'!M275))</f>
        <v>137.53962264150945</v>
      </c>
      <c r="N275" s="12">
        <f>IF(Control!$C$11="Highly pure",Parameters!$C$12*Parameters!$C$5*'Actual H2'!N275,IF(Control!$C$11="Tap water",Parameters!$C$17*Parameters!$C$5*'Actual H2'!N275,Parameters!$C$22*Parameters!$C$5*'Actual H2'!N275))</f>
        <v>119.48679245283019</v>
      </c>
      <c r="O275" s="12">
        <f>IF(Control!$C$11="Highly pure",Parameters!$C$12*Parameters!$C$5*'Actual H2'!O275,IF(Control!$C$11="Tap water",Parameters!$C$17*Parameters!$C$5*'Actual H2'!O275,Parameters!$C$22*Parameters!$C$5*'Actual H2'!O275))</f>
        <v>117.1320754716981</v>
      </c>
      <c r="P275" s="12">
        <f>IF(Control!$C$11="Highly pure",Parameters!$C$12*Parameters!$C$5*'Actual H2'!P275,IF(Control!$C$11="Tap water",Parameters!$C$17*Parameters!$C$5*'Actual H2'!P275,Parameters!$C$22*Parameters!$C$5*'Actual H2'!P275))</f>
        <v>130.26415094339623</v>
      </c>
      <c r="Q275" s="12">
        <f>IF(Control!$C$11="Highly pure",Parameters!$C$12*Parameters!$C$5*'Actual H2'!Q275,IF(Control!$C$11="Tap water",Parameters!$C$17*Parameters!$C$5*'Actual H2'!Q275,Parameters!$C$22*Parameters!$C$5*'Actual H2'!Q275))</f>
        <v>151.72830188679248</v>
      </c>
      <c r="R275" s="12">
        <f>IF(Control!$C$11="Highly pure",Parameters!$C$12*Parameters!$C$5*'Actual H2'!R275,IF(Control!$C$11="Tap water",Parameters!$C$17*Parameters!$C$5*'Actual H2'!R275,Parameters!$C$22*Parameters!$C$5*'Actual H2'!R275))</f>
        <v>154.15849056603776</v>
      </c>
      <c r="S275" s="12">
        <f>IF(Control!$C$11="Highly pure",Parameters!$C$12*Parameters!$C$5*'Actual H2'!S275,IF(Control!$C$11="Tap water",Parameters!$C$17*Parameters!$C$5*'Actual H2'!S275,Parameters!$C$22*Parameters!$C$5*'Actual H2'!S275))</f>
        <v>166.88301886792453</v>
      </c>
      <c r="T275" s="12">
        <f>IF(Control!$C$11="Highly pure",Parameters!$C$12*Parameters!$C$5*'Actual H2'!T275,IF(Control!$C$11="Tap water",Parameters!$C$17*Parameters!$C$5*'Actual H2'!T275,Parameters!$C$22*Parameters!$C$5*'Actual H2'!T275))</f>
        <v>165.37358490566035</v>
      </c>
      <c r="U275" s="12">
        <f>IF(Control!$C$11="Highly pure",Parameters!$C$12*Parameters!$C$5*'Actual H2'!U275,IF(Control!$C$11="Tap water",Parameters!$C$17*Parameters!$C$5*'Actual H2'!U275,Parameters!$C$22*Parameters!$C$5*'Actual H2'!U275))</f>
        <v>151.72830188679248</v>
      </c>
      <c r="V275" s="12">
        <f>IF(Control!$C$11="Highly pure",Parameters!$C$12*Parameters!$C$5*'Actual H2'!V275,IF(Control!$C$11="Tap water",Parameters!$C$17*Parameters!$C$5*'Actual H2'!V275,Parameters!$C$22*Parameters!$C$5*'Actual H2'!V275))</f>
        <v>117.1320754716981</v>
      </c>
      <c r="W275" s="12">
        <f>IF(Control!$C$11="Highly pure",Parameters!$C$12*Parameters!$C$5*'Actual H2'!W275,IF(Control!$C$11="Tap water",Parameters!$C$17*Parameters!$C$5*'Actual H2'!W275,Parameters!$C$22*Parameters!$C$5*'Actual H2'!W275))</f>
        <v>83.89433962264151</v>
      </c>
      <c r="X275" s="12">
        <f>IF(Control!$C$11="Highly pure",Parameters!$C$12*Parameters!$C$5*'Actual H2'!X275,IF(Control!$C$11="Tap water",Parameters!$C$17*Parameters!$C$5*'Actual H2'!X275,Parameters!$C$22*Parameters!$C$5*'Actual H2'!X275))</f>
        <v>59.230188679245273</v>
      </c>
      <c r="Y275" s="12">
        <f>IF(Control!$C$11="Highly pure",Parameters!$C$12*Parameters!$C$5*'Actual H2'!Y275,IF(Control!$C$11="Tap water",Parameters!$C$17*Parameters!$C$5*'Actual H2'!Y275,Parameters!$C$22*Parameters!$C$5*'Actual H2'!Y275))</f>
        <v>33.705660377358491</v>
      </c>
      <c r="Z275" s="12">
        <f>IF(Control!$C$11="Highly pure",Parameters!$C$12*Parameters!$C$5*'Actual H2'!Z275,IF(Control!$C$11="Tap water",Parameters!$C$17*Parameters!$C$5*'Actual H2'!Z275,Parameters!$C$22*Parameters!$C$5*'Actual H2'!Z275))</f>
        <v>14.384905660377358</v>
      </c>
      <c r="AB275" s="7">
        <f t="shared" si="4"/>
        <v>2970.7924528301883</v>
      </c>
    </row>
    <row r="276" spans="2:28" x14ac:dyDescent="0.2">
      <c r="B276" s="6">
        <v>44470</v>
      </c>
      <c r="C276" s="12">
        <f>IF(Control!$C$11="Highly pure",Parameters!$C$12*Parameters!$C$5*'Actual H2'!C276,IF(Control!$C$11="Tap water",Parameters!$C$17*Parameters!$C$5*'Actual H2'!C276,Parameters!$C$22*Parameters!$C$5*'Actual H2'!C276))</f>
        <v>0</v>
      </c>
      <c r="D276" s="12">
        <f>IF(Control!$C$11="Highly pure",Parameters!$C$12*Parameters!$C$5*'Actual H2'!D276,IF(Control!$C$11="Tap water",Parameters!$C$17*Parameters!$C$5*'Actual H2'!D276,Parameters!$C$22*Parameters!$C$5*'Actual H2'!D276))</f>
        <v>0</v>
      </c>
      <c r="E276" s="12">
        <f>IF(Control!$C$11="Highly pure",Parameters!$C$12*Parameters!$C$5*'Actual H2'!E276,IF(Control!$C$11="Tap water",Parameters!$C$17*Parameters!$C$5*'Actual H2'!E276,Parameters!$C$22*Parameters!$C$5*'Actual H2'!E276))</f>
        <v>9.1924528301886799</v>
      </c>
      <c r="F276" s="12">
        <f>IF(Control!$C$11="Highly pure",Parameters!$C$12*Parameters!$C$5*'Actual H2'!F276,IF(Control!$C$11="Tap water",Parameters!$C$17*Parameters!$C$5*'Actual H2'!F276,Parameters!$C$22*Parameters!$C$5*'Actual H2'!F276))</f>
        <v>33.705660377358491</v>
      </c>
      <c r="G276" s="12">
        <f>IF(Control!$C$11="Highly pure",Parameters!$C$12*Parameters!$C$5*'Actual H2'!G276,IF(Control!$C$11="Tap water",Parameters!$C$17*Parameters!$C$5*'Actual H2'!G276,Parameters!$C$22*Parameters!$C$5*'Actual H2'!G276))</f>
        <v>79.969811320754715</v>
      </c>
      <c r="H276" s="12">
        <f>IF(Control!$C$11="Highly pure",Parameters!$C$12*Parameters!$C$5*'Actual H2'!H276,IF(Control!$C$11="Tap water",Parameters!$C$17*Parameters!$C$5*'Actual H2'!H276,Parameters!$C$22*Parameters!$C$5*'Actual H2'!H276))</f>
        <v>119.48679245283019</v>
      </c>
      <c r="I276" s="12">
        <f>IF(Control!$C$11="Highly pure",Parameters!$C$12*Parameters!$C$5*'Actual H2'!I276,IF(Control!$C$11="Tap water",Parameters!$C$17*Parameters!$C$5*'Actual H2'!I276,Parameters!$C$22*Parameters!$C$5*'Actual H2'!I276))</f>
        <v>117.1320754716981</v>
      </c>
      <c r="J276" s="12">
        <f>IF(Control!$C$11="Highly pure",Parameters!$C$12*Parameters!$C$5*'Actual H2'!J276,IF(Control!$C$11="Tap water",Parameters!$C$17*Parameters!$C$5*'Actual H2'!J276,Parameters!$C$22*Parameters!$C$5*'Actual H2'!J276))</f>
        <v>113.72075471698113</v>
      </c>
      <c r="K276" s="12">
        <f>IF(Control!$C$11="Highly pure",Parameters!$C$12*Parameters!$C$5*'Actual H2'!K276,IF(Control!$C$11="Tap water",Parameters!$C$17*Parameters!$C$5*'Actual H2'!K276,Parameters!$C$22*Parameters!$C$5*'Actual H2'!K276))</f>
        <v>188.67924528301887</v>
      </c>
      <c r="L276" s="12">
        <f>IF(Control!$C$11="Highly pure",Parameters!$C$12*Parameters!$C$5*'Actual H2'!L276,IF(Control!$C$11="Tap water",Parameters!$C$17*Parameters!$C$5*'Actual H2'!L276,Parameters!$C$22*Parameters!$C$5*'Actual H2'!L276))</f>
        <v>188.67924528301887</v>
      </c>
      <c r="M276" s="12">
        <f>IF(Control!$C$11="Highly pure",Parameters!$C$12*Parameters!$C$5*'Actual H2'!M276,IF(Control!$C$11="Tap water",Parameters!$C$17*Parameters!$C$5*'Actual H2'!M276,Parameters!$C$22*Parameters!$C$5*'Actual H2'!M276))</f>
        <v>188.67924528301887</v>
      </c>
      <c r="N276" s="12">
        <f>IF(Control!$C$11="Highly pure",Parameters!$C$12*Parameters!$C$5*'Actual H2'!N276,IF(Control!$C$11="Tap water",Parameters!$C$17*Parameters!$C$5*'Actual H2'!N276,Parameters!$C$22*Parameters!$C$5*'Actual H2'!N276))</f>
        <v>188.67924528301887</v>
      </c>
      <c r="O276" s="12">
        <f>IF(Control!$C$11="Highly pure",Parameters!$C$12*Parameters!$C$5*'Actual H2'!O276,IF(Control!$C$11="Tap water",Parameters!$C$17*Parameters!$C$5*'Actual H2'!O276,Parameters!$C$22*Parameters!$C$5*'Actual H2'!O276))</f>
        <v>188.67924528301887</v>
      </c>
      <c r="P276" s="12">
        <f>IF(Control!$C$11="Highly pure",Parameters!$C$12*Parameters!$C$5*'Actual H2'!P276,IF(Control!$C$11="Tap water",Parameters!$C$17*Parameters!$C$5*'Actual H2'!P276,Parameters!$C$22*Parameters!$C$5*'Actual H2'!P276))</f>
        <v>188.67924528301887</v>
      </c>
      <c r="Q276" s="12">
        <f>IF(Control!$C$11="Highly pure",Parameters!$C$12*Parameters!$C$5*'Actual H2'!Q276,IF(Control!$C$11="Tap water",Parameters!$C$17*Parameters!$C$5*'Actual H2'!Q276,Parameters!$C$22*Parameters!$C$5*'Actual H2'!Q276))</f>
        <v>188.67924528301887</v>
      </c>
      <c r="R276" s="12">
        <f>IF(Control!$C$11="Highly pure",Parameters!$C$12*Parameters!$C$5*'Actual H2'!R276,IF(Control!$C$11="Tap water",Parameters!$C$17*Parameters!$C$5*'Actual H2'!R276,Parameters!$C$22*Parameters!$C$5*'Actual H2'!R276))</f>
        <v>188.67924528301887</v>
      </c>
      <c r="S276" s="12">
        <f>IF(Control!$C$11="Highly pure",Parameters!$C$12*Parameters!$C$5*'Actual H2'!S276,IF(Control!$C$11="Tap water",Parameters!$C$17*Parameters!$C$5*'Actual H2'!S276,Parameters!$C$22*Parameters!$C$5*'Actual H2'!S276))</f>
        <v>188.67924528301887</v>
      </c>
      <c r="T276" s="12">
        <f>IF(Control!$C$11="Highly pure",Parameters!$C$12*Parameters!$C$5*'Actual H2'!T276,IF(Control!$C$11="Tap water",Parameters!$C$17*Parameters!$C$5*'Actual H2'!T276,Parameters!$C$22*Parameters!$C$5*'Actual H2'!T276))</f>
        <v>188.67924528301887</v>
      </c>
      <c r="U276" s="12">
        <f>IF(Control!$C$11="Highly pure",Parameters!$C$12*Parameters!$C$5*'Actual H2'!U276,IF(Control!$C$11="Tap water",Parameters!$C$17*Parameters!$C$5*'Actual H2'!U276,Parameters!$C$22*Parameters!$C$5*'Actual H2'!U276))</f>
        <v>188.67924528301887</v>
      </c>
      <c r="V276" s="12">
        <f>IF(Control!$C$11="Highly pure",Parameters!$C$12*Parameters!$C$5*'Actual H2'!V276,IF(Control!$C$11="Tap water",Parameters!$C$17*Parameters!$C$5*'Actual H2'!V276,Parameters!$C$22*Parameters!$C$5*'Actual H2'!V276))</f>
        <v>188.67924528301887</v>
      </c>
      <c r="W276" s="12">
        <f>IF(Control!$C$11="Highly pure",Parameters!$C$12*Parameters!$C$5*'Actual H2'!W276,IF(Control!$C$11="Tap water",Parameters!$C$17*Parameters!$C$5*'Actual H2'!W276,Parameters!$C$22*Parameters!$C$5*'Actual H2'!W276))</f>
        <v>188.67924528301887</v>
      </c>
      <c r="X276" s="12">
        <f>IF(Control!$C$11="Highly pure",Parameters!$C$12*Parameters!$C$5*'Actual H2'!X276,IF(Control!$C$11="Tap water",Parameters!$C$17*Parameters!$C$5*'Actual H2'!X276,Parameters!$C$22*Parameters!$C$5*'Actual H2'!X276))</f>
        <v>188.67924528301887</v>
      </c>
      <c r="Y276" s="12">
        <f>IF(Control!$C$11="Highly pure",Parameters!$C$12*Parameters!$C$5*'Actual H2'!Y276,IF(Control!$C$11="Tap water",Parameters!$C$17*Parameters!$C$5*'Actual H2'!Y276,Parameters!$C$22*Parameters!$C$5*'Actual H2'!Y276))</f>
        <v>188.67924528301887</v>
      </c>
      <c r="Z276" s="12">
        <f>IF(Control!$C$11="Highly pure",Parameters!$C$12*Parameters!$C$5*'Actual H2'!Z276,IF(Control!$C$11="Tap water",Parameters!$C$17*Parameters!$C$5*'Actual H2'!Z276,Parameters!$C$22*Parameters!$C$5*'Actual H2'!Z276))</f>
        <v>188.67924528301887</v>
      </c>
      <c r="AB276" s="7">
        <f t="shared" si="4"/>
        <v>3492.0754716981119</v>
      </c>
    </row>
    <row r="277" spans="2:28" x14ac:dyDescent="0.2">
      <c r="B277" s="6">
        <v>44471</v>
      </c>
      <c r="C277" s="12">
        <f>IF(Control!$C$11="Highly pure",Parameters!$C$12*Parameters!$C$5*'Actual H2'!C277,IF(Control!$C$11="Tap water",Parameters!$C$17*Parameters!$C$5*'Actual H2'!C277,Parameters!$C$22*Parameters!$C$5*'Actual H2'!C277))</f>
        <v>188.67924528301887</v>
      </c>
      <c r="D277" s="12">
        <f>IF(Control!$C$11="Highly pure",Parameters!$C$12*Parameters!$C$5*'Actual H2'!D277,IF(Control!$C$11="Tap water",Parameters!$C$17*Parameters!$C$5*'Actual H2'!D277,Parameters!$C$22*Parameters!$C$5*'Actual H2'!D277))</f>
        <v>186.94339622641508</v>
      </c>
      <c r="E277" s="12">
        <f>IF(Control!$C$11="Highly pure",Parameters!$C$12*Parameters!$C$5*'Actual H2'!E277,IF(Control!$C$11="Tap water",Parameters!$C$17*Parameters!$C$5*'Actual H2'!E277,Parameters!$C$22*Parameters!$C$5*'Actual H2'!E277))</f>
        <v>176.30188679245282</v>
      </c>
      <c r="F277" s="12">
        <f>IF(Control!$C$11="Highly pure",Parameters!$C$12*Parameters!$C$5*'Actual H2'!F277,IF(Control!$C$11="Tap water",Parameters!$C$17*Parameters!$C$5*'Actual H2'!F277,Parameters!$C$22*Parameters!$C$5*'Actual H2'!F277))</f>
        <v>174.79245283018867</v>
      </c>
      <c r="G277" s="12">
        <f>IF(Control!$C$11="Highly pure",Parameters!$C$12*Parameters!$C$5*'Actual H2'!G277,IF(Control!$C$11="Tap water",Parameters!$C$17*Parameters!$C$5*'Actual H2'!G277,Parameters!$C$22*Parameters!$C$5*'Actual H2'!G277))</f>
        <v>176.30188679245282</v>
      </c>
      <c r="H277" s="12">
        <f>IF(Control!$C$11="Highly pure",Parameters!$C$12*Parameters!$C$5*'Actual H2'!H277,IF(Control!$C$11="Tap water",Parameters!$C$17*Parameters!$C$5*'Actual H2'!H277,Parameters!$C$22*Parameters!$C$5*'Actual H2'!H277))</f>
        <v>176.30188679245282</v>
      </c>
      <c r="I277" s="12">
        <f>IF(Control!$C$11="Highly pure",Parameters!$C$12*Parameters!$C$5*'Actual H2'!I277,IF(Control!$C$11="Tap water",Parameters!$C$17*Parameters!$C$5*'Actual H2'!I277,Parameters!$C$22*Parameters!$C$5*'Actual H2'!I277))</f>
        <v>177.22264150943397</v>
      </c>
      <c r="J277" s="12">
        <f>IF(Control!$C$11="Highly pure",Parameters!$C$12*Parameters!$C$5*'Actual H2'!J277,IF(Control!$C$11="Tap water",Parameters!$C$17*Parameters!$C$5*'Actual H2'!J277,Parameters!$C$22*Parameters!$C$5*'Actual H2'!J277))</f>
        <v>174.79245283018867</v>
      </c>
      <c r="K277" s="12">
        <f>IF(Control!$C$11="Highly pure",Parameters!$C$12*Parameters!$C$5*'Actual H2'!K277,IF(Control!$C$11="Tap water",Parameters!$C$17*Parameters!$C$5*'Actual H2'!K277,Parameters!$C$22*Parameters!$C$5*'Actual H2'!K277))</f>
        <v>166.88301886792453</v>
      </c>
      <c r="L277" s="12">
        <f>IF(Control!$C$11="Highly pure",Parameters!$C$12*Parameters!$C$5*'Actual H2'!L277,IF(Control!$C$11="Tap water",Parameters!$C$17*Parameters!$C$5*'Actual H2'!L277,Parameters!$C$22*Parameters!$C$5*'Actual H2'!L277))</f>
        <v>174.79245283018867</v>
      </c>
      <c r="M277" s="12">
        <f>IF(Control!$C$11="Highly pure",Parameters!$C$12*Parameters!$C$5*'Actual H2'!M277,IF(Control!$C$11="Tap water",Parameters!$C$17*Parameters!$C$5*'Actual H2'!M277,Parameters!$C$22*Parameters!$C$5*'Actual H2'!M277))</f>
        <v>153.23773584905663</v>
      </c>
      <c r="N277" s="12">
        <f>IF(Control!$C$11="Highly pure",Parameters!$C$12*Parameters!$C$5*'Actual H2'!N277,IF(Control!$C$11="Tap water",Parameters!$C$17*Parameters!$C$5*'Actual H2'!N277,Parameters!$C$22*Parameters!$C$5*'Actual H2'!N277))</f>
        <v>137.53962264150945</v>
      </c>
      <c r="O277" s="12">
        <f>IF(Control!$C$11="Highly pure",Parameters!$C$12*Parameters!$C$5*'Actual H2'!O277,IF(Control!$C$11="Tap water",Parameters!$C$17*Parameters!$C$5*'Actual H2'!O277,Parameters!$C$22*Parameters!$C$5*'Actual H2'!O277))</f>
        <v>176.30188679245282</v>
      </c>
      <c r="P277" s="12">
        <f>IF(Control!$C$11="Highly pure",Parameters!$C$12*Parameters!$C$5*'Actual H2'!P277,IF(Control!$C$11="Tap water",Parameters!$C$17*Parameters!$C$5*'Actual H2'!P277,Parameters!$C$22*Parameters!$C$5*'Actual H2'!P277))</f>
        <v>188.67924528301887</v>
      </c>
      <c r="Q277" s="12">
        <f>IF(Control!$C$11="Highly pure",Parameters!$C$12*Parameters!$C$5*'Actual H2'!Q277,IF(Control!$C$11="Tap water",Parameters!$C$17*Parameters!$C$5*'Actual H2'!Q277,Parameters!$C$22*Parameters!$C$5*'Actual H2'!Q277))</f>
        <v>188.67924528301887</v>
      </c>
      <c r="R277" s="12">
        <f>IF(Control!$C$11="Highly pure",Parameters!$C$12*Parameters!$C$5*'Actual H2'!R277,IF(Control!$C$11="Tap water",Parameters!$C$17*Parameters!$C$5*'Actual H2'!R277,Parameters!$C$22*Parameters!$C$5*'Actual H2'!R277))</f>
        <v>188.67924528301887</v>
      </c>
      <c r="S277" s="12">
        <f>IF(Control!$C$11="Highly pure",Parameters!$C$12*Parameters!$C$5*'Actual H2'!S277,IF(Control!$C$11="Tap water",Parameters!$C$17*Parameters!$C$5*'Actual H2'!S277,Parameters!$C$22*Parameters!$C$5*'Actual H2'!S277))</f>
        <v>188.67924528301887</v>
      </c>
      <c r="T277" s="12">
        <f>IF(Control!$C$11="Highly pure",Parameters!$C$12*Parameters!$C$5*'Actual H2'!T277,IF(Control!$C$11="Tap water",Parameters!$C$17*Parameters!$C$5*'Actual H2'!T277,Parameters!$C$22*Parameters!$C$5*'Actual H2'!T277))</f>
        <v>186.94339622641508</v>
      </c>
      <c r="U277" s="12">
        <f>IF(Control!$C$11="Highly pure",Parameters!$C$12*Parameters!$C$5*'Actual H2'!U277,IF(Control!$C$11="Tap water",Parameters!$C$17*Parameters!$C$5*'Actual H2'!U277,Parameters!$C$22*Parameters!$C$5*'Actual H2'!U277))</f>
        <v>153.23773584905663</v>
      </c>
      <c r="V277" s="12">
        <f>IF(Control!$C$11="Highly pure",Parameters!$C$12*Parameters!$C$5*'Actual H2'!V277,IF(Control!$C$11="Tap water",Parameters!$C$17*Parameters!$C$5*'Actual H2'!V277,Parameters!$C$22*Parameters!$C$5*'Actual H2'!V277))</f>
        <v>97.781132075471703</v>
      </c>
      <c r="W277" s="12">
        <f>IF(Control!$C$11="Highly pure",Parameters!$C$12*Parameters!$C$5*'Actual H2'!W277,IF(Control!$C$11="Tap water",Parameters!$C$17*Parameters!$C$5*'Actual H2'!W277,Parameters!$C$22*Parameters!$C$5*'Actual H2'!W277))</f>
        <v>47.969811320754729</v>
      </c>
      <c r="X277" s="12">
        <f>IF(Control!$C$11="Highly pure",Parameters!$C$12*Parameters!$C$5*'Actual H2'!X277,IF(Control!$C$11="Tap water",Parameters!$C$17*Parameters!$C$5*'Actual H2'!X277,Parameters!$C$22*Parameters!$C$5*'Actual H2'!X277))</f>
        <v>17.343396226415091</v>
      </c>
      <c r="Y277" s="12">
        <f>IF(Control!$C$11="Highly pure",Parameters!$C$12*Parameters!$C$5*'Actual H2'!Y277,IF(Control!$C$11="Tap water",Parameters!$C$17*Parameters!$C$5*'Actual H2'!Y277,Parameters!$C$22*Parameters!$C$5*'Actual H2'!Y277))</f>
        <v>3.8188679245283015</v>
      </c>
      <c r="Z277" s="12">
        <f>IF(Control!$C$11="Highly pure",Parameters!$C$12*Parameters!$C$5*'Actual H2'!Z277,IF(Control!$C$11="Tap water",Parameters!$C$17*Parameters!$C$5*'Actual H2'!Z277,Parameters!$C$22*Parameters!$C$5*'Actual H2'!Z277))</f>
        <v>17.343396226415091</v>
      </c>
      <c r="AB277" s="7">
        <f t="shared" si="4"/>
        <v>3519.2452830188681</v>
      </c>
    </row>
    <row r="278" spans="2:28" x14ac:dyDescent="0.2">
      <c r="B278" s="6">
        <v>44472</v>
      </c>
      <c r="C278" s="12">
        <f>IF(Control!$C$11="Highly pure",Parameters!$C$12*Parameters!$C$5*'Actual H2'!C278,IF(Control!$C$11="Tap water",Parameters!$C$17*Parameters!$C$5*'Actual H2'!C278,Parameters!$C$22*Parameters!$C$5*'Actual H2'!C278))</f>
        <v>75.833962264150927</v>
      </c>
      <c r="D278" s="12">
        <f>IF(Control!$C$11="Highly pure",Parameters!$C$12*Parameters!$C$5*'Actual H2'!D278,IF(Control!$C$11="Tap water",Parameters!$C$17*Parameters!$C$5*'Actual H2'!D278,Parameters!$C$22*Parameters!$C$5*'Actual H2'!D278))</f>
        <v>137.53962264150945</v>
      </c>
      <c r="E278" s="12">
        <f>IF(Control!$C$11="Highly pure",Parameters!$C$12*Parameters!$C$5*'Actual H2'!E278,IF(Control!$C$11="Tap water",Parameters!$C$17*Parameters!$C$5*'Actual H2'!E278,Parameters!$C$22*Parameters!$C$5*'Actual H2'!E278))</f>
        <v>168.36226415094336</v>
      </c>
      <c r="F278" s="12">
        <f>IF(Control!$C$11="Highly pure",Parameters!$C$12*Parameters!$C$5*'Actual H2'!F278,IF(Control!$C$11="Tap water",Parameters!$C$17*Parameters!$C$5*'Actual H2'!F278,Parameters!$C$22*Parameters!$C$5*'Actual H2'!F278))</f>
        <v>177.7811320754717</v>
      </c>
      <c r="G278" s="12">
        <f>IF(Control!$C$11="Highly pure",Parameters!$C$12*Parameters!$C$5*'Actual H2'!G278,IF(Control!$C$11="Tap water",Parameters!$C$17*Parameters!$C$5*'Actual H2'!G278,Parameters!$C$22*Parameters!$C$5*'Actual H2'!G278))</f>
        <v>177.7811320754717</v>
      </c>
      <c r="H278" s="12">
        <f>IF(Control!$C$11="Highly pure",Parameters!$C$12*Parameters!$C$5*'Actual H2'!H278,IF(Control!$C$11="Tap water",Parameters!$C$17*Parameters!$C$5*'Actual H2'!H278,Parameters!$C$22*Parameters!$C$5*'Actual H2'!H278))</f>
        <v>182.33962264150944</v>
      </c>
      <c r="I278" s="12">
        <f>IF(Control!$C$11="Highly pure",Parameters!$C$12*Parameters!$C$5*'Actual H2'!I278,IF(Control!$C$11="Tap water",Parameters!$C$17*Parameters!$C$5*'Actual H2'!I278,Parameters!$C$22*Parameters!$C$5*'Actual H2'!I278))</f>
        <v>182.33962264150944</v>
      </c>
      <c r="J278" s="12">
        <f>IF(Control!$C$11="Highly pure",Parameters!$C$12*Parameters!$C$5*'Actual H2'!J278,IF(Control!$C$11="Tap water",Parameters!$C$17*Parameters!$C$5*'Actual H2'!J278,Parameters!$C$22*Parameters!$C$5*'Actual H2'!J278))</f>
        <v>176.30188679245282</v>
      </c>
      <c r="K278" s="12">
        <f>IF(Control!$C$11="Highly pure",Parameters!$C$12*Parameters!$C$5*'Actual H2'!K278,IF(Control!$C$11="Tap water",Parameters!$C$17*Parameters!$C$5*'Actual H2'!K278,Parameters!$C$22*Parameters!$C$5*'Actual H2'!K278))</f>
        <v>168.36226415094336</v>
      </c>
      <c r="L278" s="12">
        <f>IF(Control!$C$11="Highly pure",Parameters!$C$12*Parameters!$C$5*'Actual H2'!L278,IF(Control!$C$11="Tap water",Parameters!$C$17*Parameters!$C$5*'Actual H2'!L278,Parameters!$C$22*Parameters!$C$5*'Actual H2'!L278))</f>
        <v>183.81886792452832</v>
      </c>
      <c r="M278" s="12">
        <f>IF(Control!$C$11="Highly pure",Parameters!$C$12*Parameters!$C$5*'Actual H2'!M278,IF(Control!$C$11="Tap water",Parameters!$C$17*Parameters!$C$5*'Actual H2'!M278,Parameters!$C$22*Parameters!$C$5*'Actual H2'!M278))</f>
        <v>188.67924528301887</v>
      </c>
      <c r="N278" s="12">
        <f>IF(Control!$C$11="Highly pure",Parameters!$C$12*Parameters!$C$5*'Actual H2'!N278,IF(Control!$C$11="Tap water",Parameters!$C$17*Parameters!$C$5*'Actual H2'!N278,Parameters!$C$22*Parameters!$C$5*'Actual H2'!N278))</f>
        <v>188.67924528301887</v>
      </c>
      <c r="O278" s="12">
        <f>IF(Control!$C$11="Highly pure",Parameters!$C$12*Parameters!$C$5*'Actual H2'!O278,IF(Control!$C$11="Tap water",Parameters!$C$17*Parameters!$C$5*'Actual H2'!O278,Parameters!$C$22*Parameters!$C$5*'Actual H2'!O278))</f>
        <v>188.67924528301887</v>
      </c>
      <c r="P278" s="12">
        <f>IF(Control!$C$11="Highly pure",Parameters!$C$12*Parameters!$C$5*'Actual H2'!P278,IF(Control!$C$11="Tap water",Parameters!$C$17*Parameters!$C$5*'Actual H2'!P278,Parameters!$C$22*Parameters!$C$5*'Actual H2'!P278))</f>
        <v>188.67924528301887</v>
      </c>
      <c r="Q278" s="12">
        <f>IF(Control!$C$11="Highly pure",Parameters!$C$12*Parameters!$C$5*'Actual H2'!Q278,IF(Control!$C$11="Tap water",Parameters!$C$17*Parameters!$C$5*'Actual H2'!Q278,Parameters!$C$22*Parameters!$C$5*'Actual H2'!Q278))</f>
        <v>188.67924528301887</v>
      </c>
      <c r="R278" s="12">
        <f>IF(Control!$C$11="Highly pure",Parameters!$C$12*Parameters!$C$5*'Actual H2'!R278,IF(Control!$C$11="Tap water",Parameters!$C$17*Parameters!$C$5*'Actual H2'!R278,Parameters!$C$22*Parameters!$C$5*'Actual H2'!R278))</f>
        <v>188.67924528301887</v>
      </c>
      <c r="S278" s="12">
        <f>IF(Control!$C$11="Highly pure",Parameters!$C$12*Parameters!$C$5*'Actual H2'!S278,IF(Control!$C$11="Tap water",Parameters!$C$17*Parameters!$C$5*'Actual H2'!S278,Parameters!$C$22*Parameters!$C$5*'Actual H2'!S278))</f>
        <v>188.67924528301887</v>
      </c>
      <c r="T278" s="12">
        <f>IF(Control!$C$11="Highly pure",Parameters!$C$12*Parameters!$C$5*'Actual H2'!T278,IF(Control!$C$11="Tap water",Parameters!$C$17*Parameters!$C$5*'Actual H2'!T278,Parameters!$C$22*Parameters!$C$5*'Actual H2'!T278))</f>
        <v>188.67924528301887</v>
      </c>
      <c r="U278" s="12">
        <f>IF(Control!$C$11="Highly pure",Parameters!$C$12*Parameters!$C$5*'Actual H2'!U278,IF(Control!$C$11="Tap water",Parameters!$C$17*Parameters!$C$5*'Actual H2'!U278,Parameters!$C$22*Parameters!$C$5*'Actual H2'!U278))</f>
        <v>188.67924528301887</v>
      </c>
      <c r="V278" s="12">
        <f>IF(Control!$C$11="Highly pure",Parameters!$C$12*Parameters!$C$5*'Actual H2'!V278,IF(Control!$C$11="Tap water",Parameters!$C$17*Parameters!$C$5*'Actual H2'!V278,Parameters!$C$22*Parameters!$C$5*'Actual H2'!V278))</f>
        <v>188.67924528301887</v>
      </c>
      <c r="W278" s="12">
        <f>IF(Control!$C$11="Highly pure",Parameters!$C$12*Parameters!$C$5*'Actual H2'!W278,IF(Control!$C$11="Tap water",Parameters!$C$17*Parameters!$C$5*'Actual H2'!W278,Parameters!$C$22*Parameters!$C$5*'Actual H2'!W278))</f>
        <v>188.67924528301887</v>
      </c>
      <c r="X278" s="12">
        <f>IF(Control!$C$11="Highly pure",Parameters!$C$12*Parameters!$C$5*'Actual H2'!X278,IF(Control!$C$11="Tap water",Parameters!$C$17*Parameters!$C$5*'Actual H2'!X278,Parameters!$C$22*Parameters!$C$5*'Actual H2'!X278))</f>
        <v>188.67924528301887</v>
      </c>
      <c r="Y278" s="12">
        <f>IF(Control!$C$11="Highly pure",Parameters!$C$12*Parameters!$C$5*'Actual H2'!Y278,IF(Control!$C$11="Tap water",Parameters!$C$17*Parameters!$C$5*'Actual H2'!Y278,Parameters!$C$22*Parameters!$C$5*'Actual H2'!Y278))</f>
        <v>188.67924528301887</v>
      </c>
      <c r="Z278" s="12">
        <f>IF(Control!$C$11="Highly pure",Parameters!$C$12*Parameters!$C$5*'Actual H2'!Z278,IF(Control!$C$11="Tap water",Parameters!$C$17*Parameters!$C$5*'Actual H2'!Z278,Parameters!$C$22*Parameters!$C$5*'Actual H2'!Z278))</f>
        <v>188.67924528301887</v>
      </c>
      <c r="AB278" s="7">
        <f t="shared" si="4"/>
        <v>4271.9698113207523</v>
      </c>
    </row>
    <row r="279" spans="2:28" x14ac:dyDescent="0.2">
      <c r="B279" s="6">
        <v>44473</v>
      </c>
      <c r="C279" s="12">
        <f>IF(Control!$C$11="Highly pure",Parameters!$C$12*Parameters!$C$5*'Actual H2'!C279,IF(Control!$C$11="Tap water",Parameters!$C$17*Parameters!$C$5*'Actual H2'!C279,Parameters!$C$22*Parameters!$C$5*'Actual H2'!C279))</f>
        <v>188.67924528301887</v>
      </c>
      <c r="D279" s="12">
        <f>IF(Control!$C$11="Highly pure",Parameters!$C$12*Parameters!$C$5*'Actual H2'!D279,IF(Control!$C$11="Tap water",Parameters!$C$17*Parameters!$C$5*'Actual H2'!D279,Parameters!$C$22*Parameters!$C$5*'Actual H2'!D279))</f>
        <v>187.71320754716982</v>
      </c>
      <c r="E279" s="12">
        <f>IF(Control!$C$11="Highly pure",Parameters!$C$12*Parameters!$C$5*'Actual H2'!E279,IF(Control!$C$11="Tap water",Parameters!$C$17*Parameters!$C$5*'Actual H2'!E279,Parameters!$C$22*Parameters!$C$5*'Actual H2'!E279))</f>
        <v>184.06037735849057</v>
      </c>
      <c r="F279" s="12">
        <f>IF(Control!$C$11="Highly pure",Parameters!$C$12*Parameters!$C$5*'Actual H2'!F279,IF(Control!$C$11="Tap water",Parameters!$C$17*Parameters!$C$5*'Actual H2'!F279,Parameters!$C$22*Parameters!$C$5*'Actual H2'!F279))</f>
        <v>168.36226415094336</v>
      </c>
      <c r="G279" s="12">
        <f>IF(Control!$C$11="Highly pure",Parameters!$C$12*Parameters!$C$5*'Actual H2'!G279,IF(Control!$C$11="Tap water",Parameters!$C$17*Parameters!$C$5*'Actual H2'!G279,Parameters!$C$22*Parameters!$C$5*'Actual H2'!G279))</f>
        <v>153.23773584905663</v>
      </c>
      <c r="H279" s="12">
        <f>IF(Control!$C$11="Highly pure",Parameters!$C$12*Parameters!$C$5*'Actual H2'!H279,IF(Control!$C$11="Tap water",Parameters!$C$17*Parameters!$C$5*'Actual H2'!H279,Parameters!$C$22*Parameters!$C$5*'Actual H2'!H279))</f>
        <v>151.72830188679248</v>
      </c>
      <c r="I279" s="12">
        <f>IF(Control!$C$11="Highly pure",Parameters!$C$12*Parameters!$C$5*'Actual H2'!I279,IF(Control!$C$11="Tap water",Parameters!$C$17*Parameters!$C$5*'Actual H2'!I279,Parameters!$C$22*Parameters!$C$5*'Actual H2'!I279))</f>
        <v>136.0301886792453</v>
      </c>
      <c r="J279" s="12">
        <f>IF(Control!$C$11="Highly pure",Parameters!$C$12*Parameters!$C$5*'Actual H2'!J279,IF(Control!$C$11="Tap water",Parameters!$C$17*Parameters!$C$5*'Actual H2'!J279,Parameters!$C$22*Parameters!$C$5*'Actual H2'!J279))</f>
        <v>117.1320754716981</v>
      </c>
      <c r="K279" s="12">
        <f>IF(Control!$C$11="Highly pure",Parameters!$C$12*Parameters!$C$5*'Actual H2'!K279,IF(Control!$C$11="Tap water",Parameters!$C$17*Parameters!$C$5*'Actual H2'!K279,Parameters!$C$22*Parameters!$C$5*'Actual H2'!K279))</f>
        <v>93.856603773584894</v>
      </c>
      <c r="L279" s="12">
        <f>IF(Control!$C$11="Highly pure",Parameters!$C$12*Parameters!$C$5*'Actual H2'!L279,IF(Control!$C$11="Tap water",Parameters!$C$17*Parameters!$C$5*'Actual H2'!L279,Parameters!$C$22*Parameters!$C$5*'Actual H2'!L279))</f>
        <v>89.720754716981133</v>
      </c>
      <c r="M279" s="12">
        <f>IF(Control!$C$11="Highly pure",Parameters!$C$12*Parameters!$C$5*'Actual H2'!M279,IF(Control!$C$11="Tap water",Parameters!$C$17*Parameters!$C$5*'Actual H2'!M279,Parameters!$C$22*Parameters!$C$5*'Actual H2'!M279))</f>
        <v>85.735849056603769</v>
      </c>
      <c r="N279" s="12">
        <f>IF(Control!$C$11="Highly pure",Parameters!$C$12*Parameters!$C$5*'Actual H2'!N279,IF(Control!$C$11="Tap water",Parameters!$C$17*Parameters!$C$5*'Actual H2'!N279,Parameters!$C$22*Parameters!$C$5*'Actual H2'!N279))</f>
        <v>75.833962264150927</v>
      </c>
      <c r="O279" s="12">
        <f>IF(Control!$C$11="Highly pure",Parameters!$C$12*Parameters!$C$5*'Actual H2'!O279,IF(Control!$C$11="Tap water",Parameters!$C$17*Parameters!$C$5*'Actual H2'!O279,Parameters!$C$22*Parameters!$C$5*'Actual H2'!O279))</f>
        <v>62.279245283018867</v>
      </c>
      <c r="P279" s="12">
        <f>IF(Control!$C$11="Highly pure",Parameters!$C$12*Parameters!$C$5*'Actual H2'!P279,IF(Control!$C$11="Tap water",Parameters!$C$17*Parameters!$C$5*'Actual H2'!P279,Parameters!$C$22*Parameters!$C$5*'Actual H2'!P279))</f>
        <v>47.969811320754729</v>
      </c>
      <c r="Q279" s="12">
        <f>IF(Control!$C$11="Highly pure",Parameters!$C$12*Parameters!$C$5*'Actual H2'!Q279,IF(Control!$C$11="Tap water",Parameters!$C$17*Parameters!$C$5*'Actual H2'!Q279,Parameters!$C$22*Parameters!$C$5*'Actual H2'!Q279))</f>
        <v>38.052830188679245</v>
      </c>
      <c r="R279" s="12">
        <f>IF(Control!$C$11="Highly pure",Parameters!$C$12*Parameters!$C$5*'Actual H2'!R279,IF(Control!$C$11="Tap water",Parameters!$C$17*Parameters!$C$5*'Actual H2'!R279,Parameters!$C$22*Parameters!$C$5*'Actual H2'!R279))</f>
        <v>23.924528301886792</v>
      </c>
      <c r="S279" s="12">
        <f>IF(Control!$C$11="Highly pure",Parameters!$C$12*Parameters!$C$5*'Actual H2'!S279,IF(Control!$C$11="Tap water",Parameters!$C$17*Parameters!$C$5*'Actual H2'!S279,Parameters!$C$22*Parameters!$C$5*'Actual H2'!S279))</f>
        <v>11.667924528301889</v>
      </c>
      <c r="T279" s="12">
        <f>IF(Control!$C$11="Highly pure",Parameters!$C$12*Parameters!$C$5*'Actual H2'!T279,IF(Control!$C$11="Tap water",Parameters!$C$17*Parameters!$C$5*'Actual H2'!T279,Parameters!$C$22*Parameters!$C$5*'Actual H2'!T279))</f>
        <v>7.9547169811320764</v>
      </c>
      <c r="U279" s="12">
        <f>IF(Control!$C$11="Highly pure",Parameters!$C$12*Parameters!$C$5*'Actual H2'!U279,IF(Control!$C$11="Tap water",Parameters!$C$17*Parameters!$C$5*'Actual H2'!U279,Parameters!$C$22*Parameters!$C$5*'Actual H2'!U279))</f>
        <v>5.7509433962264147</v>
      </c>
      <c r="V279" s="12">
        <f>IF(Control!$C$11="Highly pure",Parameters!$C$12*Parameters!$C$5*'Actual H2'!V279,IF(Control!$C$11="Tap water",Parameters!$C$17*Parameters!$C$5*'Actual H2'!V279,Parameters!$C$22*Parameters!$C$5*'Actual H2'!V279))</f>
        <v>4.7849056603773574</v>
      </c>
      <c r="W279" s="12">
        <f>IF(Control!$C$11="Highly pure",Parameters!$C$12*Parameters!$C$5*'Actual H2'!W279,IF(Control!$C$11="Tap water",Parameters!$C$17*Parameters!$C$5*'Actual H2'!W279,Parameters!$C$22*Parameters!$C$5*'Actual H2'!W279))</f>
        <v>4.7849056603773574</v>
      </c>
      <c r="X279" s="12">
        <f>IF(Control!$C$11="Highly pure",Parameters!$C$12*Parameters!$C$5*'Actual H2'!X279,IF(Control!$C$11="Tap water",Parameters!$C$17*Parameters!$C$5*'Actual H2'!X279,Parameters!$C$22*Parameters!$C$5*'Actual H2'!X279))</f>
        <v>6.7169811320754729</v>
      </c>
      <c r="Y279" s="12">
        <f>IF(Control!$C$11="Highly pure",Parameters!$C$12*Parameters!$C$5*'Actual H2'!Y279,IF(Control!$C$11="Tap water",Parameters!$C$17*Parameters!$C$5*'Actual H2'!Y279,Parameters!$C$22*Parameters!$C$5*'Actual H2'!Y279))</f>
        <v>7.9547169811320764</v>
      </c>
      <c r="Z279" s="12">
        <f>IF(Control!$C$11="Highly pure",Parameters!$C$12*Parameters!$C$5*'Actual H2'!Z279,IF(Control!$C$11="Tap water",Parameters!$C$17*Parameters!$C$5*'Actual H2'!Z279,Parameters!$C$22*Parameters!$C$5*'Actual H2'!Z279))</f>
        <v>6.7169811320754729</v>
      </c>
      <c r="AB279" s="7">
        <f t="shared" si="4"/>
        <v>1860.6490566037735</v>
      </c>
    </row>
    <row r="280" spans="2:28" x14ac:dyDescent="0.2">
      <c r="B280" s="6">
        <v>44474</v>
      </c>
      <c r="C280" s="12">
        <f>IF(Control!$C$11="Highly pure",Parameters!$C$12*Parameters!$C$5*'Actual H2'!C280,IF(Control!$C$11="Tap water",Parameters!$C$17*Parameters!$C$5*'Actual H2'!C280,Parameters!$C$22*Parameters!$C$5*'Actual H2'!C280))</f>
        <v>6.7169811320754729</v>
      </c>
      <c r="D280" s="12">
        <f>IF(Control!$C$11="Highly pure",Parameters!$C$12*Parameters!$C$5*'Actual H2'!D280,IF(Control!$C$11="Tap water",Parameters!$C$17*Parameters!$C$5*'Actual H2'!D280,Parameters!$C$22*Parameters!$C$5*'Actual H2'!D280))</f>
        <v>6.7169811320754729</v>
      </c>
      <c r="E280" s="12">
        <f>IF(Control!$C$11="Highly pure",Parameters!$C$12*Parameters!$C$5*'Actual H2'!E280,IF(Control!$C$11="Tap water",Parameters!$C$17*Parameters!$C$5*'Actual H2'!E280,Parameters!$C$22*Parameters!$C$5*'Actual H2'!E280))</f>
        <v>11.667924528301889</v>
      </c>
      <c r="F280" s="12">
        <f>IF(Control!$C$11="Highly pure",Parameters!$C$12*Parameters!$C$5*'Actual H2'!F280,IF(Control!$C$11="Tap water",Parameters!$C$17*Parameters!$C$5*'Actual H2'!F280,Parameters!$C$22*Parameters!$C$5*'Actual H2'!F280))</f>
        <v>22.113207547169811</v>
      </c>
      <c r="G280" s="12">
        <f>IF(Control!$C$11="Highly pure",Parameters!$C$12*Parameters!$C$5*'Actual H2'!G280,IF(Control!$C$11="Tap water",Parameters!$C$17*Parameters!$C$5*'Actual H2'!G280,Parameters!$C$22*Parameters!$C$5*'Actual H2'!G280))</f>
        <v>29.358490566037734</v>
      </c>
      <c r="H280" s="12">
        <f>IF(Control!$C$11="Highly pure",Parameters!$C$12*Parameters!$C$5*'Actual H2'!H280,IF(Control!$C$11="Tap water",Parameters!$C$17*Parameters!$C$5*'Actual H2'!H280,Parameters!$C$22*Parameters!$C$5*'Actual H2'!H280))</f>
        <v>40.226415094339615</v>
      </c>
      <c r="I280" s="12">
        <f>IF(Control!$C$11="Highly pure",Parameters!$C$12*Parameters!$C$5*'Actual H2'!I280,IF(Control!$C$11="Tap water",Parameters!$C$17*Parameters!$C$5*'Actual H2'!I280,Parameters!$C$22*Parameters!$C$5*'Actual H2'!I280))</f>
        <v>65.328301886792445</v>
      </c>
      <c r="J280" s="12">
        <f>IF(Control!$C$11="Highly pure",Parameters!$C$12*Parameters!$C$5*'Actual H2'!J280,IF(Control!$C$11="Tap water",Parameters!$C$17*Parameters!$C$5*'Actual H2'!J280,Parameters!$C$22*Parameters!$C$5*'Actual H2'!J280))</f>
        <v>79.969811320754715</v>
      </c>
      <c r="K280" s="12">
        <f>IF(Control!$C$11="Highly pure",Parameters!$C$12*Parameters!$C$5*'Actual H2'!K280,IF(Control!$C$11="Tap water",Parameters!$C$17*Parameters!$C$5*'Actual H2'!K280,Parameters!$C$22*Parameters!$C$5*'Actual H2'!K280))</f>
        <v>85.735849056603769</v>
      </c>
      <c r="L280" s="12">
        <f>IF(Control!$C$11="Highly pure",Parameters!$C$12*Parameters!$C$5*'Actual H2'!L280,IF(Control!$C$11="Tap water",Parameters!$C$17*Parameters!$C$5*'Actual H2'!L280,Parameters!$C$22*Parameters!$C$5*'Actual H2'!L280))</f>
        <v>109.79622641509434</v>
      </c>
      <c r="M280" s="12">
        <f>IF(Control!$C$11="Highly pure",Parameters!$C$12*Parameters!$C$5*'Actual H2'!M280,IF(Control!$C$11="Tap water",Parameters!$C$17*Parameters!$C$5*'Actual H2'!M280,Parameters!$C$22*Parameters!$C$5*'Actual H2'!M280))</f>
        <v>136.0301886792453</v>
      </c>
      <c r="N280" s="12">
        <f>IF(Control!$C$11="Highly pure",Parameters!$C$12*Parameters!$C$5*'Actual H2'!N280,IF(Control!$C$11="Tap water",Parameters!$C$17*Parameters!$C$5*'Actual H2'!N280,Parameters!$C$22*Parameters!$C$5*'Actual H2'!N280))</f>
        <v>151.72830188679248</v>
      </c>
      <c r="O280" s="12">
        <f>IF(Control!$C$11="Highly pure",Parameters!$C$12*Parameters!$C$5*'Actual H2'!O280,IF(Control!$C$11="Tap water",Parameters!$C$17*Parameters!$C$5*'Actual H2'!O280,Parameters!$C$22*Parameters!$C$5*'Actual H2'!O280))</f>
        <v>166.88301886792453</v>
      </c>
      <c r="P280" s="12">
        <f>IF(Control!$C$11="Highly pure",Parameters!$C$12*Parameters!$C$5*'Actual H2'!P280,IF(Control!$C$11="Tap water",Parameters!$C$17*Parameters!$C$5*'Actual H2'!P280,Parameters!$C$22*Parameters!$C$5*'Actual H2'!P280))</f>
        <v>177.22264150943397</v>
      </c>
      <c r="Q280" s="12">
        <f>IF(Control!$C$11="Highly pure",Parameters!$C$12*Parameters!$C$5*'Actual H2'!Q280,IF(Control!$C$11="Tap water",Parameters!$C$17*Parameters!$C$5*'Actual H2'!Q280,Parameters!$C$22*Parameters!$C$5*'Actual H2'!Q280))</f>
        <v>183.81886792452832</v>
      </c>
      <c r="R280" s="12">
        <f>IF(Control!$C$11="Highly pure",Parameters!$C$12*Parameters!$C$5*'Actual H2'!R280,IF(Control!$C$11="Tap water",Parameters!$C$17*Parameters!$C$5*'Actual H2'!R280,Parameters!$C$22*Parameters!$C$5*'Actual H2'!R280))</f>
        <v>183.81886792452832</v>
      </c>
      <c r="S280" s="12">
        <f>IF(Control!$C$11="Highly pure",Parameters!$C$12*Parameters!$C$5*'Actual H2'!S280,IF(Control!$C$11="Tap water",Parameters!$C$17*Parameters!$C$5*'Actual H2'!S280,Parameters!$C$22*Parameters!$C$5*'Actual H2'!S280))</f>
        <v>177.7811320754717</v>
      </c>
      <c r="T280" s="12">
        <f>IF(Control!$C$11="Highly pure",Parameters!$C$12*Parameters!$C$5*'Actual H2'!T280,IF(Control!$C$11="Tap water",Parameters!$C$17*Parameters!$C$5*'Actual H2'!T280,Parameters!$C$22*Parameters!$C$5*'Actual H2'!T280))</f>
        <v>176.30188679245282</v>
      </c>
      <c r="U280" s="12">
        <f>IF(Control!$C$11="Highly pure",Parameters!$C$12*Parameters!$C$5*'Actual H2'!U280,IF(Control!$C$11="Tap water",Parameters!$C$17*Parameters!$C$5*'Actual H2'!U280,Parameters!$C$22*Parameters!$C$5*'Actual H2'!U280))</f>
        <v>177.22264150943397</v>
      </c>
      <c r="V280" s="12">
        <f>IF(Control!$C$11="Highly pure",Parameters!$C$12*Parameters!$C$5*'Actual H2'!V280,IF(Control!$C$11="Tap water",Parameters!$C$17*Parameters!$C$5*'Actual H2'!V280,Parameters!$C$22*Parameters!$C$5*'Actual H2'!V280))</f>
        <v>174.79245283018867</v>
      </c>
      <c r="W280" s="12">
        <f>IF(Control!$C$11="Highly pure",Parameters!$C$12*Parameters!$C$5*'Actual H2'!W280,IF(Control!$C$11="Tap water",Parameters!$C$17*Parameters!$C$5*'Actual H2'!W280,Parameters!$C$22*Parameters!$C$5*'Actual H2'!W280))</f>
        <v>165.37358490566035</v>
      </c>
      <c r="X280" s="12">
        <f>IF(Control!$C$11="Highly pure",Parameters!$C$12*Parameters!$C$5*'Actual H2'!X280,IF(Control!$C$11="Tap water",Parameters!$C$17*Parameters!$C$5*'Actual H2'!X280,Parameters!$C$22*Parameters!$C$5*'Actual H2'!X280))</f>
        <v>153.23773584905663</v>
      </c>
      <c r="Y280" s="12">
        <f>IF(Control!$C$11="Highly pure",Parameters!$C$12*Parameters!$C$5*'Actual H2'!Y280,IF(Control!$C$11="Tap water",Parameters!$C$17*Parameters!$C$5*'Actual H2'!Y280,Parameters!$C$22*Parameters!$C$5*'Actual H2'!Y280))</f>
        <v>149.37358490566038</v>
      </c>
      <c r="Z280" s="12">
        <f>IF(Control!$C$11="Highly pure",Parameters!$C$12*Parameters!$C$5*'Actual H2'!Z280,IF(Control!$C$11="Tap water",Parameters!$C$17*Parameters!$C$5*'Actual H2'!Z280,Parameters!$C$22*Parameters!$C$5*'Actual H2'!Z280))</f>
        <v>151.72830188679248</v>
      </c>
      <c r="AB280" s="7">
        <f t="shared" si="4"/>
        <v>2782.9433962264147</v>
      </c>
    </row>
    <row r="281" spans="2:28" x14ac:dyDescent="0.2">
      <c r="B281" s="6">
        <v>44475</v>
      </c>
      <c r="C281" s="12">
        <f>IF(Control!$C$11="Highly pure",Parameters!$C$12*Parameters!$C$5*'Actual H2'!C281,IF(Control!$C$11="Tap water",Parameters!$C$17*Parameters!$C$5*'Actual H2'!C281,Parameters!$C$22*Parameters!$C$5*'Actual H2'!C281))</f>
        <v>149.37358490566038</v>
      </c>
      <c r="D281" s="12">
        <f>IF(Control!$C$11="Highly pure",Parameters!$C$12*Parameters!$C$5*'Actual H2'!D281,IF(Control!$C$11="Tap water",Parameters!$C$17*Parameters!$C$5*'Actual H2'!D281,Parameters!$C$22*Parameters!$C$5*'Actual H2'!D281))</f>
        <v>137.53962264150945</v>
      </c>
      <c r="E281" s="12">
        <f>IF(Control!$C$11="Highly pure",Parameters!$C$12*Parameters!$C$5*'Actual H2'!E281,IF(Control!$C$11="Tap water",Parameters!$C$17*Parameters!$C$5*'Actual H2'!E281,Parameters!$C$22*Parameters!$C$5*'Actual H2'!E281))</f>
        <v>130.26415094339623</v>
      </c>
      <c r="F281" s="12">
        <f>IF(Control!$C$11="Highly pure",Parameters!$C$12*Parameters!$C$5*'Actual H2'!F281,IF(Control!$C$11="Tap water",Parameters!$C$17*Parameters!$C$5*'Actual H2'!F281,Parameters!$C$22*Parameters!$C$5*'Actual H2'!F281))</f>
        <v>113.72075471698113</v>
      </c>
      <c r="G281" s="12">
        <f>IF(Control!$C$11="Highly pure",Parameters!$C$12*Parameters!$C$5*'Actual H2'!G281,IF(Control!$C$11="Tap water",Parameters!$C$17*Parameters!$C$5*'Actual H2'!G281,Parameters!$C$22*Parameters!$C$5*'Actual H2'!G281))</f>
        <v>89.720754716981133</v>
      </c>
      <c r="H281" s="12">
        <f>IF(Control!$C$11="Highly pure",Parameters!$C$12*Parameters!$C$5*'Actual H2'!H281,IF(Control!$C$11="Tap water",Parameters!$C$17*Parameters!$C$5*'Actual H2'!H281,Parameters!$C$22*Parameters!$C$5*'Actual H2'!H281))</f>
        <v>68.377358490566024</v>
      </c>
      <c r="I281" s="12">
        <f>IF(Control!$C$11="Highly pure",Parameters!$C$12*Parameters!$C$5*'Actual H2'!I281,IF(Control!$C$11="Tap water",Parameters!$C$17*Parameters!$C$5*'Actual H2'!I281,Parameters!$C$22*Parameters!$C$5*'Actual H2'!I281))</f>
        <v>45.388679245283029</v>
      </c>
      <c r="J281" s="12">
        <f>IF(Control!$C$11="Highly pure",Parameters!$C$12*Parameters!$C$5*'Actual H2'!J281,IF(Control!$C$11="Tap water",Parameters!$C$17*Parameters!$C$5*'Actual H2'!J281,Parameters!$C$22*Parameters!$C$5*'Actual H2'!J281))</f>
        <v>25.735849056603776</v>
      </c>
      <c r="K281" s="12">
        <f>IF(Control!$C$11="Highly pure",Parameters!$C$12*Parameters!$C$5*'Actual H2'!K281,IF(Control!$C$11="Tap water",Parameters!$C$17*Parameters!$C$5*'Actual H2'!K281,Parameters!$C$22*Parameters!$C$5*'Actual H2'!K281))</f>
        <v>12.905660377358492</v>
      </c>
      <c r="L281" s="12">
        <f>IF(Control!$C$11="Highly pure",Parameters!$C$12*Parameters!$C$5*'Actual H2'!L281,IF(Control!$C$11="Tap water",Parameters!$C$17*Parameters!$C$5*'Actual H2'!L281,Parameters!$C$22*Parameters!$C$5*'Actual H2'!L281))</f>
        <v>1.8867924528301887</v>
      </c>
      <c r="M281" s="12">
        <f>IF(Control!$C$11="Highly pure",Parameters!$C$12*Parameters!$C$5*'Actual H2'!M281,IF(Control!$C$11="Tap water",Parameters!$C$17*Parameters!$C$5*'Actual H2'!M281,Parameters!$C$22*Parameters!$C$5*'Actual H2'!M281))</f>
        <v>0</v>
      </c>
      <c r="N281" s="12">
        <f>IF(Control!$C$11="Highly pure",Parameters!$C$12*Parameters!$C$5*'Actual H2'!N281,IF(Control!$C$11="Tap water",Parameters!$C$17*Parameters!$C$5*'Actual H2'!N281,Parameters!$C$22*Parameters!$C$5*'Actual H2'!N281))</f>
        <v>0</v>
      </c>
      <c r="O281" s="12">
        <f>IF(Control!$C$11="Highly pure",Parameters!$C$12*Parameters!$C$5*'Actual H2'!O281,IF(Control!$C$11="Tap water",Parameters!$C$17*Parameters!$C$5*'Actual H2'!O281,Parameters!$C$22*Parameters!$C$5*'Actual H2'!O281))</f>
        <v>0</v>
      </c>
      <c r="P281" s="12">
        <f>IF(Control!$C$11="Highly pure",Parameters!$C$12*Parameters!$C$5*'Actual H2'!P281,IF(Control!$C$11="Tap water",Parameters!$C$17*Parameters!$C$5*'Actual H2'!P281,Parameters!$C$22*Parameters!$C$5*'Actual H2'!P281))</f>
        <v>0</v>
      </c>
      <c r="Q281" s="12">
        <f>IF(Control!$C$11="Highly pure",Parameters!$C$12*Parameters!$C$5*'Actual H2'!Q281,IF(Control!$C$11="Tap water",Parameters!$C$17*Parameters!$C$5*'Actual H2'!Q281,Parameters!$C$22*Parameters!$C$5*'Actual H2'!Q281))</f>
        <v>2.8528301886792451</v>
      </c>
      <c r="R281" s="12">
        <f>IF(Control!$C$11="Highly pure",Parameters!$C$12*Parameters!$C$5*'Actual H2'!R281,IF(Control!$C$11="Tap water",Parameters!$C$17*Parameters!$C$5*'Actual H2'!R281,Parameters!$C$22*Parameters!$C$5*'Actual H2'!R281))</f>
        <v>12.905660377358492</v>
      </c>
      <c r="S281" s="12">
        <f>IF(Control!$C$11="Highly pure",Parameters!$C$12*Parameters!$C$5*'Actual H2'!S281,IF(Control!$C$11="Tap water",Parameters!$C$17*Parameters!$C$5*'Actual H2'!S281,Parameters!$C$22*Parameters!$C$5*'Actual H2'!S281))</f>
        <v>33.705660377358491</v>
      </c>
      <c r="T281" s="12">
        <f>IF(Control!$C$11="Highly pure",Parameters!$C$12*Parameters!$C$5*'Actual H2'!T281,IF(Control!$C$11="Tap water",Parameters!$C$17*Parameters!$C$5*'Actual H2'!T281,Parameters!$C$22*Parameters!$C$5*'Actual H2'!T281))</f>
        <v>79.969811320754715</v>
      </c>
      <c r="U281" s="12">
        <f>IF(Control!$C$11="Highly pure",Parameters!$C$12*Parameters!$C$5*'Actual H2'!U281,IF(Control!$C$11="Tap water",Parameters!$C$17*Parameters!$C$5*'Actual H2'!U281,Parameters!$C$22*Parameters!$C$5*'Actual H2'!U281))</f>
        <v>119.48679245283019</v>
      </c>
      <c r="V281" s="12">
        <f>IF(Control!$C$11="Highly pure",Parameters!$C$12*Parameters!$C$5*'Actual H2'!V281,IF(Control!$C$11="Tap water",Parameters!$C$17*Parameters!$C$5*'Actual H2'!V281,Parameters!$C$22*Parameters!$C$5*'Actual H2'!V281))</f>
        <v>149.37358490566038</v>
      </c>
      <c r="W281" s="12">
        <f>IF(Control!$C$11="Highly pure",Parameters!$C$12*Parameters!$C$5*'Actual H2'!W281,IF(Control!$C$11="Tap water",Parameters!$C$17*Parameters!$C$5*'Actual H2'!W281,Parameters!$C$22*Parameters!$C$5*'Actual H2'!W281))</f>
        <v>174.79245283018867</v>
      </c>
      <c r="X281" s="12">
        <f>IF(Control!$C$11="Highly pure",Parameters!$C$12*Parameters!$C$5*'Actual H2'!X281,IF(Control!$C$11="Tap water",Parameters!$C$17*Parameters!$C$5*'Actual H2'!X281,Parameters!$C$22*Parameters!$C$5*'Actual H2'!X281))</f>
        <v>184.0301886792453</v>
      </c>
      <c r="Y281" s="12">
        <f>IF(Control!$C$11="Highly pure",Parameters!$C$12*Parameters!$C$5*'Actual H2'!Y281,IF(Control!$C$11="Tap water",Parameters!$C$17*Parameters!$C$5*'Actual H2'!Y281,Parameters!$C$22*Parameters!$C$5*'Actual H2'!Y281))</f>
        <v>186.94339622641508</v>
      </c>
      <c r="Z281" s="12">
        <f>IF(Control!$C$11="Highly pure",Parameters!$C$12*Parameters!$C$5*'Actual H2'!Z281,IF(Control!$C$11="Tap water",Parameters!$C$17*Parameters!$C$5*'Actual H2'!Z281,Parameters!$C$22*Parameters!$C$5*'Actual H2'!Z281))</f>
        <v>182.33962264150944</v>
      </c>
      <c r="AB281" s="7">
        <f t="shared" si="4"/>
        <v>1901.3132075471699</v>
      </c>
    </row>
    <row r="282" spans="2:28" x14ac:dyDescent="0.2">
      <c r="B282" s="6">
        <v>44476</v>
      </c>
      <c r="C282" s="12">
        <f>IF(Control!$C$11="Highly pure",Parameters!$C$12*Parameters!$C$5*'Actual H2'!C282,IF(Control!$C$11="Tap water",Parameters!$C$17*Parameters!$C$5*'Actual H2'!C282,Parameters!$C$22*Parameters!$C$5*'Actual H2'!C282))</f>
        <v>174.79245283018867</v>
      </c>
      <c r="D282" s="12">
        <f>IF(Control!$C$11="Highly pure",Parameters!$C$12*Parameters!$C$5*'Actual H2'!D282,IF(Control!$C$11="Tap water",Parameters!$C$17*Parameters!$C$5*'Actual H2'!D282,Parameters!$C$22*Parameters!$C$5*'Actual H2'!D282))</f>
        <v>167.80377358490566</v>
      </c>
      <c r="E282" s="12">
        <f>IF(Control!$C$11="Highly pure",Parameters!$C$12*Parameters!$C$5*'Actual H2'!E282,IF(Control!$C$11="Tap water",Parameters!$C$17*Parameters!$C$5*'Actual H2'!E282,Parameters!$C$22*Parameters!$C$5*'Actual H2'!E282))</f>
        <v>154.15849056603776</v>
      </c>
      <c r="F282" s="12">
        <f>IF(Control!$C$11="Highly pure",Parameters!$C$12*Parameters!$C$5*'Actual H2'!F282,IF(Control!$C$11="Tap water",Parameters!$C$17*Parameters!$C$5*'Actual H2'!F282,Parameters!$C$22*Parameters!$C$5*'Actual H2'!F282))</f>
        <v>153.23773584905663</v>
      </c>
      <c r="G282" s="12">
        <f>IF(Control!$C$11="Highly pure",Parameters!$C$12*Parameters!$C$5*'Actual H2'!G282,IF(Control!$C$11="Tap water",Parameters!$C$17*Parameters!$C$5*'Actual H2'!G282,Parameters!$C$22*Parameters!$C$5*'Actual H2'!G282))</f>
        <v>166.88301886792453</v>
      </c>
      <c r="H282" s="12">
        <f>IF(Control!$C$11="Highly pure",Parameters!$C$12*Parameters!$C$5*'Actual H2'!H282,IF(Control!$C$11="Tap water",Parameters!$C$17*Parameters!$C$5*'Actual H2'!H282,Parameters!$C$22*Parameters!$C$5*'Actual H2'!H282))</f>
        <v>168.36226415094336</v>
      </c>
      <c r="I282" s="12">
        <f>IF(Control!$C$11="Highly pure",Parameters!$C$12*Parameters!$C$5*'Actual H2'!I282,IF(Control!$C$11="Tap water",Parameters!$C$17*Parameters!$C$5*'Actual H2'!I282,Parameters!$C$22*Parameters!$C$5*'Actual H2'!I282))</f>
        <v>183.81886792452832</v>
      </c>
      <c r="J282" s="12">
        <f>IF(Control!$C$11="Highly pure",Parameters!$C$12*Parameters!$C$5*'Actual H2'!J282,IF(Control!$C$11="Tap water",Parameters!$C$17*Parameters!$C$5*'Actual H2'!J282,Parameters!$C$22*Parameters!$C$5*'Actual H2'!J282))</f>
        <v>183.26037735849056</v>
      </c>
      <c r="K282" s="12">
        <f>IF(Control!$C$11="Highly pure",Parameters!$C$12*Parameters!$C$5*'Actual H2'!K282,IF(Control!$C$11="Tap water",Parameters!$C$17*Parameters!$C$5*'Actual H2'!K282,Parameters!$C$22*Parameters!$C$5*'Actual H2'!K282))</f>
        <v>154.15849056603776</v>
      </c>
      <c r="L282" s="12">
        <f>IF(Control!$C$11="Highly pure",Parameters!$C$12*Parameters!$C$5*'Actual H2'!L282,IF(Control!$C$11="Tap water",Parameters!$C$17*Parameters!$C$5*'Actual H2'!L282,Parameters!$C$22*Parameters!$C$5*'Actual H2'!L282))</f>
        <v>151.72830188679248</v>
      </c>
      <c r="M282" s="12">
        <f>IF(Control!$C$11="Highly pure",Parameters!$C$12*Parameters!$C$5*'Actual H2'!M282,IF(Control!$C$11="Tap water",Parameters!$C$17*Parameters!$C$5*'Actual H2'!M282,Parameters!$C$22*Parameters!$C$5*'Actual H2'!M282))</f>
        <v>137.53962264150945</v>
      </c>
      <c r="N282" s="12">
        <f>IF(Control!$C$11="Highly pure",Parameters!$C$12*Parameters!$C$5*'Actual H2'!N282,IF(Control!$C$11="Tap water",Parameters!$C$17*Parameters!$C$5*'Actual H2'!N282,Parameters!$C$22*Parameters!$C$5*'Actual H2'!N282))</f>
        <v>153.23773584905663</v>
      </c>
      <c r="O282" s="12">
        <f>IF(Control!$C$11="Highly pure",Parameters!$C$12*Parameters!$C$5*'Actual H2'!O282,IF(Control!$C$11="Tap water",Parameters!$C$17*Parameters!$C$5*'Actual H2'!O282,Parameters!$C$22*Parameters!$C$5*'Actual H2'!O282))</f>
        <v>165.37358490566035</v>
      </c>
      <c r="P282" s="12">
        <f>IF(Control!$C$11="Highly pure",Parameters!$C$12*Parameters!$C$5*'Actual H2'!P282,IF(Control!$C$11="Tap water",Parameters!$C$17*Parameters!$C$5*'Actual H2'!P282,Parameters!$C$22*Parameters!$C$5*'Actual H2'!P282))</f>
        <v>165.37358490566035</v>
      </c>
      <c r="Q282" s="12">
        <f>IF(Control!$C$11="Highly pure",Parameters!$C$12*Parameters!$C$5*'Actual H2'!Q282,IF(Control!$C$11="Tap water",Parameters!$C$17*Parameters!$C$5*'Actual H2'!Q282,Parameters!$C$22*Parameters!$C$5*'Actual H2'!Q282))</f>
        <v>153.23773584905663</v>
      </c>
      <c r="R282" s="12">
        <f>IF(Control!$C$11="Highly pure",Parameters!$C$12*Parameters!$C$5*'Actual H2'!R282,IF(Control!$C$11="Tap water",Parameters!$C$17*Parameters!$C$5*'Actual H2'!R282,Parameters!$C$22*Parameters!$C$5*'Actual H2'!R282))</f>
        <v>137.53962264150945</v>
      </c>
      <c r="S282" s="12">
        <f>IF(Control!$C$11="Highly pure",Parameters!$C$12*Parameters!$C$5*'Actual H2'!S282,IF(Control!$C$11="Tap water",Parameters!$C$17*Parameters!$C$5*'Actual H2'!S282,Parameters!$C$22*Parameters!$C$5*'Actual H2'!S282))</f>
        <v>137.53962264150945</v>
      </c>
      <c r="T282" s="12">
        <f>IF(Control!$C$11="Highly pure",Parameters!$C$12*Parameters!$C$5*'Actual H2'!T282,IF(Control!$C$11="Tap water",Parameters!$C$17*Parameters!$C$5*'Actual H2'!T282,Parameters!$C$22*Parameters!$C$5*'Actual H2'!T282))</f>
        <v>126.33962264150944</v>
      </c>
      <c r="U282" s="12">
        <f>IF(Control!$C$11="Highly pure",Parameters!$C$12*Parameters!$C$5*'Actual H2'!U282,IF(Control!$C$11="Tap water",Parameters!$C$17*Parameters!$C$5*'Actual H2'!U282,Parameters!$C$22*Parameters!$C$5*'Actual H2'!U282))</f>
        <v>133.6754716981132</v>
      </c>
      <c r="V282" s="12">
        <f>IF(Control!$C$11="Highly pure",Parameters!$C$12*Parameters!$C$5*'Actual H2'!V282,IF(Control!$C$11="Tap water",Parameters!$C$17*Parameters!$C$5*'Actual H2'!V282,Parameters!$C$22*Parameters!$C$5*'Actual H2'!V282))</f>
        <v>137.53962264150945</v>
      </c>
      <c r="W282" s="12">
        <f>IF(Control!$C$11="Highly pure",Parameters!$C$12*Parameters!$C$5*'Actual H2'!W282,IF(Control!$C$11="Tap water",Parameters!$C$17*Parameters!$C$5*'Actual H2'!W282,Parameters!$C$22*Parameters!$C$5*'Actual H2'!W282))</f>
        <v>133.6754716981132</v>
      </c>
      <c r="X282" s="12">
        <f>IF(Control!$C$11="Highly pure",Parameters!$C$12*Parameters!$C$5*'Actual H2'!X282,IF(Control!$C$11="Tap water",Parameters!$C$17*Parameters!$C$5*'Actual H2'!X282,Parameters!$C$22*Parameters!$C$5*'Actual H2'!X282))</f>
        <v>119.48679245283019</v>
      </c>
      <c r="Y282" s="12">
        <f>IF(Control!$C$11="Highly pure",Parameters!$C$12*Parameters!$C$5*'Actual H2'!Y282,IF(Control!$C$11="Tap water",Parameters!$C$17*Parameters!$C$5*'Actual H2'!Y282,Parameters!$C$22*Parameters!$C$5*'Actual H2'!Y282))</f>
        <v>109.79622641509434</v>
      </c>
      <c r="Z282" s="12">
        <f>IF(Control!$C$11="Highly pure",Parameters!$C$12*Parameters!$C$5*'Actual H2'!Z282,IF(Control!$C$11="Tap water",Parameters!$C$17*Parameters!$C$5*'Actual H2'!Z282,Parameters!$C$22*Parameters!$C$5*'Actual H2'!Z282))</f>
        <v>89.720754716981133</v>
      </c>
      <c r="AB282" s="7">
        <f t="shared" si="4"/>
        <v>3558.2792452830186</v>
      </c>
    </row>
    <row r="283" spans="2:28" x14ac:dyDescent="0.2">
      <c r="B283" s="6">
        <v>44477</v>
      </c>
      <c r="C283" s="12">
        <f>IF(Control!$C$11="Highly pure",Parameters!$C$12*Parameters!$C$5*'Actual H2'!C283,IF(Control!$C$11="Tap water",Parameters!$C$17*Parameters!$C$5*'Actual H2'!C283,Parameters!$C$22*Parameters!$C$5*'Actual H2'!C283))</f>
        <v>53.132075471698116</v>
      </c>
      <c r="D283" s="12">
        <f>IF(Control!$C$11="Highly pure",Parameters!$C$12*Parameters!$C$5*'Actual H2'!D283,IF(Control!$C$11="Tap water",Parameters!$C$17*Parameters!$C$5*'Actual H2'!D283,Parameters!$C$22*Parameters!$C$5*'Actual H2'!D283))</f>
        <v>25.735849056603776</v>
      </c>
      <c r="E283" s="12">
        <f>IF(Control!$C$11="Highly pure",Parameters!$C$12*Parameters!$C$5*'Actual H2'!E283,IF(Control!$C$11="Tap water",Parameters!$C$17*Parameters!$C$5*'Actual H2'!E283,Parameters!$C$22*Parameters!$C$5*'Actual H2'!E283))</f>
        <v>15.864150943396227</v>
      </c>
      <c r="F283" s="12">
        <f>IF(Control!$C$11="Highly pure",Parameters!$C$12*Parameters!$C$5*'Actual H2'!F283,IF(Control!$C$11="Tap water",Parameters!$C$17*Parameters!$C$5*'Actual H2'!F283,Parameters!$C$22*Parameters!$C$5*'Actual H2'!F283))</f>
        <v>11.667924528301889</v>
      </c>
      <c r="G283" s="12">
        <f>IF(Control!$C$11="Highly pure",Parameters!$C$12*Parameters!$C$5*'Actual H2'!G283,IF(Control!$C$11="Tap water",Parameters!$C$17*Parameters!$C$5*'Actual H2'!G283,Parameters!$C$22*Parameters!$C$5*'Actual H2'!G283))</f>
        <v>1.8867924528301887</v>
      </c>
      <c r="H283" s="12">
        <f>IF(Control!$C$11="Highly pure",Parameters!$C$12*Parameters!$C$5*'Actual H2'!H283,IF(Control!$C$11="Tap water",Parameters!$C$17*Parameters!$C$5*'Actual H2'!H283,Parameters!$C$22*Parameters!$C$5*'Actual H2'!H283))</f>
        <v>0</v>
      </c>
      <c r="I283" s="12">
        <f>IF(Control!$C$11="Highly pure",Parameters!$C$12*Parameters!$C$5*'Actual H2'!I283,IF(Control!$C$11="Tap water",Parameters!$C$17*Parameters!$C$5*'Actual H2'!I283,Parameters!$C$22*Parameters!$C$5*'Actual H2'!I283))</f>
        <v>0</v>
      </c>
      <c r="J283" s="12">
        <f>IF(Control!$C$11="Highly pure",Parameters!$C$12*Parameters!$C$5*'Actual H2'!J283,IF(Control!$C$11="Tap water",Parameters!$C$17*Parameters!$C$5*'Actual H2'!J283,Parameters!$C$22*Parameters!$C$5*'Actual H2'!J283))</f>
        <v>0</v>
      </c>
      <c r="K283" s="12">
        <f>IF(Control!$C$11="Highly pure",Parameters!$C$12*Parameters!$C$5*'Actual H2'!K283,IF(Control!$C$11="Tap water",Parameters!$C$17*Parameters!$C$5*'Actual H2'!K283,Parameters!$C$22*Parameters!$C$5*'Actual H2'!K283))</f>
        <v>9.1924528301886799</v>
      </c>
      <c r="L283" s="12">
        <f>IF(Control!$C$11="Highly pure",Parameters!$C$12*Parameters!$C$5*'Actual H2'!L283,IF(Control!$C$11="Tap water",Parameters!$C$17*Parameters!$C$5*'Actual H2'!L283,Parameters!$C$22*Parameters!$C$5*'Actual H2'!L283))</f>
        <v>10.430188679245285</v>
      </c>
      <c r="M283" s="12">
        <f>IF(Control!$C$11="Highly pure",Parameters!$C$12*Parameters!$C$5*'Actual H2'!M283,IF(Control!$C$11="Tap water",Parameters!$C$17*Parameters!$C$5*'Actual H2'!M283,Parameters!$C$22*Parameters!$C$5*'Actual H2'!M283))</f>
        <v>9.1924528301886799</v>
      </c>
      <c r="N283" s="12">
        <f>IF(Control!$C$11="Highly pure",Parameters!$C$12*Parameters!$C$5*'Actual H2'!N283,IF(Control!$C$11="Tap water",Parameters!$C$17*Parameters!$C$5*'Actual H2'!N283,Parameters!$C$22*Parameters!$C$5*'Actual H2'!N283))</f>
        <v>12.905660377358492</v>
      </c>
      <c r="O283" s="12">
        <f>IF(Control!$C$11="Highly pure",Parameters!$C$12*Parameters!$C$5*'Actual H2'!O283,IF(Control!$C$11="Tap water",Parameters!$C$17*Parameters!$C$5*'Actual H2'!O283,Parameters!$C$22*Parameters!$C$5*'Actual H2'!O283))</f>
        <v>22.113207547169811</v>
      </c>
      <c r="P283" s="12">
        <f>IF(Control!$C$11="Highly pure",Parameters!$C$12*Parameters!$C$5*'Actual H2'!P283,IF(Control!$C$11="Tap water",Parameters!$C$17*Parameters!$C$5*'Actual H2'!P283,Parameters!$C$22*Parameters!$C$5*'Actual H2'!P283))</f>
        <v>33.705660377358491</v>
      </c>
      <c r="Q283" s="12">
        <f>IF(Control!$C$11="Highly pure",Parameters!$C$12*Parameters!$C$5*'Actual H2'!Q283,IF(Control!$C$11="Tap water",Parameters!$C$17*Parameters!$C$5*'Actual H2'!Q283,Parameters!$C$22*Parameters!$C$5*'Actual H2'!Q283))</f>
        <v>45.388679245283029</v>
      </c>
      <c r="R283" s="12">
        <f>IF(Control!$C$11="Highly pure",Parameters!$C$12*Parameters!$C$5*'Actual H2'!R283,IF(Control!$C$11="Tap water",Parameters!$C$17*Parameters!$C$5*'Actual H2'!R283,Parameters!$C$22*Parameters!$C$5*'Actual H2'!R283))</f>
        <v>53.132075471698116</v>
      </c>
      <c r="S283" s="12">
        <f>IF(Control!$C$11="Highly pure",Parameters!$C$12*Parameters!$C$5*'Actual H2'!S283,IF(Control!$C$11="Tap water",Parameters!$C$17*Parameters!$C$5*'Actual H2'!S283,Parameters!$C$22*Parameters!$C$5*'Actual H2'!S283))</f>
        <v>50.55094339622643</v>
      </c>
      <c r="T283" s="12">
        <f>IF(Control!$C$11="Highly pure",Parameters!$C$12*Parameters!$C$5*'Actual H2'!T283,IF(Control!$C$11="Tap water",Parameters!$C$17*Parameters!$C$5*'Actual H2'!T283,Parameters!$C$22*Parameters!$C$5*'Actual H2'!T283))</f>
        <v>45.388679245283029</v>
      </c>
      <c r="U283" s="12">
        <f>IF(Control!$C$11="Highly pure",Parameters!$C$12*Parameters!$C$5*'Actual H2'!U283,IF(Control!$C$11="Tap water",Parameters!$C$17*Parameters!$C$5*'Actual H2'!U283,Parameters!$C$22*Parameters!$C$5*'Actual H2'!U283))</f>
        <v>50.55094339622643</v>
      </c>
      <c r="V283" s="12">
        <f>IF(Control!$C$11="Highly pure",Parameters!$C$12*Parameters!$C$5*'Actual H2'!V283,IF(Control!$C$11="Tap water",Parameters!$C$17*Parameters!$C$5*'Actual H2'!V283,Parameters!$C$22*Parameters!$C$5*'Actual H2'!V283))</f>
        <v>56.181132075471695</v>
      </c>
      <c r="W283" s="12">
        <f>IF(Control!$C$11="Highly pure",Parameters!$C$12*Parameters!$C$5*'Actual H2'!W283,IF(Control!$C$11="Tap water",Parameters!$C$17*Parameters!$C$5*'Actual H2'!W283,Parameters!$C$22*Parameters!$C$5*'Actual H2'!W283))</f>
        <v>68.377358490566024</v>
      </c>
      <c r="X283" s="12">
        <f>IF(Control!$C$11="Highly pure",Parameters!$C$12*Parameters!$C$5*'Actual H2'!X283,IF(Control!$C$11="Tap water",Parameters!$C$17*Parameters!$C$5*'Actual H2'!X283,Parameters!$C$22*Parameters!$C$5*'Actual H2'!X283))</f>
        <v>89.720754716981133</v>
      </c>
      <c r="Y283" s="12">
        <f>IF(Control!$C$11="Highly pure",Parameters!$C$12*Parameters!$C$5*'Actual H2'!Y283,IF(Control!$C$11="Tap water",Parameters!$C$17*Parameters!$C$5*'Actual H2'!Y283,Parameters!$C$22*Parameters!$C$5*'Actual H2'!Y283))</f>
        <v>97.781132075471703</v>
      </c>
      <c r="Z283" s="12">
        <f>IF(Control!$C$11="Highly pure",Parameters!$C$12*Parameters!$C$5*'Actual H2'!Z283,IF(Control!$C$11="Tap water",Parameters!$C$17*Parameters!$C$5*'Actual H2'!Z283,Parameters!$C$22*Parameters!$C$5*'Actual H2'!Z283))</f>
        <v>101.19245283018867</v>
      </c>
      <c r="AB283" s="7">
        <f t="shared" si="4"/>
        <v>864.09056603773581</v>
      </c>
    </row>
    <row r="284" spans="2:28" x14ac:dyDescent="0.2">
      <c r="B284" s="6">
        <v>44478</v>
      </c>
      <c r="C284" s="12">
        <f>IF(Control!$C$11="Highly pure",Parameters!$C$12*Parameters!$C$5*'Actual H2'!C284,IF(Control!$C$11="Tap water",Parameters!$C$17*Parameters!$C$5*'Actual H2'!C284,Parameters!$C$22*Parameters!$C$5*'Actual H2'!C284))</f>
        <v>105.66037735849056</v>
      </c>
      <c r="D284" s="12">
        <f>IF(Control!$C$11="Highly pure",Parameters!$C$12*Parameters!$C$5*'Actual H2'!D284,IF(Control!$C$11="Tap water",Parameters!$C$17*Parameters!$C$5*'Actual H2'!D284,Parameters!$C$22*Parameters!$C$5*'Actual H2'!D284))</f>
        <v>113.72075471698113</v>
      </c>
      <c r="E284" s="12">
        <f>IF(Control!$C$11="Highly pure",Parameters!$C$12*Parameters!$C$5*'Actual H2'!E284,IF(Control!$C$11="Tap water",Parameters!$C$17*Parameters!$C$5*'Actual H2'!E284,Parameters!$C$22*Parameters!$C$5*'Actual H2'!E284))</f>
        <v>113.72075471698113</v>
      </c>
      <c r="F284" s="12">
        <f>IF(Control!$C$11="Highly pure",Parameters!$C$12*Parameters!$C$5*'Actual H2'!F284,IF(Control!$C$11="Tap water",Parameters!$C$17*Parameters!$C$5*'Actual H2'!F284,Parameters!$C$22*Parameters!$C$5*'Actual H2'!F284))</f>
        <v>113.72075471698113</v>
      </c>
      <c r="G284" s="12">
        <f>IF(Control!$C$11="Highly pure",Parameters!$C$12*Parameters!$C$5*'Actual H2'!G284,IF(Control!$C$11="Tap water",Parameters!$C$17*Parameters!$C$5*'Actual H2'!G284,Parameters!$C$22*Parameters!$C$5*'Actual H2'!G284))</f>
        <v>113.72075471698113</v>
      </c>
      <c r="H284" s="12">
        <f>IF(Control!$C$11="Highly pure",Parameters!$C$12*Parameters!$C$5*'Actual H2'!H284,IF(Control!$C$11="Tap water",Parameters!$C$17*Parameters!$C$5*'Actual H2'!H284,Parameters!$C$22*Parameters!$C$5*'Actual H2'!H284))</f>
        <v>109.79622641509434</v>
      </c>
      <c r="I284" s="12">
        <f>IF(Control!$C$11="Highly pure",Parameters!$C$12*Parameters!$C$5*'Actual H2'!I284,IF(Control!$C$11="Tap water",Parameters!$C$17*Parameters!$C$5*'Actual H2'!I284,Parameters!$C$22*Parameters!$C$5*'Actual H2'!I284))</f>
        <v>130.26415094339623</v>
      </c>
      <c r="J284" s="12">
        <f>IF(Control!$C$11="Highly pure",Parameters!$C$12*Parameters!$C$5*'Actual H2'!J284,IF(Control!$C$11="Tap water",Parameters!$C$17*Parameters!$C$5*'Actual H2'!J284,Parameters!$C$22*Parameters!$C$5*'Actual H2'!J284))</f>
        <v>166.88301886792453</v>
      </c>
      <c r="K284" s="12">
        <f>IF(Control!$C$11="Highly pure",Parameters!$C$12*Parameters!$C$5*'Actual H2'!K284,IF(Control!$C$11="Tap water",Parameters!$C$17*Parameters!$C$5*'Actual H2'!K284,Parameters!$C$22*Parameters!$C$5*'Actual H2'!K284))</f>
        <v>168.36226415094336</v>
      </c>
      <c r="L284" s="12">
        <f>IF(Control!$C$11="Highly pure",Parameters!$C$12*Parameters!$C$5*'Actual H2'!L284,IF(Control!$C$11="Tap water",Parameters!$C$17*Parameters!$C$5*'Actual H2'!L284,Parameters!$C$22*Parameters!$C$5*'Actual H2'!L284))</f>
        <v>151.72830188679248</v>
      </c>
      <c r="M284" s="12">
        <f>IF(Control!$C$11="Highly pure",Parameters!$C$12*Parameters!$C$5*'Actual H2'!M284,IF(Control!$C$11="Tap water",Parameters!$C$17*Parameters!$C$5*'Actual H2'!M284,Parameters!$C$22*Parameters!$C$5*'Actual H2'!M284))</f>
        <v>130.26415094339623</v>
      </c>
      <c r="N284" s="12">
        <f>IF(Control!$C$11="Highly pure",Parameters!$C$12*Parameters!$C$5*'Actual H2'!N284,IF(Control!$C$11="Tap water",Parameters!$C$17*Parameters!$C$5*'Actual H2'!N284,Parameters!$C$22*Parameters!$C$5*'Actual H2'!N284))</f>
        <v>119.48679245283019</v>
      </c>
      <c r="O284" s="12">
        <f>IF(Control!$C$11="Highly pure",Parameters!$C$12*Parameters!$C$5*'Actual H2'!O284,IF(Control!$C$11="Tap water",Parameters!$C$17*Parameters!$C$5*'Actual H2'!O284,Parameters!$C$22*Parameters!$C$5*'Actual H2'!O284))</f>
        <v>85.735849056603769</v>
      </c>
      <c r="P284" s="12">
        <f>IF(Control!$C$11="Highly pure",Parameters!$C$12*Parameters!$C$5*'Actual H2'!P284,IF(Control!$C$11="Tap water",Parameters!$C$17*Parameters!$C$5*'Actual H2'!P284,Parameters!$C$22*Parameters!$C$5*'Actual H2'!P284))</f>
        <v>65.328301886792445</v>
      </c>
      <c r="Q284" s="12">
        <f>IF(Control!$C$11="Highly pure",Parameters!$C$12*Parameters!$C$5*'Actual H2'!Q284,IF(Control!$C$11="Tap water",Parameters!$C$17*Parameters!$C$5*'Actual H2'!Q284,Parameters!$C$22*Parameters!$C$5*'Actual H2'!Q284))</f>
        <v>59.230188679245273</v>
      </c>
      <c r="R284" s="12">
        <f>IF(Control!$C$11="Highly pure",Parameters!$C$12*Parameters!$C$5*'Actual H2'!R284,IF(Control!$C$11="Tap water",Parameters!$C$17*Parameters!$C$5*'Actual H2'!R284,Parameters!$C$22*Parameters!$C$5*'Actual H2'!R284))</f>
        <v>53.132075471698116</v>
      </c>
      <c r="S284" s="12">
        <f>IF(Control!$C$11="Highly pure",Parameters!$C$12*Parameters!$C$5*'Actual H2'!S284,IF(Control!$C$11="Tap water",Parameters!$C$17*Parameters!$C$5*'Actual H2'!S284,Parameters!$C$22*Parameters!$C$5*'Actual H2'!S284))</f>
        <v>50.55094339622643</v>
      </c>
      <c r="T284" s="12">
        <f>IF(Control!$C$11="Highly pure",Parameters!$C$12*Parameters!$C$5*'Actual H2'!T284,IF(Control!$C$11="Tap water",Parameters!$C$17*Parameters!$C$5*'Actual H2'!T284,Parameters!$C$22*Parameters!$C$5*'Actual H2'!T284))</f>
        <v>56.181132075471695</v>
      </c>
      <c r="U284" s="12">
        <f>IF(Control!$C$11="Highly pure",Parameters!$C$12*Parameters!$C$5*'Actual H2'!U284,IF(Control!$C$11="Tap water",Parameters!$C$17*Parameters!$C$5*'Actual H2'!U284,Parameters!$C$22*Parameters!$C$5*'Actual H2'!U284))</f>
        <v>79.969811320754715</v>
      </c>
      <c r="V284" s="12">
        <f>IF(Control!$C$11="Highly pure",Parameters!$C$12*Parameters!$C$5*'Actual H2'!V284,IF(Control!$C$11="Tap water",Parameters!$C$17*Parameters!$C$5*'Actual H2'!V284,Parameters!$C$22*Parameters!$C$5*'Actual H2'!V284))</f>
        <v>97.781132075471703</v>
      </c>
      <c r="W284" s="12">
        <f>IF(Control!$C$11="Highly pure",Parameters!$C$12*Parameters!$C$5*'Actual H2'!W284,IF(Control!$C$11="Tap water",Parameters!$C$17*Parameters!$C$5*'Actual H2'!W284,Parameters!$C$22*Parameters!$C$5*'Actual H2'!W284))</f>
        <v>105.66037735849056</v>
      </c>
      <c r="X284" s="12">
        <f>IF(Control!$C$11="Highly pure",Parameters!$C$12*Parameters!$C$5*'Actual H2'!X284,IF(Control!$C$11="Tap water",Parameters!$C$17*Parameters!$C$5*'Actual H2'!X284,Parameters!$C$22*Parameters!$C$5*'Actual H2'!X284))</f>
        <v>105.66037735849056</v>
      </c>
      <c r="Y284" s="12">
        <f>IF(Control!$C$11="Highly pure",Parameters!$C$12*Parameters!$C$5*'Actual H2'!Y284,IF(Control!$C$11="Tap water",Parameters!$C$17*Parameters!$C$5*'Actual H2'!Y284,Parameters!$C$22*Parameters!$C$5*'Actual H2'!Y284))</f>
        <v>109.79622641509434</v>
      </c>
      <c r="Z284" s="12">
        <f>IF(Control!$C$11="Highly pure",Parameters!$C$12*Parameters!$C$5*'Actual H2'!Z284,IF(Control!$C$11="Tap water",Parameters!$C$17*Parameters!$C$5*'Actual H2'!Z284,Parameters!$C$22*Parameters!$C$5*'Actual H2'!Z284))</f>
        <v>117.1320754716981</v>
      </c>
      <c r="AB284" s="7">
        <f t="shared" si="4"/>
        <v>2523.4867924528298</v>
      </c>
    </row>
    <row r="285" spans="2:28" x14ac:dyDescent="0.2">
      <c r="B285" s="6">
        <v>44479</v>
      </c>
      <c r="C285" s="12">
        <f>IF(Control!$C$11="Highly pure",Parameters!$C$12*Parameters!$C$5*'Actual H2'!C285,IF(Control!$C$11="Tap water",Parameters!$C$17*Parameters!$C$5*'Actual H2'!C285,Parameters!$C$22*Parameters!$C$5*'Actual H2'!C285))</f>
        <v>119.48679245283019</v>
      </c>
      <c r="D285" s="12">
        <f>IF(Control!$C$11="Highly pure",Parameters!$C$12*Parameters!$C$5*'Actual H2'!D285,IF(Control!$C$11="Tap water",Parameters!$C$17*Parameters!$C$5*'Actual H2'!D285,Parameters!$C$22*Parameters!$C$5*'Actual H2'!D285))</f>
        <v>126.33962264150944</v>
      </c>
      <c r="E285" s="12">
        <f>IF(Control!$C$11="Highly pure",Parameters!$C$12*Parameters!$C$5*'Actual H2'!E285,IF(Control!$C$11="Tap water",Parameters!$C$17*Parameters!$C$5*'Actual H2'!E285,Parameters!$C$22*Parameters!$C$5*'Actual H2'!E285))</f>
        <v>130.26415094339623</v>
      </c>
      <c r="F285" s="12">
        <f>IF(Control!$C$11="Highly pure",Parameters!$C$12*Parameters!$C$5*'Actual H2'!F285,IF(Control!$C$11="Tap water",Parameters!$C$17*Parameters!$C$5*'Actual H2'!F285,Parameters!$C$22*Parameters!$C$5*'Actual H2'!F285))</f>
        <v>133.6754716981132</v>
      </c>
      <c r="G285" s="12">
        <f>IF(Control!$C$11="Highly pure",Parameters!$C$12*Parameters!$C$5*'Actual H2'!G285,IF(Control!$C$11="Tap water",Parameters!$C$17*Parameters!$C$5*'Actual H2'!G285,Parameters!$C$22*Parameters!$C$5*'Actual H2'!G285))</f>
        <v>136.0301886792453</v>
      </c>
      <c r="H285" s="12">
        <f>IF(Control!$C$11="Highly pure",Parameters!$C$12*Parameters!$C$5*'Actual H2'!H285,IF(Control!$C$11="Tap water",Parameters!$C$17*Parameters!$C$5*'Actual H2'!H285,Parameters!$C$22*Parameters!$C$5*'Actual H2'!H285))</f>
        <v>153.23773584905663</v>
      </c>
      <c r="I285" s="12">
        <f>IF(Control!$C$11="Highly pure",Parameters!$C$12*Parameters!$C$5*'Actual H2'!I285,IF(Control!$C$11="Tap water",Parameters!$C$17*Parameters!$C$5*'Actual H2'!I285,Parameters!$C$22*Parameters!$C$5*'Actual H2'!I285))</f>
        <v>167.80377358490566</v>
      </c>
      <c r="J285" s="12">
        <f>IF(Control!$C$11="Highly pure",Parameters!$C$12*Parameters!$C$5*'Actual H2'!J285,IF(Control!$C$11="Tap water",Parameters!$C$17*Parameters!$C$5*'Actual H2'!J285,Parameters!$C$22*Parameters!$C$5*'Actual H2'!J285))</f>
        <v>183.81886792452832</v>
      </c>
      <c r="K285" s="12">
        <f>IF(Control!$C$11="Highly pure",Parameters!$C$12*Parameters!$C$5*'Actual H2'!K285,IF(Control!$C$11="Tap water",Parameters!$C$17*Parameters!$C$5*'Actual H2'!K285,Parameters!$C$22*Parameters!$C$5*'Actual H2'!K285))</f>
        <v>188.67924528301887</v>
      </c>
      <c r="L285" s="12">
        <f>IF(Control!$C$11="Highly pure",Parameters!$C$12*Parameters!$C$5*'Actual H2'!L285,IF(Control!$C$11="Tap water",Parameters!$C$17*Parameters!$C$5*'Actual H2'!L285,Parameters!$C$22*Parameters!$C$5*'Actual H2'!L285))</f>
        <v>188.67924528301887</v>
      </c>
      <c r="M285" s="12">
        <f>IF(Control!$C$11="Highly pure",Parameters!$C$12*Parameters!$C$5*'Actual H2'!M285,IF(Control!$C$11="Tap water",Parameters!$C$17*Parameters!$C$5*'Actual H2'!M285,Parameters!$C$22*Parameters!$C$5*'Actual H2'!M285))</f>
        <v>188.67924528301887</v>
      </c>
      <c r="N285" s="12">
        <f>IF(Control!$C$11="Highly pure",Parameters!$C$12*Parameters!$C$5*'Actual H2'!N285,IF(Control!$C$11="Tap water",Parameters!$C$17*Parameters!$C$5*'Actual H2'!N285,Parameters!$C$22*Parameters!$C$5*'Actual H2'!N285))</f>
        <v>188.67924528301887</v>
      </c>
      <c r="O285" s="12">
        <f>IF(Control!$C$11="Highly pure",Parameters!$C$12*Parameters!$C$5*'Actual H2'!O285,IF(Control!$C$11="Tap water",Parameters!$C$17*Parameters!$C$5*'Actual H2'!O285,Parameters!$C$22*Parameters!$C$5*'Actual H2'!O285))</f>
        <v>188.67924528301887</v>
      </c>
      <c r="P285" s="12">
        <f>IF(Control!$C$11="Highly pure",Parameters!$C$12*Parameters!$C$5*'Actual H2'!P285,IF(Control!$C$11="Tap water",Parameters!$C$17*Parameters!$C$5*'Actual H2'!P285,Parameters!$C$22*Parameters!$C$5*'Actual H2'!P285))</f>
        <v>188.67924528301887</v>
      </c>
      <c r="Q285" s="12">
        <f>IF(Control!$C$11="Highly pure",Parameters!$C$12*Parameters!$C$5*'Actual H2'!Q285,IF(Control!$C$11="Tap water",Parameters!$C$17*Parameters!$C$5*'Actual H2'!Q285,Parameters!$C$22*Parameters!$C$5*'Actual H2'!Q285))</f>
        <v>188.67924528301887</v>
      </c>
      <c r="R285" s="12">
        <f>IF(Control!$C$11="Highly pure",Parameters!$C$12*Parameters!$C$5*'Actual H2'!R285,IF(Control!$C$11="Tap water",Parameters!$C$17*Parameters!$C$5*'Actual H2'!R285,Parameters!$C$22*Parameters!$C$5*'Actual H2'!R285))</f>
        <v>188.67924528301887</v>
      </c>
      <c r="S285" s="12">
        <f>IF(Control!$C$11="Highly pure",Parameters!$C$12*Parameters!$C$5*'Actual H2'!S285,IF(Control!$C$11="Tap water",Parameters!$C$17*Parameters!$C$5*'Actual H2'!S285,Parameters!$C$22*Parameters!$C$5*'Actual H2'!S285))</f>
        <v>188.67924528301887</v>
      </c>
      <c r="T285" s="12">
        <f>IF(Control!$C$11="Highly pure",Parameters!$C$12*Parameters!$C$5*'Actual H2'!T285,IF(Control!$C$11="Tap water",Parameters!$C$17*Parameters!$C$5*'Actual H2'!T285,Parameters!$C$22*Parameters!$C$5*'Actual H2'!T285))</f>
        <v>188.67924528301887</v>
      </c>
      <c r="U285" s="12">
        <f>IF(Control!$C$11="Highly pure",Parameters!$C$12*Parameters!$C$5*'Actual H2'!U285,IF(Control!$C$11="Tap water",Parameters!$C$17*Parameters!$C$5*'Actual H2'!U285,Parameters!$C$22*Parameters!$C$5*'Actual H2'!U285))</f>
        <v>188.67924528301887</v>
      </c>
      <c r="V285" s="12">
        <f>IF(Control!$C$11="Highly pure",Parameters!$C$12*Parameters!$C$5*'Actual H2'!V285,IF(Control!$C$11="Tap water",Parameters!$C$17*Parameters!$C$5*'Actual H2'!V285,Parameters!$C$22*Parameters!$C$5*'Actual H2'!V285))</f>
        <v>188.67924528301887</v>
      </c>
      <c r="W285" s="12">
        <f>IF(Control!$C$11="Highly pure",Parameters!$C$12*Parameters!$C$5*'Actual H2'!W285,IF(Control!$C$11="Tap water",Parameters!$C$17*Parameters!$C$5*'Actual H2'!W285,Parameters!$C$22*Parameters!$C$5*'Actual H2'!W285))</f>
        <v>188.67924528301887</v>
      </c>
      <c r="X285" s="12">
        <f>IF(Control!$C$11="Highly pure",Parameters!$C$12*Parameters!$C$5*'Actual H2'!X285,IF(Control!$C$11="Tap water",Parameters!$C$17*Parameters!$C$5*'Actual H2'!X285,Parameters!$C$22*Parameters!$C$5*'Actual H2'!X285))</f>
        <v>183.81886792452832</v>
      </c>
      <c r="Y285" s="12">
        <f>IF(Control!$C$11="Highly pure",Parameters!$C$12*Parameters!$C$5*'Actual H2'!Y285,IF(Control!$C$11="Tap water",Parameters!$C$17*Parameters!$C$5*'Actual H2'!Y285,Parameters!$C$22*Parameters!$C$5*'Actual H2'!Y285))</f>
        <v>174.79245283018867</v>
      </c>
      <c r="Z285" s="12">
        <f>IF(Control!$C$11="Highly pure",Parameters!$C$12*Parameters!$C$5*'Actual H2'!Z285,IF(Control!$C$11="Tap water",Parameters!$C$17*Parameters!$C$5*'Actual H2'!Z285,Parameters!$C$22*Parameters!$C$5*'Actual H2'!Z285))</f>
        <v>166.88301886792453</v>
      </c>
      <c r="AB285" s="7">
        <f t="shared" si="4"/>
        <v>4128.9811320754707</v>
      </c>
    </row>
    <row r="286" spans="2:28" x14ac:dyDescent="0.2">
      <c r="B286" s="6">
        <v>44480</v>
      </c>
      <c r="C286" s="12">
        <f>IF(Control!$C$11="Highly pure",Parameters!$C$12*Parameters!$C$5*'Actual H2'!C286,IF(Control!$C$11="Tap water",Parameters!$C$17*Parameters!$C$5*'Actual H2'!C286,Parameters!$C$22*Parameters!$C$5*'Actual H2'!C286))</f>
        <v>153.23773584905663</v>
      </c>
      <c r="D286" s="12">
        <f>IF(Control!$C$11="Highly pure",Parameters!$C$12*Parameters!$C$5*'Actual H2'!D286,IF(Control!$C$11="Tap water",Parameters!$C$17*Parameters!$C$5*'Actual H2'!D286,Parameters!$C$22*Parameters!$C$5*'Actual H2'!D286))</f>
        <v>137.53962264150945</v>
      </c>
      <c r="E286" s="12">
        <f>IF(Control!$C$11="Highly pure",Parameters!$C$12*Parameters!$C$5*'Actual H2'!E286,IF(Control!$C$11="Tap water",Parameters!$C$17*Parameters!$C$5*'Actual H2'!E286,Parameters!$C$22*Parameters!$C$5*'Actual H2'!E286))</f>
        <v>137.53962264150945</v>
      </c>
      <c r="F286" s="12">
        <f>IF(Control!$C$11="Highly pure",Parameters!$C$12*Parameters!$C$5*'Actual H2'!F286,IF(Control!$C$11="Tap water",Parameters!$C$17*Parameters!$C$5*'Actual H2'!F286,Parameters!$C$22*Parameters!$C$5*'Actual H2'!F286))</f>
        <v>137.53962264150945</v>
      </c>
      <c r="G286" s="12">
        <f>IF(Control!$C$11="Highly pure",Parameters!$C$12*Parameters!$C$5*'Actual H2'!G286,IF(Control!$C$11="Tap water",Parameters!$C$17*Parameters!$C$5*'Actual H2'!G286,Parameters!$C$22*Parameters!$C$5*'Actual H2'!G286))</f>
        <v>133.6754716981132</v>
      </c>
      <c r="H286" s="12">
        <f>IF(Control!$C$11="Highly pure",Parameters!$C$12*Parameters!$C$5*'Actual H2'!H286,IF(Control!$C$11="Tap water",Parameters!$C$17*Parameters!$C$5*'Actual H2'!H286,Parameters!$C$22*Parameters!$C$5*'Actual H2'!H286))</f>
        <v>133.6754716981132</v>
      </c>
      <c r="I286" s="12">
        <f>IF(Control!$C$11="Highly pure",Parameters!$C$12*Parameters!$C$5*'Actual H2'!I286,IF(Control!$C$11="Tap water",Parameters!$C$17*Parameters!$C$5*'Actual H2'!I286,Parameters!$C$22*Parameters!$C$5*'Actual H2'!I286))</f>
        <v>133.6754716981132</v>
      </c>
      <c r="J286" s="12">
        <f>IF(Control!$C$11="Highly pure",Parameters!$C$12*Parameters!$C$5*'Actual H2'!J286,IF(Control!$C$11="Tap water",Parameters!$C$17*Parameters!$C$5*'Actual H2'!J286,Parameters!$C$22*Parameters!$C$5*'Actual H2'!J286))</f>
        <v>130.26415094339623</v>
      </c>
      <c r="K286" s="12">
        <f>IF(Control!$C$11="Highly pure",Parameters!$C$12*Parameters!$C$5*'Actual H2'!K286,IF(Control!$C$11="Tap water",Parameters!$C$17*Parameters!$C$5*'Actual H2'!K286,Parameters!$C$22*Parameters!$C$5*'Actual H2'!K286))</f>
        <v>119.48679245283019</v>
      </c>
      <c r="L286" s="12">
        <f>IF(Control!$C$11="Highly pure",Parameters!$C$12*Parameters!$C$5*'Actual H2'!L286,IF(Control!$C$11="Tap water",Parameters!$C$17*Parameters!$C$5*'Actual H2'!L286,Parameters!$C$22*Parameters!$C$5*'Actual H2'!L286))</f>
        <v>136.0301886792453</v>
      </c>
      <c r="M286" s="12">
        <f>IF(Control!$C$11="Highly pure",Parameters!$C$12*Parameters!$C$5*'Actual H2'!M286,IF(Control!$C$11="Tap water",Parameters!$C$17*Parameters!$C$5*'Actual H2'!M286,Parameters!$C$22*Parameters!$C$5*'Actual H2'!M286))</f>
        <v>151.72830188679248</v>
      </c>
      <c r="N286" s="12">
        <f>IF(Control!$C$11="Highly pure",Parameters!$C$12*Parameters!$C$5*'Actual H2'!N286,IF(Control!$C$11="Tap water",Parameters!$C$17*Parameters!$C$5*'Actual H2'!N286,Parameters!$C$22*Parameters!$C$5*'Actual H2'!N286))</f>
        <v>154.15849056603776</v>
      </c>
      <c r="O286" s="12">
        <f>IF(Control!$C$11="Highly pure",Parameters!$C$12*Parameters!$C$5*'Actual H2'!O286,IF(Control!$C$11="Tap water",Parameters!$C$17*Parameters!$C$5*'Actual H2'!O286,Parameters!$C$22*Parameters!$C$5*'Actual H2'!O286))</f>
        <v>151.72830188679248</v>
      </c>
      <c r="P286" s="12">
        <f>IF(Control!$C$11="Highly pure",Parameters!$C$12*Parameters!$C$5*'Actual H2'!P286,IF(Control!$C$11="Tap water",Parameters!$C$17*Parameters!$C$5*'Actual H2'!P286,Parameters!$C$22*Parameters!$C$5*'Actual H2'!P286))</f>
        <v>133.6754716981132</v>
      </c>
      <c r="Q286" s="12">
        <f>IF(Control!$C$11="Highly pure",Parameters!$C$12*Parameters!$C$5*'Actual H2'!Q286,IF(Control!$C$11="Tap water",Parameters!$C$17*Parameters!$C$5*'Actual H2'!Q286,Parameters!$C$22*Parameters!$C$5*'Actual H2'!Q286))</f>
        <v>130.26415094339623</v>
      </c>
      <c r="R286" s="12">
        <f>IF(Control!$C$11="Highly pure",Parameters!$C$12*Parameters!$C$5*'Actual H2'!R286,IF(Control!$C$11="Tap water",Parameters!$C$17*Parameters!$C$5*'Actual H2'!R286,Parameters!$C$22*Parameters!$C$5*'Actual H2'!R286))</f>
        <v>119.48679245283019</v>
      </c>
      <c r="S286" s="12">
        <f>IF(Control!$C$11="Highly pure",Parameters!$C$12*Parameters!$C$5*'Actual H2'!S286,IF(Control!$C$11="Tap water",Parameters!$C$17*Parameters!$C$5*'Actual H2'!S286,Parameters!$C$22*Parameters!$C$5*'Actual H2'!S286))</f>
        <v>93.856603773584894</v>
      </c>
      <c r="T286" s="12">
        <f>IF(Control!$C$11="Highly pure",Parameters!$C$12*Parameters!$C$5*'Actual H2'!T286,IF(Control!$C$11="Tap water",Parameters!$C$17*Parameters!$C$5*'Actual H2'!T286,Parameters!$C$22*Parameters!$C$5*'Actual H2'!T286))</f>
        <v>79.969811320754715</v>
      </c>
      <c r="U286" s="12">
        <f>IF(Control!$C$11="Highly pure",Parameters!$C$12*Parameters!$C$5*'Actual H2'!U286,IF(Control!$C$11="Tap water",Parameters!$C$17*Parameters!$C$5*'Actual H2'!U286,Parameters!$C$22*Parameters!$C$5*'Actual H2'!U286))</f>
        <v>71.84905660377359</v>
      </c>
      <c r="V286" s="12">
        <f>IF(Control!$C$11="Highly pure",Parameters!$C$12*Parameters!$C$5*'Actual H2'!V286,IF(Control!$C$11="Tap water",Parameters!$C$17*Parameters!$C$5*'Actual H2'!V286,Parameters!$C$22*Parameters!$C$5*'Actual H2'!V286))</f>
        <v>42.807547169811322</v>
      </c>
      <c r="W286" s="12">
        <f>IF(Control!$C$11="Highly pure",Parameters!$C$12*Parameters!$C$5*'Actual H2'!W286,IF(Control!$C$11="Tap water",Parameters!$C$17*Parameters!$C$5*'Actual H2'!W286,Parameters!$C$22*Parameters!$C$5*'Actual H2'!W286))</f>
        <v>17.343396226415091</v>
      </c>
      <c r="X286" s="12">
        <f>IF(Control!$C$11="Highly pure",Parameters!$C$12*Parameters!$C$5*'Actual H2'!X286,IF(Control!$C$11="Tap water",Parameters!$C$17*Parameters!$C$5*'Actual H2'!X286,Parameters!$C$22*Parameters!$C$5*'Actual H2'!X286))</f>
        <v>1.8867924528301887</v>
      </c>
      <c r="Y286" s="12">
        <f>IF(Control!$C$11="Highly pure",Parameters!$C$12*Parameters!$C$5*'Actual H2'!Y286,IF(Control!$C$11="Tap water",Parameters!$C$17*Parameters!$C$5*'Actual H2'!Y286,Parameters!$C$22*Parameters!$C$5*'Actual H2'!Y286))</f>
        <v>0</v>
      </c>
      <c r="Z286" s="12">
        <f>IF(Control!$C$11="Highly pure",Parameters!$C$12*Parameters!$C$5*'Actual H2'!Z286,IF(Control!$C$11="Tap water",Parameters!$C$17*Parameters!$C$5*'Actual H2'!Z286,Parameters!$C$22*Parameters!$C$5*'Actual H2'!Z286))</f>
        <v>0</v>
      </c>
      <c r="AB286" s="7">
        <f t="shared" si="4"/>
        <v>2501.4188679245285</v>
      </c>
    </row>
    <row r="287" spans="2:28" x14ac:dyDescent="0.2">
      <c r="B287" s="6">
        <v>44481</v>
      </c>
      <c r="C287" s="12">
        <f>IF(Control!$C$11="Highly pure",Parameters!$C$12*Parameters!$C$5*'Actual H2'!C287,IF(Control!$C$11="Tap water",Parameters!$C$17*Parameters!$C$5*'Actual H2'!C287,Parameters!$C$22*Parameters!$C$5*'Actual H2'!C287))</f>
        <v>12.905660377358492</v>
      </c>
      <c r="D287" s="12">
        <f>IF(Control!$C$11="Highly pure",Parameters!$C$12*Parameters!$C$5*'Actual H2'!D287,IF(Control!$C$11="Tap water",Parameters!$C$17*Parameters!$C$5*'Actual H2'!D287,Parameters!$C$22*Parameters!$C$5*'Actual H2'!D287))</f>
        <v>31.532075471698114</v>
      </c>
      <c r="E287" s="12">
        <f>IF(Control!$C$11="Highly pure",Parameters!$C$12*Parameters!$C$5*'Actual H2'!E287,IF(Control!$C$11="Tap water",Parameters!$C$17*Parameters!$C$5*'Actual H2'!E287,Parameters!$C$22*Parameters!$C$5*'Actual H2'!E287))</f>
        <v>45.388679245283029</v>
      </c>
      <c r="F287" s="12">
        <f>IF(Control!$C$11="Highly pure",Parameters!$C$12*Parameters!$C$5*'Actual H2'!F287,IF(Control!$C$11="Tap water",Parameters!$C$17*Parameters!$C$5*'Actual H2'!F287,Parameters!$C$22*Parameters!$C$5*'Actual H2'!F287))</f>
        <v>38.052830188679245</v>
      </c>
      <c r="G287" s="12">
        <f>IF(Control!$C$11="Highly pure",Parameters!$C$12*Parameters!$C$5*'Actual H2'!G287,IF(Control!$C$11="Tap water",Parameters!$C$17*Parameters!$C$5*'Actual H2'!G287,Parameters!$C$22*Parameters!$C$5*'Actual H2'!G287))</f>
        <v>22.113207547169811</v>
      </c>
      <c r="H287" s="12">
        <f>IF(Control!$C$11="Highly pure",Parameters!$C$12*Parameters!$C$5*'Actual H2'!H287,IF(Control!$C$11="Tap water",Parameters!$C$17*Parameters!$C$5*'Actual H2'!H287,Parameters!$C$22*Parameters!$C$5*'Actual H2'!H287))</f>
        <v>10.430188679245285</v>
      </c>
      <c r="I287" s="12">
        <f>IF(Control!$C$11="Highly pure",Parameters!$C$12*Parameters!$C$5*'Actual H2'!I287,IF(Control!$C$11="Tap water",Parameters!$C$17*Parameters!$C$5*'Actual H2'!I287,Parameters!$C$22*Parameters!$C$5*'Actual H2'!I287))</f>
        <v>1.8867924528301887</v>
      </c>
      <c r="J287" s="12">
        <f>IF(Control!$C$11="Highly pure",Parameters!$C$12*Parameters!$C$5*'Actual H2'!J287,IF(Control!$C$11="Tap water",Parameters!$C$17*Parameters!$C$5*'Actual H2'!J287,Parameters!$C$22*Parameters!$C$5*'Actual H2'!J287))</f>
        <v>0</v>
      </c>
      <c r="K287" s="12">
        <f>IF(Control!$C$11="Highly pure",Parameters!$C$12*Parameters!$C$5*'Actual H2'!K287,IF(Control!$C$11="Tap water",Parameters!$C$17*Parameters!$C$5*'Actual H2'!K287,Parameters!$C$22*Parameters!$C$5*'Actual H2'!K287))</f>
        <v>0</v>
      </c>
      <c r="L287" s="12">
        <f>IF(Control!$C$11="Highly pure",Parameters!$C$12*Parameters!$C$5*'Actual H2'!L287,IF(Control!$C$11="Tap water",Parameters!$C$17*Parameters!$C$5*'Actual H2'!L287,Parameters!$C$22*Parameters!$C$5*'Actual H2'!L287))</f>
        <v>0</v>
      </c>
      <c r="M287" s="12">
        <f>IF(Control!$C$11="Highly pure",Parameters!$C$12*Parameters!$C$5*'Actual H2'!M287,IF(Control!$C$11="Tap water",Parameters!$C$17*Parameters!$C$5*'Actual H2'!M287,Parameters!$C$22*Parameters!$C$5*'Actual H2'!M287))</f>
        <v>0</v>
      </c>
      <c r="N287" s="12">
        <f>IF(Control!$C$11="Highly pure",Parameters!$C$12*Parameters!$C$5*'Actual H2'!N287,IF(Control!$C$11="Tap water",Parameters!$C$17*Parameters!$C$5*'Actual H2'!N287,Parameters!$C$22*Parameters!$C$5*'Actual H2'!N287))</f>
        <v>0</v>
      </c>
      <c r="O287" s="12">
        <f>IF(Control!$C$11="Highly pure",Parameters!$C$12*Parameters!$C$5*'Actual H2'!O287,IF(Control!$C$11="Tap water",Parameters!$C$17*Parameters!$C$5*'Actual H2'!O287,Parameters!$C$22*Parameters!$C$5*'Actual H2'!O287))</f>
        <v>0</v>
      </c>
      <c r="P287" s="12">
        <f>IF(Control!$C$11="Highly pure",Parameters!$C$12*Parameters!$C$5*'Actual H2'!P287,IF(Control!$C$11="Tap water",Parameters!$C$17*Parameters!$C$5*'Actual H2'!P287,Parameters!$C$22*Parameters!$C$5*'Actual H2'!P287))</f>
        <v>0</v>
      </c>
      <c r="Q287" s="12">
        <f>IF(Control!$C$11="Highly pure",Parameters!$C$12*Parameters!$C$5*'Actual H2'!Q287,IF(Control!$C$11="Tap water",Parameters!$C$17*Parameters!$C$5*'Actual H2'!Q287,Parameters!$C$22*Parameters!$C$5*'Actual H2'!Q287))</f>
        <v>0</v>
      </c>
      <c r="R287" s="12">
        <f>IF(Control!$C$11="Highly pure",Parameters!$C$12*Parameters!$C$5*'Actual H2'!R287,IF(Control!$C$11="Tap water",Parameters!$C$17*Parameters!$C$5*'Actual H2'!R287,Parameters!$C$22*Parameters!$C$5*'Actual H2'!R287))</f>
        <v>0</v>
      </c>
      <c r="S287" s="12">
        <f>IF(Control!$C$11="Highly pure",Parameters!$C$12*Parameters!$C$5*'Actual H2'!S287,IF(Control!$C$11="Tap water",Parameters!$C$17*Parameters!$C$5*'Actual H2'!S287,Parameters!$C$22*Parameters!$C$5*'Actual H2'!S287))</f>
        <v>0</v>
      </c>
      <c r="T287" s="12">
        <f>IF(Control!$C$11="Highly pure",Parameters!$C$12*Parameters!$C$5*'Actual H2'!T287,IF(Control!$C$11="Tap water",Parameters!$C$17*Parameters!$C$5*'Actual H2'!T287,Parameters!$C$22*Parameters!$C$5*'Actual H2'!T287))</f>
        <v>0</v>
      </c>
      <c r="U287" s="12">
        <f>IF(Control!$C$11="Highly pure",Parameters!$C$12*Parameters!$C$5*'Actual H2'!U287,IF(Control!$C$11="Tap water",Parameters!$C$17*Parameters!$C$5*'Actual H2'!U287,Parameters!$C$22*Parameters!$C$5*'Actual H2'!U287))</f>
        <v>1.8867924528301887</v>
      </c>
      <c r="V287" s="12">
        <f>IF(Control!$C$11="Highly pure",Parameters!$C$12*Parameters!$C$5*'Actual H2'!V287,IF(Control!$C$11="Tap water",Parameters!$C$17*Parameters!$C$5*'Actual H2'!V287,Parameters!$C$22*Parameters!$C$5*'Actual H2'!V287))</f>
        <v>7.9547169811320764</v>
      </c>
      <c r="W287" s="12">
        <f>IF(Control!$C$11="Highly pure",Parameters!$C$12*Parameters!$C$5*'Actual H2'!W287,IF(Control!$C$11="Tap water",Parameters!$C$17*Parameters!$C$5*'Actual H2'!W287,Parameters!$C$22*Parameters!$C$5*'Actual H2'!W287))</f>
        <v>17.343396226415091</v>
      </c>
      <c r="X287" s="12">
        <f>IF(Control!$C$11="Highly pure",Parameters!$C$12*Parameters!$C$5*'Actual H2'!X287,IF(Control!$C$11="Tap water",Parameters!$C$17*Parameters!$C$5*'Actual H2'!X287,Parameters!$C$22*Parameters!$C$5*'Actual H2'!X287))</f>
        <v>35.879245283018875</v>
      </c>
      <c r="Y287" s="12">
        <f>IF(Control!$C$11="Highly pure",Parameters!$C$12*Parameters!$C$5*'Actual H2'!Y287,IF(Control!$C$11="Tap water",Parameters!$C$17*Parameters!$C$5*'Actual H2'!Y287,Parameters!$C$22*Parameters!$C$5*'Actual H2'!Y287))</f>
        <v>62.279245283018867</v>
      </c>
      <c r="Z287" s="12">
        <f>IF(Control!$C$11="Highly pure",Parameters!$C$12*Parameters!$C$5*'Actual H2'!Z287,IF(Control!$C$11="Tap water",Parameters!$C$17*Parameters!$C$5*'Actual H2'!Z287,Parameters!$C$22*Parameters!$C$5*'Actual H2'!Z287))</f>
        <v>93.856603773584894</v>
      </c>
      <c r="AB287" s="7">
        <f t="shared" si="4"/>
        <v>381.5094339622641</v>
      </c>
    </row>
    <row r="288" spans="2:28" x14ac:dyDescent="0.2">
      <c r="B288" s="6">
        <v>44482</v>
      </c>
      <c r="C288" s="12">
        <f>IF(Control!$C$11="Highly pure",Parameters!$C$12*Parameters!$C$5*'Actual H2'!C288,IF(Control!$C$11="Tap water",Parameters!$C$17*Parameters!$C$5*'Actual H2'!C288,Parameters!$C$22*Parameters!$C$5*'Actual H2'!C288))</f>
        <v>133.6754716981132</v>
      </c>
      <c r="D288" s="12">
        <f>IF(Control!$C$11="Highly pure",Parameters!$C$12*Parameters!$C$5*'Actual H2'!D288,IF(Control!$C$11="Tap water",Parameters!$C$17*Parameters!$C$5*'Actual H2'!D288,Parameters!$C$22*Parameters!$C$5*'Actual H2'!D288))</f>
        <v>176.30188679245282</v>
      </c>
      <c r="E288" s="12">
        <f>IF(Control!$C$11="Highly pure",Parameters!$C$12*Parameters!$C$5*'Actual H2'!E288,IF(Control!$C$11="Tap water",Parameters!$C$17*Parameters!$C$5*'Actual H2'!E288,Parameters!$C$22*Parameters!$C$5*'Actual H2'!E288))</f>
        <v>184.0301886792453</v>
      </c>
      <c r="F288" s="12">
        <f>IF(Control!$C$11="Highly pure",Parameters!$C$12*Parameters!$C$5*'Actual H2'!F288,IF(Control!$C$11="Tap water",Parameters!$C$17*Parameters!$C$5*'Actual H2'!F288,Parameters!$C$22*Parameters!$C$5*'Actual H2'!F288))</f>
        <v>184.0301886792453</v>
      </c>
      <c r="G288" s="12">
        <f>IF(Control!$C$11="Highly pure",Parameters!$C$12*Parameters!$C$5*'Actual H2'!G288,IF(Control!$C$11="Tap water",Parameters!$C$17*Parameters!$C$5*'Actual H2'!G288,Parameters!$C$22*Parameters!$C$5*'Actual H2'!G288))</f>
        <v>183.81886792452832</v>
      </c>
      <c r="H288" s="12">
        <f>IF(Control!$C$11="Highly pure",Parameters!$C$12*Parameters!$C$5*'Actual H2'!H288,IF(Control!$C$11="Tap water",Parameters!$C$17*Parameters!$C$5*'Actual H2'!H288,Parameters!$C$22*Parameters!$C$5*'Actual H2'!H288))</f>
        <v>183.26037735849056</v>
      </c>
      <c r="I288" s="12">
        <f>IF(Control!$C$11="Highly pure",Parameters!$C$12*Parameters!$C$5*'Actual H2'!I288,IF(Control!$C$11="Tap water",Parameters!$C$17*Parameters!$C$5*'Actual H2'!I288,Parameters!$C$22*Parameters!$C$5*'Actual H2'!I288))</f>
        <v>184.0301886792453</v>
      </c>
      <c r="J288" s="12">
        <f>IF(Control!$C$11="Highly pure",Parameters!$C$12*Parameters!$C$5*'Actual H2'!J288,IF(Control!$C$11="Tap water",Parameters!$C$17*Parameters!$C$5*'Actual H2'!J288,Parameters!$C$22*Parameters!$C$5*'Actual H2'!J288))</f>
        <v>184.0301886792453</v>
      </c>
      <c r="K288" s="12">
        <f>IF(Control!$C$11="Highly pure",Parameters!$C$12*Parameters!$C$5*'Actual H2'!K288,IF(Control!$C$11="Tap water",Parameters!$C$17*Parameters!$C$5*'Actual H2'!K288,Parameters!$C$22*Parameters!$C$5*'Actual H2'!K288))</f>
        <v>182.33962264150944</v>
      </c>
      <c r="L288" s="12">
        <f>IF(Control!$C$11="Highly pure",Parameters!$C$12*Parameters!$C$5*'Actual H2'!L288,IF(Control!$C$11="Tap water",Parameters!$C$17*Parameters!$C$5*'Actual H2'!L288,Parameters!$C$22*Parameters!$C$5*'Actual H2'!L288))</f>
        <v>177.22264150943397</v>
      </c>
      <c r="M288" s="12">
        <f>IF(Control!$C$11="Highly pure",Parameters!$C$12*Parameters!$C$5*'Actual H2'!M288,IF(Control!$C$11="Tap water",Parameters!$C$17*Parameters!$C$5*'Actual H2'!M288,Parameters!$C$22*Parameters!$C$5*'Actual H2'!M288))</f>
        <v>183.26037735849056</v>
      </c>
      <c r="N288" s="12">
        <f>IF(Control!$C$11="Highly pure",Parameters!$C$12*Parameters!$C$5*'Actual H2'!N288,IF(Control!$C$11="Tap water",Parameters!$C$17*Parameters!$C$5*'Actual H2'!N288,Parameters!$C$22*Parameters!$C$5*'Actual H2'!N288))</f>
        <v>184.06037735849057</v>
      </c>
      <c r="O288" s="12">
        <f>IF(Control!$C$11="Highly pure",Parameters!$C$12*Parameters!$C$5*'Actual H2'!O288,IF(Control!$C$11="Tap water",Parameters!$C$17*Parameters!$C$5*'Actual H2'!O288,Parameters!$C$22*Parameters!$C$5*'Actual H2'!O288))</f>
        <v>187.50188679245284</v>
      </c>
      <c r="P288" s="12">
        <f>IF(Control!$C$11="Highly pure",Parameters!$C$12*Parameters!$C$5*'Actual H2'!P288,IF(Control!$C$11="Tap water",Parameters!$C$17*Parameters!$C$5*'Actual H2'!P288,Parameters!$C$22*Parameters!$C$5*'Actual H2'!P288))</f>
        <v>184.06037735849057</v>
      </c>
      <c r="Q288" s="12">
        <f>IF(Control!$C$11="Highly pure",Parameters!$C$12*Parameters!$C$5*'Actual H2'!Q288,IF(Control!$C$11="Tap water",Parameters!$C$17*Parameters!$C$5*'Actual H2'!Q288,Parameters!$C$22*Parameters!$C$5*'Actual H2'!Q288))</f>
        <v>183.81886792452832</v>
      </c>
      <c r="R288" s="12">
        <f>IF(Control!$C$11="Highly pure",Parameters!$C$12*Parameters!$C$5*'Actual H2'!R288,IF(Control!$C$11="Tap water",Parameters!$C$17*Parameters!$C$5*'Actual H2'!R288,Parameters!$C$22*Parameters!$C$5*'Actual H2'!R288))</f>
        <v>177.22264150943397</v>
      </c>
      <c r="S288" s="12">
        <f>IF(Control!$C$11="Highly pure",Parameters!$C$12*Parameters!$C$5*'Actual H2'!S288,IF(Control!$C$11="Tap water",Parameters!$C$17*Parameters!$C$5*'Actual H2'!S288,Parameters!$C$22*Parameters!$C$5*'Actual H2'!S288))</f>
        <v>184.0301886792453</v>
      </c>
      <c r="T288" s="12">
        <f>IF(Control!$C$11="Highly pure",Parameters!$C$12*Parameters!$C$5*'Actual H2'!T288,IF(Control!$C$11="Tap water",Parameters!$C$17*Parameters!$C$5*'Actual H2'!T288,Parameters!$C$22*Parameters!$C$5*'Actual H2'!T288))</f>
        <v>186.94339622641508</v>
      </c>
      <c r="U288" s="12">
        <f>IF(Control!$C$11="Highly pure",Parameters!$C$12*Parameters!$C$5*'Actual H2'!U288,IF(Control!$C$11="Tap water",Parameters!$C$17*Parameters!$C$5*'Actual H2'!U288,Parameters!$C$22*Parameters!$C$5*'Actual H2'!U288))</f>
        <v>186.94339622641508</v>
      </c>
      <c r="V288" s="12">
        <f>IF(Control!$C$11="Highly pure",Parameters!$C$12*Parameters!$C$5*'Actual H2'!V288,IF(Control!$C$11="Tap water",Parameters!$C$17*Parameters!$C$5*'Actual H2'!V288,Parameters!$C$22*Parameters!$C$5*'Actual H2'!V288))</f>
        <v>188.67924528301887</v>
      </c>
      <c r="W288" s="12">
        <f>IF(Control!$C$11="Highly pure",Parameters!$C$12*Parameters!$C$5*'Actual H2'!W288,IF(Control!$C$11="Tap water",Parameters!$C$17*Parameters!$C$5*'Actual H2'!W288,Parameters!$C$22*Parameters!$C$5*'Actual H2'!W288))</f>
        <v>188.67924528301887</v>
      </c>
      <c r="X288" s="12">
        <f>IF(Control!$C$11="Highly pure",Parameters!$C$12*Parameters!$C$5*'Actual H2'!X288,IF(Control!$C$11="Tap water",Parameters!$C$17*Parameters!$C$5*'Actual H2'!X288,Parameters!$C$22*Parameters!$C$5*'Actual H2'!X288))</f>
        <v>188.67924528301887</v>
      </c>
      <c r="Y288" s="12">
        <f>IF(Control!$C$11="Highly pure",Parameters!$C$12*Parameters!$C$5*'Actual H2'!Y288,IF(Control!$C$11="Tap water",Parameters!$C$17*Parameters!$C$5*'Actual H2'!Y288,Parameters!$C$22*Parameters!$C$5*'Actual H2'!Y288))</f>
        <v>187.74339622641514</v>
      </c>
      <c r="Z288" s="12">
        <f>IF(Control!$C$11="Highly pure",Parameters!$C$12*Parameters!$C$5*'Actual H2'!Z288,IF(Control!$C$11="Tap water",Parameters!$C$17*Parameters!$C$5*'Actual H2'!Z288,Parameters!$C$22*Parameters!$C$5*'Actual H2'!Z288))</f>
        <v>188.67924528301887</v>
      </c>
      <c r="AB288" s="7">
        <f t="shared" si="4"/>
        <v>4373.0415094339623</v>
      </c>
    </row>
    <row r="289" spans="2:28" x14ac:dyDescent="0.2">
      <c r="B289" s="6">
        <v>44483</v>
      </c>
      <c r="C289" s="12">
        <f>IF(Control!$C$11="Highly pure",Parameters!$C$12*Parameters!$C$5*'Actual H2'!C289,IF(Control!$C$11="Tap water",Parameters!$C$17*Parameters!$C$5*'Actual H2'!C289,Parameters!$C$22*Parameters!$C$5*'Actual H2'!C289))</f>
        <v>188.67924528301887</v>
      </c>
      <c r="D289" s="12">
        <f>IF(Control!$C$11="Highly pure",Parameters!$C$12*Parameters!$C$5*'Actual H2'!D289,IF(Control!$C$11="Tap water",Parameters!$C$17*Parameters!$C$5*'Actual H2'!D289,Parameters!$C$22*Parameters!$C$5*'Actual H2'!D289))</f>
        <v>188.67924528301887</v>
      </c>
      <c r="E289" s="12">
        <f>IF(Control!$C$11="Highly pure",Parameters!$C$12*Parameters!$C$5*'Actual H2'!E289,IF(Control!$C$11="Tap water",Parameters!$C$17*Parameters!$C$5*'Actual H2'!E289,Parameters!$C$22*Parameters!$C$5*'Actual H2'!E289))</f>
        <v>188.67924528301887</v>
      </c>
      <c r="F289" s="12">
        <f>IF(Control!$C$11="Highly pure",Parameters!$C$12*Parameters!$C$5*'Actual H2'!F289,IF(Control!$C$11="Tap water",Parameters!$C$17*Parameters!$C$5*'Actual H2'!F289,Parameters!$C$22*Parameters!$C$5*'Actual H2'!F289))</f>
        <v>188.67924528301887</v>
      </c>
      <c r="G289" s="12">
        <f>IF(Control!$C$11="Highly pure",Parameters!$C$12*Parameters!$C$5*'Actual H2'!G289,IF(Control!$C$11="Tap water",Parameters!$C$17*Parameters!$C$5*'Actual H2'!G289,Parameters!$C$22*Parameters!$C$5*'Actual H2'!G289))</f>
        <v>188.67924528301887</v>
      </c>
      <c r="H289" s="12">
        <f>IF(Control!$C$11="Highly pure",Parameters!$C$12*Parameters!$C$5*'Actual H2'!H289,IF(Control!$C$11="Tap water",Parameters!$C$17*Parameters!$C$5*'Actual H2'!H289,Parameters!$C$22*Parameters!$C$5*'Actual H2'!H289))</f>
        <v>188.67924528301887</v>
      </c>
      <c r="I289" s="12">
        <f>IF(Control!$C$11="Highly pure",Parameters!$C$12*Parameters!$C$5*'Actual H2'!I289,IF(Control!$C$11="Tap water",Parameters!$C$17*Parameters!$C$5*'Actual H2'!I289,Parameters!$C$22*Parameters!$C$5*'Actual H2'!I289))</f>
        <v>188.67924528301887</v>
      </c>
      <c r="J289" s="12">
        <f>IF(Control!$C$11="Highly pure",Parameters!$C$12*Parameters!$C$5*'Actual H2'!J289,IF(Control!$C$11="Tap water",Parameters!$C$17*Parameters!$C$5*'Actual H2'!J289,Parameters!$C$22*Parameters!$C$5*'Actual H2'!J289))</f>
        <v>188.67924528301887</v>
      </c>
      <c r="K289" s="12">
        <f>IF(Control!$C$11="Highly pure",Parameters!$C$12*Parameters!$C$5*'Actual H2'!K289,IF(Control!$C$11="Tap water",Parameters!$C$17*Parameters!$C$5*'Actual H2'!K289,Parameters!$C$22*Parameters!$C$5*'Actual H2'!K289))</f>
        <v>188.67924528301887</v>
      </c>
      <c r="L289" s="12">
        <f>IF(Control!$C$11="Highly pure",Parameters!$C$12*Parameters!$C$5*'Actual H2'!L289,IF(Control!$C$11="Tap water",Parameters!$C$17*Parameters!$C$5*'Actual H2'!L289,Parameters!$C$22*Parameters!$C$5*'Actual H2'!L289))</f>
        <v>188.67924528301887</v>
      </c>
      <c r="M289" s="12">
        <f>IF(Control!$C$11="Highly pure",Parameters!$C$12*Parameters!$C$5*'Actual H2'!M289,IF(Control!$C$11="Tap water",Parameters!$C$17*Parameters!$C$5*'Actual H2'!M289,Parameters!$C$22*Parameters!$C$5*'Actual H2'!M289))</f>
        <v>188.67924528301887</v>
      </c>
      <c r="N289" s="12">
        <f>IF(Control!$C$11="Highly pure",Parameters!$C$12*Parameters!$C$5*'Actual H2'!N289,IF(Control!$C$11="Tap water",Parameters!$C$17*Parameters!$C$5*'Actual H2'!N289,Parameters!$C$22*Parameters!$C$5*'Actual H2'!N289))</f>
        <v>188.67924528301887</v>
      </c>
      <c r="O289" s="12">
        <f>IF(Control!$C$11="Highly pure",Parameters!$C$12*Parameters!$C$5*'Actual H2'!O289,IF(Control!$C$11="Tap water",Parameters!$C$17*Parameters!$C$5*'Actual H2'!O289,Parameters!$C$22*Parameters!$C$5*'Actual H2'!O289))</f>
        <v>188.67924528301887</v>
      </c>
      <c r="P289" s="12">
        <f>IF(Control!$C$11="Highly pure",Parameters!$C$12*Parameters!$C$5*'Actual H2'!P289,IF(Control!$C$11="Tap water",Parameters!$C$17*Parameters!$C$5*'Actual H2'!P289,Parameters!$C$22*Parameters!$C$5*'Actual H2'!P289))</f>
        <v>188.67924528301887</v>
      </c>
      <c r="Q289" s="12">
        <f>IF(Control!$C$11="Highly pure",Parameters!$C$12*Parameters!$C$5*'Actual H2'!Q289,IF(Control!$C$11="Tap water",Parameters!$C$17*Parameters!$C$5*'Actual H2'!Q289,Parameters!$C$22*Parameters!$C$5*'Actual H2'!Q289))</f>
        <v>188.67924528301887</v>
      </c>
      <c r="R289" s="12">
        <f>IF(Control!$C$11="Highly pure",Parameters!$C$12*Parameters!$C$5*'Actual H2'!R289,IF(Control!$C$11="Tap water",Parameters!$C$17*Parameters!$C$5*'Actual H2'!R289,Parameters!$C$22*Parameters!$C$5*'Actual H2'!R289))</f>
        <v>188.67924528301887</v>
      </c>
      <c r="S289" s="12">
        <f>IF(Control!$C$11="Highly pure",Parameters!$C$12*Parameters!$C$5*'Actual H2'!S289,IF(Control!$C$11="Tap water",Parameters!$C$17*Parameters!$C$5*'Actual H2'!S289,Parameters!$C$22*Parameters!$C$5*'Actual H2'!S289))</f>
        <v>188.67924528301887</v>
      </c>
      <c r="T289" s="12">
        <f>IF(Control!$C$11="Highly pure",Parameters!$C$12*Parameters!$C$5*'Actual H2'!T289,IF(Control!$C$11="Tap water",Parameters!$C$17*Parameters!$C$5*'Actual H2'!T289,Parameters!$C$22*Parameters!$C$5*'Actual H2'!T289))</f>
        <v>188.67924528301887</v>
      </c>
      <c r="U289" s="12">
        <f>IF(Control!$C$11="Highly pure",Parameters!$C$12*Parameters!$C$5*'Actual H2'!U289,IF(Control!$C$11="Tap water",Parameters!$C$17*Parameters!$C$5*'Actual H2'!U289,Parameters!$C$22*Parameters!$C$5*'Actual H2'!U289))</f>
        <v>188.67924528301887</v>
      </c>
      <c r="V289" s="12">
        <f>IF(Control!$C$11="Highly pure",Parameters!$C$12*Parameters!$C$5*'Actual H2'!V289,IF(Control!$C$11="Tap water",Parameters!$C$17*Parameters!$C$5*'Actual H2'!V289,Parameters!$C$22*Parameters!$C$5*'Actual H2'!V289))</f>
        <v>188.67924528301887</v>
      </c>
      <c r="W289" s="12">
        <f>IF(Control!$C$11="Highly pure",Parameters!$C$12*Parameters!$C$5*'Actual H2'!W289,IF(Control!$C$11="Tap water",Parameters!$C$17*Parameters!$C$5*'Actual H2'!W289,Parameters!$C$22*Parameters!$C$5*'Actual H2'!W289))</f>
        <v>188.67924528301887</v>
      </c>
      <c r="X289" s="12">
        <f>IF(Control!$C$11="Highly pure",Parameters!$C$12*Parameters!$C$5*'Actual H2'!X289,IF(Control!$C$11="Tap water",Parameters!$C$17*Parameters!$C$5*'Actual H2'!X289,Parameters!$C$22*Parameters!$C$5*'Actual H2'!X289))</f>
        <v>188.67924528301887</v>
      </c>
      <c r="Y289" s="12">
        <f>IF(Control!$C$11="Highly pure",Parameters!$C$12*Parameters!$C$5*'Actual H2'!Y289,IF(Control!$C$11="Tap water",Parameters!$C$17*Parameters!$C$5*'Actual H2'!Y289,Parameters!$C$22*Parameters!$C$5*'Actual H2'!Y289))</f>
        <v>187.74339622641514</v>
      </c>
      <c r="Z289" s="12">
        <f>IF(Control!$C$11="Highly pure",Parameters!$C$12*Parameters!$C$5*'Actual H2'!Z289,IF(Control!$C$11="Tap water",Parameters!$C$17*Parameters!$C$5*'Actual H2'!Z289,Parameters!$C$22*Parameters!$C$5*'Actual H2'!Z289))</f>
        <v>182.33962264150944</v>
      </c>
      <c r="AB289" s="7">
        <f t="shared" si="4"/>
        <v>4521.0264150943376</v>
      </c>
    </row>
    <row r="290" spans="2:28" x14ac:dyDescent="0.2">
      <c r="B290" s="6">
        <v>44484</v>
      </c>
      <c r="C290" s="12">
        <f>IF(Control!$C$11="Highly pure",Parameters!$C$12*Parameters!$C$5*'Actual H2'!C290,IF(Control!$C$11="Tap water",Parameters!$C$17*Parameters!$C$5*'Actual H2'!C290,Parameters!$C$22*Parameters!$C$5*'Actual H2'!C290))</f>
        <v>165.37358490566035</v>
      </c>
      <c r="D290" s="12">
        <f>IF(Control!$C$11="Highly pure",Parameters!$C$12*Parameters!$C$5*'Actual H2'!D290,IF(Control!$C$11="Tap water",Parameters!$C$17*Parameters!$C$5*'Actual H2'!D290,Parameters!$C$22*Parameters!$C$5*'Actual H2'!D290))</f>
        <v>151.72830188679248</v>
      </c>
      <c r="E290" s="12">
        <f>IF(Control!$C$11="Highly pure",Parameters!$C$12*Parameters!$C$5*'Actual H2'!E290,IF(Control!$C$11="Tap water",Parameters!$C$17*Parameters!$C$5*'Actual H2'!E290,Parameters!$C$22*Parameters!$C$5*'Actual H2'!E290))</f>
        <v>136.0301886792453</v>
      </c>
      <c r="F290" s="12">
        <f>IF(Control!$C$11="Highly pure",Parameters!$C$12*Parameters!$C$5*'Actual H2'!F290,IF(Control!$C$11="Tap water",Parameters!$C$17*Parameters!$C$5*'Actual H2'!F290,Parameters!$C$22*Parameters!$C$5*'Actual H2'!F290))</f>
        <v>126.33962264150944</v>
      </c>
      <c r="G290" s="12">
        <f>IF(Control!$C$11="Highly pure",Parameters!$C$12*Parameters!$C$5*'Actual H2'!G290,IF(Control!$C$11="Tap water",Parameters!$C$17*Parameters!$C$5*'Actual H2'!G290,Parameters!$C$22*Parameters!$C$5*'Actual H2'!G290))</f>
        <v>119.48679245283019</v>
      </c>
      <c r="H290" s="12">
        <f>IF(Control!$C$11="Highly pure",Parameters!$C$12*Parameters!$C$5*'Actual H2'!H290,IF(Control!$C$11="Tap water",Parameters!$C$17*Parameters!$C$5*'Actual H2'!H290,Parameters!$C$22*Parameters!$C$5*'Actual H2'!H290))</f>
        <v>119.48679245283019</v>
      </c>
      <c r="I290" s="12">
        <f>IF(Control!$C$11="Highly pure",Parameters!$C$12*Parameters!$C$5*'Actual H2'!I290,IF(Control!$C$11="Tap water",Parameters!$C$17*Parameters!$C$5*'Actual H2'!I290,Parameters!$C$22*Parameters!$C$5*'Actual H2'!I290))</f>
        <v>117.1320754716981</v>
      </c>
      <c r="J290" s="12">
        <f>IF(Control!$C$11="Highly pure",Parameters!$C$12*Parameters!$C$5*'Actual H2'!J290,IF(Control!$C$11="Tap water",Parameters!$C$17*Parameters!$C$5*'Actual H2'!J290,Parameters!$C$22*Parameters!$C$5*'Actual H2'!J290))</f>
        <v>117.1320754716981</v>
      </c>
      <c r="K290" s="12">
        <f>IF(Control!$C$11="Highly pure",Parameters!$C$12*Parameters!$C$5*'Actual H2'!K290,IF(Control!$C$11="Tap water",Parameters!$C$17*Parameters!$C$5*'Actual H2'!K290,Parameters!$C$22*Parameters!$C$5*'Actual H2'!K290))</f>
        <v>105.66037735849056</v>
      </c>
      <c r="L290" s="12">
        <f>IF(Control!$C$11="Highly pure",Parameters!$C$12*Parameters!$C$5*'Actual H2'!L290,IF(Control!$C$11="Tap water",Parameters!$C$17*Parameters!$C$5*'Actual H2'!L290,Parameters!$C$22*Parameters!$C$5*'Actual H2'!L290))</f>
        <v>93.856603773584894</v>
      </c>
      <c r="M290" s="12">
        <f>IF(Control!$C$11="Highly pure",Parameters!$C$12*Parameters!$C$5*'Actual H2'!M290,IF(Control!$C$11="Tap water",Parameters!$C$17*Parameters!$C$5*'Actual H2'!M290,Parameters!$C$22*Parameters!$C$5*'Actual H2'!M290))</f>
        <v>97.781132075471703</v>
      </c>
      <c r="N290" s="12">
        <f>IF(Control!$C$11="Highly pure",Parameters!$C$12*Parameters!$C$5*'Actual H2'!N290,IF(Control!$C$11="Tap water",Parameters!$C$17*Parameters!$C$5*'Actual H2'!N290,Parameters!$C$22*Parameters!$C$5*'Actual H2'!N290))</f>
        <v>117.1320754716981</v>
      </c>
      <c r="O290" s="12">
        <f>IF(Control!$C$11="Highly pure",Parameters!$C$12*Parameters!$C$5*'Actual H2'!O290,IF(Control!$C$11="Tap water",Parameters!$C$17*Parameters!$C$5*'Actual H2'!O290,Parameters!$C$22*Parameters!$C$5*'Actual H2'!O290))</f>
        <v>130.26415094339623</v>
      </c>
      <c r="P290" s="12">
        <f>IF(Control!$C$11="Highly pure",Parameters!$C$12*Parameters!$C$5*'Actual H2'!P290,IF(Control!$C$11="Tap water",Parameters!$C$17*Parameters!$C$5*'Actual H2'!P290,Parameters!$C$22*Parameters!$C$5*'Actual H2'!P290))</f>
        <v>137.53962264150945</v>
      </c>
      <c r="Q290" s="12">
        <f>IF(Control!$C$11="Highly pure",Parameters!$C$12*Parameters!$C$5*'Actual H2'!Q290,IF(Control!$C$11="Tap water",Parameters!$C$17*Parameters!$C$5*'Actual H2'!Q290,Parameters!$C$22*Parameters!$C$5*'Actual H2'!Q290))</f>
        <v>137.53962264150945</v>
      </c>
      <c r="R290" s="12">
        <f>IF(Control!$C$11="Highly pure",Parameters!$C$12*Parameters!$C$5*'Actual H2'!R290,IF(Control!$C$11="Tap water",Parameters!$C$17*Parameters!$C$5*'Actual H2'!R290,Parameters!$C$22*Parameters!$C$5*'Actual H2'!R290))</f>
        <v>137.53962264150945</v>
      </c>
      <c r="S290" s="12">
        <f>IF(Control!$C$11="Highly pure",Parameters!$C$12*Parameters!$C$5*'Actual H2'!S290,IF(Control!$C$11="Tap water",Parameters!$C$17*Parameters!$C$5*'Actual H2'!S290,Parameters!$C$22*Parameters!$C$5*'Actual H2'!S290))</f>
        <v>133.6754716981132</v>
      </c>
      <c r="T290" s="12">
        <f>IF(Control!$C$11="Highly pure",Parameters!$C$12*Parameters!$C$5*'Actual H2'!T290,IF(Control!$C$11="Tap water",Parameters!$C$17*Parameters!$C$5*'Actual H2'!T290,Parameters!$C$22*Parameters!$C$5*'Actual H2'!T290))</f>
        <v>130.26415094339623</v>
      </c>
      <c r="U290" s="12">
        <f>IF(Control!$C$11="Highly pure",Parameters!$C$12*Parameters!$C$5*'Actual H2'!U290,IF(Control!$C$11="Tap water",Parameters!$C$17*Parameters!$C$5*'Actual H2'!U290,Parameters!$C$22*Parameters!$C$5*'Actual H2'!U290))</f>
        <v>126.33962264150944</v>
      </c>
      <c r="V290" s="12">
        <f>IF(Control!$C$11="Highly pure",Parameters!$C$12*Parameters!$C$5*'Actual H2'!V290,IF(Control!$C$11="Tap water",Parameters!$C$17*Parameters!$C$5*'Actual H2'!V290,Parameters!$C$22*Parameters!$C$5*'Actual H2'!V290))</f>
        <v>119.48679245283019</v>
      </c>
      <c r="W290" s="12">
        <f>IF(Control!$C$11="Highly pure",Parameters!$C$12*Parameters!$C$5*'Actual H2'!W290,IF(Control!$C$11="Tap water",Parameters!$C$17*Parameters!$C$5*'Actual H2'!W290,Parameters!$C$22*Parameters!$C$5*'Actual H2'!W290))</f>
        <v>117.1320754716981</v>
      </c>
      <c r="X290" s="12">
        <f>IF(Control!$C$11="Highly pure",Parameters!$C$12*Parameters!$C$5*'Actual H2'!X290,IF(Control!$C$11="Tap water",Parameters!$C$17*Parameters!$C$5*'Actual H2'!X290,Parameters!$C$22*Parameters!$C$5*'Actual H2'!X290))</f>
        <v>113.72075471698113</v>
      </c>
      <c r="Y290" s="12">
        <f>IF(Control!$C$11="Highly pure",Parameters!$C$12*Parameters!$C$5*'Actual H2'!Y290,IF(Control!$C$11="Tap water",Parameters!$C$17*Parameters!$C$5*'Actual H2'!Y290,Parameters!$C$22*Parameters!$C$5*'Actual H2'!Y290))</f>
        <v>109.79622641509434</v>
      </c>
      <c r="Z290" s="12">
        <f>IF(Control!$C$11="Highly pure",Parameters!$C$12*Parameters!$C$5*'Actual H2'!Z290,IF(Control!$C$11="Tap water",Parameters!$C$17*Parameters!$C$5*'Actual H2'!Z290,Parameters!$C$22*Parameters!$C$5*'Actual H2'!Z290))</f>
        <v>105.66037735849056</v>
      </c>
      <c r="AB290" s="7">
        <f t="shared" si="4"/>
        <v>2966.0981132075467</v>
      </c>
    </row>
    <row r="291" spans="2:28" x14ac:dyDescent="0.2">
      <c r="B291" s="6">
        <v>44485</v>
      </c>
      <c r="C291" s="12">
        <f>IF(Control!$C$11="Highly pure",Parameters!$C$12*Parameters!$C$5*'Actual H2'!C291,IF(Control!$C$11="Tap water",Parameters!$C$17*Parameters!$C$5*'Actual H2'!C291,Parameters!$C$22*Parameters!$C$5*'Actual H2'!C291))</f>
        <v>101.19245283018867</v>
      </c>
      <c r="D291" s="12">
        <f>IF(Control!$C$11="Highly pure",Parameters!$C$12*Parameters!$C$5*'Actual H2'!D291,IF(Control!$C$11="Tap water",Parameters!$C$17*Parameters!$C$5*'Actual H2'!D291,Parameters!$C$22*Parameters!$C$5*'Actual H2'!D291))</f>
        <v>97.781132075471703</v>
      </c>
      <c r="E291" s="12">
        <f>IF(Control!$C$11="Highly pure",Parameters!$C$12*Parameters!$C$5*'Actual H2'!E291,IF(Control!$C$11="Tap water",Parameters!$C$17*Parameters!$C$5*'Actual H2'!E291,Parameters!$C$22*Parameters!$C$5*'Actual H2'!E291))</f>
        <v>97.781132075471703</v>
      </c>
      <c r="F291" s="12">
        <f>IF(Control!$C$11="Highly pure",Parameters!$C$12*Parameters!$C$5*'Actual H2'!F291,IF(Control!$C$11="Tap water",Parameters!$C$17*Parameters!$C$5*'Actual H2'!F291,Parameters!$C$22*Parameters!$C$5*'Actual H2'!F291))</f>
        <v>89.720754716981133</v>
      </c>
      <c r="G291" s="12">
        <f>IF(Control!$C$11="Highly pure",Parameters!$C$12*Parameters!$C$5*'Actual H2'!G291,IF(Control!$C$11="Tap water",Parameters!$C$17*Parameters!$C$5*'Actual H2'!G291,Parameters!$C$22*Parameters!$C$5*'Actual H2'!G291))</f>
        <v>79.969811320754715</v>
      </c>
      <c r="H291" s="12">
        <f>IF(Control!$C$11="Highly pure",Parameters!$C$12*Parameters!$C$5*'Actual H2'!H291,IF(Control!$C$11="Tap water",Parameters!$C$17*Parameters!$C$5*'Actual H2'!H291,Parameters!$C$22*Parameters!$C$5*'Actual H2'!H291))</f>
        <v>71.84905660377359</v>
      </c>
      <c r="I291" s="12">
        <f>IF(Control!$C$11="Highly pure",Parameters!$C$12*Parameters!$C$5*'Actual H2'!I291,IF(Control!$C$11="Tap water",Parameters!$C$17*Parameters!$C$5*'Actual H2'!I291,Parameters!$C$22*Parameters!$C$5*'Actual H2'!I291))</f>
        <v>71.84905660377359</v>
      </c>
      <c r="J291" s="12">
        <f>IF(Control!$C$11="Highly pure",Parameters!$C$12*Parameters!$C$5*'Actual H2'!J291,IF(Control!$C$11="Tap water",Parameters!$C$17*Parameters!$C$5*'Actual H2'!J291,Parameters!$C$22*Parameters!$C$5*'Actual H2'!J291))</f>
        <v>71.84905660377359</v>
      </c>
      <c r="K291" s="12">
        <f>IF(Control!$C$11="Highly pure",Parameters!$C$12*Parameters!$C$5*'Actual H2'!K291,IF(Control!$C$11="Tap water",Parameters!$C$17*Parameters!$C$5*'Actual H2'!K291,Parameters!$C$22*Parameters!$C$5*'Actual H2'!K291))</f>
        <v>62.279245283018867</v>
      </c>
      <c r="L291" s="12">
        <f>IF(Control!$C$11="Highly pure",Parameters!$C$12*Parameters!$C$5*'Actual H2'!L291,IF(Control!$C$11="Tap water",Parameters!$C$17*Parameters!$C$5*'Actual H2'!L291,Parameters!$C$22*Parameters!$C$5*'Actual H2'!L291))</f>
        <v>53.132075471698116</v>
      </c>
      <c r="M291" s="12">
        <f>IF(Control!$C$11="Highly pure",Parameters!$C$12*Parameters!$C$5*'Actual H2'!M291,IF(Control!$C$11="Tap water",Parameters!$C$17*Parameters!$C$5*'Actual H2'!M291,Parameters!$C$22*Parameters!$C$5*'Actual H2'!M291))</f>
        <v>53.132075471698116</v>
      </c>
      <c r="N291" s="12">
        <f>IF(Control!$C$11="Highly pure",Parameters!$C$12*Parameters!$C$5*'Actual H2'!N291,IF(Control!$C$11="Tap water",Parameters!$C$17*Parameters!$C$5*'Actual H2'!N291,Parameters!$C$22*Parameters!$C$5*'Actual H2'!N291))</f>
        <v>42.807547169811322</v>
      </c>
      <c r="O291" s="12">
        <f>IF(Control!$C$11="Highly pure",Parameters!$C$12*Parameters!$C$5*'Actual H2'!O291,IF(Control!$C$11="Tap water",Parameters!$C$17*Parameters!$C$5*'Actual H2'!O291,Parameters!$C$22*Parameters!$C$5*'Actual H2'!O291))</f>
        <v>29.358490566037734</v>
      </c>
      <c r="P291" s="12">
        <f>IF(Control!$C$11="Highly pure",Parameters!$C$12*Parameters!$C$5*'Actual H2'!P291,IF(Control!$C$11="Tap water",Parameters!$C$17*Parameters!$C$5*'Actual H2'!P291,Parameters!$C$22*Parameters!$C$5*'Actual H2'!P291))</f>
        <v>17.343396226415091</v>
      </c>
      <c r="Q291" s="12">
        <f>IF(Control!$C$11="Highly pure",Parameters!$C$12*Parameters!$C$5*'Actual H2'!Q291,IF(Control!$C$11="Tap water",Parameters!$C$17*Parameters!$C$5*'Actual H2'!Q291,Parameters!$C$22*Parameters!$C$5*'Actual H2'!Q291))</f>
        <v>4.7849056603773574</v>
      </c>
      <c r="R291" s="12">
        <f>IF(Control!$C$11="Highly pure",Parameters!$C$12*Parameters!$C$5*'Actual H2'!R291,IF(Control!$C$11="Tap water",Parameters!$C$17*Parameters!$C$5*'Actual H2'!R291,Parameters!$C$22*Parameters!$C$5*'Actual H2'!R291))</f>
        <v>0</v>
      </c>
      <c r="S291" s="12">
        <f>IF(Control!$C$11="Highly pure",Parameters!$C$12*Parameters!$C$5*'Actual H2'!S291,IF(Control!$C$11="Tap water",Parameters!$C$17*Parameters!$C$5*'Actual H2'!S291,Parameters!$C$22*Parameters!$C$5*'Actual H2'!S291))</f>
        <v>0</v>
      </c>
      <c r="T291" s="12">
        <f>IF(Control!$C$11="Highly pure",Parameters!$C$12*Parameters!$C$5*'Actual H2'!T291,IF(Control!$C$11="Tap water",Parameters!$C$17*Parameters!$C$5*'Actual H2'!T291,Parameters!$C$22*Parameters!$C$5*'Actual H2'!T291))</f>
        <v>0</v>
      </c>
      <c r="U291" s="12">
        <f>IF(Control!$C$11="Highly pure",Parameters!$C$12*Parameters!$C$5*'Actual H2'!U291,IF(Control!$C$11="Tap water",Parameters!$C$17*Parameters!$C$5*'Actual H2'!U291,Parameters!$C$22*Parameters!$C$5*'Actual H2'!U291))</f>
        <v>0</v>
      </c>
      <c r="V291" s="12">
        <f>IF(Control!$C$11="Highly pure",Parameters!$C$12*Parameters!$C$5*'Actual H2'!V291,IF(Control!$C$11="Tap water",Parameters!$C$17*Parameters!$C$5*'Actual H2'!V291,Parameters!$C$22*Parameters!$C$5*'Actual H2'!V291))</f>
        <v>0</v>
      </c>
      <c r="W291" s="12">
        <f>IF(Control!$C$11="Highly pure",Parameters!$C$12*Parameters!$C$5*'Actual H2'!W291,IF(Control!$C$11="Tap water",Parameters!$C$17*Parameters!$C$5*'Actual H2'!W291,Parameters!$C$22*Parameters!$C$5*'Actual H2'!W291))</f>
        <v>0</v>
      </c>
      <c r="X291" s="12">
        <f>IF(Control!$C$11="Highly pure",Parameters!$C$12*Parameters!$C$5*'Actual H2'!X291,IF(Control!$C$11="Tap water",Parameters!$C$17*Parameters!$C$5*'Actual H2'!X291,Parameters!$C$22*Parameters!$C$5*'Actual H2'!X291))</f>
        <v>3.8188679245283015</v>
      </c>
      <c r="Y291" s="12">
        <f>IF(Control!$C$11="Highly pure",Parameters!$C$12*Parameters!$C$5*'Actual H2'!Y291,IF(Control!$C$11="Tap water",Parameters!$C$17*Parameters!$C$5*'Actual H2'!Y291,Parameters!$C$22*Parameters!$C$5*'Actual H2'!Y291))</f>
        <v>10.430188679245285</v>
      </c>
      <c r="Z291" s="12">
        <f>IF(Control!$C$11="Highly pure",Parameters!$C$12*Parameters!$C$5*'Actual H2'!Z291,IF(Control!$C$11="Tap water",Parameters!$C$17*Parameters!$C$5*'Actual H2'!Z291,Parameters!$C$22*Parameters!$C$5*'Actual H2'!Z291))</f>
        <v>23.924528301886792</v>
      </c>
      <c r="AB291" s="7">
        <f t="shared" si="4"/>
        <v>983.0037735849055</v>
      </c>
    </row>
    <row r="292" spans="2:28" x14ac:dyDescent="0.2">
      <c r="B292" s="6">
        <v>44486</v>
      </c>
      <c r="C292" s="12">
        <f>IF(Control!$C$11="Highly pure",Parameters!$C$12*Parameters!$C$5*'Actual H2'!C292,IF(Control!$C$11="Tap water",Parameters!$C$17*Parameters!$C$5*'Actual H2'!C292,Parameters!$C$22*Parameters!$C$5*'Actual H2'!C292))</f>
        <v>38.052830188679245</v>
      </c>
      <c r="D292" s="12">
        <f>IF(Control!$C$11="Highly pure",Parameters!$C$12*Parameters!$C$5*'Actual H2'!D292,IF(Control!$C$11="Tap water",Parameters!$C$17*Parameters!$C$5*'Actual H2'!D292,Parameters!$C$22*Parameters!$C$5*'Actual H2'!D292))</f>
        <v>45.388679245283029</v>
      </c>
      <c r="E292" s="12">
        <f>IF(Control!$C$11="Highly pure",Parameters!$C$12*Parameters!$C$5*'Actual H2'!E292,IF(Control!$C$11="Tap water",Parameters!$C$17*Parameters!$C$5*'Actual H2'!E292,Parameters!$C$22*Parameters!$C$5*'Actual H2'!E292))</f>
        <v>53.132075471698116</v>
      </c>
      <c r="F292" s="12">
        <f>IF(Control!$C$11="Highly pure",Parameters!$C$12*Parameters!$C$5*'Actual H2'!F292,IF(Control!$C$11="Tap water",Parameters!$C$17*Parameters!$C$5*'Actual H2'!F292,Parameters!$C$22*Parameters!$C$5*'Actual H2'!F292))</f>
        <v>68.377358490566024</v>
      </c>
      <c r="G292" s="12">
        <f>IF(Control!$C$11="Highly pure",Parameters!$C$12*Parameters!$C$5*'Actual H2'!G292,IF(Control!$C$11="Tap water",Parameters!$C$17*Parameters!$C$5*'Actual H2'!G292,Parameters!$C$22*Parameters!$C$5*'Actual H2'!G292))</f>
        <v>85.735849056603769</v>
      </c>
      <c r="H292" s="12">
        <f>IF(Control!$C$11="Highly pure",Parameters!$C$12*Parameters!$C$5*'Actual H2'!H292,IF(Control!$C$11="Tap water",Parameters!$C$17*Parameters!$C$5*'Actual H2'!H292,Parameters!$C$22*Parameters!$C$5*'Actual H2'!H292))</f>
        <v>117.1320754716981</v>
      </c>
      <c r="I292" s="12">
        <f>IF(Control!$C$11="Highly pure",Parameters!$C$12*Parameters!$C$5*'Actual H2'!I292,IF(Control!$C$11="Tap water",Parameters!$C$17*Parameters!$C$5*'Actual H2'!I292,Parameters!$C$22*Parameters!$C$5*'Actual H2'!I292))</f>
        <v>149.37358490566038</v>
      </c>
      <c r="J292" s="12">
        <f>IF(Control!$C$11="Highly pure",Parameters!$C$12*Parameters!$C$5*'Actual H2'!J292,IF(Control!$C$11="Tap water",Parameters!$C$17*Parameters!$C$5*'Actual H2'!J292,Parameters!$C$22*Parameters!$C$5*'Actual H2'!J292))</f>
        <v>167.80377358490566</v>
      </c>
      <c r="K292" s="12">
        <f>IF(Control!$C$11="Highly pure",Parameters!$C$12*Parameters!$C$5*'Actual H2'!K292,IF(Control!$C$11="Tap water",Parameters!$C$17*Parameters!$C$5*'Actual H2'!K292,Parameters!$C$22*Parameters!$C$5*'Actual H2'!K292))</f>
        <v>168.36226415094336</v>
      </c>
      <c r="L292" s="12">
        <f>IF(Control!$C$11="Highly pure",Parameters!$C$12*Parameters!$C$5*'Actual H2'!L292,IF(Control!$C$11="Tap water",Parameters!$C$17*Parameters!$C$5*'Actual H2'!L292,Parameters!$C$22*Parameters!$C$5*'Actual H2'!L292))</f>
        <v>166.88301886792453</v>
      </c>
      <c r="M292" s="12">
        <f>IF(Control!$C$11="Highly pure",Parameters!$C$12*Parameters!$C$5*'Actual H2'!M292,IF(Control!$C$11="Tap water",Parameters!$C$17*Parameters!$C$5*'Actual H2'!M292,Parameters!$C$22*Parameters!$C$5*'Actual H2'!M292))</f>
        <v>151.72830188679248</v>
      </c>
      <c r="N292" s="12">
        <f>IF(Control!$C$11="Highly pure",Parameters!$C$12*Parameters!$C$5*'Actual H2'!N292,IF(Control!$C$11="Tap water",Parameters!$C$17*Parameters!$C$5*'Actual H2'!N292,Parameters!$C$22*Parameters!$C$5*'Actual H2'!N292))</f>
        <v>149.37358490566038</v>
      </c>
      <c r="O292" s="12">
        <f>IF(Control!$C$11="Highly pure",Parameters!$C$12*Parameters!$C$5*'Actual H2'!O292,IF(Control!$C$11="Tap water",Parameters!$C$17*Parameters!$C$5*'Actual H2'!O292,Parameters!$C$22*Parameters!$C$5*'Actual H2'!O292))</f>
        <v>153.23773584905663</v>
      </c>
      <c r="P292" s="12">
        <f>IF(Control!$C$11="Highly pure",Parameters!$C$12*Parameters!$C$5*'Actual H2'!P292,IF(Control!$C$11="Tap water",Parameters!$C$17*Parameters!$C$5*'Actual H2'!P292,Parameters!$C$22*Parameters!$C$5*'Actual H2'!P292))</f>
        <v>151.72830188679248</v>
      </c>
      <c r="Q292" s="12">
        <f>IF(Control!$C$11="Highly pure",Parameters!$C$12*Parameters!$C$5*'Actual H2'!Q292,IF(Control!$C$11="Tap water",Parameters!$C$17*Parameters!$C$5*'Actual H2'!Q292,Parameters!$C$22*Parameters!$C$5*'Actual H2'!Q292))</f>
        <v>149.37358490566038</v>
      </c>
      <c r="R292" s="12">
        <f>IF(Control!$C$11="Highly pure",Parameters!$C$12*Parameters!$C$5*'Actual H2'!R292,IF(Control!$C$11="Tap water",Parameters!$C$17*Parameters!$C$5*'Actual H2'!R292,Parameters!$C$22*Parameters!$C$5*'Actual H2'!R292))</f>
        <v>149.37358490566038</v>
      </c>
      <c r="S292" s="12">
        <f>IF(Control!$C$11="Highly pure",Parameters!$C$12*Parameters!$C$5*'Actual H2'!S292,IF(Control!$C$11="Tap water",Parameters!$C$17*Parameters!$C$5*'Actual H2'!S292,Parameters!$C$22*Parameters!$C$5*'Actual H2'!S292))</f>
        <v>151.72830188679248</v>
      </c>
      <c r="T292" s="12">
        <f>IF(Control!$C$11="Highly pure",Parameters!$C$12*Parameters!$C$5*'Actual H2'!T292,IF(Control!$C$11="Tap water",Parameters!$C$17*Parameters!$C$5*'Actual H2'!T292,Parameters!$C$22*Parameters!$C$5*'Actual H2'!T292))</f>
        <v>153.23773584905663</v>
      </c>
      <c r="U292" s="12">
        <f>IF(Control!$C$11="Highly pure",Parameters!$C$12*Parameters!$C$5*'Actual H2'!U292,IF(Control!$C$11="Tap water",Parameters!$C$17*Parameters!$C$5*'Actual H2'!U292,Parameters!$C$22*Parameters!$C$5*'Actual H2'!U292))</f>
        <v>153.23773584905663</v>
      </c>
      <c r="V292" s="12">
        <f>IF(Control!$C$11="Highly pure",Parameters!$C$12*Parameters!$C$5*'Actual H2'!V292,IF(Control!$C$11="Tap water",Parameters!$C$17*Parameters!$C$5*'Actual H2'!V292,Parameters!$C$22*Parameters!$C$5*'Actual H2'!V292))</f>
        <v>166.88301886792453</v>
      </c>
      <c r="W292" s="12">
        <f>IF(Control!$C$11="Highly pure",Parameters!$C$12*Parameters!$C$5*'Actual H2'!W292,IF(Control!$C$11="Tap water",Parameters!$C$17*Parameters!$C$5*'Actual H2'!W292,Parameters!$C$22*Parameters!$C$5*'Actual H2'!W292))</f>
        <v>166.88301886792453</v>
      </c>
      <c r="X292" s="12">
        <f>IF(Control!$C$11="Highly pure",Parameters!$C$12*Parameters!$C$5*'Actual H2'!X292,IF(Control!$C$11="Tap water",Parameters!$C$17*Parameters!$C$5*'Actual H2'!X292,Parameters!$C$22*Parameters!$C$5*'Actual H2'!X292))</f>
        <v>167.80377358490566</v>
      </c>
      <c r="Y292" s="12">
        <f>IF(Control!$C$11="Highly pure",Parameters!$C$12*Parameters!$C$5*'Actual H2'!Y292,IF(Control!$C$11="Tap water",Parameters!$C$17*Parameters!$C$5*'Actual H2'!Y292,Parameters!$C$22*Parameters!$C$5*'Actual H2'!Y292))</f>
        <v>166.88301886792453</v>
      </c>
      <c r="Z292" s="12">
        <f>IF(Control!$C$11="Highly pure",Parameters!$C$12*Parameters!$C$5*'Actual H2'!Z292,IF(Control!$C$11="Tap water",Parameters!$C$17*Parameters!$C$5*'Actual H2'!Z292,Parameters!$C$22*Parameters!$C$5*'Actual H2'!Z292))</f>
        <v>165.37358490566035</v>
      </c>
      <c r="AB292" s="7">
        <f t="shared" si="4"/>
        <v>3257.0867924528302</v>
      </c>
    </row>
    <row r="293" spans="2:28" x14ac:dyDescent="0.2">
      <c r="B293" s="6">
        <v>44487</v>
      </c>
      <c r="C293" s="12">
        <f>IF(Control!$C$11="Highly pure",Parameters!$C$12*Parameters!$C$5*'Actual H2'!C293,IF(Control!$C$11="Tap water",Parameters!$C$17*Parameters!$C$5*'Actual H2'!C293,Parameters!$C$22*Parameters!$C$5*'Actual H2'!C293))</f>
        <v>154.15849056603776</v>
      </c>
      <c r="D293" s="12">
        <f>IF(Control!$C$11="Highly pure",Parameters!$C$12*Parameters!$C$5*'Actual H2'!D293,IF(Control!$C$11="Tap water",Parameters!$C$17*Parameters!$C$5*'Actual H2'!D293,Parameters!$C$22*Parameters!$C$5*'Actual H2'!D293))</f>
        <v>154.15849056603776</v>
      </c>
      <c r="E293" s="12">
        <f>IF(Control!$C$11="Highly pure",Parameters!$C$12*Parameters!$C$5*'Actual H2'!E293,IF(Control!$C$11="Tap water",Parameters!$C$17*Parameters!$C$5*'Actual H2'!E293,Parameters!$C$22*Parameters!$C$5*'Actual H2'!E293))</f>
        <v>151.72830188679248</v>
      </c>
      <c r="F293" s="12">
        <f>IF(Control!$C$11="Highly pure",Parameters!$C$12*Parameters!$C$5*'Actual H2'!F293,IF(Control!$C$11="Tap water",Parameters!$C$17*Parameters!$C$5*'Actual H2'!F293,Parameters!$C$22*Parameters!$C$5*'Actual H2'!F293))</f>
        <v>137.53962264150945</v>
      </c>
      <c r="G293" s="12">
        <f>IF(Control!$C$11="Highly pure",Parameters!$C$12*Parameters!$C$5*'Actual H2'!G293,IF(Control!$C$11="Tap water",Parameters!$C$17*Parameters!$C$5*'Actual H2'!G293,Parameters!$C$22*Parameters!$C$5*'Actual H2'!G293))</f>
        <v>136.0301886792453</v>
      </c>
      <c r="H293" s="12">
        <f>IF(Control!$C$11="Highly pure",Parameters!$C$12*Parameters!$C$5*'Actual H2'!H293,IF(Control!$C$11="Tap water",Parameters!$C$17*Parameters!$C$5*'Actual H2'!H293,Parameters!$C$22*Parameters!$C$5*'Actual H2'!H293))</f>
        <v>136.0301886792453</v>
      </c>
      <c r="I293" s="12">
        <f>IF(Control!$C$11="Highly pure",Parameters!$C$12*Parameters!$C$5*'Actual H2'!I293,IF(Control!$C$11="Tap water",Parameters!$C$17*Parameters!$C$5*'Actual H2'!I293,Parameters!$C$22*Parameters!$C$5*'Actual H2'!I293))</f>
        <v>130.26415094339623</v>
      </c>
      <c r="J293" s="12">
        <f>IF(Control!$C$11="Highly pure",Parameters!$C$12*Parameters!$C$5*'Actual H2'!J293,IF(Control!$C$11="Tap water",Parameters!$C$17*Parameters!$C$5*'Actual H2'!J293,Parameters!$C$22*Parameters!$C$5*'Actual H2'!J293))</f>
        <v>101.19245283018867</v>
      </c>
      <c r="K293" s="12">
        <f>IF(Control!$C$11="Highly pure",Parameters!$C$12*Parameters!$C$5*'Actual H2'!K293,IF(Control!$C$11="Tap water",Parameters!$C$17*Parameters!$C$5*'Actual H2'!K293,Parameters!$C$22*Parameters!$C$5*'Actual H2'!K293))</f>
        <v>75.833962264150927</v>
      </c>
      <c r="L293" s="12">
        <f>IF(Control!$C$11="Highly pure",Parameters!$C$12*Parameters!$C$5*'Actual H2'!L293,IF(Control!$C$11="Tap water",Parameters!$C$17*Parameters!$C$5*'Actual H2'!L293,Parameters!$C$22*Parameters!$C$5*'Actual H2'!L293))</f>
        <v>68.377358490566024</v>
      </c>
      <c r="M293" s="12">
        <f>IF(Control!$C$11="Highly pure",Parameters!$C$12*Parameters!$C$5*'Actual H2'!M293,IF(Control!$C$11="Tap water",Parameters!$C$17*Parameters!$C$5*'Actual H2'!M293,Parameters!$C$22*Parameters!$C$5*'Actual H2'!M293))</f>
        <v>83.89433962264151</v>
      </c>
      <c r="N293" s="12">
        <f>IF(Control!$C$11="Highly pure",Parameters!$C$12*Parameters!$C$5*'Actual H2'!N293,IF(Control!$C$11="Tap water",Parameters!$C$17*Parameters!$C$5*'Actual H2'!N293,Parameters!$C$22*Parameters!$C$5*'Actual H2'!N293))</f>
        <v>126.33962264150944</v>
      </c>
      <c r="O293" s="12">
        <f>IF(Control!$C$11="Highly pure",Parameters!$C$12*Parameters!$C$5*'Actual H2'!O293,IF(Control!$C$11="Tap water",Parameters!$C$17*Parameters!$C$5*'Actual H2'!O293,Parameters!$C$22*Parameters!$C$5*'Actual H2'!O293))</f>
        <v>174.79245283018867</v>
      </c>
      <c r="P293" s="12">
        <f>IF(Control!$C$11="Highly pure",Parameters!$C$12*Parameters!$C$5*'Actual H2'!P293,IF(Control!$C$11="Tap water",Parameters!$C$17*Parameters!$C$5*'Actual H2'!P293,Parameters!$C$22*Parameters!$C$5*'Actual H2'!P293))</f>
        <v>174.79245283018867</v>
      </c>
      <c r="Q293" s="12">
        <f>IF(Control!$C$11="Highly pure",Parameters!$C$12*Parameters!$C$5*'Actual H2'!Q293,IF(Control!$C$11="Tap water",Parameters!$C$17*Parameters!$C$5*'Actual H2'!Q293,Parameters!$C$22*Parameters!$C$5*'Actual H2'!Q293))</f>
        <v>183.26037735849056</v>
      </c>
      <c r="R293" s="12">
        <f>IF(Control!$C$11="Highly pure",Parameters!$C$12*Parameters!$C$5*'Actual H2'!R293,IF(Control!$C$11="Tap water",Parameters!$C$17*Parameters!$C$5*'Actual H2'!R293,Parameters!$C$22*Parameters!$C$5*'Actual H2'!R293))</f>
        <v>184.06037735849057</v>
      </c>
      <c r="S293" s="12">
        <f>IF(Control!$C$11="Highly pure",Parameters!$C$12*Parameters!$C$5*'Actual H2'!S293,IF(Control!$C$11="Tap water",Parameters!$C$17*Parameters!$C$5*'Actual H2'!S293,Parameters!$C$22*Parameters!$C$5*'Actual H2'!S293))</f>
        <v>187.71320754716982</v>
      </c>
      <c r="T293" s="12">
        <f>IF(Control!$C$11="Highly pure",Parameters!$C$12*Parameters!$C$5*'Actual H2'!T293,IF(Control!$C$11="Tap water",Parameters!$C$17*Parameters!$C$5*'Actual H2'!T293,Parameters!$C$22*Parameters!$C$5*'Actual H2'!T293))</f>
        <v>186.94339622641508</v>
      </c>
      <c r="U293" s="12">
        <f>IF(Control!$C$11="Highly pure",Parameters!$C$12*Parameters!$C$5*'Actual H2'!U293,IF(Control!$C$11="Tap water",Parameters!$C$17*Parameters!$C$5*'Actual H2'!U293,Parameters!$C$22*Parameters!$C$5*'Actual H2'!U293))</f>
        <v>154.15849056603776</v>
      </c>
      <c r="V293" s="12">
        <f>IF(Control!$C$11="Highly pure",Parameters!$C$12*Parameters!$C$5*'Actual H2'!V293,IF(Control!$C$11="Tap water",Parameters!$C$17*Parameters!$C$5*'Actual H2'!V293,Parameters!$C$22*Parameters!$C$5*'Actual H2'!V293))</f>
        <v>154.15849056603776</v>
      </c>
      <c r="W293" s="12">
        <f>IF(Control!$C$11="Highly pure",Parameters!$C$12*Parameters!$C$5*'Actual H2'!W293,IF(Control!$C$11="Tap water",Parameters!$C$17*Parameters!$C$5*'Actual H2'!W293,Parameters!$C$22*Parameters!$C$5*'Actual H2'!W293))</f>
        <v>151.72830188679248</v>
      </c>
      <c r="X293" s="12">
        <f>IF(Control!$C$11="Highly pure",Parameters!$C$12*Parameters!$C$5*'Actual H2'!X293,IF(Control!$C$11="Tap water",Parameters!$C$17*Parameters!$C$5*'Actual H2'!X293,Parameters!$C$22*Parameters!$C$5*'Actual H2'!X293))</f>
        <v>136.0301886792453</v>
      </c>
      <c r="Y293" s="12">
        <f>IF(Control!$C$11="Highly pure",Parameters!$C$12*Parameters!$C$5*'Actual H2'!Y293,IF(Control!$C$11="Tap water",Parameters!$C$17*Parameters!$C$5*'Actual H2'!Y293,Parameters!$C$22*Parameters!$C$5*'Actual H2'!Y293))</f>
        <v>126.33962264150944</v>
      </c>
      <c r="Z293" s="12">
        <f>IF(Control!$C$11="Highly pure",Parameters!$C$12*Parameters!$C$5*'Actual H2'!Z293,IF(Control!$C$11="Tap water",Parameters!$C$17*Parameters!$C$5*'Actual H2'!Z293,Parameters!$C$22*Parameters!$C$5*'Actual H2'!Z293))</f>
        <v>133.6754716981132</v>
      </c>
      <c r="AB293" s="7">
        <f t="shared" si="4"/>
        <v>3403.2000000000007</v>
      </c>
    </row>
    <row r="294" spans="2:28" x14ac:dyDescent="0.2">
      <c r="B294" s="6">
        <v>44488</v>
      </c>
      <c r="C294" s="12">
        <f>IF(Control!$C$11="Highly pure",Parameters!$C$12*Parameters!$C$5*'Actual H2'!C294,IF(Control!$C$11="Tap water",Parameters!$C$17*Parameters!$C$5*'Actual H2'!C294,Parameters!$C$22*Parameters!$C$5*'Actual H2'!C294))</f>
        <v>136.0301886792453</v>
      </c>
      <c r="D294" s="12">
        <f>IF(Control!$C$11="Highly pure",Parameters!$C$12*Parameters!$C$5*'Actual H2'!D294,IF(Control!$C$11="Tap water",Parameters!$C$17*Parameters!$C$5*'Actual H2'!D294,Parameters!$C$22*Parameters!$C$5*'Actual H2'!D294))</f>
        <v>130.26415094339623</v>
      </c>
      <c r="E294" s="12">
        <f>IF(Control!$C$11="Highly pure",Parameters!$C$12*Parameters!$C$5*'Actual H2'!E294,IF(Control!$C$11="Tap water",Parameters!$C$17*Parameters!$C$5*'Actual H2'!E294,Parameters!$C$22*Parameters!$C$5*'Actual H2'!E294))</f>
        <v>119.48679245283019</v>
      </c>
      <c r="F294" s="12">
        <f>IF(Control!$C$11="Highly pure",Parameters!$C$12*Parameters!$C$5*'Actual H2'!F294,IF(Control!$C$11="Tap water",Parameters!$C$17*Parameters!$C$5*'Actual H2'!F294,Parameters!$C$22*Parameters!$C$5*'Actual H2'!F294))</f>
        <v>126.33962264150944</v>
      </c>
      <c r="G294" s="12">
        <f>IF(Control!$C$11="Highly pure",Parameters!$C$12*Parameters!$C$5*'Actual H2'!G294,IF(Control!$C$11="Tap water",Parameters!$C$17*Parameters!$C$5*'Actual H2'!G294,Parameters!$C$22*Parameters!$C$5*'Actual H2'!G294))</f>
        <v>137.53962264150945</v>
      </c>
      <c r="H294" s="12">
        <f>IF(Control!$C$11="Highly pure",Parameters!$C$12*Parameters!$C$5*'Actual H2'!H294,IF(Control!$C$11="Tap water",Parameters!$C$17*Parameters!$C$5*'Actual H2'!H294,Parameters!$C$22*Parameters!$C$5*'Actual H2'!H294))</f>
        <v>130.26415094339623</v>
      </c>
      <c r="I294" s="12">
        <f>IF(Control!$C$11="Highly pure",Parameters!$C$12*Parameters!$C$5*'Actual H2'!I294,IF(Control!$C$11="Tap water",Parameters!$C$17*Parameters!$C$5*'Actual H2'!I294,Parameters!$C$22*Parameters!$C$5*'Actual H2'!I294))</f>
        <v>119.48679245283019</v>
      </c>
      <c r="J294" s="12">
        <f>IF(Control!$C$11="Highly pure",Parameters!$C$12*Parameters!$C$5*'Actual H2'!J294,IF(Control!$C$11="Tap water",Parameters!$C$17*Parameters!$C$5*'Actual H2'!J294,Parameters!$C$22*Parameters!$C$5*'Actual H2'!J294))</f>
        <v>117.1320754716981</v>
      </c>
      <c r="K294" s="12">
        <f>IF(Control!$C$11="Highly pure",Parameters!$C$12*Parameters!$C$5*'Actual H2'!K294,IF(Control!$C$11="Tap water",Parameters!$C$17*Parameters!$C$5*'Actual H2'!K294,Parameters!$C$22*Parameters!$C$5*'Actual H2'!K294))</f>
        <v>79.969811320754715</v>
      </c>
      <c r="L294" s="12">
        <f>IF(Control!$C$11="Highly pure",Parameters!$C$12*Parameters!$C$5*'Actual H2'!L294,IF(Control!$C$11="Tap water",Parameters!$C$17*Parameters!$C$5*'Actual H2'!L294,Parameters!$C$22*Parameters!$C$5*'Actual H2'!L294))</f>
        <v>53.132075471698116</v>
      </c>
      <c r="M294" s="12">
        <f>IF(Control!$C$11="Highly pure",Parameters!$C$12*Parameters!$C$5*'Actual H2'!M294,IF(Control!$C$11="Tap water",Parameters!$C$17*Parameters!$C$5*'Actual H2'!M294,Parameters!$C$22*Parameters!$C$5*'Actual H2'!M294))</f>
        <v>31.532075471698114</v>
      </c>
      <c r="N294" s="12">
        <f>IF(Control!$C$11="Highly pure",Parameters!$C$12*Parameters!$C$5*'Actual H2'!N294,IF(Control!$C$11="Tap water",Parameters!$C$17*Parameters!$C$5*'Actual H2'!N294,Parameters!$C$22*Parameters!$C$5*'Actual H2'!N294))</f>
        <v>20.30188679245283</v>
      </c>
      <c r="O294" s="12">
        <f>IF(Control!$C$11="Highly pure",Parameters!$C$12*Parameters!$C$5*'Actual H2'!O294,IF(Control!$C$11="Tap water",Parameters!$C$17*Parameters!$C$5*'Actual H2'!O294,Parameters!$C$22*Parameters!$C$5*'Actual H2'!O294))</f>
        <v>29.358490566037734</v>
      </c>
      <c r="P294" s="12">
        <f>IF(Control!$C$11="Highly pure",Parameters!$C$12*Parameters!$C$5*'Actual H2'!P294,IF(Control!$C$11="Tap water",Parameters!$C$17*Parameters!$C$5*'Actual H2'!P294,Parameters!$C$22*Parameters!$C$5*'Actual H2'!P294))</f>
        <v>29.358490566037734</v>
      </c>
      <c r="Q294" s="12">
        <f>IF(Control!$C$11="Highly pure",Parameters!$C$12*Parameters!$C$5*'Actual H2'!Q294,IF(Control!$C$11="Tap water",Parameters!$C$17*Parameters!$C$5*'Actual H2'!Q294,Parameters!$C$22*Parameters!$C$5*'Actual H2'!Q294))</f>
        <v>11.667924528301889</v>
      </c>
      <c r="R294" s="12">
        <f>IF(Control!$C$11="Highly pure",Parameters!$C$12*Parameters!$C$5*'Actual H2'!R294,IF(Control!$C$11="Tap water",Parameters!$C$17*Parameters!$C$5*'Actual H2'!R294,Parameters!$C$22*Parameters!$C$5*'Actual H2'!R294))</f>
        <v>14.384905660377358</v>
      </c>
      <c r="S294" s="12">
        <f>IF(Control!$C$11="Highly pure",Parameters!$C$12*Parameters!$C$5*'Actual H2'!S294,IF(Control!$C$11="Tap water",Parameters!$C$17*Parameters!$C$5*'Actual H2'!S294,Parameters!$C$22*Parameters!$C$5*'Actual H2'!S294))</f>
        <v>50.55094339622643</v>
      </c>
      <c r="T294" s="12">
        <f>IF(Control!$C$11="Highly pure",Parameters!$C$12*Parameters!$C$5*'Actual H2'!T294,IF(Control!$C$11="Tap water",Parameters!$C$17*Parameters!$C$5*'Actual H2'!T294,Parameters!$C$22*Parameters!$C$5*'Actual H2'!T294))</f>
        <v>137.53962264150945</v>
      </c>
      <c r="U294" s="12">
        <f>IF(Control!$C$11="Highly pure",Parameters!$C$12*Parameters!$C$5*'Actual H2'!U294,IF(Control!$C$11="Tap water",Parameters!$C$17*Parameters!$C$5*'Actual H2'!U294,Parameters!$C$22*Parameters!$C$5*'Actual H2'!U294))</f>
        <v>188.67924528301887</v>
      </c>
      <c r="V294" s="12">
        <f>IF(Control!$C$11="Highly pure",Parameters!$C$12*Parameters!$C$5*'Actual H2'!V294,IF(Control!$C$11="Tap water",Parameters!$C$17*Parameters!$C$5*'Actual H2'!V294,Parameters!$C$22*Parameters!$C$5*'Actual H2'!V294))</f>
        <v>188.67924528301887</v>
      </c>
      <c r="W294" s="12">
        <f>IF(Control!$C$11="Highly pure",Parameters!$C$12*Parameters!$C$5*'Actual H2'!W294,IF(Control!$C$11="Tap water",Parameters!$C$17*Parameters!$C$5*'Actual H2'!W294,Parameters!$C$22*Parameters!$C$5*'Actual H2'!W294))</f>
        <v>188.67924528301887</v>
      </c>
      <c r="X294" s="12">
        <f>IF(Control!$C$11="Highly pure",Parameters!$C$12*Parameters!$C$5*'Actual H2'!X294,IF(Control!$C$11="Tap water",Parameters!$C$17*Parameters!$C$5*'Actual H2'!X294,Parameters!$C$22*Parameters!$C$5*'Actual H2'!X294))</f>
        <v>186.94339622641508</v>
      </c>
      <c r="Y294" s="12">
        <f>IF(Control!$C$11="Highly pure",Parameters!$C$12*Parameters!$C$5*'Actual H2'!Y294,IF(Control!$C$11="Tap water",Parameters!$C$17*Parameters!$C$5*'Actual H2'!Y294,Parameters!$C$22*Parameters!$C$5*'Actual H2'!Y294))</f>
        <v>177.22264150943397</v>
      </c>
      <c r="Z294" s="12">
        <f>IF(Control!$C$11="Highly pure",Parameters!$C$12*Parameters!$C$5*'Actual H2'!Z294,IF(Control!$C$11="Tap water",Parameters!$C$17*Parameters!$C$5*'Actual H2'!Z294,Parameters!$C$22*Parameters!$C$5*'Actual H2'!Z294))</f>
        <v>177.22264150943397</v>
      </c>
      <c r="AB294" s="7">
        <f t="shared" si="4"/>
        <v>2581.7660377358488</v>
      </c>
    </row>
    <row r="295" spans="2:28" x14ac:dyDescent="0.2">
      <c r="B295" s="6">
        <v>44489</v>
      </c>
      <c r="C295" s="12">
        <f>IF(Control!$C$11="Highly pure",Parameters!$C$12*Parameters!$C$5*'Actual H2'!C295,IF(Control!$C$11="Tap water",Parameters!$C$17*Parameters!$C$5*'Actual H2'!C295,Parameters!$C$22*Parameters!$C$5*'Actual H2'!C295))</f>
        <v>188.67924528301887</v>
      </c>
      <c r="D295" s="12">
        <f>IF(Control!$C$11="Highly pure",Parameters!$C$12*Parameters!$C$5*'Actual H2'!D295,IF(Control!$C$11="Tap water",Parameters!$C$17*Parameters!$C$5*'Actual H2'!D295,Parameters!$C$22*Parameters!$C$5*'Actual H2'!D295))</f>
        <v>188.67924528301887</v>
      </c>
      <c r="E295" s="12">
        <f>IF(Control!$C$11="Highly pure",Parameters!$C$12*Parameters!$C$5*'Actual H2'!E295,IF(Control!$C$11="Tap water",Parameters!$C$17*Parameters!$C$5*'Actual H2'!E295,Parameters!$C$22*Parameters!$C$5*'Actual H2'!E295))</f>
        <v>188.67924528301887</v>
      </c>
      <c r="F295" s="12">
        <f>IF(Control!$C$11="Highly pure",Parameters!$C$12*Parameters!$C$5*'Actual H2'!F295,IF(Control!$C$11="Tap water",Parameters!$C$17*Parameters!$C$5*'Actual H2'!F295,Parameters!$C$22*Parameters!$C$5*'Actual H2'!F295))</f>
        <v>188.67924528301887</v>
      </c>
      <c r="G295" s="12">
        <f>IF(Control!$C$11="Highly pure",Parameters!$C$12*Parameters!$C$5*'Actual H2'!G295,IF(Control!$C$11="Tap water",Parameters!$C$17*Parameters!$C$5*'Actual H2'!G295,Parameters!$C$22*Parameters!$C$5*'Actual H2'!G295))</f>
        <v>188.67924528301887</v>
      </c>
      <c r="H295" s="12">
        <f>IF(Control!$C$11="Highly pure",Parameters!$C$12*Parameters!$C$5*'Actual H2'!H295,IF(Control!$C$11="Tap water",Parameters!$C$17*Parameters!$C$5*'Actual H2'!H295,Parameters!$C$22*Parameters!$C$5*'Actual H2'!H295))</f>
        <v>188.67924528301887</v>
      </c>
      <c r="I295" s="12">
        <f>IF(Control!$C$11="Highly pure",Parameters!$C$12*Parameters!$C$5*'Actual H2'!I295,IF(Control!$C$11="Tap water",Parameters!$C$17*Parameters!$C$5*'Actual H2'!I295,Parameters!$C$22*Parameters!$C$5*'Actual H2'!I295))</f>
        <v>188.67924528301887</v>
      </c>
      <c r="J295" s="12">
        <f>IF(Control!$C$11="Highly pure",Parameters!$C$12*Parameters!$C$5*'Actual H2'!J295,IF(Control!$C$11="Tap water",Parameters!$C$17*Parameters!$C$5*'Actual H2'!J295,Parameters!$C$22*Parameters!$C$5*'Actual H2'!J295))</f>
        <v>188.67924528301887</v>
      </c>
      <c r="K295" s="12">
        <f>IF(Control!$C$11="Highly pure",Parameters!$C$12*Parameters!$C$5*'Actual H2'!K295,IF(Control!$C$11="Tap water",Parameters!$C$17*Parameters!$C$5*'Actual H2'!K295,Parameters!$C$22*Parameters!$C$5*'Actual H2'!K295))</f>
        <v>188.67924528301887</v>
      </c>
      <c r="L295" s="12">
        <f>IF(Control!$C$11="Highly pure",Parameters!$C$12*Parameters!$C$5*'Actual H2'!L295,IF(Control!$C$11="Tap water",Parameters!$C$17*Parameters!$C$5*'Actual H2'!L295,Parameters!$C$22*Parameters!$C$5*'Actual H2'!L295))</f>
        <v>188.67924528301887</v>
      </c>
      <c r="M295" s="12">
        <f>IF(Control!$C$11="Highly pure",Parameters!$C$12*Parameters!$C$5*'Actual H2'!M295,IF(Control!$C$11="Tap water",Parameters!$C$17*Parameters!$C$5*'Actual H2'!M295,Parameters!$C$22*Parameters!$C$5*'Actual H2'!M295))</f>
        <v>188.67924528301887</v>
      </c>
      <c r="N295" s="12">
        <f>IF(Control!$C$11="Highly pure",Parameters!$C$12*Parameters!$C$5*'Actual H2'!N295,IF(Control!$C$11="Tap water",Parameters!$C$17*Parameters!$C$5*'Actual H2'!N295,Parameters!$C$22*Parameters!$C$5*'Actual H2'!N295))</f>
        <v>188.67924528301887</v>
      </c>
      <c r="O295" s="12">
        <f>IF(Control!$C$11="Highly pure",Parameters!$C$12*Parameters!$C$5*'Actual H2'!O295,IF(Control!$C$11="Tap water",Parameters!$C$17*Parameters!$C$5*'Actual H2'!O295,Parameters!$C$22*Parameters!$C$5*'Actual H2'!O295))</f>
        <v>176.30188679245282</v>
      </c>
      <c r="P295" s="12">
        <f>IF(Control!$C$11="Highly pure",Parameters!$C$12*Parameters!$C$5*'Actual H2'!P295,IF(Control!$C$11="Tap water",Parameters!$C$17*Parameters!$C$5*'Actual H2'!P295,Parameters!$C$22*Parameters!$C$5*'Actual H2'!P295))</f>
        <v>183.81886792452832</v>
      </c>
      <c r="Q295" s="12">
        <f>IF(Control!$C$11="Highly pure",Parameters!$C$12*Parameters!$C$5*'Actual H2'!Q295,IF(Control!$C$11="Tap water",Parameters!$C$17*Parameters!$C$5*'Actual H2'!Q295,Parameters!$C$22*Parameters!$C$5*'Actual H2'!Q295))</f>
        <v>184.06037735849057</v>
      </c>
      <c r="R295" s="12">
        <f>IF(Control!$C$11="Highly pure",Parameters!$C$12*Parameters!$C$5*'Actual H2'!R295,IF(Control!$C$11="Tap water",Parameters!$C$17*Parameters!$C$5*'Actual H2'!R295,Parameters!$C$22*Parameters!$C$5*'Actual H2'!R295))</f>
        <v>187.74339622641514</v>
      </c>
      <c r="S295" s="12">
        <f>IF(Control!$C$11="Highly pure",Parameters!$C$12*Parameters!$C$5*'Actual H2'!S295,IF(Control!$C$11="Tap water",Parameters!$C$17*Parameters!$C$5*'Actual H2'!S295,Parameters!$C$22*Parameters!$C$5*'Actual H2'!S295))</f>
        <v>187.74339622641514</v>
      </c>
      <c r="T295" s="12">
        <f>IF(Control!$C$11="Highly pure",Parameters!$C$12*Parameters!$C$5*'Actual H2'!T295,IF(Control!$C$11="Tap water",Parameters!$C$17*Parameters!$C$5*'Actual H2'!T295,Parameters!$C$22*Parameters!$C$5*'Actual H2'!T295))</f>
        <v>188.67924528301887</v>
      </c>
      <c r="U295" s="12">
        <f>IF(Control!$C$11="Highly pure",Parameters!$C$12*Parameters!$C$5*'Actual H2'!U295,IF(Control!$C$11="Tap water",Parameters!$C$17*Parameters!$C$5*'Actual H2'!U295,Parameters!$C$22*Parameters!$C$5*'Actual H2'!U295))</f>
        <v>188.67924528301887</v>
      </c>
      <c r="V295" s="12">
        <f>IF(Control!$C$11="Highly pure",Parameters!$C$12*Parameters!$C$5*'Actual H2'!V295,IF(Control!$C$11="Tap water",Parameters!$C$17*Parameters!$C$5*'Actual H2'!V295,Parameters!$C$22*Parameters!$C$5*'Actual H2'!V295))</f>
        <v>187.50188679245284</v>
      </c>
      <c r="W295" s="12">
        <f>IF(Control!$C$11="Highly pure",Parameters!$C$12*Parameters!$C$5*'Actual H2'!W295,IF(Control!$C$11="Tap water",Parameters!$C$17*Parameters!$C$5*'Actual H2'!W295,Parameters!$C$22*Parameters!$C$5*'Actual H2'!W295))</f>
        <v>183.81886792452832</v>
      </c>
      <c r="X295" s="12">
        <f>IF(Control!$C$11="Highly pure",Parameters!$C$12*Parameters!$C$5*'Actual H2'!X295,IF(Control!$C$11="Tap water",Parameters!$C$17*Parameters!$C$5*'Actual H2'!X295,Parameters!$C$22*Parameters!$C$5*'Actual H2'!X295))</f>
        <v>184.06037735849057</v>
      </c>
      <c r="Y295" s="12">
        <f>IF(Control!$C$11="Highly pure",Parameters!$C$12*Parameters!$C$5*'Actual H2'!Y295,IF(Control!$C$11="Tap water",Parameters!$C$17*Parameters!$C$5*'Actual H2'!Y295,Parameters!$C$22*Parameters!$C$5*'Actual H2'!Y295))</f>
        <v>188.67924528301887</v>
      </c>
      <c r="Z295" s="12">
        <f>IF(Control!$C$11="Highly pure",Parameters!$C$12*Parameters!$C$5*'Actual H2'!Z295,IF(Control!$C$11="Tap water",Parameters!$C$17*Parameters!$C$5*'Actual H2'!Z295,Parameters!$C$22*Parameters!$C$5*'Actual H2'!Z295))</f>
        <v>188.67924528301887</v>
      </c>
      <c r="AB295" s="7">
        <f t="shared" si="4"/>
        <v>4493.9169811320744</v>
      </c>
    </row>
    <row r="296" spans="2:28" x14ac:dyDescent="0.2">
      <c r="B296" s="6">
        <v>44490</v>
      </c>
      <c r="C296" s="12">
        <f>IF(Control!$C$11="Highly pure",Parameters!$C$12*Parameters!$C$5*'Actual H2'!C296,IF(Control!$C$11="Tap water",Parameters!$C$17*Parameters!$C$5*'Actual H2'!C296,Parameters!$C$22*Parameters!$C$5*'Actual H2'!C296))</f>
        <v>188.67924528301887</v>
      </c>
      <c r="D296" s="12">
        <f>IF(Control!$C$11="Highly pure",Parameters!$C$12*Parameters!$C$5*'Actual H2'!D296,IF(Control!$C$11="Tap water",Parameters!$C$17*Parameters!$C$5*'Actual H2'!D296,Parameters!$C$22*Parameters!$C$5*'Actual H2'!D296))</f>
        <v>188.67924528301887</v>
      </c>
      <c r="E296" s="12">
        <f>IF(Control!$C$11="Highly pure",Parameters!$C$12*Parameters!$C$5*'Actual H2'!E296,IF(Control!$C$11="Tap water",Parameters!$C$17*Parameters!$C$5*'Actual H2'!E296,Parameters!$C$22*Parameters!$C$5*'Actual H2'!E296))</f>
        <v>188.67924528301887</v>
      </c>
      <c r="F296" s="12">
        <f>IF(Control!$C$11="Highly pure",Parameters!$C$12*Parameters!$C$5*'Actual H2'!F296,IF(Control!$C$11="Tap water",Parameters!$C$17*Parameters!$C$5*'Actual H2'!F296,Parameters!$C$22*Parameters!$C$5*'Actual H2'!F296))</f>
        <v>188.67924528301887</v>
      </c>
      <c r="G296" s="12">
        <f>IF(Control!$C$11="Highly pure",Parameters!$C$12*Parameters!$C$5*'Actual H2'!G296,IF(Control!$C$11="Tap water",Parameters!$C$17*Parameters!$C$5*'Actual H2'!G296,Parameters!$C$22*Parameters!$C$5*'Actual H2'!G296))</f>
        <v>188.67924528301887</v>
      </c>
      <c r="H296" s="12">
        <f>IF(Control!$C$11="Highly pure",Parameters!$C$12*Parameters!$C$5*'Actual H2'!H296,IF(Control!$C$11="Tap water",Parameters!$C$17*Parameters!$C$5*'Actual H2'!H296,Parameters!$C$22*Parameters!$C$5*'Actual H2'!H296))</f>
        <v>188.67924528301887</v>
      </c>
      <c r="I296" s="12">
        <f>IF(Control!$C$11="Highly pure",Parameters!$C$12*Parameters!$C$5*'Actual H2'!I296,IF(Control!$C$11="Tap water",Parameters!$C$17*Parameters!$C$5*'Actual H2'!I296,Parameters!$C$22*Parameters!$C$5*'Actual H2'!I296))</f>
        <v>188.67924528301887</v>
      </c>
      <c r="J296" s="12">
        <f>IF(Control!$C$11="Highly pure",Parameters!$C$12*Parameters!$C$5*'Actual H2'!J296,IF(Control!$C$11="Tap water",Parameters!$C$17*Parameters!$C$5*'Actual H2'!J296,Parameters!$C$22*Parameters!$C$5*'Actual H2'!J296))</f>
        <v>188.67924528301887</v>
      </c>
      <c r="K296" s="12">
        <f>IF(Control!$C$11="Highly pure",Parameters!$C$12*Parameters!$C$5*'Actual H2'!K296,IF(Control!$C$11="Tap water",Parameters!$C$17*Parameters!$C$5*'Actual H2'!K296,Parameters!$C$22*Parameters!$C$5*'Actual H2'!K296))</f>
        <v>188.67924528301887</v>
      </c>
      <c r="L296" s="12">
        <f>IF(Control!$C$11="Highly pure",Parameters!$C$12*Parameters!$C$5*'Actual H2'!L296,IF(Control!$C$11="Tap water",Parameters!$C$17*Parameters!$C$5*'Actual H2'!L296,Parameters!$C$22*Parameters!$C$5*'Actual H2'!L296))</f>
        <v>184.06037735849057</v>
      </c>
      <c r="M296" s="12">
        <f>IF(Control!$C$11="Highly pure",Parameters!$C$12*Parameters!$C$5*'Actual H2'!M296,IF(Control!$C$11="Tap water",Parameters!$C$17*Parameters!$C$5*'Actual H2'!M296,Parameters!$C$22*Parameters!$C$5*'Actual H2'!M296))</f>
        <v>187.74339622641514</v>
      </c>
      <c r="N296" s="12">
        <f>IF(Control!$C$11="Highly pure",Parameters!$C$12*Parameters!$C$5*'Actual H2'!N296,IF(Control!$C$11="Tap water",Parameters!$C$17*Parameters!$C$5*'Actual H2'!N296,Parameters!$C$22*Parameters!$C$5*'Actual H2'!N296))</f>
        <v>188.67924528301887</v>
      </c>
      <c r="O296" s="12">
        <f>IF(Control!$C$11="Highly pure",Parameters!$C$12*Parameters!$C$5*'Actual H2'!O296,IF(Control!$C$11="Tap water",Parameters!$C$17*Parameters!$C$5*'Actual H2'!O296,Parameters!$C$22*Parameters!$C$5*'Actual H2'!O296))</f>
        <v>188.67924528301887</v>
      </c>
      <c r="P296" s="12">
        <f>IF(Control!$C$11="Highly pure",Parameters!$C$12*Parameters!$C$5*'Actual H2'!P296,IF(Control!$C$11="Tap water",Parameters!$C$17*Parameters!$C$5*'Actual H2'!P296,Parameters!$C$22*Parameters!$C$5*'Actual H2'!P296))</f>
        <v>188.67924528301887</v>
      </c>
      <c r="Q296" s="12">
        <f>IF(Control!$C$11="Highly pure",Parameters!$C$12*Parameters!$C$5*'Actual H2'!Q296,IF(Control!$C$11="Tap water",Parameters!$C$17*Parameters!$C$5*'Actual H2'!Q296,Parameters!$C$22*Parameters!$C$5*'Actual H2'!Q296))</f>
        <v>188.67924528301887</v>
      </c>
      <c r="R296" s="12">
        <f>IF(Control!$C$11="Highly pure",Parameters!$C$12*Parameters!$C$5*'Actual H2'!R296,IF(Control!$C$11="Tap water",Parameters!$C$17*Parameters!$C$5*'Actual H2'!R296,Parameters!$C$22*Parameters!$C$5*'Actual H2'!R296))</f>
        <v>188.67924528301887</v>
      </c>
      <c r="S296" s="12">
        <f>IF(Control!$C$11="Highly pure",Parameters!$C$12*Parameters!$C$5*'Actual H2'!S296,IF(Control!$C$11="Tap water",Parameters!$C$17*Parameters!$C$5*'Actual H2'!S296,Parameters!$C$22*Parameters!$C$5*'Actual H2'!S296))</f>
        <v>188.67924528301887</v>
      </c>
      <c r="T296" s="12">
        <f>IF(Control!$C$11="Highly pure",Parameters!$C$12*Parameters!$C$5*'Actual H2'!T296,IF(Control!$C$11="Tap water",Parameters!$C$17*Parameters!$C$5*'Actual H2'!T296,Parameters!$C$22*Parameters!$C$5*'Actual H2'!T296))</f>
        <v>188.67924528301887</v>
      </c>
      <c r="U296" s="12">
        <f>IF(Control!$C$11="Highly pure",Parameters!$C$12*Parameters!$C$5*'Actual H2'!U296,IF(Control!$C$11="Tap water",Parameters!$C$17*Parameters!$C$5*'Actual H2'!U296,Parameters!$C$22*Parameters!$C$5*'Actual H2'!U296))</f>
        <v>188.67924528301887</v>
      </c>
      <c r="V296" s="12">
        <f>IF(Control!$C$11="Highly pure",Parameters!$C$12*Parameters!$C$5*'Actual H2'!V296,IF(Control!$C$11="Tap water",Parameters!$C$17*Parameters!$C$5*'Actual H2'!V296,Parameters!$C$22*Parameters!$C$5*'Actual H2'!V296))</f>
        <v>188.67924528301887</v>
      </c>
      <c r="W296" s="12">
        <f>IF(Control!$C$11="Highly pure",Parameters!$C$12*Parameters!$C$5*'Actual H2'!W296,IF(Control!$C$11="Tap water",Parameters!$C$17*Parameters!$C$5*'Actual H2'!W296,Parameters!$C$22*Parameters!$C$5*'Actual H2'!W296))</f>
        <v>188.67924528301887</v>
      </c>
      <c r="X296" s="12">
        <f>IF(Control!$C$11="Highly pure",Parameters!$C$12*Parameters!$C$5*'Actual H2'!X296,IF(Control!$C$11="Tap water",Parameters!$C$17*Parameters!$C$5*'Actual H2'!X296,Parameters!$C$22*Parameters!$C$5*'Actual H2'!X296))</f>
        <v>188.67924528301887</v>
      </c>
      <c r="Y296" s="12">
        <f>IF(Control!$C$11="Highly pure",Parameters!$C$12*Parameters!$C$5*'Actual H2'!Y296,IF(Control!$C$11="Tap water",Parameters!$C$17*Parameters!$C$5*'Actual H2'!Y296,Parameters!$C$22*Parameters!$C$5*'Actual H2'!Y296))</f>
        <v>188.67924528301887</v>
      </c>
      <c r="Z296" s="12">
        <f>IF(Control!$C$11="Highly pure",Parameters!$C$12*Parameters!$C$5*'Actual H2'!Z296,IF(Control!$C$11="Tap water",Parameters!$C$17*Parameters!$C$5*'Actual H2'!Z296,Parameters!$C$22*Parameters!$C$5*'Actual H2'!Z296))</f>
        <v>188.67924528301887</v>
      </c>
      <c r="AB296" s="7">
        <f t="shared" si="4"/>
        <v>4522.7471698113177</v>
      </c>
    </row>
    <row r="297" spans="2:28" x14ac:dyDescent="0.2">
      <c r="B297" s="6">
        <v>44491</v>
      </c>
      <c r="C297" s="12">
        <f>IF(Control!$C$11="Highly pure",Parameters!$C$12*Parameters!$C$5*'Actual H2'!C297,IF(Control!$C$11="Tap water",Parameters!$C$17*Parameters!$C$5*'Actual H2'!C297,Parameters!$C$22*Parameters!$C$5*'Actual H2'!C297))</f>
        <v>188.67924528301887</v>
      </c>
      <c r="D297" s="12">
        <f>IF(Control!$C$11="Highly pure",Parameters!$C$12*Parameters!$C$5*'Actual H2'!D297,IF(Control!$C$11="Tap water",Parameters!$C$17*Parameters!$C$5*'Actual H2'!D297,Parameters!$C$22*Parameters!$C$5*'Actual H2'!D297))</f>
        <v>188.67924528301887</v>
      </c>
      <c r="E297" s="12">
        <f>IF(Control!$C$11="Highly pure",Parameters!$C$12*Parameters!$C$5*'Actual H2'!E297,IF(Control!$C$11="Tap water",Parameters!$C$17*Parameters!$C$5*'Actual H2'!E297,Parameters!$C$22*Parameters!$C$5*'Actual H2'!E297))</f>
        <v>188.67924528301887</v>
      </c>
      <c r="F297" s="12">
        <f>IF(Control!$C$11="Highly pure",Parameters!$C$12*Parameters!$C$5*'Actual H2'!F297,IF(Control!$C$11="Tap water",Parameters!$C$17*Parameters!$C$5*'Actual H2'!F297,Parameters!$C$22*Parameters!$C$5*'Actual H2'!F297))</f>
        <v>188.67924528301887</v>
      </c>
      <c r="G297" s="12">
        <f>IF(Control!$C$11="Highly pure",Parameters!$C$12*Parameters!$C$5*'Actual H2'!G297,IF(Control!$C$11="Tap water",Parameters!$C$17*Parameters!$C$5*'Actual H2'!G297,Parameters!$C$22*Parameters!$C$5*'Actual H2'!G297))</f>
        <v>188.67924528301887</v>
      </c>
      <c r="H297" s="12">
        <f>IF(Control!$C$11="Highly pure",Parameters!$C$12*Parameters!$C$5*'Actual H2'!H297,IF(Control!$C$11="Tap water",Parameters!$C$17*Parameters!$C$5*'Actual H2'!H297,Parameters!$C$22*Parameters!$C$5*'Actual H2'!H297))</f>
        <v>188.67924528301887</v>
      </c>
      <c r="I297" s="12">
        <f>IF(Control!$C$11="Highly pure",Parameters!$C$12*Parameters!$C$5*'Actual H2'!I297,IF(Control!$C$11="Tap water",Parameters!$C$17*Parameters!$C$5*'Actual H2'!I297,Parameters!$C$22*Parameters!$C$5*'Actual H2'!I297))</f>
        <v>186.94339622641508</v>
      </c>
      <c r="J297" s="12">
        <f>IF(Control!$C$11="Highly pure",Parameters!$C$12*Parameters!$C$5*'Actual H2'!J297,IF(Control!$C$11="Tap water",Parameters!$C$17*Parameters!$C$5*'Actual H2'!J297,Parameters!$C$22*Parameters!$C$5*'Actual H2'!J297))</f>
        <v>177.7811320754717</v>
      </c>
      <c r="K297" s="12">
        <f>IF(Control!$C$11="Highly pure",Parameters!$C$12*Parameters!$C$5*'Actual H2'!K297,IF(Control!$C$11="Tap water",Parameters!$C$17*Parameters!$C$5*'Actual H2'!K297,Parameters!$C$22*Parameters!$C$5*'Actual H2'!K297))</f>
        <v>153.23773584905663</v>
      </c>
      <c r="L297" s="12">
        <f>IF(Control!$C$11="Highly pure",Parameters!$C$12*Parameters!$C$5*'Actual H2'!L297,IF(Control!$C$11="Tap water",Parameters!$C$17*Parameters!$C$5*'Actual H2'!L297,Parameters!$C$22*Parameters!$C$5*'Actual H2'!L297))</f>
        <v>117.1320754716981</v>
      </c>
      <c r="M297" s="12">
        <f>IF(Control!$C$11="Highly pure",Parameters!$C$12*Parameters!$C$5*'Actual H2'!M297,IF(Control!$C$11="Tap water",Parameters!$C$17*Parameters!$C$5*'Actual H2'!M297,Parameters!$C$22*Parameters!$C$5*'Actual H2'!M297))</f>
        <v>117.1320754716981</v>
      </c>
      <c r="N297" s="12">
        <f>IF(Control!$C$11="Highly pure",Parameters!$C$12*Parameters!$C$5*'Actual H2'!N297,IF(Control!$C$11="Tap water",Parameters!$C$17*Parameters!$C$5*'Actual H2'!N297,Parameters!$C$22*Parameters!$C$5*'Actual H2'!N297))</f>
        <v>105.66037735849056</v>
      </c>
      <c r="O297" s="12">
        <f>IF(Control!$C$11="Highly pure",Parameters!$C$12*Parameters!$C$5*'Actual H2'!O297,IF(Control!$C$11="Tap water",Parameters!$C$17*Parameters!$C$5*'Actual H2'!O297,Parameters!$C$22*Parameters!$C$5*'Actual H2'!O297))</f>
        <v>89.720754716981133</v>
      </c>
      <c r="P297" s="12">
        <f>IF(Control!$C$11="Highly pure",Parameters!$C$12*Parameters!$C$5*'Actual H2'!P297,IF(Control!$C$11="Tap water",Parameters!$C$17*Parameters!$C$5*'Actual H2'!P297,Parameters!$C$22*Parameters!$C$5*'Actual H2'!P297))</f>
        <v>75.833962264150927</v>
      </c>
      <c r="Q297" s="12">
        <f>IF(Control!$C$11="Highly pure",Parameters!$C$12*Parameters!$C$5*'Actual H2'!Q297,IF(Control!$C$11="Tap water",Parameters!$C$17*Parameters!$C$5*'Actual H2'!Q297,Parameters!$C$22*Parameters!$C$5*'Actual H2'!Q297))</f>
        <v>53.132075471698116</v>
      </c>
      <c r="R297" s="12">
        <f>IF(Control!$C$11="Highly pure",Parameters!$C$12*Parameters!$C$5*'Actual H2'!R297,IF(Control!$C$11="Tap water",Parameters!$C$17*Parameters!$C$5*'Actual H2'!R297,Parameters!$C$22*Parameters!$C$5*'Actual H2'!R297))</f>
        <v>33.705660377358491</v>
      </c>
      <c r="S297" s="12">
        <f>IF(Control!$C$11="Highly pure",Parameters!$C$12*Parameters!$C$5*'Actual H2'!S297,IF(Control!$C$11="Tap water",Parameters!$C$17*Parameters!$C$5*'Actual H2'!S297,Parameters!$C$22*Parameters!$C$5*'Actual H2'!S297))</f>
        <v>23.924528301886792</v>
      </c>
      <c r="T297" s="12">
        <f>IF(Control!$C$11="Highly pure",Parameters!$C$12*Parameters!$C$5*'Actual H2'!T297,IF(Control!$C$11="Tap water",Parameters!$C$17*Parameters!$C$5*'Actual H2'!T297,Parameters!$C$22*Parameters!$C$5*'Actual H2'!T297))</f>
        <v>17.343396226415091</v>
      </c>
      <c r="U297" s="12">
        <f>IF(Control!$C$11="Highly pure",Parameters!$C$12*Parameters!$C$5*'Actual H2'!U297,IF(Control!$C$11="Tap water",Parameters!$C$17*Parameters!$C$5*'Actual H2'!U297,Parameters!$C$22*Parameters!$C$5*'Actual H2'!U297))</f>
        <v>10.430188679245285</v>
      </c>
      <c r="V297" s="12">
        <f>IF(Control!$C$11="Highly pure",Parameters!$C$12*Parameters!$C$5*'Actual H2'!V297,IF(Control!$C$11="Tap water",Parameters!$C$17*Parameters!$C$5*'Actual H2'!V297,Parameters!$C$22*Parameters!$C$5*'Actual H2'!V297))</f>
        <v>6.7169811320754729</v>
      </c>
      <c r="W297" s="12">
        <f>IF(Control!$C$11="Highly pure",Parameters!$C$12*Parameters!$C$5*'Actual H2'!W297,IF(Control!$C$11="Tap water",Parameters!$C$17*Parameters!$C$5*'Actual H2'!W297,Parameters!$C$22*Parameters!$C$5*'Actual H2'!W297))</f>
        <v>4.7849056603773574</v>
      </c>
      <c r="X297" s="12">
        <f>IF(Control!$C$11="Highly pure",Parameters!$C$12*Parameters!$C$5*'Actual H2'!X297,IF(Control!$C$11="Tap water",Parameters!$C$17*Parameters!$C$5*'Actual H2'!X297,Parameters!$C$22*Parameters!$C$5*'Actual H2'!X297))</f>
        <v>7.9547169811320764</v>
      </c>
      <c r="Y297" s="12">
        <f>IF(Control!$C$11="Highly pure",Parameters!$C$12*Parameters!$C$5*'Actual H2'!Y297,IF(Control!$C$11="Tap water",Parameters!$C$17*Parameters!$C$5*'Actual H2'!Y297,Parameters!$C$22*Parameters!$C$5*'Actual H2'!Y297))</f>
        <v>22.113207547169811</v>
      </c>
      <c r="Z297" s="12">
        <f>IF(Control!$C$11="Highly pure",Parameters!$C$12*Parameters!$C$5*'Actual H2'!Z297,IF(Control!$C$11="Tap water",Parameters!$C$17*Parameters!$C$5*'Actual H2'!Z297,Parameters!$C$22*Parameters!$C$5*'Actual H2'!Z297))</f>
        <v>42.807547169811322</v>
      </c>
      <c r="AB297" s="7">
        <f t="shared" si="4"/>
        <v>2378.4301886792455</v>
      </c>
    </row>
    <row r="298" spans="2:28" x14ac:dyDescent="0.2">
      <c r="B298" s="6">
        <v>44492</v>
      </c>
      <c r="C298" s="12">
        <f>IF(Control!$C$11="Highly pure",Parameters!$C$12*Parameters!$C$5*'Actual H2'!C298,IF(Control!$C$11="Tap water",Parameters!$C$17*Parameters!$C$5*'Actual H2'!C298,Parameters!$C$22*Parameters!$C$5*'Actual H2'!C298))</f>
        <v>62.279245283018867</v>
      </c>
      <c r="D298" s="12">
        <f>IF(Control!$C$11="Highly pure",Parameters!$C$12*Parameters!$C$5*'Actual H2'!D298,IF(Control!$C$11="Tap water",Parameters!$C$17*Parameters!$C$5*'Actual H2'!D298,Parameters!$C$22*Parameters!$C$5*'Actual H2'!D298))</f>
        <v>71.84905660377359</v>
      </c>
      <c r="E298" s="12">
        <f>IF(Control!$C$11="Highly pure",Parameters!$C$12*Parameters!$C$5*'Actual H2'!E298,IF(Control!$C$11="Tap water",Parameters!$C$17*Parameters!$C$5*'Actual H2'!E298,Parameters!$C$22*Parameters!$C$5*'Actual H2'!E298))</f>
        <v>79.969811320754715</v>
      </c>
      <c r="F298" s="12">
        <f>IF(Control!$C$11="Highly pure",Parameters!$C$12*Parameters!$C$5*'Actual H2'!F298,IF(Control!$C$11="Tap water",Parameters!$C$17*Parameters!$C$5*'Actual H2'!F298,Parameters!$C$22*Parameters!$C$5*'Actual H2'!F298))</f>
        <v>93.856603773584894</v>
      </c>
      <c r="G298" s="12">
        <f>IF(Control!$C$11="Highly pure",Parameters!$C$12*Parameters!$C$5*'Actual H2'!G298,IF(Control!$C$11="Tap water",Parameters!$C$17*Parameters!$C$5*'Actual H2'!G298,Parameters!$C$22*Parameters!$C$5*'Actual H2'!G298))</f>
        <v>113.72075471698113</v>
      </c>
      <c r="H298" s="12">
        <f>IF(Control!$C$11="Highly pure",Parameters!$C$12*Parameters!$C$5*'Actual H2'!H298,IF(Control!$C$11="Tap water",Parameters!$C$17*Parameters!$C$5*'Actual H2'!H298,Parameters!$C$22*Parameters!$C$5*'Actual H2'!H298))</f>
        <v>133.6754716981132</v>
      </c>
      <c r="I298" s="12">
        <f>IF(Control!$C$11="Highly pure",Parameters!$C$12*Parameters!$C$5*'Actual H2'!I298,IF(Control!$C$11="Tap water",Parameters!$C$17*Parameters!$C$5*'Actual H2'!I298,Parameters!$C$22*Parameters!$C$5*'Actual H2'!I298))</f>
        <v>149.37358490566038</v>
      </c>
      <c r="J298" s="12">
        <f>IF(Control!$C$11="Highly pure",Parameters!$C$12*Parameters!$C$5*'Actual H2'!J298,IF(Control!$C$11="Tap water",Parameters!$C$17*Parameters!$C$5*'Actual H2'!J298,Parameters!$C$22*Parameters!$C$5*'Actual H2'!J298))</f>
        <v>151.72830188679248</v>
      </c>
      <c r="K298" s="12">
        <f>IF(Control!$C$11="Highly pure",Parameters!$C$12*Parameters!$C$5*'Actual H2'!K298,IF(Control!$C$11="Tap water",Parameters!$C$17*Parameters!$C$5*'Actual H2'!K298,Parameters!$C$22*Parameters!$C$5*'Actual H2'!K298))</f>
        <v>168.36226415094336</v>
      </c>
      <c r="L298" s="12">
        <f>IF(Control!$C$11="Highly pure",Parameters!$C$12*Parameters!$C$5*'Actual H2'!L298,IF(Control!$C$11="Tap water",Parameters!$C$17*Parameters!$C$5*'Actual H2'!L298,Parameters!$C$22*Parameters!$C$5*'Actual H2'!L298))</f>
        <v>183.26037735849056</v>
      </c>
      <c r="M298" s="12">
        <f>IF(Control!$C$11="Highly pure",Parameters!$C$12*Parameters!$C$5*'Actual H2'!M298,IF(Control!$C$11="Tap water",Parameters!$C$17*Parameters!$C$5*'Actual H2'!M298,Parameters!$C$22*Parameters!$C$5*'Actual H2'!M298))</f>
        <v>187.74339622641514</v>
      </c>
      <c r="N298" s="12">
        <f>IF(Control!$C$11="Highly pure",Parameters!$C$12*Parameters!$C$5*'Actual H2'!N298,IF(Control!$C$11="Tap water",Parameters!$C$17*Parameters!$C$5*'Actual H2'!N298,Parameters!$C$22*Parameters!$C$5*'Actual H2'!N298))</f>
        <v>187.50188679245284</v>
      </c>
      <c r="O298" s="12">
        <f>IF(Control!$C$11="Highly pure",Parameters!$C$12*Parameters!$C$5*'Actual H2'!O298,IF(Control!$C$11="Tap water",Parameters!$C$17*Parameters!$C$5*'Actual H2'!O298,Parameters!$C$22*Parameters!$C$5*'Actual H2'!O298))</f>
        <v>187.71320754716982</v>
      </c>
      <c r="P298" s="12">
        <f>IF(Control!$C$11="Highly pure",Parameters!$C$12*Parameters!$C$5*'Actual H2'!P298,IF(Control!$C$11="Tap water",Parameters!$C$17*Parameters!$C$5*'Actual H2'!P298,Parameters!$C$22*Parameters!$C$5*'Actual H2'!P298))</f>
        <v>188.67924528301887</v>
      </c>
      <c r="Q298" s="12">
        <f>IF(Control!$C$11="Highly pure",Parameters!$C$12*Parameters!$C$5*'Actual H2'!Q298,IF(Control!$C$11="Tap water",Parameters!$C$17*Parameters!$C$5*'Actual H2'!Q298,Parameters!$C$22*Parameters!$C$5*'Actual H2'!Q298))</f>
        <v>188.67924528301887</v>
      </c>
      <c r="R298" s="12">
        <f>IF(Control!$C$11="Highly pure",Parameters!$C$12*Parameters!$C$5*'Actual H2'!R298,IF(Control!$C$11="Tap water",Parameters!$C$17*Parameters!$C$5*'Actual H2'!R298,Parameters!$C$22*Parameters!$C$5*'Actual H2'!R298))</f>
        <v>188.67924528301887</v>
      </c>
      <c r="S298" s="12">
        <f>IF(Control!$C$11="Highly pure",Parameters!$C$12*Parameters!$C$5*'Actual H2'!S298,IF(Control!$C$11="Tap water",Parameters!$C$17*Parameters!$C$5*'Actual H2'!S298,Parameters!$C$22*Parameters!$C$5*'Actual H2'!S298))</f>
        <v>188.67924528301887</v>
      </c>
      <c r="T298" s="12">
        <f>IF(Control!$C$11="Highly pure",Parameters!$C$12*Parameters!$C$5*'Actual H2'!T298,IF(Control!$C$11="Tap water",Parameters!$C$17*Parameters!$C$5*'Actual H2'!T298,Parameters!$C$22*Parameters!$C$5*'Actual H2'!T298))</f>
        <v>188.67924528301887</v>
      </c>
      <c r="U298" s="12">
        <f>IF(Control!$C$11="Highly pure",Parameters!$C$12*Parameters!$C$5*'Actual H2'!U298,IF(Control!$C$11="Tap water",Parameters!$C$17*Parameters!$C$5*'Actual H2'!U298,Parameters!$C$22*Parameters!$C$5*'Actual H2'!U298))</f>
        <v>188.67924528301887</v>
      </c>
      <c r="V298" s="12">
        <f>IF(Control!$C$11="Highly pure",Parameters!$C$12*Parameters!$C$5*'Actual H2'!V298,IF(Control!$C$11="Tap water",Parameters!$C$17*Parameters!$C$5*'Actual H2'!V298,Parameters!$C$22*Parameters!$C$5*'Actual H2'!V298))</f>
        <v>188.67924528301887</v>
      </c>
      <c r="W298" s="12">
        <f>IF(Control!$C$11="Highly pure",Parameters!$C$12*Parameters!$C$5*'Actual H2'!W298,IF(Control!$C$11="Tap water",Parameters!$C$17*Parameters!$C$5*'Actual H2'!W298,Parameters!$C$22*Parameters!$C$5*'Actual H2'!W298))</f>
        <v>188.67924528301887</v>
      </c>
      <c r="X298" s="12">
        <f>IF(Control!$C$11="Highly pure",Parameters!$C$12*Parameters!$C$5*'Actual H2'!X298,IF(Control!$C$11="Tap water",Parameters!$C$17*Parameters!$C$5*'Actual H2'!X298,Parameters!$C$22*Parameters!$C$5*'Actual H2'!X298))</f>
        <v>188.67924528301887</v>
      </c>
      <c r="Y298" s="12">
        <f>IF(Control!$C$11="Highly pure",Parameters!$C$12*Parameters!$C$5*'Actual H2'!Y298,IF(Control!$C$11="Tap water",Parameters!$C$17*Parameters!$C$5*'Actual H2'!Y298,Parameters!$C$22*Parameters!$C$5*'Actual H2'!Y298))</f>
        <v>188.67924528301887</v>
      </c>
      <c r="Z298" s="12">
        <f>IF(Control!$C$11="Highly pure",Parameters!$C$12*Parameters!$C$5*'Actual H2'!Z298,IF(Control!$C$11="Tap water",Parameters!$C$17*Parameters!$C$5*'Actual H2'!Z298,Parameters!$C$22*Parameters!$C$5*'Actual H2'!Z298))</f>
        <v>188.67924528301887</v>
      </c>
      <c r="AB298" s="7">
        <f t="shared" si="4"/>
        <v>3846.5056603773564</v>
      </c>
    </row>
    <row r="299" spans="2:28" x14ac:dyDescent="0.2">
      <c r="B299" s="6">
        <v>44493</v>
      </c>
      <c r="C299" s="12">
        <f>IF(Control!$C$11="Highly pure",Parameters!$C$12*Parameters!$C$5*'Actual H2'!C299,IF(Control!$C$11="Tap water",Parameters!$C$17*Parameters!$C$5*'Actual H2'!C299,Parameters!$C$22*Parameters!$C$5*'Actual H2'!C299))</f>
        <v>188.67924528301887</v>
      </c>
      <c r="D299" s="12">
        <f>IF(Control!$C$11="Highly pure",Parameters!$C$12*Parameters!$C$5*'Actual H2'!D299,IF(Control!$C$11="Tap water",Parameters!$C$17*Parameters!$C$5*'Actual H2'!D299,Parameters!$C$22*Parameters!$C$5*'Actual H2'!D299))</f>
        <v>188.67924528301887</v>
      </c>
      <c r="E299" s="12">
        <f>IF(Control!$C$11="Highly pure",Parameters!$C$12*Parameters!$C$5*'Actual H2'!E299,IF(Control!$C$11="Tap water",Parameters!$C$17*Parameters!$C$5*'Actual H2'!E299,Parameters!$C$22*Parameters!$C$5*'Actual H2'!E299))</f>
        <v>188.67924528301887</v>
      </c>
      <c r="F299" s="12">
        <f>IF(Control!$C$11="Highly pure",Parameters!$C$12*Parameters!$C$5*'Actual H2'!F299,IF(Control!$C$11="Tap water",Parameters!$C$17*Parameters!$C$5*'Actual H2'!F299,Parameters!$C$22*Parameters!$C$5*'Actual H2'!F299))</f>
        <v>188.67924528301887</v>
      </c>
      <c r="G299" s="12">
        <f>IF(Control!$C$11="Highly pure",Parameters!$C$12*Parameters!$C$5*'Actual H2'!G299,IF(Control!$C$11="Tap water",Parameters!$C$17*Parameters!$C$5*'Actual H2'!G299,Parameters!$C$22*Parameters!$C$5*'Actual H2'!G299))</f>
        <v>187.50188679245284</v>
      </c>
      <c r="H299" s="12">
        <f>IF(Control!$C$11="Highly pure",Parameters!$C$12*Parameters!$C$5*'Actual H2'!H299,IF(Control!$C$11="Tap water",Parameters!$C$17*Parameters!$C$5*'Actual H2'!H299,Parameters!$C$22*Parameters!$C$5*'Actual H2'!H299))</f>
        <v>167.80377358490566</v>
      </c>
      <c r="I299" s="12">
        <f>IF(Control!$C$11="Highly pure",Parameters!$C$12*Parameters!$C$5*'Actual H2'!I299,IF(Control!$C$11="Tap water",Parameters!$C$17*Parameters!$C$5*'Actual H2'!I299,Parameters!$C$22*Parameters!$C$5*'Actual H2'!I299))</f>
        <v>149.37358490566038</v>
      </c>
      <c r="J299" s="12">
        <f>IF(Control!$C$11="Highly pure",Parameters!$C$12*Parameters!$C$5*'Actual H2'!J299,IF(Control!$C$11="Tap water",Parameters!$C$17*Parameters!$C$5*'Actual H2'!J299,Parameters!$C$22*Parameters!$C$5*'Actual H2'!J299))</f>
        <v>137.53962264150945</v>
      </c>
      <c r="K299" s="12">
        <f>IF(Control!$C$11="Highly pure",Parameters!$C$12*Parameters!$C$5*'Actual H2'!K299,IF(Control!$C$11="Tap water",Parameters!$C$17*Parameters!$C$5*'Actual H2'!K299,Parameters!$C$22*Parameters!$C$5*'Actual H2'!K299))</f>
        <v>136.0301886792453</v>
      </c>
      <c r="L299" s="12">
        <f>IF(Control!$C$11="Highly pure",Parameters!$C$12*Parameters!$C$5*'Actual H2'!L299,IF(Control!$C$11="Tap water",Parameters!$C$17*Parameters!$C$5*'Actual H2'!L299,Parameters!$C$22*Parameters!$C$5*'Actual H2'!L299))</f>
        <v>119.48679245283019</v>
      </c>
      <c r="M299" s="12">
        <f>IF(Control!$C$11="Highly pure",Parameters!$C$12*Parameters!$C$5*'Actual H2'!M299,IF(Control!$C$11="Tap water",Parameters!$C$17*Parameters!$C$5*'Actual H2'!M299,Parameters!$C$22*Parameters!$C$5*'Actual H2'!M299))</f>
        <v>119.48679245283019</v>
      </c>
      <c r="N299" s="12">
        <f>IF(Control!$C$11="Highly pure",Parameters!$C$12*Parameters!$C$5*'Actual H2'!N299,IF(Control!$C$11="Tap water",Parameters!$C$17*Parameters!$C$5*'Actual H2'!N299,Parameters!$C$22*Parameters!$C$5*'Actual H2'!N299))</f>
        <v>151.72830188679248</v>
      </c>
      <c r="O299" s="12">
        <f>IF(Control!$C$11="Highly pure",Parameters!$C$12*Parameters!$C$5*'Actual H2'!O299,IF(Control!$C$11="Tap water",Parameters!$C$17*Parameters!$C$5*'Actual H2'!O299,Parameters!$C$22*Parameters!$C$5*'Actual H2'!O299))</f>
        <v>154.15849056603776</v>
      </c>
      <c r="P299" s="12">
        <f>IF(Control!$C$11="Highly pure",Parameters!$C$12*Parameters!$C$5*'Actual H2'!P299,IF(Control!$C$11="Tap water",Parameters!$C$17*Parameters!$C$5*'Actual H2'!P299,Parameters!$C$22*Parameters!$C$5*'Actual H2'!P299))</f>
        <v>153.23773584905663</v>
      </c>
      <c r="Q299" s="12">
        <f>IF(Control!$C$11="Highly pure",Parameters!$C$12*Parameters!$C$5*'Actual H2'!Q299,IF(Control!$C$11="Tap water",Parameters!$C$17*Parameters!$C$5*'Actual H2'!Q299,Parameters!$C$22*Parameters!$C$5*'Actual H2'!Q299))</f>
        <v>151.72830188679248</v>
      </c>
      <c r="R299" s="12">
        <f>IF(Control!$C$11="Highly pure",Parameters!$C$12*Parameters!$C$5*'Actual H2'!R299,IF(Control!$C$11="Tap water",Parameters!$C$17*Parameters!$C$5*'Actual H2'!R299,Parameters!$C$22*Parameters!$C$5*'Actual H2'!R299))</f>
        <v>151.72830188679248</v>
      </c>
      <c r="S299" s="12">
        <f>IF(Control!$C$11="Highly pure",Parameters!$C$12*Parameters!$C$5*'Actual H2'!S299,IF(Control!$C$11="Tap water",Parameters!$C$17*Parameters!$C$5*'Actual H2'!S299,Parameters!$C$22*Parameters!$C$5*'Actual H2'!S299))</f>
        <v>154.15849056603776</v>
      </c>
      <c r="T299" s="12">
        <f>IF(Control!$C$11="Highly pure",Parameters!$C$12*Parameters!$C$5*'Actual H2'!T299,IF(Control!$C$11="Tap water",Parameters!$C$17*Parameters!$C$5*'Actual H2'!T299,Parameters!$C$22*Parameters!$C$5*'Actual H2'!T299))</f>
        <v>167.80377358490566</v>
      </c>
      <c r="U299" s="12">
        <f>IF(Control!$C$11="Highly pure",Parameters!$C$12*Parameters!$C$5*'Actual H2'!U299,IF(Control!$C$11="Tap water",Parameters!$C$17*Parameters!$C$5*'Actual H2'!U299,Parameters!$C$22*Parameters!$C$5*'Actual H2'!U299))</f>
        <v>168.36226415094336</v>
      </c>
      <c r="V299" s="12">
        <f>IF(Control!$C$11="Highly pure",Parameters!$C$12*Parameters!$C$5*'Actual H2'!V299,IF(Control!$C$11="Tap water",Parameters!$C$17*Parameters!$C$5*'Actual H2'!V299,Parameters!$C$22*Parameters!$C$5*'Actual H2'!V299))</f>
        <v>168.36226415094336</v>
      </c>
      <c r="W299" s="12">
        <f>IF(Control!$C$11="Highly pure",Parameters!$C$12*Parameters!$C$5*'Actual H2'!W299,IF(Control!$C$11="Tap water",Parameters!$C$17*Parameters!$C$5*'Actual H2'!W299,Parameters!$C$22*Parameters!$C$5*'Actual H2'!W299))</f>
        <v>165.37358490566035</v>
      </c>
      <c r="X299" s="12">
        <f>IF(Control!$C$11="Highly pure",Parameters!$C$12*Parameters!$C$5*'Actual H2'!X299,IF(Control!$C$11="Tap water",Parameters!$C$17*Parameters!$C$5*'Actual H2'!X299,Parameters!$C$22*Parameters!$C$5*'Actual H2'!X299))</f>
        <v>153.23773584905663</v>
      </c>
      <c r="Y299" s="12">
        <f>IF(Control!$C$11="Highly pure",Parameters!$C$12*Parameters!$C$5*'Actual H2'!Y299,IF(Control!$C$11="Tap water",Parameters!$C$17*Parameters!$C$5*'Actual H2'!Y299,Parameters!$C$22*Parameters!$C$5*'Actual H2'!Y299))</f>
        <v>136.0301886792453</v>
      </c>
      <c r="Z299" s="12">
        <f>IF(Control!$C$11="Highly pure",Parameters!$C$12*Parameters!$C$5*'Actual H2'!Z299,IF(Control!$C$11="Tap water",Parameters!$C$17*Parameters!$C$5*'Actual H2'!Z299,Parameters!$C$22*Parameters!$C$5*'Actual H2'!Z299))</f>
        <v>113.72075471698113</v>
      </c>
      <c r="AB299" s="7">
        <f t="shared" si="4"/>
        <v>3761.569811320755</v>
      </c>
    </row>
    <row r="300" spans="2:28" x14ac:dyDescent="0.2">
      <c r="B300" s="6">
        <v>44494</v>
      </c>
      <c r="C300" s="12">
        <f>IF(Control!$C$11="Highly pure",Parameters!$C$12*Parameters!$C$5*'Actual H2'!C300,IF(Control!$C$11="Tap water",Parameters!$C$17*Parameters!$C$5*'Actual H2'!C300,Parameters!$C$22*Parameters!$C$5*'Actual H2'!C300))</f>
        <v>101.19245283018867</v>
      </c>
      <c r="D300" s="12">
        <f>IF(Control!$C$11="Highly pure",Parameters!$C$12*Parameters!$C$5*'Actual H2'!D300,IF(Control!$C$11="Tap water",Parameters!$C$17*Parameters!$C$5*'Actual H2'!D300,Parameters!$C$22*Parameters!$C$5*'Actual H2'!D300))</f>
        <v>136.0301886792453</v>
      </c>
      <c r="E300" s="12">
        <f>IF(Control!$C$11="Highly pure",Parameters!$C$12*Parameters!$C$5*'Actual H2'!E300,IF(Control!$C$11="Tap water",Parameters!$C$17*Parameters!$C$5*'Actual H2'!E300,Parameters!$C$22*Parameters!$C$5*'Actual H2'!E300))</f>
        <v>153.23773584905663</v>
      </c>
      <c r="F300" s="12">
        <f>IF(Control!$C$11="Highly pure",Parameters!$C$12*Parameters!$C$5*'Actual H2'!F300,IF(Control!$C$11="Tap water",Parameters!$C$17*Parameters!$C$5*'Actual H2'!F300,Parameters!$C$22*Parameters!$C$5*'Actual H2'!F300))</f>
        <v>166.88301886792453</v>
      </c>
      <c r="G300" s="12">
        <f>IF(Control!$C$11="Highly pure",Parameters!$C$12*Parameters!$C$5*'Actual H2'!G300,IF(Control!$C$11="Tap water",Parameters!$C$17*Parameters!$C$5*'Actual H2'!G300,Parameters!$C$22*Parameters!$C$5*'Actual H2'!G300))</f>
        <v>176.30188679245282</v>
      </c>
      <c r="H300" s="12">
        <f>IF(Control!$C$11="Highly pure",Parameters!$C$12*Parameters!$C$5*'Actual H2'!H300,IF(Control!$C$11="Tap water",Parameters!$C$17*Parameters!$C$5*'Actual H2'!H300,Parameters!$C$22*Parameters!$C$5*'Actual H2'!H300))</f>
        <v>176.30188679245282</v>
      </c>
      <c r="I300" s="12">
        <f>IF(Control!$C$11="Highly pure",Parameters!$C$12*Parameters!$C$5*'Actual H2'!I300,IF(Control!$C$11="Tap water",Parameters!$C$17*Parameters!$C$5*'Actual H2'!I300,Parameters!$C$22*Parameters!$C$5*'Actual H2'!I300))</f>
        <v>182.33962264150944</v>
      </c>
      <c r="J300" s="12">
        <f>IF(Control!$C$11="Highly pure",Parameters!$C$12*Parameters!$C$5*'Actual H2'!J300,IF(Control!$C$11="Tap water",Parameters!$C$17*Parameters!$C$5*'Actual H2'!J300,Parameters!$C$22*Parameters!$C$5*'Actual H2'!J300))</f>
        <v>184.0301886792453</v>
      </c>
      <c r="K300" s="12">
        <f>IF(Control!$C$11="Highly pure",Parameters!$C$12*Parameters!$C$5*'Actual H2'!K300,IF(Control!$C$11="Tap water",Parameters!$C$17*Parameters!$C$5*'Actual H2'!K300,Parameters!$C$22*Parameters!$C$5*'Actual H2'!K300))</f>
        <v>187.71320754716982</v>
      </c>
      <c r="L300" s="12">
        <f>IF(Control!$C$11="Highly pure",Parameters!$C$12*Parameters!$C$5*'Actual H2'!L300,IF(Control!$C$11="Tap water",Parameters!$C$17*Parameters!$C$5*'Actual H2'!L300,Parameters!$C$22*Parameters!$C$5*'Actual H2'!L300))</f>
        <v>188.67924528301887</v>
      </c>
      <c r="M300" s="12">
        <f>IF(Control!$C$11="Highly pure",Parameters!$C$12*Parameters!$C$5*'Actual H2'!M300,IF(Control!$C$11="Tap water",Parameters!$C$17*Parameters!$C$5*'Actual H2'!M300,Parameters!$C$22*Parameters!$C$5*'Actual H2'!M300))</f>
        <v>188.67924528301887</v>
      </c>
      <c r="N300" s="12">
        <f>IF(Control!$C$11="Highly pure",Parameters!$C$12*Parameters!$C$5*'Actual H2'!N300,IF(Control!$C$11="Tap water",Parameters!$C$17*Parameters!$C$5*'Actual H2'!N300,Parameters!$C$22*Parameters!$C$5*'Actual H2'!N300))</f>
        <v>188.67924528301887</v>
      </c>
      <c r="O300" s="12">
        <f>IF(Control!$C$11="Highly pure",Parameters!$C$12*Parameters!$C$5*'Actual H2'!O300,IF(Control!$C$11="Tap water",Parameters!$C$17*Parameters!$C$5*'Actual H2'!O300,Parameters!$C$22*Parameters!$C$5*'Actual H2'!O300))</f>
        <v>188.67924528301887</v>
      </c>
      <c r="P300" s="12">
        <f>IF(Control!$C$11="Highly pure",Parameters!$C$12*Parameters!$C$5*'Actual H2'!P300,IF(Control!$C$11="Tap water",Parameters!$C$17*Parameters!$C$5*'Actual H2'!P300,Parameters!$C$22*Parameters!$C$5*'Actual H2'!P300))</f>
        <v>188.67924528301887</v>
      </c>
      <c r="Q300" s="12">
        <f>IF(Control!$C$11="Highly pure",Parameters!$C$12*Parameters!$C$5*'Actual H2'!Q300,IF(Control!$C$11="Tap water",Parameters!$C$17*Parameters!$C$5*'Actual H2'!Q300,Parameters!$C$22*Parameters!$C$5*'Actual H2'!Q300))</f>
        <v>188.67924528301887</v>
      </c>
      <c r="R300" s="12">
        <f>IF(Control!$C$11="Highly pure",Parameters!$C$12*Parameters!$C$5*'Actual H2'!R300,IF(Control!$C$11="Tap water",Parameters!$C$17*Parameters!$C$5*'Actual H2'!R300,Parameters!$C$22*Parameters!$C$5*'Actual H2'!R300))</f>
        <v>188.67924528301887</v>
      </c>
      <c r="S300" s="12">
        <f>IF(Control!$C$11="Highly pure",Parameters!$C$12*Parameters!$C$5*'Actual H2'!S300,IF(Control!$C$11="Tap water",Parameters!$C$17*Parameters!$C$5*'Actual H2'!S300,Parameters!$C$22*Parameters!$C$5*'Actual H2'!S300))</f>
        <v>187.50188679245284</v>
      </c>
      <c r="T300" s="12">
        <f>IF(Control!$C$11="Highly pure",Parameters!$C$12*Parameters!$C$5*'Actual H2'!T300,IF(Control!$C$11="Tap water",Parameters!$C$17*Parameters!$C$5*'Actual H2'!T300,Parameters!$C$22*Parameters!$C$5*'Actual H2'!T300))</f>
        <v>182.33962264150944</v>
      </c>
      <c r="U300" s="12">
        <f>IF(Control!$C$11="Highly pure",Parameters!$C$12*Parameters!$C$5*'Actual H2'!U300,IF(Control!$C$11="Tap water",Parameters!$C$17*Parameters!$C$5*'Actual H2'!U300,Parameters!$C$22*Parameters!$C$5*'Actual H2'!U300))</f>
        <v>153.23773584905663</v>
      </c>
      <c r="V300" s="12">
        <f>IF(Control!$C$11="Highly pure",Parameters!$C$12*Parameters!$C$5*'Actual H2'!V300,IF(Control!$C$11="Tap water",Parameters!$C$17*Parameters!$C$5*'Actual H2'!V300,Parameters!$C$22*Parameters!$C$5*'Actual H2'!V300))</f>
        <v>136.0301886792453</v>
      </c>
      <c r="W300" s="12">
        <f>IF(Control!$C$11="Highly pure",Parameters!$C$12*Parameters!$C$5*'Actual H2'!W300,IF(Control!$C$11="Tap water",Parameters!$C$17*Parameters!$C$5*'Actual H2'!W300,Parameters!$C$22*Parameters!$C$5*'Actual H2'!W300))</f>
        <v>136.0301886792453</v>
      </c>
      <c r="X300" s="12">
        <f>IF(Control!$C$11="Highly pure",Parameters!$C$12*Parameters!$C$5*'Actual H2'!X300,IF(Control!$C$11="Tap water",Parameters!$C$17*Parameters!$C$5*'Actual H2'!X300,Parameters!$C$22*Parameters!$C$5*'Actual H2'!X300))</f>
        <v>136.0301886792453</v>
      </c>
      <c r="Y300" s="12">
        <f>IF(Control!$C$11="Highly pure",Parameters!$C$12*Parameters!$C$5*'Actual H2'!Y300,IF(Control!$C$11="Tap water",Parameters!$C$17*Parameters!$C$5*'Actual H2'!Y300,Parameters!$C$22*Parameters!$C$5*'Actual H2'!Y300))</f>
        <v>133.6754716981132</v>
      </c>
      <c r="Z300" s="12">
        <f>IF(Control!$C$11="Highly pure",Parameters!$C$12*Parameters!$C$5*'Actual H2'!Z300,IF(Control!$C$11="Tap water",Parameters!$C$17*Parameters!$C$5*'Actual H2'!Z300,Parameters!$C$22*Parameters!$C$5*'Actual H2'!Z300))</f>
        <v>130.26415094339623</v>
      </c>
      <c r="AB300" s="7">
        <f t="shared" si="4"/>
        <v>3979.8943396226414</v>
      </c>
    </row>
    <row r="301" spans="2:28" x14ac:dyDescent="0.2">
      <c r="B301" s="6">
        <v>44495</v>
      </c>
      <c r="C301" s="12">
        <f>IF(Control!$C$11="Highly pure",Parameters!$C$12*Parameters!$C$5*'Actual H2'!C301,IF(Control!$C$11="Tap water",Parameters!$C$17*Parameters!$C$5*'Actual H2'!C301,Parameters!$C$22*Parameters!$C$5*'Actual H2'!C301))</f>
        <v>126.33962264150944</v>
      </c>
      <c r="D301" s="12">
        <f>IF(Control!$C$11="Highly pure",Parameters!$C$12*Parameters!$C$5*'Actual H2'!D301,IF(Control!$C$11="Tap water",Parameters!$C$17*Parameters!$C$5*'Actual H2'!D301,Parameters!$C$22*Parameters!$C$5*'Actual H2'!D301))</f>
        <v>117.1320754716981</v>
      </c>
      <c r="E301" s="12">
        <f>IF(Control!$C$11="Highly pure",Parameters!$C$12*Parameters!$C$5*'Actual H2'!E301,IF(Control!$C$11="Tap water",Parameters!$C$17*Parameters!$C$5*'Actual H2'!E301,Parameters!$C$22*Parameters!$C$5*'Actual H2'!E301))</f>
        <v>101.19245283018867</v>
      </c>
      <c r="F301" s="12">
        <f>IF(Control!$C$11="Highly pure",Parameters!$C$12*Parameters!$C$5*'Actual H2'!F301,IF(Control!$C$11="Tap water",Parameters!$C$17*Parameters!$C$5*'Actual H2'!F301,Parameters!$C$22*Parameters!$C$5*'Actual H2'!F301))</f>
        <v>93.856603773584894</v>
      </c>
      <c r="G301" s="12">
        <f>IF(Control!$C$11="Highly pure",Parameters!$C$12*Parameters!$C$5*'Actual H2'!G301,IF(Control!$C$11="Tap water",Parameters!$C$17*Parameters!$C$5*'Actual H2'!G301,Parameters!$C$22*Parameters!$C$5*'Actual H2'!G301))</f>
        <v>85.735849056603769</v>
      </c>
      <c r="H301" s="12">
        <f>IF(Control!$C$11="Highly pure",Parameters!$C$12*Parameters!$C$5*'Actual H2'!H301,IF(Control!$C$11="Tap water",Parameters!$C$17*Parameters!$C$5*'Actual H2'!H301,Parameters!$C$22*Parameters!$C$5*'Actual H2'!H301))</f>
        <v>83.89433962264151</v>
      </c>
      <c r="I301" s="12">
        <f>IF(Control!$C$11="Highly pure",Parameters!$C$12*Parameters!$C$5*'Actual H2'!I301,IF(Control!$C$11="Tap water",Parameters!$C$17*Parameters!$C$5*'Actual H2'!I301,Parameters!$C$22*Parameters!$C$5*'Actual H2'!I301))</f>
        <v>93.856603773584894</v>
      </c>
      <c r="J301" s="12">
        <f>IF(Control!$C$11="Highly pure",Parameters!$C$12*Parameters!$C$5*'Actual H2'!J301,IF(Control!$C$11="Tap water",Parameters!$C$17*Parameters!$C$5*'Actual H2'!J301,Parameters!$C$22*Parameters!$C$5*'Actual H2'!J301))</f>
        <v>109.79622641509434</v>
      </c>
      <c r="K301" s="12">
        <f>IF(Control!$C$11="Highly pure",Parameters!$C$12*Parameters!$C$5*'Actual H2'!K301,IF(Control!$C$11="Tap water",Parameters!$C$17*Parameters!$C$5*'Actual H2'!K301,Parameters!$C$22*Parameters!$C$5*'Actual H2'!K301))</f>
        <v>136.0301886792453</v>
      </c>
      <c r="L301" s="12">
        <f>IF(Control!$C$11="Highly pure",Parameters!$C$12*Parameters!$C$5*'Actual H2'!L301,IF(Control!$C$11="Tap water",Parameters!$C$17*Parameters!$C$5*'Actual H2'!L301,Parameters!$C$22*Parameters!$C$5*'Actual H2'!L301))</f>
        <v>182.33962264150944</v>
      </c>
      <c r="M301" s="12">
        <f>IF(Control!$C$11="Highly pure",Parameters!$C$12*Parameters!$C$5*'Actual H2'!M301,IF(Control!$C$11="Tap water",Parameters!$C$17*Parameters!$C$5*'Actual H2'!M301,Parameters!$C$22*Parameters!$C$5*'Actual H2'!M301))</f>
        <v>186.94339622641508</v>
      </c>
      <c r="N301" s="12">
        <f>IF(Control!$C$11="Highly pure",Parameters!$C$12*Parameters!$C$5*'Actual H2'!N301,IF(Control!$C$11="Tap water",Parameters!$C$17*Parameters!$C$5*'Actual H2'!N301,Parameters!$C$22*Parameters!$C$5*'Actual H2'!N301))</f>
        <v>187.71320754716982</v>
      </c>
      <c r="O301" s="12">
        <f>IF(Control!$C$11="Highly pure",Parameters!$C$12*Parameters!$C$5*'Actual H2'!O301,IF(Control!$C$11="Tap water",Parameters!$C$17*Parameters!$C$5*'Actual H2'!O301,Parameters!$C$22*Parameters!$C$5*'Actual H2'!O301))</f>
        <v>188.67924528301887</v>
      </c>
      <c r="P301" s="12">
        <f>IF(Control!$C$11="Highly pure",Parameters!$C$12*Parameters!$C$5*'Actual H2'!P301,IF(Control!$C$11="Tap water",Parameters!$C$17*Parameters!$C$5*'Actual H2'!P301,Parameters!$C$22*Parameters!$C$5*'Actual H2'!P301))</f>
        <v>188.67924528301887</v>
      </c>
      <c r="Q301" s="12">
        <f>IF(Control!$C$11="Highly pure",Parameters!$C$12*Parameters!$C$5*'Actual H2'!Q301,IF(Control!$C$11="Tap water",Parameters!$C$17*Parameters!$C$5*'Actual H2'!Q301,Parameters!$C$22*Parameters!$C$5*'Actual H2'!Q301))</f>
        <v>188.67924528301887</v>
      </c>
      <c r="R301" s="12">
        <f>IF(Control!$C$11="Highly pure",Parameters!$C$12*Parameters!$C$5*'Actual H2'!R301,IF(Control!$C$11="Tap water",Parameters!$C$17*Parameters!$C$5*'Actual H2'!R301,Parameters!$C$22*Parameters!$C$5*'Actual H2'!R301))</f>
        <v>188.67924528301887</v>
      </c>
      <c r="S301" s="12">
        <f>IF(Control!$C$11="Highly pure",Parameters!$C$12*Parameters!$C$5*'Actual H2'!S301,IF(Control!$C$11="Tap water",Parameters!$C$17*Parameters!$C$5*'Actual H2'!S301,Parameters!$C$22*Parameters!$C$5*'Actual H2'!S301))</f>
        <v>188.67924528301887</v>
      </c>
      <c r="T301" s="12">
        <f>IF(Control!$C$11="Highly pure",Parameters!$C$12*Parameters!$C$5*'Actual H2'!T301,IF(Control!$C$11="Tap water",Parameters!$C$17*Parameters!$C$5*'Actual H2'!T301,Parameters!$C$22*Parameters!$C$5*'Actual H2'!T301))</f>
        <v>188.67924528301887</v>
      </c>
      <c r="U301" s="12">
        <f>IF(Control!$C$11="Highly pure",Parameters!$C$12*Parameters!$C$5*'Actual H2'!U301,IF(Control!$C$11="Tap water",Parameters!$C$17*Parameters!$C$5*'Actual H2'!U301,Parameters!$C$22*Parameters!$C$5*'Actual H2'!U301))</f>
        <v>188.67924528301887</v>
      </c>
      <c r="V301" s="12">
        <f>IF(Control!$C$11="Highly pure",Parameters!$C$12*Parameters!$C$5*'Actual H2'!V301,IF(Control!$C$11="Tap water",Parameters!$C$17*Parameters!$C$5*'Actual H2'!V301,Parameters!$C$22*Parameters!$C$5*'Actual H2'!V301))</f>
        <v>183.26037735849056</v>
      </c>
      <c r="W301" s="12">
        <f>IF(Control!$C$11="Highly pure",Parameters!$C$12*Parameters!$C$5*'Actual H2'!W301,IF(Control!$C$11="Tap water",Parameters!$C$17*Parameters!$C$5*'Actual H2'!W301,Parameters!$C$22*Parameters!$C$5*'Actual H2'!W301))</f>
        <v>183.26037735849056</v>
      </c>
      <c r="X301" s="12">
        <f>IF(Control!$C$11="Highly pure",Parameters!$C$12*Parameters!$C$5*'Actual H2'!X301,IF(Control!$C$11="Tap water",Parameters!$C$17*Parameters!$C$5*'Actual H2'!X301,Parameters!$C$22*Parameters!$C$5*'Actual H2'!X301))</f>
        <v>183.26037735849056</v>
      </c>
      <c r="Y301" s="12">
        <f>IF(Control!$C$11="Highly pure",Parameters!$C$12*Parameters!$C$5*'Actual H2'!Y301,IF(Control!$C$11="Tap water",Parameters!$C$17*Parameters!$C$5*'Actual H2'!Y301,Parameters!$C$22*Parameters!$C$5*'Actual H2'!Y301))</f>
        <v>176.30188679245282</v>
      </c>
      <c r="Z301" s="12">
        <f>IF(Control!$C$11="Highly pure",Parameters!$C$12*Parameters!$C$5*'Actual H2'!Z301,IF(Control!$C$11="Tap water",Parameters!$C$17*Parameters!$C$5*'Actual H2'!Z301,Parameters!$C$22*Parameters!$C$5*'Actual H2'!Z301))</f>
        <v>153.23773584905663</v>
      </c>
      <c r="AB301" s="7">
        <f t="shared" si="4"/>
        <v>3704.9056603773579</v>
      </c>
    </row>
    <row r="302" spans="2:28" x14ac:dyDescent="0.2">
      <c r="B302" s="6">
        <v>44496</v>
      </c>
      <c r="C302" s="12">
        <f>IF(Control!$C$11="Highly pure",Parameters!$C$12*Parameters!$C$5*'Actual H2'!C302,IF(Control!$C$11="Tap water",Parameters!$C$17*Parameters!$C$5*'Actual H2'!C302,Parameters!$C$22*Parameters!$C$5*'Actual H2'!C302))</f>
        <v>117.1320754716981</v>
      </c>
      <c r="D302" s="12">
        <f>IF(Control!$C$11="Highly pure",Parameters!$C$12*Parameters!$C$5*'Actual H2'!D302,IF(Control!$C$11="Tap water",Parameters!$C$17*Parameters!$C$5*'Actual H2'!D302,Parameters!$C$22*Parameters!$C$5*'Actual H2'!D302))</f>
        <v>79.969811320754715</v>
      </c>
      <c r="E302" s="12">
        <f>IF(Control!$C$11="Highly pure",Parameters!$C$12*Parameters!$C$5*'Actual H2'!E302,IF(Control!$C$11="Tap water",Parameters!$C$17*Parameters!$C$5*'Actual H2'!E302,Parameters!$C$22*Parameters!$C$5*'Actual H2'!E302))</f>
        <v>71.84905660377359</v>
      </c>
      <c r="F302" s="12">
        <f>IF(Control!$C$11="Highly pure",Parameters!$C$12*Parameters!$C$5*'Actual H2'!F302,IF(Control!$C$11="Tap water",Parameters!$C$17*Parameters!$C$5*'Actual H2'!F302,Parameters!$C$22*Parameters!$C$5*'Actual H2'!F302))</f>
        <v>79.969811320754715</v>
      </c>
      <c r="G302" s="12">
        <f>IF(Control!$C$11="Highly pure",Parameters!$C$12*Parameters!$C$5*'Actual H2'!G302,IF(Control!$C$11="Tap water",Parameters!$C$17*Parameters!$C$5*'Actual H2'!G302,Parameters!$C$22*Parameters!$C$5*'Actual H2'!G302))</f>
        <v>105.66037735849056</v>
      </c>
      <c r="H302" s="12">
        <f>IF(Control!$C$11="Highly pure",Parameters!$C$12*Parameters!$C$5*'Actual H2'!H302,IF(Control!$C$11="Tap water",Parameters!$C$17*Parameters!$C$5*'Actual H2'!H302,Parameters!$C$22*Parameters!$C$5*'Actual H2'!H302))</f>
        <v>133.6754716981132</v>
      </c>
      <c r="I302" s="12">
        <f>IF(Control!$C$11="Highly pure",Parameters!$C$12*Parameters!$C$5*'Actual H2'!I302,IF(Control!$C$11="Tap water",Parameters!$C$17*Parameters!$C$5*'Actual H2'!I302,Parameters!$C$22*Parameters!$C$5*'Actual H2'!I302))</f>
        <v>151.72830188679248</v>
      </c>
      <c r="J302" s="12">
        <f>IF(Control!$C$11="Highly pure",Parameters!$C$12*Parameters!$C$5*'Actual H2'!J302,IF(Control!$C$11="Tap water",Parameters!$C$17*Parameters!$C$5*'Actual H2'!J302,Parameters!$C$22*Parameters!$C$5*'Actual H2'!J302))</f>
        <v>154.15849056603776</v>
      </c>
      <c r="K302" s="12">
        <f>IF(Control!$C$11="Highly pure",Parameters!$C$12*Parameters!$C$5*'Actual H2'!K302,IF(Control!$C$11="Tap water",Parameters!$C$17*Parameters!$C$5*'Actual H2'!K302,Parameters!$C$22*Parameters!$C$5*'Actual H2'!K302))</f>
        <v>153.23773584905663</v>
      </c>
      <c r="L302" s="12">
        <f>IF(Control!$C$11="Highly pure",Parameters!$C$12*Parameters!$C$5*'Actual H2'!L302,IF(Control!$C$11="Tap water",Parameters!$C$17*Parameters!$C$5*'Actual H2'!L302,Parameters!$C$22*Parameters!$C$5*'Actual H2'!L302))</f>
        <v>137.53962264150945</v>
      </c>
      <c r="M302" s="12">
        <f>IF(Control!$C$11="Highly pure",Parameters!$C$12*Parameters!$C$5*'Actual H2'!M302,IF(Control!$C$11="Tap water",Parameters!$C$17*Parameters!$C$5*'Actual H2'!M302,Parameters!$C$22*Parameters!$C$5*'Actual H2'!M302))</f>
        <v>137.53962264150945</v>
      </c>
      <c r="N302" s="12">
        <f>IF(Control!$C$11="Highly pure",Parameters!$C$12*Parameters!$C$5*'Actual H2'!N302,IF(Control!$C$11="Tap water",Parameters!$C$17*Parameters!$C$5*'Actual H2'!N302,Parameters!$C$22*Parameters!$C$5*'Actual H2'!N302))</f>
        <v>126.33962264150944</v>
      </c>
      <c r="O302" s="12">
        <f>IF(Control!$C$11="Highly pure",Parameters!$C$12*Parameters!$C$5*'Actual H2'!O302,IF(Control!$C$11="Tap water",Parameters!$C$17*Parameters!$C$5*'Actual H2'!O302,Parameters!$C$22*Parameters!$C$5*'Actual H2'!O302))</f>
        <v>119.48679245283019</v>
      </c>
      <c r="P302" s="12">
        <f>IF(Control!$C$11="Highly pure",Parameters!$C$12*Parameters!$C$5*'Actual H2'!P302,IF(Control!$C$11="Tap water",Parameters!$C$17*Parameters!$C$5*'Actual H2'!P302,Parameters!$C$22*Parameters!$C$5*'Actual H2'!P302))</f>
        <v>109.79622641509434</v>
      </c>
      <c r="Q302" s="12">
        <f>IF(Control!$C$11="Highly pure",Parameters!$C$12*Parameters!$C$5*'Actual H2'!Q302,IF(Control!$C$11="Tap water",Parameters!$C$17*Parameters!$C$5*'Actual H2'!Q302,Parameters!$C$22*Parameters!$C$5*'Actual H2'!Q302))</f>
        <v>97.781132075471703</v>
      </c>
      <c r="R302" s="12">
        <f>IF(Control!$C$11="Highly pure",Parameters!$C$12*Parameters!$C$5*'Actual H2'!R302,IF(Control!$C$11="Tap water",Parameters!$C$17*Parameters!$C$5*'Actual H2'!R302,Parameters!$C$22*Parameters!$C$5*'Actual H2'!R302))</f>
        <v>105.66037735849056</v>
      </c>
      <c r="S302" s="12">
        <f>IF(Control!$C$11="Highly pure",Parameters!$C$12*Parameters!$C$5*'Actual H2'!S302,IF(Control!$C$11="Tap water",Parameters!$C$17*Parameters!$C$5*'Actual H2'!S302,Parameters!$C$22*Parameters!$C$5*'Actual H2'!S302))</f>
        <v>75.833962264150927</v>
      </c>
      <c r="T302" s="12">
        <f>IF(Control!$C$11="Highly pure",Parameters!$C$12*Parameters!$C$5*'Actual H2'!T302,IF(Control!$C$11="Tap water",Parameters!$C$17*Parameters!$C$5*'Actual H2'!T302,Parameters!$C$22*Parameters!$C$5*'Actual H2'!T302))</f>
        <v>53.132075471698116</v>
      </c>
      <c r="U302" s="12">
        <f>IF(Control!$C$11="Highly pure",Parameters!$C$12*Parameters!$C$5*'Actual H2'!U302,IF(Control!$C$11="Tap water",Parameters!$C$17*Parameters!$C$5*'Actual H2'!U302,Parameters!$C$22*Parameters!$C$5*'Actual H2'!U302))</f>
        <v>47.969811320754729</v>
      </c>
      <c r="V302" s="12">
        <f>IF(Control!$C$11="Highly pure",Parameters!$C$12*Parameters!$C$5*'Actual H2'!V302,IF(Control!$C$11="Tap water",Parameters!$C$17*Parameters!$C$5*'Actual H2'!V302,Parameters!$C$22*Parameters!$C$5*'Actual H2'!V302))</f>
        <v>56.181132075471695</v>
      </c>
      <c r="W302" s="12">
        <f>IF(Control!$C$11="Highly pure",Parameters!$C$12*Parameters!$C$5*'Actual H2'!W302,IF(Control!$C$11="Tap water",Parameters!$C$17*Parameters!$C$5*'Actual H2'!W302,Parameters!$C$22*Parameters!$C$5*'Actual H2'!W302))</f>
        <v>59.230188679245273</v>
      </c>
      <c r="X302" s="12">
        <f>IF(Control!$C$11="Highly pure",Parameters!$C$12*Parameters!$C$5*'Actual H2'!X302,IF(Control!$C$11="Tap water",Parameters!$C$17*Parameters!$C$5*'Actual H2'!X302,Parameters!$C$22*Parameters!$C$5*'Actual H2'!X302))</f>
        <v>53.132075471698116</v>
      </c>
      <c r="Y302" s="12">
        <f>IF(Control!$C$11="Highly pure",Parameters!$C$12*Parameters!$C$5*'Actual H2'!Y302,IF(Control!$C$11="Tap water",Parameters!$C$17*Parameters!$C$5*'Actual H2'!Y302,Parameters!$C$22*Parameters!$C$5*'Actual H2'!Y302))</f>
        <v>56.181132075471695</v>
      </c>
      <c r="Z302" s="12">
        <f>IF(Control!$C$11="Highly pure",Parameters!$C$12*Parameters!$C$5*'Actual H2'!Z302,IF(Control!$C$11="Tap water",Parameters!$C$17*Parameters!$C$5*'Actual H2'!Z302,Parameters!$C$22*Parameters!$C$5*'Actual H2'!Z302))</f>
        <v>50.55094339622643</v>
      </c>
      <c r="AB302" s="7">
        <f t="shared" si="4"/>
        <v>2333.7358490566039</v>
      </c>
    </row>
    <row r="303" spans="2:28" x14ac:dyDescent="0.2">
      <c r="B303" s="6">
        <v>44497</v>
      </c>
      <c r="C303" s="12">
        <f>IF(Control!$C$11="Highly pure",Parameters!$C$12*Parameters!$C$5*'Actual H2'!C303,IF(Control!$C$11="Tap water",Parameters!$C$17*Parameters!$C$5*'Actual H2'!C303,Parameters!$C$22*Parameters!$C$5*'Actual H2'!C303))</f>
        <v>45.388679245283029</v>
      </c>
      <c r="D303" s="12">
        <f>IF(Control!$C$11="Highly pure",Parameters!$C$12*Parameters!$C$5*'Actual H2'!D303,IF(Control!$C$11="Tap water",Parameters!$C$17*Parameters!$C$5*'Actual H2'!D303,Parameters!$C$22*Parameters!$C$5*'Actual H2'!D303))</f>
        <v>47.969811320754729</v>
      </c>
      <c r="E303" s="12">
        <f>IF(Control!$C$11="Highly pure",Parameters!$C$12*Parameters!$C$5*'Actual H2'!E303,IF(Control!$C$11="Tap water",Parameters!$C$17*Parameters!$C$5*'Actual H2'!E303,Parameters!$C$22*Parameters!$C$5*'Actual H2'!E303))</f>
        <v>56.181132075471695</v>
      </c>
      <c r="F303" s="12">
        <f>IF(Control!$C$11="Highly pure",Parameters!$C$12*Parameters!$C$5*'Actual H2'!F303,IF(Control!$C$11="Tap water",Parameters!$C$17*Parameters!$C$5*'Actual H2'!F303,Parameters!$C$22*Parameters!$C$5*'Actual H2'!F303))</f>
        <v>68.377358490566024</v>
      </c>
      <c r="G303" s="12">
        <f>IF(Control!$C$11="Highly pure",Parameters!$C$12*Parameters!$C$5*'Actual H2'!G303,IF(Control!$C$11="Tap water",Parameters!$C$17*Parameters!$C$5*'Actual H2'!G303,Parameters!$C$22*Parameters!$C$5*'Actual H2'!G303))</f>
        <v>59.230188679245273</v>
      </c>
      <c r="H303" s="12">
        <f>IF(Control!$C$11="Highly pure",Parameters!$C$12*Parameters!$C$5*'Actual H2'!H303,IF(Control!$C$11="Tap water",Parameters!$C$17*Parameters!$C$5*'Actual H2'!H303,Parameters!$C$22*Parameters!$C$5*'Actual H2'!H303))</f>
        <v>68.377358490566024</v>
      </c>
      <c r="I303" s="12">
        <f>IF(Control!$C$11="Highly pure",Parameters!$C$12*Parameters!$C$5*'Actual H2'!I303,IF(Control!$C$11="Tap water",Parameters!$C$17*Parameters!$C$5*'Actual H2'!I303,Parameters!$C$22*Parameters!$C$5*'Actual H2'!I303))</f>
        <v>75.833962264150927</v>
      </c>
      <c r="J303" s="12">
        <f>IF(Control!$C$11="Highly pure",Parameters!$C$12*Parameters!$C$5*'Actual H2'!J303,IF(Control!$C$11="Tap water",Parameters!$C$17*Parameters!$C$5*'Actual H2'!J303,Parameters!$C$22*Parameters!$C$5*'Actual H2'!J303))</f>
        <v>75.833962264150927</v>
      </c>
      <c r="K303" s="12">
        <f>IF(Control!$C$11="Highly pure",Parameters!$C$12*Parameters!$C$5*'Actual H2'!K303,IF(Control!$C$11="Tap water",Parameters!$C$17*Parameters!$C$5*'Actual H2'!K303,Parameters!$C$22*Parameters!$C$5*'Actual H2'!K303))</f>
        <v>68.377358490566024</v>
      </c>
      <c r="L303" s="12">
        <f>IF(Control!$C$11="Highly pure",Parameters!$C$12*Parameters!$C$5*'Actual H2'!L303,IF(Control!$C$11="Tap water",Parameters!$C$17*Parameters!$C$5*'Actual H2'!L303,Parameters!$C$22*Parameters!$C$5*'Actual H2'!L303))</f>
        <v>56.181132075471695</v>
      </c>
      <c r="M303" s="12">
        <f>IF(Control!$C$11="Highly pure",Parameters!$C$12*Parameters!$C$5*'Actual H2'!M303,IF(Control!$C$11="Tap water",Parameters!$C$17*Parameters!$C$5*'Actual H2'!M303,Parameters!$C$22*Parameters!$C$5*'Actual H2'!M303))</f>
        <v>42.807547169811322</v>
      </c>
      <c r="N303" s="12">
        <f>IF(Control!$C$11="Highly pure",Parameters!$C$12*Parameters!$C$5*'Actual H2'!N303,IF(Control!$C$11="Tap water",Parameters!$C$17*Parameters!$C$5*'Actual H2'!N303,Parameters!$C$22*Parameters!$C$5*'Actual H2'!N303))</f>
        <v>23.924528301886792</v>
      </c>
      <c r="O303" s="12">
        <f>IF(Control!$C$11="Highly pure",Parameters!$C$12*Parameters!$C$5*'Actual H2'!O303,IF(Control!$C$11="Tap water",Parameters!$C$17*Parameters!$C$5*'Actual H2'!O303,Parameters!$C$22*Parameters!$C$5*'Actual H2'!O303))</f>
        <v>11.667924528301889</v>
      </c>
      <c r="P303" s="12">
        <f>IF(Control!$C$11="Highly pure",Parameters!$C$12*Parameters!$C$5*'Actual H2'!P303,IF(Control!$C$11="Tap water",Parameters!$C$17*Parameters!$C$5*'Actual H2'!P303,Parameters!$C$22*Parameters!$C$5*'Actual H2'!P303))</f>
        <v>11.667924528301889</v>
      </c>
      <c r="Q303" s="12">
        <f>IF(Control!$C$11="Highly pure",Parameters!$C$12*Parameters!$C$5*'Actual H2'!Q303,IF(Control!$C$11="Tap water",Parameters!$C$17*Parameters!$C$5*'Actual H2'!Q303,Parameters!$C$22*Parameters!$C$5*'Actual H2'!Q303))</f>
        <v>12.905660377358492</v>
      </c>
      <c r="R303" s="12">
        <f>IF(Control!$C$11="Highly pure",Parameters!$C$12*Parameters!$C$5*'Actual H2'!R303,IF(Control!$C$11="Tap water",Parameters!$C$17*Parameters!$C$5*'Actual H2'!R303,Parameters!$C$22*Parameters!$C$5*'Actual H2'!R303))</f>
        <v>15.864150943396227</v>
      </c>
      <c r="S303" s="12">
        <f>IF(Control!$C$11="Highly pure",Parameters!$C$12*Parameters!$C$5*'Actual H2'!S303,IF(Control!$C$11="Tap water",Parameters!$C$17*Parameters!$C$5*'Actual H2'!S303,Parameters!$C$22*Parameters!$C$5*'Actual H2'!S303))</f>
        <v>20.30188679245283</v>
      </c>
      <c r="T303" s="12">
        <f>IF(Control!$C$11="Highly pure",Parameters!$C$12*Parameters!$C$5*'Actual H2'!T303,IF(Control!$C$11="Tap water",Parameters!$C$17*Parameters!$C$5*'Actual H2'!T303,Parameters!$C$22*Parameters!$C$5*'Actual H2'!T303))</f>
        <v>27.547169811320753</v>
      </c>
      <c r="U303" s="12">
        <f>IF(Control!$C$11="Highly pure",Parameters!$C$12*Parameters!$C$5*'Actual H2'!U303,IF(Control!$C$11="Tap water",Parameters!$C$17*Parameters!$C$5*'Actual H2'!U303,Parameters!$C$22*Parameters!$C$5*'Actual H2'!U303))</f>
        <v>31.532075471698114</v>
      </c>
      <c r="V303" s="12">
        <f>IF(Control!$C$11="Highly pure",Parameters!$C$12*Parameters!$C$5*'Actual H2'!V303,IF(Control!$C$11="Tap water",Parameters!$C$17*Parameters!$C$5*'Actual H2'!V303,Parameters!$C$22*Parameters!$C$5*'Actual H2'!V303))</f>
        <v>25.735849056603776</v>
      </c>
      <c r="W303" s="12">
        <f>IF(Control!$C$11="Highly pure",Parameters!$C$12*Parameters!$C$5*'Actual H2'!W303,IF(Control!$C$11="Tap water",Parameters!$C$17*Parameters!$C$5*'Actual H2'!W303,Parameters!$C$22*Parameters!$C$5*'Actual H2'!W303))</f>
        <v>20.30188679245283</v>
      </c>
      <c r="X303" s="12">
        <f>IF(Control!$C$11="Highly pure",Parameters!$C$12*Parameters!$C$5*'Actual H2'!X303,IF(Control!$C$11="Tap water",Parameters!$C$17*Parameters!$C$5*'Actual H2'!X303,Parameters!$C$22*Parameters!$C$5*'Actual H2'!X303))</f>
        <v>12.905660377358492</v>
      </c>
      <c r="Y303" s="12">
        <f>IF(Control!$C$11="Highly pure",Parameters!$C$12*Parameters!$C$5*'Actual H2'!Y303,IF(Control!$C$11="Tap water",Parameters!$C$17*Parameters!$C$5*'Actual H2'!Y303,Parameters!$C$22*Parameters!$C$5*'Actual H2'!Y303))</f>
        <v>10.430188679245285</v>
      </c>
      <c r="Z303" s="12">
        <f>IF(Control!$C$11="Highly pure",Parameters!$C$12*Parameters!$C$5*'Actual H2'!Z303,IF(Control!$C$11="Tap water",Parameters!$C$17*Parameters!$C$5*'Actual H2'!Z303,Parameters!$C$22*Parameters!$C$5*'Actual H2'!Z303))</f>
        <v>5.7509433962264147</v>
      </c>
      <c r="AB303" s="7">
        <f t="shared" si="4"/>
        <v>895.09433962264143</v>
      </c>
    </row>
    <row r="304" spans="2:28" x14ac:dyDescent="0.2">
      <c r="B304" s="6">
        <v>44498</v>
      </c>
      <c r="C304" s="12">
        <f>IF(Control!$C$11="Highly pure",Parameters!$C$12*Parameters!$C$5*'Actual H2'!C304,IF(Control!$C$11="Tap water",Parameters!$C$17*Parameters!$C$5*'Actual H2'!C304,Parameters!$C$22*Parameters!$C$5*'Actual H2'!C304))</f>
        <v>0</v>
      </c>
      <c r="D304" s="12">
        <f>IF(Control!$C$11="Highly pure",Parameters!$C$12*Parameters!$C$5*'Actual H2'!D304,IF(Control!$C$11="Tap water",Parameters!$C$17*Parameters!$C$5*'Actual H2'!D304,Parameters!$C$22*Parameters!$C$5*'Actual H2'!D304))</f>
        <v>0</v>
      </c>
      <c r="E304" s="12">
        <f>IF(Control!$C$11="Highly pure",Parameters!$C$12*Parameters!$C$5*'Actual H2'!E304,IF(Control!$C$11="Tap water",Parameters!$C$17*Parameters!$C$5*'Actual H2'!E304,Parameters!$C$22*Parameters!$C$5*'Actual H2'!E304))</f>
        <v>0</v>
      </c>
      <c r="F304" s="12">
        <f>IF(Control!$C$11="Highly pure",Parameters!$C$12*Parameters!$C$5*'Actual H2'!F304,IF(Control!$C$11="Tap water",Parameters!$C$17*Parameters!$C$5*'Actual H2'!F304,Parameters!$C$22*Parameters!$C$5*'Actual H2'!F304))</f>
        <v>0</v>
      </c>
      <c r="G304" s="12">
        <f>IF(Control!$C$11="Highly pure",Parameters!$C$12*Parameters!$C$5*'Actual H2'!G304,IF(Control!$C$11="Tap water",Parameters!$C$17*Parameters!$C$5*'Actual H2'!G304,Parameters!$C$22*Parameters!$C$5*'Actual H2'!G304))</f>
        <v>0</v>
      </c>
      <c r="H304" s="12">
        <f>IF(Control!$C$11="Highly pure",Parameters!$C$12*Parameters!$C$5*'Actual H2'!H304,IF(Control!$C$11="Tap water",Parameters!$C$17*Parameters!$C$5*'Actual H2'!H304,Parameters!$C$22*Parameters!$C$5*'Actual H2'!H304))</f>
        <v>0</v>
      </c>
      <c r="I304" s="12">
        <f>IF(Control!$C$11="Highly pure",Parameters!$C$12*Parameters!$C$5*'Actual H2'!I304,IF(Control!$C$11="Tap water",Parameters!$C$17*Parameters!$C$5*'Actual H2'!I304,Parameters!$C$22*Parameters!$C$5*'Actual H2'!I304))</f>
        <v>0</v>
      </c>
      <c r="J304" s="12">
        <f>IF(Control!$C$11="Highly pure",Parameters!$C$12*Parameters!$C$5*'Actual H2'!J304,IF(Control!$C$11="Tap water",Parameters!$C$17*Parameters!$C$5*'Actual H2'!J304,Parameters!$C$22*Parameters!$C$5*'Actual H2'!J304))</f>
        <v>0</v>
      </c>
      <c r="K304" s="12">
        <f>IF(Control!$C$11="Highly pure",Parameters!$C$12*Parameters!$C$5*'Actual H2'!K304,IF(Control!$C$11="Tap water",Parameters!$C$17*Parameters!$C$5*'Actual H2'!K304,Parameters!$C$22*Parameters!$C$5*'Actual H2'!K304))</f>
        <v>0</v>
      </c>
      <c r="L304" s="12">
        <f>IF(Control!$C$11="Highly pure",Parameters!$C$12*Parameters!$C$5*'Actual H2'!L304,IF(Control!$C$11="Tap water",Parameters!$C$17*Parameters!$C$5*'Actual H2'!L304,Parameters!$C$22*Parameters!$C$5*'Actual H2'!L304))</f>
        <v>2.8528301886792451</v>
      </c>
      <c r="M304" s="12">
        <f>IF(Control!$C$11="Highly pure",Parameters!$C$12*Parameters!$C$5*'Actual H2'!M304,IF(Control!$C$11="Tap water",Parameters!$C$17*Parameters!$C$5*'Actual H2'!M304,Parameters!$C$22*Parameters!$C$5*'Actual H2'!M304))</f>
        <v>4.7849056603773574</v>
      </c>
      <c r="N304" s="12">
        <f>IF(Control!$C$11="Highly pure",Parameters!$C$12*Parameters!$C$5*'Actual H2'!N304,IF(Control!$C$11="Tap water",Parameters!$C$17*Parameters!$C$5*'Actual H2'!N304,Parameters!$C$22*Parameters!$C$5*'Actual H2'!N304))</f>
        <v>9.1924528301886799</v>
      </c>
      <c r="O304" s="12">
        <f>IF(Control!$C$11="Highly pure",Parameters!$C$12*Parameters!$C$5*'Actual H2'!O304,IF(Control!$C$11="Tap water",Parameters!$C$17*Parameters!$C$5*'Actual H2'!O304,Parameters!$C$22*Parameters!$C$5*'Actual H2'!O304))</f>
        <v>14.384905660377358</v>
      </c>
      <c r="P304" s="12">
        <f>IF(Control!$C$11="Highly pure",Parameters!$C$12*Parameters!$C$5*'Actual H2'!P304,IF(Control!$C$11="Tap water",Parameters!$C$17*Parameters!$C$5*'Actual H2'!P304,Parameters!$C$22*Parameters!$C$5*'Actual H2'!P304))</f>
        <v>33.705660377358491</v>
      </c>
      <c r="Q304" s="12">
        <f>IF(Control!$C$11="Highly pure",Parameters!$C$12*Parameters!$C$5*'Actual H2'!Q304,IF(Control!$C$11="Tap water",Parameters!$C$17*Parameters!$C$5*'Actual H2'!Q304,Parameters!$C$22*Parameters!$C$5*'Actual H2'!Q304))</f>
        <v>75.833962264150927</v>
      </c>
      <c r="R304" s="12">
        <f>IF(Control!$C$11="Highly pure",Parameters!$C$12*Parameters!$C$5*'Actual H2'!R304,IF(Control!$C$11="Tap water",Parameters!$C$17*Parameters!$C$5*'Actual H2'!R304,Parameters!$C$22*Parameters!$C$5*'Actual H2'!R304))</f>
        <v>119.48679245283019</v>
      </c>
      <c r="S304" s="12">
        <f>IF(Control!$C$11="Highly pure",Parameters!$C$12*Parameters!$C$5*'Actual H2'!S304,IF(Control!$C$11="Tap water",Parameters!$C$17*Parameters!$C$5*'Actual H2'!S304,Parameters!$C$22*Parameters!$C$5*'Actual H2'!S304))</f>
        <v>151.72830188679248</v>
      </c>
      <c r="T304" s="12">
        <f>IF(Control!$C$11="Highly pure",Parameters!$C$12*Parameters!$C$5*'Actual H2'!T304,IF(Control!$C$11="Tap water",Parameters!$C$17*Parameters!$C$5*'Actual H2'!T304,Parameters!$C$22*Parameters!$C$5*'Actual H2'!T304))</f>
        <v>151.72830188679248</v>
      </c>
      <c r="U304" s="12">
        <f>IF(Control!$C$11="Highly pure",Parameters!$C$12*Parameters!$C$5*'Actual H2'!U304,IF(Control!$C$11="Tap water",Parameters!$C$17*Parameters!$C$5*'Actual H2'!U304,Parameters!$C$22*Parameters!$C$5*'Actual H2'!U304))</f>
        <v>126.33962264150944</v>
      </c>
      <c r="V304" s="12">
        <f>IF(Control!$C$11="Highly pure",Parameters!$C$12*Parameters!$C$5*'Actual H2'!V304,IF(Control!$C$11="Tap water",Parameters!$C$17*Parameters!$C$5*'Actual H2'!V304,Parameters!$C$22*Parameters!$C$5*'Actual H2'!V304))</f>
        <v>105.66037735849056</v>
      </c>
      <c r="W304" s="12">
        <f>IF(Control!$C$11="Highly pure",Parameters!$C$12*Parameters!$C$5*'Actual H2'!W304,IF(Control!$C$11="Tap water",Parameters!$C$17*Parameters!$C$5*'Actual H2'!W304,Parameters!$C$22*Parameters!$C$5*'Actual H2'!W304))</f>
        <v>126.33962264150944</v>
      </c>
      <c r="X304" s="12">
        <f>IF(Control!$C$11="Highly pure",Parameters!$C$12*Parameters!$C$5*'Actual H2'!X304,IF(Control!$C$11="Tap water",Parameters!$C$17*Parameters!$C$5*'Actual H2'!X304,Parameters!$C$22*Parameters!$C$5*'Actual H2'!X304))</f>
        <v>149.37358490566038</v>
      </c>
      <c r="Y304" s="12">
        <f>IF(Control!$C$11="Highly pure",Parameters!$C$12*Parameters!$C$5*'Actual H2'!Y304,IF(Control!$C$11="Tap water",Parameters!$C$17*Parameters!$C$5*'Actual H2'!Y304,Parameters!$C$22*Parameters!$C$5*'Actual H2'!Y304))</f>
        <v>137.53962264150945</v>
      </c>
      <c r="Z304" s="12">
        <f>IF(Control!$C$11="Highly pure",Parameters!$C$12*Parameters!$C$5*'Actual H2'!Z304,IF(Control!$C$11="Tap water",Parameters!$C$17*Parameters!$C$5*'Actual H2'!Z304,Parameters!$C$22*Parameters!$C$5*'Actual H2'!Z304))</f>
        <v>130.26415094339623</v>
      </c>
      <c r="AB304" s="7">
        <f t="shared" si="4"/>
        <v>1339.2150943396227</v>
      </c>
    </row>
    <row r="305" spans="2:28" x14ac:dyDescent="0.2">
      <c r="B305" s="6">
        <v>44499</v>
      </c>
      <c r="C305" s="12">
        <f>IF(Control!$C$11="Highly pure",Parameters!$C$12*Parameters!$C$5*'Actual H2'!C305,IF(Control!$C$11="Tap water",Parameters!$C$17*Parameters!$C$5*'Actual H2'!C305,Parameters!$C$22*Parameters!$C$5*'Actual H2'!C305))</f>
        <v>97.781132075471703</v>
      </c>
      <c r="D305" s="12">
        <f>IF(Control!$C$11="Highly pure",Parameters!$C$12*Parameters!$C$5*'Actual H2'!D305,IF(Control!$C$11="Tap water",Parameters!$C$17*Parameters!$C$5*'Actual H2'!D305,Parameters!$C$22*Parameters!$C$5*'Actual H2'!D305))</f>
        <v>65.328301886792445</v>
      </c>
      <c r="E305" s="12">
        <f>IF(Control!$C$11="Highly pure",Parameters!$C$12*Parameters!$C$5*'Actual H2'!E305,IF(Control!$C$11="Tap water",Parameters!$C$17*Parameters!$C$5*'Actual H2'!E305,Parameters!$C$22*Parameters!$C$5*'Actual H2'!E305))</f>
        <v>75.833962264150927</v>
      </c>
      <c r="F305" s="12">
        <f>IF(Control!$C$11="Highly pure",Parameters!$C$12*Parameters!$C$5*'Actual H2'!F305,IF(Control!$C$11="Tap water",Parameters!$C$17*Parameters!$C$5*'Actual H2'!F305,Parameters!$C$22*Parameters!$C$5*'Actual H2'!F305))</f>
        <v>83.89433962264151</v>
      </c>
      <c r="G305" s="12">
        <f>IF(Control!$C$11="Highly pure",Parameters!$C$12*Parameters!$C$5*'Actual H2'!G305,IF(Control!$C$11="Tap water",Parameters!$C$17*Parameters!$C$5*'Actual H2'!G305,Parameters!$C$22*Parameters!$C$5*'Actual H2'!G305))</f>
        <v>113.72075471698113</v>
      </c>
      <c r="H305" s="12">
        <f>IF(Control!$C$11="Highly pure",Parameters!$C$12*Parameters!$C$5*'Actual H2'!H305,IF(Control!$C$11="Tap water",Parameters!$C$17*Parameters!$C$5*'Actual H2'!H305,Parameters!$C$22*Parameters!$C$5*'Actual H2'!H305))</f>
        <v>165.37358490566035</v>
      </c>
      <c r="I305" s="12">
        <f>IF(Control!$C$11="Highly pure",Parameters!$C$12*Parameters!$C$5*'Actual H2'!I305,IF(Control!$C$11="Tap water",Parameters!$C$17*Parameters!$C$5*'Actual H2'!I305,Parameters!$C$22*Parameters!$C$5*'Actual H2'!I305))</f>
        <v>188.67924528301887</v>
      </c>
      <c r="J305" s="12">
        <f>IF(Control!$C$11="Highly pure",Parameters!$C$12*Parameters!$C$5*'Actual H2'!J305,IF(Control!$C$11="Tap water",Parameters!$C$17*Parameters!$C$5*'Actual H2'!J305,Parameters!$C$22*Parameters!$C$5*'Actual H2'!J305))</f>
        <v>188.67924528301887</v>
      </c>
      <c r="K305" s="12">
        <f>IF(Control!$C$11="Highly pure",Parameters!$C$12*Parameters!$C$5*'Actual H2'!K305,IF(Control!$C$11="Tap water",Parameters!$C$17*Parameters!$C$5*'Actual H2'!K305,Parameters!$C$22*Parameters!$C$5*'Actual H2'!K305))</f>
        <v>188.67924528301887</v>
      </c>
      <c r="L305" s="12">
        <f>IF(Control!$C$11="Highly pure",Parameters!$C$12*Parameters!$C$5*'Actual H2'!L305,IF(Control!$C$11="Tap water",Parameters!$C$17*Parameters!$C$5*'Actual H2'!L305,Parameters!$C$22*Parameters!$C$5*'Actual H2'!L305))</f>
        <v>188.67924528301887</v>
      </c>
      <c r="M305" s="12">
        <f>IF(Control!$C$11="Highly pure",Parameters!$C$12*Parameters!$C$5*'Actual H2'!M305,IF(Control!$C$11="Tap water",Parameters!$C$17*Parameters!$C$5*'Actual H2'!M305,Parameters!$C$22*Parameters!$C$5*'Actual H2'!M305))</f>
        <v>151.72830188679248</v>
      </c>
      <c r="N305" s="12">
        <f>IF(Control!$C$11="Highly pure",Parameters!$C$12*Parameters!$C$5*'Actual H2'!N305,IF(Control!$C$11="Tap water",Parameters!$C$17*Parameters!$C$5*'Actual H2'!N305,Parameters!$C$22*Parameters!$C$5*'Actual H2'!N305))</f>
        <v>101.19245283018867</v>
      </c>
      <c r="O305" s="12">
        <f>IF(Control!$C$11="Highly pure",Parameters!$C$12*Parameters!$C$5*'Actual H2'!O305,IF(Control!$C$11="Tap water",Parameters!$C$17*Parameters!$C$5*'Actual H2'!O305,Parameters!$C$22*Parameters!$C$5*'Actual H2'!O305))</f>
        <v>65.328301886792445</v>
      </c>
      <c r="P305" s="12">
        <f>IF(Control!$C$11="Highly pure",Parameters!$C$12*Parameters!$C$5*'Actual H2'!P305,IF(Control!$C$11="Tap water",Parameters!$C$17*Parameters!$C$5*'Actual H2'!P305,Parameters!$C$22*Parameters!$C$5*'Actual H2'!P305))</f>
        <v>42.807547169811322</v>
      </c>
      <c r="Q305" s="12">
        <f>IF(Control!$C$11="Highly pure",Parameters!$C$12*Parameters!$C$5*'Actual H2'!Q305,IF(Control!$C$11="Tap water",Parameters!$C$17*Parameters!$C$5*'Actual H2'!Q305,Parameters!$C$22*Parameters!$C$5*'Actual H2'!Q305))</f>
        <v>38.052830188679245</v>
      </c>
      <c r="R305" s="12">
        <f>IF(Control!$C$11="Highly pure",Parameters!$C$12*Parameters!$C$5*'Actual H2'!R305,IF(Control!$C$11="Tap water",Parameters!$C$17*Parameters!$C$5*'Actual H2'!R305,Parameters!$C$22*Parameters!$C$5*'Actual H2'!R305))</f>
        <v>50.55094339622643</v>
      </c>
      <c r="S305" s="12">
        <f>IF(Control!$C$11="Highly pure",Parameters!$C$12*Parameters!$C$5*'Actual H2'!S305,IF(Control!$C$11="Tap water",Parameters!$C$17*Parameters!$C$5*'Actual H2'!S305,Parameters!$C$22*Parameters!$C$5*'Actual H2'!S305))</f>
        <v>85.735849056603769</v>
      </c>
      <c r="T305" s="12">
        <f>IF(Control!$C$11="Highly pure",Parameters!$C$12*Parameters!$C$5*'Actual H2'!T305,IF(Control!$C$11="Tap water",Parameters!$C$17*Parameters!$C$5*'Actual H2'!T305,Parameters!$C$22*Parameters!$C$5*'Actual H2'!T305))</f>
        <v>119.48679245283019</v>
      </c>
      <c r="U305" s="12">
        <f>IF(Control!$C$11="Highly pure",Parameters!$C$12*Parameters!$C$5*'Actual H2'!U305,IF(Control!$C$11="Tap water",Parameters!$C$17*Parameters!$C$5*'Actual H2'!U305,Parameters!$C$22*Parameters!$C$5*'Actual H2'!U305))</f>
        <v>137.53962264150945</v>
      </c>
      <c r="V305" s="12">
        <f>IF(Control!$C$11="Highly pure",Parameters!$C$12*Parameters!$C$5*'Actual H2'!V305,IF(Control!$C$11="Tap water",Parameters!$C$17*Parameters!$C$5*'Actual H2'!V305,Parameters!$C$22*Parameters!$C$5*'Actual H2'!V305))</f>
        <v>151.72830188679248</v>
      </c>
      <c r="W305" s="12">
        <f>IF(Control!$C$11="Highly pure",Parameters!$C$12*Parameters!$C$5*'Actual H2'!W305,IF(Control!$C$11="Tap water",Parameters!$C$17*Parameters!$C$5*'Actual H2'!W305,Parameters!$C$22*Parameters!$C$5*'Actual H2'!W305))</f>
        <v>165.37358490566035</v>
      </c>
      <c r="X305" s="12">
        <f>IF(Control!$C$11="Highly pure",Parameters!$C$12*Parameters!$C$5*'Actual H2'!X305,IF(Control!$C$11="Tap water",Parameters!$C$17*Parameters!$C$5*'Actual H2'!X305,Parameters!$C$22*Parameters!$C$5*'Actual H2'!X305))</f>
        <v>165.37358490566035</v>
      </c>
      <c r="Y305" s="12">
        <f>IF(Control!$C$11="Highly pure",Parameters!$C$12*Parameters!$C$5*'Actual H2'!Y305,IF(Control!$C$11="Tap water",Parameters!$C$17*Parameters!$C$5*'Actual H2'!Y305,Parameters!$C$22*Parameters!$C$5*'Actual H2'!Y305))</f>
        <v>154.15849056603776</v>
      </c>
      <c r="Z305" s="12">
        <f>IF(Control!$C$11="Highly pure",Parameters!$C$12*Parameters!$C$5*'Actual H2'!Z305,IF(Control!$C$11="Tap water",Parameters!$C$17*Parameters!$C$5*'Actual H2'!Z305,Parameters!$C$22*Parameters!$C$5*'Actual H2'!Z305))</f>
        <v>153.23773584905663</v>
      </c>
      <c r="AB305" s="7">
        <f t="shared" si="4"/>
        <v>2938.9433962264147</v>
      </c>
    </row>
    <row r="306" spans="2:28" x14ac:dyDescent="0.2">
      <c r="B306" s="6">
        <v>44500</v>
      </c>
      <c r="C306" s="12">
        <f>IF(Control!$C$11="Highly pure",Parameters!$C$12*Parameters!$C$5*'Actual H2'!C306,IF(Control!$C$11="Tap water",Parameters!$C$17*Parameters!$C$5*'Actual H2'!C306,Parameters!$C$22*Parameters!$C$5*'Actual H2'!C306))</f>
        <v>151.72830188679248</v>
      </c>
      <c r="D306" s="12">
        <f>IF(Control!$C$11="Highly pure",Parameters!$C$12*Parameters!$C$5*'Actual H2'!D306,IF(Control!$C$11="Tap water",Parameters!$C$17*Parameters!$C$5*'Actual H2'!D306,Parameters!$C$22*Parameters!$C$5*'Actual H2'!D306))</f>
        <v>130.26415094339623</v>
      </c>
      <c r="E306" s="12">
        <f>IF(Control!$C$11="Highly pure",Parameters!$C$12*Parameters!$C$5*'Actual H2'!E306,IF(Control!$C$11="Tap water",Parameters!$C$17*Parameters!$C$5*'Actual H2'!E306,Parameters!$C$22*Parameters!$C$5*'Actual H2'!E306))</f>
        <v>93.856603773584894</v>
      </c>
      <c r="F306" s="12">
        <f>IF(Control!$C$11="Highly pure",Parameters!$C$12*Parameters!$C$5*'Actual H2'!F306,IF(Control!$C$11="Tap water",Parameters!$C$17*Parameters!$C$5*'Actual H2'!F306,Parameters!$C$22*Parameters!$C$5*'Actual H2'!F306))</f>
        <v>59.230188679245273</v>
      </c>
      <c r="G306" s="12">
        <f>IF(Control!$C$11="Highly pure",Parameters!$C$12*Parameters!$C$5*'Actual H2'!G306,IF(Control!$C$11="Tap water",Parameters!$C$17*Parameters!$C$5*'Actual H2'!G306,Parameters!$C$22*Parameters!$C$5*'Actual H2'!G306))</f>
        <v>27.547169811320753</v>
      </c>
      <c r="H306" s="12">
        <f>IF(Control!$C$11="Highly pure",Parameters!$C$12*Parameters!$C$5*'Actual H2'!H306,IF(Control!$C$11="Tap water",Parameters!$C$17*Parameters!$C$5*'Actual H2'!H306,Parameters!$C$22*Parameters!$C$5*'Actual H2'!H306))</f>
        <v>10.430188679245285</v>
      </c>
      <c r="I306" s="12">
        <f>IF(Control!$C$11="Highly pure",Parameters!$C$12*Parameters!$C$5*'Actual H2'!I306,IF(Control!$C$11="Tap water",Parameters!$C$17*Parameters!$C$5*'Actual H2'!I306,Parameters!$C$22*Parameters!$C$5*'Actual H2'!I306))</f>
        <v>7.9547169811320764</v>
      </c>
      <c r="J306" s="12">
        <f>IF(Control!$C$11="Highly pure",Parameters!$C$12*Parameters!$C$5*'Actual H2'!J306,IF(Control!$C$11="Tap water",Parameters!$C$17*Parameters!$C$5*'Actual H2'!J306,Parameters!$C$22*Parameters!$C$5*'Actual H2'!J306))</f>
        <v>25.735849056603776</v>
      </c>
      <c r="K306" s="12">
        <f>IF(Control!$C$11="Highly pure",Parameters!$C$12*Parameters!$C$5*'Actual H2'!K306,IF(Control!$C$11="Tap water",Parameters!$C$17*Parameters!$C$5*'Actual H2'!K306,Parameters!$C$22*Parameters!$C$5*'Actual H2'!K306))</f>
        <v>65.328301886792445</v>
      </c>
      <c r="L306" s="12">
        <f>IF(Control!$C$11="Highly pure",Parameters!$C$12*Parameters!$C$5*'Actual H2'!L306,IF(Control!$C$11="Tap water",Parameters!$C$17*Parameters!$C$5*'Actual H2'!L306,Parameters!$C$22*Parameters!$C$5*'Actual H2'!L306))</f>
        <v>97.781132075471703</v>
      </c>
      <c r="M306" s="12">
        <f>IF(Control!$C$11="Highly pure",Parameters!$C$12*Parameters!$C$5*'Actual H2'!M306,IF(Control!$C$11="Tap water",Parameters!$C$17*Parameters!$C$5*'Actual H2'!M306,Parameters!$C$22*Parameters!$C$5*'Actual H2'!M306))</f>
        <v>133.6754716981132</v>
      </c>
      <c r="N306" s="12">
        <f>IF(Control!$C$11="Highly pure",Parameters!$C$12*Parameters!$C$5*'Actual H2'!N306,IF(Control!$C$11="Tap water",Parameters!$C$17*Parameters!$C$5*'Actual H2'!N306,Parameters!$C$22*Parameters!$C$5*'Actual H2'!N306))</f>
        <v>183.81886792452832</v>
      </c>
      <c r="O306" s="12">
        <f>IF(Control!$C$11="Highly pure",Parameters!$C$12*Parameters!$C$5*'Actual H2'!O306,IF(Control!$C$11="Tap water",Parameters!$C$17*Parameters!$C$5*'Actual H2'!O306,Parameters!$C$22*Parameters!$C$5*'Actual H2'!O306))</f>
        <v>188.67924528301887</v>
      </c>
      <c r="P306" s="12">
        <f>IF(Control!$C$11="Highly pure",Parameters!$C$12*Parameters!$C$5*'Actual H2'!P306,IF(Control!$C$11="Tap water",Parameters!$C$17*Parameters!$C$5*'Actual H2'!P306,Parameters!$C$22*Parameters!$C$5*'Actual H2'!P306))</f>
        <v>188.67924528301887</v>
      </c>
      <c r="Q306" s="12">
        <f>IF(Control!$C$11="Highly pure",Parameters!$C$12*Parameters!$C$5*'Actual H2'!Q306,IF(Control!$C$11="Tap water",Parameters!$C$17*Parameters!$C$5*'Actual H2'!Q306,Parameters!$C$22*Parameters!$C$5*'Actual H2'!Q306))</f>
        <v>188.67924528301887</v>
      </c>
      <c r="R306" s="12">
        <f>IF(Control!$C$11="Highly pure",Parameters!$C$12*Parameters!$C$5*'Actual H2'!R306,IF(Control!$C$11="Tap water",Parameters!$C$17*Parameters!$C$5*'Actual H2'!R306,Parameters!$C$22*Parameters!$C$5*'Actual H2'!R306))</f>
        <v>188.67924528301887</v>
      </c>
      <c r="S306" s="12">
        <f>IF(Control!$C$11="Highly pure",Parameters!$C$12*Parameters!$C$5*'Actual H2'!S306,IF(Control!$C$11="Tap water",Parameters!$C$17*Parameters!$C$5*'Actual H2'!S306,Parameters!$C$22*Parameters!$C$5*'Actual H2'!S306))</f>
        <v>188.67924528301887</v>
      </c>
      <c r="T306" s="12">
        <f>IF(Control!$C$11="Highly pure",Parameters!$C$12*Parameters!$C$5*'Actual H2'!T306,IF(Control!$C$11="Tap water",Parameters!$C$17*Parameters!$C$5*'Actual H2'!T306,Parameters!$C$22*Parameters!$C$5*'Actual H2'!T306))</f>
        <v>188.67924528301887</v>
      </c>
      <c r="U306" s="12">
        <f>IF(Control!$C$11="Highly pure",Parameters!$C$12*Parameters!$C$5*'Actual H2'!U306,IF(Control!$C$11="Tap water",Parameters!$C$17*Parameters!$C$5*'Actual H2'!U306,Parameters!$C$22*Parameters!$C$5*'Actual H2'!U306))</f>
        <v>188.67924528301887</v>
      </c>
      <c r="V306" s="12">
        <f>IF(Control!$C$11="Highly pure",Parameters!$C$12*Parameters!$C$5*'Actual H2'!V306,IF(Control!$C$11="Tap water",Parameters!$C$17*Parameters!$C$5*'Actual H2'!V306,Parameters!$C$22*Parameters!$C$5*'Actual H2'!V306))</f>
        <v>177.7811320754717</v>
      </c>
      <c r="W306" s="12">
        <f>IF(Control!$C$11="Highly pure",Parameters!$C$12*Parameters!$C$5*'Actual H2'!W306,IF(Control!$C$11="Tap water",Parameters!$C$17*Parameters!$C$5*'Actual H2'!W306,Parameters!$C$22*Parameters!$C$5*'Actual H2'!W306))</f>
        <v>71.84905660377359</v>
      </c>
      <c r="X306" s="12">
        <f>IF(Control!$C$11="Highly pure",Parameters!$C$12*Parameters!$C$5*'Actual H2'!X306,IF(Control!$C$11="Tap water",Parameters!$C$17*Parameters!$C$5*'Actual H2'!X306,Parameters!$C$22*Parameters!$C$5*'Actual H2'!X306))</f>
        <v>4.7849056603773574</v>
      </c>
      <c r="Y306" s="12">
        <f>IF(Control!$C$11="Highly pure",Parameters!$C$12*Parameters!$C$5*'Actual H2'!Y306,IF(Control!$C$11="Tap water",Parameters!$C$17*Parameters!$C$5*'Actual H2'!Y306,Parameters!$C$22*Parameters!$C$5*'Actual H2'!Y306))</f>
        <v>0</v>
      </c>
      <c r="Z306" s="12">
        <f>IF(Control!$C$11="Highly pure",Parameters!$C$12*Parameters!$C$5*'Actual H2'!Z306,IF(Control!$C$11="Tap water",Parameters!$C$17*Parameters!$C$5*'Actual H2'!Z306,Parameters!$C$22*Parameters!$C$5*'Actual H2'!Z306))</f>
        <v>0</v>
      </c>
      <c r="AB306" s="7">
        <f t="shared" si="4"/>
        <v>2562.5207547169812</v>
      </c>
    </row>
    <row r="307" spans="2:28" x14ac:dyDescent="0.2">
      <c r="B307" s="6">
        <v>44501</v>
      </c>
      <c r="C307" s="12">
        <f>IF(Control!$C$11="Highly pure",Parameters!$C$12*Parameters!$C$5*'Actual H2'!C307,IF(Control!$C$11="Tap water",Parameters!$C$17*Parameters!$C$5*'Actual H2'!C307,Parameters!$C$22*Parameters!$C$5*'Actual H2'!C307))</f>
        <v>0</v>
      </c>
      <c r="D307" s="12">
        <f>IF(Control!$C$11="Highly pure",Parameters!$C$12*Parameters!$C$5*'Actual H2'!D307,IF(Control!$C$11="Tap water",Parameters!$C$17*Parameters!$C$5*'Actual H2'!D307,Parameters!$C$22*Parameters!$C$5*'Actual H2'!D307))</f>
        <v>0</v>
      </c>
      <c r="E307" s="12">
        <f>IF(Control!$C$11="Highly pure",Parameters!$C$12*Parameters!$C$5*'Actual H2'!E307,IF(Control!$C$11="Tap water",Parameters!$C$17*Parameters!$C$5*'Actual H2'!E307,Parameters!$C$22*Parameters!$C$5*'Actual H2'!E307))</f>
        <v>0</v>
      </c>
      <c r="F307" s="12">
        <f>IF(Control!$C$11="Highly pure",Parameters!$C$12*Parameters!$C$5*'Actual H2'!F307,IF(Control!$C$11="Tap water",Parameters!$C$17*Parameters!$C$5*'Actual H2'!F307,Parameters!$C$22*Parameters!$C$5*'Actual H2'!F307))</f>
        <v>0</v>
      </c>
      <c r="G307" s="12">
        <f>IF(Control!$C$11="Highly pure",Parameters!$C$12*Parameters!$C$5*'Actual H2'!G307,IF(Control!$C$11="Tap water",Parameters!$C$17*Parameters!$C$5*'Actual H2'!G307,Parameters!$C$22*Parameters!$C$5*'Actual H2'!G307))</f>
        <v>0</v>
      </c>
      <c r="H307" s="12">
        <f>IF(Control!$C$11="Highly pure",Parameters!$C$12*Parameters!$C$5*'Actual H2'!H307,IF(Control!$C$11="Tap water",Parameters!$C$17*Parameters!$C$5*'Actual H2'!H307,Parameters!$C$22*Parameters!$C$5*'Actual H2'!H307))</f>
        <v>9.1924528301886799</v>
      </c>
      <c r="I307" s="12">
        <f>IF(Control!$C$11="Highly pure",Parameters!$C$12*Parameters!$C$5*'Actual H2'!I307,IF(Control!$C$11="Tap water",Parameters!$C$17*Parameters!$C$5*'Actual H2'!I307,Parameters!$C$22*Parameters!$C$5*'Actual H2'!I307))</f>
        <v>33.705660377358491</v>
      </c>
      <c r="J307" s="12">
        <f>IF(Control!$C$11="Highly pure",Parameters!$C$12*Parameters!$C$5*'Actual H2'!J307,IF(Control!$C$11="Tap water",Parameters!$C$17*Parameters!$C$5*'Actual H2'!J307,Parameters!$C$22*Parameters!$C$5*'Actual H2'!J307))</f>
        <v>71.84905660377359</v>
      </c>
      <c r="K307" s="12">
        <f>IF(Control!$C$11="Highly pure",Parameters!$C$12*Parameters!$C$5*'Actual H2'!K307,IF(Control!$C$11="Tap water",Parameters!$C$17*Parameters!$C$5*'Actual H2'!K307,Parameters!$C$22*Parameters!$C$5*'Actual H2'!K307))</f>
        <v>126.33962264150944</v>
      </c>
      <c r="L307" s="12">
        <f>IF(Control!$C$11="Highly pure",Parameters!$C$12*Parameters!$C$5*'Actual H2'!L307,IF(Control!$C$11="Tap water",Parameters!$C$17*Parameters!$C$5*'Actual H2'!L307,Parameters!$C$22*Parameters!$C$5*'Actual H2'!L307))</f>
        <v>153.23773584905663</v>
      </c>
      <c r="M307" s="12">
        <f>IF(Control!$C$11="Highly pure",Parameters!$C$12*Parameters!$C$5*'Actual H2'!M307,IF(Control!$C$11="Tap water",Parameters!$C$17*Parameters!$C$5*'Actual H2'!M307,Parameters!$C$22*Parameters!$C$5*'Actual H2'!M307))</f>
        <v>176.30188679245282</v>
      </c>
      <c r="N307" s="12">
        <f>IF(Control!$C$11="Highly pure",Parameters!$C$12*Parameters!$C$5*'Actual H2'!N307,IF(Control!$C$11="Tap water",Parameters!$C$17*Parameters!$C$5*'Actual H2'!N307,Parameters!$C$22*Parameters!$C$5*'Actual H2'!N307))</f>
        <v>187.71320754716982</v>
      </c>
      <c r="O307" s="12">
        <f>IF(Control!$C$11="Highly pure",Parameters!$C$12*Parameters!$C$5*'Actual H2'!O307,IF(Control!$C$11="Tap water",Parameters!$C$17*Parameters!$C$5*'Actual H2'!O307,Parameters!$C$22*Parameters!$C$5*'Actual H2'!O307))</f>
        <v>188.67924528301887</v>
      </c>
      <c r="P307" s="12">
        <f>IF(Control!$C$11="Highly pure",Parameters!$C$12*Parameters!$C$5*'Actual H2'!P307,IF(Control!$C$11="Tap water",Parameters!$C$17*Parameters!$C$5*'Actual H2'!P307,Parameters!$C$22*Parameters!$C$5*'Actual H2'!P307))</f>
        <v>188.67924528301887</v>
      </c>
      <c r="Q307" s="12">
        <f>IF(Control!$C$11="Highly pure",Parameters!$C$12*Parameters!$C$5*'Actual H2'!Q307,IF(Control!$C$11="Tap water",Parameters!$C$17*Parameters!$C$5*'Actual H2'!Q307,Parameters!$C$22*Parameters!$C$5*'Actual H2'!Q307))</f>
        <v>188.67924528301887</v>
      </c>
      <c r="R307" s="12">
        <f>IF(Control!$C$11="Highly pure",Parameters!$C$12*Parameters!$C$5*'Actual H2'!R307,IF(Control!$C$11="Tap water",Parameters!$C$17*Parameters!$C$5*'Actual H2'!R307,Parameters!$C$22*Parameters!$C$5*'Actual H2'!R307))</f>
        <v>188.67924528301887</v>
      </c>
      <c r="S307" s="12">
        <f>IF(Control!$C$11="Highly pure",Parameters!$C$12*Parameters!$C$5*'Actual H2'!S307,IF(Control!$C$11="Tap water",Parameters!$C$17*Parameters!$C$5*'Actual H2'!S307,Parameters!$C$22*Parameters!$C$5*'Actual H2'!S307))</f>
        <v>188.67924528301887</v>
      </c>
      <c r="T307" s="12">
        <f>IF(Control!$C$11="Highly pure",Parameters!$C$12*Parameters!$C$5*'Actual H2'!T307,IF(Control!$C$11="Tap water",Parameters!$C$17*Parameters!$C$5*'Actual H2'!T307,Parameters!$C$22*Parameters!$C$5*'Actual H2'!T307))</f>
        <v>188.67924528301887</v>
      </c>
      <c r="U307" s="12">
        <f>IF(Control!$C$11="Highly pure",Parameters!$C$12*Parameters!$C$5*'Actual H2'!U307,IF(Control!$C$11="Tap water",Parameters!$C$17*Parameters!$C$5*'Actual H2'!U307,Parameters!$C$22*Parameters!$C$5*'Actual H2'!U307))</f>
        <v>188.67924528301887</v>
      </c>
      <c r="V307" s="12">
        <f>IF(Control!$C$11="Highly pure",Parameters!$C$12*Parameters!$C$5*'Actual H2'!V307,IF(Control!$C$11="Tap water",Parameters!$C$17*Parameters!$C$5*'Actual H2'!V307,Parameters!$C$22*Parameters!$C$5*'Actual H2'!V307))</f>
        <v>188.67924528301887</v>
      </c>
      <c r="W307" s="12">
        <f>IF(Control!$C$11="Highly pure",Parameters!$C$12*Parameters!$C$5*'Actual H2'!W307,IF(Control!$C$11="Tap water",Parameters!$C$17*Parameters!$C$5*'Actual H2'!W307,Parameters!$C$22*Parameters!$C$5*'Actual H2'!W307))</f>
        <v>188.67924528301887</v>
      </c>
      <c r="X307" s="12">
        <f>IF(Control!$C$11="Highly pure",Parameters!$C$12*Parameters!$C$5*'Actual H2'!X307,IF(Control!$C$11="Tap water",Parameters!$C$17*Parameters!$C$5*'Actual H2'!X307,Parameters!$C$22*Parameters!$C$5*'Actual H2'!X307))</f>
        <v>187.50188679245284</v>
      </c>
      <c r="Y307" s="12">
        <f>IF(Control!$C$11="Highly pure",Parameters!$C$12*Parameters!$C$5*'Actual H2'!Y307,IF(Control!$C$11="Tap water",Parameters!$C$17*Parameters!$C$5*'Actual H2'!Y307,Parameters!$C$22*Parameters!$C$5*'Actual H2'!Y307))</f>
        <v>183.26037735849056</v>
      </c>
      <c r="Z307" s="12">
        <f>IF(Control!$C$11="Highly pure",Parameters!$C$12*Parameters!$C$5*'Actual H2'!Z307,IF(Control!$C$11="Tap water",Parameters!$C$17*Parameters!$C$5*'Actual H2'!Z307,Parameters!$C$22*Parameters!$C$5*'Actual H2'!Z307))</f>
        <v>182.33962264150944</v>
      </c>
      <c r="AB307" s="7">
        <f t="shared" si="4"/>
        <v>3009.5547169811321</v>
      </c>
    </row>
    <row r="308" spans="2:28" x14ac:dyDescent="0.2">
      <c r="B308" s="6">
        <v>44502</v>
      </c>
      <c r="C308" s="12">
        <f>IF(Control!$C$11="Highly pure",Parameters!$C$12*Parameters!$C$5*'Actual H2'!C308,IF(Control!$C$11="Tap water",Parameters!$C$17*Parameters!$C$5*'Actual H2'!C308,Parameters!$C$22*Parameters!$C$5*'Actual H2'!C308))</f>
        <v>167.80377358490566</v>
      </c>
      <c r="D308" s="12">
        <f>IF(Control!$C$11="Highly pure",Parameters!$C$12*Parameters!$C$5*'Actual H2'!D308,IF(Control!$C$11="Tap water",Parameters!$C$17*Parameters!$C$5*'Actual H2'!D308,Parameters!$C$22*Parameters!$C$5*'Actual H2'!D308))</f>
        <v>151.72830188679248</v>
      </c>
      <c r="E308" s="12">
        <f>IF(Control!$C$11="Highly pure",Parameters!$C$12*Parameters!$C$5*'Actual H2'!E308,IF(Control!$C$11="Tap water",Parameters!$C$17*Parameters!$C$5*'Actual H2'!E308,Parameters!$C$22*Parameters!$C$5*'Actual H2'!E308))</f>
        <v>130.26415094339623</v>
      </c>
      <c r="F308" s="12">
        <f>IF(Control!$C$11="Highly pure",Parameters!$C$12*Parameters!$C$5*'Actual H2'!F308,IF(Control!$C$11="Tap water",Parameters!$C$17*Parameters!$C$5*'Actual H2'!F308,Parameters!$C$22*Parameters!$C$5*'Actual H2'!F308))</f>
        <v>119.48679245283019</v>
      </c>
      <c r="G308" s="12">
        <f>IF(Control!$C$11="Highly pure",Parameters!$C$12*Parameters!$C$5*'Actual H2'!G308,IF(Control!$C$11="Tap water",Parameters!$C$17*Parameters!$C$5*'Actual H2'!G308,Parameters!$C$22*Parameters!$C$5*'Actual H2'!G308))</f>
        <v>113.72075471698113</v>
      </c>
      <c r="H308" s="12">
        <f>IF(Control!$C$11="Highly pure",Parameters!$C$12*Parameters!$C$5*'Actual H2'!H308,IF(Control!$C$11="Tap water",Parameters!$C$17*Parameters!$C$5*'Actual H2'!H308,Parameters!$C$22*Parameters!$C$5*'Actual H2'!H308))</f>
        <v>109.79622641509434</v>
      </c>
      <c r="I308" s="12">
        <f>IF(Control!$C$11="Highly pure",Parameters!$C$12*Parameters!$C$5*'Actual H2'!I308,IF(Control!$C$11="Tap water",Parameters!$C$17*Parameters!$C$5*'Actual H2'!I308,Parameters!$C$22*Parameters!$C$5*'Actual H2'!I308))</f>
        <v>105.66037735849056</v>
      </c>
      <c r="J308" s="12">
        <f>IF(Control!$C$11="Highly pure",Parameters!$C$12*Parameters!$C$5*'Actual H2'!J308,IF(Control!$C$11="Tap water",Parameters!$C$17*Parameters!$C$5*'Actual H2'!J308,Parameters!$C$22*Parameters!$C$5*'Actual H2'!J308))</f>
        <v>109.79622641509434</v>
      </c>
      <c r="K308" s="12">
        <f>IF(Control!$C$11="Highly pure",Parameters!$C$12*Parameters!$C$5*'Actual H2'!K308,IF(Control!$C$11="Tap water",Parameters!$C$17*Parameters!$C$5*'Actual H2'!K308,Parameters!$C$22*Parameters!$C$5*'Actual H2'!K308))</f>
        <v>101.19245283018867</v>
      </c>
      <c r="L308" s="12">
        <f>IF(Control!$C$11="Highly pure",Parameters!$C$12*Parameters!$C$5*'Actual H2'!L308,IF(Control!$C$11="Tap water",Parameters!$C$17*Parameters!$C$5*'Actual H2'!L308,Parameters!$C$22*Parameters!$C$5*'Actual H2'!L308))</f>
        <v>83.89433962264151</v>
      </c>
      <c r="M308" s="12">
        <f>IF(Control!$C$11="Highly pure",Parameters!$C$12*Parameters!$C$5*'Actual H2'!M308,IF(Control!$C$11="Tap water",Parameters!$C$17*Parameters!$C$5*'Actual H2'!M308,Parameters!$C$22*Parameters!$C$5*'Actual H2'!M308))</f>
        <v>71.84905660377359</v>
      </c>
      <c r="N308" s="12">
        <f>IF(Control!$C$11="Highly pure",Parameters!$C$12*Parameters!$C$5*'Actual H2'!N308,IF(Control!$C$11="Tap water",Parameters!$C$17*Parameters!$C$5*'Actual H2'!N308,Parameters!$C$22*Parameters!$C$5*'Actual H2'!N308))</f>
        <v>71.84905660377359</v>
      </c>
      <c r="O308" s="12">
        <f>IF(Control!$C$11="Highly pure",Parameters!$C$12*Parameters!$C$5*'Actual H2'!O308,IF(Control!$C$11="Tap water",Parameters!$C$17*Parameters!$C$5*'Actual H2'!O308,Parameters!$C$22*Parameters!$C$5*'Actual H2'!O308))</f>
        <v>71.84905660377359</v>
      </c>
      <c r="P308" s="12">
        <f>IF(Control!$C$11="Highly pure",Parameters!$C$12*Parameters!$C$5*'Actual H2'!P308,IF(Control!$C$11="Tap water",Parameters!$C$17*Parameters!$C$5*'Actual H2'!P308,Parameters!$C$22*Parameters!$C$5*'Actual H2'!P308))</f>
        <v>68.377358490566024</v>
      </c>
      <c r="Q308" s="12">
        <f>IF(Control!$C$11="Highly pure",Parameters!$C$12*Parameters!$C$5*'Actual H2'!Q308,IF(Control!$C$11="Tap water",Parameters!$C$17*Parameters!$C$5*'Actual H2'!Q308,Parameters!$C$22*Parameters!$C$5*'Actual H2'!Q308))</f>
        <v>68.377358490566024</v>
      </c>
      <c r="R308" s="12">
        <f>IF(Control!$C$11="Highly pure",Parameters!$C$12*Parameters!$C$5*'Actual H2'!R308,IF(Control!$C$11="Tap water",Parameters!$C$17*Parameters!$C$5*'Actual H2'!R308,Parameters!$C$22*Parameters!$C$5*'Actual H2'!R308))</f>
        <v>79.969811320754715</v>
      </c>
      <c r="S308" s="12">
        <f>IF(Control!$C$11="Highly pure",Parameters!$C$12*Parameters!$C$5*'Actual H2'!S308,IF(Control!$C$11="Tap water",Parameters!$C$17*Parameters!$C$5*'Actual H2'!S308,Parameters!$C$22*Parameters!$C$5*'Actual H2'!S308))</f>
        <v>89.720754716981133</v>
      </c>
      <c r="T308" s="12">
        <f>IF(Control!$C$11="Highly pure",Parameters!$C$12*Parameters!$C$5*'Actual H2'!T308,IF(Control!$C$11="Tap water",Parameters!$C$17*Parameters!$C$5*'Actual H2'!T308,Parameters!$C$22*Parameters!$C$5*'Actual H2'!T308))</f>
        <v>93.856603773584894</v>
      </c>
      <c r="U308" s="12">
        <f>IF(Control!$C$11="Highly pure",Parameters!$C$12*Parameters!$C$5*'Actual H2'!U308,IF(Control!$C$11="Tap water",Parameters!$C$17*Parameters!$C$5*'Actual H2'!U308,Parameters!$C$22*Parameters!$C$5*'Actual H2'!U308))</f>
        <v>101.19245283018867</v>
      </c>
      <c r="V308" s="12">
        <f>IF(Control!$C$11="Highly pure",Parameters!$C$12*Parameters!$C$5*'Actual H2'!V308,IF(Control!$C$11="Tap water",Parameters!$C$17*Parameters!$C$5*'Actual H2'!V308,Parameters!$C$22*Parameters!$C$5*'Actual H2'!V308))</f>
        <v>109.79622641509434</v>
      </c>
      <c r="W308" s="12">
        <f>IF(Control!$C$11="Highly pure",Parameters!$C$12*Parameters!$C$5*'Actual H2'!W308,IF(Control!$C$11="Tap water",Parameters!$C$17*Parameters!$C$5*'Actual H2'!W308,Parameters!$C$22*Parameters!$C$5*'Actual H2'!W308))</f>
        <v>105.66037735849056</v>
      </c>
      <c r="X308" s="12">
        <f>IF(Control!$C$11="Highly pure",Parameters!$C$12*Parameters!$C$5*'Actual H2'!X308,IF(Control!$C$11="Tap water",Parameters!$C$17*Parameters!$C$5*'Actual H2'!X308,Parameters!$C$22*Parameters!$C$5*'Actual H2'!X308))</f>
        <v>105.66037735849056</v>
      </c>
      <c r="Y308" s="12">
        <f>IF(Control!$C$11="Highly pure",Parameters!$C$12*Parameters!$C$5*'Actual H2'!Y308,IF(Control!$C$11="Tap water",Parameters!$C$17*Parameters!$C$5*'Actual H2'!Y308,Parameters!$C$22*Parameters!$C$5*'Actual H2'!Y308))</f>
        <v>113.72075471698113</v>
      </c>
      <c r="Z308" s="12">
        <f>IF(Control!$C$11="Highly pure",Parameters!$C$12*Parameters!$C$5*'Actual H2'!Z308,IF(Control!$C$11="Tap water",Parameters!$C$17*Parameters!$C$5*'Actual H2'!Z308,Parameters!$C$22*Parameters!$C$5*'Actual H2'!Z308))</f>
        <v>119.48679245283019</v>
      </c>
      <c r="AB308" s="7">
        <f t="shared" si="4"/>
        <v>2464.709433962264</v>
      </c>
    </row>
    <row r="309" spans="2:28" x14ac:dyDescent="0.2">
      <c r="B309" s="6">
        <v>44503</v>
      </c>
      <c r="C309" s="12">
        <f>IF(Control!$C$11="Highly pure",Parameters!$C$12*Parameters!$C$5*'Actual H2'!C309,IF(Control!$C$11="Tap water",Parameters!$C$17*Parameters!$C$5*'Actual H2'!C309,Parameters!$C$22*Parameters!$C$5*'Actual H2'!C309))</f>
        <v>130.26415094339623</v>
      </c>
      <c r="D309" s="12">
        <f>IF(Control!$C$11="Highly pure",Parameters!$C$12*Parameters!$C$5*'Actual H2'!D309,IF(Control!$C$11="Tap water",Parameters!$C$17*Parameters!$C$5*'Actual H2'!D309,Parameters!$C$22*Parameters!$C$5*'Actual H2'!D309))</f>
        <v>137.53962264150945</v>
      </c>
      <c r="E309" s="12">
        <f>IF(Control!$C$11="Highly pure",Parameters!$C$12*Parameters!$C$5*'Actual H2'!E309,IF(Control!$C$11="Tap water",Parameters!$C$17*Parameters!$C$5*'Actual H2'!E309,Parameters!$C$22*Parameters!$C$5*'Actual H2'!E309))</f>
        <v>149.37358490566038</v>
      </c>
      <c r="F309" s="12">
        <f>IF(Control!$C$11="Highly pure",Parameters!$C$12*Parameters!$C$5*'Actual H2'!F309,IF(Control!$C$11="Tap water",Parameters!$C$17*Parameters!$C$5*'Actual H2'!F309,Parameters!$C$22*Parameters!$C$5*'Actual H2'!F309))</f>
        <v>154.15849056603776</v>
      </c>
      <c r="G309" s="12">
        <f>IF(Control!$C$11="Highly pure",Parameters!$C$12*Parameters!$C$5*'Actual H2'!G309,IF(Control!$C$11="Tap water",Parameters!$C$17*Parameters!$C$5*'Actual H2'!G309,Parameters!$C$22*Parameters!$C$5*'Actual H2'!G309))</f>
        <v>167.80377358490566</v>
      </c>
      <c r="H309" s="12">
        <f>IF(Control!$C$11="Highly pure",Parameters!$C$12*Parameters!$C$5*'Actual H2'!H309,IF(Control!$C$11="Tap water",Parameters!$C$17*Parameters!$C$5*'Actual H2'!H309,Parameters!$C$22*Parameters!$C$5*'Actual H2'!H309))</f>
        <v>182.33962264150944</v>
      </c>
      <c r="I309" s="12">
        <f>IF(Control!$C$11="Highly pure",Parameters!$C$12*Parameters!$C$5*'Actual H2'!I309,IF(Control!$C$11="Tap water",Parameters!$C$17*Parameters!$C$5*'Actual H2'!I309,Parameters!$C$22*Parameters!$C$5*'Actual H2'!I309))</f>
        <v>183.81886792452832</v>
      </c>
      <c r="J309" s="12">
        <f>IF(Control!$C$11="Highly pure",Parameters!$C$12*Parameters!$C$5*'Actual H2'!J309,IF(Control!$C$11="Tap water",Parameters!$C$17*Parameters!$C$5*'Actual H2'!J309,Parameters!$C$22*Parameters!$C$5*'Actual H2'!J309))</f>
        <v>183.26037735849056</v>
      </c>
      <c r="K309" s="12">
        <f>IF(Control!$C$11="Highly pure",Parameters!$C$12*Parameters!$C$5*'Actual H2'!K309,IF(Control!$C$11="Tap water",Parameters!$C$17*Parameters!$C$5*'Actual H2'!K309,Parameters!$C$22*Parameters!$C$5*'Actual H2'!K309))</f>
        <v>182.33962264150944</v>
      </c>
      <c r="L309" s="12">
        <f>IF(Control!$C$11="Highly pure",Parameters!$C$12*Parameters!$C$5*'Actual H2'!L309,IF(Control!$C$11="Tap water",Parameters!$C$17*Parameters!$C$5*'Actual H2'!L309,Parameters!$C$22*Parameters!$C$5*'Actual H2'!L309))</f>
        <v>182.33962264150944</v>
      </c>
      <c r="M309" s="12">
        <f>IF(Control!$C$11="Highly pure",Parameters!$C$12*Parameters!$C$5*'Actual H2'!M309,IF(Control!$C$11="Tap water",Parameters!$C$17*Parameters!$C$5*'Actual H2'!M309,Parameters!$C$22*Parameters!$C$5*'Actual H2'!M309))</f>
        <v>187.50188679245284</v>
      </c>
      <c r="N309" s="12">
        <f>IF(Control!$C$11="Highly pure",Parameters!$C$12*Parameters!$C$5*'Actual H2'!N309,IF(Control!$C$11="Tap water",Parameters!$C$17*Parameters!$C$5*'Actual H2'!N309,Parameters!$C$22*Parameters!$C$5*'Actual H2'!N309))</f>
        <v>187.74339622641514</v>
      </c>
      <c r="O309" s="12">
        <f>IF(Control!$C$11="Highly pure",Parameters!$C$12*Parameters!$C$5*'Actual H2'!O309,IF(Control!$C$11="Tap water",Parameters!$C$17*Parameters!$C$5*'Actual H2'!O309,Parameters!$C$22*Parameters!$C$5*'Actual H2'!O309))</f>
        <v>188.67924528301887</v>
      </c>
      <c r="P309" s="12">
        <f>IF(Control!$C$11="Highly pure",Parameters!$C$12*Parameters!$C$5*'Actual H2'!P309,IF(Control!$C$11="Tap water",Parameters!$C$17*Parameters!$C$5*'Actual H2'!P309,Parameters!$C$22*Parameters!$C$5*'Actual H2'!P309))</f>
        <v>188.67924528301887</v>
      </c>
      <c r="Q309" s="12">
        <f>IF(Control!$C$11="Highly pure",Parameters!$C$12*Parameters!$C$5*'Actual H2'!Q309,IF(Control!$C$11="Tap water",Parameters!$C$17*Parameters!$C$5*'Actual H2'!Q309,Parameters!$C$22*Parameters!$C$5*'Actual H2'!Q309))</f>
        <v>188.67924528301887</v>
      </c>
      <c r="R309" s="12">
        <f>IF(Control!$C$11="Highly pure",Parameters!$C$12*Parameters!$C$5*'Actual H2'!R309,IF(Control!$C$11="Tap water",Parameters!$C$17*Parameters!$C$5*'Actual H2'!R309,Parameters!$C$22*Parameters!$C$5*'Actual H2'!R309))</f>
        <v>188.67924528301887</v>
      </c>
      <c r="S309" s="12">
        <f>IF(Control!$C$11="Highly pure",Parameters!$C$12*Parameters!$C$5*'Actual H2'!S309,IF(Control!$C$11="Tap water",Parameters!$C$17*Parameters!$C$5*'Actual H2'!S309,Parameters!$C$22*Parameters!$C$5*'Actual H2'!S309))</f>
        <v>188.67924528301887</v>
      </c>
      <c r="T309" s="12">
        <f>IF(Control!$C$11="Highly pure",Parameters!$C$12*Parameters!$C$5*'Actual H2'!T309,IF(Control!$C$11="Tap water",Parameters!$C$17*Parameters!$C$5*'Actual H2'!T309,Parameters!$C$22*Parameters!$C$5*'Actual H2'!T309))</f>
        <v>188.67924528301887</v>
      </c>
      <c r="U309" s="12">
        <f>IF(Control!$C$11="Highly pure",Parameters!$C$12*Parameters!$C$5*'Actual H2'!U309,IF(Control!$C$11="Tap water",Parameters!$C$17*Parameters!$C$5*'Actual H2'!U309,Parameters!$C$22*Parameters!$C$5*'Actual H2'!U309))</f>
        <v>187.74339622641514</v>
      </c>
      <c r="V309" s="12">
        <f>IF(Control!$C$11="Highly pure",Parameters!$C$12*Parameters!$C$5*'Actual H2'!V309,IF(Control!$C$11="Tap water",Parameters!$C$17*Parameters!$C$5*'Actual H2'!V309,Parameters!$C$22*Parameters!$C$5*'Actual H2'!V309))</f>
        <v>186.94339622641508</v>
      </c>
      <c r="W309" s="12">
        <f>IF(Control!$C$11="Highly pure",Parameters!$C$12*Parameters!$C$5*'Actual H2'!W309,IF(Control!$C$11="Tap water",Parameters!$C$17*Parameters!$C$5*'Actual H2'!W309,Parameters!$C$22*Parameters!$C$5*'Actual H2'!W309))</f>
        <v>183.26037735849056</v>
      </c>
      <c r="X309" s="12">
        <f>IF(Control!$C$11="Highly pure",Parameters!$C$12*Parameters!$C$5*'Actual H2'!X309,IF(Control!$C$11="Tap water",Parameters!$C$17*Parameters!$C$5*'Actual H2'!X309,Parameters!$C$22*Parameters!$C$5*'Actual H2'!X309))</f>
        <v>183.81886792452832</v>
      </c>
      <c r="Y309" s="12">
        <f>IF(Control!$C$11="Highly pure",Parameters!$C$12*Parameters!$C$5*'Actual H2'!Y309,IF(Control!$C$11="Tap water",Parameters!$C$17*Parameters!$C$5*'Actual H2'!Y309,Parameters!$C$22*Parameters!$C$5*'Actual H2'!Y309))</f>
        <v>186.94339622641508</v>
      </c>
      <c r="Z309" s="12">
        <f>IF(Control!$C$11="Highly pure",Parameters!$C$12*Parameters!$C$5*'Actual H2'!Z309,IF(Control!$C$11="Tap water",Parameters!$C$17*Parameters!$C$5*'Actual H2'!Z309,Parameters!$C$22*Parameters!$C$5*'Actual H2'!Z309))</f>
        <v>184.06037735849057</v>
      </c>
      <c r="AB309" s="7">
        <f t="shared" si="4"/>
        <v>4273.3283018867915</v>
      </c>
    </row>
    <row r="310" spans="2:28" x14ac:dyDescent="0.2">
      <c r="B310" s="6">
        <v>44504</v>
      </c>
      <c r="C310" s="12">
        <f>IF(Control!$C$11="Highly pure",Parameters!$C$12*Parameters!$C$5*'Actual H2'!C310,IF(Control!$C$11="Tap water",Parameters!$C$17*Parameters!$C$5*'Actual H2'!C310,Parameters!$C$22*Parameters!$C$5*'Actual H2'!C310))</f>
        <v>183.26037735849056</v>
      </c>
      <c r="D310" s="12">
        <f>IF(Control!$C$11="Highly pure",Parameters!$C$12*Parameters!$C$5*'Actual H2'!D310,IF(Control!$C$11="Tap water",Parameters!$C$17*Parameters!$C$5*'Actual H2'!D310,Parameters!$C$22*Parameters!$C$5*'Actual H2'!D310))</f>
        <v>182.33962264150944</v>
      </c>
      <c r="E310" s="12">
        <f>IF(Control!$C$11="Highly pure",Parameters!$C$12*Parameters!$C$5*'Actual H2'!E310,IF(Control!$C$11="Tap water",Parameters!$C$17*Parameters!$C$5*'Actual H2'!E310,Parameters!$C$22*Parameters!$C$5*'Actual H2'!E310))</f>
        <v>183.81886792452832</v>
      </c>
      <c r="F310" s="12">
        <f>IF(Control!$C$11="Highly pure",Parameters!$C$12*Parameters!$C$5*'Actual H2'!F310,IF(Control!$C$11="Tap water",Parameters!$C$17*Parameters!$C$5*'Actual H2'!F310,Parameters!$C$22*Parameters!$C$5*'Actual H2'!F310))</f>
        <v>183.81886792452832</v>
      </c>
      <c r="G310" s="12">
        <f>IF(Control!$C$11="Highly pure",Parameters!$C$12*Parameters!$C$5*'Actual H2'!G310,IF(Control!$C$11="Tap water",Parameters!$C$17*Parameters!$C$5*'Actual H2'!G310,Parameters!$C$22*Parameters!$C$5*'Actual H2'!G310))</f>
        <v>183.26037735849056</v>
      </c>
      <c r="H310" s="12">
        <f>IF(Control!$C$11="Highly pure",Parameters!$C$12*Parameters!$C$5*'Actual H2'!H310,IF(Control!$C$11="Tap water",Parameters!$C$17*Parameters!$C$5*'Actual H2'!H310,Parameters!$C$22*Parameters!$C$5*'Actual H2'!H310))</f>
        <v>177.7811320754717</v>
      </c>
      <c r="I310" s="12">
        <f>IF(Control!$C$11="Highly pure",Parameters!$C$12*Parameters!$C$5*'Actual H2'!I310,IF(Control!$C$11="Tap water",Parameters!$C$17*Parameters!$C$5*'Actual H2'!I310,Parameters!$C$22*Parameters!$C$5*'Actual H2'!I310))</f>
        <v>176.30188679245282</v>
      </c>
      <c r="J310" s="12">
        <f>IF(Control!$C$11="Highly pure",Parameters!$C$12*Parameters!$C$5*'Actual H2'!J310,IF(Control!$C$11="Tap water",Parameters!$C$17*Parameters!$C$5*'Actual H2'!J310,Parameters!$C$22*Parameters!$C$5*'Actual H2'!J310))</f>
        <v>174.79245283018867</v>
      </c>
      <c r="K310" s="12">
        <f>IF(Control!$C$11="Highly pure",Parameters!$C$12*Parameters!$C$5*'Actual H2'!K310,IF(Control!$C$11="Tap water",Parameters!$C$17*Parameters!$C$5*'Actual H2'!K310,Parameters!$C$22*Parameters!$C$5*'Actual H2'!K310))</f>
        <v>165.37358490566035</v>
      </c>
      <c r="L310" s="12">
        <f>IF(Control!$C$11="Highly pure",Parameters!$C$12*Parameters!$C$5*'Actual H2'!L310,IF(Control!$C$11="Tap water",Parameters!$C$17*Parameters!$C$5*'Actual H2'!L310,Parameters!$C$22*Parameters!$C$5*'Actual H2'!L310))</f>
        <v>151.72830188679248</v>
      </c>
      <c r="M310" s="12">
        <f>IF(Control!$C$11="Highly pure",Parameters!$C$12*Parameters!$C$5*'Actual H2'!M310,IF(Control!$C$11="Tap water",Parameters!$C$17*Parameters!$C$5*'Actual H2'!M310,Parameters!$C$22*Parameters!$C$5*'Actual H2'!M310))</f>
        <v>137.53962264150945</v>
      </c>
      <c r="N310" s="12">
        <f>IF(Control!$C$11="Highly pure",Parameters!$C$12*Parameters!$C$5*'Actual H2'!N310,IF(Control!$C$11="Tap water",Parameters!$C$17*Parameters!$C$5*'Actual H2'!N310,Parameters!$C$22*Parameters!$C$5*'Actual H2'!N310))</f>
        <v>153.23773584905663</v>
      </c>
      <c r="O310" s="12">
        <f>IF(Control!$C$11="Highly pure",Parameters!$C$12*Parameters!$C$5*'Actual H2'!O310,IF(Control!$C$11="Tap water",Parameters!$C$17*Parameters!$C$5*'Actual H2'!O310,Parameters!$C$22*Parameters!$C$5*'Actual H2'!O310))</f>
        <v>151.72830188679248</v>
      </c>
      <c r="P310" s="12">
        <f>IF(Control!$C$11="Highly pure",Parameters!$C$12*Parameters!$C$5*'Actual H2'!P310,IF(Control!$C$11="Tap water",Parameters!$C$17*Parameters!$C$5*'Actual H2'!P310,Parameters!$C$22*Parameters!$C$5*'Actual H2'!P310))</f>
        <v>149.37358490566038</v>
      </c>
      <c r="Q310" s="12">
        <f>IF(Control!$C$11="Highly pure",Parameters!$C$12*Parameters!$C$5*'Actual H2'!Q310,IF(Control!$C$11="Tap water",Parameters!$C$17*Parameters!$C$5*'Actual H2'!Q310,Parameters!$C$22*Parameters!$C$5*'Actual H2'!Q310))</f>
        <v>130.26415094339623</v>
      </c>
      <c r="R310" s="12">
        <f>IF(Control!$C$11="Highly pure",Parameters!$C$12*Parameters!$C$5*'Actual H2'!R310,IF(Control!$C$11="Tap water",Parameters!$C$17*Parameters!$C$5*'Actual H2'!R310,Parameters!$C$22*Parameters!$C$5*'Actual H2'!R310))</f>
        <v>126.33962264150944</v>
      </c>
      <c r="S310" s="12">
        <f>IF(Control!$C$11="Highly pure",Parameters!$C$12*Parameters!$C$5*'Actual H2'!S310,IF(Control!$C$11="Tap water",Parameters!$C$17*Parameters!$C$5*'Actual H2'!S310,Parameters!$C$22*Parameters!$C$5*'Actual H2'!S310))</f>
        <v>136.0301886792453</v>
      </c>
      <c r="T310" s="12">
        <f>IF(Control!$C$11="Highly pure",Parameters!$C$12*Parameters!$C$5*'Actual H2'!T310,IF(Control!$C$11="Tap water",Parameters!$C$17*Parameters!$C$5*'Actual H2'!T310,Parameters!$C$22*Parameters!$C$5*'Actual H2'!T310))</f>
        <v>133.6754716981132</v>
      </c>
      <c r="U310" s="12">
        <f>IF(Control!$C$11="Highly pure",Parameters!$C$12*Parameters!$C$5*'Actual H2'!U310,IF(Control!$C$11="Tap water",Parameters!$C$17*Parameters!$C$5*'Actual H2'!U310,Parameters!$C$22*Parameters!$C$5*'Actual H2'!U310))</f>
        <v>151.72830188679248</v>
      </c>
      <c r="V310" s="12">
        <f>IF(Control!$C$11="Highly pure",Parameters!$C$12*Parameters!$C$5*'Actual H2'!V310,IF(Control!$C$11="Tap water",Parameters!$C$17*Parameters!$C$5*'Actual H2'!V310,Parameters!$C$22*Parameters!$C$5*'Actual H2'!V310))</f>
        <v>167.80377358490566</v>
      </c>
      <c r="W310" s="12">
        <f>IF(Control!$C$11="Highly pure",Parameters!$C$12*Parameters!$C$5*'Actual H2'!W310,IF(Control!$C$11="Tap water",Parameters!$C$17*Parameters!$C$5*'Actual H2'!W310,Parameters!$C$22*Parameters!$C$5*'Actual H2'!W310))</f>
        <v>174.79245283018867</v>
      </c>
      <c r="X310" s="12">
        <f>IF(Control!$C$11="Highly pure",Parameters!$C$12*Parameters!$C$5*'Actual H2'!X310,IF(Control!$C$11="Tap water",Parameters!$C$17*Parameters!$C$5*'Actual H2'!X310,Parameters!$C$22*Parameters!$C$5*'Actual H2'!X310))</f>
        <v>176.30188679245282</v>
      </c>
      <c r="Y310" s="12">
        <f>IF(Control!$C$11="Highly pure",Parameters!$C$12*Parameters!$C$5*'Actual H2'!Y310,IF(Control!$C$11="Tap water",Parameters!$C$17*Parameters!$C$5*'Actual H2'!Y310,Parameters!$C$22*Parameters!$C$5*'Actual H2'!Y310))</f>
        <v>176.30188679245282</v>
      </c>
      <c r="Z310" s="12">
        <f>IF(Control!$C$11="Highly pure",Parameters!$C$12*Parameters!$C$5*'Actual H2'!Z310,IF(Control!$C$11="Tap water",Parameters!$C$17*Parameters!$C$5*'Actual H2'!Z310,Parameters!$C$22*Parameters!$C$5*'Actual H2'!Z310))</f>
        <v>165.37358490566035</v>
      </c>
      <c r="AB310" s="7">
        <f t="shared" si="4"/>
        <v>3892.9660377358491</v>
      </c>
    </row>
    <row r="311" spans="2:28" x14ac:dyDescent="0.2">
      <c r="B311" s="6">
        <v>44505</v>
      </c>
      <c r="C311" s="12">
        <f>IF(Control!$C$11="Highly pure",Parameters!$C$12*Parameters!$C$5*'Actual H2'!C311,IF(Control!$C$11="Tap water",Parameters!$C$17*Parameters!$C$5*'Actual H2'!C311,Parameters!$C$22*Parameters!$C$5*'Actual H2'!C311))</f>
        <v>151.72830188679248</v>
      </c>
      <c r="D311" s="12">
        <f>IF(Control!$C$11="Highly pure",Parameters!$C$12*Parameters!$C$5*'Actual H2'!D311,IF(Control!$C$11="Tap water",Parameters!$C$17*Parameters!$C$5*'Actual H2'!D311,Parameters!$C$22*Parameters!$C$5*'Actual H2'!D311))</f>
        <v>154.15849056603776</v>
      </c>
      <c r="E311" s="12">
        <f>IF(Control!$C$11="Highly pure",Parameters!$C$12*Parameters!$C$5*'Actual H2'!E311,IF(Control!$C$11="Tap water",Parameters!$C$17*Parameters!$C$5*'Actual H2'!E311,Parameters!$C$22*Parameters!$C$5*'Actual H2'!E311))</f>
        <v>166.88301886792453</v>
      </c>
      <c r="F311" s="12">
        <f>IF(Control!$C$11="Highly pure",Parameters!$C$12*Parameters!$C$5*'Actual H2'!F311,IF(Control!$C$11="Tap water",Parameters!$C$17*Parameters!$C$5*'Actual H2'!F311,Parameters!$C$22*Parameters!$C$5*'Actual H2'!F311))</f>
        <v>165.37358490566035</v>
      </c>
      <c r="G311" s="12">
        <f>IF(Control!$C$11="Highly pure",Parameters!$C$12*Parameters!$C$5*'Actual H2'!G311,IF(Control!$C$11="Tap water",Parameters!$C$17*Parameters!$C$5*'Actual H2'!G311,Parameters!$C$22*Parameters!$C$5*'Actual H2'!G311))</f>
        <v>137.53962264150945</v>
      </c>
      <c r="H311" s="12">
        <f>IF(Control!$C$11="Highly pure",Parameters!$C$12*Parameters!$C$5*'Actual H2'!H311,IF(Control!$C$11="Tap water",Parameters!$C$17*Parameters!$C$5*'Actual H2'!H311,Parameters!$C$22*Parameters!$C$5*'Actual H2'!H311))</f>
        <v>136.0301886792453</v>
      </c>
      <c r="I311" s="12">
        <f>IF(Control!$C$11="Highly pure",Parameters!$C$12*Parameters!$C$5*'Actual H2'!I311,IF(Control!$C$11="Tap water",Parameters!$C$17*Parameters!$C$5*'Actual H2'!I311,Parameters!$C$22*Parameters!$C$5*'Actual H2'!I311))</f>
        <v>133.6754716981132</v>
      </c>
      <c r="J311" s="12">
        <f>IF(Control!$C$11="Highly pure",Parameters!$C$12*Parameters!$C$5*'Actual H2'!J311,IF(Control!$C$11="Tap water",Parameters!$C$17*Parameters!$C$5*'Actual H2'!J311,Parameters!$C$22*Parameters!$C$5*'Actual H2'!J311))</f>
        <v>130.26415094339623</v>
      </c>
      <c r="K311" s="12">
        <f>IF(Control!$C$11="Highly pure",Parameters!$C$12*Parameters!$C$5*'Actual H2'!K311,IF(Control!$C$11="Tap water",Parameters!$C$17*Parameters!$C$5*'Actual H2'!K311,Parameters!$C$22*Parameters!$C$5*'Actual H2'!K311))</f>
        <v>130.26415094339623</v>
      </c>
      <c r="L311" s="12">
        <f>IF(Control!$C$11="Highly pure",Parameters!$C$12*Parameters!$C$5*'Actual H2'!L311,IF(Control!$C$11="Tap water",Parameters!$C$17*Parameters!$C$5*'Actual H2'!L311,Parameters!$C$22*Parameters!$C$5*'Actual H2'!L311))</f>
        <v>119.48679245283019</v>
      </c>
      <c r="M311" s="12">
        <f>IF(Control!$C$11="Highly pure",Parameters!$C$12*Parameters!$C$5*'Actual H2'!M311,IF(Control!$C$11="Tap water",Parameters!$C$17*Parameters!$C$5*'Actual H2'!M311,Parameters!$C$22*Parameters!$C$5*'Actual H2'!M311))</f>
        <v>136.0301886792453</v>
      </c>
      <c r="N311" s="12">
        <f>IF(Control!$C$11="Highly pure",Parameters!$C$12*Parameters!$C$5*'Actual H2'!N311,IF(Control!$C$11="Tap water",Parameters!$C$17*Parameters!$C$5*'Actual H2'!N311,Parameters!$C$22*Parameters!$C$5*'Actual H2'!N311))</f>
        <v>153.23773584905663</v>
      </c>
      <c r="O311" s="12">
        <f>IF(Control!$C$11="Highly pure",Parameters!$C$12*Parameters!$C$5*'Actual H2'!O311,IF(Control!$C$11="Tap water",Parameters!$C$17*Parameters!$C$5*'Actual H2'!O311,Parameters!$C$22*Parameters!$C$5*'Actual H2'!O311))</f>
        <v>168.36226415094336</v>
      </c>
      <c r="P311" s="12">
        <f>IF(Control!$C$11="Highly pure",Parameters!$C$12*Parameters!$C$5*'Actual H2'!P311,IF(Control!$C$11="Tap water",Parameters!$C$17*Parameters!$C$5*'Actual H2'!P311,Parameters!$C$22*Parameters!$C$5*'Actual H2'!P311))</f>
        <v>177.7811320754717</v>
      </c>
      <c r="Q311" s="12">
        <f>IF(Control!$C$11="Highly pure",Parameters!$C$12*Parameters!$C$5*'Actual H2'!Q311,IF(Control!$C$11="Tap water",Parameters!$C$17*Parameters!$C$5*'Actual H2'!Q311,Parameters!$C$22*Parameters!$C$5*'Actual H2'!Q311))</f>
        <v>182.33962264150944</v>
      </c>
      <c r="R311" s="12">
        <f>IF(Control!$C$11="Highly pure",Parameters!$C$12*Parameters!$C$5*'Actual H2'!R311,IF(Control!$C$11="Tap water",Parameters!$C$17*Parameters!$C$5*'Actual H2'!R311,Parameters!$C$22*Parameters!$C$5*'Actual H2'!R311))</f>
        <v>177.22264150943397</v>
      </c>
      <c r="S311" s="12">
        <f>IF(Control!$C$11="Highly pure",Parameters!$C$12*Parameters!$C$5*'Actual H2'!S311,IF(Control!$C$11="Tap water",Parameters!$C$17*Parameters!$C$5*'Actual H2'!S311,Parameters!$C$22*Parameters!$C$5*'Actual H2'!S311))</f>
        <v>168.36226415094336</v>
      </c>
      <c r="T311" s="12">
        <f>IF(Control!$C$11="Highly pure",Parameters!$C$12*Parameters!$C$5*'Actual H2'!T311,IF(Control!$C$11="Tap water",Parameters!$C$17*Parameters!$C$5*'Actual H2'!T311,Parameters!$C$22*Parameters!$C$5*'Actual H2'!T311))</f>
        <v>165.37358490566035</v>
      </c>
      <c r="U311" s="12">
        <f>IF(Control!$C$11="Highly pure",Parameters!$C$12*Parameters!$C$5*'Actual H2'!U311,IF(Control!$C$11="Tap water",Parameters!$C$17*Parameters!$C$5*'Actual H2'!U311,Parameters!$C$22*Parameters!$C$5*'Actual H2'!U311))</f>
        <v>153.23773584905663</v>
      </c>
      <c r="V311" s="12">
        <f>IF(Control!$C$11="Highly pure",Parameters!$C$12*Parameters!$C$5*'Actual H2'!V311,IF(Control!$C$11="Tap water",Parameters!$C$17*Parameters!$C$5*'Actual H2'!V311,Parameters!$C$22*Parameters!$C$5*'Actual H2'!V311))</f>
        <v>137.53962264150945</v>
      </c>
      <c r="W311" s="12">
        <f>IF(Control!$C$11="Highly pure",Parameters!$C$12*Parameters!$C$5*'Actual H2'!W311,IF(Control!$C$11="Tap water",Parameters!$C$17*Parameters!$C$5*'Actual H2'!W311,Parameters!$C$22*Parameters!$C$5*'Actual H2'!W311))</f>
        <v>136.0301886792453</v>
      </c>
      <c r="X311" s="12">
        <f>IF(Control!$C$11="Highly pure",Parameters!$C$12*Parameters!$C$5*'Actual H2'!X311,IF(Control!$C$11="Tap water",Parameters!$C$17*Parameters!$C$5*'Actual H2'!X311,Parameters!$C$22*Parameters!$C$5*'Actual H2'!X311))</f>
        <v>137.53962264150945</v>
      </c>
      <c r="Y311" s="12">
        <f>IF(Control!$C$11="Highly pure",Parameters!$C$12*Parameters!$C$5*'Actual H2'!Y311,IF(Control!$C$11="Tap water",Parameters!$C$17*Parameters!$C$5*'Actual H2'!Y311,Parameters!$C$22*Parameters!$C$5*'Actual H2'!Y311))</f>
        <v>136.0301886792453</v>
      </c>
      <c r="Z311" s="12">
        <f>IF(Control!$C$11="Highly pure",Parameters!$C$12*Parameters!$C$5*'Actual H2'!Z311,IF(Control!$C$11="Tap water",Parameters!$C$17*Parameters!$C$5*'Actual H2'!Z311,Parameters!$C$22*Parameters!$C$5*'Actual H2'!Z311))</f>
        <v>137.53962264150945</v>
      </c>
      <c r="AB311" s="7">
        <f t="shared" si="4"/>
        <v>3592.0301886792463</v>
      </c>
    </row>
    <row r="312" spans="2:28" x14ac:dyDescent="0.2">
      <c r="B312" s="6">
        <v>44506</v>
      </c>
      <c r="C312" s="12">
        <f>IF(Control!$C$11="Highly pure",Parameters!$C$12*Parameters!$C$5*'Actual H2'!C312,IF(Control!$C$11="Tap water",Parameters!$C$17*Parameters!$C$5*'Actual H2'!C312,Parameters!$C$22*Parameters!$C$5*'Actual H2'!C312))</f>
        <v>136.0301886792453</v>
      </c>
      <c r="D312" s="12">
        <f>IF(Control!$C$11="Highly pure",Parameters!$C$12*Parameters!$C$5*'Actual H2'!D312,IF(Control!$C$11="Tap water",Parameters!$C$17*Parameters!$C$5*'Actual H2'!D312,Parameters!$C$22*Parameters!$C$5*'Actual H2'!D312))</f>
        <v>126.33962264150944</v>
      </c>
      <c r="E312" s="12">
        <f>IF(Control!$C$11="Highly pure",Parameters!$C$12*Parameters!$C$5*'Actual H2'!E312,IF(Control!$C$11="Tap water",Parameters!$C$17*Parameters!$C$5*'Actual H2'!E312,Parameters!$C$22*Parameters!$C$5*'Actual H2'!E312))</f>
        <v>119.48679245283019</v>
      </c>
      <c r="F312" s="12">
        <f>IF(Control!$C$11="Highly pure",Parameters!$C$12*Parameters!$C$5*'Actual H2'!F312,IF(Control!$C$11="Tap water",Parameters!$C$17*Parameters!$C$5*'Actual H2'!F312,Parameters!$C$22*Parameters!$C$5*'Actual H2'!F312))</f>
        <v>126.33962264150944</v>
      </c>
      <c r="G312" s="12">
        <f>IF(Control!$C$11="Highly pure",Parameters!$C$12*Parameters!$C$5*'Actual H2'!G312,IF(Control!$C$11="Tap water",Parameters!$C$17*Parameters!$C$5*'Actual H2'!G312,Parameters!$C$22*Parameters!$C$5*'Actual H2'!G312))</f>
        <v>133.6754716981132</v>
      </c>
      <c r="H312" s="12">
        <f>IF(Control!$C$11="Highly pure",Parameters!$C$12*Parameters!$C$5*'Actual H2'!H312,IF(Control!$C$11="Tap water",Parameters!$C$17*Parameters!$C$5*'Actual H2'!H312,Parameters!$C$22*Parameters!$C$5*'Actual H2'!H312))</f>
        <v>151.72830188679248</v>
      </c>
      <c r="I312" s="12">
        <f>IF(Control!$C$11="Highly pure",Parameters!$C$12*Parameters!$C$5*'Actual H2'!I312,IF(Control!$C$11="Tap water",Parameters!$C$17*Parameters!$C$5*'Actual H2'!I312,Parameters!$C$22*Parameters!$C$5*'Actual H2'!I312))</f>
        <v>182.33962264150944</v>
      </c>
      <c r="J312" s="12">
        <f>IF(Control!$C$11="Highly pure",Parameters!$C$12*Parameters!$C$5*'Actual H2'!J312,IF(Control!$C$11="Tap water",Parameters!$C$17*Parameters!$C$5*'Actual H2'!J312,Parameters!$C$22*Parameters!$C$5*'Actual H2'!J312))</f>
        <v>188.67924528301887</v>
      </c>
      <c r="K312" s="12">
        <f>IF(Control!$C$11="Highly pure",Parameters!$C$12*Parameters!$C$5*'Actual H2'!K312,IF(Control!$C$11="Tap water",Parameters!$C$17*Parameters!$C$5*'Actual H2'!K312,Parameters!$C$22*Parameters!$C$5*'Actual H2'!K312))</f>
        <v>188.67924528301887</v>
      </c>
      <c r="L312" s="12">
        <f>IF(Control!$C$11="Highly pure",Parameters!$C$12*Parameters!$C$5*'Actual H2'!L312,IF(Control!$C$11="Tap water",Parameters!$C$17*Parameters!$C$5*'Actual H2'!L312,Parameters!$C$22*Parameters!$C$5*'Actual H2'!L312))</f>
        <v>188.67924528301887</v>
      </c>
      <c r="M312" s="12">
        <f>IF(Control!$C$11="Highly pure",Parameters!$C$12*Parameters!$C$5*'Actual H2'!M312,IF(Control!$C$11="Tap water",Parameters!$C$17*Parameters!$C$5*'Actual H2'!M312,Parameters!$C$22*Parameters!$C$5*'Actual H2'!M312))</f>
        <v>188.67924528301887</v>
      </c>
      <c r="N312" s="12">
        <f>IF(Control!$C$11="Highly pure",Parameters!$C$12*Parameters!$C$5*'Actual H2'!N312,IF(Control!$C$11="Tap water",Parameters!$C$17*Parameters!$C$5*'Actual H2'!N312,Parameters!$C$22*Parameters!$C$5*'Actual H2'!N312))</f>
        <v>188.67924528301887</v>
      </c>
      <c r="O312" s="12">
        <f>IF(Control!$C$11="Highly pure",Parameters!$C$12*Parameters!$C$5*'Actual H2'!O312,IF(Control!$C$11="Tap water",Parameters!$C$17*Parameters!$C$5*'Actual H2'!O312,Parameters!$C$22*Parameters!$C$5*'Actual H2'!O312))</f>
        <v>188.67924528301887</v>
      </c>
      <c r="P312" s="12">
        <f>IF(Control!$C$11="Highly pure",Parameters!$C$12*Parameters!$C$5*'Actual H2'!P312,IF(Control!$C$11="Tap water",Parameters!$C$17*Parameters!$C$5*'Actual H2'!P312,Parameters!$C$22*Parameters!$C$5*'Actual H2'!P312))</f>
        <v>188.67924528301887</v>
      </c>
      <c r="Q312" s="12">
        <f>IF(Control!$C$11="Highly pure",Parameters!$C$12*Parameters!$C$5*'Actual H2'!Q312,IF(Control!$C$11="Tap water",Parameters!$C$17*Parameters!$C$5*'Actual H2'!Q312,Parameters!$C$22*Parameters!$C$5*'Actual H2'!Q312))</f>
        <v>188.67924528301887</v>
      </c>
      <c r="R312" s="12">
        <f>IF(Control!$C$11="Highly pure",Parameters!$C$12*Parameters!$C$5*'Actual H2'!R312,IF(Control!$C$11="Tap water",Parameters!$C$17*Parameters!$C$5*'Actual H2'!R312,Parameters!$C$22*Parameters!$C$5*'Actual H2'!R312))</f>
        <v>0</v>
      </c>
      <c r="S312" s="12">
        <f>IF(Control!$C$11="Highly pure",Parameters!$C$12*Parameters!$C$5*'Actual H2'!S312,IF(Control!$C$11="Tap water",Parameters!$C$17*Parameters!$C$5*'Actual H2'!S312,Parameters!$C$22*Parameters!$C$5*'Actual H2'!S312))</f>
        <v>0</v>
      </c>
      <c r="T312" s="12">
        <f>IF(Control!$C$11="Highly pure",Parameters!$C$12*Parameters!$C$5*'Actual H2'!T312,IF(Control!$C$11="Tap water",Parameters!$C$17*Parameters!$C$5*'Actual H2'!T312,Parameters!$C$22*Parameters!$C$5*'Actual H2'!T312))</f>
        <v>188.67924528301887</v>
      </c>
      <c r="U312" s="12">
        <f>IF(Control!$C$11="Highly pure",Parameters!$C$12*Parameters!$C$5*'Actual H2'!U312,IF(Control!$C$11="Tap water",Parameters!$C$17*Parameters!$C$5*'Actual H2'!U312,Parameters!$C$22*Parameters!$C$5*'Actual H2'!U312))</f>
        <v>188.67924528301887</v>
      </c>
      <c r="V312" s="12">
        <f>IF(Control!$C$11="Highly pure",Parameters!$C$12*Parameters!$C$5*'Actual H2'!V312,IF(Control!$C$11="Tap water",Parameters!$C$17*Parameters!$C$5*'Actual H2'!V312,Parameters!$C$22*Parameters!$C$5*'Actual H2'!V312))</f>
        <v>188.67924528301887</v>
      </c>
      <c r="W312" s="12">
        <f>IF(Control!$C$11="Highly pure",Parameters!$C$12*Parameters!$C$5*'Actual H2'!W312,IF(Control!$C$11="Tap water",Parameters!$C$17*Parameters!$C$5*'Actual H2'!W312,Parameters!$C$22*Parameters!$C$5*'Actual H2'!W312))</f>
        <v>188.67924528301887</v>
      </c>
      <c r="X312" s="12">
        <f>IF(Control!$C$11="Highly pure",Parameters!$C$12*Parameters!$C$5*'Actual H2'!X312,IF(Control!$C$11="Tap water",Parameters!$C$17*Parameters!$C$5*'Actual H2'!X312,Parameters!$C$22*Parameters!$C$5*'Actual H2'!X312))</f>
        <v>188.67924528301887</v>
      </c>
      <c r="Y312" s="12">
        <f>IF(Control!$C$11="Highly pure",Parameters!$C$12*Parameters!$C$5*'Actual H2'!Y312,IF(Control!$C$11="Tap water",Parameters!$C$17*Parameters!$C$5*'Actual H2'!Y312,Parameters!$C$22*Parameters!$C$5*'Actual H2'!Y312))</f>
        <v>0</v>
      </c>
      <c r="Z312" s="12">
        <f>IF(Control!$C$11="Highly pure",Parameters!$C$12*Parameters!$C$5*'Actual H2'!Z312,IF(Control!$C$11="Tap water",Parameters!$C$17*Parameters!$C$5*'Actual H2'!Z312,Parameters!$C$22*Parameters!$C$5*'Actual H2'!Z312))</f>
        <v>0</v>
      </c>
      <c r="AB312" s="7">
        <f t="shared" si="4"/>
        <v>3428.7698113207534</v>
      </c>
    </row>
    <row r="313" spans="2:28" x14ac:dyDescent="0.2">
      <c r="B313" s="6">
        <v>44507</v>
      </c>
      <c r="C313" s="12">
        <f>IF(Control!$C$11="Highly pure",Parameters!$C$12*Parameters!$C$5*'Actual H2'!C313,IF(Control!$C$11="Tap water",Parameters!$C$17*Parameters!$C$5*'Actual H2'!C313,Parameters!$C$22*Parameters!$C$5*'Actual H2'!C313))</f>
        <v>0</v>
      </c>
      <c r="D313" s="12">
        <f>IF(Control!$C$11="Highly pure",Parameters!$C$12*Parameters!$C$5*'Actual H2'!D313,IF(Control!$C$11="Tap water",Parameters!$C$17*Parameters!$C$5*'Actual H2'!D313,Parameters!$C$22*Parameters!$C$5*'Actual H2'!D313))</f>
        <v>0</v>
      </c>
      <c r="E313" s="12">
        <f>IF(Control!$C$11="Highly pure",Parameters!$C$12*Parameters!$C$5*'Actual H2'!E313,IF(Control!$C$11="Tap water",Parameters!$C$17*Parameters!$C$5*'Actual H2'!E313,Parameters!$C$22*Parameters!$C$5*'Actual H2'!E313))</f>
        <v>0</v>
      </c>
      <c r="F313" s="12">
        <f>IF(Control!$C$11="Highly pure",Parameters!$C$12*Parameters!$C$5*'Actual H2'!F313,IF(Control!$C$11="Tap water",Parameters!$C$17*Parameters!$C$5*'Actual H2'!F313,Parameters!$C$22*Parameters!$C$5*'Actual H2'!F313))</f>
        <v>0</v>
      </c>
      <c r="G313" s="12">
        <f>IF(Control!$C$11="Highly pure",Parameters!$C$12*Parameters!$C$5*'Actual H2'!G313,IF(Control!$C$11="Tap water",Parameters!$C$17*Parameters!$C$5*'Actual H2'!G313,Parameters!$C$22*Parameters!$C$5*'Actual H2'!G313))</f>
        <v>0</v>
      </c>
      <c r="H313" s="12">
        <f>IF(Control!$C$11="Highly pure",Parameters!$C$12*Parameters!$C$5*'Actual H2'!H313,IF(Control!$C$11="Tap water",Parameters!$C$17*Parameters!$C$5*'Actual H2'!H313,Parameters!$C$22*Parameters!$C$5*'Actual H2'!H313))</f>
        <v>0</v>
      </c>
      <c r="I313" s="12">
        <f>IF(Control!$C$11="Highly pure",Parameters!$C$12*Parameters!$C$5*'Actual H2'!I313,IF(Control!$C$11="Tap water",Parameters!$C$17*Parameters!$C$5*'Actual H2'!I313,Parameters!$C$22*Parameters!$C$5*'Actual H2'!I313))</f>
        <v>0</v>
      </c>
      <c r="J313" s="12">
        <f>IF(Control!$C$11="Highly pure",Parameters!$C$12*Parameters!$C$5*'Actual H2'!J313,IF(Control!$C$11="Tap water",Parameters!$C$17*Parameters!$C$5*'Actual H2'!J313,Parameters!$C$22*Parameters!$C$5*'Actual H2'!J313))</f>
        <v>0</v>
      </c>
      <c r="K313" s="12">
        <f>IF(Control!$C$11="Highly pure",Parameters!$C$12*Parameters!$C$5*'Actual H2'!K313,IF(Control!$C$11="Tap water",Parameters!$C$17*Parameters!$C$5*'Actual H2'!K313,Parameters!$C$22*Parameters!$C$5*'Actual H2'!K313))</f>
        <v>188.67924528301887</v>
      </c>
      <c r="L313" s="12">
        <f>IF(Control!$C$11="Highly pure",Parameters!$C$12*Parameters!$C$5*'Actual H2'!L313,IF(Control!$C$11="Tap water",Parameters!$C$17*Parameters!$C$5*'Actual H2'!L313,Parameters!$C$22*Parameters!$C$5*'Actual H2'!L313))</f>
        <v>188.67924528301887</v>
      </c>
      <c r="M313" s="12">
        <f>IF(Control!$C$11="Highly pure",Parameters!$C$12*Parameters!$C$5*'Actual H2'!M313,IF(Control!$C$11="Tap water",Parameters!$C$17*Parameters!$C$5*'Actual H2'!M313,Parameters!$C$22*Parameters!$C$5*'Actual H2'!M313))</f>
        <v>188.67924528301887</v>
      </c>
      <c r="N313" s="12">
        <f>IF(Control!$C$11="Highly pure",Parameters!$C$12*Parameters!$C$5*'Actual H2'!N313,IF(Control!$C$11="Tap water",Parameters!$C$17*Parameters!$C$5*'Actual H2'!N313,Parameters!$C$22*Parameters!$C$5*'Actual H2'!N313))</f>
        <v>188.67924528301887</v>
      </c>
      <c r="O313" s="12">
        <f>IF(Control!$C$11="Highly pure",Parameters!$C$12*Parameters!$C$5*'Actual H2'!O313,IF(Control!$C$11="Tap water",Parameters!$C$17*Parameters!$C$5*'Actual H2'!O313,Parameters!$C$22*Parameters!$C$5*'Actual H2'!O313))</f>
        <v>188.67924528301887</v>
      </c>
      <c r="P313" s="12">
        <f>IF(Control!$C$11="Highly pure",Parameters!$C$12*Parameters!$C$5*'Actual H2'!P313,IF(Control!$C$11="Tap water",Parameters!$C$17*Parameters!$C$5*'Actual H2'!P313,Parameters!$C$22*Parameters!$C$5*'Actual H2'!P313))</f>
        <v>188.67924528301887</v>
      </c>
      <c r="Q313" s="12">
        <f>IF(Control!$C$11="Highly pure",Parameters!$C$12*Parameters!$C$5*'Actual H2'!Q313,IF(Control!$C$11="Tap water",Parameters!$C$17*Parameters!$C$5*'Actual H2'!Q313,Parameters!$C$22*Parameters!$C$5*'Actual H2'!Q313))</f>
        <v>188.67924528301887</v>
      </c>
      <c r="R313" s="12">
        <f>IF(Control!$C$11="Highly pure",Parameters!$C$12*Parameters!$C$5*'Actual H2'!R313,IF(Control!$C$11="Tap water",Parameters!$C$17*Parameters!$C$5*'Actual H2'!R313,Parameters!$C$22*Parameters!$C$5*'Actual H2'!R313))</f>
        <v>188.67924528301887</v>
      </c>
      <c r="S313" s="12">
        <f>IF(Control!$C$11="Highly pure",Parameters!$C$12*Parameters!$C$5*'Actual H2'!S313,IF(Control!$C$11="Tap water",Parameters!$C$17*Parameters!$C$5*'Actual H2'!S313,Parameters!$C$22*Parameters!$C$5*'Actual H2'!S313))</f>
        <v>188.67924528301887</v>
      </c>
      <c r="T313" s="12">
        <f>IF(Control!$C$11="Highly pure",Parameters!$C$12*Parameters!$C$5*'Actual H2'!T313,IF(Control!$C$11="Tap water",Parameters!$C$17*Parameters!$C$5*'Actual H2'!T313,Parameters!$C$22*Parameters!$C$5*'Actual H2'!T313))</f>
        <v>188.67924528301887</v>
      </c>
      <c r="U313" s="12">
        <f>IF(Control!$C$11="Highly pure",Parameters!$C$12*Parameters!$C$5*'Actual H2'!U313,IF(Control!$C$11="Tap water",Parameters!$C$17*Parameters!$C$5*'Actual H2'!U313,Parameters!$C$22*Parameters!$C$5*'Actual H2'!U313))</f>
        <v>188.67924528301887</v>
      </c>
      <c r="V313" s="12">
        <f>IF(Control!$C$11="Highly pure",Parameters!$C$12*Parameters!$C$5*'Actual H2'!V313,IF(Control!$C$11="Tap water",Parameters!$C$17*Parameters!$C$5*'Actual H2'!V313,Parameters!$C$22*Parameters!$C$5*'Actual H2'!V313))</f>
        <v>177.7811320754717</v>
      </c>
      <c r="W313" s="12">
        <f>IF(Control!$C$11="Highly pure",Parameters!$C$12*Parameters!$C$5*'Actual H2'!W313,IF(Control!$C$11="Tap water",Parameters!$C$17*Parameters!$C$5*'Actual H2'!W313,Parameters!$C$22*Parameters!$C$5*'Actual H2'!W313))</f>
        <v>151.72830188679248</v>
      </c>
      <c r="X313" s="12">
        <f>IF(Control!$C$11="Highly pure",Parameters!$C$12*Parameters!$C$5*'Actual H2'!X313,IF(Control!$C$11="Tap water",Parameters!$C$17*Parameters!$C$5*'Actual H2'!X313,Parameters!$C$22*Parameters!$C$5*'Actual H2'!X313))</f>
        <v>130.26415094339623</v>
      </c>
      <c r="Y313" s="12">
        <f>IF(Control!$C$11="Highly pure",Parameters!$C$12*Parameters!$C$5*'Actual H2'!Y313,IF(Control!$C$11="Tap water",Parameters!$C$17*Parameters!$C$5*'Actual H2'!Y313,Parameters!$C$22*Parameters!$C$5*'Actual H2'!Y313))</f>
        <v>117.1320754716981</v>
      </c>
      <c r="Z313" s="12">
        <f>IF(Control!$C$11="Highly pure",Parameters!$C$12*Parameters!$C$5*'Actual H2'!Z313,IF(Control!$C$11="Tap water",Parameters!$C$17*Parameters!$C$5*'Actual H2'!Z313,Parameters!$C$22*Parameters!$C$5*'Actual H2'!Z313))</f>
        <v>113.72075471698113</v>
      </c>
      <c r="AB313" s="7">
        <f t="shared" si="4"/>
        <v>2766.0981132075472</v>
      </c>
    </row>
    <row r="314" spans="2:28" x14ac:dyDescent="0.2">
      <c r="B314" s="6">
        <v>44508</v>
      </c>
      <c r="C314" s="12">
        <f>IF(Control!$C$11="Highly pure",Parameters!$C$12*Parameters!$C$5*'Actual H2'!C314,IF(Control!$C$11="Tap water",Parameters!$C$17*Parameters!$C$5*'Actual H2'!C314,Parameters!$C$22*Parameters!$C$5*'Actual H2'!C314))</f>
        <v>89.720754716981133</v>
      </c>
      <c r="D314" s="12">
        <f>IF(Control!$C$11="Highly pure",Parameters!$C$12*Parameters!$C$5*'Actual H2'!D314,IF(Control!$C$11="Tap water",Parameters!$C$17*Parameters!$C$5*'Actual H2'!D314,Parameters!$C$22*Parameters!$C$5*'Actual H2'!D314))</f>
        <v>42.807547169811322</v>
      </c>
      <c r="E314" s="12">
        <f>IF(Control!$C$11="Highly pure",Parameters!$C$12*Parameters!$C$5*'Actual H2'!E314,IF(Control!$C$11="Tap water",Parameters!$C$17*Parameters!$C$5*'Actual H2'!E314,Parameters!$C$22*Parameters!$C$5*'Actual H2'!E314))</f>
        <v>10.430188679245285</v>
      </c>
      <c r="F314" s="12">
        <f>IF(Control!$C$11="Highly pure",Parameters!$C$12*Parameters!$C$5*'Actual H2'!F314,IF(Control!$C$11="Tap water",Parameters!$C$17*Parameters!$C$5*'Actual H2'!F314,Parameters!$C$22*Parameters!$C$5*'Actual H2'!F314))</f>
        <v>0</v>
      </c>
      <c r="G314" s="12">
        <f>IF(Control!$C$11="Highly pure",Parameters!$C$12*Parameters!$C$5*'Actual H2'!G314,IF(Control!$C$11="Tap water",Parameters!$C$17*Parameters!$C$5*'Actual H2'!G314,Parameters!$C$22*Parameters!$C$5*'Actual H2'!G314))</f>
        <v>3.8188679245283015</v>
      </c>
      <c r="H314" s="12">
        <f>IF(Control!$C$11="Highly pure",Parameters!$C$12*Parameters!$C$5*'Actual H2'!H314,IF(Control!$C$11="Tap water",Parameters!$C$17*Parameters!$C$5*'Actual H2'!H314,Parameters!$C$22*Parameters!$C$5*'Actual H2'!H314))</f>
        <v>33.705660377358491</v>
      </c>
      <c r="I314" s="12">
        <f>IF(Control!$C$11="Highly pure",Parameters!$C$12*Parameters!$C$5*'Actual H2'!I314,IF(Control!$C$11="Tap water",Parameters!$C$17*Parameters!$C$5*'Actual H2'!I314,Parameters!$C$22*Parameters!$C$5*'Actual H2'!I314))</f>
        <v>75.833962264150927</v>
      </c>
      <c r="J314" s="12">
        <f>IF(Control!$C$11="Highly pure",Parameters!$C$12*Parameters!$C$5*'Actual H2'!J314,IF(Control!$C$11="Tap water",Parameters!$C$17*Parameters!$C$5*'Actual H2'!J314,Parameters!$C$22*Parameters!$C$5*'Actual H2'!J314))</f>
        <v>105.66037735849056</v>
      </c>
      <c r="K314" s="12">
        <f>IF(Control!$C$11="Highly pure",Parameters!$C$12*Parameters!$C$5*'Actual H2'!K314,IF(Control!$C$11="Tap water",Parameters!$C$17*Parameters!$C$5*'Actual H2'!K314,Parameters!$C$22*Parameters!$C$5*'Actual H2'!K314))</f>
        <v>130.26415094339623</v>
      </c>
      <c r="L314" s="12">
        <f>IF(Control!$C$11="Highly pure",Parameters!$C$12*Parameters!$C$5*'Actual H2'!L314,IF(Control!$C$11="Tap water",Parameters!$C$17*Parameters!$C$5*'Actual H2'!L314,Parameters!$C$22*Parameters!$C$5*'Actual H2'!L314))</f>
        <v>130.26415094339623</v>
      </c>
      <c r="M314" s="12">
        <f>IF(Control!$C$11="Highly pure",Parameters!$C$12*Parameters!$C$5*'Actual H2'!M314,IF(Control!$C$11="Tap water",Parameters!$C$17*Parameters!$C$5*'Actual H2'!M314,Parameters!$C$22*Parameters!$C$5*'Actual H2'!M314))</f>
        <v>126.33962264150944</v>
      </c>
      <c r="N314" s="12">
        <f>IF(Control!$C$11="Highly pure",Parameters!$C$12*Parameters!$C$5*'Actual H2'!N314,IF(Control!$C$11="Tap water",Parameters!$C$17*Parameters!$C$5*'Actual H2'!N314,Parameters!$C$22*Parameters!$C$5*'Actual H2'!N314))</f>
        <v>133.6754716981132</v>
      </c>
      <c r="O314" s="12">
        <f>IF(Control!$C$11="Highly pure",Parameters!$C$12*Parameters!$C$5*'Actual H2'!O314,IF(Control!$C$11="Tap water",Parameters!$C$17*Parameters!$C$5*'Actual H2'!O314,Parameters!$C$22*Parameters!$C$5*'Actual H2'!O314))</f>
        <v>153.23773584905663</v>
      </c>
      <c r="P314" s="12">
        <f>IF(Control!$C$11="Highly pure",Parameters!$C$12*Parameters!$C$5*'Actual H2'!P314,IF(Control!$C$11="Tap water",Parameters!$C$17*Parameters!$C$5*'Actual H2'!P314,Parameters!$C$22*Parameters!$C$5*'Actual H2'!P314))</f>
        <v>182.33962264150944</v>
      </c>
      <c r="Q314" s="12">
        <f>IF(Control!$C$11="Highly pure",Parameters!$C$12*Parameters!$C$5*'Actual H2'!Q314,IF(Control!$C$11="Tap water",Parameters!$C$17*Parameters!$C$5*'Actual H2'!Q314,Parameters!$C$22*Parameters!$C$5*'Actual H2'!Q314))</f>
        <v>184.06037735849057</v>
      </c>
      <c r="R314" s="12">
        <f>IF(Control!$C$11="Highly pure",Parameters!$C$12*Parameters!$C$5*'Actual H2'!R314,IF(Control!$C$11="Tap water",Parameters!$C$17*Parameters!$C$5*'Actual H2'!R314,Parameters!$C$22*Parameters!$C$5*'Actual H2'!R314))</f>
        <v>187.74339622641514</v>
      </c>
      <c r="S314" s="12">
        <f>IF(Control!$C$11="Highly pure",Parameters!$C$12*Parameters!$C$5*'Actual H2'!S314,IF(Control!$C$11="Tap water",Parameters!$C$17*Parameters!$C$5*'Actual H2'!S314,Parameters!$C$22*Parameters!$C$5*'Actual H2'!S314))</f>
        <v>188.67924528301887</v>
      </c>
      <c r="T314" s="12">
        <f>IF(Control!$C$11="Highly pure",Parameters!$C$12*Parameters!$C$5*'Actual H2'!T314,IF(Control!$C$11="Tap water",Parameters!$C$17*Parameters!$C$5*'Actual H2'!T314,Parameters!$C$22*Parameters!$C$5*'Actual H2'!T314))</f>
        <v>188.67924528301887</v>
      </c>
      <c r="U314" s="12">
        <f>IF(Control!$C$11="Highly pure",Parameters!$C$12*Parameters!$C$5*'Actual H2'!U314,IF(Control!$C$11="Tap water",Parameters!$C$17*Parameters!$C$5*'Actual H2'!U314,Parameters!$C$22*Parameters!$C$5*'Actual H2'!U314))</f>
        <v>188.67924528301887</v>
      </c>
      <c r="V314" s="12">
        <f>IF(Control!$C$11="Highly pure",Parameters!$C$12*Parameters!$C$5*'Actual H2'!V314,IF(Control!$C$11="Tap water",Parameters!$C$17*Parameters!$C$5*'Actual H2'!V314,Parameters!$C$22*Parameters!$C$5*'Actual H2'!V314))</f>
        <v>184.06037735849057</v>
      </c>
      <c r="W314" s="12">
        <f>IF(Control!$C$11="Highly pure",Parameters!$C$12*Parameters!$C$5*'Actual H2'!W314,IF(Control!$C$11="Tap water",Parameters!$C$17*Parameters!$C$5*'Actual H2'!W314,Parameters!$C$22*Parameters!$C$5*'Actual H2'!W314))</f>
        <v>167.80377358490566</v>
      </c>
      <c r="X314" s="12">
        <f>IF(Control!$C$11="Highly pure",Parameters!$C$12*Parameters!$C$5*'Actual H2'!X314,IF(Control!$C$11="Tap water",Parameters!$C$17*Parameters!$C$5*'Actual H2'!X314,Parameters!$C$22*Parameters!$C$5*'Actual H2'!X314))</f>
        <v>167.80377358490566</v>
      </c>
      <c r="Y314" s="12">
        <f>IF(Control!$C$11="Highly pure",Parameters!$C$12*Parameters!$C$5*'Actual H2'!Y314,IF(Control!$C$11="Tap water",Parameters!$C$17*Parameters!$C$5*'Actual H2'!Y314,Parameters!$C$22*Parameters!$C$5*'Actual H2'!Y314))</f>
        <v>174.79245283018867</v>
      </c>
      <c r="Z314" s="12">
        <f>IF(Control!$C$11="Highly pure",Parameters!$C$12*Parameters!$C$5*'Actual H2'!Z314,IF(Control!$C$11="Tap water",Parameters!$C$17*Parameters!$C$5*'Actual H2'!Z314,Parameters!$C$22*Parameters!$C$5*'Actual H2'!Z314))</f>
        <v>188.67924528301887</v>
      </c>
      <c r="AB314" s="7">
        <f t="shared" si="4"/>
        <v>3039.0792452830192</v>
      </c>
    </row>
    <row r="315" spans="2:28" x14ac:dyDescent="0.2">
      <c r="B315" s="6">
        <v>44509</v>
      </c>
      <c r="C315" s="12">
        <f>IF(Control!$C$11="Highly pure",Parameters!$C$12*Parameters!$C$5*'Actual H2'!C315,IF(Control!$C$11="Tap water",Parameters!$C$17*Parameters!$C$5*'Actual H2'!C315,Parameters!$C$22*Parameters!$C$5*'Actual H2'!C315))</f>
        <v>188.67924528301887</v>
      </c>
      <c r="D315" s="12">
        <f>IF(Control!$C$11="Highly pure",Parameters!$C$12*Parameters!$C$5*'Actual H2'!D315,IF(Control!$C$11="Tap water",Parameters!$C$17*Parameters!$C$5*'Actual H2'!D315,Parameters!$C$22*Parameters!$C$5*'Actual H2'!D315))</f>
        <v>188.67924528301887</v>
      </c>
      <c r="E315" s="12">
        <f>IF(Control!$C$11="Highly pure",Parameters!$C$12*Parameters!$C$5*'Actual H2'!E315,IF(Control!$C$11="Tap water",Parameters!$C$17*Parameters!$C$5*'Actual H2'!E315,Parameters!$C$22*Parameters!$C$5*'Actual H2'!E315))</f>
        <v>188.67924528301887</v>
      </c>
      <c r="F315" s="12">
        <f>IF(Control!$C$11="Highly pure",Parameters!$C$12*Parameters!$C$5*'Actual H2'!F315,IF(Control!$C$11="Tap water",Parameters!$C$17*Parameters!$C$5*'Actual H2'!F315,Parameters!$C$22*Parameters!$C$5*'Actual H2'!F315))</f>
        <v>187.74339622641514</v>
      </c>
      <c r="G315" s="12">
        <f>IF(Control!$C$11="Highly pure",Parameters!$C$12*Parameters!$C$5*'Actual H2'!G315,IF(Control!$C$11="Tap water",Parameters!$C$17*Parameters!$C$5*'Actual H2'!G315,Parameters!$C$22*Parameters!$C$5*'Actual H2'!G315))</f>
        <v>177.7811320754717</v>
      </c>
      <c r="H315" s="12">
        <f>IF(Control!$C$11="Highly pure",Parameters!$C$12*Parameters!$C$5*'Actual H2'!H315,IF(Control!$C$11="Tap water",Parameters!$C$17*Parameters!$C$5*'Actual H2'!H315,Parameters!$C$22*Parameters!$C$5*'Actual H2'!H315))</f>
        <v>166.88301886792453</v>
      </c>
      <c r="I315" s="12">
        <f>IF(Control!$C$11="Highly pure",Parameters!$C$12*Parameters!$C$5*'Actual H2'!I315,IF(Control!$C$11="Tap water",Parameters!$C$17*Parameters!$C$5*'Actual H2'!I315,Parameters!$C$22*Parameters!$C$5*'Actual H2'!I315))</f>
        <v>153.23773584905663</v>
      </c>
      <c r="J315" s="12">
        <f>IF(Control!$C$11="Highly pure",Parameters!$C$12*Parameters!$C$5*'Actual H2'!J315,IF(Control!$C$11="Tap water",Parameters!$C$17*Parameters!$C$5*'Actual H2'!J315,Parameters!$C$22*Parameters!$C$5*'Actual H2'!J315))</f>
        <v>165.37358490566035</v>
      </c>
      <c r="K315" s="12">
        <f>IF(Control!$C$11="Highly pure",Parameters!$C$12*Parameters!$C$5*'Actual H2'!K315,IF(Control!$C$11="Tap water",Parameters!$C$17*Parameters!$C$5*'Actual H2'!K315,Parameters!$C$22*Parameters!$C$5*'Actual H2'!K315))</f>
        <v>174.79245283018867</v>
      </c>
      <c r="L315" s="12">
        <f>IF(Control!$C$11="Highly pure",Parameters!$C$12*Parameters!$C$5*'Actual H2'!L315,IF(Control!$C$11="Tap water",Parameters!$C$17*Parameters!$C$5*'Actual H2'!L315,Parameters!$C$22*Parameters!$C$5*'Actual H2'!L315))</f>
        <v>186.94339622641508</v>
      </c>
      <c r="M315" s="12">
        <f>IF(Control!$C$11="Highly pure",Parameters!$C$12*Parameters!$C$5*'Actual H2'!M315,IF(Control!$C$11="Tap water",Parameters!$C$17*Parameters!$C$5*'Actual H2'!M315,Parameters!$C$22*Parameters!$C$5*'Actual H2'!M315))</f>
        <v>188.67924528301887</v>
      </c>
      <c r="N315" s="12">
        <f>IF(Control!$C$11="Highly pure",Parameters!$C$12*Parameters!$C$5*'Actual H2'!N315,IF(Control!$C$11="Tap water",Parameters!$C$17*Parameters!$C$5*'Actual H2'!N315,Parameters!$C$22*Parameters!$C$5*'Actual H2'!N315))</f>
        <v>187.74339622641514</v>
      </c>
      <c r="O315" s="12">
        <f>IF(Control!$C$11="Highly pure",Parameters!$C$12*Parameters!$C$5*'Actual H2'!O315,IF(Control!$C$11="Tap water",Parameters!$C$17*Parameters!$C$5*'Actual H2'!O315,Parameters!$C$22*Parameters!$C$5*'Actual H2'!O315))</f>
        <v>187.74339622641514</v>
      </c>
      <c r="P315" s="12">
        <f>IF(Control!$C$11="Highly pure",Parameters!$C$12*Parameters!$C$5*'Actual H2'!P315,IF(Control!$C$11="Tap water",Parameters!$C$17*Parameters!$C$5*'Actual H2'!P315,Parameters!$C$22*Parameters!$C$5*'Actual H2'!P315))</f>
        <v>187.74339622641514</v>
      </c>
      <c r="Q315" s="12">
        <f>IF(Control!$C$11="Highly pure",Parameters!$C$12*Parameters!$C$5*'Actual H2'!Q315,IF(Control!$C$11="Tap water",Parameters!$C$17*Parameters!$C$5*'Actual H2'!Q315,Parameters!$C$22*Parameters!$C$5*'Actual H2'!Q315))</f>
        <v>184.06037735849057</v>
      </c>
      <c r="R315" s="12">
        <f>IF(Control!$C$11="Highly pure",Parameters!$C$12*Parameters!$C$5*'Actual H2'!R315,IF(Control!$C$11="Tap water",Parameters!$C$17*Parameters!$C$5*'Actual H2'!R315,Parameters!$C$22*Parameters!$C$5*'Actual H2'!R315))</f>
        <v>177.22264150943397</v>
      </c>
      <c r="S315" s="12">
        <f>IF(Control!$C$11="Highly pure",Parameters!$C$12*Parameters!$C$5*'Actual H2'!S315,IF(Control!$C$11="Tap water",Parameters!$C$17*Parameters!$C$5*'Actual H2'!S315,Parameters!$C$22*Parameters!$C$5*'Actual H2'!S315))</f>
        <v>167.80377358490566</v>
      </c>
      <c r="T315" s="12">
        <f>IF(Control!$C$11="Highly pure",Parameters!$C$12*Parameters!$C$5*'Actual H2'!T315,IF(Control!$C$11="Tap water",Parameters!$C$17*Parameters!$C$5*'Actual H2'!T315,Parameters!$C$22*Parameters!$C$5*'Actual H2'!T315))</f>
        <v>165.37358490566035</v>
      </c>
      <c r="U315" s="12">
        <f>IF(Control!$C$11="Highly pure",Parameters!$C$12*Parameters!$C$5*'Actual H2'!U315,IF(Control!$C$11="Tap water",Parameters!$C$17*Parameters!$C$5*'Actual H2'!U315,Parameters!$C$22*Parameters!$C$5*'Actual H2'!U315))</f>
        <v>165.37358490566035</v>
      </c>
      <c r="V315" s="12">
        <f>IF(Control!$C$11="Highly pure",Parameters!$C$12*Parameters!$C$5*'Actual H2'!V315,IF(Control!$C$11="Tap water",Parameters!$C$17*Parameters!$C$5*'Actual H2'!V315,Parameters!$C$22*Parameters!$C$5*'Actual H2'!V315))</f>
        <v>166.88301886792453</v>
      </c>
      <c r="W315" s="12">
        <f>IF(Control!$C$11="Highly pure",Parameters!$C$12*Parameters!$C$5*'Actual H2'!W315,IF(Control!$C$11="Tap water",Parameters!$C$17*Parameters!$C$5*'Actual H2'!W315,Parameters!$C$22*Parameters!$C$5*'Actual H2'!W315))</f>
        <v>154.15849056603776</v>
      </c>
      <c r="X315" s="12">
        <f>IF(Control!$C$11="Highly pure",Parameters!$C$12*Parameters!$C$5*'Actual H2'!X315,IF(Control!$C$11="Tap water",Parameters!$C$17*Parameters!$C$5*'Actual H2'!X315,Parameters!$C$22*Parameters!$C$5*'Actual H2'!X315))</f>
        <v>166.88301886792453</v>
      </c>
      <c r="Y315" s="12">
        <f>IF(Control!$C$11="Highly pure",Parameters!$C$12*Parameters!$C$5*'Actual H2'!Y315,IF(Control!$C$11="Tap water",Parameters!$C$17*Parameters!$C$5*'Actual H2'!Y315,Parameters!$C$22*Parameters!$C$5*'Actual H2'!Y315))</f>
        <v>182.33962264150944</v>
      </c>
      <c r="Z315" s="12">
        <f>IF(Control!$C$11="Highly pure",Parameters!$C$12*Parameters!$C$5*'Actual H2'!Z315,IF(Control!$C$11="Tap water",Parameters!$C$17*Parameters!$C$5*'Actual H2'!Z315,Parameters!$C$22*Parameters!$C$5*'Actual H2'!Z315))</f>
        <v>186.94339622641508</v>
      </c>
      <c r="AB315" s="7">
        <f t="shared" si="4"/>
        <v>4247.743396226414</v>
      </c>
    </row>
    <row r="316" spans="2:28" x14ac:dyDescent="0.2">
      <c r="B316" s="6">
        <v>44510</v>
      </c>
      <c r="C316" s="12">
        <f>IF(Control!$C$11="Highly pure",Parameters!$C$12*Parameters!$C$5*'Actual H2'!C316,IF(Control!$C$11="Tap water",Parameters!$C$17*Parameters!$C$5*'Actual H2'!C316,Parameters!$C$22*Parameters!$C$5*'Actual H2'!C316))</f>
        <v>183.81886792452832</v>
      </c>
      <c r="D316" s="12">
        <f>IF(Control!$C$11="Highly pure",Parameters!$C$12*Parameters!$C$5*'Actual H2'!D316,IF(Control!$C$11="Tap water",Parameters!$C$17*Parameters!$C$5*'Actual H2'!D316,Parameters!$C$22*Parameters!$C$5*'Actual H2'!D316))</f>
        <v>177.7811320754717</v>
      </c>
      <c r="E316" s="12">
        <f>IF(Control!$C$11="Highly pure",Parameters!$C$12*Parameters!$C$5*'Actual H2'!E316,IF(Control!$C$11="Tap water",Parameters!$C$17*Parameters!$C$5*'Actual H2'!E316,Parameters!$C$22*Parameters!$C$5*'Actual H2'!E316))</f>
        <v>177.22264150943397</v>
      </c>
      <c r="F316" s="12">
        <f>IF(Control!$C$11="Highly pure",Parameters!$C$12*Parameters!$C$5*'Actual H2'!F316,IF(Control!$C$11="Tap water",Parameters!$C$17*Parameters!$C$5*'Actual H2'!F316,Parameters!$C$22*Parameters!$C$5*'Actual H2'!F316))</f>
        <v>177.7811320754717</v>
      </c>
      <c r="G316" s="12">
        <f>IF(Control!$C$11="Highly pure",Parameters!$C$12*Parameters!$C$5*'Actual H2'!G316,IF(Control!$C$11="Tap water",Parameters!$C$17*Parameters!$C$5*'Actual H2'!G316,Parameters!$C$22*Parameters!$C$5*'Actual H2'!G316))</f>
        <v>174.79245283018867</v>
      </c>
      <c r="H316" s="12">
        <f>IF(Control!$C$11="Highly pure",Parameters!$C$12*Parameters!$C$5*'Actual H2'!H316,IF(Control!$C$11="Tap water",Parameters!$C$17*Parameters!$C$5*'Actual H2'!H316,Parameters!$C$22*Parameters!$C$5*'Actual H2'!H316))</f>
        <v>165.37358490566035</v>
      </c>
      <c r="I316" s="12">
        <f>IF(Control!$C$11="Highly pure",Parameters!$C$12*Parameters!$C$5*'Actual H2'!I316,IF(Control!$C$11="Tap water",Parameters!$C$17*Parameters!$C$5*'Actual H2'!I316,Parameters!$C$22*Parameters!$C$5*'Actual H2'!I316))</f>
        <v>165.37358490566035</v>
      </c>
      <c r="J316" s="12">
        <f>IF(Control!$C$11="Highly pure",Parameters!$C$12*Parameters!$C$5*'Actual H2'!J316,IF(Control!$C$11="Tap water",Parameters!$C$17*Parameters!$C$5*'Actual H2'!J316,Parameters!$C$22*Parameters!$C$5*'Actual H2'!J316))</f>
        <v>154.15849056603776</v>
      </c>
      <c r="K316" s="12">
        <f>IF(Control!$C$11="Highly pure",Parameters!$C$12*Parameters!$C$5*'Actual H2'!K316,IF(Control!$C$11="Tap water",Parameters!$C$17*Parameters!$C$5*'Actual H2'!K316,Parameters!$C$22*Parameters!$C$5*'Actual H2'!K316))</f>
        <v>151.72830188679248</v>
      </c>
      <c r="L316" s="12">
        <f>IF(Control!$C$11="Highly pure",Parameters!$C$12*Parameters!$C$5*'Actual H2'!L316,IF(Control!$C$11="Tap water",Parameters!$C$17*Parameters!$C$5*'Actual H2'!L316,Parameters!$C$22*Parameters!$C$5*'Actual H2'!L316))</f>
        <v>136.0301886792453</v>
      </c>
      <c r="M316" s="12">
        <f>IF(Control!$C$11="Highly pure",Parameters!$C$12*Parameters!$C$5*'Actual H2'!M316,IF(Control!$C$11="Tap water",Parameters!$C$17*Parameters!$C$5*'Actual H2'!M316,Parameters!$C$22*Parameters!$C$5*'Actual H2'!M316))</f>
        <v>119.48679245283019</v>
      </c>
      <c r="N316" s="12">
        <f>IF(Control!$C$11="Highly pure",Parameters!$C$12*Parameters!$C$5*'Actual H2'!N316,IF(Control!$C$11="Tap water",Parameters!$C$17*Parameters!$C$5*'Actual H2'!N316,Parameters!$C$22*Parameters!$C$5*'Actual H2'!N316))</f>
        <v>133.6754716981132</v>
      </c>
      <c r="O316" s="12">
        <f>IF(Control!$C$11="Highly pure",Parameters!$C$12*Parameters!$C$5*'Actual H2'!O316,IF(Control!$C$11="Tap water",Parameters!$C$17*Parameters!$C$5*'Actual H2'!O316,Parameters!$C$22*Parameters!$C$5*'Actual H2'!O316))</f>
        <v>149.37358490566038</v>
      </c>
      <c r="P316" s="12">
        <f>IF(Control!$C$11="Highly pure",Parameters!$C$12*Parameters!$C$5*'Actual H2'!P316,IF(Control!$C$11="Tap water",Parameters!$C$17*Parameters!$C$5*'Actual H2'!P316,Parameters!$C$22*Parameters!$C$5*'Actual H2'!P316))</f>
        <v>151.72830188679248</v>
      </c>
      <c r="Q316" s="12">
        <f>IF(Control!$C$11="Highly pure",Parameters!$C$12*Parameters!$C$5*'Actual H2'!Q316,IF(Control!$C$11="Tap water",Parameters!$C$17*Parameters!$C$5*'Actual H2'!Q316,Parameters!$C$22*Parameters!$C$5*'Actual H2'!Q316))</f>
        <v>168.36226415094336</v>
      </c>
      <c r="R316" s="12">
        <f>IF(Control!$C$11="Highly pure",Parameters!$C$12*Parameters!$C$5*'Actual H2'!R316,IF(Control!$C$11="Tap water",Parameters!$C$17*Parameters!$C$5*'Actual H2'!R316,Parameters!$C$22*Parameters!$C$5*'Actual H2'!R316))</f>
        <v>183.26037735849056</v>
      </c>
      <c r="S316" s="12">
        <f>IF(Control!$C$11="Highly pure",Parameters!$C$12*Parameters!$C$5*'Actual H2'!S316,IF(Control!$C$11="Tap water",Parameters!$C$17*Parameters!$C$5*'Actual H2'!S316,Parameters!$C$22*Parameters!$C$5*'Actual H2'!S316))</f>
        <v>187.71320754716982</v>
      </c>
      <c r="T316" s="12">
        <f>IF(Control!$C$11="Highly pure",Parameters!$C$12*Parameters!$C$5*'Actual H2'!T316,IF(Control!$C$11="Tap water",Parameters!$C$17*Parameters!$C$5*'Actual H2'!T316,Parameters!$C$22*Parameters!$C$5*'Actual H2'!T316))</f>
        <v>188.67924528301887</v>
      </c>
      <c r="U316" s="12">
        <f>IF(Control!$C$11="Highly pure",Parameters!$C$12*Parameters!$C$5*'Actual H2'!U316,IF(Control!$C$11="Tap water",Parameters!$C$17*Parameters!$C$5*'Actual H2'!U316,Parameters!$C$22*Parameters!$C$5*'Actual H2'!U316))</f>
        <v>188.67924528301887</v>
      </c>
      <c r="V316" s="12">
        <f>IF(Control!$C$11="Highly pure",Parameters!$C$12*Parameters!$C$5*'Actual H2'!V316,IF(Control!$C$11="Tap water",Parameters!$C$17*Parameters!$C$5*'Actual H2'!V316,Parameters!$C$22*Parameters!$C$5*'Actual H2'!V316))</f>
        <v>188.67924528301887</v>
      </c>
      <c r="W316" s="12">
        <f>IF(Control!$C$11="Highly pure",Parameters!$C$12*Parameters!$C$5*'Actual H2'!W316,IF(Control!$C$11="Tap water",Parameters!$C$17*Parameters!$C$5*'Actual H2'!W316,Parameters!$C$22*Parameters!$C$5*'Actual H2'!W316))</f>
        <v>188.67924528301887</v>
      </c>
      <c r="X316" s="12">
        <f>IF(Control!$C$11="Highly pure",Parameters!$C$12*Parameters!$C$5*'Actual H2'!X316,IF(Control!$C$11="Tap water",Parameters!$C$17*Parameters!$C$5*'Actual H2'!X316,Parameters!$C$22*Parameters!$C$5*'Actual H2'!X316))</f>
        <v>188.67924528301887</v>
      </c>
      <c r="Y316" s="12">
        <f>IF(Control!$C$11="Highly pure",Parameters!$C$12*Parameters!$C$5*'Actual H2'!Y316,IF(Control!$C$11="Tap water",Parameters!$C$17*Parameters!$C$5*'Actual H2'!Y316,Parameters!$C$22*Parameters!$C$5*'Actual H2'!Y316))</f>
        <v>188.67924528301887</v>
      </c>
      <c r="Z316" s="12">
        <f>IF(Control!$C$11="Highly pure",Parameters!$C$12*Parameters!$C$5*'Actual H2'!Z316,IF(Control!$C$11="Tap water",Parameters!$C$17*Parameters!$C$5*'Actual H2'!Z316,Parameters!$C$22*Parameters!$C$5*'Actual H2'!Z316))</f>
        <v>188.67924528301887</v>
      </c>
      <c r="AB316" s="7">
        <f t="shared" si="4"/>
        <v>4078.4150943396216</v>
      </c>
    </row>
    <row r="317" spans="2:28" x14ac:dyDescent="0.2">
      <c r="B317" s="6">
        <v>44511</v>
      </c>
      <c r="C317" s="12">
        <f>IF(Control!$C$11="Highly pure",Parameters!$C$12*Parameters!$C$5*'Actual H2'!C317,IF(Control!$C$11="Tap water",Parameters!$C$17*Parameters!$C$5*'Actual H2'!C317,Parameters!$C$22*Parameters!$C$5*'Actual H2'!C317))</f>
        <v>188.67924528301887</v>
      </c>
      <c r="D317" s="12">
        <f>IF(Control!$C$11="Highly pure",Parameters!$C$12*Parameters!$C$5*'Actual H2'!D317,IF(Control!$C$11="Tap water",Parameters!$C$17*Parameters!$C$5*'Actual H2'!D317,Parameters!$C$22*Parameters!$C$5*'Actual H2'!D317))</f>
        <v>188.67924528301887</v>
      </c>
      <c r="E317" s="12">
        <f>IF(Control!$C$11="Highly pure",Parameters!$C$12*Parameters!$C$5*'Actual H2'!E317,IF(Control!$C$11="Tap water",Parameters!$C$17*Parameters!$C$5*'Actual H2'!E317,Parameters!$C$22*Parameters!$C$5*'Actual H2'!E317))</f>
        <v>188.67924528301887</v>
      </c>
      <c r="F317" s="12">
        <f>IF(Control!$C$11="Highly pure",Parameters!$C$12*Parameters!$C$5*'Actual H2'!F317,IF(Control!$C$11="Tap water",Parameters!$C$17*Parameters!$C$5*'Actual H2'!F317,Parameters!$C$22*Parameters!$C$5*'Actual H2'!F317))</f>
        <v>183.81886792452832</v>
      </c>
      <c r="G317" s="12">
        <f>IF(Control!$C$11="Highly pure",Parameters!$C$12*Parameters!$C$5*'Actual H2'!G317,IF(Control!$C$11="Tap water",Parameters!$C$17*Parameters!$C$5*'Actual H2'!G317,Parameters!$C$22*Parameters!$C$5*'Actual H2'!G317))</f>
        <v>137.53962264150945</v>
      </c>
      <c r="H317" s="12">
        <f>IF(Control!$C$11="Highly pure",Parameters!$C$12*Parameters!$C$5*'Actual H2'!H317,IF(Control!$C$11="Tap water",Parameters!$C$17*Parameters!$C$5*'Actual H2'!H317,Parameters!$C$22*Parameters!$C$5*'Actual H2'!H317))</f>
        <v>101.19245283018867</v>
      </c>
      <c r="I317" s="12">
        <f>IF(Control!$C$11="Highly pure",Parameters!$C$12*Parameters!$C$5*'Actual H2'!I317,IF(Control!$C$11="Tap water",Parameters!$C$17*Parameters!$C$5*'Actual H2'!I317,Parameters!$C$22*Parameters!$C$5*'Actual H2'!I317))</f>
        <v>65.328301886792445</v>
      </c>
      <c r="J317" s="12">
        <f>IF(Control!$C$11="Highly pure",Parameters!$C$12*Parameters!$C$5*'Actual H2'!J317,IF(Control!$C$11="Tap water",Parameters!$C$17*Parameters!$C$5*'Actual H2'!J317,Parameters!$C$22*Parameters!$C$5*'Actual H2'!J317))</f>
        <v>40.226415094339615</v>
      </c>
      <c r="K317" s="12">
        <f>IF(Control!$C$11="Highly pure",Parameters!$C$12*Parameters!$C$5*'Actual H2'!K317,IF(Control!$C$11="Tap water",Parameters!$C$17*Parameters!$C$5*'Actual H2'!K317,Parameters!$C$22*Parameters!$C$5*'Actual H2'!K317))</f>
        <v>20.30188679245283</v>
      </c>
      <c r="L317" s="12">
        <f>IF(Control!$C$11="Highly pure",Parameters!$C$12*Parameters!$C$5*'Actual H2'!L317,IF(Control!$C$11="Tap water",Parameters!$C$17*Parameters!$C$5*'Actual H2'!L317,Parameters!$C$22*Parameters!$C$5*'Actual H2'!L317))</f>
        <v>5.7509433962264147</v>
      </c>
      <c r="M317" s="12">
        <f>IF(Control!$C$11="Highly pure",Parameters!$C$12*Parameters!$C$5*'Actual H2'!M317,IF(Control!$C$11="Tap water",Parameters!$C$17*Parameters!$C$5*'Actual H2'!M317,Parameters!$C$22*Parameters!$C$5*'Actual H2'!M317))</f>
        <v>0</v>
      </c>
      <c r="N317" s="12">
        <f>IF(Control!$C$11="Highly pure",Parameters!$C$12*Parameters!$C$5*'Actual H2'!N317,IF(Control!$C$11="Tap water",Parameters!$C$17*Parameters!$C$5*'Actual H2'!N317,Parameters!$C$22*Parameters!$C$5*'Actual H2'!N317))</f>
        <v>0</v>
      </c>
      <c r="O317" s="12">
        <f>IF(Control!$C$11="Highly pure",Parameters!$C$12*Parameters!$C$5*'Actual H2'!O317,IF(Control!$C$11="Tap water",Parameters!$C$17*Parameters!$C$5*'Actual H2'!O317,Parameters!$C$22*Parameters!$C$5*'Actual H2'!O317))</f>
        <v>2.8528301886792451</v>
      </c>
      <c r="P317" s="12">
        <f>IF(Control!$C$11="Highly pure",Parameters!$C$12*Parameters!$C$5*'Actual H2'!P317,IF(Control!$C$11="Tap water",Parameters!$C$17*Parameters!$C$5*'Actual H2'!P317,Parameters!$C$22*Parameters!$C$5*'Actual H2'!P317))</f>
        <v>33.705660377358491</v>
      </c>
      <c r="Q317" s="12">
        <f>IF(Control!$C$11="Highly pure",Parameters!$C$12*Parameters!$C$5*'Actual H2'!Q317,IF(Control!$C$11="Tap water",Parameters!$C$17*Parameters!$C$5*'Actual H2'!Q317,Parameters!$C$22*Parameters!$C$5*'Actual H2'!Q317))</f>
        <v>85.735849056603769</v>
      </c>
      <c r="R317" s="12">
        <f>IF(Control!$C$11="Highly pure",Parameters!$C$12*Parameters!$C$5*'Actual H2'!R317,IF(Control!$C$11="Tap water",Parameters!$C$17*Parameters!$C$5*'Actual H2'!R317,Parameters!$C$22*Parameters!$C$5*'Actual H2'!R317))</f>
        <v>130.26415094339623</v>
      </c>
      <c r="S317" s="12">
        <f>IF(Control!$C$11="Highly pure",Parameters!$C$12*Parameters!$C$5*'Actual H2'!S317,IF(Control!$C$11="Tap water",Parameters!$C$17*Parameters!$C$5*'Actual H2'!S317,Parameters!$C$22*Parameters!$C$5*'Actual H2'!S317))</f>
        <v>154.15849056603776</v>
      </c>
      <c r="T317" s="12">
        <f>IF(Control!$C$11="Highly pure",Parameters!$C$12*Parameters!$C$5*'Actual H2'!T317,IF(Control!$C$11="Tap water",Parameters!$C$17*Parameters!$C$5*'Actual H2'!T317,Parameters!$C$22*Parameters!$C$5*'Actual H2'!T317))</f>
        <v>174.79245283018867</v>
      </c>
      <c r="U317" s="12">
        <f>IF(Control!$C$11="Highly pure",Parameters!$C$12*Parameters!$C$5*'Actual H2'!U317,IF(Control!$C$11="Tap water",Parameters!$C$17*Parameters!$C$5*'Actual H2'!U317,Parameters!$C$22*Parameters!$C$5*'Actual H2'!U317))</f>
        <v>183.26037735849056</v>
      </c>
      <c r="V317" s="12">
        <f>IF(Control!$C$11="Highly pure",Parameters!$C$12*Parameters!$C$5*'Actual H2'!V317,IF(Control!$C$11="Tap water",Parameters!$C$17*Parameters!$C$5*'Actual H2'!V317,Parameters!$C$22*Parameters!$C$5*'Actual H2'!V317))</f>
        <v>187.71320754716982</v>
      </c>
      <c r="W317" s="12">
        <f>IF(Control!$C$11="Highly pure",Parameters!$C$12*Parameters!$C$5*'Actual H2'!W317,IF(Control!$C$11="Tap water",Parameters!$C$17*Parameters!$C$5*'Actual H2'!W317,Parameters!$C$22*Parameters!$C$5*'Actual H2'!W317))</f>
        <v>188.67924528301887</v>
      </c>
      <c r="X317" s="12">
        <f>IF(Control!$C$11="Highly pure",Parameters!$C$12*Parameters!$C$5*'Actual H2'!X317,IF(Control!$C$11="Tap water",Parameters!$C$17*Parameters!$C$5*'Actual H2'!X317,Parameters!$C$22*Parameters!$C$5*'Actual H2'!X317))</f>
        <v>188.67924528301887</v>
      </c>
      <c r="Y317" s="12">
        <f>IF(Control!$C$11="Highly pure",Parameters!$C$12*Parameters!$C$5*'Actual H2'!Y317,IF(Control!$C$11="Tap water",Parameters!$C$17*Parameters!$C$5*'Actual H2'!Y317,Parameters!$C$22*Parameters!$C$5*'Actual H2'!Y317))</f>
        <v>188.67924528301887</v>
      </c>
      <c r="Z317" s="12">
        <f>IF(Control!$C$11="Highly pure",Parameters!$C$12*Parameters!$C$5*'Actual H2'!Z317,IF(Control!$C$11="Tap water",Parameters!$C$17*Parameters!$C$5*'Actual H2'!Z317,Parameters!$C$22*Parameters!$C$5*'Actual H2'!Z317))</f>
        <v>188.67924528301887</v>
      </c>
      <c r="AB317" s="7">
        <f t="shared" si="4"/>
        <v>2827.3962264150941</v>
      </c>
    </row>
    <row r="318" spans="2:28" x14ac:dyDescent="0.2">
      <c r="B318" s="6">
        <v>44512</v>
      </c>
      <c r="C318" s="12">
        <f>IF(Control!$C$11="Highly pure",Parameters!$C$12*Parameters!$C$5*'Actual H2'!C318,IF(Control!$C$11="Tap water",Parameters!$C$17*Parameters!$C$5*'Actual H2'!C318,Parameters!$C$22*Parameters!$C$5*'Actual H2'!C318))</f>
        <v>188.67924528301887</v>
      </c>
      <c r="D318" s="12">
        <f>IF(Control!$C$11="Highly pure",Parameters!$C$12*Parameters!$C$5*'Actual H2'!D318,IF(Control!$C$11="Tap water",Parameters!$C$17*Parameters!$C$5*'Actual H2'!D318,Parameters!$C$22*Parameters!$C$5*'Actual H2'!D318))</f>
        <v>188.67924528301887</v>
      </c>
      <c r="E318" s="12">
        <f>IF(Control!$C$11="Highly pure",Parameters!$C$12*Parameters!$C$5*'Actual H2'!E318,IF(Control!$C$11="Tap water",Parameters!$C$17*Parameters!$C$5*'Actual H2'!E318,Parameters!$C$22*Parameters!$C$5*'Actual H2'!E318))</f>
        <v>187.71320754716982</v>
      </c>
      <c r="F318" s="12">
        <f>IF(Control!$C$11="Highly pure",Parameters!$C$12*Parameters!$C$5*'Actual H2'!F318,IF(Control!$C$11="Tap water",Parameters!$C$17*Parameters!$C$5*'Actual H2'!F318,Parameters!$C$22*Parameters!$C$5*'Actual H2'!F318))</f>
        <v>167.80377358490566</v>
      </c>
      <c r="G318" s="12">
        <f>IF(Control!$C$11="Highly pure",Parameters!$C$12*Parameters!$C$5*'Actual H2'!G318,IF(Control!$C$11="Tap water",Parameters!$C$17*Parameters!$C$5*'Actual H2'!G318,Parameters!$C$22*Parameters!$C$5*'Actual H2'!G318))</f>
        <v>137.53962264150945</v>
      </c>
      <c r="H318" s="12">
        <f>IF(Control!$C$11="Highly pure",Parameters!$C$12*Parameters!$C$5*'Actual H2'!H318,IF(Control!$C$11="Tap water",Parameters!$C$17*Parameters!$C$5*'Actual H2'!H318,Parameters!$C$22*Parameters!$C$5*'Actual H2'!H318))</f>
        <v>130.26415094339623</v>
      </c>
      <c r="I318" s="12">
        <f>IF(Control!$C$11="Highly pure",Parameters!$C$12*Parameters!$C$5*'Actual H2'!I318,IF(Control!$C$11="Tap water",Parameters!$C$17*Parameters!$C$5*'Actual H2'!I318,Parameters!$C$22*Parameters!$C$5*'Actual H2'!I318))</f>
        <v>113.72075471698113</v>
      </c>
      <c r="J318" s="12">
        <f>IF(Control!$C$11="Highly pure",Parameters!$C$12*Parameters!$C$5*'Actual H2'!J318,IF(Control!$C$11="Tap water",Parameters!$C$17*Parameters!$C$5*'Actual H2'!J318,Parameters!$C$22*Parameters!$C$5*'Actual H2'!J318))</f>
        <v>101.19245283018867</v>
      </c>
      <c r="K318" s="12">
        <f>IF(Control!$C$11="Highly pure",Parameters!$C$12*Parameters!$C$5*'Actual H2'!K318,IF(Control!$C$11="Tap water",Parameters!$C$17*Parameters!$C$5*'Actual H2'!K318,Parameters!$C$22*Parameters!$C$5*'Actual H2'!K318))</f>
        <v>89.720754716981133</v>
      </c>
      <c r="L318" s="12">
        <f>IF(Control!$C$11="Highly pure",Parameters!$C$12*Parameters!$C$5*'Actual H2'!L318,IF(Control!$C$11="Tap water",Parameters!$C$17*Parameters!$C$5*'Actual H2'!L318,Parameters!$C$22*Parameters!$C$5*'Actual H2'!L318))</f>
        <v>79.969811320754715</v>
      </c>
      <c r="M318" s="12">
        <f>IF(Control!$C$11="Highly pure",Parameters!$C$12*Parameters!$C$5*'Actual H2'!M318,IF(Control!$C$11="Tap water",Parameters!$C$17*Parameters!$C$5*'Actual H2'!M318,Parameters!$C$22*Parameters!$C$5*'Actual H2'!M318))</f>
        <v>62.279245283018867</v>
      </c>
      <c r="N318" s="12">
        <f>IF(Control!$C$11="Highly pure",Parameters!$C$12*Parameters!$C$5*'Actual H2'!N318,IF(Control!$C$11="Tap water",Parameters!$C$17*Parameters!$C$5*'Actual H2'!N318,Parameters!$C$22*Parameters!$C$5*'Actual H2'!N318))</f>
        <v>40.226415094339615</v>
      </c>
      <c r="O318" s="12">
        <f>IF(Control!$C$11="Highly pure",Parameters!$C$12*Parameters!$C$5*'Actual H2'!O318,IF(Control!$C$11="Tap water",Parameters!$C$17*Parameters!$C$5*'Actual H2'!O318,Parameters!$C$22*Parameters!$C$5*'Actual H2'!O318))</f>
        <v>33.705660377358491</v>
      </c>
      <c r="P318" s="12">
        <f>IF(Control!$C$11="Highly pure",Parameters!$C$12*Parameters!$C$5*'Actual H2'!P318,IF(Control!$C$11="Tap water",Parameters!$C$17*Parameters!$C$5*'Actual H2'!P318,Parameters!$C$22*Parameters!$C$5*'Actual H2'!P318))</f>
        <v>33.705660377358491</v>
      </c>
      <c r="Q318" s="12">
        <f>IF(Control!$C$11="Highly pure",Parameters!$C$12*Parameters!$C$5*'Actual H2'!Q318,IF(Control!$C$11="Tap water",Parameters!$C$17*Parameters!$C$5*'Actual H2'!Q318,Parameters!$C$22*Parameters!$C$5*'Actual H2'!Q318))</f>
        <v>33.705660377358491</v>
      </c>
      <c r="R318" s="12">
        <f>IF(Control!$C$11="Highly pure",Parameters!$C$12*Parameters!$C$5*'Actual H2'!R318,IF(Control!$C$11="Tap water",Parameters!$C$17*Parameters!$C$5*'Actual H2'!R318,Parameters!$C$22*Parameters!$C$5*'Actual H2'!R318))</f>
        <v>20.30188679245283</v>
      </c>
      <c r="S318" s="12">
        <f>IF(Control!$C$11="Highly pure",Parameters!$C$12*Parameters!$C$5*'Actual H2'!S318,IF(Control!$C$11="Tap water",Parameters!$C$17*Parameters!$C$5*'Actual H2'!S318,Parameters!$C$22*Parameters!$C$5*'Actual H2'!S318))</f>
        <v>4.7849056603773574</v>
      </c>
      <c r="T318" s="12">
        <f>IF(Control!$C$11="Highly pure",Parameters!$C$12*Parameters!$C$5*'Actual H2'!T318,IF(Control!$C$11="Tap water",Parameters!$C$17*Parameters!$C$5*'Actual H2'!T318,Parameters!$C$22*Parameters!$C$5*'Actual H2'!T318))</f>
        <v>7.9547169811320764</v>
      </c>
      <c r="U318" s="12">
        <f>IF(Control!$C$11="Highly pure",Parameters!$C$12*Parameters!$C$5*'Actual H2'!U318,IF(Control!$C$11="Tap water",Parameters!$C$17*Parameters!$C$5*'Actual H2'!U318,Parameters!$C$22*Parameters!$C$5*'Actual H2'!U318))</f>
        <v>20.30188679245283</v>
      </c>
      <c r="V318" s="12">
        <f>IF(Control!$C$11="Highly pure",Parameters!$C$12*Parameters!$C$5*'Actual H2'!V318,IF(Control!$C$11="Tap water",Parameters!$C$17*Parameters!$C$5*'Actual H2'!V318,Parameters!$C$22*Parameters!$C$5*'Actual H2'!V318))</f>
        <v>42.807547169811322</v>
      </c>
      <c r="W318" s="12">
        <f>IF(Control!$C$11="Highly pure",Parameters!$C$12*Parameters!$C$5*'Actual H2'!W318,IF(Control!$C$11="Tap water",Parameters!$C$17*Parameters!$C$5*'Actual H2'!W318,Parameters!$C$22*Parameters!$C$5*'Actual H2'!W318))</f>
        <v>56.181132075471695</v>
      </c>
      <c r="X318" s="12">
        <f>IF(Control!$C$11="Highly pure",Parameters!$C$12*Parameters!$C$5*'Actual H2'!X318,IF(Control!$C$11="Tap water",Parameters!$C$17*Parameters!$C$5*'Actual H2'!X318,Parameters!$C$22*Parameters!$C$5*'Actual H2'!X318))</f>
        <v>68.377358490566024</v>
      </c>
      <c r="Y318" s="12">
        <f>IF(Control!$C$11="Highly pure",Parameters!$C$12*Parameters!$C$5*'Actual H2'!Y318,IF(Control!$C$11="Tap water",Parameters!$C$17*Parameters!$C$5*'Actual H2'!Y318,Parameters!$C$22*Parameters!$C$5*'Actual H2'!Y318))</f>
        <v>71.84905660377359</v>
      </c>
      <c r="Z318" s="12">
        <f>IF(Control!$C$11="Highly pure",Parameters!$C$12*Parameters!$C$5*'Actual H2'!Z318,IF(Control!$C$11="Tap water",Parameters!$C$17*Parameters!$C$5*'Actual H2'!Z318,Parameters!$C$22*Parameters!$C$5*'Actual H2'!Z318))</f>
        <v>75.833962264150927</v>
      </c>
      <c r="AB318" s="7">
        <f t="shared" si="4"/>
        <v>1957.2981132075472</v>
      </c>
    </row>
    <row r="319" spans="2:28" x14ac:dyDescent="0.2">
      <c r="B319" s="6">
        <v>44513</v>
      </c>
      <c r="C319" s="12">
        <f>IF(Control!$C$11="Highly pure",Parameters!$C$12*Parameters!$C$5*'Actual H2'!C319,IF(Control!$C$11="Tap water",Parameters!$C$17*Parameters!$C$5*'Actual H2'!C319,Parameters!$C$22*Parameters!$C$5*'Actual H2'!C319))</f>
        <v>85.735849056603769</v>
      </c>
      <c r="D319" s="12">
        <f>IF(Control!$C$11="Highly pure",Parameters!$C$12*Parameters!$C$5*'Actual H2'!D319,IF(Control!$C$11="Tap water",Parameters!$C$17*Parameters!$C$5*'Actual H2'!D319,Parameters!$C$22*Parameters!$C$5*'Actual H2'!D319))</f>
        <v>79.969811320754715</v>
      </c>
      <c r="E319" s="12">
        <f>IF(Control!$C$11="Highly pure",Parameters!$C$12*Parameters!$C$5*'Actual H2'!E319,IF(Control!$C$11="Tap water",Parameters!$C$17*Parameters!$C$5*'Actual H2'!E319,Parameters!$C$22*Parameters!$C$5*'Actual H2'!E319))</f>
        <v>75.833962264150927</v>
      </c>
      <c r="F319" s="12">
        <f>IF(Control!$C$11="Highly pure",Parameters!$C$12*Parameters!$C$5*'Actual H2'!F319,IF(Control!$C$11="Tap water",Parameters!$C$17*Parameters!$C$5*'Actual H2'!F319,Parameters!$C$22*Parameters!$C$5*'Actual H2'!F319))</f>
        <v>71.84905660377359</v>
      </c>
      <c r="G319" s="12">
        <f>IF(Control!$C$11="Highly pure",Parameters!$C$12*Parameters!$C$5*'Actual H2'!G319,IF(Control!$C$11="Tap water",Parameters!$C$17*Parameters!$C$5*'Actual H2'!G319,Parameters!$C$22*Parameters!$C$5*'Actual H2'!G319))</f>
        <v>71.84905660377359</v>
      </c>
      <c r="H319" s="12">
        <f>IF(Control!$C$11="Highly pure",Parameters!$C$12*Parameters!$C$5*'Actual H2'!H319,IF(Control!$C$11="Tap water",Parameters!$C$17*Parameters!$C$5*'Actual H2'!H319,Parameters!$C$22*Parameters!$C$5*'Actual H2'!H319))</f>
        <v>71.84905660377359</v>
      </c>
      <c r="I319" s="12">
        <f>IF(Control!$C$11="Highly pure",Parameters!$C$12*Parameters!$C$5*'Actual H2'!I319,IF(Control!$C$11="Tap water",Parameters!$C$17*Parameters!$C$5*'Actual H2'!I319,Parameters!$C$22*Parameters!$C$5*'Actual H2'!I319))</f>
        <v>59.230188679245273</v>
      </c>
      <c r="J319" s="12">
        <f>IF(Control!$C$11="Highly pure",Parameters!$C$12*Parameters!$C$5*'Actual H2'!J319,IF(Control!$C$11="Tap water",Parameters!$C$17*Parameters!$C$5*'Actual H2'!J319,Parameters!$C$22*Parameters!$C$5*'Actual H2'!J319))</f>
        <v>45.388679245283029</v>
      </c>
      <c r="K319" s="12">
        <f>IF(Control!$C$11="Highly pure",Parameters!$C$12*Parameters!$C$5*'Actual H2'!K319,IF(Control!$C$11="Tap water",Parameters!$C$17*Parameters!$C$5*'Actual H2'!K319,Parameters!$C$22*Parameters!$C$5*'Actual H2'!K319))</f>
        <v>33.705660377358491</v>
      </c>
      <c r="L319" s="12">
        <f>IF(Control!$C$11="Highly pure",Parameters!$C$12*Parameters!$C$5*'Actual H2'!L319,IF(Control!$C$11="Tap water",Parameters!$C$17*Parameters!$C$5*'Actual H2'!L319,Parameters!$C$22*Parameters!$C$5*'Actual H2'!L319))</f>
        <v>25.735849056603776</v>
      </c>
      <c r="M319" s="12">
        <f>IF(Control!$C$11="Highly pure",Parameters!$C$12*Parameters!$C$5*'Actual H2'!M319,IF(Control!$C$11="Tap water",Parameters!$C$17*Parameters!$C$5*'Actual H2'!M319,Parameters!$C$22*Parameters!$C$5*'Actual H2'!M319))</f>
        <v>15.864150943396227</v>
      </c>
      <c r="N319" s="12">
        <f>IF(Control!$C$11="Highly pure",Parameters!$C$12*Parameters!$C$5*'Actual H2'!N319,IF(Control!$C$11="Tap water",Parameters!$C$17*Parameters!$C$5*'Actual H2'!N319,Parameters!$C$22*Parameters!$C$5*'Actual H2'!N319))</f>
        <v>5.7509433962264147</v>
      </c>
      <c r="O319" s="12">
        <f>IF(Control!$C$11="Highly pure",Parameters!$C$12*Parameters!$C$5*'Actual H2'!O319,IF(Control!$C$11="Tap water",Parameters!$C$17*Parameters!$C$5*'Actual H2'!O319,Parameters!$C$22*Parameters!$C$5*'Actual H2'!O319))</f>
        <v>0</v>
      </c>
      <c r="P319" s="12">
        <f>IF(Control!$C$11="Highly pure",Parameters!$C$12*Parameters!$C$5*'Actual H2'!P319,IF(Control!$C$11="Tap water",Parameters!$C$17*Parameters!$C$5*'Actual H2'!P319,Parameters!$C$22*Parameters!$C$5*'Actual H2'!P319))</f>
        <v>0</v>
      </c>
      <c r="Q319" s="12">
        <f>IF(Control!$C$11="Highly pure",Parameters!$C$12*Parameters!$C$5*'Actual H2'!Q319,IF(Control!$C$11="Tap water",Parameters!$C$17*Parameters!$C$5*'Actual H2'!Q319,Parameters!$C$22*Parameters!$C$5*'Actual H2'!Q319))</f>
        <v>0</v>
      </c>
      <c r="R319" s="12">
        <f>IF(Control!$C$11="Highly pure",Parameters!$C$12*Parameters!$C$5*'Actual H2'!R319,IF(Control!$C$11="Tap water",Parameters!$C$17*Parameters!$C$5*'Actual H2'!R319,Parameters!$C$22*Parameters!$C$5*'Actual H2'!R319))</f>
        <v>0</v>
      </c>
      <c r="S319" s="12">
        <f>IF(Control!$C$11="Highly pure",Parameters!$C$12*Parameters!$C$5*'Actual H2'!S319,IF(Control!$C$11="Tap water",Parameters!$C$17*Parameters!$C$5*'Actual H2'!S319,Parameters!$C$22*Parameters!$C$5*'Actual H2'!S319))</f>
        <v>0</v>
      </c>
      <c r="T319" s="12">
        <f>IF(Control!$C$11="Highly pure",Parameters!$C$12*Parameters!$C$5*'Actual H2'!T319,IF(Control!$C$11="Tap water",Parameters!$C$17*Parameters!$C$5*'Actual H2'!T319,Parameters!$C$22*Parameters!$C$5*'Actual H2'!T319))</f>
        <v>0</v>
      </c>
      <c r="U319" s="12">
        <f>IF(Control!$C$11="Highly pure",Parameters!$C$12*Parameters!$C$5*'Actual H2'!U319,IF(Control!$C$11="Tap water",Parameters!$C$17*Parameters!$C$5*'Actual H2'!U319,Parameters!$C$22*Parameters!$C$5*'Actual H2'!U319))</f>
        <v>0</v>
      </c>
      <c r="V319" s="12">
        <f>IF(Control!$C$11="Highly pure",Parameters!$C$12*Parameters!$C$5*'Actual H2'!V319,IF(Control!$C$11="Tap water",Parameters!$C$17*Parameters!$C$5*'Actual H2'!V319,Parameters!$C$22*Parameters!$C$5*'Actual H2'!V319))</f>
        <v>11.667924528301889</v>
      </c>
      <c r="W319" s="12">
        <f>IF(Control!$C$11="Highly pure",Parameters!$C$12*Parameters!$C$5*'Actual H2'!W319,IF(Control!$C$11="Tap water",Parameters!$C$17*Parameters!$C$5*'Actual H2'!W319,Parameters!$C$22*Parameters!$C$5*'Actual H2'!W319))</f>
        <v>27.547169811320753</v>
      </c>
      <c r="X319" s="12">
        <f>IF(Control!$C$11="Highly pure",Parameters!$C$12*Parameters!$C$5*'Actual H2'!X319,IF(Control!$C$11="Tap water",Parameters!$C$17*Parameters!$C$5*'Actual H2'!X319,Parameters!$C$22*Parameters!$C$5*'Actual H2'!X319))</f>
        <v>56.181132075471695</v>
      </c>
      <c r="Y319" s="12">
        <f>IF(Control!$C$11="Highly pure",Parameters!$C$12*Parameters!$C$5*'Actual H2'!Y319,IF(Control!$C$11="Tap water",Parameters!$C$17*Parameters!$C$5*'Actual H2'!Y319,Parameters!$C$22*Parameters!$C$5*'Actual H2'!Y319))</f>
        <v>85.735849056603769</v>
      </c>
      <c r="Z319" s="12">
        <f>IF(Control!$C$11="Highly pure",Parameters!$C$12*Parameters!$C$5*'Actual H2'!Z319,IF(Control!$C$11="Tap water",Parameters!$C$17*Parameters!$C$5*'Actual H2'!Z319,Parameters!$C$22*Parameters!$C$5*'Actual H2'!Z319))</f>
        <v>109.79622641509434</v>
      </c>
      <c r="AB319" s="7">
        <f t="shared" si="4"/>
        <v>933.69056603773595</v>
      </c>
    </row>
    <row r="320" spans="2:28" x14ac:dyDescent="0.2">
      <c r="B320" s="6">
        <v>44514</v>
      </c>
      <c r="C320" s="12">
        <f>IF(Control!$C$11="Highly pure",Parameters!$C$12*Parameters!$C$5*'Actual H2'!C320,IF(Control!$C$11="Tap water",Parameters!$C$17*Parameters!$C$5*'Actual H2'!C320,Parameters!$C$22*Parameters!$C$5*'Actual H2'!C320))</f>
        <v>119.48679245283019</v>
      </c>
      <c r="D320" s="12">
        <f>IF(Control!$C$11="Highly pure",Parameters!$C$12*Parameters!$C$5*'Actual H2'!D320,IF(Control!$C$11="Tap water",Parameters!$C$17*Parameters!$C$5*'Actual H2'!D320,Parameters!$C$22*Parameters!$C$5*'Actual H2'!D320))</f>
        <v>126.33962264150944</v>
      </c>
      <c r="E320" s="12">
        <f>IF(Control!$C$11="Highly pure",Parameters!$C$12*Parameters!$C$5*'Actual H2'!E320,IF(Control!$C$11="Tap water",Parameters!$C$17*Parameters!$C$5*'Actual H2'!E320,Parameters!$C$22*Parameters!$C$5*'Actual H2'!E320))</f>
        <v>130.26415094339623</v>
      </c>
      <c r="F320" s="12">
        <f>IF(Control!$C$11="Highly pure",Parameters!$C$12*Parameters!$C$5*'Actual H2'!F320,IF(Control!$C$11="Tap water",Parameters!$C$17*Parameters!$C$5*'Actual H2'!F320,Parameters!$C$22*Parameters!$C$5*'Actual H2'!F320))</f>
        <v>119.48679245283019</v>
      </c>
      <c r="G320" s="12">
        <f>IF(Control!$C$11="Highly pure",Parameters!$C$12*Parameters!$C$5*'Actual H2'!G320,IF(Control!$C$11="Tap water",Parameters!$C$17*Parameters!$C$5*'Actual H2'!G320,Parameters!$C$22*Parameters!$C$5*'Actual H2'!G320))</f>
        <v>119.48679245283019</v>
      </c>
      <c r="H320" s="12">
        <f>IF(Control!$C$11="Highly pure",Parameters!$C$12*Parameters!$C$5*'Actual H2'!H320,IF(Control!$C$11="Tap water",Parameters!$C$17*Parameters!$C$5*'Actual H2'!H320,Parameters!$C$22*Parameters!$C$5*'Actual H2'!H320))</f>
        <v>130.26415094339623</v>
      </c>
      <c r="I320" s="12">
        <f>IF(Control!$C$11="Highly pure",Parameters!$C$12*Parameters!$C$5*'Actual H2'!I320,IF(Control!$C$11="Tap water",Parameters!$C$17*Parameters!$C$5*'Actual H2'!I320,Parameters!$C$22*Parameters!$C$5*'Actual H2'!I320))</f>
        <v>136.0301886792453</v>
      </c>
      <c r="J320" s="12">
        <f>IF(Control!$C$11="Highly pure",Parameters!$C$12*Parameters!$C$5*'Actual H2'!J320,IF(Control!$C$11="Tap water",Parameters!$C$17*Parameters!$C$5*'Actual H2'!J320,Parameters!$C$22*Parameters!$C$5*'Actual H2'!J320))</f>
        <v>137.53962264150945</v>
      </c>
      <c r="K320" s="12">
        <f>IF(Control!$C$11="Highly pure",Parameters!$C$12*Parameters!$C$5*'Actual H2'!K320,IF(Control!$C$11="Tap water",Parameters!$C$17*Parameters!$C$5*'Actual H2'!K320,Parameters!$C$22*Parameters!$C$5*'Actual H2'!K320))</f>
        <v>137.53962264150945</v>
      </c>
      <c r="L320" s="12">
        <f>IF(Control!$C$11="Highly pure",Parameters!$C$12*Parameters!$C$5*'Actual H2'!L320,IF(Control!$C$11="Tap water",Parameters!$C$17*Parameters!$C$5*'Actual H2'!L320,Parameters!$C$22*Parameters!$C$5*'Actual H2'!L320))</f>
        <v>137.53962264150945</v>
      </c>
      <c r="M320" s="12">
        <f>IF(Control!$C$11="Highly pure",Parameters!$C$12*Parameters!$C$5*'Actual H2'!M320,IF(Control!$C$11="Tap water",Parameters!$C$17*Parameters!$C$5*'Actual H2'!M320,Parameters!$C$22*Parameters!$C$5*'Actual H2'!M320))</f>
        <v>165.37358490566035</v>
      </c>
      <c r="N320" s="12">
        <f>IF(Control!$C$11="Highly pure",Parameters!$C$12*Parameters!$C$5*'Actual H2'!N320,IF(Control!$C$11="Tap water",Parameters!$C$17*Parameters!$C$5*'Actual H2'!N320,Parameters!$C$22*Parameters!$C$5*'Actual H2'!N320))</f>
        <v>137.53962264150945</v>
      </c>
      <c r="O320" s="12">
        <f>IF(Control!$C$11="Highly pure",Parameters!$C$12*Parameters!$C$5*'Actual H2'!O320,IF(Control!$C$11="Tap water",Parameters!$C$17*Parameters!$C$5*'Actual H2'!O320,Parameters!$C$22*Parameters!$C$5*'Actual H2'!O320))</f>
        <v>105.66037735849056</v>
      </c>
      <c r="P320" s="12">
        <f>IF(Control!$C$11="Highly pure",Parameters!$C$12*Parameters!$C$5*'Actual H2'!P320,IF(Control!$C$11="Tap water",Parameters!$C$17*Parameters!$C$5*'Actual H2'!P320,Parameters!$C$22*Parameters!$C$5*'Actual H2'!P320))</f>
        <v>113.72075471698113</v>
      </c>
      <c r="Q320" s="12">
        <f>IF(Control!$C$11="Highly pure",Parameters!$C$12*Parameters!$C$5*'Actual H2'!Q320,IF(Control!$C$11="Tap water",Parameters!$C$17*Parameters!$C$5*'Actual H2'!Q320,Parameters!$C$22*Parameters!$C$5*'Actual H2'!Q320))</f>
        <v>130.26415094339623</v>
      </c>
      <c r="R320" s="12">
        <f>IF(Control!$C$11="Highly pure",Parameters!$C$12*Parameters!$C$5*'Actual H2'!R320,IF(Control!$C$11="Tap water",Parameters!$C$17*Parameters!$C$5*'Actual H2'!R320,Parameters!$C$22*Parameters!$C$5*'Actual H2'!R320))</f>
        <v>151.72830188679248</v>
      </c>
      <c r="S320" s="12">
        <f>IF(Control!$C$11="Highly pure",Parameters!$C$12*Parameters!$C$5*'Actual H2'!S320,IF(Control!$C$11="Tap water",Parameters!$C$17*Parameters!$C$5*'Actual H2'!S320,Parameters!$C$22*Parameters!$C$5*'Actual H2'!S320))</f>
        <v>151.72830188679248</v>
      </c>
      <c r="T320" s="12">
        <f>IF(Control!$C$11="Highly pure",Parameters!$C$12*Parameters!$C$5*'Actual H2'!T320,IF(Control!$C$11="Tap water",Parameters!$C$17*Parameters!$C$5*'Actual H2'!T320,Parameters!$C$22*Parameters!$C$5*'Actual H2'!T320))</f>
        <v>149.37358490566038</v>
      </c>
      <c r="U320" s="12">
        <f>IF(Control!$C$11="Highly pure",Parameters!$C$12*Parameters!$C$5*'Actual H2'!U320,IF(Control!$C$11="Tap water",Parameters!$C$17*Parameters!$C$5*'Actual H2'!U320,Parameters!$C$22*Parameters!$C$5*'Actual H2'!U320))</f>
        <v>109.79622641509434</v>
      </c>
      <c r="V320" s="12">
        <f>IF(Control!$C$11="Highly pure",Parameters!$C$12*Parameters!$C$5*'Actual H2'!V320,IF(Control!$C$11="Tap water",Parameters!$C$17*Parameters!$C$5*'Actual H2'!V320,Parameters!$C$22*Parameters!$C$5*'Actual H2'!V320))</f>
        <v>97.781132075471703</v>
      </c>
      <c r="W320" s="12">
        <f>IF(Control!$C$11="Highly pure",Parameters!$C$12*Parameters!$C$5*'Actual H2'!W320,IF(Control!$C$11="Tap water",Parameters!$C$17*Parameters!$C$5*'Actual H2'!W320,Parameters!$C$22*Parameters!$C$5*'Actual H2'!W320))</f>
        <v>79.969811320754715</v>
      </c>
      <c r="X320" s="12">
        <f>IF(Control!$C$11="Highly pure",Parameters!$C$12*Parameters!$C$5*'Actual H2'!X320,IF(Control!$C$11="Tap water",Parameters!$C$17*Parameters!$C$5*'Actual H2'!X320,Parameters!$C$22*Parameters!$C$5*'Actual H2'!X320))</f>
        <v>68.377358490566024</v>
      </c>
      <c r="Y320" s="12">
        <f>IF(Control!$C$11="Highly pure",Parameters!$C$12*Parameters!$C$5*'Actual H2'!Y320,IF(Control!$C$11="Tap water",Parameters!$C$17*Parameters!$C$5*'Actual H2'!Y320,Parameters!$C$22*Parameters!$C$5*'Actual H2'!Y320))</f>
        <v>59.230188679245273</v>
      </c>
      <c r="Z320" s="12">
        <f>IF(Control!$C$11="Highly pure",Parameters!$C$12*Parameters!$C$5*'Actual H2'!Z320,IF(Control!$C$11="Tap water",Parameters!$C$17*Parameters!$C$5*'Actual H2'!Z320,Parameters!$C$22*Parameters!$C$5*'Actual H2'!Z320))</f>
        <v>47.969811320754729</v>
      </c>
      <c r="AB320" s="7">
        <f t="shared" si="4"/>
        <v>2862.4905660377353</v>
      </c>
    </row>
    <row r="321" spans="2:28" x14ac:dyDescent="0.2">
      <c r="B321" s="6">
        <v>44515</v>
      </c>
      <c r="C321" s="12">
        <f>IF(Control!$C$11="Highly pure",Parameters!$C$12*Parameters!$C$5*'Actual H2'!C321,IF(Control!$C$11="Tap water",Parameters!$C$17*Parameters!$C$5*'Actual H2'!C321,Parameters!$C$22*Parameters!$C$5*'Actual H2'!C321))</f>
        <v>53.132075471698116</v>
      </c>
      <c r="D321" s="12">
        <f>IF(Control!$C$11="Highly pure",Parameters!$C$12*Parameters!$C$5*'Actual H2'!D321,IF(Control!$C$11="Tap water",Parameters!$C$17*Parameters!$C$5*'Actual H2'!D321,Parameters!$C$22*Parameters!$C$5*'Actual H2'!D321))</f>
        <v>68.377358490566024</v>
      </c>
      <c r="E321" s="12">
        <f>IF(Control!$C$11="Highly pure",Parameters!$C$12*Parameters!$C$5*'Actual H2'!E321,IF(Control!$C$11="Tap water",Parameters!$C$17*Parameters!$C$5*'Actual H2'!E321,Parameters!$C$22*Parameters!$C$5*'Actual H2'!E321))</f>
        <v>71.84905660377359</v>
      </c>
      <c r="F321" s="12">
        <f>IF(Control!$C$11="Highly pure",Parameters!$C$12*Parameters!$C$5*'Actual H2'!F321,IF(Control!$C$11="Tap water",Parameters!$C$17*Parameters!$C$5*'Actual H2'!F321,Parameters!$C$22*Parameters!$C$5*'Actual H2'!F321))</f>
        <v>62.279245283018867</v>
      </c>
      <c r="G321" s="12">
        <f>IF(Control!$C$11="Highly pure",Parameters!$C$12*Parameters!$C$5*'Actual H2'!G321,IF(Control!$C$11="Tap water",Parameters!$C$17*Parameters!$C$5*'Actual H2'!G321,Parameters!$C$22*Parameters!$C$5*'Actual H2'!G321))</f>
        <v>56.181132075471695</v>
      </c>
      <c r="H321" s="12">
        <f>IF(Control!$C$11="Highly pure",Parameters!$C$12*Parameters!$C$5*'Actual H2'!H321,IF(Control!$C$11="Tap water",Parameters!$C$17*Parameters!$C$5*'Actual H2'!H321,Parameters!$C$22*Parameters!$C$5*'Actual H2'!H321))</f>
        <v>68.377358490566024</v>
      </c>
      <c r="I321" s="12">
        <f>IF(Control!$C$11="Highly pure",Parameters!$C$12*Parameters!$C$5*'Actual H2'!I321,IF(Control!$C$11="Tap water",Parameters!$C$17*Parameters!$C$5*'Actual H2'!I321,Parameters!$C$22*Parameters!$C$5*'Actual H2'!I321))</f>
        <v>65.328301886792445</v>
      </c>
      <c r="J321" s="12">
        <f>IF(Control!$C$11="Highly pure",Parameters!$C$12*Parameters!$C$5*'Actual H2'!J321,IF(Control!$C$11="Tap water",Parameters!$C$17*Parameters!$C$5*'Actual H2'!J321,Parameters!$C$22*Parameters!$C$5*'Actual H2'!J321))</f>
        <v>53.132075471698116</v>
      </c>
      <c r="K321" s="12">
        <f>IF(Control!$C$11="Highly pure",Parameters!$C$12*Parameters!$C$5*'Actual H2'!K321,IF(Control!$C$11="Tap water",Parameters!$C$17*Parameters!$C$5*'Actual H2'!K321,Parameters!$C$22*Parameters!$C$5*'Actual H2'!K321))</f>
        <v>47.969811320754729</v>
      </c>
      <c r="L321" s="12">
        <f>IF(Control!$C$11="Highly pure",Parameters!$C$12*Parameters!$C$5*'Actual H2'!L321,IF(Control!$C$11="Tap water",Parameters!$C$17*Parameters!$C$5*'Actual H2'!L321,Parameters!$C$22*Parameters!$C$5*'Actual H2'!L321))</f>
        <v>45.388679245283029</v>
      </c>
      <c r="M321" s="12">
        <f>IF(Control!$C$11="Highly pure",Parameters!$C$12*Parameters!$C$5*'Actual H2'!M321,IF(Control!$C$11="Tap water",Parameters!$C$17*Parameters!$C$5*'Actual H2'!M321,Parameters!$C$22*Parameters!$C$5*'Actual H2'!M321))</f>
        <v>33.705660377358491</v>
      </c>
      <c r="N321" s="12">
        <f>IF(Control!$C$11="Highly pure",Parameters!$C$12*Parameters!$C$5*'Actual H2'!N321,IF(Control!$C$11="Tap water",Parameters!$C$17*Parameters!$C$5*'Actual H2'!N321,Parameters!$C$22*Parameters!$C$5*'Actual H2'!N321))</f>
        <v>27.547169811320753</v>
      </c>
      <c r="O321" s="12">
        <f>IF(Control!$C$11="Highly pure",Parameters!$C$12*Parameters!$C$5*'Actual H2'!O321,IF(Control!$C$11="Tap water",Parameters!$C$17*Parameters!$C$5*'Actual H2'!O321,Parameters!$C$22*Parameters!$C$5*'Actual H2'!O321))</f>
        <v>31.532075471698114</v>
      </c>
      <c r="P321" s="12">
        <f>IF(Control!$C$11="Highly pure",Parameters!$C$12*Parameters!$C$5*'Actual H2'!P321,IF(Control!$C$11="Tap water",Parameters!$C$17*Parameters!$C$5*'Actual H2'!P321,Parameters!$C$22*Parameters!$C$5*'Actual H2'!P321))</f>
        <v>50.55094339622643</v>
      </c>
      <c r="Q321" s="12">
        <f>IF(Control!$C$11="Highly pure",Parameters!$C$12*Parameters!$C$5*'Actual H2'!Q321,IF(Control!$C$11="Tap water",Parameters!$C$17*Parameters!$C$5*'Actual H2'!Q321,Parameters!$C$22*Parameters!$C$5*'Actual H2'!Q321))</f>
        <v>65.328301886792445</v>
      </c>
      <c r="R321" s="12">
        <f>IF(Control!$C$11="Highly pure",Parameters!$C$12*Parameters!$C$5*'Actual H2'!R321,IF(Control!$C$11="Tap water",Parameters!$C$17*Parameters!$C$5*'Actual H2'!R321,Parameters!$C$22*Parameters!$C$5*'Actual H2'!R321))</f>
        <v>83.89433962264151</v>
      </c>
      <c r="S321" s="12">
        <f>IF(Control!$C$11="Highly pure",Parameters!$C$12*Parameters!$C$5*'Actual H2'!S321,IF(Control!$C$11="Tap water",Parameters!$C$17*Parameters!$C$5*'Actual H2'!S321,Parameters!$C$22*Parameters!$C$5*'Actual H2'!S321))</f>
        <v>105.66037735849056</v>
      </c>
      <c r="T321" s="12">
        <f>IF(Control!$C$11="Highly pure",Parameters!$C$12*Parameters!$C$5*'Actual H2'!T321,IF(Control!$C$11="Tap water",Parameters!$C$17*Parameters!$C$5*'Actual H2'!T321,Parameters!$C$22*Parameters!$C$5*'Actual H2'!T321))</f>
        <v>113.72075471698113</v>
      </c>
      <c r="U321" s="12">
        <f>IF(Control!$C$11="Highly pure",Parameters!$C$12*Parameters!$C$5*'Actual H2'!U321,IF(Control!$C$11="Tap water",Parameters!$C$17*Parameters!$C$5*'Actual H2'!U321,Parameters!$C$22*Parameters!$C$5*'Actual H2'!U321))</f>
        <v>119.48679245283019</v>
      </c>
      <c r="V321" s="12">
        <f>IF(Control!$C$11="Highly pure",Parameters!$C$12*Parameters!$C$5*'Actual H2'!V321,IF(Control!$C$11="Tap water",Parameters!$C$17*Parameters!$C$5*'Actual H2'!V321,Parameters!$C$22*Parameters!$C$5*'Actual H2'!V321))</f>
        <v>130.26415094339623</v>
      </c>
      <c r="W321" s="12">
        <f>IF(Control!$C$11="Highly pure",Parameters!$C$12*Parameters!$C$5*'Actual H2'!W321,IF(Control!$C$11="Tap water",Parameters!$C$17*Parameters!$C$5*'Actual H2'!W321,Parameters!$C$22*Parameters!$C$5*'Actual H2'!W321))</f>
        <v>133.6754716981132</v>
      </c>
      <c r="X321" s="12">
        <f>IF(Control!$C$11="Highly pure",Parameters!$C$12*Parameters!$C$5*'Actual H2'!X321,IF(Control!$C$11="Tap water",Parameters!$C$17*Parameters!$C$5*'Actual H2'!X321,Parameters!$C$22*Parameters!$C$5*'Actual H2'!X321))</f>
        <v>130.26415094339623</v>
      </c>
      <c r="Y321" s="12">
        <f>IF(Control!$C$11="Highly pure",Parameters!$C$12*Parameters!$C$5*'Actual H2'!Y321,IF(Control!$C$11="Tap water",Parameters!$C$17*Parameters!$C$5*'Actual H2'!Y321,Parameters!$C$22*Parameters!$C$5*'Actual H2'!Y321))</f>
        <v>130.26415094339623</v>
      </c>
      <c r="Z321" s="12">
        <f>IF(Control!$C$11="Highly pure",Parameters!$C$12*Parameters!$C$5*'Actual H2'!Z321,IF(Control!$C$11="Tap water",Parameters!$C$17*Parameters!$C$5*'Actual H2'!Z321,Parameters!$C$22*Parameters!$C$5*'Actual H2'!Z321))</f>
        <v>151.72830188679248</v>
      </c>
      <c r="AB321" s="7">
        <f t="shared" si="4"/>
        <v>1899.637735849057</v>
      </c>
    </row>
    <row r="322" spans="2:28" x14ac:dyDescent="0.2">
      <c r="B322" s="6">
        <v>44516</v>
      </c>
      <c r="C322" s="12">
        <f>IF(Control!$C$11="Highly pure",Parameters!$C$12*Parameters!$C$5*'Actual H2'!C322,IF(Control!$C$11="Tap water",Parameters!$C$17*Parameters!$C$5*'Actual H2'!C322,Parameters!$C$22*Parameters!$C$5*'Actual H2'!C322))</f>
        <v>165.37358490566035</v>
      </c>
      <c r="D322" s="12">
        <f>IF(Control!$C$11="Highly pure",Parameters!$C$12*Parameters!$C$5*'Actual H2'!D322,IF(Control!$C$11="Tap water",Parameters!$C$17*Parameters!$C$5*'Actual H2'!D322,Parameters!$C$22*Parameters!$C$5*'Actual H2'!D322))</f>
        <v>168.36226415094336</v>
      </c>
      <c r="E322" s="12">
        <f>IF(Control!$C$11="Highly pure",Parameters!$C$12*Parameters!$C$5*'Actual H2'!E322,IF(Control!$C$11="Tap water",Parameters!$C$17*Parameters!$C$5*'Actual H2'!E322,Parameters!$C$22*Parameters!$C$5*'Actual H2'!E322))</f>
        <v>177.22264150943397</v>
      </c>
      <c r="F322" s="12">
        <f>IF(Control!$C$11="Highly pure",Parameters!$C$12*Parameters!$C$5*'Actual H2'!F322,IF(Control!$C$11="Tap water",Parameters!$C$17*Parameters!$C$5*'Actual H2'!F322,Parameters!$C$22*Parameters!$C$5*'Actual H2'!F322))</f>
        <v>183.26037735849056</v>
      </c>
      <c r="G322" s="12">
        <f>IF(Control!$C$11="Highly pure",Parameters!$C$12*Parameters!$C$5*'Actual H2'!G322,IF(Control!$C$11="Tap water",Parameters!$C$17*Parameters!$C$5*'Actual H2'!G322,Parameters!$C$22*Parameters!$C$5*'Actual H2'!G322))</f>
        <v>187.50188679245284</v>
      </c>
      <c r="H322" s="12">
        <f>IF(Control!$C$11="Highly pure",Parameters!$C$12*Parameters!$C$5*'Actual H2'!H322,IF(Control!$C$11="Tap water",Parameters!$C$17*Parameters!$C$5*'Actual H2'!H322,Parameters!$C$22*Parameters!$C$5*'Actual H2'!H322))</f>
        <v>188.67924528301887</v>
      </c>
      <c r="I322" s="12">
        <f>IF(Control!$C$11="Highly pure",Parameters!$C$12*Parameters!$C$5*'Actual H2'!I322,IF(Control!$C$11="Tap water",Parameters!$C$17*Parameters!$C$5*'Actual H2'!I322,Parameters!$C$22*Parameters!$C$5*'Actual H2'!I322))</f>
        <v>188.67924528301887</v>
      </c>
      <c r="J322" s="12">
        <f>IF(Control!$C$11="Highly pure",Parameters!$C$12*Parameters!$C$5*'Actual H2'!J322,IF(Control!$C$11="Tap water",Parameters!$C$17*Parameters!$C$5*'Actual H2'!J322,Parameters!$C$22*Parameters!$C$5*'Actual H2'!J322))</f>
        <v>188.67924528301887</v>
      </c>
      <c r="K322" s="12">
        <f>IF(Control!$C$11="Highly pure",Parameters!$C$12*Parameters!$C$5*'Actual H2'!K322,IF(Control!$C$11="Tap water",Parameters!$C$17*Parameters!$C$5*'Actual H2'!K322,Parameters!$C$22*Parameters!$C$5*'Actual H2'!K322))</f>
        <v>188.67924528301887</v>
      </c>
      <c r="L322" s="12">
        <f>IF(Control!$C$11="Highly pure",Parameters!$C$12*Parameters!$C$5*'Actual H2'!L322,IF(Control!$C$11="Tap water",Parameters!$C$17*Parameters!$C$5*'Actual H2'!L322,Parameters!$C$22*Parameters!$C$5*'Actual H2'!L322))</f>
        <v>188.67924528301887</v>
      </c>
      <c r="M322" s="12">
        <f>IF(Control!$C$11="Highly pure",Parameters!$C$12*Parameters!$C$5*'Actual H2'!M322,IF(Control!$C$11="Tap water",Parameters!$C$17*Parameters!$C$5*'Actual H2'!M322,Parameters!$C$22*Parameters!$C$5*'Actual H2'!M322))</f>
        <v>188.67924528301887</v>
      </c>
      <c r="N322" s="12">
        <f>IF(Control!$C$11="Highly pure",Parameters!$C$12*Parameters!$C$5*'Actual H2'!N322,IF(Control!$C$11="Tap water",Parameters!$C$17*Parameters!$C$5*'Actual H2'!N322,Parameters!$C$22*Parameters!$C$5*'Actual H2'!N322))</f>
        <v>188.67924528301887</v>
      </c>
      <c r="O322" s="12">
        <f>IF(Control!$C$11="Highly pure",Parameters!$C$12*Parameters!$C$5*'Actual H2'!O322,IF(Control!$C$11="Tap water",Parameters!$C$17*Parameters!$C$5*'Actual H2'!O322,Parameters!$C$22*Parameters!$C$5*'Actual H2'!O322))</f>
        <v>188.67924528301887</v>
      </c>
      <c r="P322" s="12">
        <f>IF(Control!$C$11="Highly pure",Parameters!$C$12*Parameters!$C$5*'Actual H2'!P322,IF(Control!$C$11="Tap water",Parameters!$C$17*Parameters!$C$5*'Actual H2'!P322,Parameters!$C$22*Parameters!$C$5*'Actual H2'!P322))</f>
        <v>188.67924528301887</v>
      </c>
      <c r="Q322" s="12">
        <f>IF(Control!$C$11="Highly pure",Parameters!$C$12*Parameters!$C$5*'Actual H2'!Q322,IF(Control!$C$11="Tap water",Parameters!$C$17*Parameters!$C$5*'Actual H2'!Q322,Parameters!$C$22*Parameters!$C$5*'Actual H2'!Q322))</f>
        <v>188.67924528301887</v>
      </c>
      <c r="R322" s="12">
        <f>IF(Control!$C$11="Highly pure",Parameters!$C$12*Parameters!$C$5*'Actual H2'!R322,IF(Control!$C$11="Tap water",Parameters!$C$17*Parameters!$C$5*'Actual H2'!R322,Parameters!$C$22*Parameters!$C$5*'Actual H2'!R322))</f>
        <v>188.67924528301887</v>
      </c>
      <c r="S322" s="12">
        <f>IF(Control!$C$11="Highly pure",Parameters!$C$12*Parameters!$C$5*'Actual H2'!S322,IF(Control!$C$11="Tap water",Parameters!$C$17*Parameters!$C$5*'Actual H2'!S322,Parameters!$C$22*Parameters!$C$5*'Actual H2'!S322))</f>
        <v>188.67924528301887</v>
      </c>
      <c r="T322" s="12">
        <f>IF(Control!$C$11="Highly pure",Parameters!$C$12*Parameters!$C$5*'Actual H2'!T322,IF(Control!$C$11="Tap water",Parameters!$C$17*Parameters!$C$5*'Actual H2'!T322,Parameters!$C$22*Parameters!$C$5*'Actual H2'!T322))</f>
        <v>188.67924528301887</v>
      </c>
      <c r="U322" s="12">
        <f>IF(Control!$C$11="Highly pure",Parameters!$C$12*Parameters!$C$5*'Actual H2'!U322,IF(Control!$C$11="Tap water",Parameters!$C$17*Parameters!$C$5*'Actual H2'!U322,Parameters!$C$22*Parameters!$C$5*'Actual H2'!U322))</f>
        <v>182.33962264150944</v>
      </c>
      <c r="V322" s="12">
        <f>IF(Control!$C$11="Highly pure",Parameters!$C$12*Parameters!$C$5*'Actual H2'!V322,IF(Control!$C$11="Tap water",Parameters!$C$17*Parameters!$C$5*'Actual H2'!V322,Parameters!$C$22*Parameters!$C$5*'Actual H2'!V322))</f>
        <v>186.94339622641508</v>
      </c>
      <c r="W322" s="12">
        <f>IF(Control!$C$11="Highly pure",Parameters!$C$12*Parameters!$C$5*'Actual H2'!W322,IF(Control!$C$11="Tap water",Parameters!$C$17*Parameters!$C$5*'Actual H2'!W322,Parameters!$C$22*Parameters!$C$5*'Actual H2'!W322))</f>
        <v>188.67924528301887</v>
      </c>
      <c r="X322" s="12">
        <f>IF(Control!$C$11="Highly pure",Parameters!$C$12*Parameters!$C$5*'Actual H2'!X322,IF(Control!$C$11="Tap water",Parameters!$C$17*Parameters!$C$5*'Actual H2'!X322,Parameters!$C$22*Parameters!$C$5*'Actual H2'!X322))</f>
        <v>188.67924528301887</v>
      </c>
      <c r="Y322" s="12">
        <f>IF(Control!$C$11="Highly pure",Parameters!$C$12*Parameters!$C$5*'Actual H2'!Y322,IF(Control!$C$11="Tap water",Parameters!$C$17*Parameters!$C$5*'Actual H2'!Y322,Parameters!$C$22*Parameters!$C$5*'Actual H2'!Y322))</f>
        <v>188.67924528301887</v>
      </c>
      <c r="Z322" s="12">
        <f>IF(Control!$C$11="Highly pure",Parameters!$C$12*Parameters!$C$5*'Actual H2'!Z322,IF(Control!$C$11="Tap water",Parameters!$C$17*Parameters!$C$5*'Actual H2'!Z322,Parameters!$C$22*Parameters!$C$5*'Actual H2'!Z322))</f>
        <v>188.67924528301887</v>
      </c>
      <c r="AB322" s="7">
        <f t="shared" si="4"/>
        <v>4458.5509433962243</v>
      </c>
    </row>
    <row r="323" spans="2:28" x14ac:dyDescent="0.2">
      <c r="B323" s="6">
        <v>44517</v>
      </c>
      <c r="C323" s="12">
        <f>IF(Control!$C$11="Highly pure",Parameters!$C$12*Parameters!$C$5*'Actual H2'!C323,IF(Control!$C$11="Tap water",Parameters!$C$17*Parameters!$C$5*'Actual H2'!C323,Parameters!$C$22*Parameters!$C$5*'Actual H2'!C323))</f>
        <v>188.67924528301887</v>
      </c>
      <c r="D323" s="12">
        <f>IF(Control!$C$11="Highly pure",Parameters!$C$12*Parameters!$C$5*'Actual H2'!D323,IF(Control!$C$11="Tap water",Parameters!$C$17*Parameters!$C$5*'Actual H2'!D323,Parameters!$C$22*Parameters!$C$5*'Actual H2'!D323))</f>
        <v>188.67924528301887</v>
      </c>
      <c r="E323" s="12">
        <f>IF(Control!$C$11="Highly pure",Parameters!$C$12*Parameters!$C$5*'Actual H2'!E323,IF(Control!$C$11="Tap water",Parameters!$C$17*Parameters!$C$5*'Actual H2'!E323,Parameters!$C$22*Parameters!$C$5*'Actual H2'!E323))</f>
        <v>188.67924528301887</v>
      </c>
      <c r="F323" s="12">
        <f>IF(Control!$C$11="Highly pure",Parameters!$C$12*Parameters!$C$5*'Actual H2'!F323,IF(Control!$C$11="Tap water",Parameters!$C$17*Parameters!$C$5*'Actual H2'!F323,Parameters!$C$22*Parameters!$C$5*'Actual H2'!F323))</f>
        <v>188.67924528301887</v>
      </c>
      <c r="G323" s="12">
        <f>IF(Control!$C$11="Highly pure",Parameters!$C$12*Parameters!$C$5*'Actual H2'!G323,IF(Control!$C$11="Tap water",Parameters!$C$17*Parameters!$C$5*'Actual H2'!G323,Parameters!$C$22*Parameters!$C$5*'Actual H2'!G323))</f>
        <v>188.67924528301887</v>
      </c>
      <c r="H323" s="12">
        <f>IF(Control!$C$11="Highly pure",Parameters!$C$12*Parameters!$C$5*'Actual H2'!H323,IF(Control!$C$11="Tap water",Parameters!$C$17*Parameters!$C$5*'Actual H2'!H323,Parameters!$C$22*Parameters!$C$5*'Actual H2'!H323))</f>
        <v>188.67924528301887</v>
      </c>
      <c r="I323" s="12">
        <f>IF(Control!$C$11="Highly pure",Parameters!$C$12*Parameters!$C$5*'Actual H2'!I323,IF(Control!$C$11="Tap water",Parameters!$C$17*Parameters!$C$5*'Actual H2'!I323,Parameters!$C$22*Parameters!$C$5*'Actual H2'!I323))</f>
        <v>188.67924528301887</v>
      </c>
      <c r="J323" s="12">
        <f>IF(Control!$C$11="Highly pure",Parameters!$C$12*Parameters!$C$5*'Actual H2'!J323,IF(Control!$C$11="Tap water",Parameters!$C$17*Parameters!$C$5*'Actual H2'!J323,Parameters!$C$22*Parameters!$C$5*'Actual H2'!J323))</f>
        <v>187.71320754716982</v>
      </c>
      <c r="K323" s="12">
        <f>IF(Control!$C$11="Highly pure",Parameters!$C$12*Parameters!$C$5*'Actual H2'!K323,IF(Control!$C$11="Tap water",Parameters!$C$17*Parameters!$C$5*'Actual H2'!K323,Parameters!$C$22*Parameters!$C$5*'Actual H2'!K323))</f>
        <v>186.94339622641508</v>
      </c>
      <c r="L323" s="12">
        <f>IF(Control!$C$11="Highly pure",Parameters!$C$12*Parameters!$C$5*'Actual H2'!L323,IF(Control!$C$11="Tap water",Parameters!$C$17*Parameters!$C$5*'Actual H2'!L323,Parameters!$C$22*Parameters!$C$5*'Actual H2'!L323))</f>
        <v>187.71320754716982</v>
      </c>
      <c r="M323" s="12">
        <f>IF(Control!$C$11="Highly pure",Parameters!$C$12*Parameters!$C$5*'Actual H2'!M323,IF(Control!$C$11="Tap water",Parameters!$C$17*Parameters!$C$5*'Actual H2'!M323,Parameters!$C$22*Parameters!$C$5*'Actual H2'!M323))</f>
        <v>187.71320754716982</v>
      </c>
      <c r="N323" s="12">
        <f>IF(Control!$C$11="Highly pure",Parameters!$C$12*Parameters!$C$5*'Actual H2'!N323,IF(Control!$C$11="Tap water",Parameters!$C$17*Parameters!$C$5*'Actual H2'!N323,Parameters!$C$22*Parameters!$C$5*'Actual H2'!N323))</f>
        <v>188.67924528301887</v>
      </c>
      <c r="O323" s="12">
        <f>IF(Control!$C$11="Highly pure",Parameters!$C$12*Parameters!$C$5*'Actual H2'!O323,IF(Control!$C$11="Tap water",Parameters!$C$17*Parameters!$C$5*'Actual H2'!O323,Parameters!$C$22*Parameters!$C$5*'Actual H2'!O323))</f>
        <v>188.67924528301887</v>
      </c>
      <c r="P323" s="12">
        <f>IF(Control!$C$11="Highly pure",Parameters!$C$12*Parameters!$C$5*'Actual H2'!P323,IF(Control!$C$11="Tap water",Parameters!$C$17*Parameters!$C$5*'Actual H2'!P323,Parameters!$C$22*Parameters!$C$5*'Actual H2'!P323))</f>
        <v>188.67924528301887</v>
      </c>
      <c r="Q323" s="12">
        <f>IF(Control!$C$11="Highly pure",Parameters!$C$12*Parameters!$C$5*'Actual H2'!Q323,IF(Control!$C$11="Tap water",Parameters!$C$17*Parameters!$C$5*'Actual H2'!Q323,Parameters!$C$22*Parameters!$C$5*'Actual H2'!Q323))</f>
        <v>188.67924528301887</v>
      </c>
      <c r="R323" s="12">
        <f>IF(Control!$C$11="Highly pure",Parameters!$C$12*Parameters!$C$5*'Actual H2'!R323,IF(Control!$C$11="Tap water",Parameters!$C$17*Parameters!$C$5*'Actual H2'!R323,Parameters!$C$22*Parameters!$C$5*'Actual H2'!R323))</f>
        <v>187.71320754716982</v>
      </c>
      <c r="S323" s="12">
        <f>IF(Control!$C$11="Highly pure",Parameters!$C$12*Parameters!$C$5*'Actual H2'!S323,IF(Control!$C$11="Tap water",Parameters!$C$17*Parameters!$C$5*'Actual H2'!S323,Parameters!$C$22*Parameters!$C$5*'Actual H2'!S323))</f>
        <v>182.33962264150944</v>
      </c>
      <c r="T323" s="12">
        <f>IF(Control!$C$11="Highly pure",Parameters!$C$12*Parameters!$C$5*'Actual H2'!T323,IF(Control!$C$11="Tap water",Parameters!$C$17*Parameters!$C$5*'Actual H2'!T323,Parameters!$C$22*Parameters!$C$5*'Actual H2'!T323))</f>
        <v>149.37358490566038</v>
      </c>
      <c r="U323" s="12">
        <f>IF(Control!$C$11="Highly pure",Parameters!$C$12*Parameters!$C$5*'Actual H2'!U323,IF(Control!$C$11="Tap water",Parameters!$C$17*Parameters!$C$5*'Actual H2'!U323,Parameters!$C$22*Parameters!$C$5*'Actual H2'!U323))</f>
        <v>117.1320754716981</v>
      </c>
      <c r="V323" s="12">
        <f>IF(Control!$C$11="Highly pure",Parameters!$C$12*Parameters!$C$5*'Actual H2'!V323,IF(Control!$C$11="Tap water",Parameters!$C$17*Parameters!$C$5*'Actual H2'!V323,Parameters!$C$22*Parameters!$C$5*'Actual H2'!V323))</f>
        <v>113.72075471698113</v>
      </c>
      <c r="W323" s="12">
        <f>IF(Control!$C$11="Highly pure",Parameters!$C$12*Parameters!$C$5*'Actual H2'!W323,IF(Control!$C$11="Tap water",Parameters!$C$17*Parameters!$C$5*'Actual H2'!W323,Parameters!$C$22*Parameters!$C$5*'Actual H2'!W323))</f>
        <v>126.33962264150944</v>
      </c>
      <c r="X323" s="12">
        <f>IF(Control!$C$11="Highly pure",Parameters!$C$12*Parameters!$C$5*'Actual H2'!X323,IF(Control!$C$11="Tap water",Parameters!$C$17*Parameters!$C$5*'Actual H2'!X323,Parameters!$C$22*Parameters!$C$5*'Actual H2'!X323))</f>
        <v>126.33962264150944</v>
      </c>
      <c r="Y323" s="12">
        <f>IF(Control!$C$11="Highly pure",Parameters!$C$12*Parameters!$C$5*'Actual H2'!Y323,IF(Control!$C$11="Tap water",Parameters!$C$17*Parameters!$C$5*'Actual H2'!Y323,Parameters!$C$22*Parameters!$C$5*'Actual H2'!Y323))</f>
        <v>151.72830188679248</v>
      </c>
      <c r="Z323" s="12">
        <f>IF(Control!$C$11="Highly pure",Parameters!$C$12*Parameters!$C$5*'Actual H2'!Z323,IF(Control!$C$11="Tap water",Parameters!$C$17*Parameters!$C$5*'Actual H2'!Z323,Parameters!$C$22*Parameters!$C$5*'Actual H2'!Z323))</f>
        <v>188.67924528301887</v>
      </c>
      <c r="AB323" s="7">
        <f t="shared" si="4"/>
        <v>4168.9207547169799</v>
      </c>
    </row>
    <row r="324" spans="2:28" x14ac:dyDescent="0.2">
      <c r="B324" s="6">
        <v>44518</v>
      </c>
      <c r="C324" s="12">
        <f>IF(Control!$C$11="Highly pure",Parameters!$C$12*Parameters!$C$5*'Actual H2'!C324,IF(Control!$C$11="Tap water",Parameters!$C$17*Parameters!$C$5*'Actual H2'!C324,Parameters!$C$22*Parameters!$C$5*'Actual H2'!C324))</f>
        <v>188.67924528301887</v>
      </c>
      <c r="D324" s="12">
        <f>IF(Control!$C$11="Highly pure",Parameters!$C$12*Parameters!$C$5*'Actual H2'!D324,IF(Control!$C$11="Tap water",Parameters!$C$17*Parameters!$C$5*'Actual H2'!D324,Parameters!$C$22*Parameters!$C$5*'Actual H2'!D324))</f>
        <v>188.67924528301887</v>
      </c>
      <c r="E324" s="12">
        <f>IF(Control!$C$11="Highly pure",Parameters!$C$12*Parameters!$C$5*'Actual H2'!E324,IF(Control!$C$11="Tap water",Parameters!$C$17*Parameters!$C$5*'Actual H2'!E324,Parameters!$C$22*Parameters!$C$5*'Actual H2'!E324))</f>
        <v>188.67924528301887</v>
      </c>
      <c r="F324" s="12">
        <f>IF(Control!$C$11="Highly pure",Parameters!$C$12*Parameters!$C$5*'Actual H2'!F324,IF(Control!$C$11="Tap water",Parameters!$C$17*Parameters!$C$5*'Actual H2'!F324,Parameters!$C$22*Parameters!$C$5*'Actual H2'!F324))</f>
        <v>188.67924528301887</v>
      </c>
      <c r="G324" s="12">
        <f>IF(Control!$C$11="Highly pure",Parameters!$C$12*Parameters!$C$5*'Actual H2'!G324,IF(Control!$C$11="Tap water",Parameters!$C$17*Parameters!$C$5*'Actual H2'!G324,Parameters!$C$22*Parameters!$C$5*'Actual H2'!G324))</f>
        <v>188.67924528301887</v>
      </c>
      <c r="H324" s="12">
        <f>IF(Control!$C$11="Highly pure",Parameters!$C$12*Parameters!$C$5*'Actual H2'!H324,IF(Control!$C$11="Tap water",Parameters!$C$17*Parameters!$C$5*'Actual H2'!H324,Parameters!$C$22*Parameters!$C$5*'Actual H2'!H324))</f>
        <v>188.67924528301887</v>
      </c>
      <c r="I324" s="12">
        <f>IF(Control!$C$11="Highly pure",Parameters!$C$12*Parameters!$C$5*'Actual H2'!I324,IF(Control!$C$11="Tap water",Parameters!$C$17*Parameters!$C$5*'Actual H2'!I324,Parameters!$C$22*Parameters!$C$5*'Actual H2'!I324))</f>
        <v>188.67924528301887</v>
      </c>
      <c r="J324" s="12">
        <f>IF(Control!$C$11="Highly pure",Parameters!$C$12*Parameters!$C$5*'Actual H2'!J324,IF(Control!$C$11="Tap water",Parameters!$C$17*Parameters!$C$5*'Actual H2'!J324,Parameters!$C$22*Parameters!$C$5*'Actual H2'!J324))</f>
        <v>188.67924528301887</v>
      </c>
      <c r="K324" s="12">
        <f>IF(Control!$C$11="Highly pure",Parameters!$C$12*Parameters!$C$5*'Actual H2'!K324,IF(Control!$C$11="Tap water",Parameters!$C$17*Parameters!$C$5*'Actual H2'!K324,Parameters!$C$22*Parameters!$C$5*'Actual H2'!K324))</f>
        <v>188.67924528301887</v>
      </c>
      <c r="L324" s="12">
        <f>IF(Control!$C$11="Highly pure",Parameters!$C$12*Parameters!$C$5*'Actual H2'!L324,IF(Control!$C$11="Tap water",Parameters!$C$17*Parameters!$C$5*'Actual H2'!L324,Parameters!$C$22*Parameters!$C$5*'Actual H2'!L324))</f>
        <v>188.67924528301887</v>
      </c>
      <c r="M324" s="12">
        <f>IF(Control!$C$11="Highly pure",Parameters!$C$12*Parameters!$C$5*'Actual H2'!M324,IF(Control!$C$11="Tap water",Parameters!$C$17*Parameters!$C$5*'Actual H2'!M324,Parameters!$C$22*Parameters!$C$5*'Actual H2'!M324))</f>
        <v>188.67924528301887</v>
      </c>
      <c r="N324" s="12">
        <f>IF(Control!$C$11="Highly pure",Parameters!$C$12*Parameters!$C$5*'Actual H2'!N324,IF(Control!$C$11="Tap water",Parameters!$C$17*Parameters!$C$5*'Actual H2'!N324,Parameters!$C$22*Parameters!$C$5*'Actual H2'!N324))</f>
        <v>188.67924528301887</v>
      </c>
      <c r="O324" s="12">
        <f>IF(Control!$C$11="Highly pure",Parameters!$C$12*Parameters!$C$5*'Actual H2'!O324,IF(Control!$C$11="Tap water",Parameters!$C$17*Parameters!$C$5*'Actual H2'!O324,Parameters!$C$22*Parameters!$C$5*'Actual H2'!O324))</f>
        <v>188.67924528301887</v>
      </c>
      <c r="P324" s="12">
        <f>IF(Control!$C$11="Highly pure",Parameters!$C$12*Parameters!$C$5*'Actual H2'!P324,IF(Control!$C$11="Tap water",Parameters!$C$17*Parameters!$C$5*'Actual H2'!P324,Parameters!$C$22*Parameters!$C$5*'Actual H2'!P324))</f>
        <v>188.67924528301887</v>
      </c>
      <c r="Q324" s="12">
        <f>IF(Control!$C$11="Highly pure",Parameters!$C$12*Parameters!$C$5*'Actual H2'!Q324,IF(Control!$C$11="Tap water",Parameters!$C$17*Parameters!$C$5*'Actual H2'!Q324,Parameters!$C$22*Parameters!$C$5*'Actual H2'!Q324))</f>
        <v>188.67924528301887</v>
      </c>
      <c r="R324" s="12">
        <f>IF(Control!$C$11="Highly pure",Parameters!$C$12*Parameters!$C$5*'Actual H2'!R324,IF(Control!$C$11="Tap water",Parameters!$C$17*Parameters!$C$5*'Actual H2'!R324,Parameters!$C$22*Parameters!$C$5*'Actual H2'!R324))</f>
        <v>188.67924528301887</v>
      </c>
      <c r="S324" s="12">
        <f>IF(Control!$C$11="Highly pure",Parameters!$C$12*Parameters!$C$5*'Actual H2'!S324,IF(Control!$C$11="Tap water",Parameters!$C$17*Parameters!$C$5*'Actual H2'!S324,Parameters!$C$22*Parameters!$C$5*'Actual H2'!S324))</f>
        <v>188.67924528301887</v>
      </c>
      <c r="T324" s="12">
        <f>IF(Control!$C$11="Highly pure",Parameters!$C$12*Parameters!$C$5*'Actual H2'!T324,IF(Control!$C$11="Tap water",Parameters!$C$17*Parameters!$C$5*'Actual H2'!T324,Parameters!$C$22*Parameters!$C$5*'Actual H2'!T324))</f>
        <v>188.67924528301887</v>
      </c>
      <c r="U324" s="12">
        <f>IF(Control!$C$11="Highly pure",Parameters!$C$12*Parameters!$C$5*'Actual H2'!U324,IF(Control!$C$11="Tap water",Parameters!$C$17*Parameters!$C$5*'Actual H2'!U324,Parameters!$C$22*Parameters!$C$5*'Actual H2'!U324))</f>
        <v>188.67924528301887</v>
      </c>
      <c r="V324" s="12">
        <f>IF(Control!$C$11="Highly pure",Parameters!$C$12*Parameters!$C$5*'Actual H2'!V324,IF(Control!$C$11="Tap water",Parameters!$C$17*Parameters!$C$5*'Actual H2'!V324,Parameters!$C$22*Parameters!$C$5*'Actual H2'!V324))</f>
        <v>188.67924528301887</v>
      </c>
      <c r="W324" s="12">
        <f>IF(Control!$C$11="Highly pure",Parameters!$C$12*Parameters!$C$5*'Actual H2'!W324,IF(Control!$C$11="Tap water",Parameters!$C$17*Parameters!$C$5*'Actual H2'!W324,Parameters!$C$22*Parameters!$C$5*'Actual H2'!W324))</f>
        <v>188.67924528301887</v>
      </c>
      <c r="X324" s="12">
        <f>IF(Control!$C$11="Highly pure",Parameters!$C$12*Parameters!$C$5*'Actual H2'!X324,IF(Control!$C$11="Tap water",Parameters!$C$17*Parameters!$C$5*'Actual H2'!X324,Parameters!$C$22*Parameters!$C$5*'Actual H2'!X324))</f>
        <v>188.67924528301887</v>
      </c>
      <c r="Y324" s="12">
        <f>IF(Control!$C$11="Highly pure",Parameters!$C$12*Parameters!$C$5*'Actual H2'!Y324,IF(Control!$C$11="Tap water",Parameters!$C$17*Parameters!$C$5*'Actual H2'!Y324,Parameters!$C$22*Parameters!$C$5*'Actual H2'!Y324))</f>
        <v>188.67924528301887</v>
      </c>
      <c r="Z324" s="12">
        <f>IF(Control!$C$11="Highly pure",Parameters!$C$12*Parameters!$C$5*'Actual H2'!Z324,IF(Control!$C$11="Tap water",Parameters!$C$17*Parameters!$C$5*'Actual H2'!Z324,Parameters!$C$22*Parameters!$C$5*'Actual H2'!Z324))</f>
        <v>188.67924528301887</v>
      </c>
      <c r="AB324" s="7">
        <f t="shared" ref="AB324:AB367" si="5">SUM(C324:Z324)</f>
        <v>4528.3018867924502</v>
      </c>
    </row>
    <row r="325" spans="2:28" x14ac:dyDescent="0.2">
      <c r="B325" s="6">
        <v>44519</v>
      </c>
      <c r="C325" s="12">
        <f>IF(Control!$C$11="Highly pure",Parameters!$C$12*Parameters!$C$5*'Actual H2'!C325,IF(Control!$C$11="Tap water",Parameters!$C$17*Parameters!$C$5*'Actual H2'!C325,Parameters!$C$22*Parameters!$C$5*'Actual H2'!C325))</f>
        <v>188.67924528301887</v>
      </c>
      <c r="D325" s="12">
        <f>IF(Control!$C$11="Highly pure",Parameters!$C$12*Parameters!$C$5*'Actual H2'!D325,IF(Control!$C$11="Tap water",Parameters!$C$17*Parameters!$C$5*'Actual H2'!D325,Parameters!$C$22*Parameters!$C$5*'Actual H2'!D325))</f>
        <v>188.67924528301887</v>
      </c>
      <c r="E325" s="12">
        <f>IF(Control!$C$11="Highly pure",Parameters!$C$12*Parameters!$C$5*'Actual H2'!E325,IF(Control!$C$11="Tap water",Parameters!$C$17*Parameters!$C$5*'Actual H2'!E325,Parameters!$C$22*Parameters!$C$5*'Actual H2'!E325))</f>
        <v>188.67924528301887</v>
      </c>
      <c r="F325" s="12">
        <f>IF(Control!$C$11="Highly pure",Parameters!$C$12*Parameters!$C$5*'Actual H2'!F325,IF(Control!$C$11="Tap water",Parameters!$C$17*Parameters!$C$5*'Actual H2'!F325,Parameters!$C$22*Parameters!$C$5*'Actual H2'!F325))</f>
        <v>188.67924528301887</v>
      </c>
      <c r="G325" s="12">
        <f>IF(Control!$C$11="Highly pure",Parameters!$C$12*Parameters!$C$5*'Actual H2'!G325,IF(Control!$C$11="Tap water",Parameters!$C$17*Parameters!$C$5*'Actual H2'!G325,Parameters!$C$22*Parameters!$C$5*'Actual H2'!G325))</f>
        <v>188.67924528301887</v>
      </c>
      <c r="H325" s="12">
        <f>IF(Control!$C$11="Highly pure",Parameters!$C$12*Parameters!$C$5*'Actual H2'!H325,IF(Control!$C$11="Tap water",Parameters!$C$17*Parameters!$C$5*'Actual H2'!H325,Parameters!$C$22*Parameters!$C$5*'Actual H2'!H325))</f>
        <v>188.67924528301887</v>
      </c>
      <c r="I325" s="12">
        <f>IF(Control!$C$11="Highly pure",Parameters!$C$12*Parameters!$C$5*'Actual H2'!I325,IF(Control!$C$11="Tap water",Parameters!$C$17*Parameters!$C$5*'Actual H2'!I325,Parameters!$C$22*Parameters!$C$5*'Actual H2'!I325))</f>
        <v>188.67924528301887</v>
      </c>
      <c r="J325" s="12">
        <f>IF(Control!$C$11="Highly pure",Parameters!$C$12*Parameters!$C$5*'Actual H2'!J325,IF(Control!$C$11="Tap water",Parameters!$C$17*Parameters!$C$5*'Actual H2'!J325,Parameters!$C$22*Parameters!$C$5*'Actual H2'!J325))</f>
        <v>188.67924528301887</v>
      </c>
      <c r="K325" s="12">
        <f>IF(Control!$C$11="Highly pure",Parameters!$C$12*Parameters!$C$5*'Actual H2'!K325,IF(Control!$C$11="Tap water",Parameters!$C$17*Parameters!$C$5*'Actual H2'!K325,Parameters!$C$22*Parameters!$C$5*'Actual H2'!K325))</f>
        <v>187.74339622641514</v>
      </c>
      <c r="L325" s="12">
        <f>IF(Control!$C$11="Highly pure",Parameters!$C$12*Parameters!$C$5*'Actual H2'!L325,IF(Control!$C$11="Tap water",Parameters!$C$17*Parameters!$C$5*'Actual H2'!L325,Parameters!$C$22*Parameters!$C$5*'Actual H2'!L325))</f>
        <v>177.22264150943397</v>
      </c>
      <c r="M325" s="12">
        <f>IF(Control!$C$11="Highly pure",Parameters!$C$12*Parameters!$C$5*'Actual H2'!M325,IF(Control!$C$11="Tap water",Parameters!$C$17*Parameters!$C$5*'Actual H2'!M325,Parameters!$C$22*Parameters!$C$5*'Actual H2'!M325))</f>
        <v>182.33962264150944</v>
      </c>
      <c r="N325" s="12">
        <f>IF(Control!$C$11="Highly pure",Parameters!$C$12*Parameters!$C$5*'Actual H2'!N325,IF(Control!$C$11="Tap water",Parameters!$C$17*Parameters!$C$5*'Actual H2'!N325,Parameters!$C$22*Parameters!$C$5*'Actual H2'!N325))</f>
        <v>184.0301886792453</v>
      </c>
      <c r="O325" s="12">
        <f>IF(Control!$C$11="Highly pure",Parameters!$C$12*Parameters!$C$5*'Actual H2'!O325,IF(Control!$C$11="Tap water",Parameters!$C$17*Parameters!$C$5*'Actual H2'!O325,Parameters!$C$22*Parameters!$C$5*'Actual H2'!O325))</f>
        <v>188.67924528301887</v>
      </c>
      <c r="P325" s="12">
        <f>IF(Control!$C$11="Highly pure",Parameters!$C$12*Parameters!$C$5*'Actual H2'!P325,IF(Control!$C$11="Tap water",Parameters!$C$17*Parameters!$C$5*'Actual H2'!P325,Parameters!$C$22*Parameters!$C$5*'Actual H2'!P325))</f>
        <v>188.67924528301887</v>
      </c>
      <c r="Q325" s="12">
        <f>IF(Control!$C$11="Highly pure",Parameters!$C$12*Parameters!$C$5*'Actual H2'!Q325,IF(Control!$C$11="Tap water",Parameters!$C$17*Parameters!$C$5*'Actual H2'!Q325,Parameters!$C$22*Parameters!$C$5*'Actual H2'!Q325))</f>
        <v>188.67924528301887</v>
      </c>
      <c r="R325" s="12">
        <f>IF(Control!$C$11="Highly pure",Parameters!$C$12*Parameters!$C$5*'Actual H2'!R325,IF(Control!$C$11="Tap water",Parameters!$C$17*Parameters!$C$5*'Actual H2'!R325,Parameters!$C$22*Parameters!$C$5*'Actual H2'!R325))</f>
        <v>188.67924528301887</v>
      </c>
      <c r="S325" s="12">
        <f>IF(Control!$C$11="Highly pure",Parameters!$C$12*Parameters!$C$5*'Actual H2'!S325,IF(Control!$C$11="Tap water",Parameters!$C$17*Parameters!$C$5*'Actual H2'!S325,Parameters!$C$22*Parameters!$C$5*'Actual H2'!S325))</f>
        <v>188.67924528301887</v>
      </c>
      <c r="T325" s="12">
        <f>IF(Control!$C$11="Highly pure",Parameters!$C$12*Parameters!$C$5*'Actual H2'!T325,IF(Control!$C$11="Tap water",Parameters!$C$17*Parameters!$C$5*'Actual H2'!T325,Parameters!$C$22*Parameters!$C$5*'Actual H2'!T325))</f>
        <v>188.67924528301887</v>
      </c>
      <c r="U325" s="12">
        <f>IF(Control!$C$11="Highly pure",Parameters!$C$12*Parameters!$C$5*'Actual H2'!U325,IF(Control!$C$11="Tap water",Parameters!$C$17*Parameters!$C$5*'Actual H2'!U325,Parameters!$C$22*Parameters!$C$5*'Actual H2'!U325))</f>
        <v>188.67924528301887</v>
      </c>
      <c r="V325" s="12">
        <f>IF(Control!$C$11="Highly pure",Parameters!$C$12*Parameters!$C$5*'Actual H2'!V325,IF(Control!$C$11="Tap water",Parameters!$C$17*Parameters!$C$5*'Actual H2'!V325,Parameters!$C$22*Parameters!$C$5*'Actual H2'!V325))</f>
        <v>188.67924528301887</v>
      </c>
      <c r="W325" s="12">
        <f>IF(Control!$C$11="Highly pure",Parameters!$C$12*Parameters!$C$5*'Actual H2'!W325,IF(Control!$C$11="Tap water",Parameters!$C$17*Parameters!$C$5*'Actual H2'!W325,Parameters!$C$22*Parameters!$C$5*'Actual H2'!W325))</f>
        <v>188.67924528301887</v>
      </c>
      <c r="X325" s="12">
        <f>IF(Control!$C$11="Highly pure",Parameters!$C$12*Parameters!$C$5*'Actual H2'!X325,IF(Control!$C$11="Tap water",Parameters!$C$17*Parameters!$C$5*'Actual H2'!X325,Parameters!$C$22*Parameters!$C$5*'Actual H2'!X325))</f>
        <v>188.67924528301887</v>
      </c>
      <c r="Y325" s="12">
        <f>IF(Control!$C$11="Highly pure",Parameters!$C$12*Parameters!$C$5*'Actual H2'!Y325,IF(Control!$C$11="Tap water",Parameters!$C$17*Parameters!$C$5*'Actual H2'!Y325,Parameters!$C$22*Parameters!$C$5*'Actual H2'!Y325))</f>
        <v>188.67924528301887</v>
      </c>
      <c r="Z325" s="12">
        <f>IF(Control!$C$11="Highly pure",Parameters!$C$12*Parameters!$C$5*'Actual H2'!Z325,IF(Control!$C$11="Tap water",Parameters!$C$17*Parameters!$C$5*'Actual H2'!Z325,Parameters!$C$22*Parameters!$C$5*'Actual H2'!Z325))</f>
        <v>188.67924528301887</v>
      </c>
      <c r="AB325" s="7">
        <f t="shared" si="5"/>
        <v>4504.920754716979</v>
      </c>
    </row>
    <row r="326" spans="2:28" x14ac:dyDescent="0.2">
      <c r="B326" s="6">
        <v>44520</v>
      </c>
      <c r="C326" s="12">
        <f>IF(Control!$C$11="Highly pure",Parameters!$C$12*Parameters!$C$5*'Actual H2'!C326,IF(Control!$C$11="Tap water",Parameters!$C$17*Parameters!$C$5*'Actual H2'!C326,Parameters!$C$22*Parameters!$C$5*'Actual H2'!C326))</f>
        <v>188.67924528301887</v>
      </c>
      <c r="D326" s="12">
        <f>IF(Control!$C$11="Highly pure",Parameters!$C$12*Parameters!$C$5*'Actual H2'!D326,IF(Control!$C$11="Tap water",Parameters!$C$17*Parameters!$C$5*'Actual H2'!D326,Parameters!$C$22*Parameters!$C$5*'Actual H2'!D326))</f>
        <v>188.67924528301887</v>
      </c>
      <c r="E326" s="12">
        <f>IF(Control!$C$11="Highly pure",Parameters!$C$12*Parameters!$C$5*'Actual H2'!E326,IF(Control!$C$11="Tap water",Parameters!$C$17*Parameters!$C$5*'Actual H2'!E326,Parameters!$C$22*Parameters!$C$5*'Actual H2'!E326))</f>
        <v>188.67924528301887</v>
      </c>
      <c r="F326" s="12">
        <f>IF(Control!$C$11="Highly pure",Parameters!$C$12*Parameters!$C$5*'Actual H2'!F326,IF(Control!$C$11="Tap water",Parameters!$C$17*Parameters!$C$5*'Actual H2'!F326,Parameters!$C$22*Parameters!$C$5*'Actual H2'!F326))</f>
        <v>188.67924528301887</v>
      </c>
      <c r="G326" s="12">
        <f>IF(Control!$C$11="Highly pure",Parameters!$C$12*Parameters!$C$5*'Actual H2'!G326,IF(Control!$C$11="Tap water",Parameters!$C$17*Parameters!$C$5*'Actual H2'!G326,Parameters!$C$22*Parameters!$C$5*'Actual H2'!G326))</f>
        <v>188.67924528301887</v>
      </c>
      <c r="H326" s="12">
        <f>IF(Control!$C$11="Highly pure",Parameters!$C$12*Parameters!$C$5*'Actual H2'!H326,IF(Control!$C$11="Tap water",Parameters!$C$17*Parameters!$C$5*'Actual H2'!H326,Parameters!$C$22*Parameters!$C$5*'Actual H2'!H326))</f>
        <v>188.67924528301887</v>
      </c>
      <c r="I326" s="12">
        <f>IF(Control!$C$11="Highly pure",Parameters!$C$12*Parameters!$C$5*'Actual H2'!I326,IF(Control!$C$11="Tap water",Parameters!$C$17*Parameters!$C$5*'Actual H2'!I326,Parameters!$C$22*Parameters!$C$5*'Actual H2'!I326))</f>
        <v>182.33962264150944</v>
      </c>
      <c r="J326" s="12">
        <f>IF(Control!$C$11="Highly pure",Parameters!$C$12*Parameters!$C$5*'Actual H2'!J326,IF(Control!$C$11="Tap water",Parameters!$C$17*Parameters!$C$5*'Actual H2'!J326,Parameters!$C$22*Parameters!$C$5*'Actual H2'!J326))</f>
        <v>153.23773584905663</v>
      </c>
      <c r="K326" s="12">
        <f>IF(Control!$C$11="Highly pure",Parameters!$C$12*Parameters!$C$5*'Actual H2'!K326,IF(Control!$C$11="Tap water",Parameters!$C$17*Parameters!$C$5*'Actual H2'!K326,Parameters!$C$22*Parameters!$C$5*'Actual H2'!K326))</f>
        <v>149.37358490566038</v>
      </c>
      <c r="L326" s="12">
        <f>IF(Control!$C$11="Highly pure",Parameters!$C$12*Parameters!$C$5*'Actual H2'!L326,IF(Control!$C$11="Tap water",Parameters!$C$17*Parameters!$C$5*'Actual H2'!L326,Parameters!$C$22*Parameters!$C$5*'Actual H2'!L326))</f>
        <v>137.53962264150945</v>
      </c>
      <c r="M326" s="12">
        <f>IF(Control!$C$11="Highly pure",Parameters!$C$12*Parameters!$C$5*'Actual H2'!M326,IF(Control!$C$11="Tap water",Parameters!$C$17*Parameters!$C$5*'Actual H2'!M326,Parameters!$C$22*Parameters!$C$5*'Actual H2'!M326))</f>
        <v>153.23773584905663</v>
      </c>
      <c r="N326" s="12">
        <f>IF(Control!$C$11="Highly pure",Parameters!$C$12*Parameters!$C$5*'Actual H2'!N326,IF(Control!$C$11="Tap water",Parameters!$C$17*Parameters!$C$5*'Actual H2'!N326,Parameters!$C$22*Parameters!$C$5*'Actual H2'!N326))</f>
        <v>184.06037735849057</v>
      </c>
      <c r="O326" s="12">
        <f>IF(Control!$C$11="Highly pure",Parameters!$C$12*Parameters!$C$5*'Actual H2'!O326,IF(Control!$C$11="Tap water",Parameters!$C$17*Parameters!$C$5*'Actual H2'!O326,Parameters!$C$22*Parameters!$C$5*'Actual H2'!O326))</f>
        <v>188.67924528301887</v>
      </c>
      <c r="P326" s="12">
        <f>IF(Control!$C$11="Highly pure",Parameters!$C$12*Parameters!$C$5*'Actual H2'!P326,IF(Control!$C$11="Tap water",Parameters!$C$17*Parameters!$C$5*'Actual H2'!P326,Parameters!$C$22*Parameters!$C$5*'Actual H2'!P326))</f>
        <v>188.67924528301887</v>
      </c>
      <c r="Q326" s="12">
        <f>IF(Control!$C$11="Highly pure",Parameters!$C$12*Parameters!$C$5*'Actual H2'!Q326,IF(Control!$C$11="Tap water",Parameters!$C$17*Parameters!$C$5*'Actual H2'!Q326,Parameters!$C$22*Parameters!$C$5*'Actual H2'!Q326))</f>
        <v>188.67924528301887</v>
      </c>
      <c r="R326" s="12">
        <f>IF(Control!$C$11="Highly pure",Parameters!$C$12*Parameters!$C$5*'Actual H2'!R326,IF(Control!$C$11="Tap water",Parameters!$C$17*Parameters!$C$5*'Actual H2'!R326,Parameters!$C$22*Parameters!$C$5*'Actual H2'!R326))</f>
        <v>188.67924528301887</v>
      </c>
      <c r="S326" s="12">
        <f>IF(Control!$C$11="Highly pure",Parameters!$C$12*Parameters!$C$5*'Actual H2'!S326,IF(Control!$C$11="Tap water",Parameters!$C$17*Parameters!$C$5*'Actual H2'!S326,Parameters!$C$22*Parameters!$C$5*'Actual H2'!S326))</f>
        <v>188.67924528301887</v>
      </c>
      <c r="T326" s="12">
        <f>IF(Control!$C$11="Highly pure",Parameters!$C$12*Parameters!$C$5*'Actual H2'!T326,IF(Control!$C$11="Tap water",Parameters!$C$17*Parameters!$C$5*'Actual H2'!T326,Parameters!$C$22*Parameters!$C$5*'Actual H2'!T326))</f>
        <v>188.67924528301887</v>
      </c>
      <c r="U326" s="12">
        <f>IF(Control!$C$11="Highly pure",Parameters!$C$12*Parameters!$C$5*'Actual H2'!U326,IF(Control!$C$11="Tap water",Parameters!$C$17*Parameters!$C$5*'Actual H2'!U326,Parameters!$C$22*Parameters!$C$5*'Actual H2'!U326))</f>
        <v>188.67924528301887</v>
      </c>
      <c r="V326" s="12">
        <f>IF(Control!$C$11="Highly pure",Parameters!$C$12*Parameters!$C$5*'Actual H2'!V326,IF(Control!$C$11="Tap water",Parameters!$C$17*Parameters!$C$5*'Actual H2'!V326,Parameters!$C$22*Parameters!$C$5*'Actual H2'!V326))</f>
        <v>188.67924528301887</v>
      </c>
      <c r="W326" s="12">
        <f>IF(Control!$C$11="Highly pure",Parameters!$C$12*Parameters!$C$5*'Actual H2'!W326,IF(Control!$C$11="Tap water",Parameters!$C$17*Parameters!$C$5*'Actual H2'!W326,Parameters!$C$22*Parameters!$C$5*'Actual H2'!W326))</f>
        <v>188.67924528301887</v>
      </c>
      <c r="X326" s="12">
        <f>IF(Control!$C$11="Highly pure",Parameters!$C$12*Parameters!$C$5*'Actual H2'!X326,IF(Control!$C$11="Tap water",Parameters!$C$17*Parameters!$C$5*'Actual H2'!X326,Parameters!$C$22*Parameters!$C$5*'Actual H2'!X326))</f>
        <v>188.67924528301887</v>
      </c>
      <c r="Y326" s="12">
        <f>IF(Control!$C$11="Highly pure",Parameters!$C$12*Parameters!$C$5*'Actual H2'!Y326,IF(Control!$C$11="Tap water",Parameters!$C$17*Parameters!$C$5*'Actual H2'!Y326,Parameters!$C$22*Parameters!$C$5*'Actual H2'!Y326))</f>
        <v>188.67924528301887</v>
      </c>
      <c r="Z326" s="12">
        <f>IF(Control!$C$11="Highly pure",Parameters!$C$12*Parameters!$C$5*'Actual H2'!Z326,IF(Control!$C$11="Tap water",Parameters!$C$17*Parameters!$C$5*'Actual H2'!Z326,Parameters!$C$22*Parameters!$C$5*'Actual H2'!Z326))</f>
        <v>188.67924528301887</v>
      </c>
      <c r="AB326" s="7">
        <f t="shared" si="5"/>
        <v>4356.0150943396202</v>
      </c>
    </row>
    <row r="327" spans="2:28" x14ac:dyDescent="0.2">
      <c r="B327" s="6">
        <v>44521</v>
      </c>
      <c r="C327" s="12">
        <f>IF(Control!$C$11="Highly pure",Parameters!$C$12*Parameters!$C$5*'Actual H2'!C327,IF(Control!$C$11="Tap water",Parameters!$C$17*Parameters!$C$5*'Actual H2'!C327,Parameters!$C$22*Parameters!$C$5*'Actual H2'!C327))</f>
        <v>188.67924528301887</v>
      </c>
      <c r="D327" s="12">
        <f>IF(Control!$C$11="Highly pure",Parameters!$C$12*Parameters!$C$5*'Actual H2'!D327,IF(Control!$C$11="Tap water",Parameters!$C$17*Parameters!$C$5*'Actual H2'!D327,Parameters!$C$22*Parameters!$C$5*'Actual H2'!D327))</f>
        <v>188.67924528301887</v>
      </c>
      <c r="E327" s="12">
        <f>IF(Control!$C$11="Highly pure",Parameters!$C$12*Parameters!$C$5*'Actual H2'!E327,IF(Control!$C$11="Tap water",Parameters!$C$17*Parameters!$C$5*'Actual H2'!E327,Parameters!$C$22*Parameters!$C$5*'Actual H2'!E327))</f>
        <v>188.67924528301887</v>
      </c>
      <c r="F327" s="12">
        <f>IF(Control!$C$11="Highly pure",Parameters!$C$12*Parameters!$C$5*'Actual H2'!F327,IF(Control!$C$11="Tap water",Parameters!$C$17*Parameters!$C$5*'Actual H2'!F327,Parameters!$C$22*Parameters!$C$5*'Actual H2'!F327))</f>
        <v>188.67924528301887</v>
      </c>
      <c r="G327" s="12">
        <f>IF(Control!$C$11="Highly pure",Parameters!$C$12*Parameters!$C$5*'Actual H2'!G327,IF(Control!$C$11="Tap water",Parameters!$C$17*Parameters!$C$5*'Actual H2'!G327,Parameters!$C$22*Parameters!$C$5*'Actual H2'!G327))</f>
        <v>188.67924528301887</v>
      </c>
      <c r="H327" s="12">
        <f>IF(Control!$C$11="Highly pure",Parameters!$C$12*Parameters!$C$5*'Actual H2'!H327,IF(Control!$C$11="Tap water",Parameters!$C$17*Parameters!$C$5*'Actual H2'!H327,Parameters!$C$22*Parameters!$C$5*'Actual H2'!H327))</f>
        <v>188.67924528301887</v>
      </c>
      <c r="I327" s="12">
        <f>IF(Control!$C$11="Highly pure",Parameters!$C$12*Parameters!$C$5*'Actual H2'!I327,IF(Control!$C$11="Tap water",Parameters!$C$17*Parameters!$C$5*'Actual H2'!I327,Parameters!$C$22*Parameters!$C$5*'Actual H2'!I327))</f>
        <v>188.67924528301887</v>
      </c>
      <c r="J327" s="12">
        <f>IF(Control!$C$11="Highly pure",Parameters!$C$12*Parameters!$C$5*'Actual H2'!J327,IF(Control!$C$11="Tap water",Parameters!$C$17*Parameters!$C$5*'Actual H2'!J327,Parameters!$C$22*Parameters!$C$5*'Actual H2'!J327))</f>
        <v>187.74339622641514</v>
      </c>
      <c r="K327" s="12">
        <f>IF(Control!$C$11="Highly pure",Parameters!$C$12*Parameters!$C$5*'Actual H2'!K327,IF(Control!$C$11="Tap water",Parameters!$C$17*Parameters!$C$5*'Actual H2'!K327,Parameters!$C$22*Parameters!$C$5*'Actual H2'!K327))</f>
        <v>187.71320754716982</v>
      </c>
      <c r="L327" s="12">
        <f>IF(Control!$C$11="Highly pure",Parameters!$C$12*Parameters!$C$5*'Actual H2'!L327,IF(Control!$C$11="Tap water",Parameters!$C$17*Parameters!$C$5*'Actual H2'!L327,Parameters!$C$22*Parameters!$C$5*'Actual H2'!L327))</f>
        <v>187.50188679245284</v>
      </c>
      <c r="M327" s="12">
        <f>IF(Control!$C$11="Highly pure",Parameters!$C$12*Parameters!$C$5*'Actual H2'!M327,IF(Control!$C$11="Tap water",Parameters!$C$17*Parameters!$C$5*'Actual H2'!M327,Parameters!$C$22*Parameters!$C$5*'Actual H2'!M327))</f>
        <v>187.74339622641514</v>
      </c>
      <c r="N327" s="12">
        <f>IF(Control!$C$11="Highly pure",Parameters!$C$12*Parameters!$C$5*'Actual H2'!N327,IF(Control!$C$11="Tap water",Parameters!$C$17*Parameters!$C$5*'Actual H2'!N327,Parameters!$C$22*Parameters!$C$5*'Actual H2'!N327))</f>
        <v>184.06037735849057</v>
      </c>
      <c r="O327" s="12">
        <f>IF(Control!$C$11="Highly pure",Parameters!$C$12*Parameters!$C$5*'Actual H2'!O327,IF(Control!$C$11="Tap water",Parameters!$C$17*Parameters!$C$5*'Actual H2'!O327,Parameters!$C$22*Parameters!$C$5*'Actual H2'!O327))</f>
        <v>182.33962264150944</v>
      </c>
      <c r="P327" s="12">
        <f>IF(Control!$C$11="Highly pure",Parameters!$C$12*Parameters!$C$5*'Actual H2'!P327,IF(Control!$C$11="Tap water",Parameters!$C$17*Parameters!$C$5*'Actual H2'!P327,Parameters!$C$22*Parameters!$C$5*'Actual H2'!P327))</f>
        <v>166.88301886792453</v>
      </c>
      <c r="Q327" s="12">
        <f>IF(Control!$C$11="Highly pure",Parameters!$C$12*Parameters!$C$5*'Actual H2'!Q327,IF(Control!$C$11="Tap water",Parameters!$C$17*Parameters!$C$5*'Actual H2'!Q327,Parameters!$C$22*Parameters!$C$5*'Actual H2'!Q327))</f>
        <v>153.23773584905663</v>
      </c>
      <c r="R327" s="12">
        <f>IF(Control!$C$11="Highly pure",Parameters!$C$12*Parameters!$C$5*'Actual H2'!R327,IF(Control!$C$11="Tap water",Parameters!$C$17*Parameters!$C$5*'Actual H2'!R327,Parameters!$C$22*Parameters!$C$5*'Actual H2'!R327))</f>
        <v>137.53962264150945</v>
      </c>
      <c r="S327" s="12">
        <f>IF(Control!$C$11="Highly pure",Parameters!$C$12*Parameters!$C$5*'Actual H2'!S327,IF(Control!$C$11="Tap water",Parameters!$C$17*Parameters!$C$5*'Actual H2'!S327,Parameters!$C$22*Parameters!$C$5*'Actual H2'!S327))</f>
        <v>133.6754716981132</v>
      </c>
      <c r="T327" s="12">
        <f>IF(Control!$C$11="Highly pure",Parameters!$C$12*Parameters!$C$5*'Actual H2'!T327,IF(Control!$C$11="Tap water",Parameters!$C$17*Parameters!$C$5*'Actual H2'!T327,Parameters!$C$22*Parameters!$C$5*'Actual H2'!T327))</f>
        <v>126.33962264150944</v>
      </c>
      <c r="U327" s="12">
        <f>IF(Control!$C$11="Highly pure",Parameters!$C$12*Parameters!$C$5*'Actual H2'!U327,IF(Control!$C$11="Tap water",Parameters!$C$17*Parameters!$C$5*'Actual H2'!U327,Parameters!$C$22*Parameters!$C$5*'Actual H2'!U327))</f>
        <v>119.48679245283019</v>
      </c>
      <c r="V327" s="12">
        <f>IF(Control!$C$11="Highly pure",Parameters!$C$12*Parameters!$C$5*'Actual H2'!V327,IF(Control!$C$11="Tap water",Parameters!$C$17*Parameters!$C$5*'Actual H2'!V327,Parameters!$C$22*Parameters!$C$5*'Actual H2'!V327))</f>
        <v>117.1320754716981</v>
      </c>
      <c r="W327" s="12">
        <f>IF(Control!$C$11="Highly pure",Parameters!$C$12*Parameters!$C$5*'Actual H2'!W327,IF(Control!$C$11="Tap water",Parameters!$C$17*Parameters!$C$5*'Actual H2'!W327,Parameters!$C$22*Parameters!$C$5*'Actual H2'!W327))</f>
        <v>113.72075471698113</v>
      </c>
      <c r="X327" s="12">
        <f>IF(Control!$C$11="Highly pure",Parameters!$C$12*Parameters!$C$5*'Actual H2'!X327,IF(Control!$C$11="Tap water",Parameters!$C$17*Parameters!$C$5*'Actual H2'!X327,Parameters!$C$22*Parameters!$C$5*'Actual H2'!X327))</f>
        <v>113.72075471698113</v>
      </c>
      <c r="Y327" s="12">
        <f>IF(Control!$C$11="Highly pure",Parameters!$C$12*Parameters!$C$5*'Actual H2'!Y327,IF(Control!$C$11="Tap water",Parameters!$C$17*Parameters!$C$5*'Actual H2'!Y327,Parameters!$C$22*Parameters!$C$5*'Actual H2'!Y327))</f>
        <v>105.66037735849056</v>
      </c>
      <c r="Z327" s="12">
        <f>IF(Control!$C$11="Highly pure",Parameters!$C$12*Parameters!$C$5*'Actual H2'!Z327,IF(Control!$C$11="Tap water",Parameters!$C$17*Parameters!$C$5*'Actual H2'!Z327,Parameters!$C$22*Parameters!$C$5*'Actual H2'!Z327))</f>
        <v>117.1320754716981</v>
      </c>
      <c r="AB327" s="7">
        <f t="shared" si="5"/>
        <v>3842.3849056603772</v>
      </c>
    </row>
    <row r="328" spans="2:28" x14ac:dyDescent="0.2">
      <c r="B328" s="6">
        <v>44522</v>
      </c>
      <c r="C328" s="12">
        <f>IF(Control!$C$11="Highly pure",Parameters!$C$12*Parameters!$C$5*'Actual H2'!C328,IF(Control!$C$11="Tap water",Parameters!$C$17*Parameters!$C$5*'Actual H2'!C328,Parameters!$C$22*Parameters!$C$5*'Actual H2'!C328))</f>
        <v>149.37358490566038</v>
      </c>
      <c r="D328" s="12">
        <f>IF(Control!$C$11="Highly pure",Parameters!$C$12*Parameters!$C$5*'Actual H2'!D328,IF(Control!$C$11="Tap water",Parameters!$C$17*Parameters!$C$5*'Actual H2'!D328,Parameters!$C$22*Parameters!$C$5*'Actual H2'!D328))</f>
        <v>154.15849056603776</v>
      </c>
      <c r="E328" s="12">
        <f>IF(Control!$C$11="Highly pure",Parameters!$C$12*Parameters!$C$5*'Actual H2'!E328,IF(Control!$C$11="Tap water",Parameters!$C$17*Parameters!$C$5*'Actual H2'!E328,Parameters!$C$22*Parameters!$C$5*'Actual H2'!E328))</f>
        <v>166.88301886792453</v>
      </c>
      <c r="F328" s="12">
        <f>IF(Control!$C$11="Highly pure",Parameters!$C$12*Parameters!$C$5*'Actual H2'!F328,IF(Control!$C$11="Tap water",Parameters!$C$17*Parameters!$C$5*'Actual H2'!F328,Parameters!$C$22*Parameters!$C$5*'Actual H2'!F328))</f>
        <v>176.30188679245282</v>
      </c>
      <c r="G328" s="12">
        <f>IF(Control!$C$11="Highly pure",Parameters!$C$12*Parameters!$C$5*'Actual H2'!G328,IF(Control!$C$11="Tap water",Parameters!$C$17*Parameters!$C$5*'Actual H2'!G328,Parameters!$C$22*Parameters!$C$5*'Actual H2'!G328))</f>
        <v>182.33962264150944</v>
      </c>
      <c r="H328" s="12">
        <f>IF(Control!$C$11="Highly pure",Parameters!$C$12*Parameters!$C$5*'Actual H2'!H328,IF(Control!$C$11="Tap water",Parameters!$C$17*Parameters!$C$5*'Actual H2'!H328,Parameters!$C$22*Parameters!$C$5*'Actual H2'!H328))</f>
        <v>183.26037735849056</v>
      </c>
      <c r="I328" s="12">
        <f>IF(Control!$C$11="Highly pure",Parameters!$C$12*Parameters!$C$5*'Actual H2'!I328,IF(Control!$C$11="Tap water",Parameters!$C$17*Parameters!$C$5*'Actual H2'!I328,Parameters!$C$22*Parameters!$C$5*'Actual H2'!I328))</f>
        <v>184.0301886792453</v>
      </c>
      <c r="J328" s="12">
        <f>IF(Control!$C$11="Highly pure",Parameters!$C$12*Parameters!$C$5*'Actual H2'!J328,IF(Control!$C$11="Tap water",Parameters!$C$17*Parameters!$C$5*'Actual H2'!J328,Parameters!$C$22*Parameters!$C$5*'Actual H2'!J328))</f>
        <v>184.0301886792453</v>
      </c>
      <c r="K328" s="12">
        <f>IF(Control!$C$11="Highly pure",Parameters!$C$12*Parameters!$C$5*'Actual H2'!K328,IF(Control!$C$11="Tap water",Parameters!$C$17*Parameters!$C$5*'Actual H2'!K328,Parameters!$C$22*Parameters!$C$5*'Actual H2'!K328))</f>
        <v>183.81886792452832</v>
      </c>
      <c r="L328" s="12">
        <f>IF(Control!$C$11="Highly pure",Parameters!$C$12*Parameters!$C$5*'Actual H2'!L328,IF(Control!$C$11="Tap water",Parameters!$C$17*Parameters!$C$5*'Actual H2'!L328,Parameters!$C$22*Parameters!$C$5*'Actual H2'!L328))</f>
        <v>183.26037735849056</v>
      </c>
      <c r="M328" s="12">
        <f>IF(Control!$C$11="Highly pure",Parameters!$C$12*Parameters!$C$5*'Actual H2'!M328,IF(Control!$C$11="Tap water",Parameters!$C$17*Parameters!$C$5*'Actual H2'!M328,Parameters!$C$22*Parameters!$C$5*'Actual H2'!M328))</f>
        <v>177.22264150943397</v>
      </c>
      <c r="N328" s="12">
        <f>IF(Control!$C$11="Highly pure",Parameters!$C$12*Parameters!$C$5*'Actual H2'!N328,IF(Control!$C$11="Tap water",Parameters!$C$17*Parameters!$C$5*'Actual H2'!N328,Parameters!$C$22*Parameters!$C$5*'Actual H2'!N328))</f>
        <v>183.81886792452832</v>
      </c>
      <c r="O328" s="12">
        <f>IF(Control!$C$11="Highly pure",Parameters!$C$12*Parameters!$C$5*'Actual H2'!O328,IF(Control!$C$11="Tap water",Parameters!$C$17*Parameters!$C$5*'Actual H2'!O328,Parameters!$C$22*Parameters!$C$5*'Actual H2'!O328))</f>
        <v>184.0301886792453</v>
      </c>
      <c r="P328" s="12">
        <f>IF(Control!$C$11="Highly pure",Parameters!$C$12*Parameters!$C$5*'Actual H2'!P328,IF(Control!$C$11="Tap water",Parameters!$C$17*Parameters!$C$5*'Actual H2'!P328,Parameters!$C$22*Parameters!$C$5*'Actual H2'!P328))</f>
        <v>183.81886792452832</v>
      </c>
      <c r="Q328" s="12">
        <f>IF(Control!$C$11="Highly pure",Parameters!$C$12*Parameters!$C$5*'Actual H2'!Q328,IF(Control!$C$11="Tap water",Parameters!$C$17*Parameters!$C$5*'Actual H2'!Q328,Parameters!$C$22*Parameters!$C$5*'Actual H2'!Q328))</f>
        <v>183.81886792452832</v>
      </c>
      <c r="R328" s="12">
        <f>IF(Control!$C$11="Highly pure",Parameters!$C$12*Parameters!$C$5*'Actual H2'!R328,IF(Control!$C$11="Tap water",Parameters!$C$17*Parameters!$C$5*'Actual H2'!R328,Parameters!$C$22*Parameters!$C$5*'Actual H2'!R328))</f>
        <v>184.0301886792453</v>
      </c>
      <c r="S328" s="12">
        <f>IF(Control!$C$11="Highly pure",Parameters!$C$12*Parameters!$C$5*'Actual H2'!S328,IF(Control!$C$11="Tap water",Parameters!$C$17*Parameters!$C$5*'Actual H2'!S328,Parameters!$C$22*Parameters!$C$5*'Actual H2'!S328))</f>
        <v>184.06037735849057</v>
      </c>
      <c r="T328" s="12">
        <f>IF(Control!$C$11="Highly pure",Parameters!$C$12*Parameters!$C$5*'Actual H2'!T328,IF(Control!$C$11="Tap water",Parameters!$C$17*Parameters!$C$5*'Actual H2'!T328,Parameters!$C$22*Parameters!$C$5*'Actual H2'!T328))</f>
        <v>183.81886792452832</v>
      </c>
      <c r="U328" s="12">
        <f>IF(Control!$C$11="Highly pure",Parameters!$C$12*Parameters!$C$5*'Actual H2'!U328,IF(Control!$C$11="Tap water",Parameters!$C$17*Parameters!$C$5*'Actual H2'!U328,Parameters!$C$22*Parameters!$C$5*'Actual H2'!U328))</f>
        <v>182.33962264150944</v>
      </c>
      <c r="V328" s="12">
        <f>IF(Control!$C$11="Highly pure",Parameters!$C$12*Parameters!$C$5*'Actual H2'!V328,IF(Control!$C$11="Tap water",Parameters!$C$17*Parameters!$C$5*'Actual H2'!V328,Parameters!$C$22*Parameters!$C$5*'Actual H2'!V328))</f>
        <v>176.30188679245282</v>
      </c>
      <c r="W328" s="12">
        <f>IF(Control!$C$11="Highly pure",Parameters!$C$12*Parameters!$C$5*'Actual H2'!W328,IF(Control!$C$11="Tap water",Parameters!$C$17*Parameters!$C$5*'Actual H2'!W328,Parameters!$C$22*Parameters!$C$5*'Actual H2'!W328))</f>
        <v>177.22264150943397</v>
      </c>
      <c r="X328" s="12">
        <f>IF(Control!$C$11="Highly pure",Parameters!$C$12*Parameters!$C$5*'Actual H2'!X328,IF(Control!$C$11="Tap water",Parameters!$C$17*Parameters!$C$5*'Actual H2'!X328,Parameters!$C$22*Parameters!$C$5*'Actual H2'!X328))</f>
        <v>168.36226415094336</v>
      </c>
      <c r="Y328" s="12">
        <f>IF(Control!$C$11="Highly pure",Parameters!$C$12*Parameters!$C$5*'Actual H2'!Y328,IF(Control!$C$11="Tap water",Parameters!$C$17*Parameters!$C$5*'Actual H2'!Y328,Parameters!$C$22*Parameters!$C$5*'Actual H2'!Y328))</f>
        <v>165.37358490566035</v>
      </c>
      <c r="Z328" s="12">
        <f>IF(Control!$C$11="Highly pure",Parameters!$C$12*Parameters!$C$5*'Actual H2'!Z328,IF(Control!$C$11="Tap water",Parameters!$C$17*Parameters!$C$5*'Actual H2'!Z328,Parameters!$C$22*Parameters!$C$5*'Actual H2'!Z328))</f>
        <v>165.37358490566035</v>
      </c>
      <c r="AB328" s="7">
        <f t="shared" si="5"/>
        <v>4247.0490566037734</v>
      </c>
    </row>
    <row r="329" spans="2:28" x14ac:dyDescent="0.2">
      <c r="B329" s="6">
        <v>44523</v>
      </c>
      <c r="C329" s="12">
        <f>IF(Control!$C$11="Highly pure",Parameters!$C$12*Parameters!$C$5*'Actual H2'!C329,IF(Control!$C$11="Tap water",Parameters!$C$17*Parameters!$C$5*'Actual H2'!C329,Parameters!$C$22*Parameters!$C$5*'Actual H2'!C329))</f>
        <v>165.37358490566035</v>
      </c>
      <c r="D329" s="12">
        <f>IF(Control!$C$11="Highly pure",Parameters!$C$12*Parameters!$C$5*'Actual H2'!D329,IF(Control!$C$11="Tap water",Parameters!$C$17*Parameters!$C$5*'Actual H2'!D329,Parameters!$C$22*Parameters!$C$5*'Actual H2'!D329))</f>
        <v>165.37358490566035</v>
      </c>
      <c r="E329" s="12">
        <f>IF(Control!$C$11="Highly pure",Parameters!$C$12*Parameters!$C$5*'Actual H2'!E329,IF(Control!$C$11="Tap water",Parameters!$C$17*Parameters!$C$5*'Actual H2'!E329,Parameters!$C$22*Parameters!$C$5*'Actual H2'!E329))</f>
        <v>166.88301886792453</v>
      </c>
      <c r="F329" s="12">
        <f>IF(Control!$C$11="Highly pure",Parameters!$C$12*Parameters!$C$5*'Actual H2'!F329,IF(Control!$C$11="Tap water",Parameters!$C$17*Parameters!$C$5*'Actual H2'!F329,Parameters!$C$22*Parameters!$C$5*'Actual H2'!F329))</f>
        <v>176.30188679245282</v>
      </c>
      <c r="G329" s="12">
        <f>IF(Control!$C$11="Highly pure",Parameters!$C$12*Parameters!$C$5*'Actual H2'!G329,IF(Control!$C$11="Tap water",Parameters!$C$17*Parameters!$C$5*'Actual H2'!G329,Parameters!$C$22*Parameters!$C$5*'Actual H2'!G329))</f>
        <v>176.30188679245282</v>
      </c>
      <c r="H329" s="12">
        <f>IF(Control!$C$11="Highly pure",Parameters!$C$12*Parameters!$C$5*'Actual H2'!H329,IF(Control!$C$11="Tap water",Parameters!$C$17*Parameters!$C$5*'Actual H2'!H329,Parameters!$C$22*Parameters!$C$5*'Actual H2'!H329))</f>
        <v>168.36226415094336</v>
      </c>
      <c r="I329" s="12">
        <f>IF(Control!$C$11="Highly pure",Parameters!$C$12*Parameters!$C$5*'Actual H2'!I329,IF(Control!$C$11="Tap water",Parameters!$C$17*Parameters!$C$5*'Actual H2'!I329,Parameters!$C$22*Parameters!$C$5*'Actual H2'!I329))</f>
        <v>176.30188679245282</v>
      </c>
      <c r="J329" s="12">
        <f>IF(Control!$C$11="Highly pure",Parameters!$C$12*Parameters!$C$5*'Actual H2'!J329,IF(Control!$C$11="Tap water",Parameters!$C$17*Parameters!$C$5*'Actual H2'!J329,Parameters!$C$22*Parameters!$C$5*'Actual H2'!J329))</f>
        <v>177.7811320754717</v>
      </c>
      <c r="K329" s="12">
        <f>IF(Control!$C$11="Highly pure",Parameters!$C$12*Parameters!$C$5*'Actual H2'!K329,IF(Control!$C$11="Tap water",Parameters!$C$17*Parameters!$C$5*'Actual H2'!K329,Parameters!$C$22*Parameters!$C$5*'Actual H2'!K329))</f>
        <v>166.88301886792453</v>
      </c>
      <c r="L329" s="12">
        <f>IF(Control!$C$11="Highly pure",Parameters!$C$12*Parameters!$C$5*'Actual H2'!L329,IF(Control!$C$11="Tap water",Parameters!$C$17*Parameters!$C$5*'Actual H2'!L329,Parameters!$C$22*Parameters!$C$5*'Actual H2'!L329))</f>
        <v>177.7811320754717</v>
      </c>
      <c r="M329" s="12">
        <f>IF(Control!$C$11="Highly pure",Parameters!$C$12*Parameters!$C$5*'Actual H2'!M329,IF(Control!$C$11="Tap water",Parameters!$C$17*Parameters!$C$5*'Actual H2'!M329,Parameters!$C$22*Parameters!$C$5*'Actual H2'!M329))</f>
        <v>182.33962264150944</v>
      </c>
      <c r="N329" s="12">
        <f>IF(Control!$C$11="Highly pure",Parameters!$C$12*Parameters!$C$5*'Actual H2'!N329,IF(Control!$C$11="Tap water",Parameters!$C$17*Parameters!$C$5*'Actual H2'!N329,Parameters!$C$22*Parameters!$C$5*'Actual H2'!N329))</f>
        <v>177.22264150943397</v>
      </c>
      <c r="O329" s="12">
        <f>IF(Control!$C$11="Highly pure",Parameters!$C$12*Parameters!$C$5*'Actual H2'!O329,IF(Control!$C$11="Tap water",Parameters!$C$17*Parameters!$C$5*'Actual H2'!O329,Parameters!$C$22*Parameters!$C$5*'Actual H2'!O329))</f>
        <v>183.81886792452832</v>
      </c>
      <c r="P329" s="12">
        <f>IF(Control!$C$11="Highly pure",Parameters!$C$12*Parameters!$C$5*'Actual H2'!P329,IF(Control!$C$11="Tap water",Parameters!$C$17*Parameters!$C$5*'Actual H2'!P329,Parameters!$C$22*Parameters!$C$5*'Actual H2'!P329))</f>
        <v>184.06037735849057</v>
      </c>
      <c r="Q329" s="12">
        <f>IF(Control!$C$11="Highly pure",Parameters!$C$12*Parameters!$C$5*'Actual H2'!Q329,IF(Control!$C$11="Tap water",Parameters!$C$17*Parameters!$C$5*'Actual H2'!Q329,Parameters!$C$22*Parameters!$C$5*'Actual H2'!Q329))</f>
        <v>187.71320754716982</v>
      </c>
      <c r="R329" s="12">
        <f>IF(Control!$C$11="Highly pure",Parameters!$C$12*Parameters!$C$5*'Actual H2'!R329,IF(Control!$C$11="Tap water",Parameters!$C$17*Parameters!$C$5*'Actual H2'!R329,Parameters!$C$22*Parameters!$C$5*'Actual H2'!R329))</f>
        <v>187.74339622641514</v>
      </c>
      <c r="S329" s="12">
        <f>IF(Control!$C$11="Highly pure",Parameters!$C$12*Parameters!$C$5*'Actual H2'!S329,IF(Control!$C$11="Tap water",Parameters!$C$17*Parameters!$C$5*'Actual H2'!S329,Parameters!$C$22*Parameters!$C$5*'Actual H2'!S329))</f>
        <v>188.67924528301887</v>
      </c>
      <c r="T329" s="12">
        <f>IF(Control!$C$11="Highly pure",Parameters!$C$12*Parameters!$C$5*'Actual H2'!T329,IF(Control!$C$11="Tap water",Parameters!$C$17*Parameters!$C$5*'Actual H2'!T329,Parameters!$C$22*Parameters!$C$5*'Actual H2'!T329))</f>
        <v>188.67924528301887</v>
      </c>
      <c r="U329" s="12">
        <f>IF(Control!$C$11="Highly pure",Parameters!$C$12*Parameters!$C$5*'Actual H2'!U329,IF(Control!$C$11="Tap water",Parameters!$C$17*Parameters!$C$5*'Actual H2'!U329,Parameters!$C$22*Parameters!$C$5*'Actual H2'!U329))</f>
        <v>188.67924528301887</v>
      </c>
      <c r="V329" s="12">
        <f>IF(Control!$C$11="Highly pure",Parameters!$C$12*Parameters!$C$5*'Actual H2'!V329,IF(Control!$C$11="Tap water",Parameters!$C$17*Parameters!$C$5*'Actual H2'!V329,Parameters!$C$22*Parameters!$C$5*'Actual H2'!V329))</f>
        <v>187.74339622641514</v>
      </c>
      <c r="W329" s="12">
        <f>IF(Control!$C$11="Highly pure",Parameters!$C$12*Parameters!$C$5*'Actual H2'!W329,IF(Control!$C$11="Tap water",Parameters!$C$17*Parameters!$C$5*'Actual H2'!W329,Parameters!$C$22*Parameters!$C$5*'Actual H2'!W329))</f>
        <v>187.50188679245284</v>
      </c>
      <c r="X329" s="12">
        <f>IF(Control!$C$11="Highly pure",Parameters!$C$12*Parameters!$C$5*'Actual H2'!X329,IF(Control!$C$11="Tap water",Parameters!$C$17*Parameters!$C$5*'Actual H2'!X329,Parameters!$C$22*Parameters!$C$5*'Actual H2'!X329))</f>
        <v>187.74339622641514</v>
      </c>
      <c r="Y329" s="12">
        <f>IF(Control!$C$11="Highly pure",Parameters!$C$12*Parameters!$C$5*'Actual H2'!Y329,IF(Control!$C$11="Tap water",Parameters!$C$17*Parameters!$C$5*'Actual H2'!Y329,Parameters!$C$22*Parameters!$C$5*'Actual H2'!Y329))</f>
        <v>188.67924528301887</v>
      </c>
      <c r="Z329" s="12">
        <f>IF(Control!$C$11="Highly pure",Parameters!$C$12*Parameters!$C$5*'Actual H2'!Z329,IF(Control!$C$11="Tap water",Parameters!$C$17*Parameters!$C$5*'Actual H2'!Z329,Parameters!$C$22*Parameters!$C$5*'Actual H2'!Z329))</f>
        <v>188.67924528301887</v>
      </c>
      <c r="AB329" s="7">
        <f t="shared" si="5"/>
        <v>4326.626415094338</v>
      </c>
    </row>
    <row r="330" spans="2:28" x14ac:dyDescent="0.2">
      <c r="B330" s="6">
        <v>44524</v>
      </c>
      <c r="C330" s="12">
        <f>IF(Control!$C$11="Highly pure",Parameters!$C$12*Parameters!$C$5*'Actual H2'!C330,IF(Control!$C$11="Tap water",Parameters!$C$17*Parameters!$C$5*'Actual H2'!C330,Parameters!$C$22*Parameters!$C$5*'Actual H2'!C330))</f>
        <v>188.67924528301887</v>
      </c>
      <c r="D330" s="12">
        <f>IF(Control!$C$11="Highly pure",Parameters!$C$12*Parameters!$C$5*'Actual H2'!D330,IF(Control!$C$11="Tap water",Parameters!$C$17*Parameters!$C$5*'Actual H2'!D330,Parameters!$C$22*Parameters!$C$5*'Actual H2'!D330))</f>
        <v>188.67924528301887</v>
      </c>
      <c r="E330" s="12">
        <f>IF(Control!$C$11="Highly pure",Parameters!$C$12*Parameters!$C$5*'Actual H2'!E330,IF(Control!$C$11="Tap water",Parameters!$C$17*Parameters!$C$5*'Actual H2'!E330,Parameters!$C$22*Parameters!$C$5*'Actual H2'!E330))</f>
        <v>187.74339622641514</v>
      </c>
      <c r="F330" s="12">
        <f>IF(Control!$C$11="Highly pure",Parameters!$C$12*Parameters!$C$5*'Actual H2'!F330,IF(Control!$C$11="Tap water",Parameters!$C$17*Parameters!$C$5*'Actual H2'!F330,Parameters!$C$22*Parameters!$C$5*'Actual H2'!F330))</f>
        <v>187.50188679245284</v>
      </c>
      <c r="G330" s="12">
        <f>IF(Control!$C$11="Highly pure",Parameters!$C$12*Parameters!$C$5*'Actual H2'!G330,IF(Control!$C$11="Tap water",Parameters!$C$17*Parameters!$C$5*'Actual H2'!G330,Parameters!$C$22*Parameters!$C$5*'Actual H2'!G330))</f>
        <v>187.50188679245284</v>
      </c>
      <c r="H330" s="12">
        <f>IF(Control!$C$11="Highly pure",Parameters!$C$12*Parameters!$C$5*'Actual H2'!H330,IF(Control!$C$11="Tap water",Parameters!$C$17*Parameters!$C$5*'Actual H2'!H330,Parameters!$C$22*Parameters!$C$5*'Actual H2'!H330))</f>
        <v>174.79245283018867</v>
      </c>
      <c r="I330" s="12">
        <f>IF(Control!$C$11="Highly pure",Parameters!$C$12*Parameters!$C$5*'Actual H2'!I330,IF(Control!$C$11="Tap water",Parameters!$C$17*Parameters!$C$5*'Actual H2'!I330,Parameters!$C$22*Parameters!$C$5*'Actual H2'!I330))</f>
        <v>151.72830188679248</v>
      </c>
      <c r="J330" s="12">
        <f>IF(Control!$C$11="Highly pure",Parameters!$C$12*Parameters!$C$5*'Actual H2'!J330,IF(Control!$C$11="Tap water",Parameters!$C$17*Parameters!$C$5*'Actual H2'!J330,Parameters!$C$22*Parameters!$C$5*'Actual H2'!J330))</f>
        <v>151.72830188679248</v>
      </c>
      <c r="K330" s="12">
        <f>IF(Control!$C$11="Highly pure",Parameters!$C$12*Parameters!$C$5*'Actual H2'!K330,IF(Control!$C$11="Tap water",Parameters!$C$17*Parameters!$C$5*'Actual H2'!K330,Parameters!$C$22*Parameters!$C$5*'Actual H2'!K330))</f>
        <v>154.15849056603776</v>
      </c>
      <c r="L330" s="12">
        <f>IF(Control!$C$11="Highly pure",Parameters!$C$12*Parameters!$C$5*'Actual H2'!L330,IF(Control!$C$11="Tap water",Parameters!$C$17*Parameters!$C$5*'Actual H2'!L330,Parameters!$C$22*Parameters!$C$5*'Actual H2'!L330))</f>
        <v>165.37358490566035</v>
      </c>
      <c r="M330" s="12">
        <f>IF(Control!$C$11="Highly pure",Parameters!$C$12*Parameters!$C$5*'Actual H2'!M330,IF(Control!$C$11="Tap water",Parameters!$C$17*Parameters!$C$5*'Actual H2'!M330,Parameters!$C$22*Parameters!$C$5*'Actual H2'!M330))</f>
        <v>166.88301886792453</v>
      </c>
      <c r="N330" s="12">
        <f>IF(Control!$C$11="Highly pure",Parameters!$C$12*Parameters!$C$5*'Actual H2'!N330,IF(Control!$C$11="Tap water",Parameters!$C$17*Parameters!$C$5*'Actual H2'!N330,Parameters!$C$22*Parameters!$C$5*'Actual H2'!N330))</f>
        <v>167.80377358490566</v>
      </c>
      <c r="O330" s="12">
        <f>IF(Control!$C$11="Highly pure",Parameters!$C$12*Parameters!$C$5*'Actual H2'!O330,IF(Control!$C$11="Tap water",Parameters!$C$17*Parameters!$C$5*'Actual H2'!O330,Parameters!$C$22*Parameters!$C$5*'Actual H2'!O330))</f>
        <v>176.30188679245282</v>
      </c>
      <c r="P330" s="12">
        <f>IF(Control!$C$11="Highly pure",Parameters!$C$12*Parameters!$C$5*'Actual H2'!P330,IF(Control!$C$11="Tap water",Parameters!$C$17*Parameters!$C$5*'Actual H2'!P330,Parameters!$C$22*Parameters!$C$5*'Actual H2'!P330))</f>
        <v>183.26037735849056</v>
      </c>
      <c r="Q330" s="12">
        <f>IF(Control!$C$11="Highly pure",Parameters!$C$12*Parameters!$C$5*'Actual H2'!Q330,IF(Control!$C$11="Tap water",Parameters!$C$17*Parameters!$C$5*'Actual H2'!Q330,Parameters!$C$22*Parameters!$C$5*'Actual H2'!Q330))</f>
        <v>186.94339622641508</v>
      </c>
      <c r="R330" s="12">
        <f>IF(Control!$C$11="Highly pure",Parameters!$C$12*Parameters!$C$5*'Actual H2'!R330,IF(Control!$C$11="Tap water",Parameters!$C$17*Parameters!$C$5*'Actual H2'!R330,Parameters!$C$22*Parameters!$C$5*'Actual H2'!R330))</f>
        <v>188.67924528301887</v>
      </c>
      <c r="S330" s="12">
        <f>IF(Control!$C$11="Highly pure",Parameters!$C$12*Parameters!$C$5*'Actual H2'!S330,IF(Control!$C$11="Tap water",Parameters!$C$17*Parameters!$C$5*'Actual H2'!S330,Parameters!$C$22*Parameters!$C$5*'Actual H2'!S330))</f>
        <v>188.67924528301887</v>
      </c>
      <c r="T330" s="12">
        <f>IF(Control!$C$11="Highly pure",Parameters!$C$12*Parameters!$C$5*'Actual H2'!T330,IF(Control!$C$11="Tap water",Parameters!$C$17*Parameters!$C$5*'Actual H2'!T330,Parameters!$C$22*Parameters!$C$5*'Actual H2'!T330))</f>
        <v>188.67924528301887</v>
      </c>
      <c r="U330" s="12">
        <f>IF(Control!$C$11="Highly pure",Parameters!$C$12*Parameters!$C$5*'Actual H2'!U330,IF(Control!$C$11="Tap water",Parameters!$C$17*Parameters!$C$5*'Actual H2'!U330,Parameters!$C$22*Parameters!$C$5*'Actual H2'!U330))</f>
        <v>188.67924528301887</v>
      </c>
      <c r="V330" s="12">
        <f>IF(Control!$C$11="Highly pure",Parameters!$C$12*Parameters!$C$5*'Actual H2'!V330,IF(Control!$C$11="Tap water",Parameters!$C$17*Parameters!$C$5*'Actual H2'!V330,Parameters!$C$22*Parameters!$C$5*'Actual H2'!V330))</f>
        <v>188.67924528301887</v>
      </c>
      <c r="W330" s="12">
        <f>IF(Control!$C$11="Highly pure",Parameters!$C$12*Parameters!$C$5*'Actual H2'!W330,IF(Control!$C$11="Tap water",Parameters!$C$17*Parameters!$C$5*'Actual H2'!W330,Parameters!$C$22*Parameters!$C$5*'Actual H2'!W330))</f>
        <v>188.67924528301887</v>
      </c>
      <c r="X330" s="12">
        <f>IF(Control!$C$11="Highly pure",Parameters!$C$12*Parameters!$C$5*'Actual H2'!X330,IF(Control!$C$11="Tap water",Parameters!$C$17*Parameters!$C$5*'Actual H2'!X330,Parameters!$C$22*Parameters!$C$5*'Actual H2'!X330))</f>
        <v>188.67924528301887</v>
      </c>
      <c r="Y330" s="12">
        <f>IF(Control!$C$11="Highly pure",Parameters!$C$12*Parameters!$C$5*'Actual H2'!Y330,IF(Control!$C$11="Tap water",Parameters!$C$17*Parameters!$C$5*'Actual H2'!Y330,Parameters!$C$22*Parameters!$C$5*'Actual H2'!Y330))</f>
        <v>188.67924528301887</v>
      </c>
      <c r="Z330" s="12">
        <f>IF(Control!$C$11="Highly pure",Parameters!$C$12*Parameters!$C$5*'Actual H2'!Z330,IF(Control!$C$11="Tap water",Parameters!$C$17*Parameters!$C$5*'Actual H2'!Z330,Parameters!$C$22*Parameters!$C$5*'Actual H2'!Z330))</f>
        <v>188.67924528301887</v>
      </c>
      <c r="AB330" s="7">
        <f t="shared" si="5"/>
        <v>4317.192452830187</v>
      </c>
    </row>
    <row r="331" spans="2:28" x14ac:dyDescent="0.2">
      <c r="B331" s="6">
        <v>44525</v>
      </c>
      <c r="C331" s="12">
        <f>IF(Control!$C$11="Highly pure",Parameters!$C$12*Parameters!$C$5*'Actual H2'!C331,IF(Control!$C$11="Tap water",Parameters!$C$17*Parameters!$C$5*'Actual H2'!C331,Parameters!$C$22*Parameters!$C$5*'Actual H2'!C331))</f>
        <v>188.67924528301887</v>
      </c>
      <c r="D331" s="12">
        <f>IF(Control!$C$11="Highly pure",Parameters!$C$12*Parameters!$C$5*'Actual H2'!D331,IF(Control!$C$11="Tap water",Parameters!$C$17*Parameters!$C$5*'Actual H2'!D331,Parameters!$C$22*Parameters!$C$5*'Actual H2'!D331))</f>
        <v>188.67924528301887</v>
      </c>
      <c r="E331" s="12">
        <f>IF(Control!$C$11="Highly pure",Parameters!$C$12*Parameters!$C$5*'Actual H2'!E331,IF(Control!$C$11="Tap water",Parameters!$C$17*Parameters!$C$5*'Actual H2'!E331,Parameters!$C$22*Parameters!$C$5*'Actual H2'!E331))</f>
        <v>188.67924528301887</v>
      </c>
      <c r="F331" s="12">
        <f>IF(Control!$C$11="Highly pure",Parameters!$C$12*Parameters!$C$5*'Actual H2'!F331,IF(Control!$C$11="Tap water",Parameters!$C$17*Parameters!$C$5*'Actual H2'!F331,Parameters!$C$22*Parameters!$C$5*'Actual H2'!F331))</f>
        <v>188.67924528301887</v>
      </c>
      <c r="G331" s="12">
        <f>IF(Control!$C$11="Highly pure",Parameters!$C$12*Parameters!$C$5*'Actual H2'!G331,IF(Control!$C$11="Tap water",Parameters!$C$17*Parameters!$C$5*'Actual H2'!G331,Parameters!$C$22*Parameters!$C$5*'Actual H2'!G331))</f>
        <v>188.67924528301887</v>
      </c>
      <c r="H331" s="12">
        <f>IF(Control!$C$11="Highly pure",Parameters!$C$12*Parameters!$C$5*'Actual H2'!H331,IF(Control!$C$11="Tap water",Parameters!$C$17*Parameters!$C$5*'Actual H2'!H331,Parameters!$C$22*Parameters!$C$5*'Actual H2'!H331))</f>
        <v>188.67924528301887</v>
      </c>
      <c r="I331" s="12">
        <f>IF(Control!$C$11="Highly pure",Parameters!$C$12*Parameters!$C$5*'Actual H2'!I331,IF(Control!$C$11="Tap water",Parameters!$C$17*Parameters!$C$5*'Actual H2'!I331,Parameters!$C$22*Parameters!$C$5*'Actual H2'!I331))</f>
        <v>188.67924528301887</v>
      </c>
      <c r="J331" s="12">
        <f>IF(Control!$C$11="Highly pure",Parameters!$C$12*Parameters!$C$5*'Actual H2'!J331,IF(Control!$C$11="Tap water",Parameters!$C$17*Parameters!$C$5*'Actual H2'!J331,Parameters!$C$22*Parameters!$C$5*'Actual H2'!J331))</f>
        <v>184.0301886792453</v>
      </c>
      <c r="K331" s="12">
        <f>IF(Control!$C$11="Highly pure",Parameters!$C$12*Parameters!$C$5*'Actual H2'!K331,IF(Control!$C$11="Tap water",Parameters!$C$17*Parameters!$C$5*'Actual H2'!K331,Parameters!$C$22*Parameters!$C$5*'Actual H2'!K331))</f>
        <v>176.30188679245282</v>
      </c>
      <c r="L331" s="12">
        <f>IF(Control!$C$11="Highly pure",Parameters!$C$12*Parameters!$C$5*'Actual H2'!L331,IF(Control!$C$11="Tap water",Parameters!$C$17*Parameters!$C$5*'Actual H2'!L331,Parameters!$C$22*Parameters!$C$5*'Actual H2'!L331))</f>
        <v>154.15849056603776</v>
      </c>
      <c r="M331" s="12">
        <f>IF(Control!$C$11="Highly pure",Parameters!$C$12*Parameters!$C$5*'Actual H2'!M331,IF(Control!$C$11="Tap water",Parameters!$C$17*Parameters!$C$5*'Actual H2'!M331,Parameters!$C$22*Parameters!$C$5*'Actual H2'!M331))</f>
        <v>137.53962264150945</v>
      </c>
      <c r="N331" s="12">
        <f>IF(Control!$C$11="Highly pure",Parameters!$C$12*Parameters!$C$5*'Actual H2'!N331,IF(Control!$C$11="Tap water",Parameters!$C$17*Parameters!$C$5*'Actual H2'!N331,Parameters!$C$22*Parameters!$C$5*'Actual H2'!N331))</f>
        <v>149.37358490566038</v>
      </c>
      <c r="O331" s="12">
        <f>IF(Control!$C$11="Highly pure",Parameters!$C$12*Parameters!$C$5*'Actual H2'!O331,IF(Control!$C$11="Tap water",Parameters!$C$17*Parameters!$C$5*'Actual H2'!O331,Parameters!$C$22*Parameters!$C$5*'Actual H2'!O331))</f>
        <v>165.37358490566035</v>
      </c>
      <c r="P331" s="12">
        <f>IF(Control!$C$11="Highly pure",Parameters!$C$12*Parameters!$C$5*'Actual H2'!P331,IF(Control!$C$11="Tap water",Parameters!$C$17*Parameters!$C$5*'Actual H2'!P331,Parameters!$C$22*Parameters!$C$5*'Actual H2'!P331))</f>
        <v>165.37358490566035</v>
      </c>
      <c r="Q331" s="12">
        <f>IF(Control!$C$11="Highly pure",Parameters!$C$12*Parameters!$C$5*'Actual H2'!Q331,IF(Control!$C$11="Tap water",Parameters!$C$17*Parameters!$C$5*'Actual H2'!Q331,Parameters!$C$22*Parameters!$C$5*'Actual H2'!Q331))</f>
        <v>165.37358490566035</v>
      </c>
      <c r="R331" s="12">
        <f>IF(Control!$C$11="Highly pure",Parameters!$C$12*Parameters!$C$5*'Actual H2'!R331,IF(Control!$C$11="Tap water",Parameters!$C$17*Parameters!$C$5*'Actual H2'!R331,Parameters!$C$22*Parameters!$C$5*'Actual H2'!R331))</f>
        <v>154.15849056603776</v>
      </c>
      <c r="S331" s="12">
        <f>IF(Control!$C$11="Highly pure",Parameters!$C$12*Parameters!$C$5*'Actual H2'!S331,IF(Control!$C$11="Tap water",Parameters!$C$17*Parameters!$C$5*'Actual H2'!S331,Parameters!$C$22*Parameters!$C$5*'Actual H2'!S331))</f>
        <v>153.23773584905663</v>
      </c>
      <c r="T331" s="12">
        <f>IF(Control!$C$11="Highly pure",Parameters!$C$12*Parameters!$C$5*'Actual H2'!T331,IF(Control!$C$11="Tap water",Parameters!$C$17*Parameters!$C$5*'Actual H2'!T331,Parameters!$C$22*Parameters!$C$5*'Actual H2'!T331))</f>
        <v>176.30188679245282</v>
      </c>
      <c r="U331" s="12">
        <f>IF(Control!$C$11="Highly pure",Parameters!$C$12*Parameters!$C$5*'Actual H2'!U331,IF(Control!$C$11="Tap water",Parameters!$C$17*Parameters!$C$5*'Actual H2'!U331,Parameters!$C$22*Parameters!$C$5*'Actual H2'!U331))</f>
        <v>187.74339622641514</v>
      </c>
      <c r="V331" s="12">
        <f>IF(Control!$C$11="Highly pure",Parameters!$C$12*Parameters!$C$5*'Actual H2'!V331,IF(Control!$C$11="Tap water",Parameters!$C$17*Parameters!$C$5*'Actual H2'!V331,Parameters!$C$22*Parameters!$C$5*'Actual H2'!V331))</f>
        <v>188.67924528301887</v>
      </c>
      <c r="W331" s="12">
        <f>IF(Control!$C$11="Highly pure",Parameters!$C$12*Parameters!$C$5*'Actual H2'!W331,IF(Control!$C$11="Tap water",Parameters!$C$17*Parameters!$C$5*'Actual H2'!W331,Parameters!$C$22*Parameters!$C$5*'Actual H2'!W331))</f>
        <v>188.67924528301887</v>
      </c>
      <c r="X331" s="12">
        <f>IF(Control!$C$11="Highly pure",Parameters!$C$12*Parameters!$C$5*'Actual H2'!X331,IF(Control!$C$11="Tap water",Parameters!$C$17*Parameters!$C$5*'Actual H2'!X331,Parameters!$C$22*Parameters!$C$5*'Actual H2'!X331))</f>
        <v>188.67924528301887</v>
      </c>
      <c r="Y331" s="12">
        <f>IF(Control!$C$11="Highly pure",Parameters!$C$12*Parameters!$C$5*'Actual H2'!Y331,IF(Control!$C$11="Tap water",Parameters!$C$17*Parameters!$C$5*'Actual H2'!Y331,Parameters!$C$22*Parameters!$C$5*'Actual H2'!Y331))</f>
        <v>188.67924528301887</v>
      </c>
      <c r="Z331" s="12">
        <f>IF(Control!$C$11="Highly pure",Parameters!$C$12*Parameters!$C$5*'Actual H2'!Z331,IF(Control!$C$11="Tap water",Parameters!$C$17*Parameters!$C$5*'Actual H2'!Z331,Parameters!$C$22*Parameters!$C$5*'Actual H2'!Z331))</f>
        <v>188.67924528301887</v>
      </c>
      <c r="AB331" s="7">
        <f t="shared" si="5"/>
        <v>4233.1169811320742</v>
      </c>
    </row>
    <row r="332" spans="2:28" x14ac:dyDescent="0.2">
      <c r="B332" s="6">
        <v>44526</v>
      </c>
      <c r="C332" s="12">
        <f>IF(Control!$C$11="Highly pure",Parameters!$C$12*Parameters!$C$5*'Actual H2'!C332,IF(Control!$C$11="Tap water",Parameters!$C$17*Parameters!$C$5*'Actual H2'!C332,Parameters!$C$22*Parameters!$C$5*'Actual H2'!C332))</f>
        <v>188.67924528301887</v>
      </c>
      <c r="D332" s="12">
        <f>IF(Control!$C$11="Highly pure",Parameters!$C$12*Parameters!$C$5*'Actual H2'!D332,IF(Control!$C$11="Tap water",Parameters!$C$17*Parameters!$C$5*'Actual H2'!D332,Parameters!$C$22*Parameters!$C$5*'Actual H2'!D332))</f>
        <v>188.67924528301887</v>
      </c>
      <c r="E332" s="12">
        <f>IF(Control!$C$11="Highly pure",Parameters!$C$12*Parameters!$C$5*'Actual H2'!E332,IF(Control!$C$11="Tap water",Parameters!$C$17*Parameters!$C$5*'Actual H2'!E332,Parameters!$C$22*Parameters!$C$5*'Actual H2'!E332))</f>
        <v>188.67924528301887</v>
      </c>
      <c r="F332" s="12">
        <f>IF(Control!$C$11="Highly pure",Parameters!$C$12*Parameters!$C$5*'Actual H2'!F332,IF(Control!$C$11="Tap water",Parameters!$C$17*Parameters!$C$5*'Actual H2'!F332,Parameters!$C$22*Parameters!$C$5*'Actual H2'!F332))</f>
        <v>188.67924528301887</v>
      </c>
      <c r="G332" s="12">
        <f>IF(Control!$C$11="Highly pure",Parameters!$C$12*Parameters!$C$5*'Actual H2'!G332,IF(Control!$C$11="Tap water",Parameters!$C$17*Parameters!$C$5*'Actual H2'!G332,Parameters!$C$22*Parameters!$C$5*'Actual H2'!G332))</f>
        <v>188.67924528301887</v>
      </c>
      <c r="H332" s="12">
        <f>IF(Control!$C$11="Highly pure",Parameters!$C$12*Parameters!$C$5*'Actual H2'!H332,IF(Control!$C$11="Tap water",Parameters!$C$17*Parameters!$C$5*'Actual H2'!H332,Parameters!$C$22*Parameters!$C$5*'Actual H2'!H332))</f>
        <v>188.67924528301887</v>
      </c>
      <c r="I332" s="12">
        <f>IF(Control!$C$11="Highly pure",Parameters!$C$12*Parameters!$C$5*'Actual H2'!I332,IF(Control!$C$11="Tap water",Parameters!$C$17*Parameters!$C$5*'Actual H2'!I332,Parameters!$C$22*Parameters!$C$5*'Actual H2'!I332))</f>
        <v>188.67924528301887</v>
      </c>
      <c r="J332" s="12">
        <f>IF(Control!$C$11="Highly pure",Parameters!$C$12*Parameters!$C$5*'Actual H2'!J332,IF(Control!$C$11="Tap water",Parameters!$C$17*Parameters!$C$5*'Actual H2'!J332,Parameters!$C$22*Parameters!$C$5*'Actual H2'!J332))</f>
        <v>188.67924528301887</v>
      </c>
      <c r="K332" s="12">
        <f>IF(Control!$C$11="Highly pure",Parameters!$C$12*Parameters!$C$5*'Actual H2'!K332,IF(Control!$C$11="Tap water",Parameters!$C$17*Parameters!$C$5*'Actual H2'!K332,Parameters!$C$22*Parameters!$C$5*'Actual H2'!K332))</f>
        <v>188.67924528301887</v>
      </c>
      <c r="L332" s="12">
        <f>IF(Control!$C$11="Highly pure",Parameters!$C$12*Parameters!$C$5*'Actual H2'!L332,IF(Control!$C$11="Tap water",Parameters!$C$17*Parameters!$C$5*'Actual H2'!L332,Parameters!$C$22*Parameters!$C$5*'Actual H2'!L332))</f>
        <v>188.67924528301887</v>
      </c>
      <c r="M332" s="12">
        <f>IF(Control!$C$11="Highly pure",Parameters!$C$12*Parameters!$C$5*'Actual H2'!M332,IF(Control!$C$11="Tap water",Parameters!$C$17*Parameters!$C$5*'Actual H2'!M332,Parameters!$C$22*Parameters!$C$5*'Actual H2'!M332))</f>
        <v>188.67924528301887</v>
      </c>
      <c r="N332" s="12">
        <f>IF(Control!$C$11="Highly pure",Parameters!$C$12*Parameters!$C$5*'Actual H2'!N332,IF(Control!$C$11="Tap water",Parameters!$C$17*Parameters!$C$5*'Actual H2'!N332,Parameters!$C$22*Parameters!$C$5*'Actual H2'!N332))</f>
        <v>188.67924528301887</v>
      </c>
      <c r="O332" s="12">
        <f>IF(Control!$C$11="Highly pure",Parameters!$C$12*Parameters!$C$5*'Actual H2'!O332,IF(Control!$C$11="Tap water",Parameters!$C$17*Parameters!$C$5*'Actual H2'!O332,Parameters!$C$22*Parameters!$C$5*'Actual H2'!O332))</f>
        <v>0</v>
      </c>
      <c r="P332" s="12">
        <f>IF(Control!$C$11="Highly pure",Parameters!$C$12*Parameters!$C$5*'Actual H2'!P332,IF(Control!$C$11="Tap water",Parameters!$C$17*Parameters!$C$5*'Actual H2'!P332,Parameters!$C$22*Parameters!$C$5*'Actual H2'!P332))</f>
        <v>0</v>
      </c>
      <c r="Q332" s="12">
        <f>IF(Control!$C$11="Highly pure",Parameters!$C$12*Parameters!$C$5*'Actual H2'!Q332,IF(Control!$C$11="Tap water",Parameters!$C$17*Parameters!$C$5*'Actual H2'!Q332,Parameters!$C$22*Parameters!$C$5*'Actual H2'!Q332))</f>
        <v>0</v>
      </c>
      <c r="R332" s="12">
        <f>IF(Control!$C$11="Highly pure",Parameters!$C$12*Parameters!$C$5*'Actual H2'!R332,IF(Control!$C$11="Tap water",Parameters!$C$17*Parameters!$C$5*'Actual H2'!R332,Parameters!$C$22*Parameters!$C$5*'Actual H2'!R332))</f>
        <v>0</v>
      </c>
      <c r="S332" s="12">
        <f>IF(Control!$C$11="Highly pure",Parameters!$C$12*Parameters!$C$5*'Actual H2'!S332,IF(Control!$C$11="Tap water",Parameters!$C$17*Parameters!$C$5*'Actual H2'!S332,Parameters!$C$22*Parameters!$C$5*'Actual H2'!S332))</f>
        <v>0</v>
      </c>
      <c r="T332" s="12">
        <f>IF(Control!$C$11="Highly pure",Parameters!$C$12*Parameters!$C$5*'Actual H2'!T332,IF(Control!$C$11="Tap water",Parameters!$C$17*Parameters!$C$5*'Actual H2'!T332,Parameters!$C$22*Parameters!$C$5*'Actual H2'!T332))</f>
        <v>0</v>
      </c>
      <c r="U332" s="12">
        <f>IF(Control!$C$11="Highly pure",Parameters!$C$12*Parameters!$C$5*'Actual H2'!U332,IF(Control!$C$11="Tap water",Parameters!$C$17*Parameters!$C$5*'Actual H2'!U332,Parameters!$C$22*Parameters!$C$5*'Actual H2'!U332))</f>
        <v>0</v>
      </c>
      <c r="V332" s="12">
        <f>IF(Control!$C$11="Highly pure",Parameters!$C$12*Parameters!$C$5*'Actual H2'!V332,IF(Control!$C$11="Tap water",Parameters!$C$17*Parameters!$C$5*'Actual H2'!V332,Parameters!$C$22*Parameters!$C$5*'Actual H2'!V332))</f>
        <v>0</v>
      </c>
      <c r="W332" s="12">
        <f>IF(Control!$C$11="Highly pure",Parameters!$C$12*Parameters!$C$5*'Actual H2'!W332,IF(Control!$C$11="Tap water",Parameters!$C$17*Parameters!$C$5*'Actual H2'!W332,Parameters!$C$22*Parameters!$C$5*'Actual H2'!W332))</f>
        <v>0</v>
      </c>
      <c r="X332" s="12">
        <f>IF(Control!$C$11="Highly pure",Parameters!$C$12*Parameters!$C$5*'Actual H2'!X332,IF(Control!$C$11="Tap water",Parameters!$C$17*Parameters!$C$5*'Actual H2'!X332,Parameters!$C$22*Parameters!$C$5*'Actual H2'!X332))</f>
        <v>0</v>
      </c>
      <c r="Y332" s="12">
        <f>IF(Control!$C$11="Highly pure",Parameters!$C$12*Parameters!$C$5*'Actual H2'!Y332,IF(Control!$C$11="Tap water",Parameters!$C$17*Parameters!$C$5*'Actual H2'!Y332,Parameters!$C$22*Parameters!$C$5*'Actual H2'!Y332))</f>
        <v>188.67924528301887</v>
      </c>
      <c r="Z332" s="12">
        <f>IF(Control!$C$11="Highly pure",Parameters!$C$12*Parameters!$C$5*'Actual H2'!Z332,IF(Control!$C$11="Tap water",Parameters!$C$17*Parameters!$C$5*'Actual H2'!Z332,Parameters!$C$22*Parameters!$C$5*'Actual H2'!Z332))</f>
        <v>188.67924528301887</v>
      </c>
      <c r="AB332" s="7">
        <f t="shared" si="5"/>
        <v>2641.5094339622638</v>
      </c>
    </row>
    <row r="333" spans="2:28" x14ac:dyDescent="0.2">
      <c r="B333" s="6">
        <v>44527</v>
      </c>
      <c r="C333" s="12">
        <f>IF(Control!$C$11="Highly pure",Parameters!$C$12*Parameters!$C$5*'Actual H2'!C333,IF(Control!$C$11="Tap water",Parameters!$C$17*Parameters!$C$5*'Actual H2'!C333,Parameters!$C$22*Parameters!$C$5*'Actual H2'!C333))</f>
        <v>188.67924528301887</v>
      </c>
      <c r="D333" s="12">
        <f>IF(Control!$C$11="Highly pure",Parameters!$C$12*Parameters!$C$5*'Actual H2'!D333,IF(Control!$C$11="Tap water",Parameters!$C$17*Parameters!$C$5*'Actual H2'!D333,Parameters!$C$22*Parameters!$C$5*'Actual H2'!D333))</f>
        <v>188.67924528301887</v>
      </c>
      <c r="E333" s="12">
        <f>IF(Control!$C$11="Highly pure",Parameters!$C$12*Parameters!$C$5*'Actual H2'!E333,IF(Control!$C$11="Tap water",Parameters!$C$17*Parameters!$C$5*'Actual H2'!E333,Parameters!$C$22*Parameters!$C$5*'Actual H2'!E333))</f>
        <v>188.67924528301887</v>
      </c>
      <c r="F333" s="12">
        <f>IF(Control!$C$11="Highly pure",Parameters!$C$12*Parameters!$C$5*'Actual H2'!F333,IF(Control!$C$11="Tap water",Parameters!$C$17*Parameters!$C$5*'Actual H2'!F333,Parameters!$C$22*Parameters!$C$5*'Actual H2'!F333))</f>
        <v>188.67924528301887</v>
      </c>
      <c r="G333" s="12">
        <f>IF(Control!$C$11="Highly pure",Parameters!$C$12*Parameters!$C$5*'Actual H2'!G333,IF(Control!$C$11="Tap water",Parameters!$C$17*Parameters!$C$5*'Actual H2'!G333,Parameters!$C$22*Parameters!$C$5*'Actual H2'!G333))</f>
        <v>188.67924528301887</v>
      </c>
      <c r="H333" s="12">
        <f>IF(Control!$C$11="Highly pure",Parameters!$C$12*Parameters!$C$5*'Actual H2'!H333,IF(Control!$C$11="Tap water",Parameters!$C$17*Parameters!$C$5*'Actual H2'!H333,Parameters!$C$22*Parameters!$C$5*'Actual H2'!H333))</f>
        <v>188.67924528301887</v>
      </c>
      <c r="I333" s="12">
        <f>IF(Control!$C$11="Highly pure",Parameters!$C$12*Parameters!$C$5*'Actual H2'!I333,IF(Control!$C$11="Tap water",Parameters!$C$17*Parameters!$C$5*'Actual H2'!I333,Parameters!$C$22*Parameters!$C$5*'Actual H2'!I333))</f>
        <v>188.67924528301887</v>
      </c>
      <c r="J333" s="12">
        <f>IF(Control!$C$11="Highly pure",Parameters!$C$12*Parameters!$C$5*'Actual H2'!J333,IF(Control!$C$11="Tap water",Parameters!$C$17*Parameters!$C$5*'Actual H2'!J333,Parameters!$C$22*Parameters!$C$5*'Actual H2'!J333))</f>
        <v>188.67924528301887</v>
      </c>
      <c r="K333" s="12">
        <f>IF(Control!$C$11="Highly pure",Parameters!$C$12*Parameters!$C$5*'Actual H2'!K333,IF(Control!$C$11="Tap water",Parameters!$C$17*Parameters!$C$5*'Actual H2'!K333,Parameters!$C$22*Parameters!$C$5*'Actual H2'!K333))</f>
        <v>188.67924528301887</v>
      </c>
      <c r="L333" s="12">
        <f>IF(Control!$C$11="Highly pure",Parameters!$C$12*Parameters!$C$5*'Actual H2'!L333,IF(Control!$C$11="Tap water",Parameters!$C$17*Parameters!$C$5*'Actual H2'!L333,Parameters!$C$22*Parameters!$C$5*'Actual H2'!L333))</f>
        <v>188.67924528301887</v>
      </c>
      <c r="M333" s="12">
        <f>IF(Control!$C$11="Highly pure",Parameters!$C$12*Parameters!$C$5*'Actual H2'!M333,IF(Control!$C$11="Tap water",Parameters!$C$17*Parameters!$C$5*'Actual H2'!M333,Parameters!$C$22*Parameters!$C$5*'Actual H2'!M333))</f>
        <v>188.67924528301887</v>
      </c>
      <c r="N333" s="12">
        <f>IF(Control!$C$11="Highly pure",Parameters!$C$12*Parameters!$C$5*'Actual H2'!N333,IF(Control!$C$11="Tap water",Parameters!$C$17*Parameters!$C$5*'Actual H2'!N333,Parameters!$C$22*Parameters!$C$5*'Actual H2'!N333))</f>
        <v>188.67924528301887</v>
      </c>
      <c r="O333" s="12">
        <f>IF(Control!$C$11="Highly pure",Parameters!$C$12*Parameters!$C$5*'Actual H2'!O333,IF(Control!$C$11="Tap water",Parameters!$C$17*Parameters!$C$5*'Actual H2'!O333,Parameters!$C$22*Parameters!$C$5*'Actual H2'!O333))</f>
        <v>188.67924528301887</v>
      </c>
      <c r="P333" s="12">
        <f>IF(Control!$C$11="Highly pure",Parameters!$C$12*Parameters!$C$5*'Actual H2'!P333,IF(Control!$C$11="Tap water",Parameters!$C$17*Parameters!$C$5*'Actual H2'!P333,Parameters!$C$22*Parameters!$C$5*'Actual H2'!P333))</f>
        <v>188.67924528301887</v>
      </c>
      <c r="Q333" s="12">
        <f>IF(Control!$C$11="Highly pure",Parameters!$C$12*Parameters!$C$5*'Actual H2'!Q333,IF(Control!$C$11="Tap water",Parameters!$C$17*Parameters!$C$5*'Actual H2'!Q333,Parameters!$C$22*Parameters!$C$5*'Actual H2'!Q333))</f>
        <v>187.74339622641514</v>
      </c>
      <c r="R333" s="12">
        <f>IF(Control!$C$11="Highly pure",Parameters!$C$12*Parameters!$C$5*'Actual H2'!R333,IF(Control!$C$11="Tap water",Parameters!$C$17*Parameters!$C$5*'Actual H2'!R333,Parameters!$C$22*Parameters!$C$5*'Actual H2'!R333))</f>
        <v>186.94339622641508</v>
      </c>
      <c r="S333" s="12">
        <f>IF(Control!$C$11="Highly pure",Parameters!$C$12*Parameters!$C$5*'Actual H2'!S333,IF(Control!$C$11="Tap water",Parameters!$C$17*Parameters!$C$5*'Actual H2'!S333,Parameters!$C$22*Parameters!$C$5*'Actual H2'!S333))</f>
        <v>184.06037735849057</v>
      </c>
      <c r="T333" s="12">
        <f>IF(Control!$C$11="Highly pure",Parameters!$C$12*Parameters!$C$5*'Actual H2'!T333,IF(Control!$C$11="Tap water",Parameters!$C$17*Parameters!$C$5*'Actual H2'!T333,Parameters!$C$22*Parameters!$C$5*'Actual H2'!T333))</f>
        <v>177.7811320754717</v>
      </c>
      <c r="U333" s="12">
        <f>IF(Control!$C$11="Highly pure",Parameters!$C$12*Parameters!$C$5*'Actual H2'!U333,IF(Control!$C$11="Tap water",Parameters!$C$17*Parameters!$C$5*'Actual H2'!U333,Parameters!$C$22*Parameters!$C$5*'Actual H2'!U333))</f>
        <v>168.36226415094336</v>
      </c>
      <c r="V333" s="12">
        <f>IF(Control!$C$11="Highly pure",Parameters!$C$12*Parameters!$C$5*'Actual H2'!V333,IF(Control!$C$11="Tap water",Parameters!$C$17*Parameters!$C$5*'Actual H2'!V333,Parameters!$C$22*Parameters!$C$5*'Actual H2'!V333))</f>
        <v>165.37358490566035</v>
      </c>
      <c r="W333" s="12">
        <f>IF(Control!$C$11="Highly pure",Parameters!$C$12*Parameters!$C$5*'Actual H2'!W333,IF(Control!$C$11="Tap water",Parameters!$C$17*Parameters!$C$5*'Actual H2'!W333,Parameters!$C$22*Parameters!$C$5*'Actual H2'!W333))</f>
        <v>151.72830188679248</v>
      </c>
      <c r="X333" s="12">
        <f>IF(Control!$C$11="Highly pure",Parameters!$C$12*Parameters!$C$5*'Actual H2'!X333,IF(Control!$C$11="Tap water",Parameters!$C$17*Parameters!$C$5*'Actual H2'!X333,Parameters!$C$22*Parameters!$C$5*'Actual H2'!X333))</f>
        <v>136.0301886792453</v>
      </c>
      <c r="Y333" s="12">
        <f>IF(Control!$C$11="Highly pure",Parameters!$C$12*Parameters!$C$5*'Actual H2'!Y333,IF(Control!$C$11="Tap water",Parameters!$C$17*Parameters!$C$5*'Actual H2'!Y333,Parameters!$C$22*Parameters!$C$5*'Actual H2'!Y333))</f>
        <v>117.1320754716981</v>
      </c>
      <c r="Z333" s="12">
        <f>IF(Control!$C$11="Highly pure",Parameters!$C$12*Parameters!$C$5*'Actual H2'!Z333,IF(Control!$C$11="Tap water",Parameters!$C$17*Parameters!$C$5*'Actual H2'!Z333,Parameters!$C$22*Parameters!$C$5*'Actual H2'!Z333))</f>
        <v>93.856603773584894</v>
      </c>
      <c r="AB333" s="7">
        <f t="shared" si="5"/>
        <v>4210.5207547169803</v>
      </c>
    </row>
    <row r="334" spans="2:28" x14ac:dyDescent="0.2">
      <c r="B334" s="6">
        <v>44528</v>
      </c>
      <c r="C334" s="12">
        <f>IF(Control!$C$11="Highly pure",Parameters!$C$12*Parameters!$C$5*'Actual H2'!C334,IF(Control!$C$11="Tap water",Parameters!$C$17*Parameters!$C$5*'Actual H2'!C334,Parameters!$C$22*Parameters!$C$5*'Actual H2'!C334))</f>
        <v>71.84905660377359</v>
      </c>
      <c r="D334" s="12">
        <f>IF(Control!$C$11="Highly pure",Parameters!$C$12*Parameters!$C$5*'Actual H2'!D334,IF(Control!$C$11="Tap water",Parameters!$C$17*Parameters!$C$5*'Actual H2'!D334,Parameters!$C$22*Parameters!$C$5*'Actual H2'!D334))</f>
        <v>50.55094339622643</v>
      </c>
      <c r="E334" s="12">
        <f>IF(Control!$C$11="Highly pure",Parameters!$C$12*Parameters!$C$5*'Actual H2'!E334,IF(Control!$C$11="Tap water",Parameters!$C$17*Parameters!$C$5*'Actual H2'!E334,Parameters!$C$22*Parameters!$C$5*'Actual H2'!E334))</f>
        <v>35.879245283018875</v>
      </c>
      <c r="F334" s="12">
        <f>IF(Control!$C$11="Highly pure",Parameters!$C$12*Parameters!$C$5*'Actual H2'!F334,IF(Control!$C$11="Tap water",Parameters!$C$17*Parameters!$C$5*'Actual H2'!F334,Parameters!$C$22*Parameters!$C$5*'Actual H2'!F334))</f>
        <v>31.532075471698114</v>
      </c>
      <c r="G334" s="12">
        <f>IF(Control!$C$11="Highly pure",Parameters!$C$12*Parameters!$C$5*'Actual H2'!G334,IF(Control!$C$11="Tap water",Parameters!$C$17*Parameters!$C$5*'Actual H2'!G334,Parameters!$C$22*Parameters!$C$5*'Actual H2'!G334))</f>
        <v>33.705660377358491</v>
      </c>
      <c r="H334" s="12">
        <f>IF(Control!$C$11="Highly pure",Parameters!$C$12*Parameters!$C$5*'Actual H2'!H334,IF(Control!$C$11="Tap water",Parameters!$C$17*Parameters!$C$5*'Actual H2'!H334,Parameters!$C$22*Parameters!$C$5*'Actual H2'!H334))</f>
        <v>35.879245283018875</v>
      </c>
      <c r="I334" s="12">
        <f>IF(Control!$C$11="Highly pure",Parameters!$C$12*Parameters!$C$5*'Actual H2'!I334,IF(Control!$C$11="Tap water",Parameters!$C$17*Parameters!$C$5*'Actual H2'!I334,Parameters!$C$22*Parameters!$C$5*'Actual H2'!I334))</f>
        <v>40.226415094339615</v>
      </c>
      <c r="J334" s="12">
        <f>IF(Control!$C$11="Highly pure",Parameters!$C$12*Parameters!$C$5*'Actual H2'!J334,IF(Control!$C$11="Tap water",Parameters!$C$17*Parameters!$C$5*'Actual H2'!J334,Parameters!$C$22*Parameters!$C$5*'Actual H2'!J334))</f>
        <v>56.181132075471695</v>
      </c>
      <c r="K334" s="12">
        <f>IF(Control!$C$11="Highly pure",Parameters!$C$12*Parameters!$C$5*'Actual H2'!K334,IF(Control!$C$11="Tap water",Parameters!$C$17*Parameters!$C$5*'Actual H2'!K334,Parameters!$C$22*Parameters!$C$5*'Actual H2'!K334))</f>
        <v>85.735849056603769</v>
      </c>
      <c r="L334" s="12">
        <f>IF(Control!$C$11="Highly pure",Parameters!$C$12*Parameters!$C$5*'Actual H2'!L334,IF(Control!$C$11="Tap water",Parameters!$C$17*Parameters!$C$5*'Actual H2'!L334,Parameters!$C$22*Parameters!$C$5*'Actual H2'!L334))</f>
        <v>105.66037735849056</v>
      </c>
      <c r="M334" s="12">
        <f>IF(Control!$C$11="Highly pure",Parameters!$C$12*Parameters!$C$5*'Actual H2'!M334,IF(Control!$C$11="Tap water",Parameters!$C$17*Parameters!$C$5*'Actual H2'!M334,Parameters!$C$22*Parameters!$C$5*'Actual H2'!M334))</f>
        <v>117.1320754716981</v>
      </c>
      <c r="N334" s="12">
        <f>IF(Control!$C$11="Highly pure",Parameters!$C$12*Parameters!$C$5*'Actual H2'!N334,IF(Control!$C$11="Tap water",Parameters!$C$17*Parameters!$C$5*'Actual H2'!N334,Parameters!$C$22*Parameters!$C$5*'Actual H2'!N334))</f>
        <v>126.33962264150944</v>
      </c>
      <c r="O334" s="12">
        <f>IF(Control!$C$11="Highly pure",Parameters!$C$12*Parameters!$C$5*'Actual H2'!O334,IF(Control!$C$11="Tap water",Parameters!$C$17*Parameters!$C$5*'Actual H2'!O334,Parameters!$C$22*Parameters!$C$5*'Actual H2'!O334))</f>
        <v>119.48679245283019</v>
      </c>
      <c r="P334" s="12">
        <f>IF(Control!$C$11="Highly pure",Parameters!$C$12*Parameters!$C$5*'Actual H2'!P334,IF(Control!$C$11="Tap water",Parameters!$C$17*Parameters!$C$5*'Actual H2'!P334,Parameters!$C$22*Parameters!$C$5*'Actual H2'!P334))</f>
        <v>109.79622641509434</v>
      </c>
      <c r="Q334" s="12">
        <f>IF(Control!$C$11="Highly pure",Parameters!$C$12*Parameters!$C$5*'Actual H2'!Q334,IF(Control!$C$11="Tap water",Parameters!$C$17*Parameters!$C$5*'Actual H2'!Q334,Parameters!$C$22*Parameters!$C$5*'Actual H2'!Q334))</f>
        <v>113.72075471698113</v>
      </c>
      <c r="R334" s="12">
        <f>IF(Control!$C$11="Highly pure",Parameters!$C$12*Parameters!$C$5*'Actual H2'!R334,IF(Control!$C$11="Tap water",Parameters!$C$17*Parameters!$C$5*'Actual H2'!R334,Parameters!$C$22*Parameters!$C$5*'Actual H2'!R334))</f>
        <v>109.79622641509434</v>
      </c>
      <c r="S334" s="12">
        <f>IF(Control!$C$11="Highly pure",Parameters!$C$12*Parameters!$C$5*'Actual H2'!S334,IF(Control!$C$11="Tap water",Parameters!$C$17*Parameters!$C$5*'Actual H2'!S334,Parameters!$C$22*Parameters!$C$5*'Actual H2'!S334))</f>
        <v>97.781132075471703</v>
      </c>
      <c r="T334" s="12">
        <f>IF(Control!$C$11="Highly pure",Parameters!$C$12*Parameters!$C$5*'Actual H2'!T334,IF(Control!$C$11="Tap water",Parameters!$C$17*Parameters!$C$5*'Actual H2'!T334,Parameters!$C$22*Parameters!$C$5*'Actual H2'!T334))</f>
        <v>75.833962264150927</v>
      </c>
      <c r="U334" s="12">
        <f>IF(Control!$C$11="Highly pure",Parameters!$C$12*Parameters!$C$5*'Actual H2'!U334,IF(Control!$C$11="Tap water",Parameters!$C$17*Parameters!$C$5*'Actual H2'!U334,Parameters!$C$22*Parameters!$C$5*'Actual H2'!U334))</f>
        <v>50.55094339622643</v>
      </c>
      <c r="V334" s="12">
        <f>IF(Control!$C$11="Highly pure",Parameters!$C$12*Parameters!$C$5*'Actual H2'!V334,IF(Control!$C$11="Tap water",Parameters!$C$17*Parameters!$C$5*'Actual H2'!V334,Parameters!$C$22*Parameters!$C$5*'Actual H2'!V334))</f>
        <v>29.358490566037734</v>
      </c>
      <c r="W334" s="12">
        <f>IF(Control!$C$11="Highly pure",Parameters!$C$12*Parameters!$C$5*'Actual H2'!W334,IF(Control!$C$11="Tap water",Parameters!$C$17*Parameters!$C$5*'Actual H2'!W334,Parameters!$C$22*Parameters!$C$5*'Actual H2'!W334))</f>
        <v>12.905660377358492</v>
      </c>
      <c r="X334" s="12">
        <f>IF(Control!$C$11="Highly pure",Parameters!$C$12*Parameters!$C$5*'Actual H2'!X334,IF(Control!$C$11="Tap water",Parameters!$C$17*Parameters!$C$5*'Actual H2'!X334,Parameters!$C$22*Parameters!$C$5*'Actual H2'!X334))</f>
        <v>2.8528301886792451</v>
      </c>
      <c r="Y334" s="12">
        <f>IF(Control!$C$11="Highly pure",Parameters!$C$12*Parameters!$C$5*'Actual H2'!Y334,IF(Control!$C$11="Tap water",Parameters!$C$17*Parameters!$C$5*'Actual H2'!Y334,Parameters!$C$22*Parameters!$C$5*'Actual H2'!Y334))</f>
        <v>0</v>
      </c>
      <c r="Z334" s="12">
        <f>IF(Control!$C$11="Highly pure",Parameters!$C$12*Parameters!$C$5*'Actual H2'!Z334,IF(Control!$C$11="Tap water",Parameters!$C$17*Parameters!$C$5*'Actual H2'!Z334,Parameters!$C$22*Parameters!$C$5*'Actual H2'!Z334))</f>
        <v>2.8528301886792451</v>
      </c>
      <c r="AB334" s="7">
        <f t="shared" si="5"/>
        <v>1515.6075471698111</v>
      </c>
    </row>
    <row r="335" spans="2:28" x14ac:dyDescent="0.2">
      <c r="B335" s="6">
        <v>44529</v>
      </c>
      <c r="C335" s="12">
        <f>IF(Control!$C$11="Highly pure",Parameters!$C$12*Parameters!$C$5*'Actual H2'!C335,IF(Control!$C$11="Tap water",Parameters!$C$17*Parameters!$C$5*'Actual H2'!C335,Parameters!$C$22*Parameters!$C$5*'Actual H2'!C335))</f>
        <v>9.1924528301886799</v>
      </c>
      <c r="D335" s="12">
        <f>IF(Control!$C$11="Highly pure",Parameters!$C$12*Parameters!$C$5*'Actual H2'!D335,IF(Control!$C$11="Tap water",Parameters!$C$17*Parameters!$C$5*'Actual H2'!D335,Parameters!$C$22*Parameters!$C$5*'Actual H2'!D335))</f>
        <v>14.384905660377358</v>
      </c>
      <c r="E335" s="12">
        <f>IF(Control!$C$11="Highly pure",Parameters!$C$12*Parameters!$C$5*'Actual H2'!E335,IF(Control!$C$11="Tap water",Parameters!$C$17*Parameters!$C$5*'Actual H2'!E335,Parameters!$C$22*Parameters!$C$5*'Actual H2'!E335))</f>
        <v>20.30188679245283</v>
      </c>
      <c r="F335" s="12">
        <f>IF(Control!$C$11="Highly pure",Parameters!$C$12*Parameters!$C$5*'Actual H2'!F335,IF(Control!$C$11="Tap water",Parameters!$C$17*Parameters!$C$5*'Actual H2'!F335,Parameters!$C$22*Parameters!$C$5*'Actual H2'!F335))</f>
        <v>27.547169811320753</v>
      </c>
      <c r="G335" s="12">
        <f>IF(Control!$C$11="Highly pure",Parameters!$C$12*Parameters!$C$5*'Actual H2'!G335,IF(Control!$C$11="Tap water",Parameters!$C$17*Parameters!$C$5*'Actual H2'!G335,Parameters!$C$22*Parameters!$C$5*'Actual H2'!G335))</f>
        <v>38.052830188679245</v>
      </c>
      <c r="H335" s="12">
        <f>IF(Control!$C$11="Highly pure",Parameters!$C$12*Parameters!$C$5*'Actual H2'!H335,IF(Control!$C$11="Tap water",Parameters!$C$17*Parameters!$C$5*'Actual H2'!H335,Parameters!$C$22*Parameters!$C$5*'Actual H2'!H335))</f>
        <v>56.181132075471695</v>
      </c>
      <c r="I335" s="12">
        <f>IF(Control!$C$11="Highly pure",Parameters!$C$12*Parameters!$C$5*'Actual H2'!I335,IF(Control!$C$11="Tap water",Parameters!$C$17*Parameters!$C$5*'Actual H2'!I335,Parameters!$C$22*Parameters!$C$5*'Actual H2'!I335))</f>
        <v>83.89433962264151</v>
      </c>
      <c r="J335" s="12">
        <f>IF(Control!$C$11="Highly pure",Parameters!$C$12*Parameters!$C$5*'Actual H2'!J335,IF(Control!$C$11="Tap water",Parameters!$C$17*Parameters!$C$5*'Actual H2'!J335,Parameters!$C$22*Parameters!$C$5*'Actual H2'!J335))</f>
        <v>119.48679245283019</v>
      </c>
      <c r="K335" s="12">
        <f>IF(Control!$C$11="Highly pure",Parameters!$C$12*Parameters!$C$5*'Actual H2'!K335,IF(Control!$C$11="Tap water",Parameters!$C$17*Parameters!$C$5*'Actual H2'!K335,Parameters!$C$22*Parameters!$C$5*'Actual H2'!K335))</f>
        <v>165.37358490566035</v>
      </c>
      <c r="L335" s="12">
        <f>IF(Control!$C$11="Highly pure",Parameters!$C$12*Parameters!$C$5*'Actual H2'!L335,IF(Control!$C$11="Tap water",Parameters!$C$17*Parameters!$C$5*'Actual H2'!L335,Parameters!$C$22*Parameters!$C$5*'Actual H2'!L335))</f>
        <v>184.06037735849057</v>
      </c>
      <c r="M335" s="12">
        <f>IF(Control!$C$11="Highly pure",Parameters!$C$12*Parameters!$C$5*'Actual H2'!M335,IF(Control!$C$11="Tap water",Parameters!$C$17*Parameters!$C$5*'Actual H2'!M335,Parameters!$C$22*Parameters!$C$5*'Actual H2'!M335))</f>
        <v>188.67924528301887</v>
      </c>
      <c r="N335" s="12">
        <f>IF(Control!$C$11="Highly pure",Parameters!$C$12*Parameters!$C$5*'Actual H2'!N335,IF(Control!$C$11="Tap water",Parameters!$C$17*Parameters!$C$5*'Actual H2'!N335,Parameters!$C$22*Parameters!$C$5*'Actual H2'!N335))</f>
        <v>188.67924528301887</v>
      </c>
      <c r="O335" s="12">
        <f>IF(Control!$C$11="Highly pure",Parameters!$C$12*Parameters!$C$5*'Actual H2'!O335,IF(Control!$C$11="Tap water",Parameters!$C$17*Parameters!$C$5*'Actual H2'!O335,Parameters!$C$22*Parameters!$C$5*'Actual H2'!O335))</f>
        <v>188.67924528301887</v>
      </c>
      <c r="P335" s="12">
        <f>IF(Control!$C$11="Highly pure",Parameters!$C$12*Parameters!$C$5*'Actual H2'!P335,IF(Control!$C$11="Tap water",Parameters!$C$17*Parameters!$C$5*'Actual H2'!P335,Parameters!$C$22*Parameters!$C$5*'Actual H2'!P335))</f>
        <v>188.67924528301887</v>
      </c>
      <c r="Q335" s="12">
        <f>IF(Control!$C$11="Highly pure",Parameters!$C$12*Parameters!$C$5*'Actual H2'!Q335,IF(Control!$C$11="Tap water",Parameters!$C$17*Parameters!$C$5*'Actual H2'!Q335,Parameters!$C$22*Parameters!$C$5*'Actual H2'!Q335))</f>
        <v>188.67924528301887</v>
      </c>
      <c r="R335" s="12">
        <f>IF(Control!$C$11="Highly pure",Parameters!$C$12*Parameters!$C$5*'Actual H2'!R335,IF(Control!$C$11="Tap water",Parameters!$C$17*Parameters!$C$5*'Actual H2'!R335,Parameters!$C$22*Parameters!$C$5*'Actual H2'!R335))</f>
        <v>188.67924528301887</v>
      </c>
      <c r="S335" s="12">
        <f>IF(Control!$C$11="Highly pure",Parameters!$C$12*Parameters!$C$5*'Actual H2'!S335,IF(Control!$C$11="Tap water",Parameters!$C$17*Parameters!$C$5*'Actual H2'!S335,Parameters!$C$22*Parameters!$C$5*'Actual H2'!S335))</f>
        <v>188.67924528301887</v>
      </c>
      <c r="T335" s="12">
        <f>IF(Control!$C$11="Highly pure",Parameters!$C$12*Parameters!$C$5*'Actual H2'!T335,IF(Control!$C$11="Tap water",Parameters!$C$17*Parameters!$C$5*'Actual H2'!T335,Parameters!$C$22*Parameters!$C$5*'Actual H2'!T335))</f>
        <v>188.67924528301887</v>
      </c>
      <c r="U335" s="12">
        <f>IF(Control!$C$11="Highly pure",Parameters!$C$12*Parameters!$C$5*'Actual H2'!U335,IF(Control!$C$11="Tap water",Parameters!$C$17*Parameters!$C$5*'Actual H2'!U335,Parameters!$C$22*Parameters!$C$5*'Actual H2'!U335))</f>
        <v>188.67924528301887</v>
      </c>
      <c r="V335" s="12">
        <f>IF(Control!$C$11="Highly pure",Parameters!$C$12*Parameters!$C$5*'Actual H2'!V335,IF(Control!$C$11="Tap water",Parameters!$C$17*Parameters!$C$5*'Actual H2'!V335,Parameters!$C$22*Parameters!$C$5*'Actual H2'!V335))</f>
        <v>188.67924528301887</v>
      </c>
      <c r="W335" s="12">
        <f>IF(Control!$C$11="Highly pure",Parameters!$C$12*Parameters!$C$5*'Actual H2'!W335,IF(Control!$C$11="Tap water",Parameters!$C$17*Parameters!$C$5*'Actual H2'!W335,Parameters!$C$22*Parameters!$C$5*'Actual H2'!W335))</f>
        <v>187.50188679245284</v>
      </c>
      <c r="X335" s="12">
        <f>IF(Control!$C$11="Highly pure",Parameters!$C$12*Parameters!$C$5*'Actual H2'!X335,IF(Control!$C$11="Tap water",Parameters!$C$17*Parameters!$C$5*'Actual H2'!X335,Parameters!$C$22*Parameters!$C$5*'Actual H2'!X335))</f>
        <v>177.22264150943397</v>
      </c>
      <c r="Y335" s="12">
        <f>IF(Control!$C$11="Highly pure",Parameters!$C$12*Parameters!$C$5*'Actual H2'!Y335,IF(Control!$C$11="Tap water",Parameters!$C$17*Parameters!$C$5*'Actual H2'!Y335,Parameters!$C$22*Parameters!$C$5*'Actual H2'!Y335))</f>
        <v>153.23773584905663</v>
      </c>
      <c r="Z335" s="12">
        <f>IF(Control!$C$11="Highly pure",Parameters!$C$12*Parameters!$C$5*'Actual H2'!Z335,IF(Control!$C$11="Tap water",Parameters!$C$17*Parameters!$C$5*'Actual H2'!Z335,Parameters!$C$22*Parameters!$C$5*'Actual H2'!Z335))</f>
        <v>149.37358490566038</v>
      </c>
      <c r="AB335" s="7">
        <f t="shared" si="5"/>
        <v>3272.603773584905</v>
      </c>
    </row>
    <row r="336" spans="2:28" x14ac:dyDescent="0.2">
      <c r="B336" s="6">
        <v>44530</v>
      </c>
      <c r="C336" s="12">
        <f>IF(Control!$C$11="Highly pure",Parameters!$C$12*Parameters!$C$5*'Actual H2'!C336,IF(Control!$C$11="Tap water",Parameters!$C$17*Parameters!$C$5*'Actual H2'!C336,Parameters!$C$22*Parameters!$C$5*'Actual H2'!C336))</f>
        <v>136.0301886792453</v>
      </c>
      <c r="D336" s="12">
        <f>IF(Control!$C$11="Highly pure",Parameters!$C$12*Parameters!$C$5*'Actual H2'!D336,IF(Control!$C$11="Tap water",Parameters!$C$17*Parameters!$C$5*'Actual H2'!D336,Parameters!$C$22*Parameters!$C$5*'Actual H2'!D336))</f>
        <v>126.33962264150944</v>
      </c>
      <c r="E336" s="12">
        <f>IF(Control!$C$11="Highly pure",Parameters!$C$12*Parameters!$C$5*'Actual H2'!E336,IF(Control!$C$11="Tap water",Parameters!$C$17*Parameters!$C$5*'Actual H2'!E336,Parameters!$C$22*Parameters!$C$5*'Actual H2'!E336))</f>
        <v>130.26415094339623</v>
      </c>
      <c r="F336" s="12">
        <f>IF(Control!$C$11="Highly pure",Parameters!$C$12*Parameters!$C$5*'Actual H2'!F336,IF(Control!$C$11="Tap water",Parameters!$C$17*Parameters!$C$5*'Actual H2'!F336,Parameters!$C$22*Parameters!$C$5*'Actual H2'!F336))</f>
        <v>109.79622641509434</v>
      </c>
      <c r="G336" s="12">
        <f>IF(Control!$C$11="Highly pure",Parameters!$C$12*Parameters!$C$5*'Actual H2'!G336,IF(Control!$C$11="Tap water",Parameters!$C$17*Parameters!$C$5*'Actual H2'!G336,Parameters!$C$22*Parameters!$C$5*'Actual H2'!G336))</f>
        <v>85.735849056603769</v>
      </c>
      <c r="H336" s="12">
        <f>IF(Control!$C$11="Highly pure",Parameters!$C$12*Parameters!$C$5*'Actual H2'!H336,IF(Control!$C$11="Tap water",Parameters!$C$17*Parameters!$C$5*'Actual H2'!H336,Parameters!$C$22*Parameters!$C$5*'Actual H2'!H336))</f>
        <v>56.181132075471695</v>
      </c>
      <c r="I336" s="12">
        <f>IF(Control!$C$11="Highly pure",Parameters!$C$12*Parameters!$C$5*'Actual H2'!I336,IF(Control!$C$11="Tap water",Parameters!$C$17*Parameters!$C$5*'Actual H2'!I336,Parameters!$C$22*Parameters!$C$5*'Actual H2'!I336))</f>
        <v>20.30188679245283</v>
      </c>
      <c r="J336" s="12">
        <f>IF(Control!$C$11="Highly pure",Parameters!$C$12*Parameters!$C$5*'Actual H2'!J336,IF(Control!$C$11="Tap water",Parameters!$C$17*Parameters!$C$5*'Actual H2'!J336,Parameters!$C$22*Parameters!$C$5*'Actual H2'!J336))</f>
        <v>3.8188679245283015</v>
      </c>
      <c r="K336" s="12">
        <f>IF(Control!$C$11="Highly pure",Parameters!$C$12*Parameters!$C$5*'Actual H2'!K336,IF(Control!$C$11="Tap water",Parameters!$C$17*Parameters!$C$5*'Actual H2'!K336,Parameters!$C$22*Parameters!$C$5*'Actual H2'!K336))</f>
        <v>0</v>
      </c>
      <c r="L336" s="12">
        <f>IF(Control!$C$11="Highly pure",Parameters!$C$12*Parameters!$C$5*'Actual H2'!L336,IF(Control!$C$11="Tap water",Parameters!$C$17*Parameters!$C$5*'Actual H2'!L336,Parameters!$C$22*Parameters!$C$5*'Actual H2'!L336))</f>
        <v>0</v>
      </c>
      <c r="M336" s="12">
        <f>IF(Control!$C$11="Highly pure",Parameters!$C$12*Parameters!$C$5*'Actual H2'!M336,IF(Control!$C$11="Tap water",Parameters!$C$17*Parameters!$C$5*'Actual H2'!M336,Parameters!$C$22*Parameters!$C$5*'Actual H2'!M336))</f>
        <v>0</v>
      </c>
      <c r="N336" s="12">
        <f>IF(Control!$C$11="Highly pure",Parameters!$C$12*Parameters!$C$5*'Actual H2'!N336,IF(Control!$C$11="Tap water",Parameters!$C$17*Parameters!$C$5*'Actual H2'!N336,Parameters!$C$22*Parameters!$C$5*'Actual H2'!N336))</f>
        <v>0</v>
      </c>
      <c r="O336" s="12">
        <f>IF(Control!$C$11="Highly pure",Parameters!$C$12*Parameters!$C$5*'Actual H2'!O336,IF(Control!$C$11="Tap water",Parameters!$C$17*Parameters!$C$5*'Actual H2'!O336,Parameters!$C$22*Parameters!$C$5*'Actual H2'!O336))</f>
        <v>0</v>
      </c>
      <c r="P336" s="12">
        <f>IF(Control!$C$11="Highly pure",Parameters!$C$12*Parameters!$C$5*'Actual H2'!P336,IF(Control!$C$11="Tap water",Parameters!$C$17*Parameters!$C$5*'Actual H2'!P336,Parameters!$C$22*Parameters!$C$5*'Actual H2'!P336))</f>
        <v>0</v>
      </c>
      <c r="Q336" s="12">
        <f>IF(Control!$C$11="Highly pure",Parameters!$C$12*Parameters!$C$5*'Actual H2'!Q336,IF(Control!$C$11="Tap water",Parameters!$C$17*Parameters!$C$5*'Actual H2'!Q336,Parameters!$C$22*Parameters!$C$5*'Actual H2'!Q336))</f>
        <v>0</v>
      </c>
      <c r="R336" s="12">
        <f>IF(Control!$C$11="Highly pure",Parameters!$C$12*Parameters!$C$5*'Actual H2'!R336,IF(Control!$C$11="Tap water",Parameters!$C$17*Parameters!$C$5*'Actual H2'!R336,Parameters!$C$22*Parameters!$C$5*'Actual H2'!R336))</f>
        <v>0</v>
      </c>
      <c r="S336" s="12">
        <f>IF(Control!$C$11="Highly pure",Parameters!$C$12*Parameters!$C$5*'Actual H2'!S336,IF(Control!$C$11="Tap water",Parameters!$C$17*Parameters!$C$5*'Actual H2'!S336,Parameters!$C$22*Parameters!$C$5*'Actual H2'!S336))</f>
        <v>0</v>
      </c>
      <c r="T336" s="12">
        <f>IF(Control!$C$11="Highly pure",Parameters!$C$12*Parameters!$C$5*'Actual H2'!T336,IF(Control!$C$11="Tap water",Parameters!$C$17*Parameters!$C$5*'Actual H2'!T336,Parameters!$C$22*Parameters!$C$5*'Actual H2'!T336))</f>
        <v>0</v>
      </c>
      <c r="U336" s="12">
        <f>IF(Control!$C$11="Highly pure",Parameters!$C$12*Parameters!$C$5*'Actual H2'!U336,IF(Control!$C$11="Tap water",Parameters!$C$17*Parameters!$C$5*'Actual H2'!U336,Parameters!$C$22*Parameters!$C$5*'Actual H2'!U336))</f>
        <v>0</v>
      </c>
      <c r="V336" s="12">
        <f>IF(Control!$C$11="Highly pure",Parameters!$C$12*Parameters!$C$5*'Actual H2'!V336,IF(Control!$C$11="Tap water",Parameters!$C$17*Parameters!$C$5*'Actual H2'!V336,Parameters!$C$22*Parameters!$C$5*'Actual H2'!V336))</f>
        <v>3.8188679245283015</v>
      </c>
      <c r="W336" s="12">
        <f>IF(Control!$C$11="Highly pure",Parameters!$C$12*Parameters!$C$5*'Actual H2'!W336,IF(Control!$C$11="Tap water",Parameters!$C$17*Parameters!$C$5*'Actual H2'!W336,Parameters!$C$22*Parameters!$C$5*'Actual H2'!W336))</f>
        <v>6.7169811320754729</v>
      </c>
      <c r="X336" s="12">
        <f>IF(Control!$C$11="Highly pure",Parameters!$C$12*Parameters!$C$5*'Actual H2'!X336,IF(Control!$C$11="Tap water",Parameters!$C$17*Parameters!$C$5*'Actual H2'!X336,Parameters!$C$22*Parameters!$C$5*'Actual H2'!X336))</f>
        <v>15.864150943396227</v>
      </c>
      <c r="Y336" s="12">
        <f>IF(Control!$C$11="Highly pure",Parameters!$C$12*Parameters!$C$5*'Actual H2'!Y336,IF(Control!$C$11="Tap water",Parameters!$C$17*Parameters!$C$5*'Actual H2'!Y336,Parameters!$C$22*Parameters!$C$5*'Actual H2'!Y336))</f>
        <v>38.052830188679245</v>
      </c>
      <c r="Z336" s="12">
        <f>IF(Control!$C$11="Highly pure",Parameters!$C$12*Parameters!$C$5*'Actual H2'!Z336,IF(Control!$C$11="Tap water",Parameters!$C$17*Parameters!$C$5*'Actual H2'!Z336,Parameters!$C$22*Parameters!$C$5*'Actual H2'!Z336))</f>
        <v>71.84905660377359</v>
      </c>
      <c r="AB336" s="7">
        <f t="shared" si="5"/>
        <v>804.76981132075457</v>
      </c>
    </row>
    <row r="337" spans="2:28" x14ac:dyDescent="0.2">
      <c r="B337" s="6">
        <v>44531</v>
      </c>
      <c r="C337" s="12">
        <f>IF(Control!$C$11="Highly pure",Parameters!$C$12*Parameters!$C$5*'Actual H2'!C337,IF(Control!$C$11="Tap water",Parameters!$C$17*Parameters!$C$5*'Actual H2'!C337,Parameters!$C$22*Parameters!$C$5*'Actual H2'!C337))</f>
        <v>105.66037735849056</v>
      </c>
      <c r="D337" s="12">
        <f>IF(Control!$C$11="Highly pure",Parameters!$C$12*Parameters!$C$5*'Actual H2'!D337,IF(Control!$C$11="Tap water",Parameters!$C$17*Parameters!$C$5*'Actual H2'!D337,Parameters!$C$22*Parameters!$C$5*'Actual H2'!D337))</f>
        <v>130.26415094339623</v>
      </c>
      <c r="E337" s="12">
        <f>IF(Control!$C$11="Highly pure",Parameters!$C$12*Parameters!$C$5*'Actual H2'!E337,IF(Control!$C$11="Tap water",Parameters!$C$17*Parameters!$C$5*'Actual H2'!E337,Parameters!$C$22*Parameters!$C$5*'Actual H2'!E337))</f>
        <v>154.15849056603776</v>
      </c>
      <c r="F337" s="12">
        <f>IF(Control!$C$11="Highly pure",Parameters!$C$12*Parameters!$C$5*'Actual H2'!F337,IF(Control!$C$11="Tap water",Parameters!$C$17*Parameters!$C$5*'Actual H2'!F337,Parameters!$C$22*Parameters!$C$5*'Actual H2'!F337))</f>
        <v>177.22264150943397</v>
      </c>
      <c r="G337" s="12">
        <f>IF(Control!$C$11="Highly pure",Parameters!$C$12*Parameters!$C$5*'Actual H2'!G337,IF(Control!$C$11="Tap water",Parameters!$C$17*Parameters!$C$5*'Actual H2'!G337,Parameters!$C$22*Parameters!$C$5*'Actual H2'!G337))</f>
        <v>184.0301886792453</v>
      </c>
      <c r="H337" s="12">
        <f>IF(Control!$C$11="Highly pure",Parameters!$C$12*Parameters!$C$5*'Actual H2'!H337,IF(Control!$C$11="Tap water",Parameters!$C$17*Parameters!$C$5*'Actual H2'!H337,Parameters!$C$22*Parameters!$C$5*'Actual H2'!H337))</f>
        <v>187.50188679245284</v>
      </c>
      <c r="I337" s="12">
        <f>IF(Control!$C$11="Highly pure",Parameters!$C$12*Parameters!$C$5*'Actual H2'!I337,IF(Control!$C$11="Tap water",Parameters!$C$17*Parameters!$C$5*'Actual H2'!I337,Parameters!$C$22*Parameters!$C$5*'Actual H2'!I337))</f>
        <v>187.74339622641514</v>
      </c>
      <c r="J337" s="12">
        <f>IF(Control!$C$11="Highly pure",Parameters!$C$12*Parameters!$C$5*'Actual H2'!J337,IF(Control!$C$11="Tap water",Parameters!$C$17*Parameters!$C$5*'Actual H2'!J337,Parameters!$C$22*Parameters!$C$5*'Actual H2'!J337))</f>
        <v>188.67924528301887</v>
      </c>
      <c r="K337" s="12">
        <f>IF(Control!$C$11="Highly pure",Parameters!$C$12*Parameters!$C$5*'Actual H2'!K337,IF(Control!$C$11="Tap water",Parameters!$C$17*Parameters!$C$5*'Actual H2'!K337,Parameters!$C$22*Parameters!$C$5*'Actual H2'!K337))</f>
        <v>188.67924528301887</v>
      </c>
      <c r="L337" s="12">
        <f>IF(Control!$C$11="Highly pure",Parameters!$C$12*Parameters!$C$5*'Actual H2'!L337,IF(Control!$C$11="Tap water",Parameters!$C$17*Parameters!$C$5*'Actual H2'!L337,Parameters!$C$22*Parameters!$C$5*'Actual H2'!L337))</f>
        <v>188.67924528301887</v>
      </c>
      <c r="M337" s="12">
        <f>IF(Control!$C$11="Highly pure",Parameters!$C$12*Parameters!$C$5*'Actual H2'!M337,IF(Control!$C$11="Tap water",Parameters!$C$17*Parameters!$C$5*'Actual H2'!M337,Parameters!$C$22*Parameters!$C$5*'Actual H2'!M337))</f>
        <v>188.67924528301887</v>
      </c>
      <c r="N337" s="12">
        <f>IF(Control!$C$11="Highly pure",Parameters!$C$12*Parameters!$C$5*'Actual H2'!N337,IF(Control!$C$11="Tap water",Parameters!$C$17*Parameters!$C$5*'Actual H2'!N337,Parameters!$C$22*Parameters!$C$5*'Actual H2'!N337))</f>
        <v>188.67924528301887</v>
      </c>
      <c r="O337" s="12">
        <f>IF(Control!$C$11="Highly pure",Parameters!$C$12*Parameters!$C$5*'Actual H2'!O337,IF(Control!$C$11="Tap water",Parameters!$C$17*Parameters!$C$5*'Actual H2'!O337,Parameters!$C$22*Parameters!$C$5*'Actual H2'!O337))</f>
        <v>188.67924528301887</v>
      </c>
      <c r="P337" s="12">
        <f>IF(Control!$C$11="Highly pure",Parameters!$C$12*Parameters!$C$5*'Actual H2'!P337,IF(Control!$C$11="Tap water",Parameters!$C$17*Parameters!$C$5*'Actual H2'!P337,Parameters!$C$22*Parameters!$C$5*'Actual H2'!P337))</f>
        <v>188.67924528301887</v>
      </c>
      <c r="Q337" s="12">
        <f>IF(Control!$C$11="Highly pure",Parameters!$C$12*Parameters!$C$5*'Actual H2'!Q337,IF(Control!$C$11="Tap water",Parameters!$C$17*Parameters!$C$5*'Actual H2'!Q337,Parameters!$C$22*Parameters!$C$5*'Actual H2'!Q337))</f>
        <v>188.67924528301887</v>
      </c>
      <c r="R337" s="12">
        <f>IF(Control!$C$11="Highly pure",Parameters!$C$12*Parameters!$C$5*'Actual H2'!R337,IF(Control!$C$11="Tap water",Parameters!$C$17*Parameters!$C$5*'Actual H2'!R337,Parameters!$C$22*Parameters!$C$5*'Actual H2'!R337))</f>
        <v>188.67924528301887</v>
      </c>
      <c r="S337" s="12">
        <f>IF(Control!$C$11="Highly pure",Parameters!$C$12*Parameters!$C$5*'Actual H2'!S337,IF(Control!$C$11="Tap water",Parameters!$C$17*Parameters!$C$5*'Actual H2'!S337,Parameters!$C$22*Parameters!$C$5*'Actual H2'!S337))</f>
        <v>188.67924528301887</v>
      </c>
      <c r="T337" s="12">
        <f>IF(Control!$C$11="Highly pure",Parameters!$C$12*Parameters!$C$5*'Actual H2'!T337,IF(Control!$C$11="Tap water",Parameters!$C$17*Parameters!$C$5*'Actual H2'!T337,Parameters!$C$22*Parameters!$C$5*'Actual H2'!T337))</f>
        <v>188.67924528301887</v>
      </c>
      <c r="U337" s="12">
        <f>IF(Control!$C$11="Highly pure",Parameters!$C$12*Parameters!$C$5*'Actual H2'!U337,IF(Control!$C$11="Tap water",Parameters!$C$17*Parameters!$C$5*'Actual H2'!U337,Parameters!$C$22*Parameters!$C$5*'Actual H2'!U337))</f>
        <v>188.67924528301887</v>
      </c>
      <c r="V337" s="12">
        <f>IF(Control!$C$11="Highly pure",Parameters!$C$12*Parameters!$C$5*'Actual H2'!V337,IF(Control!$C$11="Tap water",Parameters!$C$17*Parameters!$C$5*'Actual H2'!V337,Parameters!$C$22*Parameters!$C$5*'Actual H2'!V337))</f>
        <v>188.67924528301887</v>
      </c>
      <c r="W337" s="12">
        <f>IF(Control!$C$11="Highly pure",Parameters!$C$12*Parameters!$C$5*'Actual H2'!W337,IF(Control!$C$11="Tap water",Parameters!$C$17*Parameters!$C$5*'Actual H2'!W337,Parameters!$C$22*Parameters!$C$5*'Actual H2'!W337))</f>
        <v>188.67924528301887</v>
      </c>
      <c r="X337" s="12">
        <f>IF(Control!$C$11="Highly pure",Parameters!$C$12*Parameters!$C$5*'Actual H2'!X337,IF(Control!$C$11="Tap water",Parameters!$C$17*Parameters!$C$5*'Actual H2'!X337,Parameters!$C$22*Parameters!$C$5*'Actual H2'!X337))</f>
        <v>188.67924528301887</v>
      </c>
      <c r="Y337" s="12">
        <f>IF(Control!$C$11="Highly pure",Parameters!$C$12*Parameters!$C$5*'Actual H2'!Y337,IF(Control!$C$11="Tap water",Parameters!$C$17*Parameters!$C$5*'Actual H2'!Y337,Parameters!$C$22*Parameters!$C$5*'Actual H2'!Y337))</f>
        <v>188.67924528301887</v>
      </c>
      <c r="Z337" s="12">
        <f>IF(Control!$C$11="Highly pure",Parameters!$C$12*Parameters!$C$5*'Actual H2'!Z337,IF(Control!$C$11="Tap water",Parameters!$C$17*Parameters!$C$5*'Actual H2'!Z337,Parameters!$C$22*Parameters!$C$5*'Actual H2'!Z337))</f>
        <v>188.67924528301887</v>
      </c>
      <c r="AB337" s="7">
        <f t="shared" si="5"/>
        <v>4334.1283018867898</v>
      </c>
    </row>
    <row r="338" spans="2:28" x14ac:dyDescent="0.2">
      <c r="B338" s="6">
        <v>44532</v>
      </c>
      <c r="C338" s="12">
        <f>IF(Control!$C$11="Highly pure",Parameters!$C$12*Parameters!$C$5*'Actual H2'!C338,IF(Control!$C$11="Tap water",Parameters!$C$17*Parameters!$C$5*'Actual H2'!C338,Parameters!$C$22*Parameters!$C$5*'Actual H2'!C338))</f>
        <v>188.67924528301887</v>
      </c>
      <c r="D338" s="12">
        <f>IF(Control!$C$11="Highly pure",Parameters!$C$12*Parameters!$C$5*'Actual H2'!D338,IF(Control!$C$11="Tap water",Parameters!$C$17*Parameters!$C$5*'Actual H2'!D338,Parameters!$C$22*Parameters!$C$5*'Actual H2'!D338))</f>
        <v>188.67924528301887</v>
      </c>
      <c r="E338" s="12">
        <f>IF(Control!$C$11="Highly pure",Parameters!$C$12*Parameters!$C$5*'Actual H2'!E338,IF(Control!$C$11="Tap water",Parameters!$C$17*Parameters!$C$5*'Actual H2'!E338,Parameters!$C$22*Parameters!$C$5*'Actual H2'!E338))</f>
        <v>188.67924528301887</v>
      </c>
      <c r="F338" s="12">
        <f>IF(Control!$C$11="Highly pure",Parameters!$C$12*Parameters!$C$5*'Actual H2'!F338,IF(Control!$C$11="Tap water",Parameters!$C$17*Parameters!$C$5*'Actual H2'!F338,Parameters!$C$22*Parameters!$C$5*'Actual H2'!F338))</f>
        <v>188.67924528301887</v>
      </c>
      <c r="G338" s="12">
        <f>IF(Control!$C$11="Highly pure",Parameters!$C$12*Parameters!$C$5*'Actual H2'!G338,IF(Control!$C$11="Tap water",Parameters!$C$17*Parameters!$C$5*'Actual H2'!G338,Parameters!$C$22*Parameters!$C$5*'Actual H2'!G338))</f>
        <v>188.67924528301887</v>
      </c>
      <c r="H338" s="12">
        <f>IF(Control!$C$11="Highly pure",Parameters!$C$12*Parameters!$C$5*'Actual H2'!H338,IF(Control!$C$11="Tap water",Parameters!$C$17*Parameters!$C$5*'Actual H2'!H338,Parameters!$C$22*Parameters!$C$5*'Actual H2'!H338))</f>
        <v>188.67924528301887</v>
      </c>
      <c r="I338" s="12">
        <f>IF(Control!$C$11="Highly pure",Parameters!$C$12*Parameters!$C$5*'Actual H2'!I338,IF(Control!$C$11="Tap water",Parameters!$C$17*Parameters!$C$5*'Actual H2'!I338,Parameters!$C$22*Parameters!$C$5*'Actual H2'!I338))</f>
        <v>188.67924528301887</v>
      </c>
      <c r="J338" s="12">
        <f>IF(Control!$C$11="Highly pure",Parameters!$C$12*Parameters!$C$5*'Actual H2'!J338,IF(Control!$C$11="Tap water",Parameters!$C$17*Parameters!$C$5*'Actual H2'!J338,Parameters!$C$22*Parameters!$C$5*'Actual H2'!J338))</f>
        <v>187.50188679245284</v>
      </c>
      <c r="K338" s="12">
        <f>IF(Control!$C$11="Highly pure",Parameters!$C$12*Parameters!$C$5*'Actual H2'!K338,IF(Control!$C$11="Tap water",Parameters!$C$17*Parameters!$C$5*'Actual H2'!K338,Parameters!$C$22*Parameters!$C$5*'Actual H2'!K338))</f>
        <v>177.7811320754717</v>
      </c>
      <c r="L338" s="12">
        <f>IF(Control!$C$11="Highly pure",Parameters!$C$12*Parameters!$C$5*'Actual H2'!L338,IF(Control!$C$11="Tap water",Parameters!$C$17*Parameters!$C$5*'Actual H2'!L338,Parameters!$C$22*Parameters!$C$5*'Actual H2'!L338))</f>
        <v>151.72830188679248</v>
      </c>
      <c r="M338" s="12">
        <f>IF(Control!$C$11="Highly pure",Parameters!$C$12*Parameters!$C$5*'Actual H2'!M338,IF(Control!$C$11="Tap water",Parameters!$C$17*Parameters!$C$5*'Actual H2'!M338,Parameters!$C$22*Parameters!$C$5*'Actual H2'!M338))</f>
        <v>97.781132075471703</v>
      </c>
      <c r="N338" s="12">
        <f>IF(Control!$C$11="Highly pure",Parameters!$C$12*Parameters!$C$5*'Actual H2'!N338,IF(Control!$C$11="Tap water",Parameters!$C$17*Parameters!$C$5*'Actual H2'!N338,Parameters!$C$22*Parameters!$C$5*'Actual H2'!N338))</f>
        <v>56.181132075471695</v>
      </c>
      <c r="O338" s="12">
        <f>IF(Control!$C$11="Highly pure",Parameters!$C$12*Parameters!$C$5*'Actual H2'!O338,IF(Control!$C$11="Tap water",Parameters!$C$17*Parameters!$C$5*'Actual H2'!O338,Parameters!$C$22*Parameters!$C$5*'Actual H2'!O338))</f>
        <v>42.807547169811322</v>
      </c>
      <c r="P338" s="12">
        <f>IF(Control!$C$11="Highly pure",Parameters!$C$12*Parameters!$C$5*'Actual H2'!P338,IF(Control!$C$11="Tap water",Parameters!$C$17*Parameters!$C$5*'Actual H2'!P338,Parameters!$C$22*Parameters!$C$5*'Actual H2'!P338))</f>
        <v>38.052830188679245</v>
      </c>
      <c r="Q338" s="12">
        <f>IF(Control!$C$11="Highly pure",Parameters!$C$12*Parameters!$C$5*'Actual H2'!Q338,IF(Control!$C$11="Tap water",Parameters!$C$17*Parameters!$C$5*'Actual H2'!Q338,Parameters!$C$22*Parameters!$C$5*'Actual H2'!Q338))</f>
        <v>42.807547169811322</v>
      </c>
      <c r="R338" s="12">
        <f>IF(Control!$C$11="Highly pure",Parameters!$C$12*Parameters!$C$5*'Actual H2'!R338,IF(Control!$C$11="Tap water",Parameters!$C$17*Parameters!$C$5*'Actual H2'!R338,Parameters!$C$22*Parameters!$C$5*'Actual H2'!R338))</f>
        <v>45.388679245283029</v>
      </c>
      <c r="S338" s="12">
        <f>IF(Control!$C$11="Highly pure",Parameters!$C$12*Parameters!$C$5*'Actual H2'!S338,IF(Control!$C$11="Tap water",Parameters!$C$17*Parameters!$C$5*'Actual H2'!S338,Parameters!$C$22*Parameters!$C$5*'Actual H2'!S338))</f>
        <v>45.388679245283029</v>
      </c>
      <c r="T338" s="12">
        <f>IF(Control!$C$11="Highly pure",Parameters!$C$12*Parameters!$C$5*'Actual H2'!T338,IF(Control!$C$11="Tap water",Parameters!$C$17*Parameters!$C$5*'Actual H2'!T338,Parameters!$C$22*Parameters!$C$5*'Actual H2'!T338))</f>
        <v>50.55094339622643</v>
      </c>
      <c r="U338" s="12">
        <f>IF(Control!$C$11="Highly pure",Parameters!$C$12*Parameters!$C$5*'Actual H2'!U338,IF(Control!$C$11="Tap water",Parameters!$C$17*Parameters!$C$5*'Actual H2'!U338,Parameters!$C$22*Parameters!$C$5*'Actual H2'!U338))</f>
        <v>47.969811320754729</v>
      </c>
      <c r="V338" s="12">
        <f>IF(Control!$C$11="Highly pure",Parameters!$C$12*Parameters!$C$5*'Actual H2'!V338,IF(Control!$C$11="Tap water",Parameters!$C$17*Parameters!$C$5*'Actual H2'!V338,Parameters!$C$22*Parameters!$C$5*'Actual H2'!V338))</f>
        <v>65.328301886792445</v>
      </c>
      <c r="W338" s="12">
        <f>IF(Control!$C$11="Highly pure",Parameters!$C$12*Parameters!$C$5*'Actual H2'!W338,IF(Control!$C$11="Tap water",Parameters!$C$17*Parameters!$C$5*'Actual H2'!W338,Parameters!$C$22*Parameters!$C$5*'Actual H2'!W338))</f>
        <v>89.720754716981133</v>
      </c>
      <c r="X338" s="12">
        <f>IF(Control!$C$11="Highly pure",Parameters!$C$12*Parameters!$C$5*'Actual H2'!X338,IF(Control!$C$11="Tap water",Parameters!$C$17*Parameters!$C$5*'Actual H2'!X338,Parameters!$C$22*Parameters!$C$5*'Actual H2'!X338))</f>
        <v>126.33962264150944</v>
      </c>
      <c r="Y338" s="12">
        <f>IF(Control!$C$11="Highly pure",Parameters!$C$12*Parameters!$C$5*'Actual H2'!Y338,IF(Control!$C$11="Tap water",Parameters!$C$17*Parameters!$C$5*'Actual H2'!Y338,Parameters!$C$22*Parameters!$C$5*'Actual H2'!Y338))</f>
        <v>153.23773584905663</v>
      </c>
      <c r="Z338" s="12">
        <f>IF(Control!$C$11="Highly pure",Parameters!$C$12*Parameters!$C$5*'Actual H2'!Z338,IF(Control!$C$11="Tap water",Parameters!$C$17*Parameters!$C$5*'Actual H2'!Z338,Parameters!$C$22*Parameters!$C$5*'Actual H2'!Z338))</f>
        <v>183.26037735849056</v>
      </c>
      <c r="AB338" s="7">
        <f t="shared" si="5"/>
        <v>2922.5811320754715</v>
      </c>
    </row>
    <row r="339" spans="2:28" x14ac:dyDescent="0.2">
      <c r="B339" s="6">
        <v>44533</v>
      </c>
      <c r="C339" s="12">
        <f>IF(Control!$C$11="Highly pure",Parameters!$C$12*Parameters!$C$5*'Actual H2'!C339,IF(Control!$C$11="Tap water",Parameters!$C$17*Parameters!$C$5*'Actual H2'!C339,Parameters!$C$22*Parameters!$C$5*'Actual H2'!C339))</f>
        <v>177.7811320754717</v>
      </c>
      <c r="D339" s="12">
        <f>IF(Control!$C$11="Highly pure",Parameters!$C$12*Parameters!$C$5*'Actual H2'!D339,IF(Control!$C$11="Tap water",Parameters!$C$17*Parameters!$C$5*'Actual H2'!D339,Parameters!$C$22*Parameters!$C$5*'Actual H2'!D339))</f>
        <v>183.26037735849056</v>
      </c>
      <c r="E339" s="12">
        <f>IF(Control!$C$11="Highly pure",Parameters!$C$12*Parameters!$C$5*'Actual H2'!E339,IF(Control!$C$11="Tap water",Parameters!$C$17*Parameters!$C$5*'Actual H2'!E339,Parameters!$C$22*Parameters!$C$5*'Actual H2'!E339))</f>
        <v>187.74339622641514</v>
      </c>
      <c r="F339" s="12">
        <f>IF(Control!$C$11="Highly pure",Parameters!$C$12*Parameters!$C$5*'Actual H2'!F339,IF(Control!$C$11="Tap water",Parameters!$C$17*Parameters!$C$5*'Actual H2'!F339,Parameters!$C$22*Parameters!$C$5*'Actual H2'!F339))</f>
        <v>188.67924528301887</v>
      </c>
      <c r="G339" s="12">
        <f>IF(Control!$C$11="Highly pure",Parameters!$C$12*Parameters!$C$5*'Actual H2'!G339,IF(Control!$C$11="Tap water",Parameters!$C$17*Parameters!$C$5*'Actual H2'!G339,Parameters!$C$22*Parameters!$C$5*'Actual H2'!G339))</f>
        <v>188.67924528301887</v>
      </c>
      <c r="H339" s="12">
        <f>IF(Control!$C$11="Highly pure",Parameters!$C$12*Parameters!$C$5*'Actual H2'!H339,IF(Control!$C$11="Tap water",Parameters!$C$17*Parameters!$C$5*'Actual H2'!H339,Parameters!$C$22*Parameters!$C$5*'Actual H2'!H339))</f>
        <v>188.67924528301887</v>
      </c>
      <c r="I339" s="12">
        <f>IF(Control!$C$11="Highly pure",Parameters!$C$12*Parameters!$C$5*'Actual H2'!I339,IF(Control!$C$11="Tap water",Parameters!$C$17*Parameters!$C$5*'Actual H2'!I339,Parameters!$C$22*Parameters!$C$5*'Actual H2'!I339))</f>
        <v>187.74339622641514</v>
      </c>
      <c r="J339" s="12">
        <f>IF(Control!$C$11="Highly pure",Parameters!$C$12*Parameters!$C$5*'Actual H2'!J339,IF(Control!$C$11="Tap water",Parameters!$C$17*Parameters!$C$5*'Actual H2'!J339,Parameters!$C$22*Parameters!$C$5*'Actual H2'!J339))</f>
        <v>188.67924528301887</v>
      </c>
      <c r="K339" s="12">
        <f>IF(Control!$C$11="Highly pure",Parameters!$C$12*Parameters!$C$5*'Actual H2'!K339,IF(Control!$C$11="Tap water",Parameters!$C$17*Parameters!$C$5*'Actual H2'!K339,Parameters!$C$22*Parameters!$C$5*'Actual H2'!K339))</f>
        <v>188.67924528301887</v>
      </c>
      <c r="L339" s="12">
        <f>IF(Control!$C$11="Highly pure",Parameters!$C$12*Parameters!$C$5*'Actual H2'!L339,IF(Control!$C$11="Tap water",Parameters!$C$17*Parameters!$C$5*'Actual H2'!L339,Parameters!$C$22*Parameters!$C$5*'Actual H2'!L339))</f>
        <v>188.67924528301887</v>
      </c>
      <c r="M339" s="12">
        <f>IF(Control!$C$11="Highly pure",Parameters!$C$12*Parameters!$C$5*'Actual H2'!M339,IF(Control!$C$11="Tap water",Parameters!$C$17*Parameters!$C$5*'Actual H2'!M339,Parameters!$C$22*Parameters!$C$5*'Actual H2'!M339))</f>
        <v>188.67924528301887</v>
      </c>
      <c r="N339" s="12">
        <f>IF(Control!$C$11="Highly pure",Parameters!$C$12*Parameters!$C$5*'Actual H2'!N339,IF(Control!$C$11="Tap water",Parameters!$C$17*Parameters!$C$5*'Actual H2'!N339,Parameters!$C$22*Parameters!$C$5*'Actual H2'!N339))</f>
        <v>188.67924528301887</v>
      </c>
      <c r="O339" s="12">
        <f>IF(Control!$C$11="Highly pure",Parameters!$C$12*Parameters!$C$5*'Actual H2'!O339,IF(Control!$C$11="Tap water",Parameters!$C$17*Parameters!$C$5*'Actual H2'!O339,Parameters!$C$22*Parameters!$C$5*'Actual H2'!O339))</f>
        <v>187.74339622641514</v>
      </c>
      <c r="P339" s="12">
        <f>IF(Control!$C$11="Highly pure",Parameters!$C$12*Parameters!$C$5*'Actual H2'!P339,IF(Control!$C$11="Tap water",Parameters!$C$17*Parameters!$C$5*'Actual H2'!P339,Parameters!$C$22*Parameters!$C$5*'Actual H2'!P339))</f>
        <v>177.7811320754717</v>
      </c>
      <c r="Q339" s="12">
        <f>IF(Control!$C$11="Highly pure",Parameters!$C$12*Parameters!$C$5*'Actual H2'!Q339,IF(Control!$C$11="Tap water",Parameters!$C$17*Parameters!$C$5*'Actual H2'!Q339,Parameters!$C$22*Parameters!$C$5*'Actual H2'!Q339))</f>
        <v>165.37358490566035</v>
      </c>
      <c r="R339" s="12">
        <f>IF(Control!$C$11="Highly pure",Parameters!$C$12*Parameters!$C$5*'Actual H2'!R339,IF(Control!$C$11="Tap water",Parameters!$C$17*Parameters!$C$5*'Actual H2'!R339,Parameters!$C$22*Parameters!$C$5*'Actual H2'!R339))</f>
        <v>130.26415094339623</v>
      </c>
      <c r="S339" s="12">
        <f>IF(Control!$C$11="Highly pure",Parameters!$C$12*Parameters!$C$5*'Actual H2'!S339,IF(Control!$C$11="Tap water",Parameters!$C$17*Parameters!$C$5*'Actual H2'!S339,Parameters!$C$22*Parameters!$C$5*'Actual H2'!S339))</f>
        <v>93.856603773584894</v>
      </c>
      <c r="T339" s="12">
        <f>IF(Control!$C$11="Highly pure",Parameters!$C$12*Parameters!$C$5*'Actual H2'!T339,IF(Control!$C$11="Tap water",Parameters!$C$17*Parameters!$C$5*'Actual H2'!T339,Parameters!$C$22*Parameters!$C$5*'Actual H2'!T339))</f>
        <v>75.833962264150927</v>
      </c>
      <c r="U339" s="12">
        <f>IF(Control!$C$11="Highly pure",Parameters!$C$12*Parameters!$C$5*'Actual H2'!U339,IF(Control!$C$11="Tap water",Parameters!$C$17*Parameters!$C$5*'Actual H2'!U339,Parameters!$C$22*Parameters!$C$5*'Actual H2'!U339))</f>
        <v>65.328301886792445</v>
      </c>
      <c r="V339" s="12">
        <f>IF(Control!$C$11="Highly pure",Parameters!$C$12*Parameters!$C$5*'Actual H2'!V339,IF(Control!$C$11="Tap water",Parameters!$C$17*Parameters!$C$5*'Actual H2'!V339,Parameters!$C$22*Parameters!$C$5*'Actual H2'!V339))</f>
        <v>35.879245283018875</v>
      </c>
      <c r="W339" s="12">
        <f>IF(Control!$C$11="Highly pure",Parameters!$C$12*Parameters!$C$5*'Actual H2'!W339,IF(Control!$C$11="Tap water",Parameters!$C$17*Parameters!$C$5*'Actual H2'!W339,Parameters!$C$22*Parameters!$C$5*'Actual H2'!W339))</f>
        <v>25.735849056603776</v>
      </c>
      <c r="X339" s="12">
        <f>IF(Control!$C$11="Highly pure",Parameters!$C$12*Parameters!$C$5*'Actual H2'!X339,IF(Control!$C$11="Tap water",Parameters!$C$17*Parameters!$C$5*'Actual H2'!X339,Parameters!$C$22*Parameters!$C$5*'Actual H2'!X339))</f>
        <v>38.052830188679245</v>
      </c>
      <c r="Y339" s="12">
        <f>IF(Control!$C$11="Highly pure",Parameters!$C$12*Parameters!$C$5*'Actual H2'!Y339,IF(Control!$C$11="Tap water",Parameters!$C$17*Parameters!$C$5*'Actual H2'!Y339,Parameters!$C$22*Parameters!$C$5*'Actual H2'!Y339))</f>
        <v>45.388679245283029</v>
      </c>
      <c r="Z339" s="12">
        <f>IF(Control!$C$11="Highly pure",Parameters!$C$12*Parameters!$C$5*'Actual H2'!Z339,IF(Control!$C$11="Tap water",Parameters!$C$17*Parameters!$C$5*'Actual H2'!Z339,Parameters!$C$22*Parameters!$C$5*'Actual H2'!Z339))</f>
        <v>35.879245283018875</v>
      </c>
      <c r="AB339" s="7">
        <f t="shared" si="5"/>
        <v>3323.0792452830187</v>
      </c>
    </row>
    <row r="340" spans="2:28" x14ac:dyDescent="0.2">
      <c r="B340" s="6">
        <v>44534</v>
      </c>
      <c r="C340" s="12">
        <f>IF(Control!$C$11="Highly pure",Parameters!$C$12*Parameters!$C$5*'Actual H2'!C340,IF(Control!$C$11="Tap water",Parameters!$C$17*Parameters!$C$5*'Actual H2'!C340,Parameters!$C$22*Parameters!$C$5*'Actual H2'!C340))</f>
        <v>20.30188679245283</v>
      </c>
      <c r="D340" s="12">
        <f>IF(Control!$C$11="Highly pure",Parameters!$C$12*Parameters!$C$5*'Actual H2'!D340,IF(Control!$C$11="Tap water",Parameters!$C$17*Parameters!$C$5*'Actual H2'!D340,Parameters!$C$22*Parameters!$C$5*'Actual H2'!D340))</f>
        <v>18.822641509433961</v>
      </c>
      <c r="E340" s="12">
        <f>IF(Control!$C$11="Highly pure",Parameters!$C$12*Parameters!$C$5*'Actual H2'!E340,IF(Control!$C$11="Tap water",Parameters!$C$17*Parameters!$C$5*'Actual H2'!E340,Parameters!$C$22*Parameters!$C$5*'Actual H2'!E340))</f>
        <v>15.864150943396227</v>
      </c>
      <c r="F340" s="12">
        <f>IF(Control!$C$11="Highly pure",Parameters!$C$12*Parameters!$C$5*'Actual H2'!F340,IF(Control!$C$11="Tap water",Parameters!$C$17*Parameters!$C$5*'Actual H2'!F340,Parameters!$C$22*Parameters!$C$5*'Actual H2'!F340))</f>
        <v>7.9547169811320764</v>
      </c>
      <c r="G340" s="12">
        <f>IF(Control!$C$11="Highly pure",Parameters!$C$12*Parameters!$C$5*'Actual H2'!G340,IF(Control!$C$11="Tap water",Parameters!$C$17*Parameters!$C$5*'Actual H2'!G340,Parameters!$C$22*Parameters!$C$5*'Actual H2'!G340))</f>
        <v>5.7509433962264147</v>
      </c>
      <c r="H340" s="12">
        <f>IF(Control!$C$11="Highly pure",Parameters!$C$12*Parameters!$C$5*'Actual H2'!H340,IF(Control!$C$11="Tap water",Parameters!$C$17*Parameters!$C$5*'Actual H2'!H340,Parameters!$C$22*Parameters!$C$5*'Actual H2'!H340))</f>
        <v>10.430188679245285</v>
      </c>
      <c r="I340" s="12">
        <f>IF(Control!$C$11="Highly pure",Parameters!$C$12*Parameters!$C$5*'Actual H2'!I340,IF(Control!$C$11="Tap water",Parameters!$C$17*Parameters!$C$5*'Actual H2'!I340,Parameters!$C$22*Parameters!$C$5*'Actual H2'!I340))</f>
        <v>22.113207547169811</v>
      </c>
      <c r="J340" s="12">
        <f>IF(Control!$C$11="Highly pure",Parameters!$C$12*Parameters!$C$5*'Actual H2'!J340,IF(Control!$C$11="Tap water",Parameters!$C$17*Parameters!$C$5*'Actual H2'!J340,Parameters!$C$22*Parameters!$C$5*'Actual H2'!J340))</f>
        <v>45.388679245283029</v>
      </c>
      <c r="K340" s="12">
        <f>IF(Control!$C$11="Highly pure",Parameters!$C$12*Parameters!$C$5*'Actual H2'!K340,IF(Control!$C$11="Tap water",Parameters!$C$17*Parameters!$C$5*'Actual H2'!K340,Parameters!$C$22*Parameters!$C$5*'Actual H2'!K340))</f>
        <v>75.833962264150927</v>
      </c>
      <c r="L340" s="12">
        <f>IF(Control!$C$11="Highly pure",Parameters!$C$12*Parameters!$C$5*'Actual H2'!L340,IF(Control!$C$11="Tap water",Parameters!$C$17*Parameters!$C$5*'Actual H2'!L340,Parameters!$C$22*Parameters!$C$5*'Actual H2'!L340))</f>
        <v>137.53962264150945</v>
      </c>
      <c r="M340" s="12">
        <f>IF(Control!$C$11="Highly pure",Parameters!$C$12*Parameters!$C$5*'Actual H2'!M340,IF(Control!$C$11="Tap water",Parameters!$C$17*Parameters!$C$5*'Actual H2'!M340,Parameters!$C$22*Parameters!$C$5*'Actual H2'!M340))</f>
        <v>186.94339622641508</v>
      </c>
      <c r="N340" s="12">
        <f>IF(Control!$C$11="Highly pure",Parameters!$C$12*Parameters!$C$5*'Actual H2'!N340,IF(Control!$C$11="Tap water",Parameters!$C$17*Parameters!$C$5*'Actual H2'!N340,Parameters!$C$22*Parameters!$C$5*'Actual H2'!N340))</f>
        <v>188.67924528301887</v>
      </c>
      <c r="O340" s="12">
        <f>IF(Control!$C$11="Highly pure",Parameters!$C$12*Parameters!$C$5*'Actual H2'!O340,IF(Control!$C$11="Tap water",Parameters!$C$17*Parameters!$C$5*'Actual H2'!O340,Parameters!$C$22*Parameters!$C$5*'Actual H2'!O340))</f>
        <v>188.67924528301887</v>
      </c>
      <c r="P340" s="12">
        <f>IF(Control!$C$11="Highly pure",Parameters!$C$12*Parameters!$C$5*'Actual H2'!P340,IF(Control!$C$11="Tap water",Parameters!$C$17*Parameters!$C$5*'Actual H2'!P340,Parameters!$C$22*Parameters!$C$5*'Actual H2'!P340))</f>
        <v>188.67924528301887</v>
      </c>
      <c r="Q340" s="12">
        <f>IF(Control!$C$11="Highly pure",Parameters!$C$12*Parameters!$C$5*'Actual H2'!Q340,IF(Control!$C$11="Tap water",Parameters!$C$17*Parameters!$C$5*'Actual H2'!Q340,Parameters!$C$22*Parameters!$C$5*'Actual H2'!Q340))</f>
        <v>188.67924528301887</v>
      </c>
      <c r="R340" s="12">
        <f>IF(Control!$C$11="Highly pure",Parameters!$C$12*Parameters!$C$5*'Actual H2'!R340,IF(Control!$C$11="Tap water",Parameters!$C$17*Parameters!$C$5*'Actual H2'!R340,Parameters!$C$22*Parameters!$C$5*'Actual H2'!R340))</f>
        <v>188.67924528301887</v>
      </c>
      <c r="S340" s="12">
        <f>IF(Control!$C$11="Highly pure",Parameters!$C$12*Parameters!$C$5*'Actual H2'!S340,IF(Control!$C$11="Tap water",Parameters!$C$17*Parameters!$C$5*'Actual H2'!S340,Parameters!$C$22*Parameters!$C$5*'Actual H2'!S340))</f>
        <v>188.67924528301887</v>
      </c>
      <c r="T340" s="12">
        <f>IF(Control!$C$11="Highly pure",Parameters!$C$12*Parameters!$C$5*'Actual H2'!T340,IF(Control!$C$11="Tap water",Parameters!$C$17*Parameters!$C$5*'Actual H2'!T340,Parameters!$C$22*Parameters!$C$5*'Actual H2'!T340))</f>
        <v>188.67924528301887</v>
      </c>
      <c r="U340" s="12">
        <f>IF(Control!$C$11="Highly pure",Parameters!$C$12*Parameters!$C$5*'Actual H2'!U340,IF(Control!$C$11="Tap water",Parameters!$C$17*Parameters!$C$5*'Actual H2'!U340,Parameters!$C$22*Parameters!$C$5*'Actual H2'!U340))</f>
        <v>188.67924528301887</v>
      </c>
      <c r="V340" s="12">
        <f>IF(Control!$C$11="Highly pure",Parameters!$C$12*Parameters!$C$5*'Actual H2'!V340,IF(Control!$C$11="Tap water",Parameters!$C$17*Parameters!$C$5*'Actual H2'!V340,Parameters!$C$22*Parameters!$C$5*'Actual H2'!V340))</f>
        <v>188.67924528301887</v>
      </c>
      <c r="W340" s="12">
        <f>IF(Control!$C$11="Highly pure",Parameters!$C$12*Parameters!$C$5*'Actual H2'!W340,IF(Control!$C$11="Tap water",Parameters!$C$17*Parameters!$C$5*'Actual H2'!W340,Parameters!$C$22*Parameters!$C$5*'Actual H2'!W340))</f>
        <v>188.67924528301887</v>
      </c>
      <c r="X340" s="12">
        <f>IF(Control!$C$11="Highly pure",Parameters!$C$12*Parameters!$C$5*'Actual H2'!X340,IF(Control!$C$11="Tap water",Parameters!$C$17*Parameters!$C$5*'Actual H2'!X340,Parameters!$C$22*Parameters!$C$5*'Actual H2'!X340))</f>
        <v>188.67924528301887</v>
      </c>
      <c r="Y340" s="12">
        <f>IF(Control!$C$11="Highly pure",Parameters!$C$12*Parameters!$C$5*'Actual H2'!Y340,IF(Control!$C$11="Tap water",Parameters!$C$17*Parameters!$C$5*'Actual H2'!Y340,Parameters!$C$22*Parameters!$C$5*'Actual H2'!Y340))</f>
        <v>188.67924528301887</v>
      </c>
      <c r="Z340" s="12">
        <f>IF(Control!$C$11="Highly pure",Parameters!$C$12*Parameters!$C$5*'Actual H2'!Z340,IF(Control!$C$11="Tap water",Parameters!$C$17*Parameters!$C$5*'Actual H2'!Z340,Parameters!$C$22*Parameters!$C$5*'Actual H2'!Z340))</f>
        <v>188.67924528301887</v>
      </c>
      <c r="AB340" s="7">
        <f t="shared" si="5"/>
        <v>2999.7735849056589</v>
      </c>
    </row>
    <row r="341" spans="2:28" x14ac:dyDescent="0.2">
      <c r="B341" s="6">
        <v>44535</v>
      </c>
      <c r="C341" s="12">
        <f>IF(Control!$C$11="Highly pure",Parameters!$C$12*Parameters!$C$5*'Actual H2'!C341,IF(Control!$C$11="Tap water",Parameters!$C$17*Parameters!$C$5*'Actual H2'!C341,Parameters!$C$22*Parameters!$C$5*'Actual H2'!C341))</f>
        <v>188.67924528301887</v>
      </c>
      <c r="D341" s="12">
        <f>IF(Control!$C$11="Highly pure",Parameters!$C$12*Parameters!$C$5*'Actual H2'!D341,IF(Control!$C$11="Tap water",Parameters!$C$17*Parameters!$C$5*'Actual H2'!D341,Parameters!$C$22*Parameters!$C$5*'Actual H2'!D341))</f>
        <v>188.67924528301887</v>
      </c>
      <c r="E341" s="12">
        <f>IF(Control!$C$11="Highly pure",Parameters!$C$12*Parameters!$C$5*'Actual H2'!E341,IF(Control!$C$11="Tap water",Parameters!$C$17*Parameters!$C$5*'Actual H2'!E341,Parameters!$C$22*Parameters!$C$5*'Actual H2'!E341))</f>
        <v>188.67924528301887</v>
      </c>
      <c r="F341" s="12">
        <f>IF(Control!$C$11="Highly pure",Parameters!$C$12*Parameters!$C$5*'Actual H2'!F341,IF(Control!$C$11="Tap water",Parameters!$C$17*Parameters!$C$5*'Actual H2'!F341,Parameters!$C$22*Parameters!$C$5*'Actual H2'!F341))</f>
        <v>188.67924528301887</v>
      </c>
      <c r="G341" s="12">
        <f>IF(Control!$C$11="Highly pure",Parameters!$C$12*Parameters!$C$5*'Actual H2'!G341,IF(Control!$C$11="Tap water",Parameters!$C$17*Parameters!$C$5*'Actual H2'!G341,Parameters!$C$22*Parameters!$C$5*'Actual H2'!G341))</f>
        <v>188.67924528301887</v>
      </c>
      <c r="H341" s="12">
        <f>IF(Control!$C$11="Highly pure",Parameters!$C$12*Parameters!$C$5*'Actual H2'!H341,IF(Control!$C$11="Tap water",Parameters!$C$17*Parameters!$C$5*'Actual H2'!H341,Parameters!$C$22*Parameters!$C$5*'Actual H2'!H341))</f>
        <v>188.67924528301887</v>
      </c>
      <c r="I341" s="12">
        <f>IF(Control!$C$11="Highly pure",Parameters!$C$12*Parameters!$C$5*'Actual H2'!I341,IF(Control!$C$11="Tap water",Parameters!$C$17*Parameters!$C$5*'Actual H2'!I341,Parameters!$C$22*Parameters!$C$5*'Actual H2'!I341))</f>
        <v>188.67924528301887</v>
      </c>
      <c r="J341" s="12">
        <f>IF(Control!$C$11="Highly pure",Parameters!$C$12*Parameters!$C$5*'Actual H2'!J341,IF(Control!$C$11="Tap water",Parameters!$C$17*Parameters!$C$5*'Actual H2'!J341,Parameters!$C$22*Parameters!$C$5*'Actual H2'!J341))</f>
        <v>187.74339622641514</v>
      </c>
      <c r="K341" s="12">
        <f>IF(Control!$C$11="Highly pure",Parameters!$C$12*Parameters!$C$5*'Actual H2'!K341,IF(Control!$C$11="Tap water",Parameters!$C$17*Parameters!$C$5*'Actual H2'!K341,Parameters!$C$22*Parameters!$C$5*'Actual H2'!K341))</f>
        <v>183.81886792452832</v>
      </c>
      <c r="L341" s="12">
        <f>IF(Control!$C$11="Highly pure",Parameters!$C$12*Parameters!$C$5*'Actual H2'!L341,IF(Control!$C$11="Tap water",Parameters!$C$17*Parameters!$C$5*'Actual H2'!L341,Parameters!$C$22*Parameters!$C$5*'Actual H2'!L341))</f>
        <v>174.79245283018867</v>
      </c>
      <c r="M341" s="12">
        <f>IF(Control!$C$11="Highly pure",Parameters!$C$12*Parameters!$C$5*'Actual H2'!M341,IF(Control!$C$11="Tap water",Parameters!$C$17*Parameters!$C$5*'Actual H2'!M341,Parameters!$C$22*Parameters!$C$5*'Actual H2'!M341))</f>
        <v>151.72830188679248</v>
      </c>
      <c r="N341" s="12">
        <f>IF(Control!$C$11="Highly pure",Parameters!$C$12*Parameters!$C$5*'Actual H2'!N341,IF(Control!$C$11="Tap water",Parameters!$C$17*Parameters!$C$5*'Actual H2'!N341,Parameters!$C$22*Parameters!$C$5*'Actual H2'!N341))</f>
        <v>117.1320754716981</v>
      </c>
      <c r="O341" s="12">
        <f>IF(Control!$C$11="Highly pure",Parameters!$C$12*Parameters!$C$5*'Actual H2'!O341,IF(Control!$C$11="Tap water",Parameters!$C$17*Parameters!$C$5*'Actual H2'!O341,Parameters!$C$22*Parameters!$C$5*'Actual H2'!O341))</f>
        <v>83.89433962264151</v>
      </c>
      <c r="P341" s="12">
        <f>IF(Control!$C$11="Highly pure",Parameters!$C$12*Parameters!$C$5*'Actual H2'!P341,IF(Control!$C$11="Tap water",Parameters!$C$17*Parameters!$C$5*'Actual H2'!P341,Parameters!$C$22*Parameters!$C$5*'Actual H2'!P341))</f>
        <v>59.230188679245273</v>
      </c>
      <c r="Q341" s="12">
        <f>IF(Control!$C$11="Highly pure",Parameters!$C$12*Parameters!$C$5*'Actual H2'!Q341,IF(Control!$C$11="Tap water",Parameters!$C$17*Parameters!$C$5*'Actual H2'!Q341,Parameters!$C$22*Parameters!$C$5*'Actual H2'!Q341))</f>
        <v>47.969811320754729</v>
      </c>
      <c r="R341" s="12">
        <f>IF(Control!$C$11="Highly pure",Parameters!$C$12*Parameters!$C$5*'Actual H2'!R341,IF(Control!$C$11="Tap water",Parameters!$C$17*Parameters!$C$5*'Actual H2'!R341,Parameters!$C$22*Parameters!$C$5*'Actual H2'!R341))</f>
        <v>31.532075471698114</v>
      </c>
      <c r="S341" s="12">
        <f>IF(Control!$C$11="Highly pure",Parameters!$C$12*Parameters!$C$5*'Actual H2'!S341,IF(Control!$C$11="Tap water",Parameters!$C$17*Parameters!$C$5*'Actual H2'!S341,Parameters!$C$22*Parameters!$C$5*'Actual H2'!S341))</f>
        <v>14.384905660377358</v>
      </c>
      <c r="T341" s="12">
        <f>IF(Control!$C$11="Highly pure",Parameters!$C$12*Parameters!$C$5*'Actual H2'!T341,IF(Control!$C$11="Tap water",Parameters!$C$17*Parameters!$C$5*'Actual H2'!T341,Parameters!$C$22*Parameters!$C$5*'Actual H2'!T341))</f>
        <v>0</v>
      </c>
      <c r="U341" s="12">
        <f>IF(Control!$C$11="Highly pure",Parameters!$C$12*Parameters!$C$5*'Actual H2'!U341,IF(Control!$C$11="Tap water",Parameters!$C$17*Parameters!$C$5*'Actual H2'!U341,Parameters!$C$22*Parameters!$C$5*'Actual H2'!U341))</f>
        <v>0</v>
      </c>
      <c r="V341" s="12">
        <f>IF(Control!$C$11="Highly pure",Parameters!$C$12*Parameters!$C$5*'Actual H2'!V341,IF(Control!$C$11="Tap water",Parameters!$C$17*Parameters!$C$5*'Actual H2'!V341,Parameters!$C$22*Parameters!$C$5*'Actual H2'!V341))</f>
        <v>0</v>
      </c>
      <c r="W341" s="12">
        <f>IF(Control!$C$11="Highly pure",Parameters!$C$12*Parameters!$C$5*'Actual H2'!W341,IF(Control!$C$11="Tap water",Parameters!$C$17*Parameters!$C$5*'Actual H2'!W341,Parameters!$C$22*Parameters!$C$5*'Actual H2'!W341))</f>
        <v>3.8188679245283015</v>
      </c>
      <c r="X341" s="12">
        <f>IF(Control!$C$11="Highly pure",Parameters!$C$12*Parameters!$C$5*'Actual H2'!X341,IF(Control!$C$11="Tap water",Parameters!$C$17*Parameters!$C$5*'Actual H2'!X341,Parameters!$C$22*Parameters!$C$5*'Actual H2'!X341))</f>
        <v>23.924528301886792</v>
      </c>
      <c r="Y341" s="12">
        <f>IF(Control!$C$11="Highly pure",Parameters!$C$12*Parameters!$C$5*'Actual H2'!Y341,IF(Control!$C$11="Tap water",Parameters!$C$17*Parameters!$C$5*'Actual H2'!Y341,Parameters!$C$22*Parameters!$C$5*'Actual H2'!Y341))</f>
        <v>56.181132075471695</v>
      </c>
      <c r="Z341" s="12">
        <f>IF(Control!$C$11="Highly pure",Parameters!$C$12*Parameters!$C$5*'Actual H2'!Z341,IF(Control!$C$11="Tap water",Parameters!$C$17*Parameters!$C$5*'Actual H2'!Z341,Parameters!$C$22*Parameters!$C$5*'Actual H2'!Z341))</f>
        <v>101.19245283018867</v>
      </c>
      <c r="AB341" s="7">
        <f t="shared" si="5"/>
        <v>2558.0981132075472</v>
      </c>
    </row>
    <row r="342" spans="2:28" x14ac:dyDescent="0.2">
      <c r="B342" s="6">
        <v>44536</v>
      </c>
      <c r="C342" s="12">
        <f>IF(Control!$C$11="Highly pure",Parameters!$C$12*Parameters!$C$5*'Actual H2'!C342,IF(Control!$C$11="Tap water",Parameters!$C$17*Parameters!$C$5*'Actual H2'!C342,Parameters!$C$22*Parameters!$C$5*'Actual H2'!C342))</f>
        <v>137.53962264150945</v>
      </c>
      <c r="D342" s="12">
        <f>IF(Control!$C$11="Highly pure",Parameters!$C$12*Parameters!$C$5*'Actual H2'!D342,IF(Control!$C$11="Tap water",Parameters!$C$17*Parameters!$C$5*'Actual H2'!D342,Parameters!$C$22*Parameters!$C$5*'Actual H2'!D342))</f>
        <v>165.37358490566035</v>
      </c>
      <c r="E342" s="12">
        <f>IF(Control!$C$11="Highly pure",Parameters!$C$12*Parameters!$C$5*'Actual H2'!E342,IF(Control!$C$11="Tap water",Parameters!$C$17*Parameters!$C$5*'Actual H2'!E342,Parameters!$C$22*Parameters!$C$5*'Actual H2'!E342))</f>
        <v>182.33962264150944</v>
      </c>
      <c r="F342" s="12">
        <f>IF(Control!$C$11="Highly pure",Parameters!$C$12*Parameters!$C$5*'Actual H2'!F342,IF(Control!$C$11="Tap water",Parameters!$C$17*Parameters!$C$5*'Actual H2'!F342,Parameters!$C$22*Parameters!$C$5*'Actual H2'!F342))</f>
        <v>186.94339622641508</v>
      </c>
      <c r="G342" s="12">
        <f>IF(Control!$C$11="Highly pure",Parameters!$C$12*Parameters!$C$5*'Actual H2'!G342,IF(Control!$C$11="Tap water",Parameters!$C$17*Parameters!$C$5*'Actual H2'!G342,Parameters!$C$22*Parameters!$C$5*'Actual H2'!G342))</f>
        <v>188.67924528301887</v>
      </c>
      <c r="H342" s="12">
        <f>IF(Control!$C$11="Highly pure",Parameters!$C$12*Parameters!$C$5*'Actual H2'!H342,IF(Control!$C$11="Tap water",Parameters!$C$17*Parameters!$C$5*'Actual H2'!H342,Parameters!$C$22*Parameters!$C$5*'Actual H2'!H342))</f>
        <v>188.67924528301887</v>
      </c>
      <c r="I342" s="12">
        <f>IF(Control!$C$11="Highly pure",Parameters!$C$12*Parameters!$C$5*'Actual H2'!I342,IF(Control!$C$11="Tap water",Parameters!$C$17*Parameters!$C$5*'Actual H2'!I342,Parameters!$C$22*Parameters!$C$5*'Actual H2'!I342))</f>
        <v>188.67924528301887</v>
      </c>
      <c r="J342" s="12">
        <f>IF(Control!$C$11="Highly pure",Parameters!$C$12*Parameters!$C$5*'Actual H2'!J342,IF(Control!$C$11="Tap water",Parameters!$C$17*Parameters!$C$5*'Actual H2'!J342,Parameters!$C$22*Parameters!$C$5*'Actual H2'!J342))</f>
        <v>188.67924528301887</v>
      </c>
      <c r="K342" s="12">
        <f>IF(Control!$C$11="Highly pure",Parameters!$C$12*Parameters!$C$5*'Actual H2'!K342,IF(Control!$C$11="Tap water",Parameters!$C$17*Parameters!$C$5*'Actual H2'!K342,Parameters!$C$22*Parameters!$C$5*'Actual H2'!K342))</f>
        <v>188.67924528301887</v>
      </c>
      <c r="L342" s="12">
        <f>IF(Control!$C$11="Highly pure",Parameters!$C$12*Parameters!$C$5*'Actual H2'!L342,IF(Control!$C$11="Tap water",Parameters!$C$17*Parameters!$C$5*'Actual H2'!L342,Parameters!$C$22*Parameters!$C$5*'Actual H2'!L342))</f>
        <v>188.67924528301887</v>
      </c>
      <c r="M342" s="12">
        <f>IF(Control!$C$11="Highly pure",Parameters!$C$12*Parameters!$C$5*'Actual H2'!M342,IF(Control!$C$11="Tap water",Parameters!$C$17*Parameters!$C$5*'Actual H2'!M342,Parameters!$C$22*Parameters!$C$5*'Actual H2'!M342))</f>
        <v>188.67924528301887</v>
      </c>
      <c r="N342" s="12">
        <f>IF(Control!$C$11="Highly pure",Parameters!$C$12*Parameters!$C$5*'Actual H2'!N342,IF(Control!$C$11="Tap water",Parameters!$C$17*Parameters!$C$5*'Actual H2'!N342,Parameters!$C$22*Parameters!$C$5*'Actual H2'!N342))</f>
        <v>183.26037735849056</v>
      </c>
      <c r="O342" s="12">
        <f>IF(Control!$C$11="Highly pure",Parameters!$C$12*Parameters!$C$5*'Actual H2'!O342,IF(Control!$C$11="Tap water",Parameters!$C$17*Parameters!$C$5*'Actual H2'!O342,Parameters!$C$22*Parameters!$C$5*'Actual H2'!O342))</f>
        <v>165.37358490566035</v>
      </c>
      <c r="P342" s="12">
        <f>IF(Control!$C$11="Highly pure",Parameters!$C$12*Parameters!$C$5*'Actual H2'!P342,IF(Control!$C$11="Tap water",Parameters!$C$17*Parameters!$C$5*'Actual H2'!P342,Parameters!$C$22*Parameters!$C$5*'Actual H2'!P342))</f>
        <v>165.37358490566035</v>
      </c>
      <c r="Q342" s="12">
        <f>IF(Control!$C$11="Highly pure",Parameters!$C$12*Parameters!$C$5*'Actual H2'!Q342,IF(Control!$C$11="Tap water",Parameters!$C$17*Parameters!$C$5*'Actual H2'!Q342,Parameters!$C$22*Parameters!$C$5*'Actual H2'!Q342))</f>
        <v>154.15849056603776</v>
      </c>
      <c r="R342" s="12">
        <f>IF(Control!$C$11="Highly pure",Parameters!$C$12*Parameters!$C$5*'Actual H2'!R342,IF(Control!$C$11="Tap water",Parameters!$C$17*Parameters!$C$5*'Actual H2'!R342,Parameters!$C$22*Parameters!$C$5*'Actual H2'!R342))</f>
        <v>154.15849056603776</v>
      </c>
      <c r="S342" s="12">
        <f>IF(Control!$C$11="Highly pure",Parameters!$C$12*Parameters!$C$5*'Actual H2'!S342,IF(Control!$C$11="Tap water",Parameters!$C$17*Parameters!$C$5*'Actual H2'!S342,Parameters!$C$22*Parameters!$C$5*'Actual H2'!S342))</f>
        <v>165.37358490566035</v>
      </c>
      <c r="T342" s="12">
        <f>IF(Control!$C$11="Highly pure",Parameters!$C$12*Parameters!$C$5*'Actual H2'!T342,IF(Control!$C$11="Tap water",Parameters!$C$17*Parameters!$C$5*'Actual H2'!T342,Parameters!$C$22*Parameters!$C$5*'Actual H2'!T342))</f>
        <v>167.80377358490566</v>
      </c>
      <c r="U342" s="12">
        <f>IF(Control!$C$11="Highly pure",Parameters!$C$12*Parameters!$C$5*'Actual H2'!U342,IF(Control!$C$11="Tap water",Parameters!$C$17*Parameters!$C$5*'Actual H2'!U342,Parameters!$C$22*Parameters!$C$5*'Actual H2'!U342))</f>
        <v>177.7811320754717</v>
      </c>
      <c r="V342" s="12">
        <f>IF(Control!$C$11="Highly pure",Parameters!$C$12*Parameters!$C$5*'Actual H2'!V342,IF(Control!$C$11="Tap water",Parameters!$C$17*Parameters!$C$5*'Actual H2'!V342,Parameters!$C$22*Parameters!$C$5*'Actual H2'!V342))</f>
        <v>183.26037735849056</v>
      </c>
      <c r="W342" s="12">
        <f>IF(Control!$C$11="Highly pure",Parameters!$C$12*Parameters!$C$5*'Actual H2'!W342,IF(Control!$C$11="Tap water",Parameters!$C$17*Parameters!$C$5*'Actual H2'!W342,Parameters!$C$22*Parameters!$C$5*'Actual H2'!W342))</f>
        <v>187.71320754716982</v>
      </c>
      <c r="X342" s="12">
        <f>IF(Control!$C$11="Highly pure",Parameters!$C$12*Parameters!$C$5*'Actual H2'!X342,IF(Control!$C$11="Tap water",Parameters!$C$17*Parameters!$C$5*'Actual H2'!X342,Parameters!$C$22*Parameters!$C$5*'Actual H2'!X342))</f>
        <v>188.67924528301887</v>
      </c>
      <c r="Y342" s="12">
        <f>IF(Control!$C$11="Highly pure",Parameters!$C$12*Parameters!$C$5*'Actual H2'!Y342,IF(Control!$C$11="Tap water",Parameters!$C$17*Parameters!$C$5*'Actual H2'!Y342,Parameters!$C$22*Parameters!$C$5*'Actual H2'!Y342))</f>
        <v>187.74339622641514</v>
      </c>
      <c r="Z342" s="12">
        <f>IF(Control!$C$11="Highly pure",Parameters!$C$12*Parameters!$C$5*'Actual H2'!Z342,IF(Control!$C$11="Tap water",Parameters!$C$17*Parameters!$C$5*'Actual H2'!Z342,Parameters!$C$22*Parameters!$C$5*'Actual H2'!Z342))</f>
        <v>186.94339622641508</v>
      </c>
      <c r="AB342" s="7">
        <f t="shared" si="5"/>
        <v>4260.57358490566</v>
      </c>
    </row>
    <row r="343" spans="2:28" x14ac:dyDescent="0.2">
      <c r="B343" s="6">
        <v>44537</v>
      </c>
      <c r="C343" s="12">
        <f>IF(Control!$C$11="Highly pure",Parameters!$C$12*Parameters!$C$5*'Actual H2'!C343,IF(Control!$C$11="Tap water",Parameters!$C$17*Parameters!$C$5*'Actual H2'!C343,Parameters!$C$22*Parameters!$C$5*'Actual H2'!C343))</f>
        <v>184.0301886792453</v>
      </c>
      <c r="D343" s="12">
        <f>IF(Control!$C$11="Highly pure",Parameters!$C$12*Parameters!$C$5*'Actual H2'!D343,IF(Control!$C$11="Tap water",Parameters!$C$17*Parameters!$C$5*'Actual H2'!D343,Parameters!$C$22*Parameters!$C$5*'Actual H2'!D343))</f>
        <v>182.33962264150944</v>
      </c>
      <c r="E343" s="12">
        <f>IF(Control!$C$11="Highly pure",Parameters!$C$12*Parameters!$C$5*'Actual H2'!E343,IF(Control!$C$11="Tap water",Parameters!$C$17*Parameters!$C$5*'Actual H2'!E343,Parameters!$C$22*Parameters!$C$5*'Actual H2'!E343))</f>
        <v>168.36226415094336</v>
      </c>
      <c r="F343" s="12">
        <f>IF(Control!$C$11="Highly pure",Parameters!$C$12*Parameters!$C$5*'Actual H2'!F343,IF(Control!$C$11="Tap water",Parameters!$C$17*Parameters!$C$5*'Actual H2'!F343,Parameters!$C$22*Parameters!$C$5*'Actual H2'!F343))</f>
        <v>151.72830188679248</v>
      </c>
      <c r="G343" s="12">
        <f>IF(Control!$C$11="Highly pure",Parameters!$C$12*Parameters!$C$5*'Actual H2'!G343,IF(Control!$C$11="Tap water",Parameters!$C$17*Parameters!$C$5*'Actual H2'!G343,Parameters!$C$22*Parameters!$C$5*'Actual H2'!G343))</f>
        <v>109.79622641509434</v>
      </c>
      <c r="H343" s="12">
        <f>IF(Control!$C$11="Highly pure",Parameters!$C$12*Parameters!$C$5*'Actual H2'!H343,IF(Control!$C$11="Tap water",Parameters!$C$17*Parameters!$C$5*'Actual H2'!H343,Parameters!$C$22*Parameters!$C$5*'Actual H2'!H343))</f>
        <v>68.377358490566024</v>
      </c>
      <c r="I343" s="12">
        <f>IF(Control!$C$11="Highly pure",Parameters!$C$12*Parameters!$C$5*'Actual H2'!I343,IF(Control!$C$11="Tap water",Parameters!$C$17*Parameters!$C$5*'Actual H2'!I343,Parameters!$C$22*Parameters!$C$5*'Actual H2'!I343))</f>
        <v>27.547169811320753</v>
      </c>
      <c r="J343" s="12">
        <f>IF(Control!$C$11="Highly pure",Parameters!$C$12*Parameters!$C$5*'Actual H2'!J343,IF(Control!$C$11="Tap water",Parameters!$C$17*Parameters!$C$5*'Actual H2'!J343,Parameters!$C$22*Parameters!$C$5*'Actual H2'!J343))</f>
        <v>3.8188679245283015</v>
      </c>
      <c r="K343" s="12">
        <f>IF(Control!$C$11="Highly pure",Parameters!$C$12*Parameters!$C$5*'Actual H2'!K343,IF(Control!$C$11="Tap water",Parameters!$C$17*Parameters!$C$5*'Actual H2'!K343,Parameters!$C$22*Parameters!$C$5*'Actual H2'!K343))</f>
        <v>6.7169811320754729</v>
      </c>
      <c r="L343" s="12">
        <f>IF(Control!$C$11="Highly pure",Parameters!$C$12*Parameters!$C$5*'Actual H2'!L343,IF(Control!$C$11="Tap water",Parameters!$C$17*Parameters!$C$5*'Actual H2'!L343,Parameters!$C$22*Parameters!$C$5*'Actual H2'!L343))</f>
        <v>38.052830188679245</v>
      </c>
      <c r="M343" s="12">
        <f>IF(Control!$C$11="Highly pure",Parameters!$C$12*Parameters!$C$5*'Actual H2'!M343,IF(Control!$C$11="Tap water",Parameters!$C$17*Parameters!$C$5*'Actual H2'!M343,Parameters!$C$22*Parameters!$C$5*'Actual H2'!M343))</f>
        <v>79.969811320754715</v>
      </c>
      <c r="N343" s="12">
        <f>IF(Control!$C$11="Highly pure",Parameters!$C$12*Parameters!$C$5*'Actual H2'!N343,IF(Control!$C$11="Tap water",Parameters!$C$17*Parameters!$C$5*'Actual H2'!N343,Parameters!$C$22*Parameters!$C$5*'Actual H2'!N343))</f>
        <v>130.26415094339623</v>
      </c>
      <c r="O343" s="12">
        <f>IF(Control!$C$11="Highly pure",Parameters!$C$12*Parameters!$C$5*'Actual H2'!O343,IF(Control!$C$11="Tap water",Parameters!$C$17*Parameters!$C$5*'Actual H2'!O343,Parameters!$C$22*Parameters!$C$5*'Actual H2'!O343))</f>
        <v>166.88301886792453</v>
      </c>
      <c r="P343" s="12">
        <f>IF(Control!$C$11="Highly pure",Parameters!$C$12*Parameters!$C$5*'Actual H2'!P343,IF(Control!$C$11="Tap water",Parameters!$C$17*Parameters!$C$5*'Actual H2'!P343,Parameters!$C$22*Parameters!$C$5*'Actual H2'!P343))</f>
        <v>184.06037735849057</v>
      </c>
      <c r="Q343" s="12">
        <f>IF(Control!$C$11="Highly pure",Parameters!$C$12*Parameters!$C$5*'Actual H2'!Q343,IF(Control!$C$11="Tap water",Parameters!$C$17*Parameters!$C$5*'Actual H2'!Q343,Parameters!$C$22*Parameters!$C$5*'Actual H2'!Q343))</f>
        <v>188.67924528301887</v>
      </c>
      <c r="R343" s="12">
        <f>IF(Control!$C$11="Highly pure",Parameters!$C$12*Parameters!$C$5*'Actual H2'!R343,IF(Control!$C$11="Tap water",Parameters!$C$17*Parameters!$C$5*'Actual H2'!R343,Parameters!$C$22*Parameters!$C$5*'Actual H2'!R343))</f>
        <v>188.67924528301887</v>
      </c>
      <c r="S343" s="12">
        <f>IF(Control!$C$11="Highly pure",Parameters!$C$12*Parameters!$C$5*'Actual H2'!S343,IF(Control!$C$11="Tap water",Parameters!$C$17*Parameters!$C$5*'Actual H2'!S343,Parameters!$C$22*Parameters!$C$5*'Actual H2'!S343))</f>
        <v>188.67924528301887</v>
      </c>
      <c r="T343" s="12">
        <f>IF(Control!$C$11="Highly pure",Parameters!$C$12*Parameters!$C$5*'Actual H2'!T343,IF(Control!$C$11="Tap water",Parameters!$C$17*Parameters!$C$5*'Actual H2'!T343,Parameters!$C$22*Parameters!$C$5*'Actual H2'!T343))</f>
        <v>188.67924528301887</v>
      </c>
      <c r="U343" s="12">
        <f>IF(Control!$C$11="Highly pure",Parameters!$C$12*Parameters!$C$5*'Actual H2'!U343,IF(Control!$C$11="Tap water",Parameters!$C$17*Parameters!$C$5*'Actual H2'!U343,Parameters!$C$22*Parameters!$C$5*'Actual H2'!U343))</f>
        <v>188.67924528301887</v>
      </c>
      <c r="V343" s="12">
        <f>IF(Control!$C$11="Highly pure",Parameters!$C$12*Parameters!$C$5*'Actual H2'!V343,IF(Control!$C$11="Tap water",Parameters!$C$17*Parameters!$C$5*'Actual H2'!V343,Parameters!$C$22*Parameters!$C$5*'Actual H2'!V343))</f>
        <v>188.67924528301887</v>
      </c>
      <c r="W343" s="12">
        <f>IF(Control!$C$11="Highly pure",Parameters!$C$12*Parameters!$C$5*'Actual H2'!W343,IF(Control!$C$11="Tap water",Parameters!$C$17*Parameters!$C$5*'Actual H2'!W343,Parameters!$C$22*Parameters!$C$5*'Actual H2'!W343))</f>
        <v>188.67924528301887</v>
      </c>
      <c r="X343" s="12">
        <f>IF(Control!$C$11="Highly pure",Parameters!$C$12*Parameters!$C$5*'Actual H2'!X343,IF(Control!$C$11="Tap water",Parameters!$C$17*Parameters!$C$5*'Actual H2'!X343,Parameters!$C$22*Parameters!$C$5*'Actual H2'!X343))</f>
        <v>188.67924528301887</v>
      </c>
      <c r="Y343" s="12">
        <f>IF(Control!$C$11="Highly pure",Parameters!$C$12*Parameters!$C$5*'Actual H2'!Y343,IF(Control!$C$11="Tap water",Parameters!$C$17*Parameters!$C$5*'Actual H2'!Y343,Parameters!$C$22*Parameters!$C$5*'Actual H2'!Y343))</f>
        <v>188.67924528301887</v>
      </c>
      <c r="Z343" s="12">
        <f>IF(Control!$C$11="Highly pure",Parameters!$C$12*Parameters!$C$5*'Actual H2'!Z343,IF(Control!$C$11="Tap water",Parameters!$C$17*Parameters!$C$5*'Actual H2'!Z343,Parameters!$C$22*Parameters!$C$5*'Actual H2'!Z343))</f>
        <v>188.67924528301887</v>
      </c>
      <c r="AB343" s="7">
        <f t="shared" si="5"/>
        <v>3388.7396226415076</v>
      </c>
    </row>
    <row r="344" spans="2:28" x14ac:dyDescent="0.2">
      <c r="B344" s="6">
        <v>44538</v>
      </c>
      <c r="C344" s="12">
        <f>IF(Control!$C$11="Highly pure",Parameters!$C$12*Parameters!$C$5*'Actual H2'!C344,IF(Control!$C$11="Tap water",Parameters!$C$17*Parameters!$C$5*'Actual H2'!C344,Parameters!$C$22*Parameters!$C$5*'Actual H2'!C344))</f>
        <v>188.67924528301887</v>
      </c>
      <c r="D344" s="12">
        <f>IF(Control!$C$11="Highly pure",Parameters!$C$12*Parameters!$C$5*'Actual H2'!D344,IF(Control!$C$11="Tap water",Parameters!$C$17*Parameters!$C$5*'Actual H2'!D344,Parameters!$C$22*Parameters!$C$5*'Actual H2'!D344))</f>
        <v>188.67924528301887</v>
      </c>
      <c r="E344" s="12">
        <f>IF(Control!$C$11="Highly pure",Parameters!$C$12*Parameters!$C$5*'Actual H2'!E344,IF(Control!$C$11="Tap water",Parameters!$C$17*Parameters!$C$5*'Actual H2'!E344,Parameters!$C$22*Parameters!$C$5*'Actual H2'!E344))</f>
        <v>188.67924528301887</v>
      </c>
      <c r="F344" s="12">
        <f>IF(Control!$C$11="Highly pure",Parameters!$C$12*Parameters!$C$5*'Actual H2'!F344,IF(Control!$C$11="Tap water",Parameters!$C$17*Parameters!$C$5*'Actual H2'!F344,Parameters!$C$22*Parameters!$C$5*'Actual H2'!F344))</f>
        <v>188.67924528301887</v>
      </c>
      <c r="G344" s="12">
        <f>IF(Control!$C$11="Highly pure",Parameters!$C$12*Parameters!$C$5*'Actual H2'!G344,IF(Control!$C$11="Tap water",Parameters!$C$17*Parameters!$C$5*'Actual H2'!G344,Parameters!$C$22*Parameters!$C$5*'Actual H2'!G344))</f>
        <v>187.50188679245284</v>
      </c>
      <c r="H344" s="12">
        <f>IF(Control!$C$11="Highly pure",Parameters!$C$12*Parameters!$C$5*'Actual H2'!H344,IF(Control!$C$11="Tap water",Parameters!$C$17*Parameters!$C$5*'Actual H2'!H344,Parameters!$C$22*Parameters!$C$5*'Actual H2'!H344))</f>
        <v>177.22264150943397</v>
      </c>
      <c r="I344" s="12">
        <f>IF(Control!$C$11="Highly pure",Parameters!$C$12*Parameters!$C$5*'Actual H2'!I344,IF(Control!$C$11="Tap water",Parameters!$C$17*Parameters!$C$5*'Actual H2'!I344,Parameters!$C$22*Parameters!$C$5*'Actual H2'!I344))</f>
        <v>183.81886792452832</v>
      </c>
      <c r="J344" s="12">
        <f>IF(Control!$C$11="Highly pure",Parameters!$C$12*Parameters!$C$5*'Actual H2'!J344,IF(Control!$C$11="Tap water",Parameters!$C$17*Parameters!$C$5*'Actual H2'!J344,Parameters!$C$22*Parameters!$C$5*'Actual H2'!J344))</f>
        <v>187.74339622641514</v>
      </c>
      <c r="K344" s="12">
        <f>IF(Control!$C$11="Highly pure",Parameters!$C$12*Parameters!$C$5*'Actual H2'!K344,IF(Control!$C$11="Tap water",Parameters!$C$17*Parameters!$C$5*'Actual H2'!K344,Parameters!$C$22*Parameters!$C$5*'Actual H2'!K344))</f>
        <v>187.74339622641514</v>
      </c>
      <c r="L344" s="12">
        <f>IF(Control!$C$11="Highly pure",Parameters!$C$12*Parameters!$C$5*'Actual H2'!L344,IF(Control!$C$11="Tap water",Parameters!$C$17*Parameters!$C$5*'Actual H2'!L344,Parameters!$C$22*Parameters!$C$5*'Actual H2'!L344))</f>
        <v>187.74339622641514</v>
      </c>
      <c r="M344" s="12">
        <f>IF(Control!$C$11="Highly pure",Parameters!$C$12*Parameters!$C$5*'Actual H2'!M344,IF(Control!$C$11="Tap water",Parameters!$C$17*Parameters!$C$5*'Actual H2'!M344,Parameters!$C$22*Parameters!$C$5*'Actual H2'!M344))</f>
        <v>184.06037735849057</v>
      </c>
      <c r="N344" s="12">
        <f>IF(Control!$C$11="Highly pure",Parameters!$C$12*Parameters!$C$5*'Actual H2'!N344,IF(Control!$C$11="Tap water",Parameters!$C$17*Parameters!$C$5*'Actual H2'!N344,Parameters!$C$22*Parameters!$C$5*'Actual H2'!N344))</f>
        <v>177.7811320754717</v>
      </c>
      <c r="O344" s="12">
        <f>IF(Control!$C$11="Highly pure",Parameters!$C$12*Parameters!$C$5*'Actual H2'!O344,IF(Control!$C$11="Tap water",Parameters!$C$17*Parameters!$C$5*'Actual H2'!O344,Parameters!$C$22*Parameters!$C$5*'Actual H2'!O344))</f>
        <v>166.88301886792453</v>
      </c>
      <c r="P344" s="12">
        <f>IF(Control!$C$11="Highly pure",Parameters!$C$12*Parameters!$C$5*'Actual H2'!P344,IF(Control!$C$11="Tap water",Parameters!$C$17*Parameters!$C$5*'Actual H2'!P344,Parameters!$C$22*Parameters!$C$5*'Actual H2'!P344))</f>
        <v>151.72830188679248</v>
      </c>
      <c r="Q344" s="12">
        <f>IF(Control!$C$11="Highly pure",Parameters!$C$12*Parameters!$C$5*'Actual H2'!Q344,IF(Control!$C$11="Tap water",Parameters!$C$17*Parameters!$C$5*'Actual H2'!Q344,Parameters!$C$22*Parameters!$C$5*'Actual H2'!Q344))</f>
        <v>133.6754716981132</v>
      </c>
      <c r="R344" s="12">
        <f>IF(Control!$C$11="Highly pure",Parameters!$C$12*Parameters!$C$5*'Actual H2'!R344,IF(Control!$C$11="Tap water",Parameters!$C$17*Parameters!$C$5*'Actual H2'!R344,Parameters!$C$22*Parameters!$C$5*'Actual H2'!R344))</f>
        <v>113.72075471698113</v>
      </c>
      <c r="S344" s="12">
        <f>IF(Control!$C$11="Highly pure",Parameters!$C$12*Parameters!$C$5*'Actual H2'!S344,IF(Control!$C$11="Tap water",Parameters!$C$17*Parameters!$C$5*'Actual H2'!S344,Parameters!$C$22*Parameters!$C$5*'Actual H2'!S344))</f>
        <v>85.735849056603769</v>
      </c>
      <c r="T344" s="12">
        <f>IF(Control!$C$11="Highly pure",Parameters!$C$12*Parameters!$C$5*'Actual H2'!T344,IF(Control!$C$11="Tap water",Parameters!$C$17*Parameters!$C$5*'Actual H2'!T344,Parameters!$C$22*Parameters!$C$5*'Actual H2'!T344))</f>
        <v>59.230188679245273</v>
      </c>
      <c r="U344" s="12">
        <f>IF(Control!$C$11="Highly pure",Parameters!$C$12*Parameters!$C$5*'Actual H2'!U344,IF(Control!$C$11="Tap water",Parameters!$C$17*Parameters!$C$5*'Actual H2'!U344,Parameters!$C$22*Parameters!$C$5*'Actual H2'!U344))</f>
        <v>42.807547169811322</v>
      </c>
      <c r="V344" s="12">
        <f>IF(Control!$C$11="Highly pure",Parameters!$C$12*Parameters!$C$5*'Actual H2'!V344,IF(Control!$C$11="Tap water",Parameters!$C$17*Parameters!$C$5*'Actual H2'!V344,Parameters!$C$22*Parameters!$C$5*'Actual H2'!V344))</f>
        <v>35.879245283018875</v>
      </c>
      <c r="W344" s="12">
        <f>IF(Control!$C$11="Highly pure",Parameters!$C$12*Parameters!$C$5*'Actual H2'!W344,IF(Control!$C$11="Tap water",Parameters!$C$17*Parameters!$C$5*'Actual H2'!W344,Parameters!$C$22*Parameters!$C$5*'Actual H2'!W344))</f>
        <v>33.705660377358491</v>
      </c>
      <c r="X344" s="12">
        <f>IF(Control!$C$11="Highly pure",Parameters!$C$12*Parameters!$C$5*'Actual H2'!X344,IF(Control!$C$11="Tap water",Parameters!$C$17*Parameters!$C$5*'Actual H2'!X344,Parameters!$C$22*Parameters!$C$5*'Actual H2'!X344))</f>
        <v>33.705660377358491</v>
      </c>
      <c r="Y344" s="12">
        <f>IF(Control!$C$11="Highly pure",Parameters!$C$12*Parameters!$C$5*'Actual H2'!Y344,IF(Control!$C$11="Tap water",Parameters!$C$17*Parameters!$C$5*'Actual H2'!Y344,Parameters!$C$22*Parameters!$C$5*'Actual H2'!Y344))</f>
        <v>35.879245283018875</v>
      </c>
      <c r="Z344" s="12">
        <f>IF(Control!$C$11="Highly pure",Parameters!$C$12*Parameters!$C$5*'Actual H2'!Z344,IF(Control!$C$11="Tap water",Parameters!$C$17*Parameters!$C$5*'Actual H2'!Z344,Parameters!$C$22*Parameters!$C$5*'Actual H2'!Z344))</f>
        <v>35.879245283018875</v>
      </c>
      <c r="AB344" s="7">
        <f t="shared" si="5"/>
        <v>3157.1622641509439</v>
      </c>
    </row>
    <row r="345" spans="2:28" x14ac:dyDescent="0.2">
      <c r="B345" s="6">
        <v>44539</v>
      </c>
      <c r="C345" s="12">
        <f>IF(Control!$C$11="Highly pure",Parameters!$C$12*Parameters!$C$5*'Actual H2'!C345,IF(Control!$C$11="Tap water",Parameters!$C$17*Parameters!$C$5*'Actual H2'!C345,Parameters!$C$22*Parameters!$C$5*'Actual H2'!C345))</f>
        <v>31.532075471698114</v>
      </c>
      <c r="D345" s="12">
        <f>IF(Control!$C$11="Highly pure",Parameters!$C$12*Parameters!$C$5*'Actual H2'!D345,IF(Control!$C$11="Tap water",Parameters!$C$17*Parameters!$C$5*'Actual H2'!D345,Parameters!$C$22*Parameters!$C$5*'Actual H2'!D345))</f>
        <v>23.924528301886792</v>
      </c>
      <c r="E345" s="12">
        <f>IF(Control!$C$11="Highly pure",Parameters!$C$12*Parameters!$C$5*'Actual H2'!E345,IF(Control!$C$11="Tap water",Parameters!$C$17*Parameters!$C$5*'Actual H2'!E345,Parameters!$C$22*Parameters!$C$5*'Actual H2'!E345))</f>
        <v>25.735849056603776</v>
      </c>
      <c r="F345" s="12">
        <f>IF(Control!$C$11="Highly pure",Parameters!$C$12*Parameters!$C$5*'Actual H2'!F345,IF(Control!$C$11="Tap water",Parameters!$C$17*Parameters!$C$5*'Actual H2'!F345,Parameters!$C$22*Parameters!$C$5*'Actual H2'!F345))</f>
        <v>45.388679245283029</v>
      </c>
      <c r="G345" s="12">
        <f>IF(Control!$C$11="Highly pure",Parameters!$C$12*Parameters!$C$5*'Actual H2'!G345,IF(Control!$C$11="Tap water",Parameters!$C$17*Parameters!$C$5*'Actual H2'!G345,Parameters!$C$22*Parameters!$C$5*'Actual H2'!G345))</f>
        <v>65.328301886792445</v>
      </c>
      <c r="H345" s="12">
        <f>IF(Control!$C$11="Highly pure",Parameters!$C$12*Parameters!$C$5*'Actual H2'!H345,IF(Control!$C$11="Tap water",Parameters!$C$17*Parameters!$C$5*'Actual H2'!H345,Parameters!$C$22*Parameters!$C$5*'Actual H2'!H345))</f>
        <v>62.279245283018867</v>
      </c>
      <c r="I345" s="12">
        <f>IF(Control!$C$11="Highly pure",Parameters!$C$12*Parameters!$C$5*'Actual H2'!I345,IF(Control!$C$11="Tap water",Parameters!$C$17*Parameters!$C$5*'Actual H2'!I345,Parameters!$C$22*Parameters!$C$5*'Actual H2'!I345))</f>
        <v>47.969811320754729</v>
      </c>
      <c r="J345" s="12">
        <f>IF(Control!$C$11="Highly pure",Parameters!$C$12*Parameters!$C$5*'Actual H2'!J345,IF(Control!$C$11="Tap water",Parameters!$C$17*Parameters!$C$5*'Actual H2'!J345,Parameters!$C$22*Parameters!$C$5*'Actual H2'!J345))</f>
        <v>38.052830188679245</v>
      </c>
      <c r="K345" s="12">
        <f>IF(Control!$C$11="Highly pure",Parameters!$C$12*Parameters!$C$5*'Actual H2'!K345,IF(Control!$C$11="Tap water",Parameters!$C$17*Parameters!$C$5*'Actual H2'!K345,Parameters!$C$22*Parameters!$C$5*'Actual H2'!K345))</f>
        <v>35.879245283018875</v>
      </c>
      <c r="L345" s="12">
        <f>IF(Control!$C$11="Highly pure",Parameters!$C$12*Parameters!$C$5*'Actual H2'!L345,IF(Control!$C$11="Tap water",Parameters!$C$17*Parameters!$C$5*'Actual H2'!L345,Parameters!$C$22*Parameters!$C$5*'Actual H2'!L345))</f>
        <v>38.052830188679245</v>
      </c>
      <c r="M345" s="12">
        <f>IF(Control!$C$11="Highly pure",Parameters!$C$12*Parameters!$C$5*'Actual H2'!M345,IF(Control!$C$11="Tap water",Parameters!$C$17*Parameters!$C$5*'Actual H2'!M345,Parameters!$C$22*Parameters!$C$5*'Actual H2'!M345))</f>
        <v>40.226415094339615</v>
      </c>
      <c r="N345" s="12">
        <f>IF(Control!$C$11="Highly pure",Parameters!$C$12*Parameters!$C$5*'Actual H2'!N345,IF(Control!$C$11="Tap water",Parameters!$C$17*Parameters!$C$5*'Actual H2'!N345,Parameters!$C$22*Parameters!$C$5*'Actual H2'!N345))</f>
        <v>45.388679245283029</v>
      </c>
      <c r="O345" s="12">
        <f>IF(Control!$C$11="Highly pure",Parameters!$C$12*Parameters!$C$5*'Actual H2'!O345,IF(Control!$C$11="Tap water",Parameters!$C$17*Parameters!$C$5*'Actual H2'!O345,Parameters!$C$22*Parameters!$C$5*'Actual H2'!O345))</f>
        <v>53.132075471698116</v>
      </c>
      <c r="P345" s="12">
        <f>IF(Control!$C$11="Highly pure",Parameters!$C$12*Parameters!$C$5*'Actual H2'!P345,IF(Control!$C$11="Tap water",Parameters!$C$17*Parameters!$C$5*'Actual H2'!P345,Parameters!$C$22*Parameters!$C$5*'Actual H2'!P345))</f>
        <v>50.55094339622643</v>
      </c>
      <c r="Q345" s="12">
        <f>IF(Control!$C$11="Highly pure",Parameters!$C$12*Parameters!$C$5*'Actual H2'!Q345,IF(Control!$C$11="Tap water",Parameters!$C$17*Parameters!$C$5*'Actual H2'!Q345,Parameters!$C$22*Parameters!$C$5*'Actual H2'!Q345))</f>
        <v>50.55094339622643</v>
      </c>
      <c r="R345" s="12">
        <f>IF(Control!$C$11="Highly pure",Parameters!$C$12*Parameters!$C$5*'Actual H2'!R345,IF(Control!$C$11="Tap water",Parameters!$C$17*Parameters!$C$5*'Actual H2'!R345,Parameters!$C$22*Parameters!$C$5*'Actual H2'!R345))</f>
        <v>65.328301886792445</v>
      </c>
      <c r="S345" s="12">
        <f>IF(Control!$C$11="Highly pure",Parameters!$C$12*Parameters!$C$5*'Actual H2'!S345,IF(Control!$C$11="Tap water",Parameters!$C$17*Parameters!$C$5*'Actual H2'!S345,Parameters!$C$22*Parameters!$C$5*'Actual H2'!S345))</f>
        <v>89.720754716981133</v>
      </c>
      <c r="T345" s="12">
        <f>IF(Control!$C$11="Highly pure",Parameters!$C$12*Parameters!$C$5*'Actual H2'!T345,IF(Control!$C$11="Tap water",Parameters!$C$17*Parameters!$C$5*'Actual H2'!T345,Parameters!$C$22*Parameters!$C$5*'Actual H2'!T345))</f>
        <v>113.72075471698113</v>
      </c>
      <c r="U345" s="12">
        <f>IF(Control!$C$11="Highly pure",Parameters!$C$12*Parameters!$C$5*'Actual H2'!U345,IF(Control!$C$11="Tap water",Parameters!$C$17*Parameters!$C$5*'Actual H2'!U345,Parameters!$C$22*Parameters!$C$5*'Actual H2'!U345))</f>
        <v>136.0301886792453</v>
      </c>
      <c r="V345" s="12">
        <f>IF(Control!$C$11="Highly pure",Parameters!$C$12*Parameters!$C$5*'Actual H2'!V345,IF(Control!$C$11="Tap water",Parameters!$C$17*Parameters!$C$5*'Actual H2'!V345,Parameters!$C$22*Parameters!$C$5*'Actual H2'!V345))</f>
        <v>149.37358490566038</v>
      </c>
      <c r="W345" s="12">
        <f>IF(Control!$C$11="Highly pure",Parameters!$C$12*Parameters!$C$5*'Actual H2'!W345,IF(Control!$C$11="Tap water",Parameters!$C$17*Parameters!$C$5*'Actual H2'!W345,Parameters!$C$22*Parameters!$C$5*'Actual H2'!W345))</f>
        <v>137.53962264150945</v>
      </c>
      <c r="X345" s="12">
        <f>IF(Control!$C$11="Highly pure",Parameters!$C$12*Parameters!$C$5*'Actual H2'!X345,IF(Control!$C$11="Tap water",Parameters!$C$17*Parameters!$C$5*'Actual H2'!X345,Parameters!$C$22*Parameters!$C$5*'Actual H2'!X345))</f>
        <v>119.48679245283019</v>
      </c>
      <c r="Y345" s="12">
        <f>IF(Control!$C$11="Highly pure",Parameters!$C$12*Parameters!$C$5*'Actual H2'!Y345,IF(Control!$C$11="Tap water",Parameters!$C$17*Parameters!$C$5*'Actual H2'!Y345,Parameters!$C$22*Parameters!$C$5*'Actual H2'!Y345))</f>
        <v>117.1320754716981</v>
      </c>
      <c r="Z345" s="12">
        <f>IF(Control!$C$11="Highly pure",Parameters!$C$12*Parameters!$C$5*'Actual H2'!Z345,IF(Control!$C$11="Tap water",Parameters!$C$17*Parameters!$C$5*'Actual H2'!Z345,Parameters!$C$22*Parameters!$C$5*'Actual H2'!Z345))</f>
        <v>136.0301886792453</v>
      </c>
      <c r="AB345" s="7">
        <f t="shared" si="5"/>
        <v>1718.3547169811322</v>
      </c>
    </row>
    <row r="346" spans="2:28" x14ac:dyDescent="0.2">
      <c r="B346" s="6">
        <v>44540</v>
      </c>
      <c r="C346" s="12">
        <f>IF(Control!$C$11="Highly pure",Parameters!$C$12*Parameters!$C$5*'Actual H2'!C346,IF(Control!$C$11="Tap water",Parameters!$C$17*Parameters!$C$5*'Actual H2'!C346,Parameters!$C$22*Parameters!$C$5*'Actual H2'!C346))</f>
        <v>151.72830188679248</v>
      </c>
      <c r="D346" s="12">
        <f>IF(Control!$C$11="Highly pure",Parameters!$C$12*Parameters!$C$5*'Actual H2'!D346,IF(Control!$C$11="Tap water",Parameters!$C$17*Parameters!$C$5*'Actual H2'!D346,Parameters!$C$22*Parameters!$C$5*'Actual H2'!D346))</f>
        <v>151.72830188679248</v>
      </c>
      <c r="E346" s="12">
        <f>IF(Control!$C$11="Highly pure",Parameters!$C$12*Parameters!$C$5*'Actual H2'!E346,IF(Control!$C$11="Tap water",Parameters!$C$17*Parameters!$C$5*'Actual H2'!E346,Parameters!$C$22*Parameters!$C$5*'Actual H2'!E346))</f>
        <v>153.23773584905663</v>
      </c>
      <c r="F346" s="12">
        <f>IF(Control!$C$11="Highly pure",Parameters!$C$12*Parameters!$C$5*'Actual H2'!F346,IF(Control!$C$11="Tap water",Parameters!$C$17*Parameters!$C$5*'Actual H2'!F346,Parameters!$C$22*Parameters!$C$5*'Actual H2'!F346))</f>
        <v>153.23773584905663</v>
      </c>
      <c r="G346" s="12">
        <f>IF(Control!$C$11="Highly pure",Parameters!$C$12*Parameters!$C$5*'Actual H2'!G346,IF(Control!$C$11="Tap water",Parameters!$C$17*Parameters!$C$5*'Actual H2'!G346,Parameters!$C$22*Parameters!$C$5*'Actual H2'!G346))</f>
        <v>153.23773584905663</v>
      </c>
      <c r="H346" s="12">
        <f>IF(Control!$C$11="Highly pure",Parameters!$C$12*Parameters!$C$5*'Actual H2'!H346,IF(Control!$C$11="Tap water",Parameters!$C$17*Parameters!$C$5*'Actual H2'!H346,Parameters!$C$22*Parameters!$C$5*'Actual H2'!H346))</f>
        <v>165.37358490566035</v>
      </c>
      <c r="I346" s="12">
        <f>IF(Control!$C$11="Highly pure",Parameters!$C$12*Parameters!$C$5*'Actual H2'!I346,IF(Control!$C$11="Tap water",Parameters!$C$17*Parameters!$C$5*'Actual H2'!I346,Parameters!$C$22*Parameters!$C$5*'Actual H2'!I346))</f>
        <v>168.36226415094336</v>
      </c>
      <c r="J346" s="12">
        <f>IF(Control!$C$11="Highly pure",Parameters!$C$12*Parameters!$C$5*'Actual H2'!J346,IF(Control!$C$11="Tap water",Parameters!$C$17*Parameters!$C$5*'Actual H2'!J346,Parameters!$C$22*Parameters!$C$5*'Actual H2'!J346))</f>
        <v>153.23773584905663</v>
      </c>
      <c r="K346" s="12">
        <f>IF(Control!$C$11="Highly pure",Parameters!$C$12*Parameters!$C$5*'Actual H2'!K346,IF(Control!$C$11="Tap water",Parameters!$C$17*Parameters!$C$5*'Actual H2'!K346,Parameters!$C$22*Parameters!$C$5*'Actual H2'!K346))</f>
        <v>137.53962264150945</v>
      </c>
      <c r="L346" s="12">
        <f>IF(Control!$C$11="Highly pure",Parameters!$C$12*Parameters!$C$5*'Actual H2'!L346,IF(Control!$C$11="Tap water",Parameters!$C$17*Parameters!$C$5*'Actual H2'!L346,Parameters!$C$22*Parameters!$C$5*'Actual H2'!L346))</f>
        <v>137.53962264150945</v>
      </c>
      <c r="M346" s="12">
        <f>IF(Control!$C$11="Highly pure",Parameters!$C$12*Parameters!$C$5*'Actual H2'!M346,IF(Control!$C$11="Tap water",Parameters!$C$17*Parameters!$C$5*'Actual H2'!M346,Parameters!$C$22*Parameters!$C$5*'Actual H2'!M346))</f>
        <v>126.33962264150944</v>
      </c>
      <c r="N346" s="12">
        <f>IF(Control!$C$11="Highly pure",Parameters!$C$12*Parameters!$C$5*'Actual H2'!N346,IF(Control!$C$11="Tap water",Parameters!$C$17*Parameters!$C$5*'Actual H2'!N346,Parameters!$C$22*Parameters!$C$5*'Actual H2'!N346))</f>
        <v>117.1320754716981</v>
      </c>
      <c r="O346" s="12">
        <f>IF(Control!$C$11="Highly pure",Parameters!$C$12*Parameters!$C$5*'Actual H2'!O346,IF(Control!$C$11="Tap water",Parameters!$C$17*Parameters!$C$5*'Actual H2'!O346,Parameters!$C$22*Parameters!$C$5*'Actual H2'!O346))</f>
        <v>109.79622641509434</v>
      </c>
      <c r="P346" s="12">
        <f>IF(Control!$C$11="Highly pure",Parameters!$C$12*Parameters!$C$5*'Actual H2'!P346,IF(Control!$C$11="Tap water",Parameters!$C$17*Parameters!$C$5*'Actual H2'!P346,Parameters!$C$22*Parameters!$C$5*'Actual H2'!P346))</f>
        <v>105.66037735849056</v>
      </c>
      <c r="Q346" s="12">
        <f>IF(Control!$C$11="Highly pure",Parameters!$C$12*Parameters!$C$5*'Actual H2'!Q346,IF(Control!$C$11="Tap water",Parameters!$C$17*Parameters!$C$5*'Actual H2'!Q346,Parameters!$C$22*Parameters!$C$5*'Actual H2'!Q346))</f>
        <v>109.79622641509434</v>
      </c>
      <c r="R346" s="12">
        <f>IF(Control!$C$11="Highly pure",Parameters!$C$12*Parameters!$C$5*'Actual H2'!R346,IF(Control!$C$11="Tap water",Parameters!$C$17*Parameters!$C$5*'Actual H2'!R346,Parameters!$C$22*Parameters!$C$5*'Actual H2'!R346))</f>
        <v>119.48679245283019</v>
      </c>
      <c r="S346" s="12">
        <f>IF(Control!$C$11="Highly pure",Parameters!$C$12*Parameters!$C$5*'Actual H2'!S346,IF(Control!$C$11="Tap water",Parameters!$C$17*Parameters!$C$5*'Actual H2'!S346,Parameters!$C$22*Parameters!$C$5*'Actual H2'!S346))</f>
        <v>130.26415094339623</v>
      </c>
      <c r="T346" s="12">
        <f>IF(Control!$C$11="Highly pure",Parameters!$C$12*Parameters!$C$5*'Actual H2'!T346,IF(Control!$C$11="Tap water",Parameters!$C$17*Parameters!$C$5*'Actual H2'!T346,Parameters!$C$22*Parameters!$C$5*'Actual H2'!T346))</f>
        <v>126.33962264150944</v>
      </c>
      <c r="U346" s="12">
        <f>IF(Control!$C$11="Highly pure",Parameters!$C$12*Parameters!$C$5*'Actual H2'!U346,IF(Control!$C$11="Tap water",Parameters!$C$17*Parameters!$C$5*'Actual H2'!U346,Parameters!$C$22*Parameters!$C$5*'Actual H2'!U346))</f>
        <v>119.48679245283019</v>
      </c>
      <c r="V346" s="12">
        <f>IF(Control!$C$11="Highly pure",Parameters!$C$12*Parameters!$C$5*'Actual H2'!V346,IF(Control!$C$11="Tap water",Parameters!$C$17*Parameters!$C$5*'Actual H2'!V346,Parameters!$C$22*Parameters!$C$5*'Actual H2'!V346))</f>
        <v>126.33962264150944</v>
      </c>
      <c r="W346" s="12">
        <f>IF(Control!$C$11="Highly pure",Parameters!$C$12*Parameters!$C$5*'Actual H2'!W346,IF(Control!$C$11="Tap water",Parameters!$C$17*Parameters!$C$5*'Actual H2'!W346,Parameters!$C$22*Parameters!$C$5*'Actual H2'!W346))</f>
        <v>133.6754716981132</v>
      </c>
      <c r="X346" s="12">
        <f>IF(Control!$C$11="Highly pure",Parameters!$C$12*Parameters!$C$5*'Actual H2'!X346,IF(Control!$C$11="Tap water",Parameters!$C$17*Parameters!$C$5*'Actual H2'!X346,Parameters!$C$22*Parameters!$C$5*'Actual H2'!X346))</f>
        <v>137.53962264150945</v>
      </c>
      <c r="Y346" s="12">
        <f>IF(Control!$C$11="Highly pure",Parameters!$C$12*Parameters!$C$5*'Actual H2'!Y346,IF(Control!$C$11="Tap water",Parameters!$C$17*Parameters!$C$5*'Actual H2'!Y346,Parameters!$C$22*Parameters!$C$5*'Actual H2'!Y346))</f>
        <v>133.6754716981132</v>
      </c>
      <c r="Z346" s="12">
        <f>IF(Control!$C$11="Highly pure",Parameters!$C$12*Parameters!$C$5*'Actual H2'!Z346,IF(Control!$C$11="Tap water",Parameters!$C$17*Parameters!$C$5*'Actual H2'!Z346,Parameters!$C$22*Parameters!$C$5*'Actual H2'!Z346))</f>
        <v>126.33962264150944</v>
      </c>
      <c r="AB346" s="7">
        <f t="shared" si="5"/>
        <v>3247.0943396226412</v>
      </c>
    </row>
    <row r="347" spans="2:28" x14ac:dyDescent="0.2">
      <c r="B347" s="6">
        <v>44541</v>
      </c>
      <c r="C347" s="12">
        <f>IF(Control!$C$11="Highly pure",Parameters!$C$12*Parameters!$C$5*'Actual H2'!C347,IF(Control!$C$11="Tap water",Parameters!$C$17*Parameters!$C$5*'Actual H2'!C347,Parameters!$C$22*Parameters!$C$5*'Actual H2'!C347))</f>
        <v>113.72075471698113</v>
      </c>
      <c r="D347" s="12">
        <f>IF(Control!$C$11="Highly pure",Parameters!$C$12*Parameters!$C$5*'Actual H2'!D347,IF(Control!$C$11="Tap water",Parameters!$C$17*Parameters!$C$5*'Actual H2'!D347,Parameters!$C$22*Parameters!$C$5*'Actual H2'!D347))</f>
        <v>113.72075471698113</v>
      </c>
      <c r="E347" s="12">
        <f>IF(Control!$C$11="Highly pure",Parameters!$C$12*Parameters!$C$5*'Actual H2'!E347,IF(Control!$C$11="Tap water",Parameters!$C$17*Parameters!$C$5*'Actual H2'!E347,Parameters!$C$22*Parameters!$C$5*'Actual H2'!E347))</f>
        <v>97.781132075471703</v>
      </c>
      <c r="F347" s="12">
        <f>IF(Control!$C$11="Highly pure",Parameters!$C$12*Parameters!$C$5*'Actual H2'!F347,IF(Control!$C$11="Tap water",Parameters!$C$17*Parameters!$C$5*'Actual H2'!F347,Parameters!$C$22*Parameters!$C$5*'Actual H2'!F347))</f>
        <v>85.735849056603769</v>
      </c>
      <c r="G347" s="12">
        <f>IF(Control!$C$11="Highly pure",Parameters!$C$12*Parameters!$C$5*'Actual H2'!G347,IF(Control!$C$11="Tap water",Parameters!$C$17*Parameters!$C$5*'Actual H2'!G347,Parameters!$C$22*Parameters!$C$5*'Actual H2'!G347))</f>
        <v>65.328301886792445</v>
      </c>
      <c r="H347" s="12">
        <f>IF(Control!$C$11="Highly pure",Parameters!$C$12*Parameters!$C$5*'Actual H2'!H347,IF(Control!$C$11="Tap water",Parameters!$C$17*Parameters!$C$5*'Actual H2'!H347,Parameters!$C$22*Parameters!$C$5*'Actual H2'!H347))</f>
        <v>62.279245283018867</v>
      </c>
      <c r="I347" s="12">
        <f>IF(Control!$C$11="Highly pure",Parameters!$C$12*Parameters!$C$5*'Actual H2'!I347,IF(Control!$C$11="Tap water",Parameters!$C$17*Parameters!$C$5*'Actual H2'!I347,Parameters!$C$22*Parameters!$C$5*'Actual H2'!I347))</f>
        <v>83.89433962264151</v>
      </c>
      <c r="J347" s="12">
        <f>IF(Control!$C$11="Highly pure",Parameters!$C$12*Parameters!$C$5*'Actual H2'!J347,IF(Control!$C$11="Tap water",Parameters!$C$17*Parameters!$C$5*'Actual H2'!J347,Parameters!$C$22*Parameters!$C$5*'Actual H2'!J347))</f>
        <v>105.66037735849056</v>
      </c>
      <c r="K347" s="12">
        <f>IF(Control!$C$11="Highly pure",Parameters!$C$12*Parameters!$C$5*'Actual H2'!K347,IF(Control!$C$11="Tap water",Parameters!$C$17*Parameters!$C$5*'Actual H2'!K347,Parameters!$C$22*Parameters!$C$5*'Actual H2'!K347))</f>
        <v>130.26415094339623</v>
      </c>
      <c r="L347" s="12">
        <f>IF(Control!$C$11="Highly pure",Parameters!$C$12*Parameters!$C$5*'Actual H2'!L347,IF(Control!$C$11="Tap water",Parameters!$C$17*Parameters!$C$5*'Actual H2'!L347,Parameters!$C$22*Parameters!$C$5*'Actual H2'!L347))</f>
        <v>151.72830188679248</v>
      </c>
      <c r="M347" s="12">
        <f>IF(Control!$C$11="Highly pure",Parameters!$C$12*Parameters!$C$5*'Actual H2'!M347,IF(Control!$C$11="Tap water",Parameters!$C$17*Parameters!$C$5*'Actual H2'!M347,Parameters!$C$22*Parameters!$C$5*'Actual H2'!M347))</f>
        <v>165.37358490566035</v>
      </c>
      <c r="N347" s="12">
        <f>IF(Control!$C$11="Highly pure",Parameters!$C$12*Parameters!$C$5*'Actual H2'!N347,IF(Control!$C$11="Tap water",Parameters!$C$17*Parameters!$C$5*'Actual H2'!N347,Parameters!$C$22*Parameters!$C$5*'Actual H2'!N347))</f>
        <v>166.88301886792453</v>
      </c>
      <c r="O347" s="12">
        <f>IF(Control!$C$11="Highly pure",Parameters!$C$12*Parameters!$C$5*'Actual H2'!O347,IF(Control!$C$11="Tap water",Parameters!$C$17*Parameters!$C$5*'Actual H2'!O347,Parameters!$C$22*Parameters!$C$5*'Actual H2'!O347))</f>
        <v>186.94339622641508</v>
      </c>
      <c r="P347" s="12">
        <f>IF(Control!$C$11="Highly pure",Parameters!$C$12*Parameters!$C$5*'Actual H2'!P347,IF(Control!$C$11="Tap water",Parameters!$C$17*Parameters!$C$5*'Actual H2'!P347,Parameters!$C$22*Parameters!$C$5*'Actual H2'!P347))</f>
        <v>186.94339622641508</v>
      </c>
      <c r="Q347" s="12">
        <f>IF(Control!$C$11="Highly pure",Parameters!$C$12*Parameters!$C$5*'Actual H2'!Q347,IF(Control!$C$11="Tap water",Parameters!$C$17*Parameters!$C$5*'Actual H2'!Q347,Parameters!$C$22*Parameters!$C$5*'Actual H2'!Q347))</f>
        <v>187.71320754716982</v>
      </c>
      <c r="R347" s="12">
        <f>IF(Control!$C$11="Highly pure",Parameters!$C$12*Parameters!$C$5*'Actual H2'!R347,IF(Control!$C$11="Tap water",Parameters!$C$17*Parameters!$C$5*'Actual H2'!R347,Parameters!$C$22*Parameters!$C$5*'Actual H2'!R347))</f>
        <v>177.22264150943397</v>
      </c>
      <c r="S347" s="12">
        <f>IF(Control!$C$11="Highly pure",Parameters!$C$12*Parameters!$C$5*'Actual H2'!S347,IF(Control!$C$11="Tap water",Parameters!$C$17*Parameters!$C$5*'Actual H2'!S347,Parameters!$C$22*Parameters!$C$5*'Actual H2'!S347))</f>
        <v>151.72830188679248</v>
      </c>
      <c r="T347" s="12">
        <f>IF(Control!$C$11="Highly pure",Parameters!$C$12*Parameters!$C$5*'Actual H2'!T347,IF(Control!$C$11="Tap water",Parameters!$C$17*Parameters!$C$5*'Actual H2'!T347,Parameters!$C$22*Parameters!$C$5*'Actual H2'!T347))</f>
        <v>119.48679245283019</v>
      </c>
      <c r="U347" s="12">
        <f>IF(Control!$C$11="Highly pure",Parameters!$C$12*Parameters!$C$5*'Actual H2'!U347,IF(Control!$C$11="Tap water",Parameters!$C$17*Parameters!$C$5*'Actual H2'!U347,Parameters!$C$22*Parameters!$C$5*'Actual H2'!U347))</f>
        <v>113.72075471698113</v>
      </c>
      <c r="V347" s="12">
        <f>IF(Control!$C$11="Highly pure",Parameters!$C$12*Parameters!$C$5*'Actual H2'!V347,IF(Control!$C$11="Tap water",Parameters!$C$17*Parameters!$C$5*'Actual H2'!V347,Parameters!$C$22*Parameters!$C$5*'Actual H2'!V347))</f>
        <v>109.79622641509434</v>
      </c>
      <c r="W347" s="12">
        <f>IF(Control!$C$11="Highly pure",Parameters!$C$12*Parameters!$C$5*'Actual H2'!W347,IF(Control!$C$11="Tap water",Parameters!$C$17*Parameters!$C$5*'Actual H2'!W347,Parameters!$C$22*Parameters!$C$5*'Actual H2'!W347))</f>
        <v>105.66037735849056</v>
      </c>
      <c r="X347" s="12">
        <f>IF(Control!$C$11="Highly pure",Parameters!$C$12*Parameters!$C$5*'Actual H2'!X347,IF(Control!$C$11="Tap water",Parameters!$C$17*Parameters!$C$5*'Actual H2'!X347,Parameters!$C$22*Parameters!$C$5*'Actual H2'!X347))</f>
        <v>109.79622641509434</v>
      </c>
      <c r="Y347" s="12">
        <f>IF(Control!$C$11="Highly pure",Parameters!$C$12*Parameters!$C$5*'Actual H2'!Y347,IF(Control!$C$11="Tap water",Parameters!$C$17*Parameters!$C$5*'Actual H2'!Y347,Parameters!$C$22*Parameters!$C$5*'Actual H2'!Y347))</f>
        <v>109.79622641509434</v>
      </c>
      <c r="Z347" s="12">
        <f>IF(Control!$C$11="Highly pure",Parameters!$C$12*Parameters!$C$5*'Actual H2'!Z347,IF(Control!$C$11="Tap water",Parameters!$C$17*Parameters!$C$5*'Actual H2'!Z347,Parameters!$C$22*Parameters!$C$5*'Actual H2'!Z347))</f>
        <v>105.66037735849056</v>
      </c>
      <c r="AB347" s="7">
        <f t="shared" si="5"/>
        <v>3006.8377358490566</v>
      </c>
    </row>
    <row r="348" spans="2:28" x14ac:dyDescent="0.2">
      <c r="B348" s="6">
        <v>44542</v>
      </c>
      <c r="C348" s="12">
        <f>IF(Control!$C$11="Highly pure",Parameters!$C$12*Parameters!$C$5*'Actual H2'!C348,IF(Control!$C$11="Tap water",Parameters!$C$17*Parameters!$C$5*'Actual H2'!C348,Parameters!$C$22*Parameters!$C$5*'Actual H2'!C348))</f>
        <v>105.66037735849056</v>
      </c>
      <c r="D348" s="12">
        <f>IF(Control!$C$11="Highly pure",Parameters!$C$12*Parameters!$C$5*'Actual H2'!D348,IF(Control!$C$11="Tap water",Parameters!$C$17*Parameters!$C$5*'Actual H2'!D348,Parameters!$C$22*Parameters!$C$5*'Actual H2'!D348))</f>
        <v>117.1320754716981</v>
      </c>
      <c r="E348" s="12">
        <f>IF(Control!$C$11="Highly pure",Parameters!$C$12*Parameters!$C$5*'Actual H2'!E348,IF(Control!$C$11="Tap water",Parameters!$C$17*Parameters!$C$5*'Actual H2'!E348,Parameters!$C$22*Parameters!$C$5*'Actual H2'!E348))</f>
        <v>117.1320754716981</v>
      </c>
      <c r="F348" s="12">
        <f>IF(Control!$C$11="Highly pure",Parameters!$C$12*Parameters!$C$5*'Actual H2'!F348,IF(Control!$C$11="Tap water",Parameters!$C$17*Parameters!$C$5*'Actual H2'!F348,Parameters!$C$22*Parameters!$C$5*'Actual H2'!F348))</f>
        <v>109.79622641509434</v>
      </c>
      <c r="G348" s="12">
        <f>IF(Control!$C$11="Highly pure",Parameters!$C$12*Parameters!$C$5*'Actual H2'!G348,IF(Control!$C$11="Tap water",Parameters!$C$17*Parameters!$C$5*'Actual H2'!G348,Parameters!$C$22*Parameters!$C$5*'Actual H2'!G348))</f>
        <v>105.66037735849056</v>
      </c>
      <c r="H348" s="12">
        <f>IF(Control!$C$11="Highly pure",Parameters!$C$12*Parameters!$C$5*'Actual H2'!H348,IF(Control!$C$11="Tap water",Parameters!$C$17*Parameters!$C$5*'Actual H2'!H348,Parameters!$C$22*Parameters!$C$5*'Actual H2'!H348))</f>
        <v>109.79622641509434</v>
      </c>
      <c r="I348" s="12">
        <f>IF(Control!$C$11="Highly pure",Parameters!$C$12*Parameters!$C$5*'Actual H2'!I348,IF(Control!$C$11="Tap water",Parameters!$C$17*Parameters!$C$5*'Actual H2'!I348,Parameters!$C$22*Parameters!$C$5*'Actual H2'!I348))</f>
        <v>109.79622641509434</v>
      </c>
      <c r="J348" s="12">
        <f>IF(Control!$C$11="Highly pure",Parameters!$C$12*Parameters!$C$5*'Actual H2'!J348,IF(Control!$C$11="Tap water",Parameters!$C$17*Parameters!$C$5*'Actual H2'!J348,Parameters!$C$22*Parameters!$C$5*'Actual H2'!J348))</f>
        <v>101.19245283018867</v>
      </c>
      <c r="K348" s="12">
        <f>IF(Control!$C$11="Highly pure",Parameters!$C$12*Parameters!$C$5*'Actual H2'!K348,IF(Control!$C$11="Tap water",Parameters!$C$17*Parameters!$C$5*'Actual H2'!K348,Parameters!$C$22*Parameters!$C$5*'Actual H2'!K348))</f>
        <v>93.856603773584894</v>
      </c>
      <c r="L348" s="12">
        <f>IF(Control!$C$11="Highly pure",Parameters!$C$12*Parameters!$C$5*'Actual H2'!L348,IF(Control!$C$11="Tap water",Parameters!$C$17*Parameters!$C$5*'Actual H2'!L348,Parameters!$C$22*Parameters!$C$5*'Actual H2'!L348))</f>
        <v>93.856603773584894</v>
      </c>
      <c r="M348" s="12">
        <f>IF(Control!$C$11="Highly pure",Parameters!$C$12*Parameters!$C$5*'Actual H2'!M348,IF(Control!$C$11="Tap water",Parameters!$C$17*Parameters!$C$5*'Actual H2'!M348,Parameters!$C$22*Parameters!$C$5*'Actual H2'!M348))</f>
        <v>83.89433962264151</v>
      </c>
      <c r="N348" s="12">
        <f>IF(Control!$C$11="Highly pure",Parameters!$C$12*Parameters!$C$5*'Actual H2'!N348,IF(Control!$C$11="Tap water",Parameters!$C$17*Parameters!$C$5*'Actual H2'!N348,Parameters!$C$22*Parameters!$C$5*'Actual H2'!N348))</f>
        <v>65.328301886792445</v>
      </c>
      <c r="O348" s="12">
        <f>IF(Control!$C$11="Highly pure",Parameters!$C$12*Parameters!$C$5*'Actual H2'!O348,IF(Control!$C$11="Tap water",Parameters!$C$17*Parameters!$C$5*'Actual H2'!O348,Parameters!$C$22*Parameters!$C$5*'Actual H2'!O348))</f>
        <v>50.55094339622643</v>
      </c>
      <c r="P348" s="12">
        <f>IF(Control!$C$11="Highly pure",Parameters!$C$12*Parameters!$C$5*'Actual H2'!P348,IF(Control!$C$11="Tap water",Parameters!$C$17*Parameters!$C$5*'Actual H2'!P348,Parameters!$C$22*Parameters!$C$5*'Actual H2'!P348))</f>
        <v>38.052830188679245</v>
      </c>
      <c r="Q348" s="12">
        <f>IF(Control!$C$11="Highly pure",Parameters!$C$12*Parameters!$C$5*'Actual H2'!Q348,IF(Control!$C$11="Tap water",Parameters!$C$17*Parameters!$C$5*'Actual H2'!Q348,Parameters!$C$22*Parameters!$C$5*'Actual H2'!Q348))</f>
        <v>38.052830188679245</v>
      </c>
      <c r="R348" s="12">
        <f>IF(Control!$C$11="Highly pure",Parameters!$C$12*Parameters!$C$5*'Actual H2'!R348,IF(Control!$C$11="Tap water",Parameters!$C$17*Parameters!$C$5*'Actual H2'!R348,Parameters!$C$22*Parameters!$C$5*'Actual H2'!R348))</f>
        <v>42.807547169811322</v>
      </c>
      <c r="S348" s="12">
        <f>IF(Control!$C$11="Highly pure",Parameters!$C$12*Parameters!$C$5*'Actual H2'!S348,IF(Control!$C$11="Tap water",Parameters!$C$17*Parameters!$C$5*'Actual H2'!S348,Parameters!$C$22*Parameters!$C$5*'Actual H2'!S348))</f>
        <v>59.230188679245273</v>
      </c>
      <c r="T348" s="12">
        <f>IF(Control!$C$11="Highly pure",Parameters!$C$12*Parameters!$C$5*'Actual H2'!T348,IF(Control!$C$11="Tap water",Parameters!$C$17*Parameters!$C$5*'Actual H2'!T348,Parameters!$C$22*Parameters!$C$5*'Actual H2'!T348))</f>
        <v>109.79622641509434</v>
      </c>
      <c r="U348" s="12">
        <f>IF(Control!$C$11="Highly pure",Parameters!$C$12*Parameters!$C$5*'Actual H2'!U348,IF(Control!$C$11="Tap water",Parameters!$C$17*Parameters!$C$5*'Actual H2'!U348,Parameters!$C$22*Parameters!$C$5*'Actual H2'!U348))</f>
        <v>177.22264150943397</v>
      </c>
      <c r="V348" s="12">
        <f>IF(Control!$C$11="Highly pure",Parameters!$C$12*Parameters!$C$5*'Actual H2'!V348,IF(Control!$C$11="Tap water",Parameters!$C$17*Parameters!$C$5*'Actual H2'!V348,Parameters!$C$22*Parameters!$C$5*'Actual H2'!V348))</f>
        <v>188.67924528301887</v>
      </c>
      <c r="W348" s="12">
        <f>IF(Control!$C$11="Highly pure",Parameters!$C$12*Parameters!$C$5*'Actual H2'!W348,IF(Control!$C$11="Tap water",Parameters!$C$17*Parameters!$C$5*'Actual H2'!W348,Parameters!$C$22*Parameters!$C$5*'Actual H2'!W348))</f>
        <v>188.67924528301887</v>
      </c>
      <c r="X348" s="12">
        <f>IF(Control!$C$11="Highly pure",Parameters!$C$12*Parameters!$C$5*'Actual H2'!X348,IF(Control!$C$11="Tap water",Parameters!$C$17*Parameters!$C$5*'Actual H2'!X348,Parameters!$C$22*Parameters!$C$5*'Actual H2'!X348))</f>
        <v>188.67924528301887</v>
      </c>
      <c r="Y348" s="12">
        <f>IF(Control!$C$11="Highly pure",Parameters!$C$12*Parameters!$C$5*'Actual H2'!Y348,IF(Control!$C$11="Tap water",Parameters!$C$17*Parameters!$C$5*'Actual H2'!Y348,Parameters!$C$22*Parameters!$C$5*'Actual H2'!Y348))</f>
        <v>188.67924528301887</v>
      </c>
      <c r="Z348" s="12">
        <f>IF(Control!$C$11="Highly pure",Parameters!$C$12*Parameters!$C$5*'Actual H2'!Z348,IF(Control!$C$11="Tap water",Parameters!$C$17*Parameters!$C$5*'Actual H2'!Z348,Parameters!$C$22*Parameters!$C$5*'Actual H2'!Z348))</f>
        <v>188.67924528301887</v>
      </c>
      <c r="AB348" s="7">
        <f t="shared" si="5"/>
        <v>2672.2113207547163</v>
      </c>
    </row>
    <row r="349" spans="2:28" x14ac:dyDescent="0.2">
      <c r="B349" s="6">
        <v>44543</v>
      </c>
      <c r="C349" s="12">
        <f>IF(Control!$C$11="Highly pure",Parameters!$C$12*Parameters!$C$5*'Actual H2'!C349,IF(Control!$C$11="Tap water",Parameters!$C$17*Parameters!$C$5*'Actual H2'!C349,Parameters!$C$22*Parameters!$C$5*'Actual H2'!C349))</f>
        <v>188.67924528301887</v>
      </c>
      <c r="D349" s="12">
        <f>IF(Control!$C$11="Highly pure",Parameters!$C$12*Parameters!$C$5*'Actual H2'!D349,IF(Control!$C$11="Tap water",Parameters!$C$17*Parameters!$C$5*'Actual H2'!D349,Parameters!$C$22*Parameters!$C$5*'Actual H2'!D349))</f>
        <v>188.67924528301887</v>
      </c>
      <c r="E349" s="12">
        <f>IF(Control!$C$11="Highly pure",Parameters!$C$12*Parameters!$C$5*'Actual H2'!E349,IF(Control!$C$11="Tap water",Parameters!$C$17*Parameters!$C$5*'Actual H2'!E349,Parameters!$C$22*Parameters!$C$5*'Actual H2'!E349))</f>
        <v>188.67924528301887</v>
      </c>
      <c r="F349" s="12">
        <f>IF(Control!$C$11="Highly pure",Parameters!$C$12*Parameters!$C$5*'Actual H2'!F349,IF(Control!$C$11="Tap water",Parameters!$C$17*Parameters!$C$5*'Actual H2'!F349,Parameters!$C$22*Parameters!$C$5*'Actual H2'!F349))</f>
        <v>188.67924528301887</v>
      </c>
      <c r="G349" s="12">
        <f>IF(Control!$C$11="Highly pure",Parameters!$C$12*Parameters!$C$5*'Actual H2'!G349,IF(Control!$C$11="Tap water",Parameters!$C$17*Parameters!$C$5*'Actual H2'!G349,Parameters!$C$22*Parameters!$C$5*'Actual H2'!G349))</f>
        <v>188.67924528301887</v>
      </c>
      <c r="H349" s="12">
        <f>IF(Control!$C$11="Highly pure",Parameters!$C$12*Parameters!$C$5*'Actual H2'!H349,IF(Control!$C$11="Tap water",Parameters!$C$17*Parameters!$C$5*'Actual H2'!H349,Parameters!$C$22*Parameters!$C$5*'Actual H2'!H349))</f>
        <v>188.67924528301887</v>
      </c>
      <c r="I349" s="12">
        <f>IF(Control!$C$11="Highly pure",Parameters!$C$12*Parameters!$C$5*'Actual H2'!I349,IF(Control!$C$11="Tap water",Parameters!$C$17*Parameters!$C$5*'Actual H2'!I349,Parameters!$C$22*Parameters!$C$5*'Actual H2'!I349))</f>
        <v>188.67924528301887</v>
      </c>
      <c r="J349" s="12">
        <f>IF(Control!$C$11="Highly pure",Parameters!$C$12*Parameters!$C$5*'Actual H2'!J349,IF(Control!$C$11="Tap water",Parameters!$C$17*Parameters!$C$5*'Actual H2'!J349,Parameters!$C$22*Parameters!$C$5*'Actual H2'!J349))</f>
        <v>188.67924528301887</v>
      </c>
      <c r="K349" s="12">
        <f>IF(Control!$C$11="Highly pure",Parameters!$C$12*Parameters!$C$5*'Actual H2'!K349,IF(Control!$C$11="Tap water",Parameters!$C$17*Parameters!$C$5*'Actual H2'!K349,Parameters!$C$22*Parameters!$C$5*'Actual H2'!K349))</f>
        <v>188.67924528301887</v>
      </c>
      <c r="L349" s="12">
        <f>IF(Control!$C$11="Highly pure",Parameters!$C$12*Parameters!$C$5*'Actual H2'!L349,IF(Control!$C$11="Tap water",Parameters!$C$17*Parameters!$C$5*'Actual H2'!L349,Parameters!$C$22*Parameters!$C$5*'Actual H2'!L349))</f>
        <v>186.94339622641508</v>
      </c>
      <c r="M349" s="12">
        <f>IF(Control!$C$11="Highly pure",Parameters!$C$12*Parameters!$C$5*'Actual H2'!M349,IF(Control!$C$11="Tap water",Parameters!$C$17*Parameters!$C$5*'Actual H2'!M349,Parameters!$C$22*Parameters!$C$5*'Actual H2'!M349))</f>
        <v>166.88301886792453</v>
      </c>
      <c r="N349" s="12">
        <f>IF(Control!$C$11="Highly pure",Parameters!$C$12*Parameters!$C$5*'Actual H2'!N349,IF(Control!$C$11="Tap water",Parameters!$C$17*Parameters!$C$5*'Actual H2'!N349,Parameters!$C$22*Parameters!$C$5*'Actual H2'!N349))</f>
        <v>153.23773584905663</v>
      </c>
      <c r="O349" s="12">
        <f>IF(Control!$C$11="Highly pure",Parameters!$C$12*Parameters!$C$5*'Actual H2'!O349,IF(Control!$C$11="Tap water",Parameters!$C$17*Parameters!$C$5*'Actual H2'!O349,Parameters!$C$22*Parameters!$C$5*'Actual H2'!O349))</f>
        <v>151.72830188679248</v>
      </c>
      <c r="P349" s="12">
        <f>IF(Control!$C$11="Highly pure",Parameters!$C$12*Parameters!$C$5*'Actual H2'!P349,IF(Control!$C$11="Tap water",Parameters!$C$17*Parameters!$C$5*'Actual H2'!P349,Parameters!$C$22*Parameters!$C$5*'Actual H2'!P349))</f>
        <v>165.37358490566035</v>
      </c>
      <c r="Q349" s="12">
        <f>IF(Control!$C$11="Highly pure",Parameters!$C$12*Parameters!$C$5*'Actual H2'!Q349,IF(Control!$C$11="Tap water",Parameters!$C$17*Parameters!$C$5*'Actual H2'!Q349,Parameters!$C$22*Parameters!$C$5*'Actual H2'!Q349))</f>
        <v>167.80377358490566</v>
      </c>
      <c r="R349" s="12">
        <f>IF(Control!$C$11="Highly pure",Parameters!$C$12*Parameters!$C$5*'Actual H2'!R349,IF(Control!$C$11="Tap water",Parameters!$C$17*Parameters!$C$5*'Actual H2'!R349,Parameters!$C$22*Parameters!$C$5*'Actual H2'!R349))</f>
        <v>177.22264150943397</v>
      </c>
      <c r="S349" s="12">
        <f>IF(Control!$C$11="Highly pure",Parameters!$C$12*Parameters!$C$5*'Actual H2'!S349,IF(Control!$C$11="Tap water",Parameters!$C$17*Parameters!$C$5*'Actual H2'!S349,Parameters!$C$22*Parameters!$C$5*'Actual H2'!S349))</f>
        <v>182.33962264150944</v>
      </c>
      <c r="T349" s="12">
        <f>IF(Control!$C$11="Highly pure",Parameters!$C$12*Parameters!$C$5*'Actual H2'!T349,IF(Control!$C$11="Tap water",Parameters!$C$17*Parameters!$C$5*'Actual H2'!T349,Parameters!$C$22*Parameters!$C$5*'Actual H2'!T349))</f>
        <v>177.7811320754717</v>
      </c>
      <c r="U349" s="12">
        <f>IF(Control!$C$11="Highly pure",Parameters!$C$12*Parameters!$C$5*'Actual H2'!U349,IF(Control!$C$11="Tap water",Parameters!$C$17*Parameters!$C$5*'Actual H2'!U349,Parameters!$C$22*Parameters!$C$5*'Actual H2'!U349))</f>
        <v>168.36226415094336</v>
      </c>
      <c r="V349" s="12">
        <f>IF(Control!$C$11="Highly pure",Parameters!$C$12*Parameters!$C$5*'Actual H2'!V349,IF(Control!$C$11="Tap water",Parameters!$C$17*Parameters!$C$5*'Actual H2'!V349,Parameters!$C$22*Parameters!$C$5*'Actual H2'!V349))</f>
        <v>168.36226415094336</v>
      </c>
      <c r="W349" s="12">
        <f>IF(Control!$C$11="Highly pure",Parameters!$C$12*Parameters!$C$5*'Actual H2'!W349,IF(Control!$C$11="Tap water",Parameters!$C$17*Parameters!$C$5*'Actual H2'!W349,Parameters!$C$22*Parameters!$C$5*'Actual H2'!W349))</f>
        <v>154.15849056603776</v>
      </c>
      <c r="X349" s="12">
        <f>IF(Control!$C$11="Highly pure",Parameters!$C$12*Parameters!$C$5*'Actual H2'!X349,IF(Control!$C$11="Tap water",Parameters!$C$17*Parameters!$C$5*'Actual H2'!X349,Parameters!$C$22*Parameters!$C$5*'Actual H2'!X349))</f>
        <v>149.37358490566038</v>
      </c>
      <c r="Y349" s="12">
        <f>IF(Control!$C$11="Highly pure",Parameters!$C$12*Parameters!$C$5*'Actual H2'!Y349,IF(Control!$C$11="Tap water",Parameters!$C$17*Parameters!$C$5*'Actual H2'!Y349,Parameters!$C$22*Parameters!$C$5*'Actual H2'!Y349))</f>
        <v>154.15849056603776</v>
      </c>
      <c r="Z349" s="12">
        <f>IF(Control!$C$11="Highly pure",Parameters!$C$12*Parameters!$C$5*'Actual H2'!Z349,IF(Control!$C$11="Tap water",Parameters!$C$17*Parameters!$C$5*'Actual H2'!Z349,Parameters!$C$22*Parameters!$C$5*'Actual H2'!Z349))</f>
        <v>165.37358490566035</v>
      </c>
      <c r="AB349" s="7">
        <f t="shared" si="5"/>
        <v>4187.2150943396227</v>
      </c>
    </row>
    <row r="350" spans="2:28" x14ac:dyDescent="0.2">
      <c r="B350" s="6">
        <v>44544</v>
      </c>
      <c r="C350" s="12">
        <f>IF(Control!$C$11="Highly pure",Parameters!$C$12*Parameters!$C$5*'Actual H2'!C350,IF(Control!$C$11="Tap water",Parameters!$C$17*Parameters!$C$5*'Actual H2'!C350,Parameters!$C$22*Parameters!$C$5*'Actual H2'!C350))</f>
        <v>151.72830188679248</v>
      </c>
      <c r="D350" s="12">
        <f>IF(Control!$C$11="Highly pure",Parameters!$C$12*Parameters!$C$5*'Actual H2'!D350,IF(Control!$C$11="Tap water",Parameters!$C$17*Parameters!$C$5*'Actual H2'!D350,Parameters!$C$22*Parameters!$C$5*'Actual H2'!D350))</f>
        <v>165.37358490566035</v>
      </c>
      <c r="E350" s="12">
        <f>IF(Control!$C$11="Highly pure",Parameters!$C$12*Parameters!$C$5*'Actual H2'!E350,IF(Control!$C$11="Tap water",Parameters!$C$17*Parameters!$C$5*'Actual H2'!E350,Parameters!$C$22*Parameters!$C$5*'Actual H2'!E350))</f>
        <v>177.7811320754717</v>
      </c>
      <c r="F350" s="12">
        <f>IF(Control!$C$11="Highly pure",Parameters!$C$12*Parameters!$C$5*'Actual H2'!F350,IF(Control!$C$11="Tap water",Parameters!$C$17*Parameters!$C$5*'Actual H2'!F350,Parameters!$C$22*Parameters!$C$5*'Actual H2'!F350))</f>
        <v>187.50188679245284</v>
      </c>
      <c r="G350" s="12">
        <f>IF(Control!$C$11="Highly pure",Parameters!$C$12*Parameters!$C$5*'Actual H2'!G350,IF(Control!$C$11="Tap water",Parameters!$C$17*Parameters!$C$5*'Actual H2'!G350,Parameters!$C$22*Parameters!$C$5*'Actual H2'!G350))</f>
        <v>188.67924528301887</v>
      </c>
      <c r="H350" s="12">
        <f>IF(Control!$C$11="Highly pure",Parameters!$C$12*Parameters!$C$5*'Actual H2'!H350,IF(Control!$C$11="Tap water",Parameters!$C$17*Parameters!$C$5*'Actual H2'!H350,Parameters!$C$22*Parameters!$C$5*'Actual H2'!H350))</f>
        <v>188.67924528301887</v>
      </c>
      <c r="I350" s="12">
        <f>IF(Control!$C$11="Highly pure",Parameters!$C$12*Parameters!$C$5*'Actual H2'!I350,IF(Control!$C$11="Tap water",Parameters!$C$17*Parameters!$C$5*'Actual H2'!I350,Parameters!$C$22*Parameters!$C$5*'Actual H2'!I350))</f>
        <v>188.67924528301887</v>
      </c>
      <c r="J350" s="12">
        <f>IF(Control!$C$11="Highly pure",Parameters!$C$12*Parameters!$C$5*'Actual H2'!J350,IF(Control!$C$11="Tap water",Parameters!$C$17*Parameters!$C$5*'Actual H2'!J350,Parameters!$C$22*Parameters!$C$5*'Actual H2'!J350))</f>
        <v>188.67924528301887</v>
      </c>
      <c r="K350" s="12">
        <f>IF(Control!$C$11="Highly pure",Parameters!$C$12*Parameters!$C$5*'Actual H2'!K350,IF(Control!$C$11="Tap water",Parameters!$C$17*Parameters!$C$5*'Actual H2'!K350,Parameters!$C$22*Parameters!$C$5*'Actual H2'!K350))</f>
        <v>188.67924528301887</v>
      </c>
      <c r="L350" s="12">
        <f>IF(Control!$C$11="Highly pure",Parameters!$C$12*Parameters!$C$5*'Actual H2'!L350,IF(Control!$C$11="Tap water",Parameters!$C$17*Parameters!$C$5*'Actual H2'!L350,Parameters!$C$22*Parameters!$C$5*'Actual H2'!L350))</f>
        <v>188.67924528301887</v>
      </c>
      <c r="M350" s="12">
        <f>IF(Control!$C$11="Highly pure",Parameters!$C$12*Parameters!$C$5*'Actual H2'!M350,IF(Control!$C$11="Tap water",Parameters!$C$17*Parameters!$C$5*'Actual H2'!M350,Parameters!$C$22*Parameters!$C$5*'Actual H2'!M350))</f>
        <v>188.67924528301887</v>
      </c>
      <c r="N350" s="12">
        <f>IF(Control!$C$11="Highly pure",Parameters!$C$12*Parameters!$C$5*'Actual H2'!N350,IF(Control!$C$11="Tap water",Parameters!$C$17*Parameters!$C$5*'Actual H2'!N350,Parameters!$C$22*Parameters!$C$5*'Actual H2'!N350))</f>
        <v>188.67924528301887</v>
      </c>
      <c r="O350" s="12">
        <f>IF(Control!$C$11="Highly pure",Parameters!$C$12*Parameters!$C$5*'Actual H2'!O350,IF(Control!$C$11="Tap water",Parameters!$C$17*Parameters!$C$5*'Actual H2'!O350,Parameters!$C$22*Parameters!$C$5*'Actual H2'!O350))</f>
        <v>188.67924528301887</v>
      </c>
      <c r="P350" s="12">
        <f>IF(Control!$C$11="Highly pure",Parameters!$C$12*Parameters!$C$5*'Actual H2'!P350,IF(Control!$C$11="Tap water",Parameters!$C$17*Parameters!$C$5*'Actual H2'!P350,Parameters!$C$22*Parameters!$C$5*'Actual H2'!P350))</f>
        <v>188.67924528301887</v>
      </c>
      <c r="Q350" s="12">
        <f>IF(Control!$C$11="Highly pure",Parameters!$C$12*Parameters!$C$5*'Actual H2'!Q350,IF(Control!$C$11="Tap water",Parameters!$C$17*Parameters!$C$5*'Actual H2'!Q350,Parameters!$C$22*Parameters!$C$5*'Actual H2'!Q350))</f>
        <v>188.67924528301887</v>
      </c>
      <c r="R350" s="12">
        <f>IF(Control!$C$11="Highly pure",Parameters!$C$12*Parameters!$C$5*'Actual H2'!R350,IF(Control!$C$11="Tap water",Parameters!$C$17*Parameters!$C$5*'Actual H2'!R350,Parameters!$C$22*Parameters!$C$5*'Actual H2'!R350))</f>
        <v>188.67924528301887</v>
      </c>
      <c r="S350" s="12">
        <f>IF(Control!$C$11="Highly pure",Parameters!$C$12*Parameters!$C$5*'Actual H2'!S350,IF(Control!$C$11="Tap water",Parameters!$C$17*Parameters!$C$5*'Actual H2'!S350,Parameters!$C$22*Parameters!$C$5*'Actual H2'!S350))</f>
        <v>188.67924528301887</v>
      </c>
      <c r="T350" s="12">
        <f>IF(Control!$C$11="Highly pure",Parameters!$C$12*Parameters!$C$5*'Actual H2'!T350,IF(Control!$C$11="Tap water",Parameters!$C$17*Parameters!$C$5*'Actual H2'!T350,Parameters!$C$22*Parameters!$C$5*'Actual H2'!T350))</f>
        <v>188.67924528301887</v>
      </c>
      <c r="U350" s="12">
        <f>IF(Control!$C$11="Highly pure",Parameters!$C$12*Parameters!$C$5*'Actual H2'!U350,IF(Control!$C$11="Tap water",Parameters!$C$17*Parameters!$C$5*'Actual H2'!U350,Parameters!$C$22*Parameters!$C$5*'Actual H2'!U350))</f>
        <v>188.67924528301887</v>
      </c>
      <c r="V350" s="12">
        <f>IF(Control!$C$11="Highly pure",Parameters!$C$12*Parameters!$C$5*'Actual H2'!V350,IF(Control!$C$11="Tap water",Parameters!$C$17*Parameters!$C$5*'Actual H2'!V350,Parameters!$C$22*Parameters!$C$5*'Actual H2'!V350))</f>
        <v>188.67924528301887</v>
      </c>
      <c r="W350" s="12">
        <f>IF(Control!$C$11="Highly pure",Parameters!$C$12*Parameters!$C$5*'Actual H2'!W350,IF(Control!$C$11="Tap water",Parameters!$C$17*Parameters!$C$5*'Actual H2'!W350,Parameters!$C$22*Parameters!$C$5*'Actual H2'!W350))</f>
        <v>188.67924528301887</v>
      </c>
      <c r="X350" s="12">
        <f>IF(Control!$C$11="Highly pure",Parameters!$C$12*Parameters!$C$5*'Actual H2'!X350,IF(Control!$C$11="Tap water",Parameters!$C$17*Parameters!$C$5*'Actual H2'!X350,Parameters!$C$22*Parameters!$C$5*'Actual H2'!X350))</f>
        <v>188.67924528301887</v>
      </c>
      <c r="Y350" s="12">
        <f>IF(Control!$C$11="Highly pure",Parameters!$C$12*Parameters!$C$5*'Actual H2'!Y350,IF(Control!$C$11="Tap water",Parameters!$C$17*Parameters!$C$5*'Actual H2'!Y350,Parameters!$C$22*Parameters!$C$5*'Actual H2'!Y350))</f>
        <v>188.67924528301887</v>
      </c>
      <c r="Z350" s="12">
        <f>IF(Control!$C$11="Highly pure",Parameters!$C$12*Parameters!$C$5*'Actual H2'!Z350,IF(Control!$C$11="Tap water",Parameters!$C$17*Parameters!$C$5*'Actual H2'!Z350,Parameters!$C$22*Parameters!$C$5*'Actual H2'!Z350))</f>
        <v>188.67924528301887</v>
      </c>
      <c r="AB350" s="7">
        <f t="shared" si="5"/>
        <v>4455.9698113207523</v>
      </c>
    </row>
    <row r="351" spans="2:28" x14ac:dyDescent="0.2">
      <c r="B351" s="6">
        <v>44545</v>
      </c>
      <c r="C351" s="12">
        <f>IF(Control!$C$11="Highly pure",Parameters!$C$12*Parameters!$C$5*'Actual H2'!C351,IF(Control!$C$11="Tap water",Parameters!$C$17*Parameters!$C$5*'Actual H2'!C351,Parameters!$C$22*Parameters!$C$5*'Actual H2'!C351))</f>
        <v>188.67924528301887</v>
      </c>
      <c r="D351" s="12">
        <f>IF(Control!$C$11="Highly pure",Parameters!$C$12*Parameters!$C$5*'Actual H2'!D351,IF(Control!$C$11="Tap water",Parameters!$C$17*Parameters!$C$5*'Actual H2'!D351,Parameters!$C$22*Parameters!$C$5*'Actual H2'!D351))</f>
        <v>188.67924528301887</v>
      </c>
      <c r="E351" s="12">
        <f>IF(Control!$C$11="Highly pure",Parameters!$C$12*Parameters!$C$5*'Actual H2'!E351,IF(Control!$C$11="Tap water",Parameters!$C$17*Parameters!$C$5*'Actual H2'!E351,Parameters!$C$22*Parameters!$C$5*'Actual H2'!E351))</f>
        <v>188.67924528301887</v>
      </c>
      <c r="F351" s="12">
        <f>IF(Control!$C$11="Highly pure",Parameters!$C$12*Parameters!$C$5*'Actual H2'!F351,IF(Control!$C$11="Tap water",Parameters!$C$17*Parameters!$C$5*'Actual H2'!F351,Parameters!$C$22*Parameters!$C$5*'Actual H2'!F351))</f>
        <v>188.67924528301887</v>
      </c>
      <c r="G351" s="12">
        <f>IF(Control!$C$11="Highly pure",Parameters!$C$12*Parameters!$C$5*'Actual H2'!G351,IF(Control!$C$11="Tap water",Parameters!$C$17*Parameters!$C$5*'Actual H2'!G351,Parameters!$C$22*Parameters!$C$5*'Actual H2'!G351))</f>
        <v>188.67924528301887</v>
      </c>
      <c r="H351" s="12">
        <f>IF(Control!$C$11="Highly pure",Parameters!$C$12*Parameters!$C$5*'Actual H2'!H351,IF(Control!$C$11="Tap water",Parameters!$C$17*Parameters!$C$5*'Actual H2'!H351,Parameters!$C$22*Parameters!$C$5*'Actual H2'!H351))</f>
        <v>188.67924528301887</v>
      </c>
      <c r="I351" s="12">
        <f>IF(Control!$C$11="Highly pure",Parameters!$C$12*Parameters!$C$5*'Actual H2'!I351,IF(Control!$C$11="Tap water",Parameters!$C$17*Parameters!$C$5*'Actual H2'!I351,Parameters!$C$22*Parameters!$C$5*'Actual H2'!I351))</f>
        <v>188.67924528301887</v>
      </c>
      <c r="J351" s="12">
        <f>IF(Control!$C$11="Highly pure",Parameters!$C$12*Parameters!$C$5*'Actual H2'!J351,IF(Control!$C$11="Tap water",Parameters!$C$17*Parameters!$C$5*'Actual H2'!J351,Parameters!$C$22*Parameters!$C$5*'Actual H2'!J351))</f>
        <v>188.67924528301887</v>
      </c>
      <c r="K351" s="12">
        <f>IF(Control!$C$11="Highly pure",Parameters!$C$12*Parameters!$C$5*'Actual H2'!K351,IF(Control!$C$11="Tap water",Parameters!$C$17*Parameters!$C$5*'Actual H2'!K351,Parameters!$C$22*Parameters!$C$5*'Actual H2'!K351))</f>
        <v>188.67924528301887</v>
      </c>
      <c r="L351" s="12">
        <f>IF(Control!$C$11="Highly pure",Parameters!$C$12*Parameters!$C$5*'Actual H2'!L351,IF(Control!$C$11="Tap water",Parameters!$C$17*Parameters!$C$5*'Actual H2'!L351,Parameters!$C$22*Parameters!$C$5*'Actual H2'!L351))</f>
        <v>188.67924528301887</v>
      </c>
      <c r="M351" s="12">
        <f>IF(Control!$C$11="Highly pure",Parameters!$C$12*Parameters!$C$5*'Actual H2'!M351,IF(Control!$C$11="Tap water",Parameters!$C$17*Parameters!$C$5*'Actual H2'!M351,Parameters!$C$22*Parameters!$C$5*'Actual H2'!M351))</f>
        <v>188.67924528301887</v>
      </c>
      <c r="N351" s="12">
        <f>IF(Control!$C$11="Highly pure",Parameters!$C$12*Parameters!$C$5*'Actual H2'!N351,IF(Control!$C$11="Tap water",Parameters!$C$17*Parameters!$C$5*'Actual H2'!N351,Parameters!$C$22*Parameters!$C$5*'Actual H2'!N351))</f>
        <v>188.67924528301887</v>
      </c>
      <c r="O351" s="12">
        <f>IF(Control!$C$11="Highly pure",Parameters!$C$12*Parameters!$C$5*'Actual H2'!O351,IF(Control!$C$11="Tap water",Parameters!$C$17*Parameters!$C$5*'Actual H2'!O351,Parameters!$C$22*Parameters!$C$5*'Actual H2'!O351))</f>
        <v>188.67924528301887</v>
      </c>
      <c r="P351" s="12">
        <f>IF(Control!$C$11="Highly pure",Parameters!$C$12*Parameters!$C$5*'Actual H2'!P351,IF(Control!$C$11="Tap water",Parameters!$C$17*Parameters!$C$5*'Actual H2'!P351,Parameters!$C$22*Parameters!$C$5*'Actual H2'!P351))</f>
        <v>188.67924528301887</v>
      </c>
      <c r="Q351" s="12">
        <f>IF(Control!$C$11="Highly pure",Parameters!$C$12*Parameters!$C$5*'Actual H2'!Q351,IF(Control!$C$11="Tap water",Parameters!$C$17*Parameters!$C$5*'Actual H2'!Q351,Parameters!$C$22*Parameters!$C$5*'Actual H2'!Q351))</f>
        <v>188.67924528301887</v>
      </c>
      <c r="R351" s="12">
        <f>IF(Control!$C$11="Highly pure",Parameters!$C$12*Parameters!$C$5*'Actual H2'!R351,IF(Control!$C$11="Tap water",Parameters!$C$17*Parameters!$C$5*'Actual H2'!R351,Parameters!$C$22*Parameters!$C$5*'Actual H2'!R351))</f>
        <v>187.74339622641514</v>
      </c>
      <c r="S351" s="12">
        <f>IF(Control!$C$11="Highly pure",Parameters!$C$12*Parameters!$C$5*'Actual H2'!S351,IF(Control!$C$11="Tap water",Parameters!$C$17*Parameters!$C$5*'Actual H2'!S351,Parameters!$C$22*Parameters!$C$5*'Actual H2'!S351))</f>
        <v>183.81886792452832</v>
      </c>
      <c r="T351" s="12">
        <f>IF(Control!$C$11="Highly pure",Parameters!$C$12*Parameters!$C$5*'Actual H2'!T351,IF(Control!$C$11="Tap water",Parameters!$C$17*Parameters!$C$5*'Actual H2'!T351,Parameters!$C$22*Parameters!$C$5*'Actual H2'!T351))</f>
        <v>174.79245283018867</v>
      </c>
      <c r="U351" s="12">
        <f>IF(Control!$C$11="Highly pure",Parameters!$C$12*Parameters!$C$5*'Actual H2'!U351,IF(Control!$C$11="Tap water",Parameters!$C$17*Parameters!$C$5*'Actual H2'!U351,Parameters!$C$22*Parameters!$C$5*'Actual H2'!U351))</f>
        <v>165.37358490566035</v>
      </c>
      <c r="V351" s="12">
        <f>IF(Control!$C$11="Highly pure",Parameters!$C$12*Parameters!$C$5*'Actual H2'!V351,IF(Control!$C$11="Tap water",Parameters!$C$17*Parameters!$C$5*'Actual H2'!V351,Parameters!$C$22*Parameters!$C$5*'Actual H2'!V351))</f>
        <v>151.72830188679248</v>
      </c>
      <c r="W351" s="12">
        <f>IF(Control!$C$11="Highly pure",Parameters!$C$12*Parameters!$C$5*'Actual H2'!W351,IF(Control!$C$11="Tap water",Parameters!$C$17*Parameters!$C$5*'Actual H2'!W351,Parameters!$C$22*Parameters!$C$5*'Actual H2'!W351))</f>
        <v>137.53962264150945</v>
      </c>
      <c r="X351" s="12">
        <f>IF(Control!$C$11="Highly pure",Parameters!$C$12*Parameters!$C$5*'Actual H2'!X351,IF(Control!$C$11="Tap water",Parameters!$C$17*Parameters!$C$5*'Actual H2'!X351,Parameters!$C$22*Parameters!$C$5*'Actual H2'!X351))</f>
        <v>119.48679245283019</v>
      </c>
      <c r="Y351" s="12">
        <f>IF(Control!$C$11="Highly pure",Parameters!$C$12*Parameters!$C$5*'Actual H2'!Y351,IF(Control!$C$11="Tap water",Parameters!$C$17*Parameters!$C$5*'Actual H2'!Y351,Parameters!$C$22*Parameters!$C$5*'Actual H2'!Y351))</f>
        <v>89.720754716981133</v>
      </c>
      <c r="Z351" s="12">
        <f>IF(Control!$C$11="Highly pure",Parameters!$C$12*Parameters!$C$5*'Actual H2'!Z351,IF(Control!$C$11="Tap water",Parameters!$C$17*Parameters!$C$5*'Actual H2'!Z351,Parameters!$C$22*Parameters!$C$5*'Actual H2'!Z351))</f>
        <v>75.833962264150927</v>
      </c>
      <c r="AB351" s="7">
        <f t="shared" si="5"/>
        <v>4116.2264150943383</v>
      </c>
    </row>
    <row r="352" spans="2:28" x14ac:dyDescent="0.2">
      <c r="B352" s="6">
        <v>44546</v>
      </c>
      <c r="C352" s="12">
        <f>IF(Control!$C$11="Highly pure",Parameters!$C$12*Parameters!$C$5*'Actual H2'!C352,IF(Control!$C$11="Tap water",Parameters!$C$17*Parameters!$C$5*'Actual H2'!C352,Parameters!$C$22*Parameters!$C$5*'Actual H2'!C352))</f>
        <v>59.230188679245273</v>
      </c>
      <c r="D352" s="12">
        <f>IF(Control!$C$11="Highly pure",Parameters!$C$12*Parameters!$C$5*'Actual H2'!D352,IF(Control!$C$11="Tap water",Parameters!$C$17*Parameters!$C$5*'Actual H2'!D352,Parameters!$C$22*Parameters!$C$5*'Actual H2'!D352))</f>
        <v>42.807547169811322</v>
      </c>
      <c r="E352" s="12">
        <f>IF(Control!$C$11="Highly pure",Parameters!$C$12*Parameters!$C$5*'Actual H2'!E352,IF(Control!$C$11="Tap water",Parameters!$C$17*Parameters!$C$5*'Actual H2'!E352,Parameters!$C$22*Parameters!$C$5*'Actual H2'!E352))</f>
        <v>29.358490566037734</v>
      </c>
      <c r="F352" s="12">
        <f>IF(Control!$C$11="Highly pure",Parameters!$C$12*Parameters!$C$5*'Actual H2'!F352,IF(Control!$C$11="Tap water",Parameters!$C$17*Parameters!$C$5*'Actual H2'!F352,Parameters!$C$22*Parameters!$C$5*'Actual H2'!F352))</f>
        <v>23.924528301886792</v>
      </c>
      <c r="G352" s="12">
        <f>IF(Control!$C$11="Highly pure",Parameters!$C$12*Parameters!$C$5*'Actual H2'!G352,IF(Control!$C$11="Tap water",Parameters!$C$17*Parameters!$C$5*'Actual H2'!G352,Parameters!$C$22*Parameters!$C$5*'Actual H2'!G352))</f>
        <v>25.735849056603776</v>
      </c>
      <c r="H352" s="12">
        <f>IF(Control!$C$11="Highly pure",Parameters!$C$12*Parameters!$C$5*'Actual H2'!H352,IF(Control!$C$11="Tap water",Parameters!$C$17*Parameters!$C$5*'Actual H2'!H352,Parameters!$C$22*Parameters!$C$5*'Actual H2'!H352))</f>
        <v>45.388679245283029</v>
      </c>
      <c r="I352" s="12">
        <f>IF(Control!$C$11="Highly pure",Parameters!$C$12*Parameters!$C$5*'Actual H2'!I352,IF(Control!$C$11="Tap water",Parameters!$C$17*Parameters!$C$5*'Actual H2'!I352,Parameters!$C$22*Parameters!$C$5*'Actual H2'!I352))</f>
        <v>79.969811320754715</v>
      </c>
      <c r="J352" s="12">
        <f>IF(Control!$C$11="Highly pure",Parameters!$C$12*Parameters!$C$5*'Actual H2'!J352,IF(Control!$C$11="Tap water",Parameters!$C$17*Parameters!$C$5*'Actual H2'!J352,Parameters!$C$22*Parameters!$C$5*'Actual H2'!J352))</f>
        <v>109.79622641509434</v>
      </c>
      <c r="K352" s="12">
        <f>IF(Control!$C$11="Highly pure",Parameters!$C$12*Parameters!$C$5*'Actual H2'!K352,IF(Control!$C$11="Tap water",Parameters!$C$17*Parameters!$C$5*'Actual H2'!K352,Parameters!$C$22*Parameters!$C$5*'Actual H2'!K352))</f>
        <v>137.53962264150945</v>
      </c>
      <c r="L352" s="12">
        <f>IF(Control!$C$11="Highly pure",Parameters!$C$12*Parameters!$C$5*'Actual H2'!L352,IF(Control!$C$11="Tap water",Parameters!$C$17*Parameters!$C$5*'Actual H2'!L352,Parameters!$C$22*Parameters!$C$5*'Actual H2'!L352))</f>
        <v>153.23773584905663</v>
      </c>
      <c r="M352" s="12">
        <f>IF(Control!$C$11="Highly pure",Parameters!$C$12*Parameters!$C$5*'Actual H2'!M352,IF(Control!$C$11="Tap water",Parameters!$C$17*Parameters!$C$5*'Actual H2'!M352,Parameters!$C$22*Parameters!$C$5*'Actual H2'!M352))</f>
        <v>151.72830188679248</v>
      </c>
      <c r="N352" s="12">
        <f>IF(Control!$C$11="Highly pure",Parameters!$C$12*Parameters!$C$5*'Actual H2'!N352,IF(Control!$C$11="Tap water",Parameters!$C$17*Parameters!$C$5*'Actual H2'!N352,Parameters!$C$22*Parameters!$C$5*'Actual H2'!N352))</f>
        <v>149.37358490566038</v>
      </c>
      <c r="O352" s="12">
        <f>IF(Control!$C$11="Highly pure",Parameters!$C$12*Parameters!$C$5*'Actual H2'!O352,IF(Control!$C$11="Tap water",Parameters!$C$17*Parameters!$C$5*'Actual H2'!O352,Parameters!$C$22*Parameters!$C$5*'Actual H2'!O352))</f>
        <v>149.37358490566038</v>
      </c>
      <c r="P352" s="12">
        <f>IF(Control!$C$11="Highly pure",Parameters!$C$12*Parameters!$C$5*'Actual H2'!P352,IF(Control!$C$11="Tap water",Parameters!$C$17*Parameters!$C$5*'Actual H2'!P352,Parameters!$C$22*Parameters!$C$5*'Actual H2'!P352))</f>
        <v>151.72830188679248</v>
      </c>
      <c r="Q352" s="12">
        <f>IF(Control!$C$11="Highly pure",Parameters!$C$12*Parameters!$C$5*'Actual H2'!Q352,IF(Control!$C$11="Tap water",Parameters!$C$17*Parameters!$C$5*'Actual H2'!Q352,Parameters!$C$22*Parameters!$C$5*'Actual H2'!Q352))</f>
        <v>149.37358490566038</v>
      </c>
      <c r="R352" s="12">
        <f>IF(Control!$C$11="Highly pure",Parameters!$C$12*Parameters!$C$5*'Actual H2'!R352,IF(Control!$C$11="Tap water",Parameters!$C$17*Parameters!$C$5*'Actual H2'!R352,Parameters!$C$22*Parameters!$C$5*'Actual H2'!R352))</f>
        <v>151.72830188679248</v>
      </c>
      <c r="S352" s="12">
        <f>IF(Control!$C$11="Highly pure",Parameters!$C$12*Parameters!$C$5*'Actual H2'!S352,IF(Control!$C$11="Tap water",Parameters!$C$17*Parameters!$C$5*'Actual H2'!S352,Parameters!$C$22*Parameters!$C$5*'Actual H2'!S352))</f>
        <v>149.37358490566038</v>
      </c>
      <c r="T352" s="12">
        <f>IF(Control!$C$11="Highly pure",Parameters!$C$12*Parameters!$C$5*'Actual H2'!T352,IF(Control!$C$11="Tap water",Parameters!$C$17*Parameters!$C$5*'Actual H2'!T352,Parameters!$C$22*Parameters!$C$5*'Actual H2'!T352))</f>
        <v>137.53962264150945</v>
      </c>
      <c r="U352" s="12">
        <f>IF(Control!$C$11="Highly pure",Parameters!$C$12*Parameters!$C$5*'Actual H2'!U352,IF(Control!$C$11="Tap water",Parameters!$C$17*Parameters!$C$5*'Actual H2'!U352,Parameters!$C$22*Parameters!$C$5*'Actual H2'!U352))</f>
        <v>136.0301886792453</v>
      </c>
      <c r="V352" s="12">
        <f>IF(Control!$C$11="Highly pure",Parameters!$C$12*Parameters!$C$5*'Actual H2'!V352,IF(Control!$C$11="Tap water",Parameters!$C$17*Parameters!$C$5*'Actual H2'!V352,Parameters!$C$22*Parameters!$C$5*'Actual H2'!V352))</f>
        <v>136.0301886792453</v>
      </c>
      <c r="W352" s="12">
        <f>IF(Control!$C$11="Highly pure",Parameters!$C$12*Parameters!$C$5*'Actual H2'!W352,IF(Control!$C$11="Tap water",Parameters!$C$17*Parameters!$C$5*'Actual H2'!W352,Parameters!$C$22*Parameters!$C$5*'Actual H2'!W352))</f>
        <v>137.53962264150945</v>
      </c>
      <c r="X352" s="12">
        <f>IF(Control!$C$11="Highly pure",Parameters!$C$12*Parameters!$C$5*'Actual H2'!X352,IF(Control!$C$11="Tap water",Parameters!$C$17*Parameters!$C$5*'Actual H2'!X352,Parameters!$C$22*Parameters!$C$5*'Actual H2'!X352))</f>
        <v>136.0301886792453</v>
      </c>
      <c r="Y352" s="12">
        <f>IF(Control!$C$11="Highly pure",Parameters!$C$12*Parameters!$C$5*'Actual H2'!Y352,IF(Control!$C$11="Tap water",Parameters!$C$17*Parameters!$C$5*'Actual H2'!Y352,Parameters!$C$22*Parameters!$C$5*'Actual H2'!Y352))</f>
        <v>126.33962264150944</v>
      </c>
      <c r="Z352" s="12">
        <f>IF(Control!$C$11="Highly pure",Parameters!$C$12*Parameters!$C$5*'Actual H2'!Z352,IF(Control!$C$11="Tap water",Parameters!$C$17*Parameters!$C$5*'Actual H2'!Z352,Parameters!$C$22*Parameters!$C$5*'Actual H2'!Z352))</f>
        <v>109.79622641509434</v>
      </c>
      <c r="AB352" s="7">
        <f t="shared" si="5"/>
        <v>2678.9735849056606</v>
      </c>
    </row>
    <row r="353" spans="2:28" x14ac:dyDescent="0.2">
      <c r="B353" s="6">
        <v>44547</v>
      </c>
      <c r="C353" s="12">
        <f>IF(Control!$C$11="Highly pure",Parameters!$C$12*Parameters!$C$5*'Actual H2'!C353,IF(Control!$C$11="Tap water",Parameters!$C$17*Parameters!$C$5*'Actual H2'!C353,Parameters!$C$22*Parameters!$C$5*'Actual H2'!C353))</f>
        <v>97.781132075471703</v>
      </c>
      <c r="D353" s="12">
        <f>IF(Control!$C$11="Highly pure",Parameters!$C$12*Parameters!$C$5*'Actual H2'!D353,IF(Control!$C$11="Tap water",Parameters!$C$17*Parameters!$C$5*'Actual H2'!D353,Parameters!$C$22*Parameters!$C$5*'Actual H2'!D353))</f>
        <v>85.735849056603769</v>
      </c>
      <c r="E353" s="12">
        <f>IF(Control!$C$11="Highly pure",Parameters!$C$12*Parameters!$C$5*'Actual H2'!E353,IF(Control!$C$11="Tap water",Parameters!$C$17*Parameters!$C$5*'Actual H2'!E353,Parameters!$C$22*Parameters!$C$5*'Actual H2'!E353))</f>
        <v>68.377358490566024</v>
      </c>
      <c r="F353" s="12">
        <f>IF(Control!$C$11="Highly pure",Parameters!$C$12*Parameters!$C$5*'Actual H2'!F353,IF(Control!$C$11="Tap water",Parameters!$C$17*Parameters!$C$5*'Actual H2'!F353,Parameters!$C$22*Parameters!$C$5*'Actual H2'!F353))</f>
        <v>59.230188679245273</v>
      </c>
      <c r="G353" s="12">
        <f>IF(Control!$C$11="Highly pure",Parameters!$C$12*Parameters!$C$5*'Actual H2'!G353,IF(Control!$C$11="Tap water",Parameters!$C$17*Parameters!$C$5*'Actual H2'!G353,Parameters!$C$22*Parameters!$C$5*'Actual H2'!G353))</f>
        <v>47.969811320754729</v>
      </c>
      <c r="H353" s="12">
        <f>IF(Control!$C$11="Highly pure",Parameters!$C$12*Parameters!$C$5*'Actual H2'!H353,IF(Control!$C$11="Tap water",Parameters!$C$17*Parameters!$C$5*'Actual H2'!H353,Parameters!$C$22*Parameters!$C$5*'Actual H2'!H353))</f>
        <v>35.879245283018875</v>
      </c>
      <c r="I353" s="12">
        <f>IF(Control!$C$11="Highly pure",Parameters!$C$12*Parameters!$C$5*'Actual H2'!I353,IF(Control!$C$11="Tap water",Parameters!$C$17*Parameters!$C$5*'Actual H2'!I353,Parameters!$C$22*Parameters!$C$5*'Actual H2'!I353))</f>
        <v>27.547169811320753</v>
      </c>
      <c r="J353" s="12">
        <f>IF(Control!$C$11="Highly pure",Parameters!$C$12*Parameters!$C$5*'Actual H2'!J353,IF(Control!$C$11="Tap water",Parameters!$C$17*Parameters!$C$5*'Actual H2'!J353,Parameters!$C$22*Parameters!$C$5*'Actual H2'!J353))</f>
        <v>22.113207547169811</v>
      </c>
      <c r="K353" s="12">
        <f>IF(Control!$C$11="Highly pure",Parameters!$C$12*Parameters!$C$5*'Actual H2'!K353,IF(Control!$C$11="Tap water",Parameters!$C$17*Parameters!$C$5*'Actual H2'!K353,Parameters!$C$22*Parameters!$C$5*'Actual H2'!K353))</f>
        <v>17.343396226415091</v>
      </c>
      <c r="L353" s="12">
        <f>IF(Control!$C$11="Highly pure",Parameters!$C$12*Parameters!$C$5*'Actual H2'!L353,IF(Control!$C$11="Tap water",Parameters!$C$17*Parameters!$C$5*'Actual H2'!L353,Parameters!$C$22*Parameters!$C$5*'Actual H2'!L353))</f>
        <v>14.384905660377358</v>
      </c>
      <c r="M353" s="12">
        <f>IF(Control!$C$11="Highly pure",Parameters!$C$12*Parameters!$C$5*'Actual H2'!M353,IF(Control!$C$11="Tap water",Parameters!$C$17*Parameters!$C$5*'Actual H2'!M353,Parameters!$C$22*Parameters!$C$5*'Actual H2'!M353))</f>
        <v>10.430188679245285</v>
      </c>
      <c r="N353" s="12">
        <f>IF(Control!$C$11="Highly pure",Parameters!$C$12*Parameters!$C$5*'Actual H2'!N353,IF(Control!$C$11="Tap water",Parameters!$C$17*Parameters!$C$5*'Actual H2'!N353,Parameters!$C$22*Parameters!$C$5*'Actual H2'!N353))</f>
        <v>7.9547169811320764</v>
      </c>
      <c r="O353" s="12">
        <f>IF(Control!$C$11="Highly pure",Parameters!$C$12*Parameters!$C$5*'Actual H2'!O353,IF(Control!$C$11="Tap water",Parameters!$C$17*Parameters!$C$5*'Actual H2'!O353,Parameters!$C$22*Parameters!$C$5*'Actual H2'!O353))</f>
        <v>5.7509433962264147</v>
      </c>
      <c r="P353" s="12">
        <f>IF(Control!$C$11="Highly pure",Parameters!$C$12*Parameters!$C$5*'Actual H2'!P353,IF(Control!$C$11="Tap water",Parameters!$C$17*Parameters!$C$5*'Actual H2'!P353,Parameters!$C$22*Parameters!$C$5*'Actual H2'!P353))</f>
        <v>4.7849056603773574</v>
      </c>
      <c r="Q353" s="12">
        <f>IF(Control!$C$11="Highly pure",Parameters!$C$12*Parameters!$C$5*'Actual H2'!Q353,IF(Control!$C$11="Tap water",Parameters!$C$17*Parameters!$C$5*'Actual H2'!Q353,Parameters!$C$22*Parameters!$C$5*'Actual H2'!Q353))</f>
        <v>1.8867924528301887</v>
      </c>
      <c r="R353" s="12">
        <f>IF(Control!$C$11="Highly pure",Parameters!$C$12*Parameters!$C$5*'Actual H2'!R353,IF(Control!$C$11="Tap water",Parameters!$C$17*Parameters!$C$5*'Actual H2'!R353,Parameters!$C$22*Parameters!$C$5*'Actual H2'!R353))</f>
        <v>0</v>
      </c>
      <c r="S353" s="12">
        <f>IF(Control!$C$11="Highly pure",Parameters!$C$12*Parameters!$C$5*'Actual H2'!S353,IF(Control!$C$11="Tap water",Parameters!$C$17*Parameters!$C$5*'Actual H2'!S353,Parameters!$C$22*Parameters!$C$5*'Actual H2'!S353))</f>
        <v>0</v>
      </c>
      <c r="T353" s="12">
        <f>IF(Control!$C$11="Highly pure",Parameters!$C$12*Parameters!$C$5*'Actual H2'!T353,IF(Control!$C$11="Tap water",Parameters!$C$17*Parameters!$C$5*'Actual H2'!T353,Parameters!$C$22*Parameters!$C$5*'Actual H2'!T353))</f>
        <v>0</v>
      </c>
      <c r="U353" s="12">
        <f>IF(Control!$C$11="Highly pure",Parameters!$C$12*Parameters!$C$5*'Actual H2'!U353,IF(Control!$C$11="Tap water",Parameters!$C$17*Parameters!$C$5*'Actual H2'!U353,Parameters!$C$22*Parameters!$C$5*'Actual H2'!U353))</f>
        <v>0</v>
      </c>
      <c r="V353" s="12">
        <f>IF(Control!$C$11="Highly pure",Parameters!$C$12*Parameters!$C$5*'Actual H2'!V353,IF(Control!$C$11="Tap water",Parameters!$C$17*Parameters!$C$5*'Actual H2'!V353,Parameters!$C$22*Parameters!$C$5*'Actual H2'!V353))</f>
        <v>0</v>
      </c>
      <c r="W353" s="12">
        <f>IF(Control!$C$11="Highly pure",Parameters!$C$12*Parameters!$C$5*'Actual H2'!W353,IF(Control!$C$11="Tap water",Parameters!$C$17*Parameters!$C$5*'Actual H2'!W353,Parameters!$C$22*Parameters!$C$5*'Actual H2'!W353))</f>
        <v>0</v>
      </c>
      <c r="X353" s="12">
        <f>IF(Control!$C$11="Highly pure",Parameters!$C$12*Parameters!$C$5*'Actual H2'!X353,IF(Control!$C$11="Tap water",Parameters!$C$17*Parameters!$C$5*'Actual H2'!X353,Parameters!$C$22*Parameters!$C$5*'Actual H2'!X353))</f>
        <v>0</v>
      </c>
      <c r="Y353" s="12">
        <f>IF(Control!$C$11="Highly pure",Parameters!$C$12*Parameters!$C$5*'Actual H2'!Y353,IF(Control!$C$11="Tap water",Parameters!$C$17*Parameters!$C$5*'Actual H2'!Y353,Parameters!$C$22*Parameters!$C$5*'Actual H2'!Y353))</f>
        <v>0</v>
      </c>
      <c r="Z353" s="12">
        <f>IF(Control!$C$11="Highly pure",Parameters!$C$12*Parameters!$C$5*'Actual H2'!Z353,IF(Control!$C$11="Tap water",Parameters!$C$17*Parameters!$C$5*'Actual H2'!Z353,Parameters!$C$22*Parameters!$C$5*'Actual H2'!Z353))</f>
        <v>2.8528301886792451</v>
      </c>
      <c r="AB353" s="7">
        <f t="shared" si="5"/>
        <v>510.02264150943404</v>
      </c>
    </row>
    <row r="354" spans="2:28" x14ac:dyDescent="0.2">
      <c r="B354" s="6">
        <v>44548</v>
      </c>
      <c r="C354" s="12">
        <f>IF(Control!$C$11="Highly pure",Parameters!$C$12*Parameters!$C$5*'Actual H2'!C354,IF(Control!$C$11="Tap water",Parameters!$C$17*Parameters!$C$5*'Actual H2'!C354,Parameters!$C$22*Parameters!$C$5*'Actual H2'!C354))</f>
        <v>6.7169811320754729</v>
      </c>
      <c r="D354" s="12">
        <f>IF(Control!$C$11="Highly pure",Parameters!$C$12*Parameters!$C$5*'Actual H2'!D354,IF(Control!$C$11="Tap water",Parameters!$C$17*Parameters!$C$5*'Actual H2'!D354,Parameters!$C$22*Parameters!$C$5*'Actual H2'!D354))</f>
        <v>9.1924528301886799</v>
      </c>
      <c r="E354" s="12">
        <f>IF(Control!$C$11="Highly pure",Parameters!$C$12*Parameters!$C$5*'Actual H2'!E354,IF(Control!$C$11="Tap water",Parameters!$C$17*Parameters!$C$5*'Actual H2'!E354,Parameters!$C$22*Parameters!$C$5*'Actual H2'!E354))</f>
        <v>10.430188679245285</v>
      </c>
      <c r="F354" s="12">
        <f>IF(Control!$C$11="Highly pure",Parameters!$C$12*Parameters!$C$5*'Actual H2'!F354,IF(Control!$C$11="Tap water",Parameters!$C$17*Parameters!$C$5*'Actual H2'!F354,Parameters!$C$22*Parameters!$C$5*'Actual H2'!F354))</f>
        <v>10.430188679245285</v>
      </c>
      <c r="G354" s="12">
        <f>IF(Control!$C$11="Highly pure",Parameters!$C$12*Parameters!$C$5*'Actual H2'!G354,IF(Control!$C$11="Tap water",Parameters!$C$17*Parameters!$C$5*'Actual H2'!G354,Parameters!$C$22*Parameters!$C$5*'Actual H2'!G354))</f>
        <v>9.1924528301886799</v>
      </c>
      <c r="H354" s="12">
        <f>IF(Control!$C$11="Highly pure",Parameters!$C$12*Parameters!$C$5*'Actual H2'!H354,IF(Control!$C$11="Tap water",Parameters!$C$17*Parameters!$C$5*'Actual H2'!H354,Parameters!$C$22*Parameters!$C$5*'Actual H2'!H354))</f>
        <v>7.9547169811320764</v>
      </c>
      <c r="I354" s="12">
        <f>IF(Control!$C$11="Highly pure",Parameters!$C$12*Parameters!$C$5*'Actual H2'!I354,IF(Control!$C$11="Tap water",Parameters!$C$17*Parameters!$C$5*'Actual H2'!I354,Parameters!$C$22*Parameters!$C$5*'Actual H2'!I354))</f>
        <v>9.1924528301886799</v>
      </c>
      <c r="J354" s="12">
        <f>IF(Control!$C$11="Highly pure",Parameters!$C$12*Parameters!$C$5*'Actual H2'!J354,IF(Control!$C$11="Tap water",Parameters!$C$17*Parameters!$C$5*'Actual H2'!J354,Parameters!$C$22*Parameters!$C$5*'Actual H2'!J354))</f>
        <v>11.667924528301889</v>
      </c>
      <c r="K354" s="12">
        <f>IF(Control!$C$11="Highly pure",Parameters!$C$12*Parameters!$C$5*'Actual H2'!K354,IF(Control!$C$11="Tap water",Parameters!$C$17*Parameters!$C$5*'Actual H2'!K354,Parameters!$C$22*Parameters!$C$5*'Actual H2'!K354))</f>
        <v>17.343396226415091</v>
      </c>
      <c r="L354" s="12">
        <f>IF(Control!$C$11="Highly pure",Parameters!$C$12*Parameters!$C$5*'Actual H2'!L354,IF(Control!$C$11="Tap water",Parameters!$C$17*Parameters!$C$5*'Actual H2'!L354,Parameters!$C$22*Parameters!$C$5*'Actual H2'!L354))</f>
        <v>23.924528301886792</v>
      </c>
      <c r="M354" s="12">
        <f>IF(Control!$C$11="Highly pure",Parameters!$C$12*Parameters!$C$5*'Actual H2'!M354,IF(Control!$C$11="Tap water",Parameters!$C$17*Parameters!$C$5*'Actual H2'!M354,Parameters!$C$22*Parameters!$C$5*'Actual H2'!M354))</f>
        <v>31.532075471698114</v>
      </c>
      <c r="N354" s="12">
        <f>IF(Control!$C$11="Highly pure",Parameters!$C$12*Parameters!$C$5*'Actual H2'!N354,IF(Control!$C$11="Tap water",Parameters!$C$17*Parameters!$C$5*'Actual H2'!N354,Parameters!$C$22*Parameters!$C$5*'Actual H2'!N354))</f>
        <v>40.226415094339615</v>
      </c>
      <c r="O354" s="12">
        <f>IF(Control!$C$11="Highly pure",Parameters!$C$12*Parameters!$C$5*'Actual H2'!O354,IF(Control!$C$11="Tap water",Parameters!$C$17*Parameters!$C$5*'Actual H2'!O354,Parameters!$C$22*Parameters!$C$5*'Actual H2'!O354))</f>
        <v>45.388679245283029</v>
      </c>
      <c r="P354" s="12">
        <f>IF(Control!$C$11="Highly pure",Parameters!$C$12*Parameters!$C$5*'Actual H2'!P354,IF(Control!$C$11="Tap water",Parameters!$C$17*Parameters!$C$5*'Actual H2'!P354,Parameters!$C$22*Parameters!$C$5*'Actual H2'!P354))</f>
        <v>45.388679245283029</v>
      </c>
      <c r="Q354" s="12">
        <f>IF(Control!$C$11="Highly pure",Parameters!$C$12*Parameters!$C$5*'Actual H2'!Q354,IF(Control!$C$11="Tap water",Parameters!$C$17*Parameters!$C$5*'Actual H2'!Q354,Parameters!$C$22*Parameters!$C$5*'Actual H2'!Q354))</f>
        <v>42.807547169811322</v>
      </c>
      <c r="R354" s="12">
        <f>IF(Control!$C$11="Highly pure",Parameters!$C$12*Parameters!$C$5*'Actual H2'!R354,IF(Control!$C$11="Tap water",Parameters!$C$17*Parameters!$C$5*'Actual H2'!R354,Parameters!$C$22*Parameters!$C$5*'Actual H2'!R354))</f>
        <v>40.226415094339615</v>
      </c>
      <c r="S354" s="12">
        <f>IF(Control!$C$11="Highly pure",Parameters!$C$12*Parameters!$C$5*'Actual H2'!S354,IF(Control!$C$11="Tap water",Parameters!$C$17*Parameters!$C$5*'Actual H2'!S354,Parameters!$C$22*Parameters!$C$5*'Actual H2'!S354))</f>
        <v>31.532075471698114</v>
      </c>
      <c r="T354" s="12">
        <f>IF(Control!$C$11="Highly pure",Parameters!$C$12*Parameters!$C$5*'Actual H2'!T354,IF(Control!$C$11="Tap water",Parameters!$C$17*Parameters!$C$5*'Actual H2'!T354,Parameters!$C$22*Parameters!$C$5*'Actual H2'!T354))</f>
        <v>22.113207547169811</v>
      </c>
      <c r="U354" s="12">
        <f>IF(Control!$C$11="Highly pure",Parameters!$C$12*Parameters!$C$5*'Actual H2'!U354,IF(Control!$C$11="Tap water",Parameters!$C$17*Parameters!$C$5*'Actual H2'!U354,Parameters!$C$22*Parameters!$C$5*'Actual H2'!U354))</f>
        <v>17.343396226415091</v>
      </c>
      <c r="V354" s="12">
        <f>IF(Control!$C$11="Highly pure",Parameters!$C$12*Parameters!$C$5*'Actual H2'!V354,IF(Control!$C$11="Tap water",Parameters!$C$17*Parameters!$C$5*'Actual H2'!V354,Parameters!$C$22*Parameters!$C$5*'Actual H2'!V354))</f>
        <v>11.667924528301889</v>
      </c>
      <c r="W354" s="12">
        <f>IF(Control!$C$11="Highly pure",Parameters!$C$12*Parameters!$C$5*'Actual H2'!W354,IF(Control!$C$11="Tap water",Parameters!$C$17*Parameters!$C$5*'Actual H2'!W354,Parameters!$C$22*Parameters!$C$5*'Actual H2'!W354))</f>
        <v>7.9547169811320764</v>
      </c>
      <c r="X354" s="12">
        <f>IF(Control!$C$11="Highly pure",Parameters!$C$12*Parameters!$C$5*'Actual H2'!X354,IF(Control!$C$11="Tap water",Parameters!$C$17*Parameters!$C$5*'Actual H2'!X354,Parameters!$C$22*Parameters!$C$5*'Actual H2'!X354))</f>
        <v>10.430188679245285</v>
      </c>
      <c r="Y354" s="12">
        <f>IF(Control!$C$11="Highly pure",Parameters!$C$12*Parameters!$C$5*'Actual H2'!Y354,IF(Control!$C$11="Tap water",Parameters!$C$17*Parameters!$C$5*'Actual H2'!Y354,Parameters!$C$22*Parameters!$C$5*'Actual H2'!Y354))</f>
        <v>15.864150943396227</v>
      </c>
      <c r="Z354" s="12">
        <f>IF(Control!$C$11="Highly pure",Parameters!$C$12*Parameters!$C$5*'Actual H2'!Z354,IF(Control!$C$11="Tap water",Parameters!$C$17*Parameters!$C$5*'Actual H2'!Z354,Parameters!$C$22*Parameters!$C$5*'Actual H2'!Z354))</f>
        <v>20.30188679245283</v>
      </c>
      <c r="AB354" s="7">
        <f t="shared" si="5"/>
        <v>498.82264150943399</v>
      </c>
    </row>
    <row r="355" spans="2:28" x14ac:dyDescent="0.2">
      <c r="B355" s="6">
        <v>44549</v>
      </c>
      <c r="C355" s="12">
        <f>IF(Control!$C$11="Highly pure",Parameters!$C$12*Parameters!$C$5*'Actual H2'!C355,IF(Control!$C$11="Tap water",Parameters!$C$17*Parameters!$C$5*'Actual H2'!C355,Parameters!$C$22*Parameters!$C$5*'Actual H2'!C355))</f>
        <v>23.924528301886792</v>
      </c>
      <c r="D355" s="12">
        <f>IF(Control!$C$11="Highly pure",Parameters!$C$12*Parameters!$C$5*'Actual H2'!D355,IF(Control!$C$11="Tap water",Parameters!$C$17*Parameters!$C$5*'Actual H2'!D355,Parameters!$C$22*Parameters!$C$5*'Actual H2'!D355))</f>
        <v>23.924528301886792</v>
      </c>
      <c r="E355" s="12">
        <f>IF(Control!$C$11="Highly pure",Parameters!$C$12*Parameters!$C$5*'Actual H2'!E355,IF(Control!$C$11="Tap water",Parameters!$C$17*Parameters!$C$5*'Actual H2'!E355,Parameters!$C$22*Parameters!$C$5*'Actual H2'!E355))</f>
        <v>22.113207547169811</v>
      </c>
      <c r="F355" s="12">
        <f>IF(Control!$C$11="Highly pure",Parameters!$C$12*Parameters!$C$5*'Actual H2'!F355,IF(Control!$C$11="Tap water",Parameters!$C$17*Parameters!$C$5*'Actual H2'!F355,Parameters!$C$22*Parameters!$C$5*'Actual H2'!F355))</f>
        <v>18.822641509433961</v>
      </c>
      <c r="G355" s="12">
        <f>IF(Control!$C$11="Highly pure",Parameters!$C$12*Parameters!$C$5*'Actual H2'!G355,IF(Control!$C$11="Tap water",Parameters!$C$17*Parameters!$C$5*'Actual H2'!G355,Parameters!$C$22*Parameters!$C$5*'Actual H2'!G355))</f>
        <v>15.864150943396227</v>
      </c>
      <c r="H355" s="12">
        <f>IF(Control!$C$11="Highly pure",Parameters!$C$12*Parameters!$C$5*'Actual H2'!H355,IF(Control!$C$11="Tap water",Parameters!$C$17*Parameters!$C$5*'Actual H2'!H355,Parameters!$C$22*Parameters!$C$5*'Actual H2'!H355))</f>
        <v>12.905660377358492</v>
      </c>
      <c r="I355" s="12">
        <f>IF(Control!$C$11="Highly pure",Parameters!$C$12*Parameters!$C$5*'Actual H2'!I355,IF(Control!$C$11="Tap water",Parameters!$C$17*Parameters!$C$5*'Actual H2'!I355,Parameters!$C$22*Parameters!$C$5*'Actual H2'!I355))</f>
        <v>10.430188679245285</v>
      </c>
      <c r="J355" s="12">
        <f>IF(Control!$C$11="Highly pure",Parameters!$C$12*Parameters!$C$5*'Actual H2'!J355,IF(Control!$C$11="Tap water",Parameters!$C$17*Parameters!$C$5*'Actual H2'!J355,Parameters!$C$22*Parameters!$C$5*'Actual H2'!J355))</f>
        <v>6.7169811320754729</v>
      </c>
      <c r="K355" s="12">
        <f>IF(Control!$C$11="Highly pure",Parameters!$C$12*Parameters!$C$5*'Actual H2'!K355,IF(Control!$C$11="Tap water",Parameters!$C$17*Parameters!$C$5*'Actual H2'!K355,Parameters!$C$22*Parameters!$C$5*'Actual H2'!K355))</f>
        <v>4.7849056603773574</v>
      </c>
      <c r="L355" s="12">
        <f>IF(Control!$C$11="Highly pure",Parameters!$C$12*Parameters!$C$5*'Actual H2'!L355,IF(Control!$C$11="Tap water",Parameters!$C$17*Parameters!$C$5*'Actual H2'!L355,Parameters!$C$22*Parameters!$C$5*'Actual H2'!L355))</f>
        <v>1.8867924528301887</v>
      </c>
      <c r="M355" s="12">
        <f>IF(Control!$C$11="Highly pure",Parameters!$C$12*Parameters!$C$5*'Actual H2'!M355,IF(Control!$C$11="Tap water",Parameters!$C$17*Parameters!$C$5*'Actual H2'!M355,Parameters!$C$22*Parameters!$C$5*'Actual H2'!M355))</f>
        <v>0</v>
      </c>
      <c r="N355" s="12">
        <f>IF(Control!$C$11="Highly pure",Parameters!$C$12*Parameters!$C$5*'Actual H2'!N355,IF(Control!$C$11="Tap water",Parameters!$C$17*Parameters!$C$5*'Actual H2'!N355,Parameters!$C$22*Parameters!$C$5*'Actual H2'!N355))</f>
        <v>0</v>
      </c>
      <c r="O355" s="12">
        <f>IF(Control!$C$11="Highly pure",Parameters!$C$12*Parameters!$C$5*'Actual H2'!O355,IF(Control!$C$11="Tap water",Parameters!$C$17*Parameters!$C$5*'Actual H2'!O355,Parameters!$C$22*Parameters!$C$5*'Actual H2'!O355))</f>
        <v>0</v>
      </c>
      <c r="P355" s="12">
        <f>IF(Control!$C$11="Highly pure",Parameters!$C$12*Parameters!$C$5*'Actual H2'!P355,IF(Control!$C$11="Tap water",Parameters!$C$17*Parameters!$C$5*'Actual H2'!P355,Parameters!$C$22*Parameters!$C$5*'Actual H2'!P355))</f>
        <v>0</v>
      </c>
      <c r="Q355" s="12">
        <f>IF(Control!$C$11="Highly pure",Parameters!$C$12*Parameters!$C$5*'Actual H2'!Q355,IF(Control!$C$11="Tap water",Parameters!$C$17*Parameters!$C$5*'Actual H2'!Q355,Parameters!$C$22*Parameters!$C$5*'Actual H2'!Q355))</f>
        <v>3.8188679245283015</v>
      </c>
      <c r="R355" s="12">
        <f>IF(Control!$C$11="Highly pure",Parameters!$C$12*Parameters!$C$5*'Actual H2'!R355,IF(Control!$C$11="Tap water",Parameters!$C$17*Parameters!$C$5*'Actual H2'!R355,Parameters!$C$22*Parameters!$C$5*'Actual H2'!R355))</f>
        <v>6.7169811320754729</v>
      </c>
      <c r="S355" s="12">
        <f>IF(Control!$C$11="Highly pure",Parameters!$C$12*Parameters!$C$5*'Actual H2'!S355,IF(Control!$C$11="Tap water",Parameters!$C$17*Parameters!$C$5*'Actual H2'!S355,Parameters!$C$22*Parameters!$C$5*'Actual H2'!S355))</f>
        <v>9.1924528301886799</v>
      </c>
      <c r="T355" s="12">
        <f>IF(Control!$C$11="Highly pure",Parameters!$C$12*Parameters!$C$5*'Actual H2'!T355,IF(Control!$C$11="Tap water",Parameters!$C$17*Parameters!$C$5*'Actual H2'!T355,Parameters!$C$22*Parameters!$C$5*'Actual H2'!T355))</f>
        <v>11.667924528301889</v>
      </c>
      <c r="U355" s="12">
        <f>IF(Control!$C$11="Highly pure",Parameters!$C$12*Parameters!$C$5*'Actual H2'!U355,IF(Control!$C$11="Tap water",Parameters!$C$17*Parameters!$C$5*'Actual H2'!U355,Parameters!$C$22*Parameters!$C$5*'Actual H2'!U355))</f>
        <v>14.384905660377358</v>
      </c>
      <c r="V355" s="12">
        <f>IF(Control!$C$11="Highly pure",Parameters!$C$12*Parameters!$C$5*'Actual H2'!V355,IF(Control!$C$11="Tap water",Parameters!$C$17*Parameters!$C$5*'Actual H2'!V355,Parameters!$C$22*Parameters!$C$5*'Actual H2'!V355))</f>
        <v>17.343396226415091</v>
      </c>
      <c r="W355" s="12">
        <f>IF(Control!$C$11="Highly pure",Parameters!$C$12*Parameters!$C$5*'Actual H2'!W355,IF(Control!$C$11="Tap water",Parameters!$C$17*Parameters!$C$5*'Actual H2'!W355,Parameters!$C$22*Parameters!$C$5*'Actual H2'!W355))</f>
        <v>18.822641509433961</v>
      </c>
      <c r="X355" s="12">
        <f>IF(Control!$C$11="Highly pure",Parameters!$C$12*Parameters!$C$5*'Actual H2'!X355,IF(Control!$C$11="Tap water",Parameters!$C$17*Parameters!$C$5*'Actual H2'!X355,Parameters!$C$22*Parameters!$C$5*'Actual H2'!X355))</f>
        <v>17.343396226415091</v>
      </c>
      <c r="Y355" s="12">
        <f>IF(Control!$C$11="Highly pure",Parameters!$C$12*Parameters!$C$5*'Actual H2'!Y355,IF(Control!$C$11="Tap water",Parameters!$C$17*Parameters!$C$5*'Actual H2'!Y355,Parameters!$C$22*Parameters!$C$5*'Actual H2'!Y355))</f>
        <v>14.384905660377358</v>
      </c>
      <c r="Z355" s="12">
        <f>IF(Control!$C$11="Highly pure",Parameters!$C$12*Parameters!$C$5*'Actual H2'!Z355,IF(Control!$C$11="Tap water",Parameters!$C$17*Parameters!$C$5*'Actual H2'!Z355,Parameters!$C$22*Parameters!$C$5*'Actual H2'!Z355))</f>
        <v>11.667924528301889</v>
      </c>
      <c r="AB355" s="7">
        <f t="shared" si="5"/>
        <v>266.71698113207543</v>
      </c>
    </row>
    <row r="356" spans="2:28" x14ac:dyDescent="0.2">
      <c r="B356" s="6">
        <v>44550</v>
      </c>
      <c r="C356" s="12">
        <f>IF(Control!$C$11="Highly pure",Parameters!$C$12*Parameters!$C$5*'Actual H2'!C356,IF(Control!$C$11="Tap water",Parameters!$C$17*Parameters!$C$5*'Actual H2'!C356,Parameters!$C$22*Parameters!$C$5*'Actual H2'!C356))</f>
        <v>6.7169811320754729</v>
      </c>
      <c r="D356" s="12">
        <f>IF(Control!$C$11="Highly pure",Parameters!$C$12*Parameters!$C$5*'Actual H2'!D356,IF(Control!$C$11="Tap water",Parameters!$C$17*Parameters!$C$5*'Actual H2'!D356,Parameters!$C$22*Parameters!$C$5*'Actual H2'!D356))</f>
        <v>1.8867924528301887</v>
      </c>
      <c r="E356" s="12">
        <f>IF(Control!$C$11="Highly pure",Parameters!$C$12*Parameters!$C$5*'Actual H2'!E356,IF(Control!$C$11="Tap water",Parameters!$C$17*Parameters!$C$5*'Actual H2'!E356,Parameters!$C$22*Parameters!$C$5*'Actual H2'!E356))</f>
        <v>0</v>
      </c>
      <c r="F356" s="12">
        <f>IF(Control!$C$11="Highly pure",Parameters!$C$12*Parameters!$C$5*'Actual H2'!F356,IF(Control!$C$11="Tap water",Parameters!$C$17*Parameters!$C$5*'Actual H2'!F356,Parameters!$C$22*Parameters!$C$5*'Actual H2'!F356))</f>
        <v>0</v>
      </c>
      <c r="G356" s="12">
        <f>IF(Control!$C$11="Highly pure",Parameters!$C$12*Parameters!$C$5*'Actual H2'!G356,IF(Control!$C$11="Tap water",Parameters!$C$17*Parameters!$C$5*'Actual H2'!G356,Parameters!$C$22*Parameters!$C$5*'Actual H2'!G356))</f>
        <v>0</v>
      </c>
      <c r="H356" s="12">
        <f>IF(Control!$C$11="Highly pure",Parameters!$C$12*Parameters!$C$5*'Actual H2'!H356,IF(Control!$C$11="Tap water",Parameters!$C$17*Parameters!$C$5*'Actual H2'!H356,Parameters!$C$22*Parameters!$C$5*'Actual H2'!H356))</f>
        <v>0</v>
      </c>
      <c r="I356" s="12">
        <f>IF(Control!$C$11="Highly pure",Parameters!$C$12*Parameters!$C$5*'Actual H2'!I356,IF(Control!$C$11="Tap water",Parameters!$C$17*Parameters!$C$5*'Actual H2'!I356,Parameters!$C$22*Parameters!$C$5*'Actual H2'!I356))</f>
        <v>0</v>
      </c>
      <c r="J356" s="12">
        <f>IF(Control!$C$11="Highly pure",Parameters!$C$12*Parameters!$C$5*'Actual H2'!J356,IF(Control!$C$11="Tap water",Parameters!$C$17*Parameters!$C$5*'Actual H2'!J356,Parameters!$C$22*Parameters!$C$5*'Actual H2'!J356))</f>
        <v>0</v>
      </c>
      <c r="K356" s="12">
        <f>IF(Control!$C$11="Highly pure",Parameters!$C$12*Parameters!$C$5*'Actual H2'!K356,IF(Control!$C$11="Tap water",Parameters!$C$17*Parameters!$C$5*'Actual H2'!K356,Parameters!$C$22*Parameters!$C$5*'Actual H2'!K356))</f>
        <v>0</v>
      </c>
      <c r="L356" s="12">
        <f>IF(Control!$C$11="Highly pure",Parameters!$C$12*Parameters!$C$5*'Actual H2'!L356,IF(Control!$C$11="Tap water",Parameters!$C$17*Parameters!$C$5*'Actual H2'!L356,Parameters!$C$22*Parameters!$C$5*'Actual H2'!L356))</f>
        <v>0</v>
      </c>
      <c r="M356" s="12">
        <f>IF(Control!$C$11="Highly pure",Parameters!$C$12*Parameters!$C$5*'Actual H2'!M356,IF(Control!$C$11="Tap water",Parameters!$C$17*Parameters!$C$5*'Actual H2'!M356,Parameters!$C$22*Parameters!$C$5*'Actual H2'!M356))</f>
        <v>0</v>
      </c>
      <c r="N356" s="12">
        <f>IF(Control!$C$11="Highly pure",Parameters!$C$12*Parameters!$C$5*'Actual H2'!N356,IF(Control!$C$11="Tap water",Parameters!$C$17*Parameters!$C$5*'Actual H2'!N356,Parameters!$C$22*Parameters!$C$5*'Actual H2'!N356))</f>
        <v>0</v>
      </c>
      <c r="O356" s="12">
        <f>IF(Control!$C$11="Highly pure",Parameters!$C$12*Parameters!$C$5*'Actual H2'!O356,IF(Control!$C$11="Tap water",Parameters!$C$17*Parameters!$C$5*'Actual H2'!O356,Parameters!$C$22*Parameters!$C$5*'Actual H2'!O356))</f>
        <v>0</v>
      </c>
      <c r="P356" s="12">
        <f>IF(Control!$C$11="Highly pure",Parameters!$C$12*Parameters!$C$5*'Actual H2'!P356,IF(Control!$C$11="Tap water",Parameters!$C$17*Parameters!$C$5*'Actual H2'!P356,Parameters!$C$22*Parameters!$C$5*'Actual H2'!P356))</f>
        <v>0</v>
      </c>
      <c r="Q356" s="12">
        <f>IF(Control!$C$11="Highly pure",Parameters!$C$12*Parameters!$C$5*'Actual H2'!Q356,IF(Control!$C$11="Tap water",Parameters!$C$17*Parameters!$C$5*'Actual H2'!Q356,Parameters!$C$22*Parameters!$C$5*'Actual H2'!Q356))</f>
        <v>0</v>
      </c>
      <c r="R356" s="12">
        <f>IF(Control!$C$11="Highly pure",Parameters!$C$12*Parameters!$C$5*'Actual H2'!R356,IF(Control!$C$11="Tap water",Parameters!$C$17*Parameters!$C$5*'Actual H2'!R356,Parameters!$C$22*Parameters!$C$5*'Actual H2'!R356))</f>
        <v>0</v>
      </c>
      <c r="S356" s="12">
        <f>IF(Control!$C$11="Highly pure",Parameters!$C$12*Parameters!$C$5*'Actual H2'!S356,IF(Control!$C$11="Tap water",Parameters!$C$17*Parameters!$C$5*'Actual H2'!S356,Parameters!$C$22*Parameters!$C$5*'Actual H2'!S356))</f>
        <v>0</v>
      </c>
      <c r="T356" s="12">
        <f>IF(Control!$C$11="Highly pure",Parameters!$C$12*Parameters!$C$5*'Actual H2'!T356,IF(Control!$C$11="Tap water",Parameters!$C$17*Parameters!$C$5*'Actual H2'!T356,Parameters!$C$22*Parameters!$C$5*'Actual H2'!T356))</f>
        <v>0</v>
      </c>
      <c r="U356" s="12">
        <f>IF(Control!$C$11="Highly pure",Parameters!$C$12*Parameters!$C$5*'Actual H2'!U356,IF(Control!$C$11="Tap water",Parameters!$C$17*Parameters!$C$5*'Actual H2'!U356,Parameters!$C$22*Parameters!$C$5*'Actual H2'!U356))</f>
        <v>0</v>
      </c>
      <c r="V356" s="12">
        <f>IF(Control!$C$11="Highly pure",Parameters!$C$12*Parameters!$C$5*'Actual H2'!V356,IF(Control!$C$11="Tap water",Parameters!$C$17*Parameters!$C$5*'Actual H2'!V356,Parameters!$C$22*Parameters!$C$5*'Actual H2'!V356))</f>
        <v>0</v>
      </c>
      <c r="W356" s="12">
        <f>IF(Control!$C$11="Highly pure",Parameters!$C$12*Parameters!$C$5*'Actual H2'!W356,IF(Control!$C$11="Tap water",Parameters!$C$17*Parameters!$C$5*'Actual H2'!W356,Parameters!$C$22*Parameters!$C$5*'Actual H2'!W356))</f>
        <v>0</v>
      </c>
      <c r="X356" s="12">
        <f>IF(Control!$C$11="Highly pure",Parameters!$C$12*Parameters!$C$5*'Actual H2'!X356,IF(Control!$C$11="Tap water",Parameters!$C$17*Parameters!$C$5*'Actual H2'!X356,Parameters!$C$22*Parameters!$C$5*'Actual H2'!X356))</f>
        <v>0</v>
      </c>
      <c r="Y356" s="12">
        <f>IF(Control!$C$11="Highly pure",Parameters!$C$12*Parameters!$C$5*'Actual H2'!Y356,IF(Control!$C$11="Tap water",Parameters!$C$17*Parameters!$C$5*'Actual H2'!Y356,Parameters!$C$22*Parameters!$C$5*'Actual H2'!Y356))</f>
        <v>0</v>
      </c>
      <c r="Z356" s="12">
        <f>IF(Control!$C$11="Highly pure",Parameters!$C$12*Parameters!$C$5*'Actual H2'!Z356,IF(Control!$C$11="Tap water",Parameters!$C$17*Parameters!$C$5*'Actual H2'!Z356,Parameters!$C$22*Parameters!$C$5*'Actual H2'!Z356))</f>
        <v>0</v>
      </c>
      <c r="AB356" s="7">
        <f t="shared" si="5"/>
        <v>8.603773584905662</v>
      </c>
    </row>
    <row r="357" spans="2:28" x14ac:dyDescent="0.2">
      <c r="B357" s="6">
        <v>44551</v>
      </c>
      <c r="C357" s="12">
        <f>IF(Control!$C$11="Highly pure",Parameters!$C$12*Parameters!$C$5*'Actual H2'!C357,IF(Control!$C$11="Tap water",Parameters!$C$17*Parameters!$C$5*'Actual H2'!C357,Parameters!$C$22*Parameters!$C$5*'Actual H2'!C357))</f>
        <v>0</v>
      </c>
      <c r="D357" s="12">
        <f>IF(Control!$C$11="Highly pure",Parameters!$C$12*Parameters!$C$5*'Actual H2'!D357,IF(Control!$C$11="Tap water",Parameters!$C$17*Parameters!$C$5*'Actual H2'!D357,Parameters!$C$22*Parameters!$C$5*'Actual H2'!D357))</f>
        <v>0</v>
      </c>
      <c r="E357" s="12">
        <f>IF(Control!$C$11="Highly pure",Parameters!$C$12*Parameters!$C$5*'Actual H2'!E357,IF(Control!$C$11="Tap water",Parameters!$C$17*Parameters!$C$5*'Actual H2'!E357,Parameters!$C$22*Parameters!$C$5*'Actual H2'!E357))</f>
        <v>2.8528301886792451</v>
      </c>
      <c r="F357" s="12">
        <f>IF(Control!$C$11="Highly pure",Parameters!$C$12*Parameters!$C$5*'Actual H2'!F357,IF(Control!$C$11="Tap water",Parameters!$C$17*Parameters!$C$5*'Actual H2'!F357,Parameters!$C$22*Parameters!$C$5*'Actual H2'!F357))</f>
        <v>4.7849056603773574</v>
      </c>
      <c r="G357" s="12">
        <f>IF(Control!$C$11="Highly pure",Parameters!$C$12*Parameters!$C$5*'Actual H2'!G357,IF(Control!$C$11="Tap water",Parameters!$C$17*Parameters!$C$5*'Actual H2'!G357,Parameters!$C$22*Parameters!$C$5*'Actual H2'!G357))</f>
        <v>3.8188679245283015</v>
      </c>
      <c r="H357" s="12">
        <f>IF(Control!$C$11="Highly pure",Parameters!$C$12*Parameters!$C$5*'Actual H2'!H357,IF(Control!$C$11="Tap water",Parameters!$C$17*Parameters!$C$5*'Actual H2'!H357,Parameters!$C$22*Parameters!$C$5*'Actual H2'!H357))</f>
        <v>2.8528301886792451</v>
      </c>
      <c r="I357" s="12">
        <f>IF(Control!$C$11="Highly pure",Parameters!$C$12*Parameters!$C$5*'Actual H2'!I357,IF(Control!$C$11="Tap water",Parameters!$C$17*Parameters!$C$5*'Actual H2'!I357,Parameters!$C$22*Parameters!$C$5*'Actual H2'!I357))</f>
        <v>1.8867924528301887</v>
      </c>
      <c r="J357" s="12">
        <f>IF(Control!$C$11="Highly pure",Parameters!$C$12*Parameters!$C$5*'Actual H2'!J357,IF(Control!$C$11="Tap water",Parameters!$C$17*Parameters!$C$5*'Actual H2'!J357,Parameters!$C$22*Parameters!$C$5*'Actual H2'!J357))</f>
        <v>0</v>
      </c>
      <c r="K357" s="12">
        <f>IF(Control!$C$11="Highly pure",Parameters!$C$12*Parameters!$C$5*'Actual H2'!K357,IF(Control!$C$11="Tap water",Parameters!$C$17*Parameters!$C$5*'Actual H2'!K357,Parameters!$C$22*Parameters!$C$5*'Actual H2'!K357))</f>
        <v>0</v>
      </c>
      <c r="L357" s="12">
        <f>IF(Control!$C$11="Highly pure",Parameters!$C$12*Parameters!$C$5*'Actual H2'!L357,IF(Control!$C$11="Tap water",Parameters!$C$17*Parameters!$C$5*'Actual H2'!L357,Parameters!$C$22*Parameters!$C$5*'Actual H2'!L357))</f>
        <v>0</v>
      </c>
      <c r="M357" s="12">
        <f>IF(Control!$C$11="Highly pure",Parameters!$C$12*Parameters!$C$5*'Actual H2'!M357,IF(Control!$C$11="Tap water",Parameters!$C$17*Parameters!$C$5*'Actual H2'!M357,Parameters!$C$22*Parameters!$C$5*'Actual H2'!M357))</f>
        <v>0</v>
      </c>
      <c r="N357" s="12">
        <f>IF(Control!$C$11="Highly pure",Parameters!$C$12*Parameters!$C$5*'Actual H2'!N357,IF(Control!$C$11="Tap water",Parameters!$C$17*Parameters!$C$5*'Actual H2'!N357,Parameters!$C$22*Parameters!$C$5*'Actual H2'!N357))</f>
        <v>0</v>
      </c>
      <c r="O357" s="12">
        <f>IF(Control!$C$11="Highly pure",Parameters!$C$12*Parameters!$C$5*'Actual H2'!O357,IF(Control!$C$11="Tap water",Parameters!$C$17*Parameters!$C$5*'Actual H2'!O357,Parameters!$C$22*Parameters!$C$5*'Actual H2'!O357))</f>
        <v>0</v>
      </c>
      <c r="P357" s="12">
        <f>IF(Control!$C$11="Highly pure",Parameters!$C$12*Parameters!$C$5*'Actual H2'!P357,IF(Control!$C$11="Tap water",Parameters!$C$17*Parameters!$C$5*'Actual H2'!P357,Parameters!$C$22*Parameters!$C$5*'Actual H2'!P357))</f>
        <v>0</v>
      </c>
      <c r="Q357" s="12">
        <f>IF(Control!$C$11="Highly pure",Parameters!$C$12*Parameters!$C$5*'Actual H2'!Q357,IF(Control!$C$11="Tap water",Parameters!$C$17*Parameters!$C$5*'Actual H2'!Q357,Parameters!$C$22*Parameters!$C$5*'Actual H2'!Q357))</f>
        <v>0</v>
      </c>
      <c r="R357" s="12">
        <f>IF(Control!$C$11="Highly pure",Parameters!$C$12*Parameters!$C$5*'Actual H2'!R357,IF(Control!$C$11="Tap water",Parameters!$C$17*Parameters!$C$5*'Actual H2'!R357,Parameters!$C$22*Parameters!$C$5*'Actual H2'!R357))</f>
        <v>0</v>
      </c>
      <c r="S357" s="12">
        <f>IF(Control!$C$11="Highly pure",Parameters!$C$12*Parameters!$C$5*'Actual H2'!S357,IF(Control!$C$11="Tap water",Parameters!$C$17*Parameters!$C$5*'Actual H2'!S357,Parameters!$C$22*Parameters!$C$5*'Actual H2'!S357))</f>
        <v>0</v>
      </c>
      <c r="T357" s="12">
        <f>IF(Control!$C$11="Highly pure",Parameters!$C$12*Parameters!$C$5*'Actual H2'!T357,IF(Control!$C$11="Tap water",Parameters!$C$17*Parameters!$C$5*'Actual H2'!T357,Parameters!$C$22*Parameters!$C$5*'Actual H2'!T357))</f>
        <v>0</v>
      </c>
      <c r="U357" s="12">
        <f>IF(Control!$C$11="Highly pure",Parameters!$C$12*Parameters!$C$5*'Actual H2'!U357,IF(Control!$C$11="Tap water",Parameters!$C$17*Parameters!$C$5*'Actual H2'!U357,Parameters!$C$22*Parameters!$C$5*'Actual H2'!U357))</f>
        <v>0</v>
      </c>
      <c r="V357" s="12">
        <f>IF(Control!$C$11="Highly pure",Parameters!$C$12*Parameters!$C$5*'Actual H2'!V357,IF(Control!$C$11="Tap water",Parameters!$C$17*Parameters!$C$5*'Actual H2'!V357,Parameters!$C$22*Parameters!$C$5*'Actual H2'!V357))</f>
        <v>0</v>
      </c>
      <c r="W357" s="12">
        <f>IF(Control!$C$11="Highly pure",Parameters!$C$12*Parameters!$C$5*'Actual H2'!W357,IF(Control!$C$11="Tap water",Parameters!$C$17*Parameters!$C$5*'Actual H2'!W357,Parameters!$C$22*Parameters!$C$5*'Actual H2'!W357))</f>
        <v>0</v>
      </c>
      <c r="X357" s="12">
        <f>IF(Control!$C$11="Highly pure",Parameters!$C$12*Parameters!$C$5*'Actual H2'!X357,IF(Control!$C$11="Tap water",Parameters!$C$17*Parameters!$C$5*'Actual H2'!X357,Parameters!$C$22*Parameters!$C$5*'Actual H2'!X357))</f>
        <v>0</v>
      </c>
      <c r="Y357" s="12">
        <f>IF(Control!$C$11="Highly pure",Parameters!$C$12*Parameters!$C$5*'Actual H2'!Y357,IF(Control!$C$11="Tap water",Parameters!$C$17*Parameters!$C$5*'Actual H2'!Y357,Parameters!$C$22*Parameters!$C$5*'Actual H2'!Y357))</f>
        <v>0</v>
      </c>
      <c r="Z357" s="12">
        <f>IF(Control!$C$11="Highly pure",Parameters!$C$12*Parameters!$C$5*'Actual H2'!Z357,IF(Control!$C$11="Tap water",Parameters!$C$17*Parameters!$C$5*'Actual H2'!Z357,Parameters!$C$22*Parameters!$C$5*'Actual H2'!Z357))</f>
        <v>0</v>
      </c>
      <c r="AB357" s="7">
        <f t="shared" si="5"/>
        <v>16.196226415094337</v>
      </c>
    </row>
    <row r="358" spans="2:28" x14ac:dyDescent="0.2">
      <c r="B358" s="6">
        <v>44552</v>
      </c>
      <c r="C358" s="12">
        <f>IF(Control!$C$11="Highly pure",Parameters!$C$12*Parameters!$C$5*'Actual H2'!C358,IF(Control!$C$11="Tap water",Parameters!$C$17*Parameters!$C$5*'Actual H2'!C358,Parameters!$C$22*Parameters!$C$5*'Actual H2'!C358))</f>
        <v>0</v>
      </c>
      <c r="D358" s="12">
        <f>IF(Control!$C$11="Highly pure",Parameters!$C$12*Parameters!$C$5*'Actual H2'!D358,IF(Control!$C$11="Tap water",Parameters!$C$17*Parameters!$C$5*'Actual H2'!D358,Parameters!$C$22*Parameters!$C$5*'Actual H2'!D358))</f>
        <v>0</v>
      </c>
      <c r="E358" s="12">
        <f>IF(Control!$C$11="Highly pure",Parameters!$C$12*Parameters!$C$5*'Actual H2'!E358,IF(Control!$C$11="Tap water",Parameters!$C$17*Parameters!$C$5*'Actual H2'!E358,Parameters!$C$22*Parameters!$C$5*'Actual H2'!E358))</f>
        <v>0</v>
      </c>
      <c r="F358" s="12">
        <f>IF(Control!$C$11="Highly pure",Parameters!$C$12*Parameters!$C$5*'Actual H2'!F358,IF(Control!$C$11="Tap water",Parameters!$C$17*Parameters!$C$5*'Actual H2'!F358,Parameters!$C$22*Parameters!$C$5*'Actual H2'!F358))</f>
        <v>0</v>
      </c>
      <c r="G358" s="12">
        <f>IF(Control!$C$11="Highly pure",Parameters!$C$12*Parameters!$C$5*'Actual H2'!G358,IF(Control!$C$11="Tap water",Parameters!$C$17*Parameters!$C$5*'Actual H2'!G358,Parameters!$C$22*Parameters!$C$5*'Actual H2'!G358))</f>
        <v>0</v>
      </c>
      <c r="H358" s="12">
        <f>IF(Control!$C$11="Highly pure",Parameters!$C$12*Parameters!$C$5*'Actual H2'!H358,IF(Control!$C$11="Tap water",Parameters!$C$17*Parameters!$C$5*'Actual H2'!H358,Parameters!$C$22*Parameters!$C$5*'Actual H2'!H358))</f>
        <v>0</v>
      </c>
      <c r="I358" s="12">
        <f>IF(Control!$C$11="Highly pure",Parameters!$C$12*Parameters!$C$5*'Actual H2'!I358,IF(Control!$C$11="Tap water",Parameters!$C$17*Parameters!$C$5*'Actual H2'!I358,Parameters!$C$22*Parameters!$C$5*'Actual H2'!I358))</f>
        <v>0</v>
      </c>
      <c r="J358" s="12">
        <f>IF(Control!$C$11="Highly pure",Parameters!$C$12*Parameters!$C$5*'Actual H2'!J358,IF(Control!$C$11="Tap water",Parameters!$C$17*Parameters!$C$5*'Actual H2'!J358,Parameters!$C$22*Parameters!$C$5*'Actual H2'!J358))</f>
        <v>0</v>
      </c>
      <c r="K358" s="12">
        <f>IF(Control!$C$11="Highly pure",Parameters!$C$12*Parameters!$C$5*'Actual H2'!K358,IF(Control!$C$11="Tap water",Parameters!$C$17*Parameters!$C$5*'Actual H2'!K358,Parameters!$C$22*Parameters!$C$5*'Actual H2'!K358))</f>
        <v>0</v>
      </c>
      <c r="L358" s="12">
        <f>IF(Control!$C$11="Highly pure",Parameters!$C$12*Parameters!$C$5*'Actual H2'!L358,IF(Control!$C$11="Tap water",Parameters!$C$17*Parameters!$C$5*'Actual H2'!L358,Parameters!$C$22*Parameters!$C$5*'Actual H2'!L358))</f>
        <v>0</v>
      </c>
      <c r="M358" s="12">
        <f>IF(Control!$C$11="Highly pure",Parameters!$C$12*Parameters!$C$5*'Actual H2'!M358,IF(Control!$C$11="Tap water",Parameters!$C$17*Parameters!$C$5*'Actual H2'!M358,Parameters!$C$22*Parameters!$C$5*'Actual H2'!M358))</f>
        <v>0</v>
      </c>
      <c r="N358" s="12">
        <f>IF(Control!$C$11="Highly pure",Parameters!$C$12*Parameters!$C$5*'Actual H2'!N358,IF(Control!$C$11="Tap water",Parameters!$C$17*Parameters!$C$5*'Actual H2'!N358,Parameters!$C$22*Parameters!$C$5*'Actual H2'!N358))</f>
        <v>0</v>
      </c>
      <c r="O358" s="12">
        <f>IF(Control!$C$11="Highly pure",Parameters!$C$12*Parameters!$C$5*'Actual H2'!O358,IF(Control!$C$11="Tap water",Parameters!$C$17*Parameters!$C$5*'Actual H2'!O358,Parameters!$C$22*Parameters!$C$5*'Actual H2'!O358))</f>
        <v>0</v>
      </c>
      <c r="P358" s="12">
        <f>IF(Control!$C$11="Highly pure",Parameters!$C$12*Parameters!$C$5*'Actual H2'!P358,IF(Control!$C$11="Tap water",Parameters!$C$17*Parameters!$C$5*'Actual H2'!P358,Parameters!$C$22*Parameters!$C$5*'Actual H2'!P358))</f>
        <v>0</v>
      </c>
      <c r="Q358" s="12">
        <f>IF(Control!$C$11="Highly pure",Parameters!$C$12*Parameters!$C$5*'Actual H2'!Q358,IF(Control!$C$11="Tap water",Parameters!$C$17*Parameters!$C$5*'Actual H2'!Q358,Parameters!$C$22*Parameters!$C$5*'Actual H2'!Q358))</f>
        <v>0</v>
      </c>
      <c r="R358" s="12">
        <f>IF(Control!$C$11="Highly pure",Parameters!$C$12*Parameters!$C$5*'Actual H2'!R358,IF(Control!$C$11="Tap water",Parameters!$C$17*Parameters!$C$5*'Actual H2'!R358,Parameters!$C$22*Parameters!$C$5*'Actual H2'!R358))</f>
        <v>0</v>
      </c>
      <c r="S358" s="12">
        <f>IF(Control!$C$11="Highly pure",Parameters!$C$12*Parameters!$C$5*'Actual H2'!S358,IF(Control!$C$11="Tap water",Parameters!$C$17*Parameters!$C$5*'Actual H2'!S358,Parameters!$C$22*Parameters!$C$5*'Actual H2'!S358))</f>
        <v>0</v>
      </c>
      <c r="T358" s="12">
        <f>IF(Control!$C$11="Highly pure",Parameters!$C$12*Parameters!$C$5*'Actual H2'!T358,IF(Control!$C$11="Tap water",Parameters!$C$17*Parameters!$C$5*'Actual H2'!T358,Parameters!$C$22*Parameters!$C$5*'Actual H2'!T358))</f>
        <v>0</v>
      </c>
      <c r="U358" s="12">
        <f>IF(Control!$C$11="Highly pure",Parameters!$C$12*Parameters!$C$5*'Actual H2'!U358,IF(Control!$C$11="Tap water",Parameters!$C$17*Parameters!$C$5*'Actual H2'!U358,Parameters!$C$22*Parameters!$C$5*'Actual H2'!U358))</f>
        <v>0</v>
      </c>
      <c r="V358" s="12">
        <f>IF(Control!$C$11="Highly pure",Parameters!$C$12*Parameters!$C$5*'Actual H2'!V358,IF(Control!$C$11="Tap water",Parameters!$C$17*Parameters!$C$5*'Actual H2'!V358,Parameters!$C$22*Parameters!$C$5*'Actual H2'!V358))</f>
        <v>0</v>
      </c>
      <c r="W358" s="12">
        <f>IF(Control!$C$11="Highly pure",Parameters!$C$12*Parameters!$C$5*'Actual H2'!W358,IF(Control!$C$11="Tap water",Parameters!$C$17*Parameters!$C$5*'Actual H2'!W358,Parameters!$C$22*Parameters!$C$5*'Actual H2'!W358))</f>
        <v>0</v>
      </c>
      <c r="X358" s="12">
        <f>IF(Control!$C$11="Highly pure",Parameters!$C$12*Parameters!$C$5*'Actual H2'!X358,IF(Control!$C$11="Tap water",Parameters!$C$17*Parameters!$C$5*'Actual H2'!X358,Parameters!$C$22*Parameters!$C$5*'Actual H2'!X358))</f>
        <v>0</v>
      </c>
      <c r="Y358" s="12">
        <f>IF(Control!$C$11="Highly pure",Parameters!$C$12*Parameters!$C$5*'Actual H2'!Y358,IF(Control!$C$11="Tap water",Parameters!$C$17*Parameters!$C$5*'Actual H2'!Y358,Parameters!$C$22*Parameters!$C$5*'Actual H2'!Y358))</f>
        <v>0</v>
      </c>
      <c r="Z358" s="12">
        <f>IF(Control!$C$11="Highly pure",Parameters!$C$12*Parameters!$C$5*'Actual H2'!Z358,IF(Control!$C$11="Tap water",Parameters!$C$17*Parameters!$C$5*'Actual H2'!Z358,Parameters!$C$22*Parameters!$C$5*'Actual H2'!Z358))</f>
        <v>0</v>
      </c>
      <c r="AB358" s="7">
        <f t="shared" si="5"/>
        <v>0</v>
      </c>
    </row>
    <row r="359" spans="2:28" x14ac:dyDescent="0.2">
      <c r="B359" s="6">
        <v>44553</v>
      </c>
      <c r="C359" s="12">
        <f>IF(Control!$C$11="Highly pure",Parameters!$C$12*Parameters!$C$5*'Actual H2'!C359,IF(Control!$C$11="Tap water",Parameters!$C$17*Parameters!$C$5*'Actual H2'!C359,Parameters!$C$22*Parameters!$C$5*'Actual H2'!C359))</f>
        <v>0</v>
      </c>
      <c r="D359" s="12">
        <f>IF(Control!$C$11="Highly pure",Parameters!$C$12*Parameters!$C$5*'Actual H2'!D359,IF(Control!$C$11="Tap water",Parameters!$C$17*Parameters!$C$5*'Actual H2'!D359,Parameters!$C$22*Parameters!$C$5*'Actual H2'!D359))</f>
        <v>0</v>
      </c>
      <c r="E359" s="12">
        <f>IF(Control!$C$11="Highly pure",Parameters!$C$12*Parameters!$C$5*'Actual H2'!E359,IF(Control!$C$11="Tap water",Parameters!$C$17*Parameters!$C$5*'Actual H2'!E359,Parameters!$C$22*Parameters!$C$5*'Actual H2'!E359))</f>
        <v>9.1924528301886799</v>
      </c>
      <c r="F359" s="12">
        <f>IF(Control!$C$11="Highly pure",Parameters!$C$12*Parameters!$C$5*'Actual H2'!F359,IF(Control!$C$11="Tap water",Parameters!$C$17*Parameters!$C$5*'Actual H2'!F359,Parameters!$C$22*Parameters!$C$5*'Actual H2'!F359))</f>
        <v>17.343396226415091</v>
      </c>
      <c r="G359" s="12">
        <f>IF(Control!$C$11="Highly pure",Parameters!$C$12*Parameters!$C$5*'Actual H2'!G359,IF(Control!$C$11="Tap water",Parameters!$C$17*Parameters!$C$5*'Actual H2'!G359,Parameters!$C$22*Parameters!$C$5*'Actual H2'!G359))</f>
        <v>29.358490566037734</v>
      </c>
      <c r="H359" s="12">
        <f>IF(Control!$C$11="Highly pure",Parameters!$C$12*Parameters!$C$5*'Actual H2'!H359,IF(Control!$C$11="Tap water",Parameters!$C$17*Parameters!$C$5*'Actual H2'!H359,Parameters!$C$22*Parameters!$C$5*'Actual H2'!H359))</f>
        <v>45.388679245283029</v>
      </c>
      <c r="I359" s="12">
        <f>IF(Control!$C$11="Highly pure",Parameters!$C$12*Parameters!$C$5*'Actual H2'!I359,IF(Control!$C$11="Tap water",Parameters!$C$17*Parameters!$C$5*'Actual H2'!I359,Parameters!$C$22*Parameters!$C$5*'Actual H2'!I359))</f>
        <v>62.279245283018867</v>
      </c>
      <c r="J359" s="12">
        <f>IF(Control!$C$11="Highly pure",Parameters!$C$12*Parameters!$C$5*'Actual H2'!J359,IF(Control!$C$11="Tap water",Parameters!$C$17*Parameters!$C$5*'Actual H2'!J359,Parameters!$C$22*Parameters!$C$5*'Actual H2'!J359))</f>
        <v>71.84905660377359</v>
      </c>
      <c r="K359" s="12">
        <f>IF(Control!$C$11="Highly pure",Parameters!$C$12*Parameters!$C$5*'Actual H2'!K359,IF(Control!$C$11="Tap water",Parameters!$C$17*Parameters!$C$5*'Actual H2'!K359,Parameters!$C$22*Parameters!$C$5*'Actual H2'!K359))</f>
        <v>89.720754716981133</v>
      </c>
      <c r="L359" s="12">
        <f>IF(Control!$C$11="Highly pure",Parameters!$C$12*Parameters!$C$5*'Actual H2'!L359,IF(Control!$C$11="Tap water",Parameters!$C$17*Parameters!$C$5*'Actual H2'!L359,Parameters!$C$22*Parameters!$C$5*'Actual H2'!L359))</f>
        <v>109.79622641509434</v>
      </c>
      <c r="M359" s="12">
        <f>IF(Control!$C$11="Highly pure",Parameters!$C$12*Parameters!$C$5*'Actual H2'!M359,IF(Control!$C$11="Tap water",Parameters!$C$17*Parameters!$C$5*'Actual H2'!M359,Parameters!$C$22*Parameters!$C$5*'Actual H2'!M359))</f>
        <v>130.26415094339623</v>
      </c>
      <c r="N359" s="12">
        <f>IF(Control!$C$11="Highly pure",Parameters!$C$12*Parameters!$C$5*'Actual H2'!N359,IF(Control!$C$11="Tap water",Parameters!$C$17*Parameters!$C$5*'Actual H2'!N359,Parameters!$C$22*Parameters!$C$5*'Actual H2'!N359))</f>
        <v>137.53962264150945</v>
      </c>
      <c r="O359" s="12">
        <f>IF(Control!$C$11="Highly pure",Parameters!$C$12*Parameters!$C$5*'Actual H2'!O359,IF(Control!$C$11="Tap water",Parameters!$C$17*Parameters!$C$5*'Actual H2'!O359,Parameters!$C$22*Parameters!$C$5*'Actual H2'!O359))</f>
        <v>149.37358490566038</v>
      </c>
      <c r="P359" s="12">
        <f>IF(Control!$C$11="Highly pure",Parameters!$C$12*Parameters!$C$5*'Actual H2'!P359,IF(Control!$C$11="Tap water",Parameters!$C$17*Parameters!$C$5*'Actual H2'!P359,Parameters!$C$22*Parameters!$C$5*'Actual H2'!P359))</f>
        <v>153.23773584905663</v>
      </c>
      <c r="Q359" s="12">
        <f>IF(Control!$C$11="Highly pure",Parameters!$C$12*Parameters!$C$5*'Actual H2'!Q359,IF(Control!$C$11="Tap water",Parameters!$C$17*Parameters!$C$5*'Actual H2'!Q359,Parameters!$C$22*Parameters!$C$5*'Actual H2'!Q359))</f>
        <v>166.88301886792453</v>
      </c>
      <c r="R359" s="12">
        <f>IF(Control!$C$11="Highly pure",Parameters!$C$12*Parameters!$C$5*'Actual H2'!R359,IF(Control!$C$11="Tap water",Parameters!$C$17*Parameters!$C$5*'Actual H2'!R359,Parameters!$C$22*Parameters!$C$5*'Actual H2'!R359))</f>
        <v>168.36226415094336</v>
      </c>
      <c r="S359" s="12">
        <f>IF(Control!$C$11="Highly pure",Parameters!$C$12*Parameters!$C$5*'Actual H2'!S359,IF(Control!$C$11="Tap water",Parameters!$C$17*Parameters!$C$5*'Actual H2'!S359,Parameters!$C$22*Parameters!$C$5*'Actual H2'!S359))</f>
        <v>177.7811320754717</v>
      </c>
      <c r="T359" s="12">
        <f>IF(Control!$C$11="Highly pure",Parameters!$C$12*Parameters!$C$5*'Actual H2'!T359,IF(Control!$C$11="Tap water",Parameters!$C$17*Parameters!$C$5*'Actual H2'!T359,Parameters!$C$22*Parameters!$C$5*'Actual H2'!T359))</f>
        <v>182.33962264150944</v>
      </c>
      <c r="U359" s="12">
        <f>IF(Control!$C$11="Highly pure",Parameters!$C$12*Parameters!$C$5*'Actual H2'!U359,IF(Control!$C$11="Tap water",Parameters!$C$17*Parameters!$C$5*'Actual H2'!U359,Parameters!$C$22*Parameters!$C$5*'Actual H2'!U359))</f>
        <v>165.37358490566035</v>
      </c>
      <c r="V359" s="12">
        <f>IF(Control!$C$11="Highly pure",Parameters!$C$12*Parameters!$C$5*'Actual H2'!V359,IF(Control!$C$11="Tap water",Parameters!$C$17*Parameters!$C$5*'Actual H2'!V359,Parameters!$C$22*Parameters!$C$5*'Actual H2'!V359))</f>
        <v>137.53962264150945</v>
      </c>
      <c r="W359" s="12">
        <f>IF(Control!$C$11="Highly pure",Parameters!$C$12*Parameters!$C$5*'Actual H2'!W359,IF(Control!$C$11="Tap water",Parameters!$C$17*Parameters!$C$5*'Actual H2'!W359,Parameters!$C$22*Parameters!$C$5*'Actual H2'!W359))</f>
        <v>126.33962264150944</v>
      </c>
      <c r="X359" s="12">
        <f>IF(Control!$C$11="Highly pure",Parameters!$C$12*Parameters!$C$5*'Actual H2'!X359,IF(Control!$C$11="Tap water",Parameters!$C$17*Parameters!$C$5*'Actual H2'!X359,Parameters!$C$22*Parameters!$C$5*'Actual H2'!X359))</f>
        <v>119.48679245283019</v>
      </c>
      <c r="Y359" s="12">
        <f>IF(Control!$C$11="Highly pure",Parameters!$C$12*Parameters!$C$5*'Actual H2'!Y359,IF(Control!$C$11="Tap water",Parameters!$C$17*Parameters!$C$5*'Actual H2'!Y359,Parameters!$C$22*Parameters!$C$5*'Actual H2'!Y359))</f>
        <v>130.26415094339623</v>
      </c>
      <c r="Z359" s="12">
        <f>IF(Control!$C$11="Highly pure",Parameters!$C$12*Parameters!$C$5*'Actual H2'!Z359,IF(Control!$C$11="Tap water",Parameters!$C$17*Parameters!$C$5*'Actual H2'!Z359,Parameters!$C$22*Parameters!$C$5*'Actual H2'!Z359))</f>
        <v>137.53962264150945</v>
      </c>
      <c r="AB359" s="7">
        <f t="shared" si="5"/>
        <v>2517.2528301886791</v>
      </c>
    </row>
    <row r="360" spans="2:28" x14ac:dyDescent="0.2">
      <c r="B360" s="6">
        <v>44554</v>
      </c>
      <c r="C360" s="12">
        <f>IF(Control!$C$11="Highly pure",Parameters!$C$12*Parameters!$C$5*'Actual H2'!C360,IF(Control!$C$11="Tap water",Parameters!$C$17*Parameters!$C$5*'Actual H2'!C360,Parameters!$C$22*Parameters!$C$5*'Actual H2'!C360))</f>
        <v>137.53962264150945</v>
      </c>
      <c r="D360" s="12">
        <f>IF(Control!$C$11="Highly pure",Parameters!$C$12*Parameters!$C$5*'Actual H2'!D360,IF(Control!$C$11="Tap water",Parameters!$C$17*Parameters!$C$5*'Actual H2'!D360,Parameters!$C$22*Parameters!$C$5*'Actual H2'!D360))</f>
        <v>137.53962264150945</v>
      </c>
      <c r="E360" s="12">
        <f>IF(Control!$C$11="Highly pure",Parameters!$C$12*Parameters!$C$5*'Actual H2'!E360,IF(Control!$C$11="Tap water",Parameters!$C$17*Parameters!$C$5*'Actual H2'!E360,Parameters!$C$22*Parameters!$C$5*'Actual H2'!E360))</f>
        <v>137.53962264150945</v>
      </c>
      <c r="F360" s="12">
        <f>IF(Control!$C$11="Highly pure",Parameters!$C$12*Parameters!$C$5*'Actual H2'!F360,IF(Control!$C$11="Tap water",Parameters!$C$17*Parameters!$C$5*'Actual H2'!F360,Parameters!$C$22*Parameters!$C$5*'Actual H2'!F360))</f>
        <v>137.53962264150945</v>
      </c>
      <c r="G360" s="12">
        <f>IF(Control!$C$11="Highly pure",Parameters!$C$12*Parameters!$C$5*'Actual H2'!G360,IF(Control!$C$11="Tap water",Parameters!$C$17*Parameters!$C$5*'Actual H2'!G360,Parameters!$C$22*Parameters!$C$5*'Actual H2'!G360))</f>
        <v>133.6754716981132</v>
      </c>
      <c r="H360" s="12">
        <f>IF(Control!$C$11="Highly pure",Parameters!$C$12*Parameters!$C$5*'Actual H2'!H360,IF(Control!$C$11="Tap water",Parameters!$C$17*Parameters!$C$5*'Actual H2'!H360,Parameters!$C$22*Parameters!$C$5*'Actual H2'!H360))</f>
        <v>137.53962264150945</v>
      </c>
      <c r="I360" s="12">
        <f>IF(Control!$C$11="Highly pure",Parameters!$C$12*Parameters!$C$5*'Actual H2'!I360,IF(Control!$C$11="Tap water",Parameters!$C$17*Parameters!$C$5*'Actual H2'!I360,Parameters!$C$22*Parameters!$C$5*'Actual H2'!I360))</f>
        <v>151.72830188679248</v>
      </c>
      <c r="J360" s="12">
        <f>IF(Control!$C$11="Highly pure",Parameters!$C$12*Parameters!$C$5*'Actual H2'!J360,IF(Control!$C$11="Tap water",Parameters!$C$17*Parameters!$C$5*'Actual H2'!J360,Parameters!$C$22*Parameters!$C$5*'Actual H2'!J360))</f>
        <v>165.37358490566035</v>
      </c>
      <c r="K360" s="12">
        <f>IF(Control!$C$11="Highly pure",Parameters!$C$12*Parameters!$C$5*'Actual H2'!K360,IF(Control!$C$11="Tap water",Parameters!$C$17*Parameters!$C$5*'Actual H2'!K360,Parameters!$C$22*Parameters!$C$5*'Actual H2'!K360))</f>
        <v>168.36226415094336</v>
      </c>
      <c r="L360" s="12">
        <f>IF(Control!$C$11="Highly pure",Parameters!$C$12*Parameters!$C$5*'Actual H2'!L360,IF(Control!$C$11="Tap water",Parameters!$C$17*Parameters!$C$5*'Actual H2'!L360,Parameters!$C$22*Parameters!$C$5*'Actual H2'!L360))</f>
        <v>183.81886792452832</v>
      </c>
      <c r="M360" s="12">
        <f>IF(Control!$C$11="Highly pure",Parameters!$C$12*Parameters!$C$5*'Actual H2'!M360,IF(Control!$C$11="Tap water",Parameters!$C$17*Parameters!$C$5*'Actual H2'!M360,Parameters!$C$22*Parameters!$C$5*'Actual H2'!M360))</f>
        <v>184.0301886792453</v>
      </c>
      <c r="N360" s="12">
        <f>IF(Control!$C$11="Highly pure",Parameters!$C$12*Parameters!$C$5*'Actual H2'!N360,IF(Control!$C$11="Tap water",Parameters!$C$17*Parameters!$C$5*'Actual H2'!N360,Parameters!$C$22*Parameters!$C$5*'Actual H2'!N360))</f>
        <v>183.26037735849056</v>
      </c>
      <c r="O360" s="12">
        <f>IF(Control!$C$11="Highly pure",Parameters!$C$12*Parameters!$C$5*'Actual H2'!O360,IF(Control!$C$11="Tap water",Parameters!$C$17*Parameters!$C$5*'Actual H2'!O360,Parameters!$C$22*Parameters!$C$5*'Actual H2'!O360))</f>
        <v>176.30188679245282</v>
      </c>
      <c r="P360" s="12">
        <f>IF(Control!$C$11="Highly pure",Parameters!$C$12*Parameters!$C$5*'Actual H2'!P360,IF(Control!$C$11="Tap water",Parameters!$C$17*Parameters!$C$5*'Actual H2'!P360,Parameters!$C$22*Parameters!$C$5*'Actual H2'!P360))</f>
        <v>177.22264150943397</v>
      </c>
      <c r="Q360" s="12">
        <f>IF(Control!$C$11="Highly pure",Parameters!$C$12*Parameters!$C$5*'Actual H2'!Q360,IF(Control!$C$11="Tap water",Parameters!$C$17*Parameters!$C$5*'Actual H2'!Q360,Parameters!$C$22*Parameters!$C$5*'Actual H2'!Q360))</f>
        <v>182.33962264150944</v>
      </c>
      <c r="R360" s="12">
        <f>IF(Control!$C$11="Highly pure",Parameters!$C$12*Parameters!$C$5*'Actual H2'!R360,IF(Control!$C$11="Tap water",Parameters!$C$17*Parameters!$C$5*'Actual H2'!R360,Parameters!$C$22*Parameters!$C$5*'Actual H2'!R360))</f>
        <v>184.0301886792453</v>
      </c>
      <c r="S360" s="12">
        <f>IF(Control!$C$11="Highly pure",Parameters!$C$12*Parameters!$C$5*'Actual H2'!S360,IF(Control!$C$11="Tap water",Parameters!$C$17*Parameters!$C$5*'Actual H2'!S360,Parameters!$C$22*Parameters!$C$5*'Actual H2'!S360))</f>
        <v>184.06037735849057</v>
      </c>
      <c r="T360" s="12">
        <f>IF(Control!$C$11="Highly pure",Parameters!$C$12*Parameters!$C$5*'Actual H2'!T360,IF(Control!$C$11="Tap water",Parameters!$C$17*Parameters!$C$5*'Actual H2'!T360,Parameters!$C$22*Parameters!$C$5*'Actual H2'!T360))</f>
        <v>186.94339622641508</v>
      </c>
      <c r="U360" s="12">
        <f>IF(Control!$C$11="Highly pure",Parameters!$C$12*Parameters!$C$5*'Actual H2'!U360,IF(Control!$C$11="Tap water",Parameters!$C$17*Parameters!$C$5*'Actual H2'!U360,Parameters!$C$22*Parameters!$C$5*'Actual H2'!U360))</f>
        <v>184.06037735849057</v>
      </c>
      <c r="V360" s="12">
        <f>IF(Control!$C$11="Highly pure",Parameters!$C$12*Parameters!$C$5*'Actual H2'!V360,IF(Control!$C$11="Tap water",Parameters!$C$17*Parameters!$C$5*'Actual H2'!V360,Parameters!$C$22*Parameters!$C$5*'Actual H2'!V360))</f>
        <v>184.0301886792453</v>
      </c>
      <c r="W360" s="12">
        <f>IF(Control!$C$11="Highly pure",Parameters!$C$12*Parameters!$C$5*'Actual H2'!W360,IF(Control!$C$11="Tap water",Parameters!$C$17*Parameters!$C$5*'Actual H2'!W360,Parameters!$C$22*Parameters!$C$5*'Actual H2'!W360))</f>
        <v>183.81886792452832</v>
      </c>
      <c r="X360" s="12">
        <f>IF(Control!$C$11="Highly pure",Parameters!$C$12*Parameters!$C$5*'Actual H2'!X360,IF(Control!$C$11="Tap water",Parameters!$C$17*Parameters!$C$5*'Actual H2'!X360,Parameters!$C$22*Parameters!$C$5*'Actual H2'!X360))</f>
        <v>182.33962264150944</v>
      </c>
      <c r="Y360" s="12">
        <f>IF(Control!$C$11="Highly pure",Parameters!$C$12*Parameters!$C$5*'Actual H2'!Y360,IF(Control!$C$11="Tap water",Parameters!$C$17*Parameters!$C$5*'Actual H2'!Y360,Parameters!$C$22*Parameters!$C$5*'Actual H2'!Y360))</f>
        <v>182.33962264150944</v>
      </c>
      <c r="Z360" s="12">
        <f>IF(Control!$C$11="Highly pure",Parameters!$C$12*Parameters!$C$5*'Actual H2'!Z360,IF(Control!$C$11="Tap water",Parameters!$C$17*Parameters!$C$5*'Actual H2'!Z360,Parameters!$C$22*Parameters!$C$5*'Actual H2'!Z360))</f>
        <v>177.22264150943397</v>
      </c>
      <c r="AB360" s="7">
        <f t="shared" si="5"/>
        <v>4042.6566037735856</v>
      </c>
    </row>
    <row r="361" spans="2:28" x14ac:dyDescent="0.2">
      <c r="B361" s="6">
        <v>44555</v>
      </c>
      <c r="C361" s="12">
        <f>IF(Control!$C$11="Highly pure",Parameters!$C$12*Parameters!$C$5*'Actual H2'!C361,IF(Control!$C$11="Tap water",Parameters!$C$17*Parameters!$C$5*'Actual H2'!C361,Parameters!$C$22*Parameters!$C$5*'Actual H2'!C361))</f>
        <v>176.30188679245282</v>
      </c>
      <c r="D361" s="12">
        <f>IF(Control!$C$11="Highly pure",Parameters!$C$12*Parameters!$C$5*'Actual H2'!D361,IF(Control!$C$11="Tap water",Parameters!$C$17*Parameters!$C$5*'Actual H2'!D361,Parameters!$C$22*Parameters!$C$5*'Actual H2'!D361))</f>
        <v>174.79245283018867</v>
      </c>
      <c r="E361" s="12">
        <f>IF(Control!$C$11="Highly pure",Parameters!$C$12*Parameters!$C$5*'Actual H2'!E361,IF(Control!$C$11="Tap water",Parameters!$C$17*Parameters!$C$5*'Actual H2'!E361,Parameters!$C$22*Parameters!$C$5*'Actual H2'!E361))</f>
        <v>168.36226415094336</v>
      </c>
      <c r="F361" s="12">
        <f>IF(Control!$C$11="Highly pure",Parameters!$C$12*Parameters!$C$5*'Actual H2'!F361,IF(Control!$C$11="Tap water",Parameters!$C$17*Parameters!$C$5*'Actual H2'!F361,Parameters!$C$22*Parameters!$C$5*'Actual H2'!F361))</f>
        <v>167.80377358490566</v>
      </c>
      <c r="G361" s="12">
        <f>IF(Control!$C$11="Highly pure",Parameters!$C$12*Parameters!$C$5*'Actual H2'!G361,IF(Control!$C$11="Tap water",Parameters!$C$17*Parameters!$C$5*'Actual H2'!G361,Parameters!$C$22*Parameters!$C$5*'Actual H2'!G361))</f>
        <v>167.80377358490566</v>
      </c>
      <c r="H361" s="12">
        <f>IF(Control!$C$11="Highly pure",Parameters!$C$12*Parameters!$C$5*'Actual H2'!H361,IF(Control!$C$11="Tap water",Parameters!$C$17*Parameters!$C$5*'Actual H2'!H361,Parameters!$C$22*Parameters!$C$5*'Actual H2'!H361))</f>
        <v>168.36226415094336</v>
      </c>
      <c r="I361" s="12">
        <f>IF(Control!$C$11="Highly pure",Parameters!$C$12*Parameters!$C$5*'Actual H2'!I361,IF(Control!$C$11="Tap water",Parameters!$C$17*Parameters!$C$5*'Actual H2'!I361,Parameters!$C$22*Parameters!$C$5*'Actual H2'!I361))</f>
        <v>174.79245283018867</v>
      </c>
      <c r="J361" s="12">
        <f>IF(Control!$C$11="Highly pure",Parameters!$C$12*Parameters!$C$5*'Actual H2'!J361,IF(Control!$C$11="Tap water",Parameters!$C$17*Parameters!$C$5*'Actual H2'!J361,Parameters!$C$22*Parameters!$C$5*'Actual H2'!J361))</f>
        <v>176.30188679245282</v>
      </c>
      <c r="K361" s="12">
        <f>IF(Control!$C$11="Highly pure",Parameters!$C$12*Parameters!$C$5*'Actual H2'!K361,IF(Control!$C$11="Tap water",Parameters!$C$17*Parameters!$C$5*'Actual H2'!K361,Parameters!$C$22*Parameters!$C$5*'Actual H2'!K361))</f>
        <v>177.22264150943397</v>
      </c>
      <c r="L361" s="12">
        <f>IF(Control!$C$11="Highly pure",Parameters!$C$12*Parameters!$C$5*'Actual H2'!L361,IF(Control!$C$11="Tap water",Parameters!$C$17*Parameters!$C$5*'Actual H2'!L361,Parameters!$C$22*Parameters!$C$5*'Actual H2'!L361))</f>
        <v>177.7811320754717</v>
      </c>
      <c r="M361" s="12">
        <f>IF(Control!$C$11="Highly pure",Parameters!$C$12*Parameters!$C$5*'Actual H2'!M361,IF(Control!$C$11="Tap water",Parameters!$C$17*Parameters!$C$5*'Actual H2'!M361,Parameters!$C$22*Parameters!$C$5*'Actual H2'!M361))</f>
        <v>177.22264150943397</v>
      </c>
      <c r="N361" s="12">
        <f>IF(Control!$C$11="Highly pure",Parameters!$C$12*Parameters!$C$5*'Actual H2'!N361,IF(Control!$C$11="Tap water",Parameters!$C$17*Parameters!$C$5*'Actual H2'!N361,Parameters!$C$22*Parameters!$C$5*'Actual H2'!N361))</f>
        <v>174.79245283018867</v>
      </c>
      <c r="O361" s="12">
        <f>IF(Control!$C$11="Highly pure",Parameters!$C$12*Parameters!$C$5*'Actual H2'!O361,IF(Control!$C$11="Tap water",Parameters!$C$17*Parameters!$C$5*'Actual H2'!O361,Parameters!$C$22*Parameters!$C$5*'Actual H2'!O361))</f>
        <v>174.79245283018867</v>
      </c>
      <c r="P361" s="12">
        <f>IF(Control!$C$11="Highly pure",Parameters!$C$12*Parameters!$C$5*'Actual H2'!P361,IF(Control!$C$11="Tap water",Parameters!$C$17*Parameters!$C$5*'Actual H2'!P361,Parameters!$C$22*Parameters!$C$5*'Actual H2'!P361))</f>
        <v>176.30188679245282</v>
      </c>
      <c r="Q361" s="12">
        <f>IF(Control!$C$11="Highly pure",Parameters!$C$12*Parameters!$C$5*'Actual H2'!Q361,IF(Control!$C$11="Tap water",Parameters!$C$17*Parameters!$C$5*'Actual H2'!Q361,Parameters!$C$22*Parameters!$C$5*'Actual H2'!Q361))</f>
        <v>182.33962264150944</v>
      </c>
      <c r="R361" s="12">
        <f>IF(Control!$C$11="Highly pure",Parameters!$C$12*Parameters!$C$5*'Actual H2'!R361,IF(Control!$C$11="Tap water",Parameters!$C$17*Parameters!$C$5*'Actual H2'!R361,Parameters!$C$22*Parameters!$C$5*'Actual H2'!R361))</f>
        <v>184.06037735849057</v>
      </c>
      <c r="S361" s="12">
        <f>IF(Control!$C$11="Highly pure",Parameters!$C$12*Parameters!$C$5*'Actual H2'!S361,IF(Control!$C$11="Tap water",Parameters!$C$17*Parameters!$C$5*'Actual H2'!S361,Parameters!$C$22*Parameters!$C$5*'Actual H2'!S361))</f>
        <v>186.94339622641508</v>
      </c>
      <c r="T361" s="12">
        <f>IF(Control!$C$11="Highly pure",Parameters!$C$12*Parameters!$C$5*'Actual H2'!T361,IF(Control!$C$11="Tap water",Parameters!$C$17*Parameters!$C$5*'Actual H2'!T361,Parameters!$C$22*Parameters!$C$5*'Actual H2'!T361))</f>
        <v>186.94339622641508</v>
      </c>
      <c r="U361" s="12">
        <f>IF(Control!$C$11="Highly pure",Parameters!$C$12*Parameters!$C$5*'Actual H2'!U361,IF(Control!$C$11="Tap water",Parameters!$C$17*Parameters!$C$5*'Actual H2'!U361,Parameters!$C$22*Parameters!$C$5*'Actual H2'!U361))</f>
        <v>186.94339622641508</v>
      </c>
      <c r="V361" s="12">
        <f>IF(Control!$C$11="Highly pure",Parameters!$C$12*Parameters!$C$5*'Actual H2'!V361,IF(Control!$C$11="Tap water",Parameters!$C$17*Parameters!$C$5*'Actual H2'!V361,Parameters!$C$22*Parameters!$C$5*'Actual H2'!V361))</f>
        <v>187.50188679245284</v>
      </c>
      <c r="W361" s="12">
        <f>IF(Control!$C$11="Highly pure",Parameters!$C$12*Parameters!$C$5*'Actual H2'!W361,IF(Control!$C$11="Tap water",Parameters!$C$17*Parameters!$C$5*'Actual H2'!W361,Parameters!$C$22*Parameters!$C$5*'Actual H2'!W361))</f>
        <v>187.74339622641514</v>
      </c>
      <c r="X361" s="12">
        <f>IF(Control!$C$11="Highly pure",Parameters!$C$12*Parameters!$C$5*'Actual H2'!X361,IF(Control!$C$11="Tap water",Parameters!$C$17*Parameters!$C$5*'Actual H2'!X361,Parameters!$C$22*Parameters!$C$5*'Actual H2'!X361))</f>
        <v>187.74339622641514</v>
      </c>
      <c r="Y361" s="12">
        <f>IF(Control!$C$11="Highly pure",Parameters!$C$12*Parameters!$C$5*'Actual H2'!Y361,IF(Control!$C$11="Tap water",Parameters!$C$17*Parameters!$C$5*'Actual H2'!Y361,Parameters!$C$22*Parameters!$C$5*'Actual H2'!Y361))</f>
        <v>188.67924528301887</v>
      </c>
      <c r="Z361" s="12">
        <f>IF(Control!$C$11="Highly pure",Parameters!$C$12*Parameters!$C$5*'Actual H2'!Z361,IF(Control!$C$11="Tap water",Parameters!$C$17*Parameters!$C$5*'Actual H2'!Z361,Parameters!$C$22*Parameters!$C$5*'Actual H2'!Z361))</f>
        <v>188.67924528301887</v>
      </c>
      <c r="AB361" s="7">
        <f t="shared" si="5"/>
        <v>4300.2113207547172</v>
      </c>
    </row>
    <row r="362" spans="2:28" x14ac:dyDescent="0.2">
      <c r="B362" s="6">
        <v>44556</v>
      </c>
      <c r="C362" s="12">
        <f>IF(Control!$C$11="Highly pure",Parameters!$C$12*Parameters!$C$5*'Actual H2'!C362,IF(Control!$C$11="Tap water",Parameters!$C$17*Parameters!$C$5*'Actual H2'!C362,Parameters!$C$22*Parameters!$C$5*'Actual H2'!C362))</f>
        <v>188.67924528301887</v>
      </c>
      <c r="D362" s="12">
        <f>IF(Control!$C$11="Highly pure",Parameters!$C$12*Parameters!$C$5*'Actual H2'!D362,IF(Control!$C$11="Tap water",Parameters!$C$17*Parameters!$C$5*'Actual H2'!D362,Parameters!$C$22*Parameters!$C$5*'Actual H2'!D362))</f>
        <v>188.67924528301887</v>
      </c>
      <c r="E362" s="12">
        <f>IF(Control!$C$11="Highly pure",Parameters!$C$12*Parameters!$C$5*'Actual H2'!E362,IF(Control!$C$11="Tap water",Parameters!$C$17*Parameters!$C$5*'Actual H2'!E362,Parameters!$C$22*Parameters!$C$5*'Actual H2'!E362))</f>
        <v>188.67924528301887</v>
      </c>
      <c r="F362" s="12">
        <f>IF(Control!$C$11="Highly pure",Parameters!$C$12*Parameters!$C$5*'Actual H2'!F362,IF(Control!$C$11="Tap water",Parameters!$C$17*Parameters!$C$5*'Actual H2'!F362,Parameters!$C$22*Parameters!$C$5*'Actual H2'!F362))</f>
        <v>188.67924528301887</v>
      </c>
      <c r="G362" s="12">
        <f>IF(Control!$C$11="Highly pure",Parameters!$C$12*Parameters!$C$5*'Actual H2'!G362,IF(Control!$C$11="Tap water",Parameters!$C$17*Parameters!$C$5*'Actual H2'!G362,Parameters!$C$22*Parameters!$C$5*'Actual H2'!G362))</f>
        <v>187.74339622641514</v>
      </c>
      <c r="H362" s="12">
        <f>IF(Control!$C$11="Highly pure",Parameters!$C$12*Parameters!$C$5*'Actual H2'!H362,IF(Control!$C$11="Tap water",Parameters!$C$17*Parameters!$C$5*'Actual H2'!H362,Parameters!$C$22*Parameters!$C$5*'Actual H2'!H362))</f>
        <v>187.74339622641514</v>
      </c>
      <c r="I362" s="12">
        <f>IF(Control!$C$11="Highly pure",Parameters!$C$12*Parameters!$C$5*'Actual H2'!I362,IF(Control!$C$11="Tap water",Parameters!$C$17*Parameters!$C$5*'Actual H2'!I362,Parameters!$C$22*Parameters!$C$5*'Actual H2'!I362))</f>
        <v>188.67924528301887</v>
      </c>
      <c r="J362" s="12">
        <f>IF(Control!$C$11="Highly pure",Parameters!$C$12*Parameters!$C$5*'Actual H2'!J362,IF(Control!$C$11="Tap water",Parameters!$C$17*Parameters!$C$5*'Actual H2'!J362,Parameters!$C$22*Parameters!$C$5*'Actual H2'!J362))</f>
        <v>188.67924528301887</v>
      </c>
      <c r="K362" s="12">
        <f>IF(Control!$C$11="Highly pure",Parameters!$C$12*Parameters!$C$5*'Actual H2'!K362,IF(Control!$C$11="Tap water",Parameters!$C$17*Parameters!$C$5*'Actual H2'!K362,Parameters!$C$22*Parameters!$C$5*'Actual H2'!K362))</f>
        <v>188.67924528301887</v>
      </c>
      <c r="L362" s="12">
        <f>IF(Control!$C$11="Highly pure",Parameters!$C$12*Parameters!$C$5*'Actual H2'!L362,IF(Control!$C$11="Tap water",Parameters!$C$17*Parameters!$C$5*'Actual H2'!L362,Parameters!$C$22*Parameters!$C$5*'Actual H2'!L362))</f>
        <v>188.67924528301887</v>
      </c>
      <c r="M362" s="12">
        <f>IF(Control!$C$11="Highly pure",Parameters!$C$12*Parameters!$C$5*'Actual H2'!M362,IF(Control!$C$11="Tap water",Parameters!$C$17*Parameters!$C$5*'Actual H2'!M362,Parameters!$C$22*Parameters!$C$5*'Actual H2'!M362))</f>
        <v>188.67924528301887</v>
      </c>
      <c r="N362" s="12">
        <f>IF(Control!$C$11="Highly pure",Parameters!$C$12*Parameters!$C$5*'Actual H2'!N362,IF(Control!$C$11="Tap water",Parameters!$C$17*Parameters!$C$5*'Actual H2'!N362,Parameters!$C$22*Parameters!$C$5*'Actual H2'!N362))</f>
        <v>188.67924528301887</v>
      </c>
      <c r="O362" s="12">
        <f>IF(Control!$C$11="Highly pure",Parameters!$C$12*Parameters!$C$5*'Actual H2'!O362,IF(Control!$C$11="Tap water",Parameters!$C$17*Parameters!$C$5*'Actual H2'!O362,Parameters!$C$22*Parameters!$C$5*'Actual H2'!O362))</f>
        <v>188.67924528301887</v>
      </c>
      <c r="P362" s="12">
        <f>IF(Control!$C$11="Highly pure",Parameters!$C$12*Parameters!$C$5*'Actual H2'!P362,IF(Control!$C$11="Tap water",Parameters!$C$17*Parameters!$C$5*'Actual H2'!P362,Parameters!$C$22*Parameters!$C$5*'Actual H2'!P362))</f>
        <v>188.67924528301887</v>
      </c>
      <c r="Q362" s="12">
        <f>IF(Control!$C$11="Highly pure",Parameters!$C$12*Parameters!$C$5*'Actual H2'!Q362,IF(Control!$C$11="Tap water",Parameters!$C$17*Parameters!$C$5*'Actual H2'!Q362,Parameters!$C$22*Parameters!$C$5*'Actual H2'!Q362))</f>
        <v>188.67924528301887</v>
      </c>
      <c r="R362" s="12">
        <f>IF(Control!$C$11="Highly pure",Parameters!$C$12*Parameters!$C$5*'Actual H2'!R362,IF(Control!$C$11="Tap water",Parameters!$C$17*Parameters!$C$5*'Actual H2'!R362,Parameters!$C$22*Parameters!$C$5*'Actual H2'!R362))</f>
        <v>188.67924528301887</v>
      </c>
      <c r="S362" s="12">
        <f>IF(Control!$C$11="Highly pure",Parameters!$C$12*Parameters!$C$5*'Actual H2'!S362,IF(Control!$C$11="Tap water",Parameters!$C$17*Parameters!$C$5*'Actual H2'!S362,Parameters!$C$22*Parameters!$C$5*'Actual H2'!S362))</f>
        <v>188.67924528301887</v>
      </c>
      <c r="T362" s="12">
        <f>IF(Control!$C$11="Highly pure",Parameters!$C$12*Parameters!$C$5*'Actual H2'!T362,IF(Control!$C$11="Tap water",Parameters!$C$17*Parameters!$C$5*'Actual H2'!T362,Parameters!$C$22*Parameters!$C$5*'Actual H2'!T362))</f>
        <v>188.67924528301887</v>
      </c>
      <c r="U362" s="12">
        <f>IF(Control!$C$11="Highly pure",Parameters!$C$12*Parameters!$C$5*'Actual H2'!U362,IF(Control!$C$11="Tap water",Parameters!$C$17*Parameters!$C$5*'Actual H2'!U362,Parameters!$C$22*Parameters!$C$5*'Actual H2'!U362))</f>
        <v>188.67924528301887</v>
      </c>
      <c r="V362" s="12">
        <f>IF(Control!$C$11="Highly pure",Parameters!$C$12*Parameters!$C$5*'Actual H2'!V362,IF(Control!$C$11="Tap water",Parameters!$C$17*Parameters!$C$5*'Actual H2'!V362,Parameters!$C$22*Parameters!$C$5*'Actual H2'!V362))</f>
        <v>188.67924528301887</v>
      </c>
      <c r="W362" s="12">
        <f>IF(Control!$C$11="Highly pure",Parameters!$C$12*Parameters!$C$5*'Actual H2'!W362,IF(Control!$C$11="Tap water",Parameters!$C$17*Parameters!$C$5*'Actual H2'!W362,Parameters!$C$22*Parameters!$C$5*'Actual H2'!W362))</f>
        <v>187.71320754716982</v>
      </c>
      <c r="X362" s="12">
        <f>IF(Control!$C$11="Highly pure",Parameters!$C$12*Parameters!$C$5*'Actual H2'!X362,IF(Control!$C$11="Tap water",Parameters!$C$17*Parameters!$C$5*'Actual H2'!X362,Parameters!$C$22*Parameters!$C$5*'Actual H2'!X362))</f>
        <v>186.94339622641508</v>
      </c>
      <c r="Y362" s="12">
        <f>IF(Control!$C$11="Highly pure",Parameters!$C$12*Parameters!$C$5*'Actual H2'!Y362,IF(Control!$C$11="Tap water",Parameters!$C$17*Parameters!$C$5*'Actual H2'!Y362,Parameters!$C$22*Parameters!$C$5*'Actual H2'!Y362))</f>
        <v>184.06037735849057</v>
      </c>
      <c r="Z362" s="12">
        <f>IF(Control!$C$11="Highly pure",Parameters!$C$12*Parameters!$C$5*'Actual H2'!Z362,IF(Control!$C$11="Tap water",Parameters!$C$17*Parameters!$C$5*'Actual H2'!Z362,Parameters!$C$22*Parameters!$C$5*'Actual H2'!Z362))</f>
        <v>183.81886792452832</v>
      </c>
      <c r="AB362" s="7">
        <f t="shared" si="5"/>
        <v>4514.2490566037723</v>
      </c>
    </row>
    <row r="363" spans="2:28" x14ac:dyDescent="0.2">
      <c r="B363" s="6">
        <v>44557</v>
      </c>
      <c r="C363" s="12">
        <f>IF(Control!$C$11="Highly pure",Parameters!$C$12*Parameters!$C$5*'Actual H2'!C363,IF(Control!$C$11="Tap water",Parameters!$C$17*Parameters!$C$5*'Actual H2'!C363,Parameters!$C$22*Parameters!$C$5*'Actual H2'!C363))</f>
        <v>182.33962264150944</v>
      </c>
      <c r="D363" s="12">
        <f>IF(Control!$C$11="Highly pure",Parameters!$C$12*Parameters!$C$5*'Actual H2'!D363,IF(Control!$C$11="Tap water",Parameters!$C$17*Parameters!$C$5*'Actual H2'!D363,Parameters!$C$22*Parameters!$C$5*'Actual H2'!D363))</f>
        <v>177.22264150943397</v>
      </c>
      <c r="E363" s="12">
        <f>IF(Control!$C$11="Highly pure",Parameters!$C$12*Parameters!$C$5*'Actual H2'!E363,IF(Control!$C$11="Tap water",Parameters!$C$17*Parameters!$C$5*'Actual H2'!E363,Parameters!$C$22*Parameters!$C$5*'Actual H2'!E363))</f>
        <v>168.36226415094336</v>
      </c>
      <c r="F363" s="12">
        <f>IF(Control!$C$11="Highly pure",Parameters!$C$12*Parameters!$C$5*'Actual H2'!F363,IF(Control!$C$11="Tap water",Parameters!$C$17*Parameters!$C$5*'Actual H2'!F363,Parameters!$C$22*Parameters!$C$5*'Actual H2'!F363))</f>
        <v>165.37358490566035</v>
      </c>
      <c r="G363" s="12">
        <f>IF(Control!$C$11="Highly pure",Parameters!$C$12*Parameters!$C$5*'Actual H2'!G363,IF(Control!$C$11="Tap water",Parameters!$C$17*Parameters!$C$5*'Actual H2'!G363,Parameters!$C$22*Parameters!$C$5*'Actual H2'!G363))</f>
        <v>151.72830188679248</v>
      </c>
      <c r="H363" s="12">
        <f>IF(Control!$C$11="Highly pure",Parameters!$C$12*Parameters!$C$5*'Actual H2'!H363,IF(Control!$C$11="Tap water",Parameters!$C$17*Parameters!$C$5*'Actual H2'!H363,Parameters!$C$22*Parameters!$C$5*'Actual H2'!H363))</f>
        <v>130.26415094339623</v>
      </c>
      <c r="I363" s="12">
        <f>IF(Control!$C$11="Highly pure",Parameters!$C$12*Parameters!$C$5*'Actual H2'!I363,IF(Control!$C$11="Tap water",Parameters!$C$17*Parameters!$C$5*'Actual H2'!I363,Parameters!$C$22*Parameters!$C$5*'Actual H2'!I363))</f>
        <v>105.66037735849056</v>
      </c>
      <c r="J363" s="12">
        <f>IF(Control!$C$11="Highly pure",Parameters!$C$12*Parameters!$C$5*'Actual H2'!J363,IF(Control!$C$11="Tap water",Parameters!$C$17*Parameters!$C$5*'Actual H2'!J363,Parameters!$C$22*Parameters!$C$5*'Actual H2'!J363))</f>
        <v>85.735849056603769</v>
      </c>
      <c r="K363" s="12">
        <f>IF(Control!$C$11="Highly pure",Parameters!$C$12*Parameters!$C$5*'Actual H2'!K363,IF(Control!$C$11="Tap water",Parameters!$C$17*Parameters!$C$5*'Actual H2'!K363,Parameters!$C$22*Parameters!$C$5*'Actual H2'!K363))</f>
        <v>68.377358490566024</v>
      </c>
      <c r="L363" s="12">
        <f>IF(Control!$C$11="Highly pure",Parameters!$C$12*Parameters!$C$5*'Actual H2'!L363,IF(Control!$C$11="Tap water",Parameters!$C$17*Parameters!$C$5*'Actual H2'!L363,Parameters!$C$22*Parameters!$C$5*'Actual H2'!L363))</f>
        <v>53.132075471698116</v>
      </c>
      <c r="M363" s="12">
        <f>IF(Control!$C$11="Highly pure",Parameters!$C$12*Parameters!$C$5*'Actual H2'!M363,IF(Control!$C$11="Tap water",Parameters!$C$17*Parameters!$C$5*'Actual H2'!M363,Parameters!$C$22*Parameters!$C$5*'Actual H2'!M363))</f>
        <v>45.388679245283029</v>
      </c>
      <c r="N363" s="12">
        <f>IF(Control!$C$11="Highly pure",Parameters!$C$12*Parameters!$C$5*'Actual H2'!N363,IF(Control!$C$11="Tap water",Parameters!$C$17*Parameters!$C$5*'Actual H2'!N363,Parameters!$C$22*Parameters!$C$5*'Actual H2'!N363))</f>
        <v>40.226415094339615</v>
      </c>
      <c r="O363" s="12">
        <f>IF(Control!$C$11="Highly pure",Parameters!$C$12*Parameters!$C$5*'Actual H2'!O363,IF(Control!$C$11="Tap water",Parameters!$C$17*Parameters!$C$5*'Actual H2'!O363,Parameters!$C$22*Parameters!$C$5*'Actual H2'!O363))</f>
        <v>31.532075471698114</v>
      </c>
      <c r="P363" s="12">
        <f>IF(Control!$C$11="Highly pure",Parameters!$C$12*Parameters!$C$5*'Actual H2'!P363,IF(Control!$C$11="Tap water",Parameters!$C$17*Parameters!$C$5*'Actual H2'!P363,Parameters!$C$22*Parameters!$C$5*'Actual H2'!P363))</f>
        <v>25.735849056603776</v>
      </c>
      <c r="Q363" s="12">
        <f>IF(Control!$C$11="Highly pure",Parameters!$C$12*Parameters!$C$5*'Actual H2'!Q363,IF(Control!$C$11="Tap water",Parameters!$C$17*Parameters!$C$5*'Actual H2'!Q363,Parameters!$C$22*Parameters!$C$5*'Actual H2'!Q363))</f>
        <v>23.924528301886792</v>
      </c>
      <c r="R363" s="12">
        <f>IF(Control!$C$11="Highly pure",Parameters!$C$12*Parameters!$C$5*'Actual H2'!R363,IF(Control!$C$11="Tap water",Parameters!$C$17*Parameters!$C$5*'Actual H2'!R363,Parameters!$C$22*Parameters!$C$5*'Actual H2'!R363))</f>
        <v>20.30188679245283</v>
      </c>
      <c r="S363" s="12">
        <f>IF(Control!$C$11="Highly pure",Parameters!$C$12*Parameters!$C$5*'Actual H2'!S363,IF(Control!$C$11="Tap water",Parameters!$C$17*Parameters!$C$5*'Actual H2'!S363,Parameters!$C$22*Parameters!$C$5*'Actual H2'!S363))</f>
        <v>20.30188679245283</v>
      </c>
      <c r="T363" s="12">
        <f>IF(Control!$C$11="Highly pure",Parameters!$C$12*Parameters!$C$5*'Actual H2'!T363,IF(Control!$C$11="Tap water",Parameters!$C$17*Parameters!$C$5*'Actual H2'!T363,Parameters!$C$22*Parameters!$C$5*'Actual H2'!T363))</f>
        <v>18.822641509433961</v>
      </c>
      <c r="U363" s="12">
        <f>IF(Control!$C$11="Highly pure",Parameters!$C$12*Parameters!$C$5*'Actual H2'!U363,IF(Control!$C$11="Tap water",Parameters!$C$17*Parameters!$C$5*'Actual H2'!U363,Parameters!$C$22*Parameters!$C$5*'Actual H2'!U363))</f>
        <v>14.384905660377358</v>
      </c>
      <c r="V363" s="12">
        <f>IF(Control!$C$11="Highly pure",Parameters!$C$12*Parameters!$C$5*'Actual H2'!V363,IF(Control!$C$11="Tap water",Parameters!$C$17*Parameters!$C$5*'Actual H2'!V363,Parameters!$C$22*Parameters!$C$5*'Actual H2'!V363))</f>
        <v>9.1924528301886799</v>
      </c>
      <c r="W363" s="12">
        <f>IF(Control!$C$11="Highly pure",Parameters!$C$12*Parameters!$C$5*'Actual H2'!W363,IF(Control!$C$11="Tap water",Parameters!$C$17*Parameters!$C$5*'Actual H2'!W363,Parameters!$C$22*Parameters!$C$5*'Actual H2'!W363))</f>
        <v>3.8188679245283015</v>
      </c>
      <c r="X363" s="12">
        <f>IF(Control!$C$11="Highly pure",Parameters!$C$12*Parameters!$C$5*'Actual H2'!X363,IF(Control!$C$11="Tap water",Parameters!$C$17*Parameters!$C$5*'Actual H2'!X363,Parameters!$C$22*Parameters!$C$5*'Actual H2'!X363))</f>
        <v>0</v>
      </c>
      <c r="Y363" s="12">
        <f>IF(Control!$C$11="Highly pure",Parameters!$C$12*Parameters!$C$5*'Actual H2'!Y363,IF(Control!$C$11="Tap water",Parameters!$C$17*Parameters!$C$5*'Actual H2'!Y363,Parameters!$C$22*Parameters!$C$5*'Actual H2'!Y363))</f>
        <v>0</v>
      </c>
      <c r="Z363" s="12">
        <f>IF(Control!$C$11="Highly pure",Parameters!$C$12*Parameters!$C$5*'Actual H2'!Z363,IF(Control!$C$11="Tap water",Parameters!$C$17*Parameters!$C$5*'Actual H2'!Z363,Parameters!$C$22*Parameters!$C$5*'Actual H2'!Z363))</f>
        <v>0</v>
      </c>
      <c r="AB363" s="7">
        <f t="shared" si="5"/>
        <v>1541.8264150943394</v>
      </c>
    </row>
    <row r="364" spans="2:28" x14ac:dyDescent="0.2">
      <c r="B364" s="6">
        <v>44558</v>
      </c>
      <c r="C364" s="12">
        <f>IF(Control!$C$11="Highly pure",Parameters!$C$12*Parameters!$C$5*'Actual H2'!C364,IF(Control!$C$11="Tap water",Parameters!$C$17*Parameters!$C$5*'Actual H2'!C364,Parameters!$C$22*Parameters!$C$5*'Actual H2'!C364))</f>
        <v>0</v>
      </c>
      <c r="D364" s="12">
        <f>IF(Control!$C$11="Highly pure",Parameters!$C$12*Parameters!$C$5*'Actual H2'!D364,IF(Control!$C$11="Tap water",Parameters!$C$17*Parameters!$C$5*'Actual H2'!D364,Parameters!$C$22*Parameters!$C$5*'Actual H2'!D364))</f>
        <v>0</v>
      </c>
      <c r="E364" s="12">
        <f>IF(Control!$C$11="Highly pure",Parameters!$C$12*Parameters!$C$5*'Actual H2'!E364,IF(Control!$C$11="Tap water",Parameters!$C$17*Parameters!$C$5*'Actual H2'!E364,Parameters!$C$22*Parameters!$C$5*'Actual H2'!E364))</f>
        <v>0</v>
      </c>
      <c r="F364" s="12">
        <f>IF(Control!$C$11="Highly pure",Parameters!$C$12*Parameters!$C$5*'Actual H2'!F364,IF(Control!$C$11="Tap water",Parameters!$C$17*Parameters!$C$5*'Actual H2'!F364,Parameters!$C$22*Parameters!$C$5*'Actual H2'!F364))</f>
        <v>0</v>
      </c>
      <c r="G364" s="12">
        <f>IF(Control!$C$11="Highly pure",Parameters!$C$12*Parameters!$C$5*'Actual H2'!G364,IF(Control!$C$11="Tap water",Parameters!$C$17*Parameters!$C$5*'Actual H2'!G364,Parameters!$C$22*Parameters!$C$5*'Actual H2'!G364))</f>
        <v>0</v>
      </c>
      <c r="H364" s="12">
        <f>IF(Control!$C$11="Highly pure",Parameters!$C$12*Parameters!$C$5*'Actual H2'!H364,IF(Control!$C$11="Tap water",Parameters!$C$17*Parameters!$C$5*'Actual H2'!H364,Parameters!$C$22*Parameters!$C$5*'Actual H2'!H364))</f>
        <v>0</v>
      </c>
      <c r="I364" s="12">
        <f>IF(Control!$C$11="Highly pure",Parameters!$C$12*Parameters!$C$5*'Actual H2'!I364,IF(Control!$C$11="Tap water",Parameters!$C$17*Parameters!$C$5*'Actual H2'!I364,Parameters!$C$22*Parameters!$C$5*'Actual H2'!I364))</f>
        <v>0</v>
      </c>
      <c r="J364" s="12">
        <f>IF(Control!$C$11="Highly pure",Parameters!$C$12*Parameters!$C$5*'Actual H2'!J364,IF(Control!$C$11="Tap water",Parameters!$C$17*Parameters!$C$5*'Actual H2'!J364,Parameters!$C$22*Parameters!$C$5*'Actual H2'!J364))</f>
        <v>0</v>
      </c>
      <c r="K364" s="12">
        <f>IF(Control!$C$11="Highly pure",Parameters!$C$12*Parameters!$C$5*'Actual H2'!K364,IF(Control!$C$11="Tap water",Parameters!$C$17*Parameters!$C$5*'Actual H2'!K364,Parameters!$C$22*Parameters!$C$5*'Actual H2'!K364))</f>
        <v>0</v>
      </c>
      <c r="L364" s="12">
        <f>IF(Control!$C$11="Highly pure",Parameters!$C$12*Parameters!$C$5*'Actual H2'!L364,IF(Control!$C$11="Tap water",Parameters!$C$17*Parameters!$C$5*'Actual H2'!L364,Parameters!$C$22*Parameters!$C$5*'Actual H2'!L364))</f>
        <v>0</v>
      </c>
      <c r="M364" s="12">
        <f>IF(Control!$C$11="Highly pure",Parameters!$C$12*Parameters!$C$5*'Actual H2'!M364,IF(Control!$C$11="Tap water",Parameters!$C$17*Parameters!$C$5*'Actual H2'!M364,Parameters!$C$22*Parameters!$C$5*'Actual H2'!M364))</f>
        <v>0</v>
      </c>
      <c r="N364" s="12">
        <f>IF(Control!$C$11="Highly pure",Parameters!$C$12*Parameters!$C$5*'Actual H2'!N364,IF(Control!$C$11="Tap water",Parameters!$C$17*Parameters!$C$5*'Actual H2'!N364,Parameters!$C$22*Parameters!$C$5*'Actual H2'!N364))</f>
        <v>0</v>
      </c>
      <c r="O364" s="12">
        <f>IF(Control!$C$11="Highly pure",Parameters!$C$12*Parameters!$C$5*'Actual H2'!O364,IF(Control!$C$11="Tap water",Parameters!$C$17*Parameters!$C$5*'Actual H2'!O364,Parameters!$C$22*Parameters!$C$5*'Actual H2'!O364))</f>
        <v>0</v>
      </c>
      <c r="P364" s="12">
        <f>IF(Control!$C$11="Highly pure",Parameters!$C$12*Parameters!$C$5*'Actual H2'!P364,IF(Control!$C$11="Tap water",Parameters!$C$17*Parameters!$C$5*'Actual H2'!P364,Parameters!$C$22*Parameters!$C$5*'Actual H2'!P364))</f>
        <v>0</v>
      </c>
      <c r="Q364" s="12">
        <f>IF(Control!$C$11="Highly pure",Parameters!$C$12*Parameters!$C$5*'Actual H2'!Q364,IF(Control!$C$11="Tap water",Parameters!$C$17*Parameters!$C$5*'Actual H2'!Q364,Parameters!$C$22*Parameters!$C$5*'Actual H2'!Q364))</f>
        <v>0</v>
      </c>
      <c r="R364" s="12">
        <f>IF(Control!$C$11="Highly pure",Parameters!$C$12*Parameters!$C$5*'Actual H2'!R364,IF(Control!$C$11="Tap water",Parameters!$C$17*Parameters!$C$5*'Actual H2'!R364,Parameters!$C$22*Parameters!$C$5*'Actual H2'!R364))</f>
        <v>0</v>
      </c>
      <c r="S364" s="12">
        <f>IF(Control!$C$11="Highly pure",Parameters!$C$12*Parameters!$C$5*'Actual H2'!S364,IF(Control!$C$11="Tap water",Parameters!$C$17*Parameters!$C$5*'Actual H2'!S364,Parameters!$C$22*Parameters!$C$5*'Actual H2'!S364))</f>
        <v>3.8188679245283015</v>
      </c>
      <c r="T364" s="12">
        <f>IF(Control!$C$11="Highly pure",Parameters!$C$12*Parameters!$C$5*'Actual H2'!T364,IF(Control!$C$11="Tap water",Parameters!$C$17*Parameters!$C$5*'Actual H2'!T364,Parameters!$C$22*Parameters!$C$5*'Actual H2'!T364))</f>
        <v>10.430188679245285</v>
      </c>
      <c r="U364" s="12">
        <f>IF(Control!$C$11="Highly pure",Parameters!$C$12*Parameters!$C$5*'Actual H2'!U364,IF(Control!$C$11="Tap water",Parameters!$C$17*Parameters!$C$5*'Actual H2'!U364,Parameters!$C$22*Parameters!$C$5*'Actual H2'!U364))</f>
        <v>14.384905660377358</v>
      </c>
      <c r="V364" s="12">
        <f>IF(Control!$C$11="Highly pure",Parameters!$C$12*Parameters!$C$5*'Actual H2'!V364,IF(Control!$C$11="Tap water",Parameters!$C$17*Parameters!$C$5*'Actual H2'!V364,Parameters!$C$22*Parameters!$C$5*'Actual H2'!V364))</f>
        <v>15.864150943396227</v>
      </c>
      <c r="W364" s="12">
        <f>IF(Control!$C$11="Highly pure",Parameters!$C$12*Parameters!$C$5*'Actual H2'!W364,IF(Control!$C$11="Tap water",Parameters!$C$17*Parameters!$C$5*'Actual H2'!W364,Parameters!$C$22*Parameters!$C$5*'Actual H2'!W364))</f>
        <v>22.113207547169811</v>
      </c>
      <c r="X364" s="12">
        <f>IF(Control!$C$11="Highly pure",Parameters!$C$12*Parameters!$C$5*'Actual H2'!X364,IF(Control!$C$11="Tap water",Parameters!$C$17*Parameters!$C$5*'Actual H2'!X364,Parameters!$C$22*Parameters!$C$5*'Actual H2'!X364))</f>
        <v>18.822641509433961</v>
      </c>
      <c r="Y364" s="12">
        <f>IF(Control!$C$11="Highly pure",Parameters!$C$12*Parameters!$C$5*'Actual H2'!Y364,IF(Control!$C$11="Tap water",Parameters!$C$17*Parameters!$C$5*'Actual H2'!Y364,Parameters!$C$22*Parameters!$C$5*'Actual H2'!Y364))</f>
        <v>11.667924528301889</v>
      </c>
      <c r="Z364" s="12">
        <f>IF(Control!$C$11="Highly pure",Parameters!$C$12*Parameters!$C$5*'Actual H2'!Z364,IF(Control!$C$11="Tap water",Parameters!$C$17*Parameters!$C$5*'Actual H2'!Z364,Parameters!$C$22*Parameters!$C$5*'Actual H2'!Z364))</f>
        <v>12.905660377358492</v>
      </c>
      <c r="AB364" s="7">
        <f t="shared" si="5"/>
        <v>110.00754716981132</v>
      </c>
    </row>
    <row r="365" spans="2:28" x14ac:dyDescent="0.2">
      <c r="B365" s="6">
        <v>44559</v>
      </c>
      <c r="C365" s="12">
        <f>IF(Control!$C$11="Highly pure",Parameters!$C$12*Parameters!$C$5*'Actual H2'!C365,IF(Control!$C$11="Tap water",Parameters!$C$17*Parameters!$C$5*'Actual H2'!C365,Parameters!$C$22*Parameters!$C$5*'Actual H2'!C365))</f>
        <v>12.905660377358492</v>
      </c>
      <c r="D365" s="12">
        <f>IF(Control!$C$11="Highly pure",Parameters!$C$12*Parameters!$C$5*'Actual H2'!D365,IF(Control!$C$11="Tap water",Parameters!$C$17*Parameters!$C$5*'Actual H2'!D365,Parameters!$C$22*Parameters!$C$5*'Actual H2'!D365))</f>
        <v>6.7169811320754729</v>
      </c>
      <c r="E365" s="12">
        <f>IF(Control!$C$11="Highly pure",Parameters!$C$12*Parameters!$C$5*'Actual H2'!E365,IF(Control!$C$11="Tap water",Parameters!$C$17*Parameters!$C$5*'Actual H2'!E365,Parameters!$C$22*Parameters!$C$5*'Actual H2'!E365))</f>
        <v>11.667924528301889</v>
      </c>
      <c r="F365" s="12">
        <f>IF(Control!$C$11="Highly pure",Parameters!$C$12*Parameters!$C$5*'Actual H2'!F365,IF(Control!$C$11="Tap water",Parameters!$C$17*Parameters!$C$5*'Actual H2'!F365,Parameters!$C$22*Parameters!$C$5*'Actual H2'!F365))</f>
        <v>12.905660377358492</v>
      </c>
      <c r="G365" s="12">
        <f>IF(Control!$C$11="Highly pure",Parameters!$C$12*Parameters!$C$5*'Actual H2'!G365,IF(Control!$C$11="Tap water",Parameters!$C$17*Parameters!$C$5*'Actual H2'!G365,Parameters!$C$22*Parameters!$C$5*'Actual H2'!G365))</f>
        <v>17.343396226415091</v>
      </c>
      <c r="H365" s="12">
        <f>IF(Control!$C$11="Highly pure",Parameters!$C$12*Parameters!$C$5*'Actual H2'!H365,IF(Control!$C$11="Tap water",Parameters!$C$17*Parameters!$C$5*'Actual H2'!H365,Parameters!$C$22*Parameters!$C$5*'Actual H2'!H365))</f>
        <v>40.226415094339615</v>
      </c>
      <c r="I365" s="12">
        <f>IF(Control!$C$11="Highly pure",Parameters!$C$12*Parameters!$C$5*'Actual H2'!I365,IF(Control!$C$11="Tap water",Parameters!$C$17*Parameters!$C$5*'Actual H2'!I365,Parameters!$C$22*Parameters!$C$5*'Actual H2'!I365))</f>
        <v>71.84905660377359</v>
      </c>
      <c r="J365" s="12">
        <f>IF(Control!$C$11="Highly pure",Parameters!$C$12*Parameters!$C$5*'Actual H2'!J365,IF(Control!$C$11="Tap water",Parameters!$C$17*Parameters!$C$5*'Actual H2'!J365,Parameters!$C$22*Parameters!$C$5*'Actual H2'!J365))</f>
        <v>85.735849056603769</v>
      </c>
      <c r="K365" s="12">
        <f>IF(Control!$C$11="Highly pure",Parameters!$C$12*Parameters!$C$5*'Actual H2'!K365,IF(Control!$C$11="Tap water",Parameters!$C$17*Parameters!$C$5*'Actual H2'!K365,Parameters!$C$22*Parameters!$C$5*'Actual H2'!K365))</f>
        <v>109.79622641509434</v>
      </c>
      <c r="L365" s="12">
        <f>IF(Control!$C$11="Highly pure",Parameters!$C$12*Parameters!$C$5*'Actual H2'!L365,IF(Control!$C$11="Tap water",Parameters!$C$17*Parameters!$C$5*'Actual H2'!L365,Parameters!$C$22*Parameters!$C$5*'Actual H2'!L365))</f>
        <v>136.0301886792453</v>
      </c>
      <c r="M365" s="12">
        <f>IF(Control!$C$11="Highly pure",Parameters!$C$12*Parameters!$C$5*'Actual H2'!M365,IF(Control!$C$11="Tap water",Parameters!$C$17*Parameters!$C$5*'Actual H2'!M365,Parameters!$C$22*Parameters!$C$5*'Actual H2'!M365))</f>
        <v>166.88301886792453</v>
      </c>
      <c r="N365" s="12">
        <f>IF(Control!$C$11="Highly pure",Parameters!$C$12*Parameters!$C$5*'Actual H2'!N365,IF(Control!$C$11="Tap water",Parameters!$C$17*Parameters!$C$5*'Actual H2'!N365,Parameters!$C$22*Parameters!$C$5*'Actual H2'!N365))</f>
        <v>184.06037735849057</v>
      </c>
      <c r="O365" s="12">
        <f>IF(Control!$C$11="Highly pure",Parameters!$C$12*Parameters!$C$5*'Actual H2'!O365,IF(Control!$C$11="Tap water",Parameters!$C$17*Parameters!$C$5*'Actual H2'!O365,Parameters!$C$22*Parameters!$C$5*'Actual H2'!O365))</f>
        <v>187.50188679245284</v>
      </c>
      <c r="P365" s="12">
        <f>IF(Control!$C$11="Highly pure",Parameters!$C$12*Parameters!$C$5*'Actual H2'!P365,IF(Control!$C$11="Tap water",Parameters!$C$17*Parameters!$C$5*'Actual H2'!P365,Parameters!$C$22*Parameters!$C$5*'Actual H2'!P365))</f>
        <v>168.36226415094336</v>
      </c>
      <c r="Q365" s="12">
        <f>IF(Control!$C$11="Highly pure",Parameters!$C$12*Parameters!$C$5*'Actual H2'!Q365,IF(Control!$C$11="Tap water",Parameters!$C$17*Parameters!$C$5*'Actual H2'!Q365,Parameters!$C$22*Parameters!$C$5*'Actual H2'!Q365))</f>
        <v>149.37358490566038</v>
      </c>
      <c r="R365" s="12">
        <f>IF(Control!$C$11="Highly pure",Parameters!$C$12*Parameters!$C$5*'Actual H2'!R365,IF(Control!$C$11="Tap water",Parameters!$C$17*Parameters!$C$5*'Actual H2'!R365,Parameters!$C$22*Parameters!$C$5*'Actual H2'!R365))</f>
        <v>109.79622641509434</v>
      </c>
      <c r="S365" s="12">
        <f>IF(Control!$C$11="Highly pure",Parameters!$C$12*Parameters!$C$5*'Actual H2'!S365,IF(Control!$C$11="Tap water",Parameters!$C$17*Parameters!$C$5*'Actual H2'!S365,Parameters!$C$22*Parameters!$C$5*'Actual H2'!S365))</f>
        <v>136.0301886792453</v>
      </c>
      <c r="T365" s="12">
        <f>IF(Control!$C$11="Highly pure",Parameters!$C$12*Parameters!$C$5*'Actual H2'!T365,IF(Control!$C$11="Tap water",Parameters!$C$17*Parameters!$C$5*'Actual H2'!T365,Parameters!$C$22*Parameters!$C$5*'Actual H2'!T365))</f>
        <v>188.67924528301887</v>
      </c>
      <c r="U365" s="12">
        <f>IF(Control!$C$11="Highly pure",Parameters!$C$12*Parameters!$C$5*'Actual H2'!U365,IF(Control!$C$11="Tap water",Parameters!$C$17*Parameters!$C$5*'Actual H2'!U365,Parameters!$C$22*Parameters!$C$5*'Actual H2'!U365))</f>
        <v>188.67924528301887</v>
      </c>
      <c r="V365" s="12">
        <f>IF(Control!$C$11="Highly pure",Parameters!$C$12*Parameters!$C$5*'Actual H2'!V365,IF(Control!$C$11="Tap water",Parameters!$C$17*Parameters!$C$5*'Actual H2'!V365,Parameters!$C$22*Parameters!$C$5*'Actual H2'!V365))</f>
        <v>188.67924528301887</v>
      </c>
      <c r="W365" s="12">
        <f>IF(Control!$C$11="Highly pure",Parameters!$C$12*Parameters!$C$5*'Actual H2'!W365,IF(Control!$C$11="Tap water",Parameters!$C$17*Parameters!$C$5*'Actual H2'!W365,Parameters!$C$22*Parameters!$C$5*'Actual H2'!W365))</f>
        <v>188.67924528301887</v>
      </c>
      <c r="X365" s="12">
        <f>IF(Control!$C$11="Highly pure",Parameters!$C$12*Parameters!$C$5*'Actual H2'!X365,IF(Control!$C$11="Tap water",Parameters!$C$17*Parameters!$C$5*'Actual H2'!X365,Parameters!$C$22*Parameters!$C$5*'Actual H2'!X365))</f>
        <v>188.67924528301887</v>
      </c>
      <c r="Y365" s="12">
        <f>IF(Control!$C$11="Highly pure",Parameters!$C$12*Parameters!$C$5*'Actual H2'!Y365,IF(Control!$C$11="Tap water",Parameters!$C$17*Parameters!$C$5*'Actual H2'!Y365,Parameters!$C$22*Parameters!$C$5*'Actual H2'!Y365))</f>
        <v>188.67924528301887</v>
      </c>
      <c r="Z365" s="12">
        <f>IF(Control!$C$11="Highly pure",Parameters!$C$12*Parameters!$C$5*'Actual H2'!Z365,IF(Control!$C$11="Tap water",Parameters!$C$17*Parameters!$C$5*'Actual H2'!Z365,Parameters!$C$22*Parameters!$C$5*'Actual H2'!Z365))</f>
        <v>188.67924528301887</v>
      </c>
      <c r="AB365" s="7">
        <f t="shared" si="5"/>
        <v>2927.9396226415083</v>
      </c>
    </row>
    <row r="366" spans="2:28" x14ac:dyDescent="0.2">
      <c r="B366" s="6">
        <v>44560</v>
      </c>
      <c r="C366" s="12">
        <f>IF(Control!$C$11="Highly pure",Parameters!$C$12*Parameters!$C$5*'Actual H2'!C366,IF(Control!$C$11="Tap water",Parameters!$C$17*Parameters!$C$5*'Actual H2'!C366,Parameters!$C$22*Parameters!$C$5*'Actual H2'!C366))</f>
        <v>188.67924528301887</v>
      </c>
      <c r="D366" s="12">
        <f>IF(Control!$C$11="Highly pure",Parameters!$C$12*Parameters!$C$5*'Actual H2'!D366,IF(Control!$C$11="Tap water",Parameters!$C$17*Parameters!$C$5*'Actual H2'!D366,Parameters!$C$22*Parameters!$C$5*'Actual H2'!D366))</f>
        <v>188.67924528301887</v>
      </c>
      <c r="E366" s="12">
        <f>IF(Control!$C$11="Highly pure",Parameters!$C$12*Parameters!$C$5*'Actual H2'!E366,IF(Control!$C$11="Tap water",Parameters!$C$17*Parameters!$C$5*'Actual H2'!E366,Parameters!$C$22*Parameters!$C$5*'Actual H2'!E366))</f>
        <v>188.67924528301887</v>
      </c>
      <c r="F366" s="12">
        <f>IF(Control!$C$11="Highly pure",Parameters!$C$12*Parameters!$C$5*'Actual H2'!F366,IF(Control!$C$11="Tap water",Parameters!$C$17*Parameters!$C$5*'Actual H2'!F366,Parameters!$C$22*Parameters!$C$5*'Actual H2'!F366))</f>
        <v>188.67924528301887</v>
      </c>
      <c r="G366" s="12">
        <f>IF(Control!$C$11="Highly pure",Parameters!$C$12*Parameters!$C$5*'Actual H2'!G366,IF(Control!$C$11="Tap water",Parameters!$C$17*Parameters!$C$5*'Actual H2'!G366,Parameters!$C$22*Parameters!$C$5*'Actual H2'!G366))</f>
        <v>188.67924528301887</v>
      </c>
      <c r="H366" s="12">
        <f>IF(Control!$C$11="Highly pure",Parameters!$C$12*Parameters!$C$5*'Actual H2'!H366,IF(Control!$C$11="Tap water",Parameters!$C$17*Parameters!$C$5*'Actual H2'!H366,Parameters!$C$22*Parameters!$C$5*'Actual H2'!H366))</f>
        <v>188.67924528301887</v>
      </c>
      <c r="I366" s="12">
        <f>IF(Control!$C$11="Highly pure",Parameters!$C$12*Parameters!$C$5*'Actual H2'!I366,IF(Control!$C$11="Tap water",Parameters!$C$17*Parameters!$C$5*'Actual H2'!I366,Parameters!$C$22*Parameters!$C$5*'Actual H2'!I366))</f>
        <v>186.94339622641508</v>
      </c>
      <c r="J366" s="12">
        <f>IF(Control!$C$11="Highly pure",Parameters!$C$12*Parameters!$C$5*'Actual H2'!J366,IF(Control!$C$11="Tap water",Parameters!$C$17*Parameters!$C$5*'Actual H2'!J366,Parameters!$C$22*Parameters!$C$5*'Actual H2'!J366))</f>
        <v>183.81886792452832</v>
      </c>
      <c r="K366" s="12">
        <f>IF(Control!$C$11="Highly pure",Parameters!$C$12*Parameters!$C$5*'Actual H2'!K366,IF(Control!$C$11="Tap water",Parameters!$C$17*Parameters!$C$5*'Actual H2'!K366,Parameters!$C$22*Parameters!$C$5*'Actual H2'!K366))</f>
        <v>187.71320754716982</v>
      </c>
      <c r="L366" s="12">
        <f>IF(Control!$C$11="Highly pure",Parameters!$C$12*Parameters!$C$5*'Actual H2'!L366,IF(Control!$C$11="Tap water",Parameters!$C$17*Parameters!$C$5*'Actual H2'!L366,Parameters!$C$22*Parameters!$C$5*'Actual H2'!L366))</f>
        <v>187.74339622641514</v>
      </c>
      <c r="M366" s="12">
        <f>IF(Control!$C$11="Highly pure",Parameters!$C$12*Parameters!$C$5*'Actual H2'!M366,IF(Control!$C$11="Tap water",Parameters!$C$17*Parameters!$C$5*'Actual H2'!M366,Parameters!$C$22*Parameters!$C$5*'Actual H2'!M366))</f>
        <v>188.67924528301887</v>
      </c>
      <c r="N366" s="12">
        <f>IF(Control!$C$11="Highly pure",Parameters!$C$12*Parameters!$C$5*'Actual H2'!N366,IF(Control!$C$11="Tap water",Parameters!$C$17*Parameters!$C$5*'Actual H2'!N366,Parameters!$C$22*Parameters!$C$5*'Actual H2'!N366))</f>
        <v>188.67924528301887</v>
      </c>
      <c r="O366" s="12">
        <f>IF(Control!$C$11="Highly pure",Parameters!$C$12*Parameters!$C$5*'Actual H2'!O366,IF(Control!$C$11="Tap water",Parameters!$C$17*Parameters!$C$5*'Actual H2'!O366,Parameters!$C$22*Parameters!$C$5*'Actual H2'!O366))</f>
        <v>188.67924528301887</v>
      </c>
      <c r="P366" s="12">
        <f>IF(Control!$C$11="Highly pure",Parameters!$C$12*Parameters!$C$5*'Actual H2'!P366,IF(Control!$C$11="Tap water",Parameters!$C$17*Parameters!$C$5*'Actual H2'!P366,Parameters!$C$22*Parameters!$C$5*'Actual H2'!P366))</f>
        <v>187.74339622641514</v>
      </c>
      <c r="Q366" s="12">
        <f>IF(Control!$C$11="Highly pure",Parameters!$C$12*Parameters!$C$5*'Actual H2'!Q366,IF(Control!$C$11="Tap water",Parameters!$C$17*Parameters!$C$5*'Actual H2'!Q366,Parameters!$C$22*Parameters!$C$5*'Actual H2'!Q366))</f>
        <v>187.71320754716982</v>
      </c>
      <c r="R366" s="12">
        <f>IF(Control!$C$11="Highly pure",Parameters!$C$12*Parameters!$C$5*'Actual H2'!R366,IF(Control!$C$11="Tap water",Parameters!$C$17*Parameters!$C$5*'Actual H2'!R366,Parameters!$C$22*Parameters!$C$5*'Actual H2'!R366))</f>
        <v>188.67924528301887</v>
      </c>
      <c r="S366" s="12">
        <f>IF(Control!$C$11="Highly pure",Parameters!$C$12*Parameters!$C$5*'Actual H2'!S366,IF(Control!$C$11="Tap water",Parameters!$C$17*Parameters!$C$5*'Actual H2'!S366,Parameters!$C$22*Parameters!$C$5*'Actual H2'!S366))</f>
        <v>188.67924528301887</v>
      </c>
      <c r="T366" s="12">
        <f>IF(Control!$C$11="Highly pure",Parameters!$C$12*Parameters!$C$5*'Actual H2'!T366,IF(Control!$C$11="Tap water",Parameters!$C$17*Parameters!$C$5*'Actual H2'!T366,Parameters!$C$22*Parameters!$C$5*'Actual H2'!T366))</f>
        <v>188.67924528301887</v>
      </c>
      <c r="U366" s="12">
        <f>IF(Control!$C$11="Highly pure",Parameters!$C$12*Parameters!$C$5*'Actual H2'!U366,IF(Control!$C$11="Tap water",Parameters!$C$17*Parameters!$C$5*'Actual H2'!U366,Parameters!$C$22*Parameters!$C$5*'Actual H2'!U366))</f>
        <v>187.74339622641514</v>
      </c>
      <c r="V366" s="12">
        <f>IF(Control!$C$11="Highly pure",Parameters!$C$12*Parameters!$C$5*'Actual H2'!V366,IF(Control!$C$11="Tap water",Parameters!$C$17*Parameters!$C$5*'Actual H2'!V366,Parameters!$C$22*Parameters!$C$5*'Actual H2'!V366))</f>
        <v>184.0301886792453</v>
      </c>
      <c r="W366" s="12">
        <f>IF(Control!$C$11="Highly pure",Parameters!$C$12*Parameters!$C$5*'Actual H2'!W366,IF(Control!$C$11="Tap water",Parameters!$C$17*Parameters!$C$5*'Actual H2'!W366,Parameters!$C$22*Parameters!$C$5*'Actual H2'!W366))</f>
        <v>177.7811320754717</v>
      </c>
      <c r="X366" s="12">
        <f>IF(Control!$C$11="Highly pure",Parameters!$C$12*Parameters!$C$5*'Actual H2'!X366,IF(Control!$C$11="Tap water",Parameters!$C$17*Parameters!$C$5*'Actual H2'!X366,Parameters!$C$22*Parameters!$C$5*'Actual H2'!X366))</f>
        <v>165.37358490566035</v>
      </c>
      <c r="Y366" s="12">
        <f>IF(Control!$C$11="Highly pure",Parameters!$C$12*Parameters!$C$5*'Actual H2'!Y366,IF(Control!$C$11="Tap water",Parameters!$C$17*Parameters!$C$5*'Actual H2'!Y366,Parameters!$C$22*Parameters!$C$5*'Actual H2'!Y366))</f>
        <v>136.0301886792453</v>
      </c>
      <c r="Z366" s="12">
        <f>IF(Control!$C$11="Highly pure",Parameters!$C$12*Parameters!$C$5*'Actual H2'!Z366,IF(Control!$C$11="Tap water",Parameters!$C$17*Parameters!$C$5*'Actual H2'!Z366,Parameters!$C$22*Parameters!$C$5*'Actual H2'!Z366))</f>
        <v>117.1320754716981</v>
      </c>
      <c r="AB366" s="7">
        <f t="shared" si="5"/>
        <v>4353.9169811320744</v>
      </c>
    </row>
    <row r="367" spans="2:28" x14ac:dyDescent="0.2">
      <c r="B367" s="6">
        <v>44561</v>
      </c>
      <c r="C367" s="12">
        <f>IF(Control!$C$11="Highly pure",Parameters!$C$12*Parameters!$C$5*'Actual H2'!C367,IF(Control!$C$11="Tap water",Parameters!$C$17*Parameters!$C$5*'Actual H2'!C367,Parameters!$C$22*Parameters!$C$5*'Actual H2'!C367))</f>
        <v>119.48679245283019</v>
      </c>
      <c r="D367" s="12">
        <f>IF(Control!$C$11="Highly pure",Parameters!$C$12*Parameters!$C$5*'Actual H2'!D367,IF(Control!$C$11="Tap water",Parameters!$C$17*Parameters!$C$5*'Actual H2'!D367,Parameters!$C$22*Parameters!$C$5*'Actual H2'!D367))</f>
        <v>109.79622641509434</v>
      </c>
      <c r="E367" s="12">
        <f>IF(Control!$C$11="Highly pure",Parameters!$C$12*Parameters!$C$5*'Actual H2'!E367,IF(Control!$C$11="Tap water",Parameters!$C$17*Parameters!$C$5*'Actual H2'!E367,Parameters!$C$22*Parameters!$C$5*'Actual H2'!E367))</f>
        <v>119.48679245283019</v>
      </c>
      <c r="F367" s="12">
        <f>IF(Control!$C$11="Highly pure",Parameters!$C$12*Parameters!$C$5*'Actual H2'!F367,IF(Control!$C$11="Tap water",Parameters!$C$17*Parameters!$C$5*'Actual H2'!F367,Parameters!$C$22*Parameters!$C$5*'Actual H2'!F367))</f>
        <v>117.1320754716981</v>
      </c>
      <c r="G367" s="12">
        <f>IF(Control!$C$11="Highly pure",Parameters!$C$12*Parameters!$C$5*'Actual H2'!G367,IF(Control!$C$11="Tap water",Parameters!$C$17*Parameters!$C$5*'Actual H2'!G367,Parameters!$C$22*Parameters!$C$5*'Actual H2'!G367))</f>
        <v>109.79622641509434</v>
      </c>
      <c r="H367" s="12">
        <f>IF(Control!$C$11="Highly pure",Parameters!$C$12*Parameters!$C$5*'Actual H2'!H367,IF(Control!$C$11="Tap water",Parameters!$C$17*Parameters!$C$5*'Actual H2'!H367,Parameters!$C$22*Parameters!$C$5*'Actual H2'!H367))</f>
        <v>89.720754716981133</v>
      </c>
      <c r="I367" s="12">
        <f>IF(Control!$C$11="Highly pure",Parameters!$C$12*Parameters!$C$5*'Actual H2'!I367,IF(Control!$C$11="Tap water",Parameters!$C$17*Parameters!$C$5*'Actual H2'!I367,Parameters!$C$22*Parameters!$C$5*'Actual H2'!I367))</f>
        <v>71.84905660377359</v>
      </c>
      <c r="J367" s="12">
        <f>IF(Control!$C$11="Highly pure",Parameters!$C$12*Parameters!$C$5*'Actual H2'!J367,IF(Control!$C$11="Tap water",Parameters!$C$17*Parameters!$C$5*'Actual H2'!J367,Parameters!$C$22*Parameters!$C$5*'Actual H2'!J367))</f>
        <v>59.230188679245273</v>
      </c>
      <c r="K367" s="12">
        <f>IF(Control!$C$11="Highly pure",Parameters!$C$12*Parameters!$C$5*'Actual H2'!K367,IF(Control!$C$11="Tap water",Parameters!$C$17*Parameters!$C$5*'Actual H2'!K367,Parameters!$C$22*Parameters!$C$5*'Actual H2'!K367))</f>
        <v>50.55094339622643</v>
      </c>
      <c r="L367" s="12">
        <f>IF(Control!$C$11="Highly pure",Parameters!$C$12*Parameters!$C$5*'Actual H2'!L367,IF(Control!$C$11="Tap water",Parameters!$C$17*Parameters!$C$5*'Actual H2'!L367,Parameters!$C$22*Parameters!$C$5*'Actual H2'!L367))</f>
        <v>40.226415094339615</v>
      </c>
      <c r="M367" s="12">
        <f>IF(Control!$C$11="Highly pure",Parameters!$C$12*Parameters!$C$5*'Actual H2'!M367,IF(Control!$C$11="Tap water",Parameters!$C$17*Parameters!$C$5*'Actual H2'!M367,Parameters!$C$22*Parameters!$C$5*'Actual H2'!M367))</f>
        <v>31.532075471698114</v>
      </c>
      <c r="N367" s="12">
        <f>IF(Control!$C$11="Highly pure",Parameters!$C$12*Parameters!$C$5*'Actual H2'!N367,IF(Control!$C$11="Tap water",Parameters!$C$17*Parameters!$C$5*'Actual H2'!N367,Parameters!$C$22*Parameters!$C$5*'Actual H2'!N367))</f>
        <v>27.547169811320753</v>
      </c>
      <c r="O367" s="12">
        <f>IF(Control!$C$11="Highly pure",Parameters!$C$12*Parameters!$C$5*'Actual H2'!O367,IF(Control!$C$11="Tap water",Parameters!$C$17*Parameters!$C$5*'Actual H2'!O367,Parameters!$C$22*Parameters!$C$5*'Actual H2'!O367))</f>
        <v>27.547169811320753</v>
      </c>
      <c r="P367" s="12">
        <f>IF(Control!$C$11="Highly pure",Parameters!$C$12*Parameters!$C$5*'Actual H2'!P367,IF(Control!$C$11="Tap water",Parameters!$C$17*Parameters!$C$5*'Actual H2'!P367,Parameters!$C$22*Parameters!$C$5*'Actual H2'!P367))</f>
        <v>14.384905660377358</v>
      </c>
      <c r="Q367" s="12">
        <f>IF(Control!$C$11="Highly pure",Parameters!$C$12*Parameters!$C$5*'Actual H2'!Q367,IF(Control!$C$11="Tap water",Parameters!$C$17*Parameters!$C$5*'Actual H2'!Q367,Parameters!$C$22*Parameters!$C$5*'Actual H2'!Q367))</f>
        <v>7.9547169811320764</v>
      </c>
      <c r="R367" s="12">
        <f>IF(Control!$C$11="Highly pure",Parameters!$C$12*Parameters!$C$5*'Actual H2'!R367,IF(Control!$C$11="Tap water",Parameters!$C$17*Parameters!$C$5*'Actual H2'!R367,Parameters!$C$22*Parameters!$C$5*'Actual H2'!R367))</f>
        <v>4.7849056603773574</v>
      </c>
      <c r="S367" s="12">
        <f>IF(Control!$C$11="Highly pure",Parameters!$C$12*Parameters!$C$5*'Actual H2'!S367,IF(Control!$C$11="Tap water",Parameters!$C$17*Parameters!$C$5*'Actual H2'!S367,Parameters!$C$22*Parameters!$C$5*'Actual H2'!S367))</f>
        <v>7.9547169811320764</v>
      </c>
      <c r="T367" s="12">
        <f>IF(Control!$C$11="Highly pure",Parameters!$C$12*Parameters!$C$5*'Actual H2'!T367,IF(Control!$C$11="Tap water",Parameters!$C$17*Parameters!$C$5*'Actual H2'!T367,Parameters!$C$22*Parameters!$C$5*'Actual H2'!T367))</f>
        <v>7.9547169811320764</v>
      </c>
      <c r="U367" s="12">
        <f>IF(Control!$C$11="Highly pure",Parameters!$C$12*Parameters!$C$5*'Actual H2'!U367,IF(Control!$C$11="Tap water",Parameters!$C$17*Parameters!$C$5*'Actual H2'!U367,Parameters!$C$22*Parameters!$C$5*'Actual H2'!U367))</f>
        <v>18.822641509433961</v>
      </c>
      <c r="V367" s="12">
        <f>IF(Control!$C$11="Highly pure",Parameters!$C$12*Parameters!$C$5*'Actual H2'!V367,IF(Control!$C$11="Tap water",Parameters!$C$17*Parameters!$C$5*'Actual H2'!V367,Parameters!$C$22*Parameters!$C$5*'Actual H2'!V367))</f>
        <v>23.924528301886792</v>
      </c>
      <c r="W367" s="12">
        <f>IF(Control!$C$11="Highly pure",Parameters!$C$12*Parameters!$C$5*'Actual H2'!W367,IF(Control!$C$11="Tap water",Parameters!$C$17*Parameters!$C$5*'Actual H2'!W367,Parameters!$C$22*Parameters!$C$5*'Actual H2'!W367))</f>
        <v>23.924528301886792</v>
      </c>
      <c r="X367" s="12">
        <f>IF(Control!$C$11="Highly pure",Parameters!$C$12*Parameters!$C$5*'Actual H2'!X367,IF(Control!$C$11="Tap water",Parameters!$C$17*Parameters!$C$5*'Actual H2'!X367,Parameters!$C$22*Parameters!$C$5*'Actual H2'!X367))</f>
        <v>31.532075471698114</v>
      </c>
      <c r="Y367" s="12">
        <f>IF(Control!$C$11="Highly pure",Parameters!$C$12*Parameters!$C$5*'Actual H2'!Y367,IF(Control!$C$11="Tap water",Parameters!$C$17*Parameters!$C$5*'Actual H2'!Y367,Parameters!$C$22*Parameters!$C$5*'Actual H2'!Y367))</f>
        <v>40.226415094339615</v>
      </c>
      <c r="Z367" s="12">
        <f>IF(Control!$C$11="Highly pure",Parameters!$C$12*Parameters!$C$5*'Actual H2'!Z367,IF(Control!$C$11="Tap water",Parameters!$C$17*Parameters!$C$5*'Actual H2'!Z367,Parameters!$C$22*Parameters!$C$5*'Actual H2'!Z367))</f>
        <v>53.132075471698116</v>
      </c>
      <c r="AB367" s="7">
        <f t="shared" si="5"/>
        <v>1208.498113207547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9995-2990-524B-9FAE-FC995B00813D}">
  <dimension ref="B2:AF367"/>
  <sheetViews>
    <sheetView topLeftCell="T1" workbookViewId="0">
      <selection activeCell="AL18" sqref="AL18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IF(Control!$C$11="Highly pure",Parameters!$C$11*'Water demand'!C3/1000,IF(Control!$C$11="Tap water",0,Parameters!$C$21*'Water demand'!C3/1000))</f>
        <v>0</v>
      </c>
      <c r="D3" s="12">
        <f>IF(Control!$C$11="Highly pure",Parameters!$C$11*'Water demand'!D3/1000,IF(Control!$C$11="Tap water",0,Parameters!$C$21*'Water demand'!D3/1000))</f>
        <v>0</v>
      </c>
      <c r="E3" s="12">
        <f>IF(Control!$C$11="Highly pure",Parameters!$C$11*'Water demand'!E3/1000,IF(Control!$C$11="Tap water",0,Parameters!$C$21*'Water demand'!E3/1000))</f>
        <v>0</v>
      </c>
      <c r="F3" s="12">
        <f>IF(Control!$C$11="Highly pure",Parameters!$C$11*'Water demand'!F3/1000,IF(Control!$C$11="Tap water",0,Parameters!$C$21*'Water demand'!F3/1000))</f>
        <v>0</v>
      </c>
      <c r="G3" s="12">
        <f>IF(Control!$C$11="Highly pure",Parameters!$C$11*'Water demand'!G3/1000,IF(Control!$C$11="Tap water",0,Parameters!$C$21*'Water demand'!G3/1000))</f>
        <v>0</v>
      </c>
      <c r="H3" s="12">
        <f>IF(Control!$C$11="Highly pure",Parameters!$C$11*'Water demand'!H3/1000,IF(Control!$C$11="Tap water",0,Parameters!$C$21*'Water demand'!H3/1000))</f>
        <v>0</v>
      </c>
      <c r="I3" s="12">
        <f>IF(Control!$C$11="Highly pure",Parameters!$C$11*'Water demand'!I3/1000,IF(Control!$C$11="Tap water",0,Parameters!$C$21*'Water demand'!I3/1000))</f>
        <v>0</v>
      </c>
      <c r="J3" s="12">
        <f>IF(Control!$C$11="Highly pure",Parameters!$C$11*'Water demand'!J3/1000,IF(Control!$C$11="Tap water",0,Parameters!$C$21*'Water demand'!J3/1000))</f>
        <v>0</v>
      </c>
      <c r="K3" s="12">
        <f>IF(Control!$C$11="Highly pure",Parameters!$C$11*'Water demand'!K3/1000,IF(Control!$C$11="Tap water",0,Parameters!$C$21*'Water demand'!K3/1000))</f>
        <v>0</v>
      </c>
      <c r="L3" s="12">
        <f>IF(Control!$C$11="Highly pure",Parameters!$C$11*'Water demand'!L3/1000,IF(Control!$C$11="Tap water",0,Parameters!$C$21*'Water demand'!L3/1000))</f>
        <v>0</v>
      </c>
      <c r="M3" s="12">
        <f>IF(Control!$C$11="Highly pure",Parameters!$C$11*'Water demand'!M3/1000,IF(Control!$C$11="Tap water",0,Parameters!$C$21*'Water demand'!M3/1000))</f>
        <v>0</v>
      </c>
      <c r="N3" s="12">
        <f>IF(Control!$C$11="Highly pure",Parameters!$C$11*'Water demand'!N3/1000,IF(Control!$C$11="Tap water",0,Parameters!$C$21*'Water demand'!N3/1000))</f>
        <v>0</v>
      </c>
      <c r="O3" s="12">
        <f>IF(Control!$C$11="Highly pure",Parameters!$C$11*'Water demand'!O3/1000,IF(Control!$C$11="Tap water",0,Parameters!$C$21*'Water demand'!O3/1000))</f>
        <v>0</v>
      </c>
      <c r="P3" s="12">
        <f>IF(Control!$C$11="Highly pure",Parameters!$C$11*'Water demand'!P3/1000,IF(Control!$C$11="Tap water",0,Parameters!$C$21*'Water demand'!P3/1000))</f>
        <v>0</v>
      </c>
      <c r="Q3" s="12">
        <f>IF(Control!$C$11="Highly pure",Parameters!$C$11*'Water demand'!Q3/1000,IF(Control!$C$11="Tap water",0,Parameters!$C$21*'Water demand'!Q3/1000))</f>
        <v>0</v>
      </c>
      <c r="R3" s="12">
        <f>IF(Control!$C$11="Highly pure",Parameters!$C$11*'Water demand'!R3/1000,IF(Control!$C$11="Tap water",0,Parameters!$C$21*'Water demand'!R3/1000))</f>
        <v>0</v>
      </c>
      <c r="S3" s="12">
        <f>IF(Control!$C$11="Highly pure",Parameters!$C$11*'Water demand'!S3/1000,IF(Control!$C$11="Tap water",0,Parameters!$C$21*'Water demand'!S3/1000))</f>
        <v>0</v>
      </c>
      <c r="T3" s="12">
        <f>IF(Control!$C$11="Highly pure",Parameters!$C$11*'Water demand'!T3/1000,IF(Control!$C$11="Tap water",0,Parameters!$C$21*'Water demand'!T3/1000))</f>
        <v>0</v>
      </c>
      <c r="U3" s="12">
        <f>IF(Control!$C$11="Highly pure",Parameters!$C$11*'Water demand'!U3/1000,IF(Control!$C$11="Tap water",0,Parameters!$C$21*'Water demand'!U3/1000))</f>
        <v>0</v>
      </c>
      <c r="V3" s="12">
        <f>IF(Control!$C$11="Highly pure",Parameters!$C$11*'Water demand'!V3/1000,IF(Control!$C$11="Tap water",0,Parameters!$C$21*'Water demand'!V3/1000))</f>
        <v>0</v>
      </c>
      <c r="W3" s="12">
        <f>IF(Control!$C$11="Highly pure",Parameters!$C$11*'Water demand'!W3/1000,IF(Control!$C$11="Tap water",0,Parameters!$C$21*'Water demand'!W3/1000))</f>
        <v>0</v>
      </c>
      <c r="X3" s="12">
        <f>IF(Control!$C$11="Highly pure",Parameters!$C$11*'Water demand'!X3/1000,IF(Control!$C$11="Tap water",0,Parameters!$C$21*'Water demand'!X3/1000))</f>
        <v>0</v>
      </c>
      <c r="Y3" s="12">
        <f>IF(Control!$C$11="Highly pure",Parameters!$C$11*'Water demand'!Y3/1000,IF(Control!$C$11="Tap water",0,Parameters!$C$21*'Water demand'!Y3/1000))</f>
        <v>0</v>
      </c>
      <c r="Z3" s="12">
        <f>IF(Control!$C$11="Highly pure",Parameters!$C$11*'Water demand'!Z3/1000,IF(Control!$C$11="Tap water",0,Parameters!$C$21*'Water demand'!Z3/1000))</f>
        <v>0</v>
      </c>
      <c r="AB3" s="7">
        <f>SUM(C3:Z3)</f>
        <v>0</v>
      </c>
    </row>
    <row r="4" spans="2:32" x14ac:dyDescent="0.2">
      <c r="B4" s="6">
        <v>44198</v>
      </c>
      <c r="C4" s="12">
        <f>IF(Control!$C$11="Highly pure",Parameters!$C$11*'Water demand'!C4/1000,IF(Control!$C$11="Tap water",0,Parameters!$C$21*'Water demand'!C4/1000))</f>
        <v>0</v>
      </c>
      <c r="D4" s="12">
        <f>IF(Control!$C$11="Highly pure",Parameters!$C$11*'Water demand'!D4/1000,IF(Control!$C$11="Tap water",0,Parameters!$C$21*'Water demand'!D4/1000))</f>
        <v>0</v>
      </c>
      <c r="E4" s="12">
        <f>IF(Control!$C$11="Highly pure",Parameters!$C$11*'Water demand'!E4/1000,IF(Control!$C$11="Tap water",0,Parameters!$C$21*'Water demand'!E4/1000))</f>
        <v>0</v>
      </c>
      <c r="F4" s="12">
        <f>IF(Control!$C$11="Highly pure",Parameters!$C$11*'Water demand'!F4/1000,IF(Control!$C$11="Tap water",0,Parameters!$C$21*'Water demand'!F4/1000))</f>
        <v>0</v>
      </c>
      <c r="G4" s="12">
        <f>IF(Control!$C$11="Highly pure",Parameters!$C$11*'Water demand'!G4/1000,IF(Control!$C$11="Tap water",0,Parameters!$C$21*'Water demand'!G4/1000))</f>
        <v>0</v>
      </c>
      <c r="H4" s="12">
        <f>IF(Control!$C$11="Highly pure",Parameters!$C$11*'Water demand'!H4/1000,IF(Control!$C$11="Tap water",0,Parameters!$C$21*'Water demand'!H4/1000))</f>
        <v>0</v>
      </c>
      <c r="I4" s="12">
        <f>IF(Control!$C$11="Highly pure",Parameters!$C$11*'Water demand'!I4/1000,IF(Control!$C$11="Tap water",0,Parameters!$C$21*'Water demand'!I4/1000))</f>
        <v>0</v>
      </c>
      <c r="J4" s="12">
        <f>IF(Control!$C$11="Highly pure",Parameters!$C$11*'Water demand'!J4/1000,IF(Control!$C$11="Tap water",0,Parameters!$C$21*'Water demand'!J4/1000))</f>
        <v>0</v>
      </c>
      <c r="K4" s="12">
        <f>IF(Control!$C$11="Highly pure",Parameters!$C$11*'Water demand'!K4/1000,IF(Control!$C$11="Tap water",0,Parameters!$C$21*'Water demand'!K4/1000))</f>
        <v>0</v>
      </c>
      <c r="L4" s="12">
        <f>IF(Control!$C$11="Highly pure",Parameters!$C$11*'Water demand'!L4/1000,IF(Control!$C$11="Tap water",0,Parameters!$C$21*'Water demand'!L4/1000))</f>
        <v>0</v>
      </c>
      <c r="M4" s="12">
        <f>IF(Control!$C$11="Highly pure",Parameters!$C$11*'Water demand'!M4/1000,IF(Control!$C$11="Tap water",0,Parameters!$C$21*'Water demand'!M4/1000))</f>
        <v>0</v>
      </c>
      <c r="N4" s="12">
        <f>IF(Control!$C$11="Highly pure",Parameters!$C$11*'Water demand'!N4/1000,IF(Control!$C$11="Tap water",0,Parameters!$C$21*'Water demand'!N4/1000))</f>
        <v>0</v>
      </c>
      <c r="O4" s="12">
        <f>IF(Control!$C$11="Highly pure",Parameters!$C$11*'Water demand'!O4/1000,IF(Control!$C$11="Tap water",0,Parameters!$C$21*'Water demand'!O4/1000))</f>
        <v>0</v>
      </c>
      <c r="P4" s="12">
        <f>IF(Control!$C$11="Highly pure",Parameters!$C$11*'Water demand'!P4/1000,IF(Control!$C$11="Tap water",0,Parameters!$C$21*'Water demand'!P4/1000))</f>
        <v>0</v>
      </c>
      <c r="Q4" s="12">
        <f>IF(Control!$C$11="Highly pure",Parameters!$C$11*'Water demand'!Q4/1000,IF(Control!$C$11="Tap water",0,Parameters!$C$21*'Water demand'!Q4/1000))</f>
        <v>0</v>
      </c>
      <c r="R4" s="12">
        <f>IF(Control!$C$11="Highly pure",Parameters!$C$11*'Water demand'!R4/1000,IF(Control!$C$11="Tap water",0,Parameters!$C$21*'Water demand'!R4/1000))</f>
        <v>0</v>
      </c>
      <c r="S4" s="12">
        <f>IF(Control!$C$11="Highly pure",Parameters!$C$11*'Water demand'!S4/1000,IF(Control!$C$11="Tap water",0,Parameters!$C$21*'Water demand'!S4/1000))</f>
        <v>0</v>
      </c>
      <c r="T4" s="12">
        <f>IF(Control!$C$11="Highly pure",Parameters!$C$11*'Water demand'!T4/1000,IF(Control!$C$11="Tap water",0,Parameters!$C$21*'Water demand'!T4/1000))</f>
        <v>0</v>
      </c>
      <c r="U4" s="12">
        <f>IF(Control!$C$11="Highly pure",Parameters!$C$11*'Water demand'!U4/1000,IF(Control!$C$11="Tap water",0,Parameters!$C$21*'Water demand'!U4/1000))</f>
        <v>0</v>
      </c>
      <c r="V4" s="12">
        <f>IF(Control!$C$11="Highly pure",Parameters!$C$11*'Water demand'!V4/1000,IF(Control!$C$11="Tap water",0,Parameters!$C$21*'Water demand'!V4/1000))</f>
        <v>0</v>
      </c>
      <c r="W4" s="12">
        <f>IF(Control!$C$11="Highly pure",Parameters!$C$11*'Water demand'!W4/1000,IF(Control!$C$11="Tap water",0,Parameters!$C$21*'Water demand'!W4/1000))</f>
        <v>0</v>
      </c>
      <c r="X4" s="12">
        <f>IF(Control!$C$11="Highly pure",Parameters!$C$11*'Water demand'!X4/1000,IF(Control!$C$11="Tap water",0,Parameters!$C$21*'Water demand'!X4/1000))</f>
        <v>0</v>
      </c>
      <c r="Y4" s="12">
        <f>IF(Control!$C$11="Highly pure",Parameters!$C$11*'Water demand'!Y4/1000,IF(Control!$C$11="Tap water",0,Parameters!$C$21*'Water demand'!Y4/1000))</f>
        <v>0</v>
      </c>
      <c r="Z4" s="12">
        <f>IF(Control!$C$11="Highly pure",Parameters!$C$11*'Water demand'!Z4/1000,IF(Control!$C$11="Tap water",0,Parameters!$C$21*'Water demand'!Z4/1000))</f>
        <v>0</v>
      </c>
      <c r="AB4" s="7">
        <f t="shared" ref="AB4:AB67" si="0">SUM(C4:Z4)</f>
        <v>0</v>
      </c>
      <c r="AD4" s="8" t="s">
        <v>43</v>
      </c>
      <c r="AE4" s="9">
        <f>SUM(C3:Z367)</f>
        <v>0</v>
      </c>
      <c r="AF4" t="s">
        <v>17</v>
      </c>
    </row>
    <row r="5" spans="2:32" x14ac:dyDescent="0.2">
      <c r="B5" s="6">
        <v>44199</v>
      </c>
      <c r="C5" s="12">
        <f>IF(Control!$C$11="Highly pure",Parameters!$C$11*'Water demand'!C5/1000,IF(Control!$C$11="Tap water",0,Parameters!$C$21*'Water demand'!C5/1000))</f>
        <v>0</v>
      </c>
      <c r="D5" s="12">
        <f>IF(Control!$C$11="Highly pure",Parameters!$C$11*'Water demand'!D5/1000,IF(Control!$C$11="Tap water",0,Parameters!$C$21*'Water demand'!D5/1000))</f>
        <v>0</v>
      </c>
      <c r="E5" s="12">
        <f>IF(Control!$C$11="Highly pure",Parameters!$C$11*'Water demand'!E5/1000,IF(Control!$C$11="Tap water",0,Parameters!$C$21*'Water demand'!E5/1000))</f>
        <v>0</v>
      </c>
      <c r="F5" s="12">
        <f>IF(Control!$C$11="Highly pure",Parameters!$C$11*'Water demand'!F5/1000,IF(Control!$C$11="Tap water",0,Parameters!$C$21*'Water demand'!F5/1000))</f>
        <v>0</v>
      </c>
      <c r="G5" s="12">
        <f>IF(Control!$C$11="Highly pure",Parameters!$C$11*'Water demand'!G5/1000,IF(Control!$C$11="Tap water",0,Parameters!$C$21*'Water demand'!G5/1000))</f>
        <v>0</v>
      </c>
      <c r="H5" s="12">
        <f>IF(Control!$C$11="Highly pure",Parameters!$C$11*'Water demand'!H5/1000,IF(Control!$C$11="Tap water",0,Parameters!$C$21*'Water demand'!H5/1000))</f>
        <v>0</v>
      </c>
      <c r="I5" s="12">
        <f>IF(Control!$C$11="Highly pure",Parameters!$C$11*'Water demand'!I5/1000,IF(Control!$C$11="Tap water",0,Parameters!$C$21*'Water demand'!I5/1000))</f>
        <v>0</v>
      </c>
      <c r="J5" s="12">
        <f>IF(Control!$C$11="Highly pure",Parameters!$C$11*'Water demand'!J5/1000,IF(Control!$C$11="Tap water",0,Parameters!$C$21*'Water demand'!J5/1000))</f>
        <v>0</v>
      </c>
      <c r="K5" s="12">
        <f>IF(Control!$C$11="Highly pure",Parameters!$C$11*'Water demand'!K5/1000,IF(Control!$C$11="Tap water",0,Parameters!$C$21*'Water demand'!K5/1000))</f>
        <v>0</v>
      </c>
      <c r="L5" s="12">
        <f>IF(Control!$C$11="Highly pure",Parameters!$C$11*'Water demand'!L5/1000,IF(Control!$C$11="Tap water",0,Parameters!$C$21*'Water demand'!L5/1000))</f>
        <v>0</v>
      </c>
      <c r="M5" s="12">
        <f>IF(Control!$C$11="Highly pure",Parameters!$C$11*'Water demand'!M5/1000,IF(Control!$C$11="Tap water",0,Parameters!$C$21*'Water demand'!M5/1000))</f>
        <v>0</v>
      </c>
      <c r="N5" s="12">
        <f>IF(Control!$C$11="Highly pure",Parameters!$C$11*'Water demand'!N5/1000,IF(Control!$C$11="Tap water",0,Parameters!$C$21*'Water demand'!N5/1000))</f>
        <v>0</v>
      </c>
      <c r="O5" s="12">
        <f>IF(Control!$C$11="Highly pure",Parameters!$C$11*'Water demand'!O5/1000,IF(Control!$C$11="Tap water",0,Parameters!$C$21*'Water demand'!O5/1000))</f>
        <v>0</v>
      </c>
      <c r="P5" s="12">
        <f>IF(Control!$C$11="Highly pure",Parameters!$C$11*'Water demand'!P5/1000,IF(Control!$C$11="Tap water",0,Parameters!$C$21*'Water demand'!P5/1000))</f>
        <v>0</v>
      </c>
      <c r="Q5" s="12">
        <f>IF(Control!$C$11="Highly pure",Parameters!$C$11*'Water demand'!Q5/1000,IF(Control!$C$11="Tap water",0,Parameters!$C$21*'Water demand'!Q5/1000))</f>
        <v>0</v>
      </c>
      <c r="R5" s="12">
        <f>IF(Control!$C$11="Highly pure",Parameters!$C$11*'Water demand'!R5/1000,IF(Control!$C$11="Tap water",0,Parameters!$C$21*'Water demand'!R5/1000))</f>
        <v>0</v>
      </c>
      <c r="S5" s="12">
        <f>IF(Control!$C$11="Highly pure",Parameters!$C$11*'Water demand'!S5/1000,IF(Control!$C$11="Tap water",0,Parameters!$C$21*'Water demand'!S5/1000))</f>
        <v>0</v>
      </c>
      <c r="T5" s="12">
        <f>IF(Control!$C$11="Highly pure",Parameters!$C$11*'Water demand'!T5/1000,IF(Control!$C$11="Tap water",0,Parameters!$C$21*'Water demand'!T5/1000))</f>
        <v>0</v>
      </c>
      <c r="U5" s="12">
        <f>IF(Control!$C$11="Highly pure",Parameters!$C$11*'Water demand'!U5/1000,IF(Control!$C$11="Tap water",0,Parameters!$C$21*'Water demand'!U5/1000))</f>
        <v>0</v>
      </c>
      <c r="V5" s="12">
        <f>IF(Control!$C$11="Highly pure",Parameters!$C$11*'Water demand'!V5/1000,IF(Control!$C$11="Tap water",0,Parameters!$C$21*'Water demand'!V5/1000))</f>
        <v>0</v>
      </c>
      <c r="W5" s="12">
        <f>IF(Control!$C$11="Highly pure",Parameters!$C$11*'Water demand'!W5/1000,IF(Control!$C$11="Tap water",0,Parameters!$C$21*'Water demand'!W5/1000))</f>
        <v>0</v>
      </c>
      <c r="X5" s="12">
        <f>IF(Control!$C$11="Highly pure",Parameters!$C$11*'Water demand'!X5/1000,IF(Control!$C$11="Tap water",0,Parameters!$C$21*'Water demand'!X5/1000))</f>
        <v>0</v>
      </c>
      <c r="Y5" s="12">
        <f>IF(Control!$C$11="Highly pure",Parameters!$C$11*'Water demand'!Y5/1000,IF(Control!$C$11="Tap water",0,Parameters!$C$21*'Water demand'!Y5/1000))</f>
        <v>0</v>
      </c>
      <c r="Z5" s="12">
        <f>IF(Control!$C$11="Highly pure",Parameters!$C$11*'Water demand'!Z5/1000,IF(Control!$C$11="Tap water",0,Parameters!$C$21*'Water demand'!Z5/1000))</f>
        <v>0</v>
      </c>
      <c r="AB5" s="7">
        <f t="shared" si="0"/>
        <v>0</v>
      </c>
      <c r="AD5" s="8" t="s">
        <v>42</v>
      </c>
      <c r="AE5" s="10">
        <f>AE4/1000</f>
        <v>0</v>
      </c>
      <c r="AF5" t="s">
        <v>34</v>
      </c>
    </row>
    <row r="6" spans="2:32" x14ac:dyDescent="0.2">
      <c r="B6" s="6">
        <v>44200</v>
      </c>
      <c r="C6" s="12">
        <f>IF(Control!$C$11="Highly pure",Parameters!$C$11*'Water demand'!C6/1000,IF(Control!$C$11="Tap water",0,Parameters!$C$21*'Water demand'!C6/1000))</f>
        <v>0</v>
      </c>
      <c r="D6" s="12">
        <f>IF(Control!$C$11="Highly pure",Parameters!$C$11*'Water demand'!D6/1000,IF(Control!$C$11="Tap water",0,Parameters!$C$21*'Water demand'!D6/1000))</f>
        <v>0</v>
      </c>
      <c r="E6" s="12">
        <f>IF(Control!$C$11="Highly pure",Parameters!$C$11*'Water demand'!E6/1000,IF(Control!$C$11="Tap water",0,Parameters!$C$21*'Water demand'!E6/1000))</f>
        <v>0</v>
      </c>
      <c r="F6" s="12">
        <f>IF(Control!$C$11="Highly pure",Parameters!$C$11*'Water demand'!F6/1000,IF(Control!$C$11="Tap water",0,Parameters!$C$21*'Water demand'!F6/1000))</f>
        <v>0</v>
      </c>
      <c r="G6" s="12">
        <f>IF(Control!$C$11="Highly pure",Parameters!$C$11*'Water demand'!G6/1000,IF(Control!$C$11="Tap water",0,Parameters!$C$21*'Water demand'!G6/1000))</f>
        <v>0</v>
      </c>
      <c r="H6" s="12">
        <f>IF(Control!$C$11="Highly pure",Parameters!$C$11*'Water demand'!H6/1000,IF(Control!$C$11="Tap water",0,Parameters!$C$21*'Water demand'!H6/1000))</f>
        <v>0</v>
      </c>
      <c r="I6" s="12">
        <f>IF(Control!$C$11="Highly pure",Parameters!$C$11*'Water demand'!I6/1000,IF(Control!$C$11="Tap water",0,Parameters!$C$21*'Water demand'!I6/1000))</f>
        <v>0</v>
      </c>
      <c r="J6" s="12">
        <f>IF(Control!$C$11="Highly pure",Parameters!$C$11*'Water demand'!J6/1000,IF(Control!$C$11="Tap water",0,Parameters!$C$21*'Water demand'!J6/1000))</f>
        <v>0</v>
      </c>
      <c r="K6" s="12">
        <f>IF(Control!$C$11="Highly pure",Parameters!$C$11*'Water demand'!K6/1000,IF(Control!$C$11="Tap water",0,Parameters!$C$21*'Water demand'!K6/1000))</f>
        <v>0</v>
      </c>
      <c r="L6" s="12">
        <f>IF(Control!$C$11="Highly pure",Parameters!$C$11*'Water demand'!L6/1000,IF(Control!$C$11="Tap water",0,Parameters!$C$21*'Water demand'!L6/1000))</f>
        <v>0</v>
      </c>
      <c r="M6" s="12">
        <f>IF(Control!$C$11="Highly pure",Parameters!$C$11*'Water demand'!M6/1000,IF(Control!$C$11="Tap water",0,Parameters!$C$21*'Water demand'!M6/1000))</f>
        <v>0</v>
      </c>
      <c r="N6" s="12">
        <f>IF(Control!$C$11="Highly pure",Parameters!$C$11*'Water demand'!N6/1000,IF(Control!$C$11="Tap water",0,Parameters!$C$21*'Water demand'!N6/1000))</f>
        <v>0</v>
      </c>
      <c r="O6" s="12">
        <f>IF(Control!$C$11="Highly pure",Parameters!$C$11*'Water demand'!O6/1000,IF(Control!$C$11="Tap water",0,Parameters!$C$21*'Water demand'!O6/1000))</f>
        <v>0</v>
      </c>
      <c r="P6" s="12">
        <f>IF(Control!$C$11="Highly pure",Parameters!$C$11*'Water demand'!P6/1000,IF(Control!$C$11="Tap water",0,Parameters!$C$21*'Water demand'!P6/1000))</f>
        <v>0</v>
      </c>
      <c r="Q6" s="12">
        <f>IF(Control!$C$11="Highly pure",Parameters!$C$11*'Water demand'!Q6/1000,IF(Control!$C$11="Tap water",0,Parameters!$C$21*'Water demand'!Q6/1000))</f>
        <v>0</v>
      </c>
      <c r="R6" s="12">
        <f>IF(Control!$C$11="Highly pure",Parameters!$C$11*'Water demand'!R6/1000,IF(Control!$C$11="Tap water",0,Parameters!$C$21*'Water demand'!R6/1000))</f>
        <v>0</v>
      </c>
      <c r="S6" s="12">
        <f>IF(Control!$C$11="Highly pure",Parameters!$C$11*'Water demand'!S6/1000,IF(Control!$C$11="Tap water",0,Parameters!$C$21*'Water demand'!S6/1000))</f>
        <v>0</v>
      </c>
      <c r="T6" s="12">
        <f>IF(Control!$C$11="Highly pure",Parameters!$C$11*'Water demand'!T6/1000,IF(Control!$C$11="Tap water",0,Parameters!$C$21*'Water demand'!T6/1000))</f>
        <v>0</v>
      </c>
      <c r="U6" s="12">
        <f>IF(Control!$C$11="Highly pure",Parameters!$C$11*'Water demand'!U6/1000,IF(Control!$C$11="Tap water",0,Parameters!$C$21*'Water demand'!U6/1000))</f>
        <v>0</v>
      </c>
      <c r="V6" s="12">
        <f>IF(Control!$C$11="Highly pure",Parameters!$C$11*'Water demand'!V6/1000,IF(Control!$C$11="Tap water",0,Parameters!$C$21*'Water demand'!V6/1000))</f>
        <v>0</v>
      </c>
      <c r="W6" s="12">
        <f>IF(Control!$C$11="Highly pure",Parameters!$C$11*'Water demand'!W6/1000,IF(Control!$C$11="Tap water",0,Parameters!$C$21*'Water demand'!W6/1000))</f>
        <v>0</v>
      </c>
      <c r="X6" s="12">
        <f>IF(Control!$C$11="Highly pure",Parameters!$C$11*'Water demand'!X6/1000,IF(Control!$C$11="Tap water",0,Parameters!$C$21*'Water demand'!X6/1000))</f>
        <v>0</v>
      </c>
      <c r="Y6" s="12">
        <f>IF(Control!$C$11="Highly pure",Parameters!$C$11*'Water demand'!Y6/1000,IF(Control!$C$11="Tap water",0,Parameters!$C$21*'Water demand'!Y6/1000))</f>
        <v>0</v>
      </c>
      <c r="Z6" s="12">
        <f>IF(Control!$C$11="Highly pure",Parameters!$C$11*'Water demand'!Z6/1000,IF(Control!$C$11="Tap water",0,Parameters!$C$21*'Water demand'!Z6/1000))</f>
        <v>0</v>
      </c>
      <c r="AB6" s="7">
        <f t="shared" si="0"/>
        <v>0</v>
      </c>
    </row>
    <row r="7" spans="2:32" x14ac:dyDescent="0.2">
      <c r="B7" s="6">
        <v>44201</v>
      </c>
      <c r="C7" s="12">
        <f>IF(Control!$C$11="Highly pure",Parameters!$C$11*'Water demand'!C7/1000,IF(Control!$C$11="Tap water",0,Parameters!$C$21*'Water demand'!C7/1000))</f>
        <v>0</v>
      </c>
      <c r="D7" s="12">
        <f>IF(Control!$C$11="Highly pure",Parameters!$C$11*'Water demand'!D7/1000,IF(Control!$C$11="Tap water",0,Parameters!$C$21*'Water demand'!D7/1000))</f>
        <v>0</v>
      </c>
      <c r="E7" s="12">
        <f>IF(Control!$C$11="Highly pure",Parameters!$C$11*'Water demand'!E7/1000,IF(Control!$C$11="Tap water",0,Parameters!$C$21*'Water demand'!E7/1000))</f>
        <v>0</v>
      </c>
      <c r="F7" s="12">
        <f>IF(Control!$C$11="Highly pure",Parameters!$C$11*'Water demand'!F7/1000,IF(Control!$C$11="Tap water",0,Parameters!$C$21*'Water demand'!F7/1000))</f>
        <v>0</v>
      </c>
      <c r="G7" s="12">
        <f>IF(Control!$C$11="Highly pure",Parameters!$C$11*'Water demand'!G7/1000,IF(Control!$C$11="Tap water",0,Parameters!$C$21*'Water demand'!G7/1000))</f>
        <v>0</v>
      </c>
      <c r="H7" s="12">
        <f>IF(Control!$C$11="Highly pure",Parameters!$C$11*'Water demand'!H7/1000,IF(Control!$C$11="Tap water",0,Parameters!$C$21*'Water demand'!H7/1000))</f>
        <v>0</v>
      </c>
      <c r="I7" s="12">
        <f>IF(Control!$C$11="Highly pure",Parameters!$C$11*'Water demand'!I7/1000,IF(Control!$C$11="Tap water",0,Parameters!$C$21*'Water demand'!I7/1000))</f>
        <v>0</v>
      </c>
      <c r="J7" s="12">
        <f>IF(Control!$C$11="Highly pure",Parameters!$C$11*'Water demand'!J7/1000,IF(Control!$C$11="Tap water",0,Parameters!$C$21*'Water demand'!J7/1000))</f>
        <v>0</v>
      </c>
      <c r="K7" s="12">
        <f>IF(Control!$C$11="Highly pure",Parameters!$C$11*'Water demand'!K7/1000,IF(Control!$C$11="Tap water",0,Parameters!$C$21*'Water demand'!K7/1000))</f>
        <v>0</v>
      </c>
      <c r="L7" s="12">
        <f>IF(Control!$C$11="Highly pure",Parameters!$C$11*'Water demand'!L7/1000,IF(Control!$C$11="Tap water",0,Parameters!$C$21*'Water demand'!L7/1000))</f>
        <v>0</v>
      </c>
      <c r="M7" s="12">
        <f>IF(Control!$C$11="Highly pure",Parameters!$C$11*'Water demand'!M7/1000,IF(Control!$C$11="Tap water",0,Parameters!$C$21*'Water demand'!M7/1000))</f>
        <v>0</v>
      </c>
      <c r="N7" s="12">
        <f>IF(Control!$C$11="Highly pure",Parameters!$C$11*'Water demand'!N7/1000,IF(Control!$C$11="Tap water",0,Parameters!$C$21*'Water demand'!N7/1000))</f>
        <v>0</v>
      </c>
      <c r="O7" s="12">
        <f>IF(Control!$C$11="Highly pure",Parameters!$C$11*'Water demand'!O7/1000,IF(Control!$C$11="Tap water",0,Parameters!$C$21*'Water demand'!O7/1000))</f>
        <v>0</v>
      </c>
      <c r="P7" s="12">
        <f>IF(Control!$C$11="Highly pure",Parameters!$C$11*'Water demand'!P7/1000,IF(Control!$C$11="Tap water",0,Parameters!$C$21*'Water demand'!P7/1000))</f>
        <v>0</v>
      </c>
      <c r="Q7" s="12">
        <f>IF(Control!$C$11="Highly pure",Parameters!$C$11*'Water demand'!Q7/1000,IF(Control!$C$11="Tap water",0,Parameters!$C$21*'Water demand'!Q7/1000))</f>
        <v>0</v>
      </c>
      <c r="R7" s="12">
        <f>IF(Control!$C$11="Highly pure",Parameters!$C$11*'Water demand'!R7/1000,IF(Control!$C$11="Tap water",0,Parameters!$C$21*'Water demand'!R7/1000))</f>
        <v>0</v>
      </c>
      <c r="S7" s="12">
        <f>IF(Control!$C$11="Highly pure",Parameters!$C$11*'Water demand'!S7/1000,IF(Control!$C$11="Tap water",0,Parameters!$C$21*'Water demand'!S7/1000))</f>
        <v>0</v>
      </c>
      <c r="T7" s="12">
        <f>IF(Control!$C$11="Highly pure",Parameters!$C$11*'Water demand'!T7/1000,IF(Control!$C$11="Tap water",0,Parameters!$C$21*'Water demand'!T7/1000))</f>
        <v>0</v>
      </c>
      <c r="U7" s="12">
        <f>IF(Control!$C$11="Highly pure",Parameters!$C$11*'Water demand'!U7/1000,IF(Control!$C$11="Tap water",0,Parameters!$C$21*'Water demand'!U7/1000))</f>
        <v>0</v>
      </c>
      <c r="V7" s="12">
        <f>IF(Control!$C$11="Highly pure",Parameters!$C$11*'Water demand'!V7/1000,IF(Control!$C$11="Tap water",0,Parameters!$C$21*'Water demand'!V7/1000))</f>
        <v>0</v>
      </c>
      <c r="W7" s="12">
        <f>IF(Control!$C$11="Highly pure",Parameters!$C$11*'Water demand'!W7/1000,IF(Control!$C$11="Tap water",0,Parameters!$C$21*'Water demand'!W7/1000))</f>
        <v>0</v>
      </c>
      <c r="X7" s="12">
        <f>IF(Control!$C$11="Highly pure",Parameters!$C$11*'Water demand'!X7/1000,IF(Control!$C$11="Tap water",0,Parameters!$C$21*'Water demand'!X7/1000))</f>
        <v>0</v>
      </c>
      <c r="Y7" s="12">
        <f>IF(Control!$C$11="Highly pure",Parameters!$C$11*'Water demand'!Y7/1000,IF(Control!$C$11="Tap water",0,Parameters!$C$21*'Water demand'!Y7/1000))</f>
        <v>0</v>
      </c>
      <c r="Z7" s="12">
        <f>IF(Control!$C$11="Highly pure",Parameters!$C$11*'Water demand'!Z7/1000,IF(Control!$C$11="Tap water",0,Parameters!$C$21*'Water demand'!Z7/1000))</f>
        <v>0</v>
      </c>
      <c r="AB7" s="7">
        <f t="shared" si="0"/>
        <v>0</v>
      </c>
    </row>
    <row r="8" spans="2:32" x14ac:dyDescent="0.2">
      <c r="B8" s="6">
        <v>44202</v>
      </c>
      <c r="C8" s="12">
        <f>IF(Control!$C$11="Highly pure",Parameters!$C$11*'Water demand'!C8/1000,IF(Control!$C$11="Tap water",0,Parameters!$C$21*'Water demand'!C8/1000))</f>
        <v>0</v>
      </c>
      <c r="D8" s="12">
        <f>IF(Control!$C$11="Highly pure",Parameters!$C$11*'Water demand'!D8/1000,IF(Control!$C$11="Tap water",0,Parameters!$C$21*'Water demand'!D8/1000))</f>
        <v>0</v>
      </c>
      <c r="E8" s="12">
        <f>IF(Control!$C$11="Highly pure",Parameters!$C$11*'Water demand'!E8/1000,IF(Control!$C$11="Tap water",0,Parameters!$C$21*'Water demand'!E8/1000))</f>
        <v>0</v>
      </c>
      <c r="F8" s="12">
        <f>IF(Control!$C$11="Highly pure",Parameters!$C$11*'Water demand'!F8/1000,IF(Control!$C$11="Tap water",0,Parameters!$C$21*'Water demand'!F8/1000))</f>
        <v>0</v>
      </c>
      <c r="G8" s="12">
        <f>IF(Control!$C$11="Highly pure",Parameters!$C$11*'Water demand'!G8/1000,IF(Control!$C$11="Tap water",0,Parameters!$C$21*'Water demand'!G8/1000))</f>
        <v>0</v>
      </c>
      <c r="H8" s="12">
        <f>IF(Control!$C$11="Highly pure",Parameters!$C$11*'Water demand'!H8/1000,IF(Control!$C$11="Tap water",0,Parameters!$C$21*'Water demand'!H8/1000))</f>
        <v>0</v>
      </c>
      <c r="I8" s="12">
        <f>IF(Control!$C$11="Highly pure",Parameters!$C$11*'Water demand'!I8/1000,IF(Control!$C$11="Tap water",0,Parameters!$C$21*'Water demand'!I8/1000))</f>
        <v>0</v>
      </c>
      <c r="J8" s="12">
        <f>IF(Control!$C$11="Highly pure",Parameters!$C$11*'Water demand'!J8/1000,IF(Control!$C$11="Tap water",0,Parameters!$C$21*'Water demand'!J8/1000))</f>
        <v>0</v>
      </c>
      <c r="K8" s="12">
        <f>IF(Control!$C$11="Highly pure",Parameters!$C$11*'Water demand'!K8/1000,IF(Control!$C$11="Tap water",0,Parameters!$C$21*'Water demand'!K8/1000))</f>
        <v>0</v>
      </c>
      <c r="L8" s="12">
        <f>IF(Control!$C$11="Highly pure",Parameters!$C$11*'Water demand'!L8/1000,IF(Control!$C$11="Tap water",0,Parameters!$C$21*'Water demand'!L8/1000))</f>
        <v>0</v>
      </c>
      <c r="M8" s="12">
        <f>IF(Control!$C$11="Highly pure",Parameters!$C$11*'Water demand'!M8/1000,IF(Control!$C$11="Tap water",0,Parameters!$C$21*'Water demand'!M8/1000))</f>
        <v>0</v>
      </c>
      <c r="N8" s="12">
        <f>IF(Control!$C$11="Highly pure",Parameters!$C$11*'Water demand'!N8/1000,IF(Control!$C$11="Tap water",0,Parameters!$C$21*'Water demand'!N8/1000))</f>
        <v>0</v>
      </c>
      <c r="O8" s="12">
        <f>IF(Control!$C$11="Highly pure",Parameters!$C$11*'Water demand'!O8/1000,IF(Control!$C$11="Tap water",0,Parameters!$C$21*'Water demand'!O8/1000))</f>
        <v>0</v>
      </c>
      <c r="P8" s="12">
        <f>IF(Control!$C$11="Highly pure",Parameters!$C$11*'Water demand'!P8/1000,IF(Control!$C$11="Tap water",0,Parameters!$C$21*'Water demand'!P8/1000))</f>
        <v>0</v>
      </c>
      <c r="Q8" s="12">
        <f>IF(Control!$C$11="Highly pure",Parameters!$C$11*'Water demand'!Q8/1000,IF(Control!$C$11="Tap water",0,Parameters!$C$21*'Water demand'!Q8/1000))</f>
        <v>0</v>
      </c>
      <c r="R8" s="12">
        <f>IF(Control!$C$11="Highly pure",Parameters!$C$11*'Water demand'!R8/1000,IF(Control!$C$11="Tap water",0,Parameters!$C$21*'Water demand'!R8/1000))</f>
        <v>0</v>
      </c>
      <c r="S8" s="12">
        <f>IF(Control!$C$11="Highly pure",Parameters!$C$11*'Water demand'!S8/1000,IF(Control!$C$11="Tap water",0,Parameters!$C$21*'Water demand'!S8/1000))</f>
        <v>0</v>
      </c>
      <c r="T8" s="12">
        <f>IF(Control!$C$11="Highly pure",Parameters!$C$11*'Water demand'!T8/1000,IF(Control!$C$11="Tap water",0,Parameters!$C$21*'Water demand'!T8/1000))</f>
        <v>0</v>
      </c>
      <c r="U8" s="12">
        <f>IF(Control!$C$11="Highly pure",Parameters!$C$11*'Water demand'!U8/1000,IF(Control!$C$11="Tap water",0,Parameters!$C$21*'Water demand'!U8/1000))</f>
        <v>0</v>
      </c>
      <c r="V8" s="12">
        <f>IF(Control!$C$11="Highly pure",Parameters!$C$11*'Water demand'!V8/1000,IF(Control!$C$11="Tap water",0,Parameters!$C$21*'Water demand'!V8/1000))</f>
        <v>0</v>
      </c>
      <c r="W8" s="12">
        <f>IF(Control!$C$11="Highly pure",Parameters!$C$11*'Water demand'!W8/1000,IF(Control!$C$11="Tap water",0,Parameters!$C$21*'Water demand'!W8/1000))</f>
        <v>0</v>
      </c>
      <c r="X8" s="12">
        <f>IF(Control!$C$11="Highly pure",Parameters!$C$11*'Water demand'!X8/1000,IF(Control!$C$11="Tap water",0,Parameters!$C$21*'Water demand'!X8/1000))</f>
        <v>0</v>
      </c>
      <c r="Y8" s="12">
        <f>IF(Control!$C$11="Highly pure",Parameters!$C$11*'Water demand'!Y8/1000,IF(Control!$C$11="Tap water",0,Parameters!$C$21*'Water demand'!Y8/1000))</f>
        <v>0</v>
      </c>
      <c r="Z8" s="12">
        <f>IF(Control!$C$11="Highly pure",Parameters!$C$11*'Water demand'!Z8/1000,IF(Control!$C$11="Tap water",0,Parameters!$C$21*'Water demand'!Z8/1000))</f>
        <v>0</v>
      </c>
      <c r="AB8" s="7">
        <f t="shared" si="0"/>
        <v>0</v>
      </c>
      <c r="AD8" s="8" t="s">
        <v>16</v>
      </c>
      <c r="AE8" s="11">
        <f>MAX(AB3:AB367)</f>
        <v>0</v>
      </c>
      <c r="AF8" t="s">
        <v>17</v>
      </c>
    </row>
    <row r="9" spans="2:32" x14ac:dyDescent="0.2">
      <c r="B9" s="6">
        <v>44203</v>
      </c>
      <c r="C9" s="12">
        <f>IF(Control!$C$11="Highly pure",Parameters!$C$11*'Water demand'!C9/1000,IF(Control!$C$11="Tap water",0,Parameters!$C$21*'Water demand'!C9/1000))</f>
        <v>0</v>
      </c>
      <c r="D9" s="12">
        <f>IF(Control!$C$11="Highly pure",Parameters!$C$11*'Water demand'!D9/1000,IF(Control!$C$11="Tap water",0,Parameters!$C$21*'Water demand'!D9/1000))</f>
        <v>0</v>
      </c>
      <c r="E9" s="12">
        <f>IF(Control!$C$11="Highly pure",Parameters!$C$11*'Water demand'!E9/1000,IF(Control!$C$11="Tap water",0,Parameters!$C$21*'Water demand'!E9/1000))</f>
        <v>0</v>
      </c>
      <c r="F9" s="12">
        <f>IF(Control!$C$11="Highly pure",Parameters!$C$11*'Water demand'!F9/1000,IF(Control!$C$11="Tap water",0,Parameters!$C$21*'Water demand'!F9/1000))</f>
        <v>0</v>
      </c>
      <c r="G9" s="12">
        <f>IF(Control!$C$11="Highly pure",Parameters!$C$11*'Water demand'!G9/1000,IF(Control!$C$11="Tap water",0,Parameters!$C$21*'Water demand'!G9/1000))</f>
        <v>0</v>
      </c>
      <c r="H9" s="12">
        <f>IF(Control!$C$11="Highly pure",Parameters!$C$11*'Water demand'!H9/1000,IF(Control!$C$11="Tap water",0,Parameters!$C$21*'Water demand'!H9/1000))</f>
        <v>0</v>
      </c>
      <c r="I9" s="12">
        <f>IF(Control!$C$11="Highly pure",Parameters!$C$11*'Water demand'!I9/1000,IF(Control!$C$11="Tap water",0,Parameters!$C$21*'Water demand'!I9/1000))</f>
        <v>0</v>
      </c>
      <c r="J9" s="12">
        <f>IF(Control!$C$11="Highly pure",Parameters!$C$11*'Water demand'!J9/1000,IF(Control!$C$11="Tap water",0,Parameters!$C$21*'Water demand'!J9/1000))</f>
        <v>0</v>
      </c>
      <c r="K9" s="12">
        <f>IF(Control!$C$11="Highly pure",Parameters!$C$11*'Water demand'!K9/1000,IF(Control!$C$11="Tap water",0,Parameters!$C$21*'Water demand'!K9/1000))</f>
        <v>0</v>
      </c>
      <c r="L9" s="12">
        <f>IF(Control!$C$11="Highly pure",Parameters!$C$11*'Water demand'!L9/1000,IF(Control!$C$11="Tap water",0,Parameters!$C$21*'Water demand'!L9/1000))</f>
        <v>0</v>
      </c>
      <c r="M9" s="12">
        <f>IF(Control!$C$11="Highly pure",Parameters!$C$11*'Water demand'!M9/1000,IF(Control!$C$11="Tap water",0,Parameters!$C$21*'Water demand'!M9/1000))</f>
        <v>0</v>
      </c>
      <c r="N9" s="12">
        <f>IF(Control!$C$11="Highly pure",Parameters!$C$11*'Water demand'!N9/1000,IF(Control!$C$11="Tap water",0,Parameters!$C$21*'Water demand'!N9/1000))</f>
        <v>0</v>
      </c>
      <c r="O9" s="12">
        <f>IF(Control!$C$11="Highly pure",Parameters!$C$11*'Water demand'!O9/1000,IF(Control!$C$11="Tap water",0,Parameters!$C$21*'Water demand'!O9/1000))</f>
        <v>0</v>
      </c>
      <c r="P9" s="12">
        <f>IF(Control!$C$11="Highly pure",Parameters!$C$11*'Water demand'!P9/1000,IF(Control!$C$11="Tap water",0,Parameters!$C$21*'Water demand'!P9/1000))</f>
        <v>0</v>
      </c>
      <c r="Q9" s="12">
        <f>IF(Control!$C$11="Highly pure",Parameters!$C$11*'Water demand'!Q9/1000,IF(Control!$C$11="Tap water",0,Parameters!$C$21*'Water demand'!Q9/1000))</f>
        <v>0</v>
      </c>
      <c r="R9" s="12">
        <f>IF(Control!$C$11="Highly pure",Parameters!$C$11*'Water demand'!R9/1000,IF(Control!$C$11="Tap water",0,Parameters!$C$21*'Water demand'!R9/1000))</f>
        <v>0</v>
      </c>
      <c r="S9" s="12">
        <f>IF(Control!$C$11="Highly pure",Parameters!$C$11*'Water demand'!S9/1000,IF(Control!$C$11="Tap water",0,Parameters!$C$21*'Water demand'!S9/1000))</f>
        <v>0</v>
      </c>
      <c r="T9" s="12">
        <f>IF(Control!$C$11="Highly pure",Parameters!$C$11*'Water demand'!T9/1000,IF(Control!$C$11="Tap water",0,Parameters!$C$21*'Water demand'!T9/1000))</f>
        <v>0</v>
      </c>
      <c r="U9" s="12">
        <f>IF(Control!$C$11="Highly pure",Parameters!$C$11*'Water demand'!U9/1000,IF(Control!$C$11="Tap water",0,Parameters!$C$21*'Water demand'!U9/1000))</f>
        <v>0</v>
      </c>
      <c r="V9" s="12">
        <f>IF(Control!$C$11="Highly pure",Parameters!$C$11*'Water demand'!V9/1000,IF(Control!$C$11="Tap water",0,Parameters!$C$21*'Water demand'!V9/1000))</f>
        <v>0</v>
      </c>
      <c r="W9" s="12">
        <f>IF(Control!$C$11="Highly pure",Parameters!$C$11*'Water demand'!W9/1000,IF(Control!$C$11="Tap water",0,Parameters!$C$21*'Water demand'!W9/1000))</f>
        <v>0</v>
      </c>
      <c r="X9" s="12">
        <f>IF(Control!$C$11="Highly pure",Parameters!$C$11*'Water demand'!X9/1000,IF(Control!$C$11="Tap water",0,Parameters!$C$21*'Water demand'!X9/1000))</f>
        <v>0</v>
      </c>
      <c r="Y9" s="12">
        <f>IF(Control!$C$11="Highly pure",Parameters!$C$11*'Water demand'!Y9/1000,IF(Control!$C$11="Tap water",0,Parameters!$C$21*'Water demand'!Y9/1000))</f>
        <v>0</v>
      </c>
      <c r="Z9" s="12">
        <f>IF(Control!$C$11="Highly pure",Parameters!$C$11*'Water demand'!Z9/1000,IF(Control!$C$11="Tap water",0,Parameters!$C$21*'Water demand'!Z9/1000))</f>
        <v>0</v>
      </c>
      <c r="AB9" s="7">
        <f t="shared" si="0"/>
        <v>0</v>
      </c>
      <c r="AD9" s="8" t="s">
        <v>18</v>
      </c>
      <c r="AE9" s="11">
        <f>MIN(AB3:AB367)</f>
        <v>0</v>
      </c>
      <c r="AF9" t="s">
        <v>17</v>
      </c>
    </row>
    <row r="10" spans="2:32" x14ac:dyDescent="0.2">
      <c r="B10" s="6">
        <v>44204</v>
      </c>
      <c r="C10" s="12">
        <f>IF(Control!$C$11="Highly pure",Parameters!$C$11*'Water demand'!C10/1000,IF(Control!$C$11="Tap water",0,Parameters!$C$21*'Water demand'!C10/1000))</f>
        <v>0</v>
      </c>
      <c r="D10" s="12">
        <f>IF(Control!$C$11="Highly pure",Parameters!$C$11*'Water demand'!D10/1000,IF(Control!$C$11="Tap water",0,Parameters!$C$21*'Water demand'!D10/1000))</f>
        <v>0</v>
      </c>
      <c r="E10" s="12">
        <f>IF(Control!$C$11="Highly pure",Parameters!$C$11*'Water demand'!E10/1000,IF(Control!$C$11="Tap water",0,Parameters!$C$21*'Water demand'!E10/1000))</f>
        <v>0</v>
      </c>
      <c r="F10" s="12">
        <f>IF(Control!$C$11="Highly pure",Parameters!$C$11*'Water demand'!F10/1000,IF(Control!$C$11="Tap water",0,Parameters!$C$21*'Water demand'!F10/1000))</f>
        <v>0</v>
      </c>
      <c r="G10" s="12">
        <f>IF(Control!$C$11="Highly pure",Parameters!$C$11*'Water demand'!G10/1000,IF(Control!$C$11="Tap water",0,Parameters!$C$21*'Water demand'!G10/1000))</f>
        <v>0</v>
      </c>
      <c r="H10" s="12">
        <f>IF(Control!$C$11="Highly pure",Parameters!$C$11*'Water demand'!H10/1000,IF(Control!$C$11="Tap water",0,Parameters!$C$21*'Water demand'!H10/1000))</f>
        <v>0</v>
      </c>
      <c r="I10" s="12">
        <f>IF(Control!$C$11="Highly pure",Parameters!$C$11*'Water demand'!I10/1000,IF(Control!$C$11="Tap water",0,Parameters!$C$21*'Water demand'!I10/1000))</f>
        <v>0</v>
      </c>
      <c r="J10" s="12">
        <f>IF(Control!$C$11="Highly pure",Parameters!$C$11*'Water demand'!J10/1000,IF(Control!$C$11="Tap water",0,Parameters!$C$21*'Water demand'!J10/1000))</f>
        <v>0</v>
      </c>
      <c r="K10" s="12">
        <f>IF(Control!$C$11="Highly pure",Parameters!$C$11*'Water demand'!K10/1000,IF(Control!$C$11="Tap water",0,Parameters!$C$21*'Water demand'!K10/1000))</f>
        <v>0</v>
      </c>
      <c r="L10" s="12">
        <f>IF(Control!$C$11="Highly pure",Parameters!$C$11*'Water demand'!L10/1000,IF(Control!$C$11="Tap water",0,Parameters!$C$21*'Water demand'!L10/1000))</f>
        <v>0</v>
      </c>
      <c r="M10" s="12">
        <f>IF(Control!$C$11="Highly pure",Parameters!$C$11*'Water demand'!M10/1000,IF(Control!$C$11="Tap water",0,Parameters!$C$21*'Water demand'!M10/1000))</f>
        <v>0</v>
      </c>
      <c r="N10" s="12">
        <f>IF(Control!$C$11="Highly pure",Parameters!$C$11*'Water demand'!N10/1000,IF(Control!$C$11="Tap water",0,Parameters!$C$21*'Water demand'!N10/1000))</f>
        <v>0</v>
      </c>
      <c r="O10" s="12">
        <f>IF(Control!$C$11="Highly pure",Parameters!$C$11*'Water demand'!O10/1000,IF(Control!$C$11="Tap water",0,Parameters!$C$21*'Water demand'!O10/1000))</f>
        <v>0</v>
      </c>
      <c r="P10" s="12">
        <f>IF(Control!$C$11="Highly pure",Parameters!$C$11*'Water demand'!P10/1000,IF(Control!$C$11="Tap water",0,Parameters!$C$21*'Water demand'!P10/1000))</f>
        <v>0</v>
      </c>
      <c r="Q10" s="12">
        <f>IF(Control!$C$11="Highly pure",Parameters!$C$11*'Water demand'!Q10/1000,IF(Control!$C$11="Tap water",0,Parameters!$C$21*'Water demand'!Q10/1000))</f>
        <v>0</v>
      </c>
      <c r="R10" s="12">
        <f>IF(Control!$C$11="Highly pure",Parameters!$C$11*'Water demand'!R10/1000,IF(Control!$C$11="Tap water",0,Parameters!$C$21*'Water demand'!R10/1000))</f>
        <v>0</v>
      </c>
      <c r="S10" s="12">
        <f>IF(Control!$C$11="Highly pure",Parameters!$C$11*'Water demand'!S10/1000,IF(Control!$C$11="Tap water",0,Parameters!$C$21*'Water demand'!S10/1000))</f>
        <v>0</v>
      </c>
      <c r="T10" s="12">
        <f>IF(Control!$C$11="Highly pure",Parameters!$C$11*'Water demand'!T10/1000,IF(Control!$C$11="Tap water",0,Parameters!$C$21*'Water demand'!T10/1000))</f>
        <v>0</v>
      </c>
      <c r="U10" s="12">
        <f>IF(Control!$C$11="Highly pure",Parameters!$C$11*'Water demand'!U10/1000,IF(Control!$C$11="Tap water",0,Parameters!$C$21*'Water demand'!U10/1000))</f>
        <v>0</v>
      </c>
      <c r="V10" s="12">
        <f>IF(Control!$C$11="Highly pure",Parameters!$C$11*'Water demand'!V10/1000,IF(Control!$C$11="Tap water",0,Parameters!$C$21*'Water demand'!V10/1000))</f>
        <v>0</v>
      </c>
      <c r="W10" s="12">
        <f>IF(Control!$C$11="Highly pure",Parameters!$C$11*'Water demand'!W10/1000,IF(Control!$C$11="Tap water",0,Parameters!$C$21*'Water demand'!W10/1000))</f>
        <v>0</v>
      </c>
      <c r="X10" s="12">
        <f>IF(Control!$C$11="Highly pure",Parameters!$C$11*'Water demand'!X10/1000,IF(Control!$C$11="Tap water",0,Parameters!$C$21*'Water demand'!X10/1000))</f>
        <v>0</v>
      </c>
      <c r="Y10" s="12">
        <f>IF(Control!$C$11="Highly pure",Parameters!$C$11*'Water demand'!Y10/1000,IF(Control!$C$11="Tap water",0,Parameters!$C$21*'Water demand'!Y10/1000))</f>
        <v>0</v>
      </c>
      <c r="Z10" s="12">
        <f>IF(Control!$C$11="Highly pure",Parameters!$C$11*'Water demand'!Z10/1000,IF(Control!$C$11="Tap water",0,Parameters!$C$21*'Water demand'!Z10/1000))</f>
        <v>0</v>
      </c>
      <c r="AB10" s="7">
        <f t="shared" si="0"/>
        <v>0</v>
      </c>
    </row>
    <row r="11" spans="2:32" x14ac:dyDescent="0.2">
      <c r="B11" s="6">
        <v>44205</v>
      </c>
      <c r="C11" s="12">
        <f>IF(Control!$C$11="Highly pure",Parameters!$C$11*'Water demand'!C11/1000,IF(Control!$C$11="Tap water",0,Parameters!$C$21*'Water demand'!C11/1000))</f>
        <v>0</v>
      </c>
      <c r="D11" s="12">
        <f>IF(Control!$C$11="Highly pure",Parameters!$C$11*'Water demand'!D11/1000,IF(Control!$C$11="Tap water",0,Parameters!$C$21*'Water demand'!D11/1000))</f>
        <v>0</v>
      </c>
      <c r="E11" s="12">
        <f>IF(Control!$C$11="Highly pure",Parameters!$C$11*'Water demand'!E11/1000,IF(Control!$C$11="Tap water",0,Parameters!$C$21*'Water demand'!E11/1000))</f>
        <v>0</v>
      </c>
      <c r="F11" s="12">
        <f>IF(Control!$C$11="Highly pure",Parameters!$C$11*'Water demand'!F11/1000,IF(Control!$C$11="Tap water",0,Parameters!$C$21*'Water demand'!F11/1000))</f>
        <v>0</v>
      </c>
      <c r="G11" s="12">
        <f>IF(Control!$C$11="Highly pure",Parameters!$C$11*'Water demand'!G11/1000,IF(Control!$C$11="Tap water",0,Parameters!$C$21*'Water demand'!G11/1000))</f>
        <v>0</v>
      </c>
      <c r="H11" s="12">
        <f>IF(Control!$C$11="Highly pure",Parameters!$C$11*'Water demand'!H11/1000,IF(Control!$C$11="Tap water",0,Parameters!$C$21*'Water demand'!H11/1000))</f>
        <v>0</v>
      </c>
      <c r="I11" s="12">
        <f>IF(Control!$C$11="Highly pure",Parameters!$C$11*'Water demand'!I11/1000,IF(Control!$C$11="Tap water",0,Parameters!$C$21*'Water demand'!I11/1000))</f>
        <v>0</v>
      </c>
      <c r="J11" s="12">
        <f>IF(Control!$C$11="Highly pure",Parameters!$C$11*'Water demand'!J11/1000,IF(Control!$C$11="Tap water",0,Parameters!$C$21*'Water demand'!J11/1000))</f>
        <v>0</v>
      </c>
      <c r="K11" s="12">
        <f>IF(Control!$C$11="Highly pure",Parameters!$C$11*'Water demand'!K11/1000,IF(Control!$C$11="Tap water",0,Parameters!$C$21*'Water demand'!K11/1000))</f>
        <v>0</v>
      </c>
      <c r="L11" s="12">
        <f>IF(Control!$C$11="Highly pure",Parameters!$C$11*'Water demand'!L11/1000,IF(Control!$C$11="Tap water",0,Parameters!$C$21*'Water demand'!L11/1000))</f>
        <v>0</v>
      </c>
      <c r="M11" s="12">
        <f>IF(Control!$C$11="Highly pure",Parameters!$C$11*'Water demand'!M11/1000,IF(Control!$C$11="Tap water",0,Parameters!$C$21*'Water demand'!M11/1000))</f>
        <v>0</v>
      </c>
      <c r="N11" s="12">
        <f>IF(Control!$C$11="Highly pure",Parameters!$C$11*'Water demand'!N11/1000,IF(Control!$C$11="Tap water",0,Parameters!$C$21*'Water demand'!N11/1000))</f>
        <v>0</v>
      </c>
      <c r="O11" s="12">
        <f>IF(Control!$C$11="Highly pure",Parameters!$C$11*'Water demand'!O11/1000,IF(Control!$C$11="Tap water",0,Parameters!$C$21*'Water demand'!O11/1000))</f>
        <v>0</v>
      </c>
      <c r="P11" s="12">
        <f>IF(Control!$C$11="Highly pure",Parameters!$C$11*'Water demand'!P11/1000,IF(Control!$C$11="Tap water",0,Parameters!$C$21*'Water demand'!P11/1000))</f>
        <v>0</v>
      </c>
      <c r="Q11" s="12">
        <f>IF(Control!$C$11="Highly pure",Parameters!$C$11*'Water demand'!Q11/1000,IF(Control!$C$11="Tap water",0,Parameters!$C$21*'Water demand'!Q11/1000))</f>
        <v>0</v>
      </c>
      <c r="R11" s="12">
        <f>IF(Control!$C$11="Highly pure",Parameters!$C$11*'Water demand'!R11/1000,IF(Control!$C$11="Tap water",0,Parameters!$C$21*'Water demand'!R11/1000))</f>
        <v>0</v>
      </c>
      <c r="S11" s="12">
        <f>IF(Control!$C$11="Highly pure",Parameters!$C$11*'Water demand'!S11/1000,IF(Control!$C$11="Tap water",0,Parameters!$C$21*'Water demand'!S11/1000))</f>
        <v>0</v>
      </c>
      <c r="T11" s="12">
        <f>IF(Control!$C$11="Highly pure",Parameters!$C$11*'Water demand'!T11/1000,IF(Control!$C$11="Tap water",0,Parameters!$C$21*'Water demand'!T11/1000))</f>
        <v>0</v>
      </c>
      <c r="U11" s="12">
        <f>IF(Control!$C$11="Highly pure",Parameters!$C$11*'Water demand'!U11/1000,IF(Control!$C$11="Tap water",0,Parameters!$C$21*'Water demand'!U11/1000))</f>
        <v>0</v>
      </c>
      <c r="V11" s="12">
        <f>IF(Control!$C$11="Highly pure",Parameters!$C$11*'Water demand'!V11/1000,IF(Control!$C$11="Tap water",0,Parameters!$C$21*'Water demand'!V11/1000))</f>
        <v>0</v>
      </c>
      <c r="W11" s="12">
        <f>IF(Control!$C$11="Highly pure",Parameters!$C$11*'Water demand'!W11/1000,IF(Control!$C$11="Tap water",0,Parameters!$C$21*'Water demand'!W11/1000))</f>
        <v>0</v>
      </c>
      <c r="X11" s="12">
        <f>IF(Control!$C$11="Highly pure",Parameters!$C$11*'Water demand'!X11/1000,IF(Control!$C$11="Tap water",0,Parameters!$C$21*'Water demand'!X11/1000))</f>
        <v>0</v>
      </c>
      <c r="Y11" s="12">
        <f>IF(Control!$C$11="Highly pure",Parameters!$C$11*'Water demand'!Y11/1000,IF(Control!$C$11="Tap water",0,Parameters!$C$21*'Water demand'!Y11/1000))</f>
        <v>0</v>
      </c>
      <c r="Z11" s="12">
        <f>IF(Control!$C$11="Highly pure",Parameters!$C$11*'Water demand'!Z11/1000,IF(Control!$C$11="Tap water",0,Parameters!$C$21*'Water demand'!Z11/1000))</f>
        <v>0</v>
      </c>
      <c r="AB11" s="7">
        <f t="shared" si="0"/>
        <v>0</v>
      </c>
    </row>
    <row r="12" spans="2:32" x14ac:dyDescent="0.2">
      <c r="B12" s="6">
        <v>44206</v>
      </c>
      <c r="C12" s="12">
        <f>IF(Control!$C$11="Highly pure",Parameters!$C$11*'Water demand'!C12/1000,IF(Control!$C$11="Tap water",0,Parameters!$C$21*'Water demand'!C12/1000))</f>
        <v>0</v>
      </c>
      <c r="D12" s="12">
        <f>IF(Control!$C$11="Highly pure",Parameters!$C$11*'Water demand'!D12/1000,IF(Control!$C$11="Tap water",0,Parameters!$C$21*'Water demand'!D12/1000))</f>
        <v>0</v>
      </c>
      <c r="E12" s="12">
        <f>IF(Control!$C$11="Highly pure",Parameters!$C$11*'Water demand'!E12/1000,IF(Control!$C$11="Tap water",0,Parameters!$C$21*'Water demand'!E12/1000))</f>
        <v>0</v>
      </c>
      <c r="F12" s="12">
        <f>IF(Control!$C$11="Highly pure",Parameters!$C$11*'Water demand'!F12/1000,IF(Control!$C$11="Tap water",0,Parameters!$C$21*'Water demand'!F12/1000))</f>
        <v>0</v>
      </c>
      <c r="G12" s="12">
        <f>IF(Control!$C$11="Highly pure",Parameters!$C$11*'Water demand'!G12/1000,IF(Control!$C$11="Tap water",0,Parameters!$C$21*'Water demand'!G12/1000))</f>
        <v>0</v>
      </c>
      <c r="H12" s="12">
        <f>IF(Control!$C$11="Highly pure",Parameters!$C$11*'Water demand'!H12/1000,IF(Control!$C$11="Tap water",0,Parameters!$C$21*'Water demand'!H12/1000))</f>
        <v>0</v>
      </c>
      <c r="I12" s="12">
        <f>IF(Control!$C$11="Highly pure",Parameters!$C$11*'Water demand'!I12/1000,IF(Control!$C$11="Tap water",0,Parameters!$C$21*'Water demand'!I12/1000))</f>
        <v>0</v>
      </c>
      <c r="J12" s="12">
        <f>IF(Control!$C$11="Highly pure",Parameters!$C$11*'Water demand'!J12/1000,IF(Control!$C$11="Tap water",0,Parameters!$C$21*'Water demand'!J12/1000))</f>
        <v>0</v>
      </c>
      <c r="K12" s="12">
        <f>IF(Control!$C$11="Highly pure",Parameters!$C$11*'Water demand'!K12/1000,IF(Control!$C$11="Tap water",0,Parameters!$C$21*'Water demand'!K12/1000))</f>
        <v>0</v>
      </c>
      <c r="L12" s="12">
        <f>IF(Control!$C$11="Highly pure",Parameters!$C$11*'Water demand'!L12/1000,IF(Control!$C$11="Tap water",0,Parameters!$C$21*'Water demand'!L12/1000))</f>
        <v>0</v>
      </c>
      <c r="M12" s="12">
        <f>IF(Control!$C$11="Highly pure",Parameters!$C$11*'Water demand'!M12/1000,IF(Control!$C$11="Tap water",0,Parameters!$C$21*'Water demand'!M12/1000))</f>
        <v>0</v>
      </c>
      <c r="N12" s="12">
        <f>IF(Control!$C$11="Highly pure",Parameters!$C$11*'Water demand'!N12/1000,IF(Control!$C$11="Tap water",0,Parameters!$C$21*'Water demand'!N12/1000))</f>
        <v>0</v>
      </c>
      <c r="O12" s="12">
        <f>IF(Control!$C$11="Highly pure",Parameters!$C$11*'Water demand'!O12/1000,IF(Control!$C$11="Tap water",0,Parameters!$C$21*'Water demand'!O12/1000))</f>
        <v>0</v>
      </c>
      <c r="P12" s="12">
        <f>IF(Control!$C$11="Highly pure",Parameters!$C$11*'Water demand'!P12/1000,IF(Control!$C$11="Tap water",0,Parameters!$C$21*'Water demand'!P12/1000))</f>
        <v>0</v>
      </c>
      <c r="Q12" s="12">
        <f>IF(Control!$C$11="Highly pure",Parameters!$C$11*'Water demand'!Q12/1000,IF(Control!$C$11="Tap water",0,Parameters!$C$21*'Water demand'!Q12/1000))</f>
        <v>0</v>
      </c>
      <c r="R12" s="12">
        <f>IF(Control!$C$11="Highly pure",Parameters!$C$11*'Water demand'!R12/1000,IF(Control!$C$11="Tap water",0,Parameters!$C$21*'Water demand'!R12/1000))</f>
        <v>0</v>
      </c>
      <c r="S12" s="12">
        <f>IF(Control!$C$11="Highly pure",Parameters!$C$11*'Water demand'!S12/1000,IF(Control!$C$11="Tap water",0,Parameters!$C$21*'Water demand'!S12/1000))</f>
        <v>0</v>
      </c>
      <c r="T12" s="12">
        <f>IF(Control!$C$11="Highly pure",Parameters!$C$11*'Water demand'!T12/1000,IF(Control!$C$11="Tap water",0,Parameters!$C$21*'Water demand'!T12/1000))</f>
        <v>0</v>
      </c>
      <c r="U12" s="12">
        <f>IF(Control!$C$11="Highly pure",Parameters!$C$11*'Water demand'!U12/1000,IF(Control!$C$11="Tap water",0,Parameters!$C$21*'Water demand'!U12/1000))</f>
        <v>0</v>
      </c>
      <c r="V12" s="12">
        <f>IF(Control!$C$11="Highly pure",Parameters!$C$11*'Water demand'!V12/1000,IF(Control!$C$11="Tap water",0,Parameters!$C$21*'Water demand'!V12/1000))</f>
        <v>0</v>
      </c>
      <c r="W12" s="12">
        <f>IF(Control!$C$11="Highly pure",Parameters!$C$11*'Water demand'!W12/1000,IF(Control!$C$11="Tap water",0,Parameters!$C$21*'Water demand'!W12/1000))</f>
        <v>0</v>
      </c>
      <c r="X12" s="12">
        <f>IF(Control!$C$11="Highly pure",Parameters!$C$11*'Water demand'!X12/1000,IF(Control!$C$11="Tap water",0,Parameters!$C$21*'Water demand'!X12/1000))</f>
        <v>0</v>
      </c>
      <c r="Y12" s="12">
        <f>IF(Control!$C$11="Highly pure",Parameters!$C$11*'Water demand'!Y12/1000,IF(Control!$C$11="Tap water",0,Parameters!$C$21*'Water demand'!Y12/1000))</f>
        <v>0</v>
      </c>
      <c r="Z12" s="12">
        <f>IF(Control!$C$11="Highly pure",Parameters!$C$11*'Water demand'!Z12/1000,IF(Control!$C$11="Tap water",0,Parameters!$C$21*'Water demand'!Z12/1000))</f>
        <v>0</v>
      </c>
      <c r="AB12" s="7">
        <f t="shared" si="0"/>
        <v>0</v>
      </c>
    </row>
    <row r="13" spans="2:32" x14ac:dyDescent="0.2">
      <c r="B13" s="6">
        <v>44207</v>
      </c>
      <c r="C13" s="12">
        <f>IF(Control!$C$11="Highly pure",Parameters!$C$11*'Water demand'!C13/1000,IF(Control!$C$11="Tap water",0,Parameters!$C$21*'Water demand'!C13/1000))</f>
        <v>0</v>
      </c>
      <c r="D13" s="12">
        <f>IF(Control!$C$11="Highly pure",Parameters!$C$11*'Water demand'!D13/1000,IF(Control!$C$11="Tap water",0,Parameters!$C$21*'Water demand'!D13/1000))</f>
        <v>0</v>
      </c>
      <c r="E13" s="12">
        <f>IF(Control!$C$11="Highly pure",Parameters!$C$11*'Water demand'!E13/1000,IF(Control!$C$11="Tap water",0,Parameters!$C$21*'Water demand'!E13/1000))</f>
        <v>0</v>
      </c>
      <c r="F13" s="12">
        <f>IF(Control!$C$11="Highly pure",Parameters!$C$11*'Water demand'!F13/1000,IF(Control!$C$11="Tap water",0,Parameters!$C$21*'Water demand'!F13/1000))</f>
        <v>0</v>
      </c>
      <c r="G13" s="12">
        <f>IF(Control!$C$11="Highly pure",Parameters!$C$11*'Water demand'!G13/1000,IF(Control!$C$11="Tap water",0,Parameters!$C$21*'Water demand'!G13/1000))</f>
        <v>0</v>
      </c>
      <c r="H13" s="12">
        <f>IF(Control!$C$11="Highly pure",Parameters!$C$11*'Water demand'!H13/1000,IF(Control!$C$11="Tap water",0,Parameters!$C$21*'Water demand'!H13/1000))</f>
        <v>0</v>
      </c>
      <c r="I13" s="12">
        <f>IF(Control!$C$11="Highly pure",Parameters!$C$11*'Water demand'!I13/1000,IF(Control!$C$11="Tap water",0,Parameters!$C$21*'Water demand'!I13/1000))</f>
        <v>0</v>
      </c>
      <c r="J13" s="12">
        <f>IF(Control!$C$11="Highly pure",Parameters!$C$11*'Water demand'!J13/1000,IF(Control!$C$11="Tap water",0,Parameters!$C$21*'Water demand'!J13/1000))</f>
        <v>0</v>
      </c>
      <c r="K13" s="12">
        <f>IF(Control!$C$11="Highly pure",Parameters!$C$11*'Water demand'!K13/1000,IF(Control!$C$11="Tap water",0,Parameters!$C$21*'Water demand'!K13/1000))</f>
        <v>0</v>
      </c>
      <c r="L13" s="12">
        <f>IF(Control!$C$11="Highly pure",Parameters!$C$11*'Water demand'!L13/1000,IF(Control!$C$11="Tap water",0,Parameters!$C$21*'Water demand'!L13/1000))</f>
        <v>0</v>
      </c>
      <c r="M13" s="12">
        <f>IF(Control!$C$11="Highly pure",Parameters!$C$11*'Water demand'!M13/1000,IF(Control!$C$11="Tap water",0,Parameters!$C$21*'Water demand'!M13/1000))</f>
        <v>0</v>
      </c>
      <c r="N13" s="12">
        <f>IF(Control!$C$11="Highly pure",Parameters!$C$11*'Water demand'!N13/1000,IF(Control!$C$11="Tap water",0,Parameters!$C$21*'Water demand'!N13/1000))</f>
        <v>0</v>
      </c>
      <c r="O13" s="12">
        <f>IF(Control!$C$11="Highly pure",Parameters!$C$11*'Water demand'!O13/1000,IF(Control!$C$11="Tap water",0,Parameters!$C$21*'Water demand'!O13/1000))</f>
        <v>0</v>
      </c>
      <c r="P13" s="12">
        <f>IF(Control!$C$11="Highly pure",Parameters!$C$11*'Water demand'!P13/1000,IF(Control!$C$11="Tap water",0,Parameters!$C$21*'Water demand'!P13/1000))</f>
        <v>0</v>
      </c>
      <c r="Q13" s="12">
        <f>IF(Control!$C$11="Highly pure",Parameters!$C$11*'Water demand'!Q13/1000,IF(Control!$C$11="Tap water",0,Parameters!$C$21*'Water demand'!Q13/1000))</f>
        <v>0</v>
      </c>
      <c r="R13" s="12">
        <f>IF(Control!$C$11="Highly pure",Parameters!$C$11*'Water demand'!R13/1000,IF(Control!$C$11="Tap water",0,Parameters!$C$21*'Water demand'!R13/1000))</f>
        <v>0</v>
      </c>
      <c r="S13" s="12">
        <f>IF(Control!$C$11="Highly pure",Parameters!$C$11*'Water demand'!S13/1000,IF(Control!$C$11="Tap water",0,Parameters!$C$21*'Water demand'!S13/1000))</f>
        <v>0</v>
      </c>
      <c r="T13" s="12">
        <f>IF(Control!$C$11="Highly pure",Parameters!$C$11*'Water demand'!T13/1000,IF(Control!$C$11="Tap water",0,Parameters!$C$21*'Water demand'!T13/1000))</f>
        <v>0</v>
      </c>
      <c r="U13" s="12">
        <f>IF(Control!$C$11="Highly pure",Parameters!$C$11*'Water demand'!U13/1000,IF(Control!$C$11="Tap water",0,Parameters!$C$21*'Water demand'!U13/1000))</f>
        <v>0</v>
      </c>
      <c r="V13" s="12">
        <f>IF(Control!$C$11="Highly pure",Parameters!$C$11*'Water demand'!V13/1000,IF(Control!$C$11="Tap water",0,Parameters!$C$21*'Water demand'!V13/1000))</f>
        <v>0</v>
      </c>
      <c r="W13" s="12">
        <f>IF(Control!$C$11="Highly pure",Parameters!$C$11*'Water demand'!W13/1000,IF(Control!$C$11="Tap water",0,Parameters!$C$21*'Water demand'!W13/1000))</f>
        <v>0</v>
      </c>
      <c r="X13" s="12">
        <f>IF(Control!$C$11="Highly pure",Parameters!$C$11*'Water demand'!X13/1000,IF(Control!$C$11="Tap water",0,Parameters!$C$21*'Water demand'!X13/1000))</f>
        <v>0</v>
      </c>
      <c r="Y13" s="12">
        <f>IF(Control!$C$11="Highly pure",Parameters!$C$11*'Water demand'!Y13/1000,IF(Control!$C$11="Tap water",0,Parameters!$C$21*'Water demand'!Y13/1000))</f>
        <v>0</v>
      </c>
      <c r="Z13" s="12">
        <f>IF(Control!$C$11="Highly pure",Parameters!$C$11*'Water demand'!Z13/1000,IF(Control!$C$11="Tap water",0,Parameters!$C$21*'Water demand'!Z13/1000))</f>
        <v>0</v>
      </c>
      <c r="AB13" s="7">
        <f t="shared" si="0"/>
        <v>0</v>
      </c>
    </row>
    <row r="14" spans="2:32" x14ac:dyDescent="0.2">
      <c r="B14" s="6">
        <v>44208</v>
      </c>
      <c r="C14" s="12">
        <f>IF(Control!$C$11="Highly pure",Parameters!$C$11*'Water demand'!C14/1000,IF(Control!$C$11="Tap water",0,Parameters!$C$21*'Water demand'!C14/1000))</f>
        <v>0</v>
      </c>
      <c r="D14" s="12">
        <f>IF(Control!$C$11="Highly pure",Parameters!$C$11*'Water demand'!D14/1000,IF(Control!$C$11="Tap water",0,Parameters!$C$21*'Water demand'!D14/1000))</f>
        <v>0</v>
      </c>
      <c r="E14" s="12">
        <f>IF(Control!$C$11="Highly pure",Parameters!$C$11*'Water demand'!E14/1000,IF(Control!$C$11="Tap water",0,Parameters!$C$21*'Water demand'!E14/1000))</f>
        <v>0</v>
      </c>
      <c r="F14" s="12">
        <f>IF(Control!$C$11="Highly pure",Parameters!$C$11*'Water demand'!F14/1000,IF(Control!$C$11="Tap water",0,Parameters!$C$21*'Water demand'!F14/1000))</f>
        <v>0</v>
      </c>
      <c r="G14" s="12">
        <f>IF(Control!$C$11="Highly pure",Parameters!$C$11*'Water demand'!G14/1000,IF(Control!$C$11="Tap water",0,Parameters!$C$21*'Water demand'!G14/1000))</f>
        <v>0</v>
      </c>
      <c r="H14" s="12">
        <f>IF(Control!$C$11="Highly pure",Parameters!$C$11*'Water demand'!H14/1000,IF(Control!$C$11="Tap water",0,Parameters!$C$21*'Water demand'!H14/1000))</f>
        <v>0</v>
      </c>
      <c r="I14" s="12">
        <f>IF(Control!$C$11="Highly pure",Parameters!$C$11*'Water demand'!I14/1000,IF(Control!$C$11="Tap water",0,Parameters!$C$21*'Water demand'!I14/1000))</f>
        <v>0</v>
      </c>
      <c r="J14" s="12">
        <f>IF(Control!$C$11="Highly pure",Parameters!$C$11*'Water demand'!J14/1000,IF(Control!$C$11="Tap water",0,Parameters!$C$21*'Water demand'!J14/1000))</f>
        <v>0</v>
      </c>
      <c r="K14" s="12">
        <f>IF(Control!$C$11="Highly pure",Parameters!$C$11*'Water demand'!K14/1000,IF(Control!$C$11="Tap water",0,Parameters!$C$21*'Water demand'!K14/1000))</f>
        <v>0</v>
      </c>
      <c r="L14" s="12">
        <f>IF(Control!$C$11="Highly pure",Parameters!$C$11*'Water demand'!L14/1000,IF(Control!$C$11="Tap water",0,Parameters!$C$21*'Water demand'!L14/1000))</f>
        <v>0</v>
      </c>
      <c r="M14" s="12">
        <f>IF(Control!$C$11="Highly pure",Parameters!$C$11*'Water demand'!M14/1000,IF(Control!$C$11="Tap water",0,Parameters!$C$21*'Water demand'!M14/1000))</f>
        <v>0</v>
      </c>
      <c r="N14" s="12">
        <f>IF(Control!$C$11="Highly pure",Parameters!$C$11*'Water demand'!N14/1000,IF(Control!$C$11="Tap water",0,Parameters!$C$21*'Water demand'!N14/1000))</f>
        <v>0</v>
      </c>
      <c r="O14" s="12">
        <f>IF(Control!$C$11="Highly pure",Parameters!$C$11*'Water demand'!O14/1000,IF(Control!$C$11="Tap water",0,Parameters!$C$21*'Water demand'!O14/1000))</f>
        <v>0</v>
      </c>
      <c r="P14" s="12">
        <f>IF(Control!$C$11="Highly pure",Parameters!$C$11*'Water demand'!P14/1000,IF(Control!$C$11="Tap water",0,Parameters!$C$21*'Water demand'!P14/1000))</f>
        <v>0</v>
      </c>
      <c r="Q14" s="12">
        <f>IF(Control!$C$11="Highly pure",Parameters!$C$11*'Water demand'!Q14/1000,IF(Control!$C$11="Tap water",0,Parameters!$C$21*'Water demand'!Q14/1000))</f>
        <v>0</v>
      </c>
      <c r="R14" s="12">
        <f>IF(Control!$C$11="Highly pure",Parameters!$C$11*'Water demand'!R14/1000,IF(Control!$C$11="Tap water",0,Parameters!$C$21*'Water demand'!R14/1000))</f>
        <v>0</v>
      </c>
      <c r="S14" s="12">
        <f>IF(Control!$C$11="Highly pure",Parameters!$C$11*'Water demand'!S14/1000,IF(Control!$C$11="Tap water",0,Parameters!$C$21*'Water demand'!S14/1000))</f>
        <v>0</v>
      </c>
      <c r="T14" s="12">
        <f>IF(Control!$C$11="Highly pure",Parameters!$C$11*'Water demand'!T14/1000,IF(Control!$C$11="Tap water",0,Parameters!$C$21*'Water demand'!T14/1000))</f>
        <v>0</v>
      </c>
      <c r="U14" s="12">
        <f>IF(Control!$C$11="Highly pure",Parameters!$C$11*'Water demand'!U14/1000,IF(Control!$C$11="Tap water",0,Parameters!$C$21*'Water demand'!U14/1000))</f>
        <v>0</v>
      </c>
      <c r="V14" s="12">
        <f>IF(Control!$C$11="Highly pure",Parameters!$C$11*'Water demand'!V14/1000,IF(Control!$C$11="Tap water",0,Parameters!$C$21*'Water demand'!V14/1000))</f>
        <v>0</v>
      </c>
      <c r="W14" s="12">
        <f>IF(Control!$C$11="Highly pure",Parameters!$C$11*'Water demand'!W14/1000,IF(Control!$C$11="Tap water",0,Parameters!$C$21*'Water demand'!W14/1000))</f>
        <v>0</v>
      </c>
      <c r="X14" s="12">
        <f>IF(Control!$C$11="Highly pure",Parameters!$C$11*'Water demand'!X14/1000,IF(Control!$C$11="Tap water",0,Parameters!$C$21*'Water demand'!X14/1000))</f>
        <v>0</v>
      </c>
      <c r="Y14" s="12">
        <f>IF(Control!$C$11="Highly pure",Parameters!$C$11*'Water demand'!Y14/1000,IF(Control!$C$11="Tap water",0,Parameters!$C$21*'Water demand'!Y14/1000))</f>
        <v>0</v>
      </c>
      <c r="Z14" s="12">
        <f>IF(Control!$C$11="Highly pure",Parameters!$C$11*'Water demand'!Z14/1000,IF(Control!$C$11="Tap water",0,Parameters!$C$21*'Water demand'!Z14/1000))</f>
        <v>0</v>
      </c>
      <c r="AB14" s="7">
        <f t="shared" si="0"/>
        <v>0</v>
      </c>
    </row>
    <row r="15" spans="2:32" x14ac:dyDescent="0.2">
      <c r="B15" s="6">
        <v>44209</v>
      </c>
      <c r="C15" s="12">
        <f>IF(Control!$C$11="Highly pure",Parameters!$C$11*'Water demand'!C15/1000,IF(Control!$C$11="Tap water",0,Parameters!$C$21*'Water demand'!C15/1000))</f>
        <v>0</v>
      </c>
      <c r="D15" s="12">
        <f>IF(Control!$C$11="Highly pure",Parameters!$C$11*'Water demand'!D15/1000,IF(Control!$C$11="Tap water",0,Parameters!$C$21*'Water demand'!D15/1000))</f>
        <v>0</v>
      </c>
      <c r="E15" s="12">
        <f>IF(Control!$C$11="Highly pure",Parameters!$C$11*'Water demand'!E15/1000,IF(Control!$C$11="Tap water",0,Parameters!$C$21*'Water demand'!E15/1000))</f>
        <v>0</v>
      </c>
      <c r="F15" s="12">
        <f>IF(Control!$C$11="Highly pure",Parameters!$C$11*'Water demand'!F15/1000,IF(Control!$C$11="Tap water",0,Parameters!$C$21*'Water demand'!F15/1000))</f>
        <v>0</v>
      </c>
      <c r="G15" s="12">
        <f>IF(Control!$C$11="Highly pure",Parameters!$C$11*'Water demand'!G15/1000,IF(Control!$C$11="Tap water",0,Parameters!$C$21*'Water demand'!G15/1000))</f>
        <v>0</v>
      </c>
      <c r="H15" s="12">
        <f>IF(Control!$C$11="Highly pure",Parameters!$C$11*'Water demand'!H15/1000,IF(Control!$C$11="Tap water",0,Parameters!$C$21*'Water demand'!H15/1000))</f>
        <v>0</v>
      </c>
      <c r="I15" s="12">
        <f>IF(Control!$C$11="Highly pure",Parameters!$C$11*'Water demand'!I15/1000,IF(Control!$C$11="Tap water",0,Parameters!$C$21*'Water demand'!I15/1000))</f>
        <v>0</v>
      </c>
      <c r="J15" s="12">
        <f>IF(Control!$C$11="Highly pure",Parameters!$C$11*'Water demand'!J15/1000,IF(Control!$C$11="Tap water",0,Parameters!$C$21*'Water demand'!J15/1000))</f>
        <v>0</v>
      </c>
      <c r="K15" s="12">
        <f>IF(Control!$C$11="Highly pure",Parameters!$C$11*'Water demand'!K15/1000,IF(Control!$C$11="Tap water",0,Parameters!$C$21*'Water demand'!K15/1000))</f>
        <v>0</v>
      </c>
      <c r="L15" s="12">
        <f>IF(Control!$C$11="Highly pure",Parameters!$C$11*'Water demand'!L15/1000,IF(Control!$C$11="Tap water",0,Parameters!$C$21*'Water demand'!L15/1000))</f>
        <v>0</v>
      </c>
      <c r="M15" s="12">
        <f>IF(Control!$C$11="Highly pure",Parameters!$C$11*'Water demand'!M15/1000,IF(Control!$C$11="Tap water",0,Parameters!$C$21*'Water demand'!M15/1000))</f>
        <v>0</v>
      </c>
      <c r="N15" s="12">
        <f>IF(Control!$C$11="Highly pure",Parameters!$C$11*'Water demand'!N15/1000,IF(Control!$C$11="Tap water",0,Parameters!$C$21*'Water demand'!N15/1000))</f>
        <v>0</v>
      </c>
      <c r="O15" s="12">
        <f>IF(Control!$C$11="Highly pure",Parameters!$C$11*'Water demand'!O15/1000,IF(Control!$C$11="Tap water",0,Parameters!$C$21*'Water demand'!O15/1000))</f>
        <v>0</v>
      </c>
      <c r="P15" s="12">
        <f>IF(Control!$C$11="Highly pure",Parameters!$C$11*'Water demand'!P15/1000,IF(Control!$C$11="Tap water",0,Parameters!$C$21*'Water demand'!P15/1000))</f>
        <v>0</v>
      </c>
      <c r="Q15" s="12">
        <f>IF(Control!$C$11="Highly pure",Parameters!$C$11*'Water demand'!Q15/1000,IF(Control!$C$11="Tap water",0,Parameters!$C$21*'Water demand'!Q15/1000))</f>
        <v>0</v>
      </c>
      <c r="R15" s="12">
        <f>IF(Control!$C$11="Highly pure",Parameters!$C$11*'Water demand'!R15/1000,IF(Control!$C$11="Tap water",0,Parameters!$C$21*'Water demand'!R15/1000))</f>
        <v>0</v>
      </c>
      <c r="S15" s="12">
        <f>IF(Control!$C$11="Highly pure",Parameters!$C$11*'Water demand'!S15/1000,IF(Control!$C$11="Tap water",0,Parameters!$C$21*'Water demand'!S15/1000))</f>
        <v>0</v>
      </c>
      <c r="T15" s="12">
        <f>IF(Control!$C$11="Highly pure",Parameters!$C$11*'Water demand'!T15/1000,IF(Control!$C$11="Tap water",0,Parameters!$C$21*'Water demand'!T15/1000))</f>
        <v>0</v>
      </c>
      <c r="U15" s="12">
        <f>IF(Control!$C$11="Highly pure",Parameters!$C$11*'Water demand'!U15/1000,IF(Control!$C$11="Tap water",0,Parameters!$C$21*'Water demand'!U15/1000))</f>
        <v>0</v>
      </c>
      <c r="V15" s="12">
        <f>IF(Control!$C$11="Highly pure",Parameters!$C$11*'Water demand'!V15/1000,IF(Control!$C$11="Tap water",0,Parameters!$C$21*'Water demand'!V15/1000))</f>
        <v>0</v>
      </c>
      <c r="W15" s="12">
        <f>IF(Control!$C$11="Highly pure",Parameters!$C$11*'Water demand'!W15/1000,IF(Control!$C$11="Tap water",0,Parameters!$C$21*'Water demand'!W15/1000))</f>
        <v>0</v>
      </c>
      <c r="X15" s="12">
        <f>IF(Control!$C$11="Highly pure",Parameters!$C$11*'Water demand'!X15/1000,IF(Control!$C$11="Tap water",0,Parameters!$C$21*'Water demand'!X15/1000))</f>
        <v>0</v>
      </c>
      <c r="Y15" s="12">
        <f>IF(Control!$C$11="Highly pure",Parameters!$C$11*'Water demand'!Y15/1000,IF(Control!$C$11="Tap water",0,Parameters!$C$21*'Water demand'!Y15/1000))</f>
        <v>0</v>
      </c>
      <c r="Z15" s="12">
        <f>IF(Control!$C$11="Highly pure",Parameters!$C$11*'Water demand'!Z15/1000,IF(Control!$C$11="Tap water",0,Parameters!$C$21*'Water demand'!Z15/1000))</f>
        <v>0</v>
      </c>
      <c r="AB15" s="7">
        <f t="shared" si="0"/>
        <v>0</v>
      </c>
    </row>
    <row r="16" spans="2:32" x14ac:dyDescent="0.2">
      <c r="B16" s="6">
        <v>44210</v>
      </c>
      <c r="C16" s="12">
        <f>IF(Control!$C$11="Highly pure",Parameters!$C$11*'Water demand'!C16/1000,IF(Control!$C$11="Tap water",0,Parameters!$C$21*'Water demand'!C16/1000))</f>
        <v>0</v>
      </c>
      <c r="D16" s="12">
        <f>IF(Control!$C$11="Highly pure",Parameters!$C$11*'Water demand'!D16/1000,IF(Control!$C$11="Tap water",0,Parameters!$C$21*'Water demand'!D16/1000))</f>
        <v>0</v>
      </c>
      <c r="E16" s="12">
        <f>IF(Control!$C$11="Highly pure",Parameters!$C$11*'Water demand'!E16/1000,IF(Control!$C$11="Tap water",0,Parameters!$C$21*'Water demand'!E16/1000))</f>
        <v>0</v>
      </c>
      <c r="F16" s="12">
        <f>IF(Control!$C$11="Highly pure",Parameters!$C$11*'Water demand'!F16/1000,IF(Control!$C$11="Tap water",0,Parameters!$C$21*'Water demand'!F16/1000))</f>
        <v>0</v>
      </c>
      <c r="G16" s="12">
        <f>IF(Control!$C$11="Highly pure",Parameters!$C$11*'Water demand'!G16/1000,IF(Control!$C$11="Tap water",0,Parameters!$C$21*'Water demand'!G16/1000))</f>
        <v>0</v>
      </c>
      <c r="H16" s="12">
        <f>IF(Control!$C$11="Highly pure",Parameters!$C$11*'Water demand'!H16/1000,IF(Control!$C$11="Tap water",0,Parameters!$C$21*'Water demand'!H16/1000))</f>
        <v>0</v>
      </c>
      <c r="I16" s="12">
        <f>IF(Control!$C$11="Highly pure",Parameters!$C$11*'Water demand'!I16/1000,IF(Control!$C$11="Tap water",0,Parameters!$C$21*'Water demand'!I16/1000))</f>
        <v>0</v>
      </c>
      <c r="J16" s="12">
        <f>IF(Control!$C$11="Highly pure",Parameters!$C$11*'Water demand'!J16/1000,IF(Control!$C$11="Tap water",0,Parameters!$C$21*'Water demand'!J16/1000))</f>
        <v>0</v>
      </c>
      <c r="K16" s="12">
        <f>IF(Control!$C$11="Highly pure",Parameters!$C$11*'Water demand'!K16/1000,IF(Control!$C$11="Tap water",0,Parameters!$C$21*'Water demand'!K16/1000))</f>
        <v>0</v>
      </c>
      <c r="L16" s="12">
        <f>IF(Control!$C$11="Highly pure",Parameters!$C$11*'Water demand'!L16/1000,IF(Control!$C$11="Tap water",0,Parameters!$C$21*'Water demand'!L16/1000))</f>
        <v>0</v>
      </c>
      <c r="M16" s="12">
        <f>IF(Control!$C$11="Highly pure",Parameters!$C$11*'Water demand'!M16/1000,IF(Control!$C$11="Tap water",0,Parameters!$C$21*'Water demand'!M16/1000))</f>
        <v>0</v>
      </c>
      <c r="N16" s="12">
        <f>IF(Control!$C$11="Highly pure",Parameters!$C$11*'Water demand'!N16/1000,IF(Control!$C$11="Tap water",0,Parameters!$C$21*'Water demand'!N16/1000))</f>
        <v>0</v>
      </c>
      <c r="O16" s="12">
        <f>IF(Control!$C$11="Highly pure",Parameters!$C$11*'Water demand'!O16/1000,IF(Control!$C$11="Tap water",0,Parameters!$C$21*'Water demand'!O16/1000))</f>
        <v>0</v>
      </c>
      <c r="P16" s="12">
        <f>IF(Control!$C$11="Highly pure",Parameters!$C$11*'Water demand'!P16/1000,IF(Control!$C$11="Tap water",0,Parameters!$C$21*'Water demand'!P16/1000))</f>
        <v>0</v>
      </c>
      <c r="Q16" s="12">
        <f>IF(Control!$C$11="Highly pure",Parameters!$C$11*'Water demand'!Q16/1000,IF(Control!$C$11="Tap water",0,Parameters!$C$21*'Water demand'!Q16/1000))</f>
        <v>0</v>
      </c>
      <c r="R16" s="12">
        <f>IF(Control!$C$11="Highly pure",Parameters!$C$11*'Water demand'!R16/1000,IF(Control!$C$11="Tap water",0,Parameters!$C$21*'Water demand'!R16/1000))</f>
        <v>0</v>
      </c>
      <c r="S16" s="12">
        <f>IF(Control!$C$11="Highly pure",Parameters!$C$11*'Water demand'!S16/1000,IF(Control!$C$11="Tap water",0,Parameters!$C$21*'Water demand'!S16/1000))</f>
        <v>0</v>
      </c>
      <c r="T16" s="12">
        <f>IF(Control!$C$11="Highly pure",Parameters!$C$11*'Water demand'!T16/1000,IF(Control!$C$11="Tap water",0,Parameters!$C$21*'Water demand'!T16/1000))</f>
        <v>0</v>
      </c>
      <c r="U16" s="12">
        <f>IF(Control!$C$11="Highly pure",Parameters!$C$11*'Water demand'!U16/1000,IF(Control!$C$11="Tap water",0,Parameters!$C$21*'Water demand'!U16/1000))</f>
        <v>0</v>
      </c>
      <c r="V16" s="12">
        <f>IF(Control!$C$11="Highly pure",Parameters!$C$11*'Water demand'!V16/1000,IF(Control!$C$11="Tap water",0,Parameters!$C$21*'Water demand'!V16/1000))</f>
        <v>0</v>
      </c>
      <c r="W16" s="12">
        <f>IF(Control!$C$11="Highly pure",Parameters!$C$11*'Water demand'!W16/1000,IF(Control!$C$11="Tap water",0,Parameters!$C$21*'Water demand'!W16/1000))</f>
        <v>0</v>
      </c>
      <c r="X16" s="12">
        <f>IF(Control!$C$11="Highly pure",Parameters!$C$11*'Water demand'!X16/1000,IF(Control!$C$11="Tap water",0,Parameters!$C$21*'Water demand'!X16/1000))</f>
        <v>0</v>
      </c>
      <c r="Y16" s="12">
        <f>IF(Control!$C$11="Highly pure",Parameters!$C$11*'Water demand'!Y16/1000,IF(Control!$C$11="Tap water",0,Parameters!$C$21*'Water demand'!Y16/1000))</f>
        <v>0</v>
      </c>
      <c r="Z16" s="12">
        <f>IF(Control!$C$11="Highly pure",Parameters!$C$11*'Water demand'!Z16/1000,IF(Control!$C$11="Tap water",0,Parameters!$C$21*'Water demand'!Z16/1000))</f>
        <v>0</v>
      </c>
      <c r="AB16" s="7">
        <f t="shared" si="0"/>
        <v>0</v>
      </c>
    </row>
    <row r="17" spans="2:28" x14ac:dyDescent="0.2">
      <c r="B17" s="6">
        <v>44211</v>
      </c>
      <c r="C17" s="12">
        <f>IF(Control!$C$11="Highly pure",Parameters!$C$11*'Water demand'!C17/1000,IF(Control!$C$11="Tap water",0,Parameters!$C$21*'Water demand'!C17/1000))</f>
        <v>0</v>
      </c>
      <c r="D17" s="12">
        <f>IF(Control!$C$11="Highly pure",Parameters!$C$11*'Water demand'!D17/1000,IF(Control!$C$11="Tap water",0,Parameters!$C$21*'Water demand'!D17/1000))</f>
        <v>0</v>
      </c>
      <c r="E17" s="12">
        <f>IF(Control!$C$11="Highly pure",Parameters!$C$11*'Water demand'!E17/1000,IF(Control!$C$11="Tap water",0,Parameters!$C$21*'Water demand'!E17/1000))</f>
        <v>0</v>
      </c>
      <c r="F17" s="12">
        <f>IF(Control!$C$11="Highly pure",Parameters!$C$11*'Water demand'!F17/1000,IF(Control!$C$11="Tap water",0,Parameters!$C$21*'Water demand'!F17/1000))</f>
        <v>0</v>
      </c>
      <c r="G17" s="12">
        <f>IF(Control!$C$11="Highly pure",Parameters!$C$11*'Water demand'!G17/1000,IF(Control!$C$11="Tap water",0,Parameters!$C$21*'Water demand'!G17/1000))</f>
        <v>0</v>
      </c>
      <c r="H17" s="12">
        <f>IF(Control!$C$11="Highly pure",Parameters!$C$11*'Water demand'!H17/1000,IF(Control!$C$11="Tap water",0,Parameters!$C$21*'Water demand'!H17/1000))</f>
        <v>0</v>
      </c>
      <c r="I17" s="12">
        <f>IF(Control!$C$11="Highly pure",Parameters!$C$11*'Water demand'!I17/1000,IF(Control!$C$11="Tap water",0,Parameters!$C$21*'Water demand'!I17/1000))</f>
        <v>0</v>
      </c>
      <c r="J17" s="12">
        <f>IF(Control!$C$11="Highly pure",Parameters!$C$11*'Water demand'!J17/1000,IF(Control!$C$11="Tap water",0,Parameters!$C$21*'Water demand'!J17/1000))</f>
        <v>0</v>
      </c>
      <c r="K17" s="12">
        <f>IF(Control!$C$11="Highly pure",Parameters!$C$11*'Water demand'!K17/1000,IF(Control!$C$11="Tap water",0,Parameters!$C$21*'Water demand'!K17/1000))</f>
        <v>0</v>
      </c>
      <c r="L17" s="12">
        <f>IF(Control!$C$11="Highly pure",Parameters!$C$11*'Water demand'!L17/1000,IF(Control!$C$11="Tap water",0,Parameters!$C$21*'Water demand'!L17/1000))</f>
        <v>0</v>
      </c>
      <c r="M17" s="12">
        <f>IF(Control!$C$11="Highly pure",Parameters!$C$11*'Water demand'!M17/1000,IF(Control!$C$11="Tap water",0,Parameters!$C$21*'Water demand'!M17/1000))</f>
        <v>0</v>
      </c>
      <c r="N17" s="12">
        <f>IF(Control!$C$11="Highly pure",Parameters!$C$11*'Water demand'!N17/1000,IF(Control!$C$11="Tap water",0,Parameters!$C$21*'Water demand'!N17/1000))</f>
        <v>0</v>
      </c>
      <c r="O17" s="12">
        <f>IF(Control!$C$11="Highly pure",Parameters!$C$11*'Water demand'!O17/1000,IF(Control!$C$11="Tap water",0,Parameters!$C$21*'Water demand'!O17/1000))</f>
        <v>0</v>
      </c>
      <c r="P17" s="12">
        <f>IF(Control!$C$11="Highly pure",Parameters!$C$11*'Water demand'!P17/1000,IF(Control!$C$11="Tap water",0,Parameters!$C$21*'Water demand'!P17/1000))</f>
        <v>0</v>
      </c>
      <c r="Q17" s="12">
        <f>IF(Control!$C$11="Highly pure",Parameters!$C$11*'Water demand'!Q17/1000,IF(Control!$C$11="Tap water",0,Parameters!$C$21*'Water demand'!Q17/1000))</f>
        <v>0</v>
      </c>
      <c r="R17" s="12">
        <f>IF(Control!$C$11="Highly pure",Parameters!$C$11*'Water demand'!R17/1000,IF(Control!$C$11="Tap water",0,Parameters!$C$21*'Water demand'!R17/1000))</f>
        <v>0</v>
      </c>
      <c r="S17" s="12">
        <f>IF(Control!$C$11="Highly pure",Parameters!$C$11*'Water demand'!S17/1000,IF(Control!$C$11="Tap water",0,Parameters!$C$21*'Water demand'!S17/1000))</f>
        <v>0</v>
      </c>
      <c r="T17" s="12">
        <f>IF(Control!$C$11="Highly pure",Parameters!$C$11*'Water demand'!T17/1000,IF(Control!$C$11="Tap water",0,Parameters!$C$21*'Water demand'!T17/1000))</f>
        <v>0</v>
      </c>
      <c r="U17" s="12">
        <f>IF(Control!$C$11="Highly pure",Parameters!$C$11*'Water demand'!U17/1000,IF(Control!$C$11="Tap water",0,Parameters!$C$21*'Water demand'!U17/1000))</f>
        <v>0</v>
      </c>
      <c r="V17" s="12">
        <f>IF(Control!$C$11="Highly pure",Parameters!$C$11*'Water demand'!V17/1000,IF(Control!$C$11="Tap water",0,Parameters!$C$21*'Water demand'!V17/1000))</f>
        <v>0</v>
      </c>
      <c r="W17" s="12">
        <f>IF(Control!$C$11="Highly pure",Parameters!$C$11*'Water demand'!W17/1000,IF(Control!$C$11="Tap water",0,Parameters!$C$21*'Water demand'!W17/1000))</f>
        <v>0</v>
      </c>
      <c r="X17" s="12">
        <f>IF(Control!$C$11="Highly pure",Parameters!$C$11*'Water demand'!X17/1000,IF(Control!$C$11="Tap water",0,Parameters!$C$21*'Water demand'!X17/1000))</f>
        <v>0</v>
      </c>
      <c r="Y17" s="12">
        <f>IF(Control!$C$11="Highly pure",Parameters!$C$11*'Water demand'!Y17/1000,IF(Control!$C$11="Tap water",0,Parameters!$C$21*'Water demand'!Y17/1000))</f>
        <v>0</v>
      </c>
      <c r="Z17" s="12">
        <f>IF(Control!$C$11="Highly pure",Parameters!$C$11*'Water demand'!Z17/1000,IF(Control!$C$11="Tap water",0,Parameters!$C$21*'Water demand'!Z17/1000))</f>
        <v>0</v>
      </c>
      <c r="AB17" s="7">
        <f t="shared" si="0"/>
        <v>0</v>
      </c>
    </row>
    <row r="18" spans="2:28" x14ac:dyDescent="0.2">
      <c r="B18" s="6">
        <v>44212</v>
      </c>
      <c r="C18" s="12">
        <f>IF(Control!$C$11="Highly pure",Parameters!$C$11*'Water demand'!C18/1000,IF(Control!$C$11="Tap water",0,Parameters!$C$21*'Water demand'!C18/1000))</f>
        <v>0</v>
      </c>
      <c r="D18" s="12">
        <f>IF(Control!$C$11="Highly pure",Parameters!$C$11*'Water demand'!D18/1000,IF(Control!$C$11="Tap water",0,Parameters!$C$21*'Water demand'!D18/1000))</f>
        <v>0</v>
      </c>
      <c r="E18" s="12">
        <f>IF(Control!$C$11="Highly pure",Parameters!$C$11*'Water demand'!E18/1000,IF(Control!$C$11="Tap water",0,Parameters!$C$21*'Water demand'!E18/1000))</f>
        <v>0</v>
      </c>
      <c r="F18" s="12">
        <f>IF(Control!$C$11="Highly pure",Parameters!$C$11*'Water demand'!F18/1000,IF(Control!$C$11="Tap water",0,Parameters!$C$21*'Water demand'!F18/1000))</f>
        <v>0</v>
      </c>
      <c r="G18" s="12">
        <f>IF(Control!$C$11="Highly pure",Parameters!$C$11*'Water demand'!G18/1000,IF(Control!$C$11="Tap water",0,Parameters!$C$21*'Water demand'!G18/1000))</f>
        <v>0</v>
      </c>
      <c r="H18" s="12">
        <f>IF(Control!$C$11="Highly pure",Parameters!$C$11*'Water demand'!H18/1000,IF(Control!$C$11="Tap water",0,Parameters!$C$21*'Water demand'!H18/1000))</f>
        <v>0</v>
      </c>
      <c r="I18" s="12">
        <f>IF(Control!$C$11="Highly pure",Parameters!$C$11*'Water demand'!I18/1000,IF(Control!$C$11="Tap water",0,Parameters!$C$21*'Water demand'!I18/1000))</f>
        <v>0</v>
      </c>
      <c r="J18" s="12">
        <f>IF(Control!$C$11="Highly pure",Parameters!$C$11*'Water demand'!J18/1000,IF(Control!$C$11="Tap water",0,Parameters!$C$21*'Water demand'!J18/1000))</f>
        <v>0</v>
      </c>
      <c r="K18" s="12">
        <f>IF(Control!$C$11="Highly pure",Parameters!$C$11*'Water demand'!K18/1000,IF(Control!$C$11="Tap water",0,Parameters!$C$21*'Water demand'!K18/1000))</f>
        <v>0</v>
      </c>
      <c r="L18" s="12">
        <f>IF(Control!$C$11="Highly pure",Parameters!$C$11*'Water demand'!L18/1000,IF(Control!$C$11="Tap water",0,Parameters!$C$21*'Water demand'!L18/1000))</f>
        <v>0</v>
      </c>
      <c r="M18" s="12">
        <f>IF(Control!$C$11="Highly pure",Parameters!$C$11*'Water demand'!M18/1000,IF(Control!$C$11="Tap water",0,Parameters!$C$21*'Water demand'!M18/1000))</f>
        <v>0</v>
      </c>
      <c r="N18" s="12">
        <f>IF(Control!$C$11="Highly pure",Parameters!$C$11*'Water demand'!N18/1000,IF(Control!$C$11="Tap water",0,Parameters!$C$21*'Water demand'!N18/1000))</f>
        <v>0</v>
      </c>
      <c r="O18" s="12">
        <f>IF(Control!$C$11="Highly pure",Parameters!$C$11*'Water demand'!O18/1000,IF(Control!$C$11="Tap water",0,Parameters!$C$21*'Water demand'!O18/1000))</f>
        <v>0</v>
      </c>
      <c r="P18" s="12">
        <f>IF(Control!$C$11="Highly pure",Parameters!$C$11*'Water demand'!P18/1000,IF(Control!$C$11="Tap water",0,Parameters!$C$21*'Water demand'!P18/1000))</f>
        <v>0</v>
      </c>
      <c r="Q18" s="12">
        <f>IF(Control!$C$11="Highly pure",Parameters!$C$11*'Water demand'!Q18/1000,IF(Control!$C$11="Tap water",0,Parameters!$C$21*'Water demand'!Q18/1000))</f>
        <v>0</v>
      </c>
      <c r="R18" s="12">
        <f>IF(Control!$C$11="Highly pure",Parameters!$C$11*'Water demand'!R18/1000,IF(Control!$C$11="Tap water",0,Parameters!$C$21*'Water demand'!R18/1000))</f>
        <v>0</v>
      </c>
      <c r="S18" s="12">
        <f>IF(Control!$C$11="Highly pure",Parameters!$C$11*'Water demand'!S18/1000,IF(Control!$C$11="Tap water",0,Parameters!$C$21*'Water demand'!S18/1000))</f>
        <v>0</v>
      </c>
      <c r="T18" s="12">
        <f>IF(Control!$C$11="Highly pure",Parameters!$C$11*'Water demand'!T18/1000,IF(Control!$C$11="Tap water",0,Parameters!$C$21*'Water demand'!T18/1000))</f>
        <v>0</v>
      </c>
      <c r="U18" s="12">
        <f>IF(Control!$C$11="Highly pure",Parameters!$C$11*'Water demand'!U18/1000,IF(Control!$C$11="Tap water",0,Parameters!$C$21*'Water demand'!U18/1000))</f>
        <v>0</v>
      </c>
      <c r="V18" s="12">
        <f>IF(Control!$C$11="Highly pure",Parameters!$C$11*'Water demand'!V18/1000,IF(Control!$C$11="Tap water",0,Parameters!$C$21*'Water demand'!V18/1000))</f>
        <v>0</v>
      </c>
      <c r="W18" s="12">
        <f>IF(Control!$C$11="Highly pure",Parameters!$C$11*'Water demand'!W18/1000,IF(Control!$C$11="Tap water",0,Parameters!$C$21*'Water demand'!W18/1000))</f>
        <v>0</v>
      </c>
      <c r="X18" s="12">
        <f>IF(Control!$C$11="Highly pure",Parameters!$C$11*'Water demand'!X18/1000,IF(Control!$C$11="Tap water",0,Parameters!$C$21*'Water demand'!X18/1000))</f>
        <v>0</v>
      </c>
      <c r="Y18" s="12">
        <f>IF(Control!$C$11="Highly pure",Parameters!$C$11*'Water demand'!Y18/1000,IF(Control!$C$11="Tap water",0,Parameters!$C$21*'Water demand'!Y18/1000))</f>
        <v>0</v>
      </c>
      <c r="Z18" s="12">
        <f>IF(Control!$C$11="Highly pure",Parameters!$C$11*'Water demand'!Z18/1000,IF(Control!$C$11="Tap water",0,Parameters!$C$21*'Water demand'!Z18/1000))</f>
        <v>0</v>
      </c>
      <c r="AB18" s="7">
        <f t="shared" si="0"/>
        <v>0</v>
      </c>
    </row>
    <row r="19" spans="2:28" x14ac:dyDescent="0.2">
      <c r="B19" s="6">
        <v>44213</v>
      </c>
      <c r="C19" s="12">
        <f>IF(Control!$C$11="Highly pure",Parameters!$C$11*'Water demand'!C19/1000,IF(Control!$C$11="Tap water",0,Parameters!$C$21*'Water demand'!C19/1000))</f>
        <v>0</v>
      </c>
      <c r="D19" s="12">
        <f>IF(Control!$C$11="Highly pure",Parameters!$C$11*'Water demand'!D19/1000,IF(Control!$C$11="Tap water",0,Parameters!$C$21*'Water demand'!D19/1000))</f>
        <v>0</v>
      </c>
      <c r="E19" s="12">
        <f>IF(Control!$C$11="Highly pure",Parameters!$C$11*'Water demand'!E19/1000,IF(Control!$C$11="Tap water",0,Parameters!$C$21*'Water demand'!E19/1000))</f>
        <v>0</v>
      </c>
      <c r="F19" s="12">
        <f>IF(Control!$C$11="Highly pure",Parameters!$C$11*'Water demand'!F19/1000,IF(Control!$C$11="Tap water",0,Parameters!$C$21*'Water demand'!F19/1000))</f>
        <v>0</v>
      </c>
      <c r="G19" s="12">
        <f>IF(Control!$C$11="Highly pure",Parameters!$C$11*'Water demand'!G19/1000,IF(Control!$C$11="Tap water",0,Parameters!$C$21*'Water demand'!G19/1000))</f>
        <v>0</v>
      </c>
      <c r="H19" s="12">
        <f>IF(Control!$C$11="Highly pure",Parameters!$C$11*'Water demand'!H19/1000,IF(Control!$C$11="Tap water",0,Parameters!$C$21*'Water demand'!H19/1000))</f>
        <v>0</v>
      </c>
      <c r="I19" s="12">
        <f>IF(Control!$C$11="Highly pure",Parameters!$C$11*'Water demand'!I19/1000,IF(Control!$C$11="Tap water",0,Parameters!$C$21*'Water demand'!I19/1000))</f>
        <v>0</v>
      </c>
      <c r="J19" s="12">
        <f>IF(Control!$C$11="Highly pure",Parameters!$C$11*'Water demand'!J19/1000,IF(Control!$C$11="Tap water",0,Parameters!$C$21*'Water demand'!J19/1000))</f>
        <v>0</v>
      </c>
      <c r="K19" s="12">
        <f>IF(Control!$C$11="Highly pure",Parameters!$C$11*'Water demand'!K19/1000,IF(Control!$C$11="Tap water",0,Parameters!$C$21*'Water demand'!K19/1000))</f>
        <v>0</v>
      </c>
      <c r="L19" s="12">
        <f>IF(Control!$C$11="Highly pure",Parameters!$C$11*'Water demand'!L19/1000,IF(Control!$C$11="Tap water",0,Parameters!$C$21*'Water demand'!L19/1000))</f>
        <v>0</v>
      </c>
      <c r="M19" s="12">
        <f>IF(Control!$C$11="Highly pure",Parameters!$C$11*'Water demand'!M19/1000,IF(Control!$C$11="Tap water",0,Parameters!$C$21*'Water demand'!M19/1000))</f>
        <v>0</v>
      </c>
      <c r="N19" s="12">
        <f>IF(Control!$C$11="Highly pure",Parameters!$C$11*'Water demand'!N19/1000,IF(Control!$C$11="Tap water",0,Parameters!$C$21*'Water demand'!N19/1000))</f>
        <v>0</v>
      </c>
      <c r="O19" s="12">
        <f>IF(Control!$C$11="Highly pure",Parameters!$C$11*'Water demand'!O19/1000,IF(Control!$C$11="Tap water",0,Parameters!$C$21*'Water demand'!O19/1000))</f>
        <v>0</v>
      </c>
      <c r="P19" s="12">
        <f>IF(Control!$C$11="Highly pure",Parameters!$C$11*'Water demand'!P19/1000,IF(Control!$C$11="Tap water",0,Parameters!$C$21*'Water demand'!P19/1000))</f>
        <v>0</v>
      </c>
      <c r="Q19" s="12">
        <f>IF(Control!$C$11="Highly pure",Parameters!$C$11*'Water demand'!Q19/1000,IF(Control!$C$11="Tap water",0,Parameters!$C$21*'Water demand'!Q19/1000))</f>
        <v>0</v>
      </c>
      <c r="R19" s="12">
        <f>IF(Control!$C$11="Highly pure",Parameters!$C$11*'Water demand'!R19/1000,IF(Control!$C$11="Tap water",0,Parameters!$C$21*'Water demand'!R19/1000))</f>
        <v>0</v>
      </c>
      <c r="S19" s="12">
        <f>IF(Control!$C$11="Highly pure",Parameters!$C$11*'Water demand'!S19/1000,IF(Control!$C$11="Tap water",0,Parameters!$C$21*'Water demand'!S19/1000))</f>
        <v>0</v>
      </c>
      <c r="T19" s="12">
        <f>IF(Control!$C$11="Highly pure",Parameters!$C$11*'Water demand'!T19/1000,IF(Control!$C$11="Tap water",0,Parameters!$C$21*'Water demand'!T19/1000))</f>
        <v>0</v>
      </c>
      <c r="U19" s="12">
        <f>IF(Control!$C$11="Highly pure",Parameters!$C$11*'Water demand'!U19/1000,IF(Control!$C$11="Tap water",0,Parameters!$C$21*'Water demand'!U19/1000))</f>
        <v>0</v>
      </c>
      <c r="V19" s="12">
        <f>IF(Control!$C$11="Highly pure",Parameters!$C$11*'Water demand'!V19/1000,IF(Control!$C$11="Tap water",0,Parameters!$C$21*'Water demand'!V19/1000))</f>
        <v>0</v>
      </c>
      <c r="W19" s="12">
        <f>IF(Control!$C$11="Highly pure",Parameters!$C$11*'Water demand'!W19/1000,IF(Control!$C$11="Tap water",0,Parameters!$C$21*'Water demand'!W19/1000))</f>
        <v>0</v>
      </c>
      <c r="X19" s="12">
        <f>IF(Control!$C$11="Highly pure",Parameters!$C$11*'Water demand'!X19/1000,IF(Control!$C$11="Tap water",0,Parameters!$C$21*'Water demand'!X19/1000))</f>
        <v>0</v>
      </c>
      <c r="Y19" s="12">
        <f>IF(Control!$C$11="Highly pure",Parameters!$C$11*'Water demand'!Y19/1000,IF(Control!$C$11="Tap water",0,Parameters!$C$21*'Water demand'!Y19/1000))</f>
        <v>0</v>
      </c>
      <c r="Z19" s="12">
        <f>IF(Control!$C$11="Highly pure",Parameters!$C$11*'Water demand'!Z19/1000,IF(Control!$C$11="Tap water",0,Parameters!$C$21*'Water demand'!Z19/1000))</f>
        <v>0</v>
      </c>
      <c r="AB19" s="7">
        <f t="shared" si="0"/>
        <v>0</v>
      </c>
    </row>
    <row r="20" spans="2:28" x14ac:dyDescent="0.2">
      <c r="B20" s="6">
        <v>44214</v>
      </c>
      <c r="C20" s="12">
        <f>IF(Control!$C$11="Highly pure",Parameters!$C$11*'Water demand'!C20/1000,IF(Control!$C$11="Tap water",0,Parameters!$C$21*'Water demand'!C20/1000))</f>
        <v>0</v>
      </c>
      <c r="D20" s="12">
        <f>IF(Control!$C$11="Highly pure",Parameters!$C$11*'Water demand'!D20/1000,IF(Control!$C$11="Tap water",0,Parameters!$C$21*'Water demand'!D20/1000))</f>
        <v>0</v>
      </c>
      <c r="E20" s="12">
        <f>IF(Control!$C$11="Highly pure",Parameters!$C$11*'Water demand'!E20/1000,IF(Control!$C$11="Tap water",0,Parameters!$C$21*'Water demand'!E20/1000))</f>
        <v>0</v>
      </c>
      <c r="F20" s="12">
        <f>IF(Control!$C$11="Highly pure",Parameters!$C$11*'Water demand'!F20/1000,IF(Control!$C$11="Tap water",0,Parameters!$C$21*'Water demand'!F20/1000))</f>
        <v>0</v>
      </c>
      <c r="G20" s="12">
        <f>IF(Control!$C$11="Highly pure",Parameters!$C$11*'Water demand'!G20/1000,IF(Control!$C$11="Tap water",0,Parameters!$C$21*'Water demand'!G20/1000))</f>
        <v>0</v>
      </c>
      <c r="H20" s="12">
        <f>IF(Control!$C$11="Highly pure",Parameters!$C$11*'Water demand'!H20/1000,IF(Control!$C$11="Tap water",0,Parameters!$C$21*'Water demand'!H20/1000))</f>
        <v>0</v>
      </c>
      <c r="I20" s="12">
        <f>IF(Control!$C$11="Highly pure",Parameters!$C$11*'Water demand'!I20/1000,IF(Control!$C$11="Tap water",0,Parameters!$C$21*'Water demand'!I20/1000))</f>
        <v>0</v>
      </c>
      <c r="J20" s="12">
        <f>IF(Control!$C$11="Highly pure",Parameters!$C$11*'Water demand'!J20/1000,IF(Control!$C$11="Tap water",0,Parameters!$C$21*'Water demand'!J20/1000))</f>
        <v>0</v>
      </c>
      <c r="K20" s="12">
        <f>IF(Control!$C$11="Highly pure",Parameters!$C$11*'Water demand'!K20/1000,IF(Control!$C$11="Tap water",0,Parameters!$C$21*'Water demand'!K20/1000))</f>
        <v>0</v>
      </c>
      <c r="L20" s="12">
        <f>IF(Control!$C$11="Highly pure",Parameters!$C$11*'Water demand'!L20/1000,IF(Control!$C$11="Tap water",0,Parameters!$C$21*'Water demand'!L20/1000))</f>
        <v>0</v>
      </c>
      <c r="M20" s="12">
        <f>IF(Control!$C$11="Highly pure",Parameters!$C$11*'Water demand'!M20/1000,IF(Control!$C$11="Tap water",0,Parameters!$C$21*'Water demand'!M20/1000))</f>
        <v>0</v>
      </c>
      <c r="N20" s="12">
        <f>IF(Control!$C$11="Highly pure",Parameters!$C$11*'Water demand'!N20/1000,IF(Control!$C$11="Tap water",0,Parameters!$C$21*'Water demand'!N20/1000))</f>
        <v>0</v>
      </c>
      <c r="O20" s="12">
        <f>IF(Control!$C$11="Highly pure",Parameters!$C$11*'Water demand'!O20/1000,IF(Control!$C$11="Tap water",0,Parameters!$C$21*'Water demand'!O20/1000))</f>
        <v>0</v>
      </c>
      <c r="P20" s="12">
        <f>IF(Control!$C$11="Highly pure",Parameters!$C$11*'Water demand'!P20/1000,IF(Control!$C$11="Tap water",0,Parameters!$C$21*'Water demand'!P20/1000))</f>
        <v>0</v>
      </c>
      <c r="Q20" s="12">
        <f>IF(Control!$C$11="Highly pure",Parameters!$C$11*'Water demand'!Q20/1000,IF(Control!$C$11="Tap water",0,Parameters!$C$21*'Water demand'!Q20/1000))</f>
        <v>0</v>
      </c>
      <c r="R20" s="12">
        <f>IF(Control!$C$11="Highly pure",Parameters!$C$11*'Water demand'!R20/1000,IF(Control!$C$11="Tap water",0,Parameters!$C$21*'Water demand'!R20/1000))</f>
        <v>0</v>
      </c>
      <c r="S20" s="12">
        <f>IF(Control!$C$11="Highly pure",Parameters!$C$11*'Water demand'!S20/1000,IF(Control!$C$11="Tap water",0,Parameters!$C$21*'Water demand'!S20/1000))</f>
        <v>0</v>
      </c>
      <c r="T20" s="12">
        <f>IF(Control!$C$11="Highly pure",Parameters!$C$11*'Water demand'!T20/1000,IF(Control!$C$11="Tap water",0,Parameters!$C$21*'Water demand'!T20/1000))</f>
        <v>0</v>
      </c>
      <c r="U20" s="12">
        <f>IF(Control!$C$11="Highly pure",Parameters!$C$11*'Water demand'!U20/1000,IF(Control!$C$11="Tap water",0,Parameters!$C$21*'Water demand'!U20/1000))</f>
        <v>0</v>
      </c>
      <c r="V20" s="12">
        <f>IF(Control!$C$11="Highly pure",Parameters!$C$11*'Water demand'!V20/1000,IF(Control!$C$11="Tap water",0,Parameters!$C$21*'Water demand'!V20/1000))</f>
        <v>0</v>
      </c>
      <c r="W20" s="12">
        <f>IF(Control!$C$11="Highly pure",Parameters!$C$11*'Water demand'!W20/1000,IF(Control!$C$11="Tap water",0,Parameters!$C$21*'Water demand'!W20/1000))</f>
        <v>0</v>
      </c>
      <c r="X20" s="12">
        <f>IF(Control!$C$11="Highly pure",Parameters!$C$11*'Water demand'!X20/1000,IF(Control!$C$11="Tap water",0,Parameters!$C$21*'Water demand'!X20/1000))</f>
        <v>0</v>
      </c>
      <c r="Y20" s="12">
        <f>IF(Control!$C$11="Highly pure",Parameters!$C$11*'Water demand'!Y20/1000,IF(Control!$C$11="Tap water",0,Parameters!$C$21*'Water demand'!Y20/1000))</f>
        <v>0</v>
      </c>
      <c r="Z20" s="12">
        <f>IF(Control!$C$11="Highly pure",Parameters!$C$11*'Water demand'!Z20/1000,IF(Control!$C$11="Tap water",0,Parameters!$C$21*'Water demand'!Z20/1000))</f>
        <v>0</v>
      </c>
      <c r="AB20" s="7">
        <f t="shared" si="0"/>
        <v>0</v>
      </c>
    </row>
    <row r="21" spans="2:28" x14ac:dyDescent="0.2">
      <c r="B21" s="6">
        <v>44215</v>
      </c>
      <c r="C21" s="12">
        <f>IF(Control!$C$11="Highly pure",Parameters!$C$11*'Water demand'!C21/1000,IF(Control!$C$11="Tap water",0,Parameters!$C$21*'Water demand'!C21/1000))</f>
        <v>0</v>
      </c>
      <c r="D21" s="12">
        <f>IF(Control!$C$11="Highly pure",Parameters!$C$11*'Water demand'!D21/1000,IF(Control!$C$11="Tap water",0,Parameters!$C$21*'Water demand'!D21/1000))</f>
        <v>0</v>
      </c>
      <c r="E21" s="12">
        <f>IF(Control!$C$11="Highly pure",Parameters!$C$11*'Water demand'!E21/1000,IF(Control!$C$11="Tap water",0,Parameters!$C$21*'Water demand'!E21/1000))</f>
        <v>0</v>
      </c>
      <c r="F21" s="12">
        <f>IF(Control!$C$11="Highly pure",Parameters!$C$11*'Water demand'!F21/1000,IF(Control!$C$11="Tap water",0,Parameters!$C$21*'Water demand'!F21/1000))</f>
        <v>0</v>
      </c>
      <c r="G21" s="12">
        <f>IF(Control!$C$11="Highly pure",Parameters!$C$11*'Water demand'!G21/1000,IF(Control!$C$11="Tap water",0,Parameters!$C$21*'Water demand'!G21/1000))</f>
        <v>0</v>
      </c>
      <c r="H21" s="12">
        <f>IF(Control!$C$11="Highly pure",Parameters!$C$11*'Water demand'!H21/1000,IF(Control!$C$11="Tap water",0,Parameters!$C$21*'Water demand'!H21/1000))</f>
        <v>0</v>
      </c>
      <c r="I21" s="12">
        <f>IF(Control!$C$11="Highly pure",Parameters!$C$11*'Water demand'!I21/1000,IF(Control!$C$11="Tap water",0,Parameters!$C$21*'Water demand'!I21/1000))</f>
        <v>0</v>
      </c>
      <c r="J21" s="12">
        <f>IF(Control!$C$11="Highly pure",Parameters!$C$11*'Water demand'!J21/1000,IF(Control!$C$11="Tap water",0,Parameters!$C$21*'Water demand'!J21/1000))</f>
        <v>0</v>
      </c>
      <c r="K21" s="12">
        <f>IF(Control!$C$11="Highly pure",Parameters!$C$11*'Water demand'!K21/1000,IF(Control!$C$11="Tap water",0,Parameters!$C$21*'Water demand'!K21/1000))</f>
        <v>0</v>
      </c>
      <c r="L21" s="12">
        <f>IF(Control!$C$11="Highly pure",Parameters!$C$11*'Water demand'!L21/1000,IF(Control!$C$11="Tap water",0,Parameters!$C$21*'Water demand'!L21/1000))</f>
        <v>0</v>
      </c>
      <c r="M21" s="12">
        <f>IF(Control!$C$11="Highly pure",Parameters!$C$11*'Water demand'!M21/1000,IF(Control!$C$11="Tap water",0,Parameters!$C$21*'Water demand'!M21/1000))</f>
        <v>0</v>
      </c>
      <c r="N21" s="12">
        <f>IF(Control!$C$11="Highly pure",Parameters!$C$11*'Water demand'!N21/1000,IF(Control!$C$11="Tap water",0,Parameters!$C$21*'Water demand'!N21/1000))</f>
        <v>0</v>
      </c>
      <c r="O21" s="12">
        <f>IF(Control!$C$11="Highly pure",Parameters!$C$11*'Water demand'!O21/1000,IF(Control!$C$11="Tap water",0,Parameters!$C$21*'Water demand'!O21/1000))</f>
        <v>0</v>
      </c>
      <c r="P21" s="12">
        <f>IF(Control!$C$11="Highly pure",Parameters!$C$11*'Water demand'!P21/1000,IF(Control!$C$11="Tap water",0,Parameters!$C$21*'Water demand'!P21/1000))</f>
        <v>0</v>
      </c>
      <c r="Q21" s="12">
        <f>IF(Control!$C$11="Highly pure",Parameters!$C$11*'Water demand'!Q21/1000,IF(Control!$C$11="Tap water",0,Parameters!$C$21*'Water demand'!Q21/1000))</f>
        <v>0</v>
      </c>
      <c r="R21" s="12">
        <f>IF(Control!$C$11="Highly pure",Parameters!$C$11*'Water demand'!R21/1000,IF(Control!$C$11="Tap water",0,Parameters!$C$21*'Water demand'!R21/1000))</f>
        <v>0</v>
      </c>
      <c r="S21" s="12">
        <f>IF(Control!$C$11="Highly pure",Parameters!$C$11*'Water demand'!S21/1000,IF(Control!$C$11="Tap water",0,Parameters!$C$21*'Water demand'!S21/1000))</f>
        <v>0</v>
      </c>
      <c r="T21" s="12">
        <f>IF(Control!$C$11="Highly pure",Parameters!$C$11*'Water demand'!T21/1000,IF(Control!$C$11="Tap water",0,Parameters!$C$21*'Water demand'!T21/1000))</f>
        <v>0</v>
      </c>
      <c r="U21" s="12">
        <f>IF(Control!$C$11="Highly pure",Parameters!$C$11*'Water demand'!U21/1000,IF(Control!$C$11="Tap water",0,Parameters!$C$21*'Water demand'!U21/1000))</f>
        <v>0</v>
      </c>
      <c r="V21" s="12">
        <f>IF(Control!$C$11="Highly pure",Parameters!$C$11*'Water demand'!V21/1000,IF(Control!$C$11="Tap water",0,Parameters!$C$21*'Water demand'!V21/1000))</f>
        <v>0</v>
      </c>
      <c r="W21" s="12">
        <f>IF(Control!$C$11="Highly pure",Parameters!$C$11*'Water demand'!W21/1000,IF(Control!$C$11="Tap water",0,Parameters!$C$21*'Water demand'!W21/1000))</f>
        <v>0</v>
      </c>
      <c r="X21" s="12">
        <f>IF(Control!$C$11="Highly pure",Parameters!$C$11*'Water demand'!X21/1000,IF(Control!$C$11="Tap water",0,Parameters!$C$21*'Water demand'!X21/1000))</f>
        <v>0</v>
      </c>
      <c r="Y21" s="12">
        <f>IF(Control!$C$11="Highly pure",Parameters!$C$11*'Water demand'!Y21/1000,IF(Control!$C$11="Tap water",0,Parameters!$C$21*'Water demand'!Y21/1000))</f>
        <v>0</v>
      </c>
      <c r="Z21" s="12">
        <f>IF(Control!$C$11="Highly pure",Parameters!$C$11*'Water demand'!Z21/1000,IF(Control!$C$11="Tap water",0,Parameters!$C$21*'Water demand'!Z21/1000))</f>
        <v>0</v>
      </c>
      <c r="AB21" s="7">
        <f t="shared" si="0"/>
        <v>0</v>
      </c>
    </row>
    <row r="22" spans="2:28" x14ac:dyDescent="0.2">
      <c r="B22" s="6">
        <v>44216</v>
      </c>
      <c r="C22" s="12">
        <f>IF(Control!$C$11="Highly pure",Parameters!$C$11*'Water demand'!C22/1000,IF(Control!$C$11="Tap water",0,Parameters!$C$21*'Water demand'!C22/1000))</f>
        <v>0</v>
      </c>
      <c r="D22" s="12">
        <f>IF(Control!$C$11="Highly pure",Parameters!$C$11*'Water demand'!D22/1000,IF(Control!$C$11="Tap water",0,Parameters!$C$21*'Water demand'!D22/1000))</f>
        <v>0</v>
      </c>
      <c r="E22" s="12">
        <f>IF(Control!$C$11="Highly pure",Parameters!$C$11*'Water demand'!E22/1000,IF(Control!$C$11="Tap water",0,Parameters!$C$21*'Water demand'!E22/1000))</f>
        <v>0</v>
      </c>
      <c r="F22" s="12">
        <f>IF(Control!$C$11="Highly pure",Parameters!$C$11*'Water demand'!F22/1000,IF(Control!$C$11="Tap water",0,Parameters!$C$21*'Water demand'!F22/1000))</f>
        <v>0</v>
      </c>
      <c r="G22" s="12">
        <f>IF(Control!$C$11="Highly pure",Parameters!$C$11*'Water demand'!G22/1000,IF(Control!$C$11="Tap water",0,Parameters!$C$21*'Water demand'!G22/1000))</f>
        <v>0</v>
      </c>
      <c r="H22" s="12">
        <f>IF(Control!$C$11="Highly pure",Parameters!$C$11*'Water demand'!H22/1000,IF(Control!$C$11="Tap water",0,Parameters!$C$21*'Water demand'!H22/1000))</f>
        <v>0</v>
      </c>
      <c r="I22" s="12">
        <f>IF(Control!$C$11="Highly pure",Parameters!$C$11*'Water demand'!I22/1000,IF(Control!$C$11="Tap water",0,Parameters!$C$21*'Water demand'!I22/1000))</f>
        <v>0</v>
      </c>
      <c r="J22" s="12">
        <f>IF(Control!$C$11="Highly pure",Parameters!$C$11*'Water demand'!J22/1000,IF(Control!$C$11="Tap water",0,Parameters!$C$21*'Water demand'!J22/1000))</f>
        <v>0</v>
      </c>
      <c r="K22" s="12">
        <f>IF(Control!$C$11="Highly pure",Parameters!$C$11*'Water demand'!K22/1000,IF(Control!$C$11="Tap water",0,Parameters!$C$21*'Water demand'!K22/1000))</f>
        <v>0</v>
      </c>
      <c r="L22" s="12">
        <f>IF(Control!$C$11="Highly pure",Parameters!$C$11*'Water demand'!L22/1000,IF(Control!$C$11="Tap water",0,Parameters!$C$21*'Water demand'!L22/1000))</f>
        <v>0</v>
      </c>
      <c r="M22" s="12">
        <f>IF(Control!$C$11="Highly pure",Parameters!$C$11*'Water demand'!M22/1000,IF(Control!$C$11="Tap water",0,Parameters!$C$21*'Water demand'!M22/1000))</f>
        <v>0</v>
      </c>
      <c r="N22" s="12">
        <f>IF(Control!$C$11="Highly pure",Parameters!$C$11*'Water demand'!N22/1000,IF(Control!$C$11="Tap water",0,Parameters!$C$21*'Water demand'!N22/1000))</f>
        <v>0</v>
      </c>
      <c r="O22" s="12">
        <f>IF(Control!$C$11="Highly pure",Parameters!$C$11*'Water demand'!O22/1000,IF(Control!$C$11="Tap water",0,Parameters!$C$21*'Water demand'!O22/1000))</f>
        <v>0</v>
      </c>
      <c r="P22" s="12">
        <f>IF(Control!$C$11="Highly pure",Parameters!$C$11*'Water demand'!P22/1000,IF(Control!$C$11="Tap water",0,Parameters!$C$21*'Water demand'!P22/1000))</f>
        <v>0</v>
      </c>
      <c r="Q22" s="12">
        <f>IF(Control!$C$11="Highly pure",Parameters!$C$11*'Water demand'!Q22/1000,IF(Control!$C$11="Tap water",0,Parameters!$C$21*'Water demand'!Q22/1000))</f>
        <v>0</v>
      </c>
      <c r="R22" s="12">
        <f>IF(Control!$C$11="Highly pure",Parameters!$C$11*'Water demand'!R22/1000,IF(Control!$C$11="Tap water",0,Parameters!$C$21*'Water demand'!R22/1000))</f>
        <v>0</v>
      </c>
      <c r="S22" s="12">
        <f>IF(Control!$C$11="Highly pure",Parameters!$C$11*'Water demand'!S22/1000,IF(Control!$C$11="Tap water",0,Parameters!$C$21*'Water demand'!S22/1000))</f>
        <v>0</v>
      </c>
      <c r="T22" s="12">
        <f>IF(Control!$C$11="Highly pure",Parameters!$C$11*'Water demand'!T22/1000,IF(Control!$C$11="Tap water",0,Parameters!$C$21*'Water demand'!T22/1000))</f>
        <v>0</v>
      </c>
      <c r="U22" s="12">
        <f>IF(Control!$C$11="Highly pure",Parameters!$C$11*'Water demand'!U22/1000,IF(Control!$C$11="Tap water",0,Parameters!$C$21*'Water demand'!U22/1000))</f>
        <v>0</v>
      </c>
      <c r="V22" s="12">
        <f>IF(Control!$C$11="Highly pure",Parameters!$C$11*'Water demand'!V22/1000,IF(Control!$C$11="Tap water",0,Parameters!$C$21*'Water demand'!V22/1000))</f>
        <v>0</v>
      </c>
      <c r="W22" s="12">
        <f>IF(Control!$C$11="Highly pure",Parameters!$C$11*'Water demand'!W22/1000,IF(Control!$C$11="Tap water",0,Parameters!$C$21*'Water demand'!W22/1000))</f>
        <v>0</v>
      </c>
      <c r="X22" s="12">
        <f>IF(Control!$C$11="Highly pure",Parameters!$C$11*'Water demand'!X22/1000,IF(Control!$C$11="Tap water",0,Parameters!$C$21*'Water demand'!X22/1000))</f>
        <v>0</v>
      </c>
      <c r="Y22" s="12">
        <f>IF(Control!$C$11="Highly pure",Parameters!$C$11*'Water demand'!Y22/1000,IF(Control!$C$11="Tap water",0,Parameters!$C$21*'Water demand'!Y22/1000))</f>
        <v>0</v>
      </c>
      <c r="Z22" s="12">
        <f>IF(Control!$C$11="Highly pure",Parameters!$C$11*'Water demand'!Z22/1000,IF(Control!$C$11="Tap water",0,Parameters!$C$21*'Water demand'!Z22/1000))</f>
        <v>0</v>
      </c>
      <c r="AB22" s="7">
        <f t="shared" si="0"/>
        <v>0</v>
      </c>
    </row>
    <row r="23" spans="2:28" x14ac:dyDescent="0.2">
      <c r="B23" s="6">
        <v>44217</v>
      </c>
      <c r="C23" s="12">
        <f>IF(Control!$C$11="Highly pure",Parameters!$C$11*'Water demand'!C23/1000,IF(Control!$C$11="Tap water",0,Parameters!$C$21*'Water demand'!C23/1000))</f>
        <v>0</v>
      </c>
      <c r="D23" s="12">
        <f>IF(Control!$C$11="Highly pure",Parameters!$C$11*'Water demand'!D23/1000,IF(Control!$C$11="Tap water",0,Parameters!$C$21*'Water demand'!D23/1000))</f>
        <v>0</v>
      </c>
      <c r="E23" s="12">
        <f>IF(Control!$C$11="Highly pure",Parameters!$C$11*'Water demand'!E23/1000,IF(Control!$C$11="Tap water",0,Parameters!$C$21*'Water demand'!E23/1000))</f>
        <v>0</v>
      </c>
      <c r="F23" s="12">
        <f>IF(Control!$C$11="Highly pure",Parameters!$C$11*'Water demand'!F23/1000,IF(Control!$C$11="Tap water",0,Parameters!$C$21*'Water demand'!F23/1000))</f>
        <v>0</v>
      </c>
      <c r="G23" s="12">
        <f>IF(Control!$C$11="Highly pure",Parameters!$C$11*'Water demand'!G23/1000,IF(Control!$C$11="Tap water",0,Parameters!$C$21*'Water demand'!G23/1000))</f>
        <v>0</v>
      </c>
      <c r="H23" s="12">
        <f>IF(Control!$C$11="Highly pure",Parameters!$C$11*'Water demand'!H23/1000,IF(Control!$C$11="Tap water",0,Parameters!$C$21*'Water demand'!H23/1000))</f>
        <v>0</v>
      </c>
      <c r="I23" s="12">
        <f>IF(Control!$C$11="Highly pure",Parameters!$C$11*'Water demand'!I23/1000,IF(Control!$C$11="Tap water",0,Parameters!$C$21*'Water demand'!I23/1000))</f>
        <v>0</v>
      </c>
      <c r="J23" s="12">
        <f>IF(Control!$C$11="Highly pure",Parameters!$C$11*'Water demand'!J23/1000,IF(Control!$C$11="Tap water",0,Parameters!$C$21*'Water demand'!J23/1000))</f>
        <v>0</v>
      </c>
      <c r="K23" s="12">
        <f>IF(Control!$C$11="Highly pure",Parameters!$C$11*'Water demand'!K23/1000,IF(Control!$C$11="Tap water",0,Parameters!$C$21*'Water demand'!K23/1000))</f>
        <v>0</v>
      </c>
      <c r="L23" s="12">
        <f>IF(Control!$C$11="Highly pure",Parameters!$C$11*'Water demand'!L23/1000,IF(Control!$C$11="Tap water",0,Parameters!$C$21*'Water demand'!L23/1000))</f>
        <v>0</v>
      </c>
      <c r="M23" s="12">
        <f>IF(Control!$C$11="Highly pure",Parameters!$C$11*'Water demand'!M23/1000,IF(Control!$C$11="Tap water",0,Parameters!$C$21*'Water demand'!M23/1000))</f>
        <v>0</v>
      </c>
      <c r="N23" s="12">
        <f>IF(Control!$C$11="Highly pure",Parameters!$C$11*'Water demand'!N23/1000,IF(Control!$C$11="Tap water",0,Parameters!$C$21*'Water demand'!N23/1000))</f>
        <v>0</v>
      </c>
      <c r="O23" s="12">
        <f>IF(Control!$C$11="Highly pure",Parameters!$C$11*'Water demand'!O23/1000,IF(Control!$C$11="Tap water",0,Parameters!$C$21*'Water demand'!O23/1000))</f>
        <v>0</v>
      </c>
      <c r="P23" s="12">
        <f>IF(Control!$C$11="Highly pure",Parameters!$C$11*'Water demand'!P23/1000,IF(Control!$C$11="Tap water",0,Parameters!$C$21*'Water demand'!P23/1000))</f>
        <v>0</v>
      </c>
      <c r="Q23" s="12">
        <f>IF(Control!$C$11="Highly pure",Parameters!$C$11*'Water demand'!Q23/1000,IF(Control!$C$11="Tap water",0,Parameters!$C$21*'Water demand'!Q23/1000))</f>
        <v>0</v>
      </c>
      <c r="R23" s="12">
        <f>IF(Control!$C$11="Highly pure",Parameters!$C$11*'Water demand'!R23/1000,IF(Control!$C$11="Tap water",0,Parameters!$C$21*'Water demand'!R23/1000))</f>
        <v>0</v>
      </c>
      <c r="S23" s="12">
        <f>IF(Control!$C$11="Highly pure",Parameters!$C$11*'Water demand'!S23/1000,IF(Control!$C$11="Tap water",0,Parameters!$C$21*'Water demand'!S23/1000))</f>
        <v>0</v>
      </c>
      <c r="T23" s="12">
        <f>IF(Control!$C$11="Highly pure",Parameters!$C$11*'Water demand'!T23/1000,IF(Control!$C$11="Tap water",0,Parameters!$C$21*'Water demand'!T23/1000))</f>
        <v>0</v>
      </c>
      <c r="U23" s="12">
        <f>IF(Control!$C$11="Highly pure",Parameters!$C$11*'Water demand'!U23/1000,IF(Control!$C$11="Tap water",0,Parameters!$C$21*'Water demand'!U23/1000))</f>
        <v>0</v>
      </c>
      <c r="V23" s="12">
        <f>IF(Control!$C$11="Highly pure",Parameters!$C$11*'Water demand'!V23/1000,IF(Control!$C$11="Tap water",0,Parameters!$C$21*'Water demand'!V23/1000))</f>
        <v>0</v>
      </c>
      <c r="W23" s="12">
        <f>IF(Control!$C$11="Highly pure",Parameters!$C$11*'Water demand'!W23/1000,IF(Control!$C$11="Tap water",0,Parameters!$C$21*'Water demand'!W23/1000))</f>
        <v>0</v>
      </c>
      <c r="X23" s="12">
        <f>IF(Control!$C$11="Highly pure",Parameters!$C$11*'Water demand'!X23/1000,IF(Control!$C$11="Tap water",0,Parameters!$C$21*'Water demand'!X23/1000))</f>
        <v>0</v>
      </c>
      <c r="Y23" s="12">
        <f>IF(Control!$C$11="Highly pure",Parameters!$C$11*'Water demand'!Y23/1000,IF(Control!$C$11="Tap water",0,Parameters!$C$21*'Water demand'!Y23/1000))</f>
        <v>0</v>
      </c>
      <c r="Z23" s="12">
        <f>IF(Control!$C$11="Highly pure",Parameters!$C$11*'Water demand'!Z23/1000,IF(Control!$C$11="Tap water",0,Parameters!$C$21*'Water demand'!Z23/1000))</f>
        <v>0</v>
      </c>
      <c r="AB23" s="7">
        <f t="shared" si="0"/>
        <v>0</v>
      </c>
    </row>
    <row r="24" spans="2:28" x14ac:dyDescent="0.2">
      <c r="B24" s="6">
        <v>44218</v>
      </c>
      <c r="C24" s="12">
        <f>IF(Control!$C$11="Highly pure",Parameters!$C$11*'Water demand'!C24/1000,IF(Control!$C$11="Tap water",0,Parameters!$C$21*'Water demand'!C24/1000))</f>
        <v>0</v>
      </c>
      <c r="D24" s="12">
        <f>IF(Control!$C$11="Highly pure",Parameters!$C$11*'Water demand'!D24/1000,IF(Control!$C$11="Tap water",0,Parameters!$C$21*'Water demand'!D24/1000))</f>
        <v>0</v>
      </c>
      <c r="E24" s="12">
        <f>IF(Control!$C$11="Highly pure",Parameters!$C$11*'Water demand'!E24/1000,IF(Control!$C$11="Tap water",0,Parameters!$C$21*'Water demand'!E24/1000))</f>
        <v>0</v>
      </c>
      <c r="F24" s="12">
        <f>IF(Control!$C$11="Highly pure",Parameters!$C$11*'Water demand'!F24/1000,IF(Control!$C$11="Tap water",0,Parameters!$C$21*'Water demand'!F24/1000))</f>
        <v>0</v>
      </c>
      <c r="G24" s="12">
        <f>IF(Control!$C$11="Highly pure",Parameters!$C$11*'Water demand'!G24/1000,IF(Control!$C$11="Tap water",0,Parameters!$C$21*'Water demand'!G24/1000))</f>
        <v>0</v>
      </c>
      <c r="H24" s="12">
        <f>IF(Control!$C$11="Highly pure",Parameters!$C$11*'Water demand'!H24/1000,IF(Control!$C$11="Tap water",0,Parameters!$C$21*'Water demand'!H24/1000))</f>
        <v>0</v>
      </c>
      <c r="I24" s="12">
        <f>IF(Control!$C$11="Highly pure",Parameters!$C$11*'Water demand'!I24/1000,IF(Control!$C$11="Tap water",0,Parameters!$C$21*'Water demand'!I24/1000))</f>
        <v>0</v>
      </c>
      <c r="J24" s="12">
        <f>IF(Control!$C$11="Highly pure",Parameters!$C$11*'Water demand'!J24/1000,IF(Control!$C$11="Tap water",0,Parameters!$C$21*'Water demand'!J24/1000))</f>
        <v>0</v>
      </c>
      <c r="K24" s="12">
        <f>IF(Control!$C$11="Highly pure",Parameters!$C$11*'Water demand'!K24/1000,IF(Control!$C$11="Tap water",0,Parameters!$C$21*'Water demand'!K24/1000))</f>
        <v>0</v>
      </c>
      <c r="L24" s="12">
        <f>IF(Control!$C$11="Highly pure",Parameters!$C$11*'Water demand'!L24/1000,IF(Control!$C$11="Tap water",0,Parameters!$C$21*'Water demand'!L24/1000))</f>
        <v>0</v>
      </c>
      <c r="M24" s="12">
        <f>IF(Control!$C$11="Highly pure",Parameters!$C$11*'Water demand'!M24/1000,IF(Control!$C$11="Tap water",0,Parameters!$C$21*'Water demand'!M24/1000))</f>
        <v>0</v>
      </c>
      <c r="N24" s="12">
        <f>IF(Control!$C$11="Highly pure",Parameters!$C$11*'Water demand'!N24/1000,IF(Control!$C$11="Tap water",0,Parameters!$C$21*'Water demand'!N24/1000))</f>
        <v>0</v>
      </c>
      <c r="O24" s="12">
        <f>IF(Control!$C$11="Highly pure",Parameters!$C$11*'Water demand'!O24/1000,IF(Control!$C$11="Tap water",0,Parameters!$C$21*'Water demand'!O24/1000))</f>
        <v>0</v>
      </c>
      <c r="P24" s="12">
        <f>IF(Control!$C$11="Highly pure",Parameters!$C$11*'Water demand'!P24/1000,IF(Control!$C$11="Tap water",0,Parameters!$C$21*'Water demand'!P24/1000))</f>
        <v>0</v>
      </c>
      <c r="Q24" s="12">
        <f>IF(Control!$C$11="Highly pure",Parameters!$C$11*'Water demand'!Q24/1000,IF(Control!$C$11="Tap water",0,Parameters!$C$21*'Water demand'!Q24/1000))</f>
        <v>0</v>
      </c>
      <c r="R24" s="12">
        <f>IF(Control!$C$11="Highly pure",Parameters!$C$11*'Water demand'!R24/1000,IF(Control!$C$11="Tap water",0,Parameters!$C$21*'Water demand'!R24/1000))</f>
        <v>0</v>
      </c>
      <c r="S24" s="12">
        <f>IF(Control!$C$11="Highly pure",Parameters!$C$11*'Water demand'!S24/1000,IF(Control!$C$11="Tap water",0,Parameters!$C$21*'Water demand'!S24/1000))</f>
        <v>0</v>
      </c>
      <c r="T24" s="12">
        <f>IF(Control!$C$11="Highly pure",Parameters!$C$11*'Water demand'!T24/1000,IF(Control!$C$11="Tap water",0,Parameters!$C$21*'Water demand'!T24/1000))</f>
        <v>0</v>
      </c>
      <c r="U24" s="12">
        <f>IF(Control!$C$11="Highly pure",Parameters!$C$11*'Water demand'!U24/1000,IF(Control!$C$11="Tap water",0,Parameters!$C$21*'Water demand'!U24/1000))</f>
        <v>0</v>
      </c>
      <c r="V24" s="12">
        <f>IF(Control!$C$11="Highly pure",Parameters!$C$11*'Water demand'!V24/1000,IF(Control!$C$11="Tap water",0,Parameters!$C$21*'Water demand'!V24/1000))</f>
        <v>0</v>
      </c>
      <c r="W24" s="12">
        <f>IF(Control!$C$11="Highly pure",Parameters!$C$11*'Water demand'!W24/1000,IF(Control!$C$11="Tap water",0,Parameters!$C$21*'Water demand'!W24/1000))</f>
        <v>0</v>
      </c>
      <c r="X24" s="12">
        <f>IF(Control!$C$11="Highly pure",Parameters!$C$11*'Water demand'!X24/1000,IF(Control!$C$11="Tap water",0,Parameters!$C$21*'Water demand'!X24/1000))</f>
        <v>0</v>
      </c>
      <c r="Y24" s="12">
        <f>IF(Control!$C$11="Highly pure",Parameters!$C$11*'Water demand'!Y24/1000,IF(Control!$C$11="Tap water",0,Parameters!$C$21*'Water demand'!Y24/1000))</f>
        <v>0</v>
      </c>
      <c r="Z24" s="12">
        <f>IF(Control!$C$11="Highly pure",Parameters!$C$11*'Water demand'!Z24/1000,IF(Control!$C$11="Tap water",0,Parameters!$C$21*'Water demand'!Z24/1000))</f>
        <v>0</v>
      </c>
      <c r="AB24" s="7">
        <f t="shared" si="0"/>
        <v>0</v>
      </c>
    </row>
    <row r="25" spans="2:28" x14ac:dyDescent="0.2">
      <c r="B25" s="6">
        <v>44219</v>
      </c>
      <c r="C25" s="12">
        <f>IF(Control!$C$11="Highly pure",Parameters!$C$11*'Water demand'!C25/1000,IF(Control!$C$11="Tap water",0,Parameters!$C$21*'Water demand'!C25/1000))</f>
        <v>0</v>
      </c>
      <c r="D25" s="12">
        <f>IF(Control!$C$11="Highly pure",Parameters!$C$11*'Water demand'!D25/1000,IF(Control!$C$11="Tap water",0,Parameters!$C$21*'Water demand'!D25/1000))</f>
        <v>0</v>
      </c>
      <c r="E25" s="12">
        <f>IF(Control!$C$11="Highly pure",Parameters!$C$11*'Water demand'!E25/1000,IF(Control!$C$11="Tap water",0,Parameters!$C$21*'Water demand'!E25/1000))</f>
        <v>0</v>
      </c>
      <c r="F25" s="12">
        <f>IF(Control!$C$11="Highly pure",Parameters!$C$11*'Water demand'!F25/1000,IF(Control!$C$11="Tap water",0,Parameters!$C$21*'Water demand'!F25/1000))</f>
        <v>0</v>
      </c>
      <c r="G25" s="12">
        <f>IF(Control!$C$11="Highly pure",Parameters!$C$11*'Water demand'!G25/1000,IF(Control!$C$11="Tap water",0,Parameters!$C$21*'Water demand'!G25/1000))</f>
        <v>0</v>
      </c>
      <c r="H25" s="12">
        <f>IF(Control!$C$11="Highly pure",Parameters!$C$11*'Water demand'!H25/1000,IF(Control!$C$11="Tap water",0,Parameters!$C$21*'Water demand'!H25/1000))</f>
        <v>0</v>
      </c>
      <c r="I25" s="12">
        <f>IF(Control!$C$11="Highly pure",Parameters!$C$11*'Water demand'!I25/1000,IF(Control!$C$11="Tap water",0,Parameters!$C$21*'Water demand'!I25/1000))</f>
        <v>0</v>
      </c>
      <c r="J25" s="12">
        <f>IF(Control!$C$11="Highly pure",Parameters!$C$11*'Water demand'!J25/1000,IF(Control!$C$11="Tap water",0,Parameters!$C$21*'Water demand'!J25/1000))</f>
        <v>0</v>
      </c>
      <c r="K25" s="12">
        <f>IF(Control!$C$11="Highly pure",Parameters!$C$11*'Water demand'!K25/1000,IF(Control!$C$11="Tap water",0,Parameters!$C$21*'Water demand'!K25/1000))</f>
        <v>0</v>
      </c>
      <c r="L25" s="12">
        <f>IF(Control!$C$11="Highly pure",Parameters!$C$11*'Water demand'!L25/1000,IF(Control!$C$11="Tap water",0,Parameters!$C$21*'Water demand'!L25/1000))</f>
        <v>0</v>
      </c>
      <c r="M25" s="12">
        <f>IF(Control!$C$11="Highly pure",Parameters!$C$11*'Water demand'!M25/1000,IF(Control!$C$11="Tap water",0,Parameters!$C$21*'Water demand'!M25/1000))</f>
        <v>0</v>
      </c>
      <c r="N25" s="12">
        <f>IF(Control!$C$11="Highly pure",Parameters!$C$11*'Water demand'!N25/1000,IF(Control!$C$11="Tap water",0,Parameters!$C$21*'Water demand'!N25/1000))</f>
        <v>0</v>
      </c>
      <c r="O25" s="12">
        <f>IF(Control!$C$11="Highly pure",Parameters!$C$11*'Water demand'!O25/1000,IF(Control!$C$11="Tap water",0,Parameters!$C$21*'Water demand'!O25/1000))</f>
        <v>0</v>
      </c>
      <c r="P25" s="12">
        <f>IF(Control!$C$11="Highly pure",Parameters!$C$11*'Water demand'!P25/1000,IF(Control!$C$11="Tap water",0,Parameters!$C$21*'Water demand'!P25/1000))</f>
        <v>0</v>
      </c>
      <c r="Q25" s="12">
        <f>IF(Control!$C$11="Highly pure",Parameters!$C$11*'Water demand'!Q25/1000,IF(Control!$C$11="Tap water",0,Parameters!$C$21*'Water demand'!Q25/1000))</f>
        <v>0</v>
      </c>
      <c r="R25" s="12">
        <f>IF(Control!$C$11="Highly pure",Parameters!$C$11*'Water demand'!R25/1000,IF(Control!$C$11="Tap water",0,Parameters!$C$21*'Water demand'!R25/1000))</f>
        <v>0</v>
      </c>
      <c r="S25" s="12">
        <f>IF(Control!$C$11="Highly pure",Parameters!$C$11*'Water demand'!S25/1000,IF(Control!$C$11="Tap water",0,Parameters!$C$21*'Water demand'!S25/1000))</f>
        <v>0</v>
      </c>
      <c r="T25" s="12">
        <f>IF(Control!$C$11="Highly pure",Parameters!$C$11*'Water demand'!T25/1000,IF(Control!$C$11="Tap water",0,Parameters!$C$21*'Water demand'!T25/1000))</f>
        <v>0</v>
      </c>
      <c r="U25" s="12">
        <f>IF(Control!$C$11="Highly pure",Parameters!$C$11*'Water demand'!U25/1000,IF(Control!$C$11="Tap water",0,Parameters!$C$21*'Water demand'!U25/1000))</f>
        <v>0</v>
      </c>
      <c r="V25" s="12">
        <f>IF(Control!$C$11="Highly pure",Parameters!$C$11*'Water demand'!V25/1000,IF(Control!$C$11="Tap water",0,Parameters!$C$21*'Water demand'!V25/1000))</f>
        <v>0</v>
      </c>
      <c r="W25" s="12">
        <f>IF(Control!$C$11="Highly pure",Parameters!$C$11*'Water demand'!W25/1000,IF(Control!$C$11="Tap water",0,Parameters!$C$21*'Water demand'!W25/1000))</f>
        <v>0</v>
      </c>
      <c r="X25" s="12">
        <f>IF(Control!$C$11="Highly pure",Parameters!$C$11*'Water demand'!X25/1000,IF(Control!$C$11="Tap water",0,Parameters!$C$21*'Water demand'!X25/1000))</f>
        <v>0</v>
      </c>
      <c r="Y25" s="12">
        <f>IF(Control!$C$11="Highly pure",Parameters!$C$11*'Water demand'!Y25/1000,IF(Control!$C$11="Tap water",0,Parameters!$C$21*'Water demand'!Y25/1000))</f>
        <v>0</v>
      </c>
      <c r="Z25" s="12">
        <f>IF(Control!$C$11="Highly pure",Parameters!$C$11*'Water demand'!Z25/1000,IF(Control!$C$11="Tap water",0,Parameters!$C$21*'Water demand'!Z25/1000))</f>
        <v>0</v>
      </c>
      <c r="AB25" s="7">
        <f t="shared" si="0"/>
        <v>0</v>
      </c>
    </row>
    <row r="26" spans="2:28" x14ac:dyDescent="0.2">
      <c r="B26" s="6">
        <v>44220</v>
      </c>
      <c r="C26" s="12">
        <f>IF(Control!$C$11="Highly pure",Parameters!$C$11*'Water demand'!C26/1000,IF(Control!$C$11="Tap water",0,Parameters!$C$21*'Water demand'!C26/1000))</f>
        <v>0</v>
      </c>
      <c r="D26" s="12">
        <f>IF(Control!$C$11="Highly pure",Parameters!$C$11*'Water demand'!D26/1000,IF(Control!$C$11="Tap water",0,Parameters!$C$21*'Water demand'!D26/1000))</f>
        <v>0</v>
      </c>
      <c r="E26" s="12">
        <f>IF(Control!$C$11="Highly pure",Parameters!$C$11*'Water demand'!E26/1000,IF(Control!$C$11="Tap water",0,Parameters!$C$21*'Water demand'!E26/1000))</f>
        <v>0</v>
      </c>
      <c r="F26" s="12">
        <f>IF(Control!$C$11="Highly pure",Parameters!$C$11*'Water demand'!F26/1000,IF(Control!$C$11="Tap water",0,Parameters!$C$21*'Water demand'!F26/1000))</f>
        <v>0</v>
      </c>
      <c r="G26" s="12">
        <f>IF(Control!$C$11="Highly pure",Parameters!$C$11*'Water demand'!G26/1000,IF(Control!$C$11="Tap water",0,Parameters!$C$21*'Water demand'!G26/1000))</f>
        <v>0</v>
      </c>
      <c r="H26" s="12">
        <f>IF(Control!$C$11="Highly pure",Parameters!$C$11*'Water demand'!H26/1000,IF(Control!$C$11="Tap water",0,Parameters!$C$21*'Water demand'!H26/1000))</f>
        <v>0</v>
      </c>
      <c r="I26" s="12">
        <f>IF(Control!$C$11="Highly pure",Parameters!$C$11*'Water demand'!I26/1000,IF(Control!$C$11="Tap water",0,Parameters!$C$21*'Water demand'!I26/1000))</f>
        <v>0</v>
      </c>
      <c r="J26" s="12">
        <f>IF(Control!$C$11="Highly pure",Parameters!$C$11*'Water demand'!J26/1000,IF(Control!$C$11="Tap water",0,Parameters!$C$21*'Water demand'!J26/1000))</f>
        <v>0</v>
      </c>
      <c r="K26" s="12">
        <f>IF(Control!$C$11="Highly pure",Parameters!$C$11*'Water demand'!K26/1000,IF(Control!$C$11="Tap water",0,Parameters!$C$21*'Water demand'!K26/1000))</f>
        <v>0</v>
      </c>
      <c r="L26" s="12">
        <f>IF(Control!$C$11="Highly pure",Parameters!$C$11*'Water demand'!L26/1000,IF(Control!$C$11="Tap water",0,Parameters!$C$21*'Water demand'!L26/1000))</f>
        <v>0</v>
      </c>
      <c r="M26" s="12">
        <f>IF(Control!$C$11="Highly pure",Parameters!$C$11*'Water demand'!M26/1000,IF(Control!$C$11="Tap water",0,Parameters!$C$21*'Water demand'!M26/1000))</f>
        <v>0</v>
      </c>
      <c r="N26" s="12">
        <f>IF(Control!$C$11="Highly pure",Parameters!$C$11*'Water demand'!N26/1000,IF(Control!$C$11="Tap water",0,Parameters!$C$21*'Water demand'!N26/1000))</f>
        <v>0</v>
      </c>
      <c r="O26" s="12">
        <f>IF(Control!$C$11="Highly pure",Parameters!$C$11*'Water demand'!O26/1000,IF(Control!$C$11="Tap water",0,Parameters!$C$21*'Water demand'!O26/1000))</f>
        <v>0</v>
      </c>
      <c r="P26" s="12">
        <f>IF(Control!$C$11="Highly pure",Parameters!$C$11*'Water demand'!P26/1000,IF(Control!$C$11="Tap water",0,Parameters!$C$21*'Water demand'!P26/1000))</f>
        <v>0</v>
      </c>
      <c r="Q26" s="12">
        <f>IF(Control!$C$11="Highly pure",Parameters!$C$11*'Water demand'!Q26/1000,IF(Control!$C$11="Tap water",0,Parameters!$C$21*'Water demand'!Q26/1000))</f>
        <v>0</v>
      </c>
      <c r="R26" s="12">
        <f>IF(Control!$C$11="Highly pure",Parameters!$C$11*'Water demand'!R26/1000,IF(Control!$C$11="Tap water",0,Parameters!$C$21*'Water demand'!R26/1000))</f>
        <v>0</v>
      </c>
      <c r="S26" s="12">
        <f>IF(Control!$C$11="Highly pure",Parameters!$C$11*'Water demand'!S26/1000,IF(Control!$C$11="Tap water",0,Parameters!$C$21*'Water demand'!S26/1000))</f>
        <v>0</v>
      </c>
      <c r="T26" s="12">
        <f>IF(Control!$C$11="Highly pure",Parameters!$C$11*'Water demand'!T26/1000,IF(Control!$C$11="Tap water",0,Parameters!$C$21*'Water demand'!T26/1000))</f>
        <v>0</v>
      </c>
      <c r="U26" s="12">
        <f>IF(Control!$C$11="Highly pure",Parameters!$C$11*'Water demand'!U26/1000,IF(Control!$C$11="Tap water",0,Parameters!$C$21*'Water demand'!U26/1000))</f>
        <v>0</v>
      </c>
      <c r="V26" s="12">
        <f>IF(Control!$C$11="Highly pure",Parameters!$C$11*'Water demand'!V26/1000,IF(Control!$C$11="Tap water",0,Parameters!$C$21*'Water demand'!V26/1000))</f>
        <v>0</v>
      </c>
      <c r="W26" s="12">
        <f>IF(Control!$C$11="Highly pure",Parameters!$C$11*'Water demand'!W26/1000,IF(Control!$C$11="Tap water",0,Parameters!$C$21*'Water demand'!W26/1000))</f>
        <v>0</v>
      </c>
      <c r="X26" s="12">
        <f>IF(Control!$C$11="Highly pure",Parameters!$C$11*'Water demand'!X26/1000,IF(Control!$C$11="Tap water",0,Parameters!$C$21*'Water demand'!X26/1000))</f>
        <v>0</v>
      </c>
      <c r="Y26" s="12">
        <f>IF(Control!$C$11="Highly pure",Parameters!$C$11*'Water demand'!Y26/1000,IF(Control!$C$11="Tap water",0,Parameters!$C$21*'Water demand'!Y26/1000))</f>
        <v>0</v>
      </c>
      <c r="Z26" s="12">
        <f>IF(Control!$C$11="Highly pure",Parameters!$C$11*'Water demand'!Z26/1000,IF(Control!$C$11="Tap water",0,Parameters!$C$21*'Water demand'!Z26/1000))</f>
        <v>0</v>
      </c>
      <c r="AB26" s="7">
        <f t="shared" si="0"/>
        <v>0</v>
      </c>
    </row>
    <row r="27" spans="2:28" x14ac:dyDescent="0.2">
      <c r="B27" s="6">
        <v>44221</v>
      </c>
      <c r="C27" s="12">
        <f>IF(Control!$C$11="Highly pure",Parameters!$C$11*'Water demand'!C27/1000,IF(Control!$C$11="Tap water",0,Parameters!$C$21*'Water demand'!C27/1000))</f>
        <v>0</v>
      </c>
      <c r="D27" s="12">
        <f>IF(Control!$C$11="Highly pure",Parameters!$C$11*'Water demand'!D27/1000,IF(Control!$C$11="Tap water",0,Parameters!$C$21*'Water demand'!D27/1000))</f>
        <v>0</v>
      </c>
      <c r="E27" s="12">
        <f>IF(Control!$C$11="Highly pure",Parameters!$C$11*'Water demand'!E27/1000,IF(Control!$C$11="Tap water",0,Parameters!$C$21*'Water demand'!E27/1000))</f>
        <v>0</v>
      </c>
      <c r="F27" s="12">
        <f>IF(Control!$C$11="Highly pure",Parameters!$C$11*'Water demand'!F27/1000,IF(Control!$C$11="Tap water",0,Parameters!$C$21*'Water demand'!F27/1000))</f>
        <v>0</v>
      </c>
      <c r="G27" s="12">
        <f>IF(Control!$C$11="Highly pure",Parameters!$C$11*'Water demand'!G27/1000,IF(Control!$C$11="Tap water",0,Parameters!$C$21*'Water demand'!G27/1000))</f>
        <v>0</v>
      </c>
      <c r="H27" s="12">
        <f>IF(Control!$C$11="Highly pure",Parameters!$C$11*'Water demand'!H27/1000,IF(Control!$C$11="Tap water",0,Parameters!$C$21*'Water demand'!H27/1000))</f>
        <v>0</v>
      </c>
      <c r="I27" s="12">
        <f>IF(Control!$C$11="Highly pure",Parameters!$C$11*'Water demand'!I27/1000,IF(Control!$C$11="Tap water",0,Parameters!$C$21*'Water demand'!I27/1000))</f>
        <v>0</v>
      </c>
      <c r="J27" s="12">
        <f>IF(Control!$C$11="Highly pure",Parameters!$C$11*'Water demand'!J27/1000,IF(Control!$C$11="Tap water",0,Parameters!$C$21*'Water demand'!J27/1000))</f>
        <v>0</v>
      </c>
      <c r="K27" s="12">
        <f>IF(Control!$C$11="Highly pure",Parameters!$C$11*'Water demand'!K27/1000,IF(Control!$C$11="Tap water",0,Parameters!$C$21*'Water demand'!K27/1000))</f>
        <v>0</v>
      </c>
      <c r="L27" s="12">
        <f>IF(Control!$C$11="Highly pure",Parameters!$C$11*'Water demand'!L27/1000,IF(Control!$C$11="Tap water",0,Parameters!$C$21*'Water demand'!L27/1000))</f>
        <v>0</v>
      </c>
      <c r="M27" s="12">
        <f>IF(Control!$C$11="Highly pure",Parameters!$C$11*'Water demand'!M27/1000,IF(Control!$C$11="Tap water",0,Parameters!$C$21*'Water demand'!M27/1000))</f>
        <v>0</v>
      </c>
      <c r="N27" s="12">
        <f>IF(Control!$C$11="Highly pure",Parameters!$C$11*'Water demand'!N27/1000,IF(Control!$C$11="Tap water",0,Parameters!$C$21*'Water demand'!N27/1000))</f>
        <v>0</v>
      </c>
      <c r="O27" s="12">
        <f>IF(Control!$C$11="Highly pure",Parameters!$C$11*'Water demand'!O27/1000,IF(Control!$C$11="Tap water",0,Parameters!$C$21*'Water demand'!O27/1000))</f>
        <v>0</v>
      </c>
      <c r="P27" s="12">
        <f>IF(Control!$C$11="Highly pure",Parameters!$C$11*'Water demand'!P27/1000,IF(Control!$C$11="Tap water",0,Parameters!$C$21*'Water demand'!P27/1000))</f>
        <v>0</v>
      </c>
      <c r="Q27" s="12">
        <f>IF(Control!$C$11="Highly pure",Parameters!$C$11*'Water demand'!Q27/1000,IF(Control!$C$11="Tap water",0,Parameters!$C$21*'Water demand'!Q27/1000))</f>
        <v>0</v>
      </c>
      <c r="R27" s="12">
        <f>IF(Control!$C$11="Highly pure",Parameters!$C$11*'Water demand'!R27/1000,IF(Control!$C$11="Tap water",0,Parameters!$C$21*'Water demand'!R27/1000))</f>
        <v>0</v>
      </c>
      <c r="S27" s="12">
        <f>IF(Control!$C$11="Highly pure",Parameters!$C$11*'Water demand'!S27/1000,IF(Control!$C$11="Tap water",0,Parameters!$C$21*'Water demand'!S27/1000))</f>
        <v>0</v>
      </c>
      <c r="T27" s="12">
        <f>IF(Control!$C$11="Highly pure",Parameters!$C$11*'Water demand'!T27/1000,IF(Control!$C$11="Tap water",0,Parameters!$C$21*'Water demand'!T27/1000))</f>
        <v>0</v>
      </c>
      <c r="U27" s="12">
        <f>IF(Control!$C$11="Highly pure",Parameters!$C$11*'Water demand'!U27/1000,IF(Control!$C$11="Tap water",0,Parameters!$C$21*'Water demand'!U27/1000))</f>
        <v>0</v>
      </c>
      <c r="V27" s="12">
        <f>IF(Control!$C$11="Highly pure",Parameters!$C$11*'Water demand'!V27/1000,IF(Control!$C$11="Tap water",0,Parameters!$C$21*'Water demand'!V27/1000))</f>
        <v>0</v>
      </c>
      <c r="W27" s="12">
        <f>IF(Control!$C$11="Highly pure",Parameters!$C$11*'Water demand'!W27/1000,IF(Control!$C$11="Tap water",0,Parameters!$C$21*'Water demand'!W27/1000))</f>
        <v>0</v>
      </c>
      <c r="X27" s="12">
        <f>IF(Control!$C$11="Highly pure",Parameters!$C$11*'Water demand'!X27/1000,IF(Control!$C$11="Tap water",0,Parameters!$C$21*'Water demand'!X27/1000))</f>
        <v>0</v>
      </c>
      <c r="Y27" s="12">
        <f>IF(Control!$C$11="Highly pure",Parameters!$C$11*'Water demand'!Y27/1000,IF(Control!$C$11="Tap water",0,Parameters!$C$21*'Water demand'!Y27/1000))</f>
        <v>0</v>
      </c>
      <c r="Z27" s="12">
        <f>IF(Control!$C$11="Highly pure",Parameters!$C$11*'Water demand'!Z27/1000,IF(Control!$C$11="Tap water",0,Parameters!$C$21*'Water demand'!Z27/1000))</f>
        <v>0</v>
      </c>
      <c r="AB27" s="7">
        <f t="shared" si="0"/>
        <v>0</v>
      </c>
    </row>
    <row r="28" spans="2:28" x14ac:dyDescent="0.2">
      <c r="B28" s="6">
        <v>44222</v>
      </c>
      <c r="C28" s="12">
        <f>IF(Control!$C$11="Highly pure",Parameters!$C$11*'Water demand'!C28/1000,IF(Control!$C$11="Tap water",0,Parameters!$C$21*'Water demand'!C28/1000))</f>
        <v>0</v>
      </c>
      <c r="D28" s="12">
        <f>IF(Control!$C$11="Highly pure",Parameters!$C$11*'Water demand'!D28/1000,IF(Control!$C$11="Tap water",0,Parameters!$C$21*'Water demand'!D28/1000))</f>
        <v>0</v>
      </c>
      <c r="E28" s="12">
        <f>IF(Control!$C$11="Highly pure",Parameters!$C$11*'Water demand'!E28/1000,IF(Control!$C$11="Tap water",0,Parameters!$C$21*'Water demand'!E28/1000))</f>
        <v>0</v>
      </c>
      <c r="F28" s="12">
        <f>IF(Control!$C$11="Highly pure",Parameters!$C$11*'Water demand'!F28/1000,IF(Control!$C$11="Tap water",0,Parameters!$C$21*'Water demand'!F28/1000))</f>
        <v>0</v>
      </c>
      <c r="G28" s="12">
        <f>IF(Control!$C$11="Highly pure",Parameters!$C$11*'Water demand'!G28/1000,IF(Control!$C$11="Tap water",0,Parameters!$C$21*'Water demand'!G28/1000))</f>
        <v>0</v>
      </c>
      <c r="H28" s="12">
        <f>IF(Control!$C$11="Highly pure",Parameters!$C$11*'Water demand'!H28/1000,IF(Control!$C$11="Tap water",0,Parameters!$C$21*'Water demand'!H28/1000))</f>
        <v>0</v>
      </c>
      <c r="I28" s="12">
        <f>IF(Control!$C$11="Highly pure",Parameters!$C$11*'Water demand'!I28/1000,IF(Control!$C$11="Tap water",0,Parameters!$C$21*'Water demand'!I28/1000))</f>
        <v>0</v>
      </c>
      <c r="J28" s="12">
        <f>IF(Control!$C$11="Highly pure",Parameters!$C$11*'Water demand'!J28/1000,IF(Control!$C$11="Tap water",0,Parameters!$C$21*'Water demand'!J28/1000))</f>
        <v>0</v>
      </c>
      <c r="K28" s="12">
        <f>IF(Control!$C$11="Highly pure",Parameters!$C$11*'Water demand'!K28/1000,IF(Control!$C$11="Tap water",0,Parameters!$C$21*'Water demand'!K28/1000))</f>
        <v>0</v>
      </c>
      <c r="L28" s="12">
        <f>IF(Control!$C$11="Highly pure",Parameters!$C$11*'Water demand'!L28/1000,IF(Control!$C$11="Tap water",0,Parameters!$C$21*'Water demand'!L28/1000))</f>
        <v>0</v>
      </c>
      <c r="M28" s="12">
        <f>IF(Control!$C$11="Highly pure",Parameters!$C$11*'Water demand'!M28/1000,IF(Control!$C$11="Tap water",0,Parameters!$C$21*'Water demand'!M28/1000))</f>
        <v>0</v>
      </c>
      <c r="N28" s="12">
        <f>IF(Control!$C$11="Highly pure",Parameters!$C$11*'Water demand'!N28/1000,IF(Control!$C$11="Tap water",0,Parameters!$C$21*'Water demand'!N28/1000))</f>
        <v>0</v>
      </c>
      <c r="O28" s="12">
        <f>IF(Control!$C$11="Highly pure",Parameters!$C$11*'Water demand'!O28/1000,IF(Control!$C$11="Tap water",0,Parameters!$C$21*'Water demand'!O28/1000))</f>
        <v>0</v>
      </c>
      <c r="P28" s="12">
        <f>IF(Control!$C$11="Highly pure",Parameters!$C$11*'Water demand'!P28/1000,IF(Control!$C$11="Tap water",0,Parameters!$C$21*'Water demand'!P28/1000))</f>
        <v>0</v>
      </c>
      <c r="Q28" s="12">
        <f>IF(Control!$C$11="Highly pure",Parameters!$C$11*'Water demand'!Q28/1000,IF(Control!$C$11="Tap water",0,Parameters!$C$21*'Water demand'!Q28/1000))</f>
        <v>0</v>
      </c>
      <c r="R28" s="12">
        <f>IF(Control!$C$11="Highly pure",Parameters!$C$11*'Water demand'!R28/1000,IF(Control!$C$11="Tap water",0,Parameters!$C$21*'Water demand'!R28/1000))</f>
        <v>0</v>
      </c>
      <c r="S28" s="12">
        <f>IF(Control!$C$11="Highly pure",Parameters!$C$11*'Water demand'!S28/1000,IF(Control!$C$11="Tap water",0,Parameters!$C$21*'Water demand'!S28/1000))</f>
        <v>0</v>
      </c>
      <c r="T28" s="12">
        <f>IF(Control!$C$11="Highly pure",Parameters!$C$11*'Water demand'!T28/1000,IF(Control!$C$11="Tap water",0,Parameters!$C$21*'Water demand'!T28/1000))</f>
        <v>0</v>
      </c>
      <c r="U28" s="12">
        <f>IF(Control!$C$11="Highly pure",Parameters!$C$11*'Water demand'!U28/1000,IF(Control!$C$11="Tap water",0,Parameters!$C$21*'Water demand'!U28/1000))</f>
        <v>0</v>
      </c>
      <c r="V28" s="12">
        <f>IF(Control!$C$11="Highly pure",Parameters!$C$11*'Water demand'!V28/1000,IF(Control!$C$11="Tap water",0,Parameters!$C$21*'Water demand'!V28/1000))</f>
        <v>0</v>
      </c>
      <c r="W28" s="12">
        <f>IF(Control!$C$11="Highly pure",Parameters!$C$11*'Water demand'!W28/1000,IF(Control!$C$11="Tap water",0,Parameters!$C$21*'Water demand'!W28/1000))</f>
        <v>0</v>
      </c>
      <c r="X28" s="12">
        <f>IF(Control!$C$11="Highly pure",Parameters!$C$11*'Water demand'!X28/1000,IF(Control!$C$11="Tap water",0,Parameters!$C$21*'Water demand'!X28/1000))</f>
        <v>0</v>
      </c>
      <c r="Y28" s="12">
        <f>IF(Control!$C$11="Highly pure",Parameters!$C$11*'Water demand'!Y28/1000,IF(Control!$C$11="Tap water",0,Parameters!$C$21*'Water demand'!Y28/1000))</f>
        <v>0</v>
      </c>
      <c r="Z28" s="12">
        <f>IF(Control!$C$11="Highly pure",Parameters!$C$11*'Water demand'!Z28/1000,IF(Control!$C$11="Tap water",0,Parameters!$C$21*'Water demand'!Z28/1000))</f>
        <v>0</v>
      </c>
      <c r="AB28" s="7">
        <f t="shared" si="0"/>
        <v>0</v>
      </c>
    </row>
    <row r="29" spans="2:28" x14ac:dyDescent="0.2">
      <c r="B29" s="6">
        <v>44223</v>
      </c>
      <c r="C29" s="12">
        <f>IF(Control!$C$11="Highly pure",Parameters!$C$11*'Water demand'!C29/1000,IF(Control!$C$11="Tap water",0,Parameters!$C$21*'Water demand'!C29/1000))</f>
        <v>0</v>
      </c>
      <c r="D29" s="12">
        <f>IF(Control!$C$11="Highly pure",Parameters!$C$11*'Water demand'!D29/1000,IF(Control!$C$11="Tap water",0,Parameters!$C$21*'Water demand'!D29/1000))</f>
        <v>0</v>
      </c>
      <c r="E29" s="12">
        <f>IF(Control!$C$11="Highly pure",Parameters!$C$11*'Water demand'!E29/1000,IF(Control!$C$11="Tap water",0,Parameters!$C$21*'Water demand'!E29/1000))</f>
        <v>0</v>
      </c>
      <c r="F29" s="12">
        <f>IF(Control!$C$11="Highly pure",Parameters!$C$11*'Water demand'!F29/1000,IF(Control!$C$11="Tap water",0,Parameters!$C$21*'Water demand'!F29/1000))</f>
        <v>0</v>
      </c>
      <c r="G29" s="12">
        <f>IF(Control!$C$11="Highly pure",Parameters!$C$11*'Water demand'!G29/1000,IF(Control!$C$11="Tap water",0,Parameters!$C$21*'Water demand'!G29/1000))</f>
        <v>0</v>
      </c>
      <c r="H29" s="12">
        <f>IF(Control!$C$11="Highly pure",Parameters!$C$11*'Water demand'!H29/1000,IF(Control!$C$11="Tap water",0,Parameters!$C$21*'Water demand'!H29/1000))</f>
        <v>0</v>
      </c>
      <c r="I29" s="12">
        <f>IF(Control!$C$11="Highly pure",Parameters!$C$11*'Water demand'!I29/1000,IF(Control!$C$11="Tap water",0,Parameters!$C$21*'Water demand'!I29/1000))</f>
        <v>0</v>
      </c>
      <c r="J29" s="12">
        <f>IF(Control!$C$11="Highly pure",Parameters!$C$11*'Water demand'!J29/1000,IF(Control!$C$11="Tap water",0,Parameters!$C$21*'Water demand'!J29/1000))</f>
        <v>0</v>
      </c>
      <c r="K29" s="12">
        <f>IF(Control!$C$11="Highly pure",Parameters!$C$11*'Water demand'!K29/1000,IF(Control!$C$11="Tap water",0,Parameters!$C$21*'Water demand'!K29/1000))</f>
        <v>0</v>
      </c>
      <c r="L29" s="12">
        <f>IF(Control!$C$11="Highly pure",Parameters!$C$11*'Water demand'!L29/1000,IF(Control!$C$11="Tap water",0,Parameters!$C$21*'Water demand'!L29/1000))</f>
        <v>0</v>
      </c>
      <c r="M29" s="12">
        <f>IF(Control!$C$11="Highly pure",Parameters!$C$11*'Water demand'!M29/1000,IF(Control!$C$11="Tap water",0,Parameters!$C$21*'Water demand'!M29/1000))</f>
        <v>0</v>
      </c>
      <c r="N29" s="12">
        <f>IF(Control!$C$11="Highly pure",Parameters!$C$11*'Water demand'!N29/1000,IF(Control!$C$11="Tap water",0,Parameters!$C$21*'Water demand'!N29/1000))</f>
        <v>0</v>
      </c>
      <c r="O29" s="12">
        <f>IF(Control!$C$11="Highly pure",Parameters!$C$11*'Water demand'!O29/1000,IF(Control!$C$11="Tap water",0,Parameters!$C$21*'Water demand'!O29/1000))</f>
        <v>0</v>
      </c>
      <c r="P29" s="12">
        <f>IF(Control!$C$11="Highly pure",Parameters!$C$11*'Water demand'!P29/1000,IF(Control!$C$11="Tap water",0,Parameters!$C$21*'Water demand'!P29/1000))</f>
        <v>0</v>
      </c>
      <c r="Q29" s="12">
        <f>IF(Control!$C$11="Highly pure",Parameters!$C$11*'Water demand'!Q29/1000,IF(Control!$C$11="Tap water",0,Parameters!$C$21*'Water demand'!Q29/1000))</f>
        <v>0</v>
      </c>
      <c r="R29" s="12">
        <f>IF(Control!$C$11="Highly pure",Parameters!$C$11*'Water demand'!R29/1000,IF(Control!$C$11="Tap water",0,Parameters!$C$21*'Water demand'!R29/1000))</f>
        <v>0</v>
      </c>
      <c r="S29" s="12">
        <f>IF(Control!$C$11="Highly pure",Parameters!$C$11*'Water demand'!S29/1000,IF(Control!$C$11="Tap water",0,Parameters!$C$21*'Water demand'!S29/1000))</f>
        <v>0</v>
      </c>
      <c r="T29" s="12">
        <f>IF(Control!$C$11="Highly pure",Parameters!$C$11*'Water demand'!T29/1000,IF(Control!$C$11="Tap water",0,Parameters!$C$21*'Water demand'!T29/1000))</f>
        <v>0</v>
      </c>
      <c r="U29" s="12">
        <f>IF(Control!$C$11="Highly pure",Parameters!$C$11*'Water demand'!U29/1000,IF(Control!$C$11="Tap water",0,Parameters!$C$21*'Water demand'!U29/1000))</f>
        <v>0</v>
      </c>
      <c r="V29" s="12">
        <f>IF(Control!$C$11="Highly pure",Parameters!$C$11*'Water demand'!V29/1000,IF(Control!$C$11="Tap water",0,Parameters!$C$21*'Water demand'!V29/1000))</f>
        <v>0</v>
      </c>
      <c r="W29" s="12">
        <f>IF(Control!$C$11="Highly pure",Parameters!$C$11*'Water demand'!W29/1000,IF(Control!$C$11="Tap water",0,Parameters!$C$21*'Water demand'!W29/1000))</f>
        <v>0</v>
      </c>
      <c r="X29" s="12">
        <f>IF(Control!$C$11="Highly pure",Parameters!$C$11*'Water demand'!X29/1000,IF(Control!$C$11="Tap water",0,Parameters!$C$21*'Water demand'!X29/1000))</f>
        <v>0</v>
      </c>
      <c r="Y29" s="12">
        <f>IF(Control!$C$11="Highly pure",Parameters!$C$11*'Water demand'!Y29/1000,IF(Control!$C$11="Tap water",0,Parameters!$C$21*'Water demand'!Y29/1000))</f>
        <v>0</v>
      </c>
      <c r="Z29" s="12">
        <f>IF(Control!$C$11="Highly pure",Parameters!$C$11*'Water demand'!Z29/1000,IF(Control!$C$11="Tap water",0,Parameters!$C$21*'Water demand'!Z29/1000))</f>
        <v>0</v>
      </c>
      <c r="AB29" s="7">
        <f t="shared" si="0"/>
        <v>0</v>
      </c>
    </row>
    <row r="30" spans="2:28" x14ac:dyDescent="0.2">
      <c r="B30" s="6">
        <v>44224</v>
      </c>
      <c r="C30" s="12">
        <f>IF(Control!$C$11="Highly pure",Parameters!$C$11*'Water demand'!C30/1000,IF(Control!$C$11="Tap water",0,Parameters!$C$21*'Water demand'!C30/1000))</f>
        <v>0</v>
      </c>
      <c r="D30" s="12">
        <f>IF(Control!$C$11="Highly pure",Parameters!$C$11*'Water demand'!D30/1000,IF(Control!$C$11="Tap water",0,Parameters!$C$21*'Water demand'!D30/1000))</f>
        <v>0</v>
      </c>
      <c r="E30" s="12">
        <f>IF(Control!$C$11="Highly pure",Parameters!$C$11*'Water demand'!E30/1000,IF(Control!$C$11="Tap water",0,Parameters!$C$21*'Water demand'!E30/1000))</f>
        <v>0</v>
      </c>
      <c r="F30" s="12">
        <f>IF(Control!$C$11="Highly pure",Parameters!$C$11*'Water demand'!F30/1000,IF(Control!$C$11="Tap water",0,Parameters!$C$21*'Water demand'!F30/1000))</f>
        <v>0</v>
      </c>
      <c r="G30" s="12">
        <f>IF(Control!$C$11="Highly pure",Parameters!$C$11*'Water demand'!G30/1000,IF(Control!$C$11="Tap water",0,Parameters!$C$21*'Water demand'!G30/1000))</f>
        <v>0</v>
      </c>
      <c r="H30" s="12">
        <f>IF(Control!$C$11="Highly pure",Parameters!$C$11*'Water demand'!H30/1000,IF(Control!$C$11="Tap water",0,Parameters!$C$21*'Water demand'!H30/1000))</f>
        <v>0</v>
      </c>
      <c r="I30" s="12">
        <f>IF(Control!$C$11="Highly pure",Parameters!$C$11*'Water demand'!I30/1000,IF(Control!$C$11="Tap water",0,Parameters!$C$21*'Water demand'!I30/1000))</f>
        <v>0</v>
      </c>
      <c r="J30" s="12">
        <f>IF(Control!$C$11="Highly pure",Parameters!$C$11*'Water demand'!J30/1000,IF(Control!$C$11="Tap water",0,Parameters!$C$21*'Water demand'!J30/1000))</f>
        <v>0</v>
      </c>
      <c r="K30" s="12">
        <f>IF(Control!$C$11="Highly pure",Parameters!$C$11*'Water demand'!K30/1000,IF(Control!$C$11="Tap water",0,Parameters!$C$21*'Water demand'!K30/1000))</f>
        <v>0</v>
      </c>
      <c r="L30" s="12">
        <f>IF(Control!$C$11="Highly pure",Parameters!$C$11*'Water demand'!L30/1000,IF(Control!$C$11="Tap water",0,Parameters!$C$21*'Water demand'!L30/1000))</f>
        <v>0</v>
      </c>
      <c r="M30" s="12">
        <f>IF(Control!$C$11="Highly pure",Parameters!$C$11*'Water demand'!M30/1000,IF(Control!$C$11="Tap water",0,Parameters!$C$21*'Water demand'!M30/1000))</f>
        <v>0</v>
      </c>
      <c r="N30" s="12">
        <f>IF(Control!$C$11="Highly pure",Parameters!$C$11*'Water demand'!N30/1000,IF(Control!$C$11="Tap water",0,Parameters!$C$21*'Water demand'!N30/1000))</f>
        <v>0</v>
      </c>
      <c r="O30" s="12">
        <f>IF(Control!$C$11="Highly pure",Parameters!$C$11*'Water demand'!O30/1000,IF(Control!$C$11="Tap water",0,Parameters!$C$21*'Water demand'!O30/1000))</f>
        <v>0</v>
      </c>
      <c r="P30" s="12">
        <f>IF(Control!$C$11="Highly pure",Parameters!$C$11*'Water demand'!P30/1000,IF(Control!$C$11="Tap water",0,Parameters!$C$21*'Water demand'!P30/1000))</f>
        <v>0</v>
      </c>
      <c r="Q30" s="12">
        <f>IF(Control!$C$11="Highly pure",Parameters!$C$11*'Water demand'!Q30/1000,IF(Control!$C$11="Tap water",0,Parameters!$C$21*'Water demand'!Q30/1000))</f>
        <v>0</v>
      </c>
      <c r="R30" s="12">
        <f>IF(Control!$C$11="Highly pure",Parameters!$C$11*'Water demand'!R30/1000,IF(Control!$C$11="Tap water",0,Parameters!$C$21*'Water demand'!R30/1000))</f>
        <v>0</v>
      </c>
      <c r="S30" s="12">
        <f>IF(Control!$C$11="Highly pure",Parameters!$C$11*'Water demand'!S30/1000,IF(Control!$C$11="Tap water",0,Parameters!$C$21*'Water demand'!S30/1000))</f>
        <v>0</v>
      </c>
      <c r="T30" s="12">
        <f>IF(Control!$C$11="Highly pure",Parameters!$C$11*'Water demand'!T30/1000,IF(Control!$C$11="Tap water",0,Parameters!$C$21*'Water demand'!T30/1000))</f>
        <v>0</v>
      </c>
      <c r="U30" s="12">
        <f>IF(Control!$C$11="Highly pure",Parameters!$C$11*'Water demand'!U30/1000,IF(Control!$C$11="Tap water",0,Parameters!$C$21*'Water demand'!U30/1000))</f>
        <v>0</v>
      </c>
      <c r="V30" s="12">
        <f>IF(Control!$C$11="Highly pure",Parameters!$C$11*'Water demand'!V30/1000,IF(Control!$C$11="Tap water",0,Parameters!$C$21*'Water demand'!V30/1000))</f>
        <v>0</v>
      </c>
      <c r="W30" s="12">
        <f>IF(Control!$C$11="Highly pure",Parameters!$C$11*'Water demand'!W30/1000,IF(Control!$C$11="Tap water",0,Parameters!$C$21*'Water demand'!W30/1000))</f>
        <v>0</v>
      </c>
      <c r="X30" s="12">
        <f>IF(Control!$C$11="Highly pure",Parameters!$C$11*'Water demand'!X30/1000,IF(Control!$C$11="Tap water",0,Parameters!$C$21*'Water demand'!X30/1000))</f>
        <v>0</v>
      </c>
      <c r="Y30" s="12">
        <f>IF(Control!$C$11="Highly pure",Parameters!$C$11*'Water demand'!Y30/1000,IF(Control!$C$11="Tap water",0,Parameters!$C$21*'Water demand'!Y30/1000))</f>
        <v>0</v>
      </c>
      <c r="Z30" s="12">
        <f>IF(Control!$C$11="Highly pure",Parameters!$C$11*'Water demand'!Z30/1000,IF(Control!$C$11="Tap water",0,Parameters!$C$21*'Water demand'!Z30/1000))</f>
        <v>0</v>
      </c>
      <c r="AB30" s="7">
        <f t="shared" si="0"/>
        <v>0</v>
      </c>
    </row>
    <row r="31" spans="2:28" x14ac:dyDescent="0.2">
      <c r="B31" s="6">
        <v>44225</v>
      </c>
      <c r="C31" s="12">
        <f>IF(Control!$C$11="Highly pure",Parameters!$C$11*'Water demand'!C31/1000,IF(Control!$C$11="Tap water",0,Parameters!$C$21*'Water demand'!C31/1000))</f>
        <v>0</v>
      </c>
      <c r="D31" s="12">
        <f>IF(Control!$C$11="Highly pure",Parameters!$C$11*'Water demand'!D31/1000,IF(Control!$C$11="Tap water",0,Parameters!$C$21*'Water demand'!D31/1000))</f>
        <v>0</v>
      </c>
      <c r="E31" s="12">
        <f>IF(Control!$C$11="Highly pure",Parameters!$C$11*'Water demand'!E31/1000,IF(Control!$C$11="Tap water",0,Parameters!$C$21*'Water demand'!E31/1000))</f>
        <v>0</v>
      </c>
      <c r="F31" s="12">
        <f>IF(Control!$C$11="Highly pure",Parameters!$C$11*'Water demand'!F31/1000,IF(Control!$C$11="Tap water",0,Parameters!$C$21*'Water demand'!F31/1000))</f>
        <v>0</v>
      </c>
      <c r="G31" s="12">
        <f>IF(Control!$C$11="Highly pure",Parameters!$C$11*'Water demand'!G31/1000,IF(Control!$C$11="Tap water",0,Parameters!$C$21*'Water demand'!G31/1000))</f>
        <v>0</v>
      </c>
      <c r="H31" s="12">
        <f>IF(Control!$C$11="Highly pure",Parameters!$C$11*'Water demand'!H31/1000,IF(Control!$C$11="Tap water",0,Parameters!$C$21*'Water demand'!H31/1000))</f>
        <v>0</v>
      </c>
      <c r="I31" s="12">
        <f>IF(Control!$C$11="Highly pure",Parameters!$C$11*'Water demand'!I31/1000,IF(Control!$C$11="Tap water",0,Parameters!$C$21*'Water demand'!I31/1000))</f>
        <v>0</v>
      </c>
      <c r="J31" s="12">
        <f>IF(Control!$C$11="Highly pure",Parameters!$C$11*'Water demand'!J31/1000,IF(Control!$C$11="Tap water",0,Parameters!$C$21*'Water demand'!J31/1000))</f>
        <v>0</v>
      </c>
      <c r="K31" s="12">
        <f>IF(Control!$C$11="Highly pure",Parameters!$C$11*'Water demand'!K31/1000,IF(Control!$C$11="Tap water",0,Parameters!$C$21*'Water demand'!K31/1000))</f>
        <v>0</v>
      </c>
      <c r="L31" s="12">
        <f>IF(Control!$C$11="Highly pure",Parameters!$C$11*'Water demand'!L31/1000,IF(Control!$C$11="Tap water",0,Parameters!$C$21*'Water demand'!L31/1000))</f>
        <v>0</v>
      </c>
      <c r="M31" s="12">
        <f>IF(Control!$C$11="Highly pure",Parameters!$C$11*'Water demand'!M31/1000,IF(Control!$C$11="Tap water",0,Parameters!$C$21*'Water demand'!M31/1000))</f>
        <v>0</v>
      </c>
      <c r="N31" s="12">
        <f>IF(Control!$C$11="Highly pure",Parameters!$C$11*'Water demand'!N31/1000,IF(Control!$C$11="Tap water",0,Parameters!$C$21*'Water demand'!N31/1000))</f>
        <v>0</v>
      </c>
      <c r="O31" s="12">
        <f>IF(Control!$C$11="Highly pure",Parameters!$C$11*'Water demand'!O31/1000,IF(Control!$C$11="Tap water",0,Parameters!$C$21*'Water demand'!O31/1000))</f>
        <v>0</v>
      </c>
      <c r="P31" s="12">
        <f>IF(Control!$C$11="Highly pure",Parameters!$C$11*'Water demand'!P31/1000,IF(Control!$C$11="Tap water",0,Parameters!$C$21*'Water demand'!P31/1000))</f>
        <v>0</v>
      </c>
      <c r="Q31" s="12">
        <f>IF(Control!$C$11="Highly pure",Parameters!$C$11*'Water demand'!Q31/1000,IF(Control!$C$11="Tap water",0,Parameters!$C$21*'Water demand'!Q31/1000))</f>
        <v>0</v>
      </c>
      <c r="R31" s="12">
        <f>IF(Control!$C$11="Highly pure",Parameters!$C$11*'Water demand'!R31/1000,IF(Control!$C$11="Tap water",0,Parameters!$C$21*'Water demand'!R31/1000))</f>
        <v>0</v>
      </c>
      <c r="S31" s="12">
        <f>IF(Control!$C$11="Highly pure",Parameters!$C$11*'Water demand'!S31/1000,IF(Control!$C$11="Tap water",0,Parameters!$C$21*'Water demand'!S31/1000))</f>
        <v>0</v>
      </c>
      <c r="T31" s="12">
        <f>IF(Control!$C$11="Highly pure",Parameters!$C$11*'Water demand'!T31/1000,IF(Control!$C$11="Tap water",0,Parameters!$C$21*'Water demand'!T31/1000))</f>
        <v>0</v>
      </c>
      <c r="U31" s="12">
        <f>IF(Control!$C$11="Highly pure",Parameters!$C$11*'Water demand'!U31/1000,IF(Control!$C$11="Tap water",0,Parameters!$C$21*'Water demand'!U31/1000))</f>
        <v>0</v>
      </c>
      <c r="V31" s="12">
        <f>IF(Control!$C$11="Highly pure",Parameters!$C$11*'Water demand'!V31/1000,IF(Control!$C$11="Tap water",0,Parameters!$C$21*'Water demand'!V31/1000))</f>
        <v>0</v>
      </c>
      <c r="W31" s="12">
        <f>IF(Control!$C$11="Highly pure",Parameters!$C$11*'Water demand'!W31/1000,IF(Control!$C$11="Tap water",0,Parameters!$C$21*'Water demand'!W31/1000))</f>
        <v>0</v>
      </c>
      <c r="X31" s="12">
        <f>IF(Control!$C$11="Highly pure",Parameters!$C$11*'Water demand'!X31/1000,IF(Control!$C$11="Tap water",0,Parameters!$C$21*'Water demand'!X31/1000))</f>
        <v>0</v>
      </c>
      <c r="Y31" s="12">
        <f>IF(Control!$C$11="Highly pure",Parameters!$C$11*'Water demand'!Y31/1000,IF(Control!$C$11="Tap water",0,Parameters!$C$21*'Water demand'!Y31/1000))</f>
        <v>0</v>
      </c>
      <c r="Z31" s="12">
        <f>IF(Control!$C$11="Highly pure",Parameters!$C$11*'Water demand'!Z31/1000,IF(Control!$C$11="Tap water",0,Parameters!$C$21*'Water demand'!Z31/1000))</f>
        <v>0</v>
      </c>
      <c r="AB31" s="7">
        <f t="shared" si="0"/>
        <v>0</v>
      </c>
    </row>
    <row r="32" spans="2:28" x14ac:dyDescent="0.2">
      <c r="B32" s="6">
        <v>44226</v>
      </c>
      <c r="C32" s="12">
        <f>IF(Control!$C$11="Highly pure",Parameters!$C$11*'Water demand'!C32/1000,IF(Control!$C$11="Tap water",0,Parameters!$C$21*'Water demand'!C32/1000))</f>
        <v>0</v>
      </c>
      <c r="D32" s="12">
        <f>IF(Control!$C$11="Highly pure",Parameters!$C$11*'Water demand'!D32/1000,IF(Control!$C$11="Tap water",0,Parameters!$C$21*'Water demand'!D32/1000))</f>
        <v>0</v>
      </c>
      <c r="E32" s="12">
        <f>IF(Control!$C$11="Highly pure",Parameters!$C$11*'Water demand'!E32/1000,IF(Control!$C$11="Tap water",0,Parameters!$C$21*'Water demand'!E32/1000))</f>
        <v>0</v>
      </c>
      <c r="F32" s="12">
        <f>IF(Control!$C$11="Highly pure",Parameters!$C$11*'Water demand'!F32/1000,IF(Control!$C$11="Tap water",0,Parameters!$C$21*'Water demand'!F32/1000))</f>
        <v>0</v>
      </c>
      <c r="G32" s="12">
        <f>IF(Control!$C$11="Highly pure",Parameters!$C$11*'Water demand'!G32/1000,IF(Control!$C$11="Tap water",0,Parameters!$C$21*'Water demand'!G32/1000))</f>
        <v>0</v>
      </c>
      <c r="H32" s="12">
        <f>IF(Control!$C$11="Highly pure",Parameters!$C$11*'Water demand'!H32/1000,IF(Control!$C$11="Tap water",0,Parameters!$C$21*'Water demand'!H32/1000))</f>
        <v>0</v>
      </c>
      <c r="I32" s="12">
        <f>IF(Control!$C$11="Highly pure",Parameters!$C$11*'Water demand'!I32/1000,IF(Control!$C$11="Tap water",0,Parameters!$C$21*'Water demand'!I32/1000))</f>
        <v>0</v>
      </c>
      <c r="J32" s="12">
        <f>IF(Control!$C$11="Highly pure",Parameters!$C$11*'Water demand'!J32/1000,IF(Control!$C$11="Tap water",0,Parameters!$C$21*'Water demand'!J32/1000))</f>
        <v>0</v>
      </c>
      <c r="K32" s="12">
        <f>IF(Control!$C$11="Highly pure",Parameters!$C$11*'Water demand'!K32/1000,IF(Control!$C$11="Tap water",0,Parameters!$C$21*'Water demand'!K32/1000))</f>
        <v>0</v>
      </c>
      <c r="L32" s="12">
        <f>IF(Control!$C$11="Highly pure",Parameters!$C$11*'Water demand'!L32/1000,IF(Control!$C$11="Tap water",0,Parameters!$C$21*'Water demand'!L32/1000))</f>
        <v>0</v>
      </c>
      <c r="M32" s="12">
        <f>IF(Control!$C$11="Highly pure",Parameters!$C$11*'Water demand'!M32/1000,IF(Control!$C$11="Tap water",0,Parameters!$C$21*'Water demand'!M32/1000))</f>
        <v>0</v>
      </c>
      <c r="N32" s="12">
        <f>IF(Control!$C$11="Highly pure",Parameters!$C$11*'Water demand'!N32/1000,IF(Control!$C$11="Tap water",0,Parameters!$C$21*'Water demand'!N32/1000))</f>
        <v>0</v>
      </c>
      <c r="O32" s="12">
        <f>IF(Control!$C$11="Highly pure",Parameters!$C$11*'Water demand'!O32/1000,IF(Control!$C$11="Tap water",0,Parameters!$C$21*'Water demand'!O32/1000))</f>
        <v>0</v>
      </c>
      <c r="P32" s="12">
        <f>IF(Control!$C$11="Highly pure",Parameters!$C$11*'Water demand'!P32/1000,IF(Control!$C$11="Tap water",0,Parameters!$C$21*'Water demand'!P32/1000))</f>
        <v>0</v>
      </c>
      <c r="Q32" s="12">
        <f>IF(Control!$C$11="Highly pure",Parameters!$C$11*'Water demand'!Q32/1000,IF(Control!$C$11="Tap water",0,Parameters!$C$21*'Water demand'!Q32/1000))</f>
        <v>0</v>
      </c>
      <c r="R32" s="12">
        <f>IF(Control!$C$11="Highly pure",Parameters!$C$11*'Water demand'!R32/1000,IF(Control!$C$11="Tap water",0,Parameters!$C$21*'Water demand'!R32/1000))</f>
        <v>0</v>
      </c>
      <c r="S32" s="12">
        <f>IF(Control!$C$11="Highly pure",Parameters!$C$11*'Water demand'!S32/1000,IF(Control!$C$11="Tap water",0,Parameters!$C$21*'Water demand'!S32/1000))</f>
        <v>0</v>
      </c>
      <c r="T32" s="12">
        <f>IF(Control!$C$11="Highly pure",Parameters!$C$11*'Water demand'!T32/1000,IF(Control!$C$11="Tap water",0,Parameters!$C$21*'Water demand'!T32/1000))</f>
        <v>0</v>
      </c>
      <c r="U32" s="12">
        <f>IF(Control!$C$11="Highly pure",Parameters!$C$11*'Water demand'!U32/1000,IF(Control!$C$11="Tap water",0,Parameters!$C$21*'Water demand'!U32/1000))</f>
        <v>0</v>
      </c>
      <c r="V32" s="12">
        <f>IF(Control!$C$11="Highly pure",Parameters!$C$11*'Water demand'!V32/1000,IF(Control!$C$11="Tap water",0,Parameters!$C$21*'Water demand'!V32/1000))</f>
        <v>0</v>
      </c>
      <c r="W32" s="12">
        <f>IF(Control!$C$11="Highly pure",Parameters!$C$11*'Water demand'!W32/1000,IF(Control!$C$11="Tap water",0,Parameters!$C$21*'Water demand'!W32/1000))</f>
        <v>0</v>
      </c>
      <c r="X32" s="12">
        <f>IF(Control!$C$11="Highly pure",Parameters!$C$11*'Water demand'!X32/1000,IF(Control!$C$11="Tap water",0,Parameters!$C$21*'Water demand'!X32/1000))</f>
        <v>0</v>
      </c>
      <c r="Y32" s="12">
        <f>IF(Control!$C$11="Highly pure",Parameters!$C$11*'Water demand'!Y32/1000,IF(Control!$C$11="Tap water",0,Parameters!$C$21*'Water demand'!Y32/1000))</f>
        <v>0</v>
      </c>
      <c r="Z32" s="12">
        <f>IF(Control!$C$11="Highly pure",Parameters!$C$11*'Water demand'!Z32/1000,IF(Control!$C$11="Tap water",0,Parameters!$C$21*'Water demand'!Z32/1000))</f>
        <v>0</v>
      </c>
      <c r="AB32" s="7">
        <f t="shared" si="0"/>
        <v>0</v>
      </c>
    </row>
    <row r="33" spans="2:28" x14ac:dyDescent="0.2">
      <c r="B33" s="6">
        <v>44227</v>
      </c>
      <c r="C33" s="12">
        <f>IF(Control!$C$11="Highly pure",Parameters!$C$11*'Water demand'!C33/1000,IF(Control!$C$11="Tap water",0,Parameters!$C$21*'Water demand'!C33/1000))</f>
        <v>0</v>
      </c>
      <c r="D33" s="12">
        <f>IF(Control!$C$11="Highly pure",Parameters!$C$11*'Water demand'!D33/1000,IF(Control!$C$11="Tap water",0,Parameters!$C$21*'Water demand'!D33/1000))</f>
        <v>0</v>
      </c>
      <c r="E33" s="12">
        <f>IF(Control!$C$11="Highly pure",Parameters!$C$11*'Water demand'!E33/1000,IF(Control!$C$11="Tap water",0,Parameters!$C$21*'Water demand'!E33/1000))</f>
        <v>0</v>
      </c>
      <c r="F33" s="12">
        <f>IF(Control!$C$11="Highly pure",Parameters!$C$11*'Water demand'!F33/1000,IF(Control!$C$11="Tap water",0,Parameters!$C$21*'Water demand'!F33/1000))</f>
        <v>0</v>
      </c>
      <c r="G33" s="12">
        <f>IF(Control!$C$11="Highly pure",Parameters!$C$11*'Water demand'!G33/1000,IF(Control!$C$11="Tap water",0,Parameters!$C$21*'Water demand'!G33/1000))</f>
        <v>0</v>
      </c>
      <c r="H33" s="12">
        <f>IF(Control!$C$11="Highly pure",Parameters!$C$11*'Water demand'!H33/1000,IF(Control!$C$11="Tap water",0,Parameters!$C$21*'Water demand'!H33/1000))</f>
        <v>0</v>
      </c>
      <c r="I33" s="12">
        <f>IF(Control!$C$11="Highly pure",Parameters!$C$11*'Water demand'!I33/1000,IF(Control!$C$11="Tap water",0,Parameters!$C$21*'Water demand'!I33/1000))</f>
        <v>0</v>
      </c>
      <c r="J33" s="12">
        <f>IF(Control!$C$11="Highly pure",Parameters!$C$11*'Water demand'!J33/1000,IF(Control!$C$11="Tap water",0,Parameters!$C$21*'Water demand'!J33/1000))</f>
        <v>0</v>
      </c>
      <c r="K33" s="12">
        <f>IF(Control!$C$11="Highly pure",Parameters!$C$11*'Water demand'!K33/1000,IF(Control!$C$11="Tap water",0,Parameters!$C$21*'Water demand'!K33/1000))</f>
        <v>0</v>
      </c>
      <c r="L33" s="12">
        <f>IF(Control!$C$11="Highly pure",Parameters!$C$11*'Water demand'!L33/1000,IF(Control!$C$11="Tap water",0,Parameters!$C$21*'Water demand'!L33/1000))</f>
        <v>0</v>
      </c>
      <c r="M33" s="12">
        <f>IF(Control!$C$11="Highly pure",Parameters!$C$11*'Water demand'!M33/1000,IF(Control!$C$11="Tap water",0,Parameters!$C$21*'Water demand'!M33/1000))</f>
        <v>0</v>
      </c>
      <c r="N33" s="12">
        <f>IF(Control!$C$11="Highly pure",Parameters!$C$11*'Water demand'!N33/1000,IF(Control!$C$11="Tap water",0,Parameters!$C$21*'Water demand'!N33/1000))</f>
        <v>0</v>
      </c>
      <c r="O33" s="12">
        <f>IF(Control!$C$11="Highly pure",Parameters!$C$11*'Water demand'!O33/1000,IF(Control!$C$11="Tap water",0,Parameters!$C$21*'Water demand'!O33/1000))</f>
        <v>0</v>
      </c>
      <c r="P33" s="12">
        <f>IF(Control!$C$11="Highly pure",Parameters!$C$11*'Water demand'!P33/1000,IF(Control!$C$11="Tap water",0,Parameters!$C$21*'Water demand'!P33/1000))</f>
        <v>0</v>
      </c>
      <c r="Q33" s="12">
        <f>IF(Control!$C$11="Highly pure",Parameters!$C$11*'Water demand'!Q33/1000,IF(Control!$C$11="Tap water",0,Parameters!$C$21*'Water demand'!Q33/1000))</f>
        <v>0</v>
      </c>
      <c r="R33" s="12">
        <f>IF(Control!$C$11="Highly pure",Parameters!$C$11*'Water demand'!R33/1000,IF(Control!$C$11="Tap water",0,Parameters!$C$21*'Water demand'!R33/1000))</f>
        <v>0</v>
      </c>
      <c r="S33" s="12">
        <f>IF(Control!$C$11="Highly pure",Parameters!$C$11*'Water demand'!S33/1000,IF(Control!$C$11="Tap water",0,Parameters!$C$21*'Water demand'!S33/1000))</f>
        <v>0</v>
      </c>
      <c r="T33" s="12">
        <f>IF(Control!$C$11="Highly pure",Parameters!$C$11*'Water demand'!T33/1000,IF(Control!$C$11="Tap water",0,Parameters!$C$21*'Water demand'!T33/1000))</f>
        <v>0</v>
      </c>
      <c r="U33" s="12">
        <f>IF(Control!$C$11="Highly pure",Parameters!$C$11*'Water demand'!U33/1000,IF(Control!$C$11="Tap water",0,Parameters!$C$21*'Water demand'!U33/1000))</f>
        <v>0</v>
      </c>
      <c r="V33" s="12">
        <f>IF(Control!$C$11="Highly pure",Parameters!$C$11*'Water demand'!V33/1000,IF(Control!$C$11="Tap water",0,Parameters!$C$21*'Water demand'!V33/1000))</f>
        <v>0</v>
      </c>
      <c r="W33" s="12">
        <f>IF(Control!$C$11="Highly pure",Parameters!$C$11*'Water demand'!W33/1000,IF(Control!$C$11="Tap water",0,Parameters!$C$21*'Water demand'!W33/1000))</f>
        <v>0</v>
      </c>
      <c r="X33" s="12">
        <f>IF(Control!$C$11="Highly pure",Parameters!$C$11*'Water demand'!X33/1000,IF(Control!$C$11="Tap water",0,Parameters!$C$21*'Water demand'!X33/1000))</f>
        <v>0</v>
      </c>
      <c r="Y33" s="12">
        <f>IF(Control!$C$11="Highly pure",Parameters!$C$11*'Water demand'!Y33/1000,IF(Control!$C$11="Tap water",0,Parameters!$C$21*'Water demand'!Y33/1000))</f>
        <v>0</v>
      </c>
      <c r="Z33" s="12">
        <f>IF(Control!$C$11="Highly pure",Parameters!$C$11*'Water demand'!Z33/1000,IF(Control!$C$11="Tap water",0,Parameters!$C$21*'Water demand'!Z33/1000))</f>
        <v>0</v>
      </c>
      <c r="AB33" s="7">
        <f t="shared" si="0"/>
        <v>0</v>
      </c>
    </row>
    <row r="34" spans="2:28" x14ac:dyDescent="0.2">
      <c r="B34" s="6">
        <v>44228</v>
      </c>
      <c r="C34" s="12">
        <f>IF(Control!$C$11="Highly pure",Parameters!$C$11*'Water demand'!C34/1000,IF(Control!$C$11="Tap water",0,Parameters!$C$21*'Water demand'!C34/1000))</f>
        <v>0</v>
      </c>
      <c r="D34" s="12">
        <f>IF(Control!$C$11="Highly pure",Parameters!$C$11*'Water demand'!D34/1000,IF(Control!$C$11="Tap water",0,Parameters!$C$21*'Water demand'!D34/1000))</f>
        <v>0</v>
      </c>
      <c r="E34" s="12">
        <f>IF(Control!$C$11="Highly pure",Parameters!$C$11*'Water demand'!E34/1000,IF(Control!$C$11="Tap water",0,Parameters!$C$21*'Water demand'!E34/1000))</f>
        <v>0</v>
      </c>
      <c r="F34" s="12">
        <f>IF(Control!$C$11="Highly pure",Parameters!$C$11*'Water demand'!F34/1000,IF(Control!$C$11="Tap water",0,Parameters!$C$21*'Water demand'!F34/1000))</f>
        <v>0</v>
      </c>
      <c r="G34" s="12">
        <f>IF(Control!$C$11="Highly pure",Parameters!$C$11*'Water demand'!G34/1000,IF(Control!$C$11="Tap water",0,Parameters!$C$21*'Water demand'!G34/1000))</f>
        <v>0</v>
      </c>
      <c r="H34" s="12">
        <f>IF(Control!$C$11="Highly pure",Parameters!$C$11*'Water demand'!H34/1000,IF(Control!$C$11="Tap water",0,Parameters!$C$21*'Water demand'!H34/1000))</f>
        <v>0</v>
      </c>
      <c r="I34" s="12">
        <f>IF(Control!$C$11="Highly pure",Parameters!$C$11*'Water demand'!I34/1000,IF(Control!$C$11="Tap water",0,Parameters!$C$21*'Water demand'!I34/1000))</f>
        <v>0</v>
      </c>
      <c r="J34" s="12">
        <f>IF(Control!$C$11="Highly pure",Parameters!$C$11*'Water demand'!J34/1000,IF(Control!$C$11="Tap water",0,Parameters!$C$21*'Water demand'!J34/1000))</f>
        <v>0</v>
      </c>
      <c r="K34" s="12">
        <f>IF(Control!$C$11="Highly pure",Parameters!$C$11*'Water demand'!K34/1000,IF(Control!$C$11="Tap water",0,Parameters!$C$21*'Water demand'!K34/1000))</f>
        <v>0</v>
      </c>
      <c r="L34" s="12">
        <f>IF(Control!$C$11="Highly pure",Parameters!$C$11*'Water demand'!L34/1000,IF(Control!$C$11="Tap water",0,Parameters!$C$21*'Water demand'!L34/1000))</f>
        <v>0</v>
      </c>
      <c r="M34" s="12">
        <f>IF(Control!$C$11="Highly pure",Parameters!$C$11*'Water demand'!M34/1000,IF(Control!$C$11="Tap water",0,Parameters!$C$21*'Water demand'!M34/1000))</f>
        <v>0</v>
      </c>
      <c r="N34" s="12">
        <f>IF(Control!$C$11="Highly pure",Parameters!$C$11*'Water demand'!N34/1000,IF(Control!$C$11="Tap water",0,Parameters!$C$21*'Water demand'!N34/1000))</f>
        <v>0</v>
      </c>
      <c r="O34" s="12">
        <f>IF(Control!$C$11="Highly pure",Parameters!$C$11*'Water demand'!O34/1000,IF(Control!$C$11="Tap water",0,Parameters!$C$21*'Water demand'!O34/1000))</f>
        <v>0</v>
      </c>
      <c r="P34" s="12">
        <f>IF(Control!$C$11="Highly pure",Parameters!$C$11*'Water demand'!P34/1000,IF(Control!$C$11="Tap water",0,Parameters!$C$21*'Water demand'!P34/1000))</f>
        <v>0</v>
      </c>
      <c r="Q34" s="12">
        <f>IF(Control!$C$11="Highly pure",Parameters!$C$11*'Water demand'!Q34/1000,IF(Control!$C$11="Tap water",0,Parameters!$C$21*'Water demand'!Q34/1000))</f>
        <v>0</v>
      </c>
      <c r="R34" s="12">
        <f>IF(Control!$C$11="Highly pure",Parameters!$C$11*'Water demand'!R34/1000,IF(Control!$C$11="Tap water",0,Parameters!$C$21*'Water demand'!R34/1000))</f>
        <v>0</v>
      </c>
      <c r="S34" s="12">
        <f>IF(Control!$C$11="Highly pure",Parameters!$C$11*'Water demand'!S34/1000,IF(Control!$C$11="Tap water",0,Parameters!$C$21*'Water demand'!S34/1000))</f>
        <v>0</v>
      </c>
      <c r="T34" s="12">
        <f>IF(Control!$C$11="Highly pure",Parameters!$C$11*'Water demand'!T34/1000,IF(Control!$C$11="Tap water",0,Parameters!$C$21*'Water demand'!T34/1000))</f>
        <v>0</v>
      </c>
      <c r="U34" s="12">
        <f>IF(Control!$C$11="Highly pure",Parameters!$C$11*'Water demand'!U34/1000,IF(Control!$C$11="Tap water",0,Parameters!$C$21*'Water demand'!U34/1000))</f>
        <v>0</v>
      </c>
      <c r="V34" s="12">
        <f>IF(Control!$C$11="Highly pure",Parameters!$C$11*'Water demand'!V34/1000,IF(Control!$C$11="Tap water",0,Parameters!$C$21*'Water demand'!V34/1000))</f>
        <v>0</v>
      </c>
      <c r="W34" s="12">
        <f>IF(Control!$C$11="Highly pure",Parameters!$C$11*'Water demand'!W34/1000,IF(Control!$C$11="Tap water",0,Parameters!$C$21*'Water demand'!W34/1000))</f>
        <v>0</v>
      </c>
      <c r="X34" s="12">
        <f>IF(Control!$C$11="Highly pure",Parameters!$C$11*'Water demand'!X34/1000,IF(Control!$C$11="Tap water",0,Parameters!$C$21*'Water demand'!X34/1000))</f>
        <v>0</v>
      </c>
      <c r="Y34" s="12">
        <f>IF(Control!$C$11="Highly pure",Parameters!$C$11*'Water demand'!Y34/1000,IF(Control!$C$11="Tap water",0,Parameters!$C$21*'Water demand'!Y34/1000))</f>
        <v>0</v>
      </c>
      <c r="Z34" s="12">
        <f>IF(Control!$C$11="Highly pure",Parameters!$C$11*'Water demand'!Z34/1000,IF(Control!$C$11="Tap water",0,Parameters!$C$21*'Water demand'!Z34/1000))</f>
        <v>0</v>
      </c>
      <c r="AB34" s="7">
        <f t="shared" si="0"/>
        <v>0</v>
      </c>
    </row>
    <row r="35" spans="2:28" x14ac:dyDescent="0.2">
      <c r="B35" s="6">
        <v>44229</v>
      </c>
      <c r="C35" s="12">
        <f>IF(Control!$C$11="Highly pure",Parameters!$C$11*'Water demand'!C35/1000,IF(Control!$C$11="Tap water",0,Parameters!$C$21*'Water demand'!C35/1000))</f>
        <v>0</v>
      </c>
      <c r="D35" s="12">
        <f>IF(Control!$C$11="Highly pure",Parameters!$C$11*'Water demand'!D35/1000,IF(Control!$C$11="Tap water",0,Parameters!$C$21*'Water demand'!D35/1000))</f>
        <v>0</v>
      </c>
      <c r="E35" s="12">
        <f>IF(Control!$C$11="Highly pure",Parameters!$C$11*'Water demand'!E35/1000,IF(Control!$C$11="Tap water",0,Parameters!$C$21*'Water demand'!E35/1000))</f>
        <v>0</v>
      </c>
      <c r="F35" s="12">
        <f>IF(Control!$C$11="Highly pure",Parameters!$C$11*'Water demand'!F35/1000,IF(Control!$C$11="Tap water",0,Parameters!$C$21*'Water demand'!F35/1000))</f>
        <v>0</v>
      </c>
      <c r="G35" s="12">
        <f>IF(Control!$C$11="Highly pure",Parameters!$C$11*'Water demand'!G35/1000,IF(Control!$C$11="Tap water",0,Parameters!$C$21*'Water demand'!G35/1000))</f>
        <v>0</v>
      </c>
      <c r="H35" s="12">
        <f>IF(Control!$C$11="Highly pure",Parameters!$C$11*'Water demand'!H35/1000,IF(Control!$C$11="Tap water",0,Parameters!$C$21*'Water demand'!H35/1000))</f>
        <v>0</v>
      </c>
      <c r="I35" s="12">
        <f>IF(Control!$C$11="Highly pure",Parameters!$C$11*'Water demand'!I35/1000,IF(Control!$C$11="Tap water",0,Parameters!$C$21*'Water demand'!I35/1000))</f>
        <v>0</v>
      </c>
      <c r="J35" s="12">
        <f>IF(Control!$C$11="Highly pure",Parameters!$C$11*'Water demand'!J35/1000,IF(Control!$C$11="Tap water",0,Parameters!$C$21*'Water demand'!J35/1000))</f>
        <v>0</v>
      </c>
      <c r="K35" s="12">
        <f>IF(Control!$C$11="Highly pure",Parameters!$C$11*'Water demand'!K35/1000,IF(Control!$C$11="Tap water",0,Parameters!$C$21*'Water demand'!K35/1000))</f>
        <v>0</v>
      </c>
      <c r="L35" s="12">
        <f>IF(Control!$C$11="Highly pure",Parameters!$C$11*'Water demand'!L35/1000,IF(Control!$C$11="Tap water",0,Parameters!$C$21*'Water demand'!L35/1000))</f>
        <v>0</v>
      </c>
      <c r="M35" s="12">
        <f>IF(Control!$C$11="Highly pure",Parameters!$C$11*'Water demand'!M35/1000,IF(Control!$C$11="Tap water",0,Parameters!$C$21*'Water demand'!M35/1000))</f>
        <v>0</v>
      </c>
      <c r="N35" s="12">
        <f>IF(Control!$C$11="Highly pure",Parameters!$C$11*'Water demand'!N35/1000,IF(Control!$C$11="Tap water",0,Parameters!$C$21*'Water demand'!N35/1000))</f>
        <v>0</v>
      </c>
      <c r="O35" s="12">
        <f>IF(Control!$C$11="Highly pure",Parameters!$C$11*'Water demand'!O35/1000,IF(Control!$C$11="Tap water",0,Parameters!$C$21*'Water demand'!O35/1000))</f>
        <v>0</v>
      </c>
      <c r="P35" s="12">
        <f>IF(Control!$C$11="Highly pure",Parameters!$C$11*'Water demand'!P35/1000,IF(Control!$C$11="Tap water",0,Parameters!$C$21*'Water demand'!P35/1000))</f>
        <v>0</v>
      </c>
      <c r="Q35" s="12">
        <f>IF(Control!$C$11="Highly pure",Parameters!$C$11*'Water demand'!Q35/1000,IF(Control!$C$11="Tap water",0,Parameters!$C$21*'Water demand'!Q35/1000))</f>
        <v>0</v>
      </c>
      <c r="R35" s="12">
        <f>IF(Control!$C$11="Highly pure",Parameters!$C$11*'Water demand'!R35/1000,IF(Control!$C$11="Tap water",0,Parameters!$C$21*'Water demand'!R35/1000))</f>
        <v>0</v>
      </c>
      <c r="S35" s="12">
        <f>IF(Control!$C$11="Highly pure",Parameters!$C$11*'Water demand'!S35/1000,IF(Control!$C$11="Tap water",0,Parameters!$C$21*'Water demand'!S35/1000))</f>
        <v>0</v>
      </c>
      <c r="T35" s="12">
        <f>IF(Control!$C$11="Highly pure",Parameters!$C$11*'Water demand'!T35/1000,IF(Control!$C$11="Tap water",0,Parameters!$C$21*'Water demand'!T35/1000))</f>
        <v>0</v>
      </c>
      <c r="U35" s="12">
        <f>IF(Control!$C$11="Highly pure",Parameters!$C$11*'Water demand'!U35/1000,IF(Control!$C$11="Tap water",0,Parameters!$C$21*'Water demand'!U35/1000))</f>
        <v>0</v>
      </c>
      <c r="V35" s="12">
        <f>IF(Control!$C$11="Highly pure",Parameters!$C$11*'Water demand'!V35/1000,IF(Control!$C$11="Tap water",0,Parameters!$C$21*'Water demand'!V35/1000))</f>
        <v>0</v>
      </c>
      <c r="W35" s="12">
        <f>IF(Control!$C$11="Highly pure",Parameters!$C$11*'Water demand'!W35/1000,IF(Control!$C$11="Tap water",0,Parameters!$C$21*'Water demand'!W35/1000))</f>
        <v>0</v>
      </c>
      <c r="X35" s="12">
        <f>IF(Control!$C$11="Highly pure",Parameters!$C$11*'Water demand'!X35/1000,IF(Control!$C$11="Tap water",0,Parameters!$C$21*'Water demand'!X35/1000))</f>
        <v>0</v>
      </c>
      <c r="Y35" s="12">
        <f>IF(Control!$C$11="Highly pure",Parameters!$C$11*'Water demand'!Y35/1000,IF(Control!$C$11="Tap water",0,Parameters!$C$21*'Water demand'!Y35/1000))</f>
        <v>0</v>
      </c>
      <c r="Z35" s="12">
        <f>IF(Control!$C$11="Highly pure",Parameters!$C$11*'Water demand'!Z35/1000,IF(Control!$C$11="Tap water",0,Parameters!$C$21*'Water demand'!Z35/1000))</f>
        <v>0</v>
      </c>
      <c r="AB35" s="7">
        <f t="shared" si="0"/>
        <v>0</v>
      </c>
    </row>
    <row r="36" spans="2:28" x14ac:dyDescent="0.2">
      <c r="B36" s="6">
        <v>44230</v>
      </c>
      <c r="C36" s="12">
        <f>IF(Control!$C$11="Highly pure",Parameters!$C$11*'Water demand'!C36/1000,IF(Control!$C$11="Tap water",0,Parameters!$C$21*'Water demand'!C36/1000))</f>
        <v>0</v>
      </c>
      <c r="D36" s="12">
        <f>IF(Control!$C$11="Highly pure",Parameters!$C$11*'Water demand'!D36/1000,IF(Control!$C$11="Tap water",0,Parameters!$C$21*'Water demand'!D36/1000))</f>
        <v>0</v>
      </c>
      <c r="E36" s="12">
        <f>IF(Control!$C$11="Highly pure",Parameters!$C$11*'Water demand'!E36/1000,IF(Control!$C$11="Tap water",0,Parameters!$C$21*'Water demand'!E36/1000))</f>
        <v>0</v>
      </c>
      <c r="F36" s="12">
        <f>IF(Control!$C$11="Highly pure",Parameters!$C$11*'Water demand'!F36/1000,IF(Control!$C$11="Tap water",0,Parameters!$C$21*'Water demand'!F36/1000))</f>
        <v>0</v>
      </c>
      <c r="G36" s="12">
        <f>IF(Control!$C$11="Highly pure",Parameters!$C$11*'Water demand'!G36/1000,IF(Control!$C$11="Tap water",0,Parameters!$C$21*'Water demand'!G36/1000))</f>
        <v>0</v>
      </c>
      <c r="H36" s="12">
        <f>IF(Control!$C$11="Highly pure",Parameters!$C$11*'Water demand'!H36/1000,IF(Control!$C$11="Tap water",0,Parameters!$C$21*'Water demand'!H36/1000))</f>
        <v>0</v>
      </c>
      <c r="I36" s="12">
        <f>IF(Control!$C$11="Highly pure",Parameters!$C$11*'Water demand'!I36/1000,IF(Control!$C$11="Tap water",0,Parameters!$C$21*'Water demand'!I36/1000))</f>
        <v>0</v>
      </c>
      <c r="J36" s="12">
        <f>IF(Control!$C$11="Highly pure",Parameters!$C$11*'Water demand'!J36/1000,IF(Control!$C$11="Tap water",0,Parameters!$C$21*'Water demand'!J36/1000))</f>
        <v>0</v>
      </c>
      <c r="K36" s="12">
        <f>IF(Control!$C$11="Highly pure",Parameters!$C$11*'Water demand'!K36/1000,IF(Control!$C$11="Tap water",0,Parameters!$C$21*'Water demand'!K36/1000))</f>
        <v>0</v>
      </c>
      <c r="L36" s="12">
        <f>IF(Control!$C$11="Highly pure",Parameters!$C$11*'Water demand'!L36/1000,IF(Control!$C$11="Tap water",0,Parameters!$C$21*'Water demand'!L36/1000))</f>
        <v>0</v>
      </c>
      <c r="M36" s="12">
        <f>IF(Control!$C$11="Highly pure",Parameters!$C$11*'Water demand'!M36/1000,IF(Control!$C$11="Tap water",0,Parameters!$C$21*'Water demand'!M36/1000))</f>
        <v>0</v>
      </c>
      <c r="N36" s="12">
        <f>IF(Control!$C$11="Highly pure",Parameters!$C$11*'Water demand'!N36/1000,IF(Control!$C$11="Tap water",0,Parameters!$C$21*'Water demand'!N36/1000))</f>
        <v>0</v>
      </c>
      <c r="O36" s="12">
        <f>IF(Control!$C$11="Highly pure",Parameters!$C$11*'Water demand'!O36/1000,IF(Control!$C$11="Tap water",0,Parameters!$C$21*'Water demand'!O36/1000))</f>
        <v>0</v>
      </c>
      <c r="P36" s="12">
        <f>IF(Control!$C$11="Highly pure",Parameters!$C$11*'Water demand'!P36/1000,IF(Control!$C$11="Tap water",0,Parameters!$C$21*'Water demand'!P36/1000))</f>
        <v>0</v>
      </c>
      <c r="Q36" s="12">
        <f>IF(Control!$C$11="Highly pure",Parameters!$C$11*'Water demand'!Q36/1000,IF(Control!$C$11="Tap water",0,Parameters!$C$21*'Water demand'!Q36/1000))</f>
        <v>0</v>
      </c>
      <c r="R36" s="12">
        <f>IF(Control!$C$11="Highly pure",Parameters!$C$11*'Water demand'!R36/1000,IF(Control!$C$11="Tap water",0,Parameters!$C$21*'Water demand'!R36/1000))</f>
        <v>0</v>
      </c>
      <c r="S36" s="12">
        <f>IF(Control!$C$11="Highly pure",Parameters!$C$11*'Water demand'!S36/1000,IF(Control!$C$11="Tap water",0,Parameters!$C$21*'Water demand'!S36/1000))</f>
        <v>0</v>
      </c>
      <c r="T36" s="12">
        <f>IF(Control!$C$11="Highly pure",Parameters!$C$11*'Water demand'!T36/1000,IF(Control!$C$11="Tap water",0,Parameters!$C$21*'Water demand'!T36/1000))</f>
        <v>0</v>
      </c>
      <c r="U36" s="12">
        <f>IF(Control!$C$11="Highly pure",Parameters!$C$11*'Water demand'!U36/1000,IF(Control!$C$11="Tap water",0,Parameters!$C$21*'Water demand'!U36/1000))</f>
        <v>0</v>
      </c>
      <c r="V36" s="12">
        <f>IF(Control!$C$11="Highly pure",Parameters!$C$11*'Water demand'!V36/1000,IF(Control!$C$11="Tap water",0,Parameters!$C$21*'Water demand'!V36/1000))</f>
        <v>0</v>
      </c>
      <c r="W36" s="12">
        <f>IF(Control!$C$11="Highly pure",Parameters!$C$11*'Water demand'!W36/1000,IF(Control!$C$11="Tap water",0,Parameters!$C$21*'Water demand'!W36/1000))</f>
        <v>0</v>
      </c>
      <c r="X36" s="12">
        <f>IF(Control!$C$11="Highly pure",Parameters!$C$11*'Water demand'!X36/1000,IF(Control!$C$11="Tap water",0,Parameters!$C$21*'Water demand'!X36/1000))</f>
        <v>0</v>
      </c>
      <c r="Y36" s="12">
        <f>IF(Control!$C$11="Highly pure",Parameters!$C$11*'Water demand'!Y36/1000,IF(Control!$C$11="Tap water",0,Parameters!$C$21*'Water demand'!Y36/1000))</f>
        <v>0</v>
      </c>
      <c r="Z36" s="12">
        <f>IF(Control!$C$11="Highly pure",Parameters!$C$11*'Water demand'!Z36/1000,IF(Control!$C$11="Tap water",0,Parameters!$C$21*'Water demand'!Z36/1000))</f>
        <v>0</v>
      </c>
      <c r="AB36" s="7">
        <f t="shared" si="0"/>
        <v>0</v>
      </c>
    </row>
    <row r="37" spans="2:28" x14ac:dyDescent="0.2">
      <c r="B37" s="6">
        <v>44231</v>
      </c>
      <c r="C37" s="12">
        <f>IF(Control!$C$11="Highly pure",Parameters!$C$11*'Water demand'!C37/1000,IF(Control!$C$11="Tap water",0,Parameters!$C$21*'Water demand'!C37/1000))</f>
        <v>0</v>
      </c>
      <c r="D37" s="12">
        <f>IF(Control!$C$11="Highly pure",Parameters!$C$11*'Water demand'!D37/1000,IF(Control!$C$11="Tap water",0,Parameters!$C$21*'Water demand'!D37/1000))</f>
        <v>0</v>
      </c>
      <c r="E37" s="12">
        <f>IF(Control!$C$11="Highly pure",Parameters!$C$11*'Water demand'!E37/1000,IF(Control!$C$11="Tap water",0,Parameters!$C$21*'Water demand'!E37/1000))</f>
        <v>0</v>
      </c>
      <c r="F37" s="12">
        <f>IF(Control!$C$11="Highly pure",Parameters!$C$11*'Water demand'!F37/1000,IF(Control!$C$11="Tap water",0,Parameters!$C$21*'Water demand'!F37/1000))</f>
        <v>0</v>
      </c>
      <c r="G37" s="12">
        <f>IF(Control!$C$11="Highly pure",Parameters!$C$11*'Water demand'!G37/1000,IF(Control!$C$11="Tap water",0,Parameters!$C$21*'Water demand'!G37/1000))</f>
        <v>0</v>
      </c>
      <c r="H37" s="12">
        <f>IF(Control!$C$11="Highly pure",Parameters!$C$11*'Water demand'!H37/1000,IF(Control!$C$11="Tap water",0,Parameters!$C$21*'Water demand'!H37/1000))</f>
        <v>0</v>
      </c>
      <c r="I37" s="12">
        <f>IF(Control!$C$11="Highly pure",Parameters!$C$11*'Water demand'!I37/1000,IF(Control!$C$11="Tap water",0,Parameters!$C$21*'Water demand'!I37/1000))</f>
        <v>0</v>
      </c>
      <c r="J37" s="12">
        <f>IF(Control!$C$11="Highly pure",Parameters!$C$11*'Water demand'!J37/1000,IF(Control!$C$11="Tap water",0,Parameters!$C$21*'Water demand'!J37/1000))</f>
        <v>0</v>
      </c>
      <c r="K37" s="12">
        <f>IF(Control!$C$11="Highly pure",Parameters!$C$11*'Water demand'!K37/1000,IF(Control!$C$11="Tap water",0,Parameters!$C$21*'Water demand'!K37/1000))</f>
        <v>0</v>
      </c>
      <c r="L37" s="12">
        <f>IF(Control!$C$11="Highly pure",Parameters!$C$11*'Water demand'!L37/1000,IF(Control!$C$11="Tap water",0,Parameters!$C$21*'Water demand'!L37/1000))</f>
        <v>0</v>
      </c>
      <c r="M37" s="12">
        <f>IF(Control!$C$11="Highly pure",Parameters!$C$11*'Water demand'!M37/1000,IF(Control!$C$11="Tap water",0,Parameters!$C$21*'Water demand'!M37/1000))</f>
        <v>0</v>
      </c>
      <c r="N37" s="12">
        <f>IF(Control!$C$11="Highly pure",Parameters!$C$11*'Water demand'!N37/1000,IF(Control!$C$11="Tap water",0,Parameters!$C$21*'Water demand'!N37/1000))</f>
        <v>0</v>
      </c>
      <c r="O37" s="12">
        <f>IF(Control!$C$11="Highly pure",Parameters!$C$11*'Water demand'!O37/1000,IF(Control!$C$11="Tap water",0,Parameters!$C$21*'Water demand'!O37/1000))</f>
        <v>0</v>
      </c>
      <c r="P37" s="12">
        <f>IF(Control!$C$11="Highly pure",Parameters!$C$11*'Water demand'!P37/1000,IF(Control!$C$11="Tap water",0,Parameters!$C$21*'Water demand'!P37/1000))</f>
        <v>0</v>
      </c>
      <c r="Q37" s="12">
        <f>IF(Control!$C$11="Highly pure",Parameters!$C$11*'Water demand'!Q37/1000,IF(Control!$C$11="Tap water",0,Parameters!$C$21*'Water demand'!Q37/1000))</f>
        <v>0</v>
      </c>
      <c r="R37" s="12">
        <f>IF(Control!$C$11="Highly pure",Parameters!$C$11*'Water demand'!R37/1000,IF(Control!$C$11="Tap water",0,Parameters!$C$21*'Water demand'!R37/1000))</f>
        <v>0</v>
      </c>
      <c r="S37" s="12">
        <f>IF(Control!$C$11="Highly pure",Parameters!$C$11*'Water demand'!S37/1000,IF(Control!$C$11="Tap water",0,Parameters!$C$21*'Water demand'!S37/1000))</f>
        <v>0</v>
      </c>
      <c r="T37" s="12">
        <f>IF(Control!$C$11="Highly pure",Parameters!$C$11*'Water demand'!T37/1000,IF(Control!$C$11="Tap water",0,Parameters!$C$21*'Water demand'!T37/1000))</f>
        <v>0</v>
      </c>
      <c r="U37" s="12">
        <f>IF(Control!$C$11="Highly pure",Parameters!$C$11*'Water demand'!U37/1000,IF(Control!$C$11="Tap water",0,Parameters!$C$21*'Water demand'!U37/1000))</f>
        <v>0</v>
      </c>
      <c r="V37" s="12">
        <f>IF(Control!$C$11="Highly pure",Parameters!$C$11*'Water demand'!V37/1000,IF(Control!$C$11="Tap water",0,Parameters!$C$21*'Water demand'!V37/1000))</f>
        <v>0</v>
      </c>
      <c r="W37" s="12">
        <f>IF(Control!$C$11="Highly pure",Parameters!$C$11*'Water demand'!W37/1000,IF(Control!$C$11="Tap water",0,Parameters!$C$21*'Water demand'!W37/1000))</f>
        <v>0</v>
      </c>
      <c r="X37" s="12">
        <f>IF(Control!$C$11="Highly pure",Parameters!$C$11*'Water demand'!X37/1000,IF(Control!$C$11="Tap water",0,Parameters!$C$21*'Water demand'!X37/1000))</f>
        <v>0</v>
      </c>
      <c r="Y37" s="12">
        <f>IF(Control!$C$11="Highly pure",Parameters!$C$11*'Water demand'!Y37/1000,IF(Control!$C$11="Tap water",0,Parameters!$C$21*'Water demand'!Y37/1000))</f>
        <v>0</v>
      </c>
      <c r="Z37" s="12">
        <f>IF(Control!$C$11="Highly pure",Parameters!$C$11*'Water demand'!Z37/1000,IF(Control!$C$11="Tap water",0,Parameters!$C$21*'Water demand'!Z37/1000))</f>
        <v>0</v>
      </c>
      <c r="AB37" s="7">
        <f t="shared" si="0"/>
        <v>0</v>
      </c>
    </row>
    <row r="38" spans="2:28" x14ac:dyDescent="0.2">
      <c r="B38" s="6">
        <v>44232</v>
      </c>
      <c r="C38" s="12">
        <f>IF(Control!$C$11="Highly pure",Parameters!$C$11*'Water demand'!C38/1000,IF(Control!$C$11="Tap water",0,Parameters!$C$21*'Water demand'!C38/1000))</f>
        <v>0</v>
      </c>
      <c r="D38" s="12">
        <f>IF(Control!$C$11="Highly pure",Parameters!$C$11*'Water demand'!D38/1000,IF(Control!$C$11="Tap water",0,Parameters!$C$21*'Water demand'!D38/1000))</f>
        <v>0</v>
      </c>
      <c r="E38" s="12">
        <f>IF(Control!$C$11="Highly pure",Parameters!$C$11*'Water demand'!E38/1000,IF(Control!$C$11="Tap water",0,Parameters!$C$21*'Water demand'!E38/1000))</f>
        <v>0</v>
      </c>
      <c r="F38" s="12">
        <f>IF(Control!$C$11="Highly pure",Parameters!$C$11*'Water demand'!F38/1000,IF(Control!$C$11="Tap water",0,Parameters!$C$21*'Water demand'!F38/1000))</f>
        <v>0</v>
      </c>
      <c r="G38" s="12">
        <f>IF(Control!$C$11="Highly pure",Parameters!$C$11*'Water demand'!G38/1000,IF(Control!$C$11="Tap water",0,Parameters!$C$21*'Water demand'!G38/1000))</f>
        <v>0</v>
      </c>
      <c r="H38" s="12">
        <f>IF(Control!$C$11="Highly pure",Parameters!$C$11*'Water demand'!H38/1000,IF(Control!$C$11="Tap water",0,Parameters!$C$21*'Water demand'!H38/1000))</f>
        <v>0</v>
      </c>
      <c r="I38" s="12">
        <f>IF(Control!$C$11="Highly pure",Parameters!$C$11*'Water demand'!I38/1000,IF(Control!$C$11="Tap water",0,Parameters!$C$21*'Water demand'!I38/1000))</f>
        <v>0</v>
      </c>
      <c r="J38" s="12">
        <f>IF(Control!$C$11="Highly pure",Parameters!$C$11*'Water demand'!J38/1000,IF(Control!$C$11="Tap water",0,Parameters!$C$21*'Water demand'!J38/1000))</f>
        <v>0</v>
      </c>
      <c r="K38" s="12">
        <f>IF(Control!$C$11="Highly pure",Parameters!$C$11*'Water demand'!K38/1000,IF(Control!$C$11="Tap water",0,Parameters!$C$21*'Water demand'!K38/1000))</f>
        <v>0</v>
      </c>
      <c r="L38" s="12">
        <f>IF(Control!$C$11="Highly pure",Parameters!$C$11*'Water demand'!L38/1000,IF(Control!$C$11="Tap water",0,Parameters!$C$21*'Water demand'!L38/1000))</f>
        <v>0</v>
      </c>
      <c r="M38" s="12">
        <f>IF(Control!$C$11="Highly pure",Parameters!$C$11*'Water demand'!M38/1000,IF(Control!$C$11="Tap water",0,Parameters!$C$21*'Water demand'!M38/1000))</f>
        <v>0</v>
      </c>
      <c r="N38" s="12">
        <f>IF(Control!$C$11="Highly pure",Parameters!$C$11*'Water demand'!N38/1000,IF(Control!$C$11="Tap water",0,Parameters!$C$21*'Water demand'!N38/1000))</f>
        <v>0</v>
      </c>
      <c r="O38" s="12">
        <f>IF(Control!$C$11="Highly pure",Parameters!$C$11*'Water demand'!O38/1000,IF(Control!$C$11="Tap water",0,Parameters!$C$21*'Water demand'!O38/1000))</f>
        <v>0</v>
      </c>
      <c r="P38" s="12">
        <f>IF(Control!$C$11="Highly pure",Parameters!$C$11*'Water demand'!P38/1000,IF(Control!$C$11="Tap water",0,Parameters!$C$21*'Water demand'!P38/1000))</f>
        <v>0</v>
      </c>
      <c r="Q38" s="12">
        <f>IF(Control!$C$11="Highly pure",Parameters!$C$11*'Water demand'!Q38/1000,IF(Control!$C$11="Tap water",0,Parameters!$C$21*'Water demand'!Q38/1000))</f>
        <v>0</v>
      </c>
      <c r="R38" s="12">
        <f>IF(Control!$C$11="Highly pure",Parameters!$C$11*'Water demand'!R38/1000,IF(Control!$C$11="Tap water",0,Parameters!$C$21*'Water demand'!R38/1000))</f>
        <v>0</v>
      </c>
      <c r="S38" s="12">
        <f>IF(Control!$C$11="Highly pure",Parameters!$C$11*'Water demand'!S38/1000,IF(Control!$C$11="Tap water",0,Parameters!$C$21*'Water demand'!S38/1000))</f>
        <v>0</v>
      </c>
      <c r="T38" s="12">
        <f>IF(Control!$C$11="Highly pure",Parameters!$C$11*'Water demand'!T38/1000,IF(Control!$C$11="Tap water",0,Parameters!$C$21*'Water demand'!T38/1000))</f>
        <v>0</v>
      </c>
      <c r="U38" s="12">
        <f>IF(Control!$C$11="Highly pure",Parameters!$C$11*'Water demand'!U38/1000,IF(Control!$C$11="Tap water",0,Parameters!$C$21*'Water demand'!U38/1000))</f>
        <v>0</v>
      </c>
      <c r="V38" s="12">
        <f>IF(Control!$C$11="Highly pure",Parameters!$C$11*'Water demand'!V38/1000,IF(Control!$C$11="Tap water",0,Parameters!$C$21*'Water demand'!V38/1000))</f>
        <v>0</v>
      </c>
      <c r="W38" s="12">
        <f>IF(Control!$C$11="Highly pure",Parameters!$C$11*'Water demand'!W38/1000,IF(Control!$C$11="Tap water",0,Parameters!$C$21*'Water demand'!W38/1000))</f>
        <v>0</v>
      </c>
      <c r="X38" s="12">
        <f>IF(Control!$C$11="Highly pure",Parameters!$C$11*'Water demand'!X38/1000,IF(Control!$C$11="Tap water",0,Parameters!$C$21*'Water demand'!X38/1000))</f>
        <v>0</v>
      </c>
      <c r="Y38" s="12">
        <f>IF(Control!$C$11="Highly pure",Parameters!$C$11*'Water demand'!Y38/1000,IF(Control!$C$11="Tap water",0,Parameters!$C$21*'Water demand'!Y38/1000))</f>
        <v>0</v>
      </c>
      <c r="Z38" s="12">
        <f>IF(Control!$C$11="Highly pure",Parameters!$C$11*'Water demand'!Z38/1000,IF(Control!$C$11="Tap water",0,Parameters!$C$21*'Water demand'!Z38/1000))</f>
        <v>0</v>
      </c>
      <c r="AB38" s="7">
        <f t="shared" si="0"/>
        <v>0</v>
      </c>
    </row>
    <row r="39" spans="2:28" x14ac:dyDescent="0.2">
      <c r="B39" s="6">
        <v>44233</v>
      </c>
      <c r="C39" s="12">
        <f>IF(Control!$C$11="Highly pure",Parameters!$C$11*'Water demand'!C39/1000,IF(Control!$C$11="Tap water",0,Parameters!$C$21*'Water demand'!C39/1000))</f>
        <v>0</v>
      </c>
      <c r="D39" s="12">
        <f>IF(Control!$C$11="Highly pure",Parameters!$C$11*'Water demand'!D39/1000,IF(Control!$C$11="Tap water",0,Parameters!$C$21*'Water demand'!D39/1000))</f>
        <v>0</v>
      </c>
      <c r="E39" s="12">
        <f>IF(Control!$C$11="Highly pure",Parameters!$C$11*'Water demand'!E39/1000,IF(Control!$C$11="Tap water",0,Parameters!$C$21*'Water demand'!E39/1000))</f>
        <v>0</v>
      </c>
      <c r="F39" s="12">
        <f>IF(Control!$C$11="Highly pure",Parameters!$C$11*'Water demand'!F39/1000,IF(Control!$C$11="Tap water",0,Parameters!$C$21*'Water demand'!F39/1000))</f>
        <v>0</v>
      </c>
      <c r="G39" s="12">
        <f>IF(Control!$C$11="Highly pure",Parameters!$C$11*'Water demand'!G39/1000,IF(Control!$C$11="Tap water",0,Parameters!$C$21*'Water demand'!G39/1000))</f>
        <v>0</v>
      </c>
      <c r="H39" s="12">
        <f>IF(Control!$C$11="Highly pure",Parameters!$C$11*'Water demand'!H39/1000,IF(Control!$C$11="Tap water",0,Parameters!$C$21*'Water demand'!H39/1000))</f>
        <v>0</v>
      </c>
      <c r="I39" s="12">
        <f>IF(Control!$C$11="Highly pure",Parameters!$C$11*'Water demand'!I39/1000,IF(Control!$C$11="Tap water",0,Parameters!$C$21*'Water demand'!I39/1000))</f>
        <v>0</v>
      </c>
      <c r="J39" s="12">
        <f>IF(Control!$C$11="Highly pure",Parameters!$C$11*'Water demand'!J39/1000,IF(Control!$C$11="Tap water",0,Parameters!$C$21*'Water demand'!J39/1000))</f>
        <v>0</v>
      </c>
      <c r="K39" s="12">
        <f>IF(Control!$C$11="Highly pure",Parameters!$C$11*'Water demand'!K39/1000,IF(Control!$C$11="Tap water",0,Parameters!$C$21*'Water demand'!K39/1000))</f>
        <v>0</v>
      </c>
      <c r="L39" s="12">
        <f>IF(Control!$C$11="Highly pure",Parameters!$C$11*'Water demand'!L39/1000,IF(Control!$C$11="Tap water",0,Parameters!$C$21*'Water demand'!L39/1000))</f>
        <v>0</v>
      </c>
      <c r="M39" s="12">
        <f>IF(Control!$C$11="Highly pure",Parameters!$C$11*'Water demand'!M39/1000,IF(Control!$C$11="Tap water",0,Parameters!$C$21*'Water demand'!M39/1000))</f>
        <v>0</v>
      </c>
      <c r="N39" s="12">
        <f>IF(Control!$C$11="Highly pure",Parameters!$C$11*'Water demand'!N39/1000,IF(Control!$C$11="Tap water",0,Parameters!$C$21*'Water demand'!N39/1000))</f>
        <v>0</v>
      </c>
      <c r="O39" s="12">
        <f>IF(Control!$C$11="Highly pure",Parameters!$C$11*'Water demand'!O39/1000,IF(Control!$C$11="Tap water",0,Parameters!$C$21*'Water demand'!O39/1000))</f>
        <v>0</v>
      </c>
      <c r="P39" s="12">
        <f>IF(Control!$C$11="Highly pure",Parameters!$C$11*'Water demand'!P39/1000,IF(Control!$C$11="Tap water",0,Parameters!$C$21*'Water demand'!P39/1000))</f>
        <v>0</v>
      </c>
      <c r="Q39" s="12">
        <f>IF(Control!$C$11="Highly pure",Parameters!$C$11*'Water demand'!Q39/1000,IF(Control!$C$11="Tap water",0,Parameters!$C$21*'Water demand'!Q39/1000))</f>
        <v>0</v>
      </c>
      <c r="R39" s="12">
        <f>IF(Control!$C$11="Highly pure",Parameters!$C$11*'Water demand'!R39/1000,IF(Control!$C$11="Tap water",0,Parameters!$C$21*'Water demand'!R39/1000))</f>
        <v>0</v>
      </c>
      <c r="S39" s="12">
        <f>IF(Control!$C$11="Highly pure",Parameters!$C$11*'Water demand'!S39/1000,IF(Control!$C$11="Tap water",0,Parameters!$C$21*'Water demand'!S39/1000))</f>
        <v>0</v>
      </c>
      <c r="T39" s="12">
        <f>IF(Control!$C$11="Highly pure",Parameters!$C$11*'Water demand'!T39/1000,IF(Control!$C$11="Tap water",0,Parameters!$C$21*'Water demand'!T39/1000))</f>
        <v>0</v>
      </c>
      <c r="U39" s="12">
        <f>IF(Control!$C$11="Highly pure",Parameters!$C$11*'Water demand'!U39/1000,IF(Control!$C$11="Tap water",0,Parameters!$C$21*'Water demand'!U39/1000))</f>
        <v>0</v>
      </c>
      <c r="V39" s="12">
        <f>IF(Control!$C$11="Highly pure",Parameters!$C$11*'Water demand'!V39/1000,IF(Control!$C$11="Tap water",0,Parameters!$C$21*'Water demand'!V39/1000))</f>
        <v>0</v>
      </c>
      <c r="W39" s="12">
        <f>IF(Control!$C$11="Highly pure",Parameters!$C$11*'Water demand'!W39/1000,IF(Control!$C$11="Tap water",0,Parameters!$C$21*'Water demand'!W39/1000))</f>
        <v>0</v>
      </c>
      <c r="X39" s="12">
        <f>IF(Control!$C$11="Highly pure",Parameters!$C$11*'Water demand'!X39/1000,IF(Control!$C$11="Tap water",0,Parameters!$C$21*'Water demand'!X39/1000))</f>
        <v>0</v>
      </c>
      <c r="Y39" s="12">
        <f>IF(Control!$C$11="Highly pure",Parameters!$C$11*'Water demand'!Y39/1000,IF(Control!$C$11="Tap water",0,Parameters!$C$21*'Water demand'!Y39/1000))</f>
        <v>0</v>
      </c>
      <c r="Z39" s="12">
        <f>IF(Control!$C$11="Highly pure",Parameters!$C$11*'Water demand'!Z39/1000,IF(Control!$C$11="Tap water",0,Parameters!$C$21*'Water demand'!Z39/1000))</f>
        <v>0</v>
      </c>
      <c r="AB39" s="7">
        <f t="shared" si="0"/>
        <v>0</v>
      </c>
    </row>
    <row r="40" spans="2:28" x14ac:dyDescent="0.2">
      <c r="B40" s="6">
        <v>44234</v>
      </c>
      <c r="C40" s="12">
        <f>IF(Control!$C$11="Highly pure",Parameters!$C$11*'Water demand'!C40/1000,IF(Control!$C$11="Tap water",0,Parameters!$C$21*'Water demand'!C40/1000))</f>
        <v>0</v>
      </c>
      <c r="D40" s="12">
        <f>IF(Control!$C$11="Highly pure",Parameters!$C$11*'Water demand'!D40/1000,IF(Control!$C$11="Tap water",0,Parameters!$C$21*'Water demand'!D40/1000))</f>
        <v>0</v>
      </c>
      <c r="E40" s="12">
        <f>IF(Control!$C$11="Highly pure",Parameters!$C$11*'Water demand'!E40/1000,IF(Control!$C$11="Tap water",0,Parameters!$C$21*'Water demand'!E40/1000))</f>
        <v>0</v>
      </c>
      <c r="F40" s="12">
        <f>IF(Control!$C$11="Highly pure",Parameters!$C$11*'Water demand'!F40/1000,IF(Control!$C$11="Tap water",0,Parameters!$C$21*'Water demand'!F40/1000))</f>
        <v>0</v>
      </c>
      <c r="G40" s="12">
        <f>IF(Control!$C$11="Highly pure",Parameters!$C$11*'Water demand'!G40/1000,IF(Control!$C$11="Tap water",0,Parameters!$C$21*'Water demand'!G40/1000))</f>
        <v>0</v>
      </c>
      <c r="H40" s="12">
        <f>IF(Control!$C$11="Highly pure",Parameters!$C$11*'Water demand'!H40/1000,IF(Control!$C$11="Tap water",0,Parameters!$C$21*'Water demand'!H40/1000))</f>
        <v>0</v>
      </c>
      <c r="I40" s="12">
        <f>IF(Control!$C$11="Highly pure",Parameters!$C$11*'Water demand'!I40/1000,IF(Control!$C$11="Tap water",0,Parameters!$C$21*'Water demand'!I40/1000))</f>
        <v>0</v>
      </c>
      <c r="J40" s="12">
        <f>IF(Control!$C$11="Highly pure",Parameters!$C$11*'Water demand'!J40/1000,IF(Control!$C$11="Tap water",0,Parameters!$C$21*'Water demand'!J40/1000))</f>
        <v>0</v>
      </c>
      <c r="K40" s="12">
        <f>IF(Control!$C$11="Highly pure",Parameters!$C$11*'Water demand'!K40/1000,IF(Control!$C$11="Tap water",0,Parameters!$C$21*'Water demand'!K40/1000))</f>
        <v>0</v>
      </c>
      <c r="L40" s="12">
        <f>IF(Control!$C$11="Highly pure",Parameters!$C$11*'Water demand'!L40/1000,IF(Control!$C$11="Tap water",0,Parameters!$C$21*'Water demand'!L40/1000))</f>
        <v>0</v>
      </c>
      <c r="M40" s="12">
        <f>IF(Control!$C$11="Highly pure",Parameters!$C$11*'Water demand'!M40/1000,IF(Control!$C$11="Tap water",0,Parameters!$C$21*'Water demand'!M40/1000))</f>
        <v>0</v>
      </c>
      <c r="N40" s="12">
        <f>IF(Control!$C$11="Highly pure",Parameters!$C$11*'Water demand'!N40/1000,IF(Control!$C$11="Tap water",0,Parameters!$C$21*'Water demand'!N40/1000))</f>
        <v>0</v>
      </c>
      <c r="O40" s="12">
        <f>IF(Control!$C$11="Highly pure",Parameters!$C$11*'Water demand'!O40/1000,IF(Control!$C$11="Tap water",0,Parameters!$C$21*'Water demand'!O40/1000))</f>
        <v>0</v>
      </c>
      <c r="P40" s="12">
        <f>IF(Control!$C$11="Highly pure",Parameters!$C$11*'Water demand'!P40/1000,IF(Control!$C$11="Tap water",0,Parameters!$C$21*'Water demand'!P40/1000))</f>
        <v>0</v>
      </c>
      <c r="Q40" s="12">
        <f>IF(Control!$C$11="Highly pure",Parameters!$C$11*'Water demand'!Q40/1000,IF(Control!$C$11="Tap water",0,Parameters!$C$21*'Water demand'!Q40/1000))</f>
        <v>0</v>
      </c>
      <c r="R40" s="12">
        <f>IF(Control!$C$11="Highly pure",Parameters!$C$11*'Water demand'!R40/1000,IF(Control!$C$11="Tap water",0,Parameters!$C$21*'Water demand'!R40/1000))</f>
        <v>0</v>
      </c>
      <c r="S40" s="12">
        <f>IF(Control!$C$11="Highly pure",Parameters!$C$11*'Water demand'!S40/1000,IF(Control!$C$11="Tap water",0,Parameters!$C$21*'Water demand'!S40/1000))</f>
        <v>0</v>
      </c>
      <c r="T40" s="12">
        <f>IF(Control!$C$11="Highly pure",Parameters!$C$11*'Water demand'!T40/1000,IF(Control!$C$11="Tap water",0,Parameters!$C$21*'Water demand'!T40/1000))</f>
        <v>0</v>
      </c>
      <c r="U40" s="12">
        <f>IF(Control!$C$11="Highly pure",Parameters!$C$11*'Water demand'!U40/1000,IF(Control!$C$11="Tap water",0,Parameters!$C$21*'Water demand'!U40/1000))</f>
        <v>0</v>
      </c>
      <c r="V40" s="12">
        <f>IF(Control!$C$11="Highly pure",Parameters!$C$11*'Water demand'!V40/1000,IF(Control!$C$11="Tap water",0,Parameters!$C$21*'Water demand'!V40/1000))</f>
        <v>0</v>
      </c>
      <c r="W40" s="12">
        <f>IF(Control!$C$11="Highly pure",Parameters!$C$11*'Water demand'!W40/1000,IF(Control!$C$11="Tap water",0,Parameters!$C$21*'Water demand'!W40/1000))</f>
        <v>0</v>
      </c>
      <c r="X40" s="12">
        <f>IF(Control!$C$11="Highly pure",Parameters!$C$11*'Water demand'!X40/1000,IF(Control!$C$11="Tap water",0,Parameters!$C$21*'Water demand'!X40/1000))</f>
        <v>0</v>
      </c>
      <c r="Y40" s="12">
        <f>IF(Control!$C$11="Highly pure",Parameters!$C$11*'Water demand'!Y40/1000,IF(Control!$C$11="Tap water",0,Parameters!$C$21*'Water demand'!Y40/1000))</f>
        <v>0</v>
      </c>
      <c r="Z40" s="12">
        <f>IF(Control!$C$11="Highly pure",Parameters!$C$11*'Water demand'!Z40/1000,IF(Control!$C$11="Tap water",0,Parameters!$C$21*'Water demand'!Z40/1000))</f>
        <v>0</v>
      </c>
      <c r="AB40" s="7">
        <f t="shared" si="0"/>
        <v>0</v>
      </c>
    </row>
    <row r="41" spans="2:28" x14ac:dyDescent="0.2">
      <c r="B41" s="6">
        <v>44235</v>
      </c>
      <c r="C41" s="12">
        <f>IF(Control!$C$11="Highly pure",Parameters!$C$11*'Water demand'!C41/1000,IF(Control!$C$11="Tap water",0,Parameters!$C$21*'Water demand'!C41/1000))</f>
        <v>0</v>
      </c>
      <c r="D41" s="12">
        <f>IF(Control!$C$11="Highly pure",Parameters!$C$11*'Water demand'!D41/1000,IF(Control!$C$11="Tap water",0,Parameters!$C$21*'Water demand'!D41/1000))</f>
        <v>0</v>
      </c>
      <c r="E41" s="12">
        <f>IF(Control!$C$11="Highly pure",Parameters!$C$11*'Water demand'!E41/1000,IF(Control!$C$11="Tap water",0,Parameters!$C$21*'Water demand'!E41/1000))</f>
        <v>0</v>
      </c>
      <c r="F41" s="12">
        <f>IF(Control!$C$11="Highly pure",Parameters!$C$11*'Water demand'!F41/1000,IF(Control!$C$11="Tap water",0,Parameters!$C$21*'Water demand'!F41/1000))</f>
        <v>0</v>
      </c>
      <c r="G41" s="12">
        <f>IF(Control!$C$11="Highly pure",Parameters!$C$11*'Water demand'!G41/1000,IF(Control!$C$11="Tap water",0,Parameters!$C$21*'Water demand'!G41/1000))</f>
        <v>0</v>
      </c>
      <c r="H41" s="12">
        <f>IF(Control!$C$11="Highly pure",Parameters!$C$11*'Water demand'!H41/1000,IF(Control!$C$11="Tap water",0,Parameters!$C$21*'Water demand'!H41/1000))</f>
        <v>0</v>
      </c>
      <c r="I41" s="12">
        <f>IF(Control!$C$11="Highly pure",Parameters!$C$11*'Water demand'!I41/1000,IF(Control!$C$11="Tap water",0,Parameters!$C$21*'Water demand'!I41/1000))</f>
        <v>0</v>
      </c>
      <c r="J41" s="12">
        <f>IF(Control!$C$11="Highly pure",Parameters!$C$11*'Water demand'!J41/1000,IF(Control!$C$11="Tap water",0,Parameters!$C$21*'Water demand'!J41/1000))</f>
        <v>0</v>
      </c>
      <c r="K41" s="12">
        <f>IF(Control!$C$11="Highly pure",Parameters!$C$11*'Water demand'!K41/1000,IF(Control!$C$11="Tap water",0,Parameters!$C$21*'Water demand'!K41/1000))</f>
        <v>0</v>
      </c>
      <c r="L41" s="12">
        <f>IF(Control!$C$11="Highly pure",Parameters!$C$11*'Water demand'!L41/1000,IF(Control!$C$11="Tap water",0,Parameters!$C$21*'Water demand'!L41/1000))</f>
        <v>0</v>
      </c>
      <c r="M41" s="12">
        <f>IF(Control!$C$11="Highly pure",Parameters!$C$11*'Water demand'!M41/1000,IF(Control!$C$11="Tap water",0,Parameters!$C$21*'Water demand'!M41/1000))</f>
        <v>0</v>
      </c>
      <c r="N41" s="12">
        <f>IF(Control!$C$11="Highly pure",Parameters!$C$11*'Water demand'!N41/1000,IF(Control!$C$11="Tap water",0,Parameters!$C$21*'Water demand'!N41/1000))</f>
        <v>0</v>
      </c>
      <c r="O41" s="12">
        <f>IF(Control!$C$11="Highly pure",Parameters!$C$11*'Water demand'!O41/1000,IF(Control!$C$11="Tap water",0,Parameters!$C$21*'Water demand'!O41/1000))</f>
        <v>0</v>
      </c>
      <c r="P41" s="12">
        <f>IF(Control!$C$11="Highly pure",Parameters!$C$11*'Water demand'!P41/1000,IF(Control!$C$11="Tap water",0,Parameters!$C$21*'Water demand'!P41/1000))</f>
        <v>0</v>
      </c>
      <c r="Q41" s="12">
        <f>IF(Control!$C$11="Highly pure",Parameters!$C$11*'Water demand'!Q41/1000,IF(Control!$C$11="Tap water",0,Parameters!$C$21*'Water demand'!Q41/1000))</f>
        <v>0</v>
      </c>
      <c r="R41" s="12">
        <f>IF(Control!$C$11="Highly pure",Parameters!$C$11*'Water demand'!R41/1000,IF(Control!$C$11="Tap water",0,Parameters!$C$21*'Water demand'!R41/1000))</f>
        <v>0</v>
      </c>
      <c r="S41" s="12">
        <f>IF(Control!$C$11="Highly pure",Parameters!$C$11*'Water demand'!S41/1000,IF(Control!$C$11="Tap water",0,Parameters!$C$21*'Water demand'!S41/1000))</f>
        <v>0</v>
      </c>
      <c r="T41" s="12">
        <f>IF(Control!$C$11="Highly pure",Parameters!$C$11*'Water demand'!T41/1000,IF(Control!$C$11="Tap water",0,Parameters!$C$21*'Water demand'!T41/1000))</f>
        <v>0</v>
      </c>
      <c r="U41" s="12">
        <f>IF(Control!$C$11="Highly pure",Parameters!$C$11*'Water demand'!U41/1000,IF(Control!$C$11="Tap water",0,Parameters!$C$21*'Water demand'!U41/1000))</f>
        <v>0</v>
      </c>
      <c r="V41" s="12">
        <f>IF(Control!$C$11="Highly pure",Parameters!$C$11*'Water demand'!V41/1000,IF(Control!$C$11="Tap water",0,Parameters!$C$21*'Water demand'!V41/1000))</f>
        <v>0</v>
      </c>
      <c r="W41" s="12">
        <f>IF(Control!$C$11="Highly pure",Parameters!$C$11*'Water demand'!W41/1000,IF(Control!$C$11="Tap water",0,Parameters!$C$21*'Water demand'!W41/1000))</f>
        <v>0</v>
      </c>
      <c r="X41" s="12">
        <f>IF(Control!$C$11="Highly pure",Parameters!$C$11*'Water demand'!X41/1000,IF(Control!$C$11="Tap water",0,Parameters!$C$21*'Water demand'!X41/1000))</f>
        <v>0</v>
      </c>
      <c r="Y41" s="12">
        <f>IF(Control!$C$11="Highly pure",Parameters!$C$11*'Water demand'!Y41/1000,IF(Control!$C$11="Tap water",0,Parameters!$C$21*'Water demand'!Y41/1000))</f>
        <v>0</v>
      </c>
      <c r="Z41" s="12">
        <f>IF(Control!$C$11="Highly pure",Parameters!$C$11*'Water demand'!Z41/1000,IF(Control!$C$11="Tap water",0,Parameters!$C$21*'Water demand'!Z41/1000))</f>
        <v>0</v>
      </c>
      <c r="AB41" s="7">
        <f t="shared" si="0"/>
        <v>0</v>
      </c>
    </row>
    <row r="42" spans="2:28" x14ac:dyDescent="0.2">
      <c r="B42" s="6">
        <v>44236</v>
      </c>
      <c r="C42" s="12">
        <f>IF(Control!$C$11="Highly pure",Parameters!$C$11*'Water demand'!C42/1000,IF(Control!$C$11="Tap water",0,Parameters!$C$21*'Water demand'!C42/1000))</f>
        <v>0</v>
      </c>
      <c r="D42" s="12">
        <f>IF(Control!$C$11="Highly pure",Parameters!$C$11*'Water demand'!D42/1000,IF(Control!$C$11="Tap water",0,Parameters!$C$21*'Water demand'!D42/1000))</f>
        <v>0</v>
      </c>
      <c r="E42" s="12">
        <f>IF(Control!$C$11="Highly pure",Parameters!$C$11*'Water demand'!E42/1000,IF(Control!$C$11="Tap water",0,Parameters!$C$21*'Water demand'!E42/1000))</f>
        <v>0</v>
      </c>
      <c r="F42" s="12">
        <f>IF(Control!$C$11="Highly pure",Parameters!$C$11*'Water demand'!F42/1000,IF(Control!$C$11="Tap water",0,Parameters!$C$21*'Water demand'!F42/1000))</f>
        <v>0</v>
      </c>
      <c r="G42" s="12">
        <f>IF(Control!$C$11="Highly pure",Parameters!$C$11*'Water demand'!G42/1000,IF(Control!$C$11="Tap water",0,Parameters!$C$21*'Water demand'!G42/1000))</f>
        <v>0</v>
      </c>
      <c r="H42" s="12">
        <f>IF(Control!$C$11="Highly pure",Parameters!$C$11*'Water demand'!H42/1000,IF(Control!$C$11="Tap water",0,Parameters!$C$21*'Water demand'!H42/1000))</f>
        <v>0</v>
      </c>
      <c r="I42" s="12">
        <f>IF(Control!$C$11="Highly pure",Parameters!$C$11*'Water demand'!I42/1000,IF(Control!$C$11="Tap water",0,Parameters!$C$21*'Water demand'!I42/1000))</f>
        <v>0</v>
      </c>
      <c r="J42" s="12">
        <f>IF(Control!$C$11="Highly pure",Parameters!$C$11*'Water demand'!J42/1000,IF(Control!$C$11="Tap water",0,Parameters!$C$21*'Water demand'!J42/1000))</f>
        <v>0</v>
      </c>
      <c r="K42" s="12">
        <f>IF(Control!$C$11="Highly pure",Parameters!$C$11*'Water demand'!K42/1000,IF(Control!$C$11="Tap water",0,Parameters!$C$21*'Water demand'!K42/1000))</f>
        <v>0</v>
      </c>
      <c r="L42" s="12">
        <f>IF(Control!$C$11="Highly pure",Parameters!$C$11*'Water demand'!L42/1000,IF(Control!$C$11="Tap water",0,Parameters!$C$21*'Water demand'!L42/1000))</f>
        <v>0</v>
      </c>
      <c r="M42" s="12">
        <f>IF(Control!$C$11="Highly pure",Parameters!$C$11*'Water demand'!M42/1000,IF(Control!$C$11="Tap water",0,Parameters!$C$21*'Water demand'!M42/1000))</f>
        <v>0</v>
      </c>
      <c r="N42" s="12">
        <f>IF(Control!$C$11="Highly pure",Parameters!$C$11*'Water demand'!N42/1000,IF(Control!$C$11="Tap water",0,Parameters!$C$21*'Water demand'!N42/1000))</f>
        <v>0</v>
      </c>
      <c r="O42" s="12">
        <f>IF(Control!$C$11="Highly pure",Parameters!$C$11*'Water demand'!O42/1000,IF(Control!$C$11="Tap water",0,Parameters!$C$21*'Water demand'!O42/1000))</f>
        <v>0</v>
      </c>
      <c r="P42" s="12">
        <f>IF(Control!$C$11="Highly pure",Parameters!$C$11*'Water demand'!P42/1000,IF(Control!$C$11="Tap water",0,Parameters!$C$21*'Water demand'!P42/1000))</f>
        <v>0</v>
      </c>
      <c r="Q42" s="12">
        <f>IF(Control!$C$11="Highly pure",Parameters!$C$11*'Water demand'!Q42/1000,IF(Control!$C$11="Tap water",0,Parameters!$C$21*'Water demand'!Q42/1000))</f>
        <v>0</v>
      </c>
      <c r="R42" s="12">
        <f>IF(Control!$C$11="Highly pure",Parameters!$C$11*'Water demand'!R42/1000,IF(Control!$C$11="Tap water",0,Parameters!$C$21*'Water demand'!R42/1000))</f>
        <v>0</v>
      </c>
      <c r="S42" s="12">
        <f>IF(Control!$C$11="Highly pure",Parameters!$C$11*'Water demand'!S42/1000,IF(Control!$C$11="Tap water",0,Parameters!$C$21*'Water demand'!S42/1000))</f>
        <v>0</v>
      </c>
      <c r="T42" s="12">
        <f>IF(Control!$C$11="Highly pure",Parameters!$C$11*'Water demand'!T42/1000,IF(Control!$C$11="Tap water",0,Parameters!$C$21*'Water demand'!T42/1000))</f>
        <v>0</v>
      </c>
      <c r="U42" s="12">
        <f>IF(Control!$C$11="Highly pure",Parameters!$C$11*'Water demand'!U42/1000,IF(Control!$C$11="Tap water",0,Parameters!$C$21*'Water demand'!U42/1000))</f>
        <v>0</v>
      </c>
      <c r="V42" s="12">
        <f>IF(Control!$C$11="Highly pure",Parameters!$C$11*'Water demand'!V42/1000,IF(Control!$C$11="Tap water",0,Parameters!$C$21*'Water demand'!V42/1000))</f>
        <v>0</v>
      </c>
      <c r="W42" s="12">
        <f>IF(Control!$C$11="Highly pure",Parameters!$C$11*'Water demand'!W42/1000,IF(Control!$C$11="Tap water",0,Parameters!$C$21*'Water demand'!W42/1000))</f>
        <v>0</v>
      </c>
      <c r="X42" s="12">
        <f>IF(Control!$C$11="Highly pure",Parameters!$C$11*'Water demand'!X42/1000,IF(Control!$C$11="Tap water",0,Parameters!$C$21*'Water demand'!X42/1000))</f>
        <v>0</v>
      </c>
      <c r="Y42" s="12">
        <f>IF(Control!$C$11="Highly pure",Parameters!$C$11*'Water demand'!Y42/1000,IF(Control!$C$11="Tap water",0,Parameters!$C$21*'Water demand'!Y42/1000))</f>
        <v>0</v>
      </c>
      <c r="Z42" s="12">
        <f>IF(Control!$C$11="Highly pure",Parameters!$C$11*'Water demand'!Z42/1000,IF(Control!$C$11="Tap water",0,Parameters!$C$21*'Water demand'!Z42/1000))</f>
        <v>0</v>
      </c>
      <c r="AB42" s="7">
        <f t="shared" si="0"/>
        <v>0</v>
      </c>
    </row>
    <row r="43" spans="2:28" x14ac:dyDescent="0.2">
      <c r="B43" s="6">
        <v>44237</v>
      </c>
      <c r="C43" s="12">
        <f>IF(Control!$C$11="Highly pure",Parameters!$C$11*'Water demand'!C43/1000,IF(Control!$C$11="Tap water",0,Parameters!$C$21*'Water demand'!C43/1000))</f>
        <v>0</v>
      </c>
      <c r="D43" s="12">
        <f>IF(Control!$C$11="Highly pure",Parameters!$C$11*'Water demand'!D43/1000,IF(Control!$C$11="Tap water",0,Parameters!$C$21*'Water demand'!D43/1000))</f>
        <v>0</v>
      </c>
      <c r="E43" s="12">
        <f>IF(Control!$C$11="Highly pure",Parameters!$C$11*'Water demand'!E43/1000,IF(Control!$C$11="Tap water",0,Parameters!$C$21*'Water demand'!E43/1000))</f>
        <v>0</v>
      </c>
      <c r="F43" s="12">
        <f>IF(Control!$C$11="Highly pure",Parameters!$C$11*'Water demand'!F43/1000,IF(Control!$C$11="Tap water",0,Parameters!$C$21*'Water demand'!F43/1000))</f>
        <v>0</v>
      </c>
      <c r="G43" s="12">
        <f>IF(Control!$C$11="Highly pure",Parameters!$C$11*'Water demand'!G43/1000,IF(Control!$C$11="Tap water",0,Parameters!$C$21*'Water demand'!G43/1000))</f>
        <v>0</v>
      </c>
      <c r="H43" s="12">
        <f>IF(Control!$C$11="Highly pure",Parameters!$C$11*'Water demand'!H43/1000,IF(Control!$C$11="Tap water",0,Parameters!$C$21*'Water demand'!H43/1000))</f>
        <v>0</v>
      </c>
      <c r="I43" s="12">
        <f>IF(Control!$C$11="Highly pure",Parameters!$C$11*'Water demand'!I43/1000,IF(Control!$C$11="Tap water",0,Parameters!$C$21*'Water demand'!I43/1000))</f>
        <v>0</v>
      </c>
      <c r="J43" s="12">
        <f>IF(Control!$C$11="Highly pure",Parameters!$C$11*'Water demand'!J43/1000,IF(Control!$C$11="Tap water",0,Parameters!$C$21*'Water demand'!J43/1000))</f>
        <v>0</v>
      </c>
      <c r="K43" s="12">
        <f>IF(Control!$C$11="Highly pure",Parameters!$C$11*'Water demand'!K43/1000,IF(Control!$C$11="Tap water",0,Parameters!$C$21*'Water demand'!K43/1000))</f>
        <v>0</v>
      </c>
      <c r="L43" s="12">
        <f>IF(Control!$C$11="Highly pure",Parameters!$C$11*'Water demand'!L43/1000,IF(Control!$C$11="Tap water",0,Parameters!$C$21*'Water demand'!L43/1000))</f>
        <v>0</v>
      </c>
      <c r="M43" s="12">
        <f>IF(Control!$C$11="Highly pure",Parameters!$C$11*'Water demand'!M43/1000,IF(Control!$C$11="Tap water",0,Parameters!$C$21*'Water demand'!M43/1000))</f>
        <v>0</v>
      </c>
      <c r="N43" s="12">
        <f>IF(Control!$C$11="Highly pure",Parameters!$C$11*'Water demand'!N43/1000,IF(Control!$C$11="Tap water",0,Parameters!$C$21*'Water demand'!N43/1000))</f>
        <v>0</v>
      </c>
      <c r="O43" s="12">
        <f>IF(Control!$C$11="Highly pure",Parameters!$C$11*'Water demand'!O43/1000,IF(Control!$C$11="Tap water",0,Parameters!$C$21*'Water demand'!O43/1000))</f>
        <v>0</v>
      </c>
      <c r="P43" s="12">
        <f>IF(Control!$C$11="Highly pure",Parameters!$C$11*'Water demand'!P43/1000,IF(Control!$C$11="Tap water",0,Parameters!$C$21*'Water demand'!P43/1000))</f>
        <v>0</v>
      </c>
      <c r="Q43" s="12">
        <f>IF(Control!$C$11="Highly pure",Parameters!$C$11*'Water demand'!Q43/1000,IF(Control!$C$11="Tap water",0,Parameters!$C$21*'Water demand'!Q43/1000))</f>
        <v>0</v>
      </c>
      <c r="R43" s="12">
        <f>IF(Control!$C$11="Highly pure",Parameters!$C$11*'Water demand'!R43/1000,IF(Control!$C$11="Tap water",0,Parameters!$C$21*'Water demand'!R43/1000))</f>
        <v>0</v>
      </c>
      <c r="S43" s="12">
        <f>IF(Control!$C$11="Highly pure",Parameters!$C$11*'Water demand'!S43/1000,IF(Control!$C$11="Tap water",0,Parameters!$C$21*'Water demand'!S43/1000))</f>
        <v>0</v>
      </c>
      <c r="T43" s="12">
        <f>IF(Control!$C$11="Highly pure",Parameters!$C$11*'Water demand'!T43/1000,IF(Control!$C$11="Tap water",0,Parameters!$C$21*'Water demand'!T43/1000))</f>
        <v>0</v>
      </c>
      <c r="U43" s="12">
        <f>IF(Control!$C$11="Highly pure",Parameters!$C$11*'Water demand'!U43/1000,IF(Control!$C$11="Tap water",0,Parameters!$C$21*'Water demand'!U43/1000))</f>
        <v>0</v>
      </c>
      <c r="V43" s="12">
        <f>IF(Control!$C$11="Highly pure",Parameters!$C$11*'Water demand'!V43/1000,IF(Control!$C$11="Tap water",0,Parameters!$C$21*'Water demand'!V43/1000))</f>
        <v>0</v>
      </c>
      <c r="W43" s="12">
        <f>IF(Control!$C$11="Highly pure",Parameters!$C$11*'Water demand'!W43/1000,IF(Control!$C$11="Tap water",0,Parameters!$C$21*'Water demand'!W43/1000))</f>
        <v>0</v>
      </c>
      <c r="X43" s="12">
        <f>IF(Control!$C$11="Highly pure",Parameters!$C$11*'Water demand'!X43/1000,IF(Control!$C$11="Tap water",0,Parameters!$C$21*'Water demand'!X43/1000))</f>
        <v>0</v>
      </c>
      <c r="Y43" s="12">
        <f>IF(Control!$C$11="Highly pure",Parameters!$C$11*'Water demand'!Y43/1000,IF(Control!$C$11="Tap water",0,Parameters!$C$21*'Water demand'!Y43/1000))</f>
        <v>0</v>
      </c>
      <c r="Z43" s="12">
        <f>IF(Control!$C$11="Highly pure",Parameters!$C$11*'Water demand'!Z43/1000,IF(Control!$C$11="Tap water",0,Parameters!$C$21*'Water demand'!Z43/1000))</f>
        <v>0</v>
      </c>
      <c r="AB43" s="7">
        <f t="shared" si="0"/>
        <v>0</v>
      </c>
    </row>
    <row r="44" spans="2:28" x14ac:dyDescent="0.2">
      <c r="B44" s="6">
        <v>44238</v>
      </c>
      <c r="C44" s="12">
        <f>IF(Control!$C$11="Highly pure",Parameters!$C$11*'Water demand'!C44/1000,IF(Control!$C$11="Tap water",0,Parameters!$C$21*'Water demand'!C44/1000))</f>
        <v>0</v>
      </c>
      <c r="D44" s="12">
        <f>IF(Control!$C$11="Highly pure",Parameters!$C$11*'Water demand'!D44/1000,IF(Control!$C$11="Tap water",0,Parameters!$C$21*'Water demand'!D44/1000))</f>
        <v>0</v>
      </c>
      <c r="E44" s="12">
        <f>IF(Control!$C$11="Highly pure",Parameters!$C$11*'Water demand'!E44/1000,IF(Control!$C$11="Tap water",0,Parameters!$C$21*'Water demand'!E44/1000))</f>
        <v>0</v>
      </c>
      <c r="F44" s="12">
        <f>IF(Control!$C$11="Highly pure",Parameters!$C$11*'Water demand'!F44/1000,IF(Control!$C$11="Tap water",0,Parameters!$C$21*'Water demand'!F44/1000))</f>
        <v>0</v>
      </c>
      <c r="G44" s="12">
        <f>IF(Control!$C$11="Highly pure",Parameters!$C$11*'Water demand'!G44/1000,IF(Control!$C$11="Tap water",0,Parameters!$C$21*'Water demand'!G44/1000))</f>
        <v>0</v>
      </c>
      <c r="H44" s="12">
        <f>IF(Control!$C$11="Highly pure",Parameters!$C$11*'Water demand'!H44/1000,IF(Control!$C$11="Tap water",0,Parameters!$C$21*'Water demand'!H44/1000))</f>
        <v>0</v>
      </c>
      <c r="I44" s="12">
        <f>IF(Control!$C$11="Highly pure",Parameters!$C$11*'Water demand'!I44/1000,IF(Control!$C$11="Tap water",0,Parameters!$C$21*'Water demand'!I44/1000))</f>
        <v>0</v>
      </c>
      <c r="J44" s="12">
        <f>IF(Control!$C$11="Highly pure",Parameters!$C$11*'Water demand'!J44/1000,IF(Control!$C$11="Tap water",0,Parameters!$C$21*'Water demand'!J44/1000))</f>
        <v>0</v>
      </c>
      <c r="K44" s="12">
        <f>IF(Control!$C$11="Highly pure",Parameters!$C$11*'Water demand'!K44/1000,IF(Control!$C$11="Tap water",0,Parameters!$C$21*'Water demand'!K44/1000))</f>
        <v>0</v>
      </c>
      <c r="L44" s="12">
        <f>IF(Control!$C$11="Highly pure",Parameters!$C$11*'Water demand'!L44/1000,IF(Control!$C$11="Tap water",0,Parameters!$C$21*'Water demand'!L44/1000))</f>
        <v>0</v>
      </c>
      <c r="M44" s="12">
        <f>IF(Control!$C$11="Highly pure",Parameters!$C$11*'Water demand'!M44/1000,IF(Control!$C$11="Tap water",0,Parameters!$C$21*'Water demand'!M44/1000))</f>
        <v>0</v>
      </c>
      <c r="N44" s="12">
        <f>IF(Control!$C$11="Highly pure",Parameters!$C$11*'Water demand'!N44/1000,IF(Control!$C$11="Tap water",0,Parameters!$C$21*'Water demand'!N44/1000))</f>
        <v>0</v>
      </c>
      <c r="O44" s="12">
        <f>IF(Control!$C$11="Highly pure",Parameters!$C$11*'Water demand'!O44/1000,IF(Control!$C$11="Tap water",0,Parameters!$C$21*'Water demand'!O44/1000))</f>
        <v>0</v>
      </c>
      <c r="P44" s="12">
        <f>IF(Control!$C$11="Highly pure",Parameters!$C$11*'Water demand'!P44/1000,IF(Control!$C$11="Tap water",0,Parameters!$C$21*'Water demand'!P44/1000))</f>
        <v>0</v>
      </c>
      <c r="Q44" s="12">
        <f>IF(Control!$C$11="Highly pure",Parameters!$C$11*'Water demand'!Q44/1000,IF(Control!$C$11="Tap water",0,Parameters!$C$21*'Water demand'!Q44/1000))</f>
        <v>0</v>
      </c>
      <c r="R44" s="12">
        <f>IF(Control!$C$11="Highly pure",Parameters!$C$11*'Water demand'!R44/1000,IF(Control!$C$11="Tap water",0,Parameters!$C$21*'Water demand'!R44/1000))</f>
        <v>0</v>
      </c>
      <c r="S44" s="12">
        <f>IF(Control!$C$11="Highly pure",Parameters!$C$11*'Water demand'!S44/1000,IF(Control!$C$11="Tap water",0,Parameters!$C$21*'Water demand'!S44/1000))</f>
        <v>0</v>
      </c>
      <c r="T44" s="12">
        <f>IF(Control!$C$11="Highly pure",Parameters!$C$11*'Water demand'!T44/1000,IF(Control!$C$11="Tap water",0,Parameters!$C$21*'Water demand'!T44/1000))</f>
        <v>0</v>
      </c>
      <c r="U44" s="12">
        <f>IF(Control!$C$11="Highly pure",Parameters!$C$11*'Water demand'!U44/1000,IF(Control!$C$11="Tap water",0,Parameters!$C$21*'Water demand'!U44/1000))</f>
        <v>0</v>
      </c>
      <c r="V44" s="12">
        <f>IF(Control!$C$11="Highly pure",Parameters!$C$11*'Water demand'!V44/1000,IF(Control!$C$11="Tap water",0,Parameters!$C$21*'Water demand'!V44/1000))</f>
        <v>0</v>
      </c>
      <c r="W44" s="12">
        <f>IF(Control!$C$11="Highly pure",Parameters!$C$11*'Water demand'!W44/1000,IF(Control!$C$11="Tap water",0,Parameters!$C$21*'Water demand'!W44/1000))</f>
        <v>0</v>
      </c>
      <c r="X44" s="12">
        <f>IF(Control!$C$11="Highly pure",Parameters!$C$11*'Water demand'!X44/1000,IF(Control!$C$11="Tap water",0,Parameters!$C$21*'Water demand'!X44/1000))</f>
        <v>0</v>
      </c>
      <c r="Y44" s="12">
        <f>IF(Control!$C$11="Highly pure",Parameters!$C$11*'Water demand'!Y44/1000,IF(Control!$C$11="Tap water",0,Parameters!$C$21*'Water demand'!Y44/1000))</f>
        <v>0</v>
      </c>
      <c r="Z44" s="12">
        <f>IF(Control!$C$11="Highly pure",Parameters!$C$11*'Water demand'!Z44/1000,IF(Control!$C$11="Tap water",0,Parameters!$C$21*'Water demand'!Z44/1000))</f>
        <v>0</v>
      </c>
      <c r="AB44" s="7">
        <f t="shared" si="0"/>
        <v>0</v>
      </c>
    </row>
    <row r="45" spans="2:28" x14ac:dyDescent="0.2">
      <c r="B45" s="6">
        <v>44239</v>
      </c>
      <c r="C45" s="12">
        <f>IF(Control!$C$11="Highly pure",Parameters!$C$11*'Water demand'!C45/1000,IF(Control!$C$11="Tap water",0,Parameters!$C$21*'Water demand'!C45/1000))</f>
        <v>0</v>
      </c>
      <c r="D45" s="12">
        <f>IF(Control!$C$11="Highly pure",Parameters!$C$11*'Water demand'!D45/1000,IF(Control!$C$11="Tap water",0,Parameters!$C$21*'Water demand'!D45/1000))</f>
        <v>0</v>
      </c>
      <c r="E45" s="12">
        <f>IF(Control!$C$11="Highly pure",Parameters!$C$11*'Water demand'!E45/1000,IF(Control!$C$11="Tap water",0,Parameters!$C$21*'Water demand'!E45/1000))</f>
        <v>0</v>
      </c>
      <c r="F45" s="12">
        <f>IF(Control!$C$11="Highly pure",Parameters!$C$11*'Water demand'!F45/1000,IF(Control!$C$11="Tap water",0,Parameters!$C$21*'Water demand'!F45/1000))</f>
        <v>0</v>
      </c>
      <c r="G45" s="12">
        <f>IF(Control!$C$11="Highly pure",Parameters!$C$11*'Water demand'!G45/1000,IF(Control!$C$11="Tap water",0,Parameters!$C$21*'Water demand'!G45/1000))</f>
        <v>0</v>
      </c>
      <c r="H45" s="12">
        <f>IF(Control!$C$11="Highly pure",Parameters!$C$11*'Water demand'!H45/1000,IF(Control!$C$11="Tap water",0,Parameters!$C$21*'Water demand'!H45/1000))</f>
        <v>0</v>
      </c>
      <c r="I45" s="12">
        <f>IF(Control!$C$11="Highly pure",Parameters!$C$11*'Water demand'!I45/1000,IF(Control!$C$11="Tap water",0,Parameters!$C$21*'Water demand'!I45/1000))</f>
        <v>0</v>
      </c>
      <c r="J45" s="12">
        <f>IF(Control!$C$11="Highly pure",Parameters!$C$11*'Water demand'!J45/1000,IF(Control!$C$11="Tap water",0,Parameters!$C$21*'Water demand'!J45/1000))</f>
        <v>0</v>
      </c>
      <c r="K45" s="12">
        <f>IF(Control!$C$11="Highly pure",Parameters!$C$11*'Water demand'!K45/1000,IF(Control!$C$11="Tap water",0,Parameters!$C$21*'Water demand'!K45/1000))</f>
        <v>0</v>
      </c>
      <c r="L45" s="12">
        <f>IF(Control!$C$11="Highly pure",Parameters!$C$11*'Water demand'!L45/1000,IF(Control!$C$11="Tap water",0,Parameters!$C$21*'Water demand'!L45/1000))</f>
        <v>0</v>
      </c>
      <c r="M45" s="12">
        <f>IF(Control!$C$11="Highly pure",Parameters!$C$11*'Water demand'!M45/1000,IF(Control!$C$11="Tap water",0,Parameters!$C$21*'Water demand'!M45/1000))</f>
        <v>0</v>
      </c>
      <c r="N45" s="12">
        <f>IF(Control!$C$11="Highly pure",Parameters!$C$11*'Water demand'!N45/1000,IF(Control!$C$11="Tap water",0,Parameters!$C$21*'Water demand'!N45/1000))</f>
        <v>0</v>
      </c>
      <c r="O45" s="12">
        <f>IF(Control!$C$11="Highly pure",Parameters!$C$11*'Water demand'!O45/1000,IF(Control!$C$11="Tap water",0,Parameters!$C$21*'Water demand'!O45/1000))</f>
        <v>0</v>
      </c>
      <c r="P45" s="12">
        <f>IF(Control!$C$11="Highly pure",Parameters!$C$11*'Water demand'!P45/1000,IF(Control!$C$11="Tap water",0,Parameters!$C$21*'Water demand'!P45/1000))</f>
        <v>0</v>
      </c>
      <c r="Q45" s="12">
        <f>IF(Control!$C$11="Highly pure",Parameters!$C$11*'Water demand'!Q45/1000,IF(Control!$C$11="Tap water",0,Parameters!$C$21*'Water demand'!Q45/1000))</f>
        <v>0</v>
      </c>
      <c r="R45" s="12">
        <f>IF(Control!$C$11="Highly pure",Parameters!$C$11*'Water demand'!R45/1000,IF(Control!$C$11="Tap water",0,Parameters!$C$21*'Water demand'!R45/1000))</f>
        <v>0</v>
      </c>
      <c r="S45" s="12">
        <f>IF(Control!$C$11="Highly pure",Parameters!$C$11*'Water demand'!S45/1000,IF(Control!$C$11="Tap water",0,Parameters!$C$21*'Water demand'!S45/1000))</f>
        <v>0</v>
      </c>
      <c r="T45" s="12">
        <f>IF(Control!$C$11="Highly pure",Parameters!$C$11*'Water demand'!T45/1000,IF(Control!$C$11="Tap water",0,Parameters!$C$21*'Water demand'!T45/1000))</f>
        <v>0</v>
      </c>
      <c r="U45" s="12">
        <f>IF(Control!$C$11="Highly pure",Parameters!$C$11*'Water demand'!U45/1000,IF(Control!$C$11="Tap water",0,Parameters!$C$21*'Water demand'!U45/1000))</f>
        <v>0</v>
      </c>
      <c r="V45" s="12">
        <f>IF(Control!$C$11="Highly pure",Parameters!$C$11*'Water demand'!V45/1000,IF(Control!$C$11="Tap water",0,Parameters!$C$21*'Water demand'!V45/1000))</f>
        <v>0</v>
      </c>
      <c r="W45" s="12">
        <f>IF(Control!$C$11="Highly pure",Parameters!$C$11*'Water demand'!W45/1000,IF(Control!$C$11="Tap water",0,Parameters!$C$21*'Water demand'!W45/1000))</f>
        <v>0</v>
      </c>
      <c r="X45" s="12">
        <f>IF(Control!$C$11="Highly pure",Parameters!$C$11*'Water demand'!X45/1000,IF(Control!$C$11="Tap water",0,Parameters!$C$21*'Water demand'!X45/1000))</f>
        <v>0</v>
      </c>
      <c r="Y45" s="12">
        <f>IF(Control!$C$11="Highly pure",Parameters!$C$11*'Water demand'!Y45/1000,IF(Control!$C$11="Tap water",0,Parameters!$C$21*'Water demand'!Y45/1000))</f>
        <v>0</v>
      </c>
      <c r="Z45" s="12">
        <f>IF(Control!$C$11="Highly pure",Parameters!$C$11*'Water demand'!Z45/1000,IF(Control!$C$11="Tap water",0,Parameters!$C$21*'Water demand'!Z45/1000))</f>
        <v>0</v>
      </c>
      <c r="AB45" s="7">
        <f t="shared" si="0"/>
        <v>0</v>
      </c>
    </row>
    <row r="46" spans="2:28" x14ac:dyDescent="0.2">
      <c r="B46" s="6">
        <v>44240</v>
      </c>
      <c r="C46" s="12">
        <f>IF(Control!$C$11="Highly pure",Parameters!$C$11*'Water demand'!C46/1000,IF(Control!$C$11="Tap water",0,Parameters!$C$21*'Water demand'!C46/1000))</f>
        <v>0</v>
      </c>
      <c r="D46" s="12">
        <f>IF(Control!$C$11="Highly pure",Parameters!$C$11*'Water demand'!D46/1000,IF(Control!$C$11="Tap water",0,Parameters!$C$21*'Water demand'!D46/1000))</f>
        <v>0</v>
      </c>
      <c r="E46" s="12">
        <f>IF(Control!$C$11="Highly pure",Parameters!$C$11*'Water demand'!E46/1000,IF(Control!$C$11="Tap water",0,Parameters!$C$21*'Water demand'!E46/1000))</f>
        <v>0</v>
      </c>
      <c r="F46" s="12">
        <f>IF(Control!$C$11="Highly pure",Parameters!$C$11*'Water demand'!F46/1000,IF(Control!$C$11="Tap water",0,Parameters!$C$21*'Water demand'!F46/1000))</f>
        <v>0</v>
      </c>
      <c r="G46" s="12">
        <f>IF(Control!$C$11="Highly pure",Parameters!$C$11*'Water demand'!G46/1000,IF(Control!$C$11="Tap water",0,Parameters!$C$21*'Water demand'!G46/1000))</f>
        <v>0</v>
      </c>
      <c r="H46" s="12">
        <f>IF(Control!$C$11="Highly pure",Parameters!$C$11*'Water demand'!H46/1000,IF(Control!$C$11="Tap water",0,Parameters!$C$21*'Water demand'!H46/1000))</f>
        <v>0</v>
      </c>
      <c r="I46" s="12">
        <f>IF(Control!$C$11="Highly pure",Parameters!$C$11*'Water demand'!I46/1000,IF(Control!$C$11="Tap water",0,Parameters!$C$21*'Water demand'!I46/1000))</f>
        <v>0</v>
      </c>
      <c r="J46" s="12">
        <f>IF(Control!$C$11="Highly pure",Parameters!$C$11*'Water demand'!J46/1000,IF(Control!$C$11="Tap water",0,Parameters!$C$21*'Water demand'!J46/1000))</f>
        <v>0</v>
      </c>
      <c r="K46" s="12">
        <f>IF(Control!$C$11="Highly pure",Parameters!$C$11*'Water demand'!K46/1000,IF(Control!$C$11="Tap water",0,Parameters!$C$21*'Water demand'!K46/1000))</f>
        <v>0</v>
      </c>
      <c r="L46" s="12">
        <f>IF(Control!$C$11="Highly pure",Parameters!$C$11*'Water demand'!L46/1000,IF(Control!$C$11="Tap water",0,Parameters!$C$21*'Water demand'!L46/1000))</f>
        <v>0</v>
      </c>
      <c r="M46" s="12">
        <f>IF(Control!$C$11="Highly pure",Parameters!$C$11*'Water demand'!M46/1000,IF(Control!$C$11="Tap water",0,Parameters!$C$21*'Water demand'!M46/1000))</f>
        <v>0</v>
      </c>
      <c r="N46" s="12">
        <f>IF(Control!$C$11="Highly pure",Parameters!$C$11*'Water demand'!N46/1000,IF(Control!$C$11="Tap water",0,Parameters!$C$21*'Water demand'!N46/1000))</f>
        <v>0</v>
      </c>
      <c r="O46" s="12">
        <f>IF(Control!$C$11="Highly pure",Parameters!$C$11*'Water demand'!O46/1000,IF(Control!$C$11="Tap water",0,Parameters!$C$21*'Water demand'!O46/1000))</f>
        <v>0</v>
      </c>
      <c r="P46" s="12">
        <f>IF(Control!$C$11="Highly pure",Parameters!$C$11*'Water demand'!P46/1000,IF(Control!$C$11="Tap water",0,Parameters!$C$21*'Water demand'!P46/1000))</f>
        <v>0</v>
      </c>
      <c r="Q46" s="12">
        <f>IF(Control!$C$11="Highly pure",Parameters!$C$11*'Water demand'!Q46/1000,IF(Control!$C$11="Tap water",0,Parameters!$C$21*'Water demand'!Q46/1000))</f>
        <v>0</v>
      </c>
      <c r="R46" s="12">
        <f>IF(Control!$C$11="Highly pure",Parameters!$C$11*'Water demand'!R46/1000,IF(Control!$C$11="Tap water",0,Parameters!$C$21*'Water demand'!R46/1000))</f>
        <v>0</v>
      </c>
      <c r="S46" s="12">
        <f>IF(Control!$C$11="Highly pure",Parameters!$C$11*'Water demand'!S46/1000,IF(Control!$C$11="Tap water",0,Parameters!$C$21*'Water demand'!S46/1000))</f>
        <v>0</v>
      </c>
      <c r="T46" s="12">
        <f>IF(Control!$C$11="Highly pure",Parameters!$C$11*'Water demand'!T46/1000,IF(Control!$C$11="Tap water",0,Parameters!$C$21*'Water demand'!T46/1000))</f>
        <v>0</v>
      </c>
      <c r="U46" s="12">
        <f>IF(Control!$C$11="Highly pure",Parameters!$C$11*'Water demand'!U46/1000,IF(Control!$C$11="Tap water",0,Parameters!$C$21*'Water demand'!U46/1000))</f>
        <v>0</v>
      </c>
      <c r="V46" s="12">
        <f>IF(Control!$C$11="Highly pure",Parameters!$C$11*'Water demand'!V46/1000,IF(Control!$C$11="Tap water",0,Parameters!$C$21*'Water demand'!V46/1000))</f>
        <v>0</v>
      </c>
      <c r="W46" s="12">
        <f>IF(Control!$C$11="Highly pure",Parameters!$C$11*'Water demand'!W46/1000,IF(Control!$C$11="Tap water",0,Parameters!$C$21*'Water demand'!W46/1000))</f>
        <v>0</v>
      </c>
      <c r="X46" s="12">
        <f>IF(Control!$C$11="Highly pure",Parameters!$C$11*'Water demand'!X46/1000,IF(Control!$C$11="Tap water",0,Parameters!$C$21*'Water demand'!X46/1000))</f>
        <v>0</v>
      </c>
      <c r="Y46" s="12">
        <f>IF(Control!$C$11="Highly pure",Parameters!$C$11*'Water demand'!Y46/1000,IF(Control!$C$11="Tap water",0,Parameters!$C$21*'Water demand'!Y46/1000))</f>
        <v>0</v>
      </c>
      <c r="Z46" s="12">
        <f>IF(Control!$C$11="Highly pure",Parameters!$C$11*'Water demand'!Z46/1000,IF(Control!$C$11="Tap water",0,Parameters!$C$21*'Water demand'!Z46/1000))</f>
        <v>0</v>
      </c>
      <c r="AB46" s="7">
        <f t="shared" si="0"/>
        <v>0</v>
      </c>
    </row>
    <row r="47" spans="2:28" x14ac:dyDescent="0.2">
      <c r="B47" s="6">
        <v>44241</v>
      </c>
      <c r="C47" s="12">
        <f>IF(Control!$C$11="Highly pure",Parameters!$C$11*'Water demand'!C47/1000,IF(Control!$C$11="Tap water",0,Parameters!$C$21*'Water demand'!C47/1000))</f>
        <v>0</v>
      </c>
      <c r="D47" s="12">
        <f>IF(Control!$C$11="Highly pure",Parameters!$C$11*'Water demand'!D47/1000,IF(Control!$C$11="Tap water",0,Parameters!$C$21*'Water demand'!D47/1000))</f>
        <v>0</v>
      </c>
      <c r="E47" s="12">
        <f>IF(Control!$C$11="Highly pure",Parameters!$C$11*'Water demand'!E47/1000,IF(Control!$C$11="Tap water",0,Parameters!$C$21*'Water demand'!E47/1000))</f>
        <v>0</v>
      </c>
      <c r="F47" s="12">
        <f>IF(Control!$C$11="Highly pure",Parameters!$C$11*'Water demand'!F47/1000,IF(Control!$C$11="Tap water",0,Parameters!$C$21*'Water demand'!F47/1000))</f>
        <v>0</v>
      </c>
      <c r="G47" s="12">
        <f>IF(Control!$C$11="Highly pure",Parameters!$C$11*'Water demand'!G47/1000,IF(Control!$C$11="Tap water",0,Parameters!$C$21*'Water demand'!G47/1000))</f>
        <v>0</v>
      </c>
      <c r="H47" s="12">
        <f>IF(Control!$C$11="Highly pure",Parameters!$C$11*'Water demand'!H47/1000,IF(Control!$C$11="Tap water",0,Parameters!$C$21*'Water demand'!H47/1000))</f>
        <v>0</v>
      </c>
      <c r="I47" s="12">
        <f>IF(Control!$C$11="Highly pure",Parameters!$C$11*'Water demand'!I47/1000,IF(Control!$C$11="Tap water",0,Parameters!$C$21*'Water demand'!I47/1000))</f>
        <v>0</v>
      </c>
      <c r="J47" s="12">
        <f>IF(Control!$C$11="Highly pure",Parameters!$C$11*'Water demand'!J47/1000,IF(Control!$C$11="Tap water",0,Parameters!$C$21*'Water demand'!J47/1000))</f>
        <v>0</v>
      </c>
      <c r="K47" s="12">
        <f>IF(Control!$C$11="Highly pure",Parameters!$C$11*'Water demand'!K47/1000,IF(Control!$C$11="Tap water",0,Parameters!$C$21*'Water demand'!K47/1000))</f>
        <v>0</v>
      </c>
      <c r="L47" s="12">
        <f>IF(Control!$C$11="Highly pure",Parameters!$C$11*'Water demand'!L47/1000,IF(Control!$C$11="Tap water",0,Parameters!$C$21*'Water demand'!L47/1000))</f>
        <v>0</v>
      </c>
      <c r="M47" s="12">
        <f>IF(Control!$C$11="Highly pure",Parameters!$C$11*'Water demand'!M47/1000,IF(Control!$C$11="Tap water",0,Parameters!$C$21*'Water demand'!M47/1000))</f>
        <v>0</v>
      </c>
      <c r="N47" s="12">
        <f>IF(Control!$C$11="Highly pure",Parameters!$C$11*'Water demand'!N47/1000,IF(Control!$C$11="Tap water",0,Parameters!$C$21*'Water demand'!N47/1000))</f>
        <v>0</v>
      </c>
      <c r="O47" s="12">
        <f>IF(Control!$C$11="Highly pure",Parameters!$C$11*'Water demand'!O47/1000,IF(Control!$C$11="Tap water",0,Parameters!$C$21*'Water demand'!O47/1000))</f>
        <v>0</v>
      </c>
      <c r="P47" s="12">
        <f>IF(Control!$C$11="Highly pure",Parameters!$C$11*'Water demand'!P47/1000,IF(Control!$C$11="Tap water",0,Parameters!$C$21*'Water demand'!P47/1000))</f>
        <v>0</v>
      </c>
      <c r="Q47" s="12">
        <f>IF(Control!$C$11="Highly pure",Parameters!$C$11*'Water demand'!Q47/1000,IF(Control!$C$11="Tap water",0,Parameters!$C$21*'Water demand'!Q47/1000))</f>
        <v>0</v>
      </c>
      <c r="R47" s="12">
        <f>IF(Control!$C$11="Highly pure",Parameters!$C$11*'Water demand'!R47/1000,IF(Control!$C$11="Tap water",0,Parameters!$C$21*'Water demand'!R47/1000))</f>
        <v>0</v>
      </c>
      <c r="S47" s="12">
        <f>IF(Control!$C$11="Highly pure",Parameters!$C$11*'Water demand'!S47/1000,IF(Control!$C$11="Tap water",0,Parameters!$C$21*'Water demand'!S47/1000))</f>
        <v>0</v>
      </c>
      <c r="T47" s="12">
        <f>IF(Control!$C$11="Highly pure",Parameters!$C$11*'Water demand'!T47/1000,IF(Control!$C$11="Tap water",0,Parameters!$C$21*'Water demand'!T47/1000))</f>
        <v>0</v>
      </c>
      <c r="U47" s="12">
        <f>IF(Control!$C$11="Highly pure",Parameters!$C$11*'Water demand'!U47/1000,IF(Control!$C$11="Tap water",0,Parameters!$C$21*'Water demand'!U47/1000))</f>
        <v>0</v>
      </c>
      <c r="V47" s="12">
        <f>IF(Control!$C$11="Highly pure",Parameters!$C$11*'Water demand'!V47/1000,IF(Control!$C$11="Tap water",0,Parameters!$C$21*'Water demand'!V47/1000))</f>
        <v>0</v>
      </c>
      <c r="W47" s="12">
        <f>IF(Control!$C$11="Highly pure",Parameters!$C$11*'Water demand'!W47/1000,IF(Control!$C$11="Tap water",0,Parameters!$C$21*'Water demand'!W47/1000))</f>
        <v>0</v>
      </c>
      <c r="X47" s="12">
        <f>IF(Control!$C$11="Highly pure",Parameters!$C$11*'Water demand'!X47/1000,IF(Control!$C$11="Tap water",0,Parameters!$C$21*'Water demand'!X47/1000))</f>
        <v>0</v>
      </c>
      <c r="Y47" s="12">
        <f>IF(Control!$C$11="Highly pure",Parameters!$C$11*'Water demand'!Y47/1000,IF(Control!$C$11="Tap water",0,Parameters!$C$21*'Water demand'!Y47/1000))</f>
        <v>0</v>
      </c>
      <c r="Z47" s="12">
        <f>IF(Control!$C$11="Highly pure",Parameters!$C$11*'Water demand'!Z47/1000,IF(Control!$C$11="Tap water",0,Parameters!$C$21*'Water demand'!Z47/1000))</f>
        <v>0</v>
      </c>
      <c r="AB47" s="7">
        <f t="shared" si="0"/>
        <v>0</v>
      </c>
    </row>
    <row r="48" spans="2:28" x14ac:dyDescent="0.2">
      <c r="B48" s="6">
        <v>44242</v>
      </c>
      <c r="C48" s="12">
        <f>IF(Control!$C$11="Highly pure",Parameters!$C$11*'Water demand'!C48/1000,IF(Control!$C$11="Tap water",0,Parameters!$C$21*'Water demand'!C48/1000))</f>
        <v>0</v>
      </c>
      <c r="D48" s="12">
        <f>IF(Control!$C$11="Highly pure",Parameters!$C$11*'Water demand'!D48/1000,IF(Control!$C$11="Tap water",0,Parameters!$C$21*'Water demand'!D48/1000))</f>
        <v>0</v>
      </c>
      <c r="E48" s="12">
        <f>IF(Control!$C$11="Highly pure",Parameters!$C$11*'Water demand'!E48/1000,IF(Control!$C$11="Tap water",0,Parameters!$C$21*'Water demand'!E48/1000))</f>
        <v>0</v>
      </c>
      <c r="F48" s="12">
        <f>IF(Control!$C$11="Highly pure",Parameters!$C$11*'Water demand'!F48/1000,IF(Control!$C$11="Tap water",0,Parameters!$C$21*'Water demand'!F48/1000))</f>
        <v>0</v>
      </c>
      <c r="G48" s="12">
        <f>IF(Control!$C$11="Highly pure",Parameters!$C$11*'Water demand'!G48/1000,IF(Control!$C$11="Tap water",0,Parameters!$C$21*'Water demand'!G48/1000))</f>
        <v>0</v>
      </c>
      <c r="H48" s="12">
        <f>IF(Control!$C$11="Highly pure",Parameters!$C$11*'Water demand'!H48/1000,IF(Control!$C$11="Tap water",0,Parameters!$C$21*'Water demand'!H48/1000))</f>
        <v>0</v>
      </c>
      <c r="I48" s="12">
        <f>IF(Control!$C$11="Highly pure",Parameters!$C$11*'Water demand'!I48/1000,IF(Control!$C$11="Tap water",0,Parameters!$C$21*'Water demand'!I48/1000))</f>
        <v>0</v>
      </c>
      <c r="J48" s="12">
        <f>IF(Control!$C$11="Highly pure",Parameters!$C$11*'Water demand'!J48/1000,IF(Control!$C$11="Tap water",0,Parameters!$C$21*'Water demand'!J48/1000))</f>
        <v>0</v>
      </c>
      <c r="K48" s="12">
        <f>IF(Control!$C$11="Highly pure",Parameters!$C$11*'Water demand'!K48/1000,IF(Control!$C$11="Tap water",0,Parameters!$C$21*'Water demand'!K48/1000))</f>
        <v>0</v>
      </c>
      <c r="L48" s="12">
        <f>IF(Control!$C$11="Highly pure",Parameters!$C$11*'Water demand'!L48/1000,IF(Control!$C$11="Tap water",0,Parameters!$C$21*'Water demand'!L48/1000))</f>
        <v>0</v>
      </c>
      <c r="M48" s="12">
        <f>IF(Control!$C$11="Highly pure",Parameters!$C$11*'Water demand'!M48/1000,IF(Control!$C$11="Tap water",0,Parameters!$C$21*'Water demand'!M48/1000))</f>
        <v>0</v>
      </c>
      <c r="N48" s="12">
        <f>IF(Control!$C$11="Highly pure",Parameters!$C$11*'Water demand'!N48/1000,IF(Control!$C$11="Tap water",0,Parameters!$C$21*'Water demand'!N48/1000))</f>
        <v>0</v>
      </c>
      <c r="O48" s="12">
        <f>IF(Control!$C$11="Highly pure",Parameters!$C$11*'Water demand'!O48/1000,IF(Control!$C$11="Tap water",0,Parameters!$C$21*'Water demand'!O48/1000))</f>
        <v>0</v>
      </c>
      <c r="P48" s="12">
        <f>IF(Control!$C$11="Highly pure",Parameters!$C$11*'Water demand'!P48/1000,IF(Control!$C$11="Tap water",0,Parameters!$C$21*'Water demand'!P48/1000))</f>
        <v>0</v>
      </c>
      <c r="Q48" s="12">
        <f>IF(Control!$C$11="Highly pure",Parameters!$C$11*'Water demand'!Q48/1000,IF(Control!$C$11="Tap water",0,Parameters!$C$21*'Water demand'!Q48/1000))</f>
        <v>0</v>
      </c>
      <c r="R48" s="12">
        <f>IF(Control!$C$11="Highly pure",Parameters!$C$11*'Water demand'!R48/1000,IF(Control!$C$11="Tap water",0,Parameters!$C$21*'Water demand'!R48/1000))</f>
        <v>0</v>
      </c>
      <c r="S48" s="12">
        <f>IF(Control!$C$11="Highly pure",Parameters!$C$11*'Water demand'!S48/1000,IF(Control!$C$11="Tap water",0,Parameters!$C$21*'Water demand'!S48/1000))</f>
        <v>0</v>
      </c>
      <c r="T48" s="12">
        <f>IF(Control!$C$11="Highly pure",Parameters!$C$11*'Water demand'!T48/1000,IF(Control!$C$11="Tap water",0,Parameters!$C$21*'Water demand'!T48/1000))</f>
        <v>0</v>
      </c>
      <c r="U48" s="12">
        <f>IF(Control!$C$11="Highly pure",Parameters!$C$11*'Water demand'!U48/1000,IF(Control!$C$11="Tap water",0,Parameters!$C$21*'Water demand'!U48/1000))</f>
        <v>0</v>
      </c>
      <c r="V48" s="12">
        <f>IF(Control!$C$11="Highly pure",Parameters!$C$11*'Water demand'!V48/1000,IF(Control!$C$11="Tap water",0,Parameters!$C$21*'Water demand'!V48/1000))</f>
        <v>0</v>
      </c>
      <c r="W48" s="12">
        <f>IF(Control!$C$11="Highly pure",Parameters!$C$11*'Water demand'!W48/1000,IF(Control!$C$11="Tap water",0,Parameters!$C$21*'Water demand'!W48/1000))</f>
        <v>0</v>
      </c>
      <c r="X48" s="12">
        <f>IF(Control!$C$11="Highly pure",Parameters!$C$11*'Water demand'!X48/1000,IF(Control!$C$11="Tap water",0,Parameters!$C$21*'Water demand'!X48/1000))</f>
        <v>0</v>
      </c>
      <c r="Y48" s="12">
        <f>IF(Control!$C$11="Highly pure",Parameters!$C$11*'Water demand'!Y48/1000,IF(Control!$C$11="Tap water",0,Parameters!$C$21*'Water demand'!Y48/1000))</f>
        <v>0</v>
      </c>
      <c r="Z48" s="12">
        <f>IF(Control!$C$11="Highly pure",Parameters!$C$11*'Water demand'!Z48/1000,IF(Control!$C$11="Tap water",0,Parameters!$C$21*'Water demand'!Z48/1000))</f>
        <v>0</v>
      </c>
      <c r="AB48" s="7">
        <f t="shared" si="0"/>
        <v>0</v>
      </c>
    </row>
    <row r="49" spans="2:28" x14ac:dyDescent="0.2">
      <c r="B49" s="6">
        <v>44243</v>
      </c>
      <c r="C49" s="12">
        <f>IF(Control!$C$11="Highly pure",Parameters!$C$11*'Water demand'!C49/1000,IF(Control!$C$11="Tap water",0,Parameters!$C$21*'Water demand'!C49/1000))</f>
        <v>0</v>
      </c>
      <c r="D49" s="12">
        <f>IF(Control!$C$11="Highly pure",Parameters!$C$11*'Water demand'!D49/1000,IF(Control!$C$11="Tap water",0,Parameters!$C$21*'Water demand'!D49/1000))</f>
        <v>0</v>
      </c>
      <c r="E49" s="12">
        <f>IF(Control!$C$11="Highly pure",Parameters!$C$11*'Water demand'!E49/1000,IF(Control!$C$11="Tap water",0,Parameters!$C$21*'Water demand'!E49/1000))</f>
        <v>0</v>
      </c>
      <c r="F49" s="12">
        <f>IF(Control!$C$11="Highly pure",Parameters!$C$11*'Water demand'!F49/1000,IF(Control!$C$11="Tap water",0,Parameters!$C$21*'Water demand'!F49/1000))</f>
        <v>0</v>
      </c>
      <c r="G49" s="12">
        <f>IF(Control!$C$11="Highly pure",Parameters!$C$11*'Water demand'!G49/1000,IF(Control!$C$11="Tap water",0,Parameters!$C$21*'Water demand'!G49/1000))</f>
        <v>0</v>
      </c>
      <c r="H49" s="12">
        <f>IF(Control!$C$11="Highly pure",Parameters!$C$11*'Water demand'!H49/1000,IF(Control!$C$11="Tap water",0,Parameters!$C$21*'Water demand'!H49/1000))</f>
        <v>0</v>
      </c>
      <c r="I49" s="12">
        <f>IF(Control!$C$11="Highly pure",Parameters!$C$11*'Water demand'!I49/1000,IF(Control!$C$11="Tap water",0,Parameters!$C$21*'Water demand'!I49/1000))</f>
        <v>0</v>
      </c>
      <c r="J49" s="12">
        <f>IF(Control!$C$11="Highly pure",Parameters!$C$11*'Water demand'!J49/1000,IF(Control!$C$11="Tap water",0,Parameters!$C$21*'Water demand'!J49/1000))</f>
        <v>0</v>
      </c>
      <c r="K49" s="12">
        <f>IF(Control!$C$11="Highly pure",Parameters!$C$11*'Water demand'!K49/1000,IF(Control!$C$11="Tap water",0,Parameters!$C$21*'Water demand'!K49/1000))</f>
        <v>0</v>
      </c>
      <c r="L49" s="12">
        <f>IF(Control!$C$11="Highly pure",Parameters!$C$11*'Water demand'!L49/1000,IF(Control!$C$11="Tap water",0,Parameters!$C$21*'Water demand'!L49/1000))</f>
        <v>0</v>
      </c>
      <c r="M49" s="12">
        <f>IF(Control!$C$11="Highly pure",Parameters!$C$11*'Water demand'!M49/1000,IF(Control!$C$11="Tap water",0,Parameters!$C$21*'Water demand'!M49/1000))</f>
        <v>0</v>
      </c>
      <c r="N49" s="12">
        <f>IF(Control!$C$11="Highly pure",Parameters!$C$11*'Water demand'!N49/1000,IF(Control!$C$11="Tap water",0,Parameters!$C$21*'Water demand'!N49/1000))</f>
        <v>0</v>
      </c>
      <c r="O49" s="12">
        <f>IF(Control!$C$11="Highly pure",Parameters!$C$11*'Water demand'!O49/1000,IF(Control!$C$11="Tap water",0,Parameters!$C$21*'Water demand'!O49/1000))</f>
        <v>0</v>
      </c>
      <c r="P49" s="12">
        <f>IF(Control!$C$11="Highly pure",Parameters!$C$11*'Water demand'!P49/1000,IF(Control!$C$11="Tap water",0,Parameters!$C$21*'Water demand'!P49/1000))</f>
        <v>0</v>
      </c>
      <c r="Q49" s="12">
        <f>IF(Control!$C$11="Highly pure",Parameters!$C$11*'Water demand'!Q49/1000,IF(Control!$C$11="Tap water",0,Parameters!$C$21*'Water demand'!Q49/1000))</f>
        <v>0</v>
      </c>
      <c r="R49" s="12">
        <f>IF(Control!$C$11="Highly pure",Parameters!$C$11*'Water demand'!R49/1000,IF(Control!$C$11="Tap water",0,Parameters!$C$21*'Water demand'!R49/1000))</f>
        <v>0</v>
      </c>
      <c r="S49" s="12">
        <f>IF(Control!$C$11="Highly pure",Parameters!$C$11*'Water demand'!S49/1000,IF(Control!$C$11="Tap water",0,Parameters!$C$21*'Water demand'!S49/1000))</f>
        <v>0</v>
      </c>
      <c r="T49" s="12">
        <f>IF(Control!$C$11="Highly pure",Parameters!$C$11*'Water demand'!T49/1000,IF(Control!$C$11="Tap water",0,Parameters!$C$21*'Water demand'!T49/1000))</f>
        <v>0</v>
      </c>
      <c r="U49" s="12">
        <f>IF(Control!$C$11="Highly pure",Parameters!$C$11*'Water demand'!U49/1000,IF(Control!$C$11="Tap water",0,Parameters!$C$21*'Water demand'!U49/1000))</f>
        <v>0</v>
      </c>
      <c r="V49" s="12">
        <f>IF(Control!$C$11="Highly pure",Parameters!$C$11*'Water demand'!V49/1000,IF(Control!$C$11="Tap water",0,Parameters!$C$21*'Water demand'!V49/1000))</f>
        <v>0</v>
      </c>
      <c r="W49" s="12">
        <f>IF(Control!$C$11="Highly pure",Parameters!$C$11*'Water demand'!W49/1000,IF(Control!$C$11="Tap water",0,Parameters!$C$21*'Water demand'!W49/1000))</f>
        <v>0</v>
      </c>
      <c r="X49" s="12">
        <f>IF(Control!$C$11="Highly pure",Parameters!$C$11*'Water demand'!X49/1000,IF(Control!$C$11="Tap water",0,Parameters!$C$21*'Water demand'!X49/1000))</f>
        <v>0</v>
      </c>
      <c r="Y49" s="12">
        <f>IF(Control!$C$11="Highly pure",Parameters!$C$11*'Water demand'!Y49/1000,IF(Control!$C$11="Tap water",0,Parameters!$C$21*'Water demand'!Y49/1000))</f>
        <v>0</v>
      </c>
      <c r="Z49" s="12">
        <f>IF(Control!$C$11="Highly pure",Parameters!$C$11*'Water demand'!Z49/1000,IF(Control!$C$11="Tap water",0,Parameters!$C$21*'Water demand'!Z49/1000))</f>
        <v>0</v>
      </c>
      <c r="AB49" s="7">
        <f t="shared" si="0"/>
        <v>0</v>
      </c>
    </row>
    <row r="50" spans="2:28" x14ac:dyDescent="0.2">
      <c r="B50" s="6">
        <v>44244</v>
      </c>
      <c r="C50" s="12">
        <f>IF(Control!$C$11="Highly pure",Parameters!$C$11*'Water demand'!C50/1000,IF(Control!$C$11="Tap water",0,Parameters!$C$21*'Water demand'!C50/1000))</f>
        <v>0</v>
      </c>
      <c r="D50" s="12">
        <f>IF(Control!$C$11="Highly pure",Parameters!$C$11*'Water demand'!D50/1000,IF(Control!$C$11="Tap water",0,Parameters!$C$21*'Water demand'!D50/1000))</f>
        <v>0</v>
      </c>
      <c r="E50" s="12">
        <f>IF(Control!$C$11="Highly pure",Parameters!$C$11*'Water demand'!E50/1000,IF(Control!$C$11="Tap water",0,Parameters!$C$21*'Water demand'!E50/1000))</f>
        <v>0</v>
      </c>
      <c r="F50" s="12">
        <f>IF(Control!$C$11="Highly pure",Parameters!$C$11*'Water demand'!F50/1000,IF(Control!$C$11="Tap water",0,Parameters!$C$21*'Water demand'!F50/1000))</f>
        <v>0</v>
      </c>
      <c r="G50" s="12">
        <f>IF(Control!$C$11="Highly pure",Parameters!$C$11*'Water demand'!G50/1000,IF(Control!$C$11="Tap water",0,Parameters!$C$21*'Water demand'!G50/1000))</f>
        <v>0</v>
      </c>
      <c r="H50" s="12">
        <f>IF(Control!$C$11="Highly pure",Parameters!$C$11*'Water demand'!H50/1000,IF(Control!$C$11="Tap water",0,Parameters!$C$21*'Water demand'!H50/1000))</f>
        <v>0</v>
      </c>
      <c r="I50" s="12">
        <f>IF(Control!$C$11="Highly pure",Parameters!$C$11*'Water demand'!I50/1000,IF(Control!$C$11="Tap water",0,Parameters!$C$21*'Water demand'!I50/1000))</f>
        <v>0</v>
      </c>
      <c r="J50" s="12">
        <f>IF(Control!$C$11="Highly pure",Parameters!$C$11*'Water demand'!J50/1000,IF(Control!$C$11="Tap water",0,Parameters!$C$21*'Water demand'!J50/1000))</f>
        <v>0</v>
      </c>
      <c r="K50" s="12">
        <f>IF(Control!$C$11="Highly pure",Parameters!$C$11*'Water demand'!K50/1000,IF(Control!$C$11="Tap water",0,Parameters!$C$21*'Water demand'!K50/1000))</f>
        <v>0</v>
      </c>
      <c r="L50" s="12">
        <f>IF(Control!$C$11="Highly pure",Parameters!$C$11*'Water demand'!L50/1000,IF(Control!$C$11="Tap water",0,Parameters!$C$21*'Water demand'!L50/1000))</f>
        <v>0</v>
      </c>
      <c r="M50" s="12">
        <f>IF(Control!$C$11="Highly pure",Parameters!$C$11*'Water demand'!M50/1000,IF(Control!$C$11="Tap water",0,Parameters!$C$21*'Water demand'!M50/1000))</f>
        <v>0</v>
      </c>
      <c r="N50" s="12">
        <f>IF(Control!$C$11="Highly pure",Parameters!$C$11*'Water demand'!N50/1000,IF(Control!$C$11="Tap water",0,Parameters!$C$21*'Water demand'!N50/1000))</f>
        <v>0</v>
      </c>
      <c r="O50" s="12">
        <f>IF(Control!$C$11="Highly pure",Parameters!$C$11*'Water demand'!O50/1000,IF(Control!$C$11="Tap water",0,Parameters!$C$21*'Water demand'!O50/1000))</f>
        <v>0</v>
      </c>
      <c r="P50" s="12">
        <f>IF(Control!$C$11="Highly pure",Parameters!$C$11*'Water demand'!P50/1000,IF(Control!$C$11="Tap water",0,Parameters!$C$21*'Water demand'!P50/1000))</f>
        <v>0</v>
      </c>
      <c r="Q50" s="12">
        <f>IF(Control!$C$11="Highly pure",Parameters!$C$11*'Water demand'!Q50/1000,IF(Control!$C$11="Tap water",0,Parameters!$C$21*'Water demand'!Q50/1000))</f>
        <v>0</v>
      </c>
      <c r="R50" s="12">
        <f>IF(Control!$C$11="Highly pure",Parameters!$C$11*'Water demand'!R50/1000,IF(Control!$C$11="Tap water",0,Parameters!$C$21*'Water demand'!R50/1000))</f>
        <v>0</v>
      </c>
      <c r="S50" s="12">
        <f>IF(Control!$C$11="Highly pure",Parameters!$C$11*'Water demand'!S50/1000,IF(Control!$C$11="Tap water",0,Parameters!$C$21*'Water demand'!S50/1000))</f>
        <v>0</v>
      </c>
      <c r="T50" s="12">
        <f>IF(Control!$C$11="Highly pure",Parameters!$C$11*'Water demand'!T50/1000,IF(Control!$C$11="Tap water",0,Parameters!$C$21*'Water demand'!T50/1000))</f>
        <v>0</v>
      </c>
      <c r="U50" s="12">
        <f>IF(Control!$C$11="Highly pure",Parameters!$C$11*'Water demand'!U50/1000,IF(Control!$C$11="Tap water",0,Parameters!$C$21*'Water demand'!U50/1000))</f>
        <v>0</v>
      </c>
      <c r="V50" s="12">
        <f>IF(Control!$C$11="Highly pure",Parameters!$C$11*'Water demand'!V50/1000,IF(Control!$C$11="Tap water",0,Parameters!$C$21*'Water demand'!V50/1000))</f>
        <v>0</v>
      </c>
      <c r="W50" s="12">
        <f>IF(Control!$C$11="Highly pure",Parameters!$C$11*'Water demand'!W50/1000,IF(Control!$C$11="Tap water",0,Parameters!$C$21*'Water demand'!W50/1000))</f>
        <v>0</v>
      </c>
      <c r="X50" s="12">
        <f>IF(Control!$C$11="Highly pure",Parameters!$C$11*'Water demand'!X50/1000,IF(Control!$C$11="Tap water",0,Parameters!$C$21*'Water demand'!X50/1000))</f>
        <v>0</v>
      </c>
      <c r="Y50" s="12">
        <f>IF(Control!$C$11="Highly pure",Parameters!$C$11*'Water demand'!Y50/1000,IF(Control!$C$11="Tap water",0,Parameters!$C$21*'Water demand'!Y50/1000))</f>
        <v>0</v>
      </c>
      <c r="Z50" s="12">
        <f>IF(Control!$C$11="Highly pure",Parameters!$C$11*'Water demand'!Z50/1000,IF(Control!$C$11="Tap water",0,Parameters!$C$21*'Water demand'!Z50/1000))</f>
        <v>0</v>
      </c>
      <c r="AB50" s="7">
        <f t="shared" si="0"/>
        <v>0</v>
      </c>
    </row>
    <row r="51" spans="2:28" x14ac:dyDescent="0.2">
      <c r="B51" s="6">
        <v>44245</v>
      </c>
      <c r="C51" s="12">
        <f>IF(Control!$C$11="Highly pure",Parameters!$C$11*'Water demand'!C51/1000,IF(Control!$C$11="Tap water",0,Parameters!$C$21*'Water demand'!C51/1000))</f>
        <v>0</v>
      </c>
      <c r="D51" s="12">
        <f>IF(Control!$C$11="Highly pure",Parameters!$C$11*'Water demand'!D51/1000,IF(Control!$C$11="Tap water",0,Parameters!$C$21*'Water demand'!D51/1000))</f>
        <v>0</v>
      </c>
      <c r="E51" s="12">
        <f>IF(Control!$C$11="Highly pure",Parameters!$C$11*'Water demand'!E51/1000,IF(Control!$C$11="Tap water",0,Parameters!$C$21*'Water demand'!E51/1000))</f>
        <v>0</v>
      </c>
      <c r="F51" s="12">
        <f>IF(Control!$C$11="Highly pure",Parameters!$C$11*'Water demand'!F51/1000,IF(Control!$C$11="Tap water",0,Parameters!$C$21*'Water demand'!F51/1000))</f>
        <v>0</v>
      </c>
      <c r="G51" s="12">
        <f>IF(Control!$C$11="Highly pure",Parameters!$C$11*'Water demand'!G51/1000,IF(Control!$C$11="Tap water",0,Parameters!$C$21*'Water demand'!G51/1000))</f>
        <v>0</v>
      </c>
      <c r="H51" s="12">
        <f>IF(Control!$C$11="Highly pure",Parameters!$C$11*'Water demand'!H51/1000,IF(Control!$C$11="Tap water",0,Parameters!$C$21*'Water demand'!H51/1000))</f>
        <v>0</v>
      </c>
      <c r="I51" s="12">
        <f>IF(Control!$C$11="Highly pure",Parameters!$C$11*'Water demand'!I51/1000,IF(Control!$C$11="Tap water",0,Parameters!$C$21*'Water demand'!I51/1000))</f>
        <v>0</v>
      </c>
      <c r="J51" s="12">
        <f>IF(Control!$C$11="Highly pure",Parameters!$C$11*'Water demand'!J51/1000,IF(Control!$C$11="Tap water",0,Parameters!$C$21*'Water demand'!J51/1000))</f>
        <v>0</v>
      </c>
      <c r="K51" s="12">
        <f>IF(Control!$C$11="Highly pure",Parameters!$C$11*'Water demand'!K51/1000,IF(Control!$C$11="Tap water",0,Parameters!$C$21*'Water demand'!K51/1000))</f>
        <v>0</v>
      </c>
      <c r="L51" s="12">
        <f>IF(Control!$C$11="Highly pure",Parameters!$C$11*'Water demand'!L51/1000,IF(Control!$C$11="Tap water",0,Parameters!$C$21*'Water demand'!L51/1000))</f>
        <v>0</v>
      </c>
      <c r="M51" s="12">
        <f>IF(Control!$C$11="Highly pure",Parameters!$C$11*'Water demand'!M51/1000,IF(Control!$C$11="Tap water",0,Parameters!$C$21*'Water demand'!M51/1000))</f>
        <v>0</v>
      </c>
      <c r="N51" s="12">
        <f>IF(Control!$C$11="Highly pure",Parameters!$C$11*'Water demand'!N51/1000,IF(Control!$C$11="Tap water",0,Parameters!$C$21*'Water demand'!N51/1000))</f>
        <v>0</v>
      </c>
      <c r="O51" s="12">
        <f>IF(Control!$C$11="Highly pure",Parameters!$C$11*'Water demand'!O51/1000,IF(Control!$C$11="Tap water",0,Parameters!$C$21*'Water demand'!O51/1000))</f>
        <v>0</v>
      </c>
      <c r="P51" s="12">
        <f>IF(Control!$C$11="Highly pure",Parameters!$C$11*'Water demand'!P51/1000,IF(Control!$C$11="Tap water",0,Parameters!$C$21*'Water demand'!P51/1000))</f>
        <v>0</v>
      </c>
      <c r="Q51" s="12">
        <f>IF(Control!$C$11="Highly pure",Parameters!$C$11*'Water demand'!Q51/1000,IF(Control!$C$11="Tap water",0,Parameters!$C$21*'Water demand'!Q51/1000))</f>
        <v>0</v>
      </c>
      <c r="R51" s="12">
        <f>IF(Control!$C$11="Highly pure",Parameters!$C$11*'Water demand'!R51/1000,IF(Control!$C$11="Tap water",0,Parameters!$C$21*'Water demand'!R51/1000))</f>
        <v>0</v>
      </c>
      <c r="S51" s="12">
        <f>IF(Control!$C$11="Highly pure",Parameters!$C$11*'Water demand'!S51/1000,IF(Control!$C$11="Tap water",0,Parameters!$C$21*'Water demand'!S51/1000))</f>
        <v>0</v>
      </c>
      <c r="T51" s="12">
        <f>IF(Control!$C$11="Highly pure",Parameters!$C$11*'Water demand'!T51/1000,IF(Control!$C$11="Tap water",0,Parameters!$C$21*'Water demand'!T51/1000))</f>
        <v>0</v>
      </c>
      <c r="U51" s="12">
        <f>IF(Control!$C$11="Highly pure",Parameters!$C$11*'Water demand'!U51/1000,IF(Control!$C$11="Tap water",0,Parameters!$C$21*'Water demand'!U51/1000))</f>
        <v>0</v>
      </c>
      <c r="V51" s="12">
        <f>IF(Control!$C$11="Highly pure",Parameters!$C$11*'Water demand'!V51/1000,IF(Control!$C$11="Tap water",0,Parameters!$C$21*'Water demand'!V51/1000))</f>
        <v>0</v>
      </c>
      <c r="W51" s="12">
        <f>IF(Control!$C$11="Highly pure",Parameters!$C$11*'Water demand'!W51/1000,IF(Control!$C$11="Tap water",0,Parameters!$C$21*'Water demand'!W51/1000))</f>
        <v>0</v>
      </c>
      <c r="X51" s="12">
        <f>IF(Control!$C$11="Highly pure",Parameters!$C$11*'Water demand'!X51/1000,IF(Control!$C$11="Tap water",0,Parameters!$C$21*'Water demand'!X51/1000))</f>
        <v>0</v>
      </c>
      <c r="Y51" s="12">
        <f>IF(Control!$C$11="Highly pure",Parameters!$C$11*'Water demand'!Y51/1000,IF(Control!$C$11="Tap water",0,Parameters!$C$21*'Water demand'!Y51/1000))</f>
        <v>0</v>
      </c>
      <c r="Z51" s="12">
        <f>IF(Control!$C$11="Highly pure",Parameters!$C$11*'Water demand'!Z51/1000,IF(Control!$C$11="Tap water",0,Parameters!$C$21*'Water demand'!Z51/1000))</f>
        <v>0</v>
      </c>
      <c r="AB51" s="7">
        <f t="shared" si="0"/>
        <v>0</v>
      </c>
    </row>
    <row r="52" spans="2:28" x14ac:dyDescent="0.2">
      <c r="B52" s="6">
        <v>44246</v>
      </c>
      <c r="C52" s="12">
        <f>IF(Control!$C$11="Highly pure",Parameters!$C$11*'Water demand'!C52/1000,IF(Control!$C$11="Tap water",0,Parameters!$C$21*'Water demand'!C52/1000))</f>
        <v>0</v>
      </c>
      <c r="D52" s="12">
        <f>IF(Control!$C$11="Highly pure",Parameters!$C$11*'Water demand'!D52/1000,IF(Control!$C$11="Tap water",0,Parameters!$C$21*'Water demand'!D52/1000))</f>
        <v>0</v>
      </c>
      <c r="E52" s="12">
        <f>IF(Control!$C$11="Highly pure",Parameters!$C$11*'Water demand'!E52/1000,IF(Control!$C$11="Tap water",0,Parameters!$C$21*'Water demand'!E52/1000))</f>
        <v>0</v>
      </c>
      <c r="F52" s="12">
        <f>IF(Control!$C$11="Highly pure",Parameters!$C$11*'Water demand'!F52/1000,IF(Control!$C$11="Tap water",0,Parameters!$C$21*'Water demand'!F52/1000))</f>
        <v>0</v>
      </c>
      <c r="G52" s="12">
        <f>IF(Control!$C$11="Highly pure",Parameters!$C$11*'Water demand'!G52/1000,IF(Control!$C$11="Tap water",0,Parameters!$C$21*'Water demand'!G52/1000))</f>
        <v>0</v>
      </c>
      <c r="H52" s="12">
        <f>IF(Control!$C$11="Highly pure",Parameters!$C$11*'Water demand'!H52/1000,IF(Control!$C$11="Tap water",0,Parameters!$C$21*'Water demand'!H52/1000))</f>
        <v>0</v>
      </c>
      <c r="I52" s="12">
        <f>IF(Control!$C$11="Highly pure",Parameters!$C$11*'Water demand'!I52/1000,IF(Control!$C$11="Tap water",0,Parameters!$C$21*'Water demand'!I52/1000))</f>
        <v>0</v>
      </c>
      <c r="J52" s="12">
        <f>IF(Control!$C$11="Highly pure",Parameters!$C$11*'Water demand'!J52/1000,IF(Control!$C$11="Tap water",0,Parameters!$C$21*'Water demand'!J52/1000))</f>
        <v>0</v>
      </c>
      <c r="K52" s="12">
        <f>IF(Control!$C$11="Highly pure",Parameters!$C$11*'Water demand'!K52/1000,IF(Control!$C$11="Tap water",0,Parameters!$C$21*'Water demand'!K52/1000))</f>
        <v>0</v>
      </c>
      <c r="L52" s="12">
        <f>IF(Control!$C$11="Highly pure",Parameters!$C$11*'Water demand'!L52/1000,IF(Control!$C$11="Tap water",0,Parameters!$C$21*'Water demand'!L52/1000))</f>
        <v>0</v>
      </c>
      <c r="M52" s="12">
        <f>IF(Control!$C$11="Highly pure",Parameters!$C$11*'Water demand'!M52/1000,IF(Control!$C$11="Tap water",0,Parameters!$C$21*'Water demand'!M52/1000))</f>
        <v>0</v>
      </c>
      <c r="N52" s="12">
        <f>IF(Control!$C$11="Highly pure",Parameters!$C$11*'Water demand'!N52/1000,IF(Control!$C$11="Tap water",0,Parameters!$C$21*'Water demand'!N52/1000))</f>
        <v>0</v>
      </c>
      <c r="O52" s="12">
        <f>IF(Control!$C$11="Highly pure",Parameters!$C$11*'Water demand'!O52/1000,IF(Control!$C$11="Tap water",0,Parameters!$C$21*'Water demand'!O52/1000))</f>
        <v>0</v>
      </c>
      <c r="P52" s="12">
        <f>IF(Control!$C$11="Highly pure",Parameters!$C$11*'Water demand'!P52/1000,IF(Control!$C$11="Tap water",0,Parameters!$C$21*'Water demand'!P52/1000))</f>
        <v>0</v>
      </c>
      <c r="Q52" s="12">
        <f>IF(Control!$C$11="Highly pure",Parameters!$C$11*'Water demand'!Q52/1000,IF(Control!$C$11="Tap water",0,Parameters!$C$21*'Water demand'!Q52/1000))</f>
        <v>0</v>
      </c>
      <c r="R52" s="12">
        <f>IF(Control!$C$11="Highly pure",Parameters!$C$11*'Water demand'!R52/1000,IF(Control!$C$11="Tap water",0,Parameters!$C$21*'Water demand'!R52/1000))</f>
        <v>0</v>
      </c>
      <c r="S52" s="12">
        <f>IF(Control!$C$11="Highly pure",Parameters!$C$11*'Water demand'!S52/1000,IF(Control!$C$11="Tap water",0,Parameters!$C$21*'Water demand'!S52/1000))</f>
        <v>0</v>
      </c>
      <c r="T52" s="12">
        <f>IF(Control!$C$11="Highly pure",Parameters!$C$11*'Water demand'!T52/1000,IF(Control!$C$11="Tap water",0,Parameters!$C$21*'Water demand'!T52/1000))</f>
        <v>0</v>
      </c>
      <c r="U52" s="12">
        <f>IF(Control!$C$11="Highly pure",Parameters!$C$11*'Water demand'!U52/1000,IF(Control!$C$11="Tap water",0,Parameters!$C$21*'Water demand'!U52/1000))</f>
        <v>0</v>
      </c>
      <c r="V52" s="12">
        <f>IF(Control!$C$11="Highly pure",Parameters!$C$11*'Water demand'!V52/1000,IF(Control!$C$11="Tap water",0,Parameters!$C$21*'Water demand'!V52/1000))</f>
        <v>0</v>
      </c>
      <c r="W52" s="12">
        <f>IF(Control!$C$11="Highly pure",Parameters!$C$11*'Water demand'!W52/1000,IF(Control!$C$11="Tap water",0,Parameters!$C$21*'Water demand'!W52/1000))</f>
        <v>0</v>
      </c>
      <c r="X52" s="12">
        <f>IF(Control!$C$11="Highly pure",Parameters!$C$11*'Water demand'!X52/1000,IF(Control!$C$11="Tap water",0,Parameters!$C$21*'Water demand'!X52/1000))</f>
        <v>0</v>
      </c>
      <c r="Y52" s="12">
        <f>IF(Control!$C$11="Highly pure",Parameters!$C$11*'Water demand'!Y52/1000,IF(Control!$C$11="Tap water",0,Parameters!$C$21*'Water demand'!Y52/1000))</f>
        <v>0</v>
      </c>
      <c r="Z52" s="12">
        <f>IF(Control!$C$11="Highly pure",Parameters!$C$11*'Water demand'!Z52/1000,IF(Control!$C$11="Tap water",0,Parameters!$C$21*'Water demand'!Z52/1000))</f>
        <v>0</v>
      </c>
      <c r="AB52" s="7">
        <f t="shared" si="0"/>
        <v>0</v>
      </c>
    </row>
    <row r="53" spans="2:28" x14ac:dyDescent="0.2">
      <c r="B53" s="6">
        <v>44247</v>
      </c>
      <c r="C53" s="12">
        <f>IF(Control!$C$11="Highly pure",Parameters!$C$11*'Water demand'!C53/1000,IF(Control!$C$11="Tap water",0,Parameters!$C$21*'Water demand'!C53/1000))</f>
        <v>0</v>
      </c>
      <c r="D53" s="12">
        <f>IF(Control!$C$11="Highly pure",Parameters!$C$11*'Water demand'!D53/1000,IF(Control!$C$11="Tap water",0,Parameters!$C$21*'Water demand'!D53/1000))</f>
        <v>0</v>
      </c>
      <c r="E53" s="12">
        <f>IF(Control!$C$11="Highly pure",Parameters!$C$11*'Water demand'!E53/1000,IF(Control!$C$11="Tap water",0,Parameters!$C$21*'Water demand'!E53/1000))</f>
        <v>0</v>
      </c>
      <c r="F53" s="12">
        <f>IF(Control!$C$11="Highly pure",Parameters!$C$11*'Water demand'!F53/1000,IF(Control!$C$11="Tap water",0,Parameters!$C$21*'Water demand'!F53/1000))</f>
        <v>0</v>
      </c>
      <c r="G53" s="12">
        <f>IF(Control!$C$11="Highly pure",Parameters!$C$11*'Water demand'!G53/1000,IF(Control!$C$11="Tap water",0,Parameters!$C$21*'Water demand'!G53/1000))</f>
        <v>0</v>
      </c>
      <c r="H53" s="12">
        <f>IF(Control!$C$11="Highly pure",Parameters!$C$11*'Water demand'!H53/1000,IF(Control!$C$11="Tap water",0,Parameters!$C$21*'Water demand'!H53/1000))</f>
        <v>0</v>
      </c>
      <c r="I53" s="12">
        <f>IF(Control!$C$11="Highly pure",Parameters!$C$11*'Water demand'!I53/1000,IF(Control!$C$11="Tap water",0,Parameters!$C$21*'Water demand'!I53/1000))</f>
        <v>0</v>
      </c>
      <c r="J53" s="12">
        <f>IF(Control!$C$11="Highly pure",Parameters!$C$11*'Water demand'!J53/1000,IF(Control!$C$11="Tap water",0,Parameters!$C$21*'Water demand'!J53/1000))</f>
        <v>0</v>
      </c>
      <c r="K53" s="12">
        <f>IF(Control!$C$11="Highly pure",Parameters!$C$11*'Water demand'!K53/1000,IF(Control!$C$11="Tap water",0,Parameters!$C$21*'Water demand'!K53/1000))</f>
        <v>0</v>
      </c>
      <c r="L53" s="12">
        <f>IF(Control!$C$11="Highly pure",Parameters!$C$11*'Water demand'!L53/1000,IF(Control!$C$11="Tap water",0,Parameters!$C$21*'Water demand'!L53/1000))</f>
        <v>0</v>
      </c>
      <c r="M53" s="12">
        <f>IF(Control!$C$11="Highly pure",Parameters!$C$11*'Water demand'!M53/1000,IF(Control!$C$11="Tap water",0,Parameters!$C$21*'Water demand'!M53/1000))</f>
        <v>0</v>
      </c>
      <c r="N53" s="12">
        <f>IF(Control!$C$11="Highly pure",Parameters!$C$11*'Water demand'!N53/1000,IF(Control!$C$11="Tap water",0,Parameters!$C$21*'Water demand'!N53/1000))</f>
        <v>0</v>
      </c>
      <c r="O53" s="12">
        <f>IF(Control!$C$11="Highly pure",Parameters!$C$11*'Water demand'!O53/1000,IF(Control!$C$11="Tap water",0,Parameters!$C$21*'Water demand'!O53/1000))</f>
        <v>0</v>
      </c>
      <c r="P53" s="12">
        <f>IF(Control!$C$11="Highly pure",Parameters!$C$11*'Water demand'!P53/1000,IF(Control!$C$11="Tap water",0,Parameters!$C$21*'Water demand'!P53/1000))</f>
        <v>0</v>
      </c>
      <c r="Q53" s="12">
        <f>IF(Control!$C$11="Highly pure",Parameters!$C$11*'Water demand'!Q53/1000,IF(Control!$C$11="Tap water",0,Parameters!$C$21*'Water demand'!Q53/1000))</f>
        <v>0</v>
      </c>
      <c r="R53" s="12">
        <f>IF(Control!$C$11="Highly pure",Parameters!$C$11*'Water demand'!R53/1000,IF(Control!$C$11="Tap water",0,Parameters!$C$21*'Water demand'!R53/1000))</f>
        <v>0</v>
      </c>
      <c r="S53" s="12">
        <f>IF(Control!$C$11="Highly pure",Parameters!$C$11*'Water demand'!S53/1000,IF(Control!$C$11="Tap water",0,Parameters!$C$21*'Water demand'!S53/1000))</f>
        <v>0</v>
      </c>
      <c r="T53" s="12">
        <f>IF(Control!$C$11="Highly pure",Parameters!$C$11*'Water demand'!T53/1000,IF(Control!$C$11="Tap water",0,Parameters!$C$21*'Water demand'!T53/1000))</f>
        <v>0</v>
      </c>
      <c r="U53" s="12">
        <f>IF(Control!$C$11="Highly pure",Parameters!$C$11*'Water demand'!U53/1000,IF(Control!$C$11="Tap water",0,Parameters!$C$21*'Water demand'!U53/1000))</f>
        <v>0</v>
      </c>
      <c r="V53" s="12">
        <f>IF(Control!$C$11="Highly pure",Parameters!$C$11*'Water demand'!V53/1000,IF(Control!$C$11="Tap water",0,Parameters!$C$21*'Water demand'!V53/1000))</f>
        <v>0</v>
      </c>
      <c r="W53" s="12">
        <f>IF(Control!$C$11="Highly pure",Parameters!$C$11*'Water demand'!W53/1000,IF(Control!$C$11="Tap water",0,Parameters!$C$21*'Water demand'!W53/1000))</f>
        <v>0</v>
      </c>
      <c r="X53" s="12">
        <f>IF(Control!$C$11="Highly pure",Parameters!$C$11*'Water demand'!X53/1000,IF(Control!$C$11="Tap water",0,Parameters!$C$21*'Water demand'!X53/1000))</f>
        <v>0</v>
      </c>
      <c r="Y53" s="12">
        <f>IF(Control!$C$11="Highly pure",Parameters!$C$11*'Water demand'!Y53/1000,IF(Control!$C$11="Tap water",0,Parameters!$C$21*'Water demand'!Y53/1000))</f>
        <v>0</v>
      </c>
      <c r="Z53" s="12">
        <f>IF(Control!$C$11="Highly pure",Parameters!$C$11*'Water demand'!Z53/1000,IF(Control!$C$11="Tap water",0,Parameters!$C$21*'Water demand'!Z53/1000))</f>
        <v>0</v>
      </c>
      <c r="AB53" s="7">
        <f t="shared" si="0"/>
        <v>0</v>
      </c>
    </row>
    <row r="54" spans="2:28" x14ac:dyDescent="0.2">
      <c r="B54" s="6">
        <v>44248</v>
      </c>
      <c r="C54" s="12">
        <f>IF(Control!$C$11="Highly pure",Parameters!$C$11*'Water demand'!C54/1000,IF(Control!$C$11="Tap water",0,Parameters!$C$21*'Water demand'!C54/1000))</f>
        <v>0</v>
      </c>
      <c r="D54" s="12">
        <f>IF(Control!$C$11="Highly pure",Parameters!$C$11*'Water demand'!D54/1000,IF(Control!$C$11="Tap water",0,Parameters!$C$21*'Water demand'!D54/1000))</f>
        <v>0</v>
      </c>
      <c r="E54" s="12">
        <f>IF(Control!$C$11="Highly pure",Parameters!$C$11*'Water demand'!E54/1000,IF(Control!$C$11="Tap water",0,Parameters!$C$21*'Water demand'!E54/1000))</f>
        <v>0</v>
      </c>
      <c r="F54" s="12">
        <f>IF(Control!$C$11="Highly pure",Parameters!$C$11*'Water demand'!F54/1000,IF(Control!$C$11="Tap water",0,Parameters!$C$21*'Water demand'!F54/1000))</f>
        <v>0</v>
      </c>
      <c r="G54" s="12">
        <f>IF(Control!$C$11="Highly pure",Parameters!$C$11*'Water demand'!G54/1000,IF(Control!$C$11="Tap water",0,Parameters!$C$21*'Water demand'!G54/1000))</f>
        <v>0</v>
      </c>
      <c r="H54" s="12">
        <f>IF(Control!$C$11="Highly pure",Parameters!$C$11*'Water demand'!H54/1000,IF(Control!$C$11="Tap water",0,Parameters!$C$21*'Water demand'!H54/1000))</f>
        <v>0</v>
      </c>
      <c r="I54" s="12">
        <f>IF(Control!$C$11="Highly pure",Parameters!$C$11*'Water demand'!I54/1000,IF(Control!$C$11="Tap water",0,Parameters!$C$21*'Water demand'!I54/1000))</f>
        <v>0</v>
      </c>
      <c r="J54" s="12">
        <f>IF(Control!$C$11="Highly pure",Parameters!$C$11*'Water demand'!J54/1000,IF(Control!$C$11="Tap water",0,Parameters!$C$21*'Water demand'!J54/1000))</f>
        <v>0</v>
      </c>
      <c r="K54" s="12">
        <f>IF(Control!$C$11="Highly pure",Parameters!$C$11*'Water demand'!K54/1000,IF(Control!$C$11="Tap water",0,Parameters!$C$21*'Water demand'!K54/1000))</f>
        <v>0</v>
      </c>
      <c r="L54" s="12">
        <f>IF(Control!$C$11="Highly pure",Parameters!$C$11*'Water demand'!L54/1000,IF(Control!$C$11="Tap water",0,Parameters!$C$21*'Water demand'!L54/1000))</f>
        <v>0</v>
      </c>
      <c r="M54" s="12">
        <f>IF(Control!$C$11="Highly pure",Parameters!$C$11*'Water demand'!M54/1000,IF(Control!$C$11="Tap water",0,Parameters!$C$21*'Water demand'!M54/1000))</f>
        <v>0</v>
      </c>
      <c r="N54" s="12">
        <f>IF(Control!$C$11="Highly pure",Parameters!$C$11*'Water demand'!N54/1000,IF(Control!$C$11="Tap water",0,Parameters!$C$21*'Water demand'!N54/1000))</f>
        <v>0</v>
      </c>
      <c r="O54" s="12">
        <f>IF(Control!$C$11="Highly pure",Parameters!$C$11*'Water demand'!O54/1000,IF(Control!$C$11="Tap water",0,Parameters!$C$21*'Water demand'!O54/1000))</f>
        <v>0</v>
      </c>
      <c r="P54" s="12">
        <f>IF(Control!$C$11="Highly pure",Parameters!$C$11*'Water demand'!P54/1000,IF(Control!$C$11="Tap water",0,Parameters!$C$21*'Water demand'!P54/1000))</f>
        <v>0</v>
      </c>
      <c r="Q54" s="12">
        <f>IF(Control!$C$11="Highly pure",Parameters!$C$11*'Water demand'!Q54/1000,IF(Control!$C$11="Tap water",0,Parameters!$C$21*'Water demand'!Q54/1000))</f>
        <v>0</v>
      </c>
      <c r="R54" s="12">
        <f>IF(Control!$C$11="Highly pure",Parameters!$C$11*'Water demand'!R54/1000,IF(Control!$C$11="Tap water",0,Parameters!$C$21*'Water demand'!R54/1000))</f>
        <v>0</v>
      </c>
      <c r="S54" s="12">
        <f>IF(Control!$C$11="Highly pure",Parameters!$C$11*'Water demand'!S54/1000,IF(Control!$C$11="Tap water",0,Parameters!$C$21*'Water demand'!S54/1000))</f>
        <v>0</v>
      </c>
      <c r="T54" s="12">
        <f>IF(Control!$C$11="Highly pure",Parameters!$C$11*'Water demand'!T54/1000,IF(Control!$C$11="Tap water",0,Parameters!$C$21*'Water demand'!T54/1000))</f>
        <v>0</v>
      </c>
      <c r="U54" s="12">
        <f>IF(Control!$C$11="Highly pure",Parameters!$C$11*'Water demand'!U54/1000,IF(Control!$C$11="Tap water",0,Parameters!$C$21*'Water demand'!U54/1000))</f>
        <v>0</v>
      </c>
      <c r="V54" s="12">
        <f>IF(Control!$C$11="Highly pure",Parameters!$C$11*'Water demand'!V54/1000,IF(Control!$C$11="Tap water",0,Parameters!$C$21*'Water demand'!V54/1000))</f>
        <v>0</v>
      </c>
      <c r="W54" s="12">
        <f>IF(Control!$C$11="Highly pure",Parameters!$C$11*'Water demand'!W54/1000,IF(Control!$C$11="Tap water",0,Parameters!$C$21*'Water demand'!W54/1000))</f>
        <v>0</v>
      </c>
      <c r="X54" s="12">
        <f>IF(Control!$C$11="Highly pure",Parameters!$C$11*'Water demand'!X54/1000,IF(Control!$C$11="Tap water",0,Parameters!$C$21*'Water demand'!X54/1000))</f>
        <v>0</v>
      </c>
      <c r="Y54" s="12">
        <f>IF(Control!$C$11="Highly pure",Parameters!$C$11*'Water demand'!Y54/1000,IF(Control!$C$11="Tap water",0,Parameters!$C$21*'Water demand'!Y54/1000))</f>
        <v>0</v>
      </c>
      <c r="Z54" s="12">
        <f>IF(Control!$C$11="Highly pure",Parameters!$C$11*'Water demand'!Z54/1000,IF(Control!$C$11="Tap water",0,Parameters!$C$21*'Water demand'!Z54/1000))</f>
        <v>0</v>
      </c>
      <c r="AB54" s="7">
        <f t="shared" si="0"/>
        <v>0</v>
      </c>
    </row>
    <row r="55" spans="2:28" x14ac:dyDescent="0.2">
      <c r="B55" s="6">
        <v>44249</v>
      </c>
      <c r="C55" s="12">
        <f>IF(Control!$C$11="Highly pure",Parameters!$C$11*'Water demand'!C55/1000,IF(Control!$C$11="Tap water",0,Parameters!$C$21*'Water demand'!C55/1000))</f>
        <v>0</v>
      </c>
      <c r="D55" s="12">
        <f>IF(Control!$C$11="Highly pure",Parameters!$C$11*'Water demand'!D55/1000,IF(Control!$C$11="Tap water",0,Parameters!$C$21*'Water demand'!D55/1000))</f>
        <v>0</v>
      </c>
      <c r="E55" s="12">
        <f>IF(Control!$C$11="Highly pure",Parameters!$C$11*'Water demand'!E55/1000,IF(Control!$C$11="Tap water",0,Parameters!$C$21*'Water demand'!E55/1000))</f>
        <v>0</v>
      </c>
      <c r="F55" s="12">
        <f>IF(Control!$C$11="Highly pure",Parameters!$C$11*'Water demand'!F55/1000,IF(Control!$C$11="Tap water",0,Parameters!$C$21*'Water demand'!F55/1000))</f>
        <v>0</v>
      </c>
      <c r="G55" s="12">
        <f>IF(Control!$C$11="Highly pure",Parameters!$C$11*'Water demand'!G55/1000,IF(Control!$C$11="Tap water",0,Parameters!$C$21*'Water demand'!G55/1000))</f>
        <v>0</v>
      </c>
      <c r="H55" s="12">
        <f>IF(Control!$C$11="Highly pure",Parameters!$C$11*'Water demand'!H55/1000,IF(Control!$C$11="Tap water",0,Parameters!$C$21*'Water demand'!H55/1000))</f>
        <v>0</v>
      </c>
      <c r="I55" s="12">
        <f>IF(Control!$C$11="Highly pure",Parameters!$C$11*'Water demand'!I55/1000,IF(Control!$C$11="Tap water",0,Parameters!$C$21*'Water demand'!I55/1000))</f>
        <v>0</v>
      </c>
      <c r="J55" s="12">
        <f>IF(Control!$C$11="Highly pure",Parameters!$C$11*'Water demand'!J55/1000,IF(Control!$C$11="Tap water",0,Parameters!$C$21*'Water demand'!J55/1000))</f>
        <v>0</v>
      </c>
      <c r="K55" s="12">
        <f>IF(Control!$C$11="Highly pure",Parameters!$C$11*'Water demand'!K55/1000,IF(Control!$C$11="Tap water",0,Parameters!$C$21*'Water demand'!K55/1000))</f>
        <v>0</v>
      </c>
      <c r="L55" s="12">
        <f>IF(Control!$C$11="Highly pure",Parameters!$C$11*'Water demand'!L55/1000,IF(Control!$C$11="Tap water",0,Parameters!$C$21*'Water demand'!L55/1000))</f>
        <v>0</v>
      </c>
      <c r="M55" s="12">
        <f>IF(Control!$C$11="Highly pure",Parameters!$C$11*'Water demand'!M55/1000,IF(Control!$C$11="Tap water",0,Parameters!$C$21*'Water demand'!M55/1000))</f>
        <v>0</v>
      </c>
      <c r="N55" s="12">
        <f>IF(Control!$C$11="Highly pure",Parameters!$C$11*'Water demand'!N55/1000,IF(Control!$C$11="Tap water",0,Parameters!$C$21*'Water demand'!N55/1000))</f>
        <v>0</v>
      </c>
      <c r="O55" s="12">
        <f>IF(Control!$C$11="Highly pure",Parameters!$C$11*'Water demand'!O55/1000,IF(Control!$C$11="Tap water",0,Parameters!$C$21*'Water demand'!O55/1000))</f>
        <v>0</v>
      </c>
      <c r="P55" s="12">
        <f>IF(Control!$C$11="Highly pure",Parameters!$C$11*'Water demand'!P55/1000,IF(Control!$C$11="Tap water",0,Parameters!$C$21*'Water demand'!P55/1000))</f>
        <v>0</v>
      </c>
      <c r="Q55" s="12">
        <f>IF(Control!$C$11="Highly pure",Parameters!$C$11*'Water demand'!Q55/1000,IF(Control!$C$11="Tap water",0,Parameters!$C$21*'Water demand'!Q55/1000))</f>
        <v>0</v>
      </c>
      <c r="R55" s="12">
        <f>IF(Control!$C$11="Highly pure",Parameters!$C$11*'Water demand'!R55/1000,IF(Control!$C$11="Tap water",0,Parameters!$C$21*'Water demand'!R55/1000))</f>
        <v>0</v>
      </c>
      <c r="S55" s="12">
        <f>IF(Control!$C$11="Highly pure",Parameters!$C$11*'Water demand'!S55/1000,IF(Control!$C$11="Tap water",0,Parameters!$C$21*'Water demand'!S55/1000))</f>
        <v>0</v>
      </c>
      <c r="T55" s="12">
        <f>IF(Control!$C$11="Highly pure",Parameters!$C$11*'Water demand'!T55/1000,IF(Control!$C$11="Tap water",0,Parameters!$C$21*'Water demand'!T55/1000))</f>
        <v>0</v>
      </c>
      <c r="U55" s="12">
        <f>IF(Control!$C$11="Highly pure",Parameters!$C$11*'Water demand'!U55/1000,IF(Control!$C$11="Tap water",0,Parameters!$C$21*'Water demand'!U55/1000))</f>
        <v>0</v>
      </c>
      <c r="V55" s="12">
        <f>IF(Control!$C$11="Highly pure",Parameters!$C$11*'Water demand'!V55/1000,IF(Control!$C$11="Tap water",0,Parameters!$C$21*'Water demand'!V55/1000))</f>
        <v>0</v>
      </c>
      <c r="W55" s="12">
        <f>IF(Control!$C$11="Highly pure",Parameters!$C$11*'Water demand'!W55/1000,IF(Control!$C$11="Tap water",0,Parameters!$C$21*'Water demand'!W55/1000))</f>
        <v>0</v>
      </c>
      <c r="X55" s="12">
        <f>IF(Control!$C$11="Highly pure",Parameters!$C$11*'Water demand'!X55/1000,IF(Control!$C$11="Tap water",0,Parameters!$C$21*'Water demand'!X55/1000))</f>
        <v>0</v>
      </c>
      <c r="Y55" s="12">
        <f>IF(Control!$C$11="Highly pure",Parameters!$C$11*'Water demand'!Y55/1000,IF(Control!$C$11="Tap water",0,Parameters!$C$21*'Water demand'!Y55/1000))</f>
        <v>0</v>
      </c>
      <c r="Z55" s="12">
        <f>IF(Control!$C$11="Highly pure",Parameters!$C$11*'Water demand'!Z55/1000,IF(Control!$C$11="Tap water",0,Parameters!$C$21*'Water demand'!Z55/1000))</f>
        <v>0</v>
      </c>
      <c r="AB55" s="7">
        <f t="shared" si="0"/>
        <v>0</v>
      </c>
    </row>
    <row r="56" spans="2:28" x14ac:dyDescent="0.2">
      <c r="B56" s="6">
        <v>44250</v>
      </c>
      <c r="C56" s="12">
        <f>IF(Control!$C$11="Highly pure",Parameters!$C$11*'Water demand'!C56/1000,IF(Control!$C$11="Tap water",0,Parameters!$C$21*'Water demand'!C56/1000))</f>
        <v>0</v>
      </c>
      <c r="D56" s="12">
        <f>IF(Control!$C$11="Highly pure",Parameters!$C$11*'Water demand'!D56/1000,IF(Control!$C$11="Tap water",0,Parameters!$C$21*'Water demand'!D56/1000))</f>
        <v>0</v>
      </c>
      <c r="E56" s="12">
        <f>IF(Control!$C$11="Highly pure",Parameters!$C$11*'Water demand'!E56/1000,IF(Control!$C$11="Tap water",0,Parameters!$C$21*'Water demand'!E56/1000))</f>
        <v>0</v>
      </c>
      <c r="F56" s="12">
        <f>IF(Control!$C$11="Highly pure",Parameters!$C$11*'Water demand'!F56/1000,IF(Control!$C$11="Tap water",0,Parameters!$C$21*'Water demand'!F56/1000))</f>
        <v>0</v>
      </c>
      <c r="G56" s="12">
        <f>IF(Control!$C$11="Highly pure",Parameters!$C$11*'Water demand'!G56/1000,IF(Control!$C$11="Tap water",0,Parameters!$C$21*'Water demand'!G56/1000))</f>
        <v>0</v>
      </c>
      <c r="H56" s="12">
        <f>IF(Control!$C$11="Highly pure",Parameters!$C$11*'Water demand'!H56/1000,IF(Control!$C$11="Tap water",0,Parameters!$C$21*'Water demand'!H56/1000))</f>
        <v>0</v>
      </c>
      <c r="I56" s="12">
        <f>IF(Control!$C$11="Highly pure",Parameters!$C$11*'Water demand'!I56/1000,IF(Control!$C$11="Tap water",0,Parameters!$C$21*'Water demand'!I56/1000))</f>
        <v>0</v>
      </c>
      <c r="J56" s="12">
        <f>IF(Control!$C$11="Highly pure",Parameters!$C$11*'Water demand'!J56/1000,IF(Control!$C$11="Tap water",0,Parameters!$C$21*'Water demand'!J56/1000))</f>
        <v>0</v>
      </c>
      <c r="K56" s="12">
        <f>IF(Control!$C$11="Highly pure",Parameters!$C$11*'Water demand'!K56/1000,IF(Control!$C$11="Tap water",0,Parameters!$C$21*'Water demand'!K56/1000))</f>
        <v>0</v>
      </c>
      <c r="L56" s="12">
        <f>IF(Control!$C$11="Highly pure",Parameters!$C$11*'Water demand'!L56/1000,IF(Control!$C$11="Tap water",0,Parameters!$C$21*'Water demand'!L56/1000))</f>
        <v>0</v>
      </c>
      <c r="M56" s="12">
        <f>IF(Control!$C$11="Highly pure",Parameters!$C$11*'Water demand'!M56/1000,IF(Control!$C$11="Tap water",0,Parameters!$C$21*'Water demand'!M56/1000))</f>
        <v>0</v>
      </c>
      <c r="N56" s="12">
        <f>IF(Control!$C$11="Highly pure",Parameters!$C$11*'Water demand'!N56/1000,IF(Control!$C$11="Tap water",0,Parameters!$C$21*'Water demand'!N56/1000))</f>
        <v>0</v>
      </c>
      <c r="O56" s="12">
        <f>IF(Control!$C$11="Highly pure",Parameters!$C$11*'Water demand'!O56/1000,IF(Control!$C$11="Tap water",0,Parameters!$C$21*'Water demand'!O56/1000))</f>
        <v>0</v>
      </c>
      <c r="P56" s="12">
        <f>IF(Control!$C$11="Highly pure",Parameters!$C$11*'Water demand'!P56/1000,IF(Control!$C$11="Tap water",0,Parameters!$C$21*'Water demand'!P56/1000))</f>
        <v>0</v>
      </c>
      <c r="Q56" s="12">
        <f>IF(Control!$C$11="Highly pure",Parameters!$C$11*'Water demand'!Q56/1000,IF(Control!$C$11="Tap water",0,Parameters!$C$21*'Water demand'!Q56/1000))</f>
        <v>0</v>
      </c>
      <c r="R56" s="12">
        <f>IF(Control!$C$11="Highly pure",Parameters!$C$11*'Water demand'!R56/1000,IF(Control!$C$11="Tap water",0,Parameters!$C$21*'Water demand'!R56/1000))</f>
        <v>0</v>
      </c>
      <c r="S56" s="12">
        <f>IF(Control!$C$11="Highly pure",Parameters!$C$11*'Water demand'!S56/1000,IF(Control!$C$11="Tap water",0,Parameters!$C$21*'Water demand'!S56/1000))</f>
        <v>0</v>
      </c>
      <c r="T56" s="12">
        <f>IF(Control!$C$11="Highly pure",Parameters!$C$11*'Water demand'!T56/1000,IF(Control!$C$11="Tap water",0,Parameters!$C$21*'Water demand'!T56/1000))</f>
        <v>0</v>
      </c>
      <c r="U56" s="12">
        <f>IF(Control!$C$11="Highly pure",Parameters!$C$11*'Water demand'!U56/1000,IF(Control!$C$11="Tap water",0,Parameters!$C$21*'Water demand'!U56/1000))</f>
        <v>0</v>
      </c>
      <c r="V56" s="12">
        <f>IF(Control!$C$11="Highly pure",Parameters!$C$11*'Water demand'!V56/1000,IF(Control!$C$11="Tap water",0,Parameters!$C$21*'Water demand'!V56/1000))</f>
        <v>0</v>
      </c>
      <c r="W56" s="12">
        <f>IF(Control!$C$11="Highly pure",Parameters!$C$11*'Water demand'!W56/1000,IF(Control!$C$11="Tap water",0,Parameters!$C$21*'Water demand'!W56/1000))</f>
        <v>0</v>
      </c>
      <c r="X56" s="12">
        <f>IF(Control!$C$11="Highly pure",Parameters!$C$11*'Water demand'!X56/1000,IF(Control!$C$11="Tap water",0,Parameters!$C$21*'Water demand'!X56/1000))</f>
        <v>0</v>
      </c>
      <c r="Y56" s="12">
        <f>IF(Control!$C$11="Highly pure",Parameters!$C$11*'Water demand'!Y56/1000,IF(Control!$C$11="Tap water",0,Parameters!$C$21*'Water demand'!Y56/1000))</f>
        <v>0</v>
      </c>
      <c r="Z56" s="12">
        <f>IF(Control!$C$11="Highly pure",Parameters!$C$11*'Water demand'!Z56/1000,IF(Control!$C$11="Tap water",0,Parameters!$C$21*'Water demand'!Z56/1000))</f>
        <v>0</v>
      </c>
      <c r="AB56" s="7">
        <f t="shared" si="0"/>
        <v>0</v>
      </c>
    </row>
    <row r="57" spans="2:28" x14ac:dyDescent="0.2">
      <c r="B57" s="6">
        <v>44251</v>
      </c>
      <c r="C57" s="12">
        <f>IF(Control!$C$11="Highly pure",Parameters!$C$11*'Water demand'!C57/1000,IF(Control!$C$11="Tap water",0,Parameters!$C$21*'Water demand'!C57/1000))</f>
        <v>0</v>
      </c>
      <c r="D57" s="12">
        <f>IF(Control!$C$11="Highly pure",Parameters!$C$11*'Water demand'!D57/1000,IF(Control!$C$11="Tap water",0,Parameters!$C$21*'Water demand'!D57/1000))</f>
        <v>0</v>
      </c>
      <c r="E57" s="12">
        <f>IF(Control!$C$11="Highly pure",Parameters!$C$11*'Water demand'!E57/1000,IF(Control!$C$11="Tap water",0,Parameters!$C$21*'Water demand'!E57/1000))</f>
        <v>0</v>
      </c>
      <c r="F57" s="12">
        <f>IF(Control!$C$11="Highly pure",Parameters!$C$11*'Water demand'!F57/1000,IF(Control!$C$11="Tap water",0,Parameters!$C$21*'Water demand'!F57/1000))</f>
        <v>0</v>
      </c>
      <c r="G57" s="12">
        <f>IF(Control!$C$11="Highly pure",Parameters!$C$11*'Water demand'!G57/1000,IF(Control!$C$11="Tap water",0,Parameters!$C$21*'Water demand'!G57/1000))</f>
        <v>0</v>
      </c>
      <c r="H57" s="12">
        <f>IF(Control!$C$11="Highly pure",Parameters!$C$11*'Water demand'!H57/1000,IF(Control!$C$11="Tap water",0,Parameters!$C$21*'Water demand'!H57/1000))</f>
        <v>0</v>
      </c>
      <c r="I57" s="12">
        <f>IF(Control!$C$11="Highly pure",Parameters!$C$11*'Water demand'!I57/1000,IF(Control!$C$11="Tap water",0,Parameters!$C$21*'Water demand'!I57/1000))</f>
        <v>0</v>
      </c>
      <c r="J57" s="12">
        <f>IF(Control!$C$11="Highly pure",Parameters!$C$11*'Water demand'!J57/1000,IF(Control!$C$11="Tap water",0,Parameters!$C$21*'Water demand'!J57/1000))</f>
        <v>0</v>
      </c>
      <c r="K57" s="12">
        <f>IF(Control!$C$11="Highly pure",Parameters!$C$11*'Water demand'!K57/1000,IF(Control!$C$11="Tap water",0,Parameters!$C$21*'Water demand'!K57/1000))</f>
        <v>0</v>
      </c>
      <c r="L57" s="12">
        <f>IF(Control!$C$11="Highly pure",Parameters!$C$11*'Water demand'!L57/1000,IF(Control!$C$11="Tap water",0,Parameters!$C$21*'Water demand'!L57/1000))</f>
        <v>0</v>
      </c>
      <c r="M57" s="12">
        <f>IF(Control!$C$11="Highly pure",Parameters!$C$11*'Water demand'!M57/1000,IF(Control!$C$11="Tap water",0,Parameters!$C$21*'Water demand'!M57/1000))</f>
        <v>0</v>
      </c>
      <c r="N57" s="12">
        <f>IF(Control!$C$11="Highly pure",Parameters!$C$11*'Water demand'!N57/1000,IF(Control!$C$11="Tap water",0,Parameters!$C$21*'Water demand'!N57/1000))</f>
        <v>0</v>
      </c>
      <c r="O57" s="12">
        <f>IF(Control!$C$11="Highly pure",Parameters!$C$11*'Water demand'!O57/1000,IF(Control!$C$11="Tap water",0,Parameters!$C$21*'Water demand'!O57/1000))</f>
        <v>0</v>
      </c>
      <c r="P57" s="12">
        <f>IF(Control!$C$11="Highly pure",Parameters!$C$11*'Water demand'!P57/1000,IF(Control!$C$11="Tap water",0,Parameters!$C$21*'Water demand'!P57/1000))</f>
        <v>0</v>
      </c>
      <c r="Q57" s="12">
        <f>IF(Control!$C$11="Highly pure",Parameters!$C$11*'Water demand'!Q57/1000,IF(Control!$C$11="Tap water",0,Parameters!$C$21*'Water demand'!Q57/1000))</f>
        <v>0</v>
      </c>
      <c r="R57" s="12">
        <f>IF(Control!$C$11="Highly pure",Parameters!$C$11*'Water demand'!R57/1000,IF(Control!$C$11="Tap water",0,Parameters!$C$21*'Water demand'!R57/1000))</f>
        <v>0</v>
      </c>
      <c r="S57" s="12">
        <f>IF(Control!$C$11="Highly pure",Parameters!$C$11*'Water demand'!S57/1000,IF(Control!$C$11="Tap water",0,Parameters!$C$21*'Water demand'!S57/1000))</f>
        <v>0</v>
      </c>
      <c r="T57" s="12">
        <f>IF(Control!$C$11="Highly pure",Parameters!$C$11*'Water demand'!T57/1000,IF(Control!$C$11="Tap water",0,Parameters!$C$21*'Water demand'!T57/1000))</f>
        <v>0</v>
      </c>
      <c r="U57" s="12">
        <f>IF(Control!$C$11="Highly pure",Parameters!$C$11*'Water demand'!U57/1000,IF(Control!$C$11="Tap water",0,Parameters!$C$21*'Water demand'!U57/1000))</f>
        <v>0</v>
      </c>
      <c r="V57" s="12">
        <f>IF(Control!$C$11="Highly pure",Parameters!$C$11*'Water demand'!V57/1000,IF(Control!$C$11="Tap water",0,Parameters!$C$21*'Water demand'!V57/1000))</f>
        <v>0</v>
      </c>
      <c r="W57" s="12">
        <f>IF(Control!$C$11="Highly pure",Parameters!$C$11*'Water demand'!W57/1000,IF(Control!$C$11="Tap water",0,Parameters!$C$21*'Water demand'!W57/1000))</f>
        <v>0</v>
      </c>
      <c r="X57" s="12">
        <f>IF(Control!$C$11="Highly pure",Parameters!$C$11*'Water demand'!X57/1000,IF(Control!$C$11="Tap water",0,Parameters!$C$21*'Water demand'!X57/1000))</f>
        <v>0</v>
      </c>
      <c r="Y57" s="12">
        <f>IF(Control!$C$11="Highly pure",Parameters!$C$11*'Water demand'!Y57/1000,IF(Control!$C$11="Tap water",0,Parameters!$C$21*'Water demand'!Y57/1000))</f>
        <v>0</v>
      </c>
      <c r="Z57" s="12">
        <f>IF(Control!$C$11="Highly pure",Parameters!$C$11*'Water demand'!Z57/1000,IF(Control!$C$11="Tap water",0,Parameters!$C$21*'Water demand'!Z57/1000))</f>
        <v>0</v>
      </c>
      <c r="AB57" s="7">
        <f t="shared" si="0"/>
        <v>0</v>
      </c>
    </row>
    <row r="58" spans="2:28" x14ac:dyDescent="0.2">
      <c r="B58" s="6">
        <v>44252</v>
      </c>
      <c r="C58" s="12">
        <f>IF(Control!$C$11="Highly pure",Parameters!$C$11*'Water demand'!C58/1000,IF(Control!$C$11="Tap water",0,Parameters!$C$21*'Water demand'!C58/1000))</f>
        <v>0</v>
      </c>
      <c r="D58" s="12">
        <f>IF(Control!$C$11="Highly pure",Parameters!$C$11*'Water demand'!D58/1000,IF(Control!$C$11="Tap water",0,Parameters!$C$21*'Water demand'!D58/1000))</f>
        <v>0</v>
      </c>
      <c r="E58" s="12">
        <f>IF(Control!$C$11="Highly pure",Parameters!$C$11*'Water demand'!E58/1000,IF(Control!$C$11="Tap water",0,Parameters!$C$21*'Water demand'!E58/1000))</f>
        <v>0</v>
      </c>
      <c r="F58" s="12">
        <f>IF(Control!$C$11="Highly pure",Parameters!$C$11*'Water demand'!F58/1000,IF(Control!$C$11="Tap water",0,Parameters!$C$21*'Water demand'!F58/1000))</f>
        <v>0</v>
      </c>
      <c r="G58" s="12">
        <f>IF(Control!$C$11="Highly pure",Parameters!$C$11*'Water demand'!G58/1000,IF(Control!$C$11="Tap water",0,Parameters!$C$21*'Water demand'!G58/1000))</f>
        <v>0</v>
      </c>
      <c r="H58" s="12">
        <f>IF(Control!$C$11="Highly pure",Parameters!$C$11*'Water demand'!H58/1000,IF(Control!$C$11="Tap water",0,Parameters!$C$21*'Water demand'!H58/1000))</f>
        <v>0</v>
      </c>
      <c r="I58" s="12">
        <f>IF(Control!$C$11="Highly pure",Parameters!$C$11*'Water demand'!I58/1000,IF(Control!$C$11="Tap water",0,Parameters!$C$21*'Water demand'!I58/1000))</f>
        <v>0</v>
      </c>
      <c r="J58" s="12">
        <f>IF(Control!$C$11="Highly pure",Parameters!$C$11*'Water demand'!J58/1000,IF(Control!$C$11="Tap water",0,Parameters!$C$21*'Water demand'!J58/1000))</f>
        <v>0</v>
      </c>
      <c r="K58" s="12">
        <f>IF(Control!$C$11="Highly pure",Parameters!$C$11*'Water demand'!K58/1000,IF(Control!$C$11="Tap water",0,Parameters!$C$21*'Water demand'!K58/1000))</f>
        <v>0</v>
      </c>
      <c r="L58" s="12">
        <f>IF(Control!$C$11="Highly pure",Parameters!$C$11*'Water demand'!L58/1000,IF(Control!$C$11="Tap water",0,Parameters!$C$21*'Water demand'!L58/1000))</f>
        <v>0</v>
      </c>
      <c r="M58" s="12">
        <f>IF(Control!$C$11="Highly pure",Parameters!$C$11*'Water demand'!M58/1000,IF(Control!$C$11="Tap water",0,Parameters!$C$21*'Water demand'!M58/1000))</f>
        <v>0</v>
      </c>
      <c r="N58" s="12">
        <f>IF(Control!$C$11="Highly pure",Parameters!$C$11*'Water demand'!N58/1000,IF(Control!$C$11="Tap water",0,Parameters!$C$21*'Water demand'!N58/1000))</f>
        <v>0</v>
      </c>
      <c r="O58" s="12">
        <f>IF(Control!$C$11="Highly pure",Parameters!$C$11*'Water demand'!O58/1000,IF(Control!$C$11="Tap water",0,Parameters!$C$21*'Water demand'!O58/1000))</f>
        <v>0</v>
      </c>
      <c r="P58" s="12">
        <f>IF(Control!$C$11="Highly pure",Parameters!$C$11*'Water demand'!P58/1000,IF(Control!$C$11="Tap water",0,Parameters!$C$21*'Water demand'!P58/1000))</f>
        <v>0</v>
      </c>
      <c r="Q58" s="12">
        <f>IF(Control!$C$11="Highly pure",Parameters!$C$11*'Water demand'!Q58/1000,IF(Control!$C$11="Tap water",0,Parameters!$C$21*'Water demand'!Q58/1000))</f>
        <v>0</v>
      </c>
      <c r="R58" s="12">
        <f>IF(Control!$C$11="Highly pure",Parameters!$C$11*'Water demand'!R58/1000,IF(Control!$C$11="Tap water",0,Parameters!$C$21*'Water demand'!R58/1000))</f>
        <v>0</v>
      </c>
      <c r="S58" s="12">
        <f>IF(Control!$C$11="Highly pure",Parameters!$C$11*'Water demand'!S58/1000,IF(Control!$C$11="Tap water",0,Parameters!$C$21*'Water demand'!S58/1000))</f>
        <v>0</v>
      </c>
      <c r="T58" s="12">
        <f>IF(Control!$C$11="Highly pure",Parameters!$C$11*'Water demand'!T58/1000,IF(Control!$C$11="Tap water",0,Parameters!$C$21*'Water demand'!T58/1000))</f>
        <v>0</v>
      </c>
      <c r="U58" s="12">
        <f>IF(Control!$C$11="Highly pure",Parameters!$C$11*'Water demand'!U58/1000,IF(Control!$C$11="Tap water",0,Parameters!$C$21*'Water demand'!U58/1000))</f>
        <v>0</v>
      </c>
      <c r="V58" s="12">
        <f>IF(Control!$C$11="Highly pure",Parameters!$C$11*'Water demand'!V58/1000,IF(Control!$C$11="Tap water",0,Parameters!$C$21*'Water demand'!V58/1000))</f>
        <v>0</v>
      </c>
      <c r="W58" s="12">
        <f>IF(Control!$C$11="Highly pure",Parameters!$C$11*'Water demand'!W58/1000,IF(Control!$C$11="Tap water",0,Parameters!$C$21*'Water demand'!W58/1000))</f>
        <v>0</v>
      </c>
      <c r="X58" s="12">
        <f>IF(Control!$C$11="Highly pure",Parameters!$C$11*'Water demand'!X58/1000,IF(Control!$C$11="Tap water",0,Parameters!$C$21*'Water demand'!X58/1000))</f>
        <v>0</v>
      </c>
      <c r="Y58" s="12">
        <f>IF(Control!$C$11="Highly pure",Parameters!$C$11*'Water demand'!Y58/1000,IF(Control!$C$11="Tap water",0,Parameters!$C$21*'Water demand'!Y58/1000))</f>
        <v>0</v>
      </c>
      <c r="Z58" s="12">
        <f>IF(Control!$C$11="Highly pure",Parameters!$C$11*'Water demand'!Z58/1000,IF(Control!$C$11="Tap water",0,Parameters!$C$21*'Water demand'!Z58/1000))</f>
        <v>0</v>
      </c>
      <c r="AB58" s="7">
        <f t="shared" si="0"/>
        <v>0</v>
      </c>
    </row>
    <row r="59" spans="2:28" x14ac:dyDescent="0.2">
      <c r="B59" s="6">
        <v>44253</v>
      </c>
      <c r="C59" s="12">
        <f>IF(Control!$C$11="Highly pure",Parameters!$C$11*'Water demand'!C59/1000,IF(Control!$C$11="Tap water",0,Parameters!$C$21*'Water demand'!C59/1000))</f>
        <v>0</v>
      </c>
      <c r="D59" s="12">
        <f>IF(Control!$C$11="Highly pure",Parameters!$C$11*'Water demand'!D59/1000,IF(Control!$C$11="Tap water",0,Parameters!$C$21*'Water demand'!D59/1000))</f>
        <v>0</v>
      </c>
      <c r="E59" s="12">
        <f>IF(Control!$C$11="Highly pure",Parameters!$C$11*'Water demand'!E59/1000,IF(Control!$C$11="Tap water",0,Parameters!$C$21*'Water demand'!E59/1000))</f>
        <v>0</v>
      </c>
      <c r="F59" s="12">
        <f>IF(Control!$C$11="Highly pure",Parameters!$C$11*'Water demand'!F59/1000,IF(Control!$C$11="Tap water",0,Parameters!$C$21*'Water demand'!F59/1000))</f>
        <v>0</v>
      </c>
      <c r="G59" s="12">
        <f>IF(Control!$C$11="Highly pure",Parameters!$C$11*'Water demand'!G59/1000,IF(Control!$C$11="Tap water",0,Parameters!$C$21*'Water demand'!G59/1000))</f>
        <v>0</v>
      </c>
      <c r="H59" s="12">
        <f>IF(Control!$C$11="Highly pure",Parameters!$C$11*'Water demand'!H59/1000,IF(Control!$C$11="Tap water",0,Parameters!$C$21*'Water demand'!H59/1000))</f>
        <v>0</v>
      </c>
      <c r="I59" s="12">
        <f>IF(Control!$C$11="Highly pure",Parameters!$C$11*'Water demand'!I59/1000,IF(Control!$C$11="Tap water",0,Parameters!$C$21*'Water demand'!I59/1000))</f>
        <v>0</v>
      </c>
      <c r="J59" s="12">
        <f>IF(Control!$C$11="Highly pure",Parameters!$C$11*'Water demand'!J59/1000,IF(Control!$C$11="Tap water",0,Parameters!$C$21*'Water demand'!J59/1000))</f>
        <v>0</v>
      </c>
      <c r="K59" s="12">
        <f>IF(Control!$C$11="Highly pure",Parameters!$C$11*'Water demand'!K59/1000,IF(Control!$C$11="Tap water",0,Parameters!$C$21*'Water demand'!K59/1000))</f>
        <v>0</v>
      </c>
      <c r="L59" s="12">
        <f>IF(Control!$C$11="Highly pure",Parameters!$C$11*'Water demand'!L59/1000,IF(Control!$C$11="Tap water",0,Parameters!$C$21*'Water demand'!L59/1000))</f>
        <v>0</v>
      </c>
      <c r="M59" s="12">
        <f>IF(Control!$C$11="Highly pure",Parameters!$C$11*'Water demand'!M59/1000,IF(Control!$C$11="Tap water",0,Parameters!$C$21*'Water demand'!M59/1000))</f>
        <v>0</v>
      </c>
      <c r="N59" s="12">
        <f>IF(Control!$C$11="Highly pure",Parameters!$C$11*'Water demand'!N59/1000,IF(Control!$C$11="Tap water",0,Parameters!$C$21*'Water demand'!N59/1000))</f>
        <v>0</v>
      </c>
      <c r="O59" s="12">
        <f>IF(Control!$C$11="Highly pure",Parameters!$C$11*'Water demand'!O59/1000,IF(Control!$C$11="Tap water",0,Parameters!$C$21*'Water demand'!O59/1000))</f>
        <v>0</v>
      </c>
      <c r="P59" s="12">
        <f>IF(Control!$C$11="Highly pure",Parameters!$C$11*'Water demand'!P59/1000,IF(Control!$C$11="Tap water",0,Parameters!$C$21*'Water demand'!P59/1000))</f>
        <v>0</v>
      </c>
      <c r="Q59" s="12">
        <f>IF(Control!$C$11="Highly pure",Parameters!$C$11*'Water demand'!Q59/1000,IF(Control!$C$11="Tap water",0,Parameters!$C$21*'Water demand'!Q59/1000))</f>
        <v>0</v>
      </c>
      <c r="R59" s="12">
        <f>IF(Control!$C$11="Highly pure",Parameters!$C$11*'Water demand'!R59/1000,IF(Control!$C$11="Tap water",0,Parameters!$C$21*'Water demand'!R59/1000))</f>
        <v>0</v>
      </c>
      <c r="S59" s="12">
        <f>IF(Control!$C$11="Highly pure",Parameters!$C$11*'Water demand'!S59/1000,IF(Control!$C$11="Tap water",0,Parameters!$C$21*'Water demand'!S59/1000))</f>
        <v>0</v>
      </c>
      <c r="T59" s="12">
        <f>IF(Control!$C$11="Highly pure",Parameters!$C$11*'Water demand'!T59/1000,IF(Control!$C$11="Tap water",0,Parameters!$C$21*'Water demand'!T59/1000))</f>
        <v>0</v>
      </c>
      <c r="U59" s="12">
        <f>IF(Control!$C$11="Highly pure",Parameters!$C$11*'Water demand'!U59/1000,IF(Control!$C$11="Tap water",0,Parameters!$C$21*'Water demand'!U59/1000))</f>
        <v>0</v>
      </c>
      <c r="V59" s="12">
        <f>IF(Control!$C$11="Highly pure",Parameters!$C$11*'Water demand'!V59/1000,IF(Control!$C$11="Tap water",0,Parameters!$C$21*'Water demand'!V59/1000))</f>
        <v>0</v>
      </c>
      <c r="W59" s="12">
        <f>IF(Control!$C$11="Highly pure",Parameters!$C$11*'Water demand'!W59/1000,IF(Control!$C$11="Tap water",0,Parameters!$C$21*'Water demand'!W59/1000))</f>
        <v>0</v>
      </c>
      <c r="X59" s="12">
        <f>IF(Control!$C$11="Highly pure",Parameters!$C$11*'Water demand'!X59/1000,IF(Control!$C$11="Tap water",0,Parameters!$C$21*'Water demand'!X59/1000))</f>
        <v>0</v>
      </c>
      <c r="Y59" s="12">
        <f>IF(Control!$C$11="Highly pure",Parameters!$C$11*'Water demand'!Y59/1000,IF(Control!$C$11="Tap water",0,Parameters!$C$21*'Water demand'!Y59/1000))</f>
        <v>0</v>
      </c>
      <c r="Z59" s="12">
        <f>IF(Control!$C$11="Highly pure",Parameters!$C$11*'Water demand'!Z59/1000,IF(Control!$C$11="Tap water",0,Parameters!$C$21*'Water demand'!Z59/1000))</f>
        <v>0</v>
      </c>
      <c r="AB59" s="7">
        <f t="shared" si="0"/>
        <v>0</v>
      </c>
    </row>
    <row r="60" spans="2:28" x14ac:dyDescent="0.2">
      <c r="B60" s="6">
        <v>44254</v>
      </c>
      <c r="C60" s="12">
        <f>IF(Control!$C$11="Highly pure",Parameters!$C$11*'Water demand'!C60/1000,IF(Control!$C$11="Tap water",0,Parameters!$C$21*'Water demand'!C60/1000))</f>
        <v>0</v>
      </c>
      <c r="D60" s="12">
        <f>IF(Control!$C$11="Highly pure",Parameters!$C$11*'Water demand'!D60/1000,IF(Control!$C$11="Tap water",0,Parameters!$C$21*'Water demand'!D60/1000))</f>
        <v>0</v>
      </c>
      <c r="E60" s="12">
        <f>IF(Control!$C$11="Highly pure",Parameters!$C$11*'Water demand'!E60/1000,IF(Control!$C$11="Tap water",0,Parameters!$C$21*'Water demand'!E60/1000))</f>
        <v>0</v>
      </c>
      <c r="F60" s="12">
        <f>IF(Control!$C$11="Highly pure",Parameters!$C$11*'Water demand'!F60/1000,IF(Control!$C$11="Tap water",0,Parameters!$C$21*'Water demand'!F60/1000))</f>
        <v>0</v>
      </c>
      <c r="G60" s="12">
        <f>IF(Control!$C$11="Highly pure",Parameters!$C$11*'Water demand'!G60/1000,IF(Control!$C$11="Tap water",0,Parameters!$C$21*'Water demand'!G60/1000))</f>
        <v>0</v>
      </c>
      <c r="H60" s="12">
        <f>IF(Control!$C$11="Highly pure",Parameters!$C$11*'Water demand'!H60/1000,IF(Control!$C$11="Tap water",0,Parameters!$C$21*'Water demand'!H60/1000))</f>
        <v>0</v>
      </c>
      <c r="I60" s="12">
        <f>IF(Control!$C$11="Highly pure",Parameters!$C$11*'Water demand'!I60/1000,IF(Control!$C$11="Tap water",0,Parameters!$C$21*'Water demand'!I60/1000))</f>
        <v>0</v>
      </c>
      <c r="J60" s="12">
        <f>IF(Control!$C$11="Highly pure",Parameters!$C$11*'Water demand'!J60/1000,IF(Control!$C$11="Tap water",0,Parameters!$C$21*'Water demand'!J60/1000))</f>
        <v>0</v>
      </c>
      <c r="K60" s="12">
        <f>IF(Control!$C$11="Highly pure",Parameters!$C$11*'Water demand'!K60/1000,IF(Control!$C$11="Tap water",0,Parameters!$C$21*'Water demand'!K60/1000))</f>
        <v>0</v>
      </c>
      <c r="L60" s="12">
        <f>IF(Control!$C$11="Highly pure",Parameters!$C$11*'Water demand'!L60/1000,IF(Control!$C$11="Tap water",0,Parameters!$C$21*'Water demand'!L60/1000))</f>
        <v>0</v>
      </c>
      <c r="M60" s="12">
        <f>IF(Control!$C$11="Highly pure",Parameters!$C$11*'Water demand'!M60/1000,IF(Control!$C$11="Tap water",0,Parameters!$C$21*'Water demand'!M60/1000))</f>
        <v>0</v>
      </c>
      <c r="N60" s="12">
        <f>IF(Control!$C$11="Highly pure",Parameters!$C$11*'Water demand'!N60/1000,IF(Control!$C$11="Tap water",0,Parameters!$C$21*'Water demand'!N60/1000))</f>
        <v>0</v>
      </c>
      <c r="O60" s="12">
        <f>IF(Control!$C$11="Highly pure",Parameters!$C$11*'Water demand'!O60/1000,IF(Control!$C$11="Tap water",0,Parameters!$C$21*'Water demand'!O60/1000))</f>
        <v>0</v>
      </c>
      <c r="P60" s="12">
        <f>IF(Control!$C$11="Highly pure",Parameters!$C$11*'Water demand'!P60/1000,IF(Control!$C$11="Tap water",0,Parameters!$C$21*'Water demand'!P60/1000))</f>
        <v>0</v>
      </c>
      <c r="Q60" s="12">
        <f>IF(Control!$C$11="Highly pure",Parameters!$C$11*'Water demand'!Q60/1000,IF(Control!$C$11="Tap water",0,Parameters!$C$21*'Water demand'!Q60/1000))</f>
        <v>0</v>
      </c>
      <c r="R60" s="12">
        <f>IF(Control!$C$11="Highly pure",Parameters!$C$11*'Water demand'!R60/1000,IF(Control!$C$11="Tap water",0,Parameters!$C$21*'Water demand'!R60/1000))</f>
        <v>0</v>
      </c>
      <c r="S60" s="12">
        <f>IF(Control!$C$11="Highly pure",Parameters!$C$11*'Water demand'!S60/1000,IF(Control!$C$11="Tap water",0,Parameters!$C$21*'Water demand'!S60/1000))</f>
        <v>0</v>
      </c>
      <c r="T60" s="12">
        <f>IF(Control!$C$11="Highly pure",Parameters!$C$11*'Water demand'!T60/1000,IF(Control!$C$11="Tap water",0,Parameters!$C$21*'Water demand'!T60/1000))</f>
        <v>0</v>
      </c>
      <c r="U60" s="12">
        <f>IF(Control!$C$11="Highly pure",Parameters!$C$11*'Water demand'!U60/1000,IF(Control!$C$11="Tap water",0,Parameters!$C$21*'Water demand'!U60/1000))</f>
        <v>0</v>
      </c>
      <c r="V60" s="12">
        <f>IF(Control!$C$11="Highly pure",Parameters!$C$11*'Water demand'!V60/1000,IF(Control!$C$11="Tap water",0,Parameters!$C$21*'Water demand'!V60/1000))</f>
        <v>0</v>
      </c>
      <c r="W60" s="12">
        <f>IF(Control!$C$11="Highly pure",Parameters!$C$11*'Water demand'!W60/1000,IF(Control!$C$11="Tap water",0,Parameters!$C$21*'Water demand'!W60/1000))</f>
        <v>0</v>
      </c>
      <c r="X60" s="12">
        <f>IF(Control!$C$11="Highly pure",Parameters!$C$11*'Water demand'!X60/1000,IF(Control!$C$11="Tap water",0,Parameters!$C$21*'Water demand'!X60/1000))</f>
        <v>0</v>
      </c>
      <c r="Y60" s="12">
        <f>IF(Control!$C$11="Highly pure",Parameters!$C$11*'Water demand'!Y60/1000,IF(Control!$C$11="Tap water",0,Parameters!$C$21*'Water demand'!Y60/1000))</f>
        <v>0</v>
      </c>
      <c r="Z60" s="12">
        <f>IF(Control!$C$11="Highly pure",Parameters!$C$11*'Water demand'!Z60/1000,IF(Control!$C$11="Tap water",0,Parameters!$C$21*'Water demand'!Z60/1000))</f>
        <v>0</v>
      </c>
      <c r="AB60" s="7">
        <f t="shared" si="0"/>
        <v>0</v>
      </c>
    </row>
    <row r="61" spans="2:28" x14ac:dyDescent="0.2">
      <c r="B61" s="6">
        <v>44255</v>
      </c>
      <c r="C61" s="12">
        <f>IF(Control!$C$11="Highly pure",Parameters!$C$11*'Water demand'!C61/1000,IF(Control!$C$11="Tap water",0,Parameters!$C$21*'Water demand'!C61/1000))</f>
        <v>0</v>
      </c>
      <c r="D61" s="12">
        <f>IF(Control!$C$11="Highly pure",Parameters!$C$11*'Water demand'!D61/1000,IF(Control!$C$11="Tap water",0,Parameters!$C$21*'Water demand'!D61/1000))</f>
        <v>0</v>
      </c>
      <c r="E61" s="12">
        <f>IF(Control!$C$11="Highly pure",Parameters!$C$11*'Water demand'!E61/1000,IF(Control!$C$11="Tap water",0,Parameters!$C$21*'Water demand'!E61/1000))</f>
        <v>0</v>
      </c>
      <c r="F61" s="12">
        <f>IF(Control!$C$11="Highly pure",Parameters!$C$11*'Water demand'!F61/1000,IF(Control!$C$11="Tap water",0,Parameters!$C$21*'Water demand'!F61/1000))</f>
        <v>0</v>
      </c>
      <c r="G61" s="12">
        <f>IF(Control!$C$11="Highly pure",Parameters!$C$11*'Water demand'!G61/1000,IF(Control!$C$11="Tap water",0,Parameters!$C$21*'Water demand'!G61/1000))</f>
        <v>0</v>
      </c>
      <c r="H61" s="12">
        <f>IF(Control!$C$11="Highly pure",Parameters!$C$11*'Water demand'!H61/1000,IF(Control!$C$11="Tap water",0,Parameters!$C$21*'Water demand'!H61/1000))</f>
        <v>0</v>
      </c>
      <c r="I61" s="12">
        <f>IF(Control!$C$11="Highly pure",Parameters!$C$11*'Water demand'!I61/1000,IF(Control!$C$11="Tap water",0,Parameters!$C$21*'Water demand'!I61/1000))</f>
        <v>0</v>
      </c>
      <c r="J61" s="12">
        <f>IF(Control!$C$11="Highly pure",Parameters!$C$11*'Water demand'!J61/1000,IF(Control!$C$11="Tap water",0,Parameters!$C$21*'Water demand'!J61/1000))</f>
        <v>0</v>
      </c>
      <c r="K61" s="12">
        <f>IF(Control!$C$11="Highly pure",Parameters!$C$11*'Water demand'!K61/1000,IF(Control!$C$11="Tap water",0,Parameters!$C$21*'Water demand'!K61/1000))</f>
        <v>0</v>
      </c>
      <c r="L61" s="12">
        <f>IF(Control!$C$11="Highly pure",Parameters!$C$11*'Water demand'!L61/1000,IF(Control!$C$11="Tap water",0,Parameters!$C$21*'Water demand'!L61/1000))</f>
        <v>0</v>
      </c>
      <c r="M61" s="12">
        <f>IF(Control!$C$11="Highly pure",Parameters!$C$11*'Water demand'!M61/1000,IF(Control!$C$11="Tap water",0,Parameters!$C$21*'Water demand'!M61/1000))</f>
        <v>0</v>
      </c>
      <c r="N61" s="12">
        <f>IF(Control!$C$11="Highly pure",Parameters!$C$11*'Water demand'!N61/1000,IF(Control!$C$11="Tap water",0,Parameters!$C$21*'Water demand'!N61/1000))</f>
        <v>0</v>
      </c>
      <c r="O61" s="12">
        <f>IF(Control!$C$11="Highly pure",Parameters!$C$11*'Water demand'!O61/1000,IF(Control!$C$11="Tap water",0,Parameters!$C$21*'Water demand'!O61/1000))</f>
        <v>0</v>
      </c>
      <c r="P61" s="12">
        <f>IF(Control!$C$11="Highly pure",Parameters!$C$11*'Water demand'!P61/1000,IF(Control!$C$11="Tap water",0,Parameters!$C$21*'Water demand'!P61/1000))</f>
        <v>0</v>
      </c>
      <c r="Q61" s="12">
        <f>IF(Control!$C$11="Highly pure",Parameters!$C$11*'Water demand'!Q61/1000,IF(Control!$C$11="Tap water",0,Parameters!$C$21*'Water demand'!Q61/1000))</f>
        <v>0</v>
      </c>
      <c r="R61" s="12">
        <f>IF(Control!$C$11="Highly pure",Parameters!$C$11*'Water demand'!R61/1000,IF(Control!$C$11="Tap water",0,Parameters!$C$21*'Water demand'!R61/1000))</f>
        <v>0</v>
      </c>
      <c r="S61" s="12">
        <f>IF(Control!$C$11="Highly pure",Parameters!$C$11*'Water demand'!S61/1000,IF(Control!$C$11="Tap water",0,Parameters!$C$21*'Water demand'!S61/1000))</f>
        <v>0</v>
      </c>
      <c r="T61" s="12">
        <f>IF(Control!$C$11="Highly pure",Parameters!$C$11*'Water demand'!T61/1000,IF(Control!$C$11="Tap water",0,Parameters!$C$21*'Water demand'!T61/1000))</f>
        <v>0</v>
      </c>
      <c r="U61" s="12">
        <f>IF(Control!$C$11="Highly pure",Parameters!$C$11*'Water demand'!U61/1000,IF(Control!$C$11="Tap water",0,Parameters!$C$21*'Water demand'!U61/1000))</f>
        <v>0</v>
      </c>
      <c r="V61" s="12">
        <f>IF(Control!$C$11="Highly pure",Parameters!$C$11*'Water demand'!V61/1000,IF(Control!$C$11="Tap water",0,Parameters!$C$21*'Water demand'!V61/1000))</f>
        <v>0</v>
      </c>
      <c r="W61" s="12">
        <f>IF(Control!$C$11="Highly pure",Parameters!$C$11*'Water demand'!W61/1000,IF(Control!$C$11="Tap water",0,Parameters!$C$21*'Water demand'!W61/1000))</f>
        <v>0</v>
      </c>
      <c r="X61" s="12">
        <f>IF(Control!$C$11="Highly pure",Parameters!$C$11*'Water demand'!X61/1000,IF(Control!$C$11="Tap water",0,Parameters!$C$21*'Water demand'!X61/1000))</f>
        <v>0</v>
      </c>
      <c r="Y61" s="12">
        <f>IF(Control!$C$11="Highly pure",Parameters!$C$11*'Water demand'!Y61/1000,IF(Control!$C$11="Tap water",0,Parameters!$C$21*'Water demand'!Y61/1000))</f>
        <v>0</v>
      </c>
      <c r="Z61" s="12">
        <f>IF(Control!$C$11="Highly pure",Parameters!$C$11*'Water demand'!Z61/1000,IF(Control!$C$11="Tap water",0,Parameters!$C$21*'Water demand'!Z61/1000))</f>
        <v>0</v>
      </c>
      <c r="AB61" s="7">
        <f t="shared" si="0"/>
        <v>0</v>
      </c>
    </row>
    <row r="62" spans="2:28" x14ac:dyDescent="0.2">
      <c r="B62" s="6">
        <v>44256</v>
      </c>
      <c r="C62" s="12">
        <f>IF(Control!$C$11="Highly pure",Parameters!$C$11*'Water demand'!C62/1000,IF(Control!$C$11="Tap water",0,Parameters!$C$21*'Water demand'!C62/1000))</f>
        <v>0</v>
      </c>
      <c r="D62" s="12">
        <f>IF(Control!$C$11="Highly pure",Parameters!$C$11*'Water demand'!D62/1000,IF(Control!$C$11="Tap water",0,Parameters!$C$21*'Water demand'!D62/1000))</f>
        <v>0</v>
      </c>
      <c r="E62" s="12">
        <f>IF(Control!$C$11="Highly pure",Parameters!$C$11*'Water demand'!E62/1000,IF(Control!$C$11="Tap water",0,Parameters!$C$21*'Water demand'!E62/1000))</f>
        <v>0</v>
      </c>
      <c r="F62" s="12">
        <f>IF(Control!$C$11="Highly pure",Parameters!$C$11*'Water demand'!F62/1000,IF(Control!$C$11="Tap water",0,Parameters!$C$21*'Water demand'!F62/1000))</f>
        <v>0</v>
      </c>
      <c r="G62" s="12">
        <f>IF(Control!$C$11="Highly pure",Parameters!$C$11*'Water demand'!G62/1000,IF(Control!$C$11="Tap water",0,Parameters!$C$21*'Water demand'!G62/1000))</f>
        <v>0</v>
      </c>
      <c r="H62" s="12">
        <f>IF(Control!$C$11="Highly pure",Parameters!$C$11*'Water demand'!H62/1000,IF(Control!$C$11="Tap water",0,Parameters!$C$21*'Water demand'!H62/1000))</f>
        <v>0</v>
      </c>
      <c r="I62" s="12">
        <f>IF(Control!$C$11="Highly pure",Parameters!$C$11*'Water demand'!I62/1000,IF(Control!$C$11="Tap water",0,Parameters!$C$21*'Water demand'!I62/1000))</f>
        <v>0</v>
      </c>
      <c r="J62" s="12">
        <f>IF(Control!$C$11="Highly pure",Parameters!$C$11*'Water demand'!J62/1000,IF(Control!$C$11="Tap water",0,Parameters!$C$21*'Water demand'!J62/1000))</f>
        <v>0</v>
      </c>
      <c r="K62" s="12">
        <f>IF(Control!$C$11="Highly pure",Parameters!$C$11*'Water demand'!K62/1000,IF(Control!$C$11="Tap water",0,Parameters!$C$21*'Water demand'!K62/1000))</f>
        <v>0</v>
      </c>
      <c r="L62" s="12">
        <f>IF(Control!$C$11="Highly pure",Parameters!$C$11*'Water demand'!L62/1000,IF(Control!$C$11="Tap water",0,Parameters!$C$21*'Water demand'!L62/1000))</f>
        <v>0</v>
      </c>
      <c r="M62" s="12">
        <f>IF(Control!$C$11="Highly pure",Parameters!$C$11*'Water demand'!M62/1000,IF(Control!$C$11="Tap water",0,Parameters!$C$21*'Water demand'!M62/1000))</f>
        <v>0</v>
      </c>
      <c r="N62" s="12">
        <f>IF(Control!$C$11="Highly pure",Parameters!$C$11*'Water demand'!N62/1000,IF(Control!$C$11="Tap water",0,Parameters!$C$21*'Water demand'!N62/1000))</f>
        <v>0</v>
      </c>
      <c r="O62" s="12">
        <f>IF(Control!$C$11="Highly pure",Parameters!$C$11*'Water demand'!O62/1000,IF(Control!$C$11="Tap water",0,Parameters!$C$21*'Water demand'!O62/1000))</f>
        <v>0</v>
      </c>
      <c r="P62" s="12">
        <f>IF(Control!$C$11="Highly pure",Parameters!$C$11*'Water demand'!P62/1000,IF(Control!$C$11="Tap water",0,Parameters!$C$21*'Water demand'!P62/1000))</f>
        <v>0</v>
      </c>
      <c r="Q62" s="12">
        <f>IF(Control!$C$11="Highly pure",Parameters!$C$11*'Water demand'!Q62/1000,IF(Control!$C$11="Tap water",0,Parameters!$C$21*'Water demand'!Q62/1000))</f>
        <v>0</v>
      </c>
      <c r="R62" s="12">
        <f>IF(Control!$C$11="Highly pure",Parameters!$C$11*'Water demand'!R62/1000,IF(Control!$C$11="Tap water",0,Parameters!$C$21*'Water demand'!R62/1000))</f>
        <v>0</v>
      </c>
      <c r="S62" s="12">
        <f>IF(Control!$C$11="Highly pure",Parameters!$C$11*'Water demand'!S62/1000,IF(Control!$C$11="Tap water",0,Parameters!$C$21*'Water demand'!S62/1000))</f>
        <v>0</v>
      </c>
      <c r="T62" s="12">
        <f>IF(Control!$C$11="Highly pure",Parameters!$C$11*'Water demand'!T62/1000,IF(Control!$C$11="Tap water",0,Parameters!$C$21*'Water demand'!T62/1000))</f>
        <v>0</v>
      </c>
      <c r="U62" s="12">
        <f>IF(Control!$C$11="Highly pure",Parameters!$C$11*'Water demand'!U62/1000,IF(Control!$C$11="Tap water",0,Parameters!$C$21*'Water demand'!U62/1000))</f>
        <v>0</v>
      </c>
      <c r="V62" s="12">
        <f>IF(Control!$C$11="Highly pure",Parameters!$C$11*'Water demand'!V62/1000,IF(Control!$C$11="Tap water",0,Parameters!$C$21*'Water demand'!V62/1000))</f>
        <v>0</v>
      </c>
      <c r="W62" s="12">
        <f>IF(Control!$C$11="Highly pure",Parameters!$C$11*'Water demand'!W62/1000,IF(Control!$C$11="Tap water",0,Parameters!$C$21*'Water demand'!W62/1000))</f>
        <v>0</v>
      </c>
      <c r="X62" s="12">
        <f>IF(Control!$C$11="Highly pure",Parameters!$C$11*'Water demand'!X62/1000,IF(Control!$C$11="Tap water",0,Parameters!$C$21*'Water demand'!X62/1000))</f>
        <v>0</v>
      </c>
      <c r="Y62" s="12">
        <f>IF(Control!$C$11="Highly pure",Parameters!$C$11*'Water demand'!Y62/1000,IF(Control!$C$11="Tap water",0,Parameters!$C$21*'Water demand'!Y62/1000))</f>
        <v>0</v>
      </c>
      <c r="Z62" s="12">
        <f>IF(Control!$C$11="Highly pure",Parameters!$C$11*'Water demand'!Z62/1000,IF(Control!$C$11="Tap water",0,Parameters!$C$21*'Water demand'!Z62/1000))</f>
        <v>0</v>
      </c>
      <c r="AB62" s="7">
        <f t="shared" si="0"/>
        <v>0</v>
      </c>
    </row>
    <row r="63" spans="2:28" x14ac:dyDescent="0.2">
      <c r="B63" s="6">
        <v>44257</v>
      </c>
      <c r="C63" s="12">
        <f>IF(Control!$C$11="Highly pure",Parameters!$C$11*'Water demand'!C63/1000,IF(Control!$C$11="Tap water",0,Parameters!$C$21*'Water demand'!C63/1000))</f>
        <v>0</v>
      </c>
      <c r="D63" s="12">
        <f>IF(Control!$C$11="Highly pure",Parameters!$C$11*'Water demand'!D63/1000,IF(Control!$C$11="Tap water",0,Parameters!$C$21*'Water demand'!D63/1000))</f>
        <v>0</v>
      </c>
      <c r="E63" s="12">
        <f>IF(Control!$C$11="Highly pure",Parameters!$C$11*'Water demand'!E63/1000,IF(Control!$C$11="Tap water",0,Parameters!$C$21*'Water demand'!E63/1000))</f>
        <v>0</v>
      </c>
      <c r="F63" s="12">
        <f>IF(Control!$C$11="Highly pure",Parameters!$C$11*'Water demand'!F63/1000,IF(Control!$C$11="Tap water",0,Parameters!$C$21*'Water demand'!F63/1000))</f>
        <v>0</v>
      </c>
      <c r="G63" s="12">
        <f>IF(Control!$C$11="Highly pure",Parameters!$C$11*'Water demand'!G63/1000,IF(Control!$C$11="Tap water",0,Parameters!$C$21*'Water demand'!G63/1000))</f>
        <v>0</v>
      </c>
      <c r="H63" s="12">
        <f>IF(Control!$C$11="Highly pure",Parameters!$C$11*'Water demand'!H63/1000,IF(Control!$C$11="Tap water",0,Parameters!$C$21*'Water demand'!H63/1000))</f>
        <v>0</v>
      </c>
      <c r="I63" s="12">
        <f>IF(Control!$C$11="Highly pure",Parameters!$C$11*'Water demand'!I63/1000,IF(Control!$C$11="Tap water",0,Parameters!$C$21*'Water demand'!I63/1000))</f>
        <v>0</v>
      </c>
      <c r="J63" s="12">
        <f>IF(Control!$C$11="Highly pure",Parameters!$C$11*'Water demand'!J63/1000,IF(Control!$C$11="Tap water",0,Parameters!$C$21*'Water demand'!J63/1000))</f>
        <v>0</v>
      </c>
      <c r="K63" s="12">
        <f>IF(Control!$C$11="Highly pure",Parameters!$C$11*'Water demand'!K63/1000,IF(Control!$C$11="Tap water",0,Parameters!$C$21*'Water demand'!K63/1000))</f>
        <v>0</v>
      </c>
      <c r="L63" s="12">
        <f>IF(Control!$C$11="Highly pure",Parameters!$C$11*'Water demand'!L63/1000,IF(Control!$C$11="Tap water",0,Parameters!$C$21*'Water demand'!L63/1000))</f>
        <v>0</v>
      </c>
      <c r="M63" s="12">
        <f>IF(Control!$C$11="Highly pure",Parameters!$C$11*'Water demand'!M63/1000,IF(Control!$C$11="Tap water",0,Parameters!$C$21*'Water demand'!M63/1000))</f>
        <v>0</v>
      </c>
      <c r="N63" s="12">
        <f>IF(Control!$C$11="Highly pure",Parameters!$C$11*'Water demand'!N63/1000,IF(Control!$C$11="Tap water",0,Parameters!$C$21*'Water demand'!N63/1000))</f>
        <v>0</v>
      </c>
      <c r="O63" s="12">
        <f>IF(Control!$C$11="Highly pure",Parameters!$C$11*'Water demand'!O63/1000,IF(Control!$C$11="Tap water",0,Parameters!$C$21*'Water demand'!O63/1000))</f>
        <v>0</v>
      </c>
      <c r="P63" s="12">
        <f>IF(Control!$C$11="Highly pure",Parameters!$C$11*'Water demand'!P63/1000,IF(Control!$C$11="Tap water",0,Parameters!$C$21*'Water demand'!P63/1000))</f>
        <v>0</v>
      </c>
      <c r="Q63" s="12">
        <f>IF(Control!$C$11="Highly pure",Parameters!$C$11*'Water demand'!Q63/1000,IF(Control!$C$11="Tap water",0,Parameters!$C$21*'Water demand'!Q63/1000))</f>
        <v>0</v>
      </c>
      <c r="R63" s="12">
        <f>IF(Control!$C$11="Highly pure",Parameters!$C$11*'Water demand'!R63/1000,IF(Control!$C$11="Tap water",0,Parameters!$C$21*'Water demand'!R63/1000))</f>
        <v>0</v>
      </c>
      <c r="S63" s="12">
        <f>IF(Control!$C$11="Highly pure",Parameters!$C$11*'Water demand'!S63/1000,IF(Control!$C$11="Tap water",0,Parameters!$C$21*'Water demand'!S63/1000))</f>
        <v>0</v>
      </c>
      <c r="T63" s="12">
        <f>IF(Control!$C$11="Highly pure",Parameters!$C$11*'Water demand'!T63/1000,IF(Control!$C$11="Tap water",0,Parameters!$C$21*'Water demand'!T63/1000))</f>
        <v>0</v>
      </c>
      <c r="U63" s="12">
        <f>IF(Control!$C$11="Highly pure",Parameters!$C$11*'Water demand'!U63/1000,IF(Control!$C$11="Tap water",0,Parameters!$C$21*'Water demand'!U63/1000))</f>
        <v>0</v>
      </c>
      <c r="V63" s="12">
        <f>IF(Control!$C$11="Highly pure",Parameters!$C$11*'Water demand'!V63/1000,IF(Control!$C$11="Tap water",0,Parameters!$C$21*'Water demand'!V63/1000))</f>
        <v>0</v>
      </c>
      <c r="W63" s="12">
        <f>IF(Control!$C$11="Highly pure",Parameters!$C$11*'Water demand'!W63/1000,IF(Control!$C$11="Tap water",0,Parameters!$C$21*'Water demand'!W63/1000))</f>
        <v>0</v>
      </c>
      <c r="X63" s="12">
        <f>IF(Control!$C$11="Highly pure",Parameters!$C$11*'Water demand'!X63/1000,IF(Control!$C$11="Tap water",0,Parameters!$C$21*'Water demand'!X63/1000))</f>
        <v>0</v>
      </c>
      <c r="Y63" s="12">
        <f>IF(Control!$C$11="Highly pure",Parameters!$C$11*'Water demand'!Y63/1000,IF(Control!$C$11="Tap water",0,Parameters!$C$21*'Water demand'!Y63/1000))</f>
        <v>0</v>
      </c>
      <c r="Z63" s="12">
        <f>IF(Control!$C$11="Highly pure",Parameters!$C$11*'Water demand'!Z63/1000,IF(Control!$C$11="Tap water",0,Parameters!$C$21*'Water demand'!Z63/1000))</f>
        <v>0</v>
      </c>
      <c r="AB63" s="7">
        <f t="shared" si="0"/>
        <v>0</v>
      </c>
    </row>
    <row r="64" spans="2:28" x14ac:dyDescent="0.2">
      <c r="B64" s="6">
        <v>44258</v>
      </c>
      <c r="C64" s="12">
        <f>IF(Control!$C$11="Highly pure",Parameters!$C$11*'Water demand'!C64/1000,IF(Control!$C$11="Tap water",0,Parameters!$C$21*'Water demand'!C64/1000))</f>
        <v>0</v>
      </c>
      <c r="D64" s="12">
        <f>IF(Control!$C$11="Highly pure",Parameters!$C$11*'Water demand'!D64/1000,IF(Control!$C$11="Tap water",0,Parameters!$C$21*'Water demand'!D64/1000))</f>
        <v>0</v>
      </c>
      <c r="E64" s="12">
        <f>IF(Control!$C$11="Highly pure",Parameters!$C$11*'Water demand'!E64/1000,IF(Control!$C$11="Tap water",0,Parameters!$C$21*'Water demand'!E64/1000))</f>
        <v>0</v>
      </c>
      <c r="F64" s="12">
        <f>IF(Control!$C$11="Highly pure",Parameters!$C$11*'Water demand'!F64/1000,IF(Control!$C$11="Tap water",0,Parameters!$C$21*'Water demand'!F64/1000))</f>
        <v>0</v>
      </c>
      <c r="G64" s="12">
        <f>IF(Control!$C$11="Highly pure",Parameters!$C$11*'Water demand'!G64/1000,IF(Control!$C$11="Tap water",0,Parameters!$C$21*'Water demand'!G64/1000))</f>
        <v>0</v>
      </c>
      <c r="H64" s="12">
        <f>IF(Control!$C$11="Highly pure",Parameters!$C$11*'Water demand'!H64/1000,IF(Control!$C$11="Tap water",0,Parameters!$C$21*'Water demand'!H64/1000))</f>
        <v>0</v>
      </c>
      <c r="I64" s="12">
        <f>IF(Control!$C$11="Highly pure",Parameters!$C$11*'Water demand'!I64/1000,IF(Control!$C$11="Tap water",0,Parameters!$C$21*'Water demand'!I64/1000))</f>
        <v>0</v>
      </c>
      <c r="J64" s="12">
        <f>IF(Control!$C$11="Highly pure",Parameters!$C$11*'Water demand'!J64/1000,IF(Control!$C$11="Tap water",0,Parameters!$C$21*'Water demand'!J64/1000))</f>
        <v>0</v>
      </c>
      <c r="K64" s="12">
        <f>IF(Control!$C$11="Highly pure",Parameters!$C$11*'Water demand'!K64/1000,IF(Control!$C$11="Tap water",0,Parameters!$C$21*'Water demand'!K64/1000))</f>
        <v>0</v>
      </c>
      <c r="L64" s="12">
        <f>IF(Control!$C$11="Highly pure",Parameters!$C$11*'Water demand'!L64/1000,IF(Control!$C$11="Tap water",0,Parameters!$C$21*'Water demand'!L64/1000))</f>
        <v>0</v>
      </c>
      <c r="M64" s="12">
        <f>IF(Control!$C$11="Highly pure",Parameters!$C$11*'Water demand'!M64/1000,IF(Control!$C$11="Tap water",0,Parameters!$C$21*'Water demand'!M64/1000))</f>
        <v>0</v>
      </c>
      <c r="N64" s="12">
        <f>IF(Control!$C$11="Highly pure",Parameters!$C$11*'Water demand'!N64/1000,IF(Control!$C$11="Tap water",0,Parameters!$C$21*'Water demand'!N64/1000))</f>
        <v>0</v>
      </c>
      <c r="O64" s="12">
        <f>IF(Control!$C$11="Highly pure",Parameters!$C$11*'Water demand'!O64/1000,IF(Control!$C$11="Tap water",0,Parameters!$C$21*'Water demand'!O64/1000))</f>
        <v>0</v>
      </c>
      <c r="P64" s="12">
        <f>IF(Control!$C$11="Highly pure",Parameters!$C$11*'Water demand'!P64/1000,IF(Control!$C$11="Tap water",0,Parameters!$C$21*'Water demand'!P64/1000))</f>
        <v>0</v>
      </c>
      <c r="Q64" s="12">
        <f>IF(Control!$C$11="Highly pure",Parameters!$C$11*'Water demand'!Q64/1000,IF(Control!$C$11="Tap water",0,Parameters!$C$21*'Water demand'!Q64/1000))</f>
        <v>0</v>
      </c>
      <c r="R64" s="12">
        <f>IF(Control!$C$11="Highly pure",Parameters!$C$11*'Water demand'!R64/1000,IF(Control!$C$11="Tap water",0,Parameters!$C$21*'Water demand'!R64/1000))</f>
        <v>0</v>
      </c>
      <c r="S64" s="12">
        <f>IF(Control!$C$11="Highly pure",Parameters!$C$11*'Water demand'!S64/1000,IF(Control!$C$11="Tap water",0,Parameters!$C$21*'Water demand'!S64/1000))</f>
        <v>0</v>
      </c>
      <c r="T64" s="12">
        <f>IF(Control!$C$11="Highly pure",Parameters!$C$11*'Water demand'!T64/1000,IF(Control!$C$11="Tap water",0,Parameters!$C$21*'Water demand'!T64/1000))</f>
        <v>0</v>
      </c>
      <c r="U64" s="12">
        <f>IF(Control!$C$11="Highly pure",Parameters!$C$11*'Water demand'!U64/1000,IF(Control!$C$11="Tap water",0,Parameters!$C$21*'Water demand'!U64/1000))</f>
        <v>0</v>
      </c>
      <c r="V64" s="12">
        <f>IF(Control!$C$11="Highly pure",Parameters!$C$11*'Water demand'!V64/1000,IF(Control!$C$11="Tap water",0,Parameters!$C$21*'Water demand'!V64/1000))</f>
        <v>0</v>
      </c>
      <c r="W64" s="12">
        <f>IF(Control!$C$11="Highly pure",Parameters!$C$11*'Water demand'!W64/1000,IF(Control!$C$11="Tap water",0,Parameters!$C$21*'Water demand'!W64/1000))</f>
        <v>0</v>
      </c>
      <c r="X64" s="12">
        <f>IF(Control!$C$11="Highly pure",Parameters!$C$11*'Water demand'!X64/1000,IF(Control!$C$11="Tap water",0,Parameters!$C$21*'Water demand'!X64/1000))</f>
        <v>0</v>
      </c>
      <c r="Y64" s="12">
        <f>IF(Control!$C$11="Highly pure",Parameters!$C$11*'Water demand'!Y64/1000,IF(Control!$C$11="Tap water",0,Parameters!$C$21*'Water demand'!Y64/1000))</f>
        <v>0</v>
      </c>
      <c r="Z64" s="12">
        <f>IF(Control!$C$11="Highly pure",Parameters!$C$11*'Water demand'!Z64/1000,IF(Control!$C$11="Tap water",0,Parameters!$C$21*'Water demand'!Z64/1000))</f>
        <v>0</v>
      </c>
      <c r="AB64" s="7">
        <f t="shared" si="0"/>
        <v>0</v>
      </c>
    </row>
    <row r="65" spans="2:28" x14ac:dyDescent="0.2">
      <c r="B65" s="6">
        <v>44259</v>
      </c>
      <c r="C65" s="12">
        <f>IF(Control!$C$11="Highly pure",Parameters!$C$11*'Water demand'!C65/1000,IF(Control!$C$11="Tap water",0,Parameters!$C$21*'Water demand'!C65/1000))</f>
        <v>0</v>
      </c>
      <c r="D65" s="12">
        <f>IF(Control!$C$11="Highly pure",Parameters!$C$11*'Water demand'!D65/1000,IF(Control!$C$11="Tap water",0,Parameters!$C$21*'Water demand'!D65/1000))</f>
        <v>0</v>
      </c>
      <c r="E65" s="12">
        <f>IF(Control!$C$11="Highly pure",Parameters!$C$11*'Water demand'!E65/1000,IF(Control!$C$11="Tap water",0,Parameters!$C$21*'Water demand'!E65/1000))</f>
        <v>0</v>
      </c>
      <c r="F65" s="12">
        <f>IF(Control!$C$11="Highly pure",Parameters!$C$11*'Water demand'!F65/1000,IF(Control!$C$11="Tap water",0,Parameters!$C$21*'Water demand'!F65/1000))</f>
        <v>0</v>
      </c>
      <c r="G65" s="12">
        <f>IF(Control!$C$11="Highly pure",Parameters!$C$11*'Water demand'!G65/1000,IF(Control!$C$11="Tap water",0,Parameters!$C$21*'Water demand'!G65/1000))</f>
        <v>0</v>
      </c>
      <c r="H65" s="12">
        <f>IF(Control!$C$11="Highly pure",Parameters!$C$11*'Water demand'!H65/1000,IF(Control!$C$11="Tap water",0,Parameters!$C$21*'Water demand'!H65/1000))</f>
        <v>0</v>
      </c>
      <c r="I65" s="12">
        <f>IF(Control!$C$11="Highly pure",Parameters!$C$11*'Water demand'!I65/1000,IF(Control!$C$11="Tap water",0,Parameters!$C$21*'Water demand'!I65/1000))</f>
        <v>0</v>
      </c>
      <c r="J65" s="12">
        <f>IF(Control!$C$11="Highly pure",Parameters!$C$11*'Water demand'!J65/1000,IF(Control!$C$11="Tap water",0,Parameters!$C$21*'Water demand'!J65/1000))</f>
        <v>0</v>
      </c>
      <c r="K65" s="12">
        <f>IF(Control!$C$11="Highly pure",Parameters!$C$11*'Water demand'!K65/1000,IF(Control!$C$11="Tap water",0,Parameters!$C$21*'Water demand'!K65/1000))</f>
        <v>0</v>
      </c>
      <c r="L65" s="12">
        <f>IF(Control!$C$11="Highly pure",Parameters!$C$11*'Water demand'!L65/1000,IF(Control!$C$11="Tap water",0,Parameters!$C$21*'Water demand'!L65/1000))</f>
        <v>0</v>
      </c>
      <c r="M65" s="12">
        <f>IF(Control!$C$11="Highly pure",Parameters!$C$11*'Water demand'!M65/1000,IF(Control!$C$11="Tap water",0,Parameters!$C$21*'Water demand'!M65/1000))</f>
        <v>0</v>
      </c>
      <c r="N65" s="12">
        <f>IF(Control!$C$11="Highly pure",Parameters!$C$11*'Water demand'!N65/1000,IF(Control!$C$11="Tap water",0,Parameters!$C$21*'Water demand'!N65/1000))</f>
        <v>0</v>
      </c>
      <c r="O65" s="12">
        <f>IF(Control!$C$11="Highly pure",Parameters!$C$11*'Water demand'!O65/1000,IF(Control!$C$11="Tap water",0,Parameters!$C$21*'Water demand'!O65/1000))</f>
        <v>0</v>
      </c>
      <c r="P65" s="12">
        <f>IF(Control!$C$11="Highly pure",Parameters!$C$11*'Water demand'!P65/1000,IF(Control!$C$11="Tap water",0,Parameters!$C$21*'Water demand'!P65/1000))</f>
        <v>0</v>
      </c>
      <c r="Q65" s="12">
        <f>IF(Control!$C$11="Highly pure",Parameters!$C$11*'Water demand'!Q65/1000,IF(Control!$C$11="Tap water",0,Parameters!$C$21*'Water demand'!Q65/1000))</f>
        <v>0</v>
      </c>
      <c r="R65" s="12">
        <f>IF(Control!$C$11="Highly pure",Parameters!$C$11*'Water demand'!R65/1000,IF(Control!$C$11="Tap water",0,Parameters!$C$21*'Water demand'!R65/1000))</f>
        <v>0</v>
      </c>
      <c r="S65" s="12">
        <f>IF(Control!$C$11="Highly pure",Parameters!$C$11*'Water demand'!S65/1000,IF(Control!$C$11="Tap water",0,Parameters!$C$21*'Water demand'!S65/1000))</f>
        <v>0</v>
      </c>
      <c r="T65" s="12">
        <f>IF(Control!$C$11="Highly pure",Parameters!$C$11*'Water demand'!T65/1000,IF(Control!$C$11="Tap water",0,Parameters!$C$21*'Water demand'!T65/1000))</f>
        <v>0</v>
      </c>
      <c r="U65" s="12">
        <f>IF(Control!$C$11="Highly pure",Parameters!$C$11*'Water demand'!U65/1000,IF(Control!$C$11="Tap water",0,Parameters!$C$21*'Water demand'!U65/1000))</f>
        <v>0</v>
      </c>
      <c r="V65" s="12">
        <f>IF(Control!$C$11="Highly pure",Parameters!$C$11*'Water demand'!V65/1000,IF(Control!$C$11="Tap water",0,Parameters!$C$21*'Water demand'!V65/1000))</f>
        <v>0</v>
      </c>
      <c r="W65" s="12">
        <f>IF(Control!$C$11="Highly pure",Parameters!$C$11*'Water demand'!W65/1000,IF(Control!$C$11="Tap water",0,Parameters!$C$21*'Water demand'!W65/1000))</f>
        <v>0</v>
      </c>
      <c r="X65" s="12">
        <f>IF(Control!$C$11="Highly pure",Parameters!$C$11*'Water demand'!X65/1000,IF(Control!$C$11="Tap water",0,Parameters!$C$21*'Water demand'!X65/1000))</f>
        <v>0</v>
      </c>
      <c r="Y65" s="12">
        <f>IF(Control!$C$11="Highly pure",Parameters!$C$11*'Water demand'!Y65/1000,IF(Control!$C$11="Tap water",0,Parameters!$C$21*'Water demand'!Y65/1000))</f>
        <v>0</v>
      </c>
      <c r="Z65" s="12">
        <f>IF(Control!$C$11="Highly pure",Parameters!$C$11*'Water demand'!Z65/1000,IF(Control!$C$11="Tap water",0,Parameters!$C$21*'Water demand'!Z65/1000))</f>
        <v>0</v>
      </c>
      <c r="AB65" s="7">
        <f t="shared" si="0"/>
        <v>0</v>
      </c>
    </row>
    <row r="66" spans="2:28" x14ac:dyDescent="0.2">
      <c r="B66" s="6">
        <v>44260</v>
      </c>
      <c r="C66" s="12">
        <f>IF(Control!$C$11="Highly pure",Parameters!$C$11*'Water demand'!C66/1000,IF(Control!$C$11="Tap water",0,Parameters!$C$21*'Water demand'!C66/1000))</f>
        <v>0</v>
      </c>
      <c r="D66" s="12">
        <f>IF(Control!$C$11="Highly pure",Parameters!$C$11*'Water demand'!D66/1000,IF(Control!$C$11="Tap water",0,Parameters!$C$21*'Water demand'!D66/1000))</f>
        <v>0</v>
      </c>
      <c r="E66" s="12">
        <f>IF(Control!$C$11="Highly pure",Parameters!$C$11*'Water demand'!E66/1000,IF(Control!$C$11="Tap water",0,Parameters!$C$21*'Water demand'!E66/1000))</f>
        <v>0</v>
      </c>
      <c r="F66" s="12">
        <f>IF(Control!$C$11="Highly pure",Parameters!$C$11*'Water demand'!F66/1000,IF(Control!$C$11="Tap water",0,Parameters!$C$21*'Water demand'!F66/1000))</f>
        <v>0</v>
      </c>
      <c r="G66" s="12">
        <f>IF(Control!$C$11="Highly pure",Parameters!$C$11*'Water demand'!G66/1000,IF(Control!$C$11="Tap water",0,Parameters!$C$21*'Water demand'!G66/1000))</f>
        <v>0</v>
      </c>
      <c r="H66" s="12">
        <f>IF(Control!$C$11="Highly pure",Parameters!$C$11*'Water demand'!H66/1000,IF(Control!$C$11="Tap water",0,Parameters!$C$21*'Water demand'!H66/1000))</f>
        <v>0</v>
      </c>
      <c r="I66" s="12">
        <f>IF(Control!$C$11="Highly pure",Parameters!$C$11*'Water demand'!I66/1000,IF(Control!$C$11="Tap water",0,Parameters!$C$21*'Water demand'!I66/1000))</f>
        <v>0</v>
      </c>
      <c r="J66" s="12">
        <f>IF(Control!$C$11="Highly pure",Parameters!$C$11*'Water demand'!J66/1000,IF(Control!$C$11="Tap water",0,Parameters!$C$21*'Water demand'!J66/1000))</f>
        <v>0</v>
      </c>
      <c r="K66" s="12">
        <f>IF(Control!$C$11="Highly pure",Parameters!$C$11*'Water demand'!K66/1000,IF(Control!$C$11="Tap water",0,Parameters!$C$21*'Water demand'!K66/1000))</f>
        <v>0</v>
      </c>
      <c r="L66" s="12">
        <f>IF(Control!$C$11="Highly pure",Parameters!$C$11*'Water demand'!L66/1000,IF(Control!$C$11="Tap water",0,Parameters!$C$21*'Water demand'!L66/1000))</f>
        <v>0</v>
      </c>
      <c r="M66" s="12">
        <f>IF(Control!$C$11="Highly pure",Parameters!$C$11*'Water demand'!M66/1000,IF(Control!$C$11="Tap water",0,Parameters!$C$21*'Water demand'!M66/1000))</f>
        <v>0</v>
      </c>
      <c r="N66" s="12">
        <f>IF(Control!$C$11="Highly pure",Parameters!$C$11*'Water demand'!N66/1000,IF(Control!$C$11="Tap water",0,Parameters!$C$21*'Water demand'!N66/1000))</f>
        <v>0</v>
      </c>
      <c r="O66" s="12">
        <f>IF(Control!$C$11="Highly pure",Parameters!$C$11*'Water demand'!O66/1000,IF(Control!$C$11="Tap water",0,Parameters!$C$21*'Water demand'!O66/1000))</f>
        <v>0</v>
      </c>
      <c r="P66" s="12">
        <f>IF(Control!$C$11="Highly pure",Parameters!$C$11*'Water demand'!P66/1000,IF(Control!$C$11="Tap water",0,Parameters!$C$21*'Water demand'!P66/1000))</f>
        <v>0</v>
      </c>
      <c r="Q66" s="12">
        <f>IF(Control!$C$11="Highly pure",Parameters!$C$11*'Water demand'!Q66/1000,IF(Control!$C$11="Tap water",0,Parameters!$C$21*'Water demand'!Q66/1000))</f>
        <v>0</v>
      </c>
      <c r="R66" s="12">
        <f>IF(Control!$C$11="Highly pure",Parameters!$C$11*'Water demand'!R66/1000,IF(Control!$C$11="Tap water",0,Parameters!$C$21*'Water demand'!R66/1000))</f>
        <v>0</v>
      </c>
      <c r="S66" s="12">
        <f>IF(Control!$C$11="Highly pure",Parameters!$C$11*'Water demand'!S66/1000,IF(Control!$C$11="Tap water",0,Parameters!$C$21*'Water demand'!S66/1000))</f>
        <v>0</v>
      </c>
      <c r="T66" s="12">
        <f>IF(Control!$C$11="Highly pure",Parameters!$C$11*'Water demand'!T66/1000,IF(Control!$C$11="Tap water",0,Parameters!$C$21*'Water demand'!T66/1000))</f>
        <v>0</v>
      </c>
      <c r="U66" s="12">
        <f>IF(Control!$C$11="Highly pure",Parameters!$C$11*'Water demand'!U66/1000,IF(Control!$C$11="Tap water",0,Parameters!$C$21*'Water demand'!U66/1000))</f>
        <v>0</v>
      </c>
      <c r="V66" s="12">
        <f>IF(Control!$C$11="Highly pure",Parameters!$C$11*'Water demand'!V66/1000,IF(Control!$C$11="Tap water",0,Parameters!$C$21*'Water demand'!V66/1000))</f>
        <v>0</v>
      </c>
      <c r="W66" s="12">
        <f>IF(Control!$C$11="Highly pure",Parameters!$C$11*'Water demand'!W66/1000,IF(Control!$C$11="Tap water",0,Parameters!$C$21*'Water demand'!W66/1000))</f>
        <v>0</v>
      </c>
      <c r="X66" s="12">
        <f>IF(Control!$C$11="Highly pure",Parameters!$C$11*'Water demand'!X66/1000,IF(Control!$C$11="Tap water",0,Parameters!$C$21*'Water demand'!X66/1000))</f>
        <v>0</v>
      </c>
      <c r="Y66" s="12">
        <f>IF(Control!$C$11="Highly pure",Parameters!$C$11*'Water demand'!Y66/1000,IF(Control!$C$11="Tap water",0,Parameters!$C$21*'Water demand'!Y66/1000))</f>
        <v>0</v>
      </c>
      <c r="Z66" s="12">
        <f>IF(Control!$C$11="Highly pure",Parameters!$C$11*'Water demand'!Z66/1000,IF(Control!$C$11="Tap water",0,Parameters!$C$21*'Water demand'!Z66/1000))</f>
        <v>0</v>
      </c>
      <c r="AB66" s="7">
        <f t="shared" si="0"/>
        <v>0</v>
      </c>
    </row>
    <row r="67" spans="2:28" x14ac:dyDescent="0.2">
      <c r="B67" s="6">
        <v>44261</v>
      </c>
      <c r="C67" s="12">
        <f>IF(Control!$C$11="Highly pure",Parameters!$C$11*'Water demand'!C67/1000,IF(Control!$C$11="Tap water",0,Parameters!$C$21*'Water demand'!C67/1000))</f>
        <v>0</v>
      </c>
      <c r="D67" s="12">
        <f>IF(Control!$C$11="Highly pure",Parameters!$C$11*'Water demand'!D67/1000,IF(Control!$C$11="Tap water",0,Parameters!$C$21*'Water demand'!D67/1000))</f>
        <v>0</v>
      </c>
      <c r="E67" s="12">
        <f>IF(Control!$C$11="Highly pure",Parameters!$C$11*'Water demand'!E67/1000,IF(Control!$C$11="Tap water",0,Parameters!$C$21*'Water demand'!E67/1000))</f>
        <v>0</v>
      </c>
      <c r="F67" s="12">
        <f>IF(Control!$C$11="Highly pure",Parameters!$C$11*'Water demand'!F67/1000,IF(Control!$C$11="Tap water",0,Parameters!$C$21*'Water demand'!F67/1000))</f>
        <v>0</v>
      </c>
      <c r="G67" s="12">
        <f>IF(Control!$C$11="Highly pure",Parameters!$C$11*'Water demand'!G67/1000,IF(Control!$C$11="Tap water",0,Parameters!$C$21*'Water demand'!G67/1000))</f>
        <v>0</v>
      </c>
      <c r="H67" s="12">
        <f>IF(Control!$C$11="Highly pure",Parameters!$C$11*'Water demand'!H67/1000,IF(Control!$C$11="Tap water",0,Parameters!$C$21*'Water demand'!H67/1000))</f>
        <v>0</v>
      </c>
      <c r="I67" s="12">
        <f>IF(Control!$C$11="Highly pure",Parameters!$C$11*'Water demand'!I67/1000,IF(Control!$C$11="Tap water",0,Parameters!$C$21*'Water demand'!I67/1000))</f>
        <v>0</v>
      </c>
      <c r="J67" s="12">
        <f>IF(Control!$C$11="Highly pure",Parameters!$C$11*'Water demand'!J67/1000,IF(Control!$C$11="Tap water",0,Parameters!$C$21*'Water demand'!J67/1000))</f>
        <v>0</v>
      </c>
      <c r="K67" s="12">
        <f>IF(Control!$C$11="Highly pure",Parameters!$C$11*'Water demand'!K67/1000,IF(Control!$C$11="Tap water",0,Parameters!$C$21*'Water demand'!K67/1000))</f>
        <v>0</v>
      </c>
      <c r="L67" s="12">
        <f>IF(Control!$C$11="Highly pure",Parameters!$C$11*'Water demand'!L67/1000,IF(Control!$C$11="Tap water",0,Parameters!$C$21*'Water demand'!L67/1000))</f>
        <v>0</v>
      </c>
      <c r="M67" s="12">
        <f>IF(Control!$C$11="Highly pure",Parameters!$C$11*'Water demand'!M67/1000,IF(Control!$C$11="Tap water",0,Parameters!$C$21*'Water demand'!M67/1000))</f>
        <v>0</v>
      </c>
      <c r="N67" s="12">
        <f>IF(Control!$C$11="Highly pure",Parameters!$C$11*'Water demand'!N67/1000,IF(Control!$C$11="Tap water",0,Parameters!$C$21*'Water demand'!N67/1000))</f>
        <v>0</v>
      </c>
      <c r="O67" s="12">
        <f>IF(Control!$C$11="Highly pure",Parameters!$C$11*'Water demand'!O67/1000,IF(Control!$C$11="Tap water",0,Parameters!$C$21*'Water demand'!O67/1000))</f>
        <v>0</v>
      </c>
      <c r="P67" s="12">
        <f>IF(Control!$C$11="Highly pure",Parameters!$C$11*'Water demand'!P67/1000,IF(Control!$C$11="Tap water",0,Parameters!$C$21*'Water demand'!P67/1000))</f>
        <v>0</v>
      </c>
      <c r="Q67" s="12">
        <f>IF(Control!$C$11="Highly pure",Parameters!$C$11*'Water demand'!Q67/1000,IF(Control!$C$11="Tap water",0,Parameters!$C$21*'Water demand'!Q67/1000))</f>
        <v>0</v>
      </c>
      <c r="R67" s="12">
        <f>IF(Control!$C$11="Highly pure",Parameters!$C$11*'Water demand'!R67/1000,IF(Control!$C$11="Tap water",0,Parameters!$C$21*'Water demand'!R67/1000))</f>
        <v>0</v>
      </c>
      <c r="S67" s="12">
        <f>IF(Control!$C$11="Highly pure",Parameters!$C$11*'Water demand'!S67/1000,IF(Control!$C$11="Tap water",0,Parameters!$C$21*'Water demand'!S67/1000))</f>
        <v>0</v>
      </c>
      <c r="T67" s="12">
        <f>IF(Control!$C$11="Highly pure",Parameters!$C$11*'Water demand'!T67/1000,IF(Control!$C$11="Tap water",0,Parameters!$C$21*'Water demand'!T67/1000))</f>
        <v>0</v>
      </c>
      <c r="U67" s="12">
        <f>IF(Control!$C$11="Highly pure",Parameters!$C$11*'Water demand'!U67/1000,IF(Control!$C$11="Tap water",0,Parameters!$C$21*'Water demand'!U67/1000))</f>
        <v>0</v>
      </c>
      <c r="V67" s="12">
        <f>IF(Control!$C$11="Highly pure",Parameters!$C$11*'Water demand'!V67/1000,IF(Control!$C$11="Tap water",0,Parameters!$C$21*'Water demand'!V67/1000))</f>
        <v>0</v>
      </c>
      <c r="W67" s="12">
        <f>IF(Control!$C$11="Highly pure",Parameters!$C$11*'Water demand'!W67/1000,IF(Control!$C$11="Tap water",0,Parameters!$C$21*'Water demand'!W67/1000))</f>
        <v>0</v>
      </c>
      <c r="X67" s="12">
        <f>IF(Control!$C$11="Highly pure",Parameters!$C$11*'Water demand'!X67/1000,IF(Control!$C$11="Tap water",0,Parameters!$C$21*'Water demand'!X67/1000))</f>
        <v>0</v>
      </c>
      <c r="Y67" s="12">
        <f>IF(Control!$C$11="Highly pure",Parameters!$C$11*'Water demand'!Y67/1000,IF(Control!$C$11="Tap water",0,Parameters!$C$21*'Water demand'!Y67/1000))</f>
        <v>0</v>
      </c>
      <c r="Z67" s="12">
        <f>IF(Control!$C$11="Highly pure",Parameters!$C$11*'Water demand'!Z67/1000,IF(Control!$C$11="Tap water",0,Parameters!$C$21*'Water demand'!Z67/1000))</f>
        <v>0</v>
      </c>
      <c r="AB67" s="7">
        <f t="shared" si="0"/>
        <v>0</v>
      </c>
    </row>
    <row r="68" spans="2:28" x14ac:dyDescent="0.2">
      <c r="B68" s="6">
        <v>44262</v>
      </c>
      <c r="C68" s="12">
        <f>IF(Control!$C$11="Highly pure",Parameters!$C$11*'Water demand'!C68/1000,IF(Control!$C$11="Tap water",0,Parameters!$C$21*'Water demand'!C68/1000))</f>
        <v>0</v>
      </c>
      <c r="D68" s="12">
        <f>IF(Control!$C$11="Highly pure",Parameters!$C$11*'Water demand'!D68/1000,IF(Control!$C$11="Tap water",0,Parameters!$C$21*'Water demand'!D68/1000))</f>
        <v>0</v>
      </c>
      <c r="E68" s="12">
        <f>IF(Control!$C$11="Highly pure",Parameters!$C$11*'Water demand'!E68/1000,IF(Control!$C$11="Tap water",0,Parameters!$C$21*'Water demand'!E68/1000))</f>
        <v>0</v>
      </c>
      <c r="F68" s="12">
        <f>IF(Control!$C$11="Highly pure",Parameters!$C$11*'Water demand'!F68/1000,IF(Control!$C$11="Tap water",0,Parameters!$C$21*'Water demand'!F68/1000))</f>
        <v>0</v>
      </c>
      <c r="G68" s="12">
        <f>IF(Control!$C$11="Highly pure",Parameters!$C$11*'Water demand'!G68/1000,IF(Control!$C$11="Tap water",0,Parameters!$C$21*'Water demand'!G68/1000))</f>
        <v>0</v>
      </c>
      <c r="H68" s="12">
        <f>IF(Control!$C$11="Highly pure",Parameters!$C$11*'Water demand'!H68/1000,IF(Control!$C$11="Tap water",0,Parameters!$C$21*'Water demand'!H68/1000))</f>
        <v>0</v>
      </c>
      <c r="I68" s="12">
        <f>IF(Control!$C$11="Highly pure",Parameters!$C$11*'Water demand'!I68/1000,IF(Control!$C$11="Tap water",0,Parameters!$C$21*'Water demand'!I68/1000))</f>
        <v>0</v>
      </c>
      <c r="J68" s="12">
        <f>IF(Control!$C$11="Highly pure",Parameters!$C$11*'Water demand'!J68/1000,IF(Control!$C$11="Tap water",0,Parameters!$C$21*'Water demand'!J68/1000))</f>
        <v>0</v>
      </c>
      <c r="K68" s="12">
        <f>IF(Control!$C$11="Highly pure",Parameters!$C$11*'Water demand'!K68/1000,IF(Control!$C$11="Tap water",0,Parameters!$C$21*'Water demand'!K68/1000))</f>
        <v>0</v>
      </c>
      <c r="L68" s="12">
        <f>IF(Control!$C$11="Highly pure",Parameters!$C$11*'Water demand'!L68/1000,IF(Control!$C$11="Tap water",0,Parameters!$C$21*'Water demand'!L68/1000))</f>
        <v>0</v>
      </c>
      <c r="M68" s="12">
        <f>IF(Control!$C$11="Highly pure",Parameters!$C$11*'Water demand'!M68/1000,IF(Control!$C$11="Tap water",0,Parameters!$C$21*'Water demand'!M68/1000))</f>
        <v>0</v>
      </c>
      <c r="N68" s="12">
        <f>IF(Control!$C$11="Highly pure",Parameters!$C$11*'Water demand'!N68/1000,IF(Control!$C$11="Tap water",0,Parameters!$C$21*'Water demand'!N68/1000))</f>
        <v>0</v>
      </c>
      <c r="O68" s="12">
        <f>IF(Control!$C$11="Highly pure",Parameters!$C$11*'Water demand'!O68/1000,IF(Control!$C$11="Tap water",0,Parameters!$C$21*'Water demand'!O68/1000))</f>
        <v>0</v>
      </c>
      <c r="P68" s="12">
        <f>IF(Control!$C$11="Highly pure",Parameters!$C$11*'Water demand'!P68/1000,IF(Control!$C$11="Tap water",0,Parameters!$C$21*'Water demand'!P68/1000))</f>
        <v>0</v>
      </c>
      <c r="Q68" s="12">
        <f>IF(Control!$C$11="Highly pure",Parameters!$C$11*'Water demand'!Q68/1000,IF(Control!$C$11="Tap water",0,Parameters!$C$21*'Water demand'!Q68/1000))</f>
        <v>0</v>
      </c>
      <c r="R68" s="12">
        <f>IF(Control!$C$11="Highly pure",Parameters!$C$11*'Water demand'!R68/1000,IF(Control!$C$11="Tap water",0,Parameters!$C$21*'Water demand'!R68/1000))</f>
        <v>0</v>
      </c>
      <c r="S68" s="12">
        <f>IF(Control!$C$11="Highly pure",Parameters!$C$11*'Water demand'!S68/1000,IF(Control!$C$11="Tap water",0,Parameters!$C$21*'Water demand'!S68/1000))</f>
        <v>0</v>
      </c>
      <c r="T68" s="12">
        <f>IF(Control!$C$11="Highly pure",Parameters!$C$11*'Water demand'!T68/1000,IF(Control!$C$11="Tap water",0,Parameters!$C$21*'Water demand'!T68/1000))</f>
        <v>0</v>
      </c>
      <c r="U68" s="12">
        <f>IF(Control!$C$11="Highly pure",Parameters!$C$11*'Water demand'!U68/1000,IF(Control!$C$11="Tap water",0,Parameters!$C$21*'Water demand'!U68/1000))</f>
        <v>0</v>
      </c>
      <c r="V68" s="12">
        <f>IF(Control!$C$11="Highly pure",Parameters!$C$11*'Water demand'!V68/1000,IF(Control!$C$11="Tap water",0,Parameters!$C$21*'Water demand'!V68/1000))</f>
        <v>0</v>
      </c>
      <c r="W68" s="12">
        <f>IF(Control!$C$11="Highly pure",Parameters!$C$11*'Water demand'!W68/1000,IF(Control!$C$11="Tap water",0,Parameters!$C$21*'Water demand'!W68/1000))</f>
        <v>0</v>
      </c>
      <c r="X68" s="12">
        <f>IF(Control!$C$11="Highly pure",Parameters!$C$11*'Water demand'!X68/1000,IF(Control!$C$11="Tap water",0,Parameters!$C$21*'Water demand'!X68/1000))</f>
        <v>0</v>
      </c>
      <c r="Y68" s="12">
        <f>IF(Control!$C$11="Highly pure",Parameters!$C$11*'Water demand'!Y68/1000,IF(Control!$C$11="Tap water",0,Parameters!$C$21*'Water demand'!Y68/1000))</f>
        <v>0</v>
      </c>
      <c r="Z68" s="12">
        <f>IF(Control!$C$11="Highly pure",Parameters!$C$11*'Water demand'!Z68/1000,IF(Control!$C$11="Tap water",0,Parameters!$C$21*'Water demand'!Z68/1000))</f>
        <v>0</v>
      </c>
      <c r="AB68" s="7">
        <f t="shared" ref="AB68:AB131" si="1">SUM(C68:Z68)</f>
        <v>0</v>
      </c>
    </row>
    <row r="69" spans="2:28" x14ac:dyDescent="0.2">
      <c r="B69" s="6">
        <v>44263</v>
      </c>
      <c r="C69" s="12">
        <f>IF(Control!$C$11="Highly pure",Parameters!$C$11*'Water demand'!C69/1000,IF(Control!$C$11="Tap water",0,Parameters!$C$21*'Water demand'!C69/1000))</f>
        <v>0</v>
      </c>
      <c r="D69" s="12">
        <f>IF(Control!$C$11="Highly pure",Parameters!$C$11*'Water demand'!D69/1000,IF(Control!$C$11="Tap water",0,Parameters!$C$21*'Water demand'!D69/1000))</f>
        <v>0</v>
      </c>
      <c r="E69" s="12">
        <f>IF(Control!$C$11="Highly pure",Parameters!$C$11*'Water demand'!E69/1000,IF(Control!$C$11="Tap water",0,Parameters!$C$21*'Water demand'!E69/1000))</f>
        <v>0</v>
      </c>
      <c r="F69" s="12">
        <f>IF(Control!$C$11="Highly pure",Parameters!$C$11*'Water demand'!F69/1000,IF(Control!$C$11="Tap water",0,Parameters!$C$21*'Water demand'!F69/1000))</f>
        <v>0</v>
      </c>
      <c r="G69" s="12">
        <f>IF(Control!$C$11="Highly pure",Parameters!$C$11*'Water demand'!G69/1000,IF(Control!$C$11="Tap water",0,Parameters!$C$21*'Water demand'!G69/1000))</f>
        <v>0</v>
      </c>
      <c r="H69" s="12">
        <f>IF(Control!$C$11="Highly pure",Parameters!$C$11*'Water demand'!H69/1000,IF(Control!$C$11="Tap water",0,Parameters!$C$21*'Water demand'!H69/1000))</f>
        <v>0</v>
      </c>
      <c r="I69" s="12">
        <f>IF(Control!$C$11="Highly pure",Parameters!$C$11*'Water demand'!I69/1000,IF(Control!$C$11="Tap water",0,Parameters!$C$21*'Water demand'!I69/1000))</f>
        <v>0</v>
      </c>
      <c r="J69" s="12">
        <f>IF(Control!$C$11="Highly pure",Parameters!$C$11*'Water demand'!J69/1000,IF(Control!$C$11="Tap water",0,Parameters!$C$21*'Water demand'!J69/1000))</f>
        <v>0</v>
      </c>
      <c r="K69" s="12">
        <f>IF(Control!$C$11="Highly pure",Parameters!$C$11*'Water demand'!K69/1000,IF(Control!$C$11="Tap water",0,Parameters!$C$21*'Water demand'!K69/1000))</f>
        <v>0</v>
      </c>
      <c r="L69" s="12">
        <f>IF(Control!$C$11="Highly pure",Parameters!$C$11*'Water demand'!L69/1000,IF(Control!$C$11="Tap water",0,Parameters!$C$21*'Water demand'!L69/1000))</f>
        <v>0</v>
      </c>
      <c r="M69" s="12">
        <f>IF(Control!$C$11="Highly pure",Parameters!$C$11*'Water demand'!M69/1000,IF(Control!$C$11="Tap water",0,Parameters!$C$21*'Water demand'!M69/1000))</f>
        <v>0</v>
      </c>
      <c r="N69" s="12">
        <f>IF(Control!$C$11="Highly pure",Parameters!$C$11*'Water demand'!N69/1000,IF(Control!$C$11="Tap water",0,Parameters!$C$21*'Water demand'!N69/1000))</f>
        <v>0</v>
      </c>
      <c r="O69" s="12">
        <f>IF(Control!$C$11="Highly pure",Parameters!$C$11*'Water demand'!O69/1000,IF(Control!$C$11="Tap water",0,Parameters!$C$21*'Water demand'!O69/1000))</f>
        <v>0</v>
      </c>
      <c r="P69" s="12">
        <f>IF(Control!$C$11="Highly pure",Parameters!$C$11*'Water demand'!P69/1000,IF(Control!$C$11="Tap water",0,Parameters!$C$21*'Water demand'!P69/1000))</f>
        <v>0</v>
      </c>
      <c r="Q69" s="12">
        <f>IF(Control!$C$11="Highly pure",Parameters!$C$11*'Water demand'!Q69/1000,IF(Control!$C$11="Tap water",0,Parameters!$C$21*'Water demand'!Q69/1000))</f>
        <v>0</v>
      </c>
      <c r="R69" s="12">
        <f>IF(Control!$C$11="Highly pure",Parameters!$C$11*'Water demand'!R69/1000,IF(Control!$C$11="Tap water",0,Parameters!$C$21*'Water demand'!R69/1000))</f>
        <v>0</v>
      </c>
      <c r="S69" s="12">
        <f>IF(Control!$C$11="Highly pure",Parameters!$C$11*'Water demand'!S69/1000,IF(Control!$C$11="Tap water",0,Parameters!$C$21*'Water demand'!S69/1000))</f>
        <v>0</v>
      </c>
      <c r="T69" s="12">
        <f>IF(Control!$C$11="Highly pure",Parameters!$C$11*'Water demand'!T69/1000,IF(Control!$C$11="Tap water",0,Parameters!$C$21*'Water demand'!T69/1000))</f>
        <v>0</v>
      </c>
      <c r="U69" s="12">
        <f>IF(Control!$C$11="Highly pure",Parameters!$C$11*'Water demand'!U69/1000,IF(Control!$C$11="Tap water",0,Parameters!$C$21*'Water demand'!U69/1000))</f>
        <v>0</v>
      </c>
      <c r="V69" s="12">
        <f>IF(Control!$C$11="Highly pure",Parameters!$C$11*'Water demand'!V69/1000,IF(Control!$C$11="Tap water",0,Parameters!$C$21*'Water demand'!V69/1000))</f>
        <v>0</v>
      </c>
      <c r="W69" s="12">
        <f>IF(Control!$C$11="Highly pure",Parameters!$C$11*'Water demand'!W69/1000,IF(Control!$C$11="Tap water",0,Parameters!$C$21*'Water demand'!W69/1000))</f>
        <v>0</v>
      </c>
      <c r="X69" s="12">
        <f>IF(Control!$C$11="Highly pure",Parameters!$C$11*'Water demand'!X69/1000,IF(Control!$C$11="Tap water",0,Parameters!$C$21*'Water demand'!X69/1000))</f>
        <v>0</v>
      </c>
      <c r="Y69" s="12">
        <f>IF(Control!$C$11="Highly pure",Parameters!$C$11*'Water demand'!Y69/1000,IF(Control!$C$11="Tap water",0,Parameters!$C$21*'Water demand'!Y69/1000))</f>
        <v>0</v>
      </c>
      <c r="Z69" s="12">
        <f>IF(Control!$C$11="Highly pure",Parameters!$C$11*'Water demand'!Z69/1000,IF(Control!$C$11="Tap water",0,Parameters!$C$21*'Water demand'!Z69/1000))</f>
        <v>0</v>
      </c>
      <c r="AB69" s="7">
        <f t="shared" si="1"/>
        <v>0</v>
      </c>
    </row>
    <row r="70" spans="2:28" x14ac:dyDescent="0.2">
      <c r="B70" s="6">
        <v>44264</v>
      </c>
      <c r="C70" s="12">
        <f>IF(Control!$C$11="Highly pure",Parameters!$C$11*'Water demand'!C70/1000,IF(Control!$C$11="Tap water",0,Parameters!$C$21*'Water demand'!C70/1000))</f>
        <v>0</v>
      </c>
      <c r="D70" s="12">
        <f>IF(Control!$C$11="Highly pure",Parameters!$C$11*'Water demand'!D70/1000,IF(Control!$C$11="Tap water",0,Parameters!$C$21*'Water demand'!D70/1000))</f>
        <v>0</v>
      </c>
      <c r="E70" s="12">
        <f>IF(Control!$C$11="Highly pure",Parameters!$C$11*'Water demand'!E70/1000,IF(Control!$C$11="Tap water",0,Parameters!$C$21*'Water demand'!E70/1000))</f>
        <v>0</v>
      </c>
      <c r="F70" s="12">
        <f>IF(Control!$C$11="Highly pure",Parameters!$C$11*'Water demand'!F70/1000,IF(Control!$C$11="Tap water",0,Parameters!$C$21*'Water demand'!F70/1000))</f>
        <v>0</v>
      </c>
      <c r="G70" s="12">
        <f>IF(Control!$C$11="Highly pure",Parameters!$C$11*'Water demand'!G70/1000,IF(Control!$C$11="Tap water",0,Parameters!$C$21*'Water demand'!G70/1000))</f>
        <v>0</v>
      </c>
      <c r="H70" s="12">
        <f>IF(Control!$C$11="Highly pure",Parameters!$C$11*'Water demand'!H70/1000,IF(Control!$C$11="Tap water",0,Parameters!$C$21*'Water demand'!H70/1000))</f>
        <v>0</v>
      </c>
      <c r="I70" s="12">
        <f>IF(Control!$C$11="Highly pure",Parameters!$C$11*'Water demand'!I70/1000,IF(Control!$C$11="Tap water",0,Parameters!$C$21*'Water demand'!I70/1000))</f>
        <v>0</v>
      </c>
      <c r="J70" s="12">
        <f>IF(Control!$C$11="Highly pure",Parameters!$C$11*'Water demand'!J70/1000,IF(Control!$C$11="Tap water",0,Parameters!$C$21*'Water demand'!J70/1000))</f>
        <v>0</v>
      </c>
      <c r="K70" s="12">
        <f>IF(Control!$C$11="Highly pure",Parameters!$C$11*'Water demand'!K70/1000,IF(Control!$C$11="Tap water",0,Parameters!$C$21*'Water demand'!K70/1000))</f>
        <v>0</v>
      </c>
      <c r="L70" s="12">
        <f>IF(Control!$C$11="Highly pure",Parameters!$C$11*'Water demand'!L70/1000,IF(Control!$C$11="Tap water",0,Parameters!$C$21*'Water demand'!L70/1000))</f>
        <v>0</v>
      </c>
      <c r="M70" s="12">
        <f>IF(Control!$C$11="Highly pure",Parameters!$C$11*'Water demand'!M70/1000,IF(Control!$C$11="Tap water",0,Parameters!$C$21*'Water demand'!M70/1000))</f>
        <v>0</v>
      </c>
      <c r="N70" s="12">
        <f>IF(Control!$C$11="Highly pure",Parameters!$C$11*'Water demand'!N70/1000,IF(Control!$C$11="Tap water",0,Parameters!$C$21*'Water demand'!N70/1000))</f>
        <v>0</v>
      </c>
      <c r="O70" s="12">
        <f>IF(Control!$C$11="Highly pure",Parameters!$C$11*'Water demand'!O70/1000,IF(Control!$C$11="Tap water",0,Parameters!$C$21*'Water demand'!O70/1000))</f>
        <v>0</v>
      </c>
      <c r="P70" s="12">
        <f>IF(Control!$C$11="Highly pure",Parameters!$C$11*'Water demand'!P70/1000,IF(Control!$C$11="Tap water",0,Parameters!$C$21*'Water demand'!P70/1000))</f>
        <v>0</v>
      </c>
      <c r="Q70" s="12">
        <f>IF(Control!$C$11="Highly pure",Parameters!$C$11*'Water demand'!Q70/1000,IF(Control!$C$11="Tap water",0,Parameters!$C$21*'Water demand'!Q70/1000))</f>
        <v>0</v>
      </c>
      <c r="R70" s="12">
        <f>IF(Control!$C$11="Highly pure",Parameters!$C$11*'Water demand'!R70/1000,IF(Control!$C$11="Tap water",0,Parameters!$C$21*'Water demand'!R70/1000))</f>
        <v>0</v>
      </c>
      <c r="S70" s="12">
        <f>IF(Control!$C$11="Highly pure",Parameters!$C$11*'Water demand'!S70/1000,IF(Control!$C$11="Tap water",0,Parameters!$C$21*'Water demand'!S70/1000))</f>
        <v>0</v>
      </c>
      <c r="T70" s="12">
        <f>IF(Control!$C$11="Highly pure",Parameters!$C$11*'Water demand'!T70/1000,IF(Control!$C$11="Tap water",0,Parameters!$C$21*'Water demand'!T70/1000))</f>
        <v>0</v>
      </c>
      <c r="U70" s="12">
        <f>IF(Control!$C$11="Highly pure",Parameters!$C$11*'Water demand'!U70/1000,IF(Control!$C$11="Tap water",0,Parameters!$C$21*'Water demand'!U70/1000))</f>
        <v>0</v>
      </c>
      <c r="V70" s="12">
        <f>IF(Control!$C$11="Highly pure",Parameters!$C$11*'Water demand'!V70/1000,IF(Control!$C$11="Tap water",0,Parameters!$C$21*'Water demand'!V70/1000))</f>
        <v>0</v>
      </c>
      <c r="W70" s="12">
        <f>IF(Control!$C$11="Highly pure",Parameters!$C$11*'Water demand'!W70/1000,IF(Control!$C$11="Tap water",0,Parameters!$C$21*'Water demand'!W70/1000))</f>
        <v>0</v>
      </c>
      <c r="X70" s="12">
        <f>IF(Control!$C$11="Highly pure",Parameters!$C$11*'Water demand'!X70/1000,IF(Control!$C$11="Tap water",0,Parameters!$C$21*'Water demand'!X70/1000))</f>
        <v>0</v>
      </c>
      <c r="Y70" s="12">
        <f>IF(Control!$C$11="Highly pure",Parameters!$C$11*'Water demand'!Y70/1000,IF(Control!$C$11="Tap water",0,Parameters!$C$21*'Water demand'!Y70/1000))</f>
        <v>0</v>
      </c>
      <c r="Z70" s="12">
        <f>IF(Control!$C$11="Highly pure",Parameters!$C$11*'Water demand'!Z70/1000,IF(Control!$C$11="Tap water",0,Parameters!$C$21*'Water demand'!Z70/1000))</f>
        <v>0</v>
      </c>
      <c r="AB70" s="7">
        <f t="shared" si="1"/>
        <v>0</v>
      </c>
    </row>
    <row r="71" spans="2:28" x14ac:dyDescent="0.2">
      <c r="B71" s="6">
        <v>44265</v>
      </c>
      <c r="C71" s="12">
        <f>IF(Control!$C$11="Highly pure",Parameters!$C$11*'Water demand'!C71/1000,IF(Control!$C$11="Tap water",0,Parameters!$C$21*'Water demand'!C71/1000))</f>
        <v>0</v>
      </c>
      <c r="D71" s="12">
        <f>IF(Control!$C$11="Highly pure",Parameters!$C$11*'Water demand'!D71/1000,IF(Control!$C$11="Tap water",0,Parameters!$C$21*'Water demand'!D71/1000))</f>
        <v>0</v>
      </c>
      <c r="E71" s="12">
        <f>IF(Control!$C$11="Highly pure",Parameters!$C$11*'Water demand'!E71/1000,IF(Control!$C$11="Tap water",0,Parameters!$C$21*'Water demand'!E71/1000))</f>
        <v>0</v>
      </c>
      <c r="F71" s="12">
        <f>IF(Control!$C$11="Highly pure",Parameters!$C$11*'Water demand'!F71/1000,IF(Control!$C$11="Tap water",0,Parameters!$C$21*'Water demand'!F71/1000))</f>
        <v>0</v>
      </c>
      <c r="G71" s="12">
        <f>IF(Control!$C$11="Highly pure",Parameters!$C$11*'Water demand'!G71/1000,IF(Control!$C$11="Tap water",0,Parameters!$C$21*'Water demand'!G71/1000))</f>
        <v>0</v>
      </c>
      <c r="H71" s="12">
        <f>IF(Control!$C$11="Highly pure",Parameters!$C$11*'Water demand'!H71/1000,IF(Control!$C$11="Tap water",0,Parameters!$C$21*'Water demand'!H71/1000))</f>
        <v>0</v>
      </c>
      <c r="I71" s="12">
        <f>IF(Control!$C$11="Highly pure",Parameters!$C$11*'Water demand'!I71/1000,IF(Control!$C$11="Tap water",0,Parameters!$C$21*'Water demand'!I71/1000))</f>
        <v>0</v>
      </c>
      <c r="J71" s="12">
        <f>IF(Control!$C$11="Highly pure",Parameters!$C$11*'Water demand'!J71/1000,IF(Control!$C$11="Tap water",0,Parameters!$C$21*'Water demand'!J71/1000))</f>
        <v>0</v>
      </c>
      <c r="K71" s="12">
        <f>IF(Control!$C$11="Highly pure",Parameters!$C$11*'Water demand'!K71/1000,IF(Control!$C$11="Tap water",0,Parameters!$C$21*'Water demand'!K71/1000))</f>
        <v>0</v>
      </c>
      <c r="L71" s="12">
        <f>IF(Control!$C$11="Highly pure",Parameters!$C$11*'Water demand'!L71/1000,IF(Control!$C$11="Tap water",0,Parameters!$C$21*'Water demand'!L71/1000))</f>
        <v>0</v>
      </c>
      <c r="M71" s="12">
        <f>IF(Control!$C$11="Highly pure",Parameters!$C$11*'Water demand'!M71/1000,IF(Control!$C$11="Tap water",0,Parameters!$C$21*'Water demand'!M71/1000))</f>
        <v>0</v>
      </c>
      <c r="N71" s="12">
        <f>IF(Control!$C$11="Highly pure",Parameters!$C$11*'Water demand'!N71/1000,IF(Control!$C$11="Tap water",0,Parameters!$C$21*'Water demand'!N71/1000))</f>
        <v>0</v>
      </c>
      <c r="O71" s="12">
        <f>IF(Control!$C$11="Highly pure",Parameters!$C$11*'Water demand'!O71/1000,IF(Control!$C$11="Tap water",0,Parameters!$C$21*'Water demand'!O71/1000))</f>
        <v>0</v>
      </c>
      <c r="P71" s="12">
        <f>IF(Control!$C$11="Highly pure",Parameters!$C$11*'Water demand'!P71/1000,IF(Control!$C$11="Tap water",0,Parameters!$C$21*'Water demand'!P71/1000))</f>
        <v>0</v>
      </c>
      <c r="Q71" s="12">
        <f>IF(Control!$C$11="Highly pure",Parameters!$C$11*'Water demand'!Q71/1000,IF(Control!$C$11="Tap water",0,Parameters!$C$21*'Water demand'!Q71/1000))</f>
        <v>0</v>
      </c>
      <c r="R71" s="12">
        <f>IF(Control!$C$11="Highly pure",Parameters!$C$11*'Water demand'!R71/1000,IF(Control!$C$11="Tap water",0,Parameters!$C$21*'Water demand'!R71/1000))</f>
        <v>0</v>
      </c>
      <c r="S71" s="12">
        <f>IF(Control!$C$11="Highly pure",Parameters!$C$11*'Water demand'!S71/1000,IF(Control!$C$11="Tap water",0,Parameters!$C$21*'Water demand'!S71/1000))</f>
        <v>0</v>
      </c>
      <c r="T71" s="12">
        <f>IF(Control!$C$11="Highly pure",Parameters!$C$11*'Water demand'!T71/1000,IF(Control!$C$11="Tap water",0,Parameters!$C$21*'Water demand'!T71/1000))</f>
        <v>0</v>
      </c>
      <c r="U71" s="12">
        <f>IF(Control!$C$11="Highly pure",Parameters!$C$11*'Water demand'!U71/1000,IF(Control!$C$11="Tap water",0,Parameters!$C$21*'Water demand'!U71/1000))</f>
        <v>0</v>
      </c>
      <c r="V71" s="12">
        <f>IF(Control!$C$11="Highly pure",Parameters!$C$11*'Water demand'!V71/1000,IF(Control!$C$11="Tap water",0,Parameters!$C$21*'Water demand'!V71/1000))</f>
        <v>0</v>
      </c>
      <c r="W71" s="12">
        <f>IF(Control!$C$11="Highly pure",Parameters!$C$11*'Water demand'!W71/1000,IF(Control!$C$11="Tap water",0,Parameters!$C$21*'Water demand'!W71/1000))</f>
        <v>0</v>
      </c>
      <c r="X71" s="12">
        <f>IF(Control!$C$11="Highly pure",Parameters!$C$11*'Water demand'!X71/1000,IF(Control!$C$11="Tap water",0,Parameters!$C$21*'Water demand'!X71/1000))</f>
        <v>0</v>
      </c>
      <c r="Y71" s="12">
        <f>IF(Control!$C$11="Highly pure",Parameters!$C$11*'Water demand'!Y71/1000,IF(Control!$C$11="Tap water",0,Parameters!$C$21*'Water demand'!Y71/1000))</f>
        <v>0</v>
      </c>
      <c r="Z71" s="12">
        <f>IF(Control!$C$11="Highly pure",Parameters!$C$11*'Water demand'!Z71/1000,IF(Control!$C$11="Tap water",0,Parameters!$C$21*'Water demand'!Z71/1000))</f>
        <v>0</v>
      </c>
      <c r="AB71" s="7">
        <f t="shared" si="1"/>
        <v>0</v>
      </c>
    </row>
    <row r="72" spans="2:28" x14ac:dyDescent="0.2">
      <c r="B72" s="6">
        <v>44266</v>
      </c>
      <c r="C72" s="12">
        <f>IF(Control!$C$11="Highly pure",Parameters!$C$11*'Water demand'!C72/1000,IF(Control!$C$11="Tap water",0,Parameters!$C$21*'Water demand'!C72/1000))</f>
        <v>0</v>
      </c>
      <c r="D72" s="12">
        <f>IF(Control!$C$11="Highly pure",Parameters!$C$11*'Water demand'!D72/1000,IF(Control!$C$11="Tap water",0,Parameters!$C$21*'Water demand'!D72/1000))</f>
        <v>0</v>
      </c>
      <c r="E72" s="12">
        <f>IF(Control!$C$11="Highly pure",Parameters!$C$11*'Water demand'!E72/1000,IF(Control!$C$11="Tap water",0,Parameters!$C$21*'Water demand'!E72/1000))</f>
        <v>0</v>
      </c>
      <c r="F72" s="12">
        <f>IF(Control!$C$11="Highly pure",Parameters!$C$11*'Water demand'!F72/1000,IF(Control!$C$11="Tap water",0,Parameters!$C$21*'Water demand'!F72/1000))</f>
        <v>0</v>
      </c>
      <c r="G72" s="12">
        <f>IF(Control!$C$11="Highly pure",Parameters!$C$11*'Water demand'!G72/1000,IF(Control!$C$11="Tap water",0,Parameters!$C$21*'Water demand'!G72/1000))</f>
        <v>0</v>
      </c>
      <c r="H72" s="12">
        <f>IF(Control!$C$11="Highly pure",Parameters!$C$11*'Water demand'!H72/1000,IF(Control!$C$11="Tap water",0,Parameters!$C$21*'Water demand'!H72/1000))</f>
        <v>0</v>
      </c>
      <c r="I72" s="12">
        <f>IF(Control!$C$11="Highly pure",Parameters!$C$11*'Water demand'!I72/1000,IF(Control!$C$11="Tap water",0,Parameters!$C$21*'Water demand'!I72/1000))</f>
        <v>0</v>
      </c>
      <c r="J72" s="12">
        <f>IF(Control!$C$11="Highly pure",Parameters!$C$11*'Water demand'!J72/1000,IF(Control!$C$11="Tap water",0,Parameters!$C$21*'Water demand'!J72/1000))</f>
        <v>0</v>
      </c>
      <c r="K72" s="12">
        <f>IF(Control!$C$11="Highly pure",Parameters!$C$11*'Water demand'!K72/1000,IF(Control!$C$11="Tap water",0,Parameters!$C$21*'Water demand'!K72/1000))</f>
        <v>0</v>
      </c>
      <c r="L72" s="12">
        <f>IF(Control!$C$11="Highly pure",Parameters!$C$11*'Water demand'!L72/1000,IF(Control!$C$11="Tap water",0,Parameters!$C$21*'Water demand'!L72/1000))</f>
        <v>0</v>
      </c>
      <c r="M72" s="12">
        <f>IF(Control!$C$11="Highly pure",Parameters!$C$11*'Water demand'!M72/1000,IF(Control!$C$11="Tap water",0,Parameters!$C$21*'Water demand'!M72/1000))</f>
        <v>0</v>
      </c>
      <c r="N72" s="12">
        <f>IF(Control!$C$11="Highly pure",Parameters!$C$11*'Water demand'!N72/1000,IF(Control!$C$11="Tap water",0,Parameters!$C$21*'Water demand'!N72/1000))</f>
        <v>0</v>
      </c>
      <c r="O72" s="12">
        <f>IF(Control!$C$11="Highly pure",Parameters!$C$11*'Water demand'!O72/1000,IF(Control!$C$11="Tap water",0,Parameters!$C$21*'Water demand'!O72/1000))</f>
        <v>0</v>
      </c>
      <c r="P72" s="12">
        <f>IF(Control!$C$11="Highly pure",Parameters!$C$11*'Water demand'!P72/1000,IF(Control!$C$11="Tap water",0,Parameters!$C$21*'Water demand'!P72/1000))</f>
        <v>0</v>
      </c>
      <c r="Q72" s="12">
        <f>IF(Control!$C$11="Highly pure",Parameters!$C$11*'Water demand'!Q72/1000,IF(Control!$C$11="Tap water",0,Parameters!$C$21*'Water demand'!Q72/1000))</f>
        <v>0</v>
      </c>
      <c r="R72" s="12">
        <f>IF(Control!$C$11="Highly pure",Parameters!$C$11*'Water demand'!R72/1000,IF(Control!$C$11="Tap water",0,Parameters!$C$21*'Water demand'!R72/1000))</f>
        <v>0</v>
      </c>
      <c r="S72" s="12">
        <f>IF(Control!$C$11="Highly pure",Parameters!$C$11*'Water demand'!S72/1000,IF(Control!$C$11="Tap water",0,Parameters!$C$21*'Water demand'!S72/1000))</f>
        <v>0</v>
      </c>
      <c r="T72" s="12">
        <f>IF(Control!$C$11="Highly pure",Parameters!$C$11*'Water demand'!T72/1000,IF(Control!$C$11="Tap water",0,Parameters!$C$21*'Water demand'!T72/1000))</f>
        <v>0</v>
      </c>
      <c r="U72" s="12">
        <f>IF(Control!$C$11="Highly pure",Parameters!$C$11*'Water demand'!U72/1000,IF(Control!$C$11="Tap water",0,Parameters!$C$21*'Water demand'!U72/1000))</f>
        <v>0</v>
      </c>
      <c r="V72" s="12">
        <f>IF(Control!$C$11="Highly pure",Parameters!$C$11*'Water demand'!V72/1000,IF(Control!$C$11="Tap water",0,Parameters!$C$21*'Water demand'!V72/1000))</f>
        <v>0</v>
      </c>
      <c r="W72" s="12">
        <f>IF(Control!$C$11="Highly pure",Parameters!$C$11*'Water demand'!W72/1000,IF(Control!$C$11="Tap water",0,Parameters!$C$21*'Water demand'!W72/1000))</f>
        <v>0</v>
      </c>
      <c r="X72" s="12">
        <f>IF(Control!$C$11="Highly pure",Parameters!$C$11*'Water demand'!X72/1000,IF(Control!$C$11="Tap water",0,Parameters!$C$21*'Water demand'!X72/1000))</f>
        <v>0</v>
      </c>
      <c r="Y72" s="12">
        <f>IF(Control!$C$11="Highly pure",Parameters!$C$11*'Water demand'!Y72/1000,IF(Control!$C$11="Tap water",0,Parameters!$C$21*'Water demand'!Y72/1000))</f>
        <v>0</v>
      </c>
      <c r="Z72" s="12">
        <f>IF(Control!$C$11="Highly pure",Parameters!$C$11*'Water demand'!Z72/1000,IF(Control!$C$11="Tap water",0,Parameters!$C$21*'Water demand'!Z72/1000))</f>
        <v>0</v>
      </c>
      <c r="AB72" s="7">
        <f t="shared" si="1"/>
        <v>0</v>
      </c>
    </row>
    <row r="73" spans="2:28" x14ac:dyDescent="0.2">
      <c r="B73" s="6">
        <v>44267</v>
      </c>
      <c r="C73" s="12">
        <f>IF(Control!$C$11="Highly pure",Parameters!$C$11*'Water demand'!C73/1000,IF(Control!$C$11="Tap water",0,Parameters!$C$21*'Water demand'!C73/1000))</f>
        <v>0</v>
      </c>
      <c r="D73" s="12">
        <f>IF(Control!$C$11="Highly pure",Parameters!$C$11*'Water demand'!D73/1000,IF(Control!$C$11="Tap water",0,Parameters!$C$21*'Water demand'!D73/1000))</f>
        <v>0</v>
      </c>
      <c r="E73" s="12">
        <f>IF(Control!$C$11="Highly pure",Parameters!$C$11*'Water demand'!E73/1000,IF(Control!$C$11="Tap water",0,Parameters!$C$21*'Water demand'!E73/1000))</f>
        <v>0</v>
      </c>
      <c r="F73" s="12">
        <f>IF(Control!$C$11="Highly pure",Parameters!$C$11*'Water demand'!F73/1000,IF(Control!$C$11="Tap water",0,Parameters!$C$21*'Water demand'!F73/1000))</f>
        <v>0</v>
      </c>
      <c r="G73" s="12">
        <f>IF(Control!$C$11="Highly pure",Parameters!$C$11*'Water demand'!G73/1000,IF(Control!$C$11="Tap water",0,Parameters!$C$21*'Water demand'!G73/1000))</f>
        <v>0</v>
      </c>
      <c r="H73" s="12">
        <f>IF(Control!$C$11="Highly pure",Parameters!$C$11*'Water demand'!H73/1000,IF(Control!$C$11="Tap water",0,Parameters!$C$21*'Water demand'!H73/1000))</f>
        <v>0</v>
      </c>
      <c r="I73" s="12">
        <f>IF(Control!$C$11="Highly pure",Parameters!$C$11*'Water demand'!I73/1000,IF(Control!$C$11="Tap water",0,Parameters!$C$21*'Water demand'!I73/1000))</f>
        <v>0</v>
      </c>
      <c r="J73" s="12">
        <f>IF(Control!$C$11="Highly pure",Parameters!$C$11*'Water demand'!J73/1000,IF(Control!$C$11="Tap water",0,Parameters!$C$21*'Water demand'!J73/1000))</f>
        <v>0</v>
      </c>
      <c r="K73" s="12">
        <f>IF(Control!$C$11="Highly pure",Parameters!$C$11*'Water demand'!K73/1000,IF(Control!$C$11="Tap water",0,Parameters!$C$21*'Water demand'!K73/1000))</f>
        <v>0</v>
      </c>
      <c r="L73" s="12">
        <f>IF(Control!$C$11="Highly pure",Parameters!$C$11*'Water demand'!L73/1000,IF(Control!$C$11="Tap water",0,Parameters!$C$21*'Water demand'!L73/1000))</f>
        <v>0</v>
      </c>
      <c r="M73" s="12">
        <f>IF(Control!$C$11="Highly pure",Parameters!$C$11*'Water demand'!M73/1000,IF(Control!$C$11="Tap water",0,Parameters!$C$21*'Water demand'!M73/1000))</f>
        <v>0</v>
      </c>
      <c r="N73" s="12">
        <f>IF(Control!$C$11="Highly pure",Parameters!$C$11*'Water demand'!N73/1000,IF(Control!$C$11="Tap water",0,Parameters!$C$21*'Water demand'!N73/1000))</f>
        <v>0</v>
      </c>
      <c r="O73" s="12">
        <f>IF(Control!$C$11="Highly pure",Parameters!$C$11*'Water demand'!O73/1000,IF(Control!$C$11="Tap water",0,Parameters!$C$21*'Water demand'!O73/1000))</f>
        <v>0</v>
      </c>
      <c r="P73" s="12">
        <f>IF(Control!$C$11="Highly pure",Parameters!$C$11*'Water demand'!P73/1000,IF(Control!$C$11="Tap water",0,Parameters!$C$21*'Water demand'!P73/1000))</f>
        <v>0</v>
      </c>
      <c r="Q73" s="12">
        <f>IF(Control!$C$11="Highly pure",Parameters!$C$11*'Water demand'!Q73/1000,IF(Control!$C$11="Tap water",0,Parameters!$C$21*'Water demand'!Q73/1000))</f>
        <v>0</v>
      </c>
      <c r="R73" s="12">
        <f>IF(Control!$C$11="Highly pure",Parameters!$C$11*'Water demand'!R73/1000,IF(Control!$C$11="Tap water",0,Parameters!$C$21*'Water demand'!R73/1000))</f>
        <v>0</v>
      </c>
      <c r="S73" s="12">
        <f>IF(Control!$C$11="Highly pure",Parameters!$C$11*'Water demand'!S73/1000,IF(Control!$C$11="Tap water",0,Parameters!$C$21*'Water demand'!S73/1000))</f>
        <v>0</v>
      </c>
      <c r="T73" s="12">
        <f>IF(Control!$C$11="Highly pure",Parameters!$C$11*'Water demand'!T73/1000,IF(Control!$C$11="Tap water",0,Parameters!$C$21*'Water demand'!T73/1000))</f>
        <v>0</v>
      </c>
      <c r="U73" s="12">
        <f>IF(Control!$C$11="Highly pure",Parameters!$C$11*'Water demand'!U73/1000,IF(Control!$C$11="Tap water",0,Parameters!$C$21*'Water demand'!U73/1000))</f>
        <v>0</v>
      </c>
      <c r="V73" s="12">
        <f>IF(Control!$C$11="Highly pure",Parameters!$C$11*'Water demand'!V73/1000,IF(Control!$C$11="Tap water",0,Parameters!$C$21*'Water demand'!V73/1000))</f>
        <v>0</v>
      </c>
      <c r="W73" s="12">
        <f>IF(Control!$C$11="Highly pure",Parameters!$C$11*'Water demand'!W73/1000,IF(Control!$C$11="Tap water",0,Parameters!$C$21*'Water demand'!W73/1000))</f>
        <v>0</v>
      </c>
      <c r="X73" s="12">
        <f>IF(Control!$C$11="Highly pure",Parameters!$C$11*'Water demand'!X73/1000,IF(Control!$C$11="Tap water",0,Parameters!$C$21*'Water demand'!X73/1000))</f>
        <v>0</v>
      </c>
      <c r="Y73" s="12">
        <f>IF(Control!$C$11="Highly pure",Parameters!$C$11*'Water demand'!Y73/1000,IF(Control!$C$11="Tap water",0,Parameters!$C$21*'Water demand'!Y73/1000))</f>
        <v>0</v>
      </c>
      <c r="Z73" s="12">
        <f>IF(Control!$C$11="Highly pure",Parameters!$C$11*'Water demand'!Z73/1000,IF(Control!$C$11="Tap water",0,Parameters!$C$21*'Water demand'!Z73/1000))</f>
        <v>0</v>
      </c>
      <c r="AB73" s="7">
        <f t="shared" si="1"/>
        <v>0</v>
      </c>
    </row>
    <row r="74" spans="2:28" x14ac:dyDescent="0.2">
      <c r="B74" s="6">
        <v>44268</v>
      </c>
      <c r="C74" s="12">
        <f>IF(Control!$C$11="Highly pure",Parameters!$C$11*'Water demand'!C74/1000,IF(Control!$C$11="Tap water",0,Parameters!$C$21*'Water demand'!C74/1000))</f>
        <v>0</v>
      </c>
      <c r="D74" s="12">
        <f>IF(Control!$C$11="Highly pure",Parameters!$C$11*'Water demand'!D74/1000,IF(Control!$C$11="Tap water",0,Parameters!$C$21*'Water demand'!D74/1000))</f>
        <v>0</v>
      </c>
      <c r="E74" s="12">
        <f>IF(Control!$C$11="Highly pure",Parameters!$C$11*'Water demand'!E74/1000,IF(Control!$C$11="Tap water",0,Parameters!$C$21*'Water demand'!E74/1000))</f>
        <v>0</v>
      </c>
      <c r="F74" s="12">
        <f>IF(Control!$C$11="Highly pure",Parameters!$C$11*'Water demand'!F74/1000,IF(Control!$C$11="Tap water",0,Parameters!$C$21*'Water demand'!F74/1000))</f>
        <v>0</v>
      </c>
      <c r="G74" s="12">
        <f>IF(Control!$C$11="Highly pure",Parameters!$C$11*'Water demand'!G74/1000,IF(Control!$C$11="Tap water",0,Parameters!$C$21*'Water demand'!G74/1000))</f>
        <v>0</v>
      </c>
      <c r="H74" s="12">
        <f>IF(Control!$C$11="Highly pure",Parameters!$C$11*'Water demand'!H74/1000,IF(Control!$C$11="Tap water",0,Parameters!$C$21*'Water demand'!H74/1000))</f>
        <v>0</v>
      </c>
      <c r="I74" s="12">
        <f>IF(Control!$C$11="Highly pure",Parameters!$C$11*'Water demand'!I74/1000,IF(Control!$C$11="Tap water",0,Parameters!$C$21*'Water demand'!I74/1000))</f>
        <v>0</v>
      </c>
      <c r="J74" s="12">
        <f>IF(Control!$C$11="Highly pure",Parameters!$C$11*'Water demand'!J74/1000,IF(Control!$C$11="Tap water",0,Parameters!$C$21*'Water demand'!J74/1000))</f>
        <v>0</v>
      </c>
      <c r="K74" s="12">
        <f>IF(Control!$C$11="Highly pure",Parameters!$C$11*'Water demand'!K74/1000,IF(Control!$C$11="Tap water",0,Parameters!$C$21*'Water demand'!K74/1000))</f>
        <v>0</v>
      </c>
      <c r="L74" s="12">
        <f>IF(Control!$C$11="Highly pure",Parameters!$C$11*'Water demand'!L74/1000,IF(Control!$C$11="Tap water",0,Parameters!$C$21*'Water demand'!L74/1000))</f>
        <v>0</v>
      </c>
      <c r="M74" s="12">
        <f>IF(Control!$C$11="Highly pure",Parameters!$C$11*'Water demand'!M74/1000,IF(Control!$C$11="Tap water",0,Parameters!$C$21*'Water demand'!M74/1000))</f>
        <v>0</v>
      </c>
      <c r="N74" s="12">
        <f>IF(Control!$C$11="Highly pure",Parameters!$C$11*'Water demand'!N74/1000,IF(Control!$C$11="Tap water",0,Parameters!$C$21*'Water demand'!N74/1000))</f>
        <v>0</v>
      </c>
      <c r="O74" s="12">
        <f>IF(Control!$C$11="Highly pure",Parameters!$C$11*'Water demand'!O74/1000,IF(Control!$C$11="Tap water",0,Parameters!$C$21*'Water demand'!O74/1000))</f>
        <v>0</v>
      </c>
      <c r="P74" s="12">
        <f>IF(Control!$C$11="Highly pure",Parameters!$C$11*'Water demand'!P74/1000,IF(Control!$C$11="Tap water",0,Parameters!$C$21*'Water demand'!P74/1000))</f>
        <v>0</v>
      </c>
      <c r="Q74" s="12">
        <f>IF(Control!$C$11="Highly pure",Parameters!$C$11*'Water demand'!Q74/1000,IF(Control!$C$11="Tap water",0,Parameters!$C$21*'Water demand'!Q74/1000))</f>
        <v>0</v>
      </c>
      <c r="R74" s="12">
        <f>IF(Control!$C$11="Highly pure",Parameters!$C$11*'Water demand'!R74/1000,IF(Control!$C$11="Tap water",0,Parameters!$C$21*'Water demand'!R74/1000))</f>
        <v>0</v>
      </c>
      <c r="S74" s="12">
        <f>IF(Control!$C$11="Highly pure",Parameters!$C$11*'Water demand'!S74/1000,IF(Control!$C$11="Tap water",0,Parameters!$C$21*'Water demand'!S74/1000))</f>
        <v>0</v>
      </c>
      <c r="T74" s="12">
        <f>IF(Control!$C$11="Highly pure",Parameters!$C$11*'Water demand'!T74/1000,IF(Control!$C$11="Tap water",0,Parameters!$C$21*'Water demand'!T74/1000))</f>
        <v>0</v>
      </c>
      <c r="U74" s="12">
        <f>IF(Control!$C$11="Highly pure",Parameters!$C$11*'Water demand'!U74/1000,IF(Control!$C$11="Tap water",0,Parameters!$C$21*'Water demand'!U74/1000))</f>
        <v>0</v>
      </c>
      <c r="V74" s="12">
        <f>IF(Control!$C$11="Highly pure",Parameters!$C$11*'Water demand'!V74/1000,IF(Control!$C$11="Tap water",0,Parameters!$C$21*'Water demand'!V74/1000))</f>
        <v>0</v>
      </c>
      <c r="W74" s="12">
        <f>IF(Control!$C$11="Highly pure",Parameters!$C$11*'Water demand'!W74/1000,IF(Control!$C$11="Tap water",0,Parameters!$C$21*'Water demand'!W74/1000))</f>
        <v>0</v>
      </c>
      <c r="X74" s="12">
        <f>IF(Control!$C$11="Highly pure",Parameters!$C$11*'Water demand'!X74/1000,IF(Control!$C$11="Tap water",0,Parameters!$C$21*'Water demand'!X74/1000))</f>
        <v>0</v>
      </c>
      <c r="Y74" s="12">
        <f>IF(Control!$C$11="Highly pure",Parameters!$C$11*'Water demand'!Y74/1000,IF(Control!$C$11="Tap water",0,Parameters!$C$21*'Water demand'!Y74/1000))</f>
        <v>0</v>
      </c>
      <c r="Z74" s="12">
        <f>IF(Control!$C$11="Highly pure",Parameters!$C$11*'Water demand'!Z74/1000,IF(Control!$C$11="Tap water",0,Parameters!$C$21*'Water demand'!Z74/1000))</f>
        <v>0</v>
      </c>
      <c r="AB74" s="7">
        <f t="shared" si="1"/>
        <v>0</v>
      </c>
    </row>
    <row r="75" spans="2:28" x14ac:dyDescent="0.2">
      <c r="B75" s="6">
        <v>44269</v>
      </c>
      <c r="C75" s="12">
        <f>IF(Control!$C$11="Highly pure",Parameters!$C$11*'Water demand'!C75/1000,IF(Control!$C$11="Tap water",0,Parameters!$C$21*'Water demand'!C75/1000))</f>
        <v>0</v>
      </c>
      <c r="D75" s="12">
        <f>IF(Control!$C$11="Highly pure",Parameters!$C$11*'Water demand'!D75/1000,IF(Control!$C$11="Tap water",0,Parameters!$C$21*'Water demand'!D75/1000))</f>
        <v>0</v>
      </c>
      <c r="E75" s="12">
        <f>IF(Control!$C$11="Highly pure",Parameters!$C$11*'Water demand'!E75/1000,IF(Control!$C$11="Tap water",0,Parameters!$C$21*'Water demand'!E75/1000))</f>
        <v>0</v>
      </c>
      <c r="F75" s="12">
        <f>IF(Control!$C$11="Highly pure",Parameters!$C$11*'Water demand'!F75/1000,IF(Control!$C$11="Tap water",0,Parameters!$C$21*'Water demand'!F75/1000))</f>
        <v>0</v>
      </c>
      <c r="G75" s="12">
        <f>IF(Control!$C$11="Highly pure",Parameters!$C$11*'Water demand'!G75/1000,IF(Control!$C$11="Tap water",0,Parameters!$C$21*'Water demand'!G75/1000))</f>
        <v>0</v>
      </c>
      <c r="H75" s="12">
        <f>IF(Control!$C$11="Highly pure",Parameters!$C$11*'Water demand'!H75/1000,IF(Control!$C$11="Tap water",0,Parameters!$C$21*'Water demand'!H75/1000))</f>
        <v>0</v>
      </c>
      <c r="I75" s="12">
        <f>IF(Control!$C$11="Highly pure",Parameters!$C$11*'Water demand'!I75/1000,IF(Control!$C$11="Tap water",0,Parameters!$C$21*'Water demand'!I75/1000))</f>
        <v>0</v>
      </c>
      <c r="J75" s="12">
        <f>IF(Control!$C$11="Highly pure",Parameters!$C$11*'Water demand'!J75/1000,IF(Control!$C$11="Tap water",0,Parameters!$C$21*'Water demand'!J75/1000))</f>
        <v>0</v>
      </c>
      <c r="K75" s="12">
        <f>IF(Control!$C$11="Highly pure",Parameters!$C$11*'Water demand'!K75/1000,IF(Control!$C$11="Tap water",0,Parameters!$C$21*'Water demand'!K75/1000))</f>
        <v>0</v>
      </c>
      <c r="L75" s="12">
        <f>IF(Control!$C$11="Highly pure",Parameters!$C$11*'Water demand'!L75/1000,IF(Control!$C$11="Tap water",0,Parameters!$C$21*'Water demand'!L75/1000))</f>
        <v>0</v>
      </c>
      <c r="M75" s="12">
        <f>IF(Control!$C$11="Highly pure",Parameters!$C$11*'Water demand'!M75/1000,IF(Control!$C$11="Tap water",0,Parameters!$C$21*'Water demand'!M75/1000))</f>
        <v>0</v>
      </c>
      <c r="N75" s="12">
        <f>IF(Control!$C$11="Highly pure",Parameters!$C$11*'Water demand'!N75/1000,IF(Control!$C$11="Tap water",0,Parameters!$C$21*'Water demand'!N75/1000))</f>
        <v>0</v>
      </c>
      <c r="O75" s="12">
        <f>IF(Control!$C$11="Highly pure",Parameters!$C$11*'Water demand'!O75/1000,IF(Control!$C$11="Tap water",0,Parameters!$C$21*'Water demand'!O75/1000))</f>
        <v>0</v>
      </c>
      <c r="P75" s="12">
        <f>IF(Control!$C$11="Highly pure",Parameters!$C$11*'Water demand'!P75/1000,IF(Control!$C$11="Tap water",0,Parameters!$C$21*'Water demand'!P75/1000))</f>
        <v>0</v>
      </c>
      <c r="Q75" s="12">
        <f>IF(Control!$C$11="Highly pure",Parameters!$C$11*'Water demand'!Q75/1000,IF(Control!$C$11="Tap water",0,Parameters!$C$21*'Water demand'!Q75/1000))</f>
        <v>0</v>
      </c>
      <c r="R75" s="12">
        <f>IF(Control!$C$11="Highly pure",Parameters!$C$11*'Water demand'!R75/1000,IF(Control!$C$11="Tap water",0,Parameters!$C$21*'Water demand'!R75/1000))</f>
        <v>0</v>
      </c>
      <c r="S75" s="12">
        <f>IF(Control!$C$11="Highly pure",Parameters!$C$11*'Water demand'!S75/1000,IF(Control!$C$11="Tap water",0,Parameters!$C$21*'Water demand'!S75/1000))</f>
        <v>0</v>
      </c>
      <c r="T75" s="12">
        <f>IF(Control!$C$11="Highly pure",Parameters!$C$11*'Water demand'!T75/1000,IF(Control!$C$11="Tap water",0,Parameters!$C$21*'Water demand'!T75/1000))</f>
        <v>0</v>
      </c>
      <c r="U75" s="12">
        <f>IF(Control!$C$11="Highly pure",Parameters!$C$11*'Water demand'!U75/1000,IF(Control!$C$11="Tap water",0,Parameters!$C$21*'Water demand'!U75/1000))</f>
        <v>0</v>
      </c>
      <c r="V75" s="12">
        <f>IF(Control!$C$11="Highly pure",Parameters!$C$11*'Water demand'!V75/1000,IF(Control!$C$11="Tap water",0,Parameters!$C$21*'Water demand'!V75/1000))</f>
        <v>0</v>
      </c>
      <c r="W75" s="12">
        <f>IF(Control!$C$11="Highly pure",Parameters!$C$11*'Water demand'!W75/1000,IF(Control!$C$11="Tap water",0,Parameters!$C$21*'Water demand'!W75/1000))</f>
        <v>0</v>
      </c>
      <c r="X75" s="12">
        <f>IF(Control!$C$11="Highly pure",Parameters!$C$11*'Water demand'!X75/1000,IF(Control!$C$11="Tap water",0,Parameters!$C$21*'Water demand'!X75/1000))</f>
        <v>0</v>
      </c>
      <c r="Y75" s="12">
        <f>IF(Control!$C$11="Highly pure",Parameters!$C$11*'Water demand'!Y75/1000,IF(Control!$C$11="Tap water",0,Parameters!$C$21*'Water demand'!Y75/1000))</f>
        <v>0</v>
      </c>
      <c r="Z75" s="12">
        <f>IF(Control!$C$11="Highly pure",Parameters!$C$11*'Water demand'!Z75/1000,IF(Control!$C$11="Tap water",0,Parameters!$C$21*'Water demand'!Z75/1000))</f>
        <v>0</v>
      </c>
      <c r="AB75" s="7">
        <f t="shared" si="1"/>
        <v>0</v>
      </c>
    </row>
    <row r="76" spans="2:28" x14ac:dyDescent="0.2">
      <c r="B76" s="6">
        <v>44270</v>
      </c>
      <c r="C76" s="12">
        <f>IF(Control!$C$11="Highly pure",Parameters!$C$11*'Water demand'!C76/1000,IF(Control!$C$11="Tap water",0,Parameters!$C$21*'Water demand'!C76/1000))</f>
        <v>0</v>
      </c>
      <c r="D76" s="12">
        <f>IF(Control!$C$11="Highly pure",Parameters!$C$11*'Water demand'!D76/1000,IF(Control!$C$11="Tap water",0,Parameters!$C$21*'Water demand'!D76/1000))</f>
        <v>0</v>
      </c>
      <c r="E76" s="12">
        <f>IF(Control!$C$11="Highly pure",Parameters!$C$11*'Water demand'!E76/1000,IF(Control!$C$11="Tap water",0,Parameters!$C$21*'Water demand'!E76/1000))</f>
        <v>0</v>
      </c>
      <c r="F76" s="12">
        <f>IF(Control!$C$11="Highly pure",Parameters!$C$11*'Water demand'!F76/1000,IF(Control!$C$11="Tap water",0,Parameters!$C$21*'Water demand'!F76/1000))</f>
        <v>0</v>
      </c>
      <c r="G76" s="12">
        <f>IF(Control!$C$11="Highly pure",Parameters!$C$11*'Water demand'!G76/1000,IF(Control!$C$11="Tap water",0,Parameters!$C$21*'Water demand'!G76/1000))</f>
        <v>0</v>
      </c>
      <c r="H76" s="12">
        <f>IF(Control!$C$11="Highly pure",Parameters!$C$11*'Water demand'!H76/1000,IF(Control!$C$11="Tap water",0,Parameters!$C$21*'Water demand'!H76/1000))</f>
        <v>0</v>
      </c>
      <c r="I76" s="12">
        <f>IF(Control!$C$11="Highly pure",Parameters!$C$11*'Water demand'!I76/1000,IF(Control!$C$11="Tap water",0,Parameters!$C$21*'Water demand'!I76/1000))</f>
        <v>0</v>
      </c>
      <c r="J76" s="12">
        <f>IF(Control!$C$11="Highly pure",Parameters!$C$11*'Water demand'!J76/1000,IF(Control!$C$11="Tap water",0,Parameters!$C$21*'Water demand'!J76/1000))</f>
        <v>0</v>
      </c>
      <c r="K76" s="12">
        <f>IF(Control!$C$11="Highly pure",Parameters!$C$11*'Water demand'!K76/1000,IF(Control!$C$11="Tap water",0,Parameters!$C$21*'Water demand'!K76/1000))</f>
        <v>0</v>
      </c>
      <c r="L76" s="12">
        <f>IF(Control!$C$11="Highly pure",Parameters!$C$11*'Water demand'!L76/1000,IF(Control!$C$11="Tap water",0,Parameters!$C$21*'Water demand'!L76/1000))</f>
        <v>0</v>
      </c>
      <c r="M76" s="12">
        <f>IF(Control!$C$11="Highly pure",Parameters!$C$11*'Water demand'!M76/1000,IF(Control!$C$11="Tap water",0,Parameters!$C$21*'Water demand'!M76/1000))</f>
        <v>0</v>
      </c>
      <c r="N76" s="12">
        <f>IF(Control!$C$11="Highly pure",Parameters!$C$11*'Water demand'!N76/1000,IF(Control!$C$11="Tap water",0,Parameters!$C$21*'Water demand'!N76/1000))</f>
        <v>0</v>
      </c>
      <c r="O76" s="12">
        <f>IF(Control!$C$11="Highly pure",Parameters!$C$11*'Water demand'!O76/1000,IF(Control!$C$11="Tap water",0,Parameters!$C$21*'Water demand'!O76/1000))</f>
        <v>0</v>
      </c>
      <c r="P76" s="12">
        <f>IF(Control!$C$11="Highly pure",Parameters!$C$11*'Water demand'!P76/1000,IF(Control!$C$11="Tap water",0,Parameters!$C$21*'Water demand'!P76/1000))</f>
        <v>0</v>
      </c>
      <c r="Q76" s="12">
        <f>IF(Control!$C$11="Highly pure",Parameters!$C$11*'Water demand'!Q76/1000,IF(Control!$C$11="Tap water",0,Parameters!$C$21*'Water demand'!Q76/1000))</f>
        <v>0</v>
      </c>
      <c r="R76" s="12">
        <f>IF(Control!$C$11="Highly pure",Parameters!$C$11*'Water demand'!R76/1000,IF(Control!$C$11="Tap water",0,Parameters!$C$21*'Water demand'!R76/1000))</f>
        <v>0</v>
      </c>
      <c r="S76" s="12">
        <f>IF(Control!$C$11="Highly pure",Parameters!$C$11*'Water demand'!S76/1000,IF(Control!$C$11="Tap water",0,Parameters!$C$21*'Water demand'!S76/1000))</f>
        <v>0</v>
      </c>
      <c r="T76" s="12">
        <f>IF(Control!$C$11="Highly pure",Parameters!$C$11*'Water demand'!T76/1000,IF(Control!$C$11="Tap water",0,Parameters!$C$21*'Water demand'!T76/1000))</f>
        <v>0</v>
      </c>
      <c r="U76" s="12">
        <f>IF(Control!$C$11="Highly pure",Parameters!$C$11*'Water demand'!U76/1000,IF(Control!$C$11="Tap water",0,Parameters!$C$21*'Water demand'!U76/1000))</f>
        <v>0</v>
      </c>
      <c r="V76" s="12">
        <f>IF(Control!$C$11="Highly pure",Parameters!$C$11*'Water demand'!V76/1000,IF(Control!$C$11="Tap water",0,Parameters!$C$21*'Water demand'!V76/1000))</f>
        <v>0</v>
      </c>
      <c r="W76" s="12">
        <f>IF(Control!$C$11="Highly pure",Parameters!$C$11*'Water demand'!W76/1000,IF(Control!$C$11="Tap water",0,Parameters!$C$21*'Water demand'!W76/1000))</f>
        <v>0</v>
      </c>
      <c r="X76" s="12">
        <f>IF(Control!$C$11="Highly pure",Parameters!$C$11*'Water demand'!X76/1000,IF(Control!$C$11="Tap water",0,Parameters!$C$21*'Water demand'!X76/1000))</f>
        <v>0</v>
      </c>
      <c r="Y76" s="12">
        <f>IF(Control!$C$11="Highly pure",Parameters!$C$11*'Water demand'!Y76/1000,IF(Control!$C$11="Tap water",0,Parameters!$C$21*'Water demand'!Y76/1000))</f>
        <v>0</v>
      </c>
      <c r="Z76" s="12">
        <f>IF(Control!$C$11="Highly pure",Parameters!$C$11*'Water demand'!Z76/1000,IF(Control!$C$11="Tap water",0,Parameters!$C$21*'Water demand'!Z76/1000))</f>
        <v>0</v>
      </c>
      <c r="AB76" s="7">
        <f t="shared" si="1"/>
        <v>0</v>
      </c>
    </row>
    <row r="77" spans="2:28" x14ac:dyDescent="0.2">
      <c r="B77" s="6">
        <v>44271</v>
      </c>
      <c r="C77" s="12">
        <f>IF(Control!$C$11="Highly pure",Parameters!$C$11*'Water demand'!C77/1000,IF(Control!$C$11="Tap water",0,Parameters!$C$21*'Water demand'!C77/1000))</f>
        <v>0</v>
      </c>
      <c r="D77" s="12">
        <f>IF(Control!$C$11="Highly pure",Parameters!$C$11*'Water demand'!D77/1000,IF(Control!$C$11="Tap water",0,Parameters!$C$21*'Water demand'!D77/1000))</f>
        <v>0</v>
      </c>
      <c r="E77" s="12">
        <f>IF(Control!$C$11="Highly pure",Parameters!$C$11*'Water demand'!E77/1000,IF(Control!$C$11="Tap water",0,Parameters!$C$21*'Water demand'!E77/1000))</f>
        <v>0</v>
      </c>
      <c r="F77" s="12">
        <f>IF(Control!$C$11="Highly pure",Parameters!$C$11*'Water demand'!F77/1000,IF(Control!$C$11="Tap water",0,Parameters!$C$21*'Water demand'!F77/1000))</f>
        <v>0</v>
      </c>
      <c r="G77" s="12">
        <f>IF(Control!$C$11="Highly pure",Parameters!$C$11*'Water demand'!G77/1000,IF(Control!$C$11="Tap water",0,Parameters!$C$21*'Water demand'!G77/1000))</f>
        <v>0</v>
      </c>
      <c r="H77" s="12">
        <f>IF(Control!$C$11="Highly pure",Parameters!$C$11*'Water demand'!H77/1000,IF(Control!$C$11="Tap water",0,Parameters!$C$21*'Water demand'!H77/1000))</f>
        <v>0</v>
      </c>
      <c r="I77" s="12">
        <f>IF(Control!$C$11="Highly pure",Parameters!$C$11*'Water demand'!I77/1000,IF(Control!$C$11="Tap water",0,Parameters!$C$21*'Water demand'!I77/1000))</f>
        <v>0</v>
      </c>
      <c r="J77" s="12">
        <f>IF(Control!$C$11="Highly pure",Parameters!$C$11*'Water demand'!J77/1000,IF(Control!$C$11="Tap water",0,Parameters!$C$21*'Water demand'!J77/1000))</f>
        <v>0</v>
      </c>
      <c r="K77" s="12">
        <f>IF(Control!$C$11="Highly pure",Parameters!$C$11*'Water demand'!K77/1000,IF(Control!$C$11="Tap water",0,Parameters!$C$21*'Water demand'!K77/1000))</f>
        <v>0</v>
      </c>
      <c r="L77" s="12">
        <f>IF(Control!$C$11="Highly pure",Parameters!$C$11*'Water demand'!L77/1000,IF(Control!$C$11="Tap water",0,Parameters!$C$21*'Water demand'!L77/1000))</f>
        <v>0</v>
      </c>
      <c r="M77" s="12">
        <f>IF(Control!$C$11="Highly pure",Parameters!$C$11*'Water demand'!M77/1000,IF(Control!$C$11="Tap water",0,Parameters!$C$21*'Water demand'!M77/1000))</f>
        <v>0</v>
      </c>
      <c r="N77" s="12">
        <f>IF(Control!$C$11="Highly pure",Parameters!$C$11*'Water demand'!N77/1000,IF(Control!$C$11="Tap water",0,Parameters!$C$21*'Water demand'!N77/1000))</f>
        <v>0</v>
      </c>
      <c r="O77" s="12">
        <f>IF(Control!$C$11="Highly pure",Parameters!$C$11*'Water demand'!O77/1000,IF(Control!$C$11="Tap water",0,Parameters!$C$21*'Water demand'!O77/1000))</f>
        <v>0</v>
      </c>
      <c r="P77" s="12">
        <f>IF(Control!$C$11="Highly pure",Parameters!$C$11*'Water demand'!P77/1000,IF(Control!$C$11="Tap water",0,Parameters!$C$21*'Water demand'!P77/1000))</f>
        <v>0</v>
      </c>
      <c r="Q77" s="12">
        <f>IF(Control!$C$11="Highly pure",Parameters!$C$11*'Water demand'!Q77/1000,IF(Control!$C$11="Tap water",0,Parameters!$C$21*'Water demand'!Q77/1000))</f>
        <v>0</v>
      </c>
      <c r="R77" s="12">
        <f>IF(Control!$C$11="Highly pure",Parameters!$C$11*'Water demand'!R77/1000,IF(Control!$C$11="Tap water",0,Parameters!$C$21*'Water demand'!R77/1000))</f>
        <v>0</v>
      </c>
      <c r="S77" s="12">
        <f>IF(Control!$C$11="Highly pure",Parameters!$C$11*'Water demand'!S77/1000,IF(Control!$C$11="Tap water",0,Parameters!$C$21*'Water demand'!S77/1000))</f>
        <v>0</v>
      </c>
      <c r="T77" s="12">
        <f>IF(Control!$C$11="Highly pure",Parameters!$C$11*'Water demand'!T77/1000,IF(Control!$C$11="Tap water",0,Parameters!$C$21*'Water demand'!T77/1000))</f>
        <v>0</v>
      </c>
      <c r="U77" s="12">
        <f>IF(Control!$C$11="Highly pure",Parameters!$C$11*'Water demand'!U77/1000,IF(Control!$C$11="Tap water",0,Parameters!$C$21*'Water demand'!U77/1000))</f>
        <v>0</v>
      </c>
      <c r="V77" s="12">
        <f>IF(Control!$C$11="Highly pure",Parameters!$C$11*'Water demand'!V77/1000,IF(Control!$C$11="Tap water",0,Parameters!$C$21*'Water demand'!V77/1000))</f>
        <v>0</v>
      </c>
      <c r="W77" s="12">
        <f>IF(Control!$C$11="Highly pure",Parameters!$C$11*'Water demand'!W77/1000,IF(Control!$C$11="Tap water",0,Parameters!$C$21*'Water demand'!W77/1000))</f>
        <v>0</v>
      </c>
      <c r="X77" s="12">
        <f>IF(Control!$C$11="Highly pure",Parameters!$C$11*'Water demand'!X77/1000,IF(Control!$C$11="Tap water",0,Parameters!$C$21*'Water demand'!X77/1000))</f>
        <v>0</v>
      </c>
      <c r="Y77" s="12">
        <f>IF(Control!$C$11="Highly pure",Parameters!$C$11*'Water demand'!Y77/1000,IF(Control!$C$11="Tap water",0,Parameters!$C$21*'Water demand'!Y77/1000))</f>
        <v>0</v>
      </c>
      <c r="Z77" s="12">
        <f>IF(Control!$C$11="Highly pure",Parameters!$C$11*'Water demand'!Z77/1000,IF(Control!$C$11="Tap water",0,Parameters!$C$21*'Water demand'!Z77/1000))</f>
        <v>0</v>
      </c>
      <c r="AB77" s="7">
        <f t="shared" si="1"/>
        <v>0</v>
      </c>
    </row>
    <row r="78" spans="2:28" x14ac:dyDescent="0.2">
      <c r="B78" s="6">
        <v>44272</v>
      </c>
      <c r="C78" s="12">
        <f>IF(Control!$C$11="Highly pure",Parameters!$C$11*'Water demand'!C78/1000,IF(Control!$C$11="Tap water",0,Parameters!$C$21*'Water demand'!C78/1000))</f>
        <v>0</v>
      </c>
      <c r="D78" s="12">
        <f>IF(Control!$C$11="Highly pure",Parameters!$C$11*'Water demand'!D78/1000,IF(Control!$C$11="Tap water",0,Parameters!$C$21*'Water demand'!D78/1000))</f>
        <v>0</v>
      </c>
      <c r="E78" s="12">
        <f>IF(Control!$C$11="Highly pure",Parameters!$C$11*'Water demand'!E78/1000,IF(Control!$C$11="Tap water",0,Parameters!$C$21*'Water demand'!E78/1000))</f>
        <v>0</v>
      </c>
      <c r="F78" s="12">
        <f>IF(Control!$C$11="Highly pure",Parameters!$C$11*'Water demand'!F78/1000,IF(Control!$C$11="Tap water",0,Parameters!$C$21*'Water demand'!F78/1000))</f>
        <v>0</v>
      </c>
      <c r="G78" s="12">
        <f>IF(Control!$C$11="Highly pure",Parameters!$C$11*'Water demand'!G78/1000,IF(Control!$C$11="Tap water",0,Parameters!$C$21*'Water demand'!G78/1000))</f>
        <v>0</v>
      </c>
      <c r="H78" s="12">
        <f>IF(Control!$C$11="Highly pure",Parameters!$C$11*'Water demand'!H78/1000,IF(Control!$C$11="Tap water",0,Parameters!$C$21*'Water demand'!H78/1000))</f>
        <v>0</v>
      </c>
      <c r="I78" s="12">
        <f>IF(Control!$C$11="Highly pure",Parameters!$C$11*'Water demand'!I78/1000,IF(Control!$C$11="Tap water",0,Parameters!$C$21*'Water demand'!I78/1000))</f>
        <v>0</v>
      </c>
      <c r="J78" s="12">
        <f>IF(Control!$C$11="Highly pure",Parameters!$C$11*'Water demand'!J78/1000,IF(Control!$C$11="Tap water",0,Parameters!$C$21*'Water demand'!J78/1000))</f>
        <v>0</v>
      </c>
      <c r="K78" s="12">
        <f>IF(Control!$C$11="Highly pure",Parameters!$C$11*'Water demand'!K78/1000,IF(Control!$C$11="Tap water",0,Parameters!$C$21*'Water demand'!K78/1000))</f>
        <v>0</v>
      </c>
      <c r="L78" s="12">
        <f>IF(Control!$C$11="Highly pure",Parameters!$C$11*'Water demand'!L78/1000,IF(Control!$C$11="Tap water",0,Parameters!$C$21*'Water demand'!L78/1000))</f>
        <v>0</v>
      </c>
      <c r="M78" s="12">
        <f>IF(Control!$C$11="Highly pure",Parameters!$C$11*'Water demand'!M78/1000,IF(Control!$C$11="Tap water",0,Parameters!$C$21*'Water demand'!M78/1000))</f>
        <v>0</v>
      </c>
      <c r="N78" s="12">
        <f>IF(Control!$C$11="Highly pure",Parameters!$C$11*'Water demand'!N78/1000,IF(Control!$C$11="Tap water",0,Parameters!$C$21*'Water demand'!N78/1000))</f>
        <v>0</v>
      </c>
      <c r="O78" s="12">
        <f>IF(Control!$C$11="Highly pure",Parameters!$C$11*'Water demand'!O78/1000,IF(Control!$C$11="Tap water",0,Parameters!$C$21*'Water demand'!O78/1000))</f>
        <v>0</v>
      </c>
      <c r="P78" s="12">
        <f>IF(Control!$C$11="Highly pure",Parameters!$C$11*'Water demand'!P78/1000,IF(Control!$C$11="Tap water",0,Parameters!$C$21*'Water demand'!P78/1000))</f>
        <v>0</v>
      </c>
      <c r="Q78" s="12">
        <f>IF(Control!$C$11="Highly pure",Parameters!$C$11*'Water demand'!Q78/1000,IF(Control!$C$11="Tap water",0,Parameters!$C$21*'Water demand'!Q78/1000))</f>
        <v>0</v>
      </c>
      <c r="R78" s="12">
        <f>IF(Control!$C$11="Highly pure",Parameters!$C$11*'Water demand'!R78/1000,IF(Control!$C$11="Tap water",0,Parameters!$C$21*'Water demand'!R78/1000))</f>
        <v>0</v>
      </c>
      <c r="S78" s="12">
        <f>IF(Control!$C$11="Highly pure",Parameters!$C$11*'Water demand'!S78/1000,IF(Control!$C$11="Tap water",0,Parameters!$C$21*'Water demand'!S78/1000))</f>
        <v>0</v>
      </c>
      <c r="T78" s="12">
        <f>IF(Control!$C$11="Highly pure",Parameters!$C$11*'Water demand'!T78/1000,IF(Control!$C$11="Tap water",0,Parameters!$C$21*'Water demand'!T78/1000))</f>
        <v>0</v>
      </c>
      <c r="U78" s="12">
        <f>IF(Control!$C$11="Highly pure",Parameters!$C$11*'Water demand'!U78/1000,IF(Control!$C$11="Tap water",0,Parameters!$C$21*'Water demand'!U78/1000))</f>
        <v>0</v>
      </c>
      <c r="V78" s="12">
        <f>IF(Control!$C$11="Highly pure",Parameters!$C$11*'Water demand'!V78/1000,IF(Control!$C$11="Tap water",0,Parameters!$C$21*'Water demand'!V78/1000))</f>
        <v>0</v>
      </c>
      <c r="W78" s="12">
        <f>IF(Control!$C$11="Highly pure",Parameters!$C$11*'Water demand'!W78/1000,IF(Control!$C$11="Tap water",0,Parameters!$C$21*'Water demand'!W78/1000))</f>
        <v>0</v>
      </c>
      <c r="X78" s="12">
        <f>IF(Control!$C$11="Highly pure",Parameters!$C$11*'Water demand'!X78/1000,IF(Control!$C$11="Tap water",0,Parameters!$C$21*'Water demand'!X78/1000))</f>
        <v>0</v>
      </c>
      <c r="Y78" s="12">
        <f>IF(Control!$C$11="Highly pure",Parameters!$C$11*'Water demand'!Y78/1000,IF(Control!$C$11="Tap water",0,Parameters!$C$21*'Water demand'!Y78/1000))</f>
        <v>0</v>
      </c>
      <c r="Z78" s="12">
        <f>IF(Control!$C$11="Highly pure",Parameters!$C$11*'Water demand'!Z78/1000,IF(Control!$C$11="Tap water",0,Parameters!$C$21*'Water demand'!Z78/1000))</f>
        <v>0</v>
      </c>
      <c r="AB78" s="7">
        <f t="shared" si="1"/>
        <v>0</v>
      </c>
    </row>
    <row r="79" spans="2:28" x14ac:dyDescent="0.2">
      <c r="B79" s="6">
        <v>44273</v>
      </c>
      <c r="C79" s="12">
        <f>IF(Control!$C$11="Highly pure",Parameters!$C$11*'Water demand'!C79/1000,IF(Control!$C$11="Tap water",0,Parameters!$C$21*'Water demand'!C79/1000))</f>
        <v>0</v>
      </c>
      <c r="D79" s="12">
        <f>IF(Control!$C$11="Highly pure",Parameters!$C$11*'Water demand'!D79/1000,IF(Control!$C$11="Tap water",0,Parameters!$C$21*'Water demand'!D79/1000))</f>
        <v>0</v>
      </c>
      <c r="E79" s="12">
        <f>IF(Control!$C$11="Highly pure",Parameters!$C$11*'Water demand'!E79/1000,IF(Control!$C$11="Tap water",0,Parameters!$C$21*'Water demand'!E79/1000))</f>
        <v>0</v>
      </c>
      <c r="F79" s="12">
        <f>IF(Control!$C$11="Highly pure",Parameters!$C$11*'Water demand'!F79/1000,IF(Control!$C$11="Tap water",0,Parameters!$C$21*'Water demand'!F79/1000))</f>
        <v>0</v>
      </c>
      <c r="G79" s="12">
        <f>IF(Control!$C$11="Highly pure",Parameters!$C$11*'Water demand'!G79/1000,IF(Control!$C$11="Tap water",0,Parameters!$C$21*'Water demand'!G79/1000))</f>
        <v>0</v>
      </c>
      <c r="H79" s="12">
        <f>IF(Control!$C$11="Highly pure",Parameters!$C$11*'Water demand'!H79/1000,IF(Control!$C$11="Tap water",0,Parameters!$C$21*'Water demand'!H79/1000))</f>
        <v>0</v>
      </c>
      <c r="I79" s="12">
        <f>IF(Control!$C$11="Highly pure",Parameters!$C$11*'Water demand'!I79/1000,IF(Control!$C$11="Tap water",0,Parameters!$C$21*'Water demand'!I79/1000))</f>
        <v>0</v>
      </c>
      <c r="J79" s="12">
        <f>IF(Control!$C$11="Highly pure",Parameters!$C$11*'Water demand'!J79/1000,IF(Control!$C$11="Tap water",0,Parameters!$C$21*'Water demand'!J79/1000))</f>
        <v>0</v>
      </c>
      <c r="K79" s="12">
        <f>IF(Control!$C$11="Highly pure",Parameters!$C$11*'Water demand'!K79/1000,IF(Control!$C$11="Tap water",0,Parameters!$C$21*'Water demand'!K79/1000))</f>
        <v>0</v>
      </c>
      <c r="L79" s="12">
        <f>IF(Control!$C$11="Highly pure",Parameters!$C$11*'Water demand'!L79/1000,IF(Control!$C$11="Tap water",0,Parameters!$C$21*'Water demand'!L79/1000))</f>
        <v>0</v>
      </c>
      <c r="M79" s="12">
        <f>IF(Control!$C$11="Highly pure",Parameters!$C$11*'Water demand'!M79/1000,IF(Control!$C$11="Tap water",0,Parameters!$C$21*'Water demand'!M79/1000))</f>
        <v>0</v>
      </c>
      <c r="N79" s="12">
        <f>IF(Control!$C$11="Highly pure",Parameters!$C$11*'Water demand'!N79/1000,IF(Control!$C$11="Tap water",0,Parameters!$C$21*'Water demand'!N79/1000))</f>
        <v>0</v>
      </c>
      <c r="O79" s="12">
        <f>IF(Control!$C$11="Highly pure",Parameters!$C$11*'Water demand'!O79/1000,IF(Control!$C$11="Tap water",0,Parameters!$C$21*'Water demand'!O79/1000))</f>
        <v>0</v>
      </c>
      <c r="P79" s="12">
        <f>IF(Control!$C$11="Highly pure",Parameters!$C$11*'Water demand'!P79/1000,IF(Control!$C$11="Tap water",0,Parameters!$C$21*'Water demand'!P79/1000))</f>
        <v>0</v>
      </c>
      <c r="Q79" s="12">
        <f>IF(Control!$C$11="Highly pure",Parameters!$C$11*'Water demand'!Q79/1000,IF(Control!$C$11="Tap water",0,Parameters!$C$21*'Water demand'!Q79/1000))</f>
        <v>0</v>
      </c>
      <c r="R79" s="12">
        <f>IF(Control!$C$11="Highly pure",Parameters!$C$11*'Water demand'!R79/1000,IF(Control!$C$11="Tap water",0,Parameters!$C$21*'Water demand'!R79/1000))</f>
        <v>0</v>
      </c>
      <c r="S79" s="12">
        <f>IF(Control!$C$11="Highly pure",Parameters!$C$11*'Water demand'!S79/1000,IF(Control!$C$11="Tap water",0,Parameters!$C$21*'Water demand'!S79/1000))</f>
        <v>0</v>
      </c>
      <c r="T79" s="12">
        <f>IF(Control!$C$11="Highly pure",Parameters!$C$11*'Water demand'!T79/1000,IF(Control!$C$11="Tap water",0,Parameters!$C$21*'Water demand'!T79/1000))</f>
        <v>0</v>
      </c>
      <c r="U79" s="12">
        <f>IF(Control!$C$11="Highly pure",Parameters!$C$11*'Water demand'!U79/1000,IF(Control!$C$11="Tap water",0,Parameters!$C$21*'Water demand'!U79/1000))</f>
        <v>0</v>
      </c>
      <c r="V79" s="12">
        <f>IF(Control!$C$11="Highly pure",Parameters!$C$11*'Water demand'!V79/1000,IF(Control!$C$11="Tap water",0,Parameters!$C$21*'Water demand'!V79/1000))</f>
        <v>0</v>
      </c>
      <c r="W79" s="12">
        <f>IF(Control!$C$11="Highly pure",Parameters!$C$11*'Water demand'!W79/1000,IF(Control!$C$11="Tap water",0,Parameters!$C$21*'Water demand'!W79/1000))</f>
        <v>0</v>
      </c>
      <c r="X79" s="12">
        <f>IF(Control!$C$11="Highly pure",Parameters!$C$11*'Water demand'!X79/1000,IF(Control!$C$11="Tap water",0,Parameters!$C$21*'Water demand'!X79/1000))</f>
        <v>0</v>
      </c>
      <c r="Y79" s="12">
        <f>IF(Control!$C$11="Highly pure",Parameters!$C$11*'Water demand'!Y79/1000,IF(Control!$C$11="Tap water",0,Parameters!$C$21*'Water demand'!Y79/1000))</f>
        <v>0</v>
      </c>
      <c r="Z79" s="12">
        <f>IF(Control!$C$11="Highly pure",Parameters!$C$11*'Water demand'!Z79/1000,IF(Control!$C$11="Tap water",0,Parameters!$C$21*'Water demand'!Z79/1000))</f>
        <v>0</v>
      </c>
      <c r="AB79" s="7">
        <f t="shared" si="1"/>
        <v>0</v>
      </c>
    </row>
    <row r="80" spans="2:28" x14ac:dyDescent="0.2">
      <c r="B80" s="6">
        <v>44274</v>
      </c>
      <c r="C80" s="12">
        <f>IF(Control!$C$11="Highly pure",Parameters!$C$11*'Water demand'!C80/1000,IF(Control!$C$11="Tap water",0,Parameters!$C$21*'Water demand'!C80/1000))</f>
        <v>0</v>
      </c>
      <c r="D80" s="12">
        <f>IF(Control!$C$11="Highly pure",Parameters!$C$11*'Water demand'!D80/1000,IF(Control!$C$11="Tap water",0,Parameters!$C$21*'Water demand'!D80/1000))</f>
        <v>0</v>
      </c>
      <c r="E80" s="12">
        <f>IF(Control!$C$11="Highly pure",Parameters!$C$11*'Water demand'!E80/1000,IF(Control!$C$11="Tap water",0,Parameters!$C$21*'Water demand'!E80/1000))</f>
        <v>0</v>
      </c>
      <c r="F80" s="12">
        <f>IF(Control!$C$11="Highly pure",Parameters!$C$11*'Water demand'!F80/1000,IF(Control!$C$11="Tap water",0,Parameters!$C$21*'Water demand'!F80/1000))</f>
        <v>0</v>
      </c>
      <c r="G80" s="12">
        <f>IF(Control!$C$11="Highly pure",Parameters!$C$11*'Water demand'!G80/1000,IF(Control!$C$11="Tap water",0,Parameters!$C$21*'Water demand'!G80/1000))</f>
        <v>0</v>
      </c>
      <c r="H80" s="12">
        <f>IF(Control!$C$11="Highly pure",Parameters!$C$11*'Water demand'!H80/1000,IF(Control!$C$11="Tap water",0,Parameters!$C$21*'Water demand'!H80/1000))</f>
        <v>0</v>
      </c>
      <c r="I80" s="12">
        <f>IF(Control!$C$11="Highly pure",Parameters!$C$11*'Water demand'!I80/1000,IF(Control!$C$11="Tap water",0,Parameters!$C$21*'Water demand'!I80/1000))</f>
        <v>0</v>
      </c>
      <c r="J80" s="12">
        <f>IF(Control!$C$11="Highly pure",Parameters!$C$11*'Water demand'!J80/1000,IF(Control!$C$11="Tap water",0,Parameters!$C$21*'Water demand'!J80/1000))</f>
        <v>0</v>
      </c>
      <c r="K80" s="12">
        <f>IF(Control!$C$11="Highly pure",Parameters!$C$11*'Water demand'!K80/1000,IF(Control!$C$11="Tap water",0,Parameters!$C$21*'Water demand'!K80/1000))</f>
        <v>0</v>
      </c>
      <c r="L80" s="12">
        <f>IF(Control!$C$11="Highly pure",Parameters!$C$11*'Water demand'!L80/1000,IF(Control!$C$11="Tap water",0,Parameters!$C$21*'Water demand'!L80/1000))</f>
        <v>0</v>
      </c>
      <c r="M80" s="12">
        <f>IF(Control!$C$11="Highly pure",Parameters!$C$11*'Water demand'!M80/1000,IF(Control!$C$11="Tap water",0,Parameters!$C$21*'Water demand'!M80/1000))</f>
        <v>0</v>
      </c>
      <c r="N80" s="12">
        <f>IF(Control!$C$11="Highly pure",Parameters!$C$11*'Water demand'!N80/1000,IF(Control!$C$11="Tap water",0,Parameters!$C$21*'Water demand'!N80/1000))</f>
        <v>0</v>
      </c>
      <c r="O80" s="12">
        <f>IF(Control!$C$11="Highly pure",Parameters!$C$11*'Water demand'!O80/1000,IF(Control!$C$11="Tap water",0,Parameters!$C$21*'Water demand'!O80/1000))</f>
        <v>0</v>
      </c>
      <c r="P80" s="12">
        <f>IF(Control!$C$11="Highly pure",Parameters!$C$11*'Water demand'!P80/1000,IF(Control!$C$11="Tap water",0,Parameters!$C$21*'Water demand'!P80/1000))</f>
        <v>0</v>
      </c>
      <c r="Q80" s="12">
        <f>IF(Control!$C$11="Highly pure",Parameters!$C$11*'Water demand'!Q80/1000,IF(Control!$C$11="Tap water",0,Parameters!$C$21*'Water demand'!Q80/1000))</f>
        <v>0</v>
      </c>
      <c r="R80" s="12">
        <f>IF(Control!$C$11="Highly pure",Parameters!$C$11*'Water demand'!R80/1000,IF(Control!$C$11="Tap water",0,Parameters!$C$21*'Water demand'!R80/1000))</f>
        <v>0</v>
      </c>
      <c r="S80" s="12">
        <f>IF(Control!$C$11="Highly pure",Parameters!$C$11*'Water demand'!S80/1000,IF(Control!$C$11="Tap water",0,Parameters!$C$21*'Water demand'!S80/1000))</f>
        <v>0</v>
      </c>
      <c r="T80" s="12">
        <f>IF(Control!$C$11="Highly pure",Parameters!$C$11*'Water demand'!T80/1000,IF(Control!$C$11="Tap water",0,Parameters!$C$21*'Water demand'!T80/1000))</f>
        <v>0</v>
      </c>
      <c r="U80" s="12">
        <f>IF(Control!$C$11="Highly pure",Parameters!$C$11*'Water demand'!U80/1000,IF(Control!$C$11="Tap water",0,Parameters!$C$21*'Water demand'!U80/1000))</f>
        <v>0</v>
      </c>
      <c r="V80" s="12">
        <f>IF(Control!$C$11="Highly pure",Parameters!$C$11*'Water demand'!V80/1000,IF(Control!$C$11="Tap water",0,Parameters!$C$21*'Water demand'!V80/1000))</f>
        <v>0</v>
      </c>
      <c r="W80" s="12">
        <f>IF(Control!$C$11="Highly pure",Parameters!$C$11*'Water demand'!W80/1000,IF(Control!$C$11="Tap water",0,Parameters!$C$21*'Water demand'!W80/1000))</f>
        <v>0</v>
      </c>
      <c r="X80" s="12">
        <f>IF(Control!$C$11="Highly pure",Parameters!$C$11*'Water demand'!X80/1000,IF(Control!$C$11="Tap water",0,Parameters!$C$21*'Water demand'!X80/1000))</f>
        <v>0</v>
      </c>
      <c r="Y80" s="12">
        <f>IF(Control!$C$11="Highly pure",Parameters!$C$11*'Water demand'!Y80/1000,IF(Control!$C$11="Tap water",0,Parameters!$C$21*'Water demand'!Y80/1000))</f>
        <v>0</v>
      </c>
      <c r="Z80" s="12">
        <f>IF(Control!$C$11="Highly pure",Parameters!$C$11*'Water demand'!Z80/1000,IF(Control!$C$11="Tap water",0,Parameters!$C$21*'Water demand'!Z80/1000))</f>
        <v>0</v>
      </c>
      <c r="AB80" s="7">
        <f t="shared" si="1"/>
        <v>0</v>
      </c>
    </row>
    <row r="81" spans="2:28" x14ac:dyDescent="0.2">
      <c r="B81" s="6">
        <v>44275</v>
      </c>
      <c r="C81" s="12">
        <f>IF(Control!$C$11="Highly pure",Parameters!$C$11*'Water demand'!C81/1000,IF(Control!$C$11="Tap water",0,Parameters!$C$21*'Water demand'!C81/1000))</f>
        <v>0</v>
      </c>
      <c r="D81" s="12">
        <f>IF(Control!$C$11="Highly pure",Parameters!$C$11*'Water demand'!D81/1000,IF(Control!$C$11="Tap water",0,Parameters!$C$21*'Water demand'!D81/1000))</f>
        <v>0</v>
      </c>
      <c r="E81" s="12">
        <f>IF(Control!$C$11="Highly pure",Parameters!$C$11*'Water demand'!E81/1000,IF(Control!$C$11="Tap water",0,Parameters!$C$21*'Water demand'!E81/1000))</f>
        <v>0</v>
      </c>
      <c r="F81" s="12">
        <f>IF(Control!$C$11="Highly pure",Parameters!$C$11*'Water demand'!F81/1000,IF(Control!$C$11="Tap water",0,Parameters!$C$21*'Water demand'!F81/1000))</f>
        <v>0</v>
      </c>
      <c r="G81" s="12">
        <f>IF(Control!$C$11="Highly pure",Parameters!$C$11*'Water demand'!G81/1000,IF(Control!$C$11="Tap water",0,Parameters!$C$21*'Water demand'!G81/1000))</f>
        <v>0</v>
      </c>
      <c r="H81" s="12">
        <f>IF(Control!$C$11="Highly pure",Parameters!$C$11*'Water demand'!H81/1000,IF(Control!$C$11="Tap water",0,Parameters!$C$21*'Water demand'!H81/1000))</f>
        <v>0</v>
      </c>
      <c r="I81" s="12">
        <f>IF(Control!$C$11="Highly pure",Parameters!$C$11*'Water demand'!I81/1000,IF(Control!$C$11="Tap water",0,Parameters!$C$21*'Water demand'!I81/1000))</f>
        <v>0</v>
      </c>
      <c r="J81" s="12">
        <f>IF(Control!$C$11="Highly pure",Parameters!$C$11*'Water demand'!J81/1000,IF(Control!$C$11="Tap water",0,Parameters!$C$21*'Water demand'!J81/1000))</f>
        <v>0</v>
      </c>
      <c r="K81" s="12">
        <f>IF(Control!$C$11="Highly pure",Parameters!$C$11*'Water demand'!K81/1000,IF(Control!$C$11="Tap water",0,Parameters!$C$21*'Water demand'!K81/1000))</f>
        <v>0</v>
      </c>
      <c r="L81" s="12">
        <f>IF(Control!$C$11="Highly pure",Parameters!$C$11*'Water demand'!L81/1000,IF(Control!$C$11="Tap water",0,Parameters!$C$21*'Water demand'!L81/1000))</f>
        <v>0</v>
      </c>
      <c r="M81" s="12">
        <f>IF(Control!$C$11="Highly pure",Parameters!$C$11*'Water demand'!M81/1000,IF(Control!$C$11="Tap water",0,Parameters!$C$21*'Water demand'!M81/1000))</f>
        <v>0</v>
      </c>
      <c r="N81" s="12">
        <f>IF(Control!$C$11="Highly pure",Parameters!$C$11*'Water demand'!N81/1000,IF(Control!$C$11="Tap water",0,Parameters!$C$21*'Water demand'!N81/1000))</f>
        <v>0</v>
      </c>
      <c r="O81" s="12">
        <f>IF(Control!$C$11="Highly pure",Parameters!$C$11*'Water demand'!O81/1000,IF(Control!$C$11="Tap water",0,Parameters!$C$21*'Water demand'!O81/1000))</f>
        <v>0</v>
      </c>
      <c r="P81" s="12">
        <f>IF(Control!$C$11="Highly pure",Parameters!$C$11*'Water demand'!P81/1000,IF(Control!$C$11="Tap water",0,Parameters!$C$21*'Water demand'!P81/1000))</f>
        <v>0</v>
      </c>
      <c r="Q81" s="12">
        <f>IF(Control!$C$11="Highly pure",Parameters!$C$11*'Water demand'!Q81/1000,IF(Control!$C$11="Tap water",0,Parameters!$C$21*'Water demand'!Q81/1000))</f>
        <v>0</v>
      </c>
      <c r="R81" s="12">
        <f>IF(Control!$C$11="Highly pure",Parameters!$C$11*'Water demand'!R81/1000,IF(Control!$C$11="Tap water",0,Parameters!$C$21*'Water demand'!R81/1000))</f>
        <v>0</v>
      </c>
      <c r="S81" s="12">
        <f>IF(Control!$C$11="Highly pure",Parameters!$C$11*'Water demand'!S81/1000,IF(Control!$C$11="Tap water",0,Parameters!$C$21*'Water demand'!S81/1000))</f>
        <v>0</v>
      </c>
      <c r="T81" s="12">
        <f>IF(Control!$C$11="Highly pure",Parameters!$C$11*'Water demand'!T81/1000,IF(Control!$C$11="Tap water",0,Parameters!$C$21*'Water demand'!T81/1000))</f>
        <v>0</v>
      </c>
      <c r="U81" s="12">
        <f>IF(Control!$C$11="Highly pure",Parameters!$C$11*'Water demand'!U81/1000,IF(Control!$C$11="Tap water",0,Parameters!$C$21*'Water demand'!U81/1000))</f>
        <v>0</v>
      </c>
      <c r="V81" s="12">
        <f>IF(Control!$C$11="Highly pure",Parameters!$C$11*'Water demand'!V81/1000,IF(Control!$C$11="Tap water",0,Parameters!$C$21*'Water demand'!V81/1000))</f>
        <v>0</v>
      </c>
      <c r="W81" s="12">
        <f>IF(Control!$C$11="Highly pure",Parameters!$C$11*'Water demand'!W81/1000,IF(Control!$C$11="Tap water",0,Parameters!$C$21*'Water demand'!W81/1000))</f>
        <v>0</v>
      </c>
      <c r="X81" s="12">
        <f>IF(Control!$C$11="Highly pure",Parameters!$C$11*'Water demand'!X81/1000,IF(Control!$C$11="Tap water",0,Parameters!$C$21*'Water demand'!X81/1000))</f>
        <v>0</v>
      </c>
      <c r="Y81" s="12">
        <f>IF(Control!$C$11="Highly pure",Parameters!$C$11*'Water demand'!Y81/1000,IF(Control!$C$11="Tap water",0,Parameters!$C$21*'Water demand'!Y81/1000))</f>
        <v>0</v>
      </c>
      <c r="Z81" s="12">
        <f>IF(Control!$C$11="Highly pure",Parameters!$C$11*'Water demand'!Z81/1000,IF(Control!$C$11="Tap water",0,Parameters!$C$21*'Water demand'!Z81/1000))</f>
        <v>0</v>
      </c>
      <c r="AB81" s="7">
        <f t="shared" si="1"/>
        <v>0</v>
      </c>
    </row>
    <row r="82" spans="2:28" x14ac:dyDescent="0.2">
      <c r="B82" s="6">
        <v>44276</v>
      </c>
      <c r="C82" s="12">
        <f>IF(Control!$C$11="Highly pure",Parameters!$C$11*'Water demand'!C82/1000,IF(Control!$C$11="Tap water",0,Parameters!$C$21*'Water demand'!C82/1000))</f>
        <v>0</v>
      </c>
      <c r="D82" s="12">
        <f>IF(Control!$C$11="Highly pure",Parameters!$C$11*'Water demand'!D82/1000,IF(Control!$C$11="Tap water",0,Parameters!$C$21*'Water demand'!D82/1000))</f>
        <v>0</v>
      </c>
      <c r="E82" s="12">
        <f>IF(Control!$C$11="Highly pure",Parameters!$C$11*'Water demand'!E82/1000,IF(Control!$C$11="Tap water",0,Parameters!$C$21*'Water demand'!E82/1000))</f>
        <v>0</v>
      </c>
      <c r="F82" s="12">
        <f>IF(Control!$C$11="Highly pure",Parameters!$C$11*'Water demand'!F82/1000,IF(Control!$C$11="Tap water",0,Parameters!$C$21*'Water demand'!F82/1000))</f>
        <v>0</v>
      </c>
      <c r="G82" s="12">
        <f>IF(Control!$C$11="Highly pure",Parameters!$C$11*'Water demand'!G82/1000,IF(Control!$C$11="Tap water",0,Parameters!$C$21*'Water demand'!G82/1000))</f>
        <v>0</v>
      </c>
      <c r="H82" s="12">
        <f>IF(Control!$C$11="Highly pure",Parameters!$C$11*'Water demand'!H82/1000,IF(Control!$C$11="Tap water",0,Parameters!$C$21*'Water demand'!H82/1000))</f>
        <v>0</v>
      </c>
      <c r="I82" s="12">
        <f>IF(Control!$C$11="Highly pure",Parameters!$C$11*'Water demand'!I82/1000,IF(Control!$C$11="Tap water",0,Parameters!$C$21*'Water demand'!I82/1000))</f>
        <v>0</v>
      </c>
      <c r="J82" s="12">
        <f>IF(Control!$C$11="Highly pure",Parameters!$C$11*'Water demand'!J82/1000,IF(Control!$C$11="Tap water",0,Parameters!$C$21*'Water demand'!J82/1000))</f>
        <v>0</v>
      </c>
      <c r="K82" s="12">
        <f>IF(Control!$C$11="Highly pure",Parameters!$C$11*'Water demand'!K82/1000,IF(Control!$C$11="Tap water",0,Parameters!$C$21*'Water demand'!K82/1000))</f>
        <v>0</v>
      </c>
      <c r="L82" s="12">
        <f>IF(Control!$C$11="Highly pure",Parameters!$C$11*'Water demand'!L82/1000,IF(Control!$C$11="Tap water",0,Parameters!$C$21*'Water demand'!L82/1000))</f>
        <v>0</v>
      </c>
      <c r="M82" s="12">
        <f>IF(Control!$C$11="Highly pure",Parameters!$C$11*'Water demand'!M82/1000,IF(Control!$C$11="Tap water",0,Parameters!$C$21*'Water demand'!M82/1000))</f>
        <v>0</v>
      </c>
      <c r="N82" s="12">
        <f>IF(Control!$C$11="Highly pure",Parameters!$C$11*'Water demand'!N82/1000,IF(Control!$C$11="Tap water",0,Parameters!$C$21*'Water demand'!N82/1000))</f>
        <v>0</v>
      </c>
      <c r="O82" s="12">
        <f>IF(Control!$C$11="Highly pure",Parameters!$C$11*'Water demand'!O82/1000,IF(Control!$C$11="Tap water",0,Parameters!$C$21*'Water demand'!O82/1000))</f>
        <v>0</v>
      </c>
      <c r="P82" s="12">
        <f>IF(Control!$C$11="Highly pure",Parameters!$C$11*'Water demand'!P82/1000,IF(Control!$C$11="Tap water",0,Parameters!$C$21*'Water demand'!P82/1000))</f>
        <v>0</v>
      </c>
      <c r="Q82" s="12">
        <f>IF(Control!$C$11="Highly pure",Parameters!$C$11*'Water demand'!Q82/1000,IF(Control!$C$11="Tap water",0,Parameters!$C$21*'Water demand'!Q82/1000))</f>
        <v>0</v>
      </c>
      <c r="R82" s="12">
        <f>IF(Control!$C$11="Highly pure",Parameters!$C$11*'Water demand'!R82/1000,IF(Control!$C$11="Tap water",0,Parameters!$C$21*'Water demand'!R82/1000))</f>
        <v>0</v>
      </c>
      <c r="S82" s="12">
        <f>IF(Control!$C$11="Highly pure",Parameters!$C$11*'Water demand'!S82/1000,IF(Control!$C$11="Tap water",0,Parameters!$C$21*'Water demand'!S82/1000))</f>
        <v>0</v>
      </c>
      <c r="T82" s="12">
        <f>IF(Control!$C$11="Highly pure",Parameters!$C$11*'Water demand'!T82/1000,IF(Control!$C$11="Tap water",0,Parameters!$C$21*'Water demand'!T82/1000))</f>
        <v>0</v>
      </c>
      <c r="U82" s="12">
        <f>IF(Control!$C$11="Highly pure",Parameters!$C$11*'Water demand'!U82/1000,IF(Control!$C$11="Tap water",0,Parameters!$C$21*'Water demand'!U82/1000))</f>
        <v>0</v>
      </c>
      <c r="V82" s="12">
        <f>IF(Control!$C$11="Highly pure",Parameters!$C$11*'Water demand'!V82/1000,IF(Control!$C$11="Tap water",0,Parameters!$C$21*'Water demand'!V82/1000))</f>
        <v>0</v>
      </c>
      <c r="W82" s="12">
        <f>IF(Control!$C$11="Highly pure",Parameters!$C$11*'Water demand'!W82/1000,IF(Control!$C$11="Tap water",0,Parameters!$C$21*'Water demand'!W82/1000))</f>
        <v>0</v>
      </c>
      <c r="X82" s="12">
        <f>IF(Control!$C$11="Highly pure",Parameters!$C$11*'Water demand'!X82/1000,IF(Control!$C$11="Tap water",0,Parameters!$C$21*'Water demand'!X82/1000))</f>
        <v>0</v>
      </c>
      <c r="Y82" s="12">
        <f>IF(Control!$C$11="Highly pure",Parameters!$C$11*'Water demand'!Y82/1000,IF(Control!$C$11="Tap water",0,Parameters!$C$21*'Water demand'!Y82/1000))</f>
        <v>0</v>
      </c>
      <c r="Z82" s="12">
        <f>IF(Control!$C$11="Highly pure",Parameters!$C$11*'Water demand'!Z82/1000,IF(Control!$C$11="Tap water",0,Parameters!$C$21*'Water demand'!Z82/1000))</f>
        <v>0</v>
      </c>
      <c r="AB82" s="7">
        <f t="shared" si="1"/>
        <v>0</v>
      </c>
    </row>
    <row r="83" spans="2:28" x14ac:dyDescent="0.2">
      <c r="B83" s="6">
        <v>44277</v>
      </c>
      <c r="C83" s="12">
        <f>IF(Control!$C$11="Highly pure",Parameters!$C$11*'Water demand'!C83/1000,IF(Control!$C$11="Tap water",0,Parameters!$C$21*'Water demand'!C83/1000))</f>
        <v>0</v>
      </c>
      <c r="D83" s="12">
        <f>IF(Control!$C$11="Highly pure",Parameters!$C$11*'Water demand'!D83/1000,IF(Control!$C$11="Tap water",0,Parameters!$C$21*'Water demand'!D83/1000))</f>
        <v>0</v>
      </c>
      <c r="E83" s="12">
        <f>IF(Control!$C$11="Highly pure",Parameters!$C$11*'Water demand'!E83/1000,IF(Control!$C$11="Tap water",0,Parameters!$C$21*'Water demand'!E83/1000))</f>
        <v>0</v>
      </c>
      <c r="F83" s="12">
        <f>IF(Control!$C$11="Highly pure",Parameters!$C$11*'Water demand'!F83/1000,IF(Control!$C$11="Tap water",0,Parameters!$C$21*'Water demand'!F83/1000))</f>
        <v>0</v>
      </c>
      <c r="G83" s="12">
        <f>IF(Control!$C$11="Highly pure",Parameters!$C$11*'Water demand'!G83/1000,IF(Control!$C$11="Tap water",0,Parameters!$C$21*'Water demand'!G83/1000))</f>
        <v>0</v>
      </c>
      <c r="H83" s="12">
        <f>IF(Control!$C$11="Highly pure",Parameters!$C$11*'Water demand'!H83/1000,IF(Control!$C$11="Tap water",0,Parameters!$C$21*'Water demand'!H83/1000))</f>
        <v>0</v>
      </c>
      <c r="I83" s="12">
        <f>IF(Control!$C$11="Highly pure",Parameters!$C$11*'Water demand'!I83/1000,IF(Control!$C$11="Tap water",0,Parameters!$C$21*'Water demand'!I83/1000))</f>
        <v>0</v>
      </c>
      <c r="J83" s="12">
        <f>IF(Control!$C$11="Highly pure",Parameters!$C$11*'Water demand'!J83/1000,IF(Control!$C$11="Tap water",0,Parameters!$C$21*'Water demand'!J83/1000))</f>
        <v>0</v>
      </c>
      <c r="K83" s="12">
        <f>IF(Control!$C$11="Highly pure",Parameters!$C$11*'Water demand'!K83/1000,IF(Control!$C$11="Tap water",0,Parameters!$C$21*'Water demand'!K83/1000))</f>
        <v>0</v>
      </c>
      <c r="L83" s="12">
        <f>IF(Control!$C$11="Highly pure",Parameters!$C$11*'Water demand'!L83/1000,IF(Control!$C$11="Tap water",0,Parameters!$C$21*'Water demand'!L83/1000))</f>
        <v>0</v>
      </c>
      <c r="M83" s="12">
        <f>IF(Control!$C$11="Highly pure",Parameters!$C$11*'Water demand'!M83/1000,IF(Control!$C$11="Tap water",0,Parameters!$C$21*'Water demand'!M83/1000))</f>
        <v>0</v>
      </c>
      <c r="N83" s="12">
        <f>IF(Control!$C$11="Highly pure",Parameters!$C$11*'Water demand'!N83/1000,IF(Control!$C$11="Tap water",0,Parameters!$C$21*'Water demand'!N83/1000))</f>
        <v>0</v>
      </c>
      <c r="O83" s="12">
        <f>IF(Control!$C$11="Highly pure",Parameters!$C$11*'Water demand'!O83/1000,IF(Control!$C$11="Tap water",0,Parameters!$C$21*'Water demand'!O83/1000))</f>
        <v>0</v>
      </c>
      <c r="P83" s="12">
        <f>IF(Control!$C$11="Highly pure",Parameters!$C$11*'Water demand'!P83/1000,IF(Control!$C$11="Tap water",0,Parameters!$C$21*'Water demand'!P83/1000))</f>
        <v>0</v>
      </c>
      <c r="Q83" s="12">
        <f>IF(Control!$C$11="Highly pure",Parameters!$C$11*'Water demand'!Q83/1000,IF(Control!$C$11="Tap water",0,Parameters!$C$21*'Water demand'!Q83/1000))</f>
        <v>0</v>
      </c>
      <c r="R83" s="12">
        <f>IF(Control!$C$11="Highly pure",Parameters!$C$11*'Water demand'!R83/1000,IF(Control!$C$11="Tap water",0,Parameters!$C$21*'Water demand'!R83/1000))</f>
        <v>0</v>
      </c>
      <c r="S83" s="12">
        <f>IF(Control!$C$11="Highly pure",Parameters!$C$11*'Water demand'!S83/1000,IF(Control!$C$11="Tap water",0,Parameters!$C$21*'Water demand'!S83/1000))</f>
        <v>0</v>
      </c>
      <c r="T83" s="12">
        <f>IF(Control!$C$11="Highly pure",Parameters!$C$11*'Water demand'!T83/1000,IF(Control!$C$11="Tap water",0,Parameters!$C$21*'Water demand'!T83/1000))</f>
        <v>0</v>
      </c>
      <c r="U83" s="12">
        <f>IF(Control!$C$11="Highly pure",Parameters!$C$11*'Water demand'!U83/1000,IF(Control!$C$11="Tap water",0,Parameters!$C$21*'Water demand'!U83/1000))</f>
        <v>0</v>
      </c>
      <c r="V83" s="12">
        <f>IF(Control!$C$11="Highly pure",Parameters!$C$11*'Water demand'!V83/1000,IF(Control!$C$11="Tap water",0,Parameters!$C$21*'Water demand'!V83/1000))</f>
        <v>0</v>
      </c>
      <c r="W83" s="12">
        <f>IF(Control!$C$11="Highly pure",Parameters!$C$11*'Water demand'!W83/1000,IF(Control!$C$11="Tap water",0,Parameters!$C$21*'Water demand'!W83/1000))</f>
        <v>0</v>
      </c>
      <c r="X83" s="12">
        <f>IF(Control!$C$11="Highly pure",Parameters!$C$11*'Water demand'!X83/1000,IF(Control!$C$11="Tap water",0,Parameters!$C$21*'Water demand'!X83/1000))</f>
        <v>0</v>
      </c>
      <c r="Y83" s="12">
        <f>IF(Control!$C$11="Highly pure",Parameters!$C$11*'Water demand'!Y83/1000,IF(Control!$C$11="Tap water",0,Parameters!$C$21*'Water demand'!Y83/1000))</f>
        <v>0</v>
      </c>
      <c r="Z83" s="12">
        <f>IF(Control!$C$11="Highly pure",Parameters!$C$11*'Water demand'!Z83/1000,IF(Control!$C$11="Tap water",0,Parameters!$C$21*'Water demand'!Z83/1000))</f>
        <v>0</v>
      </c>
      <c r="AB83" s="7">
        <f t="shared" si="1"/>
        <v>0</v>
      </c>
    </row>
    <row r="84" spans="2:28" x14ac:dyDescent="0.2">
      <c r="B84" s="6">
        <v>44278</v>
      </c>
      <c r="C84" s="12">
        <f>IF(Control!$C$11="Highly pure",Parameters!$C$11*'Water demand'!C84/1000,IF(Control!$C$11="Tap water",0,Parameters!$C$21*'Water demand'!C84/1000))</f>
        <v>0</v>
      </c>
      <c r="D84" s="12">
        <f>IF(Control!$C$11="Highly pure",Parameters!$C$11*'Water demand'!D84/1000,IF(Control!$C$11="Tap water",0,Parameters!$C$21*'Water demand'!D84/1000))</f>
        <v>0</v>
      </c>
      <c r="E84" s="12">
        <f>IF(Control!$C$11="Highly pure",Parameters!$C$11*'Water demand'!E84/1000,IF(Control!$C$11="Tap water",0,Parameters!$C$21*'Water demand'!E84/1000))</f>
        <v>0</v>
      </c>
      <c r="F84" s="12">
        <f>IF(Control!$C$11="Highly pure",Parameters!$C$11*'Water demand'!F84/1000,IF(Control!$C$11="Tap water",0,Parameters!$C$21*'Water demand'!F84/1000))</f>
        <v>0</v>
      </c>
      <c r="G84" s="12">
        <f>IF(Control!$C$11="Highly pure",Parameters!$C$11*'Water demand'!G84/1000,IF(Control!$C$11="Tap water",0,Parameters!$C$21*'Water demand'!G84/1000))</f>
        <v>0</v>
      </c>
      <c r="H84" s="12">
        <f>IF(Control!$C$11="Highly pure",Parameters!$C$11*'Water demand'!H84/1000,IF(Control!$C$11="Tap water",0,Parameters!$C$21*'Water demand'!H84/1000))</f>
        <v>0</v>
      </c>
      <c r="I84" s="12">
        <f>IF(Control!$C$11="Highly pure",Parameters!$C$11*'Water demand'!I84/1000,IF(Control!$C$11="Tap water",0,Parameters!$C$21*'Water demand'!I84/1000))</f>
        <v>0</v>
      </c>
      <c r="J84" s="12">
        <f>IF(Control!$C$11="Highly pure",Parameters!$C$11*'Water demand'!J84/1000,IF(Control!$C$11="Tap water",0,Parameters!$C$21*'Water demand'!J84/1000))</f>
        <v>0</v>
      </c>
      <c r="K84" s="12">
        <f>IF(Control!$C$11="Highly pure",Parameters!$C$11*'Water demand'!K84/1000,IF(Control!$C$11="Tap water",0,Parameters!$C$21*'Water demand'!K84/1000))</f>
        <v>0</v>
      </c>
      <c r="L84" s="12">
        <f>IF(Control!$C$11="Highly pure",Parameters!$C$11*'Water demand'!L84/1000,IF(Control!$C$11="Tap water",0,Parameters!$C$21*'Water demand'!L84/1000))</f>
        <v>0</v>
      </c>
      <c r="M84" s="12">
        <f>IF(Control!$C$11="Highly pure",Parameters!$C$11*'Water demand'!M84/1000,IF(Control!$C$11="Tap water",0,Parameters!$C$21*'Water demand'!M84/1000))</f>
        <v>0</v>
      </c>
      <c r="N84" s="12">
        <f>IF(Control!$C$11="Highly pure",Parameters!$C$11*'Water demand'!N84/1000,IF(Control!$C$11="Tap water",0,Parameters!$C$21*'Water demand'!N84/1000))</f>
        <v>0</v>
      </c>
      <c r="O84" s="12">
        <f>IF(Control!$C$11="Highly pure",Parameters!$C$11*'Water demand'!O84/1000,IF(Control!$C$11="Tap water",0,Parameters!$C$21*'Water demand'!O84/1000))</f>
        <v>0</v>
      </c>
      <c r="P84" s="12">
        <f>IF(Control!$C$11="Highly pure",Parameters!$C$11*'Water demand'!P84/1000,IF(Control!$C$11="Tap water",0,Parameters!$C$21*'Water demand'!P84/1000))</f>
        <v>0</v>
      </c>
      <c r="Q84" s="12">
        <f>IF(Control!$C$11="Highly pure",Parameters!$C$11*'Water demand'!Q84/1000,IF(Control!$C$11="Tap water",0,Parameters!$C$21*'Water demand'!Q84/1000))</f>
        <v>0</v>
      </c>
      <c r="R84" s="12">
        <f>IF(Control!$C$11="Highly pure",Parameters!$C$11*'Water demand'!R84/1000,IF(Control!$C$11="Tap water",0,Parameters!$C$21*'Water demand'!R84/1000))</f>
        <v>0</v>
      </c>
      <c r="S84" s="12">
        <f>IF(Control!$C$11="Highly pure",Parameters!$C$11*'Water demand'!S84/1000,IF(Control!$C$11="Tap water",0,Parameters!$C$21*'Water demand'!S84/1000))</f>
        <v>0</v>
      </c>
      <c r="T84" s="12">
        <f>IF(Control!$C$11="Highly pure",Parameters!$C$11*'Water demand'!T84/1000,IF(Control!$C$11="Tap water",0,Parameters!$C$21*'Water demand'!T84/1000))</f>
        <v>0</v>
      </c>
      <c r="U84" s="12">
        <f>IF(Control!$C$11="Highly pure",Parameters!$C$11*'Water demand'!U84/1000,IF(Control!$C$11="Tap water",0,Parameters!$C$21*'Water demand'!U84/1000))</f>
        <v>0</v>
      </c>
      <c r="V84" s="12">
        <f>IF(Control!$C$11="Highly pure",Parameters!$C$11*'Water demand'!V84/1000,IF(Control!$C$11="Tap water",0,Parameters!$C$21*'Water demand'!V84/1000))</f>
        <v>0</v>
      </c>
      <c r="W84" s="12">
        <f>IF(Control!$C$11="Highly pure",Parameters!$C$11*'Water demand'!W84/1000,IF(Control!$C$11="Tap water",0,Parameters!$C$21*'Water demand'!W84/1000))</f>
        <v>0</v>
      </c>
      <c r="X84" s="12">
        <f>IF(Control!$C$11="Highly pure",Parameters!$C$11*'Water demand'!X84/1000,IF(Control!$C$11="Tap water",0,Parameters!$C$21*'Water demand'!X84/1000))</f>
        <v>0</v>
      </c>
      <c r="Y84" s="12">
        <f>IF(Control!$C$11="Highly pure",Parameters!$C$11*'Water demand'!Y84/1000,IF(Control!$C$11="Tap water",0,Parameters!$C$21*'Water demand'!Y84/1000))</f>
        <v>0</v>
      </c>
      <c r="Z84" s="12">
        <f>IF(Control!$C$11="Highly pure",Parameters!$C$11*'Water demand'!Z84/1000,IF(Control!$C$11="Tap water",0,Parameters!$C$21*'Water demand'!Z84/1000))</f>
        <v>0</v>
      </c>
      <c r="AB84" s="7">
        <f t="shared" si="1"/>
        <v>0</v>
      </c>
    </row>
    <row r="85" spans="2:28" x14ac:dyDescent="0.2">
      <c r="B85" s="6">
        <v>44279</v>
      </c>
      <c r="C85" s="12">
        <f>IF(Control!$C$11="Highly pure",Parameters!$C$11*'Water demand'!C85/1000,IF(Control!$C$11="Tap water",0,Parameters!$C$21*'Water demand'!C85/1000))</f>
        <v>0</v>
      </c>
      <c r="D85" s="12">
        <f>IF(Control!$C$11="Highly pure",Parameters!$C$11*'Water demand'!D85/1000,IF(Control!$C$11="Tap water",0,Parameters!$C$21*'Water demand'!D85/1000))</f>
        <v>0</v>
      </c>
      <c r="E85" s="12">
        <f>IF(Control!$C$11="Highly pure",Parameters!$C$11*'Water demand'!E85/1000,IF(Control!$C$11="Tap water",0,Parameters!$C$21*'Water demand'!E85/1000))</f>
        <v>0</v>
      </c>
      <c r="F85" s="12">
        <f>IF(Control!$C$11="Highly pure",Parameters!$C$11*'Water demand'!F85/1000,IF(Control!$C$11="Tap water",0,Parameters!$C$21*'Water demand'!F85/1000))</f>
        <v>0</v>
      </c>
      <c r="G85" s="12">
        <f>IF(Control!$C$11="Highly pure",Parameters!$C$11*'Water demand'!G85/1000,IF(Control!$C$11="Tap water",0,Parameters!$C$21*'Water demand'!G85/1000))</f>
        <v>0</v>
      </c>
      <c r="H85" s="12">
        <f>IF(Control!$C$11="Highly pure",Parameters!$C$11*'Water demand'!H85/1000,IF(Control!$C$11="Tap water",0,Parameters!$C$21*'Water demand'!H85/1000))</f>
        <v>0</v>
      </c>
      <c r="I85" s="12">
        <f>IF(Control!$C$11="Highly pure",Parameters!$C$11*'Water demand'!I85/1000,IF(Control!$C$11="Tap water",0,Parameters!$C$21*'Water demand'!I85/1000))</f>
        <v>0</v>
      </c>
      <c r="J85" s="12">
        <f>IF(Control!$C$11="Highly pure",Parameters!$C$11*'Water demand'!J85/1000,IF(Control!$C$11="Tap water",0,Parameters!$C$21*'Water demand'!J85/1000))</f>
        <v>0</v>
      </c>
      <c r="K85" s="12">
        <f>IF(Control!$C$11="Highly pure",Parameters!$C$11*'Water demand'!K85/1000,IF(Control!$C$11="Tap water",0,Parameters!$C$21*'Water demand'!K85/1000))</f>
        <v>0</v>
      </c>
      <c r="L85" s="12">
        <f>IF(Control!$C$11="Highly pure",Parameters!$C$11*'Water demand'!L85/1000,IF(Control!$C$11="Tap water",0,Parameters!$C$21*'Water demand'!L85/1000))</f>
        <v>0</v>
      </c>
      <c r="M85" s="12">
        <f>IF(Control!$C$11="Highly pure",Parameters!$C$11*'Water demand'!M85/1000,IF(Control!$C$11="Tap water",0,Parameters!$C$21*'Water demand'!M85/1000))</f>
        <v>0</v>
      </c>
      <c r="N85" s="12">
        <f>IF(Control!$C$11="Highly pure",Parameters!$C$11*'Water demand'!N85/1000,IF(Control!$C$11="Tap water",0,Parameters!$C$21*'Water demand'!N85/1000))</f>
        <v>0</v>
      </c>
      <c r="O85" s="12">
        <f>IF(Control!$C$11="Highly pure",Parameters!$C$11*'Water demand'!O85/1000,IF(Control!$C$11="Tap water",0,Parameters!$C$21*'Water demand'!O85/1000))</f>
        <v>0</v>
      </c>
      <c r="P85" s="12">
        <f>IF(Control!$C$11="Highly pure",Parameters!$C$11*'Water demand'!P85/1000,IF(Control!$C$11="Tap water",0,Parameters!$C$21*'Water demand'!P85/1000))</f>
        <v>0</v>
      </c>
      <c r="Q85" s="12">
        <f>IF(Control!$C$11="Highly pure",Parameters!$C$11*'Water demand'!Q85/1000,IF(Control!$C$11="Tap water",0,Parameters!$C$21*'Water demand'!Q85/1000))</f>
        <v>0</v>
      </c>
      <c r="R85" s="12">
        <f>IF(Control!$C$11="Highly pure",Parameters!$C$11*'Water demand'!R85/1000,IF(Control!$C$11="Tap water",0,Parameters!$C$21*'Water demand'!R85/1000))</f>
        <v>0</v>
      </c>
      <c r="S85" s="12">
        <f>IF(Control!$C$11="Highly pure",Parameters!$C$11*'Water demand'!S85/1000,IF(Control!$C$11="Tap water",0,Parameters!$C$21*'Water demand'!S85/1000))</f>
        <v>0</v>
      </c>
      <c r="T85" s="12">
        <f>IF(Control!$C$11="Highly pure",Parameters!$C$11*'Water demand'!T85/1000,IF(Control!$C$11="Tap water",0,Parameters!$C$21*'Water demand'!T85/1000))</f>
        <v>0</v>
      </c>
      <c r="U85" s="12">
        <f>IF(Control!$C$11="Highly pure",Parameters!$C$11*'Water demand'!U85/1000,IF(Control!$C$11="Tap water",0,Parameters!$C$21*'Water demand'!U85/1000))</f>
        <v>0</v>
      </c>
      <c r="V85" s="12">
        <f>IF(Control!$C$11="Highly pure",Parameters!$C$11*'Water demand'!V85/1000,IF(Control!$C$11="Tap water",0,Parameters!$C$21*'Water demand'!V85/1000))</f>
        <v>0</v>
      </c>
      <c r="W85" s="12">
        <f>IF(Control!$C$11="Highly pure",Parameters!$C$11*'Water demand'!W85/1000,IF(Control!$C$11="Tap water",0,Parameters!$C$21*'Water demand'!W85/1000))</f>
        <v>0</v>
      </c>
      <c r="X85" s="12">
        <f>IF(Control!$C$11="Highly pure",Parameters!$C$11*'Water demand'!X85/1000,IF(Control!$C$11="Tap water",0,Parameters!$C$21*'Water demand'!X85/1000))</f>
        <v>0</v>
      </c>
      <c r="Y85" s="12">
        <f>IF(Control!$C$11="Highly pure",Parameters!$C$11*'Water demand'!Y85/1000,IF(Control!$C$11="Tap water",0,Parameters!$C$21*'Water demand'!Y85/1000))</f>
        <v>0</v>
      </c>
      <c r="Z85" s="12">
        <f>IF(Control!$C$11="Highly pure",Parameters!$C$11*'Water demand'!Z85/1000,IF(Control!$C$11="Tap water",0,Parameters!$C$21*'Water demand'!Z85/1000))</f>
        <v>0</v>
      </c>
      <c r="AB85" s="7">
        <f t="shared" si="1"/>
        <v>0</v>
      </c>
    </row>
    <row r="86" spans="2:28" x14ac:dyDescent="0.2">
      <c r="B86" s="6">
        <v>44280</v>
      </c>
      <c r="C86" s="12">
        <f>IF(Control!$C$11="Highly pure",Parameters!$C$11*'Water demand'!C86/1000,IF(Control!$C$11="Tap water",0,Parameters!$C$21*'Water demand'!C86/1000))</f>
        <v>0</v>
      </c>
      <c r="D86" s="12">
        <f>IF(Control!$C$11="Highly pure",Parameters!$C$11*'Water demand'!D86/1000,IF(Control!$C$11="Tap water",0,Parameters!$C$21*'Water demand'!D86/1000))</f>
        <v>0</v>
      </c>
      <c r="E86" s="12">
        <f>IF(Control!$C$11="Highly pure",Parameters!$C$11*'Water demand'!E86/1000,IF(Control!$C$11="Tap water",0,Parameters!$C$21*'Water demand'!E86/1000))</f>
        <v>0</v>
      </c>
      <c r="F86" s="12">
        <f>IF(Control!$C$11="Highly pure",Parameters!$C$11*'Water demand'!F86/1000,IF(Control!$C$11="Tap water",0,Parameters!$C$21*'Water demand'!F86/1000))</f>
        <v>0</v>
      </c>
      <c r="G86" s="12">
        <f>IF(Control!$C$11="Highly pure",Parameters!$C$11*'Water demand'!G86/1000,IF(Control!$C$11="Tap water",0,Parameters!$C$21*'Water demand'!G86/1000))</f>
        <v>0</v>
      </c>
      <c r="H86" s="12">
        <f>IF(Control!$C$11="Highly pure",Parameters!$C$11*'Water demand'!H86/1000,IF(Control!$C$11="Tap water",0,Parameters!$C$21*'Water demand'!H86/1000))</f>
        <v>0</v>
      </c>
      <c r="I86" s="12">
        <f>IF(Control!$C$11="Highly pure",Parameters!$C$11*'Water demand'!I86/1000,IF(Control!$C$11="Tap water",0,Parameters!$C$21*'Water demand'!I86/1000))</f>
        <v>0</v>
      </c>
      <c r="J86" s="12">
        <f>IF(Control!$C$11="Highly pure",Parameters!$C$11*'Water demand'!J86/1000,IF(Control!$C$11="Tap water",0,Parameters!$C$21*'Water demand'!J86/1000))</f>
        <v>0</v>
      </c>
      <c r="K86" s="12">
        <f>IF(Control!$C$11="Highly pure",Parameters!$C$11*'Water demand'!K86/1000,IF(Control!$C$11="Tap water",0,Parameters!$C$21*'Water demand'!K86/1000))</f>
        <v>0</v>
      </c>
      <c r="L86" s="12">
        <f>IF(Control!$C$11="Highly pure",Parameters!$C$11*'Water demand'!L86/1000,IF(Control!$C$11="Tap water",0,Parameters!$C$21*'Water demand'!L86/1000))</f>
        <v>0</v>
      </c>
      <c r="M86" s="12">
        <f>IF(Control!$C$11="Highly pure",Parameters!$C$11*'Water demand'!M86/1000,IF(Control!$C$11="Tap water",0,Parameters!$C$21*'Water demand'!M86/1000))</f>
        <v>0</v>
      </c>
      <c r="N86" s="12">
        <f>IF(Control!$C$11="Highly pure",Parameters!$C$11*'Water demand'!N86/1000,IF(Control!$C$11="Tap water",0,Parameters!$C$21*'Water demand'!N86/1000))</f>
        <v>0</v>
      </c>
      <c r="O86" s="12">
        <f>IF(Control!$C$11="Highly pure",Parameters!$C$11*'Water demand'!O86/1000,IF(Control!$C$11="Tap water",0,Parameters!$C$21*'Water demand'!O86/1000))</f>
        <v>0</v>
      </c>
      <c r="P86" s="12">
        <f>IF(Control!$C$11="Highly pure",Parameters!$C$11*'Water demand'!P86/1000,IF(Control!$C$11="Tap water",0,Parameters!$C$21*'Water demand'!P86/1000))</f>
        <v>0</v>
      </c>
      <c r="Q86" s="12">
        <f>IF(Control!$C$11="Highly pure",Parameters!$C$11*'Water demand'!Q86/1000,IF(Control!$C$11="Tap water",0,Parameters!$C$21*'Water demand'!Q86/1000))</f>
        <v>0</v>
      </c>
      <c r="R86" s="12">
        <f>IF(Control!$C$11="Highly pure",Parameters!$C$11*'Water demand'!R86/1000,IF(Control!$C$11="Tap water",0,Parameters!$C$21*'Water demand'!R86/1000))</f>
        <v>0</v>
      </c>
      <c r="S86" s="12">
        <f>IF(Control!$C$11="Highly pure",Parameters!$C$11*'Water demand'!S86/1000,IF(Control!$C$11="Tap water",0,Parameters!$C$21*'Water demand'!S86/1000))</f>
        <v>0</v>
      </c>
      <c r="T86" s="12">
        <f>IF(Control!$C$11="Highly pure",Parameters!$C$11*'Water demand'!T86/1000,IF(Control!$C$11="Tap water",0,Parameters!$C$21*'Water demand'!T86/1000))</f>
        <v>0</v>
      </c>
      <c r="U86" s="12">
        <f>IF(Control!$C$11="Highly pure",Parameters!$C$11*'Water demand'!U86/1000,IF(Control!$C$11="Tap water",0,Parameters!$C$21*'Water demand'!U86/1000))</f>
        <v>0</v>
      </c>
      <c r="V86" s="12">
        <f>IF(Control!$C$11="Highly pure",Parameters!$C$11*'Water demand'!V86/1000,IF(Control!$C$11="Tap water",0,Parameters!$C$21*'Water demand'!V86/1000))</f>
        <v>0</v>
      </c>
      <c r="W86" s="12">
        <f>IF(Control!$C$11="Highly pure",Parameters!$C$11*'Water demand'!W86/1000,IF(Control!$C$11="Tap water",0,Parameters!$C$21*'Water demand'!W86/1000))</f>
        <v>0</v>
      </c>
      <c r="X86" s="12">
        <f>IF(Control!$C$11="Highly pure",Parameters!$C$11*'Water demand'!X86/1000,IF(Control!$C$11="Tap water",0,Parameters!$C$21*'Water demand'!X86/1000))</f>
        <v>0</v>
      </c>
      <c r="Y86" s="12">
        <f>IF(Control!$C$11="Highly pure",Parameters!$C$11*'Water demand'!Y86/1000,IF(Control!$C$11="Tap water",0,Parameters!$C$21*'Water demand'!Y86/1000))</f>
        <v>0</v>
      </c>
      <c r="Z86" s="12">
        <f>IF(Control!$C$11="Highly pure",Parameters!$C$11*'Water demand'!Z86/1000,IF(Control!$C$11="Tap water",0,Parameters!$C$21*'Water demand'!Z86/1000))</f>
        <v>0</v>
      </c>
      <c r="AB86" s="7">
        <f t="shared" si="1"/>
        <v>0</v>
      </c>
    </row>
    <row r="87" spans="2:28" x14ac:dyDescent="0.2">
      <c r="B87" s="6">
        <v>44281</v>
      </c>
      <c r="C87" s="12">
        <f>IF(Control!$C$11="Highly pure",Parameters!$C$11*'Water demand'!C87/1000,IF(Control!$C$11="Tap water",0,Parameters!$C$21*'Water demand'!C87/1000))</f>
        <v>0</v>
      </c>
      <c r="D87" s="12">
        <f>IF(Control!$C$11="Highly pure",Parameters!$C$11*'Water demand'!D87/1000,IF(Control!$C$11="Tap water",0,Parameters!$C$21*'Water demand'!D87/1000))</f>
        <v>0</v>
      </c>
      <c r="E87" s="12">
        <f>IF(Control!$C$11="Highly pure",Parameters!$C$11*'Water demand'!E87/1000,IF(Control!$C$11="Tap water",0,Parameters!$C$21*'Water demand'!E87/1000))</f>
        <v>0</v>
      </c>
      <c r="F87" s="12">
        <f>IF(Control!$C$11="Highly pure",Parameters!$C$11*'Water demand'!F87/1000,IF(Control!$C$11="Tap water",0,Parameters!$C$21*'Water demand'!F87/1000))</f>
        <v>0</v>
      </c>
      <c r="G87" s="12">
        <f>IF(Control!$C$11="Highly pure",Parameters!$C$11*'Water demand'!G87/1000,IF(Control!$C$11="Tap water",0,Parameters!$C$21*'Water demand'!G87/1000))</f>
        <v>0</v>
      </c>
      <c r="H87" s="12">
        <f>IF(Control!$C$11="Highly pure",Parameters!$C$11*'Water demand'!H87/1000,IF(Control!$C$11="Tap water",0,Parameters!$C$21*'Water demand'!H87/1000))</f>
        <v>0</v>
      </c>
      <c r="I87" s="12">
        <f>IF(Control!$C$11="Highly pure",Parameters!$C$11*'Water demand'!I87/1000,IF(Control!$C$11="Tap water",0,Parameters!$C$21*'Water demand'!I87/1000))</f>
        <v>0</v>
      </c>
      <c r="J87" s="12">
        <f>IF(Control!$C$11="Highly pure",Parameters!$C$11*'Water demand'!J87/1000,IF(Control!$C$11="Tap water",0,Parameters!$C$21*'Water demand'!J87/1000))</f>
        <v>0</v>
      </c>
      <c r="K87" s="12">
        <f>IF(Control!$C$11="Highly pure",Parameters!$C$11*'Water demand'!K87/1000,IF(Control!$C$11="Tap water",0,Parameters!$C$21*'Water demand'!K87/1000))</f>
        <v>0</v>
      </c>
      <c r="L87" s="12">
        <f>IF(Control!$C$11="Highly pure",Parameters!$C$11*'Water demand'!L87/1000,IF(Control!$C$11="Tap water",0,Parameters!$C$21*'Water demand'!L87/1000))</f>
        <v>0</v>
      </c>
      <c r="M87" s="12">
        <f>IF(Control!$C$11="Highly pure",Parameters!$C$11*'Water demand'!M87/1000,IF(Control!$C$11="Tap water",0,Parameters!$C$21*'Water demand'!M87/1000))</f>
        <v>0</v>
      </c>
      <c r="N87" s="12">
        <f>IF(Control!$C$11="Highly pure",Parameters!$C$11*'Water demand'!N87/1000,IF(Control!$C$11="Tap water",0,Parameters!$C$21*'Water demand'!N87/1000))</f>
        <v>0</v>
      </c>
      <c r="O87" s="12">
        <f>IF(Control!$C$11="Highly pure",Parameters!$C$11*'Water demand'!O87/1000,IF(Control!$C$11="Tap water",0,Parameters!$C$21*'Water demand'!O87/1000))</f>
        <v>0</v>
      </c>
      <c r="P87" s="12">
        <f>IF(Control!$C$11="Highly pure",Parameters!$C$11*'Water demand'!P87/1000,IF(Control!$C$11="Tap water",0,Parameters!$C$21*'Water demand'!P87/1000))</f>
        <v>0</v>
      </c>
      <c r="Q87" s="12">
        <f>IF(Control!$C$11="Highly pure",Parameters!$C$11*'Water demand'!Q87/1000,IF(Control!$C$11="Tap water",0,Parameters!$C$21*'Water demand'!Q87/1000))</f>
        <v>0</v>
      </c>
      <c r="R87" s="12">
        <f>IF(Control!$C$11="Highly pure",Parameters!$C$11*'Water demand'!R87/1000,IF(Control!$C$11="Tap water",0,Parameters!$C$21*'Water demand'!R87/1000))</f>
        <v>0</v>
      </c>
      <c r="S87" s="12">
        <f>IF(Control!$C$11="Highly pure",Parameters!$C$11*'Water demand'!S87/1000,IF(Control!$C$11="Tap water",0,Parameters!$C$21*'Water demand'!S87/1000))</f>
        <v>0</v>
      </c>
      <c r="T87" s="12">
        <f>IF(Control!$C$11="Highly pure",Parameters!$C$11*'Water demand'!T87/1000,IF(Control!$C$11="Tap water",0,Parameters!$C$21*'Water demand'!T87/1000))</f>
        <v>0</v>
      </c>
      <c r="U87" s="12">
        <f>IF(Control!$C$11="Highly pure",Parameters!$C$11*'Water demand'!U87/1000,IF(Control!$C$11="Tap water",0,Parameters!$C$21*'Water demand'!U87/1000))</f>
        <v>0</v>
      </c>
      <c r="V87" s="12">
        <f>IF(Control!$C$11="Highly pure",Parameters!$C$11*'Water demand'!V87/1000,IF(Control!$C$11="Tap water",0,Parameters!$C$21*'Water demand'!V87/1000))</f>
        <v>0</v>
      </c>
      <c r="W87" s="12">
        <f>IF(Control!$C$11="Highly pure",Parameters!$C$11*'Water demand'!W87/1000,IF(Control!$C$11="Tap water",0,Parameters!$C$21*'Water demand'!W87/1000))</f>
        <v>0</v>
      </c>
      <c r="X87" s="12">
        <f>IF(Control!$C$11="Highly pure",Parameters!$C$11*'Water demand'!X87/1000,IF(Control!$C$11="Tap water",0,Parameters!$C$21*'Water demand'!X87/1000))</f>
        <v>0</v>
      </c>
      <c r="Y87" s="12">
        <f>IF(Control!$C$11="Highly pure",Parameters!$C$11*'Water demand'!Y87/1000,IF(Control!$C$11="Tap water",0,Parameters!$C$21*'Water demand'!Y87/1000))</f>
        <v>0</v>
      </c>
      <c r="Z87" s="12">
        <f>IF(Control!$C$11="Highly pure",Parameters!$C$11*'Water demand'!Z87/1000,IF(Control!$C$11="Tap water",0,Parameters!$C$21*'Water demand'!Z87/1000))</f>
        <v>0</v>
      </c>
      <c r="AB87" s="7">
        <f t="shared" si="1"/>
        <v>0</v>
      </c>
    </row>
    <row r="88" spans="2:28" x14ac:dyDescent="0.2">
      <c r="B88" s="6">
        <v>44282</v>
      </c>
      <c r="C88" s="12">
        <f>IF(Control!$C$11="Highly pure",Parameters!$C$11*'Water demand'!C88/1000,IF(Control!$C$11="Tap water",0,Parameters!$C$21*'Water demand'!C88/1000))</f>
        <v>0</v>
      </c>
      <c r="D88" s="12">
        <f>IF(Control!$C$11="Highly pure",Parameters!$C$11*'Water demand'!D88/1000,IF(Control!$C$11="Tap water",0,Parameters!$C$21*'Water demand'!D88/1000))</f>
        <v>0</v>
      </c>
      <c r="E88" s="12">
        <f>IF(Control!$C$11="Highly pure",Parameters!$C$11*'Water demand'!E88/1000,IF(Control!$C$11="Tap water",0,Parameters!$C$21*'Water demand'!E88/1000))</f>
        <v>0</v>
      </c>
      <c r="F88" s="12">
        <f>IF(Control!$C$11="Highly pure",Parameters!$C$11*'Water demand'!F88/1000,IF(Control!$C$11="Tap water",0,Parameters!$C$21*'Water demand'!F88/1000))</f>
        <v>0</v>
      </c>
      <c r="G88" s="12">
        <f>IF(Control!$C$11="Highly pure",Parameters!$C$11*'Water demand'!G88/1000,IF(Control!$C$11="Tap water",0,Parameters!$C$21*'Water demand'!G88/1000))</f>
        <v>0</v>
      </c>
      <c r="H88" s="12">
        <f>IF(Control!$C$11="Highly pure",Parameters!$C$11*'Water demand'!H88/1000,IF(Control!$C$11="Tap water",0,Parameters!$C$21*'Water demand'!H88/1000))</f>
        <v>0</v>
      </c>
      <c r="I88" s="12">
        <f>IF(Control!$C$11="Highly pure",Parameters!$C$11*'Water demand'!I88/1000,IF(Control!$C$11="Tap water",0,Parameters!$C$21*'Water demand'!I88/1000))</f>
        <v>0</v>
      </c>
      <c r="J88" s="12">
        <f>IF(Control!$C$11="Highly pure",Parameters!$C$11*'Water demand'!J88/1000,IF(Control!$C$11="Tap water",0,Parameters!$C$21*'Water demand'!J88/1000))</f>
        <v>0</v>
      </c>
      <c r="K88" s="12">
        <f>IF(Control!$C$11="Highly pure",Parameters!$C$11*'Water demand'!K88/1000,IF(Control!$C$11="Tap water",0,Parameters!$C$21*'Water demand'!K88/1000))</f>
        <v>0</v>
      </c>
      <c r="L88" s="12">
        <f>IF(Control!$C$11="Highly pure",Parameters!$C$11*'Water demand'!L88/1000,IF(Control!$C$11="Tap water",0,Parameters!$C$21*'Water demand'!L88/1000))</f>
        <v>0</v>
      </c>
      <c r="M88" s="12">
        <f>IF(Control!$C$11="Highly pure",Parameters!$C$11*'Water demand'!M88/1000,IF(Control!$C$11="Tap water",0,Parameters!$C$21*'Water demand'!M88/1000))</f>
        <v>0</v>
      </c>
      <c r="N88" s="12">
        <f>IF(Control!$C$11="Highly pure",Parameters!$C$11*'Water demand'!N88/1000,IF(Control!$C$11="Tap water",0,Parameters!$C$21*'Water demand'!N88/1000))</f>
        <v>0</v>
      </c>
      <c r="O88" s="12">
        <f>IF(Control!$C$11="Highly pure",Parameters!$C$11*'Water demand'!O88/1000,IF(Control!$C$11="Tap water",0,Parameters!$C$21*'Water demand'!O88/1000))</f>
        <v>0</v>
      </c>
      <c r="P88" s="12">
        <f>IF(Control!$C$11="Highly pure",Parameters!$C$11*'Water demand'!P88/1000,IF(Control!$C$11="Tap water",0,Parameters!$C$21*'Water demand'!P88/1000))</f>
        <v>0</v>
      </c>
      <c r="Q88" s="12">
        <f>IF(Control!$C$11="Highly pure",Parameters!$C$11*'Water demand'!Q88/1000,IF(Control!$C$11="Tap water",0,Parameters!$C$21*'Water demand'!Q88/1000))</f>
        <v>0</v>
      </c>
      <c r="R88" s="12">
        <f>IF(Control!$C$11="Highly pure",Parameters!$C$11*'Water demand'!R88/1000,IF(Control!$C$11="Tap water",0,Parameters!$C$21*'Water demand'!R88/1000))</f>
        <v>0</v>
      </c>
      <c r="S88" s="12">
        <f>IF(Control!$C$11="Highly pure",Parameters!$C$11*'Water demand'!S88/1000,IF(Control!$C$11="Tap water",0,Parameters!$C$21*'Water demand'!S88/1000))</f>
        <v>0</v>
      </c>
      <c r="T88" s="12">
        <f>IF(Control!$C$11="Highly pure",Parameters!$C$11*'Water demand'!T88/1000,IF(Control!$C$11="Tap water",0,Parameters!$C$21*'Water demand'!T88/1000))</f>
        <v>0</v>
      </c>
      <c r="U88" s="12">
        <f>IF(Control!$C$11="Highly pure",Parameters!$C$11*'Water demand'!U88/1000,IF(Control!$C$11="Tap water",0,Parameters!$C$21*'Water demand'!U88/1000))</f>
        <v>0</v>
      </c>
      <c r="V88" s="12">
        <f>IF(Control!$C$11="Highly pure",Parameters!$C$11*'Water demand'!V88/1000,IF(Control!$C$11="Tap water",0,Parameters!$C$21*'Water demand'!V88/1000))</f>
        <v>0</v>
      </c>
      <c r="W88" s="12">
        <f>IF(Control!$C$11="Highly pure",Parameters!$C$11*'Water demand'!W88/1000,IF(Control!$C$11="Tap water",0,Parameters!$C$21*'Water demand'!W88/1000))</f>
        <v>0</v>
      </c>
      <c r="X88" s="12">
        <f>IF(Control!$C$11="Highly pure",Parameters!$C$11*'Water demand'!X88/1000,IF(Control!$C$11="Tap water",0,Parameters!$C$21*'Water demand'!X88/1000))</f>
        <v>0</v>
      </c>
      <c r="Y88" s="12">
        <f>IF(Control!$C$11="Highly pure",Parameters!$C$11*'Water demand'!Y88/1000,IF(Control!$C$11="Tap water",0,Parameters!$C$21*'Water demand'!Y88/1000))</f>
        <v>0</v>
      </c>
      <c r="Z88" s="12">
        <f>IF(Control!$C$11="Highly pure",Parameters!$C$11*'Water demand'!Z88/1000,IF(Control!$C$11="Tap water",0,Parameters!$C$21*'Water demand'!Z88/1000))</f>
        <v>0</v>
      </c>
      <c r="AB88" s="7">
        <f t="shared" si="1"/>
        <v>0</v>
      </c>
    </row>
    <row r="89" spans="2:28" x14ac:dyDescent="0.2">
      <c r="B89" s="6">
        <v>44283</v>
      </c>
      <c r="C89" s="12">
        <f>IF(Control!$C$11="Highly pure",Parameters!$C$11*'Water demand'!C89/1000,IF(Control!$C$11="Tap water",0,Parameters!$C$21*'Water demand'!C89/1000))</f>
        <v>0</v>
      </c>
      <c r="D89" s="12">
        <f>IF(Control!$C$11="Highly pure",Parameters!$C$11*'Water demand'!D89/1000,IF(Control!$C$11="Tap water",0,Parameters!$C$21*'Water demand'!D89/1000))</f>
        <v>0</v>
      </c>
      <c r="E89" s="12">
        <f>IF(Control!$C$11="Highly pure",Parameters!$C$11*'Water demand'!E89/1000,IF(Control!$C$11="Tap water",0,Parameters!$C$21*'Water demand'!E89/1000))</f>
        <v>0</v>
      </c>
      <c r="F89" s="12">
        <f>IF(Control!$C$11="Highly pure",Parameters!$C$11*'Water demand'!F89/1000,IF(Control!$C$11="Tap water",0,Parameters!$C$21*'Water demand'!F89/1000))</f>
        <v>0</v>
      </c>
      <c r="G89" s="12">
        <f>IF(Control!$C$11="Highly pure",Parameters!$C$11*'Water demand'!G89/1000,IF(Control!$C$11="Tap water",0,Parameters!$C$21*'Water demand'!G89/1000))</f>
        <v>0</v>
      </c>
      <c r="H89" s="12">
        <f>IF(Control!$C$11="Highly pure",Parameters!$C$11*'Water demand'!H89/1000,IF(Control!$C$11="Tap water",0,Parameters!$C$21*'Water demand'!H89/1000))</f>
        <v>0</v>
      </c>
      <c r="I89" s="12">
        <f>IF(Control!$C$11="Highly pure",Parameters!$C$11*'Water demand'!I89/1000,IF(Control!$C$11="Tap water",0,Parameters!$C$21*'Water demand'!I89/1000))</f>
        <v>0</v>
      </c>
      <c r="J89" s="12">
        <f>IF(Control!$C$11="Highly pure",Parameters!$C$11*'Water demand'!J89/1000,IF(Control!$C$11="Tap water",0,Parameters!$C$21*'Water demand'!J89/1000))</f>
        <v>0</v>
      </c>
      <c r="K89" s="12">
        <f>IF(Control!$C$11="Highly pure",Parameters!$C$11*'Water demand'!K89/1000,IF(Control!$C$11="Tap water",0,Parameters!$C$21*'Water demand'!K89/1000))</f>
        <v>0</v>
      </c>
      <c r="L89" s="12">
        <f>IF(Control!$C$11="Highly pure",Parameters!$C$11*'Water demand'!L89/1000,IF(Control!$C$11="Tap water",0,Parameters!$C$21*'Water demand'!L89/1000))</f>
        <v>0</v>
      </c>
      <c r="M89" s="12">
        <f>IF(Control!$C$11="Highly pure",Parameters!$C$11*'Water demand'!M89/1000,IF(Control!$C$11="Tap water",0,Parameters!$C$21*'Water demand'!M89/1000))</f>
        <v>0</v>
      </c>
      <c r="N89" s="12">
        <f>IF(Control!$C$11="Highly pure",Parameters!$C$11*'Water demand'!N89/1000,IF(Control!$C$11="Tap water",0,Parameters!$C$21*'Water demand'!N89/1000))</f>
        <v>0</v>
      </c>
      <c r="O89" s="12">
        <f>IF(Control!$C$11="Highly pure",Parameters!$C$11*'Water demand'!O89/1000,IF(Control!$C$11="Tap water",0,Parameters!$C$21*'Water demand'!O89/1000))</f>
        <v>0</v>
      </c>
      <c r="P89" s="12">
        <f>IF(Control!$C$11="Highly pure",Parameters!$C$11*'Water demand'!P89/1000,IF(Control!$C$11="Tap water",0,Parameters!$C$21*'Water demand'!P89/1000))</f>
        <v>0</v>
      </c>
      <c r="Q89" s="12">
        <f>IF(Control!$C$11="Highly pure",Parameters!$C$11*'Water demand'!Q89/1000,IF(Control!$C$11="Tap water",0,Parameters!$C$21*'Water demand'!Q89/1000))</f>
        <v>0</v>
      </c>
      <c r="R89" s="12">
        <f>IF(Control!$C$11="Highly pure",Parameters!$C$11*'Water demand'!R89/1000,IF(Control!$C$11="Tap water",0,Parameters!$C$21*'Water demand'!R89/1000))</f>
        <v>0</v>
      </c>
      <c r="S89" s="12">
        <f>IF(Control!$C$11="Highly pure",Parameters!$C$11*'Water demand'!S89/1000,IF(Control!$C$11="Tap water",0,Parameters!$C$21*'Water demand'!S89/1000))</f>
        <v>0</v>
      </c>
      <c r="T89" s="12">
        <f>IF(Control!$C$11="Highly pure",Parameters!$C$11*'Water demand'!T89/1000,IF(Control!$C$11="Tap water",0,Parameters!$C$21*'Water demand'!T89/1000))</f>
        <v>0</v>
      </c>
      <c r="U89" s="12">
        <f>IF(Control!$C$11="Highly pure",Parameters!$C$11*'Water demand'!U89/1000,IF(Control!$C$11="Tap water",0,Parameters!$C$21*'Water demand'!U89/1000))</f>
        <v>0</v>
      </c>
      <c r="V89" s="12">
        <f>IF(Control!$C$11="Highly pure",Parameters!$C$11*'Water demand'!V89/1000,IF(Control!$C$11="Tap water",0,Parameters!$C$21*'Water demand'!V89/1000))</f>
        <v>0</v>
      </c>
      <c r="W89" s="12">
        <f>IF(Control!$C$11="Highly pure",Parameters!$C$11*'Water demand'!W89/1000,IF(Control!$C$11="Tap water",0,Parameters!$C$21*'Water demand'!W89/1000))</f>
        <v>0</v>
      </c>
      <c r="X89" s="12">
        <f>IF(Control!$C$11="Highly pure",Parameters!$C$11*'Water demand'!X89/1000,IF(Control!$C$11="Tap water",0,Parameters!$C$21*'Water demand'!X89/1000))</f>
        <v>0</v>
      </c>
      <c r="Y89" s="12">
        <f>IF(Control!$C$11="Highly pure",Parameters!$C$11*'Water demand'!Y89/1000,IF(Control!$C$11="Tap water",0,Parameters!$C$21*'Water demand'!Y89/1000))</f>
        <v>0</v>
      </c>
      <c r="Z89" s="12">
        <f>IF(Control!$C$11="Highly pure",Parameters!$C$11*'Water demand'!Z89/1000,IF(Control!$C$11="Tap water",0,Parameters!$C$21*'Water demand'!Z89/1000))</f>
        <v>0</v>
      </c>
      <c r="AB89" s="7">
        <f t="shared" si="1"/>
        <v>0</v>
      </c>
    </row>
    <row r="90" spans="2:28" x14ac:dyDescent="0.2">
      <c r="B90" s="6">
        <v>44284</v>
      </c>
      <c r="C90" s="12">
        <f>IF(Control!$C$11="Highly pure",Parameters!$C$11*'Water demand'!C90/1000,IF(Control!$C$11="Tap water",0,Parameters!$C$21*'Water demand'!C90/1000))</f>
        <v>0</v>
      </c>
      <c r="D90" s="12">
        <f>IF(Control!$C$11="Highly pure",Parameters!$C$11*'Water demand'!D90/1000,IF(Control!$C$11="Tap water",0,Parameters!$C$21*'Water demand'!D90/1000))</f>
        <v>0</v>
      </c>
      <c r="E90" s="12">
        <f>IF(Control!$C$11="Highly pure",Parameters!$C$11*'Water demand'!E90/1000,IF(Control!$C$11="Tap water",0,Parameters!$C$21*'Water demand'!E90/1000))</f>
        <v>0</v>
      </c>
      <c r="F90" s="12">
        <f>IF(Control!$C$11="Highly pure",Parameters!$C$11*'Water demand'!F90/1000,IF(Control!$C$11="Tap water",0,Parameters!$C$21*'Water demand'!F90/1000))</f>
        <v>0</v>
      </c>
      <c r="G90" s="12">
        <f>IF(Control!$C$11="Highly pure",Parameters!$C$11*'Water demand'!G90/1000,IF(Control!$C$11="Tap water",0,Parameters!$C$21*'Water demand'!G90/1000))</f>
        <v>0</v>
      </c>
      <c r="H90" s="12">
        <f>IF(Control!$C$11="Highly pure",Parameters!$C$11*'Water demand'!H90/1000,IF(Control!$C$11="Tap water",0,Parameters!$C$21*'Water demand'!H90/1000))</f>
        <v>0</v>
      </c>
      <c r="I90" s="12">
        <f>IF(Control!$C$11="Highly pure",Parameters!$C$11*'Water demand'!I90/1000,IF(Control!$C$11="Tap water",0,Parameters!$C$21*'Water demand'!I90/1000))</f>
        <v>0</v>
      </c>
      <c r="J90" s="12">
        <f>IF(Control!$C$11="Highly pure",Parameters!$C$11*'Water demand'!J90/1000,IF(Control!$C$11="Tap water",0,Parameters!$C$21*'Water demand'!J90/1000))</f>
        <v>0</v>
      </c>
      <c r="K90" s="12">
        <f>IF(Control!$C$11="Highly pure",Parameters!$C$11*'Water demand'!K90/1000,IF(Control!$C$11="Tap water",0,Parameters!$C$21*'Water demand'!K90/1000))</f>
        <v>0</v>
      </c>
      <c r="L90" s="12">
        <f>IF(Control!$C$11="Highly pure",Parameters!$C$11*'Water demand'!L90/1000,IF(Control!$C$11="Tap water",0,Parameters!$C$21*'Water demand'!L90/1000))</f>
        <v>0</v>
      </c>
      <c r="M90" s="12">
        <f>IF(Control!$C$11="Highly pure",Parameters!$C$11*'Water demand'!M90/1000,IF(Control!$C$11="Tap water",0,Parameters!$C$21*'Water demand'!M90/1000))</f>
        <v>0</v>
      </c>
      <c r="N90" s="12">
        <f>IF(Control!$C$11="Highly pure",Parameters!$C$11*'Water demand'!N90/1000,IF(Control!$C$11="Tap water",0,Parameters!$C$21*'Water demand'!N90/1000))</f>
        <v>0</v>
      </c>
      <c r="O90" s="12">
        <f>IF(Control!$C$11="Highly pure",Parameters!$C$11*'Water demand'!O90/1000,IF(Control!$C$11="Tap water",0,Parameters!$C$21*'Water demand'!O90/1000))</f>
        <v>0</v>
      </c>
      <c r="P90" s="12">
        <f>IF(Control!$C$11="Highly pure",Parameters!$C$11*'Water demand'!P90/1000,IF(Control!$C$11="Tap water",0,Parameters!$C$21*'Water demand'!P90/1000))</f>
        <v>0</v>
      </c>
      <c r="Q90" s="12">
        <f>IF(Control!$C$11="Highly pure",Parameters!$C$11*'Water demand'!Q90/1000,IF(Control!$C$11="Tap water",0,Parameters!$C$21*'Water demand'!Q90/1000))</f>
        <v>0</v>
      </c>
      <c r="R90" s="12">
        <f>IF(Control!$C$11="Highly pure",Parameters!$C$11*'Water demand'!R90/1000,IF(Control!$C$11="Tap water",0,Parameters!$C$21*'Water demand'!R90/1000))</f>
        <v>0</v>
      </c>
      <c r="S90" s="12">
        <f>IF(Control!$C$11="Highly pure",Parameters!$C$11*'Water demand'!S90/1000,IF(Control!$C$11="Tap water",0,Parameters!$C$21*'Water demand'!S90/1000))</f>
        <v>0</v>
      </c>
      <c r="T90" s="12">
        <f>IF(Control!$C$11="Highly pure",Parameters!$C$11*'Water demand'!T90/1000,IF(Control!$C$11="Tap water",0,Parameters!$C$21*'Water demand'!T90/1000))</f>
        <v>0</v>
      </c>
      <c r="U90" s="12">
        <f>IF(Control!$C$11="Highly pure",Parameters!$C$11*'Water demand'!U90/1000,IF(Control!$C$11="Tap water",0,Parameters!$C$21*'Water demand'!U90/1000))</f>
        <v>0</v>
      </c>
      <c r="V90" s="12">
        <f>IF(Control!$C$11="Highly pure",Parameters!$C$11*'Water demand'!V90/1000,IF(Control!$C$11="Tap water",0,Parameters!$C$21*'Water demand'!V90/1000))</f>
        <v>0</v>
      </c>
      <c r="W90" s="12">
        <f>IF(Control!$C$11="Highly pure",Parameters!$C$11*'Water demand'!W90/1000,IF(Control!$C$11="Tap water",0,Parameters!$C$21*'Water demand'!W90/1000))</f>
        <v>0</v>
      </c>
      <c r="X90" s="12">
        <f>IF(Control!$C$11="Highly pure",Parameters!$C$11*'Water demand'!X90/1000,IF(Control!$C$11="Tap water",0,Parameters!$C$21*'Water demand'!X90/1000))</f>
        <v>0</v>
      </c>
      <c r="Y90" s="12">
        <f>IF(Control!$C$11="Highly pure",Parameters!$C$11*'Water demand'!Y90/1000,IF(Control!$C$11="Tap water",0,Parameters!$C$21*'Water demand'!Y90/1000))</f>
        <v>0</v>
      </c>
      <c r="Z90" s="12">
        <f>IF(Control!$C$11="Highly pure",Parameters!$C$11*'Water demand'!Z90/1000,IF(Control!$C$11="Tap water",0,Parameters!$C$21*'Water demand'!Z90/1000))</f>
        <v>0</v>
      </c>
      <c r="AB90" s="7">
        <f t="shared" si="1"/>
        <v>0</v>
      </c>
    </row>
    <row r="91" spans="2:28" x14ac:dyDescent="0.2">
      <c r="B91" s="6">
        <v>44285</v>
      </c>
      <c r="C91" s="12">
        <f>IF(Control!$C$11="Highly pure",Parameters!$C$11*'Water demand'!C91/1000,IF(Control!$C$11="Tap water",0,Parameters!$C$21*'Water demand'!C91/1000))</f>
        <v>0</v>
      </c>
      <c r="D91" s="12">
        <f>IF(Control!$C$11="Highly pure",Parameters!$C$11*'Water demand'!D91/1000,IF(Control!$C$11="Tap water",0,Parameters!$C$21*'Water demand'!D91/1000))</f>
        <v>0</v>
      </c>
      <c r="E91" s="12">
        <f>IF(Control!$C$11="Highly pure",Parameters!$C$11*'Water demand'!E91/1000,IF(Control!$C$11="Tap water",0,Parameters!$C$21*'Water demand'!E91/1000))</f>
        <v>0</v>
      </c>
      <c r="F91" s="12">
        <f>IF(Control!$C$11="Highly pure",Parameters!$C$11*'Water demand'!F91/1000,IF(Control!$C$11="Tap water",0,Parameters!$C$21*'Water demand'!F91/1000))</f>
        <v>0</v>
      </c>
      <c r="G91" s="12">
        <f>IF(Control!$C$11="Highly pure",Parameters!$C$11*'Water demand'!G91/1000,IF(Control!$C$11="Tap water",0,Parameters!$C$21*'Water demand'!G91/1000))</f>
        <v>0</v>
      </c>
      <c r="H91" s="12">
        <f>IF(Control!$C$11="Highly pure",Parameters!$C$11*'Water demand'!H91/1000,IF(Control!$C$11="Tap water",0,Parameters!$C$21*'Water demand'!H91/1000))</f>
        <v>0</v>
      </c>
      <c r="I91" s="12">
        <f>IF(Control!$C$11="Highly pure",Parameters!$C$11*'Water demand'!I91/1000,IF(Control!$C$11="Tap water",0,Parameters!$C$21*'Water demand'!I91/1000))</f>
        <v>0</v>
      </c>
      <c r="J91" s="12">
        <f>IF(Control!$C$11="Highly pure",Parameters!$C$11*'Water demand'!J91/1000,IF(Control!$C$11="Tap water",0,Parameters!$C$21*'Water demand'!J91/1000))</f>
        <v>0</v>
      </c>
      <c r="K91" s="12">
        <f>IF(Control!$C$11="Highly pure",Parameters!$C$11*'Water demand'!K91/1000,IF(Control!$C$11="Tap water",0,Parameters!$C$21*'Water demand'!K91/1000))</f>
        <v>0</v>
      </c>
      <c r="L91" s="12">
        <f>IF(Control!$C$11="Highly pure",Parameters!$C$11*'Water demand'!L91/1000,IF(Control!$C$11="Tap water",0,Parameters!$C$21*'Water demand'!L91/1000))</f>
        <v>0</v>
      </c>
      <c r="M91" s="12">
        <f>IF(Control!$C$11="Highly pure",Parameters!$C$11*'Water demand'!M91/1000,IF(Control!$C$11="Tap water",0,Parameters!$C$21*'Water demand'!M91/1000))</f>
        <v>0</v>
      </c>
      <c r="N91" s="12">
        <f>IF(Control!$C$11="Highly pure",Parameters!$C$11*'Water demand'!N91/1000,IF(Control!$C$11="Tap water",0,Parameters!$C$21*'Water demand'!N91/1000))</f>
        <v>0</v>
      </c>
      <c r="O91" s="12">
        <f>IF(Control!$C$11="Highly pure",Parameters!$C$11*'Water demand'!O91/1000,IF(Control!$C$11="Tap water",0,Parameters!$C$21*'Water demand'!O91/1000))</f>
        <v>0</v>
      </c>
      <c r="P91" s="12">
        <f>IF(Control!$C$11="Highly pure",Parameters!$C$11*'Water demand'!P91/1000,IF(Control!$C$11="Tap water",0,Parameters!$C$21*'Water demand'!P91/1000))</f>
        <v>0</v>
      </c>
      <c r="Q91" s="12">
        <f>IF(Control!$C$11="Highly pure",Parameters!$C$11*'Water demand'!Q91/1000,IF(Control!$C$11="Tap water",0,Parameters!$C$21*'Water demand'!Q91/1000))</f>
        <v>0</v>
      </c>
      <c r="R91" s="12">
        <f>IF(Control!$C$11="Highly pure",Parameters!$C$11*'Water demand'!R91/1000,IF(Control!$C$11="Tap water",0,Parameters!$C$21*'Water demand'!R91/1000))</f>
        <v>0</v>
      </c>
      <c r="S91" s="12">
        <f>IF(Control!$C$11="Highly pure",Parameters!$C$11*'Water demand'!S91/1000,IF(Control!$C$11="Tap water",0,Parameters!$C$21*'Water demand'!S91/1000))</f>
        <v>0</v>
      </c>
      <c r="T91" s="12">
        <f>IF(Control!$C$11="Highly pure",Parameters!$C$11*'Water demand'!T91/1000,IF(Control!$C$11="Tap water",0,Parameters!$C$21*'Water demand'!T91/1000))</f>
        <v>0</v>
      </c>
      <c r="U91" s="12">
        <f>IF(Control!$C$11="Highly pure",Parameters!$C$11*'Water demand'!U91/1000,IF(Control!$C$11="Tap water",0,Parameters!$C$21*'Water demand'!U91/1000))</f>
        <v>0</v>
      </c>
      <c r="V91" s="12">
        <f>IF(Control!$C$11="Highly pure",Parameters!$C$11*'Water demand'!V91/1000,IF(Control!$C$11="Tap water",0,Parameters!$C$21*'Water demand'!V91/1000))</f>
        <v>0</v>
      </c>
      <c r="W91" s="12">
        <f>IF(Control!$C$11="Highly pure",Parameters!$C$11*'Water demand'!W91/1000,IF(Control!$C$11="Tap water",0,Parameters!$C$21*'Water demand'!W91/1000))</f>
        <v>0</v>
      </c>
      <c r="X91" s="12">
        <f>IF(Control!$C$11="Highly pure",Parameters!$C$11*'Water demand'!X91/1000,IF(Control!$C$11="Tap water",0,Parameters!$C$21*'Water demand'!X91/1000))</f>
        <v>0</v>
      </c>
      <c r="Y91" s="12">
        <f>IF(Control!$C$11="Highly pure",Parameters!$C$11*'Water demand'!Y91/1000,IF(Control!$C$11="Tap water",0,Parameters!$C$21*'Water demand'!Y91/1000))</f>
        <v>0</v>
      </c>
      <c r="Z91" s="12">
        <f>IF(Control!$C$11="Highly pure",Parameters!$C$11*'Water demand'!Z91/1000,IF(Control!$C$11="Tap water",0,Parameters!$C$21*'Water demand'!Z91/1000))</f>
        <v>0</v>
      </c>
      <c r="AB91" s="7">
        <f t="shared" si="1"/>
        <v>0</v>
      </c>
    </row>
    <row r="92" spans="2:28" x14ac:dyDescent="0.2">
      <c r="B92" s="6">
        <v>44286</v>
      </c>
      <c r="C92" s="12">
        <f>IF(Control!$C$11="Highly pure",Parameters!$C$11*'Water demand'!C92/1000,IF(Control!$C$11="Tap water",0,Parameters!$C$21*'Water demand'!C92/1000))</f>
        <v>0</v>
      </c>
      <c r="D92" s="12">
        <f>IF(Control!$C$11="Highly pure",Parameters!$C$11*'Water demand'!D92/1000,IF(Control!$C$11="Tap water",0,Parameters!$C$21*'Water demand'!D92/1000))</f>
        <v>0</v>
      </c>
      <c r="E92" s="12">
        <f>IF(Control!$C$11="Highly pure",Parameters!$C$11*'Water demand'!E92/1000,IF(Control!$C$11="Tap water",0,Parameters!$C$21*'Water demand'!E92/1000))</f>
        <v>0</v>
      </c>
      <c r="F92" s="12">
        <f>IF(Control!$C$11="Highly pure",Parameters!$C$11*'Water demand'!F92/1000,IF(Control!$C$11="Tap water",0,Parameters!$C$21*'Water demand'!F92/1000))</f>
        <v>0</v>
      </c>
      <c r="G92" s="12">
        <f>IF(Control!$C$11="Highly pure",Parameters!$C$11*'Water demand'!G92/1000,IF(Control!$C$11="Tap water",0,Parameters!$C$21*'Water demand'!G92/1000))</f>
        <v>0</v>
      </c>
      <c r="H92" s="12">
        <f>IF(Control!$C$11="Highly pure",Parameters!$C$11*'Water demand'!H92/1000,IF(Control!$C$11="Tap water",0,Parameters!$C$21*'Water demand'!H92/1000))</f>
        <v>0</v>
      </c>
      <c r="I92" s="12">
        <f>IF(Control!$C$11="Highly pure",Parameters!$C$11*'Water demand'!I92/1000,IF(Control!$C$11="Tap water",0,Parameters!$C$21*'Water demand'!I92/1000))</f>
        <v>0</v>
      </c>
      <c r="J92" s="12">
        <f>IF(Control!$C$11="Highly pure",Parameters!$C$11*'Water demand'!J92/1000,IF(Control!$C$11="Tap water",0,Parameters!$C$21*'Water demand'!J92/1000))</f>
        <v>0</v>
      </c>
      <c r="K92" s="12">
        <f>IF(Control!$C$11="Highly pure",Parameters!$C$11*'Water demand'!K92/1000,IF(Control!$C$11="Tap water",0,Parameters!$C$21*'Water demand'!K92/1000))</f>
        <v>0</v>
      </c>
      <c r="L92" s="12">
        <f>IF(Control!$C$11="Highly pure",Parameters!$C$11*'Water demand'!L92/1000,IF(Control!$C$11="Tap water",0,Parameters!$C$21*'Water demand'!L92/1000))</f>
        <v>0</v>
      </c>
      <c r="M92" s="12">
        <f>IF(Control!$C$11="Highly pure",Parameters!$C$11*'Water demand'!M92/1000,IF(Control!$C$11="Tap water",0,Parameters!$C$21*'Water demand'!M92/1000))</f>
        <v>0</v>
      </c>
      <c r="N92" s="12">
        <f>IF(Control!$C$11="Highly pure",Parameters!$C$11*'Water demand'!N92/1000,IF(Control!$C$11="Tap water",0,Parameters!$C$21*'Water demand'!N92/1000))</f>
        <v>0</v>
      </c>
      <c r="O92" s="12">
        <f>IF(Control!$C$11="Highly pure",Parameters!$C$11*'Water demand'!O92/1000,IF(Control!$C$11="Tap water",0,Parameters!$C$21*'Water demand'!O92/1000))</f>
        <v>0</v>
      </c>
      <c r="P92" s="12">
        <f>IF(Control!$C$11="Highly pure",Parameters!$C$11*'Water demand'!P92/1000,IF(Control!$C$11="Tap water",0,Parameters!$C$21*'Water demand'!P92/1000))</f>
        <v>0</v>
      </c>
      <c r="Q92" s="12">
        <f>IF(Control!$C$11="Highly pure",Parameters!$C$11*'Water demand'!Q92/1000,IF(Control!$C$11="Tap water",0,Parameters!$C$21*'Water demand'!Q92/1000))</f>
        <v>0</v>
      </c>
      <c r="R92" s="12">
        <f>IF(Control!$C$11="Highly pure",Parameters!$C$11*'Water demand'!R92/1000,IF(Control!$C$11="Tap water",0,Parameters!$C$21*'Water demand'!R92/1000))</f>
        <v>0</v>
      </c>
      <c r="S92" s="12">
        <f>IF(Control!$C$11="Highly pure",Parameters!$C$11*'Water demand'!S92/1000,IF(Control!$C$11="Tap water",0,Parameters!$C$21*'Water demand'!S92/1000))</f>
        <v>0</v>
      </c>
      <c r="T92" s="12">
        <f>IF(Control!$C$11="Highly pure",Parameters!$C$11*'Water demand'!T92/1000,IF(Control!$C$11="Tap water",0,Parameters!$C$21*'Water demand'!T92/1000))</f>
        <v>0</v>
      </c>
      <c r="U92" s="12">
        <f>IF(Control!$C$11="Highly pure",Parameters!$C$11*'Water demand'!U92/1000,IF(Control!$C$11="Tap water",0,Parameters!$C$21*'Water demand'!U92/1000))</f>
        <v>0</v>
      </c>
      <c r="V92" s="12">
        <f>IF(Control!$C$11="Highly pure",Parameters!$C$11*'Water demand'!V92/1000,IF(Control!$C$11="Tap water",0,Parameters!$C$21*'Water demand'!V92/1000))</f>
        <v>0</v>
      </c>
      <c r="W92" s="12">
        <f>IF(Control!$C$11="Highly pure",Parameters!$C$11*'Water demand'!W92/1000,IF(Control!$C$11="Tap water",0,Parameters!$C$21*'Water demand'!W92/1000))</f>
        <v>0</v>
      </c>
      <c r="X92" s="12">
        <f>IF(Control!$C$11="Highly pure",Parameters!$C$11*'Water demand'!X92/1000,IF(Control!$C$11="Tap water",0,Parameters!$C$21*'Water demand'!X92/1000))</f>
        <v>0</v>
      </c>
      <c r="Y92" s="12">
        <f>IF(Control!$C$11="Highly pure",Parameters!$C$11*'Water demand'!Y92/1000,IF(Control!$C$11="Tap water",0,Parameters!$C$21*'Water demand'!Y92/1000))</f>
        <v>0</v>
      </c>
      <c r="Z92" s="12">
        <f>IF(Control!$C$11="Highly pure",Parameters!$C$11*'Water demand'!Z92/1000,IF(Control!$C$11="Tap water",0,Parameters!$C$21*'Water demand'!Z92/1000))</f>
        <v>0</v>
      </c>
      <c r="AB92" s="7">
        <f t="shared" si="1"/>
        <v>0</v>
      </c>
    </row>
    <row r="93" spans="2:28" x14ac:dyDescent="0.2">
      <c r="B93" s="6">
        <v>44287</v>
      </c>
      <c r="C93" s="12">
        <f>IF(Control!$C$11="Highly pure",Parameters!$C$11*'Water demand'!C93/1000,IF(Control!$C$11="Tap water",0,Parameters!$C$21*'Water demand'!C93/1000))</f>
        <v>0</v>
      </c>
      <c r="D93" s="12">
        <f>IF(Control!$C$11="Highly pure",Parameters!$C$11*'Water demand'!D93/1000,IF(Control!$C$11="Tap water",0,Parameters!$C$21*'Water demand'!D93/1000))</f>
        <v>0</v>
      </c>
      <c r="E93" s="12">
        <f>IF(Control!$C$11="Highly pure",Parameters!$C$11*'Water demand'!E93/1000,IF(Control!$C$11="Tap water",0,Parameters!$C$21*'Water demand'!E93/1000))</f>
        <v>0</v>
      </c>
      <c r="F93" s="12">
        <f>IF(Control!$C$11="Highly pure",Parameters!$C$11*'Water demand'!F93/1000,IF(Control!$C$11="Tap water",0,Parameters!$C$21*'Water demand'!F93/1000))</f>
        <v>0</v>
      </c>
      <c r="G93" s="12">
        <f>IF(Control!$C$11="Highly pure",Parameters!$C$11*'Water demand'!G93/1000,IF(Control!$C$11="Tap water",0,Parameters!$C$21*'Water demand'!G93/1000))</f>
        <v>0</v>
      </c>
      <c r="H93" s="12">
        <f>IF(Control!$C$11="Highly pure",Parameters!$C$11*'Water demand'!H93/1000,IF(Control!$C$11="Tap water",0,Parameters!$C$21*'Water demand'!H93/1000))</f>
        <v>0</v>
      </c>
      <c r="I93" s="12">
        <f>IF(Control!$C$11="Highly pure",Parameters!$C$11*'Water demand'!I93/1000,IF(Control!$C$11="Tap water",0,Parameters!$C$21*'Water demand'!I93/1000))</f>
        <v>0</v>
      </c>
      <c r="J93" s="12">
        <f>IF(Control!$C$11="Highly pure",Parameters!$C$11*'Water demand'!J93/1000,IF(Control!$C$11="Tap water",0,Parameters!$C$21*'Water demand'!J93/1000))</f>
        <v>0</v>
      </c>
      <c r="K93" s="12">
        <f>IF(Control!$C$11="Highly pure",Parameters!$C$11*'Water demand'!K93/1000,IF(Control!$C$11="Tap water",0,Parameters!$C$21*'Water demand'!K93/1000))</f>
        <v>0</v>
      </c>
      <c r="L93" s="12">
        <f>IF(Control!$C$11="Highly pure",Parameters!$C$11*'Water demand'!L93/1000,IF(Control!$C$11="Tap water",0,Parameters!$C$21*'Water demand'!L93/1000))</f>
        <v>0</v>
      </c>
      <c r="M93" s="12">
        <f>IF(Control!$C$11="Highly pure",Parameters!$C$11*'Water demand'!M93/1000,IF(Control!$C$11="Tap water",0,Parameters!$C$21*'Water demand'!M93/1000))</f>
        <v>0</v>
      </c>
      <c r="N93" s="12">
        <f>IF(Control!$C$11="Highly pure",Parameters!$C$11*'Water demand'!N93/1000,IF(Control!$C$11="Tap water",0,Parameters!$C$21*'Water demand'!N93/1000))</f>
        <v>0</v>
      </c>
      <c r="O93" s="12">
        <f>IF(Control!$C$11="Highly pure",Parameters!$C$11*'Water demand'!O93/1000,IF(Control!$C$11="Tap water",0,Parameters!$C$21*'Water demand'!O93/1000))</f>
        <v>0</v>
      </c>
      <c r="P93" s="12">
        <f>IF(Control!$C$11="Highly pure",Parameters!$C$11*'Water demand'!P93/1000,IF(Control!$C$11="Tap water",0,Parameters!$C$21*'Water demand'!P93/1000))</f>
        <v>0</v>
      </c>
      <c r="Q93" s="12">
        <f>IF(Control!$C$11="Highly pure",Parameters!$C$11*'Water demand'!Q93/1000,IF(Control!$C$11="Tap water",0,Parameters!$C$21*'Water demand'!Q93/1000))</f>
        <v>0</v>
      </c>
      <c r="R93" s="12">
        <f>IF(Control!$C$11="Highly pure",Parameters!$C$11*'Water demand'!R93/1000,IF(Control!$C$11="Tap water",0,Parameters!$C$21*'Water demand'!R93/1000))</f>
        <v>0</v>
      </c>
      <c r="S93" s="12">
        <f>IF(Control!$C$11="Highly pure",Parameters!$C$11*'Water demand'!S93/1000,IF(Control!$C$11="Tap water",0,Parameters!$C$21*'Water demand'!S93/1000))</f>
        <v>0</v>
      </c>
      <c r="T93" s="12">
        <f>IF(Control!$C$11="Highly pure",Parameters!$C$11*'Water demand'!T93/1000,IF(Control!$C$11="Tap water",0,Parameters!$C$21*'Water demand'!T93/1000))</f>
        <v>0</v>
      </c>
      <c r="U93" s="12">
        <f>IF(Control!$C$11="Highly pure",Parameters!$C$11*'Water demand'!U93/1000,IF(Control!$C$11="Tap water",0,Parameters!$C$21*'Water demand'!U93/1000))</f>
        <v>0</v>
      </c>
      <c r="V93" s="12">
        <f>IF(Control!$C$11="Highly pure",Parameters!$C$11*'Water demand'!V93/1000,IF(Control!$C$11="Tap water",0,Parameters!$C$21*'Water demand'!V93/1000))</f>
        <v>0</v>
      </c>
      <c r="W93" s="12">
        <f>IF(Control!$C$11="Highly pure",Parameters!$C$11*'Water demand'!W93/1000,IF(Control!$C$11="Tap water",0,Parameters!$C$21*'Water demand'!W93/1000))</f>
        <v>0</v>
      </c>
      <c r="X93" s="12">
        <f>IF(Control!$C$11="Highly pure",Parameters!$C$11*'Water demand'!X93/1000,IF(Control!$C$11="Tap water",0,Parameters!$C$21*'Water demand'!X93/1000))</f>
        <v>0</v>
      </c>
      <c r="Y93" s="12">
        <f>IF(Control!$C$11="Highly pure",Parameters!$C$11*'Water demand'!Y93/1000,IF(Control!$C$11="Tap water",0,Parameters!$C$21*'Water demand'!Y93/1000))</f>
        <v>0</v>
      </c>
      <c r="Z93" s="12">
        <f>IF(Control!$C$11="Highly pure",Parameters!$C$11*'Water demand'!Z93/1000,IF(Control!$C$11="Tap water",0,Parameters!$C$21*'Water demand'!Z93/1000))</f>
        <v>0</v>
      </c>
      <c r="AB93" s="7">
        <f t="shared" si="1"/>
        <v>0</v>
      </c>
    </row>
    <row r="94" spans="2:28" x14ac:dyDescent="0.2">
      <c r="B94" s="6">
        <v>44288</v>
      </c>
      <c r="C94" s="12">
        <f>IF(Control!$C$11="Highly pure",Parameters!$C$11*'Water demand'!C94/1000,IF(Control!$C$11="Tap water",0,Parameters!$C$21*'Water demand'!C94/1000))</f>
        <v>0</v>
      </c>
      <c r="D94" s="12">
        <f>IF(Control!$C$11="Highly pure",Parameters!$C$11*'Water demand'!D94/1000,IF(Control!$C$11="Tap water",0,Parameters!$C$21*'Water demand'!D94/1000))</f>
        <v>0</v>
      </c>
      <c r="E94" s="12">
        <f>IF(Control!$C$11="Highly pure",Parameters!$C$11*'Water demand'!E94/1000,IF(Control!$C$11="Tap water",0,Parameters!$C$21*'Water demand'!E94/1000))</f>
        <v>0</v>
      </c>
      <c r="F94" s="12">
        <f>IF(Control!$C$11="Highly pure",Parameters!$C$11*'Water demand'!F94/1000,IF(Control!$C$11="Tap water",0,Parameters!$C$21*'Water demand'!F94/1000))</f>
        <v>0</v>
      </c>
      <c r="G94" s="12">
        <f>IF(Control!$C$11="Highly pure",Parameters!$C$11*'Water demand'!G94/1000,IF(Control!$C$11="Tap water",0,Parameters!$C$21*'Water demand'!G94/1000))</f>
        <v>0</v>
      </c>
      <c r="H94" s="12">
        <f>IF(Control!$C$11="Highly pure",Parameters!$C$11*'Water demand'!H94/1000,IF(Control!$C$11="Tap water",0,Parameters!$C$21*'Water demand'!H94/1000))</f>
        <v>0</v>
      </c>
      <c r="I94" s="12">
        <f>IF(Control!$C$11="Highly pure",Parameters!$C$11*'Water demand'!I94/1000,IF(Control!$C$11="Tap water",0,Parameters!$C$21*'Water demand'!I94/1000))</f>
        <v>0</v>
      </c>
      <c r="J94" s="12">
        <f>IF(Control!$C$11="Highly pure",Parameters!$C$11*'Water demand'!J94/1000,IF(Control!$C$11="Tap water",0,Parameters!$C$21*'Water demand'!J94/1000))</f>
        <v>0</v>
      </c>
      <c r="K94" s="12">
        <f>IF(Control!$C$11="Highly pure",Parameters!$C$11*'Water demand'!K94/1000,IF(Control!$C$11="Tap water",0,Parameters!$C$21*'Water demand'!K94/1000))</f>
        <v>0</v>
      </c>
      <c r="L94" s="12">
        <f>IF(Control!$C$11="Highly pure",Parameters!$C$11*'Water demand'!L94/1000,IF(Control!$C$11="Tap water",0,Parameters!$C$21*'Water demand'!L94/1000))</f>
        <v>0</v>
      </c>
      <c r="M94" s="12">
        <f>IF(Control!$C$11="Highly pure",Parameters!$C$11*'Water demand'!M94/1000,IF(Control!$C$11="Tap water",0,Parameters!$C$21*'Water demand'!M94/1000))</f>
        <v>0</v>
      </c>
      <c r="N94" s="12">
        <f>IF(Control!$C$11="Highly pure",Parameters!$C$11*'Water demand'!N94/1000,IF(Control!$C$11="Tap water",0,Parameters!$C$21*'Water demand'!N94/1000))</f>
        <v>0</v>
      </c>
      <c r="O94" s="12">
        <f>IF(Control!$C$11="Highly pure",Parameters!$C$11*'Water demand'!O94/1000,IF(Control!$C$11="Tap water",0,Parameters!$C$21*'Water demand'!O94/1000))</f>
        <v>0</v>
      </c>
      <c r="P94" s="12">
        <f>IF(Control!$C$11="Highly pure",Parameters!$C$11*'Water demand'!P94/1000,IF(Control!$C$11="Tap water",0,Parameters!$C$21*'Water demand'!P94/1000))</f>
        <v>0</v>
      </c>
      <c r="Q94" s="12">
        <f>IF(Control!$C$11="Highly pure",Parameters!$C$11*'Water demand'!Q94/1000,IF(Control!$C$11="Tap water",0,Parameters!$C$21*'Water demand'!Q94/1000))</f>
        <v>0</v>
      </c>
      <c r="R94" s="12">
        <f>IF(Control!$C$11="Highly pure",Parameters!$C$11*'Water demand'!R94/1000,IF(Control!$C$11="Tap water",0,Parameters!$C$21*'Water demand'!R94/1000))</f>
        <v>0</v>
      </c>
      <c r="S94" s="12">
        <f>IF(Control!$C$11="Highly pure",Parameters!$C$11*'Water demand'!S94/1000,IF(Control!$C$11="Tap water",0,Parameters!$C$21*'Water demand'!S94/1000))</f>
        <v>0</v>
      </c>
      <c r="T94" s="12">
        <f>IF(Control!$C$11="Highly pure",Parameters!$C$11*'Water demand'!T94/1000,IF(Control!$C$11="Tap water",0,Parameters!$C$21*'Water demand'!T94/1000))</f>
        <v>0</v>
      </c>
      <c r="U94" s="12">
        <f>IF(Control!$C$11="Highly pure",Parameters!$C$11*'Water demand'!U94/1000,IF(Control!$C$11="Tap water",0,Parameters!$C$21*'Water demand'!U94/1000))</f>
        <v>0</v>
      </c>
      <c r="V94" s="12">
        <f>IF(Control!$C$11="Highly pure",Parameters!$C$11*'Water demand'!V94/1000,IF(Control!$C$11="Tap water",0,Parameters!$C$21*'Water demand'!V94/1000))</f>
        <v>0</v>
      </c>
      <c r="W94" s="12">
        <f>IF(Control!$C$11="Highly pure",Parameters!$C$11*'Water demand'!W94/1000,IF(Control!$C$11="Tap water",0,Parameters!$C$21*'Water demand'!W94/1000))</f>
        <v>0</v>
      </c>
      <c r="X94" s="12">
        <f>IF(Control!$C$11="Highly pure",Parameters!$C$11*'Water demand'!X94/1000,IF(Control!$C$11="Tap water",0,Parameters!$C$21*'Water demand'!X94/1000))</f>
        <v>0</v>
      </c>
      <c r="Y94" s="12">
        <f>IF(Control!$C$11="Highly pure",Parameters!$C$11*'Water demand'!Y94/1000,IF(Control!$C$11="Tap water",0,Parameters!$C$21*'Water demand'!Y94/1000))</f>
        <v>0</v>
      </c>
      <c r="Z94" s="12">
        <f>IF(Control!$C$11="Highly pure",Parameters!$C$11*'Water demand'!Z94/1000,IF(Control!$C$11="Tap water",0,Parameters!$C$21*'Water demand'!Z94/1000))</f>
        <v>0</v>
      </c>
      <c r="AB94" s="7">
        <f t="shared" si="1"/>
        <v>0</v>
      </c>
    </row>
    <row r="95" spans="2:28" x14ac:dyDescent="0.2">
      <c r="B95" s="6">
        <v>44289</v>
      </c>
      <c r="C95" s="12">
        <f>IF(Control!$C$11="Highly pure",Parameters!$C$11*'Water demand'!C95/1000,IF(Control!$C$11="Tap water",0,Parameters!$C$21*'Water demand'!C95/1000))</f>
        <v>0</v>
      </c>
      <c r="D95" s="12">
        <f>IF(Control!$C$11="Highly pure",Parameters!$C$11*'Water demand'!D95/1000,IF(Control!$C$11="Tap water",0,Parameters!$C$21*'Water demand'!D95/1000))</f>
        <v>0</v>
      </c>
      <c r="E95" s="12">
        <f>IF(Control!$C$11="Highly pure",Parameters!$C$11*'Water demand'!E95/1000,IF(Control!$C$11="Tap water",0,Parameters!$C$21*'Water demand'!E95/1000))</f>
        <v>0</v>
      </c>
      <c r="F95" s="12">
        <f>IF(Control!$C$11="Highly pure",Parameters!$C$11*'Water demand'!F95/1000,IF(Control!$C$11="Tap water",0,Parameters!$C$21*'Water demand'!F95/1000))</f>
        <v>0</v>
      </c>
      <c r="G95" s="12">
        <f>IF(Control!$C$11="Highly pure",Parameters!$C$11*'Water demand'!G95/1000,IF(Control!$C$11="Tap water",0,Parameters!$C$21*'Water demand'!G95/1000))</f>
        <v>0</v>
      </c>
      <c r="H95" s="12">
        <f>IF(Control!$C$11="Highly pure",Parameters!$C$11*'Water demand'!H95/1000,IF(Control!$C$11="Tap water",0,Parameters!$C$21*'Water demand'!H95/1000))</f>
        <v>0</v>
      </c>
      <c r="I95" s="12">
        <f>IF(Control!$C$11="Highly pure",Parameters!$C$11*'Water demand'!I95/1000,IF(Control!$C$11="Tap water",0,Parameters!$C$21*'Water demand'!I95/1000))</f>
        <v>0</v>
      </c>
      <c r="J95" s="12">
        <f>IF(Control!$C$11="Highly pure",Parameters!$C$11*'Water demand'!J95/1000,IF(Control!$C$11="Tap water",0,Parameters!$C$21*'Water demand'!J95/1000))</f>
        <v>0</v>
      </c>
      <c r="K95" s="12">
        <f>IF(Control!$C$11="Highly pure",Parameters!$C$11*'Water demand'!K95/1000,IF(Control!$C$11="Tap water",0,Parameters!$C$21*'Water demand'!K95/1000))</f>
        <v>0</v>
      </c>
      <c r="L95" s="12">
        <f>IF(Control!$C$11="Highly pure",Parameters!$C$11*'Water demand'!L95/1000,IF(Control!$C$11="Tap water",0,Parameters!$C$21*'Water demand'!L95/1000))</f>
        <v>0</v>
      </c>
      <c r="M95" s="12">
        <f>IF(Control!$C$11="Highly pure",Parameters!$C$11*'Water demand'!M95/1000,IF(Control!$C$11="Tap water",0,Parameters!$C$21*'Water demand'!M95/1000))</f>
        <v>0</v>
      </c>
      <c r="N95" s="12">
        <f>IF(Control!$C$11="Highly pure",Parameters!$C$11*'Water demand'!N95/1000,IF(Control!$C$11="Tap water",0,Parameters!$C$21*'Water demand'!N95/1000))</f>
        <v>0</v>
      </c>
      <c r="O95" s="12">
        <f>IF(Control!$C$11="Highly pure",Parameters!$C$11*'Water demand'!O95/1000,IF(Control!$C$11="Tap water",0,Parameters!$C$21*'Water demand'!O95/1000))</f>
        <v>0</v>
      </c>
      <c r="P95" s="12">
        <f>IF(Control!$C$11="Highly pure",Parameters!$C$11*'Water demand'!P95/1000,IF(Control!$C$11="Tap water",0,Parameters!$C$21*'Water demand'!P95/1000))</f>
        <v>0</v>
      </c>
      <c r="Q95" s="12">
        <f>IF(Control!$C$11="Highly pure",Parameters!$C$11*'Water demand'!Q95/1000,IF(Control!$C$11="Tap water",0,Parameters!$C$21*'Water demand'!Q95/1000))</f>
        <v>0</v>
      </c>
      <c r="R95" s="12">
        <f>IF(Control!$C$11="Highly pure",Parameters!$C$11*'Water demand'!R95/1000,IF(Control!$C$11="Tap water",0,Parameters!$C$21*'Water demand'!R95/1000))</f>
        <v>0</v>
      </c>
      <c r="S95" s="12">
        <f>IF(Control!$C$11="Highly pure",Parameters!$C$11*'Water demand'!S95/1000,IF(Control!$C$11="Tap water",0,Parameters!$C$21*'Water demand'!S95/1000))</f>
        <v>0</v>
      </c>
      <c r="T95" s="12">
        <f>IF(Control!$C$11="Highly pure",Parameters!$C$11*'Water demand'!T95/1000,IF(Control!$C$11="Tap water",0,Parameters!$C$21*'Water demand'!T95/1000))</f>
        <v>0</v>
      </c>
      <c r="U95" s="12">
        <f>IF(Control!$C$11="Highly pure",Parameters!$C$11*'Water demand'!U95/1000,IF(Control!$C$11="Tap water",0,Parameters!$C$21*'Water demand'!U95/1000))</f>
        <v>0</v>
      </c>
      <c r="V95" s="12">
        <f>IF(Control!$C$11="Highly pure",Parameters!$C$11*'Water demand'!V95/1000,IF(Control!$C$11="Tap water",0,Parameters!$C$21*'Water demand'!V95/1000))</f>
        <v>0</v>
      </c>
      <c r="W95" s="12">
        <f>IF(Control!$C$11="Highly pure",Parameters!$C$11*'Water demand'!W95/1000,IF(Control!$C$11="Tap water",0,Parameters!$C$21*'Water demand'!W95/1000))</f>
        <v>0</v>
      </c>
      <c r="X95" s="12">
        <f>IF(Control!$C$11="Highly pure",Parameters!$C$11*'Water demand'!X95/1000,IF(Control!$C$11="Tap water",0,Parameters!$C$21*'Water demand'!X95/1000))</f>
        <v>0</v>
      </c>
      <c r="Y95" s="12">
        <f>IF(Control!$C$11="Highly pure",Parameters!$C$11*'Water demand'!Y95/1000,IF(Control!$C$11="Tap water",0,Parameters!$C$21*'Water demand'!Y95/1000))</f>
        <v>0</v>
      </c>
      <c r="Z95" s="12">
        <f>IF(Control!$C$11="Highly pure",Parameters!$C$11*'Water demand'!Z95/1000,IF(Control!$C$11="Tap water",0,Parameters!$C$21*'Water demand'!Z95/1000))</f>
        <v>0</v>
      </c>
      <c r="AB95" s="7">
        <f t="shared" si="1"/>
        <v>0</v>
      </c>
    </row>
    <row r="96" spans="2:28" x14ac:dyDescent="0.2">
      <c r="B96" s="6">
        <v>44290</v>
      </c>
      <c r="C96" s="12">
        <f>IF(Control!$C$11="Highly pure",Parameters!$C$11*'Water demand'!C96/1000,IF(Control!$C$11="Tap water",0,Parameters!$C$21*'Water demand'!C96/1000))</f>
        <v>0</v>
      </c>
      <c r="D96" s="12">
        <f>IF(Control!$C$11="Highly pure",Parameters!$C$11*'Water demand'!D96/1000,IF(Control!$C$11="Tap water",0,Parameters!$C$21*'Water demand'!D96/1000))</f>
        <v>0</v>
      </c>
      <c r="E96" s="12">
        <f>IF(Control!$C$11="Highly pure",Parameters!$C$11*'Water demand'!E96/1000,IF(Control!$C$11="Tap water",0,Parameters!$C$21*'Water demand'!E96/1000))</f>
        <v>0</v>
      </c>
      <c r="F96" s="12">
        <f>IF(Control!$C$11="Highly pure",Parameters!$C$11*'Water demand'!F96/1000,IF(Control!$C$11="Tap water",0,Parameters!$C$21*'Water demand'!F96/1000))</f>
        <v>0</v>
      </c>
      <c r="G96" s="12">
        <f>IF(Control!$C$11="Highly pure",Parameters!$C$11*'Water demand'!G96/1000,IF(Control!$C$11="Tap water",0,Parameters!$C$21*'Water demand'!G96/1000))</f>
        <v>0</v>
      </c>
      <c r="H96" s="12">
        <f>IF(Control!$C$11="Highly pure",Parameters!$C$11*'Water demand'!H96/1000,IF(Control!$C$11="Tap water",0,Parameters!$C$21*'Water demand'!H96/1000))</f>
        <v>0</v>
      </c>
      <c r="I96" s="12">
        <f>IF(Control!$C$11="Highly pure",Parameters!$C$11*'Water demand'!I96/1000,IF(Control!$C$11="Tap water",0,Parameters!$C$21*'Water demand'!I96/1000))</f>
        <v>0</v>
      </c>
      <c r="J96" s="12">
        <f>IF(Control!$C$11="Highly pure",Parameters!$C$11*'Water demand'!J96/1000,IF(Control!$C$11="Tap water",0,Parameters!$C$21*'Water demand'!J96/1000))</f>
        <v>0</v>
      </c>
      <c r="K96" s="12">
        <f>IF(Control!$C$11="Highly pure",Parameters!$C$11*'Water demand'!K96/1000,IF(Control!$C$11="Tap water",0,Parameters!$C$21*'Water demand'!K96/1000))</f>
        <v>0</v>
      </c>
      <c r="L96" s="12">
        <f>IF(Control!$C$11="Highly pure",Parameters!$C$11*'Water demand'!L96/1000,IF(Control!$C$11="Tap water",0,Parameters!$C$21*'Water demand'!L96/1000))</f>
        <v>0</v>
      </c>
      <c r="M96" s="12">
        <f>IF(Control!$C$11="Highly pure",Parameters!$C$11*'Water demand'!M96/1000,IF(Control!$C$11="Tap water",0,Parameters!$C$21*'Water demand'!M96/1000))</f>
        <v>0</v>
      </c>
      <c r="N96" s="12">
        <f>IF(Control!$C$11="Highly pure",Parameters!$C$11*'Water demand'!N96/1000,IF(Control!$C$11="Tap water",0,Parameters!$C$21*'Water demand'!N96/1000))</f>
        <v>0</v>
      </c>
      <c r="O96" s="12">
        <f>IF(Control!$C$11="Highly pure",Parameters!$C$11*'Water demand'!O96/1000,IF(Control!$C$11="Tap water",0,Parameters!$C$21*'Water demand'!O96/1000))</f>
        <v>0</v>
      </c>
      <c r="P96" s="12">
        <f>IF(Control!$C$11="Highly pure",Parameters!$C$11*'Water demand'!P96/1000,IF(Control!$C$11="Tap water",0,Parameters!$C$21*'Water demand'!P96/1000))</f>
        <v>0</v>
      </c>
      <c r="Q96" s="12">
        <f>IF(Control!$C$11="Highly pure",Parameters!$C$11*'Water demand'!Q96/1000,IF(Control!$C$11="Tap water",0,Parameters!$C$21*'Water demand'!Q96/1000))</f>
        <v>0</v>
      </c>
      <c r="R96" s="12">
        <f>IF(Control!$C$11="Highly pure",Parameters!$C$11*'Water demand'!R96/1000,IF(Control!$C$11="Tap water",0,Parameters!$C$21*'Water demand'!R96/1000))</f>
        <v>0</v>
      </c>
      <c r="S96" s="12">
        <f>IF(Control!$C$11="Highly pure",Parameters!$C$11*'Water demand'!S96/1000,IF(Control!$C$11="Tap water",0,Parameters!$C$21*'Water demand'!S96/1000))</f>
        <v>0</v>
      </c>
      <c r="T96" s="12">
        <f>IF(Control!$C$11="Highly pure",Parameters!$C$11*'Water demand'!T96/1000,IF(Control!$C$11="Tap water",0,Parameters!$C$21*'Water demand'!T96/1000))</f>
        <v>0</v>
      </c>
      <c r="U96" s="12">
        <f>IF(Control!$C$11="Highly pure",Parameters!$C$11*'Water demand'!U96/1000,IF(Control!$C$11="Tap water",0,Parameters!$C$21*'Water demand'!U96/1000))</f>
        <v>0</v>
      </c>
      <c r="V96" s="12">
        <f>IF(Control!$C$11="Highly pure",Parameters!$C$11*'Water demand'!V96/1000,IF(Control!$C$11="Tap water",0,Parameters!$C$21*'Water demand'!V96/1000))</f>
        <v>0</v>
      </c>
      <c r="W96" s="12">
        <f>IF(Control!$C$11="Highly pure",Parameters!$C$11*'Water demand'!W96/1000,IF(Control!$C$11="Tap water",0,Parameters!$C$21*'Water demand'!W96/1000))</f>
        <v>0</v>
      </c>
      <c r="X96" s="12">
        <f>IF(Control!$C$11="Highly pure",Parameters!$C$11*'Water demand'!X96/1000,IF(Control!$C$11="Tap water",0,Parameters!$C$21*'Water demand'!X96/1000))</f>
        <v>0</v>
      </c>
      <c r="Y96" s="12">
        <f>IF(Control!$C$11="Highly pure",Parameters!$C$11*'Water demand'!Y96/1000,IF(Control!$C$11="Tap water",0,Parameters!$C$21*'Water demand'!Y96/1000))</f>
        <v>0</v>
      </c>
      <c r="Z96" s="12">
        <f>IF(Control!$C$11="Highly pure",Parameters!$C$11*'Water demand'!Z96/1000,IF(Control!$C$11="Tap water",0,Parameters!$C$21*'Water demand'!Z96/1000))</f>
        <v>0</v>
      </c>
      <c r="AB96" s="7">
        <f t="shared" si="1"/>
        <v>0</v>
      </c>
    </row>
    <row r="97" spans="2:28" x14ac:dyDescent="0.2">
      <c r="B97" s="6">
        <v>44291</v>
      </c>
      <c r="C97" s="12">
        <f>IF(Control!$C$11="Highly pure",Parameters!$C$11*'Water demand'!C97/1000,IF(Control!$C$11="Tap water",0,Parameters!$C$21*'Water demand'!C97/1000))</f>
        <v>0</v>
      </c>
      <c r="D97" s="12">
        <f>IF(Control!$C$11="Highly pure",Parameters!$C$11*'Water demand'!D97/1000,IF(Control!$C$11="Tap water",0,Parameters!$C$21*'Water demand'!D97/1000))</f>
        <v>0</v>
      </c>
      <c r="E97" s="12">
        <f>IF(Control!$C$11="Highly pure",Parameters!$C$11*'Water demand'!E97/1000,IF(Control!$C$11="Tap water",0,Parameters!$C$21*'Water demand'!E97/1000))</f>
        <v>0</v>
      </c>
      <c r="F97" s="12">
        <f>IF(Control!$C$11="Highly pure",Parameters!$C$11*'Water demand'!F97/1000,IF(Control!$C$11="Tap water",0,Parameters!$C$21*'Water demand'!F97/1000))</f>
        <v>0</v>
      </c>
      <c r="G97" s="12">
        <f>IF(Control!$C$11="Highly pure",Parameters!$C$11*'Water demand'!G97/1000,IF(Control!$C$11="Tap water",0,Parameters!$C$21*'Water demand'!G97/1000))</f>
        <v>0</v>
      </c>
      <c r="H97" s="12">
        <f>IF(Control!$C$11="Highly pure",Parameters!$C$11*'Water demand'!H97/1000,IF(Control!$C$11="Tap water",0,Parameters!$C$21*'Water demand'!H97/1000))</f>
        <v>0</v>
      </c>
      <c r="I97" s="12">
        <f>IF(Control!$C$11="Highly pure",Parameters!$C$11*'Water demand'!I97/1000,IF(Control!$C$11="Tap water",0,Parameters!$C$21*'Water demand'!I97/1000))</f>
        <v>0</v>
      </c>
      <c r="J97" s="12">
        <f>IF(Control!$C$11="Highly pure",Parameters!$C$11*'Water demand'!J97/1000,IF(Control!$C$11="Tap water",0,Parameters!$C$21*'Water demand'!J97/1000))</f>
        <v>0</v>
      </c>
      <c r="K97" s="12">
        <f>IF(Control!$C$11="Highly pure",Parameters!$C$11*'Water demand'!K97/1000,IF(Control!$C$11="Tap water",0,Parameters!$C$21*'Water demand'!K97/1000))</f>
        <v>0</v>
      </c>
      <c r="L97" s="12">
        <f>IF(Control!$C$11="Highly pure",Parameters!$C$11*'Water demand'!L97/1000,IF(Control!$C$11="Tap water",0,Parameters!$C$21*'Water demand'!L97/1000))</f>
        <v>0</v>
      </c>
      <c r="M97" s="12">
        <f>IF(Control!$C$11="Highly pure",Parameters!$C$11*'Water demand'!M97/1000,IF(Control!$C$11="Tap water",0,Parameters!$C$21*'Water demand'!M97/1000))</f>
        <v>0</v>
      </c>
      <c r="N97" s="12">
        <f>IF(Control!$C$11="Highly pure",Parameters!$C$11*'Water demand'!N97/1000,IF(Control!$C$11="Tap water",0,Parameters!$C$21*'Water demand'!N97/1000))</f>
        <v>0</v>
      </c>
      <c r="O97" s="12">
        <f>IF(Control!$C$11="Highly pure",Parameters!$C$11*'Water demand'!O97/1000,IF(Control!$C$11="Tap water",0,Parameters!$C$21*'Water demand'!O97/1000))</f>
        <v>0</v>
      </c>
      <c r="P97" s="12">
        <f>IF(Control!$C$11="Highly pure",Parameters!$C$11*'Water demand'!P97/1000,IF(Control!$C$11="Tap water",0,Parameters!$C$21*'Water demand'!P97/1000))</f>
        <v>0</v>
      </c>
      <c r="Q97" s="12">
        <f>IF(Control!$C$11="Highly pure",Parameters!$C$11*'Water demand'!Q97/1000,IF(Control!$C$11="Tap water",0,Parameters!$C$21*'Water demand'!Q97/1000))</f>
        <v>0</v>
      </c>
      <c r="R97" s="12">
        <f>IF(Control!$C$11="Highly pure",Parameters!$C$11*'Water demand'!R97/1000,IF(Control!$C$11="Tap water",0,Parameters!$C$21*'Water demand'!R97/1000))</f>
        <v>0</v>
      </c>
      <c r="S97" s="12">
        <f>IF(Control!$C$11="Highly pure",Parameters!$C$11*'Water demand'!S97/1000,IF(Control!$C$11="Tap water",0,Parameters!$C$21*'Water demand'!S97/1000))</f>
        <v>0</v>
      </c>
      <c r="T97" s="12">
        <f>IF(Control!$C$11="Highly pure",Parameters!$C$11*'Water demand'!T97/1000,IF(Control!$C$11="Tap water",0,Parameters!$C$21*'Water demand'!T97/1000))</f>
        <v>0</v>
      </c>
      <c r="U97" s="12">
        <f>IF(Control!$C$11="Highly pure",Parameters!$C$11*'Water demand'!U97/1000,IF(Control!$C$11="Tap water",0,Parameters!$C$21*'Water demand'!U97/1000))</f>
        <v>0</v>
      </c>
      <c r="V97" s="12">
        <f>IF(Control!$C$11="Highly pure",Parameters!$C$11*'Water demand'!V97/1000,IF(Control!$C$11="Tap water",0,Parameters!$C$21*'Water demand'!V97/1000))</f>
        <v>0</v>
      </c>
      <c r="W97" s="12">
        <f>IF(Control!$C$11="Highly pure",Parameters!$C$11*'Water demand'!W97/1000,IF(Control!$C$11="Tap water",0,Parameters!$C$21*'Water demand'!W97/1000))</f>
        <v>0</v>
      </c>
      <c r="X97" s="12">
        <f>IF(Control!$C$11="Highly pure",Parameters!$C$11*'Water demand'!X97/1000,IF(Control!$C$11="Tap water",0,Parameters!$C$21*'Water demand'!X97/1000))</f>
        <v>0</v>
      </c>
      <c r="Y97" s="12">
        <f>IF(Control!$C$11="Highly pure",Parameters!$C$11*'Water demand'!Y97/1000,IF(Control!$C$11="Tap water",0,Parameters!$C$21*'Water demand'!Y97/1000))</f>
        <v>0</v>
      </c>
      <c r="Z97" s="12">
        <f>IF(Control!$C$11="Highly pure",Parameters!$C$11*'Water demand'!Z97/1000,IF(Control!$C$11="Tap water",0,Parameters!$C$21*'Water demand'!Z97/1000))</f>
        <v>0</v>
      </c>
      <c r="AB97" s="7">
        <f t="shared" si="1"/>
        <v>0</v>
      </c>
    </row>
    <row r="98" spans="2:28" x14ac:dyDescent="0.2">
      <c r="B98" s="6">
        <v>44292</v>
      </c>
      <c r="C98" s="12">
        <f>IF(Control!$C$11="Highly pure",Parameters!$C$11*'Water demand'!C98/1000,IF(Control!$C$11="Tap water",0,Parameters!$C$21*'Water demand'!C98/1000))</f>
        <v>0</v>
      </c>
      <c r="D98" s="12">
        <f>IF(Control!$C$11="Highly pure",Parameters!$C$11*'Water demand'!D98/1000,IF(Control!$C$11="Tap water",0,Parameters!$C$21*'Water demand'!D98/1000))</f>
        <v>0</v>
      </c>
      <c r="E98" s="12">
        <f>IF(Control!$C$11="Highly pure",Parameters!$C$11*'Water demand'!E98/1000,IF(Control!$C$11="Tap water",0,Parameters!$C$21*'Water demand'!E98/1000))</f>
        <v>0</v>
      </c>
      <c r="F98" s="12">
        <f>IF(Control!$C$11="Highly pure",Parameters!$C$11*'Water demand'!F98/1000,IF(Control!$C$11="Tap water",0,Parameters!$C$21*'Water demand'!F98/1000))</f>
        <v>0</v>
      </c>
      <c r="G98" s="12">
        <f>IF(Control!$C$11="Highly pure",Parameters!$C$11*'Water demand'!G98/1000,IF(Control!$C$11="Tap water",0,Parameters!$C$21*'Water demand'!G98/1000))</f>
        <v>0</v>
      </c>
      <c r="H98" s="12">
        <f>IF(Control!$C$11="Highly pure",Parameters!$C$11*'Water demand'!H98/1000,IF(Control!$C$11="Tap water",0,Parameters!$C$21*'Water demand'!H98/1000))</f>
        <v>0</v>
      </c>
      <c r="I98" s="12">
        <f>IF(Control!$C$11="Highly pure",Parameters!$C$11*'Water demand'!I98/1000,IF(Control!$C$11="Tap water",0,Parameters!$C$21*'Water demand'!I98/1000))</f>
        <v>0</v>
      </c>
      <c r="J98" s="12">
        <f>IF(Control!$C$11="Highly pure",Parameters!$C$11*'Water demand'!J98/1000,IF(Control!$C$11="Tap water",0,Parameters!$C$21*'Water demand'!J98/1000))</f>
        <v>0</v>
      </c>
      <c r="K98" s="12">
        <f>IF(Control!$C$11="Highly pure",Parameters!$C$11*'Water demand'!K98/1000,IF(Control!$C$11="Tap water",0,Parameters!$C$21*'Water demand'!K98/1000))</f>
        <v>0</v>
      </c>
      <c r="L98" s="12">
        <f>IF(Control!$C$11="Highly pure",Parameters!$C$11*'Water demand'!L98/1000,IF(Control!$C$11="Tap water",0,Parameters!$C$21*'Water demand'!L98/1000))</f>
        <v>0</v>
      </c>
      <c r="M98" s="12">
        <f>IF(Control!$C$11="Highly pure",Parameters!$C$11*'Water demand'!M98/1000,IF(Control!$C$11="Tap water",0,Parameters!$C$21*'Water demand'!M98/1000))</f>
        <v>0</v>
      </c>
      <c r="N98" s="12">
        <f>IF(Control!$C$11="Highly pure",Parameters!$C$11*'Water demand'!N98/1000,IF(Control!$C$11="Tap water",0,Parameters!$C$21*'Water demand'!N98/1000))</f>
        <v>0</v>
      </c>
      <c r="O98" s="12">
        <f>IF(Control!$C$11="Highly pure",Parameters!$C$11*'Water demand'!O98/1000,IF(Control!$C$11="Tap water",0,Parameters!$C$21*'Water demand'!O98/1000))</f>
        <v>0</v>
      </c>
      <c r="P98" s="12">
        <f>IF(Control!$C$11="Highly pure",Parameters!$C$11*'Water demand'!P98/1000,IF(Control!$C$11="Tap water",0,Parameters!$C$21*'Water demand'!P98/1000))</f>
        <v>0</v>
      </c>
      <c r="Q98" s="12">
        <f>IF(Control!$C$11="Highly pure",Parameters!$C$11*'Water demand'!Q98/1000,IF(Control!$C$11="Tap water",0,Parameters!$C$21*'Water demand'!Q98/1000))</f>
        <v>0</v>
      </c>
      <c r="R98" s="12">
        <f>IF(Control!$C$11="Highly pure",Parameters!$C$11*'Water demand'!R98/1000,IF(Control!$C$11="Tap water",0,Parameters!$C$21*'Water demand'!R98/1000))</f>
        <v>0</v>
      </c>
      <c r="S98" s="12">
        <f>IF(Control!$C$11="Highly pure",Parameters!$C$11*'Water demand'!S98/1000,IF(Control!$C$11="Tap water",0,Parameters!$C$21*'Water demand'!S98/1000))</f>
        <v>0</v>
      </c>
      <c r="T98" s="12">
        <f>IF(Control!$C$11="Highly pure",Parameters!$C$11*'Water demand'!T98/1000,IF(Control!$C$11="Tap water",0,Parameters!$C$21*'Water demand'!T98/1000))</f>
        <v>0</v>
      </c>
      <c r="U98" s="12">
        <f>IF(Control!$C$11="Highly pure",Parameters!$C$11*'Water demand'!U98/1000,IF(Control!$C$11="Tap water",0,Parameters!$C$21*'Water demand'!U98/1000))</f>
        <v>0</v>
      </c>
      <c r="V98" s="12">
        <f>IF(Control!$C$11="Highly pure",Parameters!$C$11*'Water demand'!V98/1000,IF(Control!$C$11="Tap water",0,Parameters!$C$21*'Water demand'!V98/1000))</f>
        <v>0</v>
      </c>
      <c r="W98" s="12">
        <f>IF(Control!$C$11="Highly pure",Parameters!$C$11*'Water demand'!W98/1000,IF(Control!$C$11="Tap water",0,Parameters!$C$21*'Water demand'!W98/1000))</f>
        <v>0</v>
      </c>
      <c r="X98" s="12">
        <f>IF(Control!$C$11="Highly pure",Parameters!$C$11*'Water demand'!X98/1000,IF(Control!$C$11="Tap water",0,Parameters!$C$21*'Water demand'!X98/1000))</f>
        <v>0</v>
      </c>
      <c r="Y98" s="12">
        <f>IF(Control!$C$11="Highly pure",Parameters!$C$11*'Water demand'!Y98/1000,IF(Control!$C$11="Tap water",0,Parameters!$C$21*'Water demand'!Y98/1000))</f>
        <v>0</v>
      </c>
      <c r="Z98" s="12">
        <f>IF(Control!$C$11="Highly pure",Parameters!$C$11*'Water demand'!Z98/1000,IF(Control!$C$11="Tap water",0,Parameters!$C$21*'Water demand'!Z98/1000))</f>
        <v>0</v>
      </c>
      <c r="AB98" s="7">
        <f t="shared" si="1"/>
        <v>0</v>
      </c>
    </row>
    <row r="99" spans="2:28" x14ac:dyDescent="0.2">
      <c r="B99" s="6">
        <v>44293</v>
      </c>
      <c r="C99" s="12">
        <f>IF(Control!$C$11="Highly pure",Parameters!$C$11*'Water demand'!C99/1000,IF(Control!$C$11="Tap water",0,Parameters!$C$21*'Water demand'!C99/1000))</f>
        <v>0</v>
      </c>
      <c r="D99" s="12">
        <f>IF(Control!$C$11="Highly pure",Parameters!$C$11*'Water demand'!D99/1000,IF(Control!$C$11="Tap water",0,Parameters!$C$21*'Water demand'!D99/1000))</f>
        <v>0</v>
      </c>
      <c r="E99" s="12">
        <f>IF(Control!$C$11="Highly pure",Parameters!$C$11*'Water demand'!E99/1000,IF(Control!$C$11="Tap water",0,Parameters!$C$21*'Water demand'!E99/1000))</f>
        <v>0</v>
      </c>
      <c r="F99" s="12">
        <f>IF(Control!$C$11="Highly pure",Parameters!$C$11*'Water demand'!F99/1000,IF(Control!$C$11="Tap water",0,Parameters!$C$21*'Water demand'!F99/1000))</f>
        <v>0</v>
      </c>
      <c r="G99" s="12">
        <f>IF(Control!$C$11="Highly pure",Parameters!$C$11*'Water demand'!G99/1000,IF(Control!$C$11="Tap water",0,Parameters!$C$21*'Water demand'!G99/1000))</f>
        <v>0</v>
      </c>
      <c r="H99" s="12">
        <f>IF(Control!$C$11="Highly pure",Parameters!$C$11*'Water demand'!H99/1000,IF(Control!$C$11="Tap water",0,Parameters!$C$21*'Water demand'!H99/1000))</f>
        <v>0</v>
      </c>
      <c r="I99" s="12">
        <f>IF(Control!$C$11="Highly pure",Parameters!$C$11*'Water demand'!I99/1000,IF(Control!$C$11="Tap water",0,Parameters!$C$21*'Water demand'!I99/1000))</f>
        <v>0</v>
      </c>
      <c r="J99" s="12">
        <f>IF(Control!$C$11="Highly pure",Parameters!$C$11*'Water demand'!J99/1000,IF(Control!$C$11="Tap water",0,Parameters!$C$21*'Water demand'!J99/1000))</f>
        <v>0</v>
      </c>
      <c r="K99" s="12">
        <f>IF(Control!$C$11="Highly pure",Parameters!$C$11*'Water demand'!K99/1000,IF(Control!$C$11="Tap water",0,Parameters!$C$21*'Water demand'!K99/1000))</f>
        <v>0</v>
      </c>
      <c r="L99" s="12">
        <f>IF(Control!$C$11="Highly pure",Parameters!$C$11*'Water demand'!L99/1000,IF(Control!$C$11="Tap water",0,Parameters!$C$21*'Water demand'!L99/1000))</f>
        <v>0</v>
      </c>
      <c r="M99" s="12">
        <f>IF(Control!$C$11="Highly pure",Parameters!$C$11*'Water demand'!M99/1000,IF(Control!$C$11="Tap water",0,Parameters!$C$21*'Water demand'!M99/1000))</f>
        <v>0</v>
      </c>
      <c r="N99" s="12">
        <f>IF(Control!$C$11="Highly pure",Parameters!$C$11*'Water demand'!N99/1000,IF(Control!$C$11="Tap water",0,Parameters!$C$21*'Water demand'!N99/1000))</f>
        <v>0</v>
      </c>
      <c r="O99" s="12">
        <f>IF(Control!$C$11="Highly pure",Parameters!$C$11*'Water demand'!O99/1000,IF(Control!$C$11="Tap water",0,Parameters!$C$21*'Water demand'!O99/1000))</f>
        <v>0</v>
      </c>
      <c r="P99" s="12">
        <f>IF(Control!$C$11="Highly pure",Parameters!$C$11*'Water demand'!P99/1000,IF(Control!$C$11="Tap water",0,Parameters!$C$21*'Water demand'!P99/1000))</f>
        <v>0</v>
      </c>
      <c r="Q99" s="12">
        <f>IF(Control!$C$11="Highly pure",Parameters!$C$11*'Water demand'!Q99/1000,IF(Control!$C$11="Tap water",0,Parameters!$C$21*'Water demand'!Q99/1000))</f>
        <v>0</v>
      </c>
      <c r="R99" s="12">
        <f>IF(Control!$C$11="Highly pure",Parameters!$C$11*'Water demand'!R99/1000,IF(Control!$C$11="Tap water",0,Parameters!$C$21*'Water demand'!R99/1000))</f>
        <v>0</v>
      </c>
      <c r="S99" s="12">
        <f>IF(Control!$C$11="Highly pure",Parameters!$C$11*'Water demand'!S99/1000,IF(Control!$C$11="Tap water",0,Parameters!$C$21*'Water demand'!S99/1000))</f>
        <v>0</v>
      </c>
      <c r="T99" s="12">
        <f>IF(Control!$C$11="Highly pure",Parameters!$C$11*'Water demand'!T99/1000,IF(Control!$C$11="Tap water",0,Parameters!$C$21*'Water demand'!T99/1000))</f>
        <v>0</v>
      </c>
      <c r="U99" s="12">
        <f>IF(Control!$C$11="Highly pure",Parameters!$C$11*'Water demand'!U99/1000,IF(Control!$C$11="Tap water",0,Parameters!$C$21*'Water demand'!U99/1000))</f>
        <v>0</v>
      </c>
      <c r="V99" s="12">
        <f>IF(Control!$C$11="Highly pure",Parameters!$C$11*'Water demand'!V99/1000,IF(Control!$C$11="Tap water",0,Parameters!$C$21*'Water demand'!V99/1000))</f>
        <v>0</v>
      </c>
      <c r="W99" s="12">
        <f>IF(Control!$C$11="Highly pure",Parameters!$C$11*'Water demand'!W99/1000,IF(Control!$C$11="Tap water",0,Parameters!$C$21*'Water demand'!W99/1000))</f>
        <v>0</v>
      </c>
      <c r="X99" s="12">
        <f>IF(Control!$C$11="Highly pure",Parameters!$C$11*'Water demand'!X99/1000,IF(Control!$C$11="Tap water",0,Parameters!$C$21*'Water demand'!X99/1000))</f>
        <v>0</v>
      </c>
      <c r="Y99" s="12">
        <f>IF(Control!$C$11="Highly pure",Parameters!$C$11*'Water demand'!Y99/1000,IF(Control!$C$11="Tap water",0,Parameters!$C$21*'Water demand'!Y99/1000))</f>
        <v>0</v>
      </c>
      <c r="Z99" s="12">
        <f>IF(Control!$C$11="Highly pure",Parameters!$C$11*'Water demand'!Z99/1000,IF(Control!$C$11="Tap water",0,Parameters!$C$21*'Water demand'!Z99/1000))</f>
        <v>0</v>
      </c>
      <c r="AB99" s="7">
        <f t="shared" si="1"/>
        <v>0</v>
      </c>
    </row>
    <row r="100" spans="2:28" x14ac:dyDescent="0.2">
      <c r="B100" s="6">
        <v>44294</v>
      </c>
      <c r="C100" s="12">
        <f>IF(Control!$C$11="Highly pure",Parameters!$C$11*'Water demand'!C100/1000,IF(Control!$C$11="Tap water",0,Parameters!$C$21*'Water demand'!C100/1000))</f>
        <v>0</v>
      </c>
      <c r="D100" s="12">
        <f>IF(Control!$C$11="Highly pure",Parameters!$C$11*'Water demand'!D100/1000,IF(Control!$C$11="Tap water",0,Parameters!$C$21*'Water demand'!D100/1000))</f>
        <v>0</v>
      </c>
      <c r="E100" s="12">
        <f>IF(Control!$C$11="Highly pure",Parameters!$C$11*'Water demand'!E100/1000,IF(Control!$C$11="Tap water",0,Parameters!$C$21*'Water demand'!E100/1000))</f>
        <v>0</v>
      </c>
      <c r="F100" s="12">
        <f>IF(Control!$C$11="Highly pure",Parameters!$C$11*'Water demand'!F100/1000,IF(Control!$C$11="Tap water",0,Parameters!$C$21*'Water demand'!F100/1000))</f>
        <v>0</v>
      </c>
      <c r="G100" s="12">
        <f>IF(Control!$C$11="Highly pure",Parameters!$C$11*'Water demand'!G100/1000,IF(Control!$C$11="Tap water",0,Parameters!$C$21*'Water demand'!G100/1000))</f>
        <v>0</v>
      </c>
      <c r="H100" s="12">
        <f>IF(Control!$C$11="Highly pure",Parameters!$C$11*'Water demand'!H100/1000,IF(Control!$C$11="Tap water",0,Parameters!$C$21*'Water demand'!H100/1000))</f>
        <v>0</v>
      </c>
      <c r="I100" s="12">
        <f>IF(Control!$C$11="Highly pure",Parameters!$C$11*'Water demand'!I100/1000,IF(Control!$C$11="Tap water",0,Parameters!$C$21*'Water demand'!I100/1000))</f>
        <v>0</v>
      </c>
      <c r="J100" s="12">
        <f>IF(Control!$C$11="Highly pure",Parameters!$C$11*'Water demand'!J100/1000,IF(Control!$C$11="Tap water",0,Parameters!$C$21*'Water demand'!J100/1000))</f>
        <v>0</v>
      </c>
      <c r="K100" s="12">
        <f>IF(Control!$C$11="Highly pure",Parameters!$C$11*'Water demand'!K100/1000,IF(Control!$C$11="Tap water",0,Parameters!$C$21*'Water demand'!K100/1000))</f>
        <v>0</v>
      </c>
      <c r="L100" s="12">
        <f>IF(Control!$C$11="Highly pure",Parameters!$C$11*'Water demand'!L100/1000,IF(Control!$C$11="Tap water",0,Parameters!$C$21*'Water demand'!L100/1000))</f>
        <v>0</v>
      </c>
      <c r="M100" s="12">
        <f>IF(Control!$C$11="Highly pure",Parameters!$C$11*'Water demand'!M100/1000,IF(Control!$C$11="Tap water",0,Parameters!$C$21*'Water demand'!M100/1000))</f>
        <v>0</v>
      </c>
      <c r="N100" s="12">
        <f>IF(Control!$C$11="Highly pure",Parameters!$C$11*'Water demand'!N100/1000,IF(Control!$C$11="Tap water",0,Parameters!$C$21*'Water demand'!N100/1000))</f>
        <v>0</v>
      </c>
      <c r="O100" s="12">
        <f>IF(Control!$C$11="Highly pure",Parameters!$C$11*'Water demand'!O100/1000,IF(Control!$C$11="Tap water",0,Parameters!$C$21*'Water demand'!O100/1000))</f>
        <v>0</v>
      </c>
      <c r="P100" s="12">
        <f>IF(Control!$C$11="Highly pure",Parameters!$C$11*'Water demand'!P100/1000,IF(Control!$C$11="Tap water",0,Parameters!$C$21*'Water demand'!P100/1000))</f>
        <v>0</v>
      </c>
      <c r="Q100" s="12">
        <f>IF(Control!$C$11="Highly pure",Parameters!$C$11*'Water demand'!Q100/1000,IF(Control!$C$11="Tap water",0,Parameters!$C$21*'Water demand'!Q100/1000))</f>
        <v>0</v>
      </c>
      <c r="R100" s="12">
        <f>IF(Control!$C$11="Highly pure",Parameters!$C$11*'Water demand'!R100/1000,IF(Control!$C$11="Tap water",0,Parameters!$C$21*'Water demand'!R100/1000))</f>
        <v>0</v>
      </c>
      <c r="S100" s="12">
        <f>IF(Control!$C$11="Highly pure",Parameters!$C$11*'Water demand'!S100/1000,IF(Control!$C$11="Tap water",0,Parameters!$C$21*'Water demand'!S100/1000))</f>
        <v>0</v>
      </c>
      <c r="T100" s="12">
        <f>IF(Control!$C$11="Highly pure",Parameters!$C$11*'Water demand'!T100/1000,IF(Control!$C$11="Tap water",0,Parameters!$C$21*'Water demand'!T100/1000))</f>
        <v>0</v>
      </c>
      <c r="U100" s="12">
        <f>IF(Control!$C$11="Highly pure",Parameters!$C$11*'Water demand'!U100/1000,IF(Control!$C$11="Tap water",0,Parameters!$C$21*'Water demand'!U100/1000))</f>
        <v>0</v>
      </c>
      <c r="V100" s="12">
        <f>IF(Control!$C$11="Highly pure",Parameters!$C$11*'Water demand'!V100/1000,IF(Control!$C$11="Tap water",0,Parameters!$C$21*'Water demand'!V100/1000))</f>
        <v>0</v>
      </c>
      <c r="W100" s="12">
        <f>IF(Control!$C$11="Highly pure",Parameters!$C$11*'Water demand'!W100/1000,IF(Control!$C$11="Tap water",0,Parameters!$C$21*'Water demand'!W100/1000))</f>
        <v>0</v>
      </c>
      <c r="X100" s="12">
        <f>IF(Control!$C$11="Highly pure",Parameters!$C$11*'Water demand'!X100/1000,IF(Control!$C$11="Tap water",0,Parameters!$C$21*'Water demand'!X100/1000))</f>
        <v>0</v>
      </c>
      <c r="Y100" s="12">
        <f>IF(Control!$C$11="Highly pure",Parameters!$C$11*'Water demand'!Y100/1000,IF(Control!$C$11="Tap water",0,Parameters!$C$21*'Water demand'!Y100/1000))</f>
        <v>0</v>
      </c>
      <c r="Z100" s="12">
        <f>IF(Control!$C$11="Highly pure",Parameters!$C$11*'Water demand'!Z100/1000,IF(Control!$C$11="Tap water",0,Parameters!$C$21*'Water demand'!Z100/1000))</f>
        <v>0</v>
      </c>
      <c r="AB100" s="7">
        <f t="shared" si="1"/>
        <v>0</v>
      </c>
    </row>
    <row r="101" spans="2:28" x14ac:dyDescent="0.2">
      <c r="B101" s="6">
        <v>44295</v>
      </c>
      <c r="C101" s="12">
        <f>IF(Control!$C$11="Highly pure",Parameters!$C$11*'Water demand'!C101/1000,IF(Control!$C$11="Tap water",0,Parameters!$C$21*'Water demand'!C101/1000))</f>
        <v>0</v>
      </c>
      <c r="D101" s="12">
        <f>IF(Control!$C$11="Highly pure",Parameters!$C$11*'Water demand'!D101/1000,IF(Control!$C$11="Tap water",0,Parameters!$C$21*'Water demand'!D101/1000))</f>
        <v>0</v>
      </c>
      <c r="E101" s="12">
        <f>IF(Control!$C$11="Highly pure",Parameters!$C$11*'Water demand'!E101/1000,IF(Control!$C$11="Tap water",0,Parameters!$C$21*'Water demand'!E101/1000))</f>
        <v>0</v>
      </c>
      <c r="F101" s="12">
        <f>IF(Control!$C$11="Highly pure",Parameters!$C$11*'Water demand'!F101/1000,IF(Control!$C$11="Tap water",0,Parameters!$C$21*'Water demand'!F101/1000))</f>
        <v>0</v>
      </c>
      <c r="G101" s="12">
        <f>IF(Control!$C$11="Highly pure",Parameters!$C$11*'Water demand'!G101/1000,IF(Control!$C$11="Tap water",0,Parameters!$C$21*'Water demand'!G101/1000))</f>
        <v>0</v>
      </c>
      <c r="H101" s="12">
        <f>IF(Control!$C$11="Highly pure",Parameters!$C$11*'Water demand'!H101/1000,IF(Control!$C$11="Tap water",0,Parameters!$C$21*'Water demand'!H101/1000))</f>
        <v>0</v>
      </c>
      <c r="I101" s="12">
        <f>IF(Control!$C$11="Highly pure",Parameters!$C$11*'Water demand'!I101/1000,IF(Control!$C$11="Tap water",0,Parameters!$C$21*'Water demand'!I101/1000))</f>
        <v>0</v>
      </c>
      <c r="J101" s="12">
        <f>IF(Control!$C$11="Highly pure",Parameters!$C$11*'Water demand'!J101/1000,IF(Control!$C$11="Tap water",0,Parameters!$C$21*'Water demand'!J101/1000))</f>
        <v>0</v>
      </c>
      <c r="K101" s="12">
        <f>IF(Control!$C$11="Highly pure",Parameters!$C$11*'Water demand'!K101/1000,IF(Control!$C$11="Tap water",0,Parameters!$C$21*'Water demand'!K101/1000))</f>
        <v>0</v>
      </c>
      <c r="L101" s="12">
        <f>IF(Control!$C$11="Highly pure",Parameters!$C$11*'Water demand'!L101/1000,IF(Control!$C$11="Tap water",0,Parameters!$C$21*'Water demand'!L101/1000))</f>
        <v>0</v>
      </c>
      <c r="M101" s="12">
        <f>IF(Control!$C$11="Highly pure",Parameters!$C$11*'Water demand'!M101/1000,IF(Control!$C$11="Tap water",0,Parameters!$C$21*'Water demand'!M101/1000))</f>
        <v>0</v>
      </c>
      <c r="N101" s="12">
        <f>IF(Control!$C$11="Highly pure",Parameters!$C$11*'Water demand'!N101/1000,IF(Control!$C$11="Tap water",0,Parameters!$C$21*'Water demand'!N101/1000))</f>
        <v>0</v>
      </c>
      <c r="O101" s="12">
        <f>IF(Control!$C$11="Highly pure",Parameters!$C$11*'Water demand'!O101/1000,IF(Control!$C$11="Tap water",0,Parameters!$C$21*'Water demand'!O101/1000))</f>
        <v>0</v>
      </c>
      <c r="P101" s="12">
        <f>IF(Control!$C$11="Highly pure",Parameters!$C$11*'Water demand'!P101/1000,IF(Control!$C$11="Tap water",0,Parameters!$C$21*'Water demand'!P101/1000))</f>
        <v>0</v>
      </c>
      <c r="Q101" s="12">
        <f>IF(Control!$C$11="Highly pure",Parameters!$C$11*'Water demand'!Q101/1000,IF(Control!$C$11="Tap water",0,Parameters!$C$21*'Water demand'!Q101/1000))</f>
        <v>0</v>
      </c>
      <c r="R101" s="12">
        <f>IF(Control!$C$11="Highly pure",Parameters!$C$11*'Water demand'!R101/1000,IF(Control!$C$11="Tap water",0,Parameters!$C$21*'Water demand'!R101/1000))</f>
        <v>0</v>
      </c>
      <c r="S101" s="12">
        <f>IF(Control!$C$11="Highly pure",Parameters!$C$11*'Water demand'!S101/1000,IF(Control!$C$11="Tap water",0,Parameters!$C$21*'Water demand'!S101/1000))</f>
        <v>0</v>
      </c>
      <c r="T101" s="12">
        <f>IF(Control!$C$11="Highly pure",Parameters!$C$11*'Water demand'!T101/1000,IF(Control!$C$11="Tap water",0,Parameters!$C$21*'Water demand'!T101/1000))</f>
        <v>0</v>
      </c>
      <c r="U101" s="12">
        <f>IF(Control!$C$11="Highly pure",Parameters!$C$11*'Water demand'!U101/1000,IF(Control!$C$11="Tap water",0,Parameters!$C$21*'Water demand'!U101/1000))</f>
        <v>0</v>
      </c>
      <c r="V101" s="12">
        <f>IF(Control!$C$11="Highly pure",Parameters!$C$11*'Water demand'!V101/1000,IF(Control!$C$11="Tap water",0,Parameters!$C$21*'Water demand'!V101/1000))</f>
        <v>0</v>
      </c>
      <c r="W101" s="12">
        <f>IF(Control!$C$11="Highly pure",Parameters!$C$11*'Water demand'!W101/1000,IF(Control!$C$11="Tap water",0,Parameters!$C$21*'Water demand'!W101/1000))</f>
        <v>0</v>
      </c>
      <c r="X101" s="12">
        <f>IF(Control!$C$11="Highly pure",Parameters!$C$11*'Water demand'!X101/1000,IF(Control!$C$11="Tap water",0,Parameters!$C$21*'Water demand'!X101/1000))</f>
        <v>0</v>
      </c>
      <c r="Y101" s="12">
        <f>IF(Control!$C$11="Highly pure",Parameters!$C$11*'Water demand'!Y101/1000,IF(Control!$C$11="Tap water",0,Parameters!$C$21*'Water demand'!Y101/1000))</f>
        <v>0</v>
      </c>
      <c r="Z101" s="12">
        <f>IF(Control!$C$11="Highly pure",Parameters!$C$11*'Water demand'!Z101/1000,IF(Control!$C$11="Tap water",0,Parameters!$C$21*'Water demand'!Z101/1000))</f>
        <v>0</v>
      </c>
      <c r="AB101" s="7">
        <f t="shared" si="1"/>
        <v>0</v>
      </c>
    </row>
    <row r="102" spans="2:28" x14ac:dyDescent="0.2">
      <c r="B102" s="6">
        <v>44296</v>
      </c>
      <c r="C102" s="12">
        <f>IF(Control!$C$11="Highly pure",Parameters!$C$11*'Water demand'!C102/1000,IF(Control!$C$11="Tap water",0,Parameters!$C$21*'Water demand'!C102/1000))</f>
        <v>0</v>
      </c>
      <c r="D102" s="12">
        <f>IF(Control!$C$11="Highly pure",Parameters!$C$11*'Water demand'!D102/1000,IF(Control!$C$11="Tap water",0,Parameters!$C$21*'Water demand'!D102/1000))</f>
        <v>0</v>
      </c>
      <c r="E102" s="12">
        <f>IF(Control!$C$11="Highly pure",Parameters!$C$11*'Water demand'!E102/1000,IF(Control!$C$11="Tap water",0,Parameters!$C$21*'Water demand'!E102/1000))</f>
        <v>0</v>
      </c>
      <c r="F102" s="12">
        <f>IF(Control!$C$11="Highly pure",Parameters!$C$11*'Water demand'!F102/1000,IF(Control!$C$11="Tap water",0,Parameters!$C$21*'Water demand'!F102/1000))</f>
        <v>0</v>
      </c>
      <c r="G102" s="12">
        <f>IF(Control!$C$11="Highly pure",Parameters!$C$11*'Water demand'!G102/1000,IF(Control!$C$11="Tap water",0,Parameters!$C$21*'Water demand'!G102/1000))</f>
        <v>0</v>
      </c>
      <c r="H102" s="12">
        <f>IF(Control!$C$11="Highly pure",Parameters!$C$11*'Water demand'!H102/1000,IF(Control!$C$11="Tap water",0,Parameters!$C$21*'Water demand'!H102/1000))</f>
        <v>0</v>
      </c>
      <c r="I102" s="12">
        <f>IF(Control!$C$11="Highly pure",Parameters!$C$11*'Water demand'!I102/1000,IF(Control!$C$11="Tap water",0,Parameters!$C$21*'Water demand'!I102/1000))</f>
        <v>0</v>
      </c>
      <c r="J102" s="12">
        <f>IF(Control!$C$11="Highly pure",Parameters!$C$11*'Water demand'!J102/1000,IF(Control!$C$11="Tap water",0,Parameters!$C$21*'Water demand'!J102/1000))</f>
        <v>0</v>
      </c>
      <c r="K102" s="12">
        <f>IF(Control!$C$11="Highly pure",Parameters!$C$11*'Water demand'!K102/1000,IF(Control!$C$11="Tap water",0,Parameters!$C$21*'Water demand'!K102/1000))</f>
        <v>0</v>
      </c>
      <c r="L102" s="12">
        <f>IF(Control!$C$11="Highly pure",Parameters!$C$11*'Water demand'!L102/1000,IF(Control!$C$11="Tap water",0,Parameters!$C$21*'Water demand'!L102/1000))</f>
        <v>0</v>
      </c>
      <c r="M102" s="12">
        <f>IF(Control!$C$11="Highly pure",Parameters!$C$11*'Water demand'!M102/1000,IF(Control!$C$11="Tap water",0,Parameters!$C$21*'Water demand'!M102/1000))</f>
        <v>0</v>
      </c>
      <c r="N102" s="12">
        <f>IF(Control!$C$11="Highly pure",Parameters!$C$11*'Water demand'!N102/1000,IF(Control!$C$11="Tap water",0,Parameters!$C$21*'Water demand'!N102/1000))</f>
        <v>0</v>
      </c>
      <c r="O102" s="12">
        <f>IF(Control!$C$11="Highly pure",Parameters!$C$11*'Water demand'!O102/1000,IF(Control!$C$11="Tap water",0,Parameters!$C$21*'Water demand'!O102/1000))</f>
        <v>0</v>
      </c>
      <c r="P102" s="12">
        <f>IF(Control!$C$11="Highly pure",Parameters!$C$11*'Water demand'!P102/1000,IF(Control!$C$11="Tap water",0,Parameters!$C$21*'Water demand'!P102/1000))</f>
        <v>0</v>
      </c>
      <c r="Q102" s="12">
        <f>IF(Control!$C$11="Highly pure",Parameters!$C$11*'Water demand'!Q102/1000,IF(Control!$C$11="Tap water",0,Parameters!$C$21*'Water demand'!Q102/1000))</f>
        <v>0</v>
      </c>
      <c r="R102" s="12">
        <f>IF(Control!$C$11="Highly pure",Parameters!$C$11*'Water demand'!R102/1000,IF(Control!$C$11="Tap water",0,Parameters!$C$21*'Water demand'!R102/1000))</f>
        <v>0</v>
      </c>
      <c r="S102" s="12">
        <f>IF(Control!$C$11="Highly pure",Parameters!$C$11*'Water demand'!S102/1000,IF(Control!$C$11="Tap water",0,Parameters!$C$21*'Water demand'!S102/1000))</f>
        <v>0</v>
      </c>
      <c r="T102" s="12">
        <f>IF(Control!$C$11="Highly pure",Parameters!$C$11*'Water demand'!T102/1000,IF(Control!$C$11="Tap water",0,Parameters!$C$21*'Water demand'!T102/1000))</f>
        <v>0</v>
      </c>
      <c r="U102" s="12">
        <f>IF(Control!$C$11="Highly pure",Parameters!$C$11*'Water demand'!U102/1000,IF(Control!$C$11="Tap water",0,Parameters!$C$21*'Water demand'!U102/1000))</f>
        <v>0</v>
      </c>
      <c r="V102" s="12">
        <f>IF(Control!$C$11="Highly pure",Parameters!$C$11*'Water demand'!V102/1000,IF(Control!$C$11="Tap water",0,Parameters!$C$21*'Water demand'!V102/1000))</f>
        <v>0</v>
      </c>
      <c r="W102" s="12">
        <f>IF(Control!$C$11="Highly pure",Parameters!$C$11*'Water demand'!W102/1000,IF(Control!$C$11="Tap water",0,Parameters!$C$21*'Water demand'!W102/1000))</f>
        <v>0</v>
      </c>
      <c r="X102" s="12">
        <f>IF(Control!$C$11="Highly pure",Parameters!$C$11*'Water demand'!X102/1000,IF(Control!$C$11="Tap water",0,Parameters!$C$21*'Water demand'!X102/1000))</f>
        <v>0</v>
      </c>
      <c r="Y102" s="12">
        <f>IF(Control!$C$11="Highly pure",Parameters!$C$11*'Water demand'!Y102/1000,IF(Control!$C$11="Tap water",0,Parameters!$C$21*'Water demand'!Y102/1000))</f>
        <v>0</v>
      </c>
      <c r="Z102" s="12">
        <f>IF(Control!$C$11="Highly pure",Parameters!$C$11*'Water demand'!Z102/1000,IF(Control!$C$11="Tap water",0,Parameters!$C$21*'Water demand'!Z102/1000))</f>
        <v>0</v>
      </c>
      <c r="AB102" s="7">
        <f t="shared" si="1"/>
        <v>0</v>
      </c>
    </row>
    <row r="103" spans="2:28" x14ac:dyDescent="0.2">
      <c r="B103" s="6">
        <v>44297</v>
      </c>
      <c r="C103" s="12">
        <f>IF(Control!$C$11="Highly pure",Parameters!$C$11*'Water demand'!C103/1000,IF(Control!$C$11="Tap water",0,Parameters!$C$21*'Water demand'!C103/1000))</f>
        <v>0</v>
      </c>
      <c r="D103" s="12">
        <f>IF(Control!$C$11="Highly pure",Parameters!$C$11*'Water demand'!D103/1000,IF(Control!$C$11="Tap water",0,Parameters!$C$21*'Water demand'!D103/1000))</f>
        <v>0</v>
      </c>
      <c r="E103" s="12">
        <f>IF(Control!$C$11="Highly pure",Parameters!$C$11*'Water demand'!E103/1000,IF(Control!$C$11="Tap water",0,Parameters!$C$21*'Water demand'!E103/1000))</f>
        <v>0</v>
      </c>
      <c r="F103" s="12">
        <f>IF(Control!$C$11="Highly pure",Parameters!$C$11*'Water demand'!F103/1000,IF(Control!$C$11="Tap water",0,Parameters!$C$21*'Water demand'!F103/1000))</f>
        <v>0</v>
      </c>
      <c r="G103" s="12">
        <f>IF(Control!$C$11="Highly pure",Parameters!$C$11*'Water demand'!G103/1000,IF(Control!$C$11="Tap water",0,Parameters!$C$21*'Water demand'!G103/1000))</f>
        <v>0</v>
      </c>
      <c r="H103" s="12">
        <f>IF(Control!$C$11="Highly pure",Parameters!$C$11*'Water demand'!H103/1000,IF(Control!$C$11="Tap water",0,Parameters!$C$21*'Water demand'!H103/1000))</f>
        <v>0</v>
      </c>
      <c r="I103" s="12">
        <f>IF(Control!$C$11="Highly pure",Parameters!$C$11*'Water demand'!I103/1000,IF(Control!$C$11="Tap water",0,Parameters!$C$21*'Water demand'!I103/1000))</f>
        <v>0</v>
      </c>
      <c r="J103" s="12">
        <f>IF(Control!$C$11="Highly pure",Parameters!$C$11*'Water demand'!J103/1000,IF(Control!$C$11="Tap water",0,Parameters!$C$21*'Water demand'!J103/1000))</f>
        <v>0</v>
      </c>
      <c r="K103" s="12">
        <f>IF(Control!$C$11="Highly pure",Parameters!$C$11*'Water demand'!K103/1000,IF(Control!$C$11="Tap water",0,Parameters!$C$21*'Water demand'!K103/1000))</f>
        <v>0</v>
      </c>
      <c r="L103" s="12">
        <f>IF(Control!$C$11="Highly pure",Parameters!$C$11*'Water demand'!L103/1000,IF(Control!$C$11="Tap water",0,Parameters!$C$21*'Water demand'!L103/1000))</f>
        <v>0</v>
      </c>
      <c r="M103" s="12">
        <f>IF(Control!$C$11="Highly pure",Parameters!$C$11*'Water demand'!M103/1000,IF(Control!$C$11="Tap water",0,Parameters!$C$21*'Water demand'!M103/1000))</f>
        <v>0</v>
      </c>
      <c r="N103" s="12">
        <f>IF(Control!$C$11="Highly pure",Parameters!$C$11*'Water demand'!N103/1000,IF(Control!$C$11="Tap water",0,Parameters!$C$21*'Water demand'!N103/1000))</f>
        <v>0</v>
      </c>
      <c r="O103" s="12">
        <f>IF(Control!$C$11="Highly pure",Parameters!$C$11*'Water demand'!O103/1000,IF(Control!$C$11="Tap water",0,Parameters!$C$21*'Water demand'!O103/1000))</f>
        <v>0</v>
      </c>
      <c r="P103" s="12">
        <f>IF(Control!$C$11="Highly pure",Parameters!$C$11*'Water demand'!P103/1000,IF(Control!$C$11="Tap water",0,Parameters!$C$21*'Water demand'!P103/1000))</f>
        <v>0</v>
      </c>
      <c r="Q103" s="12">
        <f>IF(Control!$C$11="Highly pure",Parameters!$C$11*'Water demand'!Q103/1000,IF(Control!$C$11="Tap water",0,Parameters!$C$21*'Water demand'!Q103/1000))</f>
        <v>0</v>
      </c>
      <c r="R103" s="12">
        <f>IF(Control!$C$11="Highly pure",Parameters!$C$11*'Water demand'!R103/1000,IF(Control!$C$11="Tap water",0,Parameters!$C$21*'Water demand'!R103/1000))</f>
        <v>0</v>
      </c>
      <c r="S103" s="12">
        <f>IF(Control!$C$11="Highly pure",Parameters!$C$11*'Water demand'!S103/1000,IF(Control!$C$11="Tap water",0,Parameters!$C$21*'Water demand'!S103/1000))</f>
        <v>0</v>
      </c>
      <c r="T103" s="12">
        <f>IF(Control!$C$11="Highly pure",Parameters!$C$11*'Water demand'!T103/1000,IF(Control!$C$11="Tap water",0,Parameters!$C$21*'Water demand'!T103/1000))</f>
        <v>0</v>
      </c>
      <c r="U103" s="12">
        <f>IF(Control!$C$11="Highly pure",Parameters!$C$11*'Water demand'!U103/1000,IF(Control!$C$11="Tap water",0,Parameters!$C$21*'Water demand'!U103/1000))</f>
        <v>0</v>
      </c>
      <c r="V103" s="12">
        <f>IF(Control!$C$11="Highly pure",Parameters!$C$11*'Water demand'!V103/1000,IF(Control!$C$11="Tap water",0,Parameters!$C$21*'Water demand'!V103/1000))</f>
        <v>0</v>
      </c>
      <c r="W103" s="12">
        <f>IF(Control!$C$11="Highly pure",Parameters!$C$11*'Water demand'!W103/1000,IF(Control!$C$11="Tap water",0,Parameters!$C$21*'Water demand'!W103/1000))</f>
        <v>0</v>
      </c>
      <c r="X103" s="12">
        <f>IF(Control!$C$11="Highly pure",Parameters!$C$11*'Water demand'!X103/1000,IF(Control!$C$11="Tap water",0,Parameters!$C$21*'Water demand'!X103/1000))</f>
        <v>0</v>
      </c>
      <c r="Y103" s="12">
        <f>IF(Control!$C$11="Highly pure",Parameters!$C$11*'Water demand'!Y103/1000,IF(Control!$C$11="Tap water",0,Parameters!$C$21*'Water demand'!Y103/1000))</f>
        <v>0</v>
      </c>
      <c r="Z103" s="12">
        <f>IF(Control!$C$11="Highly pure",Parameters!$C$11*'Water demand'!Z103/1000,IF(Control!$C$11="Tap water",0,Parameters!$C$21*'Water demand'!Z103/1000))</f>
        <v>0</v>
      </c>
      <c r="AB103" s="7">
        <f t="shared" si="1"/>
        <v>0</v>
      </c>
    </row>
    <row r="104" spans="2:28" x14ac:dyDescent="0.2">
      <c r="B104" s="6">
        <v>44298</v>
      </c>
      <c r="C104" s="12">
        <f>IF(Control!$C$11="Highly pure",Parameters!$C$11*'Water demand'!C104/1000,IF(Control!$C$11="Tap water",0,Parameters!$C$21*'Water demand'!C104/1000))</f>
        <v>0</v>
      </c>
      <c r="D104" s="12">
        <f>IF(Control!$C$11="Highly pure",Parameters!$C$11*'Water demand'!D104/1000,IF(Control!$C$11="Tap water",0,Parameters!$C$21*'Water demand'!D104/1000))</f>
        <v>0</v>
      </c>
      <c r="E104" s="12">
        <f>IF(Control!$C$11="Highly pure",Parameters!$C$11*'Water demand'!E104/1000,IF(Control!$C$11="Tap water",0,Parameters!$C$21*'Water demand'!E104/1000))</f>
        <v>0</v>
      </c>
      <c r="F104" s="12">
        <f>IF(Control!$C$11="Highly pure",Parameters!$C$11*'Water demand'!F104/1000,IF(Control!$C$11="Tap water",0,Parameters!$C$21*'Water demand'!F104/1000))</f>
        <v>0</v>
      </c>
      <c r="G104" s="12">
        <f>IF(Control!$C$11="Highly pure",Parameters!$C$11*'Water demand'!G104/1000,IF(Control!$C$11="Tap water",0,Parameters!$C$21*'Water demand'!G104/1000))</f>
        <v>0</v>
      </c>
      <c r="H104" s="12">
        <f>IF(Control!$C$11="Highly pure",Parameters!$C$11*'Water demand'!H104/1000,IF(Control!$C$11="Tap water",0,Parameters!$C$21*'Water demand'!H104/1000))</f>
        <v>0</v>
      </c>
      <c r="I104" s="12">
        <f>IF(Control!$C$11="Highly pure",Parameters!$C$11*'Water demand'!I104/1000,IF(Control!$C$11="Tap water",0,Parameters!$C$21*'Water demand'!I104/1000))</f>
        <v>0</v>
      </c>
      <c r="J104" s="12">
        <f>IF(Control!$C$11="Highly pure",Parameters!$C$11*'Water demand'!J104/1000,IF(Control!$C$11="Tap water",0,Parameters!$C$21*'Water demand'!J104/1000))</f>
        <v>0</v>
      </c>
      <c r="K104" s="12">
        <f>IF(Control!$C$11="Highly pure",Parameters!$C$11*'Water demand'!K104/1000,IF(Control!$C$11="Tap water",0,Parameters!$C$21*'Water demand'!K104/1000))</f>
        <v>0</v>
      </c>
      <c r="L104" s="12">
        <f>IF(Control!$C$11="Highly pure",Parameters!$C$11*'Water demand'!L104/1000,IF(Control!$C$11="Tap water",0,Parameters!$C$21*'Water demand'!L104/1000))</f>
        <v>0</v>
      </c>
      <c r="M104" s="12">
        <f>IF(Control!$C$11="Highly pure",Parameters!$C$11*'Water demand'!M104/1000,IF(Control!$C$11="Tap water",0,Parameters!$C$21*'Water demand'!M104/1000))</f>
        <v>0</v>
      </c>
      <c r="N104" s="12">
        <f>IF(Control!$C$11="Highly pure",Parameters!$C$11*'Water demand'!N104/1000,IF(Control!$C$11="Tap water",0,Parameters!$C$21*'Water demand'!N104/1000))</f>
        <v>0</v>
      </c>
      <c r="O104" s="12">
        <f>IF(Control!$C$11="Highly pure",Parameters!$C$11*'Water demand'!O104/1000,IF(Control!$C$11="Tap water",0,Parameters!$C$21*'Water demand'!O104/1000))</f>
        <v>0</v>
      </c>
      <c r="P104" s="12">
        <f>IF(Control!$C$11="Highly pure",Parameters!$C$11*'Water demand'!P104/1000,IF(Control!$C$11="Tap water",0,Parameters!$C$21*'Water demand'!P104/1000))</f>
        <v>0</v>
      </c>
      <c r="Q104" s="12">
        <f>IF(Control!$C$11="Highly pure",Parameters!$C$11*'Water demand'!Q104/1000,IF(Control!$C$11="Tap water",0,Parameters!$C$21*'Water demand'!Q104/1000))</f>
        <v>0</v>
      </c>
      <c r="R104" s="12">
        <f>IF(Control!$C$11="Highly pure",Parameters!$C$11*'Water demand'!R104/1000,IF(Control!$C$11="Tap water",0,Parameters!$C$21*'Water demand'!R104/1000))</f>
        <v>0</v>
      </c>
      <c r="S104" s="12">
        <f>IF(Control!$C$11="Highly pure",Parameters!$C$11*'Water demand'!S104/1000,IF(Control!$C$11="Tap water",0,Parameters!$C$21*'Water demand'!S104/1000))</f>
        <v>0</v>
      </c>
      <c r="T104" s="12">
        <f>IF(Control!$C$11="Highly pure",Parameters!$C$11*'Water demand'!T104/1000,IF(Control!$C$11="Tap water",0,Parameters!$C$21*'Water demand'!T104/1000))</f>
        <v>0</v>
      </c>
      <c r="U104" s="12">
        <f>IF(Control!$C$11="Highly pure",Parameters!$C$11*'Water demand'!U104/1000,IF(Control!$C$11="Tap water",0,Parameters!$C$21*'Water demand'!U104/1000))</f>
        <v>0</v>
      </c>
      <c r="V104" s="12">
        <f>IF(Control!$C$11="Highly pure",Parameters!$C$11*'Water demand'!V104/1000,IF(Control!$C$11="Tap water",0,Parameters!$C$21*'Water demand'!V104/1000))</f>
        <v>0</v>
      </c>
      <c r="W104" s="12">
        <f>IF(Control!$C$11="Highly pure",Parameters!$C$11*'Water demand'!W104/1000,IF(Control!$C$11="Tap water",0,Parameters!$C$21*'Water demand'!W104/1000))</f>
        <v>0</v>
      </c>
      <c r="X104" s="12">
        <f>IF(Control!$C$11="Highly pure",Parameters!$C$11*'Water demand'!X104/1000,IF(Control!$C$11="Tap water",0,Parameters!$C$21*'Water demand'!X104/1000))</f>
        <v>0</v>
      </c>
      <c r="Y104" s="12">
        <f>IF(Control!$C$11="Highly pure",Parameters!$C$11*'Water demand'!Y104/1000,IF(Control!$C$11="Tap water",0,Parameters!$C$21*'Water demand'!Y104/1000))</f>
        <v>0</v>
      </c>
      <c r="Z104" s="12">
        <f>IF(Control!$C$11="Highly pure",Parameters!$C$11*'Water demand'!Z104/1000,IF(Control!$C$11="Tap water",0,Parameters!$C$21*'Water demand'!Z104/1000))</f>
        <v>0</v>
      </c>
      <c r="AB104" s="7">
        <f t="shared" si="1"/>
        <v>0</v>
      </c>
    </row>
    <row r="105" spans="2:28" x14ac:dyDescent="0.2">
      <c r="B105" s="6">
        <v>44299</v>
      </c>
      <c r="C105" s="12">
        <f>IF(Control!$C$11="Highly pure",Parameters!$C$11*'Water demand'!C105/1000,IF(Control!$C$11="Tap water",0,Parameters!$C$21*'Water demand'!C105/1000))</f>
        <v>0</v>
      </c>
      <c r="D105" s="12">
        <f>IF(Control!$C$11="Highly pure",Parameters!$C$11*'Water demand'!D105/1000,IF(Control!$C$11="Tap water",0,Parameters!$C$21*'Water demand'!D105/1000))</f>
        <v>0</v>
      </c>
      <c r="E105" s="12">
        <f>IF(Control!$C$11="Highly pure",Parameters!$C$11*'Water demand'!E105/1000,IF(Control!$C$11="Tap water",0,Parameters!$C$21*'Water demand'!E105/1000))</f>
        <v>0</v>
      </c>
      <c r="F105" s="12">
        <f>IF(Control!$C$11="Highly pure",Parameters!$C$11*'Water demand'!F105/1000,IF(Control!$C$11="Tap water",0,Parameters!$C$21*'Water demand'!F105/1000))</f>
        <v>0</v>
      </c>
      <c r="G105" s="12">
        <f>IF(Control!$C$11="Highly pure",Parameters!$C$11*'Water demand'!G105/1000,IF(Control!$C$11="Tap water",0,Parameters!$C$21*'Water demand'!G105/1000))</f>
        <v>0</v>
      </c>
      <c r="H105" s="12">
        <f>IF(Control!$C$11="Highly pure",Parameters!$C$11*'Water demand'!H105/1000,IF(Control!$C$11="Tap water",0,Parameters!$C$21*'Water demand'!H105/1000))</f>
        <v>0</v>
      </c>
      <c r="I105" s="12">
        <f>IF(Control!$C$11="Highly pure",Parameters!$C$11*'Water demand'!I105/1000,IF(Control!$C$11="Tap water",0,Parameters!$C$21*'Water demand'!I105/1000))</f>
        <v>0</v>
      </c>
      <c r="J105" s="12">
        <f>IF(Control!$C$11="Highly pure",Parameters!$C$11*'Water demand'!J105/1000,IF(Control!$C$11="Tap water",0,Parameters!$C$21*'Water demand'!J105/1000))</f>
        <v>0</v>
      </c>
      <c r="K105" s="12">
        <f>IF(Control!$C$11="Highly pure",Parameters!$C$11*'Water demand'!K105/1000,IF(Control!$C$11="Tap water",0,Parameters!$C$21*'Water demand'!K105/1000))</f>
        <v>0</v>
      </c>
      <c r="L105" s="12">
        <f>IF(Control!$C$11="Highly pure",Parameters!$C$11*'Water demand'!L105/1000,IF(Control!$C$11="Tap water",0,Parameters!$C$21*'Water demand'!L105/1000))</f>
        <v>0</v>
      </c>
      <c r="M105" s="12">
        <f>IF(Control!$C$11="Highly pure",Parameters!$C$11*'Water demand'!M105/1000,IF(Control!$C$11="Tap water",0,Parameters!$C$21*'Water demand'!M105/1000))</f>
        <v>0</v>
      </c>
      <c r="N105" s="12">
        <f>IF(Control!$C$11="Highly pure",Parameters!$C$11*'Water demand'!N105/1000,IF(Control!$C$11="Tap water",0,Parameters!$C$21*'Water demand'!N105/1000))</f>
        <v>0</v>
      </c>
      <c r="O105" s="12">
        <f>IF(Control!$C$11="Highly pure",Parameters!$C$11*'Water demand'!O105/1000,IF(Control!$C$11="Tap water",0,Parameters!$C$21*'Water demand'!O105/1000))</f>
        <v>0</v>
      </c>
      <c r="P105" s="12">
        <f>IF(Control!$C$11="Highly pure",Parameters!$C$11*'Water demand'!P105/1000,IF(Control!$C$11="Tap water",0,Parameters!$C$21*'Water demand'!P105/1000))</f>
        <v>0</v>
      </c>
      <c r="Q105" s="12">
        <f>IF(Control!$C$11="Highly pure",Parameters!$C$11*'Water demand'!Q105/1000,IF(Control!$C$11="Tap water",0,Parameters!$C$21*'Water demand'!Q105/1000))</f>
        <v>0</v>
      </c>
      <c r="R105" s="12">
        <f>IF(Control!$C$11="Highly pure",Parameters!$C$11*'Water demand'!R105/1000,IF(Control!$C$11="Tap water",0,Parameters!$C$21*'Water demand'!R105/1000))</f>
        <v>0</v>
      </c>
      <c r="S105" s="12">
        <f>IF(Control!$C$11="Highly pure",Parameters!$C$11*'Water demand'!S105/1000,IF(Control!$C$11="Tap water",0,Parameters!$C$21*'Water demand'!S105/1000))</f>
        <v>0</v>
      </c>
      <c r="T105" s="12">
        <f>IF(Control!$C$11="Highly pure",Parameters!$C$11*'Water demand'!T105/1000,IF(Control!$C$11="Tap water",0,Parameters!$C$21*'Water demand'!T105/1000))</f>
        <v>0</v>
      </c>
      <c r="U105" s="12">
        <f>IF(Control!$C$11="Highly pure",Parameters!$C$11*'Water demand'!U105/1000,IF(Control!$C$11="Tap water",0,Parameters!$C$21*'Water demand'!U105/1000))</f>
        <v>0</v>
      </c>
      <c r="V105" s="12">
        <f>IF(Control!$C$11="Highly pure",Parameters!$C$11*'Water demand'!V105/1000,IF(Control!$C$11="Tap water",0,Parameters!$C$21*'Water demand'!V105/1000))</f>
        <v>0</v>
      </c>
      <c r="W105" s="12">
        <f>IF(Control!$C$11="Highly pure",Parameters!$C$11*'Water demand'!W105/1000,IF(Control!$C$11="Tap water",0,Parameters!$C$21*'Water demand'!W105/1000))</f>
        <v>0</v>
      </c>
      <c r="X105" s="12">
        <f>IF(Control!$C$11="Highly pure",Parameters!$C$11*'Water demand'!X105/1000,IF(Control!$C$11="Tap water",0,Parameters!$C$21*'Water demand'!X105/1000))</f>
        <v>0</v>
      </c>
      <c r="Y105" s="12">
        <f>IF(Control!$C$11="Highly pure",Parameters!$C$11*'Water demand'!Y105/1000,IF(Control!$C$11="Tap water",0,Parameters!$C$21*'Water demand'!Y105/1000))</f>
        <v>0</v>
      </c>
      <c r="Z105" s="12">
        <f>IF(Control!$C$11="Highly pure",Parameters!$C$11*'Water demand'!Z105/1000,IF(Control!$C$11="Tap water",0,Parameters!$C$21*'Water demand'!Z105/1000))</f>
        <v>0</v>
      </c>
      <c r="AB105" s="7">
        <f t="shared" si="1"/>
        <v>0</v>
      </c>
    </row>
    <row r="106" spans="2:28" x14ac:dyDescent="0.2">
      <c r="B106" s="6">
        <v>44300</v>
      </c>
      <c r="C106" s="12">
        <f>IF(Control!$C$11="Highly pure",Parameters!$C$11*'Water demand'!C106/1000,IF(Control!$C$11="Tap water",0,Parameters!$C$21*'Water demand'!C106/1000))</f>
        <v>0</v>
      </c>
      <c r="D106" s="12">
        <f>IF(Control!$C$11="Highly pure",Parameters!$C$11*'Water demand'!D106/1000,IF(Control!$C$11="Tap water",0,Parameters!$C$21*'Water demand'!D106/1000))</f>
        <v>0</v>
      </c>
      <c r="E106" s="12">
        <f>IF(Control!$C$11="Highly pure",Parameters!$C$11*'Water demand'!E106/1000,IF(Control!$C$11="Tap water",0,Parameters!$C$21*'Water demand'!E106/1000))</f>
        <v>0</v>
      </c>
      <c r="F106" s="12">
        <f>IF(Control!$C$11="Highly pure",Parameters!$C$11*'Water demand'!F106/1000,IF(Control!$C$11="Tap water",0,Parameters!$C$21*'Water demand'!F106/1000))</f>
        <v>0</v>
      </c>
      <c r="G106" s="12">
        <f>IF(Control!$C$11="Highly pure",Parameters!$C$11*'Water demand'!G106/1000,IF(Control!$C$11="Tap water",0,Parameters!$C$21*'Water demand'!G106/1000))</f>
        <v>0</v>
      </c>
      <c r="H106" s="12">
        <f>IF(Control!$C$11="Highly pure",Parameters!$C$11*'Water demand'!H106/1000,IF(Control!$C$11="Tap water",0,Parameters!$C$21*'Water demand'!H106/1000))</f>
        <v>0</v>
      </c>
      <c r="I106" s="12">
        <f>IF(Control!$C$11="Highly pure",Parameters!$C$11*'Water demand'!I106/1000,IF(Control!$C$11="Tap water",0,Parameters!$C$21*'Water demand'!I106/1000))</f>
        <v>0</v>
      </c>
      <c r="J106" s="12">
        <f>IF(Control!$C$11="Highly pure",Parameters!$C$11*'Water demand'!J106/1000,IF(Control!$C$11="Tap water",0,Parameters!$C$21*'Water demand'!J106/1000))</f>
        <v>0</v>
      </c>
      <c r="K106" s="12">
        <f>IF(Control!$C$11="Highly pure",Parameters!$C$11*'Water demand'!K106/1000,IF(Control!$C$11="Tap water",0,Parameters!$C$21*'Water demand'!K106/1000))</f>
        <v>0</v>
      </c>
      <c r="L106" s="12">
        <f>IF(Control!$C$11="Highly pure",Parameters!$C$11*'Water demand'!L106/1000,IF(Control!$C$11="Tap water",0,Parameters!$C$21*'Water demand'!L106/1000))</f>
        <v>0</v>
      </c>
      <c r="M106" s="12">
        <f>IF(Control!$C$11="Highly pure",Parameters!$C$11*'Water demand'!M106/1000,IF(Control!$C$11="Tap water",0,Parameters!$C$21*'Water demand'!M106/1000))</f>
        <v>0</v>
      </c>
      <c r="N106" s="12">
        <f>IF(Control!$C$11="Highly pure",Parameters!$C$11*'Water demand'!N106/1000,IF(Control!$C$11="Tap water",0,Parameters!$C$21*'Water demand'!N106/1000))</f>
        <v>0</v>
      </c>
      <c r="O106" s="12">
        <f>IF(Control!$C$11="Highly pure",Parameters!$C$11*'Water demand'!O106/1000,IF(Control!$C$11="Tap water",0,Parameters!$C$21*'Water demand'!O106/1000))</f>
        <v>0</v>
      </c>
      <c r="P106" s="12">
        <f>IF(Control!$C$11="Highly pure",Parameters!$C$11*'Water demand'!P106/1000,IF(Control!$C$11="Tap water",0,Parameters!$C$21*'Water demand'!P106/1000))</f>
        <v>0</v>
      </c>
      <c r="Q106" s="12">
        <f>IF(Control!$C$11="Highly pure",Parameters!$C$11*'Water demand'!Q106/1000,IF(Control!$C$11="Tap water",0,Parameters!$C$21*'Water demand'!Q106/1000))</f>
        <v>0</v>
      </c>
      <c r="R106" s="12">
        <f>IF(Control!$C$11="Highly pure",Parameters!$C$11*'Water demand'!R106/1000,IF(Control!$C$11="Tap water",0,Parameters!$C$21*'Water demand'!R106/1000))</f>
        <v>0</v>
      </c>
      <c r="S106" s="12">
        <f>IF(Control!$C$11="Highly pure",Parameters!$C$11*'Water demand'!S106/1000,IF(Control!$C$11="Tap water",0,Parameters!$C$21*'Water demand'!S106/1000))</f>
        <v>0</v>
      </c>
      <c r="T106" s="12">
        <f>IF(Control!$C$11="Highly pure",Parameters!$C$11*'Water demand'!T106/1000,IF(Control!$C$11="Tap water",0,Parameters!$C$21*'Water demand'!T106/1000))</f>
        <v>0</v>
      </c>
      <c r="U106" s="12">
        <f>IF(Control!$C$11="Highly pure",Parameters!$C$11*'Water demand'!U106/1000,IF(Control!$C$11="Tap water",0,Parameters!$C$21*'Water demand'!U106/1000))</f>
        <v>0</v>
      </c>
      <c r="V106" s="12">
        <f>IF(Control!$C$11="Highly pure",Parameters!$C$11*'Water demand'!V106/1000,IF(Control!$C$11="Tap water",0,Parameters!$C$21*'Water demand'!V106/1000))</f>
        <v>0</v>
      </c>
      <c r="W106" s="12">
        <f>IF(Control!$C$11="Highly pure",Parameters!$C$11*'Water demand'!W106/1000,IF(Control!$C$11="Tap water",0,Parameters!$C$21*'Water demand'!W106/1000))</f>
        <v>0</v>
      </c>
      <c r="X106" s="12">
        <f>IF(Control!$C$11="Highly pure",Parameters!$C$11*'Water demand'!X106/1000,IF(Control!$C$11="Tap water",0,Parameters!$C$21*'Water demand'!X106/1000))</f>
        <v>0</v>
      </c>
      <c r="Y106" s="12">
        <f>IF(Control!$C$11="Highly pure",Parameters!$C$11*'Water demand'!Y106/1000,IF(Control!$C$11="Tap water",0,Parameters!$C$21*'Water demand'!Y106/1000))</f>
        <v>0</v>
      </c>
      <c r="Z106" s="12">
        <f>IF(Control!$C$11="Highly pure",Parameters!$C$11*'Water demand'!Z106/1000,IF(Control!$C$11="Tap water",0,Parameters!$C$21*'Water demand'!Z106/1000))</f>
        <v>0</v>
      </c>
      <c r="AB106" s="7">
        <f t="shared" si="1"/>
        <v>0</v>
      </c>
    </row>
    <row r="107" spans="2:28" x14ac:dyDescent="0.2">
      <c r="B107" s="6">
        <v>44301</v>
      </c>
      <c r="C107" s="12">
        <f>IF(Control!$C$11="Highly pure",Parameters!$C$11*'Water demand'!C107/1000,IF(Control!$C$11="Tap water",0,Parameters!$C$21*'Water demand'!C107/1000))</f>
        <v>0</v>
      </c>
      <c r="D107" s="12">
        <f>IF(Control!$C$11="Highly pure",Parameters!$C$11*'Water demand'!D107/1000,IF(Control!$C$11="Tap water",0,Parameters!$C$21*'Water demand'!D107/1000))</f>
        <v>0</v>
      </c>
      <c r="E107" s="12">
        <f>IF(Control!$C$11="Highly pure",Parameters!$C$11*'Water demand'!E107/1000,IF(Control!$C$11="Tap water",0,Parameters!$C$21*'Water demand'!E107/1000))</f>
        <v>0</v>
      </c>
      <c r="F107" s="12">
        <f>IF(Control!$C$11="Highly pure",Parameters!$C$11*'Water demand'!F107/1000,IF(Control!$C$11="Tap water",0,Parameters!$C$21*'Water demand'!F107/1000))</f>
        <v>0</v>
      </c>
      <c r="G107" s="12">
        <f>IF(Control!$C$11="Highly pure",Parameters!$C$11*'Water demand'!G107/1000,IF(Control!$C$11="Tap water",0,Parameters!$C$21*'Water demand'!G107/1000))</f>
        <v>0</v>
      </c>
      <c r="H107" s="12">
        <f>IF(Control!$C$11="Highly pure",Parameters!$C$11*'Water demand'!H107/1000,IF(Control!$C$11="Tap water",0,Parameters!$C$21*'Water demand'!H107/1000))</f>
        <v>0</v>
      </c>
      <c r="I107" s="12">
        <f>IF(Control!$C$11="Highly pure",Parameters!$C$11*'Water demand'!I107/1000,IF(Control!$C$11="Tap water",0,Parameters!$C$21*'Water demand'!I107/1000))</f>
        <v>0</v>
      </c>
      <c r="J107" s="12">
        <f>IF(Control!$C$11="Highly pure",Parameters!$C$11*'Water demand'!J107/1000,IF(Control!$C$11="Tap water",0,Parameters!$C$21*'Water demand'!J107/1000))</f>
        <v>0</v>
      </c>
      <c r="K107" s="12">
        <f>IF(Control!$C$11="Highly pure",Parameters!$C$11*'Water demand'!K107/1000,IF(Control!$C$11="Tap water",0,Parameters!$C$21*'Water demand'!K107/1000))</f>
        <v>0</v>
      </c>
      <c r="L107" s="12">
        <f>IF(Control!$C$11="Highly pure",Parameters!$C$11*'Water demand'!L107/1000,IF(Control!$C$11="Tap water",0,Parameters!$C$21*'Water demand'!L107/1000))</f>
        <v>0</v>
      </c>
      <c r="M107" s="12">
        <f>IF(Control!$C$11="Highly pure",Parameters!$C$11*'Water demand'!M107/1000,IF(Control!$C$11="Tap water",0,Parameters!$C$21*'Water demand'!M107/1000))</f>
        <v>0</v>
      </c>
      <c r="N107" s="12">
        <f>IF(Control!$C$11="Highly pure",Parameters!$C$11*'Water demand'!N107/1000,IF(Control!$C$11="Tap water",0,Parameters!$C$21*'Water demand'!N107/1000))</f>
        <v>0</v>
      </c>
      <c r="O107" s="12">
        <f>IF(Control!$C$11="Highly pure",Parameters!$C$11*'Water demand'!O107/1000,IF(Control!$C$11="Tap water",0,Parameters!$C$21*'Water demand'!O107/1000))</f>
        <v>0</v>
      </c>
      <c r="P107" s="12">
        <f>IF(Control!$C$11="Highly pure",Parameters!$C$11*'Water demand'!P107/1000,IF(Control!$C$11="Tap water",0,Parameters!$C$21*'Water demand'!P107/1000))</f>
        <v>0</v>
      </c>
      <c r="Q107" s="12">
        <f>IF(Control!$C$11="Highly pure",Parameters!$C$11*'Water demand'!Q107/1000,IF(Control!$C$11="Tap water",0,Parameters!$C$21*'Water demand'!Q107/1000))</f>
        <v>0</v>
      </c>
      <c r="R107" s="12">
        <f>IF(Control!$C$11="Highly pure",Parameters!$C$11*'Water demand'!R107/1000,IF(Control!$C$11="Tap water",0,Parameters!$C$21*'Water demand'!R107/1000))</f>
        <v>0</v>
      </c>
      <c r="S107" s="12">
        <f>IF(Control!$C$11="Highly pure",Parameters!$C$11*'Water demand'!S107/1000,IF(Control!$C$11="Tap water",0,Parameters!$C$21*'Water demand'!S107/1000))</f>
        <v>0</v>
      </c>
      <c r="T107" s="12">
        <f>IF(Control!$C$11="Highly pure",Parameters!$C$11*'Water demand'!T107/1000,IF(Control!$C$11="Tap water",0,Parameters!$C$21*'Water demand'!T107/1000))</f>
        <v>0</v>
      </c>
      <c r="U107" s="12">
        <f>IF(Control!$C$11="Highly pure",Parameters!$C$11*'Water demand'!U107/1000,IF(Control!$C$11="Tap water",0,Parameters!$C$21*'Water demand'!U107/1000))</f>
        <v>0</v>
      </c>
      <c r="V107" s="12">
        <f>IF(Control!$C$11="Highly pure",Parameters!$C$11*'Water demand'!V107/1000,IF(Control!$C$11="Tap water",0,Parameters!$C$21*'Water demand'!V107/1000))</f>
        <v>0</v>
      </c>
      <c r="W107" s="12">
        <f>IF(Control!$C$11="Highly pure",Parameters!$C$11*'Water demand'!W107/1000,IF(Control!$C$11="Tap water",0,Parameters!$C$21*'Water demand'!W107/1000))</f>
        <v>0</v>
      </c>
      <c r="X107" s="12">
        <f>IF(Control!$C$11="Highly pure",Parameters!$C$11*'Water demand'!X107/1000,IF(Control!$C$11="Tap water",0,Parameters!$C$21*'Water demand'!X107/1000))</f>
        <v>0</v>
      </c>
      <c r="Y107" s="12">
        <f>IF(Control!$C$11="Highly pure",Parameters!$C$11*'Water demand'!Y107/1000,IF(Control!$C$11="Tap water",0,Parameters!$C$21*'Water demand'!Y107/1000))</f>
        <v>0</v>
      </c>
      <c r="Z107" s="12">
        <f>IF(Control!$C$11="Highly pure",Parameters!$C$11*'Water demand'!Z107/1000,IF(Control!$C$11="Tap water",0,Parameters!$C$21*'Water demand'!Z107/1000))</f>
        <v>0</v>
      </c>
      <c r="AB107" s="7">
        <f t="shared" si="1"/>
        <v>0</v>
      </c>
    </row>
    <row r="108" spans="2:28" x14ac:dyDescent="0.2">
      <c r="B108" s="6">
        <v>44302</v>
      </c>
      <c r="C108" s="12">
        <f>IF(Control!$C$11="Highly pure",Parameters!$C$11*'Water demand'!C108/1000,IF(Control!$C$11="Tap water",0,Parameters!$C$21*'Water demand'!C108/1000))</f>
        <v>0</v>
      </c>
      <c r="D108" s="12">
        <f>IF(Control!$C$11="Highly pure",Parameters!$C$11*'Water demand'!D108/1000,IF(Control!$C$11="Tap water",0,Parameters!$C$21*'Water demand'!D108/1000))</f>
        <v>0</v>
      </c>
      <c r="E108" s="12">
        <f>IF(Control!$C$11="Highly pure",Parameters!$C$11*'Water demand'!E108/1000,IF(Control!$C$11="Tap water",0,Parameters!$C$21*'Water demand'!E108/1000))</f>
        <v>0</v>
      </c>
      <c r="F108" s="12">
        <f>IF(Control!$C$11="Highly pure",Parameters!$C$11*'Water demand'!F108/1000,IF(Control!$C$11="Tap water",0,Parameters!$C$21*'Water demand'!F108/1000))</f>
        <v>0</v>
      </c>
      <c r="G108" s="12">
        <f>IF(Control!$C$11="Highly pure",Parameters!$C$11*'Water demand'!G108/1000,IF(Control!$C$11="Tap water",0,Parameters!$C$21*'Water demand'!G108/1000))</f>
        <v>0</v>
      </c>
      <c r="H108" s="12">
        <f>IF(Control!$C$11="Highly pure",Parameters!$C$11*'Water demand'!H108/1000,IF(Control!$C$11="Tap water",0,Parameters!$C$21*'Water demand'!H108/1000))</f>
        <v>0</v>
      </c>
      <c r="I108" s="12">
        <f>IF(Control!$C$11="Highly pure",Parameters!$C$11*'Water demand'!I108/1000,IF(Control!$C$11="Tap water",0,Parameters!$C$21*'Water demand'!I108/1000))</f>
        <v>0</v>
      </c>
      <c r="J108" s="12">
        <f>IF(Control!$C$11="Highly pure",Parameters!$C$11*'Water demand'!J108/1000,IF(Control!$C$11="Tap water",0,Parameters!$C$21*'Water demand'!J108/1000))</f>
        <v>0</v>
      </c>
      <c r="K108" s="12">
        <f>IF(Control!$C$11="Highly pure",Parameters!$C$11*'Water demand'!K108/1000,IF(Control!$C$11="Tap water",0,Parameters!$C$21*'Water demand'!K108/1000))</f>
        <v>0</v>
      </c>
      <c r="L108" s="12">
        <f>IF(Control!$C$11="Highly pure",Parameters!$C$11*'Water demand'!L108/1000,IF(Control!$C$11="Tap water",0,Parameters!$C$21*'Water demand'!L108/1000))</f>
        <v>0</v>
      </c>
      <c r="M108" s="12">
        <f>IF(Control!$C$11="Highly pure",Parameters!$C$11*'Water demand'!M108/1000,IF(Control!$C$11="Tap water",0,Parameters!$C$21*'Water demand'!M108/1000))</f>
        <v>0</v>
      </c>
      <c r="N108" s="12">
        <f>IF(Control!$C$11="Highly pure",Parameters!$C$11*'Water demand'!N108/1000,IF(Control!$C$11="Tap water",0,Parameters!$C$21*'Water demand'!N108/1000))</f>
        <v>0</v>
      </c>
      <c r="O108" s="12">
        <f>IF(Control!$C$11="Highly pure",Parameters!$C$11*'Water demand'!O108/1000,IF(Control!$C$11="Tap water",0,Parameters!$C$21*'Water demand'!O108/1000))</f>
        <v>0</v>
      </c>
      <c r="P108" s="12">
        <f>IF(Control!$C$11="Highly pure",Parameters!$C$11*'Water demand'!P108/1000,IF(Control!$C$11="Tap water",0,Parameters!$C$21*'Water demand'!P108/1000))</f>
        <v>0</v>
      </c>
      <c r="Q108" s="12">
        <f>IF(Control!$C$11="Highly pure",Parameters!$C$11*'Water demand'!Q108/1000,IF(Control!$C$11="Tap water",0,Parameters!$C$21*'Water demand'!Q108/1000))</f>
        <v>0</v>
      </c>
      <c r="R108" s="12">
        <f>IF(Control!$C$11="Highly pure",Parameters!$C$11*'Water demand'!R108/1000,IF(Control!$C$11="Tap water",0,Parameters!$C$21*'Water demand'!R108/1000))</f>
        <v>0</v>
      </c>
      <c r="S108" s="12">
        <f>IF(Control!$C$11="Highly pure",Parameters!$C$11*'Water demand'!S108/1000,IF(Control!$C$11="Tap water",0,Parameters!$C$21*'Water demand'!S108/1000))</f>
        <v>0</v>
      </c>
      <c r="T108" s="12">
        <f>IF(Control!$C$11="Highly pure",Parameters!$C$11*'Water demand'!T108/1000,IF(Control!$C$11="Tap water",0,Parameters!$C$21*'Water demand'!T108/1000))</f>
        <v>0</v>
      </c>
      <c r="U108" s="12">
        <f>IF(Control!$C$11="Highly pure",Parameters!$C$11*'Water demand'!U108/1000,IF(Control!$C$11="Tap water",0,Parameters!$C$21*'Water demand'!U108/1000))</f>
        <v>0</v>
      </c>
      <c r="V108" s="12">
        <f>IF(Control!$C$11="Highly pure",Parameters!$C$11*'Water demand'!V108/1000,IF(Control!$C$11="Tap water",0,Parameters!$C$21*'Water demand'!V108/1000))</f>
        <v>0</v>
      </c>
      <c r="W108" s="12">
        <f>IF(Control!$C$11="Highly pure",Parameters!$C$11*'Water demand'!W108/1000,IF(Control!$C$11="Tap water",0,Parameters!$C$21*'Water demand'!W108/1000))</f>
        <v>0</v>
      </c>
      <c r="X108" s="12">
        <f>IF(Control!$C$11="Highly pure",Parameters!$C$11*'Water demand'!X108/1000,IF(Control!$C$11="Tap water",0,Parameters!$C$21*'Water demand'!X108/1000))</f>
        <v>0</v>
      </c>
      <c r="Y108" s="12">
        <f>IF(Control!$C$11="Highly pure",Parameters!$C$11*'Water demand'!Y108/1000,IF(Control!$C$11="Tap water",0,Parameters!$C$21*'Water demand'!Y108/1000))</f>
        <v>0</v>
      </c>
      <c r="Z108" s="12">
        <f>IF(Control!$C$11="Highly pure",Parameters!$C$11*'Water demand'!Z108/1000,IF(Control!$C$11="Tap water",0,Parameters!$C$21*'Water demand'!Z108/1000))</f>
        <v>0</v>
      </c>
      <c r="AB108" s="7">
        <f t="shared" si="1"/>
        <v>0</v>
      </c>
    </row>
    <row r="109" spans="2:28" x14ac:dyDescent="0.2">
      <c r="B109" s="6">
        <v>44303</v>
      </c>
      <c r="C109" s="12">
        <f>IF(Control!$C$11="Highly pure",Parameters!$C$11*'Water demand'!C109/1000,IF(Control!$C$11="Tap water",0,Parameters!$C$21*'Water demand'!C109/1000))</f>
        <v>0</v>
      </c>
      <c r="D109" s="12">
        <f>IF(Control!$C$11="Highly pure",Parameters!$C$11*'Water demand'!D109/1000,IF(Control!$C$11="Tap water",0,Parameters!$C$21*'Water demand'!D109/1000))</f>
        <v>0</v>
      </c>
      <c r="E109" s="12">
        <f>IF(Control!$C$11="Highly pure",Parameters!$C$11*'Water demand'!E109/1000,IF(Control!$C$11="Tap water",0,Parameters!$C$21*'Water demand'!E109/1000))</f>
        <v>0</v>
      </c>
      <c r="F109" s="12">
        <f>IF(Control!$C$11="Highly pure",Parameters!$C$11*'Water demand'!F109/1000,IF(Control!$C$11="Tap water",0,Parameters!$C$21*'Water demand'!F109/1000))</f>
        <v>0</v>
      </c>
      <c r="G109" s="12">
        <f>IF(Control!$C$11="Highly pure",Parameters!$C$11*'Water demand'!G109/1000,IF(Control!$C$11="Tap water",0,Parameters!$C$21*'Water demand'!G109/1000))</f>
        <v>0</v>
      </c>
      <c r="H109" s="12">
        <f>IF(Control!$C$11="Highly pure",Parameters!$C$11*'Water demand'!H109/1000,IF(Control!$C$11="Tap water",0,Parameters!$C$21*'Water demand'!H109/1000))</f>
        <v>0</v>
      </c>
      <c r="I109" s="12">
        <f>IF(Control!$C$11="Highly pure",Parameters!$C$11*'Water demand'!I109/1000,IF(Control!$C$11="Tap water",0,Parameters!$C$21*'Water demand'!I109/1000))</f>
        <v>0</v>
      </c>
      <c r="J109" s="12">
        <f>IF(Control!$C$11="Highly pure",Parameters!$C$11*'Water demand'!J109/1000,IF(Control!$C$11="Tap water",0,Parameters!$C$21*'Water demand'!J109/1000))</f>
        <v>0</v>
      </c>
      <c r="K109" s="12">
        <f>IF(Control!$C$11="Highly pure",Parameters!$C$11*'Water demand'!K109/1000,IF(Control!$C$11="Tap water",0,Parameters!$C$21*'Water demand'!K109/1000))</f>
        <v>0</v>
      </c>
      <c r="L109" s="12">
        <f>IF(Control!$C$11="Highly pure",Parameters!$C$11*'Water demand'!L109/1000,IF(Control!$C$11="Tap water",0,Parameters!$C$21*'Water demand'!L109/1000))</f>
        <v>0</v>
      </c>
      <c r="M109" s="12">
        <f>IF(Control!$C$11="Highly pure",Parameters!$C$11*'Water demand'!M109/1000,IF(Control!$C$11="Tap water",0,Parameters!$C$21*'Water demand'!M109/1000))</f>
        <v>0</v>
      </c>
      <c r="N109" s="12">
        <f>IF(Control!$C$11="Highly pure",Parameters!$C$11*'Water demand'!N109/1000,IF(Control!$C$11="Tap water",0,Parameters!$C$21*'Water demand'!N109/1000))</f>
        <v>0</v>
      </c>
      <c r="O109" s="12">
        <f>IF(Control!$C$11="Highly pure",Parameters!$C$11*'Water demand'!O109/1000,IF(Control!$C$11="Tap water",0,Parameters!$C$21*'Water demand'!O109/1000))</f>
        <v>0</v>
      </c>
      <c r="P109" s="12">
        <f>IF(Control!$C$11="Highly pure",Parameters!$C$11*'Water demand'!P109/1000,IF(Control!$C$11="Tap water",0,Parameters!$C$21*'Water demand'!P109/1000))</f>
        <v>0</v>
      </c>
      <c r="Q109" s="12">
        <f>IF(Control!$C$11="Highly pure",Parameters!$C$11*'Water demand'!Q109/1000,IF(Control!$C$11="Tap water",0,Parameters!$C$21*'Water demand'!Q109/1000))</f>
        <v>0</v>
      </c>
      <c r="R109" s="12">
        <f>IF(Control!$C$11="Highly pure",Parameters!$C$11*'Water demand'!R109/1000,IF(Control!$C$11="Tap water",0,Parameters!$C$21*'Water demand'!R109/1000))</f>
        <v>0</v>
      </c>
      <c r="S109" s="12">
        <f>IF(Control!$C$11="Highly pure",Parameters!$C$11*'Water demand'!S109/1000,IF(Control!$C$11="Tap water",0,Parameters!$C$21*'Water demand'!S109/1000))</f>
        <v>0</v>
      </c>
      <c r="T109" s="12">
        <f>IF(Control!$C$11="Highly pure",Parameters!$C$11*'Water demand'!T109/1000,IF(Control!$C$11="Tap water",0,Parameters!$C$21*'Water demand'!T109/1000))</f>
        <v>0</v>
      </c>
      <c r="U109" s="12">
        <f>IF(Control!$C$11="Highly pure",Parameters!$C$11*'Water demand'!U109/1000,IF(Control!$C$11="Tap water",0,Parameters!$C$21*'Water demand'!U109/1000))</f>
        <v>0</v>
      </c>
      <c r="V109" s="12">
        <f>IF(Control!$C$11="Highly pure",Parameters!$C$11*'Water demand'!V109/1000,IF(Control!$C$11="Tap water",0,Parameters!$C$21*'Water demand'!V109/1000))</f>
        <v>0</v>
      </c>
      <c r="W109" s="12">
        <f>IF(Control!$C$11="Highly pure",Parameters!$C$11*'Water demand'!W109/1000,IF(Control!$C$11="Tap water",0,Parameters!$C$21*'Water demand'!W109/1000))</f>
        <v>0</v>
      </c>
      <c r="X109" s="12">
        <f>IF(Control!$C$11="Highly pure",Parameters!$C$11*'Water demand'!X109/1000,IF(Control!$C$11="Tap water",0,Parameters!$C$21*'Water demand'!X109/1000))</f>
        <v>0</v>
      </c>
      <c r="Y109" s="12">
        <f>IF(Control!$C$11="Highly pure",Parameters!$C$11*'Water demand'!Y109/1000,IF(Control!$C$11="Tap water",0,Parameters!$C$21*'Water demand'!Y109/1000))</f>
        <v>0</v>
      </c>
      <c r="Z109" s="12">
        <f>IF(Control!$C$11="Highly pure",Parameters!$C$11*'Water demand'!Z109/1000,IF(Control!$C$11="Tap water",0,Parameters!$C$21*'Water demand'!Z109/1000))</f>
        <v>0</v>
      </c>
      <c r="AB109" s="7">
        <f t="shared" si="1"/>
        <v>0</v>
      </c>
    </row>
    <row r="110" spans="2:28" x14ac:dyDescent="0.2">
      <c r="B110" s="6">
        <v>44304</v>
      </c>
      <c r="C110" s="12">
        <f>IF(Control!$C$11="Highly pure",Parameters!$C$11*'Water demand'!C110/1000,IF(Control!$C$11="Tap water",0,Parameters!$C$21*'Water demand'!C110/1000))</f>
        <v>0</v>
      </c>
      <c r="D110" s="12">
        <f>IF(Control!$C$11="Highly pure",Parameters!$C$11*'Water demand'!D110/1000,IF(Control!$C$11="Tap water",0,Parameters!$C$21*'Water demand'!D110/1000))</f>
        <v>0</v>
      </c>
      <c r="E110" s="12">
        <f>IF(Control!$C$11="Highly pure",Parameters!$C$11*'Water demand'!E110/1000,IF(Control!$C$11="Tap water",0,Parameters!$C$21*'Water demand'!E110/1000))</f>
        <v>0</v>
      </c>
      <c r="F110" s="12">
        <f>IF(Control!$C$11="Highly pure",Parameters!$C$11*'Water demand'!F110/1000,IF(Control!$C$11="Tap water",0,Parameters!$C$21*'Water demand'!F110/1000))</f>
        <v>0</v>
      </c>
      <c r="G110" s="12">
        <f>IF(Control!$C$11="Highly pure",Parameters!$C$11*'Water demand'!G110/1000,IF(Control!$C$11="Tap water",0,Parameters!$C$21*'Water demand'!G110/1000))</f>
        <v>0</v>
      </c>
      <c r="H110" s="12">
        <f>IF(Control!$C$11="Highly pure",Parameters!$C$11*'Water demand'!H110/1000,IF(Control!$C$11="Tap water",0,Parameters!$C$21*'Water demand'!H110/1000))</f>
        <v>0</v>
      </c>
      <c r="I110" s="12">
        <f>IF(Control!$C$11="Highly pure",Parameters!$C$11*'Water demand'!I110/1000,IF(Control!$C$11="Tap water",0,Parameters!$C$21*'Water demand'!I110/1000))</f>
        <v>0</v>
      </c>
      <c r="J110" s="12">
        <f>IF(Control!$C$11="Highly pure",Parameters!$C$11*'Water demand'!J110/1000,IF(Control!$C$11="Tap water",0,Parameters!$C$21*'Water demand'!J110/1000))</f>
        <v>0</v>
      </c>
      <c r="K110" s="12">
        <f>IF(Control!$C$11="Highly pure",Parameters!$C$11*'Water demand'!K110/1000,IF(Control!$C$11="Tap water",0,Parameters!$C$21*'Water demand'!K110/1000))</f>
        <v>0</v>
      </c>
      <c r="L110" s="12">
        <f>IF(Control!$C$11="Highly pure",Parameters!$C$11*'Water demand'!L110/1000,IF(Control!$C$11="Tap water",0,Parameters!$C$21*'Water demand'!L110/1000))</f>
        <v>0</v>
      </c>
      <c r="M110" s="12">
        <f>IF(Control!$C$11="Highly pure",Parameters!$C$11*'Water demand'!M110/1000,IF(Control!$C$11="Tap water",0,Parameters!$C$21*'Water demand'!M110/1000))</f>
        <v>0</v>
      </c>
      <c r="N110" s="12">
        <f>IF(Control!$C$11="Highly pure",Parameters!$C$11*'Water demand'!N110/1000,IF(Control!$C$11="Tap water",0,Parameters!$C$21*'Water demand'!N110/1000))</f>
        <v>0</v>
      </c>
      <c r="O110" s="12">
        <f>IF(Control!$C$11="Highly pure",Parameters!$C$11*'Water demand'!O110/1000,IF(Control!$C$11="Tap water",0,Parameters!$C$21*'Water demand'!O110/1000))</f>
        <v>0</v>
      </c>
      <c r="P110" s="12">
        <f>IF(Control!$C$11="Highly pure",Parameters!$C$11*'Water demand'!P110/1000,IF(Control!$C$11="Tap water",0,Parameters!$C$21*'Water demand'!P110/1000))</f>
        <v>0</v>
      </c>
      <c r="Q110" s="12">
        <f>IF(Control!$C$11="Highly pure",Parameters!$C$11*'Water demand'!Q110/1000,IF(Control!$C$11="Tap water",0,Parameters!$C$21*'Water demand'!Q110/1000))</f>
        <v>0</v>
      </c>
      <c r="R110" s="12">
        <f>IF(Control!$C$11="Highly pure",Parameters!$C$11*'Water demand'!R110/1000,IF(Control!$C$11="Tap water",0,Parameters!$C$21*'Water demand'!R110/1000))</f>
        <v>0</v>
      </c>
      <c r="S110" s="12">
        <f>IF(Control!$C$11="Highly pure",Parameters!$C$11*'Water demand'!S110/1000,IF(Control!$C$11="Tap water",0,Parameters!$C$21*'Water demand'!S110/1000))</f>
        <v>0</v>
      </c>
      <c r="T110" s="12">
        <f>IF(Control!$C$11="Highly pure",Parameters!$C$11*'Water demand'!T110/1000,IF(Control!$C$11="Tap water",0,Parameters!$C$21*'Water demand'!T110/1000))</f>
        <v>0</v>
      </c>
      <c r="U110" s="12">
        <f>IF(Control!$C$11="Highly pure",Parameters!$C$11*'Water demand'!U110/1000,IF(Control!$C$11="Tap water",0,Parameters!$C$21*'Water demand'!U110/1000))</f>
        <v>0</v>
      </c>
      <c r="V110" s="12">
        <f>IF(Control!$C$11="Highly pure",Parameters!$C$11*'Water demand'!V110/1000,IF(Control!$C$11="Tap water",0,Parameters!$C$21*'Water demand'!V110/1000))</f>
        <v>0</v>
      </c>
      <c r="W110" s="12">
        <f>IF(Control!$C$11="Highly pure",Parameters!$C$11*'Water demand'!W110/1000,IF(Control!$C$11="Tap water",0,Parameters!$C$21*'Water demand'!W110/1000))</f>
        <v>0</v>
      </c>
      <c r="X110" s="12">
        <f>IF(Control!$C$11="Highly pure",Parameters!$C$11*'Water demand'!X110/1000,IF(Control!$C$11="Tap water",0,Parameters!$C$21*'Water demand'!X110/1000))</f>
        <v>0</v>
      </c>
      <c r="Y110" s="12">
        <f>IF(Control!$C$11="Highly pure",Parameters!$C$11*'Water demand'!Y110/1000,IF(Control!$C$11="Tap water",0,Parameters!$C$21*'Water demand'!Y110/1000))</f>
        <v>0</v>
      </c>
      <c r="Z110" s="12">
        <f>IF(Control!$C$11="Highly pure",Parameters!$C$11*'Water demand'!Z110/1000,IF(Control!$C$11="Tap water",0,Parameters!$C$21*'Water demand'!Z110/1000))</f>
        <v>0</v>
      </c>
      <c r="AB110" s="7">
        <f t="shared" si="1"/>
        <v>0</v>
      </c>
    </row>
    <row r="111" spans="2:28" x14ac:dyDescent="0.2">
      <c r="B111" s="6">
        <v>44305</v>
      </c>
      <c r="C111" s="12">
        <f>IF(Control!$C$11="Highly pure",Parameters!$C$11*'Water demand'!C111/1000,IF(Control!$C$11="Tap water",0,Parameters!$C$21*'Water demand'!C111/1000))</f>
        <v>0</v>
      </c>
      <c r="D111" s="12">
        <f>IF(Control!$C$11="Highly pure",Parameters!$C$11*'Water demand'!D111/1000,IF(Control!$C$11="Tap water",0,Parameters!$C$21*'Water demand'!D111/1000))</f>
        <v>0</v>
      </c>
      <c r="E111" s="12">
        <f>IF(Control!$C$11="Highly pure",Parameters!$C$11*'Water demand'!E111/1000,IF(Control!$C$11="Tap water",0,Parameters!$C$21*'Water demand'!E111/1000))</f>
        <v>0</v>
      </c>
      <c r="F111" s="12">
        <f>IF(Control!$C$11="Highly pure",Parameters!$C$11*'Water demand'!F111/1000,IF(Control!$C$11="Tap water",0,Parameters!$C$21*'Water demand'!F111/1000))</f>
        <v>0</v>
      </c>
      <c r="G111" s="12">
        <f>IF(Control!$C$11="Highly pure",Parameters!$C$11*'Water demand'!G111/1000,IF(Control!$C$11="Tap water",0,Parameters!$C$21*'Water demand'!G111/1000))</f>
        <v>0</v>
      </c>
      <c r="H111" s="12">
        <f>IF(Control!$C$11="Highly pure",Parameters!$C$11*'Water demand'!H111/1000,IF(Control!$C$11="Tap water",0,Parameters!$C$21*'Water demand'!H111/1000))</f>
        <v>0</v>
      </c>
      <c r="I111" s="12">
        <f>IF(Control!$C$11="Highly pure",Parameters!$C$11*'Water demand'!I111/1000,IF(Control!$C$11="Tap water",0,Parameters!$C$21*'Water demand'!I111/1000))</f>
        <v>0</v>
      </c>
      <c r="J111" s="12">
        <f>IF(Control!$C$11="Highly pure",Parameters!$C$11*'Water demand'!J111/1000,IF(Control!$C$11="Tap water",0,Parameters!$C$21*'Water demand'!J111/1000))</f>
        <v>0</v>
      </c>
      <c r="K111" s="12">
        <f>IF(Control!$C$11="Highly pure",Parameters!$C$11*'Water demand'!K111/1000,IF(Control!$C$11="Tap water",0,Parameters!$C$21*'Water demand'!K111/1000))</f>
        <v>0</v>
      </c>
      <c r="L111" s="12">
        <f>IF(Control!$C$11="Highly pure",Parameters!$C$11*'Water demand'!L111/1000,IF(Control!$C$11="Tap water",0,Parameters!$C$21*'Water demand'!L111/1000))</f>
        <v>0</v>
      </c>
      <c r="M111" s="12">
        <f>IF(Control!$C$11="Highly pure",Parameters!$C$11*'Water demand'!M111/1000,IF(Control!$C$11="Tap water",0,Parameters!$C$21*'Water demand'!M111/1000))</f>
        <v>0</v>
      </c>
      <c r="N111" s="12">
        <f>IF(Control!$C$11="Highly pure",Parameters!$C$11*'Water demand'!N111/1000,IF(Control!$C$11="Tap water",0,Parameters!$C$21*'Water demand'!N111/1000))</f>
        <v>0</v>
      </c>
      <c r="O111" s="12">
        <f>IF(Control!$C$11="Highly pure",Parameters!$C$11*'Water demand'!O111/1000,IF(Control!$C$11="Tap water",0,Parameters!$C$21*'Water demand'!O111/1000))</f>
        <v>0</v>
      </c>
      <c r="P111" s="12">
        <f>IF(Control!$C$11="Highly pure",Parameters!$C$11*'Water demand'!P111/1000,IF(Control!$C$11="Tap water",0,Parameters!$C$21*'Water demand'!P111/1000))</f>
        <v>0</v>
      </c>
      <c r="Q111" s="12">
        <f>IF(Control!$C$11="Highly pure",Parameters!$C$11*'Water demand'!Q111/1000,IF(Control!$C$11="Tap water",0,Parameters!$C$21*'Water demand'!Q111/1000))</f>
        <v>0</v>
      </c>
      <c r="R111" s="12">
        <f>IF(Control!$C$11="Highly pure",Parameters!$C$11*'Water demand'!R111/1000,IF(Control!$C$11="Tap water",0,Parameters!$C$21*'Water demand'!R111/1000))</f>
        <v>0</v>
      </c>
      <c r="S111" s="12">
        <f>IF(Control!$C$11="Highly pure",Parameters!$C$11*'Water demand'!S111/1000,IF(Control!$C$11="Tap water",0,Parameters!$C$21*'Water demand'!S111/1000))</f>
        <v>0</v>
      </c>
      <c r="T111" s="12">
        <f>IF(Control!$C$11="Highly pure",Parameters!$C$11*'Water demand'!T111/1000,IF(Control!$C$11="Tap water",0,Parameters!$C$21*'Water demand'!T111/1000))</f>
        <v>0</v>
      </c>
      <c r="U111" s="12">
        <f>IF(Control!$C$11="Highly pure",Parameters!$C$11*'Water demand'!U111/1000,IF(Control!$C$11="Tap water",0,Parameters!$C$21*'Water demand'!U111/1000))</f>
        <v>0</v>
      </c>
      <c r="V111" s="12">
        <f>IF(Control!$C$11="Highly pure",Parameters!$C$11*'Water demand'!V111/1000,IF(Control!$C$11="Tap water",0,Parameters!$C$21*'Water demand'!V111/1000))</f>
        <v>0</v>
      </c>
      <c r="W111" s="12">
        <f>IF(Control!$C$11="Highly pure",Parameters!$C$11*'Water demand'!W111/1000,IF(Control!$C$11="Tap water",0,Parameters!$C$21*'Water demand'!W111/1000))</f>
        <v>0</v>
      </c>
      <c r="X111" s="12">
        <f>IF(Control!$C$11="Highly pure",Parameters!$C$11*'Water demand'!X111/1000,IF(Control!$C$11="Tap water",0,Parameters!$C$21*'Water demand'!X111/1000))</f>
        <v>0</v>
      </c>
      <c r="Y111" s="12">
        <f>IF(Control!$C$11="Highly pure",Parameters!$C$11*'Water demand'!Y111/1000,IF(Control!$C$11="Tap water",0,Parameters!$C$21*'Water demand'!Y111/1000))</f>
        <v>0</v>
      </c>
      <c r="Z111" s="12">
        <f>IF(Control!$C$11="Highly pure",Parameters!$C$11*'Water demand'!Z111/1000,IF(Control!$C$11="Tap water",0,Parameters!$C$21*'Water demand'!Z111/1000))</f>
        <v>0</v>
      </c>
      <c r="AB111" s="7">
        <f t="shared" si="1"/>
        <v>0</v>
      </c>
    </row>
    <row r="112" spans="2:28" x14ac:dyDescent="0.2">
      <c r="B112" s="6">
        <v>44306</v>
      </c>
      <c r="C112" s="12">
        <f>IF(Control!$C$11="Highly pure",Parameters!$C$11*'Water demand'!C112/1000,IF(Control!$C$11="Tap water",0,Parameters!$C$21*'Water demand'!C112/1000))</f>
        <v>0</v>
      </c>
      <c r="D112" s="12">
        <f>IF(Control!$C$11="Highly pure",Parameters!$C$11*'Water demand'!D112/1000,IF(Control!$C$11="Tap water",0,Parameters!$C$21*'Water demand'!D112/1000))</f>
        <v>0</v>
      </c>
      <c r="E112" s="12">
        <f>IF(Control!$C$11="Highly pure",Parameters!$C$11*'Water demand'!E112/1000,IF(Control!$C$11="Tap water",0,Parameters!$C$21*'Water demand'!E112/1000))</f>
        <v>0</v>
      </c>
      <c r="F112" s="12">
        <f>IF(Control!$C$11="Highly pure",Parameters!$C$11*'Water demand'!F112/1000,IF(Control!$C$11="Tap water",0,Parameters!$C$21*'Water demand'!F112/1000))</f>
        <v>0</v>
      </c>
      <c r="G112" s="12">
        <f>IF(Control!$C$11="Highly pure",Parameters!$C$11*'Water demand'!G112/1000,IF(Control!$C$11="Tap water",0,Parameters!$C$21*'Water demand'!G112/1000))</f>
        <v>0</v>
      </c>
      <c r="H112" s="12">
        <f>IF(Control!$C$11="Highly pure",Parameters!$C$11*'Water demand'!H112/1000,IF(Control!$C$11="Tap water",0,Parameters!$C$21*'Water demand'!H112/1000))</f>
        <v>0</v>
      </c>
      <c r="I112" s="12">
        <f>IF(Control!$C$11="Highly pure",Parameters!$C$11*'Water demand'!I112/1000,IF(Control!$C$11="Tap water",0,Parameters!$C$21*'Water demand'!I112/1000))</f>
        <v>0</v>
      </c>
      <c r="J112" s="12">
        <f>IF(Control!$C$11="Highly pure",Parameters!$C$11*'Water demand'!J112/1000,IF(Control!$C$11="Tap water",0,Parameters!$C$21*'Water demand'!J112/1000))</f>
        <v>0</v>
      </c>
      <c r="K112" s="12">
        <f>IF(Control!$C$11="Highly pure",Parameters!$C$11*'Water demand'!K112/1000,IF(Control!$C$11="Tap water",0,Parameters!$C$21*'Water demand'!K112/1000))</f>
        <v>0</v>
      </c>
      <c r="L112" s="12">
        <f>IF(Control!$C$11="Highly pure",Parameters!$C$11*'Water demand'!L112/1000,IF(Control!$C$11="Tap water",0,Parameters!$C$21*'Water demand'!L112/1000))</f>
        <v>0</v>
      </c>
      <c r="M112" s="12">
        <f>IF(Control!$C$11="Highly pure",Parameters!$C$11*'Water demand'!M112/1000,IF(Control!$C$11="Tap water",0,Parameters!$C$21*'Water demand'!M112/1000))</f>
        <v>0</v>
      </c>
      <c r="N112" s="12">
        <f>IF(Control!$C$11="Highly pure",Parameters!$C$11*'Water demand'!N112/1000,IF(Control!$C$11="Tap water",0,Parameters!$C$21*'Water demand'!N112/1000))</f>
        <v>0</v>
      </c>
      <c r="O112" s="12">
        <f>IF(Control!$C$11="Highly pure",Parameters!$C$11*'Water demand'!O112/1000,IF(Control!$C$11="Tap water",0,Parameters!$C$21*'Water demand'!O112/1000))</f>
        <v>0</v>
      </c>
      <c r="P112" s="12">
        <f>IF(Control!$C$11="Highly pure",Parameters!$C$11*'Water demand'!P112/1000,IF(Control!$C$11="Tap water",0,Parameters!$C$21*'Water demand'!P112/1000))</f>
        <v>0</v>
      </c>
      <c r="Q112" s="12">
        <f>IF(Control!$C$11="Highly pure",Parameters!$C$11*'Water demand'!Q112/1000,IF(Control!$C$11="Tap water",0,Parameters!$C$21*'Water demand'!Q112/1000))</f>
        <v>0</v>
      </c>
      <c r="R112" s="12">
        <f>IF(Control!$C$11="Highly pure",Parameters!$C$11*'Water demand'!R112/1000,IF(Control!$C$11="Tap water",0,Parameters!$C$21*'Water demand'!R112/1000))</f>
        <v>0</v>
      </c>
      <c r="S112" s="12">
        <f>IF(Control!$C$11="Highly pure",Parameters!$C$11*'Water demand'!S112/1000,IF(Control!$C$11="Tap water",0,Parameters!$C$21*'Water demand'!S112/1000))</f>
        <v>0</v>
      </c>
      <c r="T112" s="12">
        <f>IF(Control!$C$11="Highly pure",Parameters!$C$11*'Water demand'!T112/1000,IF(Control!$C$11="Tap water",0,Parameters!$C$21*'Water demand'!T112/1000))</f>
        <v>0</v>
      </c>
      <c r="U112" s="12">
        <f>IF(Control!$C$11="Highly pure",Parameters!$C$11*'Water demand'!U112/1000,IF(Control!$C$11="Tap water",0,Parameters!$C$21*'Water demand'!U112/1000))</f>
        <v>0</v>
      </c>
      <c r="V112" s="12">
        <f>IF(Control!$C$11="Highly pure",Parameters!$C$11*'Water demand'!V112/1000,IF(Control!$C$11="Tap water",0,Parameters!$C$21*'Water demand'!V112/1000))</f>
        <v>0</v>
      </c>
      <c r="W112" s="12">
        <f>IF(Control!$C$11="Highly pure",Parameters!$C$11*'Water demand'!W112/1000,IF(Control!$C$11="Tap water",0,Parameters!$C$21*'Water demand'!W112/1000))</f>
        <v>0</v>
      </c>
      <c r="X112" s="12">
        <f>IF(Control!$C$11="Highly pure",Parameters!$C$11*'Water demand'!X112/1000,IF(Control!$C$11="Tap water",0,Parameters!$C$21*'Water demand'!X112/1000))</f>
        <v>0</v>
      </c>
      <c r="Y112" s="12">
        <f>IF(Control!$C$11="Highly pure",Parameters!$C$11*'Water demand'!Y112/1000,IF(Control!$C$11="Tap water",0,Parameters!$C$21*'Water demand'!Y112/1000))</f>
        <v>0</v>
      </c>
      <c r="Z112" s="12">
        <f>IF(Control!$C$11="Highly pure",Parameters!$C$11*'Water demand'!Z112/1000,IF(Control!$C$11="Tap water",0,Parameters!$C$21*'Water demand'!Z112/1000))</f>
        <v>0</v>
      </c>
      <c r="AB112" s="7">
        <f t="shared" si="1"/>
        <v>0</v>
      </c>
    </row>
    <row r="113" spans="2:28" x14ac:dyDescent="0.2">
      <c r="B113" s="6">
        <v>44307</v>
      </c>
      <c r="C113" s="12">
        <f>IF(Control!$C$11="Highly pure",Parameters!$C$11*'Water demand'!C113/1000,IF(Control!$C$11="Tap water",0,Parameters!$C$21*'Water demand'!C113/1000))</f>
        <v>0</v>
      </c>
      <c r="D113" s="12">
        <f>IF(Control!$C$11="Highly pure",Parameters!$C$11*'Water demand'!D113/1000,IF(Control!$C$11="Tap water",0,Parameters!$C$21*'Water demand'!D113/1000))</f>
        <v>0</v>
      </c>
      <c r="E113" s="12">
        <f>IF(Control!$C$11="Highly pure",Parameters!$C$11*'Water demand'!E113/1000,IF(Control!$C$11="Tap water",0,Parameters!$C$21*'Water demand'!E113/1000))</f>
        <v>0</v>
      </c>
      <c r="F113" s="12">
        <f>IF(Control!$C$11="Highly pure",Parameters!$C$11*'Water demand'!F113/1000,IF(Control!$C$11="Tap water",0,Parameters!$C$21*'Water demand'!F113/1000))</f>
        <v>0</v>
      </c>
      <c r="G113" s="12">
        <f>IF(Control!$C$11="Highly pure",Parameters!$C$11*'Water demand'!G113/1000,IF(Control!$C$11="Tap water",0,Parameters!$C$21*'Water demand'!G113/1000))</f>
        <v>0</v>
      </c>
      <c r="H113" s="12">
        <f>IF(Control!$C$11="Highly pure",Parameters!$C$11*'Water demand'!H113/1000,IF(Control!$C$11="Tap water",0,Parameters!$C$21*'Water demand'!H113/1000))</f>
        <v>0</v>
      </c>
      <c r="I113" s="12">
        <f>IF(Control!$C$11="Highly pure",Parameters!$C$11*'Water demand'!I113/1000,IF(Control!$C$11="Tap water",0,Parameters!$C$21*'Water demand'!I113/1000))</f>
        <v>0</v>
      </c>
      <c r="J113" s="12">
        <f>IF(Control!$C$11="Highly pure",Parameters!$C$11*'Water demand'!J113/1000,IF(Control!$C$11="Tap water",0,Parameters!$C$21*'Water demand'!J113/1000))</f>
        <v>0</v>
      </c>
      <c r="K113" s="12">
        <f>IF(Control!$C$11="Highly pure",Parameters!$C$11*'Water demand'!K113/1000,IF(Control!$C$11="Tap water",0,Parameters!$C$21*'Water demand'!K113/1000))</f>
        <v>0</v>
      </c>
      <c r="L113" s="12">
        <f>IF(Control!$C$11="Highly pure",Parameters!$C$11*'Water demand'!L113/1000,IF(Control!$C$11="Tap water",0,Parameters!$C$21*'Water demand'!L113/1000))</f>
        <v>0</v>
      </c>
      <c r="M113" s="12">
        <f>IF(Control!$C$11="Highly pure",Parameters!$C$11*'Water demand'!M113/1000,IF(Control!$C$11="Tap water",0,Parameters!$C$21*'Water demand'!M113/1000))</f>
        <v>0</v>
      </c>
      <c r="N113" s="12">
        <f>IF(Control!$C$11="Highly pure",Parameters!$C$11*'Water demand'!N113/1000,IF(Control!$C$11="Tap water",0,Parameters!$C$21*'Water demand'!N113/1000))</f>
        <v>0</v>
      </c>
      <c r="O113" s="12">
        <f>IF(Control!$C$11="Highly pure",Parameters!$C$11*'Water demand'!O113/1000,IF(Control!$C$11="Tap water",0,Parameters!$C$21*'Water demand'!O113/1000))</f>
        <v>0</v>
      </c>
      <c r="P113" s="12">
        <f>IF(Control!$C$11="Highly pure",Parameters!$C$11*'Water demand'!P113/1000,IF(Control!$C$11="Tap water",0,Parameters!$C$21*'Water demand'!P113/1000))</f>
        <v>0</v>
      </c>
      <c r="Q113" s="12">
        <f>IF(Control!$C$11="Highly pure",Parameters!$C$11*'Water demand'!Q113/1000,IF(Control!$C$11="Tap water",0,Parameters!$C$21*'Water demand'!Q113/1000))</f>
        <v>0</v>
      </c>
      <c r="R113" s="12">
        <f>IF(Control!$C$11="Highly pure",Parameters!$C$11*'Water demand'!R113/1000,IF(Control!$C$11="Tap water",0,Parameters!$C$21*'Water demand'!R113/1000))</f>
        <v>0</v>
      </c>
      <c r="S113" s="12">
        <f>IF(Control!$C$11="Highly pure",Parameters!$C$11*'Water demand'!S113/1000,IF(Control!$C$11="Tap water",0,Parameters!$C$21*'Water demand'!S113/1000))</f>
        <v>0</v>
      </c>
      <c r="T113" s="12">
        <f>IF(Control!$C$11="Highly pure",Parameters!$C$11*'Water demand'!T113/1000,IF(Control!$C$11="Tap water",0,Parameters!$C$21*'Water demand'!T113/1000))</f>
        <v>0</v>
      </c>
      <c r="U113" s="12">
        <f>IF(Control!$C$11="Highly pure",Parameters!$C$11*'Water demand'!U113/1000,IF(Control!$C$11="Tap water",0,Parameters!$C$21*'Water demand'!U113/1000))</f>
        <v>0</v>
      </c>
      <c r="V113" s="12">
        <f>IF(Control!$C$11="Highly pure",Parameters!$C$11*'Water demand'!V113/1000,IF(Control!$C$11="Tap water",0,Parameters!$C$21*'Water demand'!V113/1000))</f>
        <v>0</v>
      </c>
      <c r="W113" s="12">
        <f>IF(Control!$C$11="Highly pure",Parameters!$C$11*'Water demand'!W113/1000,IF(Control!$C$11="Tap water",0,Parameters!$C$21*'Water demand'!W113/1000))</f>
        <v>0</v>
      </c>
      <c r="X113" s="12">
        <f>IF(Control!$C$11="Highly pure",Parameters!$C$11*'Water demand'!X113/1000,IF(Control!$C$11="Tap water",0,Parameters!$C$21*'Water demand'!X113/1000))</f>
        <v>0</v>
      </c>
      <c r="Y113" s="12">
        <f>IF(Control!$C$11="Highly pure",Parameters!$C$11*'Water demand'!Y113/1000,IF(Control!$C$11="Tap water",0,Parameters!$C$21*'Water demand'!Y113/1000))</f>
        <v>0</v>
      </c>
      <c r="Z113" s="12">
        <f>IF(Control!$C$11="Highly pure",Parameters!$C$11*'Water demand'!Z113/1000,IF(Control!$C$11="Tap water",0,Parameters!$C$21*'Water demand'!Z113/1000))</f>
        <v>0</v>
      </c>
      <c r="AB113" s="7">
        <f t="shared" si="1"/>
        <v>0</v>
      </c>
    </row>
    <row r="114" spans="2:28" x14ac:dyDescent="0.2">
      <c r="B114" s="6">
        <v>44308</v>
      </c>
      <c r="C114" s="12">
        <f>IF(Control!$C$11="Highly pure",Parameters!$C$11*'Water demand'!C114/1000,IF(Control!$C$11="Tap water",0,Parameters!$C$21*'Water demand'!C114/1000))</f>
        <v>0</v>
      </c>
      <c r="D114" s="12">
        <f>IF(Control!$C$11="Highly pure",Parameters!$C$11*'Water demand'!D114/1000,IF(Control!$C$11="Tap water",0,Parameters!$C$21*'Water demand'!D114/1000))</f>
        <v>0</v>
      </c>
      <c r="E114" s="12">
        <f>IF(Control!$C$11="Highly pure",Parameters!$C$11*'Water demand'!E114/1000,IF(Control!$C$11="Tap water",0,Parameters!$C$21*'Water demand'!E114/1000))</f>
        <v>0</v>
      </c>
      <c r="F114" s="12">
        <f>IF(Control!$C$11="Highly pure",Parameters!$C$11*'Water demand'!F114/1000,IF(Control!$C$11="Tap water",0,Parameters!$C$21*'Water demand'!F114/1000))</f>
        <v>0</v>
      </c>
      <c r="G114" s="12">
        <f>IF(Control!$C$11="Highly pure",Parameters!$C$11*'Water demand'!G114/1000,IF(Control!$C$11="Tap water",0,Parameters!$C$21*'Water demand'!G114/1000))</f>
        <v>0</v>
      </c>
      <c r="H114" s="12">
        <f>IF(Control!$C$11="Highly pure",Parameters!$C$11*'Water demand'!H114/1000,IF(Control!$C$11="Tap water",0,Parameters!$C$21*'Water demand'!H114/1000))</f>
        <v>0</v>
      </c>
      <c r="I114" s="12">
        <f>IF(Control!$C$11="Highly pure",Parameters!$C$11*'Water demand'!I114/1000,IF(Control!$C$11="Tap water",0,Parameters!$C$21*'Water demand'!I114/1000))</f>
        <v>0</v>
      </c>
      <c r="J114" s="12">
        <f>IF(Control!$C$11="Highly pure",Parameters!$C$11*'Water demand'!J114/1000,IF(Control!$C$11="Tap water",0,Parameters!$C$21*'Water demand'!J114/1000))</f>
        <v>0</v>
      </c>
      <c r="K114" s="12">
        <f>IF(Control!$C$11="Highly pure",Parameters!$C$11*'Water demand'!K114/1000,IF(Control!$C$11="Tap water",0,Parameters!$C$21*'Water demand'!K114/1000))</f>
        <v>0</v>
      </c>
      <c r="L114" s="12">
        <f>IF(Control!$C$11="Highly pure",Parameters!$C$11*'Water demand'!L114/1000,IF(Control!$C$11="Tap water",0,Parameters!$C$21*'Water demand'!L114/1000))</f>
        <v>0</v>
      </c>
      <c r="M114" s="12">
        <f>IF(Control!$C$11="Highly pure",Parameters!$C$11*'Water demand'!M114/1000,IF(Control!$C$11="Tap water",0,Parameters!$C$21*'Water demand'!M114/1000))</f>
        <v>0</v>
      </c>
      <c r="N114" s="12">
        <f>IF(Control!$C$11="Highly pure",Parameters!$C$11*'Water demand'!N114/1000,IF(Control!$C$11="Tap water",0,Parameters!$C$21*'Water demand'!N114/1000))</f>
        <v>0</v>
      </c>
      <c r="O114" s="12">
        <f>IF(Control!$C$11="Highly pure",Parameters!$C$11*'Water demand'!O114/1000,IF(Control!$C$11="Tap water",0,Parameters!$C$21*'Water demand'!O114/1000))</f>
        <v>0</v>
      </c>
      <c r="P114" s="12">
        <f>IF(Control!$C$11="Highly pure",Parameters!$C$11*'Water demand'!P114/1000,IF(Control!$C$11="Tap water",0,Parameters!$C$21*'Water demand'!P114/1000))</f>
        <v>0</v>
      </c>
      <c r="Q114" s="12">
        <f>IF(Control!$C$11="Highly pure",Parameters!$C$11*'Water demand'!Q114/1000,IF(Control!$C$11="Tap water",0,Parameters!$C$21*'Water demand'!Q114/1000))</f>
        <v>0</v>
      </c>
      <c r="R114" s="12">
        <f>IF(Control!$C$11="Highly pure",Parameters!$C$11*'Water demand'!R114/1000,IF(Control!$C$11="Tap water",0,Parameters!$C$21*'Water demand'!R114/1000))</f>
        <v>0</v>
      </c>
      <c r="S114" s="12">
        <f>IF(Control!$C$11="Highly pure",Parameters!$C$11*'Water demand'!S114/1000,IF(Control!$C$11="Tap water",0,Parameters!$C$21*'Water demand'!S114/1000))</f>
        <v>0</v>
      </c>
      <c r="T114" s="12">
        <f>IF(Control!$C$11="Highly pure",Parameters!$C$11*'Water demand'!T114/1000,IF(Control!$C$11="Tap water",0,Parameters!$C$21*'Water demand'!T114/1000))</f>
        <v>0</v>
      </c>
      <c r="U114" s="12">
        <f>IF(Control!$C$11="Highly pure",Parameters!$C$11*'Water demand'!U114/1000,IF(Control!$C$11="Tap water",0,Parameters!$C$21*'Water demand'!U114/1000))</f>
        <v>0</v>
      </c>
      <c r="V114" s="12">
        <f>IF(Control!$C$11="Highly pure",Parameters!$C$11*'Water demand'!V114/1000,IF(Control!$C$11="Tap water",0,Parameters!$C$21*'Water demand'!V114/1000))</f>
        <v>0</v>
      </c>
      <c r="W114" s="12">
        <f>IF(Control!$C$11="Highly pure",Parameters!$C$11*'Water demand'!W114/1000,IF(Control!$C$11="Tap water",0,Parameters!$C$21*'Water demand'!W114/1000))</f>
        <v>0</v>
      </c>
      <c r="X114" s="12">
        <f>IF(Control!$C$11="Highly pure",Parameters!$C$11*'Water demand'!X114/1000,IF(Control!$C$11="Tap water",0,Parameters!$C$21*'Water demand'!X114/1000))</f>
        <v>0</v>
      </c>
      <c r="Y114" s="12">
        <f>IF(Control!$C$11="Highly pure",Parameters!$C$11*'Water demand'!Y114/1000,IF(Control!$C$11="Tap water",0,Parameters!$C$21*'Water demand'!Y114/1000))</f>
        <v>0</v>
      </c>
      <c r="Z114" s="12">
        <f>IF(Control!$C$11="Highly pure",Parameters!$C$11*'Water demand'!Z114/1000,IF(Control!$C$11="Tap water",0,Parameters!$C$21*'Water demand'!Z114/1000))</f>
        <v>0</v>
      </c>
      <c r="AB114" s="7">
        <f t="shared" si="1"/>
        <v>0</v>
      </c>
    </row>
    <row r="115" spans="2:28" x14ac:dyDescent="0.2">
      <c r="B115" s="6">
        <v>44309</v>
      </c>
      <c r="C115" s="12">
        <f>IF(Control!$C$11="Highly pure",Parameters!$C$11*'Water demand'!C115/1000,IF(Control!$C$11="Tap water",0,Parameters!$C$21*'Water demand'!C115/1000))</f>
        <v>0</v>
      </c>
      <c r="D115" s="12">
        <f>IF(Control!$C$11="Highly pure",Parameters!$C$11*'Water demand'!D115/1000,IF(Control!$C$11="Tap water",0,Parameters!$C$21*'Water demand'!D115/1000))</f>
        <v>0</v>
      </c>
      <c r="E115" s="12">
        <f>IF(Control!$C$11="Highly pure",Parameters!$C$11*'Water demand'!E115/1000,IF(Control!$C$11="Tap water",0,Parameters!$C$21*'Water demand'!E115/1000))</f>
        <v>0</v>
      </c>
      <c r="F115" s="12">
        <f>IF(Control!$C$11="Highly pure",Parameters!$C$11*'Water demand'!F115/1000,IF(Control!$C$11="Tap water",0,Parameters!$C$21*'Water demand'!F115/1000))</f>
        <v>0</v>
      </c>
      <c r="G115" s="12">
        <f>IF(Control!$C$11="Highly pure",Parameters!$C$11*'Water demand'!G115/1000,IF(Control!$C$11="Tap water",0,Parameters!$C$21*'Water demand'!G115/1000))</f>
        <v>0</v>
      </c>
      <c r="H115" s="12">
        <f>IF(Control!$C$11="Highly pure",Parameters!$C$11*'Water demand'!H115/1000,IF(Control!$C$11="Tap water",0,Parameters!$C$21*'Water demand'!H115/1000))</f>
        <v>0</v>
      </c>
      <c r="I115" s="12">
        <f>IF(Control!$C$11="Highly pure",Parameters!$C$11*'Water demand'!I115/1000,IF(Control!$C$11="Tap water",0,Parameters!$C$21*'Water demand'!I115/1000))</f>
        <v>0</v>
      </c>
      <c r="J115" s="12">
        <f>IF(Control!$C$11="Highly pure",Parameters!$C$11*'Water demand'!J115/1000,IF(Control!$C$11="Tap water",0,Parameters!$C$21*'Water demand'!J115/1000))</f>
        <v>0</v>
      </c>
      <c r="K115" s="12">
        <f>IF(Control!$C$11="Highly pure",Parameters!$C$11*'Water demand'!K115/1000,IF(Control!$C$11="Tap water",0,Parameters!$C$21*'Water demand'!K115/1000))</f>
        <v>0</v>
      </c>
      <c r="L115" s="12">
        <f>IF(Control!$C$11="Highly pure",Parameters!$C$11*'Water demand'!L115/1000,IF(Control!$C$11="Tap water",0,Parameters!$C$21*'Water demand'!L115/1000))</f>
        <v>0</v>
      </c>
      <c r="M115" s="12">
        <f>IF(Control!$C$11="Highly pure",Parameters!$C$11*'Water demand'!M115/1000,IF(Control!$C$11="Tap water",0,Parameters!$C$21*'Water demand'!M115/1000))</f>
        <v>0</v>
      </c>
      <c r="N115" s="12">
        <f>IF(Control!$C$11="Highly pure",Parameters!$C$11*'Water demand'!N115/1000,IF(Control!$C$11="Tap water",0,Parameters!$C$21*'Water demand'!N115/1000))</f>
        <v>0</v>
      </c>
      <c r="O115" s="12">
        <f>IF(Control!$C$11="Highly pure",Parameters!$C$11*'Water demand'!O115/1000,IF(Control!$C$11="Tap water",0,Parameters!$C$21*'Water demand'!O115/1000))</f>
        <v>0</v>
      </c>
      <c r="P115" s="12">
        <f>IF(Control!$C$11="Highly pure",Parameters!$C$11*'Water demand'!P115/1000,IF(Control!$C$11="Tap water",0,Parameters!$C$21*'Water demand'!P115/1000))</f>
        <v>0</v>
      </c>
      <c r="Q115" s="12">
        <f>IF(Control!$C$11="Highly pure",Parameters!$C$11*'Water demand'!Q115/1000,IF(Control!$C$11="Tap water",0,Parameters!$C$21*'Water demand'!Q115/1000))</f>
        <v>0</v>
      </c>
      <c r="R115" s="12">
        <f>IF(Control!$C$11="Highly pure",Parameters!$C$11*'Water demand'!R115/1000,IF(Control!$C$11="Tap water",0,Parameters!$C$21*'Water demand'!R115/1000))</f>
        <v>0</v>
      </c>
      <c r="S115" s="12">
        <f>IF(Control!$C$11="Highly pure",Parameters!$C$11*'Water demand'!S115/1000,IF(Control!$C$11="Tap water",0,Parameters!$C$21*'Water demand'!S115/1000))</f>
        <v>0</v>
      </c>
      <c r="T115" s="12">
        <f>IF(Control!$C$11="Highly pure",Parameters!$C$11*'Water demand'!T115/1000,IF(Control!$C$11="Tap water",0,Parameters!$C$21*'Water demand'!T115/1000))</f>
        <v>0</v>
      </c>
      <c r="U115" s="12">
        <f>IF(Control!$C$11="Highly pure",Parameters!$C$11*'Water demand'!U115/1000,IF(Control!$C$11="Tap water",0,Parameters!$C$21*'Water demand'!U115/1000))</f>
        <v>0</v>
      </c>
      <c r="V115" s="12">
        <f>IF(Control!$C$11="Highly pure",Parameters!$C$11*'Water demand'!V115/1000,IF(Control!$C$11="Tap water",0,Parameters!$C$21*'Water demand'!V115/1000))</f>
        <v>0</v>
      </c>
      <c r="W115" s="12">
        <f>IF(Control!$C$11="Highly pure",Parameters!$C$11*'Water demand'!W115/1000,IF(Control!$C$11="Tap water",0,Parameters!$C$21*'Water demand'!W115/1000))</f>
        <v>0</v>
      </c>
      <c r="X115" s="12">
        <f>IF(Control!$C$11="Highly pure",Parameters!$C$11*'Water demand'!X115/1000,IF(Control!$C$11="Tap water",0,Parameters!$C$21*'Water demand'!X115/1000))</f>
        <v>0</v>
      </c>
      <c r="Y115" s="12">
        <f>IF(Control!$C$11="Highly pure",Parameters!$C$11*'Water demand'!Y115/1000,IF(Control!$C$11="Tap water",0,Parameters!$C$21*'Water demand'!Y115/1000))</f>
        <v>0</v>
      </c>
      <c r="Z115" s="12">
        <f>IF(Control!$C$11="Highly pure",Parameters!$C$11*'Water demand'!Z115/1000,IF(Control!$C$11="Tap water",0,Parameters!$C$21*'Water demand'!Z115/1000))</f>
        <v>0</v>
      </c>
      <c r="AB115" s="7">
        <f t="shared" si="1"/>
        <v>0</v>
      </c>
    </row>
    <row r="116" spans="2:28" x14ac:dyDescent="0.2">
      <c r="B116" s="6">
        <v>44310</v>
      </c>
      <c r="C116" s="12">
        <f>IF(Control!$C$11="Highly pure",Parameters!$C$11*'Water demand'!C116/1000,IF(Control!$C$11="Tap water",0,Parameters!$C$21*'Water demand'!C116/1000))</f>
        <v>0</v>
      </c>
      <c r="D116" s="12">
        <f>IF(Control!$C$11="Highly pure",Parameters!$C$11*'Water demand'!D116/1000,IF(Control!$C$11="Tap water",0,Parameters!$C$21*'Water demand'!D116/1000))</f>
        <v>0</v>
      </c>
      <c r="E116" s="12">
        <f>IF(Control!$C$11="Highly pure",Parameters!$C$11*'Water demand'!E116/1000,IF(Control!$C$11="Tap water",0,Parameters!$C$21*'Water demand'!E116/1000))</f>
        <v>0</v>
      </c>
      <c r="F116" s="12">
        <f>IF(Control!$C$11="Highly pure",Parameters!$C$11*'Water demand'!F116/1000,IF(Control!$C$11="Tap water",0,Parameters!$C$21*'Water demand'!F116/1000))</f>
        <v>0</v>
      </c>
      <c r="G116" s="12">
        <f>IF(Control!$C$11="Highly pure",Parameters!$C$11*'Water demand'!G116/1000,IF(Control!$C$11="Tap water",0,Parameters!$C$21*'Water demand'!G116/1000))</f>
        <v>0</v>
      </c>
      <c r="H116" s="12">
        <f>IF(Control!$C$11="Highly pure",Parameters!$C$11*'Water demand'!H116/1000,IF(Control!$C$11="Tap water",0,Parameters!$C$21*'Water demand'!H116/1000))</f>
        <v>0</v>
      </c>
      <c r="I116" s="12">
        <f>IF(Control!$C$11="Highly pure",Parameters!$C$11*'Water demand'!I116/1000,IF(Control!$C$11="Tap water",0,Parameters!$C$21*'Water demand'!I116/1000))</f>
        <v>0</v>
      </c>
      <c r="J116" s="12">
        <f>IF(Control!$C$11="Highly pure",Parameters!$C$11*'Water demand'!J116/1000,IF(Control!$C$11="Tap water",0,Parameters!$C$21*'Water demand'!J116/1000))</f>
        <v>0</v>
      </c>
      <c r="K116" s="12">
        <f>IF(Control!$C$11="Highly pure",Parameters!$C$11*'Water demand'!K116/1000,IF(Control!$C$11="Tap water",0,Parameters!$C$21*'Water demand'!K116/1000))</f>
        <v>0</v>
      </c>
      <c r="L116" s="12">
        <f>IF(Control!$C$11="Highly pure",Parameters!$C$11*'Water demand'!L116/1000,IF(Control!$C$11="Tap water",0,Parameters!$C$21*'Water demand'!L116/1000))</f>
        <v>0</v>
      </c>
      <c r="M116" s="12">
        <f>IF(Control!$C$11="Highly pure",Parameters!$C$11*'Water demand'!M116/1000,IF(Control!$C$11="Tap water",0,Parameters!$C$21*'Water demand'!M116/1000))</f>
        <v>0</v>
      </c>
      <c r="N116" s="12">
        <f>IF(Control!$C$11="Highly pure",Parameters!$C$11*'Water demand'!N116/1000,IF(Control!$C$11="Tap water",0,Parameters!$C$21*'Water demand'!N116/1000))</f>
        <v>0</v>
      </c>
      <c r="O116" s="12">
        <f>IF(Control!$C$11="Highly pure",Parameters!$C$11*'Water demand'!O116/1000,IF(Control!$C$11="Tap water",0,Parameters!$C$21*'Water demand'!O116/1000))</f>
        <v>0</v>
      </c>
      <c r="P116" s="12">
        <f>IF(Control!$C$11="Highly pure",Parameters!$C$11*'Water demand'!P116/1000,IF(Control!$C$11="Tap water",0,Parameters!$C$21*'Water demand'!P116/1000))</f>
        <v>0</v>
      </c>
      <c r="Q116" s="12">
        <f>IF(Control!$C$11="Highly pure",Parameters!$C$11*'Water demand'!Q116/1000,IF(Control!$C$11="Tap water",0,Parameters!$C$21*'Water demand'!Q116/1000))</f>
        <v>0</v>
      </c>
      <c r="R116" s="12">
        <f>IF(Control!$C$11="Highly pure",Parameters!$C$11*'Water demand'!R116/1000,IF(Control!$C$11="Tap water",0,Parameters!$C$21*'Water demand'!R116/1000))</f>
        <v>0</v>
      </c>
      <c r="S116" s="12">
        <f>IF(Control!$C$11="Highly pure",Parameters!$C$11*'Water demand'!S116/1000,IF(Control!$C$11="Tap water",0,Parameters!$C$21*'Water demand'!S116/1000))</f>
        <v>0</v>
      </c>
      <c r="T116" s="12">
        <f>IF(Control!$C$11="Highly pure",Parameters!$C$11*'Water demand'!T116/1000,IF(Control!$C$11="Tap water",0,Parameters!$C$21*'Water demand'!T116/1000))</f>
        <v>0</v>
      </c>
      <c r="U116" s="12">
        <f>IF(Control!$C$11="Highly pure",Parameters!$C$11*'Water demand'!U116/1000,IF(Control!$C$11="Tap water",0,Parameters!$C$21*'Water demand'!U116/1000))</f>
        <v>0</v>
      </c>
      <c r="V116" s="12">
        <f>IF(Control!$C$11="Highly pure",Parameters!$C$11*'Water demand'!V116/1000,IF(Control!$C$11="Tap water",0,Parameters!$C$21*'Water demand'!V116/1000))</f>
        <v>0</v>
      </c>
      <c r="W116" s="12">
        <f>IF(Control!$C$11="Highly pure",Parameters!$C$11*'Water demand'!W116/1000,IF(Control!$C$11="Tap water",0,Parameters!$C$21*'Water demand'!W116/1000))</f>
        <v>0</v>
      </c>
      <c r="X116" s="12">
        <f>IF(Control!$C$11="Highly pure",Parameters!$C$11*'Water demand'!X116/1000,IF(Control!$C$11="Tap water",0,Parameters!$C$21*'Water demand'!X116/1000))</f>
        <v>0</v>
      </c>
      <c r="Y116" s="12">
        <f>IF(Control!$C$11="Highly pure",Parameters!$C$11*'Water demand'!Y116/1000,IF(Control!$C$11="Tap water",0,Parameters!$C$21*'Water demand'!Y116/1000))</f>
        <v>0</v>
      </c>
      <c r="Z116" s="12">
        <f>IF(Control!$C$11="Highly pure",Parameters!$C$11*'Water demand'!Z116/1000,IF(Control!$C$11="Tap water",0,Parameters!$C$21*'Water demand'!Z116/1000))</f>
        <v>0</v>
      </c>
      <c r="AB116" s="7">
        <f t="shared" si="1"/>
        <v>0</v>
      </c>
    </row>
    <row r="117" spans="2:28" x14ac:dyDescent="0.2">
      <c r="B117" s="6">
        <v>44311</v>
      </c>
      <c r="C117" s="12">
        <f>IF(Control!$C$11="Highly pure",Parameters!$C$11*'Water demand'!C117/1000,IF(Control!$C$11="Tap water",0,Parameters!$C$21*'Water demand'!C117/1000))</f>
        <v>0</v>
      </c>
      <c r="D117" s="12">
        <f>IF(Control!$C$11="Highly pure",Parameters!$C$11*'Water demand'!D117/1000,IF(Control!$C$11="Tap water",0,Parameters!$C$21*'Water demand'!D117/1000))</f>
        <v>0</v>
      </c>
      <c r="E117" s="12">
        <f>IF(Control!$C$11="Highly pure",Parameters!$C$11*'Water demand'!E117/1000,IF(Control!$C$11="Tap water",0,Parameters!$C$21*'Water demand'!E117/1000))</f>
        <v>0</v>
      </c>
      <c r="F117" s="12">
        <f>IF(Control!$C$11="Highly pure",Parameters!$C$11*'Water demand'!F117/1000,IF(Control!$C$11="Tap water",0,Parameters!$C$21*'Water demand'!F117/1000))</f>
        <v>0</v>
      </c>
      <c r="G117" s="12">
        <f>IF(Control!$C$11="Highly pure",Parameters!$C$11*'Water demand'!G117/1000,IF(Control!$C$11="Tap water",0,Parameters!$C$21*'Water demand'!G117/1000))</f>
        <v>0</v>
      </c>
      <c r="H117" s="12">
        <f>IF(Control!$C$11="Highly pure",Parameters!$C$11*'Water demand'!H117/1000,IF(Control!$C$11="Tap water",0,Parameters!$C$21*'Water demand'!H117/1000))</f>
        <v>0</v>
      </c>
      <c r="I117" s="12">
        <f>IF(Control!$C$11="Highly pure",Parameters!$C$11*'Water demand'!I117/1000,IF(Control!$C$11="Tap water",0,Parameters!$C$21*'Water demand'!I117/1000))</f>
        <v>0</v>
      </c>
      <c r="J117" s="12">
        <f>IF(Control!$C$11="Highly pure",Parameters!$C$11*'Water demand'!J117/1000,IF(Control!$C$11="Tap water",0,Parameters!$C$21*'Water demand'!J117/1000))</f>
        <v>0</v>
      </c>
      <c r="K117" s="12">
        <f>IF(Control!$C$11="Highly pure",Parameters!$C$11*'Water demand'!K117/1000,IF(Control!$C$11="Tap water",0,Parameters!$C$21*'Water demand'!K117/1000))</f>
        <v>0</v>
      </c>
      <c r="L117" s="12">
        <f>IF(Control!$C$11="Highly pure",Parameters!$C$11*'Water demand'!L117/1000,IF(Control!$C$11="Tap water",0,Parameters!$C$21*'Water demand'!L117/1000))</f>
        <v>0</v>
      </c>
      <c r="M117" s="12">
        <f>IF(Control!$C$11="Highly pure",Parameters!$C$11*'Water demand'!M117/1000,IF(Control!$C$11="Tap water",0,Parameters!$C$21*'Water demand'!M117/1000))</f>
        <v>0</v>
      </c>
      <c r="N117" s="12">
        <f>IF(Control!$C$11="Highly pure",Parameters!$C$11*'Water demand'!N117/1000,IF(Control!$C$11="Tap water",0,Parameters!$C$21*'Water demand'!N117/1000))</f>
        <v>0</v>
      </c>
      <c r="O117" s="12">
        <f>IF(Control!$C$11="Highly pure",Parameters!$C$11*'Water demand'!O117/1000,IF(Control!$C$11="Tap water",0,Parameters!$C$21*'Water demand'!O117/1000))</f>
        <v>0</v>
      </c>
      <c r="P117" s="12">
        <f>IF(Control!$C$11="Highly pure",Parameters!$C$11*'Water demand'!P117/1000,IF(Control!$C$11="Tap water",0,Parameters!$C$21*'Water demand'!P117/1000))</f>
        <v>0</v>
      </c>
      <c r="Q117" s="12">
        <f>IF(Control!$C$11="Highly pure",Parameters!$C$11*'Water demand'!Q117/1000,IF(Control!$C$11="Tap water",0,Parameters!$C$21*'Water demand'!Q117/1000))</f>
        <v>0</v>
      </c>
      <c r="R117" s="12">
        <f>IF(Control!$C$11="Highly pure",Parameters!$C$11*'Water demand'!R117/1000,IF(Control!$C$11="Tap water",0,Parameters!$C$21*'Water demand'!R117/1000))</f>
        <v>0</v>
      </c>
      <c r="S117" s="12">
        <f>IF(Control!$C$11="Highly pure",Parameters!$C$11*'Water demand'!S117/1000,IF(Control!$C$11="Tap water",0,Parameters!$C$21*'Water demand'!S117/1000))</f>
        <v>0</v>
      </c>
      <c r="T117" s="12">
        <f>IF(Control!$C$11="Highly pure",Parameters!$C$11*'Water demand'!T117/1000,IF(Control!$C$11="Tap water",0,Parameters!$C$21*'Water demand'!T117/1000))</f>
        <v>0</v>
      </c>
      <c r="U117" s="12">
        <f>IF(Control!$C$11="Highly pure",Parameters!$C$11*'Water demand'!U117/1000,IF(Control!$C$11="Tap water",0,Parameters!$C$21*'Water demand'!U117/1000))</f>
        <v>0</v>
      </c>
      <c r="V117" s="12">
        <f>IF(Control!$C$11="Highly pure",Parameters!$C$11*'Water demand'!V117/1000,IF(Control!$C$11="Tap water",0,Parameters!$C$21*'Water demand'!V117/1000))</f>
        <v>0</v>
      </c>
      <c r="W117" s="12">
        <f>IF(Control!$C$11="Highly pure",Parameters!$C$11*'Water demand'!W117/1000,IF(Control!$C$11="Tap water",0,Parameters!$C$21*'Water demand'!W117/1000))</f>
        <v>0</v>
      </c>
      <c r="X117" s="12">
        <f>IF(Control!$C$11="Highly pure",Parameters!$C$11*'Water demand'!X117/1000,IF(Control!$C$11="Tap water",0,Parameters!$C$21*'Water demand'!X117/1000))</f>
        <v>0</v>
      </c>
      <c r="Y117" s="12">
        <f>IF(Control!$C$11="Highly pure",Parameters!$C$11*'Water demand'!Y117/1000,IF(Control!$C$11="Tap water",0,Parameters!$C$21*'Water demand'!Y117/1000))</f>
        <v>0</v>
      </c>
      <c r="Z117" s="12">
        <f>IF(Control!$C$11="Highly pure",Parameters!$C$11*'Water demand'!Z117/1000,IF(Control!$C$11="Tap water",0,Parameters!$C$21*'Water demand'!Z117/1000))</f>
        <v>0</v>
      </c>
      <c r="AB117" s="7">
        <f t="shared" si="1"/>
        <v>0</v>
      </c>
    </row>
    <row r="118" spans="2:28" x14ac:dyDescent="0.2">
      <c r="B118" s="6">
        <v>44312</v>
      </c>
      <c r="C118" s="12">
        <f>IF(Control!$C$11="Highly pure",Parameters!$C$11*'Water demand'!C118/1000,IF(Control!$C$11="Tap water",0,Parameters!$C$21*'Water demand'!C118/1000))</f>
        <v>0</v>
      </c>
      <c r="D118" s="12">
        <f>IF(Control!$C$11="Highly pure",Parameters!$C$11*'Water demand'!D118/1000,IF(Control!$C$11="Tap water",0,Parameters!$C$21*'Water demand'!D118/1000))</f>
        <v>0</v>
      </c>
      <c r="E118" s="12">
        <f>IF(Control!$C$11="Highly pure",Parameters!$C$11*'Water demand'!E118/1000,IF(Control!$C$11="Tap water",0,Parameters!$C$21*'Water demand'!E118/1000))</f>
        <v>0</v>
      </c>
      <c r="F118" s="12">
        <f>IF(Control!$C$11="Highly pure",Parameters!$C$11*'Water demand'!F118/1000,IF(Control!$C$11="Tap water",0,Parameters!$C$21*'Water demand'!F118/1000))</f>
        <v>0</v>
      </c>
      <c r="G118" s="12">
        <f>IF(Control!$C$11="Highly pure",Parameters!$C$11*'Water demand'!G118/1000,IF(Control!$C$11="Tap water",0,Parameters!$C$21*'Water demand'!G118/1000))</f>
        <v>0</v>
      </c>
      <c r="H118" s="12">
        <f>IF(Control!$C$11="Highly pure",Parameters!$C$11*'Water demand'!H118/1000,IF(Control!$C$11="Tap water",0,Parameters!$C$21*'Water demand'!H118/1000))</f>
        <v>0</v>
      </c>
      <c r="I118" s="12">
        <f>IF(Control!$C$11="Highly pure",Parameters!$C$11*'Water demand'!I118/1000,IF(Control!$C$11="Tap water",0,Parameters!$C$21*'Water demand'!I118/1000))</f>
        <v>0</v>
      </c>
      <c r="J118" s="12">
        <f>IF(Control!$C$11="Highly pure",Parameters!$C$11*'Water demand'!J118/1000,IF(Control!$C$11="Tap water",0,Parameters!$C$21*'Water demand'!J118/1000))</f>
        <v>0</v>
      </c>
      <c r="K118" s="12">
        <f>IF(Control!$C$11="Highly pure",Parameters!$C$11*'Water demand'!K118/1000,IF(Control!$C$11="Tap water",0,Parameters!$C$21*'Water demand'!K118/1000))</f>
        <v>0</v>
      </c>
      <c r="L118" s="12">
        <f>IF(Control!$C$11="Highly pure",Parameters!$C$11*'Water demand'!L118/1000,IF(Control!$C$11="Tap water",0,Parameters!$C$21*'Water demand'!L118/1000))</f>
        <v>0</v>
      </c>
      <c r="M118" s="12">
        <f>IF(Control!$C$11="Highly pure",Parameters!$C$11*'Water demand'!M118/1000,IF(Control!$C$11="Tap water",0,Parameters!$C$21*'Water demand'!M118/1000))</f>
        <v>0</v>
      </c>
      <c r="N118" s="12">
        <f>IF(Control!$C$11="Highly pure",Parameters!$C$11*'Water demand'!N118/1000,IF(Control!$C$11="Tap water",0,Parameters!$C$21*'Water demand'!N118/1000))</f>
        <v>0</v>
      </c>
      <c r="O118" s="12">
        <f>IF(Control!$C$11="Highly pure",Parameters!$C$11*'Water demand'!O118/1000,IF(Control!$C$11="Tap water",0,Parameters!$C$21*'Water demand'!O118/1000))</f>
        <v>0</v>
      </c>
      <c r="P118" s="12">
        <f>IF(Control!$C$11="Highly pure",Parameters!$C$11*'Water demand'!P118/1000,IF(Control!$C$11="Tap water",0,Parameters!$C$21*'Water demand'!P118/1000))</f>
        <v>0</v>
      </c>
      <c r="Q118" s="12">
        <f>IF(Control!$C$11="Highly pure",Parameters!$C$11*'Water demand'!Q118/1000,IF(Control!$C$11="Tap water",0,Parameters!$C$21*'Water demand'!Q118/1000))</f>
        <v>0</v>
      </c>
      <c r="R118" s="12">
        <f>IF(Control!$C$11="Highly pure",Parameters!$C$11*'Water demand'!R118/1000,IF(Control!$C$11="Tap water",0,Parameters!$C$21*'Water demand'!R118/1000))</f>
        <v>0</v>
      </c>
      <c r="S118" s="12">
        <f>IF(Control!$C$11="Highly pure",Parameters!$C$11*'Water demand'!S118/1000,IF(Control!$C$11="Tap water",0,Parameters!$C$21*'Water demand'!S118/1000))</f>
        <v>0</v>
      </c>
      <c r="T118" s="12">
        <f>IF(Control!$C$11="Highly pure",Parameters!$C$11*'Water demand'!T118/1000,IF(Control!$C$11="Tap water",0,Parameters!$C$21*'Water demand'!T118/1000))</f>
        <v>0</v>
      </c>
      <c r="U118" s="12">
        <f>IF(Control!$C$11="Highly pure",Parameters!$C$11*'Water demand'!U118/1000,IF(Control!$C$11="Tap water",0,Parameters!$C$21*'Water demand'!U118/1000))</f>
        <v>0</v>
      </c>
      <c r="V118" s="12">
        <f>IF(Control!$C$11="Highly pure",Parameters!$C$11*'Water demand'!V118/1000,IF(Control!$C$11="Tap water",0,Parameters!$C$21*'Water demand'!V118/1000))</f>
        <v>0</v>
      </c>
      <c r="W118" s="12">
        <f>IF(Control!$C$11="Highly pure",Parameters!$C$11*'Water demand'!W118/1000,IF(Control!$C$11="Tap water",0,Parameters!$C$21*'Water demand'!W118/1000))</f>
        <v>0</v>
      </c>
      <c r="X118" s="12">
        <f>IF(Control!$C$11="Highly pure",Parameters!$C$11*'Water demand'!X118/1000,IF(Control!$C$11="Tap water",0,Parameters!$C$21*'Water demand'!X118/1000))</f>
        <v>0</v>
      </c>
      <c r="Y118" s="12">
        <f>IF(Control!$C$11="Highly pure",Parameters!$C$11*'Water demand'!Y118/1000,IF(Control!$C$11="Tap water",0,Parameters!$C$21*'Water demand'!Y118/1000))</f>
        <v>0</v>
      </c>
      <c r="Z118" s="12">
        <f>IF(Control!$C$11="Highly pure",Parameters!$C$11*'Water demand'!Z118/1000,IF(Control!$C$11="Tap water",0,Parameters!$C$21*'Water demand'!Z118/1000))</f>
        <v>0</v>
      </c>
      <c r="AB118" s="7">
        <f t="shared" si="1"/>
        <v>0</v>
      </c>
    </row>
    <row r="119" spans="2:28" x14ac:dyDescent="0.2">
      <c r="B119" s="6">
        <v>44313</v>
      </c>
      <c r="C119" s="12">
        <f>IF(Control!$C$11="Highly pure",Parameters!$C$11*'Water demand'!C119/1000,IF(Control!$C$11="Tap water",0,Parameters!$C$21*'Water demand'!C119/1000))</f>
        <v>0</v>
      </c>
      <c r="D119" s="12">
        <f>IF(Control!$C$11="Highly pure",Parameters!$C$11*'Water demand'!D119/1000,IF(Control!$C$11="Tap water",0,Parameters!$C$21*'Water demand'!D119/1000))</f>
        <v>0</v>
      </c>
      <c r="E119" s="12">
        <f>IF(Control!$C$11="Highly pure",Parameters!$C$11*'Water demand'!E119/1000,IF(Control!$C$11="Tap water",0,Parameters!$C$21*'Water demand'!E119/1000))</f>
        <v>0</v>
      </c>
      <c r="F119" s="12">
        <f>IF(Control!$C$11="Highly pure",Parameters!$C$11*'Water demand'!F119/1000,IF(Control!$C$11="Tap water",0,Parameters!$C$21*'Water demand'!F119/1000))</f>
        <v>0</v>
      </c>
      <c r="G119" s="12">
        <f>IF(Control!$C$11="Highly pure",Parameters!$C$11*'Water demand'!G119/1000,IF(Control!$C$11="Tap water",0,Parameters!$C$21*'Water demand'!G119/1000))</f>
        <v>0</v>
      </c>
      <c r="H119" s="12">
        <f>IF(Control!$C$11="Highly pure",Parameters!$C$11*'Water demand'!H119/1000,IF(Control!$C$11="Tap water",0,Parameters!$C$21*'Water demand'!H119/1000))</f>
        <v>0</v>
      </c>
      <c r="I119" s="12">
        <f>IF(Control!$C$11="Highly pure",Parameters!$C$11*'Water demand'!I119/1000,IF(Control!$C$11="Tap water",0,Parameters!$C$21*'Water demand'!I119/1000))</f>
        <v>0</v>
      </c>
      <c r="J119" s="12">
        <f>IF(Control!$C$11="Highly pure",Parameters!$C$11*'Water demand'!J119/1000,IF(Control!$C$11="Tap water",0,Parameters!$C$21*'Water demand'!J119/1000))</f>
        <v>0</v>
      </c>
      <c r="K119" s="12">
        <f>IF(Control!$C$11="Highly pure",Parameters!$C$11*'Water demand'!K119/1000,IF(Control!$C$11="Tap water",0,Parameters!$C$21*'Water demand'!K119/1000))</f>
        <v>0</v>
      </c>
      <c r="L119" s="12">
        <f>IF(Control!$C$11="Highly pure",Parameters!$C$11*'Water demand'!L119/1000,IF(Control!$C$11="Tap water",0,Parameters!$C$21*'Water demand'!L119/1000))</f>
        <v>0</v>
      </c>
      <c r="M119" s="12">
        <f>IF(Control!$C$11="Highly pure",Parameters!$C$11*'Water demand'!M119/1000,IF(Control!$C$11="Tap water",0,Parameters!$C$21*'Water demand'!M119/1000))</f>
        <v>0</v>
      </c>
      <c r="N119" s="12">
        <f>IF(Control!$C$11="Highly pure",Parameters!$C$11*'Water demand'!N119/1000,IF(Control!$C$11="Tap water",0,Parameters!$C$21*'Water demand'!N119/1000))</f>
        <v>0</v>
      </c>
      <c r="O119" s="12">
        <f>IF(Control!$C$11="Highly pure",Parameters!$C$11*'Water demand'!O119/1000,IF(Control!$C$11="Tap water",0,Parameters!$C$21*'Water demand'!O119/1000))</f>
        <v>0</v>
      </c>
      <c r="P119" s="12">
        <f>IF(Control!$C$11="Highly pure",Parameters!$C$11*'Water demand'!P119/1000,IF(Control!$C$11="Tap water",0,Parameters!$C$21*'Water demand'!P119/1000))</f>
        <v>0</v>
      </c>
      <c r="Q119" s="12">
        <f>IF(Control!$C$11="Highly pure",Parameters!$C$11*'Water demand'!Q119/1000,IF(Control!$C$11="Tap water",0,Parameters!$C$21*'Water demand'!Q119/1000))</f>
        <v>0</v>
      </c>
      <c r="R119" s="12">
        <f>IF(Control!$C$11="Highly pure",Parameters!$C$11*'Water demand'!R119/1000,IF(Control!$C$11="Tap water",0,Parameters!$C$21*'Water demand'!R119/1000))</f>
        <v>0</v>
      </c>
      <c r="S119" s="12">
        <f>IF(Control!$C$11="Highly pure",Parameters!$C$11*'Water demand'!S119/1000,IF(Control!$C$11="Tap water",0,Parameters!$C$21*'Water demand'!S119/1000))</f>
        <v>0</v>
      </c>
      <c r="T119" s="12">
        <f>IF(Control!$C$11="Highly pure",Parameters!$C$11*'Water demand'!T119/1000,IF(Control!$C$11="Tap water",0,Parameters!$C$21*'Water demand'!T119/1000))</f>
        <v>0</v>
      </c>
      <c r="U119" s="12">
        <f>IF(Control!$C$11="Highly pure",Parameters!$C$11*'Water demand'!U119/1000,IF(Control!$C$11="Tap water",0,Parameters!$C$21*'Water demand'!U119/1000))</f>
        <v>0</v>
      </c>
      <c r="V119" s="12">
        <f>IF(Control!$C$11="Highly pure",Parameters!$C$11*'Water demand'!V119/1000,IF(Control!$C$11="Tap water",0,Parameters!$C$21*'Water demand'!V119/1000))</f>
        <v>0</v>
      </c>
      <c r="W119" s="12">
        <f>IF(Control!$C$11="Highly pure",Parameters!$C$11*'Water demand'!W119/1000,IF(Control!$C$11="Tap water",0,Parameters!$C$21*'Water demand'!W119/1000))</f>
        <v>0</v>
      </c>
      <c r="X119" s="12">
        <f>IF(Control!$C$11="Highly pure",Parameters!$C$11*'Water demand'!X119/1000,IF(Control!$C$11="Tap water",0,Parameters!$C$21*'Water demand'!X119/1000))</f>
        <v>0</v>
      </c>
      <c r="Y119" s="12">
        <f>IF(Control!$C$11="Highly pure",Parameters!$C$11*'Water demand'!Y119/1000,IF(Control!$C$11="Tap water",0,Parameters!$C$21*'Water demand'!Y119/1000))</f>
        <v>0</v>
      </c>
      <c r="Z119" s="12">
        <f>IF(Control!$C$11="Highly pure",Parameters!$C$11*'Water demand'!Z119/1000,IF(Control!$C$11="Tap water",0,Parameters!$C$21*'Water demand'!Z119/1000))</f>
        <v>0</v>
      </c>
      <c r="AB119" s="7">
        <f t="shared" si="1"/>
        <v>0</v>
      </c>
    </row>
    <row r="120" spans="2:28" x14ac:dyDescent="0.2">
      <c r="B120" s="6">
        <v>44314</v>
      </c>
      <c r="C120" s="12">
        <f>IF(Control!$C$11="Highly pure",Parameters!$C$11*'Water demand'!C120/1000,IF(Control!$C$11="Tap water",0,Parameters!$C$21*'Water demand'!C120/1000))</f>
        <v>0</v>
      </c>
      <c r="D120" s="12">
        <f>IF(Control!$C$11="Highly pure",Parameters!$C$11*'Water demand'!D120/1000,IF(Control!$C$11="Tap water",0,Parameters!$C$21*'Water demand'!D120/1000))</f>
        <v>0</v>
      </c>
      <c r="E120" s="12">
        <f>IF(Control!$C$11="Highly pure",Parameters!$C$11*'Water demand'!E120/1000,IF(Control!$C$11="Tap water",0,Parameters!$C$21*'Water demand'!E120/1000))</f>
        <v>0</v>
      </c>
      <c r="F120" s="12">
        <f>IF(Control!$C$11="Highly pure",Parameters!$C$11*'Water demand'!F120/1000,IF(Control!$C$11="Tap water",0,Parameters!$C$21*'Water demand'!F120/1000))</f>
        <v>0</v>
      </c>
      <c r="G120" s="12">
        <f>IF(Control!$C$11="Highly pure",Parameters!$C$11*'Water demand'!G120/1000,IF(Control!$C$11="Tap water",0,Parameters!$C$21*'Water demand'!G120/1000))</f>
        <v>0</v>
      </c>
      <c r="H120" s="12">
        <f>IF(Control!$C$11="Highly pure",Parameters!$C$11*'Water demand'!H120/1000,IF(Control!$C$11="Tap water",0,Parameters!$C$21*'Water demand'!H120/1000))</f>
        <v>0</v>
      </c>
      <c r="I120" s="12">
        <f>IF(Control!$C$11="Highly pure",Parameters!$C$11*'Water demand'!I120/1000,IF(Control!$C$11="Tap water",0,Parameters!$C$21*'Water demand'!I120/1000))</f>
        <v>0</v>
      </c>
      <c r="J120" s="12">
        <f>IF(Control!$C$11="Highly pure",Parameters!$C$11*'Water demand'!J120/1000,IF(Control!$C$11="Tap water",0,Parameters!$C$21*'Water demand'!J120/1000))</f>
        <v>0</v>
      </c>
      <c r="K120" s="12">
        <f>IF(Control!$C$11="Highly pure",Parameters!$C$11*'Water demand'!K120/1000,IF(Control!$C$11="Tap water",0,Parameters!$C$21*'Water demand'!K120/1000))</f>
        <v>0</v>
      </c>
      <c r="L120" s="12">
        <f>IF(Control!$C$11="Highly pure",Parameters!$C$11*'Water demand'!L120/1000,IF(Control!$C$11="Tap water",0,Parameters!$C$21*'Water demand'!L120/1000))</f>
        <v>0</v>
      </c>
      <c r="M120" s="12">
        <f>IF(Control!$C$11="Highly pure",Parameters!$C$11*'Water demand'!M120/1000,IF(Control!$C$11="Tap water",0,Parameters!$C$21*'Water demand'!M120/1000))</f>
        <v>0</v>
      </c>
      <c r="N120" s="12">
        <f>IF(Control!$C$11="Highly pure",Parameters!$C$11*'Water demand'!N120/1000,IF(Control!$C$11="Tap water",0,Parameters!$C$21*'Water demand'!N120/1000))</f>
        <v>0</v>
      </c>
      <c r="O120" s="12">
        <f>IF(Control!$C$11="Highly pure",Parameters!$C$11*'Water demand'!O120/1000,IF(Control!$C$11="Tap water",0,Parameters!$C$21*'Water demand'!O120/1000))</f>
        <v>0</v>
      </c>
      <c r="P120" s="12">
        <f>IF(Control!$C$11="Highly pure",Parameters!$C$11*'Water demand'!P120/1000,IF(Control!$C$11="Tap water",0,Parameters!$C$21*'Water demand'!P120/1000))</f>
        <v>0</v>
      </c>
      <c r="Q120" s="12">
        <f>IF(Control!$C$11="Highly pure",Parameters!$C$11*'Water demand'!Q120/1000,IF(Control!$C$11="Tap water",0,Parameters!$C$21*'Water demand'!Q120/1000))</f>
        <v>0</v>
      </c>
      <c r="R120" s="12">
        <f>IF(Control!$C$11="Highly pure",Parameters!$C$11*'Water demand'!R120/1000,IF(Control!$C$11="Tap water",0,Parameters!$C$21*'Water demand'!R120/1000))</f>
        <v>0</v>
      </c>
      <c r="S120" s="12">
        <f>IF(Control!$C$11="Highly pure",Parameters!$C$11*'Water demand'!S120/1000,IF(Control!$C$11="Tap water",0,Parameters!$C$21*'Water demand'!S120/1000))</f>
        <v>0</v>
      </c>
      <c r="T120" s="12">
        <f>IF(Control!$C$11="Highly pure",Parameters!$C$11*'Water demand'!T120/1000,IF(Control!$C$11="Tap water",0,Parameters!$C$21*'Water demand'!T120/1000))</f>
        <v>0</v>
      </c>
      <c r="U120" s="12">
        <f>IF(Control!$C$11="Highly pure",Parameters!$C$11*'Water demand'!U120/1000,IF(Control!$C$11="Tap water",0,Parameters!$C$21*'Water demand'!U120/1000))</f>
        <v>0</v>
      </c>
      <c r="V120" s="12">
        <f>IF(Control!$C$11="Highly pure",Parameters!$C$11*'Water demand'!V120/1000,IF(Control!$C$11="Tap water",0,Parameters!$C$21*'Water demand'!V120/1000))</f>
        <v>0</v>
      </c>
      <c r="W120" s="12">
        <f>IF(Control!$C$11="Highly pure",Parameters!$C$11*'Water demand'!W120/1000,IF(Control!$C$11="Tap water",0,Parameters!$C$21*'Water demand'!W120/1000))</f>
        <v>0</v>
      </c>
      <c r="X120" s="12">
        <f>IF(Control!$C$11="Highly pure",Parameters!$C$11*'Water demand'!X120/1000,IF(Control!$C$11="Tap water",0,Parameters!$C$21*'Water demand'!X120/1000))</f>
        <v>0</v>
      </c>
      <c r="Y120" s="12">
        <f>IF(Control!$C$11="Highly pure",Parameters!$C$11*'Water demand'!Y120/1000,IF(Control!$C$11="Tap water",0,Parameters!$C$21*'Water demand'!Y120/1000))</f>
        <v>0</v>
      </c>
      <c r="Z120" s="12">
        <f>IF(Control!$C$11="Highly pure",Parameters!$C$11*'Water demand'!Z120/1000,IF(Control!$C$11="Tap water",0,Parameters!$C$21*'Water demand'!Z120/1000))</f>
        <v>0</v>
      </c>
      <c r="AB120" s="7">
        <f t="shared" si="1"/>
        <v>0</v>
      </c>
    </row>
    <row r="121" spans="2:28" x14ac:dyDescent="0.2">
      <c r="B121" s="6">
        <v>44315</v>
      </c>
      <c r="C121" s="12">
        <f>IF(Control!$C$11="Highly pure",Parameters!$C$11*'Water demand'!C121/1000,IF(Control!$C$11="Tap water",0,Parameters!$C$21*'Water demand'!C121/1000))</f>
        <v>0</v>
      </c>
      <c r="D121" s="12">
        <f>IF(Control!$C$11="Highly pure",Parameters!$C$11*'Water demand'!D121/1000,IF(Control!$C$11="Tap water",0,Parameters!$C$21*'Water demand'!D121/1000))</f>
        <v>0</v>
      </c>
      <c r="E121" s="12">
        <f>IF(Control!$C$11="Highly pure",Parameters!$C$11*'Water demand'!E121/1000,IF(Control!$C$11="Tap water",0,Parameters!$C$21*'Water demand'!E121/1000))</f>
        <v>0</v>
      </c>
      <c r="F121" s="12">
        <f>IF(Control!$C$11="Highly pure",Parameters!$C$11*'Water demand'!F121/1000,IF(Control!$C$11="Tap water",0,Parameters!$C$21*'Water demand'!F121/1000))</f>
        <v>0</v>
      </c>
      <c r="G121" s="12">
        <f>IF(Control!$C$11="Highly pure",Parameters!$C$11*'Water demand'!G121/1000,IF(Control!$C$11="Tap water",0,Parameters!$C$21*'Water demand'!G121/1000))</f>
        <v>0</v>
      </c>
      <c r="H121" s="12">
        <f>IF(Control!$C$11="Highly pure",Parameters!$C$11*'Water demand'!H121/1000,IF(Control!$C$11="Tap water",0,Parameters!$C$21*'Water demand'!H121/1000))</f>
        <v>0</v>
      </c>
      <c r="I121" s="12">
        <f>IF(Control!$C$11="Highly pure",Parameters!$C$11*'Water demand'!I121/1000,IF(Control!$C$11="Tap water",0,Parameters!$C$21*'Water demand'!I121/1000))</f>
        <v>0</v>
      </c>
      <c r="J121" s="12">
        <f>IF(Control!$C$11="Highly pure",Parameters!$C$11*'Water demand'!J121/1000,IF(Control!$C$11="Tap water",0,Parameters!$C$21*'Water demand'!J121/1000))</f>
        <v>0</v>
      </c>
      <c r="K121" s="12">
        <f>IF(Control!$C$11="Highly pure",Parameters!$C$11*'Water demand'!K121/1000,IF(Control!$C$11="Tap water",0,Parameters!$C$21*'Water demand'!K121/1000))</f>
        <v>0</v>
      </c>
      <c r="L121" s="12">
        <f>IF(Control!$C$11="Highly pure",Parameters!$C$11*'Water demand'!L121/1000,IF(Control!$C$11="Tap water",0,Parameters!$C$21*'Water demand'!L121/1000))</f>
        <v>0</v>
      </c>
      <c r="M121" s="12">
        <f>IF(Control!$C$11="Highly pure",Parameters!$C$11*'Water demand'!M121/1000,IF(Control!$C$11="Tap water",0,Parameters!$C$21*'Water demand'!M121/1000))</f>
        <v>0</v>
      </c>
      <c r="N121" s="12">
        <f>IF(Control!$C$11="Highly pure",Parameters!$C$11*'Water demand'!N121/1000,IF(Control!$C$11="Tap water",0,Parameters!$C$21*'Water demand'!N121/1000))</f>
        <v>0</v>
      </c>
      <c r="O121" s="12">
        <f>IF(Control!$C$11="Highly pure",Parameters!$C$11*'Water demand'!O121/1000,IF(Control!$C$11="Tap water",0,Parameters!$C$21*'Water demand'!O121/1000))</f>
        <v>0</v>
      </c>
      <c r="P121" s="12">
        <f>IF(Control!$C$11="Highly pure",Parameters!$C$11*'Water demand'!P121/1000,IF(Control!$C$11="Tap water",0,Parameters!$C$21*'Water demand'!P121/1000))</f>
        <v>0</v>
      </c>
      <c r="Q121" s="12">
        <f>IF(Control!$C$11="Highly pure",Parameters!$C$11*'Water demand'!Q121/1000,IF(Control!$C$11="Tap water",0,Parameters!$C$21*'Water demand'!Q121/1000))</f>
        <v>0</v>
      </c>
      <c r="R121" s="12">
        <f>IF(Control!$C$11="Highly pure",Parameters!$C$11*'Water demand'!R121/1000,IF(Control!$C$11="Tap water",0,Parameters!$C$21*'Water demand'!R121/1000))</f>
        <v>0</v>
      </c>
      <c r="S121" s="12">
        <f>IF(Control!$C$11="Highly pure",Parameters!$C$11*'Water demand'!S121/1000,IF(Control!$C$11="Tap water",0,Parameters!$C$21*'Water demand'!S121/1000))</f>
        <v>0</v>
      </c>
      <c r="T121" s="12">
        <f>IF(Control!$C$11="Highly pure",Parameters!$C$11*'Water demand'!T121/1000,IF(Control!$C$11="Tap water",0,Parameters!$C$21*'Water demand'!T121/1000))</f>
        <v>0</v>
      </c>
      <c r="U121" s="12">
        <f>IF(Control!$C$11="Highly pure",Parameters!$C$11*'Water demand'!U121/1000,IF(Control!$C$11="Tap water",0,Parameters!$C$21*'Water demand'!U121/1000))</f>
        <v>0</v>
      </c>
      <c r="V121" s="12">
        <f>IF(Control!$C$11="Highly pure",Parameters!$C$11*'Water demand'!V121/1000,IF(Control!$C$11="Tap water",0,Parameters!$C$21*'Water demand'!V121/1000))</f>
        <v>0</v>
      </c>
      <c r="W121" s="12">
        <f>IF(Control!$C$11="Highly pure",Parameters!$C$11*'Water demand'!W121/1000,IF(Control!$C$11="Tap water",0,Parameters!$C$21*'Water demand'!W121/1000))</f>
        <v>0</v>
      </c>
      <c r="X121" s="12">
        <f>IF(Control!$C$11="Highly pure",Parameters!$C$11*'Water demand'!X121/1000,IF(Control!$C$11="Tap water",0,Parameters!$C$21*'Water demand'!X121/1000))</f>
        <v>0</v>
      </c>
      <c r="Y121" s="12">
        <f>IF(Control!$C$11="Highly pure",Parameters!$C$11*'Water demand'!Y121/1000,IF(Control!$C$11="Tap water",0,Parameters!$C$21*'Water demand'!Y121/1000))</f>
        <v>0</v>
      </c>
      <c r="Z121" s="12">
        <f>IF(Control!$C$11="Highly pure",Parameters!$C$11*'Water demand'!Z121/1000,IF(Control!$C$11="Tap water",0,Parameters!$C$21*'Water demand'!Z121/1000))</f>
        <v>0</v>
      </c>
      <c r="AB121" s="7">
        <f t="shared" si="1"/>
        <v>0</v>
      </c>
    </row>
    <row r="122" spans="2:28" x14ac:dyDescent="0.2">
      <c r="B122" s="6">
        <v>44316</v>
      </c>
      <c r="C122" s="12">
        <f>IF(Control!$C$11="Highly pure",Parameters!$C$11*'Water demand'!C122/1000,IF(Control!$C$11="Tap water",0,Parameters!$C$21*'Water demand'!C122/1000))</f>
        <v>0</v>
      </c>
      <c r="D122" s="12">
        <f>IF(Control!$C$11="Highly pure",Parameters!$C$11*'Water demand'!D122/1000,IF(Control!$C$11="Tap water",0,Parameters!$C$21*'Water demand'!D122/1000))</f>
        <v>0</v>
      </c>
      <c r="E122" s="12">
        <f>IF(Control!$C$11="Highly pure",Parameters!$C$11*'Water demand'!E122/1000,IF(Control!$C$11="Tap water",0,Parameters!$C$21*'Water demand'!E122/1000))</f>
        <v>0</v>
      </c>
      <c r="F122" s="12">
        <f>IF(Control!$C$11="Highly pure",Parameters!$C$11*'Water demand'!F122/1000,IF(Control!$C$11="Tap water",0,Parameters!$C$21*'Water demand'!F122/1000))</f>
        <v>0</v>
      </c>
      <c r="G122" s="12">
        <f>IF(Control!$C$11="Highly pure",Parameters!$C$11*'Water demand'!G122/1000,IF(Control!$C$11="Tap water",0,Parameters!$C$21*'Water demand'!G122/1000))</f>
        <v>0</v>
      </c>
      <c r="H122" s="12">
        <f>IF(Control!$C$11="Highly pure",Parameters!$C$11*'Water demand'!H122/1000,IF(Control!$C$11="Tap water",0,Parameters!$C$21*'Water demand'!H122/1000))</f>
        <v>0</v>
      </c>
      <c r="I122" s="12">
        <f>IF(Control!$C$11="Highly pure",Parameters!$C$11*'Water demand'!I122/1000,IF(Control!$C$11="Tap water",0,Parameters!$C$21*'Water demand'!I122/1000))</f>
        <v>0</v>
      </c>
      <c r="J122" s="12">
        <f>IF(Control!$C$11="Highly pure",Parameters!$C$11*'Water demand'!J122/1000,IF(Control!$C$11="Tap water",0,Parameters!$C$21*'Water demand'!J122/1000))</f>
        <v>0</v>
      </c>
      <c r="K122" s="12">
        <f>IF(Control!$C$11="Highly pure",Parameters!$C$11*'Water demand'!K122/1000,IF(Control!$C$11="Tap water",0,Parameters!$C$21*'Water demand'!K122/1000))</f>
        <v>0</v>
      </c>
      <c r="L122" s="12">
        <f>IF(Control!$C$11="Highly pure",Parameters!$C$11*'Water demand'!L122/1000,IF(Control!$C$11="Tap water",0,Parameters!$C$21*'Water demand'!L122/1000))</f>
        <v>0</v>
      </c>
      <c r="M122" s="12">
        <f>IF(Control!$C$11="Highly pure",Parameters!$C$11*'Water demand'!M122/1000,IF(Control!$C$11="Tap water",0,Parameters!$C$21*'Water demand'!M122/1000))</f>
        <v>0</v>
      </c>
      <c r="N122" s="12">
        <f>IF(Control!$C$11="Highly pure",Parameters!$C$11*'Water demand'!N122/1000,IF(Control!$C$11="Tap water",0,Parameters!$C$21*'Water demand'!N122/1000))</f>
        <v>0</v>
      </c>
      <c r="O122" s="12">
        <f>IF(Control!$C$11="Highly pure",Parameters!$C$11*'Water demand'!O122/1000,IF(Control!$C$11="Tap water",0,Parameters!$C$21*'Water demand'!O122/1000))</f>
        <v>0</v>
      </c>
      <c r="P122" s="12">
        <f>IF(Control!$C$11="Highly pure",Parameters!$C$11*'Water demand'!P122/1000,IF(Control!$C$11="Tap water",0,Parameters!$C$21*'Water demand'!P122/1000))</f>
        <v>0</v>
      </c>
      <c r="Q122" s="12">
        <f>IF(Control!$C$11="Highly pure",Parameters!$C$11*'Water demand'!Q122/1000,IF(Control!$C$11="Tap water",0,Parameters!$C$21*'Water demand'!Q122/1000))</f>
        <v>0</v>
      </c>
      <c r="R122" s="12">
        <f>IF(Control!$C$11="Highly pure",Parameters!$C$11*'Water demand'!R122/1000,IF(Control!$C$11="Tap water",0,Parameters!$C$21*'Water demand'!R122/1000))</f>
        <v>0</v>
      </c>
      <c r="S122" s="12">
        <f>IF(Control!$C$11="Highly pure",Parameters!$C$11*'Water demand'!S122/1000,IF(Control!$C$11="Tap water",0,Parameters!$C$21*'Water demand'!S122/1000))</f>
        <v>0</v>
      </c>
      <c r="T122" s="12">
        <f>IF(Control!$C$11="Highly pure",Parameters!$C$11*'Water demand'!T122/1000,IF(Control!$C$11="Tap water",0,Parameters!$C$21*'Water demand'!T122/1000))</f>
        <v>0</v>
      </c>
      <c r="U122" s="12">
        <f>IF(Control!$C$11="Highly pure",Parameters!$C$11*'Water demand'!U122/1000,IF(Control!$C$11="Tap water",0,Parameters!$C$21*'Water demand'!U122/1000))</f>
        <v>0</v>
      </c>
      <c r="V122" s="12">
        <f>IF(Control!$C$11="Highly pure",Parameters!$C$11*'Water demand'!V122/1000,IF(Control!$C$11="Tap water",0,Parameters!$C$21*'Water demand'!V122/1000))</f>
        <v>0</v>
      </c>
      <c r="W122" s="12">
        <f>IF(Control!$C$11="Highly pure",Parameters!$C$11*'Water demand'!W122/1000,IF(Control!$C$11="Tap water",0,Parameters!$C$21*'Water demand'!W122/1000))</f>
        <v>0</v>
      </c>
      <c r="X122" s="12">
        <f>IF(Control!$C$11="Highly pure",Parameters!$C$11*'Water demand'!X122/1000,IF(Control!$C$11="Tap water",0,Parameters!$C$21*'Water demand'!X122/1000))</f>
        <v>0</v>
      </c>
      <c r="Y122" s="12">
        <f>IF(Control!$C$11="Highly pure",Parameters!$C$11*'Water demand'!Y122/1000,IF(Control!$C$11="Tap water",0,Parameters!$C$21*'Water demand'!Y122/1000))</f>
        <v>0</v>
      </c>
      <c r="Z122" s="12">
        <f>IF(Control!$C$11="Highly pure",Parameters!$C$11*'Water demand'!Z122/1000,IF(Control!$C$11="Tap water",0,Parameters!$C$21*'Water demand'!Z122/1000))</f>
        <v>0</v>
      </c>
      <c r="AB122" s="7">
        <f t="shared" si="1"/>
        <v>0</v>
      </c>
    </row>
    <row r="123" spans="2:28" x14ac:dyDescent="0.2">
      <c r="B123" s="6">
        <v>44317</v>
      </c>
      <c r="C123" s="12">
        <f>IF(Control!$C$11="Highly pure",Parameters!$C$11*'Water demand'!C123/1000,IF(Control!$C$11="Tap water",0,Parameters!$C$21*'Water demand'!C123/1000))</f>
        <v>0</v>
      </c>
      <c r="D123" s="12">
        <f>IF(Control!$C$11="Highly pure",Parameters!$C$11*'Water demand'!D123/1000,IF(Control!$C$11="Tap water",0,Parameters!$C$21*'Water demand'!D123/1000))</f>
        <v>0</v>
      </c>
      <c r="E123" s="12">
        <f>IF(Control!$C$11="Highly pure",Parameters!$C$11*'Water demand'!E123/1000,IF(Control!$C$11="Tap water",0,Parameters!$C$21*'Water demand'!E123/1000))</f>
        <v>0</v>
      </c>
      <c r="F123" s="12">
        <f>IF(Control!$C$11="Highly pure",Parameters!$C$11*'Water demand'!F123/1000,IF(Control!$C$11="Tap water",0,Parameters!$C$21*'Water demand'!F123/1000))</f>
        <v>0</v>
      </c>
      <c r="G123" s="12">
        <f>IF(Control!$C$11="Highly pure",Parameters!$C$11*'Water demand'!G123/1000,IF(Control!$C$11="Tap water",0,Parameters!$C$21*'Water demand'!G123/1000))</f>
        <v>0</v>
      </c>
      <c r="H123" s="12">
        <f>IF(Control!$C$11="Highly pure",Parameters!$C$11*'Water demand'!H123/1000,IF(Control!$C$11="Tap water",0,Parameters!$C$21*'Water demand'!H123/1000))</f>
        <v>0</v>
      </c>
      <c r="I123" s="12">
        <f>IF(Control!$C$11="Highly pure",Parameters!$C$11*'Water demand'!I123/1000,IF(Control!$C$11="Tap water",0,Parameters!$C$21*'Water demand'!I123/1000))</f>
        <v>0</v>
      </c>
      <c r="J123" s="12">
        <f>IF(Control!$C$11="Highly pure",Parameters!$C$11*'Water demand'!J123/1000,IF(Control!$C$11="Tap water",0,Parameters!$C$21*'Water demand'!J123/1000))</f>
        <v>0</v>
      </c>
      <c r="K123" s="12">
        <f>IF(Control!$C$11="Highly pure",Parameters!$C$11*'Water demand'!K123/1000,IF(Control!$C$11="Tap water",0,Parameters!$C$21*'Water demand'!K123/1000))</f>
        <v>0</v>
      </c>
      <c r="L123" s="12">
        <f>IF(Control!$C$11="Highly pure",Parameters!$C$11*'Water demand'!L123/1000,IF(Control!$C$11="Tap water",0,Parameters!$C$21*'Water demand'!L123/1000))</f>
        <v>0</v>
      </c>
      <c r="M123" s="12">
        <f>IF(Control!$C$11="Highly pure",Parameters!$C$11*'Water demand'!M123/1000,IF(Control!$C$11="Tap water",0,Parameters!$C$21*'Water demand'!M123/1000))</f>
        <v>0</v>
      </c>
      <c r="N123" s="12">
        <f>IF(Control!$C$11="Highly pure",Parameters!$C$11*'Water demand'!N123/1000,IF(Control!$C$11="Tap water",0,Parameters!$C$21*'Water demand'!N123/1000))</f>
        <v>0</v>
      </c>
      <c r="O123" s="12">
        <f>IF(Control!$C$11="Highly pure",Parameters!$C$11*'Water demand'!O123/1000,IF(Control!$C$11="Tap water",0,Parameters!$C$21*'Water demand'!O123/1000))</f>
        <v>0</v>
      </c>
      <c r="P123" s="12">
        <f>IF(Control!$C$11="Highly pure",Parameters!$C$11*'Water demand'!P123/1000,IF(Control!$C$11="Tap water",0,Parameters!$C$21*'Water demand'!P123/1000))</f>
        <v>0</v>
      </c>
      <c r="Q123" s="12">
        <f>IF(Control!$C$11="Highly pure",Parameters!$C$11*'Water demand'!Q123/1000,IF(Control!$C$11="Tap water",0,Parameters!$C$21*'Water demand'!Q123/1000))</f>
        <v>0</v>
      </c>
      <c r="R123" s="12">
        <f>IF(Control!$C$11="Highly pure",Parameters!$C$11*'Water demand'!R123/1000,IF(Control!$C$11="Tap water",0,Parameters!$C$21*'Water demand'!R123/1000))</f>
        <v>0</v>
      </c>
      <c r="S123" s="12">
        <f>IF(Control!$C$11="Highly pure",Parameters!$C$11*'Water demand'!S123/1000,IF(Control!$C$11="Tap water",0,Parameters!$C$21*'Water demand'!S123/1000))</f>
        <v>0</v>
      </c>
      <c r="T123" s="12">
        <f>IF(Control!$C$11="Highly pure",Parameters!$C$11*'Water demand'!T123/1000,IF(Control!$C$11="Tap water",0,Parameters!$C$21*'Water demand'!T123/1000))</f>
        <v>0</v>
      </c>
      <c r="U123" s="12">
        <f>IF(Control!$C$11="Highly pure",Parameters!$C$11*'Water demand'!U123/1000,IF(Control!$C$11="Tap water",0,Parameters!$C$21*'Water demand'!U123/1000))</f>
        <v>0</v>
      </c>
      <c r="V123" s="12">
        <f>IF(Control!$C$11="Highly pure",Parameters!$C$11*'Water demand'!V123/1000,IF(Control!$C$11="Tap water",0,Parameters!$C$21*'Water demand'!V123/1000))</f>
        <v>0</v>
      </c>
      <c r="W123" s="12">
        <f>IF(Control!$C$11="Highly pure",Parameters!$C$11*'Water demand'!W123/1000,IF(Control!$C$11="Tap water",0,Parameters!$C$21*'Water demand'!W123/1000))</f>
        <v>0</v>
      </c>
      <c r="X123" s="12">
        <f>IF(Control!$C$11="Highly pure",Parameters!$C$11*'Water demand'!X123/1000,IF(Control!$C$11="Tap water",0,Parameters!$C$21*'Water demand'!X123/1000))</f>
        <v>0</v>
      </c>
      <c r="Y123" s="12">
        <f>IF(Control!$C$11="Highly pure",Parameters!$C$11*'Water demand'!Y123/1000,IF(Control!$C$11="Tap water",0,Parameters!$C$21*'Water demand'!Y123/1000))</f>
        <v>0</v>
      </c>
      <c r="Z123" s="12">
        <f>IF(Control!$C$11="Highly pure",Parameters!$C$11*'Water demand'!Z123/1000,IF(Control!$C$11="Tap water",0,Parameters!$C$21*'Water demand'!Z123/1000))</f>
        <v>0</v>
      </c>
      <c r="AB123" s="7">
        <f t="shared" si="1"/>
        <v>0</v>
      </c>
    </row>
    <row r="124" spans="2:28" x14ac:dyDescent="0.2">
      <c r="B124" s="6">
        <v>44318</v>
      </c>
      <c r="C124" s="12">
        <f>IF(Control!$C$11="Highly pure",Parameters!$C$11*'Water demand'!C124/1000,IF(Control!$C$11="Tap water",0,Parameters!$C$21*'Water demand'!C124/1000))</f>
        <v>0</v>
      </c>
      <c r="D124" s="12">
        <f>IF(Control!$C$11="Highly pure",Parameters!$C$11*'Water demand'!D124/1000,IF(Control!$C$11="Tap water",0,Parameters!$C$21*'Water demand'!D124/1000))</f>
        <v>0</v>
      </c>
      <c r="E124" s="12">
        <f>IF(Control!$C$11="Highly pure",Parameters!$C$11*'Water demand'!E124/1000,IF(Control!$C$11="Tap water",0,Parameters!$C$21*'Water demand'!E124/1000))</f>
        <v>0</v>
      </c>
      <c r="F124" s="12">
        <f>IF(Control!$C$11="Highly pure",Parameters!$C$11*'Water demand'!F124/1000,IF(Control!$C$11="Tap water",0,Parameters!$C$21*'Water demand'!F124/1000))</f>
        <v>0</v>
      </c>
      <c r="G124" s="12">
        <f>IF(Control!$C$11="Highly pure",Parameters!$C$11*'Water demand'!G124/1000,IF(Control!$C$11="Tap water",0,Parameters!$C$21*'Water demand'!G124/1000))</f>
        <v>0</v>
      </c>
      <c r="H124" s="12">
        <f>IF(Control!$C$11="Highly pure",Parameters!$C$11*'Water demand'!H124/1000,IF(Control!$C$11="Tap water",0,Parameters!$C$21*'Water demand'!H124/1000))</f>
        <v>0</v>
      </c>
      <c r="I124" s="12">
        <f>IF(Control!$C$11="Highly pure",Parameters!$C$11*'Water demand'!I124/1000,IF(Control!$C$11="Tap water",0,Parameters!$C$21*'Water demand'!I124/1000))</f>
        <v>0</v>
      </c>
      <c r="J124" s="12">
        <f>IF(Control!$C$11="Highly pure",Parameters!$C$11*'Water demand'!J124/1000,IF(Control!$C$11="Tap water",0,Parameters!$C$21*'Water demand'!J124/1000))</f>
        <v>0</v>
      </c>
      <c r="K124" s="12">
        <f>IF(Control!$C$11="Highly pure",Parameters!$C$11*'Water demand'!K124/1000,IF(Control!$C$11="Tap water",0,Parameters!$C$21*'Water demand'!K124/1000))</f>
        <v>0</v>
      </c>
      <c r="L124" s="12">
        <f>IF(Control!$C$11="Highly pure",Parameters!$C$11*'Water demand'!L124/1000,IF(Control!$C$11="Tap water",0,Parameters!$C$21*'Water demand'!L124/1000))</f>
        <v>0</v>
      </c>
      <c r="M124" s="12">
        <f>IF(Control!$C$11="Highly pure",Parameters!$C$11*'Water demand'!M124/1000,IF(Control!$C$11="Tap water",0,Parameters!$C$21*'Water demand'!M124/1000))</f>
        <v>0</v>
      </c>
      <c r="N124" s="12">
        <f>IF(Control!$C$11="Highly pure",Parameters!$C$11*'Water demand'!N124/1000,IF(Control!$C$11="Tap water",0,Parameters!$C$21*'Water demand'!N124/1000))</f>
        <v>0</v>
      </c>
      <c r="O124" s="12">
        <f>IF(Control!$C$11="Highly pure",Parameters!$C$11*'Water demand'!O124/1000,IF(Control!$C$11="Tap water",0,Parameters!$C$21*'Water demand'!O124/1000))</f>
        <v>0</v>
      </c>
      <c r="P124" s="12">
        <f>IF(Control!$C$11="Highly pure",Parameters!$C$11*'Water demand'!P124/1000,IF(Control!$C$11="Tap water",0,Parameters!$C$21*'Water demand'!P124/1000))</f>
        <v>0</v>
      </c>
      <c r="Q124" s="12">
        <f>IF(Control!$C$11="Highly pure",Parameters!$C$11*'Water demand'!Q124/1000,IF(Control!$C$11="Tap water",0,Parameters!$C$21*'Water demand'!Q124/1000))</f>
        <v>0</v>
      </c>
      <c r="R124" s="12">
        <f>IF(Control!$C$11="Highly pure",Parameters!$C$11*'Water demand'!R124/1000,IF(Control!$C$11="Tap water",0,Parameters!$C$21*'Water demand'!R124/1000))</f>
        <v>0</v>
      </c>
      <c r="S124" s="12">
        <f>IF(Control!$C$11="Highly pure",Parameters!$C$11*'Water demand'!S124/1000,IF(Control!$C$11="Tap water",0,Parameters!$C$21*'Water demand'!S124/1000))</f>
        <v>0</v>
      </c>
      <c r="T124" s="12">
        <f>IF(Control!$C$11="Highly pure",Parameters!$C$11*'Water demand'!T124/1000,IF(Control!$C$11="Tap water",0,Parameters!$C$21*'Water demand'!T124/1000))</f>
        <v>0</v>
      </c>
      <c r="U124" s="12">
        <f>IF(Control!$C$11="Highly pure",Parameters!$C$11*'Water demand'!U124/1000,IF(Control!$C$11="Tap water",0,Parameters!$C$21*'Water demand'!U124/1000))</f>
        <v>0</v>
      </c>
      <c r="V124" s="12">
        <f>IF(Control!$C$11="Highly pure",Parameters!$C$11*'Water demand'!V124/1000,IF(Control!$C$11="Tap water",0,Parameters!$C$21*'Water demand'!V124/1000))</f>
        <v>0</v>
      </c>
      <c r="W124" s="12">
        <f>IF(Control!$C$11="Highly pure",Parameters!$C$11*'Water demand'!W124/1000,IF(Control!$C$11="Tap water",0,Parameters!$C$21*'Water demand'!W124/1000))</f>
        <v>0</v>
      </c>
      <c r="X124" s="12">
        <f>IF(Control!$C$11="Highly pure",Parameters!$C$11*'Water demand'!X124/1000,IF(Control!$C$11="Tap water",0,Parameters!$C$21*'Water demand'!X124/1000))</f>
        <v>0</v>
      </c>
      <c r="Y124" s="12">
        <f>IF(Control!$C$11="Highly pure",Parameters!$C$11*'Water demand'!Y124/1000,IF(Control!$C$11="Tap water",0,Parameters!$C$21*'Water demand'!Y124/1000))</f>
        <v>0</v>
      </c>
      <c r="Z124" s="12">
        <f>IF(Control!$C$11="Highly pure",Parameters!$C$11*'Water demand'!Z124/1000,IF(Control!$C$11="Tap water",0,Parameters!$C$21*'Water demand'!Z124/1000))</f>
        <v>0</v>
      </c>
      <c r="AB124" s="7">
        <f t="shared" si="1"/>
        <v>0</v>
      </c>
    </row>
    <row r="125" spans="2:28" x14ac:dyDescent="0.2">
      <c r="B125" s="6">
        <v>44319</v>
      </c>
      <c r="C125" s="12">
        <f>IF(Control!$C$11="Highly pure",Parameters!$C$11*'Water demand'!C125/1000,IF(Control!$C$11="Tap water",0,Parameters!$C$21*'Water demand'!C125/1000))</f>
        <v>0</v>
      </c>
      <c r="D125" s="12">
        <f>IF(Control!$C$11="Highly pure",Parameters!$C$11*'Water demand'!D125/1000,IF(Control!$C$11="Tap water",0,Parameters!$C$21*'Water demand'!D125/1000))</f>
        <v>0</v>
      </c>
      <c r="E125" s="12">
        <f>IF(Control!$C$11="Highly pure",Parameters!$C$11*'Water demand'!E125/1000,IF(Control!$C$11="Tap water",0,Parameters!$C$21*'Water demand'!E125/1000))</f>
        <v>0</v>
      </c>
      <c r="F125" s="12">
        <f>IF(Control!$C$11="Highly pure",Parameters!$C$11*'Water demand'!F125/1000,IF(Control!$C$11="Tap water",0,Parameters!$C$21*'Water demand'!F125/1000))</f>
        <v>0</v>
      </c>
      <c r="G125" s="12">
        <f>IF(Control!$C$11="Highly pure",Parameters!$C$11*'Water demand'!G125/1000,IF(Control!$C$11="Tap water",0,Parameters!$C$21*'Water demand'!G125/1000))</f>
        <v>0</v>
      </c>
      <c r="H125" s="12">
        <f>IF(Control!$C$11="Highly pure",Parameters!$C$11*'Water demand'!H125/1000,IF(Control!$C$11="Tap water",0,Parameters!$C$21*'Water demand'!H125/1000))</f>
        <v>0</v>
      </c>
      <c r="I125" s="12">
        <f>IF(Control!$C$11="Highly pure",Parameters!$C$11*'Water demand'!I125/1000,IF(Control!$C$11="Tap water",0,Parameters!$C$21*'Water demand'!I125/1000))</f>
        <v>0</v>
      </c>
      <c r="J125" s="12">
        <f>IF(Control!$C$11="Highly pure",Parameters!$C$11*'Water demand'!J125/1000,IF(Control!$C$11="Tap water",0,Parameters!$C$21*'Water demand'!J125/1000))</f>
        <v>0</v>
      </c>
      <c r="K125" s="12">
        <f>IF(Control!$C$11="Highly pure",Parameters!$C$11*'Water demand'!K125/1000,IF(Control!$C$11="Tap water",0,Parameters!$C$21*'Water demand'!K125/1000))</f>
        <v>0</v>
      </c>
      <c r="L125" s="12">
        <f>IF(Control!$C$11="Highly pure",Parameters!$C$11*'Water demand'!L125/1000,IF(Control!$C$11="Tap water",0,Parameters!$C$21*'Water demand'!L125/1000))</f>
        <v>0</v>
      </c>
      <c r="M125" s="12">
        <f>IF(Control!$C$11="Highly pure",Parameters!$C$11*'Water demand'!M125/1000,IF(Control!$C$11="Tap water",0,Parameters!$C$21*'Water demand'!M125/1000))</f>
        <v>0</v>
      </c>
      <c r="N125" s="12">
        <f>IF(Control!$C$11="Highly pure",Parameters!$C$11*'Water demand'!N125/1000,IF(Control!$C$11="Tap water",0,Parameters!$C$21*'Water demand'!N125/1000))</f>
        <v>0</v>
      </c>
      <c r="O125" s="12">
        <f>IF(Control!$C$11="Highly pure",Parameters!$C$11*'Water demand'!O125/1000,IF(Control!$C$11="Tap water",0,Parameters!$C$21*'Water demand'!O125/1000))</f>
        <v>0</v>
      </c>
      <c r="P125" s="12">
        <f>IF(Control!$C$11="Highly pure",Parameters!$C$11*'Water demand'!P125/1000,IF(Control!$C$11="Tap water",0,Parameters!$C$21*'Water demand'!P125/1000))</f>
        <v>0</v>
      </c>
      <c r="Q125" s="12">
        <f>IF(Control!$C$11="Highly pure",Parameters!$C$11*'Water demand'!Q125/1000,IF(Control!$C$11="Tap water",0,Parameters!$C$21*'Water demand'!Q125/1000))</f>
        <v>0</v>
      </c>
      <c r="R125" s="12">
        <f>IF(Control!$C$11="Highly pure",Parameters!$C$11*'Water demand'!R125/1000,IF(Control!$C$11="Tap water",0,Parameters!$C$21*'Water demand'!R125/1000))</f>
        <v>0</v>
      </c>
      <c r="S125" s="12">
        <f>IF(Control!$C$11="Highly pure",Parameters!$C$11*'Water demand'!S125/1000,IF(Control!$C$11="Tap water",0,Parameters!$C$21*'Water demand'!S125/1000))</f>
        <v>0</v>
      </c>
      <c r="T125" s="12">
        <f>IF(Control!$C$11="Highly pure",Parameters!$C$11*'Water demand'!T125/1000,IF(Control!$C$11="Tap water",0,Parameters!$C$21*'Water demand'!T125/1000))</f>
        <v>0</v>
      </c>
      <c r="U125" s="12">
        <f>IF(Control!$C$11="Highly pure",Parameters!$C$11*'Water demand'!U125/1000,IF(Control!$C$11="Tap water",0,Parameters!$C$21*'Water demand'!U125/1000))</f>
        <v>0</v>
      </c>
      <c r="V125" s="12">
        <f>IF(Control!$C$11="Highly pure",Parameters!$C$11*'Water demand'!V125/1000,IF(Control!$C$11="Tap water",0,Parameters!$C$21*'Water demand'!V125/1000))</f>
        <v>0</v>
      </c>
      <c r="W125" s="12">
        <f>IF(Control!$C$11="Highly pure",Parameters!$C$11*'Water demand'!W125/1000,IF(Control!$C$11="Tap water",0,Parameters!$C$21*'Water demand'!W125/1000))</f>
        <v>0</v>
      </c>
      <c r="X125" s="12">
        <f>IF(Control!$C$11="Highly pure",Parameters!$C$11*'Water demand'!X125/1000,IF(Control!$C$11="Tap water",0,Parameters!$C$21*'Water demand'!X125/1000))</f>
        <v>0</v>
      </c>
      <c r="Y125" s="12">
        <f>IF(Control!$C$11="Highly pure",Parameters!$C$11*'Water demand'!Y125/1000,IF(Control!$C$11="Tap water",0,Parameters!$C$21*'Water demand'!Y125/1000))</f>
        <v>0</v>
      </c>
      <c r="Z125" s="12">
        <f>IF(Control!$C$11="Highly pure",Parameters!$C$11*'Water demand'!Z125/1000,IF(Control!$C$11="Tap water",0,Parameters!$C$21*'Water demand'!Z125/1000))</f>
        <v>0</v>
      </c>
      <c r="AB125" s="7">
        <f t="shared" si="1"/>
        <v>0</v>
      </c>
    </row>
    <row r="126" spans="2:28" x14ac:dyDescent="0.2">
      <c r="B126" s="6">
        <v>44320</v>
      </c>
      <c r="C126" s="12">
        <f>IF(Control!$C$11="Highly pure",Parameters!$C$11*'Water demand'!C126/1000,IF(Control!$C$11="Tap water",0,Parameters!$C$21*'Water demand'!C126/1000))</f>
        <v>0</v>
      </c>
      <c r="D126" s="12">
        <f>IF(Control!$C$11="Highly pure",Parameters!$C$11*'Water demand'!D126/1000,IF(Control!$C$11="Tap water",0,Parameters!$C$21*'Water demand'!D126/1000))</f>
        <v>0</v>
      </c>
      <c r="E126" s="12">
        <f>IF(Control!$C$11="Highly pure",Parameters!$C$11*'Water demand'!E126/1000,IF(Control!$C$11="Tap water",0,Parameters!$C$21*'Water demand'!E126/1000))</f>
        <v>0</v>
      </c>
      <c r="F126" s="12">
        <f>IF(Control!$C$11="Highly pure",Parameters!$C$11*'Water demand'!F126/1000,IF(Control!$C$11="Tap water",0,Parameters!$C$21*'Water demand'!F126/1000))</f>
        <v>0</v>
      </c>
      <c r="G126" s="12">
        <f>IF(Control!$C$11="Highly pure",Parameters!$C$11*'Water demand'!G126/1000,IF(Control!$C$11="Tap water",0,Parameters!$C$21*'Water demand'!G126/1000))</f>
        <v>0</v>
      </c>
      <c r="H126" s="12">
        <f>IF(Control!$C$11="Highly pure",Parameters!$C$11*'Water demand'!H126/1000,IF(Control!$C$11="Tap water",0,Parameters!$C$21*'Water demand'!H126/1000))</f>
        <v>0</v>
      </c>
      <c r="I126" s="12">
        <f>IF(Control!$C$11="Highly pure",Parameters!$C$11*'Water demand'!I126/1000,IF(Control!$C$11="Tap water",0,Parameters!$C$21*'Water demand'!I126/1000))</f>
        <v>0</v>
      </c>
      <c r="J126" s="12">
        <f>IF(Control!$C$11="Highly pure",Parameters!$C$11*'Water demand'!J126/1000,IF(Control!$C$11="Tap water",0,Parameters!$C$21*'Water demand'!J126/1000))</f>
        <v>0</v>
      </c>
      <c r="K126" s="12">
        <f>IF(Control!$C$11="Highly pure",Parameters!$C$11*'Water demand'!K126/1000,IF(Control!$C$11="Tap water",0,Parameters!$C$21*'Water demand'!K126/1000))</f>
        <v>0</v>
      </c>
      <c r="L126" s="12">
        <f>IF(Control!$C$11="Highly pure",Parameters!$C$11*'Water demand'!L126/1000,IF(Control!$C$11="Tap water",0,Parameters!$C$21*'Water demand'!L126/1000))</f>
        <v>0</v>
      </c>
      <c r="M126" s="12">
        <f>IF(Control!$C$11="Highly pure",Parameters!$C$11*'Water demand'!M126/1000,IF(Control!$C$11="Tap water",0,Parameters!$C$21*'Water demand'!M126/1000))</f>
        <v>0</v>
      </c>
      <c r="N126" s="12">
        <f>IF(Control!$C$11="Highly pure",Parameters!$C$11*'Water demand'!N126/1000,IF(Control!$C$11="Tap water",0,Parameters!$C$21*'Water demand'!N126/1000))</f>
        <v>0</v>
      </c>
      <c r="O126" s="12">
        <f>IF(Control!$C$11="Highly pure",Parameters!$C$11*'Water demand'!O126/1000,IF(Control!$C$11="Tap water",0,Parameters!$C$21*'Water demand'!O126/1000))</f>
        <v>0</v>
      </c>
      <c r="P126" s="12">
        <f>IF(Control!$C$11="Highly pure",Parameters!$C$11*'Water demand'!P126/1000,IF(Control!$C$11="Tap water",0,Parameters!$C$21*'Water demand'!P126/1000))</f>
        <v>0</v>
      </c>
      <c r="Q126" s="12">
        <f>IF(Control!$C$11="Highly pure",Parameters!$C$11*'Water demand'!Q126/1000,IF(Control!$C$11="Tap water",0,Parameters!$C$21*'Water demand'!Q126/1000))</f>
        <v>0</v>
      </c>
      <c r="R126" s="12">
        <f>IF(Control!$C$11="Highly pure",Parameters!$C$11*'Water demand'!R126/1000,IF(Control!$C$11="Tap water",0,Parameters!$C$21*'Water demand'!R126/1000))</f>
        <v>0</v>
      </c>
      <c r="S126" s="12">
        <f>IF(Control!$C$11="Highly pure",Parameters!$C$11*'Water demand'!S126/1000,IF(Control!$C$11="Tap water",0,Parameters!$C$21*'Water demand'!S126/1000))</f>
        <v>0</v>
      </c>
      <c r="T126" s="12">
        <f>IF(Control!$C$11="Highly pure",Parameters!$C$11*'Water demand'!T126/1000,IF(Control!$C$11="Tap water",0,Parameters!$C$21*'Water demand'!T126/1000))</f>
        <v>0</v>
      </c>
      <c r="U126" s="12">
        <f>IF(Control!$C$11="Highly pure",Parameters!$C$11*'Water demand'!U126/1000,IF(Control!$C$11="Tap water",0,Parameters!$C$21*'Water demand'!U126/1000))</f>
        <v>0</v>
      </c>
      <c r="V126" s="12">
        <f>IF(Control!$C$11="Highly pure",Parameters!$C$11*'Water demand'!V126/1000,IF(Control!$C$11="Tap water",0,Parameters!$C$21*'Water demand'!V126/1000))</f>
        <v>0</v>
      </c>
      <c r="W126" s="12">
        <f>IF(Control!$C$11="Highly pure",Parameters!$C$11*'Water demand'!W126/1000,IF(Control!$C$11="Tap water",0,Parameters!$C$21*'Water demand'!W126/1000))</f>
        <v>0</v>
      </c>
      <c r="X126" s="12">
        <f>IF(Control!$C$11="Highly pure",Parameters!$C$11*'Water demand'!X126/1000,IF(Control!$C$11="Tap water",0,Parameters!$C$21*'Water demand'!X126/1000))</f>
        <v>0</v>
      </c>
      <c r="Y126" s="12">
        <f>IF(Control!$C$11="Highly pure",Parameters!$C$11*'Water demand'!Y126/1000,IF(Control!$C$11="Tap water",0,Parameters!$C$21*'Water demand'!Y126/1000))</f>
        <v>0</v>
      </c>
      <c r="Z126" s="12">
        <f>IF(Control!$C$11="Highly pure",Parameters!$C$11*'Water demand'!Z126/1000,IF(Control!$C$11="Tap water",0,Parameters!$C$21*'Water demand'!Z126/1000))</f>
        <v>0</v>
      </c>
      <c r="AB126" s="7">
        <f t="shared" si="1"/>
        <v>0</v>
      </c>
    </row>
    <row r="127" spans="2:28" x14ac:dyDescent="0.2">
      <c r="B127" s="6">
        <v>44321</v>
      </c>
      <c r="C127" s="12">
        <f>IF(Control!$C$11="Highly pure",Parameters!$C$11*'Water demand'!C127/1000,IF(Control!$C$11="Tap water",0,Parameters!$C$21*'Water demand'!C127/1000))</f>
        <v>0</v>
      </c>
      <c r="D127" s="12">
        <f>IF(Control!$C$11="Highly pure",Parameters!$C$11*'Water demand'!D127/1000,IF(Control!$C$11="Tap water",0,Parameters!$C$21*'Water demand'!D127/1000))</f>
        <v>0</v>
      </c>
      <c r="E127" s="12">
        <f>IF(Control!$C$11="Highly pure",Parameters!$C$11*'Water demand'!E127/1000,IF(Control!$C$11="Tap water",0,Parameters!$C$21*'Water demand'!E127/1000))</f>
        <v>0</v>
      </c>
      <c r="F127" s="12">
        <f>IF(Control!$C$11="Highly pure",Parameters!$C$11*'Water demand'!F127/1000,IF(Control!$C$11="Tap water",0,Parameters!$C$21*'Water demand'!F127/1000))</f>
        <v>0</v>
      </c>
      <c r="G127" s="12">
        <f>IF(Control!$C$11="Highly pure",Parameters!$C$11*'Water demand'!G127/1000,IF(Control!$C$11="Tap water",0,Parameters!$C$21*'Water demand'!G127/1000))</f>
        <v>0</v>
      </c>
      <c r="H127" s="12">
        <f>IF(Control!$C$11="Highly pure",Parameters!$C$11*'Water demand'!H127/1000,IF(Control!$C$11="Tap water",0,Parameters!$C$21*'Water demand'!H127/1000))</f>
        <v>0</v>
      </c>
      <c r="I127" s="12">
        <f>IF(Control!$C$11="Highly pure",Parameters!$C$11*'Water demand'!I127/1000,IF(Control!$C$11="Tap water",0,Parameters!$C$21*'Water demand'!I127/1000))</f>
        <v>0</v>
      </c>
      <c r="J127" s="12">
        <f>IF(Control!$C$11="Highly pure",Parameters!$C$11*'Water demand'!J127/1000,IF(Control!$C$11="Tap water",0,Parameters!$C$21*'Water demand'!J127/1000))</f>
        <v>0</v>
      </c>
      <c r="K127" s="12">
        <f>IF(Control!$C$11="Highly pure",Parameters!$C$11*'Water demand'!K127/1000,IF(Control!$C$11="Tap water",0,Parameters!$C$21*'Water demand'!K127/1000))</f>
        <v>0</v>
      </c>
      <c r="L127" s="12">
        <f>IF(Control!$C$11="Highly pure",Parameters!$C$11*'Water demand'!L127/1000,IF(Control!$C$11="Tap water",0,Parameters!$C$21*'Water demand'!L127/1000))</f>
        <v>0</v>
      </c>
      <c r="M127" s="12">
        <f>IF(Control!$C$11="Highly pure",Parameters!$C$11*'Water demand'!M127/1000,IF(Control!$C$11="Tap water",0,Parameters!$C$21*'Water demand'!M127/1000))</f>
        <v>0</v>
      </c>
      <c r="N127" s="12">
        <f>IF(Control!$C$11="Highly pure",Parameters!$C$11*'Water demand'!N127/1000,IF(Control!$C$11="Tap water",0,Parameters!$C$21*'Water demand'!N127/1000))</f>
        <v>0</v>
      </c>
      <c r="O127" s="12">
        <f>IF(Control!$C$11="Highly pure",Parameters!$C$11*'Water demand'!O127/1000,IF(Control!$C$11="Tap water",0,Parameters!$C$21*'Water demand'!O127/1000))</f>
        <v>0</v>
      </c>
      <c r="P127" s="12">
        <f>IF(Control!$C$11="Highly pure",Parameters!$C$11*'Water demand'!P127/1000,IF(Control!$C$11="Tap water",0,Parameters!$C$21*'Water demand'!P127/1000))</f>
        <v>0</v>
      </c>
      <c r="Q127" s="12">
        <f>IF(Control!$C$11="Highly pure",Parameters!$C$11*'Water demand'!Q127/1000,IF(Control!$C$11="Tap water",0,Parameters!$C$21*'Water demand'!Q127/1000))</f>
        <v>0</v>
      </c>
      <c r="R127" s="12">
        <f>IF(Control!$C$11="Highly pure",Parameters!$C$11*'Water demand'!R127/1000,IF(Control!$C$11="Tap water",0,Parameters!$C$21*'Water demand'!R127/1000))</f>
        <v>0</v>
      </c>
      <c r="S127" s="12">
        <f>IF(Control!$C$11="Highly pure",Parameters!$C$11*'Water demand'!S127/1000,IF(Control!$C$11="Tap water",0,Parameters!$C$21*'Water demand'!S127/1000))</f>
        <v>0</v>
      </c>
      <c r="T127" s="12">
        <f>IF(Control!$C$11="Highly pure",Parameters!$C$11*'Water demand'!T127/1000,IF(Control!$C$11="Tap water",0,Parameters!$C$21*'Water demand'!T127/1000))</f>
        <v>0</v>
      </c>
      <c r="U127" s="12">
        <f>IF(Control!$C$11="Highly pure",Parameters!$C$11*'Water demand'!U127/1000,IF(Control!$C$11="Tap water",0,Parameters!$C$21*'Water demand'!U127/1000))</f>
        <v>0</v>
      </c>
      <c r="V127" s="12">
        <f>IF(Control!$C$11="Highly pure",Parameters!$C$11*'Water demand'!V127/1000,IF(Control!$C$11="Tap water",0,Parameters!$C$21*'Water demand'!V127/1000))</f>
        <v>0</v>
      </c>
      <c r="W127" s="12">
        <f>IF(Control!$C$11="Highly pure",Parameters!$C$11*'Water demand'!W127/1000,IF(Control!$C$11="Tap water",0,Parameters!$C$21*'Water demand'!W127/1000))</f>
        <v>0</v>
      </c>
      <c r="X127" s="12">
        <f>IF(Control!$C$11="Highly pure",Parameters!$C$11*'Water demand'!X127/1000,IF(Control!$C$11="Tap water",0,Parameters!$C$21*'Water demand'!X127/1000))</f>
        <v>0</v>
      </c>
      <c r="Y127" s="12">
        <f>IF(Control!$C$11="Highly pure",Parameters!$C$11*'Water demand'!Y127/1000,IF(Control!$C$11="Tap water",0,Parameters!$C$21*'Water demand'!Y127/1000))</f>
        <v>0</v>
      </c>
      <c r="Z127" s="12">
        <f>IF(Control!$C$11="Highly pure",Parameters!$C$11*'Water demand'!Z127/1000,IF(Control!$C$11="Tap water",0,Parameters!$C$21*'Water demand'!Z127/1000))</f>
        <v>0</v>
      </c>
      <c r="AB127" s="7">
        <f t="shared" si="1"/>
        <v>0</v>
      </c>
    </row>
    <row r="128" spans="2:28" x14ac:dyDescent="0.2">
      <c r="B128" s="6">
        <v>44322</v>
      </c>
      <c r="C128" s="12">
        <f>IF(Control!$C$11="Highly pure",Parameters!$C$11*'Water demand'!C128/1000,IF(Control!$C$11="Tap water",0,Parameters!$C$21*'Water demand'!C128/1000))</f>
        <v>0</v>
      </c>
      <c r="D128" s="12">
        <f>IF(Control!$C$11="Highly pure",Parameters!$C$11*'Water demand'!D128/1000,IF(Control!$C$11="Tap water",0,Parameters!$C$21*'Water demand'!D128/1000))</f>
        <v>0</v>
      </c>
      <c r="E128" s="12">
        <f>IF(Control!$C$11="Highly pure",Parameters!$C$11*'Water demand'!E128/1000,IF(Control!$C$11="Tap water",0,Parameters!$C$21*'Water demand'!E128/1000))</f>
        <v>0</v>
      </c>
      <c r="F128" s="12">
        <f>IF(Control!$C$11="Highly pure",Parameters!$C$11*'Water demand'!F128/1000,IF(Control!$C$11="Tap water",0,Parameters!$C$21*'Water demand'!F128/1000))</f>
        <v>0</v>
      </c>
      <c r="G128" s="12">
        <f>IF(Control!$C$11="Highly pure",Parameters!$C$11*'Water demand'!G128/1000,IF(Control!$C$11="Tap water",0,Parameters!$C$21*'Water demand'!G128/1000))</f>
        <v>0</v>
      </c>
      <c r="H128" s="12">
        <f>IF(Control!$C$11="Highly pure",Parameters!$C$11*'Water demand'!H128/1000,IF(Control!$C$11="Tap water",0,Parameters!$C$21*'Water demand'!H128/1000))</f>
        <v>0</v>
      </c>
      <c r="I128" s="12">
        <f>IF(Control!$C$11="Highly pure",Parameters!$C$11*'Water demand'!I128/1000,IF(Control!$C$11="Tap water",0,Parameters!$C$21*'Water demand'!I128/1000))</f>
        <v>0</v>
      </c>
      <c r="J128" s="12">
        <f>IF(Control!$C$11="Highly pure",Parameters!$C$11*'Water demand'!J128/1000,IF(Control!$C$11="Tap water",0,Parameters!$C$21*'Water demand'!J128/1000))</f>
        <v>0</v>
      </c>
      <c r="K128" s="12">
        <f>IF(Control!$C$11="Highly pure",Parameters!$C$11*'Water demand'!K128/1000,IF(Control!$C$11="Tap water",0,Parameters!$C$21*'Water demand'!K128/1000))</f>
        <v>0</v>
      </c>
      <c r="L128" s="12">
        <f>IF(Control!$C$11="Highly pure",Parameters!$C$11*'Water demand'!L128/1000,IF(Control!$C$11="Tap water",0,Parameters!$C$21*'Water demand'!L128/1000))</f>
        <v>0</v>
      </c>
      <c r="M128" s="12">
        <f>IF(Control!$C$11="Highly pure",Parameters!$C$11*'Water demand'!M128/1000,IF(Control!$C$11="Tap water",0,Parameters!$C$21*'Water demand'!M128/1000))</f>
        <v>0</v>
      </c>
      <c r="N128" s="12">
        <f>IF(Control!$C$11="Highly pure",Parameters!$C$11*'Water demand'!N128/1000,IF(Control!$C$11="Tap water",0,Parameters!$C$21*'Water demand'!N128/1000))</f>
        <v>0</v>
      </c>
      <c r="O128" s="12">
        <f>IF(Control!$C$11="Highly pure",Parameters!$C$11*'Water demand'!O128/1000,IF(Control!$C$11="Tap water",0,Parameters!$C$21*'Water demand'!O128/1000))</f>
        <v>0</v>
      </c>
      <c r="P128" s="12">
        <f>IF(Control!$C$11="Highly pure",Parameters!$C$11*'Water demand'!P128/1000,IF(Control!$C$11="Tap water",0,Parameters!$C$21*'Water demand'!P128/1000))</f>
        <v>0</v>
      </c>
      <c r="Q128" s="12">
        <f>IF(Control!$C$11="Highly pure",Parameters!$C$11*'Water demand'!Q128/1000,IF(Control!$C$11="Tap water",0,Parameters!$C$21*'Water demand'!Q128/1000))</f>
        <v>0</v>
      </c>
      <c r="R128" s="12">
        <f>IF(Control!$C$11="Highly pure",Parameters!$C$11*'Water demand'!R128/1000,IF(Control!$C$11="Tap water",0,Parameters!$C$21*'Water demand'!R128/1000))</f>
        <v>0</v>
      </c>
      <c r="S128" s="12">
        <f>IF(Control!$C$11="Highly pure",Parameters!$C$11*'Water demand'!S128/1000,IF(Control!$C$11="Tap water",0,Parameters!$C$21*'Water demand'!S128/1000))</f>
        <v>0</v>
      </c>
      <c r="T128" s="12">
        <f>IF(Control!$C$11="Highly pure",Parameters!$C$11*'Water demand'!T128/1000,IF(Control!$C$11="Tap water",0,Parameters!$C$21*'Water demand'!T128/1000))</f>
        <v>0</v>
      </c>
      <c r="U128" s="12">
        <f>IF(Control!$C$11="Highly pure",Parameters!$C$11*'Water demand'!U128/1000,IF(Control!$C$11="Tap water",0,Parameters!$C$21*'Water demand'!U128/1000))</f>
        <v>0</v>
      </c>
      <c r="V128" s="12">
        <f>IF(Control!$C$11="Highly pure",Parameters!$C$11*'Water demand'!V128/1000,IF(Control!$C$11="Tap water",0,Parameters!$C$21*'Water demand'!V128/1000))</f>
        <v>0</v>
      </c>
      <c r="W128" s="12">
        <f>IF(Control!$C$11="Highly pure",Parameters!$C$11*'Water demand'!W128/1000,IF(Control!$C$11="Tap water",0,Parameters!$C$21*'Water demand'!W128/1000))</f>
        <v>0</v>
      </c>
      <c r="X128" s="12">
        <f>IF(Control!$C$11="Highly pure",Parameters!$C$11*'Water demand'!X128/1000,IF(Control!$C$11="Tap water",0,Parameters!$C$21*'Water demand'!X128/1000))</f>
        <v>0</v>
      </c>
      <c r="Y128" s="12">
        <f>IF(Control!$C$11="Highly pure",Parameters!$C$11*'Water demand'!Y128/1000,IF(Control!$C$11="Tap water",0,Parameters!$C$21*'Water demand'!Y128/1000))</f>
        <v>0</v>
      </c>
      <c r="Z128" s="12">
        <f>IF(Control!$C$11="Highly pure",Parameters!$C$11*'Water demand'!Z128/1000,IF(Control!$C$11="Tap water",0,Parameters!$C$21*'Water demand'!Z128/1000))</f>
        <v>0</v>
      </c>
      <c r="AB128" s="7">
        <f t="shared" si="1"/>
        <v>0</v>
      </c>
    </row>
    <row r="129" spans="2:28" x14ac:dyDescent="0.2">
      <c r="B129" s="6">
        <v>44323</v>
      </c>
      <c r="C129" s="12">
        <f>IF(Control!$C$11="Highly pure",Parameters!$C$11*'Water demand'!C129/1000,IF(Control!$C$11="Tap water",0,Parameters!$C$21*'Water demand'!C129/1000))</f>
        <v>0</v>
      </c>
      <c r="D129" s="12">
        <f>IF(Control!$C$11="Highly pure",Parameters!$C$11*'Water demand'!D129/1000,IF(Control!$C$11="Tap water",0,Parameters!$C$21*'Water demand'!D129/1000))</f>
        <v>0</v>
      </c>
      <c r="E129" s="12">
        <f>IF(Control!$C$11="Highly pure",Parameters!$C$11*'Water demand'!E129/1000,IF(Control!$C$11="Tap water",0,Parameters!$C$21*'Water demand'!E129/1000))</f>
        <v>0</v>
      </c>
      <c r="F129" s="12">
        <f>IF(Control!$C$11="Highly pure",Parameters!$C$11*'Water demand'!F129/1000,IF(Control!$C$11="Tap water",0,Parameters!$C$21*'Water demand'!F129/1000))</f>
        <v>0</v>
      </c>
      <c r="G129" s="12">
        <f>IF(Control!$C$11="Highly pure",Parameters!$C$11*'Water demand'!G129/1000,IF(Control!$C$11="Tap water",0,Parameters!$C$21*'Water demand'!G129/1000))</f>
        <v>0</v>
      </c>
      <c r="H129" s="12">
        <f>IF(Control!$C$11="Highly pure",Parameters!$C$11*'Water demand'!H129/1000,IF(Control!$C$11="Tap water",0,Parameters!$C$21*'Water demand'!H129/1000))</f>
        <v>0</v>
      </c>
      <c r="I129" s="12">
        <f>IF(Control!$C$11="Highly pure",Parameters!$C$11*'Water demand'!I129/1000,IF(Control!$C$11="Tap water",0,Parameters!$C$21*'Water demand'!I129/1000))</f>
        <v>0</v>
      </c>
      <c r="J129" s="12">
        <f>IF(Control!$C$11="Highly pure",Parameters!$C$11*'Water demand'!J129/1000,IF(Control!$C$11="Tap water",0,Parameters!$C$21*'Water demand'!J129/1000))</f>
        <v>0</v>
      </c>
      <c r="K129" s="12">
        <f>IF(Control!$C$11="Highly pure",Parameters!$C$11*'Water demand'!K129/1000,IF(Control!$C$11="Tap water",0,Parameters!$C$21*'Water demand'!K129/1000))</f>
        <v>0</v>
      </c>
      <c r="L129" s="12">
        <f>IF(Control!$C$11="Highly pure",Parameters!$C$11*'Water demand'!L129/1000,IF(Control!$C$11="Tap water",0,Parameters!$C$21*'Water demand'!L129/1000))</f>
        <v>0</v>
      </c>
      <c r="M129" s="12">
        <f>IF(Control!$C$11="Highly pure",Parameters!$C$11*'Water demand'!M129/1000,IF(Control!$C$11="Tap water",0,Parameters!$C$21*'Water demand'!M129/1000))</f>
        <v>0</v>
      </c>
      <c r="N129" s="12">
        <f>IF(Control!$C$11="Highly pure",Parameters!$C$11*'Water demand'!N129/1000,IF(Control!$C$11="Tap water",0,Parameters!$C$21*'Water demand'!N129/1000))</f>
        <v>0</v>
      </c>
      <c r="O129" s="12">
        <f>IF(Control!$C$11="Highly pure",Parameters!$C$11*'Water demand'!O129/1000,IF(Control!$C$11="Tap water",0,Parameters!$C$21*'Water demand'!O129/1000))</f>
        <v>0</v>
      </c>
      <c r="P129" s="12">
        <f>IF(Control!$C$11="Highly pure",Parameters!$C$11*'Water demand'!P129/1000,IF(Control!$C$11="Tap water",0,Parameters!$C$21*'Water demand'!P129/1000))</f>
        <v>0</v>
      </c>
      <c r="Q129" s="12">
        <f>IF(Control!$C$11="Highly pure",Parameters!$C$11*'Water demand'!Q129/1000,IF(Control!$C$11="Tap water",0,Parameters!$C$21*'Water demand'!Q129/1000))</f>
        <v>0</v>
      </c>
      <c r="R129" s="12">
        <f>IF(Control!$C$11="Highly pure",Parameters!$C$11*'Water demand'!R129/1000,IF(Control!$C$11="Tap water",0,Parameters!$C$21*'Water demand'!R129/1000))</f>
        <v>0</v>
      </c>
      <c r="S129" s="12">
        <f>IF(Control!$C$11="Highly pure",Parameters!$C$11*'Water demand'!S129/1000,IF(Control!$C$11="Tap water",0,Parameters!$C$21*'Water demand'!S129/1000))</f>
        <v>0</v>
      </c>
      <c r="T129" s="12">
        <f>IF(Control!$C$11="Highly pure",Parameters!$C$11*'Water demand'!T129/1000,IF(Control!$C$11="Tap water",0,Parameters!$C$21*'Water demand'!T129/1000))</f>
        <v>0</v>
      </c>
      <c r="U129" s="12">
        <f>IF(Control!$C$11="Highly pure",Parameters!$C$11*'Water demand'!U129/1000,IF(Control!$C$11="Tap water",0,Parameters!$C$21*'Water demand'!U129/1000))</f>
        <v>0</v>
      </c>
      <c r="V129" s="12">
        <f>IF(Control!$C$11="Highly pure",Parameters!$C$11*'Water demand'!V129/1000,IF(Control!$C$11="Tap water",0,Parameters!$C$21*'Water demand'!V129/1000))</f>
        <v>0</v>
      </c>
      <c r="W129" s="12">
        <f>IF(Control!$C$11="Highly pure",Parameters!$C$11*'Water demand'!W129/1000,IF(Control!$C$11="Tap water",0,Parameters!$C$21*'Water demand'!W129/1000))</f>
        <v>0</v>
      </c>
      <c r="X129" s="12">
        <f>IF(Control!$C$11="Highly pure",Parameters!$C$11*'Water demand'!X129/1000,IF(Control!$C$11="Tap water",0,Parameters!$C$21*'Water demand'!X129/1000))</f>
        <v>0</v>
      </c>
      <c r="Y129" s="12">
        <f>IF(Control!$C$11="Highly pure",Parameters!$C$11*'Water demand'!Y129/1000,IF(Control!$C$11="Tap water",0,Parameters!$C$21*'Water demand'!Y129/1000))</f>
        <v>0</v>
      </c>
      <c r="Z129" s="12">
        <f>IF(Control!$C$11="Highly pure",Parameters!$C$11*'Water demand'!Z129/1000,IF(Control!$C$11="Tap water",0,Parameters!$C$21*'Water demand'!Z129/1000))</f>
        <v>0</v>
      </c>
      <c r="AB129" s="7">
        <f t="shared" si="1"/>
        <v>0</v>
      </c>
    </row>
    <row r="130" spans="2:28" x14ac:dyDescent="0.2">
      <c r="B130" s="6">
        <v>44324</v>
      </c>
      <c r="C130" s="12">
        <f>IF(Control!$C$11="Highly pure",Parameters!$C$11*'Water demand'!C130/1000,IF(Control!$C$11="Tap water",0,Parameters!$C$21*'Water demand'!C130/1000))</f>
        <v>0</v>
      </c>
      <c r="D130" s="12">
        <f>IF(Control!$C$11="Highly pure",Parameters!$C$11*'Water demand'!D130/1000,IF(Control!$C$11="Tap water",0,Parameters!$C$21*'Water demand'!D130/1000))</f>
        <v>0</v>
      </c>
      <c r="E130" s="12">
        <f>IF(Control!$C$11="Highly pure",Parameters!$C$11*'Water demand'!E130/1000,IF(Control!$C$11="Tap water",0,Parameters!$C$21*'Water demand'!E130/1000))</f>
        <v>0</v>
      </c>
      <c r="F130" s="12">
        <f>IF(Control!$C$11="Highly pure",Parameters!$C$11*'Water demand'!F130/1000,IF(Control!$C$11="Tap water",0,Parameters!$C$21*'Water demand'!F130/1000))</f>
        <v>0</v>
      </c>
      <c r="G130" s="12">
        <f>IF(Control!$C$11="Highly pure",Parameters!$C$11*'Water demand'!G130/1000,IF(Control!$C$11="Tap water",0,Parameters!$C$21*'Water demand'!G130/1000))</f>
        <v>0</v>
      </c>
      <c r="H130" s="12">
        <f>IF(Control!$C$11="Highly pure",Parameters!$C$11*'Water demand'!H130/1000,IF(Control!$C$11="Tap water",0,Parameters!$C$21*'Water demand'!H130/1000))</f>
        <v>0</v>
      </c>
      <c r="I130" s="12">
        <f>IF(Control!$C$11="Highly pure",Parameters!$C$11*'Water demand'!I130/1000,IF(Control!$C$11="Tap water",0,Parameters!$C$21*'Water demand'!I130/1000))</f>
        <v>0</v>
      </c>
      <c r="J130" s="12">
        <f>IF(Control!$C$11="Highly pure",Parameters!$C$11*'Water demand'!J130/1000,IF(Control!$C$11="Tap water",0,Parameters!$C$21*'Water demand'!J130/1000))</f>
        <v>0</v>
      </c>
      <c r="K130" s="12">
        <f>IF(Control!$C$11="Highly pure",Parameters!$C$11*'Water demand'!K130/1000,IF(Control!$C$11="Tap water",0,Parameters!$C$21*'Water demand'!K130/1000))</f>
        <v>0</v>
      </c>
      <c r="L130" s="12">
        <f>IF(Control!$C$11="Highly pure",Parameters!$C$11*'Water demand'!L130/1000,IF(Control!$C$11="Tap water",0,Parameters!$C$21*'Water demand'!L130/1000))</f>
        <v>0</v>
      </c>
      <c r="M130" s="12">
        <f>IF(Control!$C$11="Highly pure",Parameters!$C$11*'Water demand'!M130/1000,IF(Control!$C$11="Tap water",0,Parameters!$C$21*'Water demand'!M130/1000))</f>
        <v>0</v>
      </c>
      <c r="N130" s="12">
        <f>IF(Control!$C$11="Highly pure",Parameters!$C$11*'Water demand'!N130/1000,IF(Control!$C$11="Tap water",0,Parameters!$C$21*'Water demand'!N130/1000))</f>
        <v>0</v>
      </c>
      <c r="O130" s="12">
        <f>IF(Control!$C$11="Highly pure",Parameters!$C$11*'Water demand'!O130/1000,IF(Control!$C$11="Tap water",0,Parameters!$C$21*'Water demand'!O130/1000))</f>
        <v>0</v>
      </c>
      <c r="P130" s="12">
        <f>IF(Control!$C$11="Highly pure",Parameters!$C$11*'Water demand'!P130/1000,IF(Control!$C$11="Tap water",0,Parameters!$C$21*'Water demand'!P130/1000))</f>
        <v>0</v>
      </c>
      <c r="Q130" s="12">
        <f>IF(Control!$C$11="Highly pure",Parameters!$C$11*'Water demand'!Q130/1000,IF(Control!$C$11="Tap water",0,Parameters!$C$21*'Water demand'!Q130/1000))</f>
        <v>0</v>
      </c>
      <c r="R130" s="12">
        <f>IF(Control!$C$11="Highly pure",Parameters!$C$11*'Water demand'!R130/1000,IF(Control!$C$11="Tap water",0,Parameters!$C$21*'Water demand'!R130/1000))</f>
        <v>0</v>
      </c>
      <c r="S130" s="12">
        <f>IF(Control!$C$11="Highly pure",Parameters!$C$11*'Water demand'!S130/1000,IF(Control!$C$11="Tap water",0,Parameters!$C$21*'Water demand'!S130/1000))</f>
        <v>0</v>
      </c>
      <c r="T130" s="12">
        <f>IF(Control!$C$11="Highly pure",Parameters!$C$11*'Water demand'!T130/1000,IF(Control!$C$11="Tap water",0,Parameters!$C$21*'Water demand'!T130/1000))</f>
        <v>0</v>
      </c>
      <c r="U130" s="12">
        <f>IF(Control!$C$11="Highly pure",Parameters!$C$11*'Water demand'!U130/1000,IF(Control!$C$11="Tap water",0,Parameters!$C$21*'Water demand'!U130/1000))</f>
        <v>0</v>
      </c>
      <c r="V130" s="12">
        <f>IF(Control!$C$11="Highly pure",Parameters!$C$11*'Water demand'!V130/1000,IF(Control!$C$11="Tap water",0,Parameters!$C$21*'Water demand'!V130/1000))</f>
        <v>0</v>
      </c>
      <c r="W130" s="12">
        <f>IF(Control!$C$11="Highly pure",Parameters!$C$11*'Water demand'!W130/1000,IF(Control!$C$11="Tap water",0,Parameters!$C$21*'Water demand'!W130/1000))</f>
        <v>0</v>
      </c>
      <c r="X130" s="12">
        <f>IF(Control!$C$11="Highly pure",Parameters!$C$11*'Water demand'!X130/1000,IF(Control!$C$11="Tap water",0,Parameters!$C$21*'Water demand'!X130/1000))</f>
        <v>0</v>
      </c>
      <c r="Y130" s="12">
        <f>IF(Control!$C$11="Highly pure",Parameters!$C$11*'Water demand'!Y130/1000,IF(Control!$C$11="Tap water",0,Parameters!$C$21*'Water demand'!Y130/1000))</f>
        <v>0</v>
      </c>
      <c r="Z130" s="12">
        <f>IF(Control!$C$11="Highly pure",Parameters!$C$11*'Water demand'!Z130/1000,IF(Control!$C$11="Tap water",0,Parameters!$C$21*'Water demand'!Z130/1000))</f>
        <v>0</v>
      </c>
      <c r="AB130" s="7">
        <f t="shared" si="1"/>
        <v>0</v>
      </c>
    </row>
    <row r="131" spans="2:28" x14ac:dyDescent="0.2">
      <c r="B131" s="6">
        <v>44325</v>
      </c>
      <c r="C131" s="12">
        <f>IF(Control!$C$11="Highly pure",Parameters!$C$11*'Water demand'!C131/1000,IF(Control!$C$11="Tap water",0,Parameters!$C$21*'Water demand'!C131/1000))</f>
        <v>0</v>
      </c>
      <c r="D131" s="12">
        <f>IF(Control!$C$11="Highly pure",Parameters!$C$11*'Water demand'!D131/1000,IF(Control!$C$11="Tap water",0,Parameters!$C$21*'Water demand'!D131/1000))</f>
        <v>0</v>
      </c>
      <c r="E131" s="12">
        <f>IF(Control!$C$11="Highly pure",Parameters!$C$11*'Water demand'!E131/1000,IF(Control!$C$11="Tap water",0,Parameters!$C$21*'Water demand'!E131/1000))</f>
        <v>0</v>
      </c>
      <c r="F131" s="12">
        <f>IF(Control!$C$11="Highly pure",Parameters!$C$11*'Water demand'!F131/1000,IF(Control!$C$11="Tap water",0,Parameters!$C$21*'Water demand'!F131/1000))</f>
        <v>0</v>
      </c>
      <c r="G131" s="12">
        <f>IF(Control!$C$11="Highly pure",Parameters!$C$11*'Water demand'!G131/1000,IF(Control!$C$11="Tap water",0,Parameters!$C$21*'Water demand'!G131/1000))</f>
        <v>0</v>
      </c>
      <c r="H131" s="12">
        <f>IF(Control!$C$11="Highly pure",Parameters!$C$11*'Water demand'!H131/1000,IF(Control!$C$11="Tap water",0,Parameters!$C$21*'Water demand'!H131/1000))</f>
        <v>0</v>
      </c>
      <c r="I131" s="12">
        <f>IF(Control!$C$11="Highly pure",Parameters!$C$11*'Water demand'!I131/1000,IF(Control!$C$11="Tap water",0,Parameters!$C$21*'Water demand'!I131/1000))</f>
        <v>0</v>
      </c>
      <c r="J131" s="12">
        <f>IF(Control!$C$11="Highly pure",Parameters!$C$11*'Water demand'!J131/1000,IF(Control!$C$11="Tap water",0,Parameters!$C$21*'Water demand'!J131/1000))</f>
        <v>0</v>
      </c>
      <c r="K131" s="12">
        <f>IF(Control!$C$11="Highly pure",Parameters!$C$11*'Water demand'!K131/1000,IF(Control!$C$11="Tap water",0,Parameters!$C$21*'Water demand'!K131/1000))</f>
        <v>0</v>
      </c>
      <c r="L131" s="12">
        <f>IF(Control!$C$11="Highly pure",Parameters!$C$11*'Water demand'!L131/1000,IF(Control!$C$11="Tap water",0,Parameters!$C$21*'Water demand'!L131/1000))</f>
        <v>0</v>
      </c>
      <c r="M131" s="12">
        <f>IF(Control!$C$11="Highly pure",Parameters!$C$11*'Water demand'!M131/1000,IF(Control!$C$11="Tap water",0,Parameters!$C$21*'Water demand'!M131/1000))</f>
        <v>0</v>
      </c>
      <c r="N131" s="12">
        <f>IF(Control!$C$11="Highly pure",Parameters!$C$11*'Water demand'!N131/1000,IF(Control!$C$11="Tap water",0,Parameters!$C$21*'Water demand'!N131/1000))</f>
        <v>0</v>
      </c>
      <c r="O131" s="12">
        <f>IF(Control!$C$11="Highly pure",Parameters!$C$11*'Water demand'!O131/1000,IF(Control!$C$11="Tap water",0,Parameters!$C$21*'Water demand'!O131/1000))</f>
        <v>0</v>
      </c>
      <c r="P131" s="12">
        <f>IF(Control!$C$11="Highly pure",Parameters!$C$11*'Water demand'!P131/1000,IF(Control!$C$11="Tap water",0,Parameters!$C$21*'Water demand'!P131/1000))</f>
        <v>0</v>
      </c>
      <c r="Q131" s="12">
        <f>IF(Control!$C$11="Highly pure",Parameters!$C$11*'Water demand'!Q131/1000,IF(Control!$C$11="Tap water",0,Parameters!$C$21*'Water demand'!Q131/1000))</f>
        <v>0</v>
      </c>
      <c r="R131" s="12">
        <f>IF(Control!$C$11="Highly pure",Parameters!$C$11*'Water demand'!R131/1000,IF(Control!$C$11="Tap water",0,Parameters!$C$21*'Water demand'!R131/1000))</f>
        <v>0</v>
      </c>
      <c r="S131" s="12">
        <f>IF(Control!$C$11="Highly pure",Parameters!$C$11*'Water demand'!S131/1000,IF(Control!$C$11="Tap water",0,Parameters!$C$21*'Water demand'!S131/1000))</f>
        <v>0</v>
      </c>
      <c r="T131" s="12">
        <f>IF(Control!$C$11="Highly pure",Parameters!$C$11*'Water demand'!T131/1000,IF(Control!$C$11="Tap water",0,Parameters!$C$21*'Water demand'!T131/1000))</f>
        <v>0</v>
      </c>
      <c r="U131" s="12">
        <f>IF(Control!$C$11="Highly pure",Parameters!$C$11*'Water demand'!U131/1000,IF(Control!$C$11="Tap water",0,Parameters!$C$21*'Water demand'!U131/1000))</f>
        <v>0</v>
      </c>
      <c r="V131" s="12">
        <f>IF(Control!$C$11="Highly pure",Parameters!$C$11*'Water demand'!V131/1000,IF(Control!$C$11="Tap water",0,Parameters!$C$21*'Water demand'!V131/1000))</f>
        <v>0</v>
      </c>
      <c r="W131" s="12">
        <f>IF(Control!$C$11="Highly pure",Parameters!$C$11*'Water demand'!W131/1000,IF(Control!$C$11="Tap water",0,Parameters!$C$21*'Water demand'!W131/1000))</f>
        <v>0</v>
      </c>
      <c r="X131" s="12">
        <f>IF(Control!$C$11="Highly pure",Parameters!$C$11*'Water demand'!X131/1000,IF(Control!$C$11="Tap water",0,Parameters!$C$21*'Water demand'!X131/1000))</f>
        <v>0</v>
      </c>
      <c r="Y131" s="12">
        <f>IF(Control!$C$11="Highly pure",Parameters!$C$11*'Water demand'!Y131/1000,IF(Control!$C$11="Tap water",0,Parameters!$C$21*'Water demand'!Y131/1000))</f>
        <v>0</v>
      </c>
      <c r="Z131" s="12">
        <f>IF(Control!$C$11="Highly pure",Parameters!$C$11*'Water demand'!Z131/1000,IF(Control!$C$11="Tap water",0,Parameters!$C$21*'Water demand'!Z131/1000))</f>
        <v>0</v>
      </c>
      <c r="AB131" s="7">
        <f t="shared" si="1"/>
        <v>0</v>
      </c>
    </row>
    <row r="132" spans="2:28" x14ac:dyDescent="0.2">
      <c r="B132" s="6">
        <v>44326</v>
      </c>
      <c r="C132" s="12">
        <f>IF(Control!$C$11="Highly pure",Parameters!$C$11*'Water demand'!C132/1000,IF(Control!$C$11="Tap water",0,Parameters!$C$21*'Water demand'!C132/1000))</f>
        <v>0</v>
      </c>
      <c r="D132" s="12">
        <f>IF(Control!$C$11="Highly pure",Parameters!$C$11*'Water demand'!D132/1000,IF(Control!$C$11="Tap water",0,Parameters!$C$21*'Water demand'!D132/1000))</f>
        <v>0</v>
      </c>
      <c r="E132" s="12">
        <f>IF(Control!$C$11="Highly pure",Parameters!$C$11*'Water demand'!E132/1000,IF(Control!$C$11="Tap water",0,Parameters!$C$21*'Water demand'!E132/1000))</f>
        <v>0</v>
      </c>
      <c r="F132" s="12">
        <f>IF(Control!$C$11="Highly pure",Parameters!$C$11*'Water demand'!F132/1000,IF(Control!$C$11="Tap water",0,Parameters!$C$21*'Water demand'!F132/1000))</f>
        <v>0</v>
      </c>
      <c r="G132" s="12">
        <f>IF(Control!$C$11="Highly pure",Parameters!$C$11*'Water demand'!G132/1000,IF(Control!$C$11="Tap water",0,Parameters!$C$21*'Water demand'!G132/1000))</f>
        <v>0</v>
      </c>
      <c r="H132" s="12">
        <f>IF(Control!$C$11="Highly pure",Parameters!$C$11*'Water demand'!H132/1000,IF(Control!$C$11="Tap water",0,Parameters!$C$21*'Water demand'!H132/1000))</f>
        <v>0</v>
      </c>
      <c r="I132" s="12">
        <f>IF(Control!$C$11="Highly pure",Parameters!$C$11*'Water demand'!I132/1000,IF(Control!$C$11="Tap water",0,Parameters!$C$21*'Water demand'!I132/1000))</f>
        <v>0</v>
      </c>
      <c r="J132" s="12">
        <f>IF(Control!$C$11="Highly pure",Parameters!$C$11*'Water demand'!J132/1000,IF(Control!$C$11="Tap water",0,Parameters!$C$21*'Water demand'!J132/1000))</f>
        <v>0</v>
      </c>
      <c r="K132" s="12">
        <f>IF(Control!$C$11="Highly pure",Parameters!$C$11*'Water demand'!K132/1000,IF(Control!$C$11="Tap water",0,Parameters!$C$21*'Water demand'!K132/1000))</f>
        <v>0</v>
      </c>
      <c r="L132" s="12">
        <f>IF(Control!$C$11="Highly pure",Parameters!$C$11*'Water demand'!L132/1000,IF(Control!$C$11="Tap water",0,Parameters!$C$21*'Water demand'!L132/1000))</f>
        <v>0</v>
      </c>
      <c r="M132" s="12">
        <f>IF(Control!$C$11="Highly pure",Parameters!$C$11*'Water demand'!M132/1000,IF(Control!$C$11="Tap water",0,Parameters!$C$21*'Water demand'!M132/1000))</f>
        <v>0</v>
      </c>
      <c r="N132" s="12">
        <f>IF(Control!$C$11="Highly pure",Parameters!$C$11*'Water demand'!N132/1000,IF(Control!$C$11="Tap water",0,Parameters!$C$21*'Water demand'!N132/1000))</f>
        <v>0</v>
      </c>
      <c r="O132" s="12">
        <f>IF(Control!$C$11="Highly pure",Parameters!$C$11*'Water demand'!O132/1000,IF(Control!$C$11="Tap water",0,Parameters!$C$21*'Water demand'!O132/1000))</f>
        <v>0</v>
      </c>
      <c r="P132" s="12">
        <f>IF(Control!$C$11="Highly pure",Parameters!$C$11*'Water demand'!P132/1000,IF(Control!$C$11="Tap water",0,Parameters!$C$21*'Water demand'!P132/1000))</f>
        <v>0</v>
      </c>
      <c r="Q132" s="12">
        <f>IF(Control!$C$11="Highly pure",Parameters!$C$11*'Water demand'!Q132/1000,IF(Control!$C$11="Tap water",0,Parameters!$C$21*'Water demand'!Q132/1000))</f>
        <v>0</v>
      </c>
      <c r="R132" s="12">
        <f>IF(Control!$C$11="Highly pure",Parameters!$C$11*'Water demand'!R132/1000,IF(Control!$C$11="Tap water",0,Parameters!$C$21*'Water demand'!R132/1000))</f>
        <v>0</v>
      </c>
      <c r="S132" s="12">
        <f>IF(Control!$C$11="Highly pure",Parameters!$C$11*'Water demand'!S132/1000,IF(Control!$C$11="Tap water",0,Parameters!$C$21*'Water demand'!S132/1000))</f>
        <v>0</v>
      </c>
      <c r="T132" s="12">
        <f>IF(Control!$C$11="Highly pure",Parameters!$C$11*'Water demand'!T132/1000,IF(Control!$C$11="Tap water",0,Parameters!$C$21*'Water demand'!T132/1000))</f>
        <v>0</v>
      </c>
      <c r="U132" s="12">
        <f>IF(Control!$C$11="Highly pure",Parameters!$C$11*'Water demand'!U132/1000,IF(Control!$C$11="Tap water",0,Parameters!$C$21*'Water demand'!U132/1000))</f>
        <v>0</v>
      </c>
      <c r="V132" s="12">
        <f>IF(Control!$C$11="Highly pure",Parameters!$C$11*'Water demand'!V132/1000,IF(Control!$C$11="Tap water",0,Parameters!$C$21*'Water demand'!V132/1000))</f>
        <v>0</v>
      </c>
      <c r="W132" s="12">
        <f>IF(Control!$C$11="Highly pure",Parameters!$C$11*'Water demand'!W132/1000,IF(Control!$C$11="Tap water",0,Parameters!$C$21*'Water demand'!W132/1000))</f>
        <v>0</v>
      </c>
      <c r="X132" s="12">
        <f>IF(Control!$C$11="Highly pure",Parameters!$C$11*'Water demand'!X132/1000,IF(Control!$C$11="Tap water",0,Parameters!$C$21*'Water demand'!X132/1000))</f>
        <v>0</v>
      </c>
      <c r="Y132" s="12">
        <f>IF(Control!$C$11="Highly pure",Parameters!$C$11*'Water demand'!Y132/1000,IF(Control!$C$11="Tap water",0,Parameters!$C$21*'Water demand'!Y132/1000))</f>
        <v>0</v>
      </c>
      <c r="Z132" s="12">
        <f>IF(Control!$C$11="Highly pure",Parameters!$C$11*'Water demand'!Z132/1000,IF(Control!$C$11="Tap water",0,Parameters!$C$21*'Water demand'!Z132/1000))</f>
        <v>0</v>
      </c>
      <c r="AB132" s="7">
        <f t="shared" ref="AB132:AB195" si="2">SUM(C132:Z132)</f>
        <v>0</v>
      </c>
    </row>
    <row r="133" spans="2:28" x14ac:dyDescent="0.2">
      <c r="B133" s="6">
        <v>44327</v>
      </c>
      <c r="C133" s="12">
        <f>IF(Control!$C$11="Highly pure",Parameters!$C$11*'Water demand'!C133/1000,IF(Control!$C$11="Tap water",0,Parameters!$C$21*'Water demand'!C133/1000))</f>
        <v>0</v>
      </c>
      <c r="D133" s="12">
        <f>IF(Control!$C$11="Highly pure",Parameters!$C$11*'Water demand'!D133/1000,IF(Control!$C$11="Tap water",0,Parameters!$C$21*'Water demand'!D133/1000))</f>
        <v>0</v>
      </c>
      <c r="E133" s="12">
        <f>IF(Control!$C$11="Highly pure",Parameters!$C$11*'Water demand'!E133/1000,IF(Control!$C$11="Tap water",0,Parameters!$C$21*'Water demand'!E133/1000))</f>
        <v>0</v>
      </c>
      <c r="F133" s="12">
        <f>IF(Control!$C$11="Highly pure",Parameters!$C$11*'Water demand'!F133/1000,IF(Control!$C$11="Tap water",0,Parameters!$C$21*'Water demand'!F133/1000))</f>
        <v>0</v>
      </c>
      <c r="G133" s="12">
        <f>IF(Control!$C$11="Highly pure",Parameters!$C$11*'Water demand'!G133/1000,IF(Control!$C$11="Tap water",0,Parameters!$C$21*'Water demand'!G133/1000))</f>
        <v>0</v>
      </c>
      <c r="H133" s="12">
        <f>IF(Control!$C$11="Highly pure",Parameters!$C$11*'Water demand'!H133/1000,IF(Control!$C$11="Tap water",0,Parameters!$C$21*'Water demand'!H133/1000))</f>
        <v>0</v>
      </c>
      <c r="I133" s="12">
        <f>IF(Control!$C$11="Highly pure",Parameters!$C$11*'Water demand'!I133/1000,IF(Control!$C$11="Tap water",0,Parameters!$C$21*'Water demand'!I133/1000))</f>
        <v>0</v>
      </c>
      <c r="J133" s="12">
        <f>IF(Control!$C$11="Highly pure",Parameters!$C$11*'Water demand'!J133/1000,IF(Control!$C$11="Tap water",0,Parameters!$C$21*'Water demand'!J133/1000))</f>
        <v>0</v>
      </c>
      <c r="K133" s="12">
        <f>IF(Control!$C$11="Highly pure",Parameters!$C$11*'Water demand'!K133/1000,IF(Control!$C$11="Tap water",0,Parameters!$C$21*'Water demand'!K133/1000))</f>
        <v>0</v>
      </c>
      <c r="L133" s="12">
        <f>IF(Control!$C$11="Highly pure",Parameters!$C$11*'Water demand'!L133/1000,IF(Control!$C$11="Tap water",0,Parameters!$C$21*'Water demand'!L133/1000))</f>
        <v>0</v>
      </c>
      <c r="M133" s="12">
        <f>IF(Control!$C$11="Highly pure",Parameters!$C$11*'Water demand'!M133/1000,IF(Control!$C$11="Tap water",0,Parameters!$C$21*'Water demand'!M133/1000))</f>
        <v>0</v>
      </c>
      <c r="N133" s="12">
        <f>IF(Control!$C$11="Highly pure",Parameters!$C$11*'Water demand'!N133/1000,IF(Control!$C$11="Tap water",0,Parameters!$C$21*'Water demand'!N133/1000))</f>
        <v>0</v>
      </c>
      <c r="O133" s="12">
        <f>IF(Control!$C$11="Highly pure",Parameters!$C$11*'Water demand'!O133/1000,IF(Control!$C$11="Tap water",0,Parameters!$C$21*'Water demand'!O133/1000))</f>
        <v>0</v>
      </c>
      <c r="P133" s="12">
        <f>IF(Control!$C$11="Highly pure",Parameters!$C$11*'Water demand'!P133/1000,IF(Control!$C$11="Tap water",0,Parameters!$C$21*'Water demand'!P133/1000))</f>
        <v>0</v>
      </c>
      <c r="Q133" s="12">
        <f>IF(Control!$C$11="Highly pure",Parameters!$C$11*'Water demand'!Q133/1000,IF(Control!$C$11="Tap water",0,Parameters!$C$21*'Water demand'!Q133/1000))</f>
        <v>0</v>
      </c>
      <c r="R133" s="12">
        <f>IF(Control!$C$11="Highly pure",Parameters!$C$11*'Water demand'!R133/1000,IF(Control!$C$11="Tap water",0,Parameters!$C$21*'Water demand'!R133/1000))</f>
        <v>0</v>
      </c>
      <c r="S133" s="12">
        <f>IF(Control!$C$11="Highly pure",Parameters!$C$11*'Water demand'!S133/1000,IF(Control!$C$11="Tap water",0,Parameters!$C$21*'Water demand'!S133/1000))</f>
        <v>0</v>
      </c>
      <c r="T133" s="12">
        <f>IF(Control!$C$11="Highly pure",Parameters!$C$11*'Water demand'!T133/1000,IF(Control!$C$11="Tap water",0,Parameters!$C$21*'Water demand'!T133/1000))</f>
        <v>0</v>
      </c>
      <c r="U133" s="12">
        <f>IF(Control!$C$11="Highly pure",Parameters!$C$11*'Water demand'!U133/1000,IF(Control!$C$11="Tap water",0,Parameters!$C$21*'Water demand'!U133/1000))</f>
        <v>0</v>
      </c>
      <c r="V133" s="12">
        <f>IF(Control!$C$11="Highly pure",Parameters!$C$11*'Water demand'!V133/1000,IF(Control!$C$11="Tap water",0,Parameters!$C$21*'Water demand'!V133/1000))</f>
        <v>0</v>
      </c>
      <c r="W133" s="12">
        <f>IF(Control!$C$11="Highly pure",Parameters!$C$11*'Water demand'!W133/1000,IF(Control!$C$11="Tap water",0,Parameters!$C$21*'Water demand'!W133/1000))</f>
        <v>0</v>
      </c>
      <c r="X133" s="12">
        <f>IF(Control!$C$11="Highly pure",Parameters!$C$11*'Water demand'!X133/1000,IF(Control!$C$11="Tap water",0,Parameters!$C$21*'Water demand'!X133/1000))</f>
        <v>0</v>
      </c>
      <c r="Y133" s="12">
        <f>IF(Control!$C$11="Highly pure",Parameters!$C$11*'Water demand'!Y133/1000,IF(Control!$C$11="Tap water",0,Parameters!$C$21*'Water demand'!Y133/1000))</f>
        <v>0</v>
      </c>
      <c r="Z133" s="12">
        <f>IF(Control!$C$11="Highly pure",Parameters!$C$11*'Water demand'!Z133/1000,IF(Control!$C$11="Tap water",0,Parameters!$C$21*'Water demand'!Z133/1000))</f>
        <v>0</v>
      </c>
      <c r="AB133" s="7">
        <f t="shared" si="2"/>
        <v>0</v>
      </c>
    </row>
    <row r="134" spans="2:28" x14ac:dyDescent="0.2">
      <c r="B134" s="6">
        <v>44328</v>
      </c>
      <c r="C134" s="12">
        <f>IF(Control!$C$11="Highly pure",Parameters!$C$11*'Water demand'!C134/1000,IF(Control!$C$11="Tap water",0,Parameters!$C$21*'Water demand'!C134/1000))</f>
        <v>0</v>
      </c>
      <c r="D134" s="12">
        <f>IF(Control!$C$11="Highly pure",Parameters!$C$11*'Water demand'!D134/1000,IF(Control!$C$11="Tap water",0,Parameters!$C$21*'Water demand'!D134/1000))</f>
        <v>0</v>
      </c>
      <c r="E134" s="12">
        <f>IF(Control!$C$11="Highly pure",Parameters!$C$11*'Water demand'!E134/1000,IF(Control!$C$11="Tap water",0,Parameters!$C$21*'Water demand'!E134/1000))</f>
        <v>0</v>
      </c>
      <c r="F134" s="12">
        <f>IF(Control!$C$11="Highly pure",Parameters!$C$11*'Water demand'!F134/1000,IF(Control!$C$11="Tap water",0,Parameters!$C$21*'Water demand'!F134/1000))</f>
        <v>0</v>
      </c>
      <c r="G134" s="12">
        <f>IF(Control!$C$11="Highly pure",Parameters!$C$11*'Water demand'!G134/1000,IF(Control!$C$11="Tap water",0,Parameters!$C$21*'Water demand'!G134/1000))</f>
        <v>0</v>
      </c>
      <c r="H134" s="12">
        <f>IF(Control!$C$11="Highly pure",Parameters!$C$11*'Water demand'!H134/1000,IF(Control!$C$11="Tap water",0,Parameters!$C$21*'Water demand'!H134/1000))</f>
        <v>0</v>
      </c>
      <c r="I134" s="12">
        <f>IF(Control!$C$11="Highly pure",Parameters!$C$11*'Water demand'!I134/1000,IF(Control!$C$11="Tap water",0,Parameters!$C$21*'Water demand'!I134/1000))</f>
        <v>0</v>
      </c>
      <c r="J134" s="12">
        <f>IF(Control!$C$11="Highly pure",Parameters!$C$11*'Water demand'!J134/1000,IF(Control!$C$11="Tap water",0,Parameters!$C$21*'Water demand'!J134/1000))</f>
        <v>0</v>
      </c>
      <c r="K134" s="12">
        <f>IF(Control!$C$11="Highly pure",Parameters!$C$11*'Water demand'!K134/1000,IF(Control!$C$11="Tap water",0,Parameters!$C$21*'Water demand'!K134/1000))</f>
        <v>0</v>
      </c>
      <c r="L134" s="12">
        <f>IF(Control!$C$11="Highly pure",Parameters!$C$11*'Water demand'!L134/1000,IF(Control!$C$11="Tap water",0,Parameters!$C$21*'Water demand'!L134/1000))</f>
        <v>0</v>
      </c>
      <c r="M134" s="12">
        <f>IF(Control!$C$11="Highly pure",Parameters!$C$11*'Water demand'!M134/1000,IF(Control!$C$11="Tap water",0,Parameters!$C$21*'Water demand'!M134/1000))</f>
        <v>0</v>
      </c>
      <c r="N134" s="12">
        <f>IF(Control!$C$11="Highly pure",Parameters!$C$11*'Water demand'!N134/1000,IF(Control!$C$11="Tap water",0,Parameters!$C$21*'Water demand'!N134/1000))</f>
        <v>0</v>
      </c>
      <c r="O134" s="12">
        <f>IF(Control!$C$11="Highly pure",Parameters!$C$11*'Water demand'!O134/1000,IF(Control!$C$11="Tap water",0,Parameters!$C$21*'Water demand'!O134/1000))</f>
        <v>0</v>
      </c>
      <c r="P134" s="12">
        <f>IF(Control!$C$11="Highly pure",Parameters!$C$11*'Water demand'!P134/1000,IF(Control!$C$11="Tap water",0,Parameters!$C$21*'Water demand'!P134/1000))</f>
        <v>0</v>
      </c>
      <c r="Q134" s="12">
        <f>IF(Control!$C$11="Highly pure",Parameters!$C$11*'Water demand'!Q134/1000,IF(Control!$C$11="Tap water",0,Parameters!$C$21*'Water demand'!Q134/1000))</f>
        <v>0</v>
      </c>
      <c r="R134" s="12">
        <f>IF(Control!$C$11="Highly pure",Parameters!$C$11*'Water demand'!R134/1000,IF(Control!$C$11="Tap water",0,Parameters!$C$21*'Water demand'!R134/1000))</f>
        <v>0</v>
      </c>
      <c r="S134" s="12">
        <f>IF(Control!$C$11="Highly pure",Parameters!$C$11*'Water demand'!S134/1000,IF(Control!$C$11="Tap water",0,Parameters!$C$21*'Water demand'!S134/1000))</f>
        <v>0</v>
      </c>
      <c r="T134" s="12">
        <f>IF(Control!$C$11="Highly pure",Parameters!$C$11*'Water demand'!T134/1000,IF(Control!$C$11="Tap water",0,Parameters!$C$21*'Water demand'!T134/1000))</f>
        <v>0</v>
      </c>
      <c r="U134" s="12">
        <f>IF(Control!$C$11="Highly pure",Parameters!$C$11*'Water demand'!U134/1000,IF(Control!$C$11="Tap water",0,Parameters!$C$21*'Water demand'!U134/1000))</f>
        <v>0</v>
      </c>
      <c r="V134" s="12">
        <f>IF(Control!$C$11="Highly pure",Parameters!$C$11*'Water demand'!V134/1000,IF(Control!$C$11="Tap water",0,Parameters!$C$21*'Water demand'!V134/1000))</f>
        <v>0</v>
      </c>
      <c r="W134" s="12">
        <f>IF(Control!$C$11="Highly pure",Parameters!$C$11*'Water demand'!W134/1000,IF(Control!$C$11="Tap water",0,Parameters!$C$21*'Water demand'!W134/1000))</f>
        <v>0</v>
      </c>
      <c r="X134" s="12">
        <f>IF(Control!$C$11="Highly pure",Parameters!$C$11*'Water demand'!X134/1000,IF(Control!$C$11="Tap water",0,Parameters!$C$21*'Water demand'!X134/1000))</f>
        <v>0</v>
      </c>
      <c r="Y134" s="12">
        <f>IF(Control!$C$11="Highly pure",Parameters!$C$11*'Water demand'!Y134/1000,IF(Control!$C$11="Tap water",0,Parameters!$C$21*'Water demand'!Y134/1000))</f>
        <v>0</v>
      </c>
      <c r="Z134" s="12">
        <f>IF(Control!$C$11="Highly pure",Parameters!$C$11*'Water demand'!Z134/1000,IF(Control!$C$11="Tap water",0,Parameters!$C$21*'Water demand'!Z134/1000))</f>
        <v>0</v>
      </c>
      <c r="AB134" s="7">
        <f t="shared" si="2"/>
        <v>0</v>
      </c>
    </row>
    <row r="135" spans="2:28" x14ac:dyDescent="0.2">
      <c r="B135" s="6">
        <v>44329</v>
      </c>
      <c r="C135" s="12">
        <f>IF(Control!$C$11="Highly pure",Parameters!$C$11*'Water demand'!C135/1000,IF(Control!$C$11="Tap water",0,Parameters!$C$21*'Water demand'!C135/1000))</f>
        <v>0</v>
      </c>
      <c r="D135" s="12">
        <f>IF(Control!$C$11="Highly pure",Parameters!$C$11*'Water demand'!D135/1000,IF(Control!$C$11="Tap water",0,Parameters!$C$21*'Water demand'!D135/1000))</f>
        <v>0</v>
      </c>
      <c r="E135" s="12">
        <f>IF(Control!$C$11="Highly pure",Parameters!$C$11*'Water demand'!E135/1000,IF(Control!$C$11="Tap water",0,Parameters!$C$21*'Water demand'!E135/1000))</f>
        <v>0</v>
      </c>
      <c r="F135" s="12">
        <f>IF(Control!$C$11="Highly pure",Parameters!$C$11*'Water demand'!F135/1000,IF(Control!$C$11="Tap water",0,Parameters!$C$21*'Water demand'!F135/1000))</f>
        <v>0</v>
      </c>
      <c r="G135" s="12">
        <f>IF(Control!$C$11="Highly pure",Parameters!$C$11*'Water demand'!G135/1000,IF(Control!$C$11="Tap water",0,Parameters!$C$21*'Water demand'!G135/1000))</f>
        <v>0</v>
      </c>
      <c r="H135" s="12">
        <f>IF(Control!$C$11="Highly pure",Parameters!$C$11*'Water demand'!H135/1000,IF(Control!$C$11="Tap water",0,Parameters!$C$21*'Water demand'!H135/1000))</f>
        <v>0</v>
      </c>
      <c r="I135" s="12">
        <f>IF(Control!$C$11="Highly pure",Parameters!$C$11*'Water demand'!I135/1000,IF(Control!$C$11="Tap water",0,Parameters!$C$21*'Water demand'!I135/1000))</f>
        <v>0</v>
      </c>
      <c r="J135" s="12">
        <f>IF(Control!$C$11="Highly pure",Parameters!$C$11*'Water demand'!J135/1000,IF(Control!$C$11="Tap water",0,Parameters!$C$21*'Water demand'!J135/1000))</f>
        <v>0</v>
      </c>
      <c r="K135" s="12">
        <f>IF(Control!$C$11="Highly pure",Parameters!$C$11*'Water demand'!K135/1000,IF(Control!$C$11="Tap water",0,Parameters!$C$21*'Water demand'!K135/1000))</f>
        <v>0</v>
      </c>
      <c r="L135" s="12">
        <f>IF(Control!$C$11="Highly pure",Parameters!$C$11*'Water demand'!L135/1000,IF(Control!$C$11="Tap water",0,Parameters!$C$21*'Water demand'!L135/1000))</f>
        <v>0</v>
      </c>
      <c r="M135" s="12">
        <f>IF(Control!$C$11="Highly pure",Parameters!$C$11*'Water demand'!M135/1000,IF(Control!$C$11="Tap water",0,Parameters!$C$21*'Water demand'!M135/1000))</f>
        <v>0</v>
      </c>
      <c r="N135" s="12">
        <f>IF(Control!$C$11="Highly pure",Parameters!$C$11*'Water demand'!N135/1000,IF(Control!$C$11="Tap water",0,Parameters!$C$21*'Water demand'!N135/1000))</f>
        <v>0</v>
      </c>
      <c r="O135" s="12">
        <f>IF(Control!$C$11="Highly pure",Parameters!$C$11*'Water demand'!O135/1000,IF(Control!$C$11="Tap water",0,Parameters!$C$21*'Water demand'!O135/1000))</f>
        <v>0</v>
      </c>
      <c r="P135" s="12">
        <f>IF(Control!$C$11="Highly pure",Parameters!$C$11*'Water demand'!P135/1000,IF(Control!$C$11="Tap water",0,Parameters!$C$21*'Water demand'!P135/1000))</f>
        <v>0</v>
      </c>
      <c r="Q135" s="12">
        <f>IF(Control!$C$11="Highly pure",Parameters!$C$11*'Water demand'!Q135/1000,IF(Control!$C$11="Tap water",0,Parameters!$C$21*'Water demand'!Q135/1000))</f>
        <v>0</v>
      </c>
      <c r="R135" s="12">
        <f>IF(Control!$C$11="Highly pure",Parameters!$C$11*'Water demand'!R135/1000,IF(Control!$C$11="Tap water",0,Parameters!$C$21*'Water demand'!R135/1000))</f>
        <v>0</v>
      </c>
      <c r="S135" s="12">
        <f>IF(Control!$C$11="Highly pure",Parameters!$C$11*'Water demand'!S135/1000,IF(Control!$C$11="Tap water",0,Parameters!$C$21*'Water demand'!S135/1000))</f>
        <v>0</v>
      </c>
      <c r="T135" s="12">
        <f>IF(Control!$C$11="Highly pure",Parameters!$C$11*'Water demand'!T135/1000,IF(Control!$C$11="Tap water",0,Parameters!$C$21*'Water demand'!T135/1000))</f>
        <v>0</v>
      </c>
      <c r="U135" s="12">
        <f>IF(Control!$C$11="Highly pure",Parameters!$C$11*'Water demand'!U135/1000,IF(Control!$C$11="Tap water",0,Parameters!$C$21*'Water demand'!U135/1000))</f>
        <v>0</v>
      </c>
      <c r="V135" s="12">
        <f>IF(Control!$C$11="Highly pure",Parameters!$C$11*'Water demand'!V135/1000,IF(Control!$C$11="Tap water",0,Parameters!$C$21*'Water demand'!V135/1000))</f>
        <v>0</v>
      </c>
      <c r="W135" s="12">
        <f>IF(Control!$C$11="Highly pure",Parameters!$C$11*'Water demand'!W135/1000,IF(Control!$C$11="Tap water",0,Parameters!$C$21*'Water demand'!W135/1000))</f>
        <v>0</v>
      </c>
      <c r="X135" s="12">
        <f>IF(Control!$C$11="Highly pure",Parameters!$C$11*'Water demand'!X135/1000,IF(Control!$C$11="Tap water",0,Parameters!$C$21*'Water demand'!X135/1000))</f>
        <v>0</v>
      </c>
      <c r="Y135" s="12">
        <f>IF(Control!$C$11="Highly pure",Parameters!$C$11*'Water demand'!Y135/1000,IF(Control!$C$11="Tap water",0,Parameters!$C$21*'Water demand'!Y135/1000))</f>
        <v>0</v>
      </c>
      <c r="Z135" s="12">
        <f>IF(Control!$C$11="Highly pure",Parameters!$C$11*'Water demand'!Z135/1000,IF(Control!$C$11="Tap water",0,Parameters!$C$21*'Water demand'!Z135/1000))</f>
        <v>0</v>
      </c>
      <c r="AB135" s="7">
        <f t="shared" si="2"/>
        <v>0</v>
      </c>
    </row>
    <row r="136" spans="2:28" x14ac:dyDescent="0.2">
      <c r="B136" s="6">
        <v>44330</v>
      </c>
      <c r="C136" s="12">
        <f>IF(Control!$C$11="Highly pure",Parameters!$C$11*'Water demand'!C136/1000,IF(Control!$C$11="Tap water",0,Parameters!$C$21*'Water demand'!C136/1000))</f>
        <v>0</v>
      </c>
      <c r="D136" s="12">
        <f>IF(Control!$C$11="Highly pure",Parameters!$C$11*'Water demand'!D136/1000,IF(Control!$C$11="Tap water",0,Parameters!$C$21*'Water demand'!D136/1000))</f>
        <v>0</v>
      </c>
      <c r="E136" s="12">
        <f>IF(Control!$C$11="Highly pure",Parameters!$C$11*'Water demand'!E136/1000,IF(Control!$C$11="Tap water",0,Parameters!$C$21*'Water demand'!E136/1000))</f>
        <v>0</v>
      </c>
      <c r="F136" s="12">
        <f>IF(Control!$C$11="Highly pure",Parameters!$C$11*'Water demand'!F136/1000,IF(Control!$C$11="Tap water",0,Parameters!$C$21*'Water demand'!F136/1000))</f>
        <v>0</v>
      </c>
      <c r="G136" s="12">
        <f>IF(Control!$C$11="Highly pure",Parameters!$C$11*'Water demand'!G136/1000,IF(Control!$C$11="Tap water",0,Parameters!$C$21*'Water demand'!G136/1000))</f>
        <v>0</v>
      </c>
      <c r="H136" s="12">
        <f>IF(Control!$C$11="Highly pure",Parameters!$C$11*'Water demand'!H136/1000,IF(Control!$C$11="Tap water",0,Parameters!$C$21*'Water demand'!H136/1000))</f>
        <v>0</v>
      </c>
      <c r="I136" s="12">
        <f>IF(Control!$C$11="Highly pure",Parameters!$C$11*'Water demand'!I136/1000,IF(Control!$C$11="Tap water",0,Parameters!$C$21*'Water demand'!I136/1000))</f>
        <v>0</v>
      </c>
      <c r="J136" s="12">
        <f>IF(Control!$C$11="Highly pure",Parameters!$C$11*'Water demand'!J136/1000,IF(Control!$C$11="Tap water",0,Parameters!$C$21*'Water demand'!J136/1000))</f>
        <v>0</v>
      </c>
      <c r="K136" s="12">
        <f>IF(Control!$C$11="Highly pure",Parameters!$C$11*'Water demand'!K136/1000,IF(Control!$C$11="Tap water",0,Parameters!$C$21*'Water demand'!K136/1000))</f>
        <v>0</v>
      </c>
      <c r="L136" s="12">
        <f>IF(Control!$C$11="Highly pure",Parameters!$C$11*'Water demand'!L136/1000,IF(Control!$C$11="Tap water",0,Parameters!$C$21*'Water demand'!L136/1000))</f>
        <v>0</v>
      </c>
      <c r="M136" s="12">
        <f>IF(Control!$C$11="Highly pure",Parameters!$C$11*'Water demand'!M136/1000,IF(Control!$C$11="Tap water",0,Parameters!$C$21*'Water demand'!M136/1000))</f>
        <v>0</v>
      </c>
      <c r="N136" s="12">
        <f>IF(Control!$C$11="Highly pure",Parameters!$C$11*'Water demand'!N136/1000,IF(Control!$C$11="Tap water",0,Parameters!$C$21*'Water demand'!N136/1000))</f>
        <v>0</v>
      </c>
      <c r="O136" s="12">
        <f>IF(Control!$C$11="Highly pure",Parameters!$C$11*'Water demand'!O136/1000,IF(Control!$C$11="Tap water",0,Parameters!$C$21*'Water demand'!O136/1000))</f>
        <v>0</v>
      </c>
      <c r="P136" s="12">
        <f>IF(Control!$C$11="Highly pure",Parameters!$C$11*'Water demand'!P136/1000,IF(Control!$C$11="Tap water",0,Parameters!$C$21*'Water demand'!P136/1000))</f>
        <v>0</v>
      </c>
      <c r="Q136" s="12">
        <f>IF(Control!$C$11="Highly pure",Parameters!$C$11*'Water demand'!Q136/1000,IF(Control!$C$11="Tap water",0,Parameters!$C$21*'Water demand'!Q136/1000))</f>
        <v>0</v>
      </c>
      <c r="R136" s="12">
        <f>IF(Control!$C$11="Highly pure",Parameters!$C$11*'Water demand'!R136/1000,IF(Control!$C$11="Tap water",0,Parameters!$C$21*'Water demand'!R136/1000))</f>
        <v>0</v>
      </c>
      <c r="S136" s="12">
        <f>IF(Control!$C$11="Highly pure",Parameters!$C$11*'Water demand'!S136/1000,IF(Control!$C$11="Tap water",0,Parameters!$C$21*'Water demand'!S136/1000))</f>
        <v>0</v>
      </c>
      <c r="T136" s="12">
        <f>IF(Control!$C$11="Highly pure",Parameters!$C$11*'Water demand'!T136/1000,IF(Control!$C$11="Tap water",0,Parameters!$C$21*'Water demand'!T136/1000))</f>
        <v>0</v>
      </c>
      <c r="U136" s="12">
        <f>IF(Control!$C$11="Highly pure",Parameters!$C$11*'Water demand'!U136/1000,IF(Control!$C$11="Tap water",0,Parameters!$C$21*'Water demand'!U136/1000))</f>
        <v>0</v>
      </c>
      <c r="V136" s="12">
        <f>IF(Control!$C$11="Highly pure",Parameters!$C$11*'Water demand'!V136/1000,IF(Control!$C$11="Tap water",0,Parameters!$C$21*'Water demand'!V136/1000))</f>
        <v>0</v>
      </c>
      <c r="W136" s="12">
        <f>IF(Control!$C$11="Highly pure",Parameters!$C$11*'Water demand'!W136/1000,IF(Control!$C$11="Tap water",0,Parameters!$C$21*'Water demand'!W136/1000))</f>
        <v>0</v>
      </c>
      <c r="X136" s="12">
        <f>IF(Control!$C$11="Highly pure",Parameters!$C$11*'Water demand'!X136/1000,IF(Control!$C$11="Tap water",0,Parameters!$C$21*'Water demand'!X136/1000))</f>
        <v>0</v>
      </c>
      <c r="Y136" s="12">
        <f>IF(Control!$C$11="Highly pure",Parameters!$C$11*'Water demand'!Y136/1000,IF(Control!$C$11="Tap water",0,Parameters!$C$21*'Water demand'!Y136/1000))</f>
        <v>0</v>
      </c>
      <c r="Z136" s="12">
        <f>IF(Control!$C$11="Highly pure",Parameters!$C$11*'Water demand'!Z136/1000,IF(Control!$C$11="Tap water",0,Parameters!$C$21*'Water demand'!Z136/1000))</f>
        <v>0</v>
      </c>
      <c r="AB136" s="7">
        <f t="shared" si="2"/>
        <v>0</v>
      </c>
    </row>
    <row r="137" spans="2:28" x14ac:dyDescent="0.2">
      <c r="B137" s="6">
        <v>44331</v>
      </c>
      <c r="C137" s="12">
        <f>IF(Control!$C$11="Highly pure",Parameters!$C$11*'Water demand'!C137/1000,IF(Control!$C$11="Tap water",0,Parameters!$C$21*'Water demand'!C137/1000))</f>
        <v>0</v>
      </c>
      <c r="D137" s="12">
        <f>IF(Control!$C$11="Highly pure",Parameters!$C$11*'Water demand'!D137/1000,IF(Control!$C$11="Tap water",0,Parameters!$C$21*'Water demand'!D137/1000))</f>
        <v>0</v>
      </c>
      <c r="E137" s="12">
        <f>IF(Control!$C$11="Highly pure",Parameters!$C$11*'Water demand'!E137/1000,IF(Control!$C$11="Tap water",0,Parameters!$C$21*'Water demand'!E137/1000))</f>
        <v>0</v>
      </c>
      <c r="F137" s="12">
        <f>IF(Control!$C$11="Highly pure",Parameters!$C$11*'Water demand'!F137/1000,IF(Control!$C$11="Tap water",0,Parameters!$C$21*'Water demand'!F137/1000))</f>
        <v>0</v>
      </c>
      <c r="G137" s="12">
        <f>IF(Control!$C$11="Highly pure",Parameters!$C$11*'Water demand'!G137/1000,IF(Control!$C$11="Tap water",0,Parameters!$C$21*'Water demand'!G137/1000))</f>
        <v>0</v>
      </c>
      <c r="H137" s="12">
        <f>IF(Control!$C$11="Highly pure",Parameters!$C$11*'Water demand'!H137/1000,IF(Control!$C$11="Tap water",0,Parameters!$C$21*'Water demand'!H137/1000))</f>
        <v>0</v>
      </c>
      <c r="I137" s="12">
        <f>IF(Control!$C$11="Highly pure",Parameters!$C$11*'Water demand'!I137/1000,IF(Control!$C$11="Tap water",0,Parameters!$C$21*'Water demand'!I137/1000))</f>
        <v>0</v>
      </c>
      <c r="J137" s="12">
        <f>IF(Control!$C$11="Highly pure",Parameters!$C$11*'Water demand'!J137/1000,IF(Control!$C$11="Tap water",0,Parameters!$C$21*'Water demand'!J137/1000))</f>
        <v>0</v>
      </c>
      <c r="K137" s="12">
        <f>IF(Control!$C$11="Highly pure",Parameters!$C$11*'Water demand'!K137/1000,IF(Control!$C$11="Tap water",0,Parameters!$C$21*'Water demand'!K137/1000))</f>
        <v>0</v>
      </c>
      <c r="L137" s="12">
        <f>IF(Control!$C$11="Highly pure",Parameters!$C$11*'Water demand'!L137/1000,IF(Control!$C$11="Tap water",0,Parameters!$C$21*'Water demand'!L137/1000))</f>
        <v>0</v>
      </c>
      <c r="M137" s="12">
        <f>IF(Control!$C$11="Highly pure",Parameters!$C$11*'Water demand'!M137/1000,IF(Control!$C$11="Tap water",0,Parameters!$C$21*'Water demand'!M137/1000))</f>
        <v>0</v>
      </c>
      <c r="N137" s="12">
        <f>IF(Control!$C$11="Highly pure",Parameters!$C$11*'Water demand'!N137/1000,IF(Control!$C$11="Tap water",0,Parameters!$C$21*'Water demand'!N137/1000))</f>
        <v>0</v>
      </c>
      <c r="O137" s="12">
        <f>IF(Control!$C$11="Highly pure",Parameters!$C$11*'Water demand'!O137/1000,IF(Control!$C$11="Tap water",0,Parameters!$C$21*'Water demand'!O137/1000))</f>
        <v>0</v>
      </c>
      <c r="P137" s="12">
        <f>IF(Control!$C$11="Highly pure",Parameters!$C$11*'Water demand'!P137/1000,IF(Control!$C$11="Tap water",0,Parameters!$C$21*'Water demand'!P137/1000))</f>
        <v>0</v>
      </c>
      <c r="Q137" s="12">
        <f>IF(Control!$C$11="Highly pure",Parameters!$C$11*'Water demand'!Q137/1000,IF(Control!$C$11="Tap water",0,Parameters!$C$21*'Water demand'!Q137/1000))</f>
        <v>0</v>
      </c>
      <c r="R137" s="12">
        <f>IF(Control!$C$11="Highly pure",Parameters!$C$11*'Water demand'!R137/1000,IF(Control!$C$11="Tap water",0,Parameters!$C$21*'Water demand'!R137/1000))</f>
        <v>0</v>
      </c>
      <c r="S137" s="12">
        <f>IF(Control!$C$11="Highly pure",Parameters!$C$11*'Water demand'!S137/1000,IF(Control!$C$11="Tap water",0,Parameters!$C$21*'Water demand'!S137/1000))</f>
        <v>0</v>
      </c>
      <c r="T137" s="12">
        <f>IF(Control!$C$11="Highly pure",Parameters!$C$11*'Water demand'!T137/1000,IF(Control!$C$11="Tap water",0,Parameters!$C$21*'Water demand'!T137/1000))</f>
        <v>0</v>
      </c>
      <c r="U137" s="12">
        <f>IF(Control!$C$11="Highly pure",Parameters!$C$11*'Water demand'!U137/1000,IF(Control!$C$11="Tap water",0,Parameters!$C$21*'Water demand'!U137/1000))</f>
        <v>0</v>
      </c>
      <c r="V137" s="12">
        <f>IF(Control!$C$11="Highly pure",Parameters!$C$11*'Water demand'!V137/1000,IF(Control!$C$11="Tap water",0,Parameters!$C$21*'Water demand'!V137/1000))</f>
        <v>0</v>
      </c>
      <c r="W137" s="12">
        <f>IF(Control!$C$11="Highly pure",Parameters!$C$11*'Water demand'!W137/1000,IF(Control!$C$11="Tap water",0,Parameters!$C$21*'Water demand'!W137/1000))</f>
        <v>0</v>
      </c>
      <c r="X137" s="12">
        <f>IF(Control!$C$11="Highly pure",Parameters!$C$11*'Water demand'!X137/1000,IF(Control!$C$11="Tap water",0,Parameters!$C$21*'Water demand'!X137/1000))</f>
        <v>0</v>
      </c>
      <c r="Y137" s="12">
        <f>IF(Control!$C$11="Highly pure",Parameters!$C$11*'Water demand'!Y137/1000,IF(Control!$C$11="Tap water",0,Parameters!$C$21*'Water demand'!Y137/1000))</f>
        <v>0</v>
      </c>
      <c r="Z137" s="12">
        <f>IF(Control!$C$11="Highly pure",Parameters!$C$11*'Water demand'!Z137/1000,IF(Control!$C$11="Tap water",0,Parameters!$C$21*'Water demand'!Z137/1000))</f>
        <v>0</v>
      </c>
      <c r="AB137" s="7">
        <f t="shared" si="2"/>
        <v>0</v>
      </c>
    </row>
    <row r="138" spans="2:28" x14ac:dyDescent="0.2">
      <c r="B138" s="6">
        <v>44332</v>
      </c>
      <c r="C138" s="12">
        <f>IF(Control!$C$11="Highly pure",Parameters!$C$11*'Water demand'!C138/1000,IF(Control!$C$11="Tap water",0,Parameters!$C$21*'Water demand'!C138/1000))</f>
        <v>0</v>
      </c>
      <c r="D138" s="12">
        <f>IF(Control!$C$11="Highly pure",Parameters!$C$11*'Water demand'!D138/1000,IF(Control!$C$11="Tap water",0,Parameters!$C$21*'Water demand'!D138/1000))</f>
        <v>0</v>
      </c>
      <c r="E138" s="12">
        <f>IF(Control!$C$11="Highly pure",Parameters!$C$11*'Water demand'!E138/1000,IF(Control!$C$11="Tap water",0,Parameters!$C$21*'Water demand'!E138/1000))</f>
        <v>0</v>
      </c>
      <c r="F138" s="12">
        <f>IF(Control!$C$11="Highly pure",Parameters!$C$11*'Water demand'!F138/1000,IF(Control!$C$11="Tap water",0,Parameters!$C$21*'Water demand'!F138/1000))</f>
        <v>0</v>
      </c>
      <c r="G138" s="12">
        <f>IF(Control!$C$11="Highly pure",Parameters!$C$11*'Water demand'!G138/1000,IF(Control!$C$11="Tap water",0,Parameters!$C$21*'Water demand'!G138/1000))</f>
        <v>0</v>
      </c>
      <c r="H138" s="12">
        <f>IF(Control!$C$11="Highly pure",Parameters!$C$11*'Water demand'!H138/1000,IF(Control!$C$11="Tap water",0,Parameters!$C$21*'Water demand'!H138/1000))</f>
        <v>0</v>
      </c>
      <c r="I138" s="12">
        <f>IF(Control!$C$11="Highly pure",Parameters!$C$11*'Water demand'!I138/1000,IF(Control!$C$11="Tap water",0,Parameters!$C$21*'Water demand'!I138/1000))</f>
        <v>0</v>
      </c>
      <c r="J138" s="12">
        <f>IF(Control!$C$11="Highly pure",Parameters!$C$11*'Water demand'!J138/1000,IF(Control!$C$11="Tap water",0,Parameters!$C$21*'Water demand'!J138/1000))</f>
        <v>0</v>
      </c>
      <c r="K138" s="12">
        <f>IF(Control!$C$11="Highly pure",Parameters!$C$11*'Water demand'!K138/1000,IF(Control!$C$11="Tap water",0,Parameters!$C$21*'Water demand'!K138/1000))</f>
        <v>0</v>
      </c>
      <c r="L138" s="12">
        <f>IF(Control!$C$11="Highly pure",Parameters!$C$11*'Water demand'!L138/1000,IF(Control!$C$11="Tap water",0,Parameters!$C$21*'Water demand'!L138/1000))</f>
        <v>0</v>
      </c>
      <c r="M138" s="12">
        <f>IF(Control!$C$11="Highly pure",Parameters!$C$11*'Water demand'!M138/1000,IF(Control!$C$11="Tap water",0,Parameters!$C$21*'Water demand'!M138/1000))</f>
        <v>0</v>
      </c>
      <c r="N138" s="12">
        <f>IF(Control!$C$11="Highly pure",Parameters!$C$11*'Water demand'!N138/1000,IF(Control!$C$11="Tap water",0,Parameters!$C$21*'Water demand'!N138/1000))</f>
        <v>0</v>
      </c>
      <c r="O138" s="12">
        <f>IF(Control!$C$11="Highly pure",Parameters!$C$11*'Water demand'!O138/1000,IF(Control!$C$11="Tap water",0,Parameters!$C$21*'Water demand'!O138/1000))</f>
        <v>0</v>
      </c>
      <c r="P138" s="12">
        <f>IF(Control!$C$11="Highly pure",Parameters!$C$11*'Water demand'!P138/1000,IF(Control!$C$11="Tap water",0,Parameters!$C$21*'Water demand'!P138/1000))</f>
        <v>0</v>
      </c>
      <c r="Q138" s="12">
        <f>IF(Control!$C$11="Highly pure",Parameters!$C$11*'Water demand'!Q138/1000,IF(Control!$C$11="Tap water",0,Parameters!$C$21*'Water demand'!Q138/1000))</f>
        <v>0</v>
      </c>
      <c r="R138" s="12">
        <f>IF(Control!$C$11="Highly pure",Parameters!$C$11*'Water demand'!R138/1000,IF(Control!$C$11="Tap water",0,Parameters!$C$21*'Water demand'!R138/1000))</f>
        <v>0</v>
      </c>
      <c r="S138" s="12">
        <f>IF(Control!$C$11="Highly pure",Parameters!$C$11*'Water demand'!S138/1000,IF(Control!$C$11="Tap water",0,Parameters!$C$21*'Water demand'!S138/1000))</f>
        <v>0</v>
      </c>
      <c r="T138" s="12">
        <f>IF(Control!$C$11="Highly pure",Parameters!$C$11*'Water demand'!T138/1000,IF(Control!$C$11="Tap water",0,Parameters!$C$21*'Water demand'!T138/1000))</f>
        <v>0</v>
      </c>
      <c r="U138" s="12">
        <f>IF(Control!$C$11="Highly pure",Parameters!$C$11*'Water demand'!U138/1000,IF(Control!$C$11="Tap water",0,Parameters!$C$21*'Water demand'!U138/1000))</f>
        <v>0</v>
      </c>
      <c r="V138" s="12">
        <f>IF(Control!$C$11="Highly pure",Parameters!$C$11*'Water demand'!V138/1000,IF(Control!$C$11="Tap water",0,Parameters!$C$21*'Water demand'!V138/1000))</f>
        <v>0</v>
      </c>
      <c r="W138" s="12">
        <f>IF(Control!$C$11="Highly pure",Parameters!$C$11*'Water demand'!W138/1000,IF(Control!$C$11="Tap water",0,Parameters!$C$21*'Water demand'!W138/1000))</f>
        <v>0</v>
      </c>
      <c r="X138" s="12">
        <f>IF(Control!$C$11="Highly pure",Parameters!$C$11*'Water demand'!X138/1000,IF(Control!$C$11="Tap water",0,Parameters!$C$21*'Water demand'!X138/1000))</f>
        <v>0</v>
      </c>
      <c r="Y138" s="12">
        <f>IF(Control!$C$11="Highly pure",Parameters!$C$11*'Water demand'!Y138/1000,IF(Control!$C$11="Tap water",0,Parameters!$C$21*'Water demand'!Y138/1000))</f>
        <v>0</v>
      </c>
      <c r="Z138" s="12">
        <f>IF(Control!$C$11="Highly pure",Parameters!$C$11*'Water demand'!Z138/1000,IF(Control!$C$11="Tap water",0,Parameters!$C$21*'Water demand'!Z138/1000))</f>
        <v>0</v>
      </c>
      <c r="AB138" s="7">
        <f t="shared" si="2"/>
        <v>0</v>
      </c>
    </row>
    <row r="139" spans="2:28" x14ac:dyDescent="0.2">
      <c r="B139" s="6">
        <v>44333</v>
      </c>
      <c r="C139" s="12">
        <f>IF(Control!$C$11="Highly pure",Parameters!$C$11*'Water demand'!C139/1000,IF(Control!$C$11="Tap water",0,Parameters!$C$21*'Water demand'!C139/1000))</f>
        <v>0</v>
      </c>
      <c r="D139" s="12">
        <f>IF(Control!$C$11="Highly pure",Parameters!$C$11*'Water demand'!D139/1000,IF(Control!$C$11="Tap water",0,Parameters!$C$21*'Water demand'!D139/1000))</f>
        <v>0</v>
      </c>
      <c r="E139" s="12">
        <f>IF(Control!$C$11="Highly pure",Parameters!$C$11*'Water demand'!E139/1000,IF(Control!$C$11="Tap water",0,Parameters!$C$21*'Water demand'!E139/1000))</f>
        <v>0</v>
      </c>
      <c r="F139" s="12">
        <f>IF(Control!$C$11="Highly pure",Parameters!$C$11*'Water demand'!F139/1000,IF(Control!$C$11="Tap water",0,Parameters!$C$21*'Water demand'!F139/1000))</f>
        <v>0</v>
      </c>
      <c r="G139" s="12">
        <f>IF(Control!$C$11="Highly pure",Parameters!$C$11*'Water demand'!G139/1000,IF(Control!$C$11="Tap water",0,Parameters!$C$21*'Water demand'!G139/1000))</f>
        <v>0</v>
      </c>
      <c r="H139" s="12">
        <f>IF(Control!$C$11="Highly pure",Parameters!$C$11*'Water demand'!H139/1000,IF(Control!$C$11="Tap water",0,Parameters!$C$21*'Water demand'!H139/1000))</f>
        <v>0</v>
      </c>
      <c r="I139" s="12">
        <f>IF(Control!$C$11="Highly pure",Parameters!$C$11*'Water demand'!I139/1000,IF(Control!$C$11="Tap water",0,Parameters!$C$21*'Water demand'!I139/1000))</f>
        <v>0</v>
      </c>
      <c r="J139" s="12">
        <f>IF(Control!$C$11="Highly pure",Parameters!$C$11*'Water demand'!J139/1000,IF(Control!$C$11="Tap water",0,Parameters!$C$21*'Water demand'!J139/1000))</f>
        <v>0</v>
      </c>
      <c r="K139" s="12">
        <f>IF(Control!$C$11="Highly pure",Parameters!$C$11*'Water demand'!K139/1000,IF(Control!$C$11="Tap water",0,Parameters!$C$21*'Water demand'!K139/1000))</f>
        <v>0</v>
      </c>
      <c r="L139" s="12">
        <f>IF(Control!$C$11="Highly pure",Parameters!$C$11*'Water demand'!L139/1000,IF(Control!$C$11="Tap water",0,Parameters!$C$21*'Water demand'!L139/1000))</f>
        <v>0</v>
      </c>
      <c r="M139" s="12">
        <f>IF(Control!$C$11="Highly pure",Parameters!$C$11*'Water demand'!M139/1000,IF(Control!$C$11="Tap water",0,Parameters!$C$21*'Water demand'!M139/1000))</f>
        <v>0</v>
      </c>
      <c r="N139" s="12">
        <f>IF(Control!$C$11="Highly pure",Parameters!$C$11*'Water demand'!N139/1000,IF(Control!$C$11="Tap water",0,Parameters!$C$21*'Water demand'!N139/1000))</f>
        <v>0</v>
      </c>
      <c r="O139" s="12">
        <f>IF(Control!$C$11="Highly pure",Parameters!$C$11*'Water demand'!O139/1000,IF(Control!$C$11="Tap water",0,Parameters!$C$21*'Water demand'!O139/1000))</f>
        <v>0</v>
      </c>
      <c r="P139" s="12">
        <f>IF(Control!$C$11="Highly pure",Parameters!$C$11*'Water demand'!P139/1000,IF(Control!$C$11="Tap water",0,Parameters!$C$21*'Water demand'!P139/1000))</f>
        <v>0</v>
      </c>
      <c r="Q139" s="12">
        <f>IF(Control!$C$11="Highly pure",Parameters!$C$11*'Water demand'!Q139/1000,IF(Control!$C$11="Tap water",0,Parameters!$C$21*'Water demand'!Q139/1000))</f>
        <v>0</v>
      </c>
      <c r="R139" s="12">
        <f>IF(Control!$C$11="Highly pure",Parameters!$C$11*'Water demand'!R139/1000,IF(Control!$C$11="Tap water",0,Parameters!$C$21*'Water demand'!R139/1000))</f>
        <v>0</v>
      </c>
      <c r="S139" s="12">
        <f>IF(Control!$C$11="Highly pure",Parameters!$C$11*'Water demand'!S139/1000,IF(Control!$C$11="Tap water",0,Parameters!$C$21*'Water demand'!S139/1000))</f>
        <v>0</v>
      </c>
      <c r="T139" s="12">
        <f>IF(Control!$C$11="Highly pure",Parameters!$C$11*'Water demand'!T139/1000,IF(Control!$C$11="Tap water",0,Parameters!$C$21*'Water demand'!T139/1000))</f>
        <v>0</v>
      </c>
      <c r="U139" s="12">
        <f>IF(Control!$C$11="Highly pure",Parameters!$C$11*'Water demand'!U139/1000,IF(Control!$C$11="Tap water",0,Parameters!$C$21*'Water demand'!U139/1000))</f>
        <v>0</v>
      </c>
      <c r="V139" s="12">
        <f>IF(Control!$C$11="Highly pure",Parameters!$C$11*'Water demand'!V139/1000,IF(Control!$C$11="Tap water",0,Parameters!$C$21*'Water demand'!V139/1000))</f>
        <v>0</v>
      </c>
      <c r="W139" s="12">
        <f>IF(Control!$C$11="Highly pure",Parameters!$C$11*'Water demand'!W139/1000,IF(Control!$C$11="Tap water",0,Parameters!$C$21*'Water demand'!W139/1000))</f>
        <v>0</v>
      </c>
      <c r="X139" s="12">
        <f>IF(Control!$C$11="Highly pure",Parameters!$C$11*'Water demand'!X139/1000,IF(Control!$C$11="Tap water",0,Parameters!$C$21*'Water demand'!X139/1000))</f>
        <v>0</v>
      </c>
      <c r="Y139" s="12">
        <f>IF(Control!$C$11="Highly pure",Parameters!$C$11*'Water demand'!Y139/1000,IF(Control!$C$11="Tap water",0,Parameters!$C$21*'Water demand'!Y139/1000))</f>
        <v>0</v>
      </c>
      <c r="Z139" s="12">
        <f>IF(Control!$C$11="Highly pure",Parameters!$C$11*'Water demand'!Z139/1000,IF(Control!$C$11="Tap water",0,Parameters!$C$21*'Water demand'!Z139/1000))</f>
        <v>0</v>
      </c>
      <c r="AB139" s="7">
        <f t="shared" si="2"/>
        <v>0</v>
      </c>
    </row>
    <row r="140" spans="2:28" x14ac:dyDescent="0.2">
      <c r="B140" s="6">
        <v>44334</v>
      </c>
      <c r="C140" s="12">
        <f>IF(Control!$C$11="Highly pure",Parameters!$C$11*'Water demand'!C140/1000,IF(Control!$C$11="Tap water",0,Parameters!$C$21*'Water demand'!C140/1000))</f>
        <v>0</v>
      </c>
      <c r="D140" s="12">
        <f>IF(Control!$C$11="Highly pure",Parameters!$C$11*'Water demand'!D140/1000,IF(Control!$C$11="Tap water",0,Parameters!$C$21*'Water demand'!D140/1000))</f>
        <v>0</v>
      </c>
      <c r="E140" s="12">
        <f>IF(Control!$C$11="Highly pure",Parameters!$C$11*'Water demand'!E140/1000,IF(Control!$C$11="Tap water",0,Parameters!$C$21*'Water demand'!E140/1000))</f>
        <v>0</v>
      </c>
      <c r="F140" s="12">
        <f>IF(Control!$C$11="Highly pure",Parameters!$C$11*'Water demand'!F140/1000,IF(Control!$C$11="Tap water",0,Parameters!$C$21*'Water demand'!F140/1000))</f>
        <v>0</v>
      </c>
      <c r="G140" s="12">
        <f>IF(Control!$C$11="Highly pure",Parameters!$C$11*'Water demand'!G140/1000,IF(Control!$C$11="Tap water",0,Parameters!$C$21*'Water demand'!G140/1000))</f>
        <v>0</v>
      </c>
      <c r="H140" s="12">
        <f>IF(Control!$C$11="Highly pure",Parameters!$C$11*'Water demand'!H140/1000,IF(Control!$C$11="Tap water",0,Parameters!$C$21*'Water demand'!H140/1000))</f>
        <v>0</v>
      </c>
      <c r="I140" s="12">
        <f>IF(Control!$C$11="Highly pure",Parameters!$C$11*'Water demand'!I140/1000,IF(Control!$C$11="Tap water",0,Parameters!$C$21*'Water demand'!I140/1000))</f>
        <v>0</v>
      </c>
      <c r="J140" s="12">
        <f>IF(Control!$C$11="Highly pure",Parameters!$C$11*'Water demand'!J140/1000,IF(Control!$C$11="Tap water",0,Parameters!$C$21*'Water demand'!J140/1000))</f>
        <v>0</v>
      </c>
      <c r="K140" s="12">
        <f>IF(Control!$C$11="Highly pure",Parameters!$C$11*'Water demand'!K140/1000,IF(Control!$C$11="Tap water",0,Parameters!$C$21*'Water demand'!K140/1000))</f>
        <v>0</v>
      </c>
      <c r="L140" s="12">
        <f>IF(Control!$C$11="Highly pure",Parameters!$C$11*'Water demand'!L140/1000,IF(Control!$C$11="Tap water",0,Parameters!$C$21*'Water demand'!L140/1000))</f>
        <v>0</v>
      </c>
      <c r="M140" s="12">
        <f>IF(Control!$C$11="Highly pure",Parameters!$C$11*'Water demand'!M140/1000,IF(Control!$C$11="Tap water",0,Parameters!$C$21*'Water demand'!M140/1000))</f>
        <v>0</v>
      </c>
      <c r="N140" s="12">
        <f>IF(Control!$C$11="Highly pure",Parameters!$C$11*'Water demand'!N140/1000,IF(Control!$C$11="Tap water",0,Parameters!$C$21*'Water demand'!N140/1000))</f>
        <v>0</v>
      </c>
      <c r="O140" s="12">
        <f>IF(Control!$C$11="Highly pure",Parameters!$C$11*'Water demand'!O140/1000,IF(Control!$C$11="Tap water",0,Parameters!$C$21*'Water demand'!O140/1000))</f>
        <v>0</v>
      </c>
      <c r="P140" s="12">
        <f>IF(Control!$C$11="Highly pure",Parameters!$C$11*'Water demand'!P140/1000,IF(Control!$C$11="Tap water",0,Parameters!$C$21*'Water demand'!P140/1000))</f>
        <v>0</v>
      </c>
      <c r="Q140" s="12">
        <f>IF(Control!$C$11="Highly pure",Parameters!$C$11*'Water demand'!Q140/1000,IF(Control!$C$11="Tap water",0,Parameters!$C$21*'Water demand'!Q140/1000))</f>
        <v>0</v>
      </c>
      <c r="R140" s="12">
        <f>IF(Control!$C$11="Highly pure",Parameters!$C$11*'Water demand'!R140/1000,IF(Control!$C$11="Tap water",0,Parameters!$C$21*'Water demand'!R140/1000))</f>
        <v>0</v>
      </c>
      <c r="S140" s="12">
        <f>IF(Control!$C$11="Highly pure",Parameters!$C$11*'Water demand'!S140/1000,IF(Control!$C$11="Tap water",0,Parameters!$C$21*'Water demand'!S140/1000))</f>
        <v>0</v>
      </c>
      <c r="T140" s="12">
        <f>IF(Control!$C$11="Highly pure",Parameters!$C$11*'Water demand'!T140/1000,IF(Control!$C$11="Tap water",0,Parameters!$C$21*'Water demand'!T140/1000))</f>
        <v>0</v>
      </c>
      <c r="U140" s="12">
        <f>IF(Control!$C$11="Highly pure",Parameters!$C$11*'Water demand'!U140/1000,IF(Control!$C$11="Tap water",0,Parameters!$C$21*'Water demand'!U140/1000))</f>
        <v>0</v>
      </c>
      <c r="V140" s="12">
        <f>IF(Control!$C$11="Highly pure",Parameters!$C$11*'Water demand'!V140/1000,IF(Control!$C$11="Tap water",0,Parameters!$C$21*'Water demand'!V140/1000))</f>
        <v>0</v>
      </c>
      <c r="W140" s="12">
        <f>IF(Control!$C$11="Highly pure",Parameters!$C$11*'Water demand'!W140/1000,IF(Control!$C$11="Tap water",0,Parameters!$C$21*'Water demand'!W140/1000))</f>
        <v>0</v>
      </c>
      <c r="X140" s="12">
        <f>IF(Control!$C$11="Highly pure",Parameters!$C$11*'Water demand'!X140/1000,IF(Control!$C$11="Tap water",0,Parameters!$C$21*'Water demand'!X140/1000))</f>
        <v>0</v>
      </c>
      <c r="Y140" s="12">
        <f>IF(Control!$C$11="Highly pure",Parameters!$C$11*'Water demand'!Y140/1000,IF(Control!$C$11="Tap water",0,Parameters!$C$21*'Water demand'!Y140/1000))</f>
        <v>0</v>
      </c>
      <c r="Z140" s="12">
        <f>IF(Control!$C$11="Highly pure",Parameters!$C$11*'Water demand'!Z140/1000,IF(Control!$C$11="Tap water",0,Parameters!$C$21*'Water demand'!Z140/1000))</f>
        <v>0</v>
      </c>
      <c r="AB140" s="7">
        <f t="shared" si="2"/>
        <v>0</v>
      </c>
    </row>
    <row r="141" spans="2:28" x14ac:dyDescent="0.2">
      <c r="B141" s="6">
        <v>44335</v>
      </c>
      <c r="C141" s="12">
        <f>IF(Control!$C$11="Highly pure",Parameters!$C$11*'Water demand'!C141/1000,IF(Control!$C$11="Tap water",0,Parameters!$C$21*'Water demand'!C141/1000))</f>
        <v>0</v>
      </c>
      <c r="D141" s="12">
        <f>IF(Control!$C$11="Highly pure",Parameters!$C$11*'Water demand'!D141/1000,IF(Control!$C$11="Tap water",0,Parameters!$C$21*'Water demand'!D141/1000))</f>
        <v>0</v>
      </c>
      <c r="E141" s="12">
        <f>IF(Control!$C$11="Highly pure",Parameters!$C$11*'Water demand'!E141/1000,IF(Control!$C$11="Tap water",0,Parameters!$C$21*'Water demand'!E141/1000))</f>
        <v>0</v>
      </c>
      <c r="F141" s="12">
        <f>IF(Control!$C$11="Highly pure",Parameters!$C$11*'Water demand'!F141/1000,IF(Control!$C$11="Tap water",0,Parameters!$C$21*'Water demand'!F141/1000))</f>
        <v>0</v>
      </c>
      <c r="G141" s="12">
        <f>IF(Control!$C$11="Highly pure",Parameters!$C$11*'Water demand'!G141/1000,IF(Control!$C$11="Tap water",0,Parameters!$C$21*'Water demand'!G141/1000))</f>
        <v>0</v>
      </c>
      <c r="H141" s="12">
        <f>IF(Control!$C$11="Highly pure",Parameters!$C$11*'Water demand'!H141/1000,IF(Control!$C$11="Tap water",0,Parameters!$C$21*'Water demand'!H141/1000))</f>
        <v>0</v>
      </c>
      <c r="I141" s="12">
        <f>IF(Control!$C$11="Highly pure",Parameters!$C$11*'Water demand'!I141/1000,IF(Control!$C$11="Tap water",0,Parameters!$C$21*'Water demand'!I141/1000))</f>
        <v>0</v>
      </c>
      <c r="J141" s="12">
        <f>IF(Control!$C$11="Highly pure",Parameters!$C$11*'Water demand'!J141/1000,IF(Control!$C$11="Tap water",0,Parameters!$C$21*'Water demand'!J141/1000))</f>
        <v>0</v>
      </c>
      <c r="K141" s="12">
        <f>IF(Control!$C$11="Highly pure",Parameters!$C$11*'Water demand'!K141/1000,IF(Control!$C$11="Tap water",0,Parameters!$C$21*'Water demand'!K141/1000))</f>
        <v>0</v>
      </c>
      <c r="L141" s="12">
        <f>IF(Control!$C$11="Highly pure",Parameters!$C$11*'Water demand'!L141/1000,IF(Control!$C$11="Tap water",0,Parameters!$C$21*'Water demand'!L141/1000))</f>
        <v>0</v>
      </c>
      <c r="M141" s="12">
        <f>IF(Control!$C$11="Highly pure",Parameters!$C$11*'Water demand'!M141/1000,IF(Control!$C$11="Tap water",0,Parameters!$C$21*'Water demand'!M141/1000))</f>
        <v>0</v>
      </c>
      <c r="N141" s="12">
        <f>IF(Control!$C$11="Highly pure",Parameters!$C$11*'Water demand'!N141/1000,IF(Control!$C$11="Tap water",0,Parameters!$C$21*'Water demand'!N141/1000))</f>
        <v>0</v>
      </c>
      <c r="O141" s="12">
        <f>IF(Control!$C$11="Highly pure",Parameters!$C$11*'Water demand'!O141/1000,IF(Control!$C$11="Tap water",0,Parameters!$C$21*'Water demand'!O141/1000))</f>
        <v>0</v>
      </c>
      <c r="P141" s="12">
        <f>IF(Control!$C$11="Highly pure",Parameters!$C$11*'Water demand'!P141/1000,IF(Control!$C$11="Tap water",0,Parameters!$C$21*'Water demand'!P141/1000))</f>
        <v>0</v>
      </c>
      <c r="Q141" s="12">
        <f>IF(Control!$C$11="Highly pure",Parameters!$C$11*'Water demand'!Q141/1000,IF(Control!$C$11="Tap water",0,Parameters!$C$21*'Water demand'!Q141/1000))</f>
        <v>0</v>
      </c>
      <c r="R141" s="12">
        <f>IF(Control!$C$11="Highly pure",Parameters!$C$11*'Water demand'!R141/1000,IF(Control!$C$11="Tap water",0,Parameters!$C$21*'Water demand'!R141/1000))</f>
        <v>0</v>
      </c>
      <c r="S141" s="12">
        <f>IF(Control!$C$11="Highly pure",Parameters!$C$11*'Water demand'!S141/1000,IF(Control!$C$11="Tap water",0,Parameters!$C$21*'Water demand'!S141/1000))</f>
        <v>0</v>
      </c>
      <c r="T141" s="12">
        <f>IF(Control!$C$11="Highly pure",Parameters!$C$11*'Water demand'!T141/1000,IF(Control!$C$11="Tap water",0,Parameters!$C$21*'Water demand'!T141/1000))</f>
        <v>0</v>
      </c>
      <c r="U141" s="12">
        <f>IF(Control!$C$11="Highly pure",Parameters!$C$11*'Water demand'!U141/1000,IF(Control!$C$11="Tap water",0,Parameters!$C$21*'Water demand'!U141/1000))</f>
        <v>0</v>
      </c>
      <c r="V141" s="12">
        <f>IF(Control!$C$11="Highly pure",Parameters!$C$11*'Water demand'!V141/1000,IF(Control!$C$11="Tap water",0,Parameters!$C$21*'Water demand'!V141/1000))</f>
        <v>0</v>
      </c>
      <c r="W141" s="12">
        <f>IF(Control!$C$11="Highly pure",Parameters!$C$11*'Water demand'!W141/1000,IF(Control!$C$11="Tap water",0,Parameters!$C$21*'Water demand'!W141/1000))</f>
        <v>0</v>
      </c>
      <c r="X141" s="12">
        <f>IF(Control!$C$11="Highly pure",Parameters!$C$11*'Water demand'!X141/1000,IF(Control!$C$11="Tap water",0,Parameters!$C$21*'Water demand'!X141/1000))</f>
        <v>0</v>
      </c>
      <c r="Y141" s="12">
        <f>IF(Control!$C$11="Highly pure",Parameters!$C$11*'Water demand'!Y141/1000,IF(Control!$C$11="Tap water",0,Parameters!$C$21*'Water demand'!Y141/1000))</f>
        <v>0</v>
      </c>
      <c r="Z141" s="12">
        <f>IF(Control!$C$11="Highly pure",Parameters!$C$11*'Water demand'!Z141/1000,IF(Control!$C$11="Tap water",0,Parameters!$C$21*'Water demand'!Z141/1000))</f>
        <v>0</v>
      </c>
      <c r="AB141" s="7">
        <f t="shared" si="2"/>
        <v>0</v>
      </c>
    </row>
    <row r="142" spans="2:28" x14ac:dyDescent="0.2">
      <c r="B142" s="6">
        <v>44336</v>
      </c>
      <c r="C142" s="12">
        <f>IF(Control!$C$11="Highly pure",Parameters!$C$11*'Water demand'!C142/1000,IF(Control!$C$11="Tap water",0,Parameters!$C$21*'Water demand'!C142/1000))</f>
        <v>0</v>
      </c>
      <c r="D142" s="12">
        <f>IF(Control!$C$11="Highly pure",Parameters!$C$11*'Water demand'!D142/1000,IF(Control!$C$11="Tap water",0,Parameters!$C$21*'Water demand'!D142/1000))</f>
        <v>0</v>
      </c>
      <c r="E142" s="12">
        <f>IF(Control!$C$11="Highly pure",Parameters!$C$11*'Water demand'!E142/1000,IF(Control!$C$11="Tap water",0,Parameters!$C$21*'Water demand'!E142/1000))</f>
        <v>0</v>
      </c>
      <c r="F142" s="12">
        <f>IF(Control!$C$11="Highly pure",Parameters!$C$11*'Water demand'!F142/1000,IF(Control!$C$11="Tap water",0,Parameters!$C$21*'Water demand'!F142/1000))</f>
        <v>0</v>
      </c>
      <c r="G142" s="12">
        <f>IF(Control!$C$11="Highly pure",Parameters!$C$11*'Water demand'!G142/1000,IF(Control!$C$11="Tap water",0,Parameters!$C$21*'Water demand'!G142/1000))</f>
        <v>0</v>
      </c>
      <c r="H142" s="12">
        <f>IF(Control!$C$11="Highly pure",Parameters!$C$11*'Water demand'!H142/1000,IF(Control!$C$11="Tap water",0,Parameters!$C$21*'Water demand'!H142/1000))</f>
        <v>0</v>
      </c>
      <c r="I142" s="12">
        <f>IF(Control!$C$11="Highly pure",Parameters!$C$11*'Water demand'!I142/1000,IF(Control!$C$11="Tap water",0,Parameters!$C$21*'Water demand'!I142/1000))</f>
        <v>0</v>
      </c>
      <c r="J142" s="12">
        <f>IF(Control!$C$11="Highly pure",Parameters!$C$11*'Water demand'!J142/1000,IF(Control!$C$11="Tap water",0,Parameters!$C$21*'Water demand'!J142/1000))</f>
        <v>0</v>
      </c>
      <c r="K142" s="12">
        <f>IF(Control!$C$11="Highly pure",Parameters!$C$11*'Water demand'!K142/1000,IF(Control!$C$11="Tap water",0,Parameters!$C$21*'Water demand'!K142/1000))</f>
        <v>0</v>
      </c>
      <c r="L142" s="12">
        <f>IF(Control!$C$11="Highly pure",Parameters!$C$11*'Water demand'!L142/1000,IF(Control!$C$11="Tap water",0,Parameters!$C$21*'Water demand'!L142/1000))</f>
        <v>0</v>
      </c>
      <c r="M142" s="12">
        <f>IF(Control!$C$11="Highly pure",Parameters!$C$11*'Water demand'!M142/1000,IF(Control!$C$11="Tap water",0,Parameters!$C$21*'Water demand'!M142/1000))</f>
        <v>0</v>
      </c>
      <c r="N142" s="12">
        <f>IF(Control!$C$11="Highly pure",Parameters!$C$11*'Water demand'!N142/1000,IF(Control!$C$11="Tap water",0,Parameters!$C$21*'Water demand'!N142/1000))</f>
        <v>0</v>
      </c>
      <c r="O142" s="12">
        <f>IF(Control!$C$11="Highly pure",Parameters!$C$11*'Water demand'!O142/1000,IF(Control!$C$11="Tap water",0,Parameters!$C$21*'Water demand'!O142/1000))</f>
        <v>0</v>
      </c>
      <c r="P142" s="12">
        <f>IF(Control!$C$11="Highly pure",Parameters!$C$11*'Water demand'!P142/1000,IF(Control!$C$11="Tap water",0,Parameters!$C$21*'Water demand'!P142/1000))</f>
        <v>0</v>
      </c>
      <c r="Q142" s="12">
        <f>IF(Control!$C$11="Highly pure",Parameters!$C$11*'Water demand'!Q142/1000,IF(Control!$C$11="Tap water",0,Parameters!$C$21*'Water demand'!Q142/1000))</f>
        <v>0</v>
      </c>
      <c r="R142" s="12">
        <f>IF(Control!$C$11="Highly pure",Parameters!$C$11*'Water demand'!R142/1000,IF(Control!$C$11="Tap water",0,Parameters!$C$21*'Water demand'!R142/1000))</f>
        <v>0</v>
      </c>
      <c r="S142" s="12">
        <f>IF(Control!$C$11="Highly pure",Parameters!$C$11*'Water demand'!S142/1000,IF(Control!$C$11="Tap water",0,Parameters!$C$21*'Water demand'!S142/1000))</f>
        <v>0</v>
      </c>
      <c r="T142" s="12">
        <f>IF(Control!$C$11="Highly pure",Parameters!$C$11*'Water demand'!T142/1000,IF(Control!$C$11="Tap water",0,Parameters!$C$21*'Water demand'!T142/1000))</f>
        <v>0</v>
      </c>
      <c r="U142" s="12">
        <f>IF(Control!$C$11="Highly pure",Parameters!$C$11*'Water demand'!U142/1000,IF(Control!$C$11="Tap water",0,Parameters!$C$21*'Water demand'!U142/1000))</f>
        <v>0</v>
      </c>
      <c r="V142" s="12">
        <f>IF(Control!$C$11="Highly pure",Parameters!$C$11*'Water demand'!V142/1000,IF(Control!$C$11="Tap water",0,Parameters!$C$21*'Water demand'!V142/1000))</f>
        <v>0</v>
      </c>
      <c r="W142" s="12">
        <f>IF(Control!$C$11="Highly pure",Parameters!$C$11*'Water demand'!W142/1000,IF(Control!$C$11="Tap water",0,Parameters!$C$21*'Water demand'!W142/1000))</f>
        <v>0</v>
      </c>
      <c r="X142" s="12">
        <f>IF(Control!$C$11="Highly pure",Parameters!$C$11*'Water demand'!X142/1000,IF(Control!$C$11="Tap water",0,Parameters!$C$21*'Water demand'!X142/1000))</f>
        <v>0</v>
      </c>
      <c r="Y142" s="12">
        <f>IF(Control!$C$11="Highly pure",Parameters!$C$11*'Water demand'!Y142/1000,IF(Control!$C$11="Tap water",0,Parameters!$C$21*'Water demand'!Y142/1000))</f>
        <v>0</v>
      </c>
      <c r="Z142" s="12">
        <f>IF(Control!$C$11="Highly pure",Parameters!$C$11*'Water demand'!Z142/1000,IF(Control!$C$11="Tap water",0,Parameters!$C$21*'Water demand'!Z142/1000))</f>
        <v>0</v>
      </c>
      <c r="AB142" s="7">
        <f t="shared" si="2"/>
        <v>0</v>
      </c>
    </row>
    <row r="143" spans="2:28" x14ac:dyDescent="0.2">
      <c r="B143" s="6">
        <v>44337</v>
      </c>
      <c r="C143" s="12">
        <f>IF(Control!$C$11="Highly pure",Parameters!$C$11*'Water demand'!C143/1000,IF(Control!$C$11="Tap water",0,Parameters!$C$21*'Water demand'!C143/1000))</f>
        <v>0</v>
      </c>
      <c r="D143" s="12">
        <f>IF(Control!$C$11="Highly pure",Parameters!$C$11*'Water demand'!D143/1000,IF(Control!$C$11="Tap water",0,Parameters!$C$21*'Water demand'!D143/1000))</f>
        <v>0</v>
      </c>
      <c r="E143" s="12">
        <f>IF(Control!$C$11="Highly pure",Parameters!$C$11*'Water demand'!E143/1000,IF(Control!$C$11="Tap water",0,Parameters!$C$21*'Water demand'!E143/1000))</f>
        <v>0</v>
      </c>
      <c r="F143" s="12">
        <f>IF(Control!$C$11="Highly pure",Parameters!$C$11*'Water demand'!F143/1000,IF(Control!$C$11="Tap water",0,Parameters!$C$21*'Water demand'!F143/1000))</f>
        <v>0</v>
      </c>
      <c r="G143" s="12">
        <f>IF(Control!$C$11="Highly pure",Parameters!$C$11*'Water demand'!G143/1000,IF(Control!$C$11="Tap water",0,Parameters!$C$21*'Water demand'!G143/1000))</f>
        <v>0</v>
      </c>
      <c r="H143" s="12">
        <f>IF(Control!$C$11="Highly pure",Parameters!$C$11*'Water demand'!H143/1000,IF(Control!$C$11="Tap water",0,Parameters!$C$21*'Water demand'!H143/1000))</f>
        <v>0</v>
      </c>
      <c r="I143" s="12">
        <f>IF(Control!$C$11="Highly pure",Parameters!$C$11*'Water demand'!I143/1000,IF(Control!$C$11="Tap water",0,Parameters!$C$21*'Water demand'!I143/1000))</f>
        <v>0</v>
      </c>
      <c r="J143" s="12">
        <f>IF(Control!$C$11="Highly pure",Parameters!$C$11*'Water demand'!J143/1000,IF(Control!$C$11="Tap water",0,Parameters!$C$21*'Water demand'!J143/1000))</f>
        <v>0</v>
      </c>
      <c r="K143" s="12">
        <f>IF(Control!$C$11="Highly pure",Parameters!$C$11*'Water demand'!K143/1000,IF(Control!$C$11="Tap water",0,Parameters!$C$21*'Water demand'!K143/1000))</f>
        <v>0</v>
      </c>
      <c r="L143" s="12">
        <f>IF(Control!$C$11="Highly pure",Parameters!$C$11*'Water demand'!L143/1000,IF(Control!$C$11="Tap water",0,Parameters!$C$21*'Water demand'!L143/1000))</f>
        <v>0</v>
      </c>
      <c r="M143" s="12">
        <f>IF(Control!$C$11="Highly pure",Parameters!$C$11*'Water demand'!M143/1000,IF(Control!$C$11="Tap water",0,Parameters!$C$21*'Water demand'!M143/1000))</f>
        <v>0</v>
      </c>
      <c r="N143" s="12">
        <f>IF(Control!$C$11="Highly pure",Parameters!$C$11*'Water demand'!N143/1000,IF(Control!$C$11="Tap water",0,Parameters!$C$21*'Water demand'!N143/1000))</f>
        <v>0</v>
      </c>
      <c r="O143" s="12">
        <f>IF(Control!$C$11="Highly pure",Parameters!$C$11*'Water demand'!O143/1000,IF(Control!$C$11="Tap water",0,Parameters!$C$21*'Water demand'!O143/1000))</f>
        <v>0</v>
      </c>
      <c r="P143" s="12">
        <f>IF(Control!$C$11="Highly pure",Parameters!$C$11*'Water demand'!P143/1000,IF(Control!$C$11="Tap water",0,Parameters!$C$21*'Water demand'!P143/1000))</f>
        <v>0</v>
      </c>
      <c r="Q143" s="12">
        <f>IF(Control!$C$11="Highly pure",Parameters!$C$11*'Water demand'!Q143/1000,IF(Control!$C$11="Tap water",0,Parameters!$C$21*'Water demand'!Q143/1000))</f>
        <v>0</v>
      </c>
      <c r="R143" s="12">
        <f>IF(Control!$C$11="Highly pure",Parameters!$C$11*'Water demand'!R143/1000,IF(Control!$C$11="Tap water",0,Parameters!$C$21*'Water demand'!R143/1000))</f>
        <v>0</v>
      </c>
      <c r="S143" s="12">
        <f>IF(Control!$C$11="Highly pure",Parameters!$C$11*'Water demand'!S143/1000,IF(Control!$C$11="Tap water",0,Parameters!$C$21*'Water demand'!S143/1000))</f>
        <v>0</v>
      </c>
      <c r="T143" s="12">
        <f>IF(Control!$C$11="Highly pure",Parameters!$C$11*'Water demand'!T143/1000,IF(Control!$C$11="Tap water",0,Parameters!$C$21*'Water demand'!T143/1000))</f>
        <v>0</v>
      </c>
      <c r="U143" s="12">
        <f>IF(Control!$C$11="Highly pure",Parameters!$C$11*'Water demand'!U143/1000,IF(Control!$C$11="Tap water",0,Parameters!$C$21*'Water demand'!U143/1000))</f>
        <v>0</v>
      </c>
      <c r="V143" s="12">
        <f>IF(Control!$C$11="Highly pure",Parameters!$C$11*'Water demand'!V143/1000,IF(Control!$C$11="Tap water",0,Parameters!$C$21*'Water demand'!V143/1000))</f>
        <v>0</v>
      </c>
      <c r="W143" s="12">
        <f>IF(Control!$C$11="Highly pure",Parameters!$C$11*'Water demand'!W143/1000,IF(Control!$C$11="Tap water",0,Parameters!$C$21*'Water demand'!W143/1000))</f>
        <v>0</v>
      </c>
      <c r="X143" s="12">
        <f>IF(Control!$C$11="Highly pure",Parameters!$C$11*'Water demand'!X143/1000,IF(Control!$C$11="Tap water",0,Parameters!$C$21*'Water demand'!X143/1000))</f>
        <v>0</v>
      </c>
      <c r="Y143" s="12">
        <f>IF(Control!$C$11="Highly pure",Parameters!$C$11*'Water demand'!Y143/1000,IF(Control!$C$11="Tap water",0,Parameters!$C$21*'Water demand'!Y143/1000))</f>
        <v>0</v>
      </c>
      <c r="Z143" s="12">
        <f>IF(Control!$C$11="Highly pure",Parameters!$C$11*'Water demand'!Z143/1000,IF(Control!$C$11="Tap water",0,Parameters!$C$21*'Water demand'!Z143/1000))</f>
        <v>0</v>
      </c>
      <c r="AB143" s="7">
        <f t="shared" si="2"/>
        <v>0</v>
      </c>
    </row>
    <row r="144" spans="2:28" x14ac:dyDescent="0.2">
      <c r="B144" s="6">
        <v>44338</v>
      </c>
      <c r="C144" s="12">
        <f>IF(Control!$C$11="Highly pure",Parameters!$C$11*'Water demand'!C144/1000,IF(Control!$C$11="Tap water",0,Parameters!$C$21*'Water demand'!C144/1000))</f>
        <v>0</v>
      </c>
      <c r="D144" s="12">
        <f>IF(Control!$C$11="Highly pure",Parameters!$C$11*'Water demand'!D144/1000,IF(Control!$C$11="Tap water",0,Parameters!$C$21*'Water demand'!D144/1000))</f>
        <v>0</v>
      </c>
      <c r="E144" s="12">
        <f>IF(Control!$C$11="Highly pure",Parameters!$C$11*'Water demand'!E144/1000,IF(Control!$C$11="Tap water",0,Parameters!$C$21*'Water demand'!E144/1000))</f>
        <v>0</v>
      </c>
      <c r="F144" s="12">
        <f>IF(Control!$C$11="Highly pure",Parameters!$C$11*'Water demand'!F144/1000,IF(Control!$C$11="Tap water",0,Parameters!$C$21*'Water demand'!F144/1000))</f>
        <v>0</v>
      </c>
      <c r="G144" s="12">
        <f>IF(Control!$C$11="Highly pure",Parameters!$C$11*'Water demand'!G144/1000,IF(Control!$C$11="Tap water",0,Parameters!$C$21*'Water demand'!G144/1000))</f>
        <v>0</v>
      </c>
      <c r="H144" s="12">
        <f>IF(Control!$C$11="Highly pure",Parameters!$C$11*'Water demand'!H144/1000,IF(Control!$C$11="Tap water",0,Parameters!$C$21*'Water demand'!H144/1000))</f>
        <v>0</v>
      </c>
      <c r="I144" s="12">
        <f>IF(Control!$C$11="Highly pure",Parameters!$C$11*'Water demand'!I144/1000,IF(Control!$C$11="Tap water",0,Parameters!$C$21*'Water demand'!I144/1000))</f>
        <v>0</v>
      </c>
      <c r="J144" s="12">
        <f>IF(Control!$C$11="Highly pure",Parameters!$C$11*'Water demand'!J144/1000,IF(Control!$C$11="Tap water",0,Parameters!$C$21*'Water demand'!J144/1000))</f>
        <v>0</v>
      </c>
      <c r="K144" s="12">
        <f>IF(Control!$C$11="Highly pure",Parameters!$C$11*'Water demand'!K144/1000,IF(Control!$C$11="Tap water",0,Parameters!$C$21*'Water demand'!K144/1000))</f>
        <v>0</v>
      </c>
      <c r="L144" s="12">
        <f>IF(Control!$C$11="Highly pure",Parameters!$C$11*'Water demand'!L144/1000,IF(Control!$C$11="Tap water",0,Parameters!$C$21*'Water demand'!L144/1000))</f>
        <v>0</v>
      </c>
      <c r="M144" s="12">
        <f>IF(Control!$C$11="Highly pure",Parameters!$C$11*'Water demand'!M144/1000,IF(Control!$C$11="Tap water",0,Parameters!$C$21*'Water demand'!M144/1000))</f>
        <v>0</v>
      </c>
      <c r="N144" s="12">
        <f>IF(Control!$C$11="Highly pure",Parameters!$C$11*'Water demand'!N144/1000,IF(Control!$C$11="Tap water",0,Parameters!$C$21*'Water demand'!N144/1000))</f>
        <v>0</v>
      </c>
      <c r="O144" s="12">
        <f>IF(Control!$C$11="Highly pure",Parameters!$C$11*'Water demand'!O144/1000,IF(Control!$C$11="Tap water",0,Parameters!$C$21*'Water demand'!O144/1000))</f>
        <v>0</v>
      </c>
      <c r="P144" s="12">
        <f>IF(Control!$C$11="Highly pure",Parameters!$C$11*'Water demand'!P144/1000,IF(Control!$C$11="Tap water",0,Parameters!$C$21*'Water demand'!P144/1000))</f>
        <v>0</v>
      </c>
      <c r="Q144" s="12">
        <f>IF(Control!$C$11="Highly pure",Parameters!$C$11*'Water demand'!Q144/1000,IF(Control!$C$11="Tap water",0,Parameters!$C$21*'Water demand'!Q144/1000))</f>
        <v>0</v>
      </c>
      <c r="R144" s="12">
        <f>IF(Control!$C$11="Highly pure",Parameters!$C$11*'Water demand'!R144/1000,IF(Control!$C$11="Tap water",0,Parameters!$C$21*'Water demand'!R144/1000))</f>
        <v>0</v>
      </c>
      <c r="S144" s="12">
        <f>IF(Control!$C$11="Highly pure",Parameters!$C$11*'Water demand'!S144/1000,IF(Control!$C$11="Tap water",0,Parameters!$C$21*'Water demand'!S144/1000))</f>
        <v>0</v>
      </c>
      <c r="T144" s="12">
        <f>IF(Control!$C$11="Highly pure",Parameters!$C$11*'Water demand'!T144/1000,IF(Control!$C$11="Tap water",0,Parameters!$C$21*'Water demand'!T144/1000))</f>
        <v>0</v>
      </c>
      <c r="U144" s="12">
        <f>IF(Control!$C$11="Highly pure",Parameters!$C$11*'Water demand'!U144/1000,IF(Control!$C$11="Tap water",0,Parameters!$C$21*'Water demand'!U144/1000))</f>
        <v>0</v>
      </c>
      <c r="V144" s="12">
        <f>IF(Control!$C$11="Highly pure",Parameters!$C$11*'Water demand'!V144/1000,IF(Control!$C$11="Tap water",0,Parameters!$C$21*'Water demand'!V144/1000))</f>
        <v>0</v>
      </c>
      <c r="W144" s="12">
        <f>IF(Control!$C$11="Highly pure",Parameters!$C$11*'Water demand'!W144/1000,IF(Control!$C$11="Tap water",0,Parameters!$C$21*'Water demand'!W144/1000))</f>
        <v>0</v>
      </c>
      <c r="X144" s="12">
        <f>IF(Control!$C$11="Highly pure",Parameters!$C$11*'Water demand'!X144/1000,IF(Control!$C$11="Tap water",0,Parameters!$C$21*'Water demand'!X144/1000))</f>
        <v>0</v>
      </c>
      <c r="Y144" s="12">
        <f>IF(Control!$C$11="Highly pure",Parameters!$C$11*'Water demand'!Y144/1000,IF(Control!$C$11="Tap water",0,Parameters!$C$21*'Water demand'!Y144/1000))</f>
        <v>0</v>
      </c>
      <c r="Z144" s="12">
        <f>IF(Control!$C$11="Highly pure",Parameters!$C$11*'Water demand'!Z144/1000,IF(Control!$C$11="Tap water",0,Parameters!$C$21*'Water demand'!Z144/1000))</f>
        <v>0</v>
      </c>
      <c r="AB144" s="7">
        <f t="shared" si="2"/>
        <v>0</v>
      </c>
    </row>
    <row r="145" spans="2:28" x14ac:dyDescent="0.2">
      <c r="B145" s="6">
        <v>44339</v>
      </c>
      <c r="C145" s="12">
        <f>IF(Control!$C$11="Highly pure",Parameters!$C$11*'Water demand'!C145/1000,IF(Control!$C$11="Tap water",0,Parameters!$C$21*'Water demand'!C145/1000))</f>
        <v>0</v>
      </c>
      <c r="D145" s="12">
        <f>IF(Control!$C$11="Highly pure",Parameters!$C$11*'Water demand'!D145/1000,IF(Control!$C$11="Tap water",0,Parameters!$C$21*'Water demand'!D145/1000))</f>
        <v>0</v>
      </c>
      <c r="E145" s="12">
        <f>IF(Control!$C$11="Highly pure",Parameters!$C$11*'Water demand'!E145/1000,IF(Control!$C$11="Tap water",0,Parameters!$C$21*'Water demand'!E145/1000))</f>
        <v>0</v>
      </c>
      <c r="F145" s="12">
        <f>IF(Control!$C$11="Highly pure",Parameters!$C$11*'Water demand'!F145/1000,IF(Control!$C$11="Tap water",0,Parameters!$C$21*'Water demand'!F145/1000))</f>
        <v>0</v>
      </c>
      <c r="G145" s="12">
        <f>IF(Control!$C$11="Highly pure",Parameters!$C$11*'Water demand'!G145/1000,IF(Control!$C$11="Tap water",0,Parameters!$C$21*'Water demand'!G145/1000))</f>
        <v>0</v>
      </c>
      <c r="H145" s="12">
        <f>IF(Control!$C$11="Highly pure",Parameters!$C$11*'Water demand'!H145/1000,IF(Control!$C$11="Tap water",0,Parameters!$C$21*'Water demand'!H145/1000))</f>
        <v>0</v>
      </c>
      <c r="I145" s="12">
        <f>IF(Control!$C$11="Highly pure",Parameters!$C$11*'Water demand'!I145/1000,IF(Control!$C$11="Tap water",0,Parameters!$C$21*'Water demand'!I145/1000))</f>
        <v>0</v>
      </c>
      <c r="J145" s="12">
        <f>IF(Control!$C$11="Highly pure",Parameters!$C$11*'Water demand'!J145/1000,IF(Control!$C$11="Tap water",0,Parameters!$C$21*'Water demand'!J145/1000))</f>
        <v>0</v>
      </c>
      <c r="K145" s="12">
        <f>IF(Control!$C$11="Highly pure",Parameters!$C$11*'Water demand'!K145/1000,IF(Control!$C$11="Tap water",0,Parameters!$C$21*'Water demand'!K145/1000))</f>
        <v>0</v>
      </c>
      <c r="L145" s="12">
        <f>IF(Control!$C$11="Highly pure",Parameters!$C$11*'Water demand'!L145/1000,IF(Control!$C$11="Tap water",0,Parameters!$C$21*'Water demand'!L145/1000))</f>
        <v>0</v>
      </c>
      <c r="M145" s="12">
        <f>IF(Control!$C$11="Highly pure",Parameters!$C$11*'Water demand'!M145/1000,IF(Control!$C$11="Tap water",0,Parameters!$C$21*'Water demand'!M145/1000))</f>
        <v>0</v>
      </c>
      <c r="N145" s="12">
        <f>IF(Control!$C$11="Highly pure",Parameters!$C$11*'Water demand'!N145/1000,IF(Control!$C$11="Tap water",0,Parameters!$C$21*'Water demand'!N145/1000))</f>
        <v>0</v>
      </c>
      <c r="O145" s="12">
        <f>IF(Control!$C$11="Highly pure",Parameters!$C$11*'Water demand'!O145/1000,IF(Control!$C$11="Tap water",0,Parameters!$C$21*'Water demand'!O145/1000))</f>
        <v>0</v>
      </c>
      <c r="P145" s="12">
        <f>IF(Control!$C$11="Highly pure",Parameters!$C$11*'Water demand'!P145/1000,IF(Control!$C$11="Tap water",0,Parameters!$C$21*'Water demand'!P145/1000))</f>
        <v>0</v>
      </c>
      <c r="Q145" s="12">
        <f>IF(Control!$C$11="Highly pure",Parameters!$C$11*'Water demand'!Q145/1000,IF(Control!$C$11="Tap water",0,Parameters!$C$21*'Water demand'!Q145/1000))</f>
        <v>0</v>
      </c>
      <c r="R145" s="12">
        <f>IF(Control!$C$11="Highly pure",Parameters!$C$11*'Water demand'!R145/1000,IF(Control!$C$11="Tap water",0,Parameters!$C$21*'Water demand'!R145/1000))</f>
        <v>0</v>
      </c>
      <c r="S145" s="12">
        <f>IF(Control!$C$11="Highly pure",Parameters!$C$11*'Water demand'!S145/1000,IF(Control!$C$11="Tap water",0,Parameters!$C$21*'Water demand'!S145/1000))</f>
        <v>0</v>
      </c>
      <c r="T145" s="12">
        <f>IF(Control!$C$11="Highly pure",Parameters!$C$11*'Water demand'!T145/1000,IF(Control!$C$11="Tap water",0,Parameters!$C$21*'Water demand'!T145/1000))</f>
        <v>0</v>
      </c>
      <c r="U145" s="12">
        <f>IF(Control!$C$11="Highly pure",Parameters!$C$11*'Water demand'!U145/1000,IF(Control!$C$11="Tap water",0,Parameters!$C$21*'Water demand'!U145/1000))</f>
        <v>0</v>
      </c>
      <c r="V145" s="12">
        <f>IF(Control!$C$11="Highly pure",Parameters!$C$11*'Water demand'!V145/1000,IF(Control!$C$11="Tap water",0,Parameters!$C$21*'Water demand'!V145/1000))</f>
        <v>0</v>
      </c>
      <c r="W145" s="12">
        <f>IF(Control!$C$11="Highly pure",Parameters!$C$11*'Water demand'!W145/1000,IF(Control!$C$11="Tap water",0,Parameters!$C$21*'Water demand'!W145/1000))</f>
        <v>0</v>
      </c>
      <c r="X145" s="12">
        <f>IF(Control!$C$11="Highly pure",Parameters!$C$11*'Water demand'!X145/1000,IF(Control!$C$11="Tap water",0,Parameters!$C$21*'Water demand'!X145/1000))</f>
        <v>0</v>
      </c>
      <c r="Y145" s="12">
        <f>IF(Control!$C$11="Highly pure",Parameters!$C$11*'Water demand'!Y145/1000,IF(Control!$C$11="Tap water",0,Parameters!$C$21*'Water demand'!Y145/1000))</f>
        <v>0</v>
      </c>
      <c r="Z145" s="12">
        <f>IF(Control!$C$11="Highly pure",Parameters!$C$11*'Water demand'!Z145/1000,IF(Control!$C$11="Tap water",0,Parameters!$C$21*'Water demand'!Z145/1000))</f>
        <v>0</v>
      </c>
      <c r="AB145" s="7">
        <f t="shared" si="2"/>
        <v>0</v>
      </c>
    </row>
    <row r="146" spans="2:28" x14ac:dyDescent="0.2">
      <c r="B146" s="6">
        <v>44340</v>
      </c>
      <c r="C146" s="12">
        <f>IF(Control!$C$11="Highly pure",Parameters!$C$11*'Water demand'!C146/1000,IF(Control!$C$11="Tap water",0,Parameters!$C$21*'Water demand'!C146/1000))</f>
        <v>0</v>
      </c>
      <c r="D146" s="12">
        <f>IF(Control!$C$11="Highly pure",Parameters!$C$11*'Water demand'!D146/1000,IF(Control!$C$11="Tap water",0,Parameters!$C$21*'Water demand'!D146/1000))</f>
        <v>0</v>
      </c>
      <c r="E146" s="12">
        <f>IF(Control!$C$11="Highly pure",Parameters!$C$11*'Water demand'!E146/1000,IF(Control!$C$11="Tap water",0,Parameters!$C$21*'Water demand'!E146/1000))</f>
        <v>0</v>
      </c>
      <c r="F146" s="12">
        <f>IF(Control!$C$11="Highly pure",Parameters!$C$11*'Water demand'!F146/1000,IF(Control!$C$11="Tap water",0,Parameters!$C$21*'Water demand'!F146/1000))</f>
        <v>0</v>
      </c>
      <c r="G146" s="12">
        <f>IF(Control!$C$11="Highly pure",Parameters!$C$11*'Water demand'!G146/1000,IF(Control!$C$11="Tap water",0,Parameters!$C$21*'Water demand'!G146/1000))</f>
        <v>0</v>
      </c>
      <c r="H146" s="12">
        <f>IF(Control!$C$11="Highly pure",Parameters!$C$11*'Water demand'!H146/1000,IF(Control!$C$11="Tap water",0,Parameters!$C$21*'Water demand'!H146/1000))</f>
        <v>0</v>
      </c>
      <c r="I146" s="12">
        <f>IF(Control!$C$11="Highly pure",Parameters!$C$11*'Water demand'!I146/1000,IF(Control!$C$11="Tap water",0,Parameters!$C$21*'Water demand'!I146/1000))</f>
        <v>0</v>
      </c>
      <c r="J146" s="12">
        <f>IF(Control!$C$11="Highly pure",Parameters!$C$11*'Water demand'!J146/1000,IF(Control!$C$11="Tap water",0,Parameters!$C$21*'Water demand'!J146/1000))</f>
        <v>0</v>
      </c>
      <c r="K146" s="12">
        <f>IF(Control!$C$11="Highly pure",Parameters!$C$11*'Water demand'!K146/1000,IF(Control!$C$11="Tap water",0,Parameters!$C$21*'Water demand'!K146/1000))</f>
        <v>0</v>
      </c>
      <c r="L146" s="12">
        <f>IF(Control!$C$11="Highly pure",Parameters!$C$11*'Water demand'!L146/1000,IF(Control!$C$11="Tap water",0,Parameters!$C$21*'Water demand'!L146/1000))</f>
        <v>0</v>
      </c>
      <c r="M146" s="12">
        <f>IF(Control!$C$11="Highly pure",Parameters!$C$11*'Water demand'!M146/1000,IF(Control!$C$11="Tap water",0,Parameters!$C$21*'Water demand'!M146/1000))</f>
        <v>0</v>
      </c>
      <c r="N146" s="12">
        <f>IF(Control!$C$11="Highly pure",Parameters!$C$11*'Water demand'!N146/1000,IF(Control!$C$11="Tap water",0,Parameters!$C$21*'Water demand'!N146/1000))</f>
        <v>0</v>
      </c>
      <c r="O146" s="12">
        <f>IF(Control!$C$11="Highly pure",Parameters!$C$11*'Water demand'!O146/1000,IF(Control!$C$11="Tap water",0,Parameters!$C$21*'Water demand'!O146/1000))</f>
        <v>0</v>
      </c>
      <c r="P146" s="12">
        <f>IF(Control!$C$11="Highly pure",Parameters!$C$11*'Water demand'!P146/1000,IF(Control!$C$11="Tap water",0,Parameters!$C$21*'Water demand'!P146/1000))</f>
        <v>0</v>
      </c>
      <c r="Q146" s="12">
        <f>IF(Control!$C$11="Highly pure",Parameters!$C$11*'Water demand'!Q146/1000,IF(Control!$C$11="Tap water",0,Parameters!$C$21*'Water demand'!Q146/1000))</f>
        <v>0</v>
      </c>
      <c r="R146" s="12">
        <f>IF(Control!$C$11="Highly pure",Parameters!$C$11*'Water demand'!R146/1000,IF(Control!$C$11="Tap water",0,Parameters!$C$21*'Water demand'!R146/1000))</f>
        <v>0</v>
      </c>
      <c r="S146" s="12">
        <f>IF(Control!$C$11="Highly pure",Parameters!$C$11*'Water demand'!S146/1000,IF(Control!$C$11="Tap water",0,Parameters!$C$21*'Water demand'!S146/1000))</f>
        <v>0</v>
      </c>
      <c r="T146" s="12">
        <f>IF(Control!$C$11="Highly pure",Parameters!$C$11*'Water demand'!T146/1000,IF(Control!$C$11="Tap water",0,Parameters!$C$21*'Water demand'!T146/1000))</f>
        <v>0</v>
      </c>
      <c r="U146" s="12">
        <f>IF(Control!$C$11="Highly pure",Parameters!$C$11*'Water demand'!U146/1000,IF(Control!$C$11="Tap water",0,Parameters!$C$21*'Water demand'!U146/1000))</f>
        <v>0</v>
      </c>
      <c r="V146" s="12">
        <f>IF(Control!$C$11="Highly pure",Parameters!$C$11*'Water demand'!V146/1000,IF(Control!$C$11="Tap water",0,Parameters!$C$21*'Water demand'!V146/1000))</f>
        <v>0</v>
      </c>
      <c r="W146" s="12">
        <f>IF(Control!$C$11="Highly pure",Parameters!$C$11*'Water demand'!W146/1000,IF(Control!$C$11="Tap water",0,Parameters!$C$21*'Water demand'!W146/1000))</f>
        <v>0</v>
      </c>
      <c r="X146" s="12">
        <f>IF(Control!$C$11="Highly pure",Parameters!$C$11*'Water demand'!X146/1000,IF(Control!$C$11="Tap water",0,Parameters!$C$21*'Water demand'!X146/1000))</f>
        <v>0</v>
      </c>
      <c r="Y146" s="12">
        <f>IF(Control!$C$11="Highly pure",Parameters!$C$11*'Water demand'!Y146/1000,IF(Control!$C$11="Tap water",0,Parameters!$C$21*'Water demand'!Y146/1000))</f>
        <v>0</v>
      </c>
      <c r="Z146" s="12">
        <f>IF(Control!$C$11="Highly pure",Parameters!$C$11*'Water demand'!Z146/1000,IF(Control!$C$11="Tap water",0,Parameters!$C$21*'Water demand'!Z146/1000))</f>
        <v>0</v>
      </c>
      <c r="AB146" s="7">
        <f t="shared" si="2"/>
        <v>0</v>
      </c>
    </row>
    <row r="147" spans="2:28" x14ac:dyDescent="0.2">
      <c r="B147" s="6">
        <v>44341</v>
      </c>
      <c r="C147" s="12">
        <f>IF(Control!$C$11="Highly pure",Parameters!$C$11*'Water demand'!C147/1000,IF(Control!$C$11="Tap water",0,Parameters!$C$21*'Water demand'!C147/1000))</f>
        <v>0</v>
      </c>
      <c r="D147" s="12">
        <f>IF(Control!$C$11="Highly pure",Parameters!$C$11*'Water demand'!D147/1000,IF(Control!$C$11="Tap water",0,Parameters!$C$21*'Water demand'!D147/1000))</f>
        <v>0</v>
      </c>
      <c r="E147" s="12">
        <f>IF(Control!$C$11="Highly pure",Parameters!$C$11*'Water demand'!E147/1000,IF(Control!$C$11="Tap water",0,Parameters!$C$21*'Water demand'!E147/1000))</f>
        <v>0</v>
      </c>
      <c r="F147" s="12">
        <f>IF(Control!$C$11="Highly pure",Parameters!$C$11*'Water demand'!F147/1000,IF(Control!$C$11="Tap water",0,Parameters!$C$21*'Water demand'!F147/1000))</f>
        <v>0</v>
      </c>
      <c r="G147" s="12">
        <f>IF(Control!$C$11="Highly pure",Parameters!$C$11*'Water demand'!G147/1000,IF(Control!$C$11="Tap water",0,Parameters!$C$21*'Water demand'!G147/1000))</f>
        <v>0</v>
      </c>
      <c r="H147" s="12">
        <f>IF(Control!$C$11="Highly pure",Parameters!$C$11*'Water demand'!H147/1000,IF(Control!$C$11="Tap water",0,Parameters!$C$21*'Water demand'!H147/1000))</f>
        <v>0</v>
      </c>
      <c r="I147" s="12">
        <f>IF(Control!$C$11="Highly pure",Parameters!$C$11*'Water demand'!I147/1000,IF(Control!$C$11="Tap water",0,Parameters!$C$21*'Water demand'!I147/1000))</f>
        <v>0</v>
      </c>
      <c r="J147" s="12">
        <f>IF(Control!$C$11="Highly pure",Parameters!$C$11*'Water demand'!J147/1000,IF(Control!$C$11="Tap water",0,Parameters!$C$21*'Water demand'!J147/1000))</f>
        <v>0</v>
      </c>
      <c r="K147" s="12">
        <f>IF(Control!$C$11="Highly pure",Parameters!$C$11*'Water demand'!K147/1000,IF(Control!$C$11="Tap water",0,Parameters!$C$21*'Water demand'!K147/1000))</f>
        <v>0</v>
      </c>
      <c r="L147" s="12">
        <f>IF(Control!$C$11="Highly pure",Parameters!$C$11*'Water demand'!L147/1000,IF(Control!$C$11="Tap water",0,Parameters!$C$21*'Water demand'!L147/1000))</f>
        <v>0</v>
      </c>
      <c r="M147" s="12">
        <f>IF(Control!$C$11="Highly pure",Parameters!$C$11*'Water demand'!M147/1000,IF(Control!$C$11="Tap water",0,Parameters!$C$21*'Water demand'!M147/1000))</f>
        <v>0</v>
      </c>
      <c r="N147" s="12">
        <f>IF(Control!$C$11="Highly pure",Parameters!$C$11*'Water demand'!N147/1000,IF(Control!$C$11="Tap water",0,Parameters!$C$21*'Water demand'!N147/1000))</f>
        <v>0</v>
      </c>
      <c r="O147" s="12">
        <f>IF(Control!$C$11="Highly pure",Parameters!$C$11*'Water demand'!O147/1000,IF(Control!$C$11="Tap water",0,Parameters!$C$21*'Water demand'!O147/1000))</f>
        <v>0</v>
      </c>
      <c r="P147" s="12">
        <f>IF(Control!$C$11="Highly pure",Parameters!$C$11*'Water demand'!P147/1000,IF(Control!$C$11="Tap water",0,Parameters!$C$21*'Water demand'!P147/1000))</f>
        <v>0</v>
      </c>
      <c r="Q147" s="12">
        <f>IF(Control!$C$11="Highly pure",Parameters!$C$11*'Water demand'!Q147/1000,IF(Control!$C$11="Tap water",0,Parameters!$C$21*'Water demand'!Q147/1000))</f>
        <v>0</v>
      </c>
      <c r="R147" s="12">
        <f>IF(Control!$C$11="Highly pure",Parameters!$C$11*'Water demand'!R147/1000,IF(Control!$C$11="Tap water",0,Parameters!$C$21*'Water demand'!R147/1000))</f>
        <v>0</v>
      </c>
      <c r="S147" s="12">
        <f>IF(Control!$C$11="Highly pure",Parameters!$C$11*'Water demand'!S147/1000,IF(Control!$C$11="Tap water",0,Parameters!$C$21*'Water demand'!S147/1000))</f>
        <v>0</v>
      </c>
      <c r="T147" s="12">
        <f>IF(Control!$C$11="Highly pure",Parameters!$C$11*'Water demand'!T147/1000,IF(Control!$C$11="Tap water",0,Parameters!$C$21*'Water demand'!T147/1000))</f>
        <v>0</v>
      </c>
      <c r="U147" s="12">
        <f>IF(Control!$C$11="Highly pure",Parameters!$C$11*'Water demand'!U147/1000,IF(Control!$C$11="Tap water",0,Parameters!$C$21*'Water demand'!U147/1000))</f>
        <v>0</v>
      </c>
      <c r="V147" s="12">
        <f>IF(Control!$C$11="Highly pure",Parameters!$C$11*'Water demand'!V147/1000,IF(Control!$C$11="Tap water",0,Parameters!$C$21*'Water demand'!V147/1000))</f>
        <v>0</v>
      </c>
      <c r="W147" s="12">
        <f>IF(Control!$C$11="Highly pure",Parameters!$C$11*'Water demand'!W147/1000,IF(Control!$C$11="Tap water",0,Parameters!$C$21*'Water demand'!W147/1000))</f>
        <v>0</v>
      </c>
      <c r="X147" s="12">
        <f>IF(Control!$C$11="Highly pure",Parameters!$C$11*'Water demand'!X147/1000,IF(Control!$C$11="Tap water",0,Parameters!$C$21*'Water demand'!X147/1000))</f>
        <v>0</v>
      </c>
      <c r="Y147" s="12">
        <f>IF(Control!$C$11="Highly pure",Parameters!$C$11*'Water demand'!Y147/1000,IF(Control!$C$11="Tap water",0,Parameters!$C$21*'Water demand'!Y147/1000))</f>
        <v>0</v>
      </c>
      <c r="Z147" s="12">
        <f>IF(Control!$C$11="Highly pure",Parameters!$C$11*'Water demand'!Z147/1000,IF(Control!$C$11="Tap water",0,Parameters!$C$21*'Water demand'!Z147/1000))</f>
        <v>0</v>
      </c>
      <c r="AB147" s="7">
        <f t="shared" si="2"/>
        <v>0</v>
      </c>
    </row>
    <row r="148" spans="2:28" x14ac:dyDescent="0.2">
      <c r="B148" s="6">
        <v>44342</v>
      </c>
      <c r="C148" s="12">
        <f>IF(Control!$C$11="Highly pure",Parameters!$C$11*'Water demand'!C148/1000,IF(Control!$C$11="Tap water",0,Parameters!$C$21*'Water demand'!C148/1000))</f>
        <v>0</v>
      </c>
      <c r="D148" s="12">
        <f>IF(Control!$C$11="Highly pure",Parameters!$C$11*'Water demand'!D148/1000,IF(Control!$C$11="Tap water",0,Parameters!$C$21*'Water demand'!D148/1000))</f>
        <v>0</v>
      </c>
      <c r="E148" s="12">
        <f>IF(Control!$C$11="Highly pure",Parameters!$C$11*'Water demand'!E148/1000,IF(Control!$C$11="Tap water",0,Parameters!$C$21*'Water demand'!E148/1000))</f>
        <v>0</v>
      </c>
      <c r="F148" s="12">
        <f>IF(Control!$C$11="Highly pure",Parameters!$C$11*'Water demand'!F148/1000,IF(Control!$C$11="Tap water",0,Parameters!$C$21*'Water demand'!F148/1000))</f>
        <v>0</v>
      </c>
      <c r="G148" s="12">
        <f>IF(Control!$C$11="Highly pure",Parameters!$C$11*'Water demand'!G148/1000,IF(Control!$C$11="Tap water",0,Parameters!$C$21*'Water demand'!G148/1000))</f>
        <v>0</v>
      </c>
      <c r="H148" s="12">
        <f>IF(Control!$C$11="Highly pure",Parameters!$C$11*'Water demand'!H148/1000,IF(Control!$C$11="Tap water",0,Parameters!$C$21*'Water demand'!H148/1000))</f>
        <v>0</v>
      </c>
      <c r="I148" s="12">
        <f>IF(Control!$C$11="Highly pure",Parameters!$C$11*'Water demand'!I148/1000,IF(Control!$C$11="Tap water",0,Parameters!$C$21*'Water demand'!I148/1000))</f>
        <v>0</v>
      </c>
      <c r="J148" s="12">
        <f>IF(Control!$C$11="Highly pure",Parameters!$C$11*'Water demand'!J148/1000,IF(Control!$C$11="Tap water",0,Parameters!$C$21*'Water demand'!J148/1000))</f>
        <v>0</v>
      </c>
      <c r="K148" s="12">
        <f>IF(Control!$C$11="Highly pure",Parameters!$C$11*'Water demand'!K148/1000,IF(Control!$C$11="Tap water",0,Parameters!$C$21*'Water demand'!K148/1000))</f>
        <v>0</v>
      </c>
      <c r="L148" s="12">
        <f>IF(Control!$C$11="Highly pure",Parameters!$C$11*'Water demand'!L148/1000,IF(Control!$C$11="Tap water",0,Parameters!$C$21*'Water demand'!L148/1000))</f>
        <v>0</v>
      </c>
      <c r="M148" s="12">
        <f>IF(Control!$C$11="Highly pure",Parameters!$C$11*'Water demand'!M148/1000,IF(Control!$C$11="Tap water",0,Parameters!$C$21*'Water demand'!M148/1000))</f>
        <v>0</v>
      </c>
      <c r="N148" s="12">
        <f>IF(Control!$C$11="Highly pure",Parameters!$C$11*'Water demand'!N148/1000,IF(Control!$C$11="Tap water",0,Parameters!$C$21*'Water demand'!N148/1000))</f>
        <v>0</v>
      </c>
      <c r="O148" s="12">
        <f>IF(Control!$C$11="Highly pure",Parameters!$C$11*'Water demand'!O148/1000,IF(Control!$C$11="Tap water",0,Parameters!$C$21*'Water demand'!O148/1000))</f>
        <v>0</v>
      </c>
      <c r="P148" s="12">
        <f>IF(Control!$C$11="Highly pure",Parameters!$C$11*'Water demand'!P148/1000,IF(Control!$C$11="Tap water",0,Parameters!$C$21*'Water demand'!P148/1000))</f>
        <v>0</v>
      </c>
      <c r="Q148" s="12">
        <f>IF(Control!$C$11="Highly pure",Parameters!$C$11*'Water demand'!Q148/1000,IF(Control!$C$11="Tap water",0,Parameters!$C$21*'Water demand'!Q148/1000))</f>
        <v>0</v>
      </c>
      <c r="R148" s="12">
        <f>IF(Control!$C$11="Highly pure",Parameters!$C$11*'Water demand'!R148/1000,IF(Control!$C$11="Tap water",0,Parameters!$C$21*'Water demand'!R148/1000))</f>
        <v>0</v>
      </c>
      <c r="S148" s="12">
        <f>IF(Control!$C$11="Highly pure",Parameters!$C$11*'Water demand'!S148/1000,IF(Control!$C$11="Tap water",0,Parameters!$C$21*'Water demand'!S148/1000))</f>
        <v>0</v>
      </c>
      <c r="T148" s="12">
        <f>IF(Control!$C$11="Highly pure",Parameters!$C$11*'Water demand'!T148/1000,IF(Control!$C$11="Tap water",0,Parameters!$C$21*'Water demand'!T148/1000))</f>
        <v>0</v>
      </c>
      <c r="U148" s="12">
        <f>IF(Control!$C$11="Highly pure",Parameters!$C$11*'Water demand'!U148/1000,IF(Control!$C$11="Tap water",0,Parameters!$C$21*'Water demand'!U148/1000))</f>
        <v>0</v>
      </c>
      <c r="V148" s="12">
        <f>IF(Control!$C$11="Highly pure",Parameters!$C$11*'Water demand'!V148/1000,IF(Control!$C$11="Tap water",0,Parameters!$C$21*'Water demand'!V148/1000))</f>
        <v>0</v>
      </c>
      <c r="W148" s="12">
        <f>IF(Control!$C$11="Highly pure",Parameters!$C$11*'Water demand'!W148/1000,IF(Control!$C$11="Tap water",0,Parameters!$C$21*'Water demand'!W148/1000))</f>
        <v>0</v>
      </c>
      <c r="X148" s="12">
        <f>IF(Control!$C$11="Highly pure",Parameters!$C$11*'Water demand'!X148/1000,IF(Control!$C$11="Tap water",0,Parameters!$C$21*'Water demand'!X148/1000))</f>
        <v>0</v>
      </c>
      <c r="Y148" s="12">
        <f>IF(Control!$C$11="Highly pure",Parameters!$C$11*'Water demand'!Y148/1000,IF(Control!$C$11="Tap water",0,Parameters!$C$21*'Water demand'!Y148/1000))</f>
        <v>0</v>
      </c>
      <c r="Z148" s="12">
        <f>IF(Control!$C$11="Highly pure",Parameters!$C$11*'Water demand'!Z148/1000,IF(Control!$C$11="Tap water",0,Parameters!$C$21*'Water demand'!Z148/1000))</f>
        <v>0</v>
      </c>
      <c r="AB148" s="7">
        <f t="shared" si="2"/>
        <v>0</v>
      </c>
    </row>
    <row r="149" spans="2:28" x14ac:dyDescent="0.2">
      <c r="B149" s="6">
        <v>44343</v>
      </c>
      <c r="C149" s="12">
        <f>IF(Control!$C$11="Highly pure",Parameters!$C$11*'Water demand'!C149/1000,IF(Control!$C$11="Tap water",0,Parameters!$C$21*'Water demand'!C149/1000))</f>
        <v>0</v>
      </c>
      <c r="D149" s="12">
        <f>IF(Control!$C$11="Highly pure",Parameters!$C$11*'Water demand'!D149/1000,IF(Control!$C$11="Tap water",0,Parameters!$C$21*'Water demand'!D149/1000))</f>
        <v>0</v>
      </c>
      <c r="E149" s="12">
        <f>IF(Control!$C$11="Highly pure",Parameters!$C$11*'Water demand'!E149/1000,IF(Control!$C$11="Tap water",0,Parameters!$C$21*'Water demand'!E149/1000))</f>
        <v>0</v>
      </c>
      <c r="F149" s="12">
        <f>IF(Control!$C$11="Highly pure",Parameters!$C$11*'Water demand'!F149/1000,IF(Control!$C$11="Tap water",0,Parameters!$C$21*'Water demand'!F149/1000))</f>
        <v>0</v>
      </c>
      <c r="G149" s="12">
        <f>IF(Control!$C$11="Highly pure",Parameters!$C$11*'Water demand'!G149/1000,IF(Control!$C$11="Tap water",0,Parameters!$C$21*'Water demand'!G149/1000))</f>
        <v>0</v>
      </c>
      <c r="H149" s="12">
        <f>IF(Control!$C$11="Highly pure",Parameters!$C$11*'Water demand'!H149/1000,IF(Control!$C$11="Tap water",0,Parameters!$C$21*'Water demand'!H149/1000))</f>
        <v>0</v>
      </c>
      <c r="I149" s="12">
        <f>IF(Control!$C$11="Highly pure",Parameters!$C$11*'Water demand'!I149/1000,IF(Control!$C$11="Tap water",0,Parameters!$C$21*'Water demand'!I149/1000))</f>
        <v>0</v>
      </c>
      <c r="J149" s="12">
        <f>IF(Control!$C$11="Highly pure",Parameters!$C$11*'Water demand'!J149/1000,IF(Control!$C$11="Tap water",0,Parameters!$C$21*'Water demand'!J149/1000))</f>
        <v>0</v>
      </c>
      <c r="K149" s="12">
        <f>IF(Control!$C$11="Highly pure",Parameters!$C$11*'Water demand'!K149/1000,IF(Control!$C$11="Tap water",0,Parameters!$C$21*'Water demand'!K149/1000))</f>
        <v>0</v>
      </c>
      <c r="L149" s="12">
        <f>IF(Control!$C$11="Highly pure",Parameters!$C$11*'Water demand'!L149/1000,IF(Control!$C$11="Tap water",0,Parameters!$C$21*'Water demand'!L149/1000))</f>
        <v>0</v>
      </c>
      <c r="M149" s="12">
        <f>IF(Control!$C$11="Highly pure",Parameters!$C$11*'Water demand'!M149/1000,IF(Control!$C$11="Tap water",0,Parameters!$C$21*'Water demand'!M149/1000))</f>
        <v>0</v>
      </c>
      <c r="N149" s="12">
        <f>IF(Control!$C$11="Highly pure",Parameters!$C$11*'Water demand'!N149/1000,IF(Control!$C$11="Tap water",0,Parameters!$C$21*'Water demand'!N149/1000))</f>
        <v>0</v>
      </c>
      <c r="O149" s="12">
        <f>IF(Control!$C$11="Highly pure",Parameters!$C$11*'Water demand'!O149/1000,IF(Control!$C$11="Tap water",0,Parameters!$C$21*'Water demand'!O149/1000))</f>
        <v>0</v>
      </c>
      <c r="P149" s="12">
        <f>IF(Control!$C$11="Highly pure",Parameters!$C$11*'Water demand'!P149/1000,IF(Control!$C$11="Tap water",0,Parameters!$C$21*'Water demand'!P149/1000))</f>
        <v>0</v>
      </c>
      <c r="Q149" s="12">
        <f>IF(Control!$C$11="Highly pure",Parameters!$C$11*'Water demand'!Q149/1000,IF(Control!$C$11="Tap water",0,Parameters!$C$21*'Water demand'!Q149/1000))</f>
        <v>0</v>
      </c>
      <c r="R149" s="12">
        <f>IF(Control!$C$11="Highly pure",Parameters!$C$11*'Water demand'!R149/1000,IF(Control!$C$11="Tap water",0,Parameters!$C$21*'Water demand'!R149/1000))</f>
        <v>0</v>
      </c>
      <c r="S149" s="12">
        <f>IF(Control!$C$11="Highly pure",Parameters!$C$11*'Water demand'!S149/1000,IF(Control!$C$11="Tap water",0,Parameters!$C$21*'Water demand'!S149/1000))</f>
        <v>0</v>
      </c>
      <c r="T149" s="12">
        <f>IF(Control!$C$11="Highly pure",Parameters!$C$11*'Water demand'!T149/1000,IF(Control!$C$11="Tap water",0,Parameters!$C$21*'Water demand'!T149/1000))</f>
        <v>0</v>
      </c>
      <c r="U149" s="12">
        <f>IF(Control!$C$11="Highly pure",Parameters!$C$11*'Water demand'!U149/1000,IF(Control!$C$11="Tap water",0,Parameters!$C$21*'Water demand'!U149/1000))</f>
        <v>0</v>
      </c>
      <c r="V149" s="12">
        <f>IF(Control!$C$11="Highly pure",Parameters!$C$11*'Water demand'!V149/1000,IF(Control!$C$11="Tap water",0,Parameters!$C$21*'Water demand'!V149/1000))</f>
        <v>0</v>
      </c>
      <c r="W149" s="12">
        <f>IF(Control!$C$11="Highly pure",Parameters!$C$11*'Water demand'!W149/1000,IF(Control!$C$11="Tap water",0,Parameters!$C$21*'Water demand'!W149/1000))</f>
        <v>0</v>
      </c>
      <c r="X149" s="12">
        <f>IF(Control!$C$11="Highly pure",Parameters!$C$11*'Water demand'!X149/1000,IF(Control!$C$11="Tap water",0,Parameters!$C$21*'Water demand'!X149/1000))</f>
        <v>0</v>
      </c>
      <c r="Y149" s="12">
        <f>IF(Control!$C$11="Highly pure",Parameters!$C$11*'Water demand'!Y149/1000,IF(Control!$C$11="Tap water",0,Parameters!$C$21*'Water demand'!Y149/1000))</f>
        <v>0</v>
      </c>
      <c r="Z149" s="12">
        <f>IF(Control!$C$11="Highly pure",Parameters!$C$11*'Water demand'!Z149/1000,IF(Control!$C$11="Tap water",0,Parameters!$C$21*'Water demand'!Z149/1000))</f>
        <v>0</v>
      </c>
      <c r="AB149" s="7">
        <f t="shared" si="2"/>
        <v>0</v>
      </c>
    </row>
    <row r="150" spans="2:28" x14ac:dyDescent="0.2">
      <c r="B150" s="6">
        <v>44344</v>
      </c>
      <c r="C150" s="12">
        <f>IF(Control!$C$11="Highly pure",Parameters!$C$11*'Water demand'!C150/1000,IF(Control!$C$11="Tap water",0,Parameters!$C$21*'Water demand'!C150/1000))</f>
        <v>0</v>
      </c>
      <c r="D150" s="12">
        <f>IF(Control!$C$11="Highly pure",Parameters!$C$11*'Water demand'!D150/1000,IF(Control!$C$11="Tap water",0,Parameters!$C$21*'Water demand'!D150/1000))</f>
        <v>0</v>
      </c>
      <c r="E150" s="12">
        <f>IF(Control!$C$11="Highly pure",Parameters!$C$11*'Water demand'!E150/1000,IF(Control!$C$11="Tap water",0,Parameters!$C$21*'Water demand'!E150/1000))</f>
        <v>0</v>
      </c>
      <c r="F150" s="12">
        <f>IF(Control!$C$11="Highly pure",Parameters!$C$11*'Water demand'!F150/1000,IF(Control!$C$11="Tap water",0,Parameters!$C$21*'Water demand'!F150/1000))</f>
        <v>0</v>
      </c>
      <c r="G150" s="12">
        <f>IF(Control!$C$11="Highly pure",Parameters!$C$11*'Water demand'!G150/1000,IF(Control!$C$11="Tap water",0,Parameters!$C$21*'Water demand'!G150/1000))</f>
        <v>0</v>
      </c>
      <c r="H150" s="12">
        <f>IF(Control!$C$11="Highly pure",Parameters!$C$11*'Water demand'!H150/1000,IF(Control!$C$11="Tap water",0,Parameters!$C$21*'Water demand'!H150/1000))</f>
        <v>0</v>
      </c>
      <c r="I150" s="12">
        <f>IF(Control!$C$11="Highly pure",Parameters!$C$11*'Water demand'!I150/1000,IF(Control!$C$11="Tap water",0,Parameters!$C$21*'Water demand'!I150/1000))</f>
        <v>0</v>
      </c>
      <c r="J150" s="12">
        <f>IF(Control!$C$11="Highly pure",Parameters!$C$11*'Water demand'!J150/1000,IF(Control!$C$11="Tap water",0,Parameters!$C$21*'Water demand'!J150/1000))</f>
        <v>0</v>
      </c>
      <c r="K150" s="12">
        <f>IF(Control!$C$11="Highly pure",Parameters!$C$11*'Water demand'!K150/1000,IF(Control!$C$11="Tap water",0,Parameters!$C$21*'Water demand'!K150/1000))</f>
        <v>0</v>
      </c>
      <c r="L150" s="12">
        <f>IF(Control!$C$11="Highly pure",Parameters!$C$11*'Water demand'!L150/1000,IF(Control!$C$11="Tap water",0,Parameters!$C$21*'Water demand'!L150/1000))</f>
        <v>0</v>
      </c>
      <c r="M150" s="12">
        <f>IF(Control!$C$11="Highly pure",Parameters!$C$11*'Water demand'!M150/1000,IF(Control!$C$11="Tap water",0,Parameters!$C$21*'Water demand'!M150/1000))</f>
        <v>0</v>
      </c>
      <c r="N150" s="12">
        <f>IF(Control!$C$11="Highly pure",Parameters!$C$11*'Water demand'!N150/1000,IF(Control!$C$11="Tap water",0,Parameters!$C$21*'Water demand'!N150/1000))</f>
        <v>0</v>
      </c>
      <c r="O150" s="12">
        <f>IF(Control!$C$11="Highly pure",Parameters!$C$11*'Water demand'!O150/1000,IF(Control!$C$11="Tap water",0,Parameters!$C$21*'Water demand'!O150/1000))</f>
        <v>0</v>
      </c>
      <c r="P150" s="12">
        <f>IF(Control!$C$11="Highly pure",Parameters!$C$11*'Water demand'!P150/1000,IF(Control!$C$11="Tap water",0,Parameters!$C$21*'Water demand'!P150/1000))</f>
        <v>0</v>
      </c>
      <c r="Q150" s="12">
        <f>IF(Control!$C$11="Highly pure",Parameters!$C$11*'Water demand'!Q150/1000,IF(Control!$C$11="Tap water",0,Parameters!$C$21*'Water demand'!Q150/1000))</f>
        <v>0</v>
      </c>
      <c r="R150" s="12">
        <f>IF(Control!$C$11="Highly pure",Parameters!$C$11*'Water demand'!R150/1000,IF(Control!$C$11="Tap water",0,Parameters!$C$21*'Water demand'!R150/1000))</f>
        <v>0</v>
      </c>
      <c r="S150" s="12">
        <f>IF(Control!$C$11="Highly pure",Parameters!$C$11*'Water demand'!S150/1000,IF(Control!$C$11="Tap water",0,Parameters!$C$21*'Water demand'!S150/1000))</f>
        <v>0</v>
      </c>
      <c r="T150" s="12">
        <f>IF(Control!$C$11="Highly pure",Parameters!$C$11*'Water demand'!T150/1000,IF(Control!$C$11="Tap water",0,Parameters!$C$21*'Water demand'!T150/1000))</f>
        <v>0</v>
      </c>
      <c r="U150" s="12">
        <f>IF(Control!$C$11="Highly pure",Parameters!$C$11*'Water demand'!U150/1000,IF(Control!$C$11="Tap water",0,Parameters!$C$21*'Water demand'!U150/1000))</f>
        <v>0</v>
      </c>
      <c r="V150" s="12">
        <f>IF(Control!$C$11="Highly pure",Parameters!$C$11*'Water demand'!V150/1000,IF(Control!$C$11="Tap water",0,Parameters!$C$21*'Water demand'!V150/1000))</f>
        <v>0</v>
      </c>
      <c r="W150" s="12">
        <f>IF(Control!$C$11="Highly pure",Parameters!$C$11*'Water demand'!W150/1000,IF(Control!$C$11="Tap water",0,Parameters!$C$21*'Water demand'!W150/1000))</f>
        <v>0</v>
      </c>
      <c r="X150" s="12">
        <f>IF(Control!$C$11="Highly pure",Parameters!$C$11*'Water demand'!X150/1000,IF(Control!$C$11="Tap water",0,Parameters!$C$21*'Water demand'!X150/1000))</f>
        <v>0</v>
      </c>
      <c r="Y150" s="12">
        <f>IF(Control!$C$11="Highly pure",Parameters!$C$11*'Water demand'!Y150/1000,IF(Control!$C$11="Tap water",0,Parameters!$C$21*'Water demand'!Y150/1000))</f>
        <v>0</v>
      </c>
      <c r="Z150" s="12">
        <f>IF(Control!$C$11="Highly pure",Parameters!$C$11*'Water demand'!Z150/1000,IF(Control!$C$11="Tap water",0,Parameters!$C$21*'Water demand'!Z150/1000))</f>
        <v>0</v>
      </c>
      <c r="AB150" s="7">
        <f t="shared" si="2"/>
        <v>0</v>
      </c>
    </row>
    <row r="151" spans="2:28" x14ac:dyDescent="0.2">
      <c r="B151" s="6">
        <v>44345</v>
      </c>
      <c r="C151" s="12">
        <f>IF(Control!$C$11="Highly pure",Parameters!$C$11*'Water demand'!C151/1000,IF(Control!$C$11="Tap water",0,Parameters!$C$21*'Water demand'!C151/1000))</f>
        <v>0</v>
      </c>
      <c r="D151" s="12">
        <f>IF(Control!$C$11="Highly pure",Parameters!$C$11*'Water demand'!D151/1000,IF(Control!$C$11="Tap water",0,Parameters!$C$21*'Water demand'!D151/1000))</f>
        <v>0</v>
      </c>
      <c r="E151" s="12">
        <f>IF(Control!$C$11="Highly pure",Parameters!$C$11*'Water demand'!E151/1000,IF(Control!$C$11="Tap water",0,Parameters!$C$21*'Water demand'!E151/1000))</f>
        <v>0</v>
      </c>
      <c r="F151" s="12">
        <f>IF(Control!$C$11="Highly pure",Parameters!$C$11*'Water demand'!F151/1000,IF(Control!$C$11="Tap water",0,Parameters!$C$21*'Water demand'!F151/1000))</f>
        <v>0</v>
      </c>
      <c r="G151" s="12">
        <f>IF(Control!$C$11="Highly pure",Parameters!$C$11*'Water demand'!G151/1000,IF(Control!$C$11="Tap water",0,Parameters!$C$21*'Water demand'!G151/1000))</f>
        <v>0</v>
      </c>
      <c r="H151" s="12">
        <f>IF(Control!$C$11="Highly pure",Parameters!$C$11*'Water demand'!H151/1000,IF(Control!$C$11="Tap water",0,Parameters!$C$21*'Water demand'!H151/1000))</f>
        <v>0</v>
      </c>
      <c r="I151" s="12">
        <f>IF(Control!$C$11="Highly pure",Parameters!$C$11*'Water demand'!I151/1000,IF(Control!$C$11="Tap water",0,Parameters!$C$21*'Water demand'!I151/1000))</f>
        <v>0</v>
      </c>
      <c r="J151" s="12">
        <f>IF(Control!$C$11="Highly pure",Parameters!$C$11*'Water demand'!J151/1000,IF(Control!$C$11="Tap water",0,Parameters!$C$21*'Water demand'!J151/1000))</f>
        <v>0</v>
      </c>
      <c r="K151" s="12">
        <f>IF(Control!$C$11="Highly pure",Parameters!$C$11*'Water demand'!K151/1000,IF(Control!$C$11="Tap water",0,Parameters!$C$21*'Water demand'!K151/1000))</f>
        <v>0</v>
      </c>
      <c r="L151" s="12">
        <f>IF(Control!$C$11="Highly pure",Parameters!$C$11*'Water demand'!L151/1000,IF(Control!$C$11="Tap water",0,Parameters!$C$21*'Water demand'!L151/1000))</f>
        <v>0</v>
      </c>
      <c r="M151" s="12">
        <f>IF(Control!$C$11="Highly pure",Parameters!$C$11*'Water demand'!M151/1000,IF(Control!$C$11="Tap water",0,Parameters!$C$21*'Water demand'!M151/1000))</f>
        <v>0</v>
      </c>
      <c r="N151" s="12">
        <f>IF(Control!$C$11="Highly pure",Parameters!$C$11*'Water demand'!N151/1000,IF(Control!$C$11="Tap water",0,Parameters!$C$21*'Water demand'!N151/1000))</f>
        <v>0</v>
      </c>
      <c r="O151" s="12">
        <f>IF(Control!$C$11="Highly pure",Parameters!$C$11*'Water demand'!O151/1000,IF(Control!$C$11="Tap water",0,Parameters!$C$21*'Water demand'!O151/1000))</f>
        <v>0</v>
      </c>
      <c r="P151" s="12">
        <f>IF(Control!$C$11="Highly pure",Parameters!$C$11*'Water demand'!P151/1000,IF(Control!$C$11="Tap water",0,Parameters!$C$21*'Water demand'!P151/1000))</f>
        <v>0</v>
      </c>
      <c r="Q151" s="12">
        <f>IF(Control!$C$11="Highly pure",Parameters!$C$11*'Water demand'!Q151/1000,IF(Control!$C$11="Tap water",0,Parameters!$C$21*'Water demand'!Q151/1000))</f>
        <v>0</v>
      </c>
      <c r="R151" s="12">
        <f>IF(Control!$C$11="Highly pure",Parameters!$C$11*'Water demand'!R151/1000,IF(Control!$C$11="Tap water",0,Parameters!$C$21*'Water demand'!R151/1000))</f>
        <v>0</v>
      </c>
      <c r="S151" s="12">
        <f>IF(Control!$C$11="Highly pure",Parameters!$C$11*'Water demand'!S151/1000,IF(Control!$C$11="Tap water",0,Parameters!$C$21*'Water demand'!S151/1000))</f>
        <v>0</v>
      </c>
      <c r="T151" s="12">
        <f>IF(Control!$C$11="Highly pure",Parameters!$C$11*'Water demand'!T151/1000,IF(Control!$C$11="Tap water",0,Parameters!$C$21*'Water demand'!T151/1000))</f>
        <v>0</v>
      </c>
      <c r="U151" s="12">
        <f>IF(Control!$C$11="Highly pure",Parameters!$C$11*'Water demand'!U151/1000,IF(Control!$C$11="Tap water",0,Parameters!$C$21*'Water demand'!U151/1000))</f>
        <v>0</v>
      </c>
      <c r="V151" s="12">
        <f>IF(Control!$C$11="Highly pure",Parameters!$C$11*'Water demand'!V151/1000,IF(Control!$C$11="Tap water",0,Parameters!$C$21*'Water demand'!V151/1000))</f>
        <v>0</v>
      </c>
      <c r="W151" s="12">
        <f>IF(Control!$C$11="Highly pure",Parameters!$C$11*'Water demand'!W151/1000,IF(Control!$C$11="Tap water",0,Parameters!$C$21*'Water demand'!W151/1000))</f>
        <v>0</v>
      </c>
      <c r="X151" s="12">
        <f>IF(Control!$C$11="Highly pure",Parameters!$C$11*'Water demand'!X151/1000,IF(Control!$C$11="Tap water",0,Parameters!$C$21*'Water demand'!X151/1000))</f>
        <v>0</v>
      </c>
      <c r="Y151" s="12">
        <f>IF(Control!$C$11="Highly pure",Parameters!$C$11*'Water demand'!Y151/1000,IF(Control!$C$11="Tap water",0,Parameters!$C$21*'Water demand'!Y151/1000))</f>
        <v>0</v>
      </c>
      <c r="Z151" s="12">
        <f>IF(Control!$C$11="Highly pure",Parameters!$C$11*'Water demand'!Z151/1000,IF(Control!$C$11="Tap water",0,Parameters!$C$21*'Water demand'!Z151/1000))</f>
        <v>0</v>
      </c>
      <c r="AB151" s="7">
        <f t="shared" si="2"/>
        <v>0</v>
      </c>
    </row>
    <row r="152" spans="2:28" x14ac:dyDescent="0.2">
      <c r="B152" s="6">
        <v>44346</v>
      </c>
      <c r="C152" s="12">
        <f>IF(Control!$C$11="Highly pure",Parameters!$C$11*'Water demand'!C152/1000,IF(Control!$C$11="Tap water",0,Parameters!$C$21*'Water demand'!C152/1000))</f>
        <v>0</v>
      </c>
      <c r="D152" s="12">
        <f>IF(Control!$C$11="Highly pure",Parameters!$C$11*'Water demand'!D152/1000,IF(Control!$C$11="Tap water",0,Parameters!$C$21*'Water demand'!D152/1000))</f>
        <v>0</v>
      </c>
      <c r="E152" s="12">
        <f>IF(Control!$C$11="Highly pure",Parameters!$C$11*'Water demand'!E152/1000,IF(Control!$C$11="Tap water",0,Parameters!$C$21*'Water demand'!E152/1000))</f>
        <v>0</v>
      </c>
      <c r="F152" s="12">
        <f>IF(Control!$C$11="Highly pure",Parameters!$C$11*'Water demand'!F152/1000,IF(Control!$C$11="Tap water",0,Parameters!$C$21*'Water demand'!F152/1000))</f>
        <v>0</v>
      </c>
      <c r="G152" s="12">
        <f>IF(Control!$C$11="Highly pure",Parameters!$C$11*'Water demand'!G152/1000,IF(Control!$C$11="Tap water",0,Parameters!$C$21*'Water demand'!G152/1000))</f>
        <v>0</v>
      </c>
      <c r="H152" s="12">
        <f>IF(Control!$C$11="Highly pure",Parameters!$C$11*'Water demand'!H152/1000,IF(Control!$C$11="Tap water",0,Parameters!$C$21*'Water demand'!H152/1000))</f>
        <v>0</v>
      </c>
      <c r="I152" s="12">
        <f>IF(Control!$C$11="Highly pure",Parameters!$C$11*'Water demand'!I152/1000,IF(Control!$C$11="Tap water",0,Parameters!$C$21*'Water demand'!I152/1000))</f>
        <v>0</v>
      </c>
      <c r="J152" s="12">
        <f>IF(Control!$C$11="Highly pure",Parameters!$C$11*'Water demand'!J152/1000,IF(Control!$C$11="Tap water",0,Parameters!$C$21*'Water demand'!J152/1000))</f>
        <v>0</v>
      </c>
      <c r="K152" s="12">
        <f>IF(Control!$C$11="Highly pure",Parameters!$C$11*'Water demand'!K152/1000,IF(Control!$C$11="Tap water",0,Parameters!$C$21*'Water demand'!K152/1000))</f>
        <v>0</v>
      </c>
      <c r="L152" s="12">
        <f>IF(Control!$C$11="Highly pure",Parameters!$C$11*'Water demand'!L152/1000,IF(Control!$C$11="Tap water",0,Parameters!$C$21*'Water demand'!L152/1000))</f>
        <v>0</v>
      </c>
      <c r="M152" s="12">
        <f>IF(Control!$C$11="Highly pure",Parameters!$C$11*'Water demand'!M152/1000,IF(Control!$C$11="Tap water",0,Parameters!$C$21*'Water demand'!M152/1000))</f>
        <v>0</v>
      </c>
      <c r="N152" s="12">
        <f>IF(Control!$C$11="Highly pure",Parameters!$C$11*'Water demand'!N152/1000,IF(Control!$C$11="Tap water",0,Parameters!$C$21*'Water demand'!N152/1000))</f>
        <v>0</v>
      </c>
      <c r="O152" s="12">
        <f>IF(Control!$C$11="Highly pure",Parameters!$C$11*'Water demand'!O152/1000,IF(Control!$C$11="Tap water",0,Parameters!$C$21*'Water demand'!O152/1000))</f>
        <v>0</v>
      </c>
      <c r="P152" s="12">
        <f>IF(Control!$C$11="Highly pure",Parameters!$C$11*'Water demand'!P152/1000,IF(Control!$C$11="Tap water",0,Parameters!$C$21*'Water demand'!P152/1000))</f>
        <v>0</v>
      </c>
      <c r="Q152" s="12">
        <f>IF(Control!$C$11="Highly pure",Parameters!$C$11*'Water demand'!Q152/1000,IF(Control!$C$11="Tap water",0,Parameters!$C$21*'Water demand'!Q152/1000))</f>
        <v>0</v>
      </c>
      <c r="R152" s="12">
        <f>IF(Control!$C$11="Highly pure",Parameters!$C$11*'Water demand'!R152/1000,IF(Control!$C$11="Tap water",0,Parameters!$C$21*'Water demand'!R152/1000))</f>
        <v>0</v>
      </c>
      <c r="S152" s="12">
        <f>IF(Control!$C$11="Highly pure",Parameters!$C$11*'Water demand'!S152/1000,IF(Control!$C$11="Tap water",0,Parameters!$C$21*'Water demand'!S152/1000))</f>
        <v>0</v>
      </c>
      <c r="T152" s="12">
        <f>IF(Control!$C$11="Highly pure",Parameters!$C$11*'Water demand'!T152/1000,IF(Control!$C$11="Tap water",0,Parameters!$C$21*'Water demand'!T152/1000))</f>
        <v>0</v>
      </c>
      <c r="U152" s="12">
        <f>IF(Control!$C$11="Highly pure",Parameters!$C$11*'Water demand'!U152/1000,IF(Control!$C$11="Tap water",0,Parameters!$C$21*'Water demand'!U152/1000))</f>
        <v>0</v>
      </c>
      <c r="V152" s="12">
        <f>IF(Control!$C$11="Highly pure",Parameters!$C$11*'Water demand'!V152/1000,IF(Control!$C$11="Tap water",0,Parameters!$C$21*'Water demand'!V152/1000))</f>
        <v>0</v>
      </c>
      <c r="W152" s="12">
        <f>IF(Control!$C$11="Highly pure",Parameters!$C$11*'Water demand'!W152/1000,IF(Control!$C$11="Tap water",0,Parameters!$C$21*'Water demand'!W152/1000))</f>
        <v>0</v>
      </c>
      <c r="X152" s="12">
        <f>IF(Control!$C$11="Highly pure",Parameters!$C$11*'Water demand'!X152/1000,IF(Control!$C$11="Tap water",0,Parameters!$C$21*'Water demand'!X152/1000))</f>
        <v>0</v>
      </c>
      <c r="Y152" s="12">
        <f>IF(Control!$C$11="Highly pure",Parameters!$C$11*'Water demand'!Y152/1000,IF(Control!$C$11="Tap water",0,Parameters!$C$21*'Water demand'!Y152/1000))</f>
        <v>0</v>
      </c>
      <c r="Z152" s="12">
        <f>IF(Control!$C$11="Highly pure",Parameters!$C$11*'Water demand'!Z152/1000,IF(Control!$C$11="Tap water",0,Parameters!$C$21*'Water demand'!Z152/1000))</f>
        <v>0</v>
      </c>
      <c r="AB152" s="7">
        <f t="shared" si="2"/>
        <v>0</v>
      </c>
    </row>
    <row r="153" spans="2:28" x14ac:dyDescent="0.2">
      <c r="B153" s="6">
        <v>44347</v>
      </c>
      <c r="C153" s="12">
        <f>IF(Control!$C$11="Highly pure",Parameters!$C$11*'Water demand'!C153/1000,IF(Control!$C$11="Tap water",0,Parameters!$C$21*'Water demand'!C153/1000))</f>
        <v>0</v>
      </c>
      <c r="D153" s="12">
        <f>IF(Control!$C$11="Highly pure",Parameters!$C$11*'Water demand'!D153/1000,IF(Control!$C$11="Tap water",0,Parameters!$C$21*'Water demand'!D153/1000))</f>
        <v>0</v>
      </c>
      <c r="E153" s="12">
        <f>IF(Control!$C$11="Highly pure",Parameters!$C$11*'Water demand'!E153/1000,IF(Control!$C$11="Tap water",0,Parameters!$C$21*'Water demand'!E153/1000))</f>
        <v>0</v>
      </c>
      <c r="F153" s="12">
        <f>IF(Control!$C$11="Highly pure",Parameters!$C$11*'Water demand'!F153/1000,IF(Control!$C$11="Tap water",0,Parameters!$C$21*'Water demand'!F153/1000))</f>
        <v>0</v>
      </c>
      <c r="G153" s="12">
        <f>IF(Control!$C$11="Highly pure",Parameters!$C$11*'Water demand'!G153/1000,IF(Control!$C$11="Tap water",0,Parameters!$C$21*'Water demand'!G153/1000))</f>
        <v>0</v>
      </c>
      <c r="H153" s="12">
        <f>IF(Control!$C$11="Highly pure",Parameters!$C$11*'Water demand'!H153/1000,IF(Control!$C$11="Tap water",0,Parameters!$C$21*'Water demand'!H153/1000))</f>
        <v>0</v>
      </c>
      <c r="I153" s="12">
        <f>IF(Control!$C$11="Highly pure",Parameters!$C$11*'Water demand'!I153/1000,IF(Control!$C$11="Tap water",0,Parameters!$C$21*'Water demand'!I153/1000))</f>
        <v>0</v>
      </c>
      <c r="J153" s="12">
        <f>IF(Control!$C$11="Highly pure",Parameters!$C$11*'Water demand'!J153/1000,IF(Control!$C$11="Tap water",0,Parameters!$C$21*'Water demand'!J153/1000))</f>
        <v>0</v>
      </c>
      <c r="K153" s="12">
        <f>IF(Control!$C$11="Highly pure",Parameters!$C$11*'Water demand'!K153/1000,IF(Control!$C$11="Tap water",0,Parameters!$C$21*'Water demand'!K153/1000))</f>
        <v>0</v>
      </c>
      <c r="L153" s="12">
        <f>IF(Control!$C$11="Highly pure",Parameters!$C$11*'Water demand'!L153/1000,IF(Control!$C$11="Tap water",0,Parameters!$C$21*'Water demand'!L153/1000))</f>
        <v>0</v>
      </c>
      <c r="M153" s="12">
        <f>IF(Control!$C$11="Highly pure",Parameters!$C$11*'Water demand'!M153/1000,IF(Control!$C$11="Tap water",0,Parameters!$C$21*'Water demand'!M153/1000))</f>
        <v>0</v>
      </c>
      <c r="N153" s="12">
        <f>IF(Control!$C$11="Highly pure",Parameters!$C$11*'Water demand'!N153/1000,IF(Control!$C$11="Tap water",0,Parameters!$C$21*'Water demand'!N153/1000))</f>
        <v>0</v>
      </c>
      <c r="O153" s="12">
        <f>IF(Control!$C$11="Highly pure",Parameters!$C$11*'Water demand'!O153/1000,IF(Control!$C$11="Tap water",0,Parameters!$C$21*'Water demand'!O153/1000))</f>
        <v>0</v>
      </c>
      <c r="P153" s="12">
        <f>IF(Control!$C$11="Highly pure",Parameters!$C$11*'Water demand'!P153/1000,IF(Control!$C$11="Tap water",0,Parameters!$C$21*'Water demand'!P153/1000))</f>
        <v>0</v>
      </c>
      <c r="Q153" s="12">
        <f>IF(Control!$C$11="Highly pure",Parameters!$C$11*'Water demand'!Q153/1000,IF(Control!$C$11="Tap water",0,Parameters!$C$21*'Water demand'!Q153/1000))</f>
        <v>0</v>
      </c>
      <c r="R153" s="12">
        <f>IF(Control!$C$11="Highly pure",Parameters!$C$11*'Water demand'!R153/1000,IF(Control!$C$11="Tap water",0,Parameters!$C$21*'Water demand'!R153/1000))</f>
        <v>0</v>
      </c>
      <c r="S153" s="12">
        <f>IF(Control!$C$11="Highly pure",Parameters!$C$11*'Water demand'!S153/1000,IF(Control!$C$11="Tap water",0,Parameters!$C$21*'Water demand'!S153/1000))</f>
        <v>0</v>
      </c>
      <c r="T153" s="12">
        <f>IF(Control!$C$11="Highly pure",Parameters!$C$11*'Water demand'!T153/1000,IF(Control!$C$11="Tap water",0,Parameters!$C$21*'Water demand'!T153/1000))</f>
        <v>0</v>
      </c>
      <c r="U153" s="12">
        <f>IF(Control!$C$11="Highly pure",Parameters!$C$11*'Water demand'!U153/1000,IF(Control!$C$11="Tap water",0,Parameters!$C$21*'Water demand'!U153/1000))</f>
        <v>0</v>
      </c>
      <c r="V153" s="12">
        <f>IF(Control!$C$11="Highly pure",Parameters!$C$11*'Water demand'!V153/1000,IF(Control!$C$11="Tap water",0,Parameters!$C$21*'Water demand'!V153/1000))</f>
        <v>0</v>
      </c>
      <c r="W153" s="12">
        <f>IF(Control!$C$11="Highly pure",Parameters!$C$11*'Water demand'!W153/1000,IF(Control!$C$11="Tap water",0,Parameters!$C$21*'Water demand'!W153/1000))</f>
        <v>0</v>
      </c>
      <c r="X153" s="12">
        <f>IF(Control!$C$11="Highly pure",Parameters!$C$11*'Water demand'!X153/1000,IF(Control!$C$11="Tap water",0,Parameters!$C$21*'Water demand'!X153/1000))</f>
        <v>0</v>
      </c>
      <c r="Y153" s="12">
        <f>IF(Control!$C$11="Highly pure",Parameters!$C$11*'Water demand'!Y153/1000,IF(Control!$C$11="Tap water",0,Parameters!$C$21*'Water demand'!Y153/1000))</f>
        <v>0</v>
      </c>
      <c r="Z153" s="12">
        <f>IF(Control!$C$11="Highly pure",Parameters!$C$11*'Water demand'!Z153/1000,IF(Control!$C$11="Tap water",0,Parameters!$C$21*'Water demand'!Z153/1000))</f>
        <v>0</v>
      </c>
      <c r="AB153" s="7">
        <f t="shared" si="2"/>
        <v>0</v>
      </c>
    </row>
    <row r="154" spans="2:28" x14ac:dyDescent="0.2">
      <c r="B154" s="6">
        <v>44348</v>
      </c>
      <c r="C154" s="12">
        <f>IF(Control!$C$11="Highly pure",Parameters!$C$11*'Water demand'!C154/1000,IF(Control!$C$11="Tap water",0,Parameters!$C$21*'Water demand'!C154/1000))</f>
        <v>0</v>
      </c>
      <c r="D154" s="12">
        <f>IF(Control!$C$11="Highly pure",Parameters!$C$11*'Water demand'!D154/1000,IF(Control!$C$11="Tap water",0,Parameters!$C$21*'Water demand'!D154/1000))</f>
        <v>0</v>
      </c>
      <c r="E154" s="12">
        <f>IF(Control!$C$11="Highly pure",Parameters!$C$11*'Water demand'!E154/1000,IF(Control!$C$11="Tap water",0,Parameters!$C$21*'Water demand'!E154/1000))</f>
        <v>0</v>
      </c>
      <c r="F154" s="12">
        <f>IF(Control!$C$11="Highly pure",Parameters!$C$11*'Water demand'!F154/1000,IF(Control!$C$11="Tap water",0,Parameters!$C$21*'Water demand'!F154/1000))</f>
        <v>0</v>
      </c>
      <c r="G154" s="12">
        <f>IF(Control!$C$11="Highly pure",Parameters!$C$11*'Water demand'!G154/1000,IF(Control!$C$11="Tap water",0,Parameters!$C$21*'Water demand'!G154/1000))</f>
        <v>0</v>
      </c>
      <c r="H154" s="12">
        <f>IF(Control!$C$11="Highly pure",Parameters!$C$11*'Water demand'!H154/1000,IF(Control!$C$11="Tap water",0,Parameters!$C$21*'Water demand'!H154/1000))</f>
        <v>0</v>
      </c>
      <c r="I154" s="12">
        <f>IF(Control!$C$11="Highly pure",Parameters!$C$11*'Water demand'!I154/1000,IF(Control!$C$11="Tap water",0,Parameters!$C$21*'Water demand'!I154/1000))</f>
        <v>0</v>
      </c>
      <c r="J154" s="12">
        <f>IF(Control!$C$11="Highly pure",Parameters!$C$11*'Water demand'!J154/1000,IF(Control!$C$11="Tap water",0,Parameters!$C$21*'Water demand'!J154/1000))</f>
        <v>0</v>
      </c>
      <c r="K154" s="12">
        <f>IF(Control!$C$11="Highly pure",Parameters!$C$11*'Water demand'!K154/1000,IF(Control!$C$11="Tap water",0,Parameters!$C$21*'Water demand'!K154/1000))</f>
        <v>0</v>
      </c>
      <c r="L154" s="12">
        <f>IF(Control!$C$11="Highly pure",Parameters!$C$11*'Water demand'!L154/1000,IF(Control!$C$11="Tap water",0,Parameters!$C$21*'Water demand'!L154/1000))</f>
        <v>0</v>
      </c>
      <c r="M154" s="12">
        <f>IF(Control!$C$11="Highly pure",Parameters!$C$11*'Water demand'!M154/1000,IF(Control!$C$11="Tap water",0,Parameters!$C$21*'Water demand'!M154/1000))</f>
        <v>0</v>
      </c>
      <c r="N154" s="12">
        <f>IF(Control!$C$11="Highly pure",Parameters!$C$11*'Water demand'!N154/1000,IF(Control!$C$11="Tap water",0,Parameters!$C$21*'Water demand'!N154/1000))</f>
        <v>0</v>
      </c>
      <c r="O154" s="12">
        <f>IF(Control!$C$11="Highly pure",Parameters!$C$11*'Water demand'!O154/1000,IF(Control!$C$11="Tap water",0,Parameters!$C$21*'Water demand'!O154/1000))</f>
        <v>0</v>
      </c>
      <c r="P154" s="12">
        <f>IF(Control!$C$11="Highly pure",Parameters!$C$11*'Water demand'!P154/1000,IF(Control!$C$11="Tap water",0,Parameters!$C$21*'Water demand'!P154/1000))</f>
        <v>0</v>
      </c>
      <c r="Q154" s="12">
        <f>IF(Control!$C$11="Highly pure",Parameters!$C$11*'Water demand'!Q154/1000,IF(Control!$C$11="Tap water",0,Parameters!$C$21*'Water demand'!Q154/1000))</f>
        <v>0</v>
      </c>
      <c r="R154" s="12">
        <f>IF(Control!$C$11="Highly pure",Parameters!$C$11*'Water demand'!R154/1000,IF(Control!$C$11="Tap water",0,Parameters!$C$21*'Water demand'!R154/1000))</f>
        <v>0</v>
      </c>
      <c r="S154" s="12">
        <f>IF(Control!$C$11="Highly pure",Parameters!$C$11*'Water demand'!S154/1000,IF(Control!$C$11="Tap water",0,Parameters!$C$21*'Water demand'!S154/1000))</f>
        <v>0</v>
      </c>
      <c r="T154" s="12">
        <f>IF(Control!$C$11="Highly pure",Parameters!$C$11*'Water demand'!T154/1000,IF(Control!$C$11="Tap water",0,Parameters!$C$21*'Water demand'!T154/1000))</f>
        <v>0</v>
      </c>
      <c r="U154" s="12">
        <f>IF(Control!$C$11="Highly pure",Parameters!$C$11*'Water demand'!U154/1000,IF(Control!$C$11="Tap water",0,Parameters!$C$21*'Water demand'!U154/1000))</f>
        <v>0</v>
      </c>
      <c r="V154" s="12">
        <f>IF(Control!$C$11="Highly pure",Parameters!$C$11*'Water demand'!V154/1000,IF(Control!$C$11="Tap water",0,Parameters!$C$21*'Water demand'!V154/1000))</f>
        <v>0</v>
      </c>
      <c r="W154" s="12">
        <f>IF(Control!$C$11="Highly pure",Parameters!$C$11*'Water demand'!W154/1000,IF(Control!$C$11="Tap water",0,Parameters!$C$21*'Water demand'!W154/1000))</f>
        <v>0</v>
      </c>
      <c r="X154" s="12">
        <f>IF(Control!$C$11="Highly pure",Parameters!$C$11*'Water demand'!X154/1000,IF(Control!$C$11="Tap water",0,Parameters!$C$21*'Water demand'!X154/1000))</f>
        <v>0</v>
      </c>
      <c r="Y154" s="12">
        <f>IF(Control!$C$11="Highly pure",Parameters!$C$11*'Water demand'!Y154/1000,IF(Control!$C$11="Tap water",0,Parameters!$C$21*'Water demand'!Y154/1000))</f>
        <v>0</v>
      </c>
      <c r="Z154" s="12">
        <f>IF(Control!$C$11="Highly pure",Parameters!$C$11*'Water demand'!Z154/1000,IF(Control!$C$11="Tap water",0,Parameters!$C$21*'Water demand'!Z154/1000))</f>
        <v>0</v>
      </c>
      <c r="AB154" s="7">
        <f t="shared" si="2"/>
        <v>0</v>
      </c>
    </row>
    <row r="155" spans="2:28" x14ac:dyDescent="0.2">
      <c r="B155" s="6">
        <v>44349</v>
      </c>
      <c r="C155" s="12">
        <f>IF(Control!$C$11="Highly pure",Parameters!$C$11*'Water demand'!C155/1000,IF(Control!$C$11="Tap water",0,Parameters!$C$21*'Water demand'!C155/1000))</f>
        <v>0</v>
      </c>
      <c r="D155" s="12">
        <f>IF(Control!$C$11="Highly pure",Parameters!$C$11*'Water demand'!D155/1000,IF(Control!$C$11="Tap water",0,Parameters!$C$21*'Water demand'!D155/1000))</f>
        <v>0</v>
      </c>
      <c r="E155" s="12">
        <f>IF(Control!$C$11="Highly pure",Parameters!$C$11*'Water demand'!E155/1000,IF(Control!$C$11="Tap water",0,Parameters!$C$21*'Water demand'!E155/1000))</f>
        <v>0</v>
      </c>
      <c r="F155" s="12">
        <f>IF(Control!$C$11="Highly pure",Parameters!$C$11*'Water demand'!F155/1000,IF(Control!$C$11="Tap water",0,Parameters!$C$21*'Water demand'!F155/1000))</f>
        <v>0</v>
      </c>
      <c r="G155" s="12">
        <f>IF(Control!$C$11="Highly pure",Parameters!$C$11*'Water demand'!G155/1000,IF(Control!$C$11="Tap water",0,Parameters!$C$21*'Water demand'!G155/1000))</f>
        <v>0</v>
      </c>
      <c r="H155" s="12">
        <f>IF(Control!$C$11="Highly pure",Parameters!$C$11*'Water demand'!H155/1000,IF(Control!$C$11="Tap water",0,Parameters!$C$21*'Water demand'!H155/1000))</f>
        <v>0</v>
      </c>
      <c r="I155" s="12">
        <f>IF(Control!$C$11="Highly pure",Parameters!$C$11*'Water demand'!I155/1000,IF(Control!$C$11="Tap water",0,Parameters!$C$21*'Water demand'!I155/1000))</f>
        <v>0</v>
      </c>
      <c r="J155" s="12">
        <f>IF(Control!$C$11="Highly pure",Parameters!$C$11*'Water demand'!J155/1000,IF(Control!$C$11="Tap water",0,Parameters!$C$21*'Water demand'!J155/1000))</f>
        <v>0</v>
      </c>
      <c r="K155" s="12">
        <f>IF(Control!$C$11="Highly pure",Parameters!$C$11*'Water demand'!K155/1000,IF(Control!$C$11="Tap water",0,Parameters!$C$21*'Water demand'!K155/1000))</f>
        <v>0</v>
      </c>
      <c r="L155" s="12">
        <f>IF(Control!$C$11="Highly pure",Parameters!$C$11*'Water demand'!L155/1000,IF(Control!$C$11="Tap water",0,Parameters!$C$21*'Water demand'!L155/1000))</f>
        <v>0</v>
      </c>
      <c r="M155" s="12">
        <f>IF(Control!$C$11="Highly pure",Parameters!$C$11*'Water demand'!M155/1000,IF(Control!$C$11="Tap water",0,Parameters!$C$21*'Water demand'!M155/1000))</f>
        <v>0</v>
      </c>
      <c r="N155" s="12">
        <f>IF(Control!$C$11="Highly pure",Parameters!$C$11*'Water demand'!N155/1000,IF(Control!$C$11="Tap water",0,Parameters!$C$21*'Water demand'!N155/1000))</f>
        <v>0</v>
      </c>
      <c r="O155" s="12">
        <f>IF(Control!$C$11="Highly pure",Parameters!$C$11*'Water demand'!O155/1000,IF(Control!$C$11="Tap water",0,Parameters!$C$21*'Water demand'!O155/1000))</f>
        <v>0</v>
      </c>
      <c r="P155" s="12">
        <f>IF(Control!$C$11="Highly pure",Parameters!$C$11*'Water demand'!P155/1000,IF(Control!$C$11="Tap water",0,Parameters!$C$21*'Water demand'!P155/1000))</f>
        <v>0</v>
      </c>
      <c r="Q155" s="12">
        <f>IF(Control!$C$11="Highly pure",Parameters!$C$11*'Water demand'!Q155/1000,IF(Control!$C$11="Tap water",0,Parameters!$C$21*'Water demand'!Q155/1000))</f>
        <v>0</v>
      </c>
      <c r="R155" s="12">
        <f>IF(Control!$C$11="Highly pure",Parameters!$C$11*'Water demand'!R155/1000,IF(Control!$C$11="Tap water",0,Parameters!$C$21*'Water demand'!R155/1000))</f>
        <v>0</v>
      </c>
      <c r="S155" s="12">
        <f>IF(Control!$C$11="Highly pure",Parameters!$C$11*'Water demand'!S155/1000,IF(Control!$C$11="Tap water",0,Parameters!$C$21*'Water demand'!S155/1000))</f>
        <v>0</v>
      </c>
      <c r="T155" s="12">
        <f>IF(Control!$C$11="Highly pure",Parameters!$C$11*'Water demand'!T155/1000,IF(Control!$C$11="Tap water",0,Parameters!$C$21*'Water demand'!T155/1000))</f>
        <v>0</v>
      </c>
      <c r="U155" s="12">
        <f>IF(Control!$C$11="Highly pure",Parameters!$C$11*'Water demand'!U155/1000,IF(Control!$C$11="Tap water",0,Parameters!$C$21*'Water demand'!U155/1000))</f>
        <v>0</v>
      </c>
      <c r="V155" s="12">
        <f>IF(Control!$C$11="Highly pure",Parameters!$C$11*'Water demand'!V155/1000,IF(Control!$C$11="Tap water",0,Parameters!$C$21*'Water demand'!V155/1000))</f>
        <v>0</v>
      </c>
      <c r="W155" s="12">
        <f>IF(Control!$C$11="Highly pure",Parameters!$C$11*'Water demand'!W155/1000,IF(Control!$C$11="Tap water",0,Parameters!$C$21*'Water demand'!W155/1000))</f>
        <v>0</v>
      </c>
      <c r="X155" s="12">
        <f>IF(Control!$C$11="Highly pure",Parameters!$C$11*'Water demand'!X155/1000,IF(Control!$C$11="Tap water",0,Parameters!$C$21*'Water demand'!X155/1000))</f>
        <v>0</v>
      </c>
      <c r="Y155" s="12">
        <f>IF(Control!$C$11="Highly pure",Parameters!$C$11*'Water demand'!Y155/1000,IF(Control!$C$11="Tap water",0,Parameters!$C$21*'Water demand'!Y155/1000))</f>
        <v>0</v>
      </c>
      <c r="Z155" s="12">
        <f>IF(Control!$C$11="Highly pure",Parameters!$C$11*'Water demand'!Z155/1000,IF(Control!$C$11="Tap water",0,Parameters!$C$21*'Water demand'!Z155/1000))</f>
        <v>0</v>
      </c>
      <c r="AB155" s="7">
        <f t="shared" si="2"/>
        <v>0</v>
      </c>
    </row>
    <row r="156" spans="2:28" x14ac:dyDescent="0.2">
      <c r="B156" s="6">
        <v>44350</v>
      </c>
      <c r="C156" s="12">
        <f>IF(Control!$C$11="Highly pure",Parameters!$C$11*'Water demand'!C156/1000,IF(Control!$C$11="Tap water",0,Parameters!$C$21*'Water demand'!C156/1000))</f>
        <v>0</v>
      </c>
      <c r="D156" s="12">
        <f>IF(Control!$C$11="Highly pure",Parameters!$C$11*'Water demand'!D156/1000,IF(Control!$C$11="Tap water",0,Parameters!$C$21*'Water demand'!D156/1000))</f>
        <v>0</v>
      </c>
      <c r="E156" s="12">
        <f>IF(Control!$C$11="Highly pure",Parameters!$C$11*'Water demand'!E156/1000,IF(Control!$C$11="Tap water",0,Parameters!$C$21*'Water demand'!E156/1000))</f>
        <v>0</v>
      </c>
      <c r="F156" s="12">
        <f>IF(Control!$C$11="Highly pure",Parameters!$C$11*'Water demand'!F156/1000,IF(Control!$C$11="Tap water",0,Parameters!$C$21*'Water demand'!F156/1000))</f>
        <v>0</v>
      </c>
      <c r="G156" s="12">
        <f>IF(Control!$C$11="Highly pure",Parameters!$C$11*'Water demand'!G156/1000,IF(Control!$C$11="Tap water",0,Parameters!$C$21*'Water demand'!G156/1000))</f>
        <v>0</v>
      </c>
      <c r="H156" s="12">
        <f>IF(Control!$C$11="Highly pure",Parameters!$C$11*'Water demand'!H156/1000,IF(Control!$C$11="Tap water",0,Parameters!$C$21*'Water demand'!H156/1000))</f>
        <v>0</v>
      </c>
      <c r="I156" s="12">
        <f>IF(Control!$C$11="Highly pure",Parameters!$C$11*'Water demand'!I156/1000,IF(Control!$C$11="Tap water",0,Parameters!$C$21*'Water demand'!I156/1000))</f>
        <v>0</v>
      </c>
      <c r="J156" s="12">
        <f>IF(Control!$C$11="Highly pure",Parameters!$C$11*'Water demand'!J156/1000,IF(Control!$C$11="Tap water",0,Parameters!$C$21*'Water demand'!J156/1000))</f>
        <v>0</v>
      </c>
      <c r="K156" s="12">
        <f>IF(Control!$C$11="Highly pure",Parameters!$C$11*'Water demand'!K156/1000,IF(Control!$C$11="Tap water",0,Parameters!$C$21*'Water demand'!K156/1000))</f>
        <v>0</v>
      </c>
      <c r="L156" s="12">
        <f>IF(Control!$C$11="Highly pure",Parameters!$C$11*'Water demand'!L156/1000,IF(Control!$C$11="Tap water",0,Parameters!$C$21*'Water demand'!L156/1000))</f>
        <v>0</v>
      </c>
      <c r="M156" s="12">
        <f>IF(Control!$C$11="Highly pure",Parameters!$C$11*'Water demand'!M156/1000,IF(Control!$C$11="Tap water",0,Parameters!$C$21*'Water demand'!M156/1000))</f>
        <v>0</v>
      </c>
      <c r="N156" s="12">
        <f>IF(Control!$C$11="Highly pure",Parameters!$C$11*'Water demand'!N156/1000,IF(Control!$C$11="Tap water",0,Parameters!$C$21*'Water demand'!N156/1000))</f>
        <v>0</v>
      </c>
      <c r="O156" s="12">
        <f>IF(Control!$C$11="Highly pure",Parameters!$C$11*'Water demand'!O156/1000,IF(Control!$C$11="Tap water",0,Parameters!$C$21*'Water demand'!O156/1000))</f>
        <v>0</v>
      </c>
      <c r="P156" s="12">
        <f>IF(Control!$C$11="Highly pure",Parameters!$C$11*'Water demand'!P156/1000,IF(Control!$C$11="Tap water",0,Parameters!$C$21*'Water demand'!P156/1000))</f>
        <v>0</v>
      </c>
      <c r="Q156" s="12">
        <f>IF(Control!$C$11="Highly pure",Parameters!$C$11*'Water demand'!Q156/1000,IF(Control!$C$11="Tap water",0,Parameters!$C$21*'Water demand'!Q156/1000))</f>
        <v>0</v>
      </c>
      <c r="R156" s="12">
        <f>IF(Control!$C$11="Highly pure",Parameters!$C$11*'Water demand'!R156/1000,IF(Control!$C$11="Tap water",0,Parameters!$C$21*'Water demand'!R156/1000))</f>
        <v>0</v>
      </c>
      <c r="S156" s="12">
        <f>IF(Control!$C$11="Highly pure",Parameters!$C$11*'Water demand'!S156/1000,IF(Control!$C$11="Tap water",0,Parameters!$C$21*'Water demand'!S156/1000))</f>
        <v>0</v>
      </c>
      <c r="T156" s="12">
        <f>IF(Control!$C$11="Highly pure",Parameters!$C$11*'Water demand'!T156/1000,IF(Control!$C$11="Tap water",0,Parameters!$C$21*'Water demand'!T156/1000))</f>
        <v>0</v>
      </c>
      <c r="U156" s="12">
        <f>IF(Control!$C$11="Highly pure",Parameters!$C$11*'Water demand'!U156/1000,IF(Control!$C$11="Tap water",0,Parameters!$C$21*'Water demand'!U156/1000))</f>
        <v>0</v>
      </c>
      <c r="V156" s="12">
        <f>IF(Control!$C$11="Highly pure",Parameters!$C$11*'Water demand'!V156/1000,IF(Control!$C$11="Tap water",0,Parameters!$C$21*'Water demand'!V156/1000))</f>
        <v>0</v>
      </c>
      <c r="W156" s="12">
        <f>IF(Control!$C$11="Highly pure",Parameters!$C$11*'Water demand'!W156/1000,IF(Control!$C$11="Tap water",0,Parameters!$C$21*'Water demand'!W156/1000))</f>
        <v>0</v>
      </c>
      <c r="X156" s="12">
        <f>IF(Control!$C$11="Highly pure",Parameters!$C$11*'Water demand'!X156/1000,IF(Control!$C$11="Tap water",0,Parameters!$C$21*'Water demand'!X156/1000))</f>
        <v>0</v>
      </c>
      <c r="Y156" s="12">
        <f>IF(Control!$C$11="Highly pure",Parameters!$C$11*'Water demand'!Y156/1000,IF(Control!$C$11="Tap water",0,Parameters!$C$21*'Water demand'!Y156/1000))</f>
        <v>0</v>
      </c>
      <c r="Z156" s="12">
        <f>IF(Control!$C$11="Highly pure",Parameters!$C$11*'Water demand'!Z156/1000,IF(Control!$C$11="Tap water",0,Parameters!$C$21*'Water demand'!Z156/1000))</f>
        <v>0</v>
      </c>
      <c r="AB156" s="7">
        <f t="shared" si="2"/>
        <v>0</v>
      </c>
    </row>
    <row r="157" spans="2:28" x14ac:dyDescent="0.2">
      <c r="B157" s="6">
        <v>44351</v>
      </c>
      <c r="C157" s="12">
        <f>IF(Control!$C$11="Highly pure",Parameters!$C$11*'Water demand'!C157/1000,IF(Control!$C$11="Tap water",0,Parameters!$C$21*'Water demand'!C157/1000))</f>
        <v>0</v>
      </c>
      <c r="D157" s="12">
        <f>IF(Control!$C$11="Highly pure",Parameters!$C$11*'Water demand'!D157/1000,IF(Control!$C$11="Tap water",0,Parameters!$C$21*'Water demand'!D157/1000))</f>
        <v>0</v>
      </c>
      <c r="E157" s="12">
        <f>IF(Control!$C$11="Highly pure",Parameters!$C$11*'Water demand'!E157/1000,IF(Control!$C$11="Tap water",0,Parameters!$C$21*'Water demand'!E157/1000))</f>
        <v>0</v>
      </c>
      <c r="F157" s="12">
        <f>IF(Control!$C$11="Highly pure",Parameters!$C$11*'Water demand'!F157/1000,IF(Control!$C$11="Tap water",0,Parameters!$C$21*'Water demand'!F157/1000))</f>
        <v>0</v>
      </c>
      <c r="G157" s="12">
        <f>IF(Control!$C$11="Highly pure",Parameters!$C$11*'Water demand'!G157/1000,IF(Control!$C$11="Tap water",0,Parameters!$C$21*'Water demand'!G157/1000))</f>
        <v>0</v>
      </c>
      <c r="H157" s="12">
        <f>IF(Control!$C$11="Highly pure",Parameters!$C$11*'Water demand'!H157/1000,IF(Control!$C$11="Tap water",0,Parameters!$C$21*'Water demand'!H157/1000))</f>
        <v>0</v>
      </c>
      <c r="I157" s="12">
        <f>IF(Control!$C$11="Highly pure",Parameters!$C$11*'Water demand'!I157/1000,IF(Control!$C$11="Tap water",0,Parameters!$C$21*'Water demand'!I157/1000))</f>
        <v>0</v>
      </c>
      <c r="J157" s="12">
        <f>IF(Control!$C$11="Highly pure",Parameters!$C$11*'Water demand'!J157/1000,IF(Control!$C$11="Tap water",0,Parameters!$C$21*'Water demand'!J157/1000))</f>
        <v>0</v>
      </c>
      <c r="K157" s="12">
        <f>IF(Control!$C$11="Highly pure",Parameters!$C$11*'Water demand'!K157/1000,IF(Control!$C$11="Tap water",0,Parameters!$C$21*'Water demand'!K157/1000))</f>
        <v>0</v>
      </c>
      <c r="L157" s="12">
        <f>IF(Control!$C$11="Highly pure",Parameters!$C$11*'Water demand'!L157/1000,IF(Control!$C$11="Tap water",0,Parameters!$C$21*'Water demand'!L157/1000))</f>
        <v>0</v>
      </c>
      <c r="M157" s="12">
        <f>IF(Control!$C$11="Highly pure",Parameters!$C$11*'Water demand'!M157/1000,IF(Control!$C$11="Tap water",0,Parameters!$C$21*'Water demand'!M157/1000))</f>
        <v>0</v>
      </c>
      <c r="N157" s="12">
        <f>IF(Control!$C$11="Highly pure",Parameters!$C$11*'Water demand'!N157/1000,IF(Control!$C$11="Tap water",0,Parameters!$C$21*'Water demand'!N157/1000))</f>
        <v>0</v>
      </c>
      <c r="O157" s="12">
        <f>IF(Control!$C$11="Highly pure",Parameters!$C$11*'Water demand'!O157/1000,IF(Control!$C$11="Tap water",0,Parameters!$C$21*'Water demand'!O157/1000))</f>
        <v>0</v>
      </c>
      <c r="P157" s="12">
        <f>IF(Control!$C$11="Highly pure",Parameters!$C$11*'Water demand'!P157/1000,IF(Control!$C$11="Tap water",0,Parameters!$C$21*'Water demand'!P157/1000))</f>
        <v>0</v>
      </c>
      <c r="Q157" s="12">
        <f>IF(Control!$C$11="Highly pure",Parameters!$C$11*'Water demand'!Q157/1000,IF(Control!$C$11="Tap water",0,Parameters!$C$21*'Water demand'!Q157/1000))</f>
        <v>0</v>
      </c>
      <c r="R157" s="12">
        <f>IF(Control!$C$11="Highly pure",Parameters!$C$11*'Water demand'!R157/1000,IF(Control!$C$11="Tap water",0,Parameters!$C$21*'Water demand'!R157/1000))</f>
        <v>0</v>
      </c>
      <c r="S157" s="12">
        <f>IF(Control!$C$11="Highly pure",Parameters!$C$11*'Water demand'!S157/1000,IF(Control!$C$11="Tap water",0,Parameters!$C$21*'Water demand'!S157/1000))</f>
        <v>0</v>
      </c>
      <c r="T157" s="12">
        <f>IF(Control!$C$11="Highly pure",Parameters!$C$11*'Water demand'!T157/1000,IF(Control!$C$11="Tap water",0,Parameters!$C$21*'Water demand'!T157/1000))</f>
        <v>0</v>
      </c>
      <c r="U157" s="12">
        <f>IF(Control!$C$11="Highly pure",Parameters!$C$11*'Water demand'!U157/1000,IF(Control!$C$11="Tap water",0,Parameters!$C$21*'Water demand'!U157/1000))</f>
        <v>0</v>
      </c>
      <c r="V157" s="12">
        <f>IF(Control!$C$11="Highly pure",Parameters!$C$11*'Water demand'!V157/1000,IF(Control!$C$11="Tap water",0,Parameters!$C$21*'Water demand'!V157/1000))</f>
        <v>0</v>
      </c>
      <c r="W157" s="12">
        <f>IF(Control!$C$11="Highly pure",Parameters!$C$11*'Water demand'!W157/1000,IF(Control!$C$11="Tap water",0,Parameters!$C$21*'Water demand'!W157/1000))</f>
        <v>0</v>
      </c>
      <c r="X157" s="12">
        <f>IF(Control!$C$11="Highly pure",Parameters!$C$11*'Water demand'!X157/1000,IF(Control!$C$11="Tap water",0,Parameters!$C$21*'Water demand'!X157/1000))</f>
        <v>0</v>
      </c>
      <c r="Y157" s="12">
        <f>IF(Control!$C$11="Highly pure",Parameters!$C$11*'Water demand'!Y157/1000,IF(Control!$C$11="Tap water",0,Parameters!$C$21*'Water demand'!Y157/1000))</f>
        <v>0</v>
      </c>
      <c r="Z157" s="12">
        <f>IF(Control!$C$11="Highly pure",Parameters!$C$11*'Water demand'!Z157/1000,IF(Control!$C$11="Tap water",0,Parameters!$C$21*'Water demand'!Z157/1000))</f>
        <v>0</v>
      </c>
      <c r="AB157" s="7">
        <f t="shared" si="2"/>
        <v>0</v>
      </c>
    </row>
    <row r="158" spans="2:28" x14ac:dyDescent="0.2">
      <c r="B158" s="6">
        <v>44352</v>
      </c>
      <c r="C158" s="12">
        <f>IF(Control!$C$11="Highly pure",Parameters!$C$11*'Water demand'!C158/1000,IF(Control!$C$11="Tap water",0,Parameters!$C$21*'Water demand'!C158/1000))</f>
        <v>0</v>
      </c>
      <c r="D158" s="12">
        <f>IF(Control!$C$11="Highly pure",Parameters!$C$11*'Water demand'!D158/1000,IF(Control!$C$11="Tap water",0,Parameters!$C$21*'Water demand'!D158/1000))</f>
        <v>0</v>
      </c>
      <c r="E158" s="12">
        <f>IF(Control!$C$11="Highly pure",Parameters!$C$11*'Water demand'!E158/1000,IF(Control!$C$11="Tap water",0,Parameters!$C$21*'Water demand'!E158/1000))</f>
        <v>0</v>
      </c>
      <c r="F158" s="12">
        <f>IF(Control!$C$11="Highly pure",Parameters!$C$11*'Water demand'!F158/1000,IF(Control!$C$11="Tap water",0,Parameters!$C$21*'Water demand'!F158/1000))</f>
        <v>0</v>
      </c>
      <c r="G158" s="12">
        <f>IF(Control!$C$11="Highly pure",Parameters!$C$11*'Water demand'!G158/1000,IF(Control!$C$11="Tap water",0,Parameters!$C$21*'Water demand'!G158/1000))</f>
        <v>0</v>
      </c>
      <c r="H158" s="12">
        <f>IF(Control!$C$11="Highly pure",Parameters!$C$11*'Water demand'!H158/1000,IF(Control!$C$11="Tap water",0,Parameters!$C$21*'Water demand'!H158/1000))</f>
        <v>0</v>
      </c>
      <c r="I158" s="12">
        <f>IF(Control!$C$11="Highly pure",Parameters!$C$11*'Water demand'!I158/1000,IF(Control!$C$11="Tap water",0,Parameters!$C$21*'Water demand'!I158/1000))</f>
        <v>0</v>
      </c>
      <c r="J158" s="12">
        <f>IF(Control!$C$11="Highly pure",Parameters!$C$11*'Water demand'!J158/1000,IF(Control!$C$11="Tap water",0,Parameters!$C$21*'Water demand'!J158/1000))</f>
        <v>0</v>
      </c>
      <c r="K158" s="12">
        <f>IF(Control!$C$11="Highly pure",Parameters!$C$11*'Water demand'!K158/1000,IF(Control!$C$11="Tap water",0,Parameters!$C$21*'Water demand'!K158/1000))</f>
        <v>0</v>
      </c>
      <c r="L158" s="12">
        <f>IF(Control!$C$11="Highly pure",Parameters!$C$11*'Water demand'!L158/1000,IF(Control!$C$11="Tap water",0,Parameters!$C$21*'Water demand'!L158/1000))</f>
        <v>0</v>
      </c>
      <c r="M158" s="12">
        <f>IF(Control!$C$11="Highly pure",Parameters!$C$11*'Water demand'!M158/1000,IF(Control!$C$11="Tap water",0,Parameters!$C$21*'Water demand'!M158/1000))</f>
        <v>0</v>
      </c>
      <c r="N158" s="12">
        <f>IF(Control!$C$11="Highly pure",Parameters!$C$11*'Water demand'!N158/1000,IF(Control!$C$11="Tap water",0,Parameters!$C$21*'Water demand'!N158/1000))</f>
        <v>0</v>
      </c>
      <c r="O158" s="12">
        <f>IF(Control!$C$11="Highly pure",Parameters!$C$11*'Water demand'!O158/1000,IF(Control!$C$11="Tap water",0,Parameters!$C$21*'Water demand'!O158/1000))</f>
        <v>0</v>
      </c>
      <c r="P158" s="12">
        <f>IF(Control!$C$11="Highly pure",Parameters!$C$11*'Water demand'!P158/1000,IF(Control!$C$11="Tap water",0,Parameters!$C$21*'Water demand'!P158/1000))</f>
        <v>0</v>
      </c>
      <c r="Q158" s="12">
        <f>IF(Control!$C$11="Highly pure",Parameters!$C$11*'Water demand'!Q158/1000,IF(Control!$C$11="Tap water",0,Parameters!$C$21*'Water demand'!Q158/1000))</f>
        <v>0</v>
      </c>
      <c r="R158" s="12">
        <f>IF(Control!$C$11="Highly pure",Parameters!$C$11*'Water demand'!R158/1000,IF(Control!$C$11="Tap water",0,Parameters!$C$21*'Water demand'!R158/1000))</f>
        <v>0</v>
      </c>
      <c r="S158" s="12">
        <f>IF(Control!$C$11="Highly pure",Parameters!$C$11*'Water demand'!S158/1000,IF(Control!$C$11="Tap water",0,Parameters!$C$21*'Water demand'!S158/1000))</f>
        <v>0</v>
      </c>
      <c r="T158" s="12">
        <f>IF(Control!$C$11="Highly pure",Parameters!$C$11*'Water demand'!T158/1000,IF(Control!$C$11="Tap water",0,Parameters!$C$21*'Water demand'!T158/1000))</f>
        <v>0</v>
      </c>
      <c r="U158" s="12">
        <f>IF(Control!$C$11="Highly pure",Parameters!$C$11*'Water demand'!U158/1000,IF(Control!$C$11="Tap water",0,Parameters!$C$21*'Water demand'!U158/1000))</f>
        <v>0</v>
      </c>
      <c r="V158" s="12">
        <f>IF(Control!$C$11="Highly pure",Parameters!$C$11*'Water demand'!V158/1000,IF(Control!$C$11="Tap water",0,Parameters!$C$21*'Water demand'!V158/1000))</f>
        <v>0</v>
      </c>
      <c r="W158" s="12">
        <f>IF(Control!$C$11="Highly pure",Parameters!$C$11*'Water demand'!W158/1000,IF(Control!$C$11="Tap water",0,Parameters!$C$21*'Water demand'!W158/1000))</f>
        <v>0</v>
      </c>
      <c r="X158" s="12">
        <f>IF(Control!$C$11="Highly pure",Parameters!$C$11*'Water demand'!X158/1000,IF(Control!$C$11="Tap water",0,Parameters!$C$21*'Water demand'!X158/1000))</f>
        <v>0</v>
      </c>
      <c r="Y158" s="12">
        <f>IF(Control!$C$11="Highly pure",Parameters!$C$11*'Water demand'!Y158/1000,IF(Control!$C$11="Tap water",0,Parameters!$C$21*'Water demand'!Y158/1000))</f>
        <v>0</v>
      </c>
      <c r="Z158" s="12">
        <f>IF(Control!$C$11="Highly pure",Parameters!$C$11*'Water demand'!Z158/1000,IF(Control!$C$11="Tap water",0,Parameters!$C$21*'Water demand'!Z158/1000))</f>
        <v>0</v>
      </c>
      <c r="AB158" s="7">
        <f t="shared" si="2"/>
        <v>0</v>
      </c>
    </row>
    <row r="159" spans="2:28" x14ac:dyDescent="0.2">
      <c r="B159" s="6">
        <v>44353</v>
      </c>
      <c r="C159" s="12">
        <f>IF(Control!$C$11="Highly pure",Parameters!$C$11*'Water demand'!C159/1000,IF(Control!$C$11="Tap water",0,Parameters!$C$21*'Water demand'!C159/1000))</f>
        <v>0</v>
      </c>
      <c r="D159" s="12">
        <f>IF(Control!$C$11="Highly pure",Parameters!$C$11*'Water demand'!D159/1000,IF(Control!$C$11="Tap water",0,Parameters!$C$21*'Water demand'!D159/1000))</f>
        <v>0</v>
      </c>
      <c r="E159" s="12">
        <f>IF(Control!$C$11="Highly pure",Parameters!$C$11*'Water demand'!E159/1000,IF(Control!$C$11="Tap water",0,Parameters!$C$21*'Water demand'!E159/1000))</f>
        <v>0</v>
      </c>
      <c r="F159" s="12">
        <f>IF(Control!$C$11="Highly pure",Parameters!$C$11*'Water demand'!F159/1000,IF(Control!$C$11="Tap water",0,Parameters!$C$21*'Water demand'!F159/1000))</f>
        <v>0</v>
      </c>
      <c r="G159" s="12">
        <f>IF(Control!$C$11="Highly pure",Parameters!$C$11*'Water demand'!G159/1000,IF(Control!$C$11="Tap water",0,Parameters!$C$21*'Water demand'!G159/1000))</f>
        <v>0</v>
      </c>
      <c r="H159" s="12">
        <f>IF(Control!$C$11="Highly pure",Parameters!$C$11*'Water demand'!H159/1000,IF(Control!$C$11="Tap water",0,Parameters!$C$21*'Water demand'!H159/1000))</f>
        <v>0</v>
      </c>
      <c r="I159" s="12">
        <f>IF(Control!$C$11="Highly pure",Parameters!$C$11*'Water demand'!I159/1000,IF(Control!$C$11="Tap water",0,Parameters!$C$21*'Water demand'!I159/1000))</f>
        <v>0</v>
      </c>
      <c r="J159" s="12">
        <f>IF(Control!$C$11="Highly pure",Parameters!$C$11*'Water demand'!J159/1000,IF(Control!$C$11="Tap water",0,Parameters!$C$21*'Water demand'!J159/1000))</f>
        <v>0</v>
      </c>
      <c r="K159" s="12">
        <f>IF(Control!$C$11="Highly pure",Parameters!$C$11*'Water demand'!K159/1000,IF(Control!$C$11="Tap water",0,Parameters!$C$21*'Water demand'!K159/1000))</f>
        <v>0</v>
      </c>
      <c r="L159" s="12">
        <f>IF(Control!$C$11="Highly pure",Parameters!$C$11*'Water demand'!L159/1000,IF(Control!$C$11="Tap water",0,Parameters!$C$21*'Water demand'!L159/1000))</f>
        <v>0</v>
      </c>
      <c r="M159" s="12">
        <f>IF(Control!$C$11="Highly pure",Parameters!$C$11*'Water demand'!M159/1000,IF(Control!$C$11="Tap water",0,Parameters!$C$21*'Water demand'!M159/1000))</f>
        <v>0</v>
      </c>
      <c r="N159" s="12">
        <f>IF(Control!$C$11="Highly pure",Parameters!$C$11*'Water demand'!N159/1000,IF(Control!$C$11="Tap water",0,Parameters!$C$21*'Water demand'!N159/1000))</f>
        <v>0</v>
      </c>
      <c r="O159" s="12">
        <f>IF(Control!$C$11="Highly pure",Parameters!$C$11*'Water demand'!O159/1000,IF(Control!$C$11="Tap water",0,Parameters!$C$21*'Water demand'!O159/1000))</f>
        <v>0</v>
      </c>
      <c r="P159" s="12">
        <f>IF(Control!$C$11="Highly pure",Parameters!$C$11*'Water demand'!P159/1000,IF(Control!$C$11="Tap water",0,Parameters!$C$21*'Water demand'!P159/1000))</f>
        <v>0</v>
      </c>
      <c r="Q159" s="12">
        <f>IF(Control!$C$11="Highly pure",Parameters!$C$11*'Water demand'!Q159/1000,IF(Control!$C$11="Tap water",0,Parameters!$C$21*'Water demand'!Q159/1000))</f>
        <v>0</v>
      </c>
      <c r="R159" s="12">
        <f>IF(Control!$C$11="Highly pure",Parameters!$C$11*'Water demand'!R159/1000,IF(Control!$C$11="Tap water",0,Parameters!$C$21*'Water demand'!R159/1000))</f>
        <v>0</v>
      </c>
      <c r="S159" s="12">
        <f>IF(Control!$C$11="Highly pure",Parameters!$C$11*'Water demand'!S159/1000,IF(Control!$C$11="Tap water",0,Parameters!$C$21*'Water demand'!S159/1000))</f>
        <v>0</v>
      </c>
      <c r="T159" s="12">
        <f>IF(Control!$C$11="Highly pure",Parameters!$C$11*'Water demand'!T159/1000,IF(Control!$C$11="Tap water",0,Parameters!$C$21*'Water demand'!T159/1000))</f>
        <v>0</v>
      </c>
      <c r="U159" s="12">
        <f>IF(Control!$C$11="Highly pure",Parameters!$C$11*'Water demand'!U159/1000,IF(Control!$C$11="Tap water",0,Parameters!$C$21*'Water demand'!U159/1000))</f>
        <v>0</v>
      </c>
      <c r="V159" s="12">
        <f>IF(Control!$C$11="Highly pure",Parameters!$C$11*'Water demand'!V159/1000,IF(Control!$C$11="Tap water",0,Parameters!$C$21*'Water demand'!V159/1000))</f>
        <v>0</v>
      </c>
      <c r="W159" s="12">
        <f>IF(Control!$C$11="Highly pure",Parameters!$C$11*'Water demand'!W159/1000,IF(Control!$C$11="Tap water",0,Parameters!$C$21*'Water demand'!W159/1000))</f>
        <v>0</v>
      </c>
      <c r="X159" s="12">
        <f>IF(Control!$C$11="Highly pure",Parameters!$C$11*'Water demand'!X159/1000,IF(Control!$C$11="Tap water",0,Parameters!$C$21*'Water demand'!X159/1000))</f>
        <v>0</v>
      </c>
      <c r="Y159" s="12">
        <f>IF(Control!$C$11="Highly pure",Parameters!$C$11*'Water demand'!Y159/1000,IF(Control!$C$11="Tap water",0,Parameters!$C$21*'Water demand'!Y159/1000))</f>
        <v>0</v>
      </c>
      <c r="Z159" s="12">
        <f>IF(Control!$C$11="Highly pure",Parameters!$C$11*'Water demand'!Z159/1000,IF(Control!$C$11="Tap water",0,Parameters!$C$21*'Water demand'!Z159/1000))</f>
        <v>0</v>
      </c>
      <c r="AB159" s="7">
        <f t="shared" si="2"/>
        <v>0</v>
      </c>
    </row>
    <row r="160" spans="2:28" x14ac:dyDescent="0.2">
      <c r="B160" s="6">
        <v>44354</v>
      </c>
      <c r="C160" s="12">
        <f>IF(Control!$C$11="Highly pure",Parameters!$C$11*'Water demand'!C160/1000,IF(Control!$C$11="Tap water",0,Parameters!$C$21*'Water demand'!C160/1000))</f>
        <v>0</v>
      </c>
      <c r="D160" s="12">
        <f>IF(Control!$C$11="Highly pure",Parameters!$C$11*'Water demand'!D160/1000,IF(Control!$C$11="Tap water",0,Parameters!$C$21*'Water demand'!D160/1000))</f>
        <v>0</v>
      </c>
      <c r="E160" s="12">
        <f>IF(Control!$C$11="Highly pure",Parameters!$C$11*'Water demand'!E160/1000,IF(Control!$C$11="Tap water",0,Parameters!$C$21*'Water demand'!E160/1000))</f>
        <v>0</v>
      </c>
      <c r="F160" s="12">
        <f>IF(Control!$C$11="Highly pure",Parameters!$C$11*'Water demand'!F160/1000,IF(Control!$C$11="Tap water",0,Parameters!$C$21*'Water demand'!F160/1000))</f>
        <v>0</v>
      </c>
      <c r="G160" s="12">
        <f>IF(Control!$C$11="Highly pure",Parameters!$C$11*'Water demand'!G160/1000,IF(Control!$C$11="Tap water",0,Parameters!$C$21*'Water demand'!G160/1000))</f>
        <v>0</v>
      </c>
      <c r="H160" s="12">
        <f>IF(Control!$C$11="Highly pure",Parameters!$C$11*'Water demand'!H160/1000,IF(Control!$C$11="Tap water",0,Parameters!$C$21*'Water demand'!H160/1000))</f>
        <v>0</v>
      </c>
      <c r="I160" s="12">
        <f>IF(Control!$C$11="Highly pure",Parameters!$C$11*'Water demand'!I160/1000,IF(Control!$C$11="Tap water",0,Parameters!$C$21*'Water demand'!I160/1000))</f>
        <v>0</v>
      </c>
      <c r="J160" s="12">
        <f>IF(Control!$C$11="Highly pure",Parameters!$C$11*'Water demand'!J160/1000,IF(Control!$C$11="Tap water",0,Parameters!$C$21*'Water demand'!J160/1000))</f>
        <v>0</v>
      </c>
      <c r="K160" s="12">
        <f>IF(Control!$C$11="Highly pure",Parameters!$C$11*'Water demand'!K160/1000,IF(Control!$C$11="Tap water",0,Parameters!$C$21*'Water demand'!K160/1000))</f>
        <v>0</v>
      </c>
      <c r="L160" s="12">
        <f>IF(Control!$C$11="Highly pure",Parameters!$C$11*'Water demand'!L160/1000,IF(Control!$C$11="Tap water",0,Parameters!$C$21*'Water demand'!L160/1000))</f>
        <v>0</v>
      </c>
      <c r="M160" s="12">
        <f>IF(Control!$C$11="Highly pure",Parameters!$C$11*'Water demand'!M160/1000,IF(Control!$C$11="Tap water",0,Parameters!$C$21*'Water demand'!M160/1000))</f>
        <v>0</v>
      </c>
      <c r="N160" s="12">
        <f>IF(Control!$C$11="Highly pure",Parameters!$C$11*'Water demand'!N160/1000,IF(Control!$C$11="Tap water",0,Parameters!$C$21*'Water demand'!N160/1000))</f>
        <v>0</v>
      </c>
      <c r="O160" s="12">
        <f>IF(Control!$C$11="Highly pure",Parameters!$C$11*'Water demand'!O160/1000,IF(Control!$C$11="Tap water",0,Parameters!$C$21*'Water demand'!O160/1000))</f>
        <v>0</v>
      </c>
      <c r="P160" s="12">
        <f>IF(Control!$C$11="Highly pure",Parameters!$C$11*'Water demand'!P160/1000,IF(Control!$C$11="Tap water",0,Parameters!$C$21*'Water demand'!P160/1000))</f>
        <v>0</v>
      </c>
      <c r="Q160" s="12">
        <f>IF(Control!$C$11="Highly pure",Parameters!$C$11*'Water demand'!Q160/1000,IF(Control!$C$11="Tap water",0,Parameters!$C$21*'Water demand'!Q160/1000))</f>
        <v>0</v>
      </c>
      <c r="R160" s="12">
        <f>IF(Control!$C$11="Highly pure",Parameters!$C$11*'Water demand'!R160/1000,IF(Control!$C$11="Tap water",0,Parameters!$C$21*'Water demand'!R160/1000))</f>
        <v>0</v>
      </c>
      <c r="S160" s="12">
        <f>IF(Control!$C$11="Highly pure",Parameters!$C$11*'Water demand'!S160/1000,IF(Control!$C$11="Tap water",0,Parameters!$C$21*'Water demand'!S160/1000))</f>
        <v>0</v>
      </c>
      <c r="T160" s="12">
        <f>IF(Control!$C$11="Highly pure",Parameters!$C$11*'Water demand'!T160/1000,IF(Control!$C$11="Tap water",0,Parameters!$C$21*'Water demand'!T160/1000))</f>
        <v>0</v>
      </c>
      <c r="U160" s="12">
        <f>IF(Control!$C$11="Highly pure",Parameters!$C$11*'Water demand'!U160/1000,IF(Control!$C$11="Tap water",0,Parameters!$C$21*'Water demand'!U160/1000))</f>
        <v>0</v>
      </c>
      <c r="V160" s="12">
        <f>IF(Control!$C$11="Highly pure",Parameters!$C$11*'Water demand'!V160/1000,IF(Control!$C$11="Tap water",0,Parameters!$C$21*'Water demand'!V160/1000))</f>
        <v>0</v>
      </c>
      <c r="W160" s="12">
        <f>IF(Control!$C$11="Highly pure",Parameters!$C$11*'Water demand'!W160/1000,IF(Control!$C$11="Tap water",0,Parameters!$C$21*'Water demand'!W160/1000))</f>
        <v>0</v>
      </c>
      <c r="X160" s="12">
        <f>IF(Control!$C$11="Highly pure",Parameters!$C$11*'Water demand'!X160/1000,IF(Control!$C$11="Tap water",0,Parameters!$C$21*'Water demand'!X160/1000))</f>
        <v>0</v>
      </c>
      <c r="Y160" s="12">
        <f>IF(Control!$C$11="Highly pure",Parameters!$C$11*'Water demand'!Y160/1000,IF(Control!$C$11="Tap water",0,Parameters!$C$21*'Water demand'!Y160/1000))</f>
        <v>0</v>
      </c>
      <c r="Z160" s="12">
        <f>IF(Control!$C$11="Highly pure",Parameters!$C$11*'Water demand'!Z160/1000,IF(Control!$C$11="Tap water",0,Parameters!$C$21*'Water demand'!Z160/1000))</f>
        <v>0</v>
      </c>
      <c r="AB160" s="7">
        <f t="shared" si="2"/>
        <v>0</v>
      </c>
    </row>
    <row r="161" spans="2:28" x14ac:dyDescent="0.2">
      <c r="B161" s="6">
        <v>44355</v>
      </c>
      <c r="C161" s="12">
        <f>IF(Control!$C$11="Highly pure",Parameters!$C$11*'Water demand'!C161/1000,IF(Control!$C$11="Tap water",0,Parameters!$C$21*'Water demand'!C161/1000))</f>
        <v>0</v>
      </c>
      <c r="D161" s="12">
        <f>IF(Control!$C$11="Highly pure",Parameters!$C$11*'Water demand'!D161/1000,IF(Control!$C$11="Tap water",0,Parameters!$C$21*'Water demand'!D161/1000))</f>
        <v>0</v>
      </c>
      <c r="E161" s="12">
        <f>IF(Control!$C$11="Highly pure",Parameters!$C$11*'Water demand'!E161/1000,IF(Control!$C$11="Tap water",0,Parameters!$C$21*'Water demand'!E161/1000))</f>
        <v>0</v>
      </c>
      <c r="F161" s="12">
        <f>IF(Control!$C$11="Highly pure",Parameters!$C$11*'Water demand'!F161/1000,IF(Control!$C$11="Tap water",0,Parameters!$C$21*'Water demand'!F161/1000))</f>
        <v>0</v>
      </c>
      <c r="G161" s="12">
        <f>IF(Control!$C$11="Highly pure",Parameters!$C$11*'Water demand'!G161/1000,IF(Control!$C$11="Tap water",0,Parameters!$C$21*'Water demand'!G161/1000))</f>
        <v>0</v>
      </c>
      <c r="H161" s="12">
        <f>IF(Control!$C$11="Highly pure",Parameters!$C$11*'Water demand'!H161/1000,IF(Control!$C$11="Tap water",0,Parameters!$C$21*'Water demand'!H161/1000))</f>
        <v>0</v>
      </c>
      <c r="I161" s="12">
        <f>IF(Control!$C$11="Highly pure",Parameters!$C$11*'Water demand'!I161/1000,IF(Control!$C$11="Tap water",0,Parameters!$C$21*'Water demand'!I161/1000))</f>
        <v>0</v>
      </c>
      <c r="J161" s="12">
        <f>IF(Control!$C$11="Highly pure",Parameters!$C$11*'Water demand'!J161/1000,IF(Control!$C$11="Tap water",0,Parameters!$C$21*'Water demand'!J161/1000))</f>
        <v>0</v>
      </c>
      <c r="K161" s="12">
        <f>IF(Control!$C$11="Highly pure",Parameters!$C$11*'Water demand'!K161/1000,IF(Control!$C$11="Tap water",0,Parameters!$C$21*'Water demand'!K161/1000))</f>
        <v>0</v>
      </c>
      <c r="L161" s="12">
        <f>IF(Control!$C$11="Highly pure",Parameters!$C$11*'Water demand'!L161/1000,IF(Control!$C$11="Tap water",0,Parameters!$C$21*'Water demand'!L161/1000))</f>
        <v>0</v>
      </c>
      <c r="M161" s="12">
        <f>IF(Control!$C$11="Highly pure",Parameters!$C$11*'Water demand'!M161/1000,IF(Control!$C$11="Tap water",0,Parameters!$C$21*'Water demand'!M161/1000))</f>
        <v>0</v>
      </c>
      <c r="N161" s="12">
        <f>IF(Control!$C$11="Highly pure",Parameters!$C$11*'Water demand'!N161/1000,IF(Control!$C$11="Tap water",0,Parameters!$C$21*'Water demand'!N161/1000))</f>
        <v>0</v>
      </c>
      <c r="O161" s="12">
        <f>IF(Control!$C$11="Highly pure",Parameters!$C$11*'Water demand'!O161/1000,IF(Control!$C$11="Tap water",0,Parameters!$C$21*'Water demand'!O161/1000))</f>
        <v>0</v>
      </c>
      <c r="P161" s="12">
        <f>IF(Control!$C$11="Highly pure",Parameters!$C$11*'Water demand'!P161/1000,IF(Control!$C$11="Tap water",0,Parameters!$C$21*'Water demand'!P161/1000))</f>
        <v>0</v>
      </c>
      <c r="Q161" s="12">
        <f>IF(Control!$C$11="Highly pure",Parameters!$C$11*'Water demand'!Q161/1000,IF(Control!$C$11="Tap water",0,Parameters!$C$21*'Water demand'!Q161/1000))</f>
        <v>0</v>
      </c>
      <c r="R161" s="12">
        <f>IF(Control!$C$11="Highly pure",Parameters!$C$11*'Water demand'!R161/1000,IF(Control!$C$11="Tap water",0,Parameters!$C$21*'Water demand'!R161/1000))</f>
        <v>0</v>
      </c>
      <c r="S161" s="12">
        <f>IF(Control!$C$11="Highly pure",Parameters!$C$11*'Water demand'!S161/1000,IF(Control!$C$11="Tap water",0,Parameters!$C$21*'Water demand'!S161/1000))</f>
        <v>0</v>
      </c>
      <c r="T161" s="12">
        <f>IF(Control!$C$11="Highly pure",Parameters!$C$11*'Water demand'!T161/1000,IF(Control!$C$11="Tap water",0,Parameters!$C$21*'Water demand'!T161/1000))</f>
        <v>0</v>
      </c>
      <c r="U161" s="12">
        <f>IF(Control!$C$11="Highly pure",Parameters!$C$11*'Water demand'!U161/1000,IF(Control!$C$11="Tap water",0,Parameters!$C$21*'Water demand'!U161/1000))</f>
        <v>0</v>
      </c>
      <c r="V161" s="12">
        <f>IF(Control!$C$11="Highly pure",Parameters!$C$11*'Water demand'!V161/1000,IF(Control!$C$11="Tap water",0,Parameters!$C$21*'Water demand'!V161/1000))</f>
        <v>0</v>
      </c>
      <c r="W161" s="12">
        <f>IF(Control!$C$11="Highly pure",Parameters!$C$11*'Water demand'!W161/1000,IF(Control!$C$11="Tap water",0,Parameters!$C$21*'Water demand'!W161/1000))</f>
        <v>0</v>
      </c>
      <c r="X161" s="12">
        <f>IF(Control!$C$11="Highly pure",Parameters!$C$11*'Water demand'!X161/1000,IF(Control!$C$11="Tap water",0,Parameters!$C$21*'Water demand'!X161/1000))</f>
        <v>0</v>
      </c>
      <c r="Y161" s="12">
        <f>IF(Control!$C$11="Highly pure",Parameters!$C$11*'Water demand'!Y161/1000,IF(Control!$C$11="Tap water",0,Parameters!$C$21*'Water demand'!Y161/1000))</f>
        <v>0</v>
      </c>
      <c r="Z161" s="12">
        <f>IF(Control!$C$11="Highly pure",Parameters!$C$11*'Water demand'!Z161/1000,IF(Control!$C$11="Tap water",0,Parameters!$C$21*'Water demand'!Z161/1000))</f>
        <v>0</v>
      </c>
      <c r="AB161" s="7">
        <f t="shared" si="2"/>
        <v>0</v>
      </c>
    </row>
    <row r="162" spans="2:28" x14ac:dyDescent="0.2">
      <c r="B162" s="6">
        <v>44356</v>
      </c>
      <c r="C162" s="12">
        <f>IF(Control!$C$11="Highly pure",Parameters!$C$11*'Water demand'!C162/1000,IF(Control!$C$11="Tap water",0,Parameters!$C$21*'Water demand'!C162/1000))</f>
        <v>0</v>
      </c>
      <c r="D162" s="12">
        <f>IF(Control!$C$11="Highly pure",Parameters!$C$11*'Water demand'!D162/1000,IF(Control!$C$11="Tap water",0,Parameters!$C$21*'Water demand'!D162/1000))</f>
        <v>0</v>
      </c>
      <c r="E162" s="12">
        <f>IF(Control!$C$11="Highly pure",Parameters!$C$11*'Water demand'!E162/1000,IF(Control!$C$11="Tap water",0,Parameters!$C$21*'Water demand'!E162/1000))</f>
        <v>0</v>
      </c>
      <c r="F162" s="12">
        <f>IF(Control!$C$11="Highly pure",Parameters!$C$11*'Water demand'!F162/1000,IF(Control!$C$11="Tap water",0,Parameters!$C$21*'Water demand'!F162/1000))</f>
        <v>0</v>
      </c>
      <c r="G162" s="12">
        <f>IF(Control!$C$11="Highly pure",Parameters!$C$11*'Water demand'!G162/1000,IF(Control!$C$11="Tap water",0,Parameters!$C$21*'Water demand'!G162/1000))</f>
        <v>0</v>
      </c>
      <c r="H162" s="12">
        <f>IF(Control!$C$11="Highly pure",Parameters!$C$11*'Water demand'!H162/1000,IF(Control!$C$11="Tap water",0,Parameters!$C$21*'Water demand'!H162/1000))</f>
        <v>0</v>
      </c>
      <c r="I162" s="12">
        <f>IF(Control!$C$11="Highly pure",Parameters!$C$11*'Water demand'!I162/1000,IF(Control!$C$11="Tap water",0,Parameters!$C$21*'Water demand'!I162/1000))</f>
        <v>0</v>
      </c>
      <c r="J162" s="12">
        <f>IF(Control!$C$11="Highly pure",Parameters!$C$11*'Water demand'!J162/1000,IF(Control!$C$11="Tap water",0,Parameters!$C$21*'Water demand'!J162/1000))</f>
        <v>0</v>
      </c>
      <c r="K162" s="12">
        <f>IF(Control!$C$11="Highly pure",Parameters!$C$11*'Water demand'!K162/1000,IF(Control!$C$11="Tap water",0,Parameters!$C$21*'Water demand'!K162/1000))</f>
        <v>0</v>
      </c>
      <c r="L162" s="12">
        <f>IF(Control!$C$11="Highly pure",Parameters!$C$11*'Water demand'!L162/1000,IF(Control!$C$11="Tap water",0,Parameters!$C$21*'Water demand'!L162/1000))</f>
        <v>0</v>
      </c>
      <c r="M162" s="12">
        <f>IF(Control!$C$11="Highly pure",Parameters!$C$11*'Water demand'!M162/1000,IF(Control!$C$11="Tap water",0,Parameters!$C$21*'Water demand'!M162/1000))</f>
        <v>0</v>
      </c>
      <c r="N162" s="12">
        <f>IF(Control!$C$11="Highly pure",Parameters!$C$11*'Water demand'!N162/1000,IF(Control!$C$11="Tap water",0,Parameters!$C$21*'Water demand'!N162/1000))</f>
        <v>0</v>
      </c>
      <c r="O162" s="12">
        <f>IF(Control!$C$11="Highly pure",Parameters!$C$11*'Water demand'!O162/1000,IF(Control!$C$11="Tap water",0,Parameters!$C$21*'Water demand'!O162/1000))</f>
        <v>0</v>
      </c>
      <c r="P162" s="12">
        <f>IF(Control!$C$11="Highly pure",Parameters!$C$11*'Water demand'!P162/1000,IF(Control!$C$11="Tap water",0,Parameters!$C$21*'Water demand'!P162/1000))</f>
        <v>0</v>
      </c>
      <c r="Q162" s="12">
        <f>IF(Control!$C$11="Highly pure",Parameters!$C$11*'Water demand'!Q162/1000,IF(Control!$C$11="Tap water",0,Parameters!$C$21*'Water demand'!Q162/1000))</f>
        <v>0</v>
      </c>
      <c r="R162" s="12">
        <f>IF(Control!$C$11="Highly pure",Parameters!$C$11*'Water demand'!R162/1000,IF(Control!$C$11="Tap water",0,Parameters!$C$21*'Water demand'!R162/1000))</f>
        <v>0</v>
      </c>
      <c r="S162" s="12">
        <f>IF(Control!$C$11="Highly pure",Parameters!$C$11*'Water demand'!S162/1000,IF(Control!$C$11="Tap water",0,Parameters!$C$21*'Water demand'!S162/1000))</f>
        <v>0</v>
      </c>
      <c r="T162" s="12">
        <f>IF(Control!$C$11="Highly pure",Parameters!$C$11*'Water demand'!T162/1000,IF(Control!$C$11="Tap water",0,Parameters!$C$21*'Water demand'!T162/1000))</f>
        <v>0</v>
      </c>
      <c r="U162" s="12">
        <f>IF(Control!$C$11="Highly pure",Parameters!$C$11*'Water demand'!U162/1000,IF(Control!$C$11="Tap water",0,Parameters!$C$21*'Water demand'!U162/1000))</f>
        <v>0</v>
      </c>
      <c r="V162" s="12">
        <f>IF(Control!$C$11="Highly pure",Parameters!$C$11*'Water demand'!V162/1000,IF(Control!$C$11="Tap water",0,Parameters!$C$21*'Water demand'!V162/1000))</f>
        <v>0</v>
      </c>
      <c r="W162" s="12">
        <f>IF(Control!$C$11="Highly pure",Parameters!$C$11*'Water demand'!W162/1000,IF(Control!$C$11="Tap water",0,Parameters!$C$21*'Water demand'!W162/1000))</f>
        <v>0</v>
      </c>
      <c r="X162" s="12">
        <f>IF(Control!$C$11="Highly pure",Parameters!$C$11*'Water demand'!X162/1000,IF(Control!$C$11="Tap water",0,Parameters!$C$21*'Water demand'!X162/1000))</f>
        <v>0</v>
      </c>
      <c r="Y162" s="12">
        <f>IF(Control!$C$11="Highly pure",Parameters!$C$11*'Water demand'!Y162/1000,IF(Control!$C$11="Tap water",0,Parameters!$C$21*'Water demand'!Y162/1000))</f>
        <v>0</v>
      </c>
      <c r="Z162" s="12">
        <f>IF(Control!$C$11="Highly pure",Parameters!$C$11*'Water demand'!Z162/1000,IF(Control!$C$11="Tap water",0,Parameters!$C$21*'Water demand'!Z162/1000))</f>
        <v>0</v>
      </c>
      <c r="AB162" s="7">
        <f t="shared" si="2"/>
        <v>0</v>
      </c>
    </row>
    <row r="163" spans="2:28" x14ac:dyDescent="0.2">
      <c r="B163" s="6">
        <v>44357</v>
      </c>
      <c r="C163" s="12">
        <f>IF(Control!$C$11="Highly pure",Parameters!$C$11*'Water demand'!C163/1000,IF(Control!$C$11="Tap water",0,Parameters!$C$21*'Water demand'!C163/1000))</f>
        <v>0</v>
      </c>
      <c r="D163" s="12">
        <f>IF(Control!$C$11="Highly pure",Parameters!$C$11*'Water demand'!D163/1000,IF(Control!$C$11="Tap water",0,Parameters!$C$21*'Water demand'!D163/1000))</f>
        <v>0</v>
      </c>
      <c r="E163" s="12">
        <f>IF(Control!$C$11="Highly pure",Parameters!$C$11*'Water demand'!E163/1000,IF(Control!$C$11="Tap water",0,Parameters!$C$21*'Water demand'!E163/1000))</f>
        <v>0</v>
      </c>
      <c r="F163" s="12">
        <f>IF(Control!$C$11="Highly pure",Parameters!$C$11*'Water demand'!F163/1000,IF(Control!$C$11="Tap water",0,Parameters!$C$21*'Water demand'!F163/1000))</f>
        <v>0</v>
      </c>
      <c r="G163" s="12">
        <f>IF(Control!$C$11="Highly pure",Parameters!$C$11*'Water demand'!G163/1000,IF(Control!$C$11="Tap water",0,Parameters!$C$21*'Water demand'!G163/1000))</f>
        <v>0</v>
      </c>
      <c r="H163" s="12">
        <f>IF(Control!$C$11="Highly pure",Parameters!$C$11*'Water demand'!H163/1000,IF(Control!$C$11="Tap water",0,Parameters!$C$21*'Water demand'!H163/1000))</f>
        <v>0</v>
      </c>
      <c r="I163" s="12">
        <f>IF(Control!$C$11="Highly pure",Parameters!$C$11*'Water demand'!I163/1000,IF(Control!$C$11="Tap water",0,Parameters!$C$21*'Water demand'!I163/1000))</f>
        <v>0</v>
      </c>
      <c r="J163" s="12">
        <f>IF(Control!$C$11="Highly pure",Parameters!$C$11*'Water demand'!J163/1000,IF(Control!$C$11="Tap water",0,Parameters!$C$21*'Water demand'!J163/1000))</f>
        <v>0</v>
      </c>
      <c r="K163" s="12">
        <f>IF(Control!$C$11="Highly pure",Parameters!$C$11*'Water demand'!K163/1000,IF(Control!$C$11="Tap water",0,Parameters!$C$21*'Water demand'!K163/1000))</f>
        <v>0</v>
      </c>
      <c r="L163" s="12">
        <f>IF(Control!$C$11="Highly pure",Parameters!$C$11*'Water demand'!L163/1000,IF(Control!$C$11="Tap water",0,Parameters!$C$21*'Water demand'!L163/1000))</f>
        <v>0</v>
      </c>
      <c r="M163" s="12">
        <f>IF(Control!$C$11="Highly pure",Parameters!$C$11*'Water demand'!M163/1000,IF(Control!$C$11="Tap water",0,Parameters!$C$21*'Water demand'!M163/1000))</f>
        <v>0</v>
      </c>
      <c r="N163" s="12">
        <f>IF(Control!$C$11="Highly pure",Parameters!$C$11*'Water demand'!N163/1000,IF(Control!$C$11="Tap water",0,Parameters!$C$21*'Water demand'!N163/1000))</f>
        <v>0</v>
      </c>
      <c r="O163" s="12">
        <f>IF(Control!$C$11="Highly pure",Parameters!$C$11*'Water demand'!O163/1000,IF(Control!$C$11="Tap water",0,Parameters!$C$21*'Water demand'!O163/1000))</f>
        <v>0</v>
      </c>
      <c r="P163" s="12">
        <f>IF(Control!$C$11="Highly pure",Parameters!$C$11*'Water demand'!P163/1000,IF(Control!$C$11="Tap water",0,Parameters!$C$21*'Water demand'!P163/1000))</f>
        <v>0</v>
      </c>
      <c r="Q163" s="12">
        <f>IF(Control!$C$11="Highly pure",Parameters!$C$11*'Water demand'!Q163/1000,IF(Control!$C$11="Tap water",0,Parameters!$C$21*'Water demand'!Q163/1000))</f>
        <v>0</v>
      </c>
      <c r="R163" s="12">
        <f>IF(Control!$C$11="Highly pure",Parameters!$C$11*'Water demand'!R163/1000,IF(Control!$C$11="Tap water",0,Parameters!$C$21*'Water demand'!R163/1000))</f>
        <v>0</v>
      </c>
      <c r="S163" s="12">
        <f>IF(Control!$C$11="Highly pure",Parameters!$C$11*'Water demand'!S163/1000,IF(Control!$C$11="Tap water",0,Parameters!$C$21*'Water demand'!S163/1000))</f>
        <v>0</v>
      </c>
      <c r="T163" s="12">
        <f>IF(Control!$C$11="Highly pure",Parameters!$C$11*'Water demand'!T163/1000,IF(Control!$C$11="Tap water",0,Parameters!$C$21*'Water demand'!T163/1000))</f>
        <v>0</v>
      </c>
      <c r="U163" s="12">
        <f>IF(Control!$C$11="Highly pure",Parameters!$C$11*'Water demand'!U163/1000,IF(Control!$C$11="Tap water",0,Parameters!$C$21*'Water demand'!U163/1000))</f>
        <v>0</v>
      </c>
      <c r="V163" s="12">
        <f>IF(Control!$C$11="Highly pure",Parameters!$C$11*'Water demand'!V163/1000,IF(Control!$C$11="Tap water",0,Parameters!$C$21*'Water demand'!V163/1000))</f>
        <v>0</v>
      </c>
      <c r="W163" s="12">
        <f>IF(Control!$C$11="Highly pure",Parameters!$C$11*'Water demand'!W163/1000,IF(Control!$C$11="Tap water",0,Parameters!$C$21*'Water demand'!W163/1000))</f>
        <v>0</v>
      </c>
      <c r="X163" s="12">
        <f>IF(Control!$C$11="Highly pure",Parameters!$C$11*'Water demand'!X163/1000,IF(Control!$C$11="Tap water",0,Parameters!$C$21*'Water demand'!X163/1000))</f>
        <v>0</v>
      </c>
      <c r="Y163" s="12">
        <f>IF(Control!$C$11="Highly pure",Parameters!$C$11*'Water demand'!Y163/1000,IF(Control!$C$11="Tap water",0,Parameters!$C$21*'Water demand'!Y163/1000))</f>
        <v>0</v>
      </c>
      <c r="Z163" s="12">
        <f>IF(Control!$C$11="Highly pure",Parameters!$C$11*'Water demand'!Z163/1000,IF(Control!$C$11="Tap water",0,Parameters!$C$21*'Water demand'!Z163/1000))</f>
        <v>0</v>
      </c>
      <c r="AB163" s="7">
        <f t="shared" si="2"/>
        <v>0</v>
      </c>
    </row>
    <row r="164" spans="2:28" x14ac:dyDescent="0.2">
      <c r="B164" s="6">
        <v>44358</v>
      </c>
      <c r="C164" s="12">
        <f>IF(Control!$C$11="Highly pure",Parameters!$C$11*'Water demand'!C164/1000,IF(Control!$C$11="Tap water",0,Parameters!$C$21*'Water demand'!C164/1000))</f>
        <v>0</v>
      </c>
      <c r="D164" s="12">
        <f>IF(Control!$C$11="Highly pure",Parameters!$C$11*'Water demand'!D164/1000,IF(Control!$C$11="Tap water",0,Parameters!$C$21*'Water demand'!D164/1000))</f>
        <v>0</v>
      </c>
      <c r="E164" s="12">
        <f>IF(Control!$C$11="Highly pure",Parameters!$C$11*'Water demand'!E164/1000,IF(Control!$C$11="Tap water",0,Parameters!$C$21*'Water demand'!E164/1000))</f>
        <v>0</v>
      </c>
      <c r="F164" s="12">
        <f>IF(Control!$C$11="Highly pure",Parameters!$C$11*'Water demand'!F164/1000,IF(Control!$C$11="Tap water",0,Parameters!$C$21*'Water demand'!F164/1000))</f>
        <v>0</v>
      </c>
      <c r="G164" s="12">
        <f>IF(Control!$C$11="Highly pure",Parameters!$C$11*'Water demand'!G164/1000,IF(Control!$C$11="Tap water",0,Parameters!$C$21*'Water demand'!G164/1000))</f>
        <v>0</v>
      </c>
      <c r="H164" s="12">
        <f>IF(Control!$C$11="Highly pure",Parameters!$C$11*'Water demand'!H164/1000,IF(Control!$C$11="Tap water",0,Parameters!$C$21*'Water demand'!H164/1000))</f>
        <v>0</v>
      </c>
      <c r="I164" s="12">
        <f>IF(Control!$C$11="Highly pure",Parameters!$C$11*'Water demand'!I164/1000,IF(Control!$C$11="Tap water",0,Parameters!$C$21*'Water demand'!I164/1000))</f>
        <v>0</v>
      </c>
      <c r="J164" s="12">
        <f>IF(Control!$C$11="Highly pure",Parameters!$C$11*'Water demand'!J164/1000,IF(Control!$C$11="Tap water",0,Parameters!$C$21*'Water demand'!J164/1000))</f>
        <v>0</v>
      </c>
      <c r="K164" s="12">
        <f>IF(Control!$C$11="Highly pure",Parameters!$C$11*'Water demand'!K164/1000,IF(Control!$C$11="Tap water",0,Parameters!$C$21*'Water demand'!K164/1000))</f>
        <v>0</v>
      </c>
      <c r="L164" s="12">
        <f>IF(Control!$C$11="Highly pure",Parameters!$C$11*'Water demand'!L164/1000,IF(Control!$C$11="Tap water",0,Parameters!$C$21*'Water demand'!L164/1000))</f>
        <v>0</v>
      </c>
      <c r="M164" s="12">
        <f>IF(Control!$C$11="Highly pure",Parameters!$C$11*'Water demand'!M164/1000,IF(Control!$C$11="Tap water",0,Parameters!$C$21*'Water demand'!M164/1000))</f>
        <v>0</v>
      </c>
      <c r="N164" s="12">
        <f>IF(Control!$C$11="Highly pure",Parameters!$C$11*'Water demand'!N164/1000,IF(Control!$C$11="Tap water",0,Parameters!$C$21*'Water demand'!N164/1000))</f>
        <v>0</v>
      </c>
      <c r="O164" s="12">
        <f>IF(Control!$C$11="Highly pure",Parameters!$C$11*'Water demand'!O164/1000,IF(Control!$C$11="Tap water",0,Parameters!$C$21*'Water demand'!O164/1000))</f>
        <v>0</v>
      </c>
      <c r="P164" s="12">
        <f>IF(Control!$C$11="Highly pure",Parameters!$C$11*'Water demand'!P164/1000,IF(Control!$C$11="Tap water",0,Parameters!$C$21*'Water demand'!P164/1000))</f>
        <v>0</v>
      </c>
      <c r="Q164" s="12">
        <f>IF(Control!$C$11="Highly pure",Parameters!$C$11*'Water demand'!Q164/1000,IF(Control!$C$11="Tap water",0,Parameters!$C$21*'Water demand'!Q164/1000))</f>
        <v>0</v>
      </c>
      <c r="R164" s="12">
        <f>IF(Control!$C$11="Highly pure",Parameters!$C$11*'Water demand'!R164/1000,IF(Control!$C$11="Tap water",0,Parameters!$C$21*'Water demand'!R164/1000))</f>
        <v>0</v>
      </c>
      <c r="S164" s="12">
        <f>IF(Control!$C$11="Highly pure",Parameters!$C$11*'Water demand'!S164/1000,IF(Control!$C$11="Tap water",0,Parameters!$C$21*'Water demand'!S164/1000))</f>
        <v>0</v>
      </c>
      <c r="T164" s="12">
        <f>IF(Control!$C$11="Highly pure",Parameters!$C$11*'Water demand'!T164/1000,IF(Control!$C$11="Tap water",0,Parameters!$C$21*'Water demand'!T164/1000))</f>
        <v>0</v>
      </c>
      <c r="U164" s="12">
        <f>IF(Control!$C$11="Highly pure",Parameters!$C$11*'Water demand'!U164/1000,IF(Control!$C$11="Tap water",0,Parameters!$C$21*'Water demand'!U164/1000))</f>
        <v>0</v>
      </c>
      <c r="V164" s="12">
        <f>IF(Control!$C$11="Highly pure",Parameters!$C$11*'Water demand'!V164/1000,IF(Control!$C$11="Tap water",0,Parameters!$C$21*'Water demand'!V164/1000))</f>
        <v>0</v>
      </c>
      <c r="W164" s="12">
        <f>IF(Control!$C$11="Highly pure",Parameters!$C$11*'Water demand'!W164/1000,IF(Control!$C$11="Tap water",0,Parameters!$C$21*'Water demand'!W164/1000))</f>
        <v>0</v>
      </c>
      <c r="X164" s="12">
        <f>IF(Control!$C$11="Highly pure",Parameters!$C$11*'Water demand'!X164/1000,IF(Control!$C$11="Tap water",0,Parameters!$C$21*'Water demand'!X164/1000))</f>
        <v>0</v>
      </c>
      <c r="Y164" s="12">
        <f>IF(Control!$C$11="Highly pure",Parameters!$C$11*'Water demand'!Y164/1000,IF(Control!$C$11="Tap water",0,Parameters!$C$21*'Water demand'!Y164/1000))</f>
        <v>0</v>
      </c>
      <c r="Z164" s="12">
        <f>IF(Control!$C$11="Highly pure",Parameters!$C$11*'Water demand'!Z164/1000,IF(Control!$C$11="Tap water",0,Parameters!$C$21*'Water demand'!Z164/1000))</f>
        <v>0</v>
      </c>
      <c r="AB164" s="7">
        <f t="shared" si="2"/>
        <v>0</v>
      </c>
    </row>
    <row r="165" spans="2:28" x14ac:dyDescent="0.2">
      <c r="B165" s="6">
        <v>44359</v>
      </c>
      <c r="C165" s="12">
        <f>IF(Control!$C$11="Highly pure",Parameters!$C$11*'Water demand'!C165/1000,IF(Control!$C$11="Tap water",0,Parameters!$C$21*'Water demand'!C165/1000))</f>
        <v>0</v>
      </c>
      <c r="D165" s="12">
        <f>IF(Control!$C$11="Highly pure",Parameters!$C$11*'Water demand'!D165/1000,IF(Control!$C$11="Tap water",0,Parameters!$C$21*'Water demand'!D165/1000))</f>
        <v>0</v>
      </c>
      <c r="E165" s="12">
        <f>IF(Control!$C$11="Highly pure",Parameters!$C$11*'Water demand'!E165/1000,IF(Control!$C$11="Tap water",0,Parameters!$C$21*'Water demand'!E165/1000))</f>
        <v>0</v>
      </c>
      <c r="F165" s="12">
        <f>IF(Control!$C$11="Highly pure",Parameters!$C$11*'Water demand'!F165/1000,IF(Control!$C$11="Tap water",0,Parameters!$C$21*'Water demand'!F165/1000))</f>
        <v>0</v>
      </c>
      <c r="G165" s="12">
        <f>IF(Control!$C$11="Highly pure",Parameters!$C$11*'Water demand'!G165/1000,IF(Control!$C$11="Tap water",0,Parameters!$C$21*'Water demand'!G165/1000))</f>
        <v>0</v>
      </c>
      <c r="H165" s="12">
        <f>IF(Control!$C$11="Highly pure",Parameters!$C$11*'Water demand'!H165/1000,IF(Control!$C$11="Tap water",0,Parameters!$C$21*'Water demand'!H165/1000))</f>
        <v>0</v>
      </c>
      <c r="I165" s="12">
        <f>IF(Control!$C$11="Highly pure",Parameters!$C$11*'Water demand'!I165/1000,IF(Control!$C$11="Tap water",0,Parameters!$C$21*'Water demand'!I165/1000))</f>
        <v>0</v>
      </c>
      <c r="J165" s="12">
        <f>IF(Control!$C$11="Highly pure",Parameters!$C$11*'Water demand'!J165/1000,IF(Control!$C$11="Tap water",0,Parameters!$C$21*'Water demand'!J165/1000))</f>
        <v>0</v>
      </c>
      <c r="K165" s="12">
        <f>IF(Control!$C$11="Highly pure",Parameters!$C$11*'Water demand'!K165/1000,IF(Control!$C$11="Tap water",0,Parameters!$C$21*'Water demand'!K165/1000))</f>
        <v>0</v>
      </c>
      <c r="L165" s="12">
        <f>IF(Control!$C$11="Highly pure",Parameters!$C$11*'Water demand'!L165/1000,IF(Control!$C$11="Tap water",0,Parameters!$C$21*'Water demand'!L165/1000))</f>
        <v>0</v>
      </c>
      <c r="M165" s="12">
        <f>IF(Control!$C$11="Highly pure",Parameters!$C$11*'Water demand'!M165/1000,IF(Control!$C$11="Tap water",0,Parameters!$C$21*'Water demand'!M165/1000))</f>
        <v>0</v>
      </c>
      <c r="N165" s="12">
        <f>IF(Control!$C$11="Highly pure",Parameters!$C$11*'Water demand'!N165/1000,IF(Control!$C$11="Tap water",0,Parameters!$C$21*'Water demand'!N165/1000))</f>
        <v>0</v>
      </c>
      <c r="O165" s="12">
        <f>IF(Control!$C$11="Highly pure",Parameters!$C$11*'Water demand'!O165/1000,IF(Control!$C$11="Tap water",0,Parameters!$C$21*'Water demand'!O165/1000))</f>
        <v>0</v>
      </c>
      <c r="P165" s="12">
        <f>IF(Control!$C$11="Highly pure",Parameters!$C$11*'Water demand'!P165/1000,IF(Control!$C$11="Tap water",0,Parameters!$C$21*'Water demand'!P165/1000))</f>
        <v>0</v>
      </c>
      <c r="Q165" s="12">
        <f>IF(Control!$C$11="Highly pure",Parameters!$C$11*'Water demand'!Q165/1000,IF(Control!$C$11="Tap water",0,Parameters!$C$21*'Water demand'!Q165/1000))</f>
        <v>0</v>
      </c>
      <c r="R165" s="12">
        <f>IF(Control!$C$11="Highly pure",Parameters!$C$11*'Water demand'!R165/1000,IF(Control!$C$11="Tap water",0,Parameters!$C$21*'Water demand'!R165/1000))</f>
        <v>0</v>
      </c>
      <c r="S165" s="12">
        <f>IF(Control!$C$11="Highly pure",Parameters!$C$11*'Water demand'!S165/1000,IF(Control!$C$11="Tap water",0,Parameters!$C$21*'Water demand'!S165/1000))</f>
        <v>0</v>
      </c>
      <c r="T165" s="12">
        <f>IF(Control!$C$11="Highly pure",Parameters!$C$11*'Water demand'!T165/1000,IF(Control!$C$11="Tap water",0,Parameters!$C$21*'Water demand'!T165/1000))</f>
        <v>0</v>
      </c>
      <c r="U165" s="12">
        <f>IF(Control!$C$11="Highly pure",Parameters!$C$11*'Water demand'!U165/1000,IF(Control!$C$11="Tap water",0,Parameters!$C$21*'Water demand'!U165/1000))</f>
        <v>0</v>
      </c>
      <c r="V165" s="12">
        <f>IF(Control!$C$11="Highly pure",Parameters!$C$11*'Water demand'!V165/1000,IF(Control!$C$11="Tap water",0,Parameters!$C$21*'Water demand'!V165/1000))</f>
        <v>0</v>
      </c>
      <c r="W165" s="12">
        <f>IF(Control!$C$11="Highly pure",Parameters!$C$11*'Water demand'!W165/1000,IF(Control!$C$11="Tap water",0,Parameters!$C$21*'Water demand'!W165/1000))</f>
        <v>0</v>
      </c>
      <c r="X165" s="12">
        <f>IF(Control!$C$11="Highly pure",Parameters!$C$11*'Water demand'!X165/1000,IF(Control!$C$11="Tap water",0,Parameters!$C$21*'Water demand'!X165/1000))</f>
        <v>0</v>
      </c>
      <c r="Y165" s="12">
        <f>IF(Control!$C$11="Highly pure",Parameters!$C$11*'Water demand'!Y165/1000,IF(Control!$C$11="Tap water",0,Parameters!$C$21*'Water demand'!Y165/1000))</f>
        <v>0</v>
      </c>
      <c r="Z165" s="12">
        <f>IF(Control!$C$11="Highly pure",Parameters!$C$11*'Water demand'!Z165/1000,IF(Control!$C$11="Tap water",0,Parameters!$C$21*'Water demand'!Z165/1000))</f>
        <v>0</v>
      </c>
      <c r="AB165" s="7">
        <f t="shared" si="2"/>
        <v>0</v>
      </c>
    </row>
    <row r="166" spans="2:28" x14ac:dyDescent="0.2">
      <c r="B166" s="6">
        <v>44360</v>
      </c>
      <c r="C166" s="12">
        <f>IF(Control!$C$11="Highly pure",Parameters!$C$11*'Water demand'!C166/1000,IF(Control!$C$11="Tap water",0,Parameters!$C$21*'Water demand'!C166/1000))</f>
        <v>0</v>
      </c>
      <c r="D166" s="12">
        <f>IF(Control!$C$11="Highly pure",Parameters!$C$11*'Water demand'!D166/1000,IF(Control!$C$11="Tap water",0,Parameters!$C$21*'Water demand'!D166/1000))</f>
        <v>0</v>
      </c>
      <c r="E166" s="12">
        <f>IF(Control!$C$11="Highly pure",Parameters!$C$11*'Water demand'!E166/1000,IF(Control!$C$11="Tap water",0,Parameters!$C$21*'Water demand'!E166/1000))</f>
        <v>0</v>
      </c>
      <c r="F166" s="12">
        <f>IF(Control!$C$11="Highly pure",Parameters!$C$11*'Water demand'!F166/1000,IF(Control!$C$11="Tap water",0,Parameters!$C$21*'Water demand'!F166/1000))</f>
        <v>0</v>
      </c>
      <c r="G166" s="12">
        <f>IF(Control!$C$11="Highly pure",Parameters!$C$11*'Water demand'!G166/1000,IF(Control!$C$11="Tap water",0,Parameters!$C$21*'Water demand'!G166/1000))</f>
        <v>0</v>
      </c>
      <c r="H166" s="12">
        <f>IF(Control!$C$11="Highly pure",Parameters!$C$11*'Water demand'!H166/1000,IF(Control!$C$11="Tap water",0,Parameters!$C$21*'Water demand'!H166/1000))</f>
        <v>0</v>
      </c>
      <c r="I166" s="12">
        <f>IF(Control!$C$11="Highly pure",Parameters!$C$11*'Water demand'!I166/1000,IF(Control!$C$11="Tap water",0,Parameters!$C$21*'Water demand'!I166/1000))</f>
        <v>0</v>
      </c>
      <c r="J166" s="12">
        <f>IF(Control!$C$11="Highly pure",Parameters!$C$11*'Water demand'!J166/1000,IF(Control!$C$11="Tap water",0,Parameters!$C$21*'Water demand'!J166/1000))</f>
        <v>0</v>
      </c>
      <c r="K166" s="12">
        <f>IF(Control!$C$11="Highly pure",Parameters!$C$11*'Water demand'!K166/1000,IF(Control!$C$11="Tap water",0,Parameters!$C$21*'Water demand'!K166/1000))</f>
        <v>0</v>
      </c>
      <c r="L166" s="12">
        <f>IF(Control!$C$11="Highly pure",Parameters!$C$11*'Water demand'!L166/1000,IF(Control!$C$11="Tap water",0,Parameters!$C$21*'Water demand'!L166/1000))</f>
        <v>0</v>
      </c>
      <c r="M166" s="12">
        <f>IF(Control!$C$11="Highly pure",Parameters!$C$11*'Water demand'!M166/1000,IF(Control!$C$11="Tap water",0,Parameters!$C$21*'Water demand'!M166/1000))</f>
        <v>0</v>
      </c>
      <c r="N166" s="12">
        <f>IF(Control!$C$11="Highly pure",Parameters!$C$11*'Water demand'!N166/1000,IF(Control!$C$11="Tap water",0,Parameters!$C$21*'Water demand'!N166/1000))</f>
        <v>0</v>
      </c>
      <c r="O166" s="12">
        <f>IF(Control!$C$11="Highly pure",Parameters!$C$11*'Water demand'!O166/1000,IF(Control!$C$11="Tap water",0,Parameters!$C$21*'Water demand'!O166/1000))</f>
        <v>0</v>
      </c>
      <c r="P166" s="12">
        <f>IF(Control!$C$11="Highly pure",Parameters!$C$11*'Water demand'!P166/1000,IF(Control!$C$11="Tap water",0,Parameters!$C$21*'Water demand'!P166/1000))</f>
        <v>0</v>
      </c>
      <c r="Q166" s="12">
        <f>IF(Control!$C$11="Highly pure",Parameters!$C$11*'Water demand'!Q166/1000,IF(Control!$C$11="Tap water",0,Parameters!$C$21*'Water demand'!Q166/1000))</f>
        <v>0</v>
      </c>
      <c r="R166" s="12">
        <f>IF(Control!$C$11="Highly pure",Parameters!$C$11*'Water demand'!R166/1000,IF(Control!$C$11="Tap water",0,Parameters!$C$21*'Water demand'!R166/1000))</f>
        <v>0</v>
      </c>
      <c r="S166" s="12">
        <f>IF(Control!$C$11="Highly pure",Parameters!$C$11*'Water demand'!S166/1000,IF(Control!$C$11="Tap water",0,Parameters!$C$21*'Water demand'!S166/1000))</f>
        <v>0</v>
      </c>
      <c r="T166" s="12">
        <f>IF(Control!$C$11="Highly pure",Parameters!$C$11*'Water demand'!T166/1000,IF(Control!$C$11="Tap water",0,Parameters!$C$21*'Water demand'!T166/1000))</f>
        <v>0</v>
      </c>
      <c r="U166" s="12">
        <f>IF(Control!$C$11="Highly pure",Parameters!$C$11*'Water demand'!U166/1000,IF(Control!$C$11="Tap water",0,Parameters!$C$21*'Water demand'!U166/1000))</f>
        <v>0</v>
      </c>
      <c r="V166" s="12">
        <f>IF(Control!$C$11="Highly pure",Parameters!$C$11*'Water demand'!V166/1000,IF(Control!$C$11="Tap water",0,Parameters!$C$21*'Water demand'!V166/1000))</f>
        <v>0</v>
      </c>
      <c r="W166" s="12">
        <f>IF(Control!$C$11="Highly pure",Parameters!$C$11*'Water demand'!W166/1000,IF(Control!$C$11="Tap water",0,Parameters!$C$21*'Water demand'!W166/1000))</f>
        <v>0</v>
      </c>
      <c r="X166" s="12">
        <f>IF(Control!$C$11="Highly pure",Parameters!$C$11*'Water demand'!X166/1000,IF(Control!$C$11="Tap water",0,Parameters!$C$21*'Water demand'!X166/1000))</f>
        <v>0</v>
      </c>
      <c r="Y166" s="12">
        <f>IF(Control!$C$11="Highly pure",Parameters!$C$11*'Water demand'!Y166/1000,IF(Control!$C$11="Tap water",0,Parameters!$C$21*'Water demand'!Y166/1000))</f>
        <v>0</v>
      </c>
      <c r="Z166" s="12">
        <f>IF(Control!$C$11="Highly pure",Parameters!$C$11*'Water demand'!Z166/1000,IF(Control!$C$11="Tap water",0,Parameters!$C$21*'Water demand'!Z166/1000))</f>
        <v>0</v>
      </c>
      <c r="AB166" s="7">
        <f t="shared" si="2"/>
        <v>0</v>
      </c>
    </row>
    <row r="167" spans="2:28" x14ac:dyDescent="0.2">
      <c r="B167" s="6">
        <v>44361</v>
      </c>
      <c r="C167" s="12">
        <f>IF(Control!$C$11="Highly pure",Parameters!$C$11*'Water demand'!C167/1000,IF(Control!$C$11="Tap water",0,Parameters!$C$21*'Water demand'!C167/1000))</f>
        <v>0</v>
      </c>
      <c r="D167" s="12">
        <f>IF(Control!$C$11="Highly pure",Parameters!$C$11*'Water demand'!D167/1000,IF(Control!$C$11="Tap water",0,Parameters!$C$21*'Water demand'!D167/1000))</f>
        <v>0</v>
      </c>
      <c r="E167" s="12">
        <f>IF(Control!$C$11="Highly pure",Parameters!$C$11*'Water demand'!E167/1000,IF(Control!$C$11="Tap water",0,Parameters!$C$21*'Water demand'!E167/1000))</f>
        <v>0</v>
      </c>
      <c r="F167" s="12">
        <f>IF(Control!$C$11="Highly pure",Parameters!$C$11*'Water demand'!F167/1000,IF(Control!$C$11="Tap water",0,Parameters!$C$21*'Water demand'!F167/1000))</f>
        <v>0</v>
      </c>
      <c r="G167" s="12">
        <f>IF(Control!$C$11="Highly pure",Parameters!$C$11*'Water demand'!G167/1000,IF(Control!$C$11="Tap water",0,Parameters!$C$21*'Water demand'!G167/1000))</f>
        <v>0</v>
      </c>
      <c r="H167" s="12">
        <f>IF(Control!$C$11="Highly pure",Parameters!$C$11*'Water demand'!H167/1000,IF(Control!$C$11="Tap water",0,Parameters!$C$21*'Water demand'!H167/1000))</f>
        <v>0</v>
      </c>
      <c r="I167" s="12">
        <f>IF(Control!$C$11="Highly pure",Parameters!$C$11*'Water demand'!I167/1000,IF(Control!$C$11="Tap water",0,Parameters!$C$21*'Water demand'!I167/1000))</f>
        <v>0</v>
      </c>
      <c r="J167" s="12">
        <f>IF(Control!$C$11="Highly pure",Parameters!$C$11*'Water demand'!J167/1000,IF(Control!$C$11="Tap water",0,Parameters!$C$21*'Water demand'!J167/1000))</f>
        <v>0</v>
      </c>
      <c r="K167" s="12">
        <f>IF(Control!$C$11="Highly pure",Parameters!$C$11*'Water demand'!K167/1000,IF(Control!$C$11="Tap water",0,Parameters!$C$21*'Water demand'!K167/1000))</f>
        <v>0</v>
      </c>
      <c r="L167" s="12">
        <f>IF(Control!$C$11="Highly pure",Parameters!$C$11*'Water demand'!L167/1000,IF(Control!$C$11="Tap water",0,Parameters!$C$21*'Water demand'!L167/1000))</f>
        <v>0</v>
      </c>
      <c r="M167" s="12">
        <f>IF(Control!$C$11="Highly pure",Parameters!$C$11*'Water demand'!M167/1000,IF(Control!$C$11="Tap water",0,Parameters!$C$21*'Water demand'!M167/1000))</f>
        <v>0</v>
      </c>
      <c r="N167" s="12">
        <f>IF(Control!$C$11="Highly pure",Parameters!$C$11*'Water demand'!N167/1000,IF(Control!$C$11="Tap water",0,Parameters!$C$21*'Water demand'!N167/1000))</f>
        <v>0</v>
      </c>
      <c r="O167" s="12">
        <f>IF(Control!$C$11="Highly pure",Parameters!$C$11*'Water demand'!O167/1000,IF(Control!$C$11="Tap water",0,Parameters!$C$21*'Water demand'!O167/1000))</f>
        <v>0</v>
      </c>
      <c r="P167" s="12">
        <f>IF(Control!$C$11="Highly pure",Parameters!$C$11*'Water demand'!P167/1000,IF(Control!$C$11="Tap water",0,Parameters!$C$21*'Water demand'!P167/1000))</f>
        <v>0</v>
      </c>
      <c r="Q167" s="12">
        <f>IF(Control!$C$11="Highly pure",Parameters!$C$11*'Water demand'!Q167/1000,IF(Control!$C$11="Tap water",0,Parameters!$C$21*'Water demand'!Q167/1000))</f>
        <v>0</v>
      </c>
      <c r="R167" s="12">
        <f>IF(Control!$C$11="Highly pure",Parameters!$C$11*'Water demand'!R167/1000,IF(Control!$C$11="Tap water",0,Parameters!$C$21*'Water demand'!R167/1000))</f>
        <v>0</v>
      </c>
      <c r="S167" s="12">
        <f>IF(Control!$C$11="Highly pure",Parameters!$C$11*'Water demand'!S167/1000,IF(Control!$C$11="Tap water",0,Parameters!$C$21*'Water demand'!S167/1000))</f>
        <v>0</v>
      </c>
      <c r="T167" s="12">
        <f>IF(Control!$C$11="Highly pure",Parameters!$C$11*'Water demand'!T167/1000,IF(Control!$C$11="Tap water",0,Parameters!$C$21*'Water demand'!T167/1000))</f>
        <v>0</v>
      </c>
      <c r="U167" s="12">
        <f>IF(Control!$C$11="Highly pure",Parameters!$C$11*'Water demand'!U167/1000,IF(Control!$C$11="Tap water",0,Parameters!$C$21*'Water demand'!U167/1000))</f>
        <v>0</v>
      </c>
      <c r="V167" s="12">
        <f>IF(Control!$C$11="Highly pure",Parameters!$C$11*'Water demand'!V167/1000,IF(Control!$C$11="Tap water",0,Parameters!$C$21*'Water demand'!V167/1000))</f>
        <v>0</v>
      </c>
      <c r="W167" s="12">
        <f>IF(Control!$C$11="Highly pure",Parameters!$C$11*'Water demand'!W167/1000,IF(Control!$C$11="Tap water",0,Parameters!$C$21*'Water demand'!W167/1000))</f>
        <v>0</v>
      </c>
      <c r="X167" s="12">
        <f>IF(Control!$C$11="Highly pure",Parameters!$C$11*'Water demand'!X167/1000,IF(Control!$C$11="Tap water",0,Parameters!$C$21*'Water demand'!X167/1000))</f>
        <v>0</v>
      </c>
      <c r="Y167" s="12">
        <f>IF(Control!$C$11="Highly pure",Parameters!$C$11*'Water demand'!Y167/1000,IF(Control!$C$11="Tap water",0,Parameters!$C$21*'Water demand'!Y167/1000))</f>
        <v>0</v>
      </c>
      <c r="Z167" s="12">
        <f>IF(Control!$C$11="Highly pure",Parameters!$C$11*'Water demand'!Z167/1000,IF(Control!$C$11="Tap water",0,Parameters!$C$21*'Water demand'!Z167/1000))</f>
        <v>0</v>
      </c>
      <c r="AB167" s="7">
        <f t="shared" si="2"/>
        <v>0</v>
      </c>
    </row>
    <row r="168" spans="2:28" x14ac:dyDescent="0.2">
      <c r="B168" s="6">
        <v>44362</v>
      </c>
      <c r="C168" s="12">
        <f>IF(Control!$C$11="Highly pure",Parameters!$C$11*'Water demand'!C168/1000,IF(Control!$C$11="Tap water",0,Parameters!$C$21*'Water demand'!C168/1000))</f>
        <v>0</v>
      </c>
      <c r="D168" s="12">
        <f>IF(Control!$C$11="Highly pure",Parameters!$C$11*'Water demand'!D168/1000,IF(Control!$C$11="Tap water",0,Parameters!$C$21*'Water demand'!D168/1000))</f>
        <v>0</v>
      </c>
      <c r="E168" s="12">
        <f>IF(Control!$C$11="Highly pure",Parameters!$C$11*'Water demand'!E168/1000,IF(Control!$C$11="Tap water",0,Parameters!$C$21*'Water demand'!E168/1000))</f>
        <v>0</v>
      </c>
      <c r="F168" s="12">
        <f>IF(Control!$C$11="Highly pure",Parameters!$C$11*'Water demand'!F168/1000,IF(Control!$C$11="Tap water",0,Parameters!$C$21*'Water demand'!F168/1000))</f>
        <v>0</v>
      </c>
      <c r="G168" s="12">
        <f>IF(Control!$C$11="Highly pure",Parameters!$C$11*'Water demand'!G168/1000,IF(Control!$C$11="Tap water",0,Parameters!$C$21*'Water demand'!G168/1000))</f>
        <v>0</v>
      </c>
      <c r="H168" s="12">
        <f>IF(Control!$C$11="Highly pure",Parameters!$C$11*'Water demand'!H168/1000,IF(Control!$C$11="Tap water",0,Parameters!$C$21*'Water demand'!H168/1000))</f>
        <v>0</v>
      </c>
      <c r="I168" s="12">
        <f>IF(Control!$C$11="Highly pure",Parameters!$C$11*'Water demand'!I168/1000,IF(Control!$C$11="Tap water",0,Parameters!$C$21*'Water demand'!I168/1000))</f>
        <v>0</v>
      </c>
      <c r="J168" s="12">
        <f>IF(Control!$C$11="Highly pure",Parameters!$C$11*'Water demand'!J168/1000,IF(Control!$C$11="Tap water",0,Parameters!$C$21*'Water demand'!J168/1000))</f>
        <v>0</v>
      </c>
      <c r="K168" s="12">
        <f>IF(Control!$C$11="Highly pure",Parameters!$C$11*'Water demand'!K168/1000,IF(Control!$C$11="Tap water",0,Parameters!$C$21*'Water demand'!K168/1000))</f>
        <v>0</v>
      </c>
      <c r="L168" s="12">
        <f>IF(Control!$C$11="Highly pure",Parameters!$C$11*'Water demand'!L168/1000,IF(Control!$C$11="Tap water",0,Parameters!$C$21*'Water demand'!L168/1000))</f>
        <v>0</v>
      </c>
      <c r="M168" s="12">
        <f>IF(Control!$C$11="Highly pure",Parameters!$C$11*'Water demand'!M168/1000,IF(Control!$C$11="Tap water",0,Parameters!$C$21*'Water demand'!M168/1000))</f>
        <v>0</v>
      </c>
      <c r="N168" s="12">
        <f>IF(Control!$C$11="Highly pure",Parameters!$C$11*'Water demand'!N168/1000,IF(Control!$C$11="Tap water",0,Parameters!$C$21*'Water demand'!N168/1000))</f>
        <v>0</v>
      </c>
      <c r="O168" s="12">
        <f>IF(Control!$C$11="Highly pure",Parameters!$C$11*'Water demand'!O168/1000,IF(Control!$C$11="Tap water",0,Parameters!$C$21*'Water demand'!O168/1000))</f>
        <v>0</v>
      </c>
      <c r="P168" s="12">
        <f>IF(Control!$C$11="Highly pure",Parameters!$C$11*'Water demand'!P168/1000,IF(Control!$C$11="Tap water",0,Parameters!$C$21*'Water demand'!P168/1000))</f>
        <v>0</v>
      </c>
      <c r="Q168" s="12">
        <f>IF(Control!$C$11="Highly pure",Parameters!$C$11*'Water demand'!Q168/1000,IF(Control!$C$11="Tap water",0,Parameters!$C$21*'Water demand'!Q168/1000))</f>
        <v>0</v>
      </c>
      <c r="R168" s="12">
        <f>IF(Control!$C$11="Highly pure",Parameters!$C$11*'Water demand'!R168/1000,IF(Control!$C$11="Tap water",0,Parameters!$C$21*'Water demand'!R168/1000))</f>
        <v>0</v>
      </c>
      <c r="S168" s="12">
        <f>IF(Control!$C$11="Highly pure",Parameters!$C$11*'Water demand'!S168/1000,IF(Control!$C$11="Tap water",0,Parameters!$C$21*'Water demand'!S168/1000))</f>
        <v>0</v>
      </c>
      <c r="T168" s="12">
        <f>IF(Control!$C$11="Highly pure",Parameters!$C$11*'Water demand'!T168/1000,IF(Control!$C$11="Tap water",0,Parameters!$C$21*'Water demand'!T168/1000))</f>
        <v>0</v>
      </c>
      <c r="U168" s="12">
        <f>IF(Control!$C$11="Highly pure",Parameters!$C$11*'Water demand'!U168/1000,IF(Control!$C$11="Tap water",0,Parameters!$C$21*'Water demand'!U168/1000))</f>
        <v>0</v>
      </c>
      <c r="V168" s="12">
        <f>IF(Control!$C$11="Highly pure",Parameters!$C$11*'Water demand'!V168/1000,IF(Control!$C$11="Tap water",0,Parameters!$C$21*'Water demand'!V168/1000))</f>
        <v>0</v>
      </c>
      <c r="W168" s="12">
        <f>IF(Control!$C$11="Highly pure",Parameters!$C$11*'Water demand'!W168/1000,IF(Control!$C$11="Tap water",0,Parameters!$C$21*'Water demand'!W168/1000))</f>
        <v>0</v>
      </c>
      <c r="X168" s="12">
        <f>IF(Control!$C$11="Highly pure",Parameters!$C$11*'Water demand'!X168/1000,IF(Control!$C$11="Tap water",0,Parameters!$C$21*'Water demand'!X168/1000))</f>
        <v>0</v>
      </c>
      <c r="Y168" s="12">
        <f>IF(Control!$C$11="Highly pure",Parameters!$C$11*'Water demand'!Y168/1000,IF(Control!$C$11="Tap water",0,Parameters!$C$21*'Water demand'!Y168/1000))</f>
        <v>0</v>
      </c>
      <c r="Z168" s="12">
        <f>IF(Control!$C$11="Highly pure",Parameters!$C$11*'Water demand'!Z168/1000,IF(Control!$C$11="Tap water",0,Parameters!$C$21*'Water demand'!Z168/1000))</f>
        <v>0</v>
      </c>
      <c r="AB168" s="7">
        <f t="shared" si="2"/>
        <v>0</v>
      </c>
    </row>
    <row r="169" spans="2:28" x14ac:dyDescent="0.2">
      <c r="B169" s="6">
        <v>44363</v>
      </c>
      <c r="C169" s="12">
        <f>IF(Control!$C$11="Highly pure",Parameters!$C$11*'Water demand'!C169/1000,IF(Control!$C$11="Tap water",0,Parameters!$C$21*'Water demand'!C169/1000))</f>
        <v>0</v>
      </c>
      <c r="D169" s="12">
        <f>IF(Control!$C$11="Highly pure",Parameters!$C$11*'Water demand'!D169/1000,IF(Control!$C$11="Tap water",0,Parameters!$C$21*'Water demand'!D169/1000))</f>
        <v>0</v>
      </c>
      <c r="E169" s="12">
        <f>IF(Control!$C$11="Highly pure",Parameters!$C$11*'Water demand'!E169/1000,IF(Control!$C$11="Tap water",0,Parameters!$C$21*'Water demand'!E169/1000))</f>
        <v>0</v>
      </c>
      <c r="F169" s="12">
        <f>IF(Control!$C$11="Highly pure",Parameters!$C$11*'Water demand'!F169/1000,IF(Control!$C$11="Tap water",0,Parameters!$C$21*'Water demand'!F169/1000))</f>
        <v>0</v>
      </c>
      <c r="G169" s="12">
        <f>IF(Control!$C$11="Highly pure",Parameters!$C$11*'Water demand'!G169/1000,IF(Control!$C$11="Tap water",0,Parameters!$C$21*'Water demand'!G169/1000))</f>
        <v>0</v>
      </c>
      <c r="H169" s="12">
        <f>IF(Control!$C$11="Highly pure",Parameters!$C$11*'Water demand'!H169/1000,IF(Control!$C$11="Tap water",0,Parameters!$C$21*'Water demand'!H169/1000))</f>
        <v>0</v>
      </c>
      <c r="I169" s="12">
        <f>IF(Control!$C$11="Highly pure",Parameters!$C$11*'Water demand'!I169/1000,IF(Control!$C$11="Tap water",0,Parameters!$C$21*'Water demand'!I169/1000))</f>
        <v>0</v>
      </c>
      <c r="J169" s="12">
        <f>IF(Control!$C$11="Highly pure",Parameters!$C$11*'Water demand'!J169/1000,IF(Control!$C$11="Tap water",0,Parameters!$C$21*'Water demand'!J169/1000))</f>
        <v>0</v>
      </c>
      <c r="K169" s="12">
        <f>IF(Control!$C$11="Highly pure",Parameters!$C$11*'Water demand'!K169/1000,IF(Control!$C$11="Tap water",0,Parameters!$C$21*'Water demand'!K169/1000))</f>
        <v>0</v>
      </c>
      <c r="L169" s="12">
        <f>IF(Control!$C$11="Highly pure",Parameters!$C$11*'Water demand'!L169/1000,IF(Control!$C$11="Tap water",0,Parameters!$C$21*'Water demand'!L169/1000))</f>
        <v>0</v>
      </c>
      <c r="M169" s="12">
        <f>IF(Control!$C$11="Highly pure",Parameters!$C$11*'Water demand'!M169/1000,IF(Control!$C$11="Tap water",0,Parameters!$C$21*'Water demand'!M169/1000))</f>
        <v>0</v>
      </c>
      <c r="N169" s="12">
        <f>IF(Control!$C$11="Highly pure",Parameters!$C$11*'Water demand'!N169/1000,IF(Control!$C$11="Tap water",0,Parameters!$C$21*'Water demand'!N169/1000))</f>
        <v>0</v>
      </c>
      <c r="O169" s="12">
        <f>IF(Control!$C$11="Highly pure",Parameters!$C$11*'Water demand'!O169/1000,IF(Control!$C$11="Tap water",0,Parameters!$C$21*'Water demand'!O169/1000))</f>
        <v>0</v>
      </c>
      <c r="P169" s="12">
        <f>IF(Control!$C$11="Highly pure",Parameters!$C$11*'Water demand'!P169/1000,IF(Control!$C$11="Tap water",0,Parameters!$C$21*'Water demand'!P169/1000))</f>
        <v>0</v>
      </c>
      <c r="Q169" s="12">
        <f>IF(Control!$C$11="Highly pure",Parameters!$C$11*'Water demand'!Q169/1000,IF(Control!$C$11="Tap water",0,Parameters!$C$21*'Water demand'!Q169/1000))</f>
        <v>0</v>
      </c>
      <c r="R169" s="12">
        <f>IF(Control!$C$11="Highly pure",Parameters!$C$11*'Water demand'!R169/1000,IF(Control!$C$11="Tap water",0,Parameters!$C$21*'Water demand'!R169/1000))</f>
        <v>0</v>
      </c>
      <c r="S169" s="12">
        <f>IF(Control!$C$11="Highly pure",Parameters!$C$11*'Water demand'!S169/1000,IF(Control!$C$11="Tap water",0,Parameters!$C$21*'Water demand'!S169/1000))</f>
        <v>0</v>
      </c>
      <c r="T169" s="12">
        <f>IF(Control!$C$11="Highly pure",Parameters!$C$11*'Water demand'!T169/1000,IF(Control!$C$11="Tap water",0,Parameters!$C$21*'Water demand'!T169/1000))</f>
        <v>0</v>
      </c>
      <c r="U169" s="12">
        <f>IF(Control!$C$11="Highly pure",Parameters!$C$11*'Water demand'!U169/1000,IF(Control!$C$11="Tap water",0,Parameters!$C$21*'Water demand'!U169/1000))</f>
        <v>0</v>
      </c>
      <c r="V169" s="12">
        <f>IF(Control!$C$11="Highly pure",Parameters!$C$11*'Water demand'!V169/1000,IF(Control!$C$11="Tap water",0,Parameters!$C$21*'Water demand'!V169/1000))</f>
        <v>0</v>
      </c>
      <c r="W169" s="12">
        <f>IF(Control!$C$11="Highly pure",Parameters!$C$11*'Water demand'!W169/1000,IF(Control!$C$11="Tap water",0,Parameters!$C$21*'Water demand'!W169/1000))</f>
        <v>0</v>
      </c>
      <c r="X169" s="12">
        <f>IF(Control!$C$11="Highly pure",Parameters!$C$11*'Water demand'!X169/1000,IF(Control!$C$11="Tap water",0,Parameters!$C$21*'Water demand'!X169/1000))</f>
        <v>0</v>
      </c>
      <c r="Y169" s="12">
        <f>IF(Control!$C$11="Highly pure",Parameters!$C$11*'Water demand'!Y169/1000,IF(Control!$C$11="Tap water",0,Parameters!$C$21*'Water demand'!Y169/1000))</f>
        <v>0</v>
      </c>
      <c r="Z169" s="12">
        <f>IF(Control!$C$11="Highly pure",Parameters!$C$11*'Water demand'!Z169/1000,IF(Control!$C$11="Tap water",0,Parameters!$C$21*'Water demand'!Z169/1000))</f>
        <v>0</v>
      </c>
      <c r="AB169" s="7">
        <f t="shared" si="2"/>
        <v>0</v>
      </c>
    </row>
    <row r="170" spans="2:28" x14ac:dyDescent="0.2">
      <c r="B170" s="6">
        <v>44364</v>
      </c>
      <c r="C170" s="12">
        <f>IF(Control!$C$11="Highly pure",Parameters!$C$11*'Water demand'!C170/1000,IF(Control!$C$11="Tap water",0,Parameters!$C$21*'Water demand'!C170/1000))</f>
        <v>0</v>
      </c>
      <c r="D170" s="12">
        <f>IF(Control!$C$11="Highly pure",Parameters!$C$11*'Water demand'!D170/1000,IF(Control!$C$11="Tap water",0,Parameters!$C$21*'Water demand'!D170/1000))</f>
        <v>0</v>
      </c>
      <c r="E170" s="12">
        <f>IF(Control!$C$11="Highly pure",Parameters!$C$11*'Water demand'!E170/1000,IF(Control!$C$11="Tap water",0,Parameters!$C$21*'Water demand'!E170/1000))</f>
        <v>0</v>
      </c>
      <c r="F170" s="12">
        <f>IF(Control!$C$11="Highly pure",Parameters!$C$11*'Water demand'!F170/1000,IF(Control!$C$11="Tap water",0,Parameters!$C$21*'Water demand'!F170/1000))</f>
        <v>0</v>
      </c>
      <c r="G170" s="12">
        <f>IF(Control!$C$11="Highly pure",Parameters!$C$11*'Water demand'!G170/1000,IF(Control!$C$11="Tap water",0,Parameters!$C$21*'Water demand'!G170/1000))</f>
        <v>0</v>
      </c>
      <c r="H170" s="12">
        <f>IF(Control!$C$11="Highly pure",Parameters!$C$11*'Water demand'!H170/1000,IF(Control!$C$11="Tap water",0,Parameters!$C$21*'Water demand'!H170/1000))</f>
        <v>0</v>
      </c>
      <c r="I170" s="12">
        <f>IF(Control!$C$11="Highly pure",Parameters!$C$11*'Water demand'!I170/1000,IF(Control!$C$11="Tap water",0,Parameters!$C$21*'Water demand'!I170/1000))</f>
        <v>0</v>
      </c>
      <c r="J170" s="12">
        <f>IF(Control!$C$11="Highly pure",Parameters!$C$11*'Water demand'!J170/1000,IF(Control!$C$11="Tap water",0,Parameters!$C$21*'Water demand'!J170/1000))</f>
        <v>0</v>
      </c>
      <c r="K170" s="12">
        <f>IF(Control!$C$11="Highly pure",Parameters!$C$11*'Water demand'!K170/1000,IF(Control!$C$11="Tap water",0,Parameters!$C$21*'Water demand'!K170/1000))</f>
        <v>0</v>
      </c>
      <c r="L170" s="12">
        <f>IF(Control!$C$11="Highly pure",Parameters!$C$11*'Water demand'!L170/1000,IF(Control!$C$11="Tap water",0,Parameters!$C$21*'Water demand'!L170/1000))</f>
        <v>0</v>
      </c>
      <c r="M170" s="12">
        <f>IF(Control!$C$11="Highly pure",Parameters!$C$11*'Water demand'!M170/1000,IF(Control!$C$11="Tap water",0,Parameters!$C$21*'Water demand'!M170/1000))</f>
        <v>0</v>
      </c>
      <c r="N170" s="12">
        <f>IF(Control!$C$11="Highly pure",Parameters!$C$11*'Water demand'!N170/1000,IF(Control!$C$11="Tap water",0,Parameters!$C$21*'Water demand'!N170/1000))</f>
        <v>0</v>
      </c>
      <c r="O170" s="12">
        <f>IF(Control!$C$11="Highly pure",Parameters!$C$11*'Water demand'!O170/1000,IF(Control!$C$11="Tap water",0,Parameters!$C$21*'Water demand'!O170/1000))</f>
        <v>0</v>
      </c>
      <c r="P170" s="12">
        <f>IF(Control!$C$11="Highly pure",Parameters!$C$11*'Water demand'!P170/1000,IF(Control!$C$11="Tap water",0,Parameters!$C$21*'Water demand'!P170/1000))</f>
        <v>0</v>
      </c>
      <c r="Q170" s="12">
        <f>IF(Control!$C$11="Highly pure",Parameters!$C$11*'Water demand'!Q170/1000,IF(Control!$C$11="Tap water",0,Parameters!$C$21*'Water demand'!Q170/1000))</f>
        <v>0</v>
      </c>
      <c r="R170" s="12">
        <f>IF(Control!$C$11="Highly pure",Parameters!$C$11*'Water demand'!R170/1000,IF(Control!$C$11="Tap water",0,Parameters!$C$21*'Water demand'!R170/1000))</f>
        <v>0</v>
      </c>
      <c r="S170" s="12">
        <f>IF(Control!$C$11="Highly pure",Parameters!$C$11*'Water demand'!S170/1000,IF(Control!$C$11="Tap water",0,Parameters!$C$21*'Water demand'!S170/1000))</f>
        <v>0</v>
      </c>
      <c r="T170" s="12">
        <f>IF(Control!$C$11="Highly pure",Parameters!$C$11*'Water demand'!T170/1000,IF(Control!$C$11="Tap water",0,Parameters!$C$21*'Water demand'!T170/1000))</f>
        <v>0</v>
      </c>
      <c r="U170" s="12">
        <f>IF(Control!$C$11="Highly pure",Parameters!$C$11*'Water demand'!U170/1000,IF(Control!$C$11="Tap water",0,Parameters!$C$21*'Water demand'!U170/1000))</f>
        <v>0</v>
      </c>
      <c r="V170" s="12">
        <f>IF(Control!$C$11="Highly pure",Parameters!$C$11*'Water demand'!V170/1000,IF(Control!$C$11="Tap water",0,Parameters!$C$21*'Water demand'!V170/1000))</f>
        <v>0</v>
      </c>
      <c r="W170" s="12">
        <f>IF(Control!$C$11="Highly pure",Parameters!$C$11*'Water demand'!W170/1000,IF(Control!$C$11="Tap water",0,Parameters!$C$21*'Water demand'!W170/1000))</f>
        <v>0</v>
      </c>
      <c r="X170" s="12">
        <f>IF(Control!$C$11="Highly pure",Parameters!$C$11*'Water demand'!X170/1000,IF(Control!$C$11="Tap water",0,Parameters!$C$21*'Water demand'!X170/1000))</f>
        <v>0</v>
      </c>
      <c r="Y170" s="12">
        <f>IF(Control!$C$11="Highly pure",Parameters!$C$11*'Water demand'!Y170/1000,IF(Control!$C$11="Tap water",0,Parameters!$C$21*'Water demand'!Y170/1000))</f>
        <v>0</v>
      </c>
      <c r="Z170" s="12">
        <f>IF(Control!$C$11="Highly pure",Parameters!$C$11*'Water demand'!Z170/1000,IF(Control!$C$11="Tap water",0,Parameters!$C$21*'Water demand'!Z170/1000))</f>
        <v>0</v>
      </c>
      <c r="AB170" s="7">
        <f t="shared" si="2"/>
        <v>0</v>
      </c>
    </row>
    <row r="171" spans="2:28" x14ac:dyDescent="0.2">
      <c r="B171" s="6">
        <v>44365</v>
      </c>
      <c r="C171" s="12">
        <f>IF(Control!$C$11="Highly pure",Parameters!$C$11*'Water demand'!C171/1000,IF(Control!$C$11="Tap water",0,Parameters!$C$21*'Water demand'!C171/1000))</f>
        <v>0</v>
      </c>
      <c r="D171" s="12">
        <f>IF(Control!$C$11="Highly pure",Parameters!$C$11*'Water demand'!D171/1000,IF(Control!$C$11="Tap water",0,Parameters!$C$21*'Water demand'!D171/1000))</f>
        <v>0</v>
      </c>
      <c r="E171" s="12">
        <f>IF(Control!$C$11="Highly pure",Parameters!$C$11*'Water demand'!E171/1000,IF(Control!$C$11="Tap water",0,Parameters!$C$21*'Water demand'!E171/1000))</f>
        <v>0</v>
      </c>
      <c r="F171" s="12">
        <f>IF(Control!$C$11="Highly pure",Parameters!$C$11*'Water demand'!F171/1000,IF(Control!$C$11="Tap water",0,Parameters!$C$21*'Water demand'!F171/1000))</f>
        <v>0</v>
      </c>
      <c r="G171" s="12">
        <f>IF(Control!$C$11="Highly pure",Parameters!$C$11*'Water demand'!G171/1000,IF(Control!$C$11="Tap water",0,Parameters!$C$21*'Water demand'!G171/1000))</f>
        <v>0</v>
      </c>
      <c r="H171" s="12">
        <f>IF(Control!$C$11="Highly pure",Parameters!$C$11*'Water demand'!H171/1000,IF(Control!$C$11="Tap water",0,Parameters!$C$21*'Water demand'!H171/1000))</f>
        <v>0</v>
      </c>
      <c r="I171" s="12">
        <f>IF(Control!$C$11="Highly pure",Parameters!$C$11*'Water demand'!I171/1000,IF(Control!$C$11="Tap water",0,Parameters!$C$21*'Water demand'!I171/1000))</f>
        <v>0</v>
      </c>
      <c r="J171" s="12">
        <f>IF(Control!$C$11="Highly pure",Parameters!$C$11*'Water demand'!J171/1000,IF(Control!$C$11="Tap water",0,Parameters!$C$21*'Water demand'!J171/1000))</f>
        <v>0</v>
      </c>
      <c r="K171" s="12">
        <f>IF(Control!$C$11="Highly pure",Parameters!$C$11*'Water demand'!K171/1000,IF(Control!$C$11="Tap water",0,Parameters!$C$21*'Water demand'!K171/1000))</f>
        <v>0</v>
      </c>
      <c r="L171" s="12">
        <f>IF(Control!$C$11="Highly pure",Parameters!$C$11*'Water demand'!L171/1000,IF(Control!$C$11="Tap water",0,Parameters!$C$21*'Water demand'!L171/1000))</f>
        <v>0</v>
      </c>
      <c r="M171" s="12">
        <f>IF(Control!$C$11="Highly pure",Parameters!$C$11*'Water demand'!M171/1000,IF(Control!$C$11="Tap water",0,Parameters!$C$21*'Water demand'!M171/1000))</f>
        <v>0</v>
      </c>
      <c r="N171" s="12">
        <f>IF(Control!$C$11="Highly pure",Parameters!$C$11*'Water demand'!N171/1000,IF(Control!$C$11="Tap water",0,Parameters!$C$21*'Water demand'!N171/1000))</f>
        <v>0</v>
      </c>
      <c r="O171" s="12">
        <f>IF(Control!$C$11="Highly pure",Parameters!$C$11*'Water demand'!O171/1000,IF(Control!$C$11="Tap water",0,Parameters!$C$21*'Water demand'!O171/1000))</f>
        <v>0</v>
      </c>
      <c r="P171" s="12">
        <f>IF(Control!$C$11="Highly pure",Parameters!$C$11*'Water demand'!P171/1000,IF(Control!$C$11="Tap water",0,Parameters!$C$21*'Water demand'!P171/1000))</f>
        <v>0</v>
      </c>
      <c r="Q171" s="12">
        <f>IF(Control!$C$11="Highly pure",Parameters!$C$11*'Water demand'!Q171/1000,IF(Control!$C$11="Tap water",0,Parameters!$C$21*'Water demand'!Q171/1000))</f>
        <v>0</v>
      </c>
      <c r="R171" s="12">
        <f>IF(Control!$C$11="Highly pure",Parameters!$C$11*'Water demand'!R171/1000,IF(Control!$C$11="Tap water",0,Parameters!$C$21*'Water demand'!R171/1000))</f>
        <v>0</v>
      </c>
      <c r="S171" s="12">
        <f>IF(Control!$C$11="Highly pure",Parameters!$C$11*'Water demand'!S171/1000,IF(Control!$C$11="Tap water",0,Parameters!$C$21*'Water demand'!S171/1000))</f>
        <v>0</v>
      </c>
      <c r="T171" s="12">
        <f>IF(Control!$C$11="Highly pure",Parameters!$C$11*'Water demand'!T171/1000,IF(Control!$C$11="Tap water",0,Parameters!$C$21*'Water demand'!T171/1000))</f>
        <v>0</v>
      </c>
      <c r="U171" s="12">
        <f>IF(Control!$C$11="Highly pure",Parameters!$C$11*'Water demand'!U171/1000,IF(Control!$C$11="Tap water",0,Parameters!$C$21*'Water demand'!U171/1000))</f>
        <v>0</v>
      </c>
      <c r="V171" s="12">
        <f>IF(Control!$C$11="Highly pure",Parameters!$C$11*'Water demand'!V171/1000,IF(Control!$C$11="Tap water",0,Parameters!$C$21*'Water demand'!V171/1000))</f>
        <v>0</v>
      </c>
      <c r="W171" s="12">
        <f>IF(Control!$C$11="Highly pure",Parameters!$C$11*'Water demand'!W171/1000,IF(Control!$C$11="Tap water",0,Parameters!$C$21*'Water demand'!W171/1000))</f>
        <v>0</v>
      </c>
      <c r="X171" s="12">
        <f>IF(Control!$C$11="Highly pure",Parameters!$C$11*'Water demand'!X171/1000,IF(Control!$C$11="Tap water",0,Parameters!$C$21*'Water demand'!X171/1000))</f>
        <v>0</v>
      </c>
      <c r="Y171" s="12">
        <f>IF(Control!$C$11="Highly pure",Parameters!$C$11*'Water demand'!Y171/1000,IF(Control!$C$11="Tap water",0,Parameters!$C$21*'Water demand'!Y171/1000))</f>
        <v>0</v>
      </c>
      <c r="Z171" s="12">
        <f>IF(Control!$C$11="Highly pure",Parameters!$C$11*'Water demand'!Z171/1000,IF(Control!$C$11="Tap water",0,Parameters!$C$21*'Water demand'!Z171/1000))</f>
        <v>0</v>
      </c>
      <c r="AB171" s="7">
        <f t="shared" si="2"/>
        <v>0</v>
      </c>
    </row>
    <row r="172" spans="2:28" x14ac:dyDescent="0.2">
      <c r="B172" s="6">
        <v>44366</v>
      </c>
      <c r="C172" s="12">
        <f>IF(Control!$C$11="Highly pure",Parameters!$C$11*'Water demand'!C172/1000,IF(Control!$C$11="Tap water",0,Parameters!$C$21*'Water demand'!C172/1000))</f>
        <v>0</v>
      </c>
      <c r="D172" s="12">
        <f>IF(Control!$C$11="Highly pure",Parameters!$C$11*'Water demand'!D172/1000,IF(Control!$C$11="Tap water",0,Parameters!$C$21*'Water demand'!D172/1000))</f>
        <v>0</v>
      </c>
      <c r="E172" s="12">
        <f>IF(Control!$C$11="Highly pure",Parameters!$C$11*'Water demand'!E172/1000,IF(Control!$C$11="Tap water",0,Parameters!$C$21*'Water demand'!E172/1000))</f>
        <v>0</v>
      </c>
      <c r="F172" s="12">
        <f>IF(Control!$C$11="Highly pure",Parameters!$C$11*'Water demand'!F172/1000,IF(Control!$C$11="Tap water",0,Parameters!$C$21*'Water demand'!F172/1000))</f>
        <v>0</v>
      </c>
      <c r="G172" s="12">
        <f>IF(Control!$C$11="Highly pure",Parameters!$C$11*'Water demand'!G172/1000,IF(Control!$C$11="Tap water",0,Parameters!$C$21*'Water demand'!G172/1000))</f>
        <v>0</v>
      </c>
      <c r="H172" s="12">
        <f>IF(Control!$C$11="Highly pure",Parameters!$C$11*'Water demand'!H172/1000,IF(Control!$C$11="Tap water",0,Parameters!$C$21*'Water demand'!H172/1000))</f>
        <v>0</v>
      </c>
      <c r="I172" s="12">
        <f>IF(Control!$C$11="Highly pure",Parameters!$C$11*'Water demand'!I172/1000,IF(Control!$C$11="Tap water",0,Parameters!$C$21*'Water demand'!I172/1000))</f>
        <v>0</v>
      </c>
      <c r="J172" s="12">
        <f>IF(Control!$C$11="Highly pure",Parameters!$C$11*'Water demand'!J172/1000,IF(Control!$C$11="Tap water",0,Parameters!$C$21*'Water demand'!J172/1000))</f>
        <v>0</v>
      </c>
      <c r="K172" s="12">
        <f>IF(Control!$C$11="Highly pure",Parameters!$C$11*'Water demand'!K172/1000,IF(Control!$C$11="Tap water",0,Parameters!$C$21*'Water demand'!K172/1000))</f>
        <v>0</v>
      </c>
      <c r="L172" s="12">
        <f>IF(Control!$C$11="Highly pure",Parameters!$C$11*'Water demand'!L172/1000,IF(Control!$C$11="Tap water",0,Parameters!$C$21*'Water demand'!L172/1000))</f>
        <v>0</v>
      </c>
      <c r="M172" s="12">
        <f>IF(Control!$C$11="Highly pure",Parameters!$C$11*'Water demand'!M172/1000,IF(Control!$C$11="Tap water",0,Parameters!$C$21*'Water demand'!M172/1000))</f>
        <v>0</v>
      </c>
      <c r="N172" s="12">
        <f>IF(Control!$C$11="Highly pure",Parameters!$C$11*'Water demand'!N172/1000,IF(Control!$C$11="Tap water",0,Parameters!$C$21*'Water demand'!N172/1000))</f>
        <v>0</v>
      </c>
      <c r="O172" s="12">
        <f>IF(Control!$C$11="Highly pure",Parameters!$C$11*'Water demand'!O172/1000,IF(Control!$C$11="Tap water",0,Parameters!$C$21*'Water demand'!O172/1000))</f>
        <v>0</v>
      </c>
      <c r="P172" s="12">
        <f>IF(Control!$C$11="Highly pure",Parameters!$C$11*'Water demand'!P172/1000,IF(Control!$C$11="Tap water",0,Parameters!$C$21*'Water demand'!P172/1000))</f>
        <v>0</v>
      </c>
      <c r="Q172" s="12">
        <f>IF(Control!$C$11="Highly pure",Parameters!$C$11*'Water demand'!Q172/1000,IF(Control!$C$11="Tap water",0,Parameters!$C$21*'Water demand'!Q172/1000))</f>
        <v>0</v>
      </c>
      <c r="R172" s="12">
        <f>IF(Control!$C$11="Highly pure",Parameters!$C$11*'Water demand'!R172/1000,IF(Control!$C$11="Tap water",0,Parameters!$C$21*'Water demand'!R172/1000))</f>
        <v>0</v>
      </c>
      <c r="S172" s="12">
        <f>IF(Control!$C$11="Highly pure",Parameters!$C$11*'Water demand'!S172/1000,IF(Control!$C$11="Tap water",0,Parameters!$C$21*'Water demand'!S172/1000))</f>
        <v>0</v>
      </c>
      <c r="T172" s="12">
        <f>IF(Control!$C$11="Highly pure",Parameters!$C$11*'Water demand'!T172/1000,IF(Control!$C$11="Tap water",0,Parameters!$C$21*'Water demand'!T172/1000))</f>
        <v>0</v>
      </c>
      <c r="U172" s="12">
        <f>IF(Control!$C$11="Highly pure",Parameters!$C$11*'Water demand'!U172/1000,IF(Control!$C$11="Tap water",0,Parameters!$C$21*'Water demand'!U172/1000))</f>
        <v>0</v>
      </c>
      <c r="V172" s="12">
        <f>IF(Control!$C$11="Highly pure",Parameters!$C$11*'Water demand'!V172/1000,IF(Control!$C$11="Tap water",0,Parameters!$C$21*'Water demand'!V172/1000))</f>
        <v>0</v>
      </c>
      <c r="W172" s="12">
        <f>IF(Control!$C$11="Highly pure",Parameters!$C$11*'Water demand'!W172/1000,IF(Control!$C$11="Tap water",0,Parameters!$C$21*'Water demand'!W172/1000))</f>
        <v>0</v>
      </c>
      <c r="X172" s="12">
        <f>IF(Control!$C$11="Highly pure",Parameters!$C$11*'Water demand'!X172/1000,IF(Control!$C$11="Tap water",0,Parameters!$C$21*'Water demand'!X172/1000))</f>
        <v>0</v>
      </c>
      <c r="Y172" s="12">
        <f>IF(Control!$C$11="Highly pure",Parameters!$C$11*'Water demand'!Y172/1000,IF(Control!$C$11="Tap water",0,Parameters!$C$21*'Water demand'!Y172/1000))</f>
        <v>0</v>
      </c>
      <c r="Z172" s="12">
        <f>IF(Control!$C$11="Highly pure",Parameters!$C$11*'Water demand'!Z172/1000,IF(Control!$C$11="Tap water",0,Parameters!$C$21*'Water demand'!Z172/1000))</f>
        <v>0</v>
      </c>
      <c r="AB172" s="7">
        <f t="shared" si="2"/>
        <v>0</v>
      </c>
    </row>
    <row r="173" spans="2:28" x14ac:dyDescent="0.2">
      <c r="B173" s="6">
        <v>44367</v>
      </c>
      <c r="C173" s="12">
        <f>IF(Control!$C$11="Highly pure",Parameters!$C$11*'Water demand'!C173/1000,IF(Control!$C$11="Tap water",0,Parameters!$C$21*'Water demand'!C173/1000))</f>
        <v>0</v>
      </c>
      <c r="D173" s="12">
        <f>IF(Control!$C$11="Highly pure",Parameters!$C$11*'Water demand'!D173/1000,IF(Control!$C$11="Tap water",0,Parameters!$C$21*'Water demand'!D173/1000))</f>
        <v>0</v>
      </c>
      <c r="E173" s="12">
        <f>IF(Control!$C$11="Highly pure",Parameters!$C$11*'Water demand'!E173/1000,IF(Control!$C$11="Tap water",0,Parameters!$C$21*'Water demand'!E173/1000))</f>
        <v>0</v>
      </c>
      <c r="F173" s="12">
        <f>IF(Control!$C$11="Highly pure",Parameters!$C$11*'Water demand'!F173/1000,IF(Control!$C$11="Tap water",0,Parameters!$C$21*'Water demand'!F173/1000))</f>
        <v>0</v>
      </c>
      <c r="G173" s="12">
        <f>IF(Control!$C$11="Highly pure",Parameters!$C$11*'Water demand'!G173/1000,IF(Control!$C$11="Tap water",0,Parameters!$C$21*'Water demand'!G173/1000))</f>
        <v>0</v>
      </c>
      <c r="H173" s="12">
        <f>IF(Control!$C$11="Highly pure",Parameters!$C$11*'Water demand'!H173/1000,IF(Control!$C$11="Tap water",0,Parameters!$C$21*'Water demand'!H173/1000))</f>
        <v>0</v>
      </c>
      <c r="I173" s="12">
        <f>IF(Control!$C$11="Highly pure",Parameters!$C$11*'Water demand'!I173/1000,IF(Control!$C$11="Tap water",0,Parameters!$C$21*'Water demand'!I173/1000))</f>
        <v>0</v>
      </c>
      <c r="J173" s="12">
        <f>IF(Control!$C$11="Highly pure",Parameters!$C$11*'Water demand'!J173/1000,IF(Control!$C$11="Tap water",0,Parameters!$C$21*'Water demand'!J173/1000))</f>
        <v>0</v>
      </c>
      <c r="K173" s="12">
        <f>IF(Control!$C$11="Highly pure",Parameters!$C$11*'Water demand'!K173/1000,IF(Control!$C$11="Tap water",0,Parameters!$C$21*'Water demand'!K173/1000))</f>
        <v>0</v>
      </c>
      <c r="L173" s="12">
        <f>IF(Control!$C$11="Highly pure",Parameters!$C$11*'Water demand'!L173/1000,IF(Control!$C$11="Tap water",0,Parameters!$C$21*'Water demand'!L173/1000))</f>
        <v>0</v>
      </c>
      <c r="M173" s="12">
        <f>IF(Control!$C$11="Highly pure",Parameters!$C$11*'Water demand'!M173/1000,IF(Control!$C$11="Tap water",0,Parameters!$C$21*'Water demand'!M173/1000))</f>
        <v>0</v>
      </c>
      <c r="N173" s="12">
        <f>IF(Control!$C$11="Highly pure",Parameters!$C$11*'Water demand'!N173/1000,IF(Control!$C$11="Tap water",0,Parameters!$C$21*'Water demand'!N173/1000))</f>
        <v>0</v>
      </c>
      <c r="O173" s="12">
        <f>IF(Control!$C$11="Highly pure",Parameters!$C$11*'Water demand'!O173/1000,IF(Control!$C$11="Tap water",0,Parameters!$C$21*'Water demand'!O173/1000))</f>
        <v>0</v>
      </c>
      <c r="P173" s="12">
        <f>IF(Control!$C$11="Highly pure",Parameters!$C$11*'Water demand'!P173/1000,IF(Control!$C$11="Tap water",0,Parameters!$C$21*'Water demand'!P173/1000))</f>
        <v>0</v>
      </c>
      <c r="Q173" s="12">
        <f>IF(Control!$C$11="Highly pure",Parameters!$C$11*'Water demand'!Q173/1000,IF(Control!$C$11="Tap water",0,Parameters!$C$21*'Water demand'!Q173/1000))</f>
        <v>0</v>
      </c>
      <c r="R173" s="12">
        <f>IF(Control!$C$11="Highly pure",Parameters!$C$11*'Water demand'!R173/1000,IF(Control!$C$11="Tap water",0,Parameters!$C$21*'Water demand'!R173/1000))</f>
        <v>0</v>
      </c>
      <c r="S173" s="12">
        <f>IF(Control!$C$11="Highly pure",Parameters!$C$11*'Water demand'!S173/1000,IF(Control!$C$11="Tap water",0,Parameters!$C$21*'Water demand'!S173/1000))</f>
        <v>0</v>
      </c>
      <c r="T173" s="12">
        <f>IF(Control!$C$11="Highly pure",Parameters!$C$11*'Water demand'!T173/1000,IF(Control!$C$11="Tap water",0,Parameters!$C$21*'Water demand'!T173/1000))</f>
        <v>0</v>
      </c>
      <c r="U173" s="12">
        <f>IF(Control!$C$11="Highly pure",Parameters!$C$11*'Water demand'!U173/1000,IF(Control!$C$11="Tap water",0,Parameters!$C$21*'Water demand'!U173/1000))</f>
        <v>0</v>
      </c>
      <c r="V173" s="12">
        <f>IF(Control!$C$11="Highly pure",Parameters!$C$11*'Water demand'!V173/1000,IF(Control!$C$11="Tap water",0,Parameters!$C$21*'Water demand'!V173/1000))</f>
        <v>0</v>
      </c>
      <c r="W173" s="12">
        <f>IF(Control!$C$11="Highly pure",Parameters!$C$11*'Water demand'!W173/1000,IF(Control!$C$11="Tap water",0,Parameters!$C$21*'Water demand'!W173/1000))</f>
        <v>0</v>
      </c>
      <c r="X173" s="12">
        <f>IF(Control!$C$11="Highly pure",Parameters!$C$11*'Water demand'!X173/1000,IF(Control!$C$11="Tap water",0,Parameters!$C$21*'Water demand'!X173/1000))</f>
        <v>0</v>
      </c>
      <c r="Y173" s="12">
        <f>IF(Control!$C$11="Highly pure",Parameters!$C$11*'Water demand'!Y173/1000,IF(Control!$C$11="Tap water",0,Parameters!$C$21*'Water demand'!Y173/1000))</f>
        <v>0</v>
      </c>
      <c r="Z173" s="12">
        <f>IF(Control!$C$11="Highly pure",Parameters!$C$11*'Water demand'!Z173/1000,IF(Control!$C$11="Tap water",0,Parameters!$C$21*'Water demand'!Z173/1000))</f>
        <v>0</v>
      </c>
      <c r="AB173" s="7">
        <f t="shared" si="2"/>
        <v>0</v>
      </c>
    </row>
    <row r="174" spans="2:28" x14ac:dyDescent="0.2">
      <c r="B174" s="6">
        <v>44368</v>
      </c>
      <c r="C174" s="12">
        <f>IF(Control!$C$11="Highly pure",Parameters!$C$11*'Water demand'!C174/1000,IF(Control!$C$11="Tap water",0,Parameters!$C$21*'Water demand'!C174/1000))</f>
        <v>0</v>
      </c>
      <c r="D174" s="12">
        <f>IF(Control!$C$11="Highly pure",Parameters!$C$11*'Water demand'!D174/1000,IF(Control!$C$11="Tap water",0,Parameters!$C$21*'Water demand'!D174/1000))</f>
        <v>0</v>
      </c>
      <c r="E174" s="12">
        <f>IF(Control!$C$11="Highly pure",Parameters!$C$11*'Water demand'!E174/1000,IF(Control!$C$11="Tap water",0,Parameters!$C$21*'Water demand'!E174/1000))</f>
        <v>0</v>
      </c>
      <c r="F174" s="12">
        <f>IF(Control!$C$11="Highly pure",Parameters!$C$11*'Water demand'!F174/1000,IF(Control!$C$11="Tap water",0,Parameters!$C$21*'Water demand'!F174/1000))</f>
        <v>0</v>
      </c>
      <c r="G174" s="12">
        <f>IF(Control!$C$11="Highly pure",Parameters!$C$11*'Water demand'!G174/1000,IF(Control!$C$11="Tap water",0,Parameters!$C$21*'Water demand'!G174/1000))</f>
        <v>0</v>
      </c>
      <c r="H174" s="12">
        <f>IF(Control!$C$11="Highly pure",Parameters!$C$11*'Water demand'!H174/1000,IF(Control!$C$11="Tap water",0,Parameters!$C$21*'Water demand'!H174/1000))</f>
        <v>0</v>
      </c>
      <c r="I174" s="12">
        <f>IF(Control!$C$11="Highly pure",Parameters!$C$11*'Water demand'!I174/1000,IF(Control!$C$11="Tap water",0,Parameters!$C$21*'Water demand'!I174/1000))</f>
        <v>0</v>
      </c>
      <c r="J174" s="12">
        <f>IF(Control!$C$11="Highly pure",Parameters!$C$11*'Water demand'!J174/1000,IF(Control!$C$11="Tap water",0,Parameters!$C$21*'Water demand'!J174/1000))</f>
        <v>0</v>
      </c>
      <c r="K174" s="12">
        <f>IF(Control!$C$11="Highly pure",Parameters!$C$11*'Water demand'!K174/1000,IF(Control!$C$11="Tap water",0,Parameters!$C$21*'Water demand'!K174/1000))</f>
        <v>0</v>
      </c>
      <c r="L174" s="12">
        <f>IF(Control!$C$11="Highly pure",Parameters!$C$11*'Water demand'!L174/1000,IF(Control!$C$11="Tap water",0,Parameters!$C$21*'Water demand'!L174/1000))</f>
        <v>0</v>
      </c>
      <c r="M174" s="12">
        <f>IF(Control!$C$11="Highly pure",Parameters!$C$11*'Water demand'!M174/1000,IF(Control!$C$11="Tap water",0,Parameters!$C$21*'Water demand'!M174/1000))</f>
        <v>0</v>
      </c>
      <c r="N174" s="12">
        <f>IF(Control!$C$11="Highly pure",Parameters!$C$11*'Water demand'!N174/1000,IF(Control!$C$11="Tap water",0,Parameters!$C$21*'Water demand'!N174/1000))</f>
        <v>0</v>
      </c>
      <c r="O174" s="12">
        <f>IF(Control!$C$11="Highly pure",Parameters!$C$11*'Water demand'!O174/1000,IF(Control!$C$11="Tap water",0,Parameters!$C$21*'Water demand'!O174/1000))</f>
        <v>0</v>
      </c>
      <c r="P174" s="12">
        <f>IF(Control!$C$11="Highly pure",Parameters!$C$11*'Water demand'!P174/1000,IF(Control!$C$11="Tap water",0,Parameters!$C$21*'Water demand'!P174/1000))</f>
        <v>0</v>
      </c>
      <c r="Q174" s="12">
        <f>IF(Control!$C$11="Highly pure",Parameters!$C$11*'Water demand'!Q174/1000,IF(Control!$C$11="Tap water",0,Parameters!$C$21*'Water demand'!Q174/1000))</f>
        <v>0</v>
      </c>
      <c r="R174" s="12">
        <f>IF(Control!$C$11="Highly pure",Parameters!$C$11*'Water demand'!R174/1000,IF(Control!$C$11="Tap water",0,Parameters!$C$21*'Water demand'!R174/1000))</f>
        <v>0</v>
      </c>
      <c r="S174" s="12">
        <f>IF(Control!$C$11="Highly pure",Parameters!$C$11*'Water demand'!S174/1000,IF(Control!$C$11="Tap water",0,Parameters!$C$21*'Water demand'!S174/1000))</f>
        <v>0</v>
      </c>
      <c r="T174" s="12">
        <f>IF(Control!$C$11="Highly pure",Parameters!$C$11*'Water demand'!T174/1000,IF(Control!$C$11="Tap water",0,Parameters!$C$21*'Water demand'!T174/1000))</f>
        <v>0</v>
      </c>
      <c r="U174" s="12">
        <f>IF(Control!$C$11="Highly pure",Parameters!$C$11*'Water demand'!U174/1000,IF(Control!$C$11="Tap water",0,Parameters!$C$21*'Water demand'!U174/1000))</f>
        <v>0</v>
      </c>
      <c r="V174" s="12">
        <f>IF(Control!$C$11="Highly pure",Parameters!$C$11*'Water demand'!V174/1000,IF(Control!$C$11="Tap water",0,Parameters!$C$21*'Water demand'!V174/1000))</f>
        <v>0</v>
      </c>
      <c r="W174" s="12">
        <f>IF(Control!$C$11="Highly pure",Parameters!$C$11*'Water demand'!W174/1000,IF(Control!$C$11="Tap water",0,Parameters!$C$21*'Water demand'!W174/1000))</f>
        <v>0</v>
      </c>
      <c r="X174" s="12">
        <f>IF(Control!$C$11="Highly pure",Parameters!$C$11*'Water demand'!X174/1000,IF(Control!$C$11="Tap water",0,Parameters!$C$21*'Water demand'!X174/1000))</f>
        <v>0</v>
      </c>
      <c r="Y174" s="12">
        <f>IF(Control!$C$11="Highly pure",Parameters!$C$11*'Water demand'!Y174/1000,IF(Control!$C$11="Tap water",0,Parameters!$C$21*'Water demand'!Y174/1000))</f>
        <v>0</v>
      </c>
      <c r="Z174" s="12">
        <f>IF(Control!$C$11="Highly pure",Parameters!$C$11*'Water demand'!Z174/1000,IF(Control!$C$11="Tap water",0,Parameters!$C$21*'Water demand'!Z174/1000))</f>
        <v>0</v>
      </c>
      <c r="AB174" s="7">
        <f t="shared" si="2"/>
        <v>0</v>
      </c>
    </row>
    <row r="175" spans="2:28" x14ac:dyDescent="0.2">
      <c r="B175" s="6">
        <v>44369</v>
      </c>
      <c r="C175" s="12">
        <f>IF(Control!$C$11="Highly pure",Parameters!$C$11*'Water demand'!C175/1000,IF(Control!$C$11="Tap water",0,Parameters!$C$21*'Water demand'!C175/1000))</f>
        <v>0</v>
      </c>
      <c r="D175" s="12">
        <f>IF(Control!$C$11="Highly pure",Parameters!$C$11*'Water demand'!D175/1000,IF(Control!$C$11="Tap water",0,Parameters!$C$21*'Water demand'!D175/1000))</f>
        <v>0</v>
      </c>
      <c r="E175" s="12">
        <f>IF(Control!$C$11="Highly pure",Parameters!$C$11*'Water demand'!E175/1000,IF(Control!$C$11="Tap water",0,Parameters!$C$21*'Water demand'!E175/1000))</f>
        <v>0</v>
      </c>
      <c r="F175" s="12">
        <f>IF(Control!$C$11="Highly pure",Parameters!$C$11*'Water demand'!F175/1000,IF(Control!$C$11="Tap water",0,Parameters!$C$21*'Water demand'!F175/1000))</f>
        <v>0</v>
      </c>
      <c r="G175" s="12">
        <f>IF(Control!$C$11="Highly pure",Parameters!$C$11*'Water demand'!G175/1000,IF(Control!$C$11="Tap water",0,Parameters!$C$21*'Water demand'!G175/1000))</f>
        <v>0</v>
      </c>
      <c r="H175" s="12">
        <f>IF(Control!$C$11="Highly pure",Parameters!$C$11*'Water demand'!H175/1000,IF(Control!$C$11="Tap water",0,Parameters!$C$21*'Water demand'!H175/1000))</f>
        <v>0</v>
      </c>
      <c r="I175" s="12">
        <f>IF(Control!$C$11="Highly pure",Parameters!$C$11*'Water demand'!I175/1000,IF(Control!$C$11="Tap water",0,Parameters!$C$21*'Water demand'!I175/1000))</f>
        <v>0</v>
      </c>
      <c r="J175" s="12">
        <f>IF(Control!$C$11="Highly pure",Parameters!$C$11*'Water demand'!J175/1000,IF(Control!$C$11="Tap water",0,Parameters!$C$21*'Water demand'!J175/1000))</f>
        <v>0</v>
      </c>
      <c r="K175" s="12">
        <f>IF(Control!$C$11="Highly pure",Parameters!$C$11*'Water demand'!K175/1000,IF(Control!$C$11="Tap water",0,Parameters!$C$21*'Water demand'!K175/1000))</f>
        <v>0</v>
      </c>
      <c r="L175" s="12">
        <f>IF(Control!$C$11="Highly pure",Parameters!$C$11*'Water demand'!L175/1000,IF(Control!$C$11="Tap water",0,Parameters!$C$21*'Water demand'!L175/1000))</f>
        <v>0</v>
      </c>
      <c r="M175" s="12">
        <f>IF(Control!$C$11="Highly pure",Parameters!$C$11*'Water demand'!M175/1000,IF(Control!$C$11="Tap water",0,Parameters!$C$21*'Water demand'!M175/1000))</f>
        <v>0</v>
      </c>
      <c r="N175" s="12">
        <f>IF(Control!$C$11="Highly pure",Parameters!$C$11*'Water demand'!N175/1000,IF(Control!$C$11="Tap water",0,Parameters!$C$21*'Water demand'!N175/1000))</f>
        <v>0</v>
      </c>
      <c r="O175" s="12">
        <f>IF(Control!$C$11="Highly pure",Parameters!$C$11*'Water demand'!O175/1000,IF(Control!$C$11="Tap water",0,Parameters!$C$21*'Water demand'!O175/1000))</f>
        <v>0</v>
      </c>
      <c r="P175" s="12">
        <f>IF(Control!$C$11="Highly pure",Parameters!$C$11*'Water demand'!P175/1000,IF(Control!$C$11="Tap water",0,Parameters!$C$21*'Water demand'!P175/1000))</f>
        <v>0</v>
      </c>
      <c r="Q175" s="12">
        <f>IF(Control!$C$11="Highly pure",Parameters!$C$11*'Water demand'!Q175/1000,IF(Control!$C$11="Tap water",0,Parameters!$C$21*'Water demand'!Q175/1000))</f>
        <v>0</v>
      </c>
      <c r="R175" s="12">
        <f>IF(Control!$C$11="Highly pure",Parameters!$C$11*'Water demand'!R175/1000,IF(Control!$C$11="Tap water",0,Parameters!$C$21*'Water demand'!R175/1000))</f>
        <v>0</v>
      </c>
      <c r="S175" s="12">
        <f>IF(Control!$C$11="Highly pure",Parameters!$C$11*'Water demand'!S175/1000,IF(Control!$C$11="Tap water",0,Parameters!$C$21*'Water demand'!S175/1000))</f>
        <v>0</v>
      </c>
      <c r="T175" s="12">
        <f>IF(Control!$C$11="Highly pure",Parameters!$C$11*'Water demand'!T175/1000,IF(Control!$C$11="Tap water",0,Parameters!$C$21*'Water demand'!T175/1000))</f>
        <v>0</v>
      </c>
      <c r="U175" s="12">
        <f>IF(Control!$C$11="Highly pure",Parameters!$C$11*'Water demand'!U175/1000,IF(Control!$C$11="Tap water",0,Parameters!$C$21*'Water demand'!U175/1000))</f>
        <v>0</v>
      </c>
      <c r="V175" s="12">
        <f>IF(Control!$C$11="Highly pure",Parameters!$C$11*'Water demand'!V175/1000,IF(Control!$C$11="Tap water",0,Parameters!$C$21*'Water demand'!V175/1000))</f>
        <v>0</v>
      </c>
      <c r="W175" s="12">
        <f>IF(Control!$C$11="Highly pure",Parameters!$C$11*'Water demand'!W175/1000,IF(Control!$C$11="Tap water",0,Parameters!$C$21*'Water demand'!W175/1000))</f>
        <v>0</v>
      </c>
      <c r="X175" s="12">
        <f>IF(Control!$C$11="Highly pure",Parameters!$C$11*'Water demand'!X175/1000,IF(Control!$C$11="Tap water",0,Parameters!$C$21*'Water demand'!X175/1000))</f>
        <v>0</v>
      </c>
      <c r="Y175" s="12">
        <f>IF(Control!$C$11="Highly pure",Parameters!$C$11*'Water demand'!Y175/1000,IF(Control!$C$11="Tap water",0,Parameters!$C$21*'Water demand'!Y175/1000))</f>
        <v>0</v>
      </c>
      <c r="Z175" s="12">
        <f>IF(Control!$C$11="Highly pure",Parameters!$C$11*'Water demand'!Z175/1000,IF(Control!$C$11="Tap water",0,Parameters!$C$21*'Water demand'!Z175/1000))</f>
        <v>0</v>
      </c>
      <c r="AB175" s="7">
        <f t="shared" si="2"/>
        <v>0</v>
      </c>
    </row>
    <row r="176" spans="2:28" x14ac:dyDescent="0.2">
      <c r="B176" s="6">
        <v>44370</v>
      </c>
      <c r="C176" s="12">
        <f>IF(Control!$C$11="Highly pure",Parameters!$C$11*'Water demand'!C176/1000,IF(Control!$C$11="Tap water",0,Parameters!$C$21*'Water demand'!C176/1000))</f>
        <v>0</v>
      </c>
      <c r="D176" s="12">
        <f>IF(Control!$C$11="Highly pure",Parameters!$C$11*'Water demand'!D176/1000,IF(Control!$C$11="Tap water",0,Parameters!$C$21*'Water demand'!D176/1000))</f>
        <v>0</v>
      </c>
      <c r="E176" s="12">
        <f>IF(Control!$C$11="Highly pure",Parameters!$C$11*'Water demand'!E176/1000,IF(Control!$C$11="Tap water",0,Parameters!$C$21*'Water demand'!E176/1000))</f>
        <v>0</v>
      </c>
      <c r="F176" s="12">
        <f>IF(Control!$C$11="Highly pure",Parameters!$C$11*'Water demand'!F176/1000,IF(Control!$C$11="Tap water",0,Parameters!$C$21*'Water demand'!F176/1000))</f>
        <v>0</v>
      </c>
      <c r="G176" s="12">
        <f>IF(Control!$C$11="Highly pure",Parameters!$C$11*'Water demand'!G176/1000,IF(Control!$C$11="Tap water",0,Parameters!$C$21*'Water demand'!G176/1000))</f>
        <v>0</v>
      </c>
      <c r="H176" s="12">
        <f>IF(Control!$C$11="Highly pure",Parameters!$C$11*'Water demand'!H176/1000,IF(Control!$C$11="Tap water",0,Parameters!$C$21*'Water demand'!H176/1000))</f>
        <v>0</v>
      </c>
      <c r="I176" s="12">
        <f>IF(Control!$C$11="Highly pure",Parameters!$C$11*'Water demand'!I176/1000,IF(Control!$C$11="Tap water",0,Parameters!$C$21*'Water demand'!I176/1000))</f>
        <v>0</v>
      </c>
      <c r="J176" s="12">
        <f>IF(Control!$C$11="Highly pure",Parameters!$C$11*'Water demand'!J176/1000,IF(Control!$C$11="Tap water",0,Parameters!$C$21*'Water demand'!J176/1000))</f>
        <v>0</v>
      </c>
      <c r="K176" s="12">
        <f>IF(Control!$C$11="Highly pure",Parameters!$C$11*'Water demand'!K176/1000,IF(Control!$C$11="Tap water",0,Parameters!$C$21*'Water demand'!K176/1000))</f>
        <v>0</v>
      </c>
      <c r="L176" s="12">
        <f>IF(Control!$C$11="Highly pure",Parameters!$C$11*'Water demand'!L176/1000,IF(Control!$C$11="Tap water",0,Parameters!$C$21*'Water demand'!L176/1000))</f>
        <v>0</v>
      </c>
      <c r="M176" s="12">
        <f>IF(Control!$C$11="Highly pure",Parameters!$C$11*'Water demand'!M176/1000,IF(Control!$C$11="Tap water",0,Parameters!$C$21*'Water demand'!M176/1000))</f>
        <v>0</v>
      </c>
      <c r="N176" s="12">
        <f>IF(Control!$C$11="Highly pure",Parameters!$C$11*'Water demand'!N176/1000,IF(Control!$C$11="Tap water",0,Parameters!$C$21*'Water demand'!N176/1000))</f>
        <v>0</v>
      </c>
      <c r="O176" s="12">
        <f>IF(Control!$C$11="Highly pure",Parameters!$C$11*'Water demand'!O176/1000,IF(Control!$C$11="Tap water",0,Parameters!$C$21*'Water demand'!O176/1000))</f>
        <v>0</v>
      </c>
      <c r="P176" s="12">
        <f>IF(Control!$C$11="Highly pure",Parameters!$C$11*'Water demand'!P176/1000,IF(Control!$C$11="Tap water",0,Parameters!$C$21*'Water demand'!P176/1000))</f>
        <v>0</v>
      </c>
      <c r="Q176" s="12">
        <f>IF(Control!$C$11="Highly pure",Parameters!$C$11*'Water demand'!Q176/1000,IF(Control!$C$11="Tap water",0,Parameters!$C$21*'Water demand'!Q176/1000))</f>
        <v>0</v>
      </c>
      <c r="R176" s="12">
        <f>IF(Control!$C$11="Highly pure",Parameters!$C$11*'Water demand'!R176/1000,IF(Control!$C$11="Tap water",0,Parameters!$C$21*'Water demand'!R176/1000))</f>
        <v>0</v>
      </c>
      <c r="S176" s="12">
        <f>IF(Control!$C$11="Highly pure",Parameters!$C$11*'Water demand'!S176/1000,IF(Control!$C$11="Tap water",0,Parameters!$C$21*'Water demand'!S176/1000))</f>
        <v>0</v>
      </c>
      <c r="T176" s="12">
        <f>IF(Control!$C$11="Highly pure",Parameters!$C$11*'Water demand'!T176/1000,IF(Control!$C$11="Tap water",0,Parameters!$C$21*'Water demand'!T176/1000))</f>
        <v>0</v>
      </c>
      <c r="U176" s="12">
        <f>IF(Control!$C$11="Highly pure",Parameters!$C$11*'Water demand'!U176/1000,IF(Control!$C$11="Tap water",0,Parameters!$C$21*'Water demand'!U176/1000))</f>
        <v>0</v>
      </c>
      <c r="V176" s="12">
        <f>IF(Control!$C$11="Highly pure",Parameters!$C$11*'Water demand'!V176/1000,IF(Control!$C$11="Tap water",0,Parameters!$C$21*'Water demand'!V176/1000))</f>
        <v>0</v>
      </c>
      <c r="W176" s="12">
        <f>IF(Control!$C$11="Highly pure",Parameters!$C$11*'Water demand'!W176/1000,IF(Control!$C$11="Tap water",0,Parameters!$C$21*'Water demand'!W176/1000))</f>
        <v>0</v>
      </c>
      <c r="X176" s="12">
        <f>IF(Control!$C$11="Highly pure",Parameters!$C$11*'Water demand'!X176/1000,IF(Control!$C$11="Tap water",0,Parameters!$C$21*'Water demand'!X176/1000))</f>
        <v>0</v>
      </c>
      <c r="Y176" s="12">
        <f>IF(Control!$C$11="Highly pure",Parameters!$C$11*'Water demand'!Y176/1000,IF(Control!$C$11="Tap water",0,Parameters!$C$21*'Water demand'!Y176/1000))</f>
        <v>0</v>
      </c>
      <c r="Z176" s="12">
        <f>IF(Control!$C$11="Highly pure",Parameters!$C$11*'Water demand'!Z176/1000,IF(Control!$C$11="Tap water",0,Parameters!$C$21*'Water demand'!Z176/1000))</f>
        <v>0</v>
      </c>
      <c r="AB176" s="7">
        <f t="shared" si="2"/>
        <v>0</v>
      </c>
    </row>
    <row r="177" spans="2:28" x14ac:dyDescent="0.2">
      <c r="B177" s="6">
        <v>44371</v>
      </c>
      <c r="C177" s="12">
        <f>IF(Control!$C$11="Highly pure",Parameters!$C$11*'Water demand'!C177/1000,IF(Control!$C$11="Tap water",0,Parameters!$C$21*'Water demand'!C177/1000))</f>
        <v>0</v>
      </c>
      <c r="D177" s="12">
        <f>IF(Control!$C$11="Highly pure",Parameters!$C$11*'Water demand'!D177/1000,IF(Control!$C$11="Tap water",0,Parameters!$C$21*'Water demand'!D177/1000))</f>
        <v>0</v>
      </c>
      <c r="E177" s="12">
        <f>IF(Control!$C$11="Highly pure",Parameters!$C$11*'Water demand'!E177/1000,IF(Control!$C$11="Tap water",0,Parameters!$C$21*'Water demand'!E177/1000))</f>
        <v>0</v>
      </c>
      <c r="F177" s="12">
        <f>IF(Control!$C$11="Highly pure",Parameters!$C$11*'Water demand'!F177/1000,IF(Control!$C$11="Tap water",0,Parameters!$C$21*'Water demand'!F177/1000))</f>
        <v>0</v>
      </c>
      <c r="G177" s="12">
        <f>IF(Control!$C$11="Highly pure",Parameters!$C$11*'Water demand'!G177/1000,IF(Control!$C$11="Tap water",0,Parameters!$C$21*'Water demand'!G177/1000))</f>
        <v>0</v>
      </c>
      <c r="H177" s="12">
        <f>IF(Control!$C$11="Highly pure",Parameters!$C$11*'Water demand'!H177/1000,IF(Control!$C$11="Tap water",0,Parameters!$C$21*'Water demand'!H177/1000))</f>
        <v>0</v>
      </c>
      <c r="I177" s="12">
        <f>IF(Control!$C$11="Highly pure",Parameters!$C$11*'Water demand'!I177/1000,IF(Control!$C$11="Tap water",0,Parameters!$C$21*'Water demand'!I177/1000))</f>
        <v>0</v>
      </c>
      <c r="J177" s="12">
        <f>IF(Control!$C$11="Highly pure",Parameters!$C$11*'Water demand'!J177/1000,IF(Control!$C$11="Tap water",0,Parameters!$C$21*'Water demand'!J177/1000))</f>
        <v>0</v>
      </c>
      <c r="K177" s="12">
        <f>IF(Control!$C$11="Highly pure",Parameters!$C$11*'Water demand'!K177/1000,IF(Control!$C$11="Tap water",0,Parameters!$C$21*'Water demand'!K177/1000))</f>
        <v>0</v>
      </c>
      <c r="L177" s="12">
        <f>IF(Control!$C$11="Highly pure",Parameters!$C$11*'Water demand'!L177/1000,IF(Control!$C$11="Tap water",0,Parameters!$C$21*'Water demand'!L177/1000))</f>
        <v>0</v>
      </c>
      <c r="M177" s="12">
        <f>IF(Control!$C$11="Highly pure",Parameters!$C$11*'Water demand'!M177/1000,IF(Control!$C$11="Tap water",0,Parameters!$C$21*'Water demand'!M177/1000))</f>
        <v>0</v>
      </c>
      <c r="N177" s="12">
        <f>IF(Control!$C$11="Highly pure",Parameters!$C$11*'Water demand'!N177/1000,IF(Control!$C$11="Tap water",0,Parameters!$C$21*'Water demand'!N177/1000))</f>
        <v>0</v>
      </c>
      <c r="O177" s="12">
        <f>IF(Control!$C$11="Highly pure",Parameters!$C$11*'Water demand'!O177/1000,IF(Control!$C$11="Tap water",0,Parameters!$C$21*'Water demand'!O177/1000))</f>
        <v>0</v>
      </c>
      <c r="P177" s="12">
        <f>IF(Control!$C$11="Highly pure",Parameters!$C$11*'Water demand'!P177/1000,IF(Control!$C$11="Tap water",0,Parameters!$C$21*'Water demand'!P177/1000))</f>
        <v>0</v>
      </c>
      <c r="Q177" s="12">
        <f>IF(Control!$C$11="Highly pure",Parameters!$C$11*'Water demand'!Q177/1000,IF(Control!$C$11="Tap water",0,Parameters!$C$21*'Water demand'!Q177/1000))</f>
        <v>0</v>
      </c>
      <c r="R177" s="12">
        <f>IF(Control!$C$11="Highly pure",Parameters!$C$11*'Water demand'!R177/1000,IF(Control!$C$11="Tap water",0,Parameters!$C$21*'Water demand'!R177/1000))</f>
        <v>0</v>
      </c>
      <c r="S177" s="12">
        <f>IF(Control!$C$11="Highly pure",Parameters!$C$11*'Water demand'!S177/1000,IF(Control!$C$11="Tap water",0,Parameters!$C$21*'Water demand'!S177/1000))</f>
        <v>0</v>
      </c>
      <c r="T177" s="12">
        <f>IF(Control!$C$11="Highly pure",Parameters!$C$11*'Water demand'!T177/1000,IF(Control!$C$11="Tap water",0,Parameters!$C$21*'Water demand'!T177/1000))</f>
        <v>0</v>
      </c>
      <c r="U177" s="12">
        <f>IF(Control!$C$11="Highly pure",Parameters!$C$11*'Water demand'!U177/1000,IF(Control!$C$11="Tap water",0,Parameters!$C$21*'Water demand'!U177/1000))</f>
        <v>0</v>
      </c>
      <c r="V177" s="12">
        <f>IF(Control!$C$11="Highly pure",Parameters!$C$11*'Water demand'!V177/1000,IF(Control!$C$11="Tap water",0,Parameters!$C$21*'Water demand'!V177/1000))</f>
        <v>0</v>
      </c>
      <c r="W177" s="12">
        <f>IF(Control!$C$11="Highly pure",Parameters!$C$11*'Water demand'!W177/1000,IF(Control!$C$11="Tap water",0,Parameters!$C$21*'Water demand'!W177/1000))</f>
        <v>0</v>
      </c>
      <c r="X177" s="12">
        <f>IF(Control!$C$11="Highly pure",Parameters!$C$11*'Water demand'!X177/1000,IF(Control!$C$11="Tap water",0,Parameters!$C$21*'Water demand'!X177/1000))</f>
        <v>0</v>
      </c>
      <c r="Y177" s="12">
        <f>IF(Control!$C$11="Highly pure",Parameters!$C$11*'Water demand'!Y177/1000,IF(Control!$C$11="Tap water",0,Parameters!$C$21*'Water demand'!Y177/1000))</f>
        <v>0</v>
      </c>
      <c r="Z177" s="12">
        <f>IF(Control!$C$11="Highly pure",Parameters!$C$11*'Water demand'!Z177/1000,IF(Control!$C$11="Tap water",0,Parameters!$C$21*'Water demand'!Z177/1000))</f>
        <v>0</v>
      </c>
      <c r="AB177" s="7">
        <f t="shared" si="2"/>
        <v>0</v>
      </c>
    </row>
    <row r="178" spans="2:28" x14ac:dyDescent="0.2">
      <c r="B178" s="6">
        <v>44372</v>
      </c>
      <c r="C178" s="12">
        <f>IF(Control!$C$11="Highly pure",Parameters!$C$11*'Water demand'!C178/1000,IF(Control!$C$11="Tap water",0,Parameters!$C$21*'Water demand'!C178/1000))</f>
        <v>0</v>
      </c>
      <c r="D178" s="12">
        <f>IF(Control!$C$11="Highly pure",Parameters!$C$11*'Water demand'!D178/1000,IF(Control!$C$11="Tap water",0,Parameters!$C$21*'Water demand'!D178/1000))</f>
        <v>0</v>
      </c>
      <c r="E178" s="12">
        <f>IF(Control!$C$11="Highly pure",Parameters!$C$11*'Water demand'!E178/1000,IF(Control!$C$11="Tap water",0,Parameters!$C$21*'Water demand'!E178/1000))</f>
        <v>0</v>
      </c>
      <c r="F178" s="12">
        <f>IF(Control!$C$11="Highly pure",Parameters!$C$11*'Water demand'!F178/1000,IF(Control!$C$11="Tap water",0,Parameters!$C$21*'Water demand'!F178/1000))</f>
        <v>0</v>
      </c>
      <c r="G178" s="12">
        <f>IF(Control!$C$11="Highly pure",Parameters!$C$11*'Water demand'!G178/1000,IF(Control!$C$11="Tap water",0,Parameters!$C$21*'Water demand'!G178/1000))</f>
        <v>0</v>
      </c>
      <c r="H178" s="12">
        <f>IF(Control!$C$11="Highly pure",Parameters!$C$11*'Water demand'!H178/1000,IF(Control!$C$11="Tap water",0,Parameters!$C$21*'Water demand'!H178/1000))</f>
        <v>0</v>
      </c>
      <c r="I178" s="12">
        <f>IF(Control!$C$11="Highly pure",Parameters!$C$11*'Water demand'!I178/1000,IF(Control!$C$11="Tap water",0,Parameters!$C$21*'Water demand'!I178/1000))</f>
        <v>0</v>
      </c>
      <c r="J178" s="12">
        <f>IF(Control!$C$11="Highly pure",Parameters!$C$11*'Water demand'!J178/1000,IF(Control!$C$11="Tap water",0,Parameters!$C$21*'Water demand'!J178/1000))</f>
        <v>0</v>
      </c>
      <c r="K178" s="12">
        <f>IF(Control!$C$11="Highly pure",Parameters!$C$11*'Water demand'!K178/1000,IF(Control!$C$11="Tap water",0,Parameters!$C$21*'Water demand'!K178/1000))</f>
        <v>0</v>
      </c>
      <c r="L178" s="12">
        <f>IF(Control!$C$11="Highly pure",Parameters!$C$11*'Water demand'!L178/1000,IF(Control!$C$11="Tap water",0,Parameters!$C$21*'Water demand'!L178/1000))</f>
        <v>0</v>
      </c>
      <c r="M178" s="12">
        <f>IF(Control!$C$11="Highly pure",Parameters!$C$11*'Water demand'!M178/1000,IF(Control!$C$11="Tap water",0,Parameters!$C$21*'Water demand'!M178/1000))</f>
        <v>0</v>
      </c>
      <c r="N178" s="12">
        <f>IF(Control!$C$11="Highly pure",Parameters!$C$11*'Water demand'!N178/1000,IF(Control!$C$11="Tap water",0,Parameters!$C$21*'Water demand'!N178/1000))</f>
        <v>0</v>
      </c>
      <c r="O178" s="12">
        <f>IF(Control!$C$11="Highly pure",Parameters!$C$11*'Water demand'!O178/1000,IF(Control!$C$11="Tap water",0,Parameters!$C$21*'Water demand'!O178/1000))</f>
        <v>0</v>
      </c>
      <c r="P178" s="12">
        <f>IF(Control!$C$11="Highly pure",Parameters!$C$11*'Water demand'!P178/1000,IF(Control!$C$11="Tap water",0,Parameters!$C$21*'Water demand'!P178/1000))</f>
        <v>0</v>
      </c>
      <c r="Q178" s="12">
        <f>IF(Control!$C$11="Highly pure",Parameters!$C$11*'Water demand'!Q178/1000,IF(Control!$C$11="Tap water",0,Parameters!$C$21*'Water demand'!Q178/1000))</f>
        <v>0</v>
      </c>
      <c r="R178" s="12">
        <f>IF(Control!$C$11="Highly pure",Parameters!$C$11*'Water demand'!R178/1000,IF(Control!$C$11="Tap water",0,Parameters!$C$21*'Water demand'!R178/1000))</f>
        <v>0</v>
      </c>
      <c r="S178" s="12">
        <f>IF(Control!$C$11="Highly pure",Parameters!$C$11*'Water demand'!S178/1000,IF(Control!$C$11="Tap water",0,Parameters!$C$21*'Water demand'!S178/1000))</f>
        <v>0</v>
      </c>
      <c r="T178" s="12">
        <f>IF(Control!$C$11="Highly pure",Parameters!$C$11*'Water demand'!T178/1000,IF(Control!$C$11="Tap water",0,Parameters!$C$21*'Water demand'!T178/1000))</f>
        <v>0</v>
      </c>
      <c r="U178" s="12">
        <f>IF(Control!$C$11="Highly pure",Parameters!$C$11*'Water demand'!U178/1000,IF(Control!$C$11="Tap water",0,Parameters!$C$21*'Water demand'!U178/1000))</f>
        <v>0</v>
      </c>
      <c r="V178" s="12">
        <f>IF(Control!$C$11="Highly pure",Parameters!$C$11*'Water demand'!V178/1000,IF(Control!$C$11="Tap water",0,Parameters!$C$21*'Water demand'!V178/1000))</f>
        <v>0</v>
      </c>
      <c r="W178" s="12">
        <f>IF(Control!$C$11="Highly pure",Parameters!$C$11*'Water demand'!W178/1000,IF(Control!$C$11="Tap water",0,Parameters!$C$21*'Water demand'!W178/1000))</f>
        <v>0</v>
      </c>
      <c r="X178" s="12">
        <f>IF(Control!$C$11="Highly pure",Parameters!$C$11*'Water demand'!X178/1000,IF(Control!$C$11="Tap water",0,Parameters!$C$21*'Water demand'!X178/1000))</f>
        <v>0</v>
      </c>
      <c r="Y178" s="12">
        <f>IF(Control!$C$11="Highly pure",Parameters!$C$11*'Water demand'!Y178/1000,IF(Control!$C$11="Tap water",0,Parameters!$C$21*'Water demand'!Y178/1000))</f>
        <v>0</v>
      </c>
      <c r="Z178" s="12">
        <f>IF(Control!$C$11="Highly pure",Parameters!$C$11*'Water demand'!Z178/1000,IF(Control!$C$11="Tap water",0,Parameters!$C$21*'Water demand'!Z178/1000))</f>
        <v>0</v>
      </c>
      <c r="AB178" s="7">
        <f t="shared" si="2"/>
        <v>0</v>
      </c>
    </row>
    <row r="179" spans="2:28" x14ac:dyDescent="0.2">
      <c r="B179" s="6">
        <v>44373</v>
      </c>
      <c r="C179" s="12">
        <f>IF(Control!$C$11="Highly pure",Parameters!$C$11*'Water demand'!C179/1000,IF(Control!$C$11="Tap water",0,Parameters!$C$21*'Water demand'!C179/1000))</f>
        <v>0</v>
      </c>
      <c r="D179" s="12">
        <f>IF(Control!$C$11="Highly pure",Parameters!$C$11*'Water demand'!D179/1000,IF(Control!$C$11="Tap water",0,Parameters!$C$21*'Water demand'!D179/1000))</f>
        <v>0</v>
      </c>
      <c r="E179" s="12">
        <f>IF(Control!$C$11="Highly pure",Parameters!$C$11*'Water demand'!E179/1000,IF(Control!$C$11="Tap water",0,Parameters!$C$21*'Water demand'!E179/1000))</f>
        <v>0</v>
      </c>
      <c r="F179" s="12">
        <f>IF(Control!$C$11="Highly pure",Parameters!$C$11*'Water demand'!F179/1000,IF(Control!$C$11="Tap water",0,Parameters!$C$21*'Water demand'!F179/1000))</f>
        <v>0</v>
      </c>
      <c r="G179" s="12">
        <f>IF(Control!$C$11="Highly pure",Parameters!$C$11*'Water demand'!G179/1000,IF(Control!$C$11="Tap water",0,Parameters!$C$21*'Water demand'!G179/1000))</f>
        <v>0</v>
      </c>
      <c r="H179" s="12">
        <f>IF(Control!$C$11="Highly pure",Parameters!$C$11*'Water demand'!H179/1000,IF(Control!$C$11="Tap water",0,Parameters!$C$21*'Water demand'!H179/1000))</f>
        <v>0</v>
      </c>
      <c r="I179" s="12">
        <f>IF(Control!$C$11="Highly pure",Parameters!$C$11*'Water demand'!I179/1000,IF(Control!$C$11="Tap water",0,Parameters!$C$21*'Water demand'!I179/1000))</f>
        <v>0</v>
      </c>
      <c r="J179" s="12">
        <f>IF(Control!$C$11="Highly pure",Parameters!$C$11*'Water demand'!J179/1000,IF(Control!$C$11="Tap water",0,Parameters!$C$21*'Water demand'!J179/1000))</f>
        <v>0</v>
      </c>
      <c r="K179" s="12">
        <f>IF(Control!$C$11="Highly pure",Parameters!$C$11*'Water demand'!K179/1000,IF(Control!$C$11="Tap water",0,Parameters!$C$21*'Water demand'!K179/1000))</f>
        <v>0</v>
      </c>
      <c r="L179" s="12">
        <f>IF(Control!$C$11="Highly pure",Parameters!$C$11*'Water demand'!L179/1000,IF(Control!$C$11="Tap water",0,Parameters!$C$21*'Water demand'!L179/1000))</f>
        <v>0</v>
      </c>
      <c r="M179" s="12">
        <f>IF(Control!$C$11="Highly pure",Parameters!$C$11*'Water demand'!M179/1000,IF(Control!$C$11="Tap water",0,Parameters!$C$21*'Water demand'!M179/1000))</f>
        <v>0</v>
      </c>
      <c r="N179" s="12">
        <f>IF(Control!$C$11="Highly pure",Parameters!$C$11*'Water demand'!N179/1000,IF(Control!$C$11="Tap water",0,Parameters!$C$21*'Water demand'!N179/1000))</f>
        <v>0</v>
      </c>
      <c r="O179" s="12">
        <f>IF(Control!$C$11="Highly pure",Parameters!$C$11*'Water demand'!O179/1000,IF(Control!$C$11="Tap water",0,Parameters!$C$21*'Water demand'!O179/1000))</f>
        <v>0</v>
      </c>
      <c r="P179" s="12">
        <f>IF(Control!$C$11="Highly pure",Parameters!$C$11*'Water demand'!P179/1000,IF(Control!$C$11="Tap water",0,Parameters!$C$21*'Water demand'!P179/1000))</f>
        <v>0</v>
      </c>
      <c r="Q179" s="12">
        <f>IF(Control!$C$11="Highly pure",Parameters!$C$11*'Water demand'!Q179/1000,IF(Control!$C$11="Tap water",0,Parameters!$C$21*'Water demand'!Q179/1000))</f>
        <v>0</v>
      </c>
      <c r="R179" s="12">
        <f>IF(Control!$C$11="Highly pure",Parameters!$C$11*'Water demand'!R179/1000,IF(Control!$C$11="Tap water",0,Parameters!$C$21*'Water demand'!R179/1000))</f>
        <v>0</v>
      </c>
      <c r="S179" s="12">
        <f>IF(Control!$C$11="Highly pure",Parameters!$C$11*'Water demand'!S179/1000,IF(Control!$C$11="Tap water",0,Parameters!$C$21*'Water demand'!S179/1000))</f>
        <v>0</v>
      </c>
      <c r="T179" s="12">
        <f>IF(Control!$C$11="Highly pure",Parameters!$C$11*'Water demand'!T179/1000,IF(Control!$C$11="Tap water",0,Parameters!$C$21*'Water demand'!T179/1000))</f>
        <v>0</v>
      </c>
      <c r="U179" s="12">
        <f>IF(Control!$C$11="Highly pure",Parameters!$C$11*'Water demand'!U179/1000,IF(Control!$C$11="Tap water",0,Parameters!$C$21*'Water demand'!U179/1000))</f>
        <v>0</v>
      </c>
      <c r="V179" s="12">
        <f>IF(Control!$C$11="Highly pure",Parameters!$C$11*'Water demand'!V179/1000,IF(Control!$C$11="Tap water",0,Parameters!$C$21*'Water demand'!V179/1000))</f>
        <v>0</v>
      </c>
      <c r="W179" s="12">
        <f>IF(Control!$C$11="Highly pure",Parameters!$C$11*'Water demand'!W179/1000,IF(Control!$C$11="Tap water",0,Parameters!$C$21*'Water demand'!W179/1000))</f>
        <v>0</v>
      </c>
      <c r="X179" s="12">
        <f>IF(Control!$C$11="Highly pure",Parameters!$C$11*'Water demand'!X179/1000,IF(Control!$C$11="Tap water",0,Parameters!$C$21*'Water demand'!X179/1000))</f>
        <v>0</v>
      </c>
      <c r="Y179" s="12">
        <f>IF(Control!$C$11="Highly pure",Parameters!$C$11*'Water demand'!Y179/1000,IF(Control!$C$11="Tap water",0,Parameters!$C$21*'Water demand'!Y179/1000))</f>
        <v>0</v>
      </c>
      <c r="Z179" s="12">
        <f>IF(Control!$C$11="Highly pure",Parameters!$C$11*'Water demand'!Z179/1000,IF(Control!$C$11="Tap water",0,Parameters!$C$21*'Water demand'!Z179/1000))</f>
        <v>0</v>
      </c>
      <c r="AB179" s="7">
        <f t="shared" si="2"/>
        <v>0</v>
      </c>
    </row>
    <row r="180" spans="2:28" x14ac:dyDescent="0.2">
      <c r="B180" s="6">
        <v>44374</v>
      </c>
      <c r="C180" s="12">
        <f>IF(Control!$C$11="Highly pure",Parameters!$C$11*'Water demand'!C180/1000,IF(Control!$C$11="Tap water",0,Parameters!$C$21*'Water demand'!C180/1000))</f>
        <v>0</v>
      </c>
      <c r="D180" s="12">
        <f>IF(Control!$C$11="Highly pure",Parameters!$C$11*'Water demand'!D180/1000,IF(Control!$C$11="Tap water",0,Parameters!$C$21*'Water demand'!D180/1000))</f>
        <v>0</v>
      </c>
      <c r="E180" s="12">
        <f>IF(Control!$C$11="Highly pure",Parameters!$C$11*'Water demand'!E180/1000,IF(Control!$C$11="Tap water",0,Parameters!$C$21*'Water demand'!E180/1000))</f>
        <v>0</v>
      </c>
      <c r="F180" s="12">
        <f>IF(Control!$C$11="Highly pure",Parameters!$C$11*'Water demand'!F180/1000,IF(Control!$C$11="Tap water",0,Parameters!$C$21*'Water demand'!F180/1000))</f>
        <v>0</v>
      </c>
      <c r="G180" s="12">
        <f>IF(Control!$C$11="Highly pure",Parameters!$C$11*'Water demand'!G180/1000,IF(Control!$C$11="Tap water",0,Parameters!$C$21*'Water demand'!G180/1000))</f>
        <v>0</v>
      </c>
      <c r="H180" s="12">
        <f>IF(Control!$C$11="Highly pure",Parameters!$C$11*'Water demand'!H180/1000,IF(Control!$C$11="Tap water",0,Parameters!$C$21*'Water demand'!H180/1000))</f>
        <v>0</v>
      </c>
      <c r="I180" s="12">
        <f>IF(Control!$C$11="Highly pure",Parameters!$C$11*'Water demand'!I180/1000,IF(Control!$C$11="Tap water",0,Parameters!$C$21*'Water demand'!I180/1000))</f>
        <v>0</v>
      </c>
      <c r="J180" s="12">
        <f>IF(Control!$C$11="Highly pure",Parameters!$C$11*'Water demand'!J180/1000,IF(Control!$C$11="Tap water",0,Parameters!$C$21*'Water demand'!J180/1000))</f>
        <v>0</v>
      </c>
      <c r="K180" s="12">
        <f>IF(Control!$C$11="Highly pure",Parameters!$C$11*'Water demand'!K180/1000,IF(Control!$C$11="Tap water",0,Parameters!$C$21*'Water demand'!K180/1000))</f>
        <v>0</v>
      </c>
      <c r="L180" s="12">
        <f>IF(Control!$C$11="Highly pure",Parameters!$C$11*'Water demand'!L180/1000,IF(Control!$C$11="Tap water",0,Parameters!$C$21*'Water demand'!L180/1000))</f>
        <v>0</v>
      </c>
      <c r="M180" s="12">
        <f>IF(Control!$C$11="Highly pure",Parameters!$C$11*'Water demand'!M180/1000,IF(Control!$C$11="Tap water",0,Parameters!$C$21*'Water demand'!M180/1000))</f>
        <v>0</v>
      </c>
      <c r="N180" s="12">
        <f>IF(Control!$C$11="Highly pure",Parameters!$C$11*'Water demand'!N180/1000,IF(Control!$C$11="Tap water",0,Parameters!$C$21*'Water demand'!N180/1000))</f>
        <v>0</v>
      </c>
      <c r="O180" s="12">
        <f>IF(Control!$C$11="Highly pure",Parameters!$C$11*'Water demand'!O180/1000,IF(Control!$C$11="Tap water",0,Parameters!$C$21*'Water demand'!O180/1000))</f>
        <v>0</v>
      </c>
      <c r="P180" s="12">
        <f>IF(Control!$C$11="Highly pure",Parameters!$C$11*'Water demand'!P180/1000,IF(Control!$C$11="Tap water",0,Parameters!$C$21*'Water demand'!P180/1000))</f>
        <v>0</v>
      </c>
      <c r="Q180" s="12">
        <f>IF(Control!$C$11="Highly pure",Parameters!$C$11*'Water demand'!Q180/1000,IF(Control!$C$11="Tap water",0,Parameters!$C$21*'Water demand'!Q180/1000))</f>
        <v>0</v>
      </c>
      <c r="R180" s="12">
        <f>IF(Control!$C$11="Highly pure",Parameters!$C$11*'Water demand'!R180/1000,IF(Control!$C$11="Tap water",0,Parameters!$C$21*'Water demand'!R180/1000))</f>
        <v>0</v>
      </c>
      <c r="S180" s="12">
        <f>IF(Control!$C$11="Highly pure",Parameters!$C$11*'Water demand'!S180/1000,IF(Control!$C$11="Tap water",0,Parameters!$C$21*'Water demand'!S180/1000))</f>
        <v>0</v>
      </c>
      <c r="T180" s="12">
        <f>IF(Control!$C$11="Highly pure",Parameters!$C$11*'Water demand'!T180/1000,IF(Control!$C$11="Tap water",0,Parameters!$C$21*'Water demand'!T180/1000))</f>
        <v>0</v>
      </c>
      <c r="U180" s="12">
        <f>IF(Control!$C$11="Highly pure",Parameters!$C$11*'Water demand'!U180/1000,IF(Control!$C$11="Tap water",0,Parameters!$C$21*'Water demand'!U180/1000))</f>
        <v>0</v>
      </c>
      <c r="V180" s="12">
        <f>IF(Control!$C$11="Highly pure",Parameters!$C$11*'Water demand'!V180/1000,IF(Control!$C$11="Tap water",0,Parameters!$C$21*'Water demand'!V180/1000))</f>
        <v>0</v>
      </c>
      <c r="W180" s="12">
        <f>IF(Control!$C$11="Highly pure",Parameters!$C$11*'Water demand'!W180/1000,IF(Control!$C$11="Tap water",0,Parameters!$C$21*'Water demand'!W180/1000))</f>
        <v>0</v>
      </c>
      <c r="X180" s="12">
        <f>IF(Control!$C$11="Highly pure",Parameters!$C$11*'Water demand'!X180/1000,IF(Control!$C$11="Tap water",0,Parameters!$C$21*'Water demand'!X180/1000))</f>
        <v>0</v>
      </c>
      <c r="Y180" s="12">
        <f>IF(Control!$C$11="Highly pure",Parameters!$C$11*'Water demand'!Y180/1000,IF(Control!$C$11="Tap water",0,Parameters!$C$21*'Water demand'!Y180/1000))</f>
        <v>0</v>
      </c>
      <c r="Z180" s="12">
        <f>IF(Control!$C$11="Highly pure",Parameters!$C$11*'Water demand'!Z180/1000,IF(Control!$C$11="Tap water",0,Parameters!$C$21*'Water demand'!Z180/1000))</f>
        <v>0</v>
      </c>
      <c r="AB180" s="7">
        <f t="shared" si="2"/>
        <v>0</v>
      </c>
    </row>
    <row r="181" spans="2:28" x14ac:dyDescent="0.2">
      <c r="B181" s="6">
        <v>44375</v>
      </c>
      <c r="C181" s="12">
        <f>IF(Control!$C$11="Highly pure",Parameters!$C$11*'Water demand'!C181/1000,IF(Control!$C$11="Tap water",0,Parameters!$C$21*'Water demand'!C181/1000))</f>
        <v>0</v>
      </c>
      <c r="D181" s="12">
        <f>IF(Control!$C$11="Highly pure",Parameters!$C$11*'Water demand'!D181/1000,IF(Control!$C$11="Tap water",0,Parameters!$C$21*'Water demand'!D181/1000))</f>
        <v>0</v>
      </c>
      <c r="E181" s="12">
        <f>IF(Control!$C$11="Highly pure",Parameters!$C$11*'Water demand'!E181/1000,IF(Control!$C$11="Tap water",0,Parameters!$C$21*'Water demand'!E181/1000))</f>
        <v>0</v>
      </c>
      <c r="F181" s="12">
        <f>IF(Control!$C$11="Highly pure",Parameters!$C$11*'Water demand'!F181/1000,IF(Control!$C$11="Tap water",0,Parameters!$C$21*'Water demand'!F181/1000))</f>
        <v>0</v>
      </c>
      <c r="G181" s="12">
        <f>IF(Control!$C$11="Highly pure",Parameters!$C$11*'Water demand'!G181/1000,IF(Control!$C$11="Tap water",0,Parameters!$C$21*'Water demand'!G181/1000))</f>
        <v>0</v>
      </c>
      <c r="H181" s="12">
        <f>IF(Control!$C$11="Highly pure",Parameters!$C$11*'Water demand'!H181/1000,IF(Control!$C$11="Tap water",0,Parameters!$C$21*'Water demand'!H181/1000))</f>
        <v>0</v>
      </c>
      <c r="I181" s="12">
        <f>IF(Control!$C$11="Highly pure",Parameters!$C$11*'Water demand'!I181/1000,IF(Control!$C$11="Tap water",0,Parameters!$C$21*'Water demand'!I181/1000))</f>
        <v>0</v>
      </c>
      <c r="J181" s="12">
        <f>IF(Control!$C$11="Highly pure",Parameters!$C$11*'Water demand'!J181/1000,IF(Control!$C$11="Tap water",0,Parameters!$C$21*'Water demand'!J181/1000))</f>
        <v>0</v>
      </c>
      <c r="K181" s="12">
        <f>IF(Control!$C$11="Highly pure",Parameters!$C$11*'Water demand'!K181/1000,IF(Control!$C$11="Tap water",0,Parameters!$C$21*'Water demand'!K181/1000))</f>
        <v>0</v>
      </c>
      <c r="L181" s="12">
        <f>IF(Control!$C$11="Highly pure",Parameters!$C$11*'Water demand'!L181/1000,IF(Control!$C$11="Tap water",0,Parameters!$C$21*'Water demand'!L181/1000))</f>
        <v>0</v>
      </c>
      <c r="M181" s="12">
        <f>IF(Control!$C$11="Highly pure",Parameters!$C$11*'Water demand'!M181/1000,IF(Control!$C$11="Tap water",0,Parameters!$C$21*'Water demand'!M181/1000))</f>
        <v>0</v>
      </c>
      <c r="N181" s="12">
        <f>IF(Control!$C$11="Highly pure",Parameters!$C$11*'Water demand'!N181/1000,IF(Control!$C$11="Tap water",0,Parameters!$C$21*'Water demand'!N181/1000))</f>
        <v>0</v>
      </c>
      <c r="O181" s="12">
        <f>IF(Control!$C$11="Highly pure",Parameters!$C$11*'Water demand'!O181/1000,IF(Control!$C$11="Tap water",0,Parameters!$C$21*'Water demand'!O181/1000))</f>
        <v>0</v>
      </c>
      <c r="P181" s="12">
        <f>IF(Control!$C$11="Highly pure",Parameters!$C$11*'Water demand'!P181/1000,IF(Control!$C$11="Tap water",0,Parameters!$C$21*'Water demand'!P181/1000))</f>
        <v>0</v>
      </c>
      <c r="Q181" s="12">
        <f>IF(Control!$C$11="Highly pure",Parameters!$C$11*'Water demand'!Q181/1000,IF(Control!$C$11="Tap water",0,Parameters!$C$21*'Water demand'!Q181/1000))</f>
        <v>0</v>
      </c>
      <c r="R181" s="12">
        <f>IF(Control!$C$11="Highly pure",Parameters!$C$11*'Water demand'!R181/1000,IF(Control!$C$11="Tap water",0,Parameters!$C$21*'Water demand'!R181/1000))</f>
        <v>0</v>
      </c>
      <c r="S181" s="12">
        <f>IF(Control!$C$11="Highly pure",Parameters!$C$11*'Water demand'!S181/1000,IF(Control!$C$11="Tap water",0,Parameters!$C$21*'Water demand'!S181/1000))</f>
        <v>0</v>
      </c>
      <c r="T181" s="12">
        <f>IF(Control!$C$11="Highly pure",Parameters!$C$11*'Water demand'!T181/1000,IF(Control!$C$11="Tap water",0,Parameters!$C$21*'Water demand'!T181/1000))</f>
        <v>0</v>
      </c>
      <c r="U181" s="12">
        <f>IF(Control!$C$11="Highly pure",Parameters!$C$11*'Water demand'!U181/1000,IF(Control!$C$11="Tap water",0,Parameters!$C$21*'Water demand'!U181/1000))</f>
        <v>0</v>
      </c>
      <c r="V181" s="12">
        <f>IF(Control!$C$11="Highly pure",Parameters!$C$11*'Water demand'!V181/1000,IF(Control!$C$11="Tap water",0,Parameters!$C$21*'Water demand'!V181/1000))</f>
        <v>0</v>
      </c>
      <c r="W181" s="12">
        <f>IF(Control!$C$11="Highly pure",Parameters!$C$11*'Water demand'!W181/1000,IF(Control!$C$11="Tap water",0,Parameters!$C$21*'Water demand'!W181/1000))</f>
        <v>0</v>
      </c>
      <c r="X181" s="12">
        <f>IF(Control!$C$11="Highly pure",Parameters!$C$11*'Water demand'!X181/1000,IF(Control!$C$11="Tap water",0,Parameters!$C$21*'Water demand'!X181/1000))</f>
        <v>0</v>
      </c>
      <c r="Y181" s="12">
        <f>IF(Control!$C$11="Highly pure",Parameters!$C$11*'Water demand'!Y181/1000,IF(Control!$C$11="Tap water",0,Parameters!$C$21*'Water demand'!Y181/1000))</f>
        <v>0</v>
      </c>
      <c r="Z181" s="12">
        <f>IF(Control!$C$11="Highly pure",Parameters!$C$11*'Water demand'!Z181/1000,IF(Control!$C$11="Tap water",0,Parameters!$C$21*'Water demand'!Z181/1000))</f>
        <v>0</v>
      </c>
      <c r="AB181" s="7">
        <f t="shared" si="2"/>
        <v>0</v>
      </c>
    </row>
    <row r="182" spans="2:28" x14ac:dyDescent="0.2">
      <c r="B182" s="6">
        <v>44376</v>
      </c>
      <c r="C182" s="12">
        <f>IF(Control!$C$11="Highly pure",Parameters!$C$11*'Water demand'!C182/1000,IF(Control!$C$11="Tap water",0,Parameters!$C$21*'Water demand'!C182/1000))</f>
        <v>0</v>
      </c>
      <c r="D182" s="12">
        <f>IF(Control!$C$11="Highly pure",Parameters!$C$11*'Water demand'!D182/1000,IF(Control!$C$11="Tap water",0,Parameters!$C$21*'Water demand'!D182/1000))</f>
        <v>0</v>
      </c>
      <c r="E182" s="12">
        <f>IF(Control!$C$11="Highly pure",Parameters!$C$11*'Water demand'!E182/1000,IF(Control!$C$11="Tap water",0,Parameters!$C$21*'Water demand'!E182/1000))</f>
        <v>0</v>
      </c>
      <c r="F182" s="12">
        <f>IF(Control!$C$11="Highly pure",Parameters!$C$11*'Water demand'!F182/1000,IF(Control!$C$11="Tap water",0,Parameters!$C$21*'Water demand'!F182/1000))</f>
        <v>0</v>
      </c>
      <c r="G182" s="12">
        <f>IF(Control!$C$11="Highly pure",Parameters!$C$11*'Water demand'!G182/1000,IF(Control!$C$11="Tap water",0,Parameters!$C$21*'Water demand'!G182/1000))</f>
        <v>0</v>
      </c>
      <c r="H182" s="12">
        <f>IF(Control!$C$11="Highly pure",Parameters!$C$11*'Water demand'!H182/1000,IF(Control!$C$11="Tap water",0,Parameters!$C$21*'Water demand'!H182/1000))</f>
        <v>0</v>
      </c>
      <c r="I182" s="12">
        <f>IF(Control!$C$11="Highly pure",Parameters!$C$11*'Water demand'!I182/1000,IF(Control!$C$11="Tap water",0,Parameters!$C$21*'Water demand'!I182/1000))</f>
        <v>0</v>
      </c>
      <c r="J182" s="12">
        <f>IF(Control!$C$11="Highly pure",Parameters!$C$11*'Water demand'!J182/1000,IF(Control!$C$11="Tap water",0,Parameters!$C$21*'Water demand'!J182/1000))</f>
        <v>0</v>
      </c>
      <c r="K182" s="12">
        <f>IF(Control!$C$11="Highly pure",Parameters!$C$11*'Water demand'!K182/1000,IF(Control!$C$11="Tap water",0,Parameters!$C$21*'Water demand'!K182/1000))</f>
        <v>0</v>
      </c>
      <c r="L182" s="12">
        <f>IF(Control!$C$11="Highly pure",Parameters!$C$11*'Water demand'!L182/1000,IF(Control!$C$11="Tap water",0,Parameters!$C$21*'Water demand'!L182/1000))</f>
        <v>0</v>
      </c>
      <c r="M182" s="12">
        <f>IF(Control!$C$11="Highly pure",Parameters!$C$11*'Water demand'!M182/1000,IF(Control!$C$11="Tap water",0,Parameters!$C$21*'Water demand'!M182/1000))</f>
        <v>0</v>
      </c>
      <c r="N182" s="12">
        <f>IF(Control!$C$11="Highly pure",Parameters!$C$11*'Water demand'!N182/1000,IF(Control!$C$11="Tap water",0,Parameters!$C$21*'Water demand'!N182/1000))</f>
        <v>0</v>
      </c>
      <c r="O182" s="12">
        <f>IF(Control!$C$11="Highly pure",Parameters!$C$11*'Water demand'!O182/1000,IF(Control!$C$11="Tap water",0,Parameters!$C$21*'Water demand'!O182/1000))</f>
        <v>0</v>
      </c>
      <c r="P182" s="12">
        <f>IF(Control!$C$11="Highly pure",Parameters!$C$11*'Water demand'!P182/1000,IF(Control!$C$11="Tap water",0,Parameters!$C$21*'Water demand'!P182/1000))</f>
        <v>0</v>
      </c>
      <c r="Q182" s="12">
        <f>IF(Control!$C$11="Highly pure",Parameters!$C$11*'Water demand'!Q182/1000,IF(Control!$C$11="Tap water",0,Parameters!$C$21*'Water demand'!Q182/1000))</f>
        <v>0</v>
      </c>
      <c r="R182" s="12">
        <f>IF(Control!$C$11="Highly pure",Parameters!$C$11*'Water demand'!R182/1000,IF(Control!$C$11="Tap water",0,Parameters!$C$21*'Water demand'!R182/1000))</f>
        <v>0</v>
      </c>
      <c r="S182" s="12">
        <f>IF(Control!$C$11="Highly pure",Parameters!$C$11*'Water demand'!S182/1000,IF(Control!$C$11="Tap water",0,Parameters!$C$21*'Water demand'!S182/1000))</f>
        <v>0</v>
      </c>
      <c r="T182" s="12">
        <f>IF(Control!$C$11="Highly pure",Parameters!$C$11*'Water demand'!T182/1000,IF(Control!$C$11="Tap water",0,Parameters!$C$21*'Water demand'!T182/1000))</f>
        <v>0</v>
      </c>
      <c r="U182" s="12">
        <f>IF(Control!$C$11="Highly pure",Parameters!$C$11*'Water demand'!U182/1000,IF(Control!$C$11="Tap water",0,Parameters!$C$21*'Water demand'!U182/1000))</f>
        <v>0</v>
      </c>
      <c r="V182" s="12">
        <f>IF(Control!$C$11="Highly pure",Parameters!$C$11*'Water demand'!V182/1000,IF(Control!$C$11="Tap water",0,Parameters!$C$21*'Water demand'!V182/1000))</f>
        <v>0</v>
      </c>
      <c r="W182" s="12">
        <f>IF(Control!$C$11="Highly pure",Parameters!$C$11*'Water demand'!W182/1000,IF(Control!$C$11="Tap water",0,Parameters!$C$21*'Water demand'!W182/1000))</f>
        <v>0</v>
      </c>
      <c r="X182" s="12">
        <f>IF(Control!$C$11="Highly pure",Parameters!$C$11*'Water demand'!X182/1000,IF(Control!$C$11="Tap water",0,Parameters!$C$21*'Water demand'!X182/1000))</f>
        <v>0</v>
      </c>
      <c r="Y182" s="12">
        <f>IF(Control!$C$11="Highly pure",Parameters!$C$11*'Water demand'!Y182/1000,IF(Control!$C$11="Tap water",0,Parameters!$C$21*'Water demand'!Y182/1000))</f>
        <v>0</v>
      </c>
      <c r="Z182" s="12">
        <f>IF(Control!$C$11="Highly pure",Parameters!$C$11*'Water demand'!Z182/1000,IF(Control!$C$11="Tap water",0,Parameters!$C$21*'Water demand'!Z182/1000))</f>
        <v>0</v>
      </c>
      <c r="AB182" s="7">
        <f t="shared" si="2"/>
        <v>0</v>
      </c>
    </row>
    <row r="183" spans="2:28" x14ac:dyDescent="0.2">
      <c r="B183" s="6">
        <v>44377</v>
      </c>
      <c r="C183" s="12">
        <f>IF(Control!$C$11="Highly pure",Parameters!$C$11*'Water demand'!C183/1000,IF(Control!$C$11="Tap water",0,Parameters!$C$21*'Water demand'!C183/1000))</f>
        <v>0</v>
      </c>
      <c r="D183" s="12">
        <f>IF(Control!$C$11="Highly pure",Parameters!$C$11*'Water demand'!D183/1000,IF(Control!$C$11="Tap water",0,Parameters!$C$21*'Water demand'!D183/1000))</f>
        <v>0</v>
      </c>
      <c r="E183" s="12">
        <f>IF(Control!$C$11="Highly pure",Parameters!$C$11*'Water demand'!E183/1000,IF(Control!$C$11="Tap water",0,Parameters!$C$21*'Water demand'!E183/1000))</f>
        <v>0</v>
      </c>
      <c r="F183" s="12">
        <f>IF(Control!$C$11="Highly pure",Parameters!$C$11*'Water demand'!F183/1000,IF(Control!$C$11="Tap water",0,Parameters!$C$21*'Water demand'!F183/1000))</f>
        <v>0</v>
      </c>
      <c r="G183" s="12">
        <f>IF(Control!$C$11="Highly pure",Parameters!$C$11*'Water demand'!G183/1000,IF(Control!$C$11="Tap water",0,Parameters!$C$21*'Water demand'!G183/1000))</f>
        <v>0</v>
      </c>
      <c r="H183" s="12">
        <f>IF(Control!$C$11="Highly pure",Parameters!$C$11*'Water demand'!H183/1000,IF(Control!$C$11="Tap water",0,Parameters!$C$21*'Water demand'!H183/1000))</f>
        <v>0</v>
      </c>
      <c r="I183" s="12">
        <f>IF(Control!$C$11="Highly pure",Parameters!$C$11*'Water demand'!I183/1000,IF(Control!$C$11="Tap water",0,Parameters!$C$21*'Water demand'!I183/1000))</f>
        <v>0</v>
      </c>
      <c r="J183" s="12">
        <f>IF(Control!$C$11="Highly pure",Parameters!$C$11*'Water demand'!J183/1000,IF(Control!$C$11="Tap water",0,Parameters!$C$21*'Water demand'!J183/1000))</f>
        <v>0</v>
      </c>
      <c r="K183" s="12">
        <f>IF(Control!$C$11="Highly pure",Parameters!$C$11*'Water demand'!K183/1000,IF(Control!$C$11="Tap water",0,Parameters!$C$21*'Water demand'!K183/1000))</f>
        <v>0</v>
      </c>
      <c r="L183" s="12">
        <f>IF(Control!$C$11="Highly pure",Parameters!$C$11*'Water demand'!L183/1000,IF(Control!$C$11="Tap water",0,Parameters!$C$21*'Water demand'!L183/1000))</f>
        <v>0</v>
      </c>
      <c r="M183" s="12">
        <f>IF(Control!$C$11="Highly pure",Parameters!$C$11*'Water demand'!M183/1000,IF(Control!$C$11="Tap water",0,Parameters!$C$21*'Water demand'!M183/1000))</f>
        <v>0</v>
      </c>
      <c r="N183" s="12">
        <f>IF(Control!$C$11="Highly pure",Parameters!$C$11*'Water demand'!N183/1000,IF(Control!$C$11="Tap water",0,Parameters!$C$21*'Water demand'!N183/1000))</f>
        <v>0</v>
      </c>
      <c r="O183" s="12">
        <f>IF(Control!$C$11="Highly pure",Parameters!$C$11*'Water demand'!O183/1000,IF(Control!$C$11="Tap water",0,Parameters!$C$21*'Water demand'!O183/1000))</f>
        <v>0</v>
      </c>
      <c r="P183" s="12">
        <f>IF(Control!$C$11="Highly pure",Parameters!$C$11*'Water demand'!P183/1000,IF(Control!$C$11="Tap water",0,Parameters!$C$21*'Water demand'!P183/1000))</f>
        <v>0</v>
      </c>
      <c r="Q183" s="12">
        <f>IF(Control!$C$11="Highly pure",Parameters!$C$11*'Water demand'!Q183/1000,IF(Control!$C$11="Tap water",0,Parameters!$C$21*'Water demand'!Q183/1000))</f>
        <v>0</v>
      </c>
      <c r="R183" s="12">
        <f>IF(Control!$C$11="Highly pure",Parameters!$C$11*'Water demand'!R183/1000,IF(Control!$C$11="Tap water",0,Parameters!$C$21*'Water demand'!R183/1000))</f>
        <v>0</v>
      </c>
      <c r="S183" s="12">
        <f>IF(Control!$C$11="Highly pure",Parameters!$C$11*'Water demand'!S183/1000,IF(Control!$C$11="Tap water",0,Parameters!$C$21*'Water demand'!S183/1000))</f>
        <v>0</v>
      </c>
      <c r="T183" s="12">
        <f>IF(Control!$C$11="Highly pure",Parameters!$C$11*'Water demand'!T183/1000,IF(Control!$C$11="Tap water",0,Parameters!$C$21*'Water demand'!T183/1000))</f>
        <v>0</v>
      </c>
      <c r="U183" s="12">
        <f>IF(Control!$C$11="Highly pure",Parameters!$C$11*'Water demand'!U183/1000,IF(Control!$C$11="Tap water",0,Parameters!$C$21*'Water demand'!U183/1000))</f>
        <v>0</v>
      </c>
      <c r="V183" s="12">
        <f>IF(Control!$C$11="Highly pure",Parameters!$C$11*'Water demand'!V183/1000,IF(Control!$C$11="Tap water",0,Parameters!$C$21*'Water demand'!V183/1000))</f>
        <v>0</v>
      </c>
      <c r="W183" s="12">
        <f>IF(Control!$C$11="Highly pure",Parameters!$C$11*'Water demand'!W183/1000,IF(Control!$C$11="Tap water",0,Parameters!$C$21*'Water demand'!W183/1000))</f>
        <v>0</v>
      </c>
      <c r="X183" s="12">
        <f>IF(Control!$C$11="Highly pure",Parameters!$C$11*'Water demand'!X183/1000,IF(Control!$C$11="Tap water",0,Parameters!$C$21*'Water demand'!X183/1000))</f>
        <v>0</v>
      </c>
      <c r="Y183" s="12">
        <f>IF(Control!$C$11="Highly pure",Parameters!$C$11*'Water demand'!Y183/1000,IF(Control!$C$11="Tap water",0,Parameters!$C$21*'Water demand'!Y183/1000))</f>
        <v>0</v>
      </c>
      <c r="Z183" s="12">
        <f>IF(Control!$C$11="Highly pure",Parameters!$C$11*'Water demand'!Z183/1000,IF(Control!$C$11="Tap water",0,Parameters!$C$21*'Water demand'!Z183/1000))</f>
        <v>0</v>
      </c>
      <c r="AB183" s="7">
        <f t="shared" si="2"/>
        <v>0</v>
      </c>
    </row>
    <row r="184" spans="2:28" x14ac:dyDescent="0.2">
      <c r="B184" s="6">
        <v>44378</v>
      </c>
      <c r="C184" s="12">
        <f>IF(Control!$C$11="Highly pure",Parameters!$C$11*'Water demand'!C184/1000,IF(Control!$C$11="Tap water",0,Parameters!$C$21*'Water demand'!C184/1000))</f>
        <v>0</v>
      </c>
      <c r="D184" s="12">
        <f>IF(Control!$C$11="Highly pure",Parameters!$C$11*'Water demand'!D184/1000,IF(Control!$C$11="Tap water",0,Parameters!$C$21*'Water demand'!D184/1000))</f>
        <v>0</v>
      </c>
      <c r="E184" s="12">
        <f>IF(Control!$C$11="Highly pure",Parameters!$C$11*'Water demand'!E184/1000,IF(Control!$C$11="Tap water",0,Parameters!$C$21*'Water demand'!E184/1000))</f>
        <v>0</v>
      </c>
      <c r="F184" s="12">
        <f>IF(Control!$C$11="Highly pure",Parameters!$C$11*'Water demand'!F184/1000,IF(Control!$C$11="Tap water",0,Parameters!$C$21*'Water demand'!F184/1000))</f>
        <v>0</v>
      </c>
      <c r="G184" s="12">
        <f>IF(Control!$C$11="Highly pure",Parameters!$C$11*'Water demand'!G184/1000,IF(Control!$C$11="Tap water",0,Parameters!$C$21*'Water demand'!G184/1000))</f>
        <v>0</v>
      </c>
      <c r="H184" s="12">
        <f>IF(Control!$C$11="Highly pure",Parameters!$C$11*'Water demand'!H184/1000,IF(Control!$C$11="Tap water",0,Parameters!$C$21*'Water demand'!H184/1000))</f>
        <v>0</v>
      </c>
      <c r="I184" s="12">
        <f>IF(Control!$C$11="Highly pure",Parameters!$C$11*'Water demand'!I184/1000,IF(Control!$C$11="Tap water",0,Parameters!$C$21*'Water demand'!I184/1000))</f>
        <v>0</v>
      </c>
      <c r="J184" s="12">
        <f>IF(Control!$C$11="Highly pure",Parameters!$C$11*'Water demand'!J184/1000,IF(Control!$C$11="Tap water",0,Parameters!$C$21*'Water demand'!J184/1000))</f>
        <v>0</v>
      </c>
      <c r="K184" s="12">
        <f>IF(Control!$C$11="Highly pure",Parameters!$C$11*'Water demand'!K184/1000,IF(Control!$C$11="Tap water",0,Parameters!$C$21*'Water demand'!K184/1000))</f>
        <v>0</v>
      </c>
      <c r="L184" s="12">
        <f>IF(Control!$C$11="Highly pure",Parameters!$C$11*'Water demand'!L184/1000,IF(Control!$C$11="Tap water",0,Parameters!$C$21*'Water demand'!L184/1000))</f>
        <v>0</v>
      </c>
      <c r="M184" s="12">
        <f>IF(Control!$C$11="Highly pure",Parameters!$C$11*'Water demand'!M184/1000,IF(Control!$C$11="Tap water",0,Parameters!$C$21*'Water demand'!M184/1000))</f>
        <v>0</v>
      </c>
      <c r="N184" s="12">
        <f>IF(Control!$C$11="Highly pure",Parameters!$C$11*'Water demand'!N184/1000,IF(Control!$C$11="Tap water",0,Parameters!$C$21*'Water demand'!N184/1000))</f>
        <v>0</v>
      </c>
      <c r="O184" s="12">
        <f>IF(Control!$C$11="Highly pure",Parameters!$C$11*'Water demand'!O184/1000,IF(Control!$C$11="Tap water",0,Parameters!$C$21*'Water demand'!O184/1000))</f>
        <v>0</v>
      </c>
      <c r="P184" s="12">
        <f>IF(Control!$C$11="Highly pure",Parameters!$C$11*'Water demand'!P184/1000,IF(Control!$C$11="Tap water",0,Parameters!$C$21*'Water demand'!P184/1000))</f>
        <v>0</v>
      </c>
      <c r="Q184" s="12">
        <f>IF(Control!$C$11="Highly pure",Parameters!$C$11*'Water demand'!Q184/1000,IF(Control!$C$11="Tap water",0,Parameters!$C$21*'Water demand'!Q184/1000))</f>
        <v>0</v>
      </c>
      <c r="R184" s="12">
        <f>IF(Control!$C$11="Highly pure",Parameters!$C$11*'Water demand'!R184/1000,IF(Control!$C$11="Tap water",0,Parameters!$C$21*'Water demand'!R184/1000))</f>
        <v>0</v>
      </c>
      <c r="S184" s="12">
        <f>IF(Control!$C$11="Highly pure",Parameters!$C$11*'Water demand'!S184/1000,IF(Control!$C$11="Tap water",0,Parameters!$C$21*'Water demand'!S184/1000))</f>
        <v>0</v>
      </c>
      <c r="T184" s="12">
        <f>IF(Control!$C$11="Highly pure",Parameters!$C$11*'Water demand'!T184/1000,IF(Control!$C$11="Tap water",0,Parameters!$C$21*'Water demand'!T184/1000))</f>
        <v>0</v>
      </c>
      <c r="U184" s="12">
        <f>IF(Control!$C$11="Highly pure",Parameters!$C$11*'Water demand'!U184/1000,IF(Control!$C$11="Tap water",0,Parameters!$C$21*'Water demand'!U184/1000))</f>
        <v>0</v>
      </c>
      <c r="V184" s="12">
        <f>IF(Control!$C$11="Highly pure",Parameters!$C$11*'Water demand'!V184/1000,IF(Control!$C$11="Tap water",0,Parameters!$C$21*'Water demand'!V184/1000))</f>
        <v>0</v>
      </c>
      <c r="W184" s="12">
        <f>IF(Control!$C$11="Highly pure",Parameters!$C$11*'Water demand'!W184/1000,IF(Control!$C$11="Tap water",0,Parameters!$C$21*'Water demand'!W184/1000))</f>
        <v>0</v>
      </c>
      <c r="X184" s="12">
        <f>IF(Control!$C$11="Highly pure",Parameters!$C$11*'Water demand'!X184/1000,IF(Control!$C$11="Tap water",0,Parameters!$C$21*'Water demand'!X184/1000))</f>
        <v>0</v>
      </c>
      <c r="Y184" s="12">
        <f>IF(Control!$C$11="Highly pure",Parameters!$C$11*'Water demand'!Y184/1000,IF(Control!$C$11="Tap water",0,Parameters!$C$21*'Water demand'!Y184/1000))</f>
        <v>0</v>
      </c>
      <c r="Z184" s="12">
        <f>IF(Control!$C$11="Highly pure",Parameters!$C$11*'Water demand'!Z184/1000,IF(Control!$C$11="Tap water",0,Parameters!$C$21*'Water demand'!Z184/1000))</f>
        <v>0</v>
      </c>
      <c r="AB184" s="7">
        <f t="shared" si="2"/>
        <v>0</v>
      </c>
    </row>
    <row r="185" spans="2:28" x14ac:dyDescent="0.2">
      <c r="B185" s="6">
        <v>44379</v>
      </c>
      <c r="C185" s="12">
        <f>IF(Control!$C$11="Highly pure",Parameters!$C$11*'Water demand'!C185/1000,IF(Control!$C$11="Tap water",0,Parameters!$C$21*'Water demand'!C185/1000))</f>
        <v>0</v>
      </c>
      <c r="D185" s="12">
        <f>IF(Control!$C$11="Highly pure",Parameters!$C$11*'Water demand'!D185/1000,IF(Control!$C$11="Tap water",0,Parameters!$C$21*'Water demand'!D185/1000))</f>
        <v>0</v>
      </c>
      <c r="E185" s="12">
        <f>IF(Control!$C$11="Highly pure",Parameters!$C$11*'Water demand'!E185/1000,IF(Control!$C$11="Tap water",0,Parameters!$C$21*'Water demand'!E185/1000))</f>
        <v>0</v>
      </c>
      <c r="F185" s="12">
        <f>IF(Control!$C$11="Highly pure",Parameters!$C$11*'Water demand'!F185/1000,IF(Control!$C$11="Tap water",0,Parameters!$C$21*'Water demand'!F185/1000))</f>
        <v>0</v>
      </c>
      <c r="G185" s="12">
        <f>IF(Control!$C$11="Highly pure",Parameters!$C$11*'Water demand'!G185/1000,IF(Control!$C$11="Tap water",0,Parameters!$C$21*'Water demand'!G185/1000))</f>
        <v>0</v>
      </c>
      <c r="H185" s="12">
        <f>IF(Control!$C$11="Highly pure",Parameters!$C$11*'Water demand'!H185/1000,IF(Control!$C$11="Tap water",0,Parameters!$C$21*'Water demand'!H185/1000))</f>
        <v>0</v>
      </c>
      <c r="I185" s="12">
        <f>IF(Control!$C$11="Highly pure",Parameters!$C$11*'Water demand'!I185/1000,IF(Control!$C$11="Tap water",0,Parameters!$C$21*'Water demand'!I185/1000))</f>
        <v>0</v>
      </c>
      <c r="J185" s="12">
        <f>IF(Control!$C$11="Highly pure",Parameters!$C$11*'Water demand'!J185/1000,IF(Control!$C$11="Tap water",0,Parameters!$C$21*'Water demand'!J185/1000))</f>
        <v>0</v>
      </c>
      <c r="K185" s="12">
        <f>IF(Control!$C$11="Highly pure",Parameters!$C$11*'Water demand'!K185/1000,IF(Control!$C$11="Tap water",0,Parameters!$C$21*'Water demand'!K185/1000))</f>
        <v>0</v>
      </c>
      <c r="L185" s="12">
        <f>IF(Control!$C$11="Highly pure",Parameters!$C$11*'Water demand'!L185/1000,IF(Control!$C$11="Tap water",0,Parameters!$C$21*'Water demand'!L185/1000))</f>
        <v>0</v>
      </c>
      <c r="M185" s="12">
        <f>IF(Control!$C$11="Highly pure",Parameters!$C$11*'Water demand'!M185/1000,IF(Control!$C$11="Tap water",0,Parameters!$C$21*'Water demand'!M185/1000))</f>
        <v>0</v>
      </c>
      <c r="N185" s="12">
        <f>IF(Control!$C$11="Highly pure",Parameters!$C$11*'Water demand'!N185/1000,IF(Control!$C$11="Tap water",0,Parameters!$C$21*'Water demand'!N185/1000))</f>
        <v>0</v>
      </c>
      <c r="O185" s="12">
        <f>IF(Control!$C$11="Highly pure",Parameters!$C$11*'Water demand'!O185/1000,IF(Control!$C$11="Tap water",0,Parameters!$C$21*'Water demand'!O185/1000))</f>
        <v>0</v>
      </c>
      <c r="P185" s="12">
        <f>IF(Control!$C$11="Highly pure",Parameters!$C$11*'Water demand'!P185/1000,IF(Control!$C$11="Tap water",0,Parameters!$C$21*'Water demand'!P185/1000))</f>
        <v>0</v>
      </c>
      <c r="Q185" s="12">
        <f>IF(Control!$C$11="Highly pure",Parameters!$C$11*'Water demand'!Q185/1000,IF(Control!$C$11="Tap water",0,Parameters!$C$21*'Water demand'!Q185/1000))</f>
        <v>0</v>
      </c>
      <c r="R185" s="12">
        <f>IF(Control!$C$11="Highly pure",Parameters!$C$11*'Water demand'!R185/1000,IF(Control!$C$11="Tap water",0,Parameters!$C$21*'Water demand'!R185/1000))</f>
        <v>0</v>
      </c>
      <c r="S185" s="12">
        <f>IF(Control!$C$11="Highly pure",Parameters!$C$11*'Water demand'!S185/1000,IF(Control!$C$11="Tap water",0,Parameters!$C$21*'Water demand'!S185/1000))</f>
        <v>0</v>
      </c>
      <c r="T185" s="12">
        <f>IF(Control!$C$11="Highly pure",Parameters!$C$11*'Water demand'!T185/1000,IF(Control!$C$11="Tap water",0,Parameters!$C$21*'Water demand'!T185/1000))</f>
        <v>0</v>
      </c>
      <c r="U185" s="12">
        <f>IF(Control!$C$11="Highly pure",Parameters!$C$11*'Water demand'!U185/1000,IF(Control!$C$11="Tap water",0,Parameters!$C$21*'Water demand'!U185/1000))</f>
        <v>0</v>
      </c>
      <c r="V185" s="12">
        <f>IF(Control!$C$11="Highly pure",Parameters!$C$11*'Water demand'!V185/1000,IF(Control!$C$11="Tap water",0,Parameters!$C$21*'Water demand'!V185/1000))</f>
        <v>0</v>
      </c>
      <c r="W185" s="12">
        <f>IF(Control!$C$11="Highly pure",Parameters!$C$11*'Water demand'!W185/1000,IF(Control!$C$11="Tap water",0,Parameters!$C$21*'Water demand'!W185/1000))</f>
        <v>0</v>
      </c>
      <c r="X185" s="12">
        <f>IF(Control!$C$11="Highly pure",Parameters!$C$11*'Water demand'!X185/1000,IF(Control!$C$11="Tap water",0,Parameters!$C$21*'Water demand'!X185/1000))</f>
        <v>0</v>
      </c>
      <c r="Y185" s="12">
        <f>IF(Control!$C$11="Highly pure",Parameters!$C$11*'Water demand'!Y185/1000,IF(Control!$C$11="Tap water",0,Parameters!$C$21*'Water demand'!Y185/1000))</f>
        <v>0</v>
      </c>
      <c r="Z185" s="12">
        <f>IF(Control!$C$11="Highly pure",Parameters!$C$11*'Water demand'!Z185/1000,IF(Control!$C$11="Tap water",0,Parameters!$C$21*'Water demand'!Z185/1000))</f>
        <v>0</v>
      </c>
      <c r="AB185" s="7">
        <f t="shared" si="2"/>
        <v>0</v>
      </c>
    </row>
    <row r="186" spans="2:28" x14ac:dyDescent="0.2">
      <c r="B186" s="6">
        <v>44380</v>
      </c>
      <c r="C186" s="12">
        <f>IF(Control!$C$11="Highly pure",Parameters!$C$11*'Water demand'!C186/1000,IF(Control!$C$11="Tap water",0,Parameters!$C$21*'Water demand'!C186/1000))</f>
        <v>0</v>
      </c>
      <c r="D186" s="12">
        <f>IF(Control!$C$11="Highly pure",Parameters!$C$11*'Water demand'!D186/1000,IF(Control!$C$11="Tap water",0,Parameters!$C$21*'Water demand'!D186/1000))</f>
        <v>0</v>
      </c>
      <c r="E186" s="12">
        <f>IF(Control!$C$11="Highly pure",Parameters!$C$11*'Water demand'!E186/1000,IF(Control!$C$11="Tap water",0,Parameters!$C$21*'Water demand'!E186/1000))</f>
        <v>0</v>
      </c>
      <c r="F186" s="12">
        <f>IF(Control!$C$11="Highly pure",Parameters!$C$11*'Water demand'!F186/1000,IF(Control!$C$11="Tap water",0,Parameters!$C$21*'Water demand'!F186/1000))</f>
        <v>0</v>
      </c>
      <c r="G186" s="12">
        <f>IF(Control!$C$11="Highly pure",Parameters!$C$11*'Water demand'!G186/1000,IF(Control!$C$11="Tap water",0,Parameters!$C$21*'Water demand'!G186/1000))</f>
        <v>0</v>
      </c>
      <c r="H186" s="12">
        <f>IF(Control!$C$11="Highly pure",Parameters!$C$11*'Water demand'!H186/1000,IF(Control!$C$11="Tap water",0,Parameters!$C$21*'Water demand'!H186/1000))</f>
        <v>0</v>
      </c>
      <c r="I186" s="12">
        <f>IF(Control!$C$11="Highly pure",Parameters!$C$11*'Water demand'!I186/1000,IF(Control!$C$11="Tap water",0,Parameters!$C$21*'Water demand'!I186/1000))</f>
        <v>0</v>
      </c>
      <c r="J186" s="12">
        <f>IF(Control!$C$11="Highly pure",Parameters!$C$11*'Water demand'!J186/1000,IF(Control!$C$11="Tap water",0,Parameters!$C$21*'Water demand'!J186/1000))</f>
        <v>0</v>
      </c>
      <c r="K186" s="12">
        <f>IF(Control!$C$11="Highly pure",Parameters!$C$11*'Water demand'!K186/1000,IF(Control!$C$11="Tap water",0,Parameters!$C$21*'Water demand'!K186/1000))</f>
        <v>0</v>
      </c>
      <c r="L186" s="12">
        <f>IF(Control!$C$11="Highly pure",Parameters!$C$11*'Water demand'!L186/1000,IF(Control!$C$11="Tap water",0,Parameters!$C$21*'Water demand'!L186/1000))</f>
        <v>0</v>
      </c>
      <c r="M186" s="12">
        <f>IF(Control!$C$11="Highly pure",Parameters!$C$11*'Water demand'!M186/1000,IF(Control!$C$11="Tap water",0,Parameters!$C$21*'Water demand'!M186/1000))</f>
        <v>0</v>
      </c>
      <c r="N186" s="12">
        <f>IF(Control!$C$11="Highly pure",Parameters!$C$11*'Water demand'!N186/1000,IF(Control!$C$11="Tap water",0,Parameters!$C$21*'Water demand'!N186/1000))</f>
        <v>0</v>
      </c>
      <c r="O186" s="12">
        <f>IF(Control!$C$11="Highly pure",Parameters!$C$11*'Water demand'!O186/1000,IF(Control!$C$11="Tap water",0,Parameters!$C$21*'Water demand'!O186/1000))</f>
        <v>0</v>
      </c>
      <c r="P186" s="12">
        <f>IF(Control!$C$11="Highly pure",Parameters!$C$11*'Water demand'!P186/1000,IF(Control!$C$11="Tap water",0,Parameters!$C$21*'Water demand'!P186/1000))</f>
        <v>0</v>
      </c>
      <c r="Q186" s="12">
        <f>IF(Control!$C$11="Highly pure",Parameters!$C$11*'Water demand'!Q186/1000,IF(Control!$C$11="Tap water",0,Parameters!$C$21*'Water demand'!Q186/1000))</f>
        <v>0</v>
      </c>
      <c r="R186" s="12">
        <f>IF(Control!$C$11="Highly pure",Parameters!$C$11*'Water demand'!R186/1000,IF(Control!$C$11="Tap water",0,Parameters!$C$21*'Water demand'!R186/1000))</f>
        <v>0</v>
      </c>
      <c r="S186" s="12">
        <f>IF(Control!$C$11="Highly pure",Parameters!$C$11*'Water demand'!S186/1000,IF(Control!$C$11="Tap water",0,Parameters!$C$21*'Water demand'!S186/1000))</f>
        <v>0</v>
      </c>
      <c r="T186" s="12">
        <f>IF(Control!$C$11="Highly pure",Parameters!$C$11*'Water demand'!T186/1000,IF(Control!$C$11="Tap water",0,Parameters!$C$21*'Water demand'!T186/1000))</f>
        <v>0</v>
      </c>
      <c r="U186" s="12">
        <f>IF(Control!$C$11="Highly pure",Parameters!$C$11*'Water demand'!U186/1000,IF(Control!$C$11="Tap water",0,Parameters!$C$21*'Water demand'!U186/1000))</f>
        <v>0</v>
      </c>
      <c r="V186" s="12">
        <f>IF(Control!$C$11="Highly pure",Parameters!$C$11*'Water demand'!V186/1000,IF(Control!$C$11="Tap water",0,Parameters!$C$21*'Water demand'!V186/1000))</f>
        <v>0</v>
      </c>
      <c r="W186" s="12">
        <f>IF(Control!$C$11="Highly pure",Parameters!$C$11*'Water demand'!W186/1000,IF(Control!$C$11="Tap water",0,Parameters!$C$21*'Water demand'!W186/1000))</f>
        <v>0</v>
      </c>
      <c r="X186" s="12">
        <f>IF(Control!$C$11="Highly pure",Parameters!$C$11*'Water demand'!X186/1000,IF(Control!$C$11="Tap water",0,Parameters!$C$21*'Water demand'!X186/1000))</f>
        <v>0</v>
      </c>
      <c r="Y186" s="12">
        <f>IF(Control!$C$11="Highly pure",Parameters!$C$11*'Water demand'!Y186/1000,IF(Control!$C$11="Tap water",0,Parameters!$C$21*'Water demand'!Y186/1000))</f>
        <v>0</v>
      </c>
      <c r="Z186" s="12">
        <f>IF(Control!$C$11="Highly pure",Parameters!$C$11*'Water demand'!Z186/1000,IF(Control!$C$11="Tap water",0,Parameters!$C$21*'Water demand'!Z186/1000))</f>
        <v>0</v>
      </c>
      <c r="AB186" s="7">
        <f t="shared" si="2"/>
        <v>0</v>
      </c>
    </row>
    <row r="187" spans="2:28" x14ac:dyDescent="0.2">
      <c r="B187" s="6">
        <v>44381</v>
      </c>
      <c r="C187" s="12">
        <f>IF(Control!$C$11="Highly pure",Parameters!$C$11*'Water demand'!C187/1000,IF(Control!$C$11="Tap water",0,Parameters!$C$21*'Water demand'!C187/1000))</f>
        <v>0</v>
      </c>
      <c r="D187" s="12">
        <f>IF(Control!$C$11="Highly pure",Parameters!$C$11*'Water demand'!D187/1000,IF(Control!$C$11="Tap water",0,Parameters!$C$21*'Water demand'!D187/1000))</f>
        <v>0</v>
      </c>
      <c r="E187" s="12">
        <f>IF(Control!$C$11="Highly pure",Parameters!$C$11*'Water demand'!E187/1000,IF(Control!$C$11="Tap water",0,Parameters!$C$21*'Water demand'!E187/1000))</f>
        <v>0</v>
      </c>
      <c r="F187" s="12">
        <f>IF(Control!$C$11="Highly pure",Parameters!$C$11*'Water demand'!F187/1000,IF(Control!$C$11="Tap water",0,Parameters!$C$21*'Water demand'!F187/1000))</f>
        <v>0</v>
      </c>
      <c r="G187" s="12">
        <f>IF(Control!$C$11="Highly pure",Parameters!$C$11*'Water demand'!G187/1000,IF(Control!$C$11="Tap water",0,Parameters!$C$21*'Water demand'!G187/1000))</f>
        <v>0</v>
      </c>
      <c r="H187" s="12">
        <f>IF(Control!$C$11="Highly pure",Parameters!$C$11*'Water demand'!H187/1000,IF(Control!$C$11="Tap water",0,Parameters!$C$21*'Water demand'!H187/1000))</f>
        <v>0</v>
      </c>
      <c r="I187" s="12">
        <f>IF(Control!$C$11="Highly pure",Parameters!$C$11*'Water demand'!I187/1000,IF(Control!$C$11="Tap water",0,Parameters!$C$21*'Water demand'!I187/1000))</f>
        <v>0</v>
      </c>
      <c r="J187" s="12">
        <f>IF(Control!$C$11="Highly pure",Parameters!$C$11*'Water demand'!J187/1000,IF(Control!$C$11="Tap water",0,Parameters!$C$21*'Water demand'!J187/1000))</f>
        <v>0</v>
      </c>
      <c r="K187" s="12">
        <f>IF(Control!$C$11="Highly pure",Parameters!$C$11*'Water demand'!K187/1000,IF(Control!$C$11="Tap water",0,Parameters!$C$21*'Water demand'!K187/1000))</f>
        <v>0</v>
      </c>
      <c r="L187" s="12">
        <f>IF(Control!$C$11="Highly pure",Parameters!$C$11*'Water demand'!L187/1000,IF(Control!$C$11="Tap water",0,Parameters!$C$21*'Water demand'!L187/1000))</f>
        <v>0</v>
      </c>
      <c r="M187" s="12">
        <f>IF(Control!$C$11="Highly pure",Parameters!$C$11*'Water demand'!M187/1000,IF(Control!$C$11="Tap water",0,Parameters!$C$21*'Water demand'!M187/1000))</f>
        <v>0</v>
      </c>
      <c r="N187" s="12">
        <f>IF(Control!$C$11="Highly pure",Parameters!$C$11*'Water demand'!N187/1000,IF(Control!$C$11="Tap water",0,Parameters!$C$21*'Water demand'!N187/1000))</f>
        <v>0</v>
      </c>
      <c r="O187" s="12">
        <f>IF(Control!$C$11="Highly pure",Parameters!$C$11*'Water demand'!O187/1000,IF(Control!$C$11="Tap water",0,Parameters!$C$21*'Water demand'!O187/1000))</f>
        <v>0</v>
      </c>
      <c r="P187" s="12">
        <f>IF(Control!$C$11="Highly pure",Parameters!$C$11*'Water demand'!P187/1000,IF(Control!$C$11="Tap water",0,Parameters!$C$21*'Water demand'!P187/1000))</f>
        <v>0</v>
      </c>
      <c r="Q187" s="12">
        <f>IF(Control!$C$11="Highly pure",Parameters!$C$11*'Water demand'!Q187/1000,IF(Control!$C$11="Tap water",0,Parameters!$C$21*'Water demand'!Q187/1000))</f>
        <v>0</v>
      </c>
      <c r="R187" s="12">
        <f>IF(Control!$C$11="Highly pure",Parameters!$C$11*'Water demand'!R187/1000,IF(Control!$C$11="Tap water",0,Parameters!$C$21*'Water demand'!R187/1000))</f>
        <v>0</v>
      </c>
      <c r="S187" s="12">
        <f>IF(Control!$C$11="Highly pure",Parameters!$C$11*'Water demand'!S187/1000,IF(Control!$C$11="Tap water",0,Parameters!$C$21*'Water demand'!S187/1000))</f>
        <v>0</v>
      </c>
      <c r="T187" s="12">
        <f>IF(Control!$C$11="Highly pure",Parameters!$C$11*'Water demand'!T187/1000,IF(Control!$C$11="Tap water",0,Parameters!$C$21*'Water demand'!T187/1000))</f>
        <v>0</v>
      </c>
      <c r="U187" s="12">
        <f>IF(Control!$C$11="Highly pure",Parameters!$C$11*'Water demand'!U187/1000,IF(Control!$C$11="Tap water",0,Parameters!$C$21*'Water demand'!U187/1000))</f>
        <v>0</v>
      </c>
      <c r="V187" s="12">
        <f>IF(Control!$C$11="Highly pure",Parameters!$C$11*'Water demand'!V187/1000,IF(Control!$C$11="Tap water",0,Parameters!$C$21*'Water demand'!V187/1000))</f>
        <v>0</v>
      </c>
      <c r="W187" s="12">
        <f>IF(Control!$C$11="Highly pure",Parameters!$C$11*'Water demand'!W187/1000,IF(Control!$C$11="Tap water",0,Parameters!$C$21*'Water demand'!W187/1000))</f>
        <v>0</v>
      </c>
      <c r="X187" s="12">
        <f>IF(Control!$C$11="Highly pure",Parameters!$C$11*'Water demand'!X187/1000,IF(Control!$C$11="Tap water",0,Parameters!$C$21*'Water demand'!X187/1000))</f>
        <v>0</v>
      </c>
      <c r="Y187" s="12">
        <f>IF(Control!$C$11="Highly pure",Parameters!$C$11*'Water demand'!Y187/1000,IF(Control!$C$11="Tap water",0,Parameters!$C$21*'Water demand'!Y187/1000))</f>
        <v>0</v>
      </c>
      <c r="Z187" s="12">
        <f>IF(Control!$C$11="Highly pure",Parameters!$C$11*'Water demand'!Z187/1000,IF(Control!$C$11="Tap water",0,Parameters!$C$21*'Water demand'!Z187/1000))</f>
        <v>0</v>
      </c>
      <c r="AB187" s="7">
        <f t="shared" si="2"/>
        <v>0</v>
      </c>
    </row>
    <row r="188" spans="2:28" x14ac:dyDescent="0.2">
      <c r="B188" s="6">
        <v>44382</v>
      </c>
      <c r="C188" s="12">
        <f>IF(Control!$C$11="Highly pure",Parameters!$C$11*'Water demand'!C188/1000,IF(Control!$C$11="Tap water",0,Parameters!$C$21*'Water demand'!C188/1000))</f>
        <v>0</v>
      </c>
      <c r="D188" s="12">
        <f>IF(Control!$C$11="Highly pure",Parameters!$C$11*'Water demand'!D188/1000,IF(Control!$C$11="Tap water",0,Parameters!$C$21*'Water demand'!D188/1000))</f>
        <v>0</v>
      </c>
      <c r="E188" s="12">
        <f>IF(Control!$C$11="Highly pure",Parameters!$C$11*'Water demand'!E188/1000,IF(Control!$C$11="Tap water",0,Parameters!$C$21*'Water demand'!E188/1000))</f>
        <v>0</v>
      </c>
      <c r="F188" s="12">
        <f>IF(Control!$C$11="Highly pure",Parameters!$C$11*'Water demand'!F188/1000,IF(Control!$C$11="Tap water",0,Parameters!$C$21*'Water demand'!F188/1000))</f>
        <v>0</v>
      </c>
      <c r="G188" s="12">
        <f>IF(Control!$C$11="Highly pure",Parameters!$C$11*'Water demand'!G188/1000,IF(Control!$C$11="Tap water",0,Parameters!$C$21*'Water demand'!G188/1000))</f>
        <v>0</v>
      </c>
      <c r="H188" s="12">
        <f>IF(Control!$C$11="Highly pure",Parameters!$C$11*'Water demand'!H188/1000,IF(Control!$C$11="Tap water",0,Parameters!$C$21*'Water demand'!H188/1000))</f>
        <v>0</v>
      </c>
      <c r="I188" s="12">
        <f>IF(Control!$C$11="Highly pure",Parameters!$C$11*'Water demand'!I188/1000,IF(Control!$C$11="Tap water",0,Parameters!$C$21*'Water demand'!I188/1000))</f>
        <v>0</v>
      </c>
      <c r="J188" s="12">
        <f>IF(Control!$C$11="Highly pure",Parameters!$C$11*'Water demand'!J188/1000,IF(Control!$C$11="Tap water",0,Parameters!$C$21*'Water demand'!J188/1000))</f>
        <v>0</v>
      </c>
      <c r="K188" s="12">
        <f>IF(Control!$C$11="Highly pure",Parameters!$C$11*'Water demand'!K188/1000,IF(Control!$C$11="Tap water",0,Parameters!$C$21*'Water demand'!K188/1000))</f>
        <v>0</v>
      </c>
      <c r="L188" s="12">
        <f>IF(Control!$C$11="Highly pure",Parameters!$C$11*'Water demand'!L188/1000,IF(Control!$C$11="Tap water",0,Parameters!$C$21*'Water demand'!L188/1000))</f>
        <v>0</v>
      </c>
      <c r="M188" s="12">
        <f>IF(Control!$C$11="Highly pure",Parameters!$C$11*'Water demand'!M188/1000,IF(Control!$C$11="Tap water",0,Parameters!$C$21*'Water demand'!M188/1000))</f>
        <v>0</v>
      </c>
      <c r="N188" s="12">
        <f>IF(Control!$C$11="Highly pure",Parameters!$C$11*'Water demand'!N188/1000,IF(Control!$C$11="Tap water",0,Parameters!$C$21*'Water demand'!N188/1000))</f>
        <v>0</v>
      </c>
      <c r="O188" s="12">
        <f>IF(Control!$C$11="Highly pure",Parameters!$C$11*'Water demand'!O188/1000,IF(Control!$C$11="Tap water",0,Parameters!$C$21*'Water demand'!O188/1000))</f>
        <v>0</v>
      </c>
      <c r="P188" s="12">
        <f>IF(Control!$C$11="Highly pure",Parameters!$C$11*'Water demand'!P188/1000,IF(Control!$C$11="Tap water",0,Parameters!$C$21*'Water demand'!P188/1000))</f>
        <v>0</v>
      </c>
      <c r="Q188" s="12">
        <f>IF(Control!$C$11="Highly pure",Parameters!$C$11*'Water demand'!Q188/1000,IF(Control!$C$11="Tap water",0,Parameters!$C$21*'Water demand'!Q188/1000))</f>
        <v>0</v>
      </c>
      <c r="R188" s="12">
        <f>IF(Control!$C$11="Highly pure",Parameters!$C$11*'Water demand'!R188/1000,IF(Control!$C$11="Tap water",0,Parameters!$C$21*'Water demand'!R188/1000))</f>
        <v>0</v>
      </c>
      <c r="S188" s="12">
        <f>IF(Control!$C$11="Highly pure",Parameters!$C$11*'Water demand'!S188/1000,IF(Control!$C$11="Tap water",0,Parameters!$C$21*'Water demand'!S188/1000))</f>
        <v>0</v>
      </c>
      <c r="T188" s="12">
        <f>IF(Control!$C$11="Highly pure",Parameters!$C$11*'Water demand'!T188/1000,IF(Control!$C$11="Tap water",0,Parameters!$C$21*'Water demand'!T188/1000))</f>
        <v>0</v>
      </c>
      <c r="U188" s="12">
        <f>IF(Control!$C$11="Highly pure",Parameters!$C$11*'Water demand'!U188/1000,IF(Control!$C$11="Tap water",0,Parameters!$C$21*'Water demand'!U188/1000))</f>
        <v>0</v>
      </c>
      <c r="V188" s="12">
        <f>IF(Control!$C$11="Highly pure",Parameters!$C$11*'Water demand'!V188/1000,IF(Control!$C$11="Tap water",0,Parameters!$C$21*'Water demand'!V188/1000))</f>
        <v>0</v>
      </c>
      <c r="W188" s="12">
        <f>IF(Control!$C$11="Highly pure",Parameters!$C$11*'Water demand'!W188/1000,IF(Control!$C$11="Tap water",0,Parameters!$C$21*'Water demand'!W188/1000))</f>
        <v>0</v>
      </c>
      <c r="X188" s="12">
        <f>IF(Control!$C$11="Highly pure",Parameters!$C$11*'Water demand'!X188/1000,IF(Control!$C$11="Tap water",0,Parameters!$C$21*'Water demand'!X188/1000))</f>
        <v>0</v>
      </c>
      <c r="Y188" s="12">
        <f>IF(Control!$C$11="Highly pure",Parameters!$C$11*'Water demand'!Y188/1000,IF(Control!$C$11="Tap water",0,Parameters!$C$21*'Water demand'!Y188/1000))</f>
        <v>0</v>
      </c>
      <c r="Z188" s="12">
        <f>IF(Control!$C$11="Highly pure",Parameters!$C$11*'Water demand'!Z188/1000,IF(Control!$C$11="Tap water",0,Parameters!$C$21*'Water demand'!Z188/1000))</f>
        <v>0</v>
      </c>
      <c r="AB188" s="7">
        <f t="shared" si="2"/>
        <v>0</v>
      </c>
    </row>
    <row r="189" spans="2:28" x14ac:dyDescent="0.2">
      <c r="B189" s="6">
        <v>44383</v>
      </c>
      <c r="C189" s="12">
        <f>IF(Control!$C$11="Highly pure",Parameters!$C$11*'Water demand'!C189/1000,IF(Control!$C$11="Tap water",0,Parameters!$C$21*'Water demand'!C189/1000))</f>
        <v>0</v>
      </c>
      <c r="D189" s="12">
        <f>IF(Control!$C$11="Highly pure",Parameters!$C$11*'Water demand'!D189/1000,IF(Control!$C$11="Tap water",0,Parameters!$C$21*'Water demand'!D189/1000))</f>
        <v>0</v>
      </c>
      <c r="E189" s="12">
        <f>IF(Control!$C$11="Highly pure",Parameters!$C$11*'Water demand'!E189/1000,IF(Control!$C$11="Tap water",0,Parameters!$C$21*'Water demand'!E189/1000))</f>
        <v>0</v>
      </c>
      <c r="F189" s="12">
        <f>IF(Control!$C$11="Highly pure",Parameters!$C$11*'Water demand'!F189/1000,IF(Control!$C$11="Tap water",0,Parameters!$C$21*'Water demand'!F189/1000))</f>
        <v>0</v>
      </c>
      <c r="G189" s="12">
        <f>IF(Control!$C$11="Highly pure",Parameters!$C$11*'Water demand'!G189/1000,IF(Control!$C$11="Tap water",0,Parameters!$C$21*'Water demand'!G189/1000))</f>
        <v>0</v>
      </c>
      <c r="H189" s="12">
        <f>IF(Control!$C$11="Highly pure",Parameters!$C$11*'Water demand'!H189/1000,IF(Control!$C$11="Tap water",0,Parameters!$C$21*'Water demand'!H189/1000))</f>
        <v>0</v>
      </c>
      <c r="I189" s="12">
        <f>IF(Control!$C$11="Highly pure",Parameters!$C$11*'Water demand'!I189/1000,IF(Control!$C$11="Tap water",0,Parameters!$C$21*'Water demand'!I189/1000))</f>
        <v>0</v>
      </c>
      <c r="J189" s="12">
        <f>IF(Control!$C$11="Highly pure",Parameters!$C$11*'Water demand'!J189/1000,IF(Control!$C$11="Tap water",0,Parameters!$C$21*'Water demand'!J189/1000))</f>
        <v>0</v>
      </c>
      <c r="K189" s="12">
        <f>IF(Control!$C$11="Highly pure",Parameters!$C$11*'Water demand'!K189/1000,IF(Control!$C$11="Tap water",0,Parameters!$C$21*'Water demand'!K189/1000))</f>
        <v>0</v>
      </c>
      <c r="L189" s="12">
        <f>IF(Control!$C$11="Highly pure",Parameters!$C$11*'Water demand'!L189/1000,IF(Control!$C$11="Tap water",0,Parameters!$C$21*'Water demand'!L189/1000))</f>
        <v>0</v>
      </c>
      <c r="M189" s="12">
        <f>IF(Control!$C$11="Highly pure",Parameters!$C$11*'Water demand'!M189/1000,IF(Control!$C$11="Tap water",0,Parameters!$C$21*'Water demand'!M189/1000))</f>
        <v>0</v>
      </c>
      <c r="N189" s="12">
        <f>IF(Control!$C$11="Highly pure",Parameters!$C$11*'Water demand'!N189/1000,IF(Control!$C$11="Tap water",0,Parameters!$C$21*'Water demand'!N189/1000))</f>
        <v>0</v>
      </c>
      <c r="O189" s="12">
        <f>IF(Control!$C$11="Highly pure",Parameters!$C$11*'Water demand'!O189/1000,IF(Control!$C$11="Tap water",0,Parameters!$C$21*'Water demand'!O189/1000))</f>
        <v>0</v>
      </c>
      <c r="P189" s="12">
        <f>IF(Control!$C$11="Highly pure",Parameters!$C$11*'Water demand'!P189/1000,IF(Control!$C$11="Tap water",0,Parameters!$C$21*'Water demand'!P189/1000))</f>
        <v>0</v>
      </c>
      <c r="Q189" s="12">
        <f>IF(Control!$C$11="Highly pure",Parameters!$C$11*'Water demand'!Q189/1000,IF(Control!$C$11="Tap water",0,Parameters!$C$21*'Water demand'!Q189/1000))</f>
        <v>0</v>
      </c>
      <c r="R189" s="12">
        <f>IF(Control!$C$11="Highly pure",Parameters!$C$11*'Water demand'!R189/1000,IF(Control!$C$11="Tap water",0,Parameters!$C$21*'Water demand'!R189/1000))</f>
        <v>0</v>
      </c>
      <c r="S189" s="12">
        <f>IF(Control!$C$11="Highly pure",Parameters!$C$11*'Water demand'!S189/1000,IF(Control!$C$11="Tap water",0,Parameters!$C$21*'Water demand'!S189/1000))</f>
        <v>0</v>
      </c>
      <c r="T189" s="12">
        <f>IF(Control!$C$11="Highly pure",Parameters!$C$11*'Water demand'!T189/1000,IF(Control!$C$11="Tap water",0,Parameters!$C$21*'Water demand'!T189/1000))</f>
        <v>0</v>
      </c>
      <c r="U189" s="12">
        <f>IF(Control!$C$11="Highly pure",Parameters!$C$11*'Water demand'!U189/1000,IF(Control!$C$11="Tap water",0,Parameters!$C$21*'Water demand'!U189/1000))</f>
        <v>0</v>
      </c>
      <c r="V189" s="12">
        <f>IF(Control!$C$11="Highly pure",Parameters!$C$11*'Water demand'!V189/1000,IF(Control!$C$11="Tap water",0,Parameters!$C$21*'Water demand'!V189/1000))</f>
        <v>0</v>
      </c>
      <c r="W189" s="12">
        <f>IF(Control!$C$11="Highly pure",Parameters!$C$11*'Water demand'!W189/1000,IF(Control!$C$11="Tap water",0,Parameters!$C$21*'Water demand'!W189/1000))</f>
        <v>0</v>
      </c>
      <c r="X189" s="12">
        <f>IF(Control!$C$11="Highly pure",Parameters!$C$11*'Water demand'!X189/1000,IF(Control!$C$11="Tap water",0,Parameters!$C$21*'Water demand'!X189/1000))</f>
        <v>0</v>
      </c>
      <c r="Y189" s="12">
        <f>IF(Control!$C$11="Highly pure",Parameters!$C$11*'Water demand'!Y189/1000,IF(Control!$C$11="Tap water",0,Parameters!$C$21*'Water demand'!Y189/1000))</f>
        <v>0</v>
      </c>
      <c r="Z189" s="12">
        <f>IF(Control!$C$11="Highly pure",Parameters!$C$11*'Water demand'!Z189/1000,IF(Control!$C$11="Tap water",0,Parameters!$C$21*'Water demand'!Z189/1000))</f>
        <v>0</v>
      </c>
      <c r="AB189" s="7">
        <f t="shared" si="2"/>
        <v>0</v>
      </c>
    </row>
    <row r="190" spans="2:28" x14ac:dyDescent="0.2">
      <c r="B190" s="6">
        <v>44384</v>
      </c>
      <c r="C190" s="12">
        <f>IF(Control!$C$11="Highly pure",Parameters!$C$11*'Water demand'!C190/1000,IF(Control!$C$11="Tap water",0,Parameters!$C$21*'Water demand'!C190/1000))</f>
        <v>0</v>
      </c>
      <c r="D190" s="12">
        <f>IF(Control!$C$11="Highly pure",Parameters!$C$11*'Water demand'!D190/1000,IF(Control!$C$11="Tap water",0,Parameters!$C$21*'Water demand'!D190/1000))</f>
        <v>0</v>
      </c>
      <c r="E190" s="12">
        <f>IF(Control!$C$11="Highly pure",Parameters!$C$11*'Water demand'!E190/1000,IF(Control!$C$11="Tap water",0,Parameters!$C$21*'Water demand'!E190/1000))</f>
        <v>0</v>
      </c>
      <c r="F190" s="12">
        <f>IF(Control!$C$11="Highly pure",Parameters!$C$11*'Water demand'!F190/1000,IF(Control!$C$11="Tap water",0,Parameters!$C$21*'Water demand'!F190/1000))</f>
        <v>0</v>
      </c>
      <c r="G190" s="12">
        <f>IF(Control!$C$11="Highly pure",Parameters!$C$11*'Water demand'!G190/1000,IF(Control!$C$11="Tap water",0,Parameters!$C$21*'Water demand'!G190/1000))</f>
        <v>0</v>
      </c>
      <c r="H190" s="12">
        <f>IF(Control!$C$11="Highly pure",Parameters!$C$11*'Water demand'!H190/1000,IF(Control!$C$11="Tap water",0,Parameters!$C$21*'Water demand'!H190/1000))</f>
        <v>0</v>
      </c>
      <c r="I190" s="12">
        <f>IF(Control!$C$11="Highly pure",Parameters!$C$11*'Water demand'!I190/1000,IF(Control!$C$11="Tap water",0,Parameters!$C$21*'Water demand'!I190/1000))</f>
        <v>0</v>
      </c>
      <c r="J190" s="12">
        <f>IF(Control!$C$11="Highly pure",Parameters!$C$11*'Water demand'!J190/1000,IF(Control!$C$11="Tap water",0,Parameters!$C$21*'Water demand'!J190/1000))</f>
        <v>0</v>
      </c>
      <c r="K190" s="12">
        <f>IF(Control!$C$11="Highly pure",Parameters!$C$11*'Water demand'!K190/1000,IF(Control!$C$11="Tap water",0,Parameters!$C$21*'Water demand'!K190/1000))</f>
        <v>0</v>
      </c>
      <c r="L190" s="12">
        <f>IF(Control!$C$11="Highly pure",Parameters!$C$11*'Water demand'!L190/1000,IF(Control!$C$11="Tap water",0,Parameters!$C$21*'Water demand'!L190/1000))</f>
        <v>0</v>
      </c>
      <c r="M190" s="12">
        <f>IF(Control!$C$11="Highly pure",Parameters!$C$11*'Water demand'!M190/1000,IF(Control!$C$11="Tap water",0,Parameters!$C$21*'Water demand'!M190/1000))</f>
        <v>0</v>
      </c>
      <c r="N190" s="12">
        <f>IF(Control!$C$11="Highly pure",Parameters!$C$11*'Water demand'!N190/1000,IF(Control!$C$11="Tap water",0,Parameters!$C$21*'Water demand'!N190/1000))</f>
        <v>0</v>
      </c>
      <c r="O190" s="12">
        <f>IF(Control!$C$11="Highly pure",Parameters!$C$11*'Water demand'!O190/1000,IF(Control!$C$11="Tap water",0,Parameters!$C$21*'Water demand'!O190/1000))</f>
        <v>0</v>
      </c>
      <c r="P190" s="12">
        <f>IF(Control!$C$11="Highly pure",Parameters!$C$11*'Water demand'!P190/1000,IF(Control!$C$11="Tap water",0,Parameters!$C$21*'Water demand'!P190/1000))</f>
        <v>0</v>
      </c>
      <c r="Q190" s="12">
        <f>IF(Control!$C$11="Highly pure",Parameters!$C$11*'Water demand'!Q190/1000,IF(Control!$C$11="Tap water",0,Parameters!$C$21*'Water demand'!Q190/1000))</f>
        <v>0</v>
      </c>
      <c r="R190" s="12">
        <f>IF(Control!$C$11="Highly pure",Parameters!$C$11*'Water demand'!R190/1000,IF(Control!$C$11="Tap water",0,Parameters!$C$21*'Water demand'!R190/1000))</f>
        <v>0</v>
      </c>
      <c r="S190" s="12">
        <f>IF(Control!$C$11="Highly pure",Parameters!$C$11*'Water demand'!S190/1000,IF(Control!$C$11="Tap water",0,Parameters!$C$21*'Water demand'!S190/1000))</f>
        <v>0</v>
      </c>
      <c r="T190" s="12">
        <f>IF(Control!$C$11="Highly pure",Parameters!$C$11*'Water demand'!T190/1000,IF(Control!$C$11="Tap water",0,Parameters!$C$21*'Water demand'!T190/1000))</f>
        <v>0</v>
      </c>
      <c r="U190" s="12">
        <f>IF(Control!$C$11="Highly pure",Parameters!$C$11*'Water demand'!U190/1000,IF(Control!$C$11="Tap water",0,Parameters!$C$21*'Water demand'!U190/1000))</f>
        <v>0</v>
      </c>
      <c r="V190" s="12">
        <f>IF(Control!$C$11="Highly pure",Parameters!$C$11*'Water demand'!V190/1000,IF(Control!$C$11="Tap water",0,Parameters!$C$21*'Water demand'!V190/1000))</f>
        <v>0</v>
      </c>
      <c r="W190" s="12">
        <f>IF(Control!$C$11="Highly pure",Parameters!$C$11*'Water demand'!W190/1000,IF(Control!$C$11="Tap water",0,Parameters!$C$21*'Water demand'!W190/1000))</f>
        <v>0</v>
      </c>
      <c r="X190" s="12">
        <f>IF(Control!$C$11="Highly pure",Parameters!$C$11*'Water demand'!X190/1000,IF(Control!$C$11="Tap water",0,Parameters!$C$21*'Water demand'!X190/1000))</f>
        <v>0</v>
      </c>
      <c r="Y190" s="12">
        <f>IF(Control!$C$11="Highly pure",Parameters!$C$11*'Water demand'!Y190/1000,IF(Control!$C$11="Tap water",0,Parameters!$C$21*'Water demand'!Y190/1000))</f>
        <v>0</v>
      </c>
      <c r="Z190" s="12">
        <f>IF(Control!$C$11="Highly pure",Parameters!$C$11*'Water demand'!Z190/1000,IF(Control!$C$11="Tap water",0,Parameters!$C$21*'Water demand'!Z190/1000))</f>
        <v>0</v>
      </c>
      <c r="AB190" s="7">
        <f t="shared" si="2"/>
        <v>0</v>
      </c>
    </row>
    <row r="191" spans="2:28" x14ac:dyDescent="0.2">
      <c r="B191" s="6">
        <v>44385</v>
      </c>
      <c r="C191" s="12">
        <f>IF(Control!$C$11="Highly pure",Parameters!$C$11*'Water demand'!C191/1000,IF(Control!$C$11="Tap water",0,Parameters!$C$21*'Water demand'!C191/1000))</f>
        <v>0</v>
      </c>
      <c r="D191" s="12">
        <f>IF(Control!$C$11="Highly pure",Parameters!$C$11*'Water demand'!D191/1000,IF(Control!$C$11="Tap water",0,Parameters!$C$21*'Water demand'!D191/1000))</f>
        <v>0</v>
      </c>
      <c r="E191" s="12">
        <f>IF(Control!$C$11="Highly pure",Parameters!$C$11*'Water demand'!E191/1000,IF(Control!$C$11="Tap water",0,Parameters!$C$21*'Water demand'!E191/1000))</f>
        <v>0</v>
      </c>
      <c r="F191" s="12">
        <f>IF(Control!$C$11="Highly pure",Parameters!$C$11*'Water demand'!F191/1000,IF(Control!$C$11="Tap water",0,Parameters!$C$21*'Water demand'!F191/1000))</f>
        <v>0</v>
      </c>
      <c r="G191" s="12">
        <f>IF(Control!$C$11="Highly pure",Parameters!$C$11*'Water demand'!G191/1000,IF(Control!$C$11="Tap water",0,Parameters!$C$21*'Water demand'!G191/1000))</f>
        <v>0</v>
      </c>
      <c r="H191" s="12">
        <f>IF(Control!$C$11="Highly pure",Parameters!$C$11*'Water demand'!H191/1000,IF(Control!$C$11="Tap water",0,Parameters!$C$21*'Water demand'!H191/1000))</f>
        <v>0</v>
      </c>
      <c r="I191" s="12">
        <f>IF(Control!$C$11="Highly pure",Parameters!$C$11*'Water demand'!I191/1000,IF(Control!$C$11="Tap water",0,Parameters!$C$21*'Water demand'!I191/1000))</f>
        <v>0</v>
      </c>
      <c r="J191" s="12">
        <f>IF(Control!$C$11="Highly pure",Parameters!$C$11*'Water demand'!J191/1000,IF(Control!$C$11="Tap water",0,Parameters!$C$21*'Water demand'!J191/1000))</f>
        <v>0</v>
      </c>
      <c r="K191" s="12">
        <f>IF(Control!$C$11="Highly pure",Parameters!$C$11*'Water demand'!K191/1000,IF(Control!$C$11="Tap water",0,Parameters!$C$21*'Water demand'!K191/1000))</f>
        <v>0</v>
      </c>
      <c r="L191" s="12">
        <f>IF(Control!$C$11="Highly pure",Parameters!$C$11*'Water demand'!L191/1000,IF(Control!$C$11="Tap water",0,Parameters!$C$21*'Water demand'!L191/1000))</f>
        <v>0</v>
      </c>
      <c r="M191" s="12">
        <f>IF(Control!$C$11="Highly pure",Parameters!$C$11*'Water demand'!M191/1000,IF(Control!$C$11="Tap water",0,Parameters!$C$21*'Water demand'!M191/1000))</f>
        <v>0</v>
      </c>
      <c r="N191" s="12">
        <f>IF(Control!$C$11="Highly pure",Parameters!$C$11*'Water demand'!N191/1000,IF(Control!$C$11="Tap water",0,Parameters!$C$21*'Water demand'!N191/1000))</f>
        <v>0</v>
      </c>
      <c r="O191" s="12">
        <f>IF(Control!$C$11="Highly pure",Parameters!$C$11*'Water demand'!O191/1000,IF(Control!$C$11="Tap water",0,Parameters!$C$21*'Water demand'!O191/1000))</f>
        <v>0</v>
      </c>
      <c r="P191" s="12">
        <f>IF(Control!$C$11="Highly pure",Parameters!$C$11*'Water demand'!P191/1000,IF(Control!$C$11="Tap water",0,Parameters!$C$21*'Water demand'!P191/1000))</f>
        <v>0</v>
      </c>
      <c r="Q191" s="12">
        <f>IF(Control!$C$11="Highly pure",Parameters!$C$11*'Water demand'!Q191/1000,IF(Control!$C$11="Tap water",0,Parameters!$C$21*'Water demand'!Q191/1000))</f>
        <v>0</v>
      </c>
      <c r="R191" s="12">
        <f>IF(Control!$C$11="Highly pure",Parameters!$C$11*'Water demand'!R191/1000,IF(Control!$C$11="Tap water",0,Parameters!$C$21*'Water demand'!R191/1000))</f>
        <v>0</v>
      </c>
      <c r="S191" s="12">
        <f>IF(Control!$C$11="Highly pure",Parameters!$C$11*'Water demand'!S191/1000,IF(Control!$C$11="Tap water",0,Parameters!$C$21*'Water demand'!S191/1000))</f>
        <v>0</v>
      </c>
      <c r="T191" s="12">
        <f>IF(Control!$C$11="Highly pure",Parameters!$C$11*'Water demand'!T191/1000,IF(Control!$C$11="Tap water",0,Parameters!$C$21*'Water demand'!T191/1000))</f>
        <v>0</v>
      </c>
      <c r="U191" s="12">
        <f>IF(Control!$C$11="Highly pure",Parameters!$C$11*'Water demand'!U191/1000,IF(Control!$C$11="Tap water",0,Parameters!$C$21*'Water demand'!U191/1000))</f>
        <v>0</v>
      </c>
      <c r="V191" s="12">
        <f>IF(Control!$C$11="Highly pure",Parameters!$C$11*'Water demand'!V191/1000,IF(Control!$C$11="Tap water",0,Parameters!$C$21*'Water demand'!V191/1000))</f>
        <v>0</v>
      </c>
      <c r="W191" s="12">
        <f>IF(Control!$C$11="Highly pure",Parameters!$C$11*'Water demand'!W191/1000,IF(Control!$C$11="Tap water",0,Parameters!$C$21*'Water demand'!W191/1000))</f>
        <v>0</v>
      </c>
      <c r="X191" s="12">
        <f>IF(Control!$C$11="Highly pure",Parameters!$C$11*'Water demand'!X191/1000,IF(Control!$C$11="Tap water",0,Parameters!$C$21*'Water demand'!X191/1000))</f>
        <v>0</v>
      </c>
      <c r="Y191" s="12">
        <f>IF(Control!$C$11="Highly pure",Parameters!$C$11*'Water demand'!Y191/1000,IF(Control!$C$11="Tap water",0,Parameters!$C$21*'Water demand'!Y191/1000))</f>
        <v>0</v>
      </c>
      <c r="Z191" s="12">
        <f>IF(Control!$C$11="Highly pure",Parameters!$C$11*'Water demand'!Z191/1000,IF(Control!$C$11="Tap water",0,Parameters!$C$21*'Water demand'!Z191/1000))</f>
        <v>0</v>
      </c>
      <c r="AB191" s="7">
        <f t="shared" si="2"/>
        <v>0</v>
      </c>
    </row>
    <row r="192" spans="2:28" x14ac:dyDescent="0.2">
      <c r="B192" s="6">
        <v>44386</v>
      </c>
      <c r="C192" s="12">
        <f>IF(Control!$C$11="Highly pure",Parameters!$C$11*'Water demand'!C192/1000,IF(Control!$C$11="Tap water",0,Parameters!$C$21*'Water demand'!C192/1000))</f>
        <v>0</v>
      </c>
      <c r="D192" s="12">
        <f>IF(Control!$C$11="Highly pure",Parameters!$C$11*'Water demand'!D192/1000,IF(Control!$C$11="Tap water",0,Parameters!$C$21*'Water demand'!D192/1000))</f>
        <v>0</v>
      </c>
      <c r="E192" s="12">
        <f>IF(Control!$C$11="Highly pure",Parameters!$C$11*'Water demand'!E192/1000,IF(Control!$C$11="Tap water",0,Parameters!$C$21*'Water demand'!E192/1000))</f>
        <v>0</v>
      </c>
      <c r="F192" s="12">
        <f>IF(Control!$C$11="Highly pure",Parameters!$C$11*'Water demand'!F192/1000,IF(Control!$C$11="Tap water",0,Parameters!$C$21*'Water demand'!F192/1000))</f>
        <v>0</v>
      </c>
      <c r="G192" s="12">
        <f>IF(Control!$C$11="Highly pure",Parameters!$C$11*'Water demand'!G192/1000,IF(Control!$C$11="Tap water",0,Parameters!$C$21*'Water demand'!G192/1000))</f>
        <v>0</v>
      </c>
      <c r="H192" s="12">
        <f>IF(Control!$C$11="Highly pure",Parameters!$C$11*'Water demand'!H192/1000,IF(Control!$C$11="Tap water",0,Parameters!$C$21*'Water demand'!H192/1000))</f>
        <v>0</v>
      </c>
      <c r="I192" s="12">
        <f>IF(Control!$C$11="Highly pure",Parameters!$C$11*'Water demand'!I192/1000,IF(Control!$C$11="Tap water",0,Parameters!$C$21*'Water demand'!I192/1000))</f>
        <v>0</v>
      </c>
      <c r="J192" s="12">
        <f>IF(Control!$C$11="Highly pure",Parameters!$C$11*'Water demand'!J192/1000,IF(Control!$C$11="Tap water",0,Parameters!$C$21*'Water demand'!J192/1000))</f>
        <v>0</v>
      </c>
      <c r="K192" s="12">
        <f>IF(Control!$C$11="Highly pure",Parameters!$C$11*'Water demand'!K192/1000,IF(Control!$C$11="Tap water",0,Parameters!$C$21*'Water demand'!K192/1000))</f>
        <v>0</v>
      </c>
      <c r="L192" s="12">
        <f>IF(Control!$C$11="Highly pure",Parameters!$C$11*'Water demand'!L192/1000,IF(Control!$C$11="Tap water",0,Parameters!$C$21*'Water demand'!L192/1000))</f>
        <v>0</v>
      </c>
      <c r="M192" s="12">
        <f>IF(Control!$C$11="Highly pure",Parameters!$C$11*'Water demand'!M192/1000,IF(Control!$C$11="Tap water",0,Parameters!$C$21*'Water demand'!M192/1000))</f>
        <v>0</v>
      </c>
      <c r="N192" s="12">
        <f>IF(Control!$C$11="Highly pure",Parameters!$C$11*'Water demand'!N192/1000,IF(Control!$C$11="Tap water",0,Parameters!$C$21*'Water demand'!N192/1000))</f>
        <v>0</v>
      </c>
      <c r="O192" s="12">
        <f>IF(Control!$C$11="Highly pure",Parameters!$C$11*'Water demand'!O192/1000,IF(Control!$C$11="Tap water",0,Parameters!$C$21*'Water demand'!O192/1000))</f>
        <v>0</v>
      </c>
      <c r="P192" s="12">
        <f>IF(Control!$C$11="Highly pure",Parameters!$C$11*'Water demand'!P192/1000,IF(Control!$C$11="Tap water",0,Parameters!$C$21*'Water demand'!P192/1000))</f>
        <v>0</v>
      </c>
      <c r="Q192" s="12">
        <f>IF(Control!$C$11="Highly pure",Parameters!$C$11*'Water demand'!Q192/1000,IF(Control!$C$11="Tap water",0,Parameters!$C$21*'Water demand'!Q192/1000))</f>
        <v>0</v>
      </c>
      <c r="R192" s="12">
        <f>IF(Control!$C$11="Highly pure",Parameters!$C$11*'Water demand'!R192/1000,IF(Control!$C$11="Tap water",0,Parameters!$C$21*'Water demand'!R192/1000))</f>
        <v>0</v>
      </c>
      <c r="S192" s="12">
        <f>IF(Control!$C$11="Highly pure",Parameters!$C$11*'Water demand'!S192/1000,IF(Control!$C$11="Tap water",0,Parameters!$C$21*'Water demand'!S192/1000))</f>
        <v>0</v>
      </c>
      <c r="T192" s="12">
        <f>IF(Control!$C$11="Highly pure",Parameters!$C$11*'Water demand'!T192/1000,IF(Control!$C$11="Tap water",0,Parameters!$C$21*'Water demand'!T192/1000))</f>
        <v>0</v>
      </c>
      <c r="U192" s="12">
        <f>IF(Control!$C$11="Highly pure",Parameters!$C$11*'Water demand'!U192/1000,IF(Control!$C$11="Tap water",0,Parameters!$C$21*'Water demand'!U192/1000))</f>
        <v>0</v>
      </c>
      <c r="V192" s="12">
        <f>IF(Control!$C$11="Highly pure",Parameters!$C$11*'Water demand'!V192/1000,IF(Control!$C$11="Tap water",0,Parameters!$C$21*'Water demand'!V192/1000))</f>
        <v>0</v>
      </c>
      <c r="W192" s="12">
        <f>IF(Control!$C$11="Highly pure",Parameters!$C$11*'Water demand'!W192/1000,IF(Control!$C$11="Tap water",0,Parameters!$C$21*'Water demand'!W192/1000))</f>
        <v>0</v>
      </c>
      <c r="X192" s="12">
        <f>IF(Control!$C$11="Highly pure",Parameters!$C$11*'Water demand'!X192/1000,IF(Control!$C$11="Tap water",0,Parameters!$C$21*'Water demand'!X192/1000))</f>
        <v>0</v>
      </c>
      <c r="Y192" s="12">
        <f>IF(Control!$C$11="Highly pure",Parameters!$C$11*'Water demand'!Y192/1000,IF(Control!$C$11="Tap water",0,Parameters!$C$21*'Water demand'!Y192/1000))</f>
        <v>0</v>
      </c>
      <c r="Z192" s="12">
        <f>IF(Control!$C$11="Highly pure",Parameters!$C$11*'Water demand'!Z192/1000,IF(Control!$C$11="Tap water",0,Parameters!$C$21*'Water demand'!Z192/1000))</f>
        <v>0</v>
      </c>
      <c r="AB192" s="7">
        <f t="shared" si="2"/>
        <v>0</v>
      </c>
    </row>
    <row r="193" spans="2:28" x14ac:dyDescent="0.2">
      <c r="B193" s="6">
        <v>44387</v>
      </c>
      <c r="C193" s="12">
        <f>IF(Control!$C$11="Highly pure",Parameters!$C$11*'Water demand'!C193/1000,IF(Control!$C$11="Tap water",0,Parameters!$C$21*'Water demand'!C193/1000))</f>
        <v>0</v>
      </c>
      <c r="D193" s="12">
        <f>IF(Control!$C$11="Highly pure",Parameters!$C$11*'Water demand'!D193/1000,IF(Control!$C$11="Tap water",0,Parameters!$C$21*'Water demand'!D193/1000))</f>
        <v>0</v>
      </c>
      <c r="E193" s="12">
        <f>IF(Control!$C$11="Highly pure",Parameters!$C$11*'Water demand'!E193/1000,IF(Control!$C$11="Tap water",0,Parameters!$C$21*'Water demand'!E193/1000))</f>
        <v>0</v>
      </c>
      <c r="F193" s="12">
        <f>IF(Control!$C$11="Highly pure",Parameters!$C$11*'Water demand'!F193/1000,IF(Control!$C$11="Tap water",0,Parameters!$C$21*'Water demand'!F193/1000))</f>
        <v>0</v>
      </c>
      <c r="G193" s="12">
        <f>IF(Control!$C$11="Highly pure",Parameters!$C$11*'Water demand'!G193/1000,IF(Control!$C$11="Tap water",0,Parameters!$C$21*'Water demand'!G193/1000))</f>
        <v>0</v>
      </c>
      <c r="H193" s="12">
        <f>IF(Control!$C$11="Highly pure",Parameters!$C$11*'Water demand'!H193/1000,IF(Control!$C$11="Tap water",0,Parameters!$C$21*'Water demand'!H193/1000))</f>
        <v>0</v>
      </c>
      <c r="I193" s="12">
        <f>IF(Control!$C$11="Highly pure",Parameters!$C$11*'Water demand'!I193/1000,IF(Control!$C$11="Tap water",0,Parameters!$C$21*'Water demand'!I193/1000))</f>
        <v>0</v>
      </c>
      <c r="J193" s="12">
        <f>IF(Control!$C$11="Highly pure",Parameters!$C$11*'Water demand'!J193/1000,IF(Control!$C$11="Tap water",0,Parameters!$C$21*'Water demand'!J193/1000))</f>
        <v>0</v>
      </c>
      <c r="K193" s="12">
        <f>IF(Control!$C$11="Highly pure",Parameters!$C$11*'Water demand'!K193/1000,IF(Control!$C$11="Tap water",0,Parameters!$C$21*'Water demand'!K193/1000))</f>
        <v>0</v>
      </c>
      <c r="L193" s="12">
        <f>IF(Control!$C$11="Highly pure",Parameters!$C$11*'Water demand'!L193/1000,IF(Control!$C$11="Tap water",0,Parameters!$C$21*'Water demand'!L193/1000))</f>
        <v>0</v>
      </c>
      <c r="M193" s="12">
        <f>IF(Control!$C$11="Highly pure",Parameters!$C$11*'Water demand'!M193/1000,IF(Control!$C$11="Tap water",0,Parameters!$C$21*'Water demand'!M193/1000))</f>
        <v>0</v>
      </c>
      <c r="N193" s="12">
        <f>IF(Control!$C$11="Highly pure",Parameters!$C$11*'Water demand'!N193/1000,IF(Control!$C$11="Tap water",0,Parameters!$C$21*'Water demand'!N193/1000))</f>
        <v>0</v>
      </c>
      <c r="O193" s="12">
        <f>IF(Control!$C$11="Highly pure",Parameters!$C$11*'Water demand'!O193/1000,IF(Control!$C$11="Tap water",0,Parameters!$C$21*'Water demand'!O193/1000))</f>
        <v>0</v>
      </c>
      <c r="P193" s="12">
        <f>IF(Control!$C$11="Highly pure",Parameters!$C$11*'Water demand'!P193/1000,IF(Control!$C$11="Tap water",0,Parameters!$C$21*'Water demand'!P193/1000))</f>
        <v>0</v>
      </c>
      <c r="Q193" s="12">
        <f>IF(Control!$C$11="Highly pure",Parameters!$C$11*'Water demand'!Q193/1000,IF(Control!$C$11="Tap water",0,Parameters!$C$21*'Water demand'!Q193/1000))</f>
        <v>0</v>
      </c>
      <c r="R193" s="12">
        <f>IF(Control!$C$11="Highly pure",Parameters!$C$11*'Water demand'!R193/1000,IF(Control!$C$11="Tap water",0,Parameters!$C$21*'Water demand'!R193/1000))</f>
        <v>0</v>
      </c>
      <c r="S193" s="12">
        <f>IF(Control!$C$11="Highly pure",Parameters!$C$11*'Water demand'!S193/1000,IF(Control!$C$11="Tap water",0,Parameters!$C$21*'Water demand'!S193/1000))</f>
        <v>0</v>
      </c>
      <c r="T193" s="12">
        <f>IF(Control!$C$11="Highly pure",Parameters!$C$11*'Water demand'!T193/1000,IF(Control!$C$11="Tap water",0,Parameters!$C$21*'Water demand'!T193/1000))</f>
        <v>0</v>
      </c>
      <c r="U193" s="12">
        <f>IF(Control!$C$11="Highly pure",Parameters!$C$11*'Water demand'!U193/1000,IF(Control!$C$11="Tap water",0,Parameters!$C$21*'Water demand'!U193/1000))</f>
        <v>0</v>
      </c>
      <c r="V193" s="12">
        <f>IF(Control!$C$11="Highly pure",Parameters!$C$11*'Water demand'!V193/1000,IF(Control!$C$11="Tap water",0,Parameters!$C$21*'Water demand'!V193/1000))</f>
        <v>0</v>
      </c>
      <c r="W193" s="12">
        <f>IF(Control!$C$11="Highly pure",Parameters!$C$11*'Water demand'!W193/1000,IF(Control!$C$11="Tap water",0,Parameters!$C$21*'Water demand'!W193/1000))</f>
        <v>0</v>
      </c>
      <c r="X193" s="12">
        <f>IF(Control!$C$11="Highly pure",Parameters!$C$11*'Water demand'!X193/1000,IF(Control!$C$11="Tap water",0,Parameters!$C$21*'Water demand'!X193/1000))</f>
        <v>0</v>
      </c>
      <c r="Y193" s="12">
        <f>IF(Control!$C$11="Highly pure",Parameters!$C$11*'Water demand'!Y193/1000,IF(Control!$C$11="Tap water",0,Parameters!$C$21*'Water demand'!Y193/1000))</f>
        <v>0</v>
      </c>
      <c r="Z193" s="12">
        <f>IF(Control!$C$11="Highly pure",Parameters!$C$11*'Water demand'!Z193/1000,IF(Control!$C$11="Tap water",0,Parameters!$C$21*'Water demand'!Z193/1000))</f>
        <v>0</v>
      </c>
      <c r="AB193" s="7">
        <f t="shared" si="2"/>
        <v>0</v>
      </c>
    </row>
    <row r="194" spans="2:28" x14ac:dyDescent="0.2">
      <c r="B194" s="6">
        <v>44388</v>
      </c>
      <c r="C194" s="12">
        <f>IF(Control!$C$11="Highly pure",Parameters!$C$11*'Water demand'!C194/1000,IF(Control!$C$11="Tap water",0,Parameters!$C$21*'Water demand'!C194/1000))</f>
        <v>0</v>
      </c>
      <c r="D194" s="12">
        <f>IF(Control!$C$11="Highly pure",Parameters!$C$11*'Water demand'!D194/1000,IF(Control!$C$11="Tap water",0,Parameters!$C$21*'Water demand'!D194/1000))</f>
        <v>0</v>
      </c>
      <c r="E194" s="12">
        <f>IF(Control!$C$11="Highly pure",Parameters!$C$11*'Water demand'!E194/1000,IF(Control!$C$11="Tap water",0,Parameters!$C$21*'Water demand'!E194/1000))</f>
        <v>0</v>
      </c>
      <c r="F194" s="12">
        <f>IF(Control!$C$11="Highly pure",Parameters!$C$11*'Water demand'!F194/1000,IF(Control!$C$11="Tap water",0,Parameters!$C$21*'Water demand'!F194/1000))</f>
        <v>0</v>
      </c>
      <c r="G194" s="12">
        <f>IF(Control!$C$11="Highly pure",Parameters!$C$11*'Water demand'!G194/1000,IF(Control!$C$11="Tap water",0,Parameters!$C$21*'Water demand'!G194/1000))</f>
        <v>0</v>
      </c>
      <c r="H194" s="12">
        <f>IF(Control!$C$11="Highly pure",Parameters!$C$11*'Water demand'!H194/1000,IF(Control!$C$11="Tap water",0,Parameters!$C$21*'Water demand'!H194/1000))</f>
        <v>0</v>
      </c>
      <c r="I194" s="12">
        <f>IF(Control!$C$11="Highly pure",Parameters!$C$11*'Water demand'!I194/1000,IF(Control!$C$11="Tap water",0,Parameters!$C$21*'Water demand'!I194/1000))</f>
        <v>0</v>
      </c>
      <c r="J194" s="12">
        <f>IF(Control!$C$11="Highly pure",Parameters!$C$11*'Water demand'!J194/1000,IF(Control!$C$11="Tap water",0,Parameters!$C$21*'Water demand'!J194/1000))</f>
        <v>0</v>
      </c>
      <c r="K194" s="12">
        <f>IF(Control!$C$11="Highly pure",Parameters!$C$11*'Water demand'!K194/1000,IF(Control!$C$11="Tap water",0,Parameters!$C$21*'Water demand'!K194/1000))</f>
        <v>0</v>
      </c>
      <c r="L194" s="12">
        <f>IF(Control!$C$11="Highly pure",Parameters!$C$11*'Water demand'!L194/1000,IF(Control!$C$11="Tap water",0,Parameters!$C$21*'Water demand'!L194/1000))</f>
        <v>0</v>
      </c>
      <c r="M194" s="12">
        <f>IF(Control!$C$11="Highly pure",Parameters!$C$11*'Water demand'!M194/1000,IF(Control!$C$11="Tap water",0,Parameters!$C$21*'Water demand'!M194/1000))</f>
        <v>0</v>
      </c>
      <c r="N194" s="12">
        <f>IF(Control!$C$11="Highly pure",Parameters!$C$11*'Water demand'!N194/1000,IF(Control!$C$11="Tap water",0,Parameters!$C$21*'Water demand'!N194/1000))</f>
        <v>0</v>
      </c>
      <c r="O194" s="12">
        <f>IF(Control!$C$11="Highly pure",Parameters!$C$11*'Water demand'!O194/1000,IF(Control!$C$11="Tap water",0,Parameters!$C$21*'Water demand'!O194/1000))</f>
        <v>0</v>
      </c>
      <c r="P194" s="12">
        <f>IF(Control!$C$11="Highly pure",Parameters!$C$11*'Water demand'!P194/1000,IF(Control!$C$11="Tap water",0,Parameters!$C$21*'Water demand'!P194/1000))</f>
        <v>0</v>
      </c>
      <c r="Q194" s="12">
        <f>IF(Control!$C$11="Highly pure",Parameters!$C$11*'Water demand'!Q194/1000,IF(Control!$C$11="Tap water",0,Parameters!$C$21*'Water demand'!Q194/1000))</f>
        <v>0</v>
      </c>
      <c r="R194" s="12">
        <f>IF(Control!$C$11="Highly pure",Parameters!$C$11*'Water demand'!R194/1000,IF(Control!$C$11="Tap water",0,Parameters!$C$21*'Water demand'!R194/1000))</f>
        <v>0</v>
      </c>
      <c r="S194" s="12">
        <f>IF(Control!$C$11="Highly pure",Parameters!$C$11*'Water demand'!S194/1000,IF(Control!$C$11="Tap water",0,Parameters!$C$21*'Water demand'!S194/1000))</f>
        <v>0</v>
      </c>
      <c r="T194" s="12">
        <f>IF(Control!$C$11="Highly pure",Parameters!$C$11*'Water demand'!T194/1000,IF(Control!$C$11="Tap water",0,Parameters!$C$21*'Water demand'!T194/1000))</f>
        <v>0</v>
      </c>
      <c r="U194" s="12">
        <f>IF(Control!$C$11="Highly pure",Parameters!$C$11*'Water demand'!U194/1000,IF(Control!$C$11="Tap water",0,Parameters!$C$21*'Water demand'!U194/1000))</f>
        <v>0</v>
      </c>
      <c r="V194" s="12">
        <f>IF(Control!$C$11="Highly pure",Parameters!$C$11*'Water demand'!V194/1000,IF(Control!$C$11="Tap water",0,Parameters!$C$21*'Water demand'!V194/1000))</f>
        <v>0</v>
      </c>
      <c r="W194" s="12">
        <f>IF(Control!$C$11="Highly pure",Parameters!$C$11*'Water demand'!W194/1000,IF(Control!$C$11="Tap water",0,Parameters!$C$21*'Water demand'!W194/1000))</f>
        <v>0</v>
      </c>
      <c r="X194" s="12">
        <f>IF(Control!$C$11="Highly pure",Parameters!$C$11*'Water demand'!X194/1000,IF(Control!$C$11="Tap water",0,Parameters!$C$21*'Water demand'!X194/1000))</f>
        <v>0</v>
      </c>
      <c r="Y194" s="12">
        <f>IF(Control!$C$11="Highly pure",Parameters!$C$11*'Water demand'!Y194/1000,IF(Control!$C$11="Tap water",0,Parameters!$C$21*'Water demand'!Y194/1000))</f>
        <v>0</v>
      </c>
      <c r="Z194" s="12">
        <f>IF(Control!$C$11="Highly pure",Parameters!$C$11*'Water demand'!Z194/1000,IF(Control!$C$11="Tap water",0,Parameters!$C$21*'Water demand'!Z194/1000))</f>
        <v>0</v>
      </c>
      <c r="AB194" s="7">
        <f t="shared" si="2"/>
        <v>0</v>
      </c>
    </row>
    <row r="195" spans="2:28" x14ac:dyDescent="0.2">
      <c r="B195" s="6">
        <v>44389</v>
      </c>
      <c r="C195" s="12">
        <f>IF(Control!$C$11="Highly pure",Parameters!$C$11*'Water demand'!C195/1000,IF(Control!$C$11="Tap water",0,Parameters!$C$21*'Water demand'!C195/1000))</f>
        <v>0</v>
      </c>
      <c r="D195" s="12">
        <f>IF(Control!$C$11="Highly pure",Parameters!$C$11*'Water demand'!D195/1000,IF(Control!$C$11="Tap water",0,Parameters!$C$21*'Water demand'!D195/1000))</f>
        <v>0</v>
      </c>
      <c r="E195" s="12">
        <f>IF(Control!$C$11="Highly pure",Parameters!$C$11*'Water demand'!E195/1000,IF(Control!$C$11="Tap water",0,Parameters!$C$21*'Water demand'!E195/1000))</f>
        <v>0</v>
      </c>
      <c r="F195" s="12">
        <f>IF(Control!$C$11="Highly pure",Parameters!$C$11*'Water demand'!F195/1000,IF(Control!$C$11="Tap water",0,Parameters!$C$21*'Water demand'!F195/1000))</f>
        <v>0</v>
      </c>
      <c r="G195" s="12">
        <f>IF(Control!$C$11="Highly pure",Parameters!$C$11*'Water demand'!G195/1000,IF(Control!$C$11="Tap water",0,Parameters!$C$21*'Water demand'!G195/1000))</f>
        <v>0</v>
      </c>
      <c r="H195" s="12">
        <f>IF(Control!$C$11="Highly pure",Parameters!$C$11*'Water demand'!H195/1000,IF(Control!$C$11="Tap water",0,Parameters!$C$21*'Water demand'!H195/1000))</f>
        <v>0</v>
      </c>
      <c r="I195" s="12">
        <f>IF(Control!$C$11="Highly pure",Parameters!$C$11*'Water demand'!I195/1000,IF(Control!$C$11="Tap water",0,Parameters!$C$21*'Water demand'!I195/1000))</f>
        <v>0</v>
      </c>
      <c r="J195" s="12">
        <f>IF(Control!$C$11="Highly pure",Parameters!$C$11*'Water demand'!J195/1000,IF(Control!$C$11="Tap water",0,Parameters!$C$21*'Water demand'!J195/1000))</f>
        <v>0</v>
      </c>
      <c r="K195" s="12">
        <f>IF(Control!$C$11="Highly pure",Parameters!$C$11*'Water demand'!K195/1000,IF(Control!$C$11="Tap water",0,Parameters!$C$21*'Water demand'!K195/1000))</f>
        <v>0</v>
      </c>
      <c r="L195" s="12">
        <f>IF(Control!$C$11="Highly pure",Parameters!$C$11*'Water demand'!L195/1000,IF(Control!$C$11="Tap water",0,Parameters!$C$21*'Water demand'!L195/1000))</f>
        <v>0</v>
      </c>
      <c r="M195" s="12">
        <f>IF(Control!$C$11="Highly pure",Parameters!$C$11*'Water demand'!M195/1000,IF(Control!$C$11="Tap water",0,Parameters!$C$21*'Water demand'!M195/1000))</f>
        <v>0</v>
      </c>
      <c r="N195" s="12">
        <f>IF(Control!$C$11="Highly pure",Parameters!$C$11*'Water demand'!N195/1000,IF(Control!$C$11="Tap water",0,Parameters!$C$21*'Water demand'!N195/1000))</f>
        <v>0</v>
      </c>
      <c r="O195" s="12">
        <f>IF(Control!$C$11="Highly pure",Parameters!$C$11*'Water demand'!O195/1000,IF(Control!$C$11="Tap water",0,Parameters!$C$21*'Water demand'!O195/1000))</f>
        <v>0</v>
      </c>
      <c r="P195" s="12">
        <f>IF(Control!$C$11="Highly pure",Parameters!$C$11*'Water demand'!P195/1000,IF(Control!$C$11="Tap water",0,Parameters!$C$21*'Water demand'!P195/1000))</f>
        <v>0</v>
      </c>
      <c r="Q195" s="12">
        <f>IF(Control!$C$11="Highly pure",Parameters!$C$11*'Water demand'!Q195/1000,IF(Control!$C$11="Tap water",0,Parameters!$C$21*'Water demand'!Q195/1000))</f>
        <v>0</v>
      </c>
      <c r="R195" s="12">
        <f>IF(Control!$C$11="Highly pure",Parameters!$C$11*'Water demand'!R195/1000,IF(Control!$C$11="Tap water",0,Parameters!$C$21*'Water demand'!R195/1000))</f>
        <v>0</v>
      </c>
      <c r="S195" s="12">
        <f>IF(Control!$C$11="Highly pure",Parameters!$C$11*'Water demand'!S195/1000,IF(Control!$C$11="Tap water",0,Parameters!$C$21*'Water demand'!S195/1000))</f>
        <v>0</v>
      </c>
      <c r="T195" s="12">
        <f>IF(Control!$C$11="Highly pure",Parameters!$C$11*'Water demand'!T195/1000,IF(Control!$C$11="Tap water",0,Parameters!$C$21*'Water demand'!T195/1000))</f>
        <v>0</v>
      </c>
      <c r="U195" s="12">
        <f>IF(Control!$C$11="Highly pure",Parameters!$C$11*'Water demand'!U195/1000,IF(Control!$C$11="Tap water",0,Parameters!$C$21*'Water demand'!U195/1000))</f>
        <v>0</v>
      </c>
      <c r="V195" s="12">
        <f>IF(Control!$C$11="Highly pure",Parameters!$C$11*'Water demand'!V195/1000,IF(Control!$C$11="Tap water",0,Parameters!$C$21*'Water demand'!V195/1000))</f>
        <v>0</v>
      </c>
      <c r="W195" s="12">
        <f>IF(Control!$C$11="Highly pure",Parameters!$C$11*'Water demand'!W195/1000,IF(Control!$C$11="Tap water",0,Parameters!$C$21*'Water demand'!W195/1000))</f>
        <v>0</v>
      </c>
      <c r="X195" s="12">
        <f>IF(Control!$C$11="Highly pure",Parameters!$C$11*'Water demand'!X195/1000,IF(Control!$C$11="Tap water",0,Parameters!$C$21*'Water demand'!X195/1000))</f>
        <v>0</v>
      </c>
      <c r="Y195" s="12">
        <f>IF(Control!$C$11="Highly pure",Parameters!$C$11*'Water demand'!Y195/1000,IF(Control!$C$11="Tap water",0,Parameters!$C$21*'Water demand'!Y195/1000))</f>
        <v>0</v>
      </c>
      <c r="Z195" s="12">
        <f>IF(Control!$C$11="Highly pure",Parameters!$C$11*'Water demand'!Z195/1000,IF(Control!$C$11="Tap water",0,Parameters!$C$21*'Water demand'!Z195/1000))</f>
        <v>0</v>
      </c>
      <c r="AB195" s="7">
        <f t="shared" si="2"/>
        <v>0</v>
      </c>
    </row>
    <row r="196" spans="2:28" x14ac:dyDescent="0.2">
      <c r="B196" s="6">
        <v>44390</v>
      </c>
      <c r="C196" s="12">
        <f>IF(Control!$C$11="Highly pure",Parameters!$C$11*'Water demand'!C196/1000,IF(Control!$C$11="Tap water",0,Parameters!$C$21*'Water demand'!C196/1000))</f>
        <v>0</v>
      </c>
      <c r="D196" s="12">
        <f>IF(Control!$C$11="Highly pure",Parameters!$C$11*'Water demand'!D196/1000,IF(Control!$C$11="Tap water",0,Parameters!$C$21*'Water demand'!D196/1000))</f>
        <v>0</v>
      </c>
      <c r="E196" s="12">
        <f>IF(Control!$C$11="Highly pure",Parameters!$C$11*'Water demand'!E196/1000,IF(Control!$C$11="Tap water",0,Parameters!$C$21*'Water demand'!E196/1000))</f>
        <v>0</v>
      </c>
      <c r="F196" s="12">
        <f>IF(Control!$C$11="Highly pure",Parameters!$C$11*'Water demand'!F196/1000,IF(Control!$C$11="Tap water",0,Parameters!$C$21*'Water demand'!F196/1000))</f>
        <v>0</v>
      </c>
      <c r="G196" s="12">
        <f>IF(Control!$C$11="Highly pure",Parameters!$C$11*'Water demand'!G196/1000,IF(Control!$C$11="Tap water",0,Parameters!$C$21*'Water demand'!G196/1000))</f>
        <v>0</v>
      </c>
      <c r="H196" s="12">
        <f>IF(Control!$C$11="Highly pure",Parameters!$C$11*'Water demand'!H196/1000,IF(Control!$C$11="Tap water",0,Parameters!$C$21*'Water demand'!H196/1000))</f>
        <v>0</v>
      </c>
      <c r="I196" s="12">
        <f>IF(Control!$C$11="Highly pure",Parameters!$C$11*'Water demand'!I196/1000,IF(Control!$C$11="Tap water",0,Parameters!$C$21*'Water demand'!I196/1000))</f>
        <v>0</v>
      </c>
      <c r="J196" s="12">
        <f>IF(Control!$C$11="Highly pure",Parameters!$C$11*'Water demand'!J196/1000,IF(Control!$C$11="Tap water",0,Parameters!$C$21*'Water demand'!J196/1000))</f>
        <v>0</v>
      </c>
      <c r="K196" s="12">
        <f>IF(Control!$C$11="Highly pure",Parameters!$C$11*'Water demand'!K196/1000,IF(Control!$C$11="Tap water",0,Parameters!$C$21*'Water demand'!K196/1000))</f>
        <v>0</v>
      </c>
      <c r="L196" s="12">
        <f>IF(Control!$C$11="Highly pure",Parameters!$C$11*'Water demand'!L196/1000,IF(Control!$C$11="Tap water",0,Parameters!$C$21*'Water demand'!L196/1000))</f>
        <v>0</v>
      </c>
      <c r="M196" s="12">
        <f>IF(Control!$C$11="Highly pure",Parameters!$C$11*'Water demand'!M196/1000,IF(Control!$C$11="Tap water",0,Parameters!$C$21*'Water demand'!M196/1000))</f>
        <v>0</v>
      </c>
      <c r="N196" s="12">
        <f>IF(Control!$C$11="Highly pure",Parameters!$C$11*'Water demand'!N196/1000,IF(Control!$C$11="Tap water",0,Parameters!$C$21*'Water demand'!N196/1000))</f>
        <v>0</v>
      </c>
      <c r="O196" s="12">
        <f>IF(Control!$C$11="Highly pure",Parameters!$C$11*'Water demand'!O196/1000,IF(Control!$C$11="Tap water",0,Parameters!$C$21*'Water demand'!O196/1000))</f>
        <v>0</v>
      </c>
      <c r="P196" s="12">
        <f>IF(Control!$C$11="Highly pure",Parameters!$C$11*'Water demand'!P196/1000,IF(Control!$C$11="Tap water",0,Parameters!$C$21*'Water demand'!P196/1000))</f>
        <v>0</v>
      </c>
      <c r="Q196" s="12">
        <f>IF(Control!$C$11="Highly pure",Parameters!$C$11*'Water demand'!Q196/1000,IF(Control!$C$11="Tap water",0,Parameters!$C$21*'Water demand'!Q196/1000))</f>
        <v>0</v>
      </c>
      <c r="R196" s="12">
        <f>IF(Control!$C$11="Highly pure",Parameters!$C$11*'Water demand'!R196/1000,IF(Control!$C$11="Tap water",0,Parameters!$C$21*'Water demand'!R196/1000))</f>
        <v>0</v>
      </c>
      <c r="S196" s="12">
        <f>IF(Control!$C$11="Highly pure",Parameters!$C$11*'Water demand'!S196/1000,IF(Control!$C$11="Tap water",0,Parameters!$C$21*'Water demand'!S196/1000))</f>
        <v>0</v>
      </c>
      <c r="T196" s="12">
        <f>IF(Control!$C$11="Highly pure",Parameters!$C$11*'Water demand'!T196/1000,IF(Control!$C$11="Tap water",0,Parameters!$C$21*'Water demand'!T196/1000))</f>
        <v>0</v>
      </c>
      <c r="U196" s="12">
        <f>IF(Control!$C$11="Highly pure",Parameters!$C$11*'Water demand'!U196/1000,IF(Control!$C$11="Tap water",0,Parameters!$C$21*'Water demand'!U196/1000))</f>
        <v>0</v>
      </c>
      <c r="V196" s="12">
        <f>IF(Control!$C$11="Highly pure",Parameters!$C$11*'Water demand'!V196/1000,IF(Control!$C$11="Tap water",0,Parameters!$C$21*'Water demand'!V196/1000))</f>
        <v>0</v>
      </c>
      <c r="W196" s="12">
        <f>IF(Control!$C$11="Highly pure",Parameters!$C$11*'Water demand'!W196/1000,IF(Control!$C$11="Tap water",0,Parameters!$C$21*'Water demand'!W196/1000))</f>
        <v>0</v>
      </c>
      <c r="X196" s="12">
        <f>IF(Control!$C$11="Highly pure",Parameters!$C$11*'Water demand'!X196/1000,IF(Control!$C$11="Tap water",0,Parameters!$C$21*'Water demand'!X196/1000))</f>
        <v>0</v>
      </c>
      <c r="Y196" s="12">
        <f>IF(Control!$C$11="Highly pure",Parameters!$C$11*'Water demand'!Y196/1000,IF(Control!$C$11="Tap water",0,Parameters!$C$21*'Water demand'!Y196/1000))</f>
        <v>0</v>
      </c>
      <c r="Z196" s="12">
        <f>IF(Control!$C$11="Highly pure",Parameters!$C$11*'Water demand'!Z196/1000,IF(Control!$C$11="Tap water",0,Parameters!$C$21*'Water demand'!Z196/1000))</f>
        <v>0</v>
      </c>
      <c r="AB196" s="7">
        <f t="shared" ref="AB196:AB259" si="3">SUM(C196:Z196)</f>
        <v>0</v>
      </c>
    </row>
    <row r="197" spans="2:28" x14ac:dyDescent="0.2">
      <c r="B197" s="6">
        <v>44391</v>
      </c>
      <c r="C197" s="12">
        <f>IF(Control!$C$11="Highly pure",Parameters!$C$11*'Water demand'!C197/1000,IF(Control!$C$11="Tap water",0,Parameters!$C$21*'Water demand'!C197/1000))</f>
        <v>0</v>
      </c>
      <c r="D197" s="12">
        <f>IF(Control!$C$11="Highly pure",Parameters!$C$11*'Water demand'!D197/1000,IF(Control!$C$11="Tap water",0,Parameters!$C$21*'Water demand'!D197/1000))</f>
        <v>0</v>
      </c>
      <c r="E197" s="12">
        <f>IF(Control!$C$11="Highly pure",Parameters!$C$11*'Water demand'!E197/1000,IF(Control!$C$11="Tap water",0,Parameters!$C$21*'Water demand'!E197/1000))</f>
        <v>0</v>
      </c>
      <c r="F197" s="12">
        <f>IF(Control!$C$11="Highly pure",Parameters!$C$11*'Water demand'!F197/1000,IF(Control!$C$11="Tap water",0,Parameters!$C$21*'Water demand'!F197/1000))</f>
        <v>0</v>
      </c>
      <c r="G197" s="12">
        <f>IF(Control!$C$11="Highly pure",Parameters!$C$11*'Water demand'!G197/1000,IF(Control!$C$11="Tap water",0,Parameters!$C$21*'Water demand'!G197/1000))</f>
        <v>0</v>
      </c>
      <c r="H197" s="12">
        <f>IF(Control!$C$11="Highly pure",Parameters!$C$11*'Water demand'!H197/1000,IF(Control!$C$11="Tap water",0,Parameters!$C$21*'Water demand'!H197/1000))</f>
        <v>0</v>
      </c>
      <c r="I197" s="12">
        <f>IF(Control!$C$11="Highly pure",Parameters!$C$11*'Water demand'!I197/1000,IF(Control!$C$11="Tap water",0,Parameters!$C$21*'Water demand'!I197/1000))</f>
        <v>0</v>
      </c>
      <c r="J197" s="12">
        <f>IF(Control!$C$11="Highly pure",Parameters!$C$11*'Water demand'!J197/1000,IF(Control!$C$11="Tap water",0,Parameters!$C$21*'Water demand'!J197/1000))</f>
        <v>0</v>
      </c>
      <c r="K197" s="12">
        <f>IF(Control!$C$11="Highly pure",Parameters!$C$11*'Water demand'!K197/1000,IF(Control!$C$11="Tap water",0,Parameters!$C$21*'Water demand'!K197/1000))</f>
        <v>0</v>
      </c>
      <c r="L197" s="12">
        <f>IF(Control!$C$11="Highly pure",Parameters!$C$11*'Water demand'!L197/1000,IF(Control!$C$11="Tap water",0,Parameters!$C$21*'Water demand'!L197/1000))</f>
        <v>0</v>
      </c>
      <c r="M197" s="12">
        <f>IF(Control!$C$11="Highly pure",Parameters!$C$11*'Water demand'!M197/1000,IF(Control!$C$11="Tap water",0,Parameters!$C$21*'Water demand'!M197/1000))</f>
        <v>0</v>
      </c>
      <c r="N197" s="12">
        <f>IF(Control!$C$11="Highly pure",Parameters!$C$11*'Water demand'!N197/1000,IF(Control!$C$11="Tap water",0,Parameters!$C$21*'Water demand'!N197/1000))</f>
        <v>0</v>
      </c>
      <c r="O197" s="12">
        <f>IF(Control!$C$11="Highly pure",Parameters!$C$11*'Water demand'!O197/1000,IF(Control!$C$11="Tap water",0,Parameters!$C$21*'Water demand'!O197/1000))</f>
        <v>0</v>
      </c>
      <c r="P197" s="12">
        <f>IF(Control!$C$11="Highly pure",Parameters!$C$11*'Water demand'!P197/1000,IF(Control!$C$11="Tap water",0,Parameters!$C$21*'Water demand'!P197/1000))</f>
        <v>0</v>
      </c>
      <c r="Q197" s="12">
        <f>IF(Control!$C$11="Highly pure",Parameters!$C$11*'Water demand'!Q197/1000,IF(Control!$C$11="Tap water",0,Parameters!$C$21*'Water demand'!Q197/1000))</f>
        <v>0</v>
      </c>
      <c r="R197" s="12">
        <f>IF(Control!$C$11="Highly pure",Parameters!$C$11*'Water demand'!R197/1000,IF(Control!$C$11="Tap water",0,Parameters!$C$21*'Water demand'!R197/1000))</f>
        <v>0</v>
      </c>
      <c r="S197" s="12">
        <f>IF(Control!$C$11="Highly pure",Parameters!$C$11*'Water demand'!S197/1000,IF(Control!$C$11="Tap water",0,Parameters!$C$21*'Water demand'!S197/1000))</f>
        <v>0</v>
      </c>
      <c r="T197" s="12">
        <f>IF(Control!$C$11="Highly pure",Parameters!$C$11*'Water demand'!T197/1000,IF(Control!$C$11="Tap water",0,Parameters!$C$21*'Water demand'!T197/1000))</f>
        <v>0</v>
      </c>
      <c r="U197" s="12">
        <f>IF(Control!$C$11="Highly pure",Parameters!$C$11*'Water demand'!U197/1000,IF(Control!$C$11="Tap water",0,Parameters!$C$21*'Water demand'!U197/1000))</f>
        <v>0</v>
      </c>
      <c r="V197" s="12">
        <f>IF(Control!$C$11="Highly pure",Parameters!$C$11*'Water demand'!V197/1000,IF(Control!$C$11="Tap water",0,Parameters!$C$21*'Water demand'!V197/1000))</f>
        <v>0</v>
      </c>
      <c r="W197" s="12">
        <f>IF(Control!$C$11="Highly pure",Parameters!$C$11*'Water demand'!W197/1000,IF(Control!$C$11="Tap water",0,Parameters!$C$21*'Water demand'!W197/1000))</f>
        <v>0</v>
      </c>
      <c r="X197" s="12">
        <f>IF(Control!$C$11="Highly pure",Parameters!$C$11*'Water demand'!X197/1000,IF(Control!$C$11="Tap water",0,Parameters!$C$21*'Water demand'!X197/1000))</f>
        <v>0</v>
      </c>
      <c r="Y197" s="12">
        <f>IF(Control!$C$11="Highly pure",Parameters!$C$11*'Water demand'!Y197/1000,IF(Control!$C$11="Tap water",0,Parameters!$C$21*'Water demand'!Y197/1000))</f>
        <v>0</v>
      </c>
      <c r="Z197" s="12">
        <f>IF(Control!$C$11="Highly pure",Parameters!$C$11*'Water demand'!Z197/1000,IF(Control!$C$11="Tap water",0,Parameters!$C$21*'Water demand'!Z197/1000))</f>
        <v>0</v>
      </c>
      <c r="AB197" s="7">
        <f t="shared" si="3"/>
        <v>0</v>
      </c>
    </row>
    <row r="198" spans="2:28" x14ac:dyDescent="0.2">
      <c r="B198" s="6">
        <v>44392</v>
      </c>
      <c r="C198" s="12">
        <f>IF(Control!$C$11="Highly pure",Parameters!$C$11*'Water demand'!C198/1000,IF(Control!$C$11="Tap water",0,Parameters!$C$21*'Water demand'!C198/1000))</f>
        <v>0</v>
      </c>
      <c r="D198" s="12">
        <f>IF(Control!$C$11="Highly pure",Parameters!$C$11*'Water demand'!D198/1000,IF(Control!$C$11="Tap water",0,Parameters!$C$21*'Water demand'!D198/1000))</f>
        <v>0</v>
      </c>
      <c r="E198" s="12">
        <f>IF(Control!$C$11="Highly pure",Parameters!$C$11*'Water demand'!E198/1000,IF(Control!$C$11="Tap water",0,Parameters!$C$21*'Water demand'!E198/1000))</f>
        <v>0</v>
      </c>
      <c r="F198" s="12">
        <f>IF(Control!$C$11="Highly pure",Parameters!$C$11*'Water demand'!F198/1000,IF(Control!$C$11="Tap water",0,Parameters!$C$21*'Water demand'!F198/1000))</f>
        <v>0</v>
      </c>
      <c r="G198" s="12">
        <f>IF(Control!$C$11="Highly pure",Parameters!$C$11*'Water demand'!G198/1000,IF(Control!$C$11="Tap water",0,Parameters!$C$21*'Water demand'!G198/1000))</f>
        <v>0</v>
      </c>
      <c r="H198" s="12">
        <f>IF(Control!$C$11="Highly pure",Parameters!$C$11*'Water demand'!H198/1000,IF(Control!$C$11="Tap water",0,Parameters!$C$21*'Water demand'!H198/1000))</f>
        <v>0</v>
      </c>
      <c r="I198" s="12">
        <f>IF(Control!$C$11="Highly pure",Parameters!$C$11*'Water demand'!I198/1000,IF(Control!$C$11="Tap water",0,Parameters!$C$21*'Water demand'!I198/1000))</f>
        <v>0</v>
      </c>
      <c r="J198" s="12">
        <f>IF(Control!$C$11="Highly pure",Parameters!$C$11*'Water demand'!J198/1000,IF(Control!$C$11="Tap water",0,Parameters!$C$21*'Water demand'!J198/1000))</f>
        <v>0</v>
      </c>
      <c r="K198" s="12">
        <f>IF(Control!$C$11="Highly pure",Parameters!$C$11*'Water demand'!K198/1000,IF(Control!$C$11="Tap water",0,Parameters!$C$21*'Water demand'!K198/1000))</f>
        <v>0</v>
      </c>
      <c r="L198" s="12">
        <f>IF(Control!$C$11="Highly pure",Parameters!$C$11*'Water demand'!L198/1000,IF(Control!$C$11="Tap water",0,Parameters!$C$21*'Water demand'!L198/1000))</f>
        <v>0</v>
      </c>
      <c r="M198" s="12">
        <f>IF(Control!$C$11="Highly pure",Parameters!$C$11*'Water demand'!M198/1000,IF(Control!$C$11="Tap water",0,Parameters!$C$21*'Water demand'!M198/1000))</f>
        <v>0</v>
      </c>
      <c r="N198" s="12">
        <f>IF(Control!$C$11="Highly pure",Parameters!$C$11*'Water demand'!N198/1000,IF(Control!$C$11="Tap water",0,Parameters!$C$21*'Water demand'!N198/1000))</f>
        <v>0</v>
      </c>
      <c r="O198" s="12">
        <f>IF(Control!$C$11="Highly pure",Parameters!$C$11*'Water demand'!O198/1000,IF(Control!$C$11="Tap water",0,Parameters!$C$21*'Water demand'!O198/1000))</f>
        <v>0</v>
      </c>
      <c r="P198" s="12">
        <f>IF(Control!$C$11="Highly pure",Parameters!$C$11*'Water demand'!P198/1000,IF(Control!$C$11="Tap water",0,Parameters!$C$21*'Water demand'!P198/1000))</f>
        <v>0</v>
      </c>
      <c r="Q198" s="12">
        <f>IF(Control!$C$11="Highly pure",Parameters!$C$11*'Water demand'!Q198/1000,IF(Control!$C$11="Tap water",0,Parameters!$C$21*'Water demand'!Q198/1000))</f>
        <v>0</v>
      </c>
      <c r="R198" s="12">
        <f>IF(Control!$C$11="Highly pure",Parameters!$C$11*'Water demand'!R198/1000,IF(Control!$C$11="Tap water",0,Parameters!$C$21*'Water demand'!R198/1000))</f>
        <v>0</v>
      </c>
      <c r="S198" s="12">
        <f>IF(Control!$C$11="Highly pure",Parameters!$C$11*'Water demand'!S198/1000,IF(Control!$C$11="Tap water",0,Parameters!$C$21*'Water demand'!S198/1000))</f>
        <v>0</v>
      </c>
      <c r="T198" s="12">
        <f>IF(Control!$C$11="Highly pure",Parameters!$C$11*'Water demand'!T198/1000,IF(Control!$C$11="Tap water",0,Parameters!$C$21*'Water demand'!T198/1000))</f>
        <v>0</v>
      </c>
      <c r="U198" s="12">
        <f>IF(Control!$C$11="Highly pure",Parameters!$C$11*'Water demand'!U198/1000,IF(Control!$C$11="Tap water",0,Parameters!$C$21*'Water demand'!U198/1000))</f>
        <v>0</v>
      </c>
      <c r="V198" s="12">
        <f>IF(Control!$C$11="Highly pure",Parameters!$C$11*'Water demand'!V198/1000,IF(Control!$C$11="Tap water",0,Parameters!$C$21*'Water demand'!V198/1000))</f>
        <v>0</v>
      </c>
      <c r="W198" s="12">
        <f>IF(Control!$C$11="Highly pure",Parameters!$C$11*'Water demand'!W198/1000,IF(Control!$C$11="Tap water",0,Parameters!$C$21*'Water demand'!W198/1000))</f>
        <v>0</v>
      </c>
      <c r="X198" s="12">
        <f>IF(Control!$C$11="Highly pure",Parameters!$C$11*'Water demand'!X198/1000,IF(Control!$C$11="Tap water",0,Parameters!$C$21*'Water demand'!X198/1000))</f>
        <v>0</v>
      </c>
      <c r="Y198" s="12">
        <f>IF(Control!$C$11="Highly pure",Parameters!$C$11*'Water demand'!Y198/1000,IF(Control!$C$11="Tap water",0,Parameters!$C$21*'Water demand'!Y198/1000))</f>
        <v>0</v>
      </c>
      <c r="Z198" s="12">
        <f>IF(Control!$C$11="Highly pure",Parameters!$C$11*'Water demand'!Z198/1000,IF(Control!$C$11="Tap water",0,Parameters!$C$21*'Water demand'!Z198/1000))</f>
        <v>0</v>
      </c>
      <c r="AB198" s="7">
        <f t="shared" si="3"/>
        <v>0</v>
      </c>
    </row>
    <row r="199" spans="2:28" x14ac:dyDescent="0.2">
      <c r="B199" s="6">
        <v>44393</v>
      </c>
      <c r="C199" s="12">
        <f>IF(Control!$C$11="Highly pure",Parameters!$C$11*'Water demand'!C199/1000,IF(Control!$C$11="Tap water",0,Parameters!$C$21*'Water demand'!C199/1000))</f>
        <v>0</v>
      </c>
      <c r="D199" s="12">
        <f>IF(Control!$C$11="Highly pure",Parameters!$C$11*'Water demand'!D199/1000,IF(Control!$C$11="Tap water",0,Parameters!$C$21*'Water demand'!D199/1000))</f>
        <v>0</v>
      </c>
      <c r="E199" s="12">
        <f>IF(Control!$C$11="Highly pure",Parameters!$C$11*'Water demand'!E199/1000,IF(Control!$C$11="Tap water",0,Parameters!$C$21*'Water demand'!E199/1000))</f>
        <v>0</v>
      </c>
      <c r="F199" s="12">
        <f>IF(Control!$C$11="Highly pure",Parameters!$C$11*'Water demand'!F199/1000,IF(Control!$C$11="Tap water",0,Parameters!$C$21*'Water demand'!F199/1000))</f>
        <v>0</v>
      </c>
      <c r="G199" s="12">
        <f>IF(Control!$C$11="Highly pure",Parameters!$C$11*'Water demand'!G199/1000,IF(Control!$C$11="Tap water",0,Parameters!$C$21*'Water demand'!G199/1000))</f>
        <v>0</v>
      </c>
      <c r="H199" s="12">
        <f>IF(Control!$C$11="Highly pure",Parameters!$C$11*'Water demand'!H199/1000,IF(Control!$C$11="Tap water",0,Parameters!$C$21*'Water demand'!H199/1000))</f>
        <v>0</v>
      </c>
      <c r="I199" s="12">
        <f>IF(Control!$C$11="Highly pure",Parameters!$C$11*'Water demand'!I199/1000,IF(Control!$C$11="Tap water",0,Parameters!$C$21*'Water demand'!I199/1000))</f>
        <v>0</v>
      </c>
      <c r="J199" s="12">
        <f>IF(Control!$C$11="Highly pure",Parameters!$C$11*'Water demand'!J199/1000,IF(Control!$C$11="Tap water",0,Parameters!$C$21*'Water demand'!J199/1000))</f>
        <v>0</v>
      </c>
      <c r="K199" s="12">
        <f>IF(Control!$C$11="Highly pure",Parameters!$C$11*'Water demand'!K199/1000,IF(Control!$C$11="Tap water",0,Parameters!$C$21*'Water demand'!K199/1000))</f>
        <v>0</v>
      </c>
      <c r="L199" s="12">
        <f>IF(Control!$C$11="Highly pure",Parameters!$C$11*'Water demand'!L199/1000,IF(Control!$C$11="Tap water",0,Parameters!$C$21*'Water demand'!L199/1000))</f>
        <v>0</v>
      </c>
      <c r="M199" s="12">
        <f>IF(Control!$C$11="Highly pure",Parameters!$C$11*'Water demand'!M199/1000,IF(Control!$C$11="Tap water",0,Parameters!$C$21*'Water demand'!M199/1000))</f>
        <v>0</v>
      </c>
      <c r="N199" s="12">
        <f>IF(Control!$C$11="Highly pure",Parameters!$C$11*'Water demand'!N199/1000,IF(Control!$C$11="Tap water",0,Parameters!$C$21*'Water demand'!N199/1000))</f>
        <v>0</v>
      </c>
      <c r="O199" s="12">
        <f>IF(Control!$C$11="Highly pure",Parameters!$C$11*'Water demand'!O199/1000,IF(Control!$C$11="Tap water",0,Parameters!$C$21*'Water demand'!O199/1000))</f>
        <v>0</v>
      </c>
      <c r="P199" s="12">
        <f>IF(Control!$C$11="Highly pure",Parameters!$C$11*'Water demand'!P199/1000,IF(Control!$C$11="Tap water",0,Parameters!$C$21*'Water demand'!P199/1000))</f>
        <v>0</v>
      </c>
      <c r="Q199" s="12">
        <f>IF(Control!$C$11="Highly pure",Parameters!$C$11*'Water demand'!Q199/1000,IF(Control!$C$11="Tap water",0,Parameters!$C$21*'Water demand'!Q199/1000))</f>
        <v>0</v>
      </c>
      <c r="R199" s="12">
        <f>IF(Control!$C$11="Highly pure",Parameters!$C$11*'Water demand'!R199/1000,IF(Control!$C$11="Tap water",0,Parameters!$C$21*'Water demand'!R199/1000))</f>
        <v>0</v>
      </c>
      <c r="S199" s="12">
        <f>IF(Control!$C$11="Highly pure",Parameters!$C$11*'Water demand'!S199/1000,IF(Control!$C$11="Tap water",0,Parameters!$C$21*'Water demand'!S199/1000))</f>
        <v>0</v>
      </c>
      <c r="T199" s="12">
        <f>IF(Control!$C$11="Highly pure",Parameters!$C$11*'Water demand'!T199/1000,IF(Control!$C$11="Tap water",0,Parameters!$C$21*'Water demand'!T199/1000))</f>
        <v>0</v>
      </c>
      <c r="U199" s="12">
        <f>IF(Control!$C$11="Highly pure",Parameters!$C$11*'Water demand'!U199/1000,IF(Control!$C$11="Tap water",0,Parameters!$C$21*'Water demand'!U199/1000))</f>
        <v>0</v>
      </c>
      <c r="V199" s="12">
        <f>IF(Control!$C$11="Highly pure",Parameters!$C$11*'Water demand'!V199/1000,IF(Control!$C$11="Tap water",0,Parameters!$C$21*'Water demand'!V199/1000))</f>
        <v>0</v>
      </c>
      <c r="W199" s="12">
        <f>IF(Control!$C$11="Highly pure",Parameters!$C$11*'Water demand'!W199/1000,IF(Control!$C$11="Tap water",0,Parameters!$C$21*'Water demand'!W199/1000))</f>
        <v>0</v>
      </c>
      <c r="X199" s="12">
        <f>IF(Control!$C$11="Highly pure",Parameters!$C$11*'Water demand'!X199/1000,IF(Control!$C$11="Tap water",0,Parameters!$C$21*'Water demand'!X199/1000))</f>
        <v>0</v>
      </c>
      <c r="Y199" s="12">
        <f>IF(Control!$C$11="Highly pure",Parameters!$C$11*'Water demand'!Y199/1000,IF(Control!$C$11="Tap water",0,Parameters!$C$21*'Water demand'!Y199/1000))</f>
        <v>0</v>
      </c>
      <c r="Z199" s="12">
        <f>IF(Control!$C$11="Highly pure",Parameters!$C$11*'Water demand'!Z199/1000,IF(Control!$C$11="Tap water",0,Parameters!$C$21*'Water demand'!Z199/1000))</f>
        <v>0</v>
      </c>
      <c r="AB199" s="7">
        <f t="shared" si="3"/>
        <v>0</v>
      </c>
    </row>
    <row r="200" spans="2:28" x14ac:dyDescent="0.2">
      <c r="B200" s="6">
        <v>44394</v>
      </c>
      <c r="C200" s="12">
        <f>IF(Control!$C$11="Highly pure",Parameters!$C$11*'Water demand'!C200/1000,IF(Control!$C$11="Tap water",0,Parameters!$C$21*'Water demand'!C200/1000))</f>
        <v>0</v>
      </c>
      <c r="D200" s="12">
        <f>IF(Control!$C$11="Highly pure",Parameters!$C$11*'Water demand'!D200/1000,IF(Control!$C$11="Tap water",0,Parameters!$C$21*'Water demand'!D200/1000))</f>
        <v>0</v>
      </c>
      <c r="E200" s="12">
        <f>IF(Control!$C$11="Highly pure",Parameters!$C$11*'Water demand'!E200/1000,IF(Control!$C$11="Tap water",0,Parameters!$C$21*'Water demand'!E200/1000))</f>
        <v>0</v>
      </c>
      <c r="F200" s="12">
        <f>IF(Control!$C$11="Highly pure",Parameters!$C$11*'Water demand'!F200/1000,IF(Control!$C$11="Tap water",0,Parameters!$C$21*'Water demand'!F200/1000))</f>
        <v>0</v>
      </c>
      <c r="G200" s="12">
        <f>IF(Control!$C$11="Highly pure",Parameters!$C$11*'Water demand'!G200/1000,IF(Control!$C$11="Tap water",0,Parameters!$C$21*'Water demand'!G200/1000))</f>
        <v>0</v>
      </c>
      <c r="H200" s="12">
        <f>IF(Control!$C$11="Highly pure",Parameters!$C$11*'Water demand'!H200/1000,IF(Control!$C$11="Tap water",0,Parameters!$C$21*'Water demand'!H200/1000))</f>
        <v>0</v>
      </c>
      <c r="I200" s="12">
        <f>IF(Control!$C$11="Highly pure",Parameters!$C$11*'Water demand'!I200/1000,IF(Control!$C$11="Tap water",0,Parameters!$C$21*'Water demand'!I200/1000))</f>
        <v>0</v>
      </c>
      <c r="J200" s="12">
        <f>IF(Control!$C$11="Highly pure",Parameters!$C$11*'Water demand'!J200/1000,IF(Control!$C$11="Tap water",0,Parameters!$C$21*'Water demand'!J200/1000))</f>
        <v>0</v>
      </c>
      <c r="K200" s="12">
        <f>IF(Control!$C$11="Highly pure",Parameters!$C$11*'Water demand'!K200/1000,IF(Control!$C$11="Tap water",0,Parameters!$C$21*'Water demand'!K200/1000))</f>
        <v>0</v>
      </c>
      <c r="L200" s="12">
        <f>IF(Control!$C$11="Highly pure",Parameters!$C$11*'Water demand'!L200/1000,IF(Control!$C$11="Tap water",0,Parameters!$C$21*'Water demand'!L200/1000))</f>
        <v>0</v>
      </c>
      <c r="M200" s="12">
        <f>IF(Control!$C$11="Highly pure",Parameters!$C$11*'Water demand'!M200/1000,IF(Control!$C$11="Tap water",0,Parameters!$C$21*'Water demand'!M200/1000))</f>
        <v>0</v>
      </c>
      <c r="N200" s="12">
        <f>IF(Control!$C$11="Highly pure",Parameters!$C$11*'Water demand'!N200/1000,IF(Control!$C$11="Tap water",0,Parameters!$C$21*'Water demand'!N200/1000))</f>
        <v>0</v>
      </c>
      <c r="O200" s="12">
        <f>IF(Control!$C$11="Highly pure",Parameters!$C$11*'Water demand'!O200/1000,IF(Control!$C$11="Tap water",0,Parameters!$C$21*'Water demand'!O200/1000))</f>
        <v>0</v>
      </c>
      <c r="P200" s="12">
        <f>IF(Control!$C$11="Highly pure",Parameters!$C$11*'Water demand'!P200/1000,IF(Control!$C$11="Tap water",0,Parameters!$C$21*'Water demand'!P200/1000))</f>
        <v>0</v>
      </c>
      <c r="Q200" s="12">
        <f>IF(Control!$C$11="Highly pure",Parameters!$C$11*'Water demand'!Q200/1000,IF(Control!$C$11="Tap water",0,Parameters!$C$21*'Water demand'!Q200/1000))</f>
        <v>0</v>
      </c>
      <c r="R200" s="12">
        <f>IF(Control!$C$11="Highly pure",Parameters!$C$11*'Water demand'!R200/1000,IF(Control!$C$11="Tap water",0,Parameters!$C$21*'Water demand'!R200/1000))</f>
        <v>0</v>
      </c>
      <c r="S200" s="12">
        <f>IF(Control!$C$11="Highly pure",Parameters!$C$11*'Water demand'!S200/1000,IF(Control!$C$11="Tap water",0,Parameters!$C$21*'Water demand'!S200/1000))</f>
        <v>0</v>
      </c>
      <c r="T200" s="12">
        <f>IF(Control!$C$11="Highly pure",Parameters!$C$11*'Water demand'!T200/1000,IF(Control!$C$11="Tap water",0,Parameters!$C$21*'Water demand'!T200/1000))</f>
        <v>0</v>
      </c>
      <c r="U200" s="12">
        <f>IF(Control!$C$11="Highly pure",Parameters!$C$11*'Water demand'!U200/1000,IF(Control!$C$11="Tap water",0,Parameters!$C$21*'Water demand'!U200/1000))</f>
        <v>0</v>
      </c>
      <c r="V200" s="12">
        <f>IF(Control!$C$11="Highly pure",Parameters!$C$11*'Water demand'!V200/1000,IF(Control!$C$11="Tap water",0,Parameters!$C$21*'Water demand'!V200/1000))</f>
        <v>0</v>
      </c>
      <c r="W200" s="12">
        <f>IF(Control!$C$11="Highly pure",Parameters!$C$11*'Water demand'!W200/1000,IF(Control!$C$11="Tap water",0,Parameters!$C$21*'Water demand'!W200/1000))</f>
        <v>0</v>
      </c>
      <c r="X200" s="12">
        <f>IF(Control!$C$11="Highly pure",Parameters!$C$11*'Water demand'!X200/1000,IF(Control!$C$11="Tap water",0,Parameters!$C$21*'Water demand'!X200/1000))</f>
        <v>0</v>
      </c>
      <c r="Y200" s="12">
        <f>IF(Control!$C$11="Highly pure",Parameters!$C$11*'Water demand'!Y200/1000,IF(Control!$C$11="Tap water",0,Parameters!$C$21*'Water demand'!Y200/1000))</f>
        <v>0</v>
      </c>
      <c r="Z200" s="12">
        <f>IF(Control!$C$11="Highly pure",Parameters!$C$11*'Water demand'!Z200/1000,IF(Control!$C$11="Tap water",0,Parameters!$C$21*'Water demand'!Z200/1000))</f>
        <v>0</v>
      </c>
      <c r="AB200" s="7">
        <f t="shared" si="3"/>
        <v>0</v>
      </c>
    </row>
    <row r="201" spans="2:28" x14ac:dyDescent="0.2">
      <c r="B201" s="6">
        <v>44395</v>
      </c>
      <c r="C201" s="12">
        <f>IF(Control!$C$11="Highly pure",Parameters!$C$11*'Water demand'!C201/1000,IF(Control!$C$11="Tap water",0,Parameters!$C$21*'Water demand'!C201/1000))</f>
        <v>0</v>
      </c>
      <c r="D201" s="12">
        <f>IF(Control!$C$11="Highly pure",Parameters!$C$11*'Water demand'!D201/1000,IF(Control!$C$11="Tap water",0,Parameters!$C$21*'Water demand'!D201/1000))</f>
        <v>0</v>
      </c>
      <c r="E201" s="12">
        <f>IF(Control!$C$11="Highly pure",Parameters!$C$11*'Water demand'!E201/1000,IF(Control!$C$11="Tap water",0,Parameters!$C$21*'Water demand'!E201/1000))</f>
        <v>0</v>
      </c>
      <c r="F201" s="12">
        <f>IF(Control!$C$11="Highly pure",Parameters!$C$11*'Water demand'!F201/1000,IF(Control!$C$11="Tap water",0,Parameters!$C$21*'Water demand'!F201/1000))</f>
        <v>0</v>
      </c>
      <c r="G201" s="12">
        <f>IF(Control!$C$11="Highly pure",Parameters!$C$11*'Water demand'!G201/1000,IF(Control!$C$11="Tap water",0,Parameters!$C$21*'Water demand'!G201/1000))</f>
        <v>0</v>
      </c>
      <c r="H201" s="12">
        <f>IF(Control!$C$11="Highly pure",Parameters!$C$11*'Water demand'!H201/1000,IF(Control!$C$11="Tap water",0,Parameters!$C$21*'Water demand'!H201/1000))</f>
        <v>0</v>
      </c>
      <c r="I201" s="12">
        <f>IF(Control!$C$11="Highly pure",Parameters!$C$11*'Water demand'!I201/1000,IF(Control!$C$11="Tap water",0,Parameters!$C$21*'Water demand'!I201/1000))</f>
        <v>0</v>
      </c>
      <c r="J201" s="12">
        <f>IF(Control!$C$11="Highly pure",Parameters!$C$11*'Water demand'!J201/1000,IF(Control!$C$11="Tap water",0,Parameters!$C$21*'Water demand'!J201/1000))</f>
        <v>0</v>
      </c>
      <c r="K201" s="12">
        <f>IF(Control!$C$11="Highly pure",Parameters!$C$11*'Water demand'!K201/1000,IF(Control!$C$11="Tap water",0,Parameters!$C$21*'Water demand'!K201/1000))</f>
        <v>0</v>
      </c>
      <c r="L201" s="12">
        <f>IF(Control!$C$11="Highly pure",Parameters!$C$11*'Water demand'!L201/1000,IF(Control!$C$11="Tap water",0,Parameters!$C$21*'Water demand'!L201/1000))</f>
        <v>0</v>
      </c>
      <c r="M201" s="12">
        <f>IF(Control!$C$11="Highly pure",Parameters!$C$11*'Water demand'!M201/1000,IF(Control!$C$11="Tap water",0,Parameters!$C$21*'Water demand'!M201/1000))</f>
        <v>0</v>
      </c>
      <c r="N201" s="12">
        <f>IF(Control!$C$11="Highly pure",Parameters!$C$11*'Water demand'!N201/1000,IF(Control!$C$11="Tap water",0,Parameters!$C$21*'Water demand'!N201/1000))</f>
        <v>0</v>
      </c>
      <c r="O201" s="12">
        <f>IF(Control!$C$11="Highly pure",Parameters!$C$11*'Water demand'!O201/1000,IF(Control!$C$11="Tap water",0,Parameters!$C$21*'Water demand'!O201/1000))</f>
        <v>0</v>
      </c>
      <c r="P201" s="12">
        <f>IF(Control!$C$11="Highly pure",Parameters!$C$11*'Water demand'!P201/1000,IF(Control!$C$11="Tap water",0,Parameters!$C$21*'Water demand'!P201/1000))</f>
        <v>0</v>
      </c>
      <c r="Q201" s="12">
        <f>IF(Control!$C$11="Highly pure",Parameters!$C$11*'Water demand'!Q201/1000,IF(Control!$C$11="Tap water",0,Parameters!$C$21*'Water demand'!Q201/1000))</f>
        <v>0</v>
      </c>
      <c r="R201" s="12">
        <f>IF(Control!$C$11="Highly pure",Parameters!$C$11*'Water demand'!R201/1000,IF(Control!$C$11="Tap water",0,Parameters!$C$21*'Water demand'!R201/1000))</f>
        <v>0</v>
      </c>
      <c r="S201" s="12">
        <f>IF(Control!$C$11="Highly pure",Parameters!$C$11*'Water demand'!S201/1000,IF(Control!$C$11="Tap water",0,Parameters!$C$21*'Water demand'!S201/1000))</f>
        <v>0</v>
      </c>
      <c r="T201" s="12">
        <f>IF(Control!$C$11="Highly pure",Parameters!$C$11*'Water demand'!T201/1000,IF(Control!$C$11="Tap water",0,Parameters!$C$21*'Water demand'!T201/1000))</f>
        <v>0</v>
      </c>
      <c r="U201" s="12">
        <f>IF(Control!$C$11="Highly pure",Parameters!$C$11*'Water demand'!U201/1000,IF(Control!$C$11="Tap water",0,Parameters!$C$21*'Water demand'!U201/1000))</f>
        <v>0</v>
      </c>
      <c r="V201" s="12">
        <f>IF(Control!$C$11="Highly pure",Parameters!$C$11*'Water demand'!V201/1000,IF(Control!$C$11="Tap water",0,Parameters!$C$21*'Water demand'!V201/1000))</f>
        <v>0</v>
      </c>
      <c r="W201" s="12">
        <f>IF(Control!$C$11="Highly pure",Parameters!$C$11*'Water demand'!W201/1000,IF(Control!$C$11="Tap water",0,Parameters!$C$21*'Water demand'!W201/1000))</f>
        <v>0</v>
      </c>
      <c r="X201" s="12">
        <f>IF(Control!$C$11="Highly pure",Parameters!$C$11*'Water demand'!X201/1000,IF(Control!$C$11="Tap water",0,Parameters!$C$21*'Water demand'!X201/1000))</f>
        <v>0</v>
      </c>
      <c r="Y201" s="12">
        <f>IF(Control!$C$11="Highly pure",Parameters!$C$11*'Water demand'!Y201/1000,IF(Control!$C$11="Tap water",0,Parameters!$C$21*'Water demand'!Y201/1000))</f>
        <v>0</v>
      </c>
      <c r="Z201" s="12">
        <f>IF(Control!$C$11="Highly pure",Parameters!$C$11*'Water demand'!Z201/1000,IF(Control!$C$11="Tap water",0,Parameters!$C$21*'Water demand'!Z201/1000))</f>
        <v>0</v>
      </c>
      <c r="AB201" s="7">
        <f t="shared" si="3"/>
        <v>0</v>
      </c>
    </row>
    <row r="202" spans="2:28" x14ac:dyDescent="0.2">
      <c r="B202" s="6">
        <v>44396</v>
      </c>
      <c r="C202" s="12">
        <f>IF(Control!$C$11="Highly pure",Parameters!$C$11*'Water demand'!C202/1000,IF(Control!$C$11="Tap water",0,Parameters!$C$21*'Water demand'!C202/1000))</f>
        <v>0</v>
      </c>
      <c r="D202" s="12">
        <f>IF(Control!$C$11="Highly pure",Parameters!$C$11*'Water demand'!D202/1000,IF(Control!$C$11="Tap water",0,Parameters!$C$21*'Water demand'!D202/1000))</f>
        <v>0</v>
      </c>
      <c r="E202" s="12">
        <f>IF(Control!$C$11="Highly pure",Parameters!$C$11*'Water demand'!E202/1000,IF(Control!$C$11="Tap water",0,Parameters!$C$21*'Water demand'!E202/1000))</f>
        <v>0</v>
      </c>
      <c r="F202" s="12">
        <f>IF(Control!$C$11="Highly pure",Parameters!$C$11*'Water demand'!F202/1000,IF(Control!$C$11="Tap water",0,Parameters!$C$21*'Water demand'!F202/1000))</f>
        <v>0</v>
      </c>
      <c r="G202" s="12">
        <f>IF(Control!$C$11="Highly pure",Parameters!$C$11*'Water demand'!G202/1000,IF(Control!$C$11="Tap water",0,Parameters!$C$21*'Water demand'!G202/1000))</f>
        <v>0</v>
      </c>
      <c r="H202" s="12">
        <f>IF(Control!$C$11="Highly pure",Parameters!$C$11*'Water demand'!H202/1000,IF(Control!$C$11="Tap water",0,Parameters!$C$21*'Water demand'!H202/1000))</f>
        <v>0</v>
      </c>
      <c r="I202" s="12">
        <f>IF(Control!$C$11="Highly pure",Parameters!$C$11*'Water demand'!I202/1000,IF(Control!$C$11="Tap water",0,Parameters!$C$21*'Water demand'!I202/1000))</f>
        <v>0</v>
      </c>
      <c r="J202" s="12">
        <f>IF(Control!$C$11="Highly pure",Parameters!$C$11*'Water demand'!J202/1000,IF(Control!$C$11="Tap water",0,Parameters!$C$21*'Water demand'!J202/1000))</f>
        <v>0</v>
      </c>
      <c r="K202" s="12">
        <f>IF(Control!$C$11="Highly pure",Parameters!$C$11*'Water demand'!K202/1000,IF(Control!$C$11="Tap water",0,Parameters!$C$21*'Water demand'!K202/1000))</f>
        <v>0</v>
      </c>
      <c r="L202" s="12">
        <f>IF(Control!$C$11="Highly pure",Parameters!$C$11*'Water demand'!L202/1000,IF(Control!$C$11="Tap water",0,Parameters!$C$21*'Water demand'!L202/1000))</f>
        <v>0</v>
      </c>
      <c r="M202" s="12">
        <f>IF(Control!$C$11="Highly pure",Parameters!$C$11*'Water demand'!M202/1000,IF(Control!$C$11="Tap water",0,Parameters!$C$21*'Water demand'!M202/1000))</f>
        <v>0</v>
      </c>
      <c r="N202" s="12">
        <f>IF(Control!$C$11="Highly pure",Parameters!$C$11*'Water demand'!N202/1000,IF(Control!$C$11="Tap water",0,Parameters!$C$21*'Water demand'!N202/1000))</f>
        <v>0</v>
      </c>
      <c r="O202" s="12">
        <f>IF(Control!$C$11="Highly pure",Parameters!$C$11*'Water demand'!O202/1000,IF(Control!$C$11="Tap water",0,Parameters!$C$21*'Water demand'!O202/1000))</f>
        <v>0</v>
      </c>
      <c r="P202" s="12">
        <f>IF(Control!$C$11="Highly pure",Parameters!$C$11*'Water demand'!P202/1000,IF(Control!$C$11="Tap water",0,Parameters!$C$21*'Water demand'!P202/1000))</f>
        <v>0</v>
      </c>
      <c r="Q202" s="12">
        <f>IF(Control!$C$11="Highly pure",Parameters!$C$11*'Water demand'!Q202/1000,IF(Control!$C$11="Tap water",0,Parameters!$C$21*'Water demand'!Q202/1000))</f>
        <v>0</v>
      </c>
      <c r="R202" s="12">
        <f>IF(Control!$C$11="Highly pure",Parameters!$C$11*'Water demand'!R202/1000,IF(Control!$C$11="Tap water",0,Parameters!$C$21*'Water demand'!R202/1000))</f>
        <v>0</v>
      </c>
      <c r="S202" s="12">
        <f>IF(Control!$C$11="Highly pure",Parameters!$C$11*'Water demand'!S202/1000,IF(Control!$C$11="Tap water",0,Parameters!$C$21*'Water demand'!S202/1000))</f>
        <v>0</v>
      </c>
      <c r="T202" s="12">
        <f>IF(Control!$C$11="Highly pure",Parameters!$C$11*'Water demand'!T202/1000,IF(Control!$C$11="Tap water",0,Parameters!$C$21*'Water demand'!T202/1000))</f>
        <v>0</v>
      </c>
      <c r="U202" s="12">
        <f>IF(Control!$C$11="Highly pure",Parameters!$C$11*'Water demand'!U202/1000,IF(Control!$C$11="Tap water",0,Parameters!$C$21*'Water demand'!U202/1000))</f>
        <v>0</v>
      </c>
      <c r="V202" s="12">
        <f>IF(Control!$C$11="Highly pure",Parameters!$C$11*'Water demand'!V202/1000,IF(Control!$C$11="Tap water",0,Parameters!$C$21*'Water demand'!V202/1000))</f>
        <v>0</v>
      </c>
      <c r="W202" s="12">
        <f>IF(Control!$C$11="Highly pure",Parameters!$C$11*'Water demand'!W202/1000,IF(Control!$C$11="Tap water",0,Parameters!$C$21*'Water demand'!W202/1000))</f>
        <v>0</v>
      </c>
      <c r="X202" s="12">
        <f>IF(Control!$C$11="Highly pure",Parameters!$C$11*'Water demand'!X202/1000,IF(Control!$C$11="Tap water",0,Parameters!$C$21*'Water demand'!X202/1000))</f>
        <v>0</v>
      </c>
      <c r="Y202" s="12">
        <f>IF(Control!$C$11="Highly pure",Parameters!$C$11*'Water demand'!Y202/1000,IF(Control!$C$11="Tap water",0,Parameters!$C$21*'Water demand'!Y202/1000))</f>
        <v>0</v>
      </c>
      <c r="Z202" s="12">
        <f>IF(Control!$C$11="Highly pure",Parameters!$C$11*'Water demand'!Z202/1000,IF(Control!$C$11="Tap water",0,Parameters!$C$21*'Water demand'!Z202/1000))</f>
        <v>0</v>
      </c>
      <c r="AB202" s="7">
        <f t="shared" si="3"/>
        <v>0</v>
      </c>
    </row>
    <row r="203" spans="2:28" x14ac:dyDescent="0.2">
      <c r="B203" s="6">
        <v>44397</v>
      </c>
      <c r="C203" s="12">
        <f>IF(Control!$C$11="Highly pure",Parameters!$C$11*'Water demand'!C203/1000,IF(Control!$C$11="Tap water",0,Parameters!$C$21*'Water demand'!C203/1000))</f>
        <v>0</v>
      </c>
      <c r="D203" s="12">
        <f>IF(Control!$C$11="Highly pure",Parameters!$C$11*'Water demand'!D203/1000,IF(Control!$C$11="Tap water",0,Parameters!$C$21*'Water demand'!D203/1000))</f>
        <v>0</v>
      </c>
      <c r="E203" s="12">
        <f>IF(Control!$C$11="Highly pure",Parameters!$C$11*'Water demand'!E203/1000,IF(Control!$C$11="Tap water",0,Parameters!$C$21*'Water demand'!E203/1000))</f>
        <v>0</v>
      </c>
      <c r="F203" s="12">
        <f>IF(Control!$C$11="Highly pure",Parameters!$C$11*'Water demand'!F203/1000,IF(Control!$C$11="Tap water",0,Parameters!$C$21*'Water demand'!F203/1000))</f>
        <v>0</v>
      </c>
      <c r="G203" s="12">
        <f>IF(Control!$C$11="Highly pure",Parameters!$C$11*'Water demand'!G203/1000,IF(Control!$C$11="Tap water",0,Parameters!$C$21*'Water demand'!G203/1000))</f>
        <v>0</v>
      </c>
      <c r="H203" s="12">
        <f>IF(Control!$C$11="Highly pure",Parameters!$C$11*'Water demand'!H203/1000,IF(Control!$C$11="Tap water",0,Parameters!$C$21*'Water demand'!H203/1000))</f>
        <v>0</v>
      </c>
      <c r="I203" s="12">
        <f>IF(Control!$C$11="Highly pure",Parameters!$C$11*'Water demand'!I203/1000,IF(Control!$C$11="Tap water",0,Parameters!$C$21*'Water demand'!I203/1000))</f>
        <v>0</v>
      </c>
      <c r="J203" s="12">
        <f>IF(Control!$C$11="Highly pure",Parameters!$C$11*'Water demand'!J203/1000,IF(Control!$C$11="Tap water",0,Parameters!$C$21*'Water demand'!J203/1000))</f>
        <v>0</v>
      </c>
      <c r="K203" s="12">
        <f>IF(Control!$C$11="Highly pure",Parameters!$C$11*'Water demand'!K203/1000,IF(Control!$C$11="Tap water",0,Parameters!$C$21*'Water demand'!K203/1000))</f>
        <v>0</v>
      </c>
      <c r="L203" s="12">
        <f>IF(Control!$C$11="Highly pure",Parameters!$C$11*'Water demand'!L203/1000,IF(Control!$C$11="Tap water",0,Parameters!$C$21*'Water demand'!L203/1000))</f>
        <v>0</v>
      </c>
      <c r="M203" s="12">
        <f>IF(Control!$C$11="Highly pure",Parameters!$C$11*'Water demand'!M203/1000,IF(Control!$C$11="Tap water",0,Parameters!$C$21*'Water demand'!M203/1000))</f>
        <v>0</v>
      </c>
      <c r="N203" s="12">
        <f>IF(Control!$C$11="Highly pure",Parameters!$C$11*'Water demand'!N203/1000,IF(Control!$C$11="Tap water",0,Parameters!$C$21*'Water demand'!N203/1000))</f>
        <v>0</v>
      </c>
      <c r="O203" s="12">
        <f>IF(Control!$C$11="Highly pure",Parameters!$C$11*'Water demand'!O203/1000,IF(Control!$C$11="Tap water",0,Parameters!$C$21*'Water demand'!O203/1000))</f>
        <v>0</v>
      </c>
      <c r="P203" s="12">
        <f>IF(Control!$C$11="Highly pure",Parameters!$C$11*'Water demand'!P203/1000,IF(Control!$C$11="Tap water",0,Parameters!$C$21*'Water demand'!P203/1000))</f>
        <v>0</v>
      </c>
      <c r="Q203" s="12">
        <f>IF(Control!$C$11="Highly pure",Parameters!$C$11*'Water demand'!Q203/1000,IF(Control!$C$11="Tap water",0,Parameters!$C$21*'Water demand'!Q203/1000))</f>
        <v>0</v>
      </c>
      <c r="R203" s="12">
        <f>IF(Control!$C$11="Highly pure",Parameters!$C$11*'Water demand'!R203/1000,IF(Control!$C$11="Tap water",0,Parameters!$C$21*'Water demand'!R203/1000))</f>
        <v>0</v>
      </c>
      <c r="S203" s="12">
        <f>IF(Control!$C$11="Highly pure",Parameters!$C$11*'Water demand'!S203/1000,IF(Control!$C$11="Tap water",0,Parameters!$C$21*'Water demand'!S203/1000))</f>
        <v>0</v>
      </c>
      <c r="T203" s="12">
        <f>IF(Control!$C$11="Highly pure",Parameters!$C$11*'Water demand'!T203/1000,IF(Control!$C$11="Tap water",0,Parameters!$C$21*'Water demand'!T203/1000))</f>
        <v>0</v>
      </c>
      <c r="U203" s="12">
        <f>IF(Control!$C$11="Highly pure",Parameters!$C$11*'Water demand'!U203/1000,IF(Control!$C$11="Tap water",0,Parameters!$C$21*'Water demand'!U203/1000))</f>
        <v>0</v>
      </c>
      <c r="V203" s="12">
        <f>IF(Control!$C$11="Highly pure",Parameters!$C$11*'Water demand'!V203/1000,IF(Control!$C$11="Tap water",0,Parameters!$C$21*'Water demand'!V203/1000))</f>
        <v>0</v>
      </c>
      <c r="W203" s="12">
        <f>IF(Control!$C$11="Highly pure",Parameters!$C$11*'Water demand'!W203/1000,IF(Control!$C$11="Tap water",0,Parameters!$C$21*'Water demand'!W203/1000))</f>
        <v>0</v>
      </c>
      <c r="X203" s="12">
        <f>IF(Control!$C$11="Highly pure",Parameters!$C$11*'Water demand'!X203/1000,IF(Control!$C$11="Tap water",0,Parameters!$C$21*'Water demand'!X203/1000))</f>
        <v>0</v>
      </c>
      <c r="Y203" s="12">
        <f>IF(Control!$C$11="Highly pure",Parameters!$C$11*'Water demand'!Y203/1000,IF(Control!$C$11="Tap water",0,Parameters!$C$21*'Water demand'!Y203/1000))</f>
        <v>0</v>
      </c>
      <c r="Z203" s="12">
        <f>IF(Control!$C$11="Highly pure",Parameters!$C$11*'Water demand'!Z203/1000,IF(Control!$C$11="Tap water",0,Parameters!$C$21*'Water demand'!Z203/1000))</f>
        <v>0</v>
      </c>
      <c r="AB203" s="7">
        <f t="shared" si="3"/>
        <v>0</v>
      </c>
    </row>
    <row r="204" spans="2:28" x14ac:dyDescent="0.2">
      <c r="B204" s="6">
        <v>44398</v>
      </c>
      <c r="C204" s="12">
        <f>IF(Control!$C$11="Highly pure",Parameters!$C$11*'Water demand'!C204/1000,IF(Control!$C$11="Tap water",0,Parameters!$C$21*'Water demand'!C204/1000))</f>
        <v>0</v>
      </c>
      <c r="D204" s="12">
        <f>IF(Control!$C$11="Highly pure",Parameters!$C$11*'Water demand'!D204/1000,IF(Control!$C$11="Tap water",0,Parameters!$C$21*'Water demand'!D204/1000))</f>
        <v>0</v>
      </c>
      <c r="E204" s="12">
        <f>IF(Control!$C$11="Highly pure",Parameters!$C$11*'Water demand'!E204/1000,IF(Control!$C$11="Tap water",0,Parameters!$C$21*'Water demand'!E204/1000))</f>
        <v>0</v>
      </c>
      <c r="F204" s="12">
        <f>IF(Control!$C$11="Highly pure",Parameters!$C$11*'Water demand'!F204/1000,IF(Control!$C$11="Tap water",0,Parameters!$C$21*'Water demand'!F204/1000))</f>
        <v>0</v>
      </c>
      <c r="G204" s="12">
        <f>IF(Control!$C$11="Highly pure",Parameters!$C$11*'Water demand'!G204/1000,IF(Control!$C$11="Tap water",0,Parameters!$C$21*'Water demand'!G204/1000))</f>
        <v>0</v>
      </c>
      <c r="H204" s="12">
        <f>IF(Control!$C$11="Highly pure",Parameters!$C$11*'Water demand'!H204/1000,IF(Control!$C$11="Tap water",0,Parameters!$C$21*'Water demand'!H204/1000))</f>
        <v>0</v>
      </c>
      <c r="I204" s="12">
        <f>IF(Control!$C$11="Highly pure",Parameters!$C$11*'Water demand'!I204/1000,IF(Control!$C$11="Tap water",0,Parameters!$C$21*'Water demand'!I204/1000))</f>
        <v>0</v>
      </c>
      <c r="J204" s="12">
        <f>IF(Control!$C$11="Highly pure",Parameters!$C$11*'Water demand'!J204/1000,IF(Control!$C$11="Tap water",0,Parameters!$C$21*'Water demand'!J204/1000))</f>
        <v>0</v>
      </c>
      <c r="K204" s="12">
        <f>IF(Control!$C$11="Highly pure",Parameters!$C$11*'Water demand'!K204/1000,IF(Control!$C$11="Tap water",0,Parameters!$C$21*'Water demand'!K204/1000))</f>
        <v>0</v>
      </c>
      <c r="L204" s="12">
        <f>IF(Control!$C$11="Highly pure",Parameters!$C$11*'Water demand'!L204/1000,IF(Control!$C$11="Tap water",0,Parameters!$C$21*'Water demand'!L204/1000))</f>
        <v>0</v>
      </c>
      <c r="M204" s="12">
        <f>IF(Control!$C$11="Highly pure",Parameters!$C$11*'Water demand'!M204/1000,IF(Control!$C$11="Tap water",0,Parameters!$C$21*'Water demand'!M204/1000))</f>
        <v>0</v>
      </c>
      <c r="N204" s="12">
        <f>IF(Control!$C$11="Highly pure",Parameters!$C$11*'Water demand'!N204/1000,IF(Control!$C$11="Tap water",0,Parameters!$C$21*'Water demand'!N204/1000))</f>
        <v>0</v>
      </c>
      <c r="O204" s="12">
        <f>IF(Control!$C$11="Highly pure",Parameters!$C$11*'Water demand'!O204/1000,IF(Control!$C$11="Tap water",0,Parameters!$C$21*'Water demand'!O204/1000))</f>
        <v>0</v>
      </c>
      <c r="P204" s="12">
        <f>IF(Control!$C$11="Highly pure",Parameters!$C$11*'Water demand'!P204/1000,IF(Control!$C$11="Tap water",0,Parameters!$C$21*'Water demand'!P204/1000))</f>
        <v>0</v>
      </c>
      <c r="Q204" s="12">
        <f>IF(Control!$C$11="Highly pure",Parameters!$C$11*'Water demand'!Q204/1000,IF(Control!$C$11="Tap water",0,Parameters!$C$21*'Water demand'!Q204/1000))</f>
        <v>0</v>
      </c>
      <c r="R204" s="12">
        <f>IF(Control!$C$11="Highly pure",Parameters!$C$11*'Water demand'!R204/1000,IF(Control!$C$11="Tap water",0,Parameters!$C$21*'Water demand'!R204/1000))</f>
        <v>0</v>
      </c>
      <c r="S204" s="12">
        <f>IF(Control!$C$11="Highly pure",Parameters!$C$11*'Water demand'!S204/1000,IF(Control!$C$11="Tap water",0,Parameters!$C$21*'Water demand'!S204/1000))</f>
        <v>0</v>
      </c>
      <c r="T204" s="12">
        <f>IF(Control!$C$11="Highly pure",Parameters!$C$11*'Water demand'!T204/1000,IF(Control!$C$11="Tap water",0,Parameters!$C$21*'Water demand'!T204/1000))</f>
        <v>0</v>
      </c>
      <c r="U204" s="12">
        <f>IF(Control!$C$11="Highly pure",Parameters!$C$11*'Water demand'!U204/1000,IF(Control!$C$11="Tap water",0,Parameters!$C$21*'Water demand'!U204/1000))</f>
        <v>0</v>
      </c>
      <c r="V204" s="12">
        <f>IF(Control!$C$11="Highly pure",Parameters!$C$11*'Water demand'!V204/1000,IF(Control!$C$11="Tap water",0,Parameters!$C$21*'Water demand'!V204/1000))</f>
        <v>0</v>
      </c>
      <c r="W204" s="12">
        <f>IF(Control!$C$11="Highly pure",Parameters!$C$11*'Water demand'!W204/1000,IF(Control!$C$11="Tap water",0,Parameters!$C$21*'Water demand'!W204/1000))</f>
        <v>0</v>
      </c>
      <c r="X204" s="12">
        <f>IF(Control!$C$11="Highly pure",Parameters!$C$11*'Water demand'!X204/1000,IF(Control!$C$11="Tap water",0,Parameters!$C$21*'Water demand'!X204/1000))</f>
        <v>0</v>
      </c>
      <c r="Y204" s="12">
        <f>IF(Control!$C$11="Highly pure",Parameters!$C$11*'Water demand'!Y204/1000,IF(Control!$C$11="Tap water",0,Parameters!$C$21*'Water demand'!Y204/1000))</f>
        <v>0</v>
      </c>
      <c r="Z204" s="12">
        <f>IF(Control!$C$11="Highly pure",Parameters!$C$11*'Water demand'!Z204/1000,IF(Control!$C$11="Tap water",0,Parameters!$C$21*'Water demand'!Z204/1000))</f>
        <v>0</v>
      </c>
      <c r="AB204" s="7">
        <f t="shared" si="3"/>
        <v>0</v>
      </c>
    </row>
    <row r="205" spans="2:28" x14ac:dyDescent="0.2">
      <c r="B205" s="6">
        <v>44399</v>
      </c>
      <c r="C205" s="12">
        <f>IF(Control!$C$11="Highly pure",Parameters!$C$11*'Water demand'!C205/1000,IF(Control!$C$11="Tap water",0,Parameters!$C$21*'Water demand'!C205/1000))</f>
        <v>0</v>
      </c>
      <c r="D205" s="12">
        <f>IF(Control!$C$11="Highly pure",Parameters!$C$11*'Water demand'!D205/1000,IF(Control!$C$11="Tap water",0,Parameters!$C$21*'Water demand'!D205/1000))</f>
        <v>0</v>
      </c>
      <c r="E205" s="12">
        <f>IF(Control!$C$11="Highly pure",Parameters!$C$11*'Water demand'!E205/1000,IF(Control!$C$11="Tap water",0,Parameters!$C$21*'Water demand'!E205/1000))</f>
        <v>0</v>
      </c>
      <c r="F205" s="12">
        <f>IF(Control!$C$11="Highly pure",Parameters!$C$11*'Water demand'!F205/1000,IF(Control!$C$11="Tap water",0,Parameters!$C$21*'Water demand'!F205/1000))</f>
        <v>0</v>
      </c>
      <c r="G205" s="12">
        <f>IF(Control!$C$11="Highly pure",Parameters!$C$11*'Water demand'!G205/1000,IF(Control!$C$11="Tap water",0,Parameters!$C$21*'Water demand'!G205/1000))</f>
        <v>0</v>
      </c>
      <c r="H205" s="12">
        <f>IF(Control!$C$11="Highly pure",Parameters!$C$11*'Water demand'!H205/1000,IF(Control!$C$11="Tap water",0,Parameters!$C$21*'Water demand'!H205/1000))</f>
        <v>0</v>
      </c>
      <c r="I205" s="12">
        <f>IF(Control!$C$11="Highly pure",Parameters!$C$11*'Water demand'!I205/1000,IF(Control!$C$11="Tap water",0,Parameters!$C$21*'Water demand'!I205/1000))</f>
        <v>0</v>
      </c>
      <c r="J205" s="12">
        <f>IF(Control!$C$11="Highly pure",Parameters!$C$11*'Water demand'!J205/1000,IF(Control!$C$11="Tap water",0,Parameters!$C$21*'Water demand'!J205/1000))</f>
        <v>0</v>
      </c>
      <c r="K205" s="12">
        <f>IF(Control!$C$11="Highly pure",Parameters!$C$11*'Water demand'!K205/1000,IF(Control!$C$11="Tap water",0,Parameters!$C$21*'Water demand'!K205/1000))</f>
        <v>0</v>
      </c>
      <c r="L205" s="12">
        <f>IF(Control!$C$11="Highly pure",Parameters!$C$11*'Water demand'!L205/1000,IF(Control!$C$11="Tap water",0,Parameters!$C$21*'Water demand'!L205/1000))</f>
        <v>0</v>
      </c>
      <c r="M205" s="12">
        <f>IF(Control!$C$11="Highly pure",Parameters!$C$11*'Water demand'!M205/1000,IF(Control!$C$11="Tap water",0,Parameters!$C$21*'Water demand'!M205/1000))</f>
        <v>0</v>
      </c>
      <c r="N205" s="12">
        <f>IF(Control!$C$11="Highly pure",Parameters!$C$11*'Water demand'!N205/1000,IF(Control!$C$11="Tap water",0,Parameters!$C$21*'Water demand'!N205/1000))</f>
        <v>0</v>
      </c>
      <c r="O205" s="12">
        <f>IF(Control!$C$11="Highly pure",Parameters!$C$11*'Water demand'!O205/1000,IF(Control!$C$11="Tap water",0,Parameters!$C$21*'Water demand'!O205/1000))</f>
        <v>0</v>
      </c>
      <c r="P205" s="12">
        <f>IF(Control!$C$11="Highly pure",Parameters!$C$11*'Water demand'!P205/1000,IF(Control!$C$11="Tap water",0,Parameters!$C$21*'Water demand'!P205/1000))</f>
        <v>0</v>
      </c>
      <c r="Q205" s="12">
        <f>IF(Control!$C$11="Highly pure",Parameters!$C$11*'Water demand'!Q205/1000,IF(Control!$C$11="Tap water",0,Parameters!$C$21*'Water demand'!Q205/1000))</f>
        <v>0</v>
      </c>
      <c r="R205" s="12">
        <f>IF(Control!$C$11="Highly pure",Parameters!$C$11*'Water demand'!R205/1000,IF(Control!$C$11="Tap water",0,Parameters!$C$21*'Water demand'!R205/1000))</f>
        <v>0</v>
      </c>
      <c r="S205" s="12">
        <f>IF(Control!$C$11="Highly pure",Parameters!$C$11*'Water demand'!S205/1000,IF(Control!$C$11="Tap water",0,Parameters!$C$21*'Water demand'!S205/1000))</f>
        <v>0</v>
      </c>
      <c r="T205" s="12">
        <f>IF(Control!$C$11="Highly pure",Parameters!$C$11*'Water demand'!T205/1000,IF(Control!$C$11="Tap water",0,Parameters!$C$21*'Water demand'!T205/1000))</f>
        <v>0</v>
      </c>
      <c r="U205" s="12">
        <f>IF(Control!$C$11="Highly pure",Parameters!$C$11*'Water demand'!U205/1000,IF(Control!$C$11="Tap water",0,Parameters!$C$21*'Water demand'!U205/1000))</f>
        <v>0</v>
      </c>
      <c r="V205" s="12">
        <f>IF(Control!$C$11="Highly pure",Parameters!$C$11*'Water demand'!V205/1000,IF(Control!$C$11="Tap water",0,Parameters!$C$21*'Water demand'!V205/1000))</f>
        <v>0</v>
      </c>
      <c r="W205" s="12">
        <f>IF(Control!$C$11="Highly pure",Parameters!$C$11*'Water demand'!W205/1000,IF(Control!$C$11="Tap water",0,Parameters!$C$21*'Water demand'!W205/1000))</f>
        <v>0</v>
      </c>
      <c r="X205" s="12">
        <f>IF(Control!$C$11="Highly pure",Parameters!$C$11*'Water demand'!X205/1000,IF(Control!$C$11="Tap water",0,Parameters!$C$21*'Water demand'!X205/1000))</f>
        <v>0</v>
      </c>
      <c r="Y205" s="12">
        <f>IF(Control!$C$11="Highly pure",Parameters!$C$11*'Water demand'!Y205/1000,IF(Control!$C$11="Tap water",0,Parameters!$C$21*'Water demand'!Y205/1000))</f>
        <v>0</v>
      </c>
      <c r="Z205" s="12">
        <f>IF(Control!$C$11="Highly pure",Parameters!$C$11*'Water demand'!Z205/1000,IF(Control!$C$11="Tap water",0,Parameters!$C$21*'Water demand'!Z205/1000))</f>
        <v>0</v>
      </c>
      <c r="AB205" s="7">
        <f t="shared" si="3"/>
        <v>0</v>
      </c>
    </row>
    <row r="206" spans="2:28" x14ac:dyDescent="0.2">
      <c r="B206" s="6">
        <v>44400</v>
      </c>
      <c r="C206" s="12">
        <f>IF(Control!$C$11="Highly pure",Parameters!$C$11*'Water demand'!C206/1000,IF(Control!$C$11="Tap water",0,Parameters!$C$21*'Water demand'!C206/1000))</f>
        <v>0</v>
      </c>
      <c r="D206" s="12">
        <f>IF(Control!$C$11="Highly pure",Parameters!$C$11*'Water demand'!D206/1000,IF(Control!$C$11="Tap water",0,Parameters!$C$21*'Water demand'!D206/1000))</f>
        <v>0</v>
      </c>
      <c r="E206" s="12">
        <f>IF(Control!$C$11="Highly pure",Parameters!$C$11*'Water demand'!E206/1000,IF(Control!$C$11="Tap water",0,Parameters!$C$21*'Water demand'!E206/1000))</f>
        <v>0</v>
      </c>
      <c r="F206" s="12">
        <f>IF(Control!$C$11="Highly pure",Parameters!$C$11*'Water demand'!F206/1000,IF(Control!$C$11="Tap water",0,Parameters!$C$21*'Water demand'!F206/1000))</f>
        <v>0</v>
      </c>
      <c r="G206" s="12">
        <f>IF(Control!$C$11="Highly pure",Parameters!$C$11*'Water demand'!G206/1000,IF(Control!$C$11="Tap water",0,Parameters!$C$21*'Water demand'!G206/1000))</f>
        <v>0</v>
      </c>
      <c r="H206" s="12">
        <f>IF(Control!$C$11="Highly pure",Parameters!$C$11*'Water demand'!H206/1000,IF(Control!$C$11="Tap water",0,Parameters!$C$21*'Water demand'!H206/1000))</f>
        <v>0</v>
      </c>
      <c r="I206" s="12">
        <f>IF(Control!$C$11="Highly pure",Parameters!$C$11*'Water demand'!I206/1000,IF(Control!$C$11="Tap water",0,Parameters!$C$21*'Water demand'!I206/1000))</f>
        <v>0</v>
      </c>
      <c r="J206" s="12">
        <f>IF(Control!$C$11="Highly pure",Parameters!$C$11*'Water demand'!J206/1000,IF(Control!$C$11="Tap water",0,Parameters!$C$21*'Water demand'!J206/1000))</f>
        <v>0</v>
      </c>
      <c r="K206" s="12">
        <f>IF(Control!$C$11="Highly pure",Parameters!$C$11*'Water demand'!K206/1000,IF(Control!$C$11="Tap water",0,Parameters!$C$21*'Water demand'!K206/1000))</f>
        <v>0</v>
      </c>
      <c r="L206" s="12">
        <f>IF(Control!$C$11="Highly pure",Parameters!$C$11*'Water demand'!L206/1000,IF(Control!$C$11="Tap water",0,Parameters!$C$21*'Water demand'!L206/1000))</f>
        <v>0</v>
      </c>
      <c r="M206" s="12">
        <f>IF(Control!$C$11="Highly pure",Parameters!$C$11*'Water demand'!M206/1000,IF(Control!$C$11="Tap water",0,Parameters!$C$21*'Water demand'!M206/1000))</f>
        <v>0</v>
      </c>
      <c r="N206" s="12">
        <f>IF(Control!$C$11="Highly pure",Parameters!$C$11*'Water demand'!N206/1000,IF(Control!$C$11="Tap water",0,Parameters!$C$21*'Water demand'!N206/1000))</f>
        <v>0</v>
      </c>
      <c r="O206" s="12">
        <f>IF(Control!$C$11="Highly pure",Parameters!$C$11*'Water demand'!O206/1000,IF(Control!$C$11="Tap water",0,Parameters!$C$21*'Water demand'!O206/1000))</f>
        <v>0</v>
      </c>
      <c r="P206" s="12">
        <f>IF(Control!$C$11="Highly pure",Parameters!$C$11*'Water demand'!P206/1000,IF(Control!$C$11="Tap water",0,Parameters!$C$21*'Water demand'!P206/1000))</f>
        <v>0</v>
      </c>
      <c r="Q206" s="12">
        <f>IF(Control!$C$11="Highly pure",Parameters!$C$11*'Water demand'!Q206/1000,IF(Control!$C$11="Tap water",0,Parameters!$C$21*'Water demand'!Q206/1000))</f>
        <v>0</v>
      </c>
      <c r="R206" s="12">
        <f>IF(Control!$C$11="Highly pure",Parameters!$C$11*'Water demand'!R206/1000,IF(Control!$C$11="Tap water",0,Parameters!$C$21*'Water demand'!R206/1000))</f>
        <v>0</v>
      </c>
      <c r="S206" s="12">
        <f>IF(Control!$C$11="Highly pure",Parameters!$C$11*'Water demand'!S206/1000,IF(Control!$C$11="Tap water",0,Parameters!$C$21*'Water demand'!S206/1000))</f>
        <v>0</v>
      </c>
      <c r="T206" s="12">
        <f>IF(Control!$C$11="Highly pure",Parameters!$C$11*'Water demand'!T206/1000,IF(Control!$C$11="Tap water",0,Parameters!$C$21*'Water demand'!T206/1000))</f>
        <v>0</v>
      </c>
      <c r="U206" s="12">
        <f>IF(Control!$C$11="Highly pure",Parameters!$C$11*'Water demand'!U206/1000,IF(Control!$C$11="Tap water",0,Parameters!$C$21*'Water demand'!U206/1000))</f>
        <v>0</v>
      </c>
      <c r="V206" s="12">
        <f>IF(Control!$C$11="Highly pure",Parameters!$C$11*'Water demand'!V206/1000,IF(Control!$C$11="Tap water",0,Parameters!$C$21*'Water demand'!V206/1000))</f>
        <v>0</v>
      </c>
      <c r="W206" s="12">
        <f>IF(Control!$C$11="Highly pure",Parameters!$C$11*'Water demand'!W206/1000,IF(Control!$C$11="Tap water",0,Parameters!$C$21*'Water demand'!W206/1000))</f>
        <v>0</v>
      </c>
      <c r="X206" s="12">
        <f>IF(Control!$C$11="Highly pure",Parameters!$C$11*'Water demand'!X206/1000,IF(Control!$C$11="Tap water",0,Parameters!$C$21*'Water demand'!X206/1000))</f>
        <v>0</v>
      </c>
      <c r="Y206" s="12">
        <f>IF(Control!$C$11="Highly pure",Parameters!$C$11*'Water demand'!Y206/1000,IF(Control!$C$11="Tap water",0,Parameters!$C$21*'Water demand'!Y206/1000))</f>
        <v>0</v>
      </c>
      <c r="Z206" s="12">
        <f>IF(Control!$C$11="Highly pure",Parameters!$C$11*'Water demand'!Z206/1000,IF(Control!$C$11="Tap water",0,Parameters!$C$21*'Water demand'!Z206/1000))</f>
        <v>0</v>
      </c>
      <c r="AB206" s="7">
        <f t="shared" si="3"/>
        <v>0</v>
      </c>
    </row>
    <row r="207" spans="2:28" x14ac:dyDescent="0.2">
      <c r="B207" s="6">
        <v>44401</v>
      </c>
      <c r="C207" s="12">
        <f>IF(Control!$C$11="Highly pure",Parameters!$C$11*'Water demand'!C207/1000,IF(Control!$C$11="Tap water",0,Parameters!$C$21*'Water demand'!C207/1000))</f>
        <v>0</v>
      </c>
      <c r="D207" s="12">
        <f>IF(Control!$C$11="Highly pure",Parameters!$C$11*'Water demand'!D207/1000,IF(Control!$C$11="Tap water",0,Parameters!$C$21*'Water demand'!D207/1000))</f>
        <v>0</v>
      </c>
      <c r="E207" s="12">
        <f>IF(Control!$C$11="Highly pure",Parameters!$C$11*'Water demand'!E207/1000,IF(Control!$C$11="Tap water",0,Parameters!$C$21*'Water demand'!E207/1000))</f>
        <v>0</v>
      </c>
      <c r="F207" s="12">
        <f>IF(Control!$C$11="Highly pure",Parameters!$C$11*'Water demand'!F207/1000,IF(Control!$C$11="Tap water",0,Parameters!$C$21*'Water demand'!F207/1000))</f>
        <v>0</v>
      </c>
      <c r="G207" s="12">
        <f>IF(Control!$C$11="Highly pure",Parameters!$C$11*'Water demand'!G207/1000,IF(Control!$C$11="Tap water",0,Parameters!$C$21*'Water demand'!G207/1000))</f>
        <v>0</v>
      </c>
      <c r="H207" s="12">
        <f>IF(Control!$C$11="Highly pure",Parameters!$C$11*'Water demand'!H207/1000,IF(Control!$C$11="Tap water",0,Parameters!$C$21*'Water demand'!H207/1000))</f>
        <v>0</v>
      </c>
      <c r="I207" s="12">
        <f>IF(Control!$C$11="Highly pure",Parameters!$C$11*'Water demand'!I207/1000,IF(Control!$C$11="Tap water",0,Parameters!$C$21*'Water demand'!I207/1000))</f>
        <v>0</v>
      </c>
      <c r="J207" s="12">
        <f>IF(Control!$C$11="Highly pure",Parameters!$C$11*'Water demand'!J207/1000,IF(Control!$C$11="Tap water",0,Parameters!$C$21*'Water demand'!J207/1000))</f>
        <v>0</v>
      </c>
      <c r="K207" s="12">
        <f>IF(Control!$C$11="Highly pure",Parameters!$C$11*'Water demand'!K207/1000,IF(Control!$C$11="Tap water",0,Parameters!$C$21*'Water demand'!K207/1000))</f>
        <v>0</v>
      </c>
      <c r="L207" s="12">
        <f>IF(Control!$C$11="Highly pure",Parameters!$C$11*'Water demand'!L207/1000,IF(Control!$C$11="Tap water",0,Parameters!$C$21*'Water demand'!L207/1000))</f>
        <v>0</v>
      </c>
      <c r="M207" s="12">
        <f>IF(Control!$C$11="Highly pure",Parameters!$C$11*'Water demand'!M207/1000,IF(Control!$C$11="Tap water",0,Parameters!$C$21*'Water demand'!M207/1000))</f>
        <v>0</v>
      </c>
      <c r="N207" s="12">
        <f>IF(Control!$C$11="Highly pure",Parameters!$C$11*'Water demand'!N207/1000,IF(Control!$C$11="Tap water",0,Parameters!$C$21*'Water demand'!N207/1000))</f>
        <v>0</v>
      </c>
      <c r="O207" s="12">
        <f>IF(Control!$C$11="Highly pure",Parameters!$C$11*'Water demand'!O207/1000,IF(Control!$C$11="Tap water",0,Parameters!$C$21*'Water demand'!O207/1000))</f>
        <v>0</v>
      </c>
      <c r="P207" s="12">
        <f>IF(Control!$C$11="Highly pure",Parameters!$C$11*'Water demand'!P207/1000,IF(Control!$C$11="Tap water",0,Parameters!$C$21*'Water demand'!P207/1000))</f>
        <v>0</v>
      </c>
      <c r="Q207" s="12">
        <f>IF(Control!$C$11="Highly pure",Parameters!$C$11*'Water demand'!Q207/1000,IF(Control!$C$11="Tap water",0,Parameters!$C$21*'Water demand'!Q207/1000))</f>
        <v>0</v>
      </c>
      <c r="R207" s="12">
        <f>IF(Control!$C$11="Highly pure",Parameters!$C$11*'Water demand'!R207/1000,IF(Control!$C$11="Tap water",0,Parameters!$C$21*'Water demand'!R207/1000))</f>
        <v>0</v>
      </c>
      <c r="S207" s="12">
        <f>IF(Control!$C$11="Highly pure",Parameters!$C$11*'Water demand'!S207/1000,IF(Control!$C$11="Tap water",0,Parameters!$C$21*'Water demand'!S207/1000))</f>
        <v>0</v>
      </c>
      <c r="T207" s="12">
        <f>IF(Control!$C$11="Highly pure",Parameters!$C$11*'Water demand'!T207/1000,IF(Control!$C$11="Tap water",0,Parameters!$C$21*'Water demand'!T207/1000))</f>
        <v>0</v>
      </c>
      <c r="U207" s="12">
        <f>IF(Control!$C$11="Highly pure",Parameters!$C$11*'Water demand'!U207/1000,IF(Control!$C$11="Tap water",0,Parameters!$C$21*'Water demand'!U207/1000))</f>
        <v>0</v>
      </c>
      <c r="V207" s="12">
        <f>IF(Control!$C$11="Highly pure",Parameters!$C$11*'Water demand'!V207/1000,IF(Control!$C$11="Tap water",0,Parameters!$C$21*'Water demand'!V207/1000))</f>
        <v>0</v>
      </c>
      <c r="W207" s="12">
        <f>IF(Control!$C$11="Highly pure",Parameters!$C$11*'Water demand'!W207/1000,IF(Control!$C$11="Tap water",0,Parameters!$C$21*'Water demand'!W207/1000))</f>
        <v>0</v>
      </c>
      <c r="X207" s="12">
        <f>IF(Control!$C$11="Highly pure",Parameters!$C$11*'Water demand'!X207/1000,IF(Control!$C$11="Tap water",0,Parameters!$C$21*'Water demand'!X207/1000))</f>
        <v>0</v>
      </c>
      <c r="Y207" s="12">
        <f>IF(Control!$C$11="Highly pure",Parameters!$C$11*'Water demand'!Y207/1000,IF(Control!$C$11="Tap water",0,Parameters!$C$21*'Water demand'!Y207/1000))</f>
        <v>0</v>
      </c>
      <c r="Z207" s="12">
        <f>IF(Control!$C$11="Highly pure",Parameters!$C$11*'Water demand'!Z207/1000,IF(Control!$C$11="Tap water",0,Parameters!$C$21*'Water demand'!Z207/1000))</f>
        <v>0</v>
      </c>
      <c r="AB207" s="7">
        <f t="shared" si="3"/>
        <v>0</v>
      </c>
    </row>
    <row r="208" spans="2:28" x14ac:dyDescent="0.2">
      <c r="B208" s="6">
        <v>44402</v>
      </c>
      <c r="C208" s="12">
        <f>IF(Control!$C$11="Highly pure",Parameters!$C$11*'Water demand'!C208/1000,IF(Control!$C$11="Tap water",0,Parameters!$C$21*'Water demand'!C208/1000))</f>
        <v>0</v>
      </c>
      <c r="D208" s="12">
        <f>IF(Control!$C$11="Highly pure",Parameters!$C$11*'Water demand'!D208/1000,IF(Control!$C$11="Tap water",0,Parameters!$C$21*'Water demand'!D208/1000))</f>
        <v>0</v>
      </c>
      <c r="E208" s="12">
        <f>IF(Control!$C$11="Highly pure",Parameters!$C$11*'Water demand'!E208/1000,IF(Control!$C$11="Tap water",0,Parameters!$C$21*'Water demand'!E208/1000))</f>
        <v>0</v>
      </c>
      <c r="F208" s="12">
        <f>IF(Control!$C$11="Highly pure",Parameters!$C$11*'Water demand'!F208/1000,IF(Control!$C$11="Tap water",0,Parameters!$C$21*'Water demand'!F208/1000))</f>
        <v>0</v>
      </c>
      <c r="G208" s="12">
        <f>IF(Control!$C$11="Highly pure",Parameters!$C$11*'Water demand'!G208/1000,IF(Control!$C$11="Tap water",0,Parameters!$C$21*'Water demand'!G208/1000))</f>
        <v>0</v>
      </c>
      <c r="H208" s="12">
        <f>IF(Control!$C$11="Highly pure",Parameters!$C$11*'Water demand'!H208/1000,IF(Control!$C$11="Tap water",0,Parameters!$C$21*'Water demand'!H208/1000))</f>
        <v>0</v>
      </c>
      <c r="I208" s="12">
        <f>IF(Control!$C$11="Highly pure",Parameters!$C$11*'Water demand'!I208/1000,IF(Control!$C$11="Tap water",0,Parameters!$C$21*'Water demand'!I208/1000))</f>
        <v>0</v>
      </c>
      <c r="J208" s="12">
        <f>IF(Control!$C$11="Highly pure",Parameters!$C$11*'Water demand'!J208/1000,IF(Control!$C$11="Tap water",0,Parameters!$C$21*'Water demand'!J208/1000))</f>
        <v>0</v>
      </c>
      <c r="K208" s="12">
        <f>IF(Control!$C$11="Highly pure",Parameters!$C$11*'Water demand'!K208/1000,IF(Control!$C$11="Tap water",0,Parameters!$C$21*'Water demand'!K208/1000))</f>
        <v>0</v>
      </c>
      <c r="L208" s="12">
        <f>IF(Control!$C$11="Highly pure",Parameters!$C$11*'Water demand'!L208/1000,IF(Control!$C$11="Tap water",0,Parameters!$C$21*'Water demand'!L208/1000))</f>
        <v>0</v>
      </c>
      <c r="M208" s="12">
        <f>IF(Control!$C$11="Highly pure",Parameters!$C$11*'Water demand'!M208/1000,IF(Control!$C$11="Tap water",0,Parameters!$C$21*'Water demand'!M208/1000))</f>
        <v>0</v>
      </c>
      <c r="N208" s="12">
        <f>IF(Control!$C$11="Highly pure",Parameters!$C$11*'Water demand'!N208/1000,IF(Control!$C$11="Tap water",0,Parameters!$C$21*'Water demand'!N208/1000))</f>
        <v>0</v>
      </c>
      <c r="O208" s="12">
        <f>IF(Control!$C$11="Highly pure",Parameters!$C$11*'Water demand'!O208/1000,IF(Control!$C$11="Tap water",0,Parameters!$C$21*'Water demand'!O208/1000))</f>
        <v>0</v>
      </c>
      <c r="P208" s="12">
        <f>IF(Control!$C$11="Highly pure",Parameters!$C$11*'Water demand'!P208/1000,IF(Control!$C$11="Tap water",0,Parameters!$C$21*'Water demand'!P208/1000))</f>
        <v>0</v>
      </c>
      <c r="Q208" s="12">
        <f>IF(Control!$C$11="Highly pure",Parameters!$C$11*'Water demand'!Q208/1000,IF(Control!$C$11="Tap water",0,Parameters!$C$21*'Water demand'!Q208/1000))</f>
        <v>0</v>
      </c>
      <c r="R208" s="12">
        <f>IF(Control!$C$11="Highly pure",Parameters!$C$11*'Water demand'!R208/1000,IF(Control!$C$11="Tap water",0,Parameters!$C$21*'Water demand'!R208/1000))</f>
        <v>0</v>
      </c>
      <c r="S208" s="12">
        <f>IF(Control!$C$11="Highly pure",Parameters!$C$11*'Water demand'!S208/1000,IF(Control!$C$11="Tap water",0,Parameters!$C$21*'Water demand'!S208/1000))</f>
        <v>0</v>
      </c>
      <c r="T208" s="12">
        <f>IF(Control!$C$11="Highly pure",Parameters!$C$11*'Water demand'!T208/1000,IF(Control!$C$11="Tap water",0,Parameters!$C$21*'Water demand'!T208/1000))</f>
        <v>0</v>
      </c>
      <c r="U208" s="12">
        <f>IF(Control!$C$11="Highly pure",Parameters!$C$11*'Water demand'!U208/1000,IF(Control!$C$11="Tap water",0,Parameters!$C$21*'Water demand'!U208/1000))</f>
        <v>0</v>
      </c>
      <c r="V208" s="12">
        <f>IF(Control!$C$11="Highly pure",Parameters!$C$11*'Water demand'!V208/1000,IF(Control!$C$11="Tap water",0,Parameters!$C$21*'Water demand'!V208/1000))</f>
        <v>0</v>
      </c>
      <c r="W208" s="12">
        <f>IF(Control!$C$11="Highly pure",Parameters!$C$11*'Water demand'!W208/1000,IF(Control!$C$11="Tap water",0,Parameters!$C$21*'Water demand'!W208/1000))</f>
        <v>0</v>
      </c>
      <c r="X208" s="12">
        <f>IF(Control!$C$11="Highly pure",Parameters!$C$11*'Water demand'!X208/1000,IF(Control!$C$11="Tap water",0,Parameters!$C$21*'Water demand'!X208/1000))</f>
        <v>0</v>
      </c>
      <c r="Y208" s="12">
        <f>IF(Control!$C$11="Highly pure",Parameters!$C$11*'Water demand'!Y208/1000,IF(Control!$C$11="Tap water",0,Parameters!$C$21*'Water demand'!Y208/1000))</f>
        <v>0</v>
      </c>
      <c r="Z208" s="12">
        <f>IF(Control!$C$11="Highly pure",Parameters!$C$11*'Water demand'!Z208/1000,IF(Control!$C$11="Tap water",0,Parameters!$C$21*'Water demand'!Z208/1000))</f>
        <v>0</v>
      </c>
      <c r="AB208" s="7">
        <f t="shared" si="3"/>
        <v>0</v>
      </c>
    </row>
    <row r="209" spans="2:28" x14ac:dyDescent="0.2">
      <c r="B209" s="6">
        <v>44403</v>
      </c>
      <c r="C209" s="12">
        <f>IF(Control!$C$11="Highly pure",Parameters!$C$11*'Water demand'!C209/1000,IF(Control!$C$11="Tap water",0,Parameters!$C$21*'Water demand'!C209/1000))</f>
        <v>0</v>
      </c>
      <c r="D209" s="12">
        <f>IF(Control!$C$11="Highly pure",Parameters!$C$11*'Water demand'!D209/1000,IF(Control!$C$11="Tap water",0,Parameters!$C$21*'Water demand'!D209/1000))</f>
        <v>0</v>
      </c>
      <c r="E209" s="12">
        <f>IF(Control!$C$11="Highly pure",Parameters!$C$11*'Water demand'!E209/1000,IF(Control!$C$11="Tap water",0,Parameters!$C$21*'Water demand'!E209/1000))</f>
        <v>0</v>
      </c>
      <c r="F209" s="12">
        <f>IF(Control!$C$11="Highly pure",Parameters!$C$11*'Water demand'!F209/1000,IF(Control!$C$11="Tap water",0,Parameters!$C$21*'Water demand'!F209/1000))</f>
        <v>0</v>
      </c>
      <c r="G209" s="12">
        <f>IF(Control!$C$11="Highly pure",Parameters!$C$11*'Water demand'!G209/1000,IF(Control!$C$11="Tap water",0,Parameters!$C$21*'Water demand'!G209/1000))</f>
        <v>0</v>
      </c>
      <c r="H209" s="12">
        <f>IF(Control!$C$11="Highly pure",Parameters!$C$11*'Water demand'!H209/1000,IF(Control!$C$11="Tap water",0,Parameters!$C$21*'Water demand'!H209/1000))</f>
        <v>0</v>
      </c>
      <c r="I209" s="12">
        <f>IF(Control!$C$11="Highly pure",Parameters!$C$11*'Water demand'!I209/1000,IF(Control!$C$11="Tap water",0,Parameters!$C$21*'Water demand'!I209/1000))</f>
        <v>0</v>
      </c>
      <c r="J209" s="12">
        <f>IF(Control!$C$11="Highly pure",Parameters!$C$11*'Water demand'!J209/1000,IF(Control!$C$11="Tap water",0,Parameters!$C$21*'Water demand'!J209/1000))</f>
        <v>0</v>
      </c>
      <c r="K209" s="12">
        <f>IF(Control!$C$11="Highly pure",Parameters!$C$11*'Water demand'!K209/1000,IF(Control!$C$11="Tap water",0,Parameters!$C$21*'Water demand'!K209/1000))</f>
        <v>0</v>
      </c>
      <c r="L209" s="12">
        <f>IF(Control!$C$11="Highly pure",Parameters!$C$11*'Water demand'!L209/1000,IF(Control!$C$11="Tap water",0,Parameters!$C$21*'Water demand'!L209/1000))</f>
        <v>0</v>
      </c>
      <c r="M209" s="12">
        <f>IF(Control!$C$11="Highly pure",Parameters!$C$11*'Water demand'!M209/1000,IF(Control!$C$11="Tap water",0,Parameters!$C$21*'Water demand'!M209/1000))</f>
        <v>0</v>
      </c>
      <c r="N209" s="12">
        <f>IF(Control!$C$11="Highly pure",Parameters!$C$11*'Water demand'!N209/1000,IF(Control!$C$11="Tap water",0,Parameters!$C$21*'Water demand'!N209/1000))</f>
        <v>0</v>
      </c>
      <c r="O209" s="12">
        <f>IF(Control!$C$11="Highly pure",Parameters!$C$11*'Water demand'!O209/1000,IF(Control!$C$11="Tap water",0,Parameters!$C$21*'Water demand'!O209/1000))</f>
        <v>0</v>
      </c>
      <c r="P209" s="12">
        <f>IF(Control!$C$11="Highly pure",Parameters!$C$11*'Water demand'!P209/1000,IF(Control!$C$11="Tap water",0,Parameters!$C$21*'Water demand'!P209/1000))</f>
        <v>0</v>
      </c>
      <c r="Q209" s="12">
        <f>IF(Control!$C$11="Highly pure",Parameters!$C$11*'Water demand'!Q209/1000,IF(Control!$C$11="Tap water",0,Parameters!$C$21*'Water demand'!Q209/1000))</f>
        <v>0</v>
      </c>
      <c r="R209" s="12">
        <f>IF(Control!$C$11="Highly pure",Parameters!$C$11*'Water demand'!R209/1000,IF(Control!$C$11="Tap water",0,Parameters!$C$21*'Water demand'!R209/1000))</f>
        <v>0</v>
      </c>
      <c r="S209" s="12">
        <f>IF(Control!$C$11="Highly pure",Parameters!$C$11*'Water demand'!S209/1000,IF(Control!$C$11="Tap water",0,Parameters!$C$21*'Water demand'!S209/1000))</f>
        <v>0</v>
      </c>
      <c r="T209" s="12">
        <f>IF(Control!$C$11="Highly pure",Parameters!$C$11*'Water demand'!T209/1000,IF(Control!$C$11="Tap water",0,Parameters!$C$21*'Water demand'!T209/1000))</f>
        <v>0</v>
      </c>
      <c r="U209" s="12">
        <f>IF(Control!$C$11="Highly pure",Parameters!$C$11*'Water demand'!U209/1000,IF(Control!$C$11="Tap water",0,Parameters!$C$21*'Water demand'!U209/1000))</f>
        <v>0</v>
      </c>
      <c r="V209" s="12">
        <f>IF(Control!$C$11="Highly pure",Parameters!$C$11*'Water demand'!V209/1000,IF(Control!$C$11="Tap water",0,Parameters!$C$21*'Water demand'!V209/1000))</f>
        <v>0</v>
      </c>
      <c r="W209" s="12">
        <f>IF(Control!$C$11="Highly pure",Parameters!$C$11*'Water demand'!W209/1000,IF(Control!$C$11="Tap water",0,Parameters!$C$21*'Water demand'!W209/1000))</f>
        <v>0</v>
      </c>
      <c r="X209" s="12">
        <f>IF(Control!$C$11="Highly pure",Parameters!$C$11*'Water demand'!X209/1000,IF(Control!$C$11="Tap water",0,Parameters!$C$21*'Water demand'!X209/1000))</f>
        <v>0</v>
      </c>
      <c r="Y209" s="12">
        <f>IF(Control!$C$11="Highly pure",Parameters!$C$11*'Water demand'!Y209/1000,IF(Control!$C$11="Tap water",0,Parameters!$C$21*'Water demand'!Y209/1000))</f>
        <v>0</v>
      </c>
      <c r="Z209" s="12">
        <f>IF(Control!$C$11="Highly pure",Parameters!$C$11*'Water demand'!Z209/1000,IF(Control!$C$11="Tap water",0,Parameters!$C$21*'Water demand'!Z209/1000))</f>
        <v>0</v>
      </c>
      <c r="AB209" s="7">
        <f t="shared" si="3"/>
        <v>0</v>
      </c>
    </row>
    <row r="210" spans="2:28" x14ac:dyDescent="0.2">
      <c r="B210" s="6">
        <v>44404</v>
      </c>
      <c r="C210" s="12">
        <f>IF(Control!$C$11="Highly pure",Parameters!$C$11*'Water demand'!C210/1000,IF(Control!$C$11="Tap water",0,Parameters!$C$21*'Water demand'!C210/1000))</f>
        <v>0</v>
      </c>
      <c r="D210" s="12">
        <f>IF(Control!$C$11="Highly pure",Parameters!$C$11*'Water demand'!D210/1000,IF(Control!$C$11="Tap water",0,Parameters!$C$21*'Water demand'!D210/1000))</f>
        <v>0</v>
      </c>
      <c r="E210" s="12">
        <f>IF(Control!$C$11="Highly pure",Parameters!$C$11*'Water demand'!E210/1000,IF(Control!$C$11="Tap water",0,Parameters!$C$21*'Water demand'!E210/1000))</f>
        <v>0</v>
      </c>
      <c r="F210" s="12">
        <f>IF(Control!$C$11="Highly pure",Parameters!$C$11*'Water demand'!F210/1000,IF(Control!$C$11="Tap water",0,Parameters!$C$21*'Water demand'!F210/1000))</f>
        <v>0</v>
      </c>
      <c r="G210" s="12">
        <f>IF(Control!$C$11="Highly pure",Parameters!$C$11*'Water demand'!G210/1000,IF(Control!$C$11="Tap water",0,Parameters!$C$21*'Water demand'!G210/1000))</f>
        <v>0</v>
      </c>
      <c r="H210" s="12">
        <f>IF(Control!$C$11="Highly pure",Parameters!$C$11*'Water demand'!H210/1000,IF(Control!$C$11="Tap water",0,Parameters!$C$21*'Water demand'!H210/1000))</f>
        <v>0</v>
      </c>
      <c r="I210" s="12">
        <f>IF(Control!$C$11="Highly pure",Parameters!$C$11*'Water demand'!I210/1000,IF(Control!$C$11="Tap water",0,Parameters!$C$21*'Water demand'!I210/1000))</f>
        <v>0</v>
      </c>
      <c r="J210" s="12">
        <f>IF(Control!$C$11="Highly pure",Parameters!$C$11*'Water demand'!J210/1000,IF(Control!$C$11="Tap water",0,Parameters!$C$21*'Water demand'!J210/1000))</f>
        <v>0</v>
      </c>
      <c r="K210" s="12">
        <f>IF(Control!$C$11="Highly pure",Parameters!$C$11*'Water demand'!K210/1000,IF(Control!$C$11="Tap water",0,Parameters!$C$21*'Water demand'!K210/1000))</f>
        <v>0</v>
      </c>
      <c r="L210" s="12">
        <f>IF(Control!$C$11="Highly pure",Parameters!$C$11*'Water demand'!L210/1000,IF(Control!$C$11="Tap water",0,Parameters!$C$21*'Water demand'!L210/1000))</f>
        <v>0</v>
      </c>
      <c r="M210" s="12">
        <f>IF(Control!$C$11="Highly pure",Parameters!$C$11*'Water demand'!M210/1000,IF(Control!$C$11="Tap water",0,Parameters!$C$21*'Water demand'!M210/1000))</f>
        <v>0</v>
      </c>
      <c r="N210" s="12">
        <f>IF(Control!$C$11="Highly pure",Parameters!$C$11*'Water demand'!N210/1000,IF(Control!$C$11="Tap water",0,Parameters!$C$21*'Water demand'!N210/1000))</f>
        <v>0</v>
      </c>
      <c r="O210" s="12">
        <f>IF(Control!$C$11="Highly pure",Parameters!$C$11*'Water demand'!O210/1000,IF(Control!$C$11="Tap water",0,Parameters!$C$21*'Water demand'!O210/1000))</f>
        <v>0</v>
      </c>
      <c r="P210" s="12">
        <f>IF(Control!$C$11="Highly pure",Parameters!$C$11*'Water demand'!P210/1000,IF(Control!$C$11="Tap water",0,Parameters!$C$21*'Water demand'!P210/1000))</f>
        <v>0</v>
      </c>
      <c r="Q210" s="12">
        <f>IF(Control!$C$11="Highly pure",Parameters!$C$11*'Water demand'!Q210/1000,IF(Control!$C$11="Tap water",0,Parameters!$C$21*'Water demand'!Q210/1000))</f>
        <v>0</v>
      </c>
      <c r="R210" s="12">
        <f>IF(Control!$C$11="Highly pure",Parameters!$C$11*'Water demand'!R210/1000,IF(Control!$C$11="Tap water",0,Parameters!$C$21*'Water demand'!R210/1000))</f>
        <v>0</v>
      </c>
      <c r="S210" s="12">
        <f>IF(Control!$C$11="Highly pure",Parameters!$C$11*'Water demand'!S210/1000,IF(Control!$C$11="Tap water",0,Parameters!$C$21*'Water demand'!S210/1000))</f>
        <v>0</v>
      </c>
      <c r="T210" s="12">
        <f>IF(Control!$C$11="Highly pure",Parameters!$C$11*'Water demand'!T210/1000,IF(Control!$C$11="Tap water",0,Parameters!$C$21*'Water demand'!T210/1000))</f>
        <v>0</v>
      </c>
      <c r="U210" s="12">
        <f>IF(Control!$C$11="Highly pure",Parameters!$C$11*'Water demand'!U210/1000,IF(Control!$C$11="Tap water",0,Parameters!$C$21*'Water demand'!U210/1000))</f>
        <v>0</v>
      </c>
      <c r="V210" s="12">
        <f>IF(Control!$C$11="Highly pure",Parameters!$C$11*'Water demand'!V210/1000,IF(Control!$C$11="Tap water",0,Parameters!$C$21*'Water demand'!V210/1000))</f>
        <v>0</v>
      </c>
      <c r="W210" s="12">
        <f>IF(Control!$C$11="Highly pure",Parameters!$C$11*'Water demand'!W210/1000,IF(Control!$C$11="Tap water",0,Parameters!$C$21*'Water demand'!W210/1000))</f>
        <v>0</v>
      </c>
      <c r="X210" s="12">
        <f>IF(Control!$C$11="Highly pure",Parameters!$C$11*'Water demand'!X210/1000,IF(Control!$C$11="Tap water",0,Parameters!$C$21*'Water demand'!X210/1000))</f>
        <v>0</v>
      </c>
      <c r="Y210" s="12">
        <f>IF(Control!$C$11="Highly pure",Parameters!$C$11*'Water demand'!Y210/1000,IF(Control!$C$11="Tap water",0,Parameters!$C$21*'Water demand'!Y210/1000))</f>
        <v>0</v>
      </c>
      <c r="Z210" s="12">
        <f>IF(Control!$C$11="Highly pure",Parameters!$C$11*'Water demand'!Z210/1000,IF(Control!$C$11="Tap water",0,Parameters!$C$21*'Water demand'!Z210/1000))</f>
        <v>0</v>
      </c>
      <c r="AB210" s="7">
        <f t="shared" si="3"/>
        <v>0</v>
      </c>
    </row>
    <row r="211" spans="2:28" x14ac:dyDescent="0.2">
      <c r="B211" s="6">
        <v>44405</v>
      </c>
      <c r="C211" s="12">
        <f>IF(Control!$C$11="Highly pure",Parameters!$C$11*'Water demand'!C211/1000,IF(Control!$C$11="Tap water",0,Parameters!$C$21*'Water demand'!C211/1000))</f>
        <v>0</v>
      </c>
      <c r="D211" s="12">
        <f>IF(Control!$C$11="Highly pure",Parameters!$C$11*'Water demand'!D211/1000,IF(Control!$C$11="Tap water",0,Parameters!$C$21*'Water demand'!D211/1000))</f>
        <v>0</v>
      </c>
      <c r="E211" s="12">
        <f>IF(Control!$C$11="Highly pure",Parameters!$C$11*'Water demand'!E211/1000,IF(Control!$C$11="Tap water",0,Parameters!$C$21*'Water demand'!E211/1000))</f>
        <v>0</v>
      </c>
      <c r="F211" s="12">
        <f>IF(Control!$C$11="Highly pure",Parameters!$C$11*'Water demand'!F211/1000,IF(Control!$C$11="Tap water",0,Parameters!$C$21*'Water demand'!F211/1000))</f>
        <v>0</v>
      </c>
      <c r="G211" s="12">
        <f>IF(Control!$C$11="Highly pure",Parameters!$C$11*'Water demand'!G211/1000,IF(Control!$C$11="Tap water",0,Parameters!$C$21*'Water demand'!G211/1000))</f>
        <v>0</v>
      </c>
      <c r="H211" s="12">
        <f>IF(Control!$C$11="Highly pure",Parameters!$C$11*'Water demand'!H211/1000,IF(Control!$C$11="Tap water",0,Parameters!$C$21*'Water demand'!H211/1000))</f>
        <v>0</v>
      </c>
      <c r="I211" s="12">
        <f>IF(Control!$C$11="Highly pure",Parameters!$C$11*'Water demand'!I211/1000,IF(Control!$C$11="Tap water",0,Parameters!$C$21*'Water demand'!I211/1000))</f>
        <v>0</v>
      </c>
      <c r="J211" s="12">
        <f>IF(Control!$C$11="Highly pure",Parameters!$C$11*'Water demand'!J211/1000,IF(Control!$C$11="Tap water",0,Parameters!$C$21*'Water demand'!J211/1000))</f>
        <v>0</v>
      </c>
      <c r="K211" s="12">
        <f>IF(Control!$C$11="Highly pure",Parameters!$C$11*'Water demand'!K211/1000,IF(Control!$C$11="Tap water",0,Parameters!$C$21*'Water demand'!K211/1000))</f>
        <v>0</v>
      </c>
      <c r="L211" s="12">
        <f>IF(Control!$C$11="Highly pure",Parameters!$C$11*'Water demand'!L211/1000,IF(Control!$C$11="Tap water",0,Parameters!$C$21*'Water demand'!L211/1000))</f>
        <v>0</v>
      </c>
      <c r="M211" s="12">
        <f>IF(Control!$C$11="Highly pure",Parameters!$C$11*'Water demand'!M211/1000,IF(Control!$C$11="Tap water",0,Parameters!$C$21*'Water demand'!M211/1000))</f>
        <v>0</v>
      </c>
      <c r="N211" s="12">
        <f>IF(Control!$C$11="Highly pure",Parameters!$C$11*'Water demand'!N211/1000,IF(Control!$C$11="Tap water",0,Parameters!$C$21*'Water demand'!N211/1000))</f>
        <v>0</v>
      </c>
      <c r="O211" s="12">
        <f>IF(Control!$C$11="Highly pure",Parameters!$C$11*'Water demand'!O211/1000,IF(Control!$C$11="Tap water",0,Parameters!$C$21*'Water demand'!O211/1000))</f>
        <v>0</v>
      </c>
      <c r="P211" s="12">
        <f>IF(Control!$C$11="Highly pure",Parameters!$C$11*'Water demand'!P211/1000,IF(Control!$C$11="Tap water",0,Parameters!$C$21*'Water demand'!P211/1000))</f>
        <v>0</v>
      </c>
      <c r="Q211" s="12">
        <f>IF(Control!$C$11="Highly pure",Parameters!$C$11*'Water demand'!Q211/1000,IF(Control!$C$11="Tap water",0,Parameters!$C$21*'Water demand'!Q211/1000))</f>
        <v>0</v>
      </c>
      <c r="R211" s="12">
        <f>IF(Control!$C$11="Highly pure",Parameters!$C$11*'Water demand'!R211/1000,IF(Control!$C$11="Tap water",0,Parameters!$C$21*'Water demand'!R211/1000))</f>
        <v>0</v>
      </c>
      <c r="S211" s="12">
        <f>IF(Control!$C$11="Highly pure",Parameters!$C$11*'Water demand'!S211/1000,IF(Control!$C$11="Tap water",0,Parameters!$C$21*'Water demand'!S211/1000))</f>
        <v>0</v>
      </c>
      <c r="T211" s="12">
        <f>IF(Control!$C$11="Highly pure",Parameters!$C$11*'Water demand'!T211/1000,IF(Control!$C$11="Tap water",0,Parameters!$C$21*'Water demand'!T211/1000))</f>
        <v>0</v>
      </c>
      <c r="U211" s="12">
        <f>IF(Control!$C$11="Highly pure",Parameters!$C$11*'Water demand'!U211/1000,IF(Control!$C$11="Tap water",0,Parameters!$C$21*'Water demand'!U211/1000))</f>
        <v>0</v>
      </c>
      <c r="V211" s="12">
        <f>IF(Control!$C$11="Highly pure",Parameters!$C$11*'Water demand'!V211/1000,IF(Control!$C$11="Tap water",0,Parameters!$C$21*'Water demand'!V211/1000))</f>
        <v>0</v>
      </c>
      <c r="W211" s="12">
        <f>IF(Control!$C$11="Highly pure",Parameters!$C$11*'Water demand'!W211/1000,IF(Control!$C$11="Tap water",0,Parameters!$C$21*'Water demand'!W211/1000))</f>
        <v>0</v>
      </c>
      <c r="X211" s="12">
        <f>IF(Control!$C$11="Highly pure",Parameters!$C$11*'Water demand'!X211/1000,IF(Control!$C$11="Tap water",0,Parameters!$C$21*'Water demand'!X211/1000))</f>
        <v>0</v>
      </c>
      <c r="Y211" s="12">
        <f>IF(Control!$C$11="Highly pure",Parameters!$C$11*'Water demand'!Y211/1000,IF(Control!$C$11="Tap water",0,Parameters!$C$21*'Water demand'!Y211/1000))</f>
        <v>0</v>
      </c>
      <c r="Z211" s="12">
        <f>IF(Control!$C$11="Highly pure",Parameters!$C$11*'Water demand'!Z211/1000,IF(Control!$C$11="Tap water",0,Parameters!$C$21*'Water demand'!Z211/1000))</f>
        <v>0</v>
      </c>
      <c r="AB211" s="7">
        <f t="shared" si="3"/>
        <v>0</v>
      </c>
    </row>
    <row r="212" spans="2:28" x14ac:dyDescent="0.2">
      <c r="B212" s="6">
        <v>44406</v>
      </c>
      <c r="C212" s="12">
        <f>IF(Control!$C$11="Highly pure",Parameters!$C$11*'Water demand'!C212/1000,IF(Control!$C$11="Tap water",0,Parameters!$C$21*'Water demand'!C212/1000))</f>
        <v>0</v>
      </c>
      <c r="D212" s="12">
        <f>IF(Control!$C$11="Highly pure",Parameters!$C$11*'Water demand'!D212/1000,IF(Control!$C$11="Tap water",0,Parameters!$C$21*'Water demand'!D212/1000))</f>
        <v>0</v>
      </c>
      <c r="E212" s="12">
        <f>IF(Control!$C$11="Highly pure",Parameters!$C$11*'Water demand'!E212/1000,IF(Control!$C$11="Tap water",0,Parameters!$C$21*'Water demand'!E212/1000))</f>
        <v>0</v>
      </c>
      <c r="F212" s="12">
        <f>IF(Control!$C$11="Highly pure",Parameters!$C$11*'Water demand'!F212/1000,IF(Control!$C$11="Tap water",0,Parameters!$C$21*'Water demand'!F212/1000))</f>
        <v>0</v>
      </c>
      <c r="G212" s="12">
        <f>IF(Control!$C$11="Highly pure",Parameters!$C$11*'Water demand'!G212/1000,IF(Control!$C$11="Tap water",0,Parameters!$C$21*'Water demand'!G212/1000))</f>
        <v>0</v>
      </c>
      <c r="H212" s="12">
        <f>IF(Control!$C$11="Highly pure",Parameters!$C$11*'Water demand'!H212/1000,IF(Control!$C$11="Tap water",0,Parameters!$C$21*'Water demand'!H212/1000))</f>
        <v>0</v>
      </c>
      <c r="I212" s="12">
        <f>IF(Control!$C$11="Highly pure",Parameters!$C$11*'Water demand'!I212/1000,IF(Control!$C$11="Tap water",0,Parameters!$C$21*'Water demand'!I212/1000))</f>
        <v>0</v>
      </c>
      <c r="J212" s="12">
        <f>IF(Control!$C$11="Highly pure",Parameters!$C$11*'Water demand'!J212/1000,IF(Control!$C$11="Tap water",0,Parameters!$C$21*'Water demand'!J212/1000))</f>
        <v>0</v>
      </c>
      <c r="K212" s="12">
        <f>IF(Control!$C$11="Highly pure",Parameters!$C$11*'Water demand'!K212/1000,IF(Control!$C$11="Tap water",0,Parameters!$C$21*'Water demand'!K212/1000))</f>
        <v>0</v>
      </c>
      <c r="L212" s="12">
        <f>IF(Control!$C$11="Highly pure",Parameters!$C$11*'Water demand'!L212/1000,IF(Control!$C$11="Tap water",0,Parameters!$C$21*'Water demand'!L212/1000))</f>
        <v>0</v>
      </c>
      <c r="M212" s="12">
        <f>IF(Control!$C$11="Highly pure",Parameters!$C$11*'Water demand'!M212/1000,IF(Control!$C$11="Tap water",0,Parameters!$C$21*'Water demand'!M212/1000))</f>
        <v>0</v>
      </c>
      <c r="N212" s="12">
        <f>IF(Control!$C$11="Highly pure",Parameters!$C$11*'Water demand'!N212/1000,IF(Control!$C$11="Tap water",0,Parameters!$C$21*'Water demand'!N212/1000))</f>
        <v>0</v>
      </c>
      <c r="O212" s="12">
        <f>IF(Control!$C$11="Highly pure",Parameters!$C$11*'Water demand'!O212/1000,IF(Control!$C$11="Tap water",0,Parameters!$C$21*'Water demand'!O212/1000))</f>
        <v>0</v>
      </c>
      <c r="P212" s="12">
        <f>IF(Control!$C$11="Highly pure",Parameters!$C$11*'Water demand'!P212/1000,IF(Control!$C$11="Tap water",0,Parameters!$C$21*'Water demand'!P212/1000))</f>
        <v>0</v>
      </c>
      <c r="Q212" s="12">
        <f>IF(Control!$C$11="Highly pure",Parameters!$C$11*'Water demand'!Q212/1000,IF(Control!$C$11="Tap water",0,Parameters!$C$21*'Water demand'!Q212/1000))</f>
        <v>0</v>
      </c>
      <c r="R212" s="12">
        <f>IF(Control!$C$11="Highly pure",Parameters!$C$11*'Water demand'!R212/1000,IF(Control!$C$11="Tap water",0,Parameters!$C$21*'Water demand'!R212/1000))</f>
        <v>0</v>
      </c>
      <c r="S212" s="12">
        <f>IF(Control!$C$11="Highly pure",Parameters!$C$11*'Water demand'!S212/1000,IF(Control!$C$11="Tap water",0,Parameters!$C$21*'Water demand'!S212/1000))</f>
        <v>0</v>
      </c>
      <c r="T212" s="12">
        <f>IF(Control!$C$11="Highly pure",Parameters!$C$11*'Water demand'!T212/1000,IF(Control!$C$11="Tap water",0,Parameters!$C$21*'Water demand'!T212/1000))</f>
        <v>0</v>
      </c>
      <c r="U212" s="12">
        <f>IF(Control!$C$11="Highly pure",Parameters!$C$11*'Water demand'!U212/1000,IF(Control!$C$11="Tap water",0,Parameters!$C$21*'Water demand'!U212/1000))</f>
        <v>0</v>
      </c>
      <c r="V212" s="12">
        <f>IF(Control!$C$11="Highly pure",Parameters!$C$11*'Water demand'!V212/1000,IF(Control!$C$11="Tap water",0,Parameters!$C$21*'Water demand'!V212/1000))</f>
        <v>0</v>
      </c>
      <c r="W212" s="12">
        <f>IF(Control!$C$11="Highly pure",Parameters!$C$11*'Water demand'!W212/1000,IF(Control!$C$11="Tap water",0,Parameters!$C$21*'Water demand'!W212/1000))</f>
        <v>0</v>
      </c>
      <c r="X212" s="12">
        <f>IF(Control!$C$11="Highly pure",Parameters!$C$11*'Water demand'!X212/1000,IF(Control!$C$11="Tap water",0,Parameters!$C$21*'Water demand'!X212/1000))</f>
        <v>0</v>
      </c>
      <c r="Y212" s="12">
        <f>IF(Control!$C$11="Highly pure",Parameters!$C$11*'Water demand'!Y212/1000,IF(Control!$C$11="Tap water",0,Parameters!$C$21*'Water demand'!Y212/1000))</f>
        <v>0</v>
      </c>
      <c r="Z212" s="12">
        <f>IF(Control!$C$11="Highly pure",Parameters!$C$11*'Water demand'!Z212/1000,IF(Control!$C$11="Tap water",0,Parameters!$C$21*'Water demand'!Z212/1000))</f>
        <v>0</v>
      </c>
      <c r="AB212" s="7">
        <f t="shared" si="3"/>
        <v>0</v>
      </c>
    </row>
    <row r="213" spans="2:28" x14ac:dyDescent="0.2">
      <c r="B213" s="6">
        <v>44407</v>
      </c>
      <c r="C213" s="12">
        <f>IF(Control!$C$11="Highly pure",Parameters!$C$11*'Water demand'!C213/1000,IF(Control!$C$11="Tap water",0,Parameters!$C$21*'Water demand'!C213/1000))</f>
        <v>0</v>
      </c>
      <c r="D213" s="12">
        <f>IF(Control!$C$11="Highly pure",Parameters!$C$11*'Water demand'!D213/1000,IF(Control!$C$11="Tap water",0,Parameters!$C$21*'Water demand'!D213/1000))</f>
        <v>0</v>
      </c>
      <c r="E213" s="12">
        <f>IF(Control!$C$11="Highly pure",Parameters!$C$11*'Water demand'!E213/1000,IF(Control!$C$11="Tap water",0,Parameters!$C$21*'Water demand'!E213/1000))</f>
        <v>0</v>
      </c>
      <c r="F213" s="12">
        <f>IF(Control!$C$11="Highly pure",Parameters!$C$11*'Water demand'!F213/1000,IF(Control!$C$11="Tap water",0,Parameters!$C$21*'Water demand'!F213/1000))</f>
        <v>0</v>
      </c>
      <c r="G213" s="12">
        <f>IF(Control!$C$11="Highly pure",Parameters!$C$11*'Water demand'!G213/1000,IF(Control!$C$11="Tap water",0,Parameters!$C$21*'Water demand'!G213/1000))</f>
        <v>0</v>
      </c>
      <c r="H213" s="12">
        <f>IF(Control!$C$11="Highly pure",Parameters!$C$11*'Water demand'!H213/1000,IF(Control!$C$11="Tap water",0,Parameters!$C$21*'Water demand'!H213/1000))</f>
        <v>0</v>
      </c>
      <c r="I213" s="12">
        <f>IF(Control!$C$11="Highly pure",Parameters!$C$11*'Water demand'!I213/1000,IF(Control!$C$11="Tap water",0,Parameters!$C$21*'Water demand'!I213/1000))</f>
        <v>0</v>
      </c>
      <c r="J213" s="12">
        <f>IF(Control!$C$11="Highly pure",Parameters!$C$11*'Water demand'!J213/1000,IF(Control!$C$11="Tap water",0,Parameters!$C$21*'Water demand'!J213/1000))</f>
        <v>0</v>
      </c>
      <c r="K213" s="12">
        <f>IF(Control!$C$11="Highly pure",Parameters!$C$11*'Water demand'!K213/1000,IF(Control!$C$11="Tap water",0,Parameters!$C$21*'Water demand'!K213/1000))</f>
        <v>0</v>
      </c>
      <c r="L213" s="12">
        <f>IF(Control!$C$11="Highly pure",Parameters!$C$11*'Water demand'!L213/1000,IF(Control!$C$11="Tap water",0,Parameters!$C$21*'Water demand'!L213/1000))</f>
        <v>0</v>
      </c>
      <c r="M213" s="12">
        <f>IF(Control!$C$11="Highly pure",Parameters!$C$11*'Water demand'!M213/1000,IF(Control!$C$11="Tap water",0,Parameters!$C$21*'Water demand'!M213/1000))</f>
        <v>0</v>
      </c>
      <c r="N213" s="12">
        <f>IF(Control!$C$11="Highly pure",Parameters!$C$11*'Water demand'!N213/1000,IF(Control!$C$11="Tap water",0,Parameters!$C$21*'Water demand'!N213/1000))</f>
        <v>0</v>
      </c>
      <c r="O213" s="12">
        <f>IF(Control!$C$11="Highly pure",Parameters!$C$11*'Water demand'!O213/1000,IF(Control!$C$11="Tap water",0,Parameters!$C$21*'Water demand'!O213/1000))</f>
        <v>0</v>
      </c>
      <c r="P213" s="12">
        <f>IF(Control!$C$11="Highly pure",Parameters!$C$11*'Water demand'!P213/1000,IF(Control!$C$11="Tap water",0,Parameters!$C$21*'Water demand'!P213/1000))</f>
        <v>0</v>
      </c>
      <c r="Q213" s="12">
        <f>IF(Control!$C$11="Highly pure",Parameters!$C$11*'Water demand'!Q213/1000,IF(Control!$C$11="Tap water",0,Parameters!$C$21*'Water demand'!Q213/1000))</f>
        <v>0</v>
      </c>
      <c r="R213" s="12">
        <f>IF(Control!$C$11="Highly pure",Parameters!$C$11*'Water demand'!R213/1000,IF(Control!$C$11="Tap water",0,Parameters!$C$21*'Water demand'!R213/1000))</f>
        <v>0</v>
      </c>
      <c r="S213" s="12">
        <f>IF(Control!$C$11="Highly pure",Parameters!$C$11*'Water demand'!S213/1000,IF(Control!$C$11="Tap water",0,Parameters!$C$21*'Water demand'!S213/1000))</f>
        <v>0</v>
      </c>
      <c r="T213" s="12">
        <f>IF(Control!$C$11="Highly pure",Parameters!$C$11*'Water demand'!T213/1000,IF(Control!$C$11="Tap water",0,Parameters!$C$21*'Water demand'!T213/1000))</f>
        <v>0</v>
      </c>
      <c r="U213" s="12">
        <f>IF(Control!$C$11="Highly pure",Parameters!$C$11*'Water demand'!U213/1000,IF(Control!$C$11="Tap water",0,Parameters!$C$21*'Water demand'!U213/1000))</f>
        <v>0</v>
      </c>
      <c r="V213" s="12">
        <f>IF(Control!$C$11="Highly pure",Parameters!$C$11*'Water demand'!V213/1000,IF(Control!$C$11="Tap water",0,Parameters!$C$21*'Water demand'!V213/1000))</f>
        <v>0</v>
      </c>
      <c r="W213" s="12">
        <f>IF(Control!$C$11="Highly pure",Parameters!$C$11*'Water demand'!W213/1000,IF(Control!$C$11="Tap water",0,Parameters!$C$21*'Water demand'!W213/1000))</f>
        <v>0</v>
      </c>
      <c r="X213" s="12">
        <f>IF(Control!$C$11="Highly pure",Parameters!$C$11*'Water demand'!X213/1000,IF(Control!$C$11="Tap water",0,Parameters!$C$21*'Water demand'!X213/1000))</f>
        <v>0</v>
      </c>
      <c r="Y213" s="12">
        <f>IF(Control!$C$11="Highly pure",Parameters!$C$11*'Water demand'!Y213/1000,IF(Control!$C$11="Tap water",0,Parameters!$C$21*'Water demand'!Y213/1000))</f>
        <v>0</v>
      </c>
      <c r="Z213" s="12">
        <f>IF(Control!$C$11="Highly pure",Parameters!$C$11*'Water demand'!Z213/1000,IF(Control!$C$11="Tap water",0,Parameters!$C$21*'Water demand'!Z213/1000))</f>
        <v>0</v>
      </c>
      <c r="AB213" s="7">
        <f t="shared" si="3"/>
        <v>0</v>
      </c>
    </row>
    <row r="214" spans="2:28" x14ac:dyDescent="0.2">
      <c r="B214" s="6">
        <v>44408</v>
      </c>
      <c r="C214" s="12">
        <f>IF(Control!$C$11="Highly pure",Parameters!$C$11*'Water demand'!C214/1000,IF(Control!$C$11="Tap water",0,Parameters!$C$21*'Water demand'!C214/1000))</f>
        <v>0</v>
      </c>
      <c r="D214" s="12">
        <f>IF(Control!$C$11="Highly pure",Parameters!$C$11*'Water demand'!D214/1000,IF(Control!$C$11="Tap water",0,Parameters!$C$21*'Water demand'!D214/1000))</f>
        <v>0</v>
      </c>
      <c r="E214" s="12">
        <f>IF(Control!$C$11="Highly pure",Parameters!$C$11*'Water demand'!E214/1000,IF(Control!$C$11="Tap water",0,Parameters!$C$21*'Water demand'!E214/1000))</f>
        <v>0</v>
      </c>
      <c r="F214" s="12">
        <f>IF(Control!$C$11="Highly pure",Parameters!$C$11*'Water demand'!F214/1000,IF(Control!$C$11="Tap water",0,Parameters!$C$21*'Water demand'!F214/1000))</f>
        <v>0</v>
      </c>
      <c r="G214" s="12">
        <f>IF(Control!$C$11="Highly pure",Parameters!$C$11*'Water demand'!G214/1000,IF(Control!$C$11="Tap water",0,Parameters!$C$21*'Water demand'!G214/1000))</f>
        <v>0</v>
      </c>
      <c r="H214" s="12">
        <f>IF(Control!$C$11="Highly pure",Parameters!$C$11*'Water demand'!H214/1000,IF(Control!$C$11="Tap water",0,Parameters!$C$21*'Water demand'!H214/1000))</f>
        <v>0</v>
      </c>
      <c r="I214" s="12">
        <f>IF(Control!$C$11="Highly pure",Parameters!$C$11*'Water demand'!I214/1000,IF(Control!$C$11="Tap water",0,Parameters!$C$21*'Water demand'!I214/1000))</f>
        <v>0</v>
      </c>
      <c r="J214" s="12">
        <f>IF(Control!$C$11="Highly pure",Parameters!$C$11*'Water demand'!J214/1000,IF(Control!$C$11="Tap water",0,Parameters!$C$21*'Water demand'!J214/1000))</f>
        <v>0</v>
      </c>
      <c r="K214" s="12">
        <f>IF(Control!$C$11="Highly pure",Parameters!$C$11*'Water demand'!K214/1000,IF(Control!$C$11="Tap water",0,Parameters!$C$21*'Water demand'!K214/1000))</f>
        <v>0</v>
      </c>
      <c r="L214" s="12">
        <f>IF(Control!$C$11="Highly pure",Parameters!$C$11*'Water demand'!L214/1000,IF(Control!$C$11="Tap water",0,Parameters!$C$21*'Water demand'!L214/1000))</f>
        <v>0</v>
      </c>
      <c r="M214" s="12">
        <f>IF(Control!$C$11="Highly pure",Parameters!$C$11*'Water demand'!M214/1000,IF(Control!$C$11="Tap water",0,Parameters!$C$21*'Water demand'!M214/1000))</f>
        <v>0</v>
      </c>
      <c r="N214" s="12">
        <f>IF(Control!$C$11="Highly pure",Parameters!$C$11*'Water demand'!N214/1000,IF(Control!$C$11="Tap water",0,Parameters!$C$21*'Water demand'!N214/1000))</f>
        <v>0</v>
      </c>
      <c r="O214" s="12">
        <f>IF(Control!$C$11="Highly pure",Parameters!$C$11*'Water demand'!O214/1000,IF(Control!$C$11="Tap water",0,Parameters!$C$21*'Water demand'!O214/1000))</f>
        <v>0</v>
      </c>
      <c r="P214" s="12">
        <f>IF(Control!$C$11="Highly pure",Parameters!$C$11*'Water demand'!P214/1000,IF(Control!$C$11="Tap water",0,Parameters!$C$21*'Water demand'!P214/1000))</f>
        <v>0</v>
      </c>
      <c r="Q214" s="12">
        <f>IF(Control!$C$11="Highly pure",Parameters!$C$11*'Water demand'!Q214/1000,IF(Control!$C$11="Tap water",0,Parameters!$C$21*'Water demand'!Q214/1000))</f>
        <v>0</v>
      </c>
      <c r="R214" s="12">
        <f>IF(Control!$C$11="Highly pure",Parameters!$C$11*'Water demand'!R214/1000,IF(Control!$C$11="Tap water",0,Parameters!$C$21*'Water demand'!R214/1000))</f>
        <v>0</v>
      </c>
      <c r="S214" s="12">
        <f>IF(Control!$C$11="Highly pure",Parameters!$C$11*'Water demand'!S214/1000,IF(Control!$C$11="Tap water",0,Parameters!$C$21*'Water demand'!S214/1000))</f>
        <v>0</v>
      </c>
      <c r="T214" s="12">
        <f>IF(Control!$C$11="Highly pure",Parameters!$C$11*'Water demand'!T214/1000,IF(Control!$C$11="Tap water",0,Parameters!$C$21*'Water demand'!T214/1000))</f>
        <v>0</v>
      </c>
      <c r="U214" s="12">
        <f>IF(Control!$C$11="Highly pure",Parameters!$C$11*'Water demand'!U214/1000,IF(Control!$C$11="Tap water",0,Parameters!$C$21*'Water demand'!U214/1000))</f>
        <v>0</v>
      </c>
      <c r="V214" s="12">
        <f>IF(Control!$C$11="Highly pure",Parameters!$C$11*'Water demand'!V214/1000,IF(Control!$C$11="Tap water",0,Parameters!$C$21*'Water demand'!V214/1000))</f>
        <v>0</v>
      </c>
      <c r="W214" s="12">
        <f>IF(Control!$C$11="Highly pure",Parameters!$C$11*'Water demand'!W214/1000,IF(Control!$C$11="Tap water",0,Parameters!$C$21*'Water demand'!W214/1000))</f>
        <v>0</v>
      </c>
      <c r="X214" s="12">
        <f>IF(Control!$C$11="Highly pure",Parameters!$C$11*'Water demand'!X214/1000,IF(Control!$C$11="Tap water",0,Parameters!$C$21*'Water demand'!X214/1000))</f>
        <v>0</v>
      </c>
      <c r="Y214" s="12">
        <f>IF(Control!$C$11="Highly pure",Parameters!$C$11*'Water demand'!Y214/1000,IF(Control!$C$11="Tap water",0,Parameters!$C$21*'Water demand'!Y214/1000))</f>
        <v>0</v>
      </c>
      <c r="Z214" s="12">
        <f>IF(Control!$C$11="Highly pure",Parameters!$C$11*'Water demand'!Z214/1000,IF(Control!$C$11="Tap water",0,Parameters!$C$21*'Water demand'!Z214/1000))</f>
        <v>0</v>
      </c>
      <c r="AB214" s="7">
        <f t="shared" si="3"/>
        <v>0</v>
      </c>
    </row>
    <row r="215" spans="2:28" x14ac:dyDescent="0.2">
      <c r="B215" s="6">
        <v>44409</v>
      </c>
      <c r="C215" s="12">
        <f>IF(Control!$C$11="Highly pure",Parameters!$C$11*'Water demand'!C215/1000,IF(Control!$C$11="Tap water",0,Parameters!$C$21*'Water demand'!C215/1000))</f>
        <v>0</v>
      </c>
      <c r="D215" s="12">
        <f>IF(Control!$C$11="Highly pure",Parameters!$C$11*'Water demand'!D215/1000,IF(Control!$C$11="Tap water",0,Parameters!$C$21*'Water demand'!D215/1000))</f>
        <v>0</v>
      </c>
      <c r="E215" s="12">
        <f>IF(Control!$C$11="Highly pure",Parameters!$C$11*'Water demand'!E215/1000,IF(Control!$C$11="Tap water",0,Parameters!$C$21*'Water demand'!E215/1000))</f>
        <v>0</v>
      </c>
      <c r="F215" s="12">
        <f>IF(Control!$C$11="Highly pure",Parameters!$C$11*'Water demand'!F215/1000,IF(Control!$C$11="Tap water",0,Parameters!$C$21*'Water demand'!F215/1000))</f>
        <v>0</v>
      </c>
      <c r="G215" s="12">
        <f>IF(Control!$C$11="Highly pure",Parameters!$C$11*'Water demand'!G215/1000,IF(Control!$C$11="Tap water",0,Parameters!$C$21*'Water demand'!G215/1000))</f>
        <v>0</v>
      </c>
      <c r="H215" s="12">
        <f>IF(Control!$C$11="Highly pure",Parameters!$C$11*'Water demand'!H215/1000,IF(Control!$C$11="Tap water",0,Parameters!$C$21*'Water demand'!H215/1000))</f>
        <v>0</v>
      </c>
      <c r="I215" s="12">
        <f>IF(Control!$C$11="Highly pure",Parameters!$C$11*'Water demand'!I215/1000,IF(Control!$C$11="Tap water",0,Parameters!$C$21*'Water demand'!I215/1000))</f>
        <v>0</v>
      </c>
      <c r="J215" s="12">
        <f>IF(Control!$C$11="Highly pure",Parameters!$C$11*'Water demand'!J215/1000,IF(Control!$C$11="Tap water",0,Parameters!$C$21*'Water demand'!J215/1000))</f>
        <v>0</v>
      </c>
      <c r="K215" s="12">
        <f>IF(Control!$C$11="Highly pure",Parameters!$C$11*'Water demand'!K215/1000,IF(Control!$C$11="Tap water",0,Parameters!$C$21*'Water demand'!K215/1000))</f>
        <v>0</v>
      </c>
      <c r="L215" s="12">
        <f>IF(Control!$C$11="Highly pure",Parameters!$C$11*'Water demand'!L215/1000,IF(Control!$C$11="Tap water",0,Parameters!$C$21*'Water demand'!L215/1000))</f>
        <v>0</v>
      </c>
      <c r="M215" s="12">
        <f>IF(Control!$C$11="Highly pure",Parameters!$C$11*'Water demand'!M215/1000,IF(Control!$C$11="Tap water",0,Parameters!$C$21*'Water demand'!M215/1000))</f>
        <v>0</v>
      </c>
      <c r="N215" s="12">
        <f>IF(Control!$C$11="Highly pure",Parameters!$C$11*'Water demand'!N215/1000,IF(Control!$C$11="Tap water",0,Parameters!$C$21*'Water demand'!N215/1000))</f>
        <v>0</v>
      </c>
      <c r="O215" s="12">
        <f>IF(Control!$C$11="Highly pure",Parameters!$C$11*'Water demand'!O215/1000,IF(Control!$C$11="Tap water",0,Parameters!$C$21*'Water demand'!O215/1000))</f>
        <v>0</v>
      </c>
      <c r="P215" s="12">
        <f>IF(Control!$C$11="Highly pure",Parameters!$C$11*'Water demand'!P215/1000,IF(Control!$C$11="Tap water",0,Parameters!$C$21*'Water demand'!P215/1000))</f>
        <v>0</v>
      </c>
      <c r="Q215" s="12">
        <f>IF(Control!$C$11="Highly pure",Parameters!$C$11*'Water demand'!Q215/1000,IF(Control!$C$11="Tap water",0,Parameters!$C$21*'Water demand'!Q215/1000))</f>
        <v>0</v>
      </c>
      <c r="R215" s="12">
        <f>IF(Control!$C$11="Highly pure",Parameters!$C$11*'Water demand'!R215/1000,IF(Control!$C$11="Tap water",0,Parameters!$C$21*'Water demand'!R215/1000))</f>
        <v>0</v>
      </c>
      <c r="S215" s="12">
        <f>IF(Control!$C$11="Highly pure",Parameters!$C$11*'Water demand'!S215/1000,IF(Control!$C$11="Tap water",0,Parameters!$C$21*'Water demand'!S215/1000))</f>
        <v>0</v>
      </c>
      <c r="T215" s="12">
        <f>IF(Control!$C$11="Highly pure",Parameters!$C$11*'Water demand'!T215/1000,IF(Control!$C$11="Tap water",0,Parameters!$C$21*'Water demand'!T215/1000))</f>
        <v>0</v>
      </c>
      <c r="U215" s="12">
        <f>IF(Control!$C$11="Highly pure",Parameters!$C$11*'Water demand'!U215/1000,IF(Control!$C$11="Tap water",0,Parameters!$C$21*'Water demand'!U215/1000))</f>
        <v>0</v>
      </c>
      <c r="V215" s="12">
        <f>IF(Control!$C$11="Highly pure",Parameters!$C$11*'Water demand'!V215/1000,IF(Control!$C$11="Tap water",0,Parameters!$C$21*'Water demand'!V215/1000))</f>
        <v>0</v>
      </c>
      <c r="W215" s="12">
        <f>IF(Control!$C$11="Highly pure",Parameters!$C$11*'Water demand'!W215/1000,IF(Control!$C$11="Tap water",0,Parameters!$C$21*'Water demand'!W215/1000))</f>
        <v>0</v>
      </c>
      <c r="X215" s="12">
        <f>IF(Control!$C$11="Highly pure",Parameters!$C$11*'Water demand'!X215/1000,IF(Control!$C$11="Tap water",0,Parameters!$C$21*'Water demand'!X215/1000))</f>
        <v>0</v>
      </c>
      <c r="Y215" s="12">
        <f>IF(Control!$C$11="Highly pure",Parameters!$C$11*'Water demand'!Y215/1000,IF(Control!$C$11="Tap water",0,Parameters!$C$21*'Water demand'!Y215/1000))</f>
        <v>0</v>
      </c>
      <c r="Z215" s="12">
        <f>IF(Control!$C$11="Highly pure",Parameters!$C$11*'Water demand'!Z215/1000,IF(Control!$C$11="Tap water",0,Parameters!$C$21*'Water demand'!Z215/1000))</f>
        <v>0</v>
      </c>
      <c r="AB215" s="7">
        <f t="shared" si="3"/>
        <v>0</v>
      </c>
    </row>
    <row r="216" spans="2:28" x14ac:dyDescent="0.2">
      <c r="B216" s="6">
        <v>44410</v>
      </c>
      <c r="C216" s="12">
        <f>IF(Control!$C$11="Highly pure",Parameters!$C$11*'Water demand'!C216/1000,IF(Control!$C$11="Tap water",0,Parameters!$C$21*'Water demand'!C216/1000))</f>
        <v>0</v>
      </c>
      <c r="D216" s="12">
        <f>IF(Control!$C$11="Highly pure",Parameters!$C$11*'Water demand'!D216/1000,IF(Control!$C$11="Tap water",0,Parameters!$C$21*'Water demand'!D216/1000))</f>
        <v>0</v>
      </c>
      <c r="E216" s="12">
        <f>IF(Control!$C$11="Highly pure",Parameters!$C$11*'Water demand'!E216/1000,IF(Control!$C$11="Tap water",0,Parameters!$C$21*'Water demand'!E216/1000))</f>
        <v>0</v>
      </c>
      <c r="F216" s="12">
        <f>IF(Control!$C$11="Highly pure",Parameters!$C$11*'Water demand'!F216/1000,IF(Control!$C$11="Tap water",0,Parameters!$C$21*'Water demand'!F216/1000))</f>
        <v>0</v>
      </c>
      <c r="G216" s="12">
        <f>IF(Control!$C$11="Highly pure",Parameters!$C$11*'Water demand'!G216/1000,IF(Control!$C$11="Tap water",0,Parameters!$C$21*'Water demand'!G216/1000))</f>
        <v>0</v>
      </c>
      <c r="H216" s="12">
        <f>IF(Control!$C$11="Highly pure",Parameters!$C$11*'Water demand'!H216/1000,IF(Control!$C$11="Tap water",0,Parameters!$C$21*'Water demand'!H216/1000))</f>
        <v>0</v>
      </c>
      <c r="I216" s="12">
        <f>IF(Control!$C$11="Highly pure",Parameters!$C$11*'Water demand'!I216/1000,IF(Control!$C$11="Tap water",0,Parameters!$C$21*'Water demand'!I216/1000))</f>
        <v>0</v>
      </c>
      <c r="J216" s="12">
        <f>IF(Control!$C$11="Highly pure",Parameters!$C$11*'Water demand'!J216/1000,IF(Control!$C$11="Tap water",0,Parameters!$C$21*'Water demand'!J216/1000))</f>
        <v>0</v>
      </c>
      <c r="K216" s="12">
        <f>IF(Control!$C$11="Highly pure",Parameters!$C$11*'Water demand'!K216/1000,IF(Control!$C$11="Tap water",0,Parameters!$C$21*'Water demand'!K216/1000))</f>
        <v>0</v>
      </c>
      <c r="L216" s="12">
        <f>IF(Control!$C$11="Highly pure",Parameters!$C$11*'Water demand'!L216/1000,IF(Control!$C$11="Tap water",0,Parameters!$C$21*'Water demand'!L216/1000))</f>
        <v>0</v>
      </c>
      <c r="M216" s="12">
        <f>IF(Control!$C$11="Highly pure",Parameters!$C$11*'Water demand'!M216/1000,IF(Control!$C$11="Tap water",0,Parameters!$C$21*'Water demand'!M216/1000))</f>
        <v>0</v>
      </c>
      <c r="N216" s="12">
        <f>IF(Control!$C$11="Highly pure",Parameters!$C$11*'Water demand'!N216/1000,IF(Control!$C$11="Tap water",0,Parameters!$C$21*'Water demand'!N216/1000))</f>
        <v>0</v>
      </c>
      <c r="O216" s="12">
        <f>IF(Control!$C$11="Highly pure",Parameters!$C$11*'Water demand'!O216/1000,IF(Control!$C$11="Tap water",0,Parameters!$C$21*'Water demand'!O216/1000))</f>
        <v>0</v>
      </c>
      <c r="P216" s="12">
        <f>IF(Control!$C$11="Highly pure",Parameters!$C$11*'Water demand'!P216/1000,IF(Control!$C$11="Tap water",0,Parameters!$C$21*'Water demand'!P216/1000))</f>
        <v>0</v>
      </c>
      <c r="Q216" s="12">
        <f>IF(Control!$C$11="Highly pure",Parameters!$C$11*'Water demand'!Q216/1000,IF(Control!$C$11="Tap water",0,Parameters!$C$21*'Water demand'!Q216/1000))</f>
        <v>0</v>
      </c>
      <c r="R216" s="12">
        <f>IF(Control!$C$11="Highly pure",Parameters!$C$11*'Water demand'!R216/1000,IF(Control!$C$11="Tap water",0,Parameters!$C$21*'Water demand'!R216/1000))</f>
        <v>0</v>
      </c>
      <c r="S216" s="12">
        <f>IF(Control!$C$11="Highly pure",Parameters!$C$11*'Water demand'!S216/1000,IF(Control!$C$11="Tap water",0,Parameters!$C$21*'Water demand'!S216/1000))</f>
        <v>0</v>
      </c>
      <c r="T216" s="12">
        <f>IF(Control!$C$11="Highly pure",Parameters!$C$11*'Water demand'!T216/1000,IF(Control!$C$11="Tap water",0,Parameters!$C$21*'Water demand'!T216/1000))</f>
        <v>0</v>
      </c>
      <c r="U216" s="12">
        <f>IF(Control!$C$11="Highly pure",Parameters!$C$11*'Water demand'!U216/1000,IF(Control!$C$11="Tap water",0,Parameters!$C$21*'Water demand'!U216/1000))</f>
        <v>0</v>
      </c>
      <c r="V216" s="12">
        <f>IF(Control!$C$11="Highly pure",Parameters!$C$11*'Water demand'!V216/1000,IF(Control!$C$11="Tap water",0,Parameters!$C$21*'Water demand'!V216/1000))</f>
        <v>0</v>
      </c>
      <c r="W216" s="12">
        <f>IF(Control!$C$11="Highly pure",Parameters!$C$11*'Water demand'!W216/1000,IF(Control!$C$11="Tap water",0,Parameters!$C$21*'Water demand'!W216/1000))</f>
        <v>0</v>
      </c>
      <c r="X216" s="12">
        <f>IF(Control!$C$11="Highly pure",Parameters!$C$11*'Water demand'!X216/1000,IF(Control!$C$11="Tap water",0,Parameters!$C$21*'Water demand'!X216/1000))</f>
        <v>0</v>
      </c>
      <c r="Y216" s="12">
        <f>IF(Control!$C$11="Highly pure",Parameters!$C$11*'Water demand'!Y216/1000,IF(Control!$C$11="Tap water",0,Parameters!$C$21*'Water demand'!Y216/1000))</f>
        <v>0</v>
      </c>
      <c r="Z216" s="12">
        <f>IF(Control!$C$11="Highly pure",Parameters!$C$11*'Water demand'!Z216/1000,IF(Control!$C$11="Tap water",0,Parameters!$C$21*'Water demand'!Z216/1000))</f>
        <v>0</v>
      </c>
      <c r="AB216" s="7">
        <f t="shared" si="3"/>
        <v>0</v>
      </c>
    </row>
    <row r="217" spans="2:28" x14ac:dyDescent="0.2">
      <c r="B217" s="6">
        <v>44411</v>
      </c>
      <c r="C217" s="12">
        <f>IF(Control!$C$11="Highly pure",Parameters!$C$11*'Water demand'!C217/1000,IF(Control!$C$11="Tap water",0,Parameters!$C$21*'Water demand'!C217/1000))</f>
        <v>0</v>
      </c>
      <c r="D217" s="12">
        <f>IF(Control!$C$11="Highly pure",Parameters!$C$11*'Water demand'!D217/1000,IF(Control!$C$11="Tap water",0,Parameters!$C$21*'Water demand'!D217/1000))</f>
        <v>0</v>
      </c>
      <c r="E217" s="12">
        <f>IF(Control!$C$11="Highly pure",Parameters!$C$11*'Water demand'!E217/1000,IF(Control!$C$11="Tap water",0,Parameters!$C$21*'Water demand'!E217/1000))</f>
        <v>0</v>
      </c>
      <c r="F217" s="12">
        <f>IF(Control!$C$11="Highly pure",Parameters!$C$11*'Water demand'!F217/1000,IF(Control!$C$11="Tap water",0,Parameters!$C$21*'Water demand'!F217/1000))</f>
        <v>0</v>
      </c>
      <c r="G217" s="12">
        <f>IF(Control!$C$11="Highly pure",Parameters!$C$11*'Water demand'!G217/1000,IF(Control!$C$11="Tap water",0,Parameters!$C$21*'Water demand'!G217/1000))</f>
        <v>0</v>
      </c>
      <c r="H217" s="12">
        <f>IF(Control!$C$11="Highly pure",Parameters!$C$11*'Water demand'!H217/1000,IF(Control!$C$11="Tap water",0,Parameters!$C$21*'Water demand'!H217/1000))</f>
        <v>0</v>
      </c>
      <c r="I217" s="12">
        <f>IF(Control!$C$11="Highly pure",Parameters!$C$11*'Water demand'!I217/1000,IF(Control!$C$11="Tap water",0,Parameters!$C$21*'Water demand'!I217/1000))</f>
        <v>0</v>
      </c>
      <c r="J217" s="12">
        <f>IF(Control!$C$11="Highly pure",Parameters!$C$11*'Water demand'!J217/1000,IF(Control!$C$11="Tap water",0,Parameters!$C$21*'Water demand'!J217/1000))</f>
        <v>0</v>
      </c>
      <c r="K217" s="12">
        <f>IF(Control!$C$11="Highly pure",Parameters!$C$11*'Water demand'!K217/1000,IF(Control!$C$11="Tap water",0,Parameters!$C$21*'Water demand'!K217/1000))</f>
        <v>0</v>
      </c>
      <c r="L217" s="12">
        <f>IF(Control!$C$11="Highly pure",Parameters!$C$11*'Water demand'!L217/1000,IF(Control!$C$11="Tap water",0,Parameters!$C$21*'Water demand'!L217/1000))</f>
        <v>0</v>
      </c>
      <c r="M217" s="12">
        <f>IF(Control!$C$11="Highly pure",Parameters!$C$11*'Water demand'!M217/1000,IF(Control!$C$11="Tap water",0,Parameters!$C$21*'Water demand'!M217/1000))</f>
        <v>0</v>
      </c>
      <c r="N217" s="12">
        <f>IF(Control!$C$11="Highly pure",Parameters!$C$11*'Water demand'!N217/1000,IF(Control!$C$11="Tap water",0,Parameters!$C$21*'Water demand'!N217/1000))</f>
        <v>0</v>
      </c>
      <c r="O217" s="12">
        <f>IF(Control!$C$11="Highly pure",Parameters!$C$11*'Water demand'!O217/1000,IF(Control!$C$11="Tap water",0,Parameters!$C$21*'Water demand'!O217/1000))</f>
        <v>0</v>
      </c>
      <c r="P217" s="12">
        <f>IF(Control!$C$11="Highly pure",Parameters!$C$11*'Water demand'!P217/1000,IF(Control!$C$11="Tap water",0,Parameters!$C$21*'Water demand'!P217/1000))</f>
        <v>0</v>
      </c>
      <c r="Q217" s="12">
        <f>IF(Control!$C$11="Highly pure",Parameters!$C$11*'Water demand'!Q217/1000,IF(Control!$C$11="Tap water",0,Parameters!$C$21*'Water demand'!Q217/1000))</f>
        <v>0</v>
      </c>
      <c r="R217" s="12">
        <f>IF(Control!$C$11="Highly pure",Parameters!$C$11*'Water demand'!R217/1000,IF(Control!$C$11="Tap water",0,Parameters!$C$21*'Water demand'!R217/1000))</f>
        <v>0</v>
      </c>
      <c r="S217" s="12">
        <f>IF(Control!$C$11="Highly pure",Parameters!$C$11*'Water demand'!S217/1000,IF(Control!$C$11="Tap water",0,Parameters!$C$21*'Water demand'!S217/1000))</f>
        <v>0</v>
      </c>
      <c r="T217" s="12">
        <f>IF(Control!$C$11="Highly pure",Parameters!$C$11*'Water demand'!T217/1000,IF(Control!$C$11="Tap water",0,Parameters!$C$21*'Water demand'!T217/1000))</f>
        <v>0</v>
      </c>
      <c r="U217" s="12">
        <f>IF(Control!$C$11="Highly pure",Parameters!$C$11*'Water demand'!U217/1000,IF(Control!$C$11="Tap water",0,Parameters!$C$21*'Water demand'!U217/1000))</f>
        <v>0</v>
      </c>
      <c r="V217" s="12">
        <f>IF(Control!$C$11="Highly pure",Parameters!$C$11*'Water demand'!V217/1000,IF(Control!$C$11="Tap water",0,Parameters!$C$21*'Water demand'!V217/1000))</f>
        <v>0</v>
      </c>
      <c r="W217" s="12">
        <f>IF(Control!$C$11="Highly pure",Parameters!$C$11*'Water demand'!W217/1000,IF(Control!$C$11="Tap water",0,Parameters!$C$21*'Water demand'!W217/1000))</f>
        <v>0</v>
      </c>
      <c r="X217" s="12">
        <f>IF(Control!$C$11="Highly pure",Parameters!$C$11*'Water demand'!X217/1000,IF(Control!$C$11="Tap water",0,Parameters!$C$21*'Water demand'!X217/1000))</f>
        <v>0</v>
      </c>
      <c r="Y217" s="12">
        <f>IF(Control!$C$11="Highly pure",Parameters!$C$11*'Water demand'!Y217/1000,IF(Control!$C$11="Tap water",0,Parameters!$C$21*'Water demand'!Y217/1000))</f>
        <v>0</v>
      </c>
      <c r="Z217" s="12">
        <f>IF(Control!$C$11="Highly pure",Parameters!$C$11*'Water demand'!Z217/1000,IF(Control!$C$11="Tap water",0,Parameters!$C$21*'Water demand'!Z217/1000))</f>
        <v>0</v>
      </c>
      <c r="AB217" s="7">
        <f t="shared" si="3"/>
        <v>0</v>
      </c>
    </row>
    <row r="218" spans="2:28" x14ac:dyDescent="0.2">
      <c r="B218" s="6">
        <v>44412</v>
      </c>
      <c r="C218" s="12">
        <f>IF(Control!$C$11="Highly pure",Parameters!$C$11*'Water demand'!C218/1000,IF(Control!$C$11="Tap water",0,Parameters!$C$21*'Water demand'!C218/1000))</f>
        <v>0</v>
      </c>
      <c r="D218" s="12">
        <f>IF(Control!$C$11="Highly pure",Parameters!$C$11*'Water demand'!D218/1000,IF(Control!$C$11="Tap water",0,Parameters!$C$21*'Water demand'!D218/1000))</f>
        <v>0</v>
      </c>
      <c r="E218" s="12">
        <f>IF(Control!$C$11="Highly pure",Parameters!$C$11*'Water demand'!E218/1000,IF(Control!$C$11="Tap water",0,Parameters!$C$21*'Water demand'!E218/1000))</f>
        <v>0</v>
      </c>
      <c r="F218" s="12">
        <f>IF(Control!$C$11="Highly pure",Parameters!$C$11*'Water demand'!F218/1000,IF(Control!$C$11="Tap water",0,Parameters!$C$21*'Water demand'!F218/1000))</f>
        <v>0</v>
      </c>
      <c r="G218" s="12">
        <f>IF(Control!$C$11="Highly pure",Parameters!$C$11*'Water demand'!G218/1000,IF(Control!$C$11="Tap water",0,Parameters!$C$21*'Water demand'!G218/1000))</f>
        <v>0</v>
      </c>
      <c r="H218" s="12">
        <f>IF(Control!$C$11="Highly pure",Parameters!$C$11*'Water demand'!H218/1000,IF(Control!$C$11="Tap water",0,Parameters!$C$21*'Water demand'!H218/1000))</f>
        <v>0</v>
      </c>
      <c r="I218" s="12">
        <f>IF(Control!$C$11="Highly pure",Parameters!$C$11*'Water demand'!I218/1000,IF(Control!$C$11="Tap water",0,Parameters!$C$21*'Water demand'!I218/1000))</f>
        <v>0</v>
      </c>
      <c r="J218" s="12">
        <f>IF(Control!$C$11="Highly pure",Parameters!$C$11*'Water demand'!J218/1000,IF(Control!$C$11="Tap water",0,Parameters!$C$21*'Water demand'!J218/1000))</f>
        <v>0</v>
      </c>
      <c r="K218" s="12">
        <f>IF(Control!$C$11="Highly pure",Parameters!$C$11*'Water demand'!K218/1000,IF(Control!$C$11="Tap water",0,Parameters!$C$21*'Water demand'!K218/1000))</f>
        <v>0</v>
      </c>
      <c r="L218" s="12">
        <f>IF(Control!$C$11="Highly pure",Parameters!$C$11*'Water demand'!L218/1000,IF(Control!$C$11="Tap water",0,Parameters!$C$21*'Water demand'!L218/1000))</f>
        <v>0</v>
      </c>
      <c r="M218" s="12">
        <f>IF(Control!$C$11="Highly pure",Parameters!$C$11*'Water demand'!M218/1000,IF(Control!$C$11="Tap water",0,Parameters!$C$21*'Water demand'!M218/1000))</f>
        <v>0</v>
      </c>
      <c r="N218" s="12">
        <f>IF(Control!$C$11="Highly pure",Parameters!$C$11*'Water demand'!N218/1000,IF(Control!$C$11="Tap water",0,Parameters!$C$21*'Water demand'!N218/1000))</f>
        <v>0</v>
      </c>
      <c r="O218" s="12">
        <f>IF(Control!$C$11="Highly pure",Parameters!$C$11*'Water demand'!O218/1000,IF(Control!$C$11="Tap water",0,Parameters!$C$21*'Water demand'!O218/1000))</f>
        <v>0</v>
      </c>
      <c r="P218" s="12">
        <f>IF(Control!$C$11="Highly pure",Parameters!$C$11*'Water demand'!P218/1000,IF(Control!$C$11="Tap water",0,Parameters!$C$21*'Water demand'!P218/1000))</f>
        <v>0</v>
      </c>
      <c r="Q218" s="12">
        <f>IF(Control!$C$11="Highly pure",Parameters!$C$11*'Water demand'!Q218/1000,IF(Control!$C$11="Tap water",0,Parameters!$C$21*'Water demand'!Q218/1000))</f>
        <v>0</v>
      </c>
      <c r="R218" s="12">
        <f>IF(Control!$C$11="Highly pure",Parameters!$C$11*'Water demand'!R218/1000,IF(Control!$C$11="Tap water",0,Parameters!$C$21*'Water demand'!R218/1000))</f>
        <v>0</v>
      </c>
      <c r="S218" s="12">
        <f>IF(Control!$C$11="Highly pure",Parameters!$C$11*'Water demand'!S218/1000,IF(Control!$C$11="Tap water",0,Parameters!$C$21*'Water demand'!S218/1000))</f>
        <v>0</v>
      </c>
      <c r="T218" s="12">
        <f>IF(Control!$C$11="Highly pure",Parameters!$C$11*'Water demand'!T218/1000,IF(Control!$C$11="Tap water",0,Parameters!$C$21*'Water demand'!T218/1000))</f>
        <v>0</v>
      </c>
      <c r="U218" s="12">
        <f>IF(Control!$C$11="Highly pure",Parameters!$C$11*'Water demand'!U218/1000,IF(Control!$C$11="Tap water",0,Parameters!$C$21*'Water demand'!U218/1000))</f>
        <v>0</v>
      </c>
      <c r="V218" s="12">
        <f>IF(Control!$C$11="Highly pure",Parameters!$C$11*'Water demand'!V218/1000,IF(Control!$C$11="Tap water",0,Parameters!$C$21*'Water demand'!V218/1000))</f>
        <v>0</v>
      </c>
      <c r="W218" s="12">
        <f>IF(Control!$C$11="Highly pure",Parameters!$C$11*'Water demand'!W218/1000,IF(Control!$C$11="Tap water",0,Parameters!$C$21*'Water demand'!W218/1000))</f>
        <v>0</v>
      </c>
      <c r="X218" s="12">
        <f>IF(Control!$C$11="Highly pure",Parameters!$C$11*'Water demand'!X218/1000,IF(Control!$C$11="Tap water",0,Parameters!$C$21*'Water demand'!X218/1000))</f>
        <v>0</v>
      </c>
      <c r="Y218" s="12">
        <f>IF(Control!$C$11="Highly pure",Parameters!$C$11*'Water demand'!Y218/1000,IF(Control!$C$11="Tap water",0,Parameters!$C$21*'Water demand'!Y218/1000))</f>
        <v>0</v>
      </c>
      <c r="Z218" s="12">
        <f>IF(Control!$C$11="Highly pure",Parameters!$C$11*'Water demand'!Z218/1000,IF(Control!$C$11="Tap water",0,Parameters!$C$21*'Water demand'!Z218/1000))</f>
        <v>0</v>
      </c>
      <c r="AB218" s="7">
        <f t="shared" si="3"/>
        <v>0</v>
      </c>
    </row>
    <row r="219" spans="2:28" x14ac:dyDescent="0.2">
      <c r="B219" s="6">
        <v>44413</v>
      </c>
      <c r="C219" s="12">
        <f>IF(Control!$C$11="Highly pure",Parameters!$C$11*'Water demand'!C219/1000,IF(Control!$C$11="Tap water",0,Parameters!$C$21*'Water demand'!C219/1000))</f>
        <v>0</v>
      </c>
      <c r="D219" s="12">
        <f>IF(Control!$C$11="Highly pure",Parameters!$C$11*'Water demand'!D219/1000,IF(Control!$C$11="Tap water",0,Parameters!$C$21*'Water demand'!D219/1000))</f>
        <v>0</v>
      </c>
      <c r="E219" s="12">
        <f>IF(Control!$C$11="Highly pure",Parameters!$C$11*'Water demand'!E219/1000,IF(Control!$C$11="Tap water",0,Parameters!$C$21*'Water demand'!E219/1000))</f>
        <v>0</v>
      </c>
      <c r="F219" s="12">
        <f>IF(Control!$C$11="Highly pure",Parameters!$C$11*'Water demand'!F219/1000,IF(Control!$C$11="Tap water",0,Parameters!$C$21*'Water demand'!F219/1000))</f>
        <v>0</v>
      </c>
      <c r="G219" s="12">
        <f>IF(Control!$C$11="Highly pure",Parameters!$C$11*'Water demand'!G219/1000,IF(Control!$C$11="Tap water",0,Parameters!$C$21*'Water demand'!G219/1000))</f>
        <v>0</v>
      </c>
      <c r="H219" s="12">
        <f>IF(Control!$C$11="Highly pure",Parameters!$C$11*'Water demand'!H219/1000,IF(Control!$C$11="Tap water",0,Parameters!$C$21*'Water demand'!H219/1000))</f>
        <v>0</v>
      </c>
      <c r="I219" s="12">
        <f>IF(Control!$C$11="Highly pure",Parameters!$C$11*'Water demand'!I219/1000,IF(Control!$C$11="Tap water",0,Parameters!$C$21*'Water demand'!I219/1000))</f>
        <v>0</v>
      </c>
      <c r="J219" s="12">
        <f>IF(Control!$C$11="Highly pure",Parameters!$C$11*'Water demand'!J219/1000,IF(Control!$C$11="Tap water",0,Parameters!$C$21*'Water demand'!J219/1000))</f>
        <v>0</v>
      </c>
      <c r="K219" s="12">
        <f>IF(Control!$C$11="Highly pure",Parameters!$C$11*'Water demand'!K219/1000,IF(Control!$C$11="Tap water",0,Parameters!$C$21*'Water demand'!K219/1000))</f>
        <v>0</v>
      </c>
      <c r="L219" s="12">
        <f>IF(Control!$C$11="Highly pure",Parameters!$C$11*'Water demand'!L219/1000,IF(Control!$C$11="Tap water",0,Parameters!$C$21*'Water demand'!L219/1000))</f>
        <v>0</v>
      </c>
      <c r="M219" s="12">
        <f>IF(Control!$C$11="Highly pure",Parameters!$C$11*'Water demand'!M219/1000,IF(Control!$C$11="Tap water",0,Parameters!$C$21*'Water demand'!M219/1000))</f>
        <v>0</v>
      </c>
      <c r="N219" s="12">
        <f>IF(Control!$C$11="Highly pure",Parameters!$C$11*'Water demand'!N219/1000,IF(Control!$C$11="Tap water",0,Parameters!$C$21*'Water demand'!N219/1000))</f>
        <v>0</v>
      </c>
      <c r="O219" s="12">
        <f>IF(Control!$C$11="Highly pure",Parameters!$C$11*'Water demand'!O219/1000,IF(Control!$C$11="Tap water",0,Parameters!$C$21*'Water demand'!O219/1000))</f>
        <v>0</v>
      </c>
      <c r="P219" s="12">
        <f>IF(Control!$C$11="Highly pure",Parameters!$C$11*'Water demand'!P219/1000,IF(Control!$C$11="Tap water",0,Parameters!$C$21*'Water demand'!P219/1000))</f>
        <v>0</v>
      </c>
      <c r="Q219" s="12">
        <f>IF(Control!$C$11="Highly pure",Parameters!$C$11*'Water demand'!Q219/1000,IF(Control!$C$11="Tap water",0,Parameters!$C$21*'Water demand'!Q219/1000))</f>
        <v>0</v>
      </c>
      <c r="R219" s="12">
        <f>IF(Control!$C$11="Highly pure",Parameters!$C$11*'Water demand'!R219/1000,IF(Control!$C$11="Tap water",0,Parameters!$C$21*'Water demand'!R219/1000))</f>
        <v>0</v>
      </c>
      <c r="S219" s="12">
        <f>IF(Control!$C$11="Highly pure",Parameters!$C$11*'Water demand'!S219/1000,IF(Control!$C$11="Tap water",0,Parameters!$C$21*'Water demand'!S219/1000))</f>
        <v>0</v>
      </c>
      <c r="T219" s="12">
        <f>IF(Control!$C$11="Highly pure",Parameters!$C$11*'Water demand'!T219/1000,IF(Control!$C$11="Tap water",0,Parameters!$C$21*'Water demand'!T219/1000))</f>
        <v>0</v>
      </c>
      <c r="U219" s="12">
        <f>IF(Control!$C$11="Highly pure",Parameters!$C$11*'Water demand'!U219/1000,IF(Control!$C$11="Tap water",0,Parameters!$C$21*'Water demand'!U219/1000))</f>
        <v>0</v>
      </c>
      <c r="V219" s="12">
        <f>IF(Control!$C$11="Highly pure",Parameters!$C$11*'Water demand'!V219/1000,IF(Control!$C$11="Tap water",0,Parameters!$C$21*'Water demand'!V219/1000))</f>
        <v>0</v>
      </c>
      <c r="W219" s="12">
        <f>IF(Control!$C$11="Highly pure",Parameters!$C$11*'Water demand'!W219/1000,IF(Control!$C$11="Tap water",0,Parameters!$C$21*'Water demand'!W219/1000))</f>
        <v>0</v>
      </c>
      <c r="X219" s="12">
        <f>IF(Control!$C$11="Highly pure",Parameters!$C$11*'Water demand'!X219/1000,IF(Control!$C$11="Tap water",0,Parameters!$C$21*'Water demand'!X219/1000))</f>
        <v>0</v>
      </c>
      <c r="Y219" s="12">
        <f>IF(Control!$C$11="Highly pure",Parameters!$C$11*'Water demand'!Y219/1000,IF(Control!$C$11="Tap water",0,Parameters!$C$21*'Water demand'!Y219/1000))</f>
        <v>0</v>
      </c>
      <c r="Z219" s="12">
        <f>IF(Control!$C$11="Highly pure",Parameters!$C$11*'Water demand'!Z219/1000,IF(Control!$C$11="Tap water",0,Parameters!$C$21*'Water demand'!Z219/1000))</f>
        <v>0</v>
      </c>
      <c r="AB219" s="7">
        <f t="shared" si="3"/>
        <v>0</v>
      </c>
    </row>
    <row r="220" spans="2:28" x14ac:dyDescent="0.2">
      <c r="B220" s="6">
        <v>44414</v>
      </c>
      <c r="C220" s="12">
        <f>IF(Control!$C$11="Highly pure",Parameters!$C$11*'Water demand'!C220/1000,IF(Control!$C$11="Tap water",0,Parameters!$C$21*'Water demand'!C220/1000))</f>
        <v>0</v>
      </c>
      <c r="D220" s="12">
        <f>IF(Control!$C$11="Highly pure",Parameters!$C$11*'Water demand'!D220/1000,IF(Control!$C$11="Tap water",0,Parameters!$C$21*'Water demand'!D220/1000))</f>
        <v>0</v>
      </c>
      <c r="E220" s="12">
        <f>IF(Control!$C$11="Highly pure",Parameters!$C$11*'Water demand'!E220/1000,IF(Control!$C$11="Tap water",0,Parameters!$C$21*'Water demand'!E220/1000))</f>
        <v>0</v>
      </c>
      <c r="F220" s="12">
        <f>IF(Control!$C$11="Highly pure",Parameters!$C$11*'Water demand'!F220/1000,IF(Control!$C$11="Tap water",0,Parameters!$C$21*'Water demand'!F220/1000))</f>
        <v>0</v>
      </c>
      <c r="G220" s="12">
        <f>IF(Control!$C$11="Highly pure",Parameters!$C$11*'Water demand'!G220/1000,IF(Control!$C$11="Tap water",0,Parameters!$C$21*'Water demand'!G220/1000))</f>
        <v>0</v>
      </c>
      <c r="H220" s="12">
        <f>IF(Control!$C$11="Highly pure",Parameters!$C$11*'Water demand'!H220/1000,IF(Control!$C$11="Tap water",0,Parameters!$C$21*'Water demand'!H220/1000))</f>
        <v>0</v>
      </c>
      <c r="I220" s="12">
        <f>IF(Control!$C$11="Highly pure",Parameters!$C$11*'Water demand'!I220/1000,IF(Control!$C$11="Tap water",0,Parameters!$C$21*'Water demand'!I220/1000))</f>
        <v>0</v>
      </c>
      <c r="J220" s="12">
        <f>IF(Control!$C$11="Highly pure",Parameters!$C$11*'Water demand'!J220/1000,IF(Control!$C$11="Tap water",0,Parameters!$C$21*'Water demand'!J220/1000))</f>
        <v>0</v>
      </c>
      <c r="K220" s="12">
        <f>IF(Control!$C$11="Highly pure",Parameters!$C$11*'Water demand'!K220/1000,IF(Control!$C$11="Tap water",0,Parameters!$C$21*'Water demand'!K220/1000))</f>
        <v>0</v>
      </c>
      <c r="L220" s="12">
        <f>IF(Control!$C$11="Highly pure",Parameters!$C$11*'Water demand'!L220/1000,IF(Control!$C$11="Tap water",0,Parameters!$C$21*'Water demand'!L220/1000))</f>
        <v>0</v>
      </c>
      <c r="M220" s="12">
        <f>IF(Control!$C$11="Highly pure",Parameters!$C$11*'Water demand'!M220/1000,IF(Control!$C$11="Tap water",0,Parameters!$C$21*'Water demand'!M220/1000))</f>
        <v>0</v>
      </c>
      <c r="N220" s="12">
        <f>IF(Control!$C$11="Highly pure",Parameters!$C$11*'Water demand'!N220/1000,IF(Control!$C$11="Tap water",0,Parameters!$C$21*'Water demand'!N220/1000))</f>
        <v>0</v>
      </c>
      <c r="O220" s="12">
        <f>IF(Control!$C$11="Highly pure",Parameters!$C$11*'Water demand'!O220/1000,IF(Control!$C$11="Tap water",0,Parameters!$C$21*'Water demand'!O220/1000))</f>
        <v>0</v>
      </c>
      <c r="P220" s="12">
        <f>IF(Control!$C$11="Highly pure",Parameters!$C$11*'Water demand'!P220/1000,IF(Control!$C$11="Tap water",0,Parameters!$C$21*'Water demand'!P220/1000))</f>
        <v>0</v>
      </c>
      <c r="Q220" s="12">
        <f>IF(Control!$C$11="Highly pure",Parameters!$C$11*'Water demand'!Q220/1000,IF(Control!$C$11="Tap water",0,Parameters!$C$21*'Water demand'!Q220/1000))</f>
        <v>0</v>
      </c>
      <c r="R220" s="12">
        <f>IF(Control!$C$11="Highly pure",Parameters!$C$11*'Water demand'!R220/1000,IF(Control!$C$11="Tap water",0,Parameters!$C$21*'Water demand'!R220/1000))</f>
        <v>0</v>
      </c>
      <c r="S220" s="12">
        <f>IF(Control!$C$11="Highly pure",Parameters!$C$11*'Water demand'!S220/1000,IF(Control!$C$11="Tap water",0,Parameters!$C$21*'Water demand'!S220/1000))</f>
        <v>0</v>
      </c>
      <c r="T220" s="12">
        <f>IF(Control!$C$11="Highly pure",Parameters!$C$11*'Water demand'!T220/1000,IF(Control!$C$11="Tap water",0,Parameters!$C$21*'Water demand'!T220/1000))</f>
        <v>0</v>
      </c>
      <c r="U220" s="12">
        <f>IF(Control!$C$11="Highly pure",Parameters!$C$11*'Water demand'!U220/1000,IF(Control!$C$11="Tap water",0,Parameters!$C$21*'Water demand'!U220/1000))</f>
        <v>0</v>
      </c>
      <c r="V220" s="12">
        <f>IF(Control!$C$11="Highly pure",Parameters!$C$11*'Water demand'!V220/1000,IF(Control!$C$11="Tap water",0,Parameters!$C$21*'Water demand'!V220/1000))</f>
        <v>0</v>
      </c>
      <c r="W220" s="12">
        <f>IF(Control!$C$11="Highly pure",Parameters!$C$11*'Water demand'!W220/1000,IF(Control!$C$11="Tap water",0,Parameters!$C$21*'Water demand'!W220/1000))</f>
        <v>0</v>
      </c>
      <c r="X220" s="12">
        <f>IF(Control!$C$11="Highly pure",Parameters!$C$11*'Water demand'!X220/1000,IF(Control!$C$11="Tap water",0,Parameters!$C$21*'Water demand'!X220/1000))</f>
        <v>0</v>
      </c>
      <c r="Y220" s="12">
        <f>IF(Control!$C$11="Highly pure",Parameters!$C$11*'Water demand'!Y220/1000,IF(Control!$C$11="Tap water",0,Parameters!$C$21*'Water demand'!Y220/1000))</f>
        <v>0</v>
      </c>
      <c r="Z220" s="12">
        <f>IF(Control!$C$11="Highly pure",Parameters!$C$11*'Water demand'!Z220/1000,IF(Control!$C$11="Tap water",0,Parameters!$C$21*'Water demand'!Z220/1000))</f>
        <v>0</v>
      </c>
      <c r="AB220" s="7">
        <f t="shared" si="3"/>
        <v>0</v>
      </c>
    </row>
    <row r="221" spans="2:28" x14ac:dyDescent="0.2">
      <c r="B221" s="6">
        <v>44415</v>
      </c>
      <c r="C221" s="12">
        <f>IF(Control!$C$11="Highly pure",Parameters!$C$11*'Water demand'!C221/1000,IF(Control!$C$11="Tap water",0,Parameters!$C$21*'Water demand'!C221/1000))</f>
        <v>0</v>
      </c>
      <c r="D221" s="12">
        <f>IF(Control!$C$11="Highly pure",Parameters!$C$11*'Water demand'!D221/1000,IF(Control!$C$11="Tap water",0,Parameters!$C$21*'Water demand'!D221/1000))</f>
        <v>0</v>
      </c>
      <c r="E221" s="12">
        <f>IF(Control!$C$11="Highly pure",Parameters!$C$11*'Water demand'!E221/1000,IF(Control!$C$11="Tap water",0,Parameters!$C$21*'Water demand'!E221/1000))</f>
        <v>0</v>
      </c>
      <c r="F221" s="12">
        <f>IF(Control!$C$11="Highly pure",Parameters!$C$11*'Water demand'!F221/1000,IF(Control!$C$11="Tap water",0,Parameters!$C$21*'Water demand'!F221/1000))</f>
        <v>0</v>
      </c>
      <c r="G221" s="12">
        <f>IF(Control!$C$11="Highly pure",Parameters!$C$11*'Water demand'!G221/1000,IF(Control!$C$11="Tap water",0,Parameters!$C$21*'Water demand'!G221/1000))</f>
        <v>0</v>
      </c>
      <c r="H221" s="12">
        <f>IF(Control!$C$11="Highly pure",Parameters!$C$11*'Water demand'!H221/1000,IF(Control!$C$11="Tap water",0,Parameters!$C$21*'Water demand'!H221/1000))</f>
        <v>0</v>
      </c>
      <c r="I221" s="12">
        <f>IF(Control!$C$11="Highly pure",Parameters!$C$11*'Water demand'!I221/1000,IF(Control!$C$11="Tap water",0,Parameters!$C$21*'Water demand'!I221/1000))</f>
        <v>0</v>
      </c>
      <c r="J221" s="12">
        <f>IF(Control!$C$11="Highly pure",Parameters!$C$11*'Water demand'!J221/1000,IF(Control!$C$11="Tap water",0,Parameters!$C$21*'Water demand'!J221/1000))</f>
        <v>0</v>
      </c>
      <c r="K221" s="12">
        <f>IF(Control!$C$11="Highly pure",Parameters!$C$11*'Water demand'!K221/1000,IF(Control!$C$11="Tap water",0,Parameters!$C$21*'Water demand'!K221/1000))</f>
        <v>0</v>
      </c>
      <c r="L221" s="12">
        <f>IF(Control!$C$11="Highly pure",Parameters!$C$11*'Water demand'!L221/1000,IF(Control!$C$11="Tap water",0,Parameters!$C$21*'Water demand'!L221/1000))</f>
        <v>0</v>
      </c>
      <c r="M221" s="12">
        <f>IF(Control!$C$11="Highly pure",Parameters!$C$11*'Water demand'!M221/1000,IF(Control!$C$11="Tap water",0,Parameters!$C$21*'Water demand'!M221/1000))</f>
        <v>0</v>
      </c>
      <c r="N221" s="12">
        <f>IF(Control!$C$11="Highly pure",Parameters!$C$11*'Water demand'!N221/1000,IF(Control!$C$11="Tap water",0,Parameters!$C$21*'Water demand'!N221/1000))</f>
        <v>0</v>
      </c>
      <c r="O221" s="12">
        <f>IF(Control!$C$11="Highly pure",Parameters!$C$11*'Water demand'!O221/1000,IF(Control!$C$11="Tap water",0,Parameters!$C$21*'Water demand'!O221/1000))</f>
        <v>0</v>
      </c>
      <c r="P221" s="12">
        <f>IF(Control!$C$11="Highly pure",Parameters!$C$11*'Water demand'!P221/1000,IF(Control!$C$11="Tap water",0,Parameters!$C$21*'Water demand'!P221/1000))</f>
        <v>0</v>
      </c>
      <c r="Q221" s="12">
        <f>IF(Control!$C$11="Highly pure",Parameters!$C$11*'Water demand'!Q221/1000,IF(Control!$C$11="Tap water",0,Parameters!$C$21*'Water demand'!Q221/1000))</f>
        <v>0</v>
      </c>
      <c r="R221" s="12">
        <f>IF(Control!$C$11="Highly pure",Parameters!$C$11*'Water demand'!R221/1000,IF(Control!$C$11="Tap water",0,Parameters!$C$21*'Water demand'!R221/1000))</f>
        <v>0</v>
      </c>
      <c r="S221" s="12">
        <f>IF(Control!$C$11="Highly pure",Parameters!$C$11*'Water demand'!S221/1000,IF(Control!$C$11="Tap water",0,Parameters!$C$21*'Water demand'!S221/1000))</f>
        <v>0</v>
      </c>
      <c r="T221" s="12">
        <f>IF(Control!$C$11="Highly pure",Parameters!$C$11*'Water demand'!T221/1000,IF(Control!$C$11="Tap water",0,Parameters!$C$21*'Water demand'!T221/1000))</f>
        <v>0</v>
      </c>
      <c r="U221" s="12">
        <f>IF(Control!$C$11="Highly pure",Parameters!$C$11*'Water demand'!U221/1000,IF(Control!$C$11="Tap water",0,Parameters!$C$21*'Water demand'!U221/1000))</f>
        <v>0</v>
      </c>
      <c r="V221" s="12">
        <f>IF(Control!$C$11="Highly pure",Parameters!$C$11*'Water demand'!V221/1000,IF(Control!$C$11="Tap water",0,Parameters!$C$21*'Water demand'!V221/1000))</f>
        <v>0</v>
      </c>
      <c r="W221" s="12">
        <f>IF(Control!$C$11="Highly pure",Parameters!$C$11*'Water demand'!W221/1000,IF(Control!$C$11="Tap water",0,Parameters!$C$21*'Water demand'!W221/1000))</f>
        <v>0</v>
      </c>
      <c r="X221" s="12">
        <f>IF(Control!$C$11="Highly pure",Parameters!$C$11*'Water demand'!X221/1000,IF(Control!$C$11="Tap water",0,Parameters!$C$21*'Water demand'!X221/1000))</f>
        <v>0</v>
      </c>
      <c r="Y221" s="12">
        <f>IF(Control!$C$11="Highly pure",Parameters!$C$11*'Water demand'!Y221/1000,IF(Control!$C$11="Tap water",0,Parameters!$C$21*'Water demand'!Y221/1000))</f>
        <v>0</v>
      </c>
      <c r="Z221" s="12">
        <f>IF(Control!$C$11="Highly pure",Parameters!$C$11*'Water demand'!Z221/1000,IF(Control!$C$11="Tap water",0,Parameters!$C$21*'Water demand'!Z221/1000))</f>
        <v>0</v>
      </c>
      <c r="AB221" s="7">
        <f t="shared" si="3"/>
        <v>0</v>
      </c>
    </row>
    <row r="222" spans="2:28" x14ac:dyDescent="0.2">
      <c r="B222" s="6">
        <v>44416</v>
      </c>
      <c r="C222" s="12">
        <f>IF(Control!$C$11="Highly pure",Parameters!$C$11*'Water demand'!C222/1000,IF(Control!$C$11="Tap water",0,Parameters!$C$21*'Water demand'!C222/1000))</f>
        <v>0</v>
      </c>
      <c r="D222" s="12">
        <f>IF(Control!$C$11="Highly pure",Parameters!$C$11*'Water demand'!D222/1000,IF(Control!$C$11="Tap water",0,Parameters!$C$21*'Water demand'!D222/1000))</f>
        <v>0</v>
      </c>
      <c r="E222" s="12">
        <f>IF(Control!$C$11="Highly pure",Parameters!$C$11*'Water demand'!E222/1000,IF(Control!$C$11="Tap water",0,Parameters!$C$21*'Water demand'!E222/1000))</f>
        <v>0</v>
      </c>
      <c r="F222" s="12">
        <f>IF(Control!$C$11="Highly pure",Parameters!$C$11*'Water demand'!F222/1000,IF(Control!$C$11="Tap water",0,Parameters!$C$21*'Water demand'!F222/1000))</f>
        <v>0</v>
      </c>
      <c r="G222" s="12">
        <f>IF(Control!$C$11="Highly pure",Parameters!$C$11*'Water demand'!G222/1000,IF(Control!$C$11="Tap water",0,Parameters!$C$21*'Water demand'!G222/1000))</f>
        <v>0</v>
      </c>
      <c r="H222" s="12">
        <f>IF(Control!$C$11="Highly pure",Parameters!$C$11*'Water demand'!H222/1000,IF(Control!$C$11="Tap water",0,Parameters!$C$21*'Water demand'!H222/1000))</f>
        <v>0</v>
      </c>
      <c r="I222" s="12">
        <f>IF(Control!$C$11="Highly pure",Parameters!$C$11*'Water demand'!I222/1000,IF(Control!$C$11="Tap water",0,Parameters!$C$21*'Water demand'!I222/1000))</f>
        <v>0</v>
      </c>
      <c r="J222" s="12">
        <f>IF(Control!$C$11="Highly pure",Parameters!$C$11*'Water demand'!J222/1000,IF(Control!$C$11="Tap water",0,Parameters!$C$21*'Water demand'!J222/1000))</f>
        <v>0</v>
      </c>
      <c r="K222" s="12">
        <f>IF(Control!$C$11="Highly pure",Parameters!$C$11*'Water demand'!K222/1000,IF(Control!$C$11="Tap water",0,Parameters!$C$21*'Water demand'!K222/1000))</f>
        <v>0</v>
      </c>
      <c r="L222" s="12">
        <f>IF(Control!$C$11="Highly pure",Parameters!$C$11*'Water demand'!L222/1000,IF(Control!$C$11="Tap water",0,Parameters!$C$21*'Water demand'!L222/1000))</f>
        <v>0</v>
      </c>
      <c r="M222" s="12">
        <f>IF(Control!$C$11="Highly pure",Parameters!$C$11*'Water demand'!M222/1000,IF(Control!$C$11="Tap water",0,Parameters!$C$21*'Water demand'!M222/1000))</f>
        <v>0</v>
      </c>
      <c r="N222" s="12">
        <f>IF(Control!$C$11="Highly pure",Parameters!$C$11*'Water demand'!N222/1000,IF(Control!$C$11="Tap water",0,Parameters!$C$21*'Water demand'!N222/1000))</f>
        <v>0</v>
      </c>
      <c r="O222" s="12">
        <f>IF(Control!$C$11="Highly pure",Parameters!$C$11*'Water demand'!O222/1000,IF(Control!$C$11="Tap water",0,Parameters!$C$21*'Water demand'!O222/1000))</f>
        <v>0</v>
      </c>
      <c r="P222" s="12">
        <f>IF(Control!$C$11="Highly pure",Parameters!$C$11*'Water demand'!P222/1000,IF(Control!$C$11="Tap water",0,Parameters!$C$21*'Water demand'!P222/1000))</f>
        <v>0</v>
      </c>
      <c r="Q222" s="12">
        <f>IF(Control!$C$11="Highly pure",Parameters!$C$11*'Water demand'!Q222/1000,IF(Control!$C$11="Tap water",0,Parameters!$C$21*'Water demand'!Q222/1000))</f>
        <v>0</v>
      </c>
      <c r="R222" s="12">
        <f>IF(Control!$C$11="Highly pure",Parameters!$C$11*'Water demand'!R222/1000,IF(Control!$C$11="Tap water",0,Parameters!$C$21*'Water demand'!R222/1000))</f>
        <v>0</v>
      </c>
      <c r="S222" s="12">
        <f>IF(Control!$C$11="Highly pure",Parameters!$C$11*'Water demand'!S222/1000,IF(Control!$C$11="Tap water",0,Parameters!$C$21*'Water demand'!S222/1000))</f>
        <v>0</v>
      </c>
      <c r="T222" s="12">
        <f>IF(Control!$C$11="Highly pure",Parameters!$C$11*'Water demand'!T222/1000,IF(Control!$C$11="Tap water",0,Parameters!$C$21*'Water demand'!T222/1000))</f>
        <v>0</v>
      </c>
      <c r="U222" s="12">
        <f>IF(Control!$C$11="Highly pure",Parameters!$C$11*'Water demand'!U222/1000,IF(Control!$C$11="Tap water",0,Parameters!$C$21*'Water demand'!U222/1000))</f>
        <v>0</v>
      </c>
      <c r="V222" s="12">
        <f>IF(Control!$C$11="Highly pure",Parameters!$C$11*'Water demand'!V222/1000,IF(Control!$C$11="Tap water",0,Parameters!$C$21*'Water demand'!V222/1000))</f>
        <v>0</v>
      </c>
      <c r="W222" s="12">
        <f>IF(Control!$C$11="Highly pure",Parameters!$C$11*'Water demand'!W222/1000,IF(Control!$C$11="Tap water",0,Parameters!$C$21*'Water demand'!W222/1000))</f>
        <v>0</v>
      </c>
      <c r="X222" s="12">
        <f>IF(Control!$C$11="Highly pure",Parameters!$C$11*'Water demand'!X222/1000,IF(Control!$C$11="Tap water",0,Parameters!$C$21*'Water demand'!X222/1000))</f>
        <v>0</v>
      </c>
      <c r="Y222" s="12">
        <f>IF(Control!$C$11="Highly pure",Parameters!$C$11*'Water demand'!Y222/1000,IF(Control!$C$11="Tap water",0,Parameters!$C$21*'Water demand'!Y222/1000))</f>
        <v>0</v>
      </c>
      <c r="Z222" s="12">
        <f>IF(Control!$C$11="Highly pure",Parameters!$C$11*'Water demand'!Z222/1000,IF(Control!$C$11="Tap water",0,Parameters!$C$21*'Water demand'!Z222/1000))</f>
        <v>0</v>
      </c>
      <c r="AB222" s="7">
        <f t="shared" si="3"/>
        <v>0</v>
      </c>
    </row>
    <row r="223" spans="2:28" x14ac:dyDescent="0.2">
      <c r="B223" s="6">
        <v>44417</v>
      </c>
      <c r="C223" s="12">
        <f>IF(Control!$C$11="Highly pure",Parameters!$C$11*'Water demand'!C223/1000,IF(Control!$C$11="Tap water",0,Parameters!$C$21*'Water demand'!C223/1000))</f>
        <v>0</v>
      </c>
      <c r="D223" s="12">
        <f>IF(Control!$C$11="Highly pure",Parameters!$C$11*'Water demand'!D223/1000,IF(Control!$C$11="Tap water",0,Parameters!$C$21*'Water demand'!D223/1000))</f>
        <v>0</v>
      </c>
      <c r="E223" s="12">
        <f>IF(Control!$C$11="Highly pure",Parameters!$C$11*'Water demand'!E223/1000,IF(Control!$C$11="Tap water",0,Parameters!$C$21*'Water demand'!E223/1000))</f>
        <v>0</v>
      </c>
      <c r="F223" s="12">
        <f>IF(Control!$C$11="Highly pure",Parameters!$C$11*'Water demand'!F223/1000,IF(Control!$C$11="Tap water",0,Parameters!$C$21*'Water demand'!F223/1000))</f>
        <v>0</v>
      </c>
      <c r="G223" s="12">
        <f>IF(Control!$C$11="Highly pure",Parameters!$C$11*'Water demand'!G223/1000,IF(Control!$C$11="Tap water",0,Parameters!$C$21*'Water demand'!G223/1000))</f>
        <v>0</v>
      </c>
      <c r="H223" s="12">
        <f>IF(Control!$C$11="Highly pure",Parameters!$C$11*'Water demand'!H223/1000,IF(Control!$C$11="Tap water",0,Parameters!$C$21*'Water demand'!H223/1000))</f>
        <v>0</v>
      </c>
      <c r="I223" s="12">
        <f>IF(Control!$C$11="Highly pure",Parameters!$C$11*'Water demand'!I223/1000,IF(Control!$C$11="Tap water",0,Parameters!$C$21*'Water demand'!I223/1000))</f>
        <v>0</v>
      </c>
      <c r="J223" s="12">
        <f>IF(Control!$C$11="Highly pure",Parameters!$C$11*'Water demand'!J223/1000,IF(Control!$C$11="Tap water",0,Parameters!$C$21*'Water demand'!J223/1000))</f>
        <v>0</v>
      </c>
      <c r="K223" s="12">
        <f>IF(Control!$C$11="Highly pure",Parameters!$C$11*'Water demand'!K223/1000,IF(Control!$C$11="Tap water",0,Parameters!$C$21*'Water demand'!K223/1000))</f>
        <v>0</v>
      </c>
      <c r="L223" s="12">
        <f>IF(Control!$C$11="Highly pure",Parameters!$C$11*'Water demand'!L223/1000,IF(Control!$C$11="Tap water",0,Parameters!$C$21*'Water demand'!L223/1000))</f>
        <v>0</v>
      </c>
      <c r="M223" s="12">
        <f>IF(Control!$C$11="Highly pure",Parameters!$C$11*'Water demand'!M223/1000,IF(Control!$C$11="Tap water",0,Parameters!$C$21*'Water demand'!M223/1000))</f>
        <v>0</v>
      </c>
      <c r="N223" s="12">
        <f>IF(Control!$C$11="Highly pure",Parameters!$C$11*'Water demand'!N223/1000,IF(Control!$C$11="Tap water",0,Parameters!$C$21*'Water demand'!N223/1000))</f>
        <v>0</v>
      </c>
      <c r="O223" s="12">
        <f>IF(Control!$C$11="Highly pure",Parameters!$C$11*'Water demand'!O223/1000,IF(Control!$C$11="Tap water",0,Parameters!$C$21*'Water demand'!O223/1000))</f>
        <v>0</v>
      </c>
      <c r="P223" s="12">
        <f>IF(Control!$C$11="Highly pure",Parameters!$C$11*'Water demand'!P223/1000,IF(Control!$C$11="Tap water",0,Parameters!$C$21*'Water demand'!P223/1000))</f>
        <v>0</v>
      </c>
      <c r="Q223" s="12">
        <f>IF(Control!$C$11="Highly pure",Parameters!$C$11*'Water demand'!Q223/1000,IF(Control!$C$11="Tap water",0,Parameters!$C$21*'Water demand'!Q223/1000))</f>
        <v>0</v>
      </c>
      <c r="R223" s="12">
        <f>IF(Control!$C$11="Highly pure",Parameters!$C$11*'Water demand'!R223/1000,IF(Control!$C$11="Tap water",0,Parameters!$C$21*'Water demand'!R223/1000))</f>
        <v>0</v>
      </c>
      <c r="S223" s="12">
        <f>IF(Control!$C$11="Highly pure",Parameters!$C$11*'Water demand'!S223/1000,IF(Control!$C$11="Tap water",0,Parameters!$C$21*'Water demand'!S223/1000))</f>
        <v>0</v>
      </c>
      <c r="T223" s="12">
        <f>IF(Control!$C$11="Highly pure",Parameters!$C$11*'Water demand'!T223/1000,IF(Control!$C$11="Tap water",0,Parameters!$C$21*'Water demand'!T223/1000))</f>
        <v>0</v>
      </c>
      <c r="U223" s="12">
        <f>IF(Control!$C$11="Highly pure",Parameters!$C$11*'Water demand'!U223/1000,IF(Control!$C$11="Tap water",0,Parameters!$C$21*'Water demand'!U223/1000))</f>
        <v>0</v>
      </c>
      <c r="V223" s="12">
        <f>IF(Control!$C$11="Highly pure",Parameters!$C$11*'Water demand'!V223/1000,IF(Control!$C$11="Tap water",0,Parameters!$C$21*'Water demand'!V223/1000))</f>
        <v>0</v>
      </c>
      <c r="W223" s="12">
        <f>IF(Control!$C$11="Highly pure",Parameters!$C$11*'Water demand'!W223/1000,IF(Control!$C$11="Tap water",0,Parameters!$C$21*'Water demand'!W223/1000))</f>
        <v>0</v>
      </c>
      <c r="X223" s="12">
        <f>IF(Control!$C$11="Highly pure",Parameters!$C$11*'Water demand'!X223/1000,IF(Control!$C$11="Tap water",0,Parameters!$C$21*'Water demand'!X223/1000))</f>
        <v>0</v>
      </c>
      <c r="Y223" s="12">
        <f>IF(Control!$C$11="Highly pure",Parameters!$C$11*'Water demand'!Y223/1000,IF(Control!$C$11="Tap water",0,Parameters!$C$21*'Water demand'!Y223/1000))</f>
        <v>0</v>
      </c>
      <c r="Z223" s="12">
        <f>IF(Control!$C$11="Highly pure",Parameters!$C$11*'Water demand'!Z223/1000,IF(Control!$C$11="Tap water",0,Parameters!$C$21*'Water demand'!Z223/1000))</f>
        <v>0</v>
      </c>
      <c r="AB223" s="7">
        <f t="shared" si="3"/>
        <v>0</v>
      </c>
    </row>
    <row r="224" spans="2:28" x14ac:dyDescent="0.2">
      <c r="B224" s="6">
        <v>44418</v>
      </c>
      <c r="C224" s="12">
        <f>IF(Control!$C$11="Highly pure",Parameters!$C$11*'Water demand'!C224/1000,IF(Control!$C$11="Tap water",0,Parameters!$C$21*'Water demand'!C224/1000))</f>
        <v>0</v>
      </c>
      <c r="D224" s="12">
        <f>IF(Control!$C$11="Highly pure",Parameters!$C$11*'Water demand'!D224/1000,IF(Control!$C$11="Tap water",0,Parameters!$C$21*'Water demand'!D224/1000))</f>
        <v>0</v>
      </c>
      <c r="E224" s="12">
        <f>IF(Control!$C$11="Highly pure",Parameters!$C$11*'Water demand'!E224/1000,IF(Control!$C$11="Tap water",0,Parameters!$C$21*'Water demand'!E224/1000))</f>
        <v>0</v>
      </c>
      <c r="F224" s="12">
        <f>IF(Control!$C$11="Highly pure",Parameters!$C$11*'Water demand'!F224/1000,IF(Control!$C$11="Tap water",0,Parameters!$C$21*'Water demand'!F224/1000))</f>
        <v>0</v>
      </c>
      <c r="G224" s="12">
        <f>IF(Control!$C$11="Highly pure",Parameters!$C$11*'Water demand'!G224/1000,IF(Control!$C$11="Tap water",0,Parameters!$C$21*'Water demand'!G224/1000))</f>
        <v>0</v>
      </c>
      <c r="H224" s="12">
        <f>IF(Control!$C$11="Highly pure",Parameters!$C$11*'Water demand'!H224/1000,IF(Control!$C$11="Tap water",0,Parameters!$C$21*'Water demand'!H224/1000))</f>
        <v>0</v>
      </c>
      <c r="I224" s="12">
        <f>IF(Control!$C$11="Highly pure",Parameters!$C$11*'Water demand'!I224/1000,IF(Control!$C$11="Tap water",0,Parameters!$C$21*'Water demand'!I224/1000))</f>
        <v>0</v>
      </c>
      <c r="J224" s="12">
        <f>IF(Control!$C$11="Highly pure",Parameters!$C$11*'Water demand'!J224/1000,IF(Control!$C$11="Tap water",0,Parameters!$C$21*'Water demand'!J224/1000))</f>
        <v>0</v>
      </c>
      <c r="K224" s="12">
        <f>IF(Control!$C$11="Highly pure",Parameters!$C$11*'Water demand'!K224/1000,IF(Control!$C$11="Tap water",0,Parameters!$C$21*'Water demand'!K224/1000))</f>
        <v>0</v>
      </c>
      <c r="L224" s="12">
        <f>IF(Control!$C$11="Highly pure",Parameters!$C$11*'Water demand'!L224/1000,IF(Control!$C$11="Tap water",0,Parameters!$C$21*'Water demand'!L224/1000))</f>
        <v>0</v>
      </c>
      <c r="M224" s="12">
        <f>IF(Control!$C$11="Highly pure",Parameters!$C$11*'Water demand'!M224/1000,IF(Control!$C$11="Tap water",0,Parameters!$C$21*'Water demand'!M224/1000))</f>
        <v>0</v>
      </c>
      <c r="N224" s="12">
        <f>IF(Control!$C$11="Highly pure",Parameters!$C$11*'Water demand'!N224/1000,IF(Control!$C$11="Tap water",0,Parameters!$C$21*'Water demand'!N224/1000))</f>
        <v>0</v>
      </c>
      <c r="O224" s="12">
        <f>IF(Control!$C$11="Highly pure",Parameters!$C$11*'Water demand'!O224/1000,IF(Control!$C$11="Tap water",0,Parameters!$C$21*'Water demand'!O224/1000))</f>
        <v>0</v>
      </c>
      <c r="P224" s="12">
        <f>IF(Control!$C$11="Highly pure",Parameters!$C$11*'Water demand'!P224/1000,IF(Control!$C$11="Tap water",0,Parameters!$C$21*'Water demand'!P224/1000))</f>
        <v>0</v>
      </c>
      <c r="Q224" s="12">
        <f>IF(Control!$C$11="Highly pure",Parameters!$C$11*'Water demand'!Q224/1000,IF(Control!$C$11="Tap water",0,Parameters!$C$21*'Water demand'!Q224/1000))</f>
        <v>0</v>
      </c>
      <c r="R224" s="12">
        <f>IF(Control!$C$11="Highly pure",Parameters!$C$11*'Water demand'!R224/1000,IF(Control!$C$11="Tap water",0,Parameters!$C$21*'Water demand'!R224/1000))</f>
        <v>0</v>
      </c>
      <c r="S224" s="12">
        <f>IF(Control!$C$11="Highly pure",Parameters!$C$11*'Water demand'!S224/1000,IF(Control!$C$11="Tap water",0,Parameters!$C$21*'Water demand'!S224/1000))</f>
        <v>0</v>
      </c>
      <c r="T224" s="12">
        <f>IF(Control!$C$11="Highly pure",Parameters!$C$11*'Water demand'!T224/1000,IF(Control!$C$11="Tap water",0,Parameters!$C$21*'Water demand'!T224/1000))</f>
        <v>0</v>
      </c>
      <c r="U224" s="12">
        <f>IF(Control!$C$11="Highly pure",Parameters!$C$11*'Water demand'!U224/1000,IF(Control!$C$11="Tap water",0,Parameters!$C$21*'Water demand'!U224/1000))</f>
        <v>0</v>
      </c>
      <c r="V224" s="12">
        <f>IF(Control!$C$11="Highly pure",Parameters!$C$11*'Water demand'!V224/1000,IF(Control!$C$11="Tap water",0,Parameters!$C$21*'Water demand'!V224/1000))</f>
        <v>0</v>
      </c>
      <c r="W224" s="12">
        <f>IF(Control!$C$11="Highly pure",Parameters!$C$11*'Water demand'!W224/1000,IF(Control!$C$11="Tap water",0,Parameters!$C$21*'Water demand'!W224/1000))</f>
        <v>0</v>
      </c>
      <c r="X224" s="12">
        <f>IF(Control!$C$11="Highly pure",Parameters!$C$11*'Water demand'!X224/1000,IF(Control!$C$11="Tap water",0,Parameters!$C$21*'Water demand'!X224/1000))</f>
        <v>0</v>
      </c>
      <c r="Y224" s="12">
        <f>IF(Control!$C$11="Highly pure",Parameters!$C$11*'Water demand'!Y224/1000,IF(Control!$C$11="Tap water",0,Parameters!$C$21*'Water demand'!Y224/1000))</f>
        <v>0</v>
      </c>
      <c r="Z224" s="12">
        <f>IF(Control!$C$11="Highly pure",Parameters!$C$11*'Water demand'!Z224/1000,IF(Control!$C$11="Tap water",0,Parameters!$C$21*'Water demand'!Z224/1000))</f>
        <v>0</v>
      </c>
      <c r="AB224" s="7">
        <f t="shared" si="3"/>
        <v>0</v>
      </c>
    </row>
    <row r="225" spans="2:28" x14ac:dyDescent="0.2">
      <c r="B225" s="6">
        <v>44419</v>
      </c>
      <c r="C225" s="12">
        <f>IF(Control!$C$11="Highly pure",Parameters!$C$11*'Water demand'!C225/1000,IF(Control!$C$11="Tap water",0,Parameters!$C$21*'Water demand'!C225/1000))</f>
        <v>0</v>
      </c>
      <c r="D225" s="12">
        <f>IF(Control!$C$11="Highly pure",Parameters!$C$11*'Water demand'!D225/1000,IF(Control!$C$11="Tap water",0,Parameters!$C$21*'Water demand'!D225/1000))</f>
        <v>0</v>
      </c>
      <c r="E225" s="12">
        <f>IF(Control!$C$11="Highly pure",Parameters!$C$11*'Water demand'!E225/1000,IF(Control!$C$11="Tap water",0,Parameters!$C$21*'Water demand'!E225/1000))</f>
        <v>0</v>
      </c>
      <c r="F225" s="12">
        <f>IF(Control!$C$11="Highly pure",Parameters!$C$11*'Water demand'!F225/1000,IF(Control!$C$11="Tap water",0,Parameters!$C$21*'Water demand'!F225/1000))</f>
        <v>0</v>
      </c>
      <c r="G225" s="12">
        <f>IF(Control!$C$11="Highly pure",Parameters!$C$11*'Water demand'!G225/1000,IF(Control!$C$11="Tap water",0,Parameters!$C$21*'Water demand'!G225/1000))</f>
        <v>0</v>
      </c>
      <c r="H225" s="12">
        <f>IF(Control!$C$11="Highly pure",Parameters!$C$11*'Water demand'!H225/1000,IF(Control!$C$11="Tap water",0,Parameters!$C$21*'Water demand'!H225/1000))</f>
        <v>0</v>
      </c>
      <c r="I225" s="12">
        <f>IF(Control!$C$11="Highly pure",Parameters!$C$11*'Water demand'!I225/1000,IF(Control!$C$11="Tap water",0,Parameters!$C$21*'Water demand'!I225/1000))</f>
        <v>0</v>
      </c>
      <c r="J225" s="12">
        <f>IF(Control!$C$11="Highly pure",Parameters!$C$11*'Water demand'!J225/1000,IF(Control!$C$11="Tap water",0,Parameters!$C$21*'Water demand'!J225/1000))</f>
        <v>0</v>
      </c>
      <c r="K225" s="12">
        <f>IF(Control!$C$11="Highly pure",Parameters!$C$11*'Water demand'!K225/1000,IF(Control!$C$11="Tap water",0,Parameters!$C$21*'Water demand'!K225/1000))</f>
        <v>0</v>
      </c>
      <c r="L225" s="12">
        <f>IF(Control!$C$11="Highly pure",Parameters!$C$11*'Water demand'!L225/1000,IF(Control!$C$11="Tap water",0,Parameters!$C$21*'Water demand'!L225/1000))</f>
        <v>0</v>
      </c>
      <c r="M225" s="12">
        <f>IF(Control!$C$11="Highly pure",Parameters!$C$11*'Water demand'!M225/1000,IF(Control!$C$11="Tap water",0,Parameters!$C$21*'Water demand'!M225/1000))</f>
        <v>0</v>
      </c>
      <c r="N225" s="12">
        <f>IF(Control!$C$11="Highly pure",Parameters!$C$11*'Water demand'!N225/1000,IF(Control!$C$11="Tap water",0,Parameters!$C$21*'Water demand'!N225/1000))</f>
        <v>0</v>
      </c>
      <c r="O225" s="12">
        <f>IF(Control!$C$11="Highly pure",Parameters!$C$11*'Water demand'!O225/1000,IF(Control!$C$11="Tap water",0,Parameters!$C$21*'Water demand'!O225/1000))</f>
        <v>0</v>
      </c>
      <c r="P225" s="12">
        <f>IF(Control!$C$11="Highly pure",Parameters!$C$11*'Water demand'!P225/1000,IF(Control!$C$11="Tap water",0,Parameters!$C$21*'Water demand'!P225/1000))</f>
        <v>0</v>
      </c>
      <c r="Q225" s="12">
        <f>IF(Control!$C$11="Highly pure",Parameters!$C$11*'Water demand'!Q225/1000,IF(Control!$C$11="Tap water",0,Parameters!$C$21*'Water demand'!Q225/1000))</f>
        <v>0</v>
      </c>
      <c r="R225" s="12">
        <f>IF(Control!$C$11="Highly pure",Parameters!$C$11*'Water demand'!R225/1000,IF(Control!$C$11="Tap water",0,Parameters!$C$21*'Water demand'!R225/1000))</f>
        <v>0</v>
      </c>
      <c r="S225" s="12">
        <f>IF(Control!$C$11="Highly pure",Parameters!$C$11*'Water demand'!S225/1000,IF(Control!$C$11="Tap water",0,Parameters!$C$21*'Water demand'!S225/1000))</f>
        <v>0</v>
      </c>
      <c r="T225" s="12">
        <f>IF(Control!$C$11="Highly pure",Parameters!$C$11*'Water demand'!T225/1000,IF(Control!$C$11="Tap water",0,Parameters!$C$21*'Water demand'!T225/1000))</f>
        <v>0</v>
      </c>
      <c r="U225" s="12">
        <f>IF(Control!$C$11="Highly pure",Parameters!$C$11*'Water demand'!U225/1000,IF(Control!$C$11="Tap water",0,Parameters!$C$21*'Water demand'!U225/1000))</f>
        <v>0</v>
      </c>
      <c r="V225" s="12">
        <f>IF(Control!$C$11="Highly pure",Parameters!$C$11*'Water demand'!V225/1000,IF(Control!$C$11="Tap water",0,Parameters!$C$21*'Water demand'!V225/1000))</f>
        <v>0</v>
      </c>
      <c r="W225" s="12">
        <f>IF(Control!$C$11="Highly pure",Parameters!$C$11*'Water demand'!W225/1000,IF(Control!$C$11="Tap water",0,Parameters!$C$21*'Water demand'!W225/1000))</f>
        <v>0</v>
      </c>
      <c r="X225" s="12">
        <f>IF(Control!$C$11="Highly pure",Parameters!$C$11*'Water demand'!X225/1000,IF(Control!$C$11="Tap water",0,Parameters!$C$21*'Water demand'!X225/1000))</f>
        <v>0</v>
      </c>
      <c r="Y225" s="12">
        <f>IF(Control!$C$11="Highly pure",Parameters!$C$11*'Water demand'!Y225/1000,IF(Control!$C$11="Tap water",0,Parameters!$C$21*'Water demand'!Y225/1000))</f>
        <v>0</v>
      </c>
      <c r="Z225" s="12">
        <f>IF(Control!$C$11="Highly pure",Parameters!$C$11*'Water demand'!Z225/1000,IF(Control!$C$11="Tap water",0,Parameters!$C$21*'Water demand'!Z225/1000))</f>
        <v>0</v>
      </c>
      <c r="AB225" s="7">
        <f t="shared" si="3"/>
        <v>0</v>
      </c>
    </row>
    <row r="226" spans="2:28" x14ac:dyDescent="0.2">
      <c r="B226" s="6">
        <v>44420</v>
      </c>
      <c r="C226" s="12">
        <f>IF(Control!$C$11="Highly pure",Parameters!$C$11*'Water demand'!C226/1000,IF(Control!$C$11="Tap water",0,Parameters!$C$21*'Water demand'!C226/1000))</f>
        <v>0</v>
      </c>
      <c r="D226" s="12">
        <f>IF(Control!$C$11="Highly pure",Parameters!$C$11*'Water demand'!D226/1000,IF(Control!$C$11="Tap water",0,Parameters!$C$21*'Water demand'!D226/1000))</f>
        <v>0</v>
      </c>
      <c r="E226" s="12">
        <f>IF(Control!$C$11="Highly pure",Parameters!$C$11*'Water demand'!E226/1000,IF(Control!$C$11="Tap water",0,Parameters!$C$21*'Water demand'!E226/1000))</f>
        <v>0</v>
      </c>
      <c r="F226" s="12">
        <f>IF(Control!$C$11="Highly pure",Parameters!$C$11*'Water demand'!F226/1000,IF(Control!$C$11="Tap water",0,Parameters!$C$21*'Water demand'!F226/1000))</f>
        <v>0</v>
      </c>
      <c r="G226" s="12">
        <f>IF(Control!$C$11="Highly pure",Parameters!$C$11*'Water demand'!G226/1000,IF(Control!$C$11="Tap water",0,Parameters!$C$21*'Water demand'!G226/1000))</f>
        <v>0</v>
      </c>
      <c r="H226" s="12">
        <f>IF(Control!$C$11="Highly pure",Parameters!$C$11*'Water demand'!H226/1000,IF(Control!$C$11="Tap water",0,Parameters!$C$21*'Water demand'!H226/1000))</f>
        <v>0</v>
      </c>
      <c r="I226" s="12">
        <f>IF(Control!$C$11="Highly pure",Parameters!$C$11*'Water demand'!I226/1000,IF(Control!$C$11="Tap water",0,Parameters!$C$21*'Water demand'!I226/1000))</f>
        <v>0</v>
      </c>
      <c r="J226" s="12">
        <f>IF(Control!$C$11="Highly pure",Parameters!$C$11*'Water demand'!J226/1000,IF(Control!$C$11="Tap water",0,Parameters!$C$21*'Water demand'!J226/1000))</f>
        <v>0</v>
      </c>
      <c r="K226" s="12">
        <f>IF(Control!$C$11="Highly pure",Parameters!$C$11*'Water demand'!K226/1000,IF(Control!$C$11="Tap water",0,Parameters!$C$21*'Water demand'!K226/1000))</f>
        <v>0</v>
      </c>
      <c r="L226" s="12">
        <f>IF(Control!$C$11="Highly pure",Parameters!$C$11*'Water demand'!L226/1000,IF(Control!$C$11="Tap water",0,Parameters!$C$21*'Water demand'!L226/1000))</f>
        <v>0</v>
      </c>
      <c r="M226" s="12">
        <f>IF(Control!$C$11="Highly pure",Parameters!$C$11*'Water demand'!M226/1000,IF(Control!$C$11="Tap water",0,Parameters!$C$21*'Water demand'!M226/1000))</f>
        <v>0</v>
      </c>
      <c r="N226" s="12">
        <f>IF(Control!$C$11="Highly pure",Parameters!$C$11*'Water demand'!N226/1000,IF(Control!$C$11="Tap water",0,Parameters!$C$21*'Water demand'!N226/1000))</f>
        <v>0</v>
      </c>
      <c r="O226" s="12">
        <f>IF(Control!$C$11="Highly pure",Parameters!$C$11*'Water demand'!O226/1000,IF(Control!$C$11="Tap water",0,Parameters!$C$21*'Water demand'!O226/1000))</f>
        <v>0</v>
      </c>
      <c r="P226" s="12">
        <f>IF(Control!$C$11="Highly pure",Parameters!$C$11*'Water demand'!P226/1000,IF(Control!$C$11="Tap water",0,Parameters!$C$21*'Water demand'!P226/1000))</f>
        <v>0</v>
      </c>
      <c r="Q226" s="12">
        <f>IF(Control!$C$11="Highly pure",Parameters!$C$11*'Water demand'!Q226/1000,IF(Control!$C$11="Tap water",0,Parameters!$C$21*'Water demand'!Q226/1000))</f>
        <v>0</v>
      </c>
      <c r="R226" s="12">
        <f>IF(Control!$C$11="Highly pure",Parameters!$C$11*'Water demand'!R226/1000,IF(Control!$C$11="Tap water",0,Parameters!$C$21*'Water demand'!R226/1000))</f>
        <v>0</v>
      </c>
      <c r="S226" s="12">
        <f>IF(Control!$C$11="Highly pure",Parameters!$C$11*'Water demand'!S226/1000,IF(Control!$C$11="Tap water",0,Parameters!$C$21*'Water demand'!S226/1000))</f>
        <v>0</v>
      </c>
      <c r="T226" s="12">
        <f>IF(Control!$C$11="Highly pure",Parameters!$C$11*'Water demand'!T226/1000,IF(Control!$C$11="Tap water",0,Parameters!$C$21*'Water demand'!T226/1000))</f>
        <v>0</v>
      </c>
      <c r="U226" s="12">
        <f>IF(Control!$C$11="Highly pure",Parameters!$C$11*'Water demand'!U226/1000,IF(Control!$C$11="Tap water",0,Parameters!$C$21*'Water demand'!U226/1000))</f>
        <v>0</v>
      </c>
      <c r="V226" s="12">
        <f>IF(Control!$C$11="Highly pure",Parameters!$C$11*'Water demand'!V226/1000,IF(Control!$C$11="Tap water",0,Parameters!$C$21*'Water demand'!V226/1000))</f>
        <v>0</v>
      </c>
      <c r="W226" s="12">
        <f>IF(Control!$C$11="Highly pure",Parameters!$C$11*'Water demand'!W226/1000,IF(Control!$C$11="Tap water",0,Parameters!$C$21*'Water demand'!W226/1000))</f>
        <v>0</v>
      </c>
      <c r="X226" s="12">
        <f>IF(Control!$C$11="Highly pure",Parameters!$C$11*'Water demand'!X226/1000,IF(Control!$C$11="Tap water",0,Parameters!$C$21*'Water demand'!X226/1000))</f>
        <v>0</v>
      </c>
      <c r="Y226" s="12">
        <f>IF(Control!$C$11="Highly pure",Parameters!$C$11*'Water demand'!Y226/1000,IF(Control!$C$11="Tap water",0,Parameters!$C$21*'Water demand'!Y226/1000))</f>
        <v>0</v>
      </c>
      <c r="Z226" s="12">
        <f>IF(Control!$C$11="Highly pure",Parameters!$C$11*'Water demand'!Z226/1000,IF(Control!$C$11="Tap water",0,Parameters!$C$21*'Water demand'!Z226/1000))</f>
        <v>0</v>
      </c>
      <c r="AB226" s="7">
        <f t="shared" si="3"/>
        <v>0</v>
      </c>
    </row>
    <row r="227" spans="2:28" x14ac:dyDescent="0.2">
      <c r="B227" s="6">
        <v>44421</v>
      </c>
      <c r="C227" s="12">
        <f>IF(Control!$C$11="Highly pure",Parameters!$C$11*'Water demand'!C227/1000,IF(Control!$C$11="Tap water",0,Parameters!$C$21*'Water demand'!C227/1000))</f>
        <v>0</v>
      </c>
      <c r="D227" s="12">
        <f>IF(Control!$C$11="Highly pure",Parameters!$C$11*'Water demand'!D227/1000,IF(Control!$C$11="Tap water",0,Parameters!$C$21*'Water demand'!D227/1000))</f>
        <v>0</v>
      </c>
      <c r="E227" s="12">
        <f>IF(Control!$C$11="Highly pure",Parameters!$C$11*'Water demand'!E227/1000,IF(Control!$C$11="Tap water",0,Parameters!$C$21*'Water demand'!E227/1000))</f>
        <v>0</v>
      </c>
      <c r="F227" s="12">
        <f>IF(Control!$C$11="Highly pure",Parameters!$C$11*'Water demand'!F227/1000,IF(Control!$C$11="Tap water",0,Parameters!$C$21*'Water demand'!F227/1000))</f>
        <v>0</v>
      </c>
      <c r="G227" s="12">
        <f>IF(Control!$C$11="Highly pure",Parameters!$C$11*'Water demand'!G227/1000,IF(Control!$C$11="Tap water",0,Parameters!$C$21*'Water demand'!G227/1000))</f>
        <v>0</v>
      </c>
      <c r="H227" s="12">
        <f>IF(Control!$C$11="Highly pure",Parameters!$C$11*'Water demand'!H227/1000,IF(Control!$C$11="Tap water",0,Parameters!$C$21*'Water demand'!H227/1000))</f>
        <v>0</v>
      </c>
      <c r="I227" s="12">
        <f>IF(Control!$C$11="Highly pure",Parameters!$C$11*'Water demand'!I227/1000,IF(Control!$C$11="Tap water",0,Parameters!$C$21*'Water demand'!I227/1000))</f>
        <v>0</v>
      </c>
      <c r="J227" s="12">
        <f>IF(Control!$C$11="Highly pure",Parameters!$C$11*'Water demand'!J227/1000,IF(Control!$C$11="Tap water",0,Parameters!$C$21*'Water demand'!J227/1000))</f>
        <v>0</v>
      </c>
      <c r="K227" s="12">
        <f>IF(Control!$C$11="Highly pure",Parameters!$C$11*'Water demand'!K227/1000,IF(Control!$C$11="Tap water",0,Parameters!$C$21*'Water demand'!K227/1000))</f>
        <v>0</v>
      </c>
      <c r="L227" s="12">
        <f>IF(Control!$C$11="Highly pure",Parameters!$C$11*'Water demand'!L227/1000,IF(Control!$C$11="Tap water",0,Parameters!$C$21*'Water demand'!L227/1000))</f>
        <v>0</v>
      </c>
      <c r="M227" s="12">
        <f>IF(Control!$C$11="Highly pure",Parameters!$C$11*'Water demand'!M227/1000,IF(Control!$C$11="Tap water",0,Parameters!$C$21*'Water demand'!M227/1000))</f>
        <v>0</v>
      </c>
      <c r="N227" s="12">
        <f>IF(Control!$C$11="Highly pure",Parameters!$C$11*'Water demand'!N227/1000,IF(Control!$C$11="Tap water",0,Parameters!$C$21*'Water demand'!N227/1000))</f>
        <v>0</v>
      </c>
      <c r="O227" s="12">
        <f>IF(Control!$C$11="Highly pure",Parameters!$C$11*'Water demand'!O227/1000,IF(Control!$C$11="Tap water",0,Parameters!$C$21*'Water demand'!O227/1000))</f>
        <v>0</v>
      </c>
      <c r="P227" s="12">
        <f>IF(Control!$C$11="Highly pure",Parameters!$C$11*'Water demand'!P227/1000,IF(Control!$C$11="Tap water",0,Parameters!$C$21*'Water demand'!P227/1000))</f>
        <v>0</v>
      </c>
      <c r="Q227" s="12">
        <f>IF(Control!$C$11="Highly pure",Parameters!$C$11*'Water demand'!Q227/1000,IF(Control!$C$11="Tap water",0,Parameters!$C$21*'Water demand'!Q227/1000))</f>
        <v>0</v>
      </c>
      <c r="R227" s="12">
        <f>IF(Control!$C$11="Highly pure",Parameters!$C$11*'Water demand'!R227/1000,IF(Control!$C$11="Tap water",0,Parameters!$C$21*'Water demand'!R227/1000))</f>
        <v>0</v>
      </c>
      <c r="S227" s="12">
        <f>IF(Control!$C$11="Highly pure",Parameters!$C$11*'Water demand'!S227/1000,IF(Control!$C$11="Tap water",0,Parameters!$C$21*'Water demand'!S227/1000))</f>
        <v>0</v>
      </c>
      <c r="T227" s="12">
        <f>IF(Control!$C$11="Highly pure",Parameters!$C$11*'Water demand'!T227/1000,IF(Control!$C$11="Tap water",0,Parameters!$C$21*'Water demand'!T227/1000))</f>
        <v>0</v>
      </c>
      <c r="U227" s="12">
        <f>IF(Control!$C$11="Highly pure",Parameters!$C$11*'Water demand'!U227/1000,IF(Control!$C$11="Tap water",0,Parameters!$C$21*'Water demand'!U227/1000))</f>
        <v>0</v>
      </c>
      <c r="V227" s="12">
        <f>IF(Control!$C$11="Highly pure",Parameters!$C$11*'Water demand'!V227/1000,IF(Control!$C$11="Tap water",0,Parameters!$C$21*'Water demand'!V227/1000))</f>
        <v>0</v>
      </c>
      <c r="W227" s="12">
        <f>IF(Control!$C$11="Highly pure",Parameters!$C$11*'Water demand'!W227/1000,IF(Control!$C$11="Tap water",0,Parameters!$C$21*'Water demand'!W227/1000))</f>
        <v>0</v>
      </c>
      <c r="X227" s="12">
        <f>IF(Control!$C$11="Highly pure",Parameters!$C$11*'Water demand'!X227/1000,IF(Control!$C$11="Tap water",0,Parameters!$C$21*'Water demand'!X227/1000))</f>
        <v>0</v>
      </c>
      <c r="Y227" s="12">
        <f>IF(Control!$C$11="Highly pure",Parameters!$C$11*'Water demand'!Y227/1000,IF(Control!$C$11="Tap water",0,Parameters!$C$21*'Water demand'!Y227/1000))</f>
        <v>0</v>
      </c>
      <c r="Z227" s="12">
        <f>IF(Control!$C$11="Highly pure",Parameters!$C$11*'Water demand'!Z227/1000,IF(Control!$C$11="Tap water",0,Parameters!$C$21*'Water demand'!Z227/1000))</f>
        <v>0</v>
      </c>
      <c r="AB227" s="7">
        <f t="shared" si="3"/>
        <v>0</v>
      </c>
    </row>
    <row r="228" spans="2:28" x14ac:dyDescent="0.2">
      <c r="B228" s="6">
        <v>44422</v>
      </c>
      <c r="C228" s="12">
        <f>IF(Control!$C$11="Highly pure",Parameters!$C$11*'Water demand'!C228/1000,IF(Control!$C$11="Tap water",0,Parameters!$C$21*'Water demand'!C228/1000))</f>
        <v>0</v>
      </c>
      <c r="D228" s="12">
        <f>IF(Control!$C$11="Highly pure",Parameters!$C$11*'Water demand'!D228/1000,IF(Control!$C$11="Tap water",0,Parameters!$C$21*'Water demand'!D228/1000))</f>
        <v>0</v>
      </c>
      <c r="E228" s="12">
        <f>IF(Control!$C$11="Highly pure",Parameters!$C$11*'Water demand'!E228/1000,IF(Control!$C$11="Tap water",0,Parameters!$C$21*'Water demand'!E228/1000))</f>
        <v>0</v>
      </c>
      <c r="F228" s="12">
        <f>IF(Control!$C$11="Highly pure",Parameters!$C$11*'Water demand'!F228/1000,IF(Control!$C$11="Tap water",0,Parameters!$C$21*'Water demand'!F228/1000))</f>
        <v>0</v>
      </c>
      <c r="G228" s="12">
        <f>IF(Control!$C$11="Highly pure",Parameters!$C$11*'Water demand'!G228/1000,IF(Control!$C$11="Tap water",0,Parameters!$C$21*'Water demand'!G228/1000))</f>
        <v>0</v>
      </c>
      <c r="H228" s="12">
        <f>IF(Control!$C$11="Highly pure",Parameters!$C$11*'Water demand'!H228/1000,IF(Control!$C$11="Tap water",0,Parameters!$C$21*'Water demand'!H228/1000))</f>
        <v>0</v>
      </c>
      <c r="I228" s="12">
        <f>IF(Control!$C$11="Highly pure",Parameters!$C$11*'Water demand'!I228/1000,IF(Control!$C$11="Tap water",0,Parameters!$C$21*'Water demand'!I228/1000))</f>
        <v>0</v>
      </c>
      <c r="J228" s="12">
        <f>IF(Control!$C$11="Highly pure",Parameters!$C$11*'Water demand'!J228/1000,IF(Control!$C$11="Tap water",0,Parameters!$C$21*'Water demand'!J228/1000))</f>
        <v>0</v>
      </c>
      <c r="K228" s="12">
        <f>IF(Control!$C$11="Highly pure",Parameters!$C$11*'Water demand'!K228/1000,IF(Control!$C$11="Tap water",0,Parameters!$C$21*'Water demand'!K228/1000))</f>
        <v>0</v>
      </c>
      <c r="L228" s="12">
        <f>IF(Control!$C$11="Highly pure",Parameters!$C$11*'Water demand'!L228/1000,IF(Control!$C$11="Tap water",0,Parameters!$C$21*'Water demand'!L228/1000))</f>
        <v>0</v>
      </c>
      <c r="M228" s="12">
        <f>IF(Control!$C$11="Highly pure",Parameters!$C$11*'Water demand'!M228/1000,IF(Control!$C$11="Tap water",0,Parameters!$C$21*'Water demand'!M228/1000))</f>
        <v>0</v>
      </c>
      <c r="N228" s="12">
        <f>IF(Control!$C$11="Highly pure",Parameters!$C$11*'Water demand'!N228/1000,IF(Control!$C$11="Tap water",0,Parameters!$C$21*'Water demand'!N228/1000))</f>
        <v>0</v>
      </c>
      <c r="O228" s="12">
        <f>IF(Control!$C$11="Highly pure",Parameters!$C$11*'Water demand'!O228/1000,IF(Control!$C$11="Tap water",0,Parameters!$C$21*'Water demand'!O228/1000))</f>
        <v>0</v>
      </c>
      <c r="P228" s="12">
        <f>IF(Control!$C$11="Highly pure",Parameters!$C$11*'Water demand'!P228/1000,IF(Control!$C$11="Tap water",0,Parameters!$C$21*'Water demand'!P228/1000))</f>
        <v>0</v>
      </c>
      <c r="Q228" s="12">
        <f>IF(Control!$C$11="Highly pure",Parameters!$C$11*'Water demand'!Q228/1000,IF(Control!$C$11="Tap water",0,Parameters!$C$21*'Water demand'!Q228/1000))</f>
        <v>0</v>
      </c>
      <c r="R228" s="12">
        <f>IF(Control!$C$11="Highly pure",Parameters!$C$11*'Water demand'!R228/1000,IF(Control!$C$11="Tap water",0,Parameters!$C$21*'Water demand'!R228/1000))</f>
        <v>0</v>
      </c>
      <c r="S228" s="12">
        <f>IF(Control!$C$11="Highly pure",Parameters!$C$11*'Water demand'!S228/1000,IF(Control!$C$11="Tap water",0,Parameters!$C$21*'Water demand'!S228/1000))</f>
        <v>0</v>
      </c>
      <c r="T228" s="12">
        <f>IF(Control!$C$11="Highly pure",Parameters!$C$11*'Water demand'!T228/1000,IF(Control!$C$11="Tap water",0,Parameters!$C$21*'Water demand'!T228/1000))</f>
        <v>0</v>
      </c>
      <c r="U228" s="12">
        <f>IF(Control!$C$11="Highly pure",Parameters!$C$11*'Water demand'!U228/1000,IF(Control!$C$11="Tap water",0,Parameters!$C$21*'Water demand'!U228/1000))</f>
        <v>0</v>
      </c>
      <c r="V228" s="12">
        <f>IF(Control!$C$11="Highly pure",Parameters!$C$11*'Water demand'!V228/1000,IF(Control!$C$11="Tap water",0,Parameters!$C$21*'Water demand'!V228/1000))</f>
        <v>0</v>
      </c>
      <c r="W228" s="12">
        <f>IF(Control!$C$11="Highly pure",Parameters!$C$11*'Water demand'!W228/1000,IF(Control!$C$11="Tap water",0,Parameters!$C$21*'Water demand'!W228/1000))</f>
        <v>0</v>
      </c>
      <c r="X228" s="12">
        <f>IF(Control!$C$11="Highly pure",Parameters!$C$11*'Water demand'!X228/1000,IF(Control!$C$11="Tap water",0,Parameters!$C$21*'Water demand'!X228/1000))</f>
        <v>0</v>
      </c>
      <c r="Y228" s="12">
        <f>IF(Control!$C$11="Highly pure",Parameters!$C$11*'Water demand'!Y228/1000,IF(Control!$C$11="Tap water",0,Parameters!$C$21*'Water demand'!Y228/1000))</f>
        <v>0</v>
      </c>
      <c r="Z228" s="12">
        <f>IF(Control!$C$11="Highly pure",Parameters!$C$11*'Water demand'!Z228/1000,IF(Control!$C$11="Tap water",0,Parameters!$C$21*'Water demand'!Z228/1000))</f>
        <v>0</v>
      </c>
      <c r="AB228" s="7">
        <f t="shared" si="3"/>
        <v>0</v>
      </c>
    </row>
    <row r="229" spans="2:28" x14ac:dyDescent="0.2">
      <c r="B229" s="6">
        <v>44423</v>
      </c>
      <c r="C229" s="12">
        <f>IF(Control!$C$11="Highly pure",Parameters!$C$11*'Water demand'!C229/1000,IF(Control!$C$11="Tap water",0,Parameters!$C$21*'Water demand'!C229/1000))</f>
        <v>0</v>
      </c>
      <c r="D229" s="12">
        <f>IF(Control!$C$11="Highly pure",Parameters!$C$11*'Water demand'!D229/1000,IF(Control!$C$11="Tap water",0,Parameters!$C$21*'Water demand'!D229/1000))</f>
        <v>0</v>
      </c>
      <c r="E229" s="12">
        <f>IF(Control!$C$11="Highly pure",Parameters!$C$11*'Water demand'!E229/1000,IF(Control!$C$11="Tap water",0,Parameters!$C$21*'Water demand'!E229/1000))</f>
        <v>0</v>
      </c>
      <c r="F229" s="12">
        <f>IF(Control!$C$11="Highly pure",Parameters!$C$11*'Water demand'!F229/1000,IF(Control!$C$11="Tap water",0,Parameters!$C$21*'Water demand'!F229/1000))</f>
        <v>0</v>
      </c>
      <c r="G229" s="12">
        <f>IF(Control!$C$11="Highly pure",Parameters!$C$11*'Water demand'!G229/1000,IF(Control!$C$11="Tap water",0,Parameters!$C$21*'Water demand'!G229/1000))</f>
        <v>0</v>
      </c>
      <c r="H229" s="12">
        <f>IF(Control!$C$11="Highly pure",Parameters!$C$11*'Water demand'!H229/1000,IF(Control!$C$11="Tap water",0,Parameters!$C$21*'Water demand'!H229/1000))</f>
        <v>0</v>
      </c>
      <c r="I229" s="12">
        <f>IF(Control!$C$11="Highly pure",Parameters!$C$11*'Water demand'!I229/1000,IF(Control!$C$11="Tap water",0,Parameters!$C$21*'Water demand'!I229/1000))</f>
        <v>0</v>
      </c>
      <c r="J229" s="12">
        <f>IF(Control!$C$11="Highly pure",Parameters!$C$11*'Water demand'!J229/1000,IF(Control!$C$11="Tap water",0,Parameters!$C$21*'Water demand'!J229/1000))</f>
        <v>0</v>
      </c>
      <c r="K229" s="12">
        <f>IF(Control!$C$11="Highly pure",Parameters!$C$11*'Water demand'!K229/1000,IF(Control!$C$11="Tap water",0,Parameters!$C$21*'Water demand'!K229/1000))</f>
        <v>0</v>
      </c>
      <c r="L229" s="12">
        <f>IF(Control!$C$11="Highly pure",Parameters!$C$11*'Water demand'!L229/1000,IF(Control!$C$11="Tap water",0,Parameters!$C$21*'Water demand'!L229/1000))</f>
        <v>0</v>
      </c>
      <c r="M229" s="12">
        <f>IF(Control!$C$11="Highly pure",Parameters!$C$11*'Water demand'!M229/1000,IF(Control!$C$11="Tap water",0,Parameters!$C$21*'Water demand'!M229/1000))</f>
        <v>0</v>
      </c>
      <c r="N229" s="12">
        <f>IF(Control!$C$11="Highly pure",Parameters!$C$11*'Water demand'!N229/1000,IF(Control!$C$11="Tap water",0,Parameters!$C$21*'Water demand'!N229/1000))</f>
        <v>0</v>
      </c>
      <c r="O229" s="12">
        <f>IF(Control!$C$11="Highly pure",Parameters!$C$11*'Water demand'!O229/1000,IF(Control!$C$11="Tap water",0,Parameters!$C$21*'Water demand'!O229/1000))</f>
        <v>0</v>
      </c>
      <c r="P229" s="12">
        <f>IF(Control!$C$11="Highly pure",Parameters!$C$11*'Water demand'!P229/1000,IF(Control!$C$11="Tap water",0,Parameters!$C$21*'Water demand'!P229/1000))</f>
        <v>0</v>
      </c>
      <c r="Q229" s="12">
        <f>IF(Control!$C$11="Highly pure",Parameters!$C$11*'Water demand'!Q229/1000,IF(Control!$C$11="Tap water",0,Parameters!$C$21*'Water demand'!Q229/1000))</f>
        <v>0</v>
      </c>
      <c r="R229" s="12">
        <f>IF(Control!$C$11="Highly pure",Parameters!$C$11*'Water demand'!R229/1000,IF(Control!$C$11="Tap water",0,Parameters!$C$21*'Water demand'!R229/1000))</f>
        <v>0</v>
      </c>
      <c r="S229" s="12">
        <f>IF(Control!$C$11="Highly pure",Parameters!$C$11*'Water demand'!S229/1000,IF(Control!$C$11="Tap water",0,Parameters!$C$21*'Water demand'!S229/1000))</f>
        <v>0</v>
      </c>
      <c r="T229" s="12">
        <f>IF(Control!$C$11="Highly pure",Parameters!$C$11*'Water demand'!T229/1000,IF(Control!$C$11="Tap water",0,Parameters!$C$21*'Water demand'!T229/1000))</f>
        <v>0</v>
      </c>
      <c r="U229" s="12">
        <f>IF(Control!$C$11="Highly pure",Parameters!$C$11*'Water demand'!U229/1000,IF(Control!$C$11="Tap water",0,Parameters!$C$21*'Water demand'!U229/1000))</f>
        <v>0</v>
      </c>
      <c r="V229" s="12">
        <f>IF(Control!$C$11="Highly pure",Parameters!$C$11*'Water demand'!V229/1000,IF(Control!$C$11="Tap water",0,Parameters!$C$21*'Water demand'!V229/1000))</f>
        <v>0</v>
      </c>
      <c r="W229" s="12">
        <f>IF(Control!$C$11="Highly pure",Parameters!$C$11*'Water demand'!W229/1000,IF(Control!$C$11="Tap water",0,Parameters!$C$21*'Water demand'!W229/1000))</f>
        <v>0</v>
      </c>
      <c r="X229" s="12">
        <f>IF(Control!$C$11="Highly pure",Parameters!$C$11*'Water demand'!X229/1000,IF(Control!$C$11="Tap water",0,Parameters!$C$21*'Water demand'!X229/1000))</f>
        <v>0</v>
      </c>
      <c r="Y229" s="12">
        <f>IF(Control!$C$11="Highly pure",Parameters!$C$11*'Water demand'!Y229/1000,IF(Control!$C$11="Tap water",0,Parameters!$C$21*'Water demand'!Y229/1000))</f>
        <v>0</v>
      </c>
      <c r="Z229" s="12">
        <f>IF(Control!$C$11="Highly pure",Parameters!$C$11*'Water demand'!Z229/1000,IF(Control!$C$11="Tap water",0,Parameters!$C$21*'Water demand'!Z229/1000))</f>
        <v>0</v>
      </c>
      <c r="AB229" s="7">
        <f t="shared" si="3"/>
        <v>0</v>
      </c>
    </row>
    <row r="230" spans="2:28" x14ac:dyDescent="0.2">
      <c r="B230" s="6">
        <v>44424</v>
      </c>
      <c r="C230" s="12">
        <f>IF(Control!$C$11="Highly pure",Parameters!$C$11*'Water demand'!C230/1000,IF(Control!$C$11="Tap water",0,Parameters!$C$21*'Water demand'!C230/1000))</f>
        <v>0</v>
      </c>
      <c r="D230" s="12">
        <f>IF(Control!$C$11="Highly pure",Parameters!$C$11*'Water demand'!D230/1000,IF(Control!$C$11="Tap water",0,Parameters!$C$21*'Water demand'!D230/1000))</f>
        <v>0</v>
      </c>
      <c r="E230" s="12">
        <f>IF(Control!$C$11="Highly pure",Parameters!$C$11*'Water demand'!E230/1000,IF(Control!$C$11="Tap water",0,Parameters!$C$21*'Water demand'!E230/1000))</f>
        <v>0</v>
      </c>
      <c r="F230" s="12">
        <f>IF(Control!$C$11="Highly pure",Parameters!$C$11*'Water demand'!F230/1000,IF(Control!$C$11="Tap water",0,Parameters!$C$21*'Water demand'!F230/1000))</f>
        <v>0</v>
      </c>
      <c r="G230" s="12">
        <f>IF(Control!$C$11="Highly pure",Parameters!$C$11*'Water demand'!G230/1000,IF(Control!$C$11="Tap water",0,Parameters!$C$21*'Water demand'!G230/1000))</f>
        <v>0</v>
      </c>
      <c r="H230" s="12">
        <f>IF(Control!$C$11="Highly pure",Parameters!$C$11*'Water demand'!H230/1000,IF(Control!$C$11="Tap water",0,Parameters!$C$21*'Water demand'!H230/1000))</f>
        <v>0</v>
      </c>
      <c r="I230" s="12">
        <f>IF(Control!$C$11="Highly pure",Parameters!$C$11*'Water demand'!I230/1000,IF(Control!$C$11="Tap water",0,Parameters!$C$21*'Water demand'!I230/1000))</f>
        <v>0</v>
      </c>
      <c r="J230" s="12">
        <f>IF(Control!$C$11="Highly pure",Parameters!$C$11*'Water demand'!J230/1000,IF(Control!$C$11="Tap water",0,Parameters!$C$21*'Water demand'!J230/1000))</f>
        <v>0</v>
      </c>
      <c r="K230" s="12">
        <f>IF(Control!$C$11="Highly pure",Parameters!$C$11*'Water demand'!K230/1000,IF(Control!$C$11="Tap water",0,Parameters!$C$21*'Water demand'!K230/1000))</f>
        <v>0</v>
      </c>
      <c r="L230" s="12">
        <f>IF(Control!$C$11="Highly pure",Parameters!$C$11*'Water demand'!L230/1000,IF(Control!$C$11="Tap water",0,Parameters!$C$21*'Water demand'!L230/1000))</f>
        <v>0</v>
      </c>
      <c r="M230" s="12">
        <f>IF(Control!$C$11="Highly pure",Parameters!$C$11*'Water demand'!M230/1000,IF(Control!$C$11="Tap water",0,Parameters!$C$21*'Water demand'!M230/1000))</f>
        <v>0</v>
      </c>
      <c r="N230" s="12">
        <f>IF(Control!$C$11="Highly pure",Parameters!$C$11*'Water demand'!N230/1000,IF(Control!$C$11="Tap water",0,Parameters!$C$21*'Water demand'!N230/1000))</f>
        <v>0</v>
      </c>
      <c r="O230" s="12">
        <f>IF(Control!$C$11="Highly pure",Parameters!$C$11*'Water demand'!O230/1000,IF(Control!$C$11="Tap water",0,Parameters!$C$21*'Water demand'!O230/1000))</f>
        <v>0</v>
      </c>
      <c r="P230" s="12">
        <f>IF(Control!$C$11="Highly pure",Parameters!$C$11*'Water demand'!P230/1000,IF(Control!$C$11="Tap water",0,Parameters!$C$21*'Water demand'!P230/1000))</f>
        <v>0</v>
      </c>
      <c r="Q230" s="12">
        <f>IF(Control!$C$11="Highly pure",Parameters!$C$11*'Water demand'!Q230/1000,IF(Control!$C$11="Tap water",0,Parameters!$C$21*'Water demand'!Q230/1000))</f>
        <v>0</v>
      </c>
      <c r="R230" s="12">
        <f>IF(Control!$C$11="Highly pure",Parameters!$C$11*'Water demand'!R230/1000,IF(Control!$C$11="Tap water",0,Parameters!$C$21*'Water demand'!R230/1000))</f>
        <v>0</v>
      </c>
      <c r="S230" s="12">
        <f>IF(Control!$C$11="Highly pure",Parameters!$C$11*'Water demand'!S230/1000,IF(Control!$C$11="Tap water",0,Parameters!$C$21*'Water demand'!S230/1000))</f>
        <v>0</v>
      </c>
      <c r="T230" s="12">
        <f>IF(Control!$C$11="Highly pure",Parameters!$C$11*'Water demand'!T230/1000,IF(Control!$C$11="Tap water",0,Parameters!$C$21*'Water demand'!T230/1000))</f>
        <v>0</v>
      </c>
      <c r="U230" s="12">
        <f>IF(Control!$C$11="Highly pure",Parameters!$C$11*'Water demand'!U230/1000,IF(Control!$C$11="Tap water",0,Parameters!$C$21*'Water demand'!U230/1000))</f>
        <v>0</v>
      </c>
      <c r="V230" s="12">
        <f>IF(Control!$C$11="Highly pure",Parameters!$C$11*'Water demand'!V230/1000,IF(Control!$C$11="Tap water",0,Parameters!$C$21*'Water demand'!V230/1000))</f>
        <v>0</v>
      </c>
      <c r="W230" s="12">
        <f>IF(Control!$C$11="Highly pure",Parameters!$C$11*'Water demand'!W230/1000,IF(Control!$C$11="Tap water",0,Parameters!$C$21*'Water demand'!W230/1000))</f>
        <v>0</v>
      </c>
      <c r="X230" s="12">
        <f>IF(Control!$C$11="Highly pure",Parameters!$C$11*'Water demand'!X230/1000,IF(Control!$C$11="Tap water",0,Parameters!$C$21*'Water demand'!X230/1000))</f>
        <v>0</v>
      </c>
      <c r="Y230" s="12">
        <f>IF(Control!$C$11="Highly pure",Parameters!$C$11*'Water demand'!Y230/1000,IF(Control!$C$11="Tap water",0,Parameters!$C$21*'Water demand'!Y230/1000))</f>
        <v>0</v>
      </c>
      <c r="Z230" s="12">
        <f>IF(Control!$C$11="Highly pure",Parameters!$C$11*'Water demand'!Z230/1000,IF(Control!$C$11="Tap water",0,Parameters!$C$21*'Water demand'!Z230/1000))</f>
        <v>0</v>
      </c>
      <c r="AB230" s="7">
        <f t="shared" si="3"/>
        <v>0</v>
      </c>
    </row>
    <row r="231" spans="2:28" x14ac:dyDescent="0.2">
      <c r="B231" s="6">
        <v>44425</v>
      </c>
      <c r="C231" s="12">
        <f>IF(Control!$C$11="Highly pure",Parameters!$C$11*'Water demand'!C231/1000,IF(Control!$C$11="Tap water",0,Parameters!$C$21*'Water demand'!C231/1000))</f>
        <v>0</v>
      </c>
      <c r="D231" s="12">
        <f>IF(Control!$C$11="Highly pure",Parameters!$C$11*'Water demand'!D231/1000,IF(Control!$C$11="Tap water",0,Parameters!$C$21*'Water demand'!D231/1000))</f>
        <v>0</v>
      </c>
      <c r="E231" s="12">
        <f>IF(Control!$C$11="Highly pure",Parameters!$C$11*'Water demand'!E231/1000,IF(Control!$C$11="Tap water",0,Parameters!$C$21*'Water demand'!E231/1000))</f>
        <v>0</v>
      </c>
      <c r="F231" s="12">
        <f>IF(Control!$C$11="Highly pure",Parameters!$C$11*'Water demand'!F231/1000,IF(Control!$C$11="Tap water",0,Parameters!$C$21*'Water demand'!F231/1000))</f>
        <v>0</v>
      </c>
      <c r="G231" s="12">
        <f>IF(Control!$C$11="Highly pure",Parameters!$C$11*'Water demand'!G231/1000,IF(Control!$C$11="Tap water",0,Parameters!$C$21*'Water demand'!G231/1000))</f>
        <v>0</v>
      </c>
      <c r="H231" s="12">
        <f>IF(Control!$C$11="Highly pure",Parameters!$C$11*'Water demand'!H231/1000,IF(Control!$C$11="Tap water",0,Parameters!$C$21*'Water demand'!H231/1000))</f>
        <v>0</v>
      </c>
      <c r="I231" s="12">
        <f>IF(Control!$C$11="Highly pure",Parameters!$C$11*'Water demand'!I231/1000,IF(Control!$C$11="Tap water",0,Parameters!$C$21*'Water demand'!I231/1000))</f>
        <v>0</v>
      </c>
      <c r="J231" s="12">
        <f>IF(Control!$C$11="Highly pure",Parameters!$C$11*'Water demand'!J231/1000,IF(Control!$C$11="Tap water",0,Parameters!$C$21*'Water demand'!J231/1000))</f>
        <v>0</v>
      </c>
      <c r="K231" s="12">
        <f>IF(Control!$C$11="Highly pure",Parameters!$C$11*'Water demand'!K231/1000,IF(Control!$C$11="Tap water",0,Parameters!$C$21*'Water demand'!K231/1000))</f>
        <v>0</v>
      </c>
      <c r="L231" s="12">
        <f>IF(Control!$C$11="Highly pure",Parameters!$C$11*'Water demand'!L231/1000,IF(Control!$C$11="Tap water",0,Parameters!$C$21*'Water demand'!L231/1000))</f>
        <v>0</v>
      </c>
      <c r="M231" s="12">
        <f>IF(Control!$C$11="Highly pure",Parameters!$C$11*'Water demand'!M231/1000,IF(Control!$C$11="Tap water",0,Parameters!$C$21*'Water demand'!M231/1000))</f>
        <v>0</v>
      </c>
      <c r="N231" s="12">
        <f>IF(Control!$C$11="Highly pure",Parameters!$C$11*'Water demand'!N231/1000,IF(Control!$C$11="Tap water",0,Parameters!$C$21*'Water demand'!N231/1000))</f>
        <v>0</v>
      </c>
      <c r="O231" s="12">
        <f>IF(Control!$C$11="Highly pure",Parameters!$C$11*'Water demand'!O231/1000,IF(Control!$C$11="Tap water",0,Parameters!$C$21*'Water demand'!O231/1000))</f>
        <v>0</v>
      </c>
      <c r="P231" s="12">
        <f>IF(Control!$C$11="Highly pure",Parameters!$C$11*'Water demand'!P231/1000,IF(Control!$C$11="Tap water",0,Parameters!$C$21*'Water demand'!P231/1000))</f>
        <v>0</v>
      </c>
      <c r="Q231" s="12">
        <f>IF(Control!$C$11="Highly pure",Parameters!$C$11*'Water demand'!Q231/1000,IF(Control!$C$11="Tap water",0,Parameters!$C$21*'Water demand'!Q231/1000))</f>
        <v>0</v>
      </c>
      <c r="R231" s="12">
        <f>IF(Control!$C$11="Highly pure",Parameters!$C$11*'Water demand'!R231/1000,IF(Control!$C$11="Tap water",0,Parameters!$C$21*'Water demand'!R231/1000))</f>
        <v>0</v>
      </c>
      <c r="S231" s="12">
        <f>IF(Control!$C$11="Highly pure",Parameters!$C$11*'Water demand'!S231/1000,IF(Control!$C$11="Tap water",0,Parameters!$C$21*'Water demand'!S231/1000))</f>
        <v>0</v>
      </c>
      <c r="T231" s="12">
        <f>IF(Control!$C$11="Highly pure",Parameters!$C$11*'Water demand'!T231/1000,IF(Control!$C$11="Tap water",0,Parameters!$C$21*'Water demand'!T231/1000))</f>
        <v>0</v>
      </c>
      <c r="U231" s="12">
        <f>IF(Control!$C$11="Highly pure",Parameters!$C$11*'Water demand'!U231/1000,IF(Control!$C$11="Tap water",0,Parameters!$C$21*'Water demand'!U231/1000))</f>
        <v>0</v>
      </c>
      <c r="V231" s="12">
        <f>IF(Control!$C$11="Highly pure",Parameters!$C$11*'Water demand'!V231/1000,IF(Control!$C$11="Tap water",0,Parameters!$C$21*'Water demand'!V231/1000))</f>
        <v>0</v>
      </c>
      <c r="W231" s="12">
        <f>IF(Control!$C$11="Highly pure",Parameters!$C$11*'Water demand'!W231/1000,IF(Control!$C$11="Tap water",0,Parameters!$C$21*'Water demand'!W231/1000))</f>
        <v>0</v>
      </c>
      <c r="X231" s="12">
        <f>IF(Control!$C$11="Highly pure",Parameters!$C$11*'Water demand'!X231/1000,IF(Control!$C$11="Tap water",0,Parameters!$C$21*'Water demand'!X231/1000))</f>
        <v>0</v>
      </c>
      <c r="Y231" s="12">
        <f>IF(Control!$C$11="Highly pure",Parameters!$C$11*'Water demand'!Y231/1000,IF(Control!$C$11="Tap water",0,Parameters!$C$21*'Water demand'!Y231/1000))</f>
        <v>0</v>
      </c>
      <c r="Z231" s="12">
        <f>IF(Control!$C$11="Highly pure",Parameters!$C$11*'Water demand'!Z231/1000,IF(Control!$C$11="Tap water",0,Parameters!$C$21*'Water demand'!Z231/1000))</f>
        <v>0</v>
      </c>
      <c r="AB231" s="7">
        <f t="shared" si="3"/>
        <v>0</v>
      </c>
    </row>
    <row r="232" spans="2:28" x14ac:dyDescent="0.2">
      <c r="B232" s="6">
        <v>44426</v>
      </c>
      <c r="C232" s="12">
        <f>IF(Control!$C$11="Highly pure",Parameters!$C$11*'Water demand'!C232/1000,IF(Control!$C$11="Tap water",0,Parameters!$C$21*'Water demand'!C232/1000))</f>
        <v>0</v>
      </c>
      <c r="D232" s="12">
        <f>IF(Control!$C$11="Highly pure",Parameters!$C$11*'Water demand'!D232/1000,IF(Control!$C$11="Tap water",0,Parameters!$C$21*'Water demand'!D232/1000))</f>
        <v>0</v>
      </c>
      <c r="E232" s="12">
        <f>IF(Control!$C$11="Highly pure",Parameters!$C$11*'Water demand'!E232/1000,IF(Control!$C$11="Tap water",0,Parameters!$C$21*'Water demand'!E232/1000))</f>
        <v>0</v>
      </c>
      <c r="F232" s="12">
        <f>IF(Control!$C$11="Highly pure",Parameters!$C$11*'Water demand'!F232/1000,IF(Control!$C$11="Tap water",0,Parameters!$C$21*'Water demand'!F232/1000))</f>
        <v>0</v>
      </c>
      <c r="G232" s="12">
        <f>IF(Control!$C$11="Highly pure",Parameters!$C$11*'Water demand'!G232/1000,IF(Control!$C$11="Tap water",0,Parameters!$C$21*'Water demand'!G232/1000))</f>
        <v>0</v>
      </c>
      <c r="H232" s="12">
        <f>IF(Control!$C$11="Highly pure",Parameters!$C$11*'Water demand'!H232/1000,IF(Control!$C$11="Tap water",0,Parameters!$C$21*'Water demand'!H232/1000))</f>
        <v>0</v>
      </c>
      <c r="I232" s="12">
        <f>IF(Control!$C$11="Highly pure",Parameters!$C$11*'Water demand'!I232/1000,IF(Control!$C$11="Tap water",0,Parameters!$C$21*'Water demand'!I232/1000))</f>
        <v>0</v>
      </c>
      <c r="J232" s="12">
        <f>IF(Control!$C$11="Highly pure",Parameters!$C$11*'Water demand'!J232/1000,IF(Control!$C$11="Tap water",0,Parameters!$C$21*'Water demand'!J232/1000))</f>
        <v>0</v>
      </c>
      <c r="K232" s="12">
        <f>IF(Control!$C$11="Highly pure",Parameters!$C$11*'Water demand'!K232/1000,IF(Control!$C$11="Tap water",0,Parameters!$C$21*'Water demand'!K232/1000))</f>
        <v>0</v>
      </c>
      <c r="L232" s="12">
        <f>IF(Control!$C$11="Highly pure",Parameters!$C$11*'Water demand'!L232/1000,IF(Control!$C$11="Tap water",0,Parameters!$C$21*'Water demand'!L232/1000))</f>
        <v>0</v>
      </c>
      <c r="M232" s="12">
        <f>IF(Control!$C$11="Highly pure",Parameters!$C$11*'Water demand'!M232/1000,IF(Control!$C$11="Tap water",0,Parameters!$C$21*'Water demand'!M232/1000))</f>
        <v>0</v>
      </c>
      <c r="N232" s="12">
        <f>IF(Control!$C$11="Highly pure",Parameters!$C$11*'Water demand'!N232/1000,IF(Control!$C$11="Tap water",0,Parameters!$C$21*'Water demand'!N232/1000))</f>
        <v>0</v>
      </c>
      <c r="O232" s="12">
        <f>IF(Control!$C$11="Highly pure",Parameters!$C$11*'Water demand'!O232/1000,IF(Control!$C$11="Tap water",0,Parameters!$C$21*'Water demand'!O232/1000))</f>
        <v>0</v>
      </c>
      <c r="P232" s="12">
        <f>IF(Control!$C$11="Highly pure",Parameters!$C$11*'Water demand'!P232/1000,IF(Control!$C$11="Tap water",0,Parameters!$C$21*'Water demand'!P232/1000))</f>
        <v>0</v>
      </c>
      <c r="Q232" s="12">
        <f>IF(Control!$C$11="Highly pure",Parameters!$C$11*'Water demand'!Q232/1000,IF(Control!$C$11="Tap water",0,Parameters!$C$21*'Water demand'!Q232/1000))</f>
        <v>0</v>
      </c>
      <c r="R232" s="12">
        <f>IF(Control!$C$11="Highly pure",Parameters!$C$11*'Water demand'!R232/1000,IF(Control!$C$11="Tap water",0,Parameters!$C$21*'Water demand'!R232/1000))</f>
        <v>0</v>
      </c>
      <c r="S232" s="12">
        <f>IF(Control!$C$11="Highly pure",Parameters!$C$11*'Water demand'!S232/1000,IF(Control!$C$11="Tap water",0,Parameters!$C$21*'Water demand'!S232/1000))</f>
        <v>0</v>
      </c>
      <c r="T232" s="12">
        <f>IF(Control!$C$11="Highly pure",Parameters!$C$11*'Water demand'!T232/1000,IF(Control!$C$11="Tap water",0,Parameters!$C$21*'Water demand'!T232/1000))</f>
        <v>0</v>
      </c>
      <c r="U232" s="12">
        <f>IF(Control!$C$11="Highly pure",Parameters!$C$11*'Water demand'!U232/1000,IF(Control!$C$11="Tap water",0,Parameters!$C$21*'Water demand'!U232/1000))</f>
        <v>0</v>
      </c>
      <c r="V232" s="12">
        <f>IF(Control!$C$11="Highly pure",Parameters!$C$11*'Water demand'!V232/1000,IF(Control!$C$11="Tap water",0,Parameters!$C$21*'Water demand'!V232/1000))</f>
        <v>0</v>
      </c>
      <c r="W232" s="12">
        <f>IF(Control!$C$11="Highly pure",Parameters!$C$11*'Water demand'!W232/1000,IF(Control!$C$11="Tap water",0,Parameters!$C$21*'Water demand'!W232/1000))</f>
        <v>0</v>
      </c>
      <c r="X232" s="12">
        <f>IF(Control!$C$11="Highly pure",Parameters!$C$11*'Water demand'!X232/1000,IF(Control!$C$11="Tap water",0,Parameters!$C$21*'Water demand'!X232/1000))</f>
        <v>0</v>
      </c>
      <c r="Y232" s="12">
        <f>IF(Control!$C$11="Highly pure",Parameters!$C$11*'Water demand'!Y232/1000,IF(Control!$C$11="Tap water",0,Parameters!$C$21*'Water demand'!Y232/1000))</f>
        <v>0</v>
      </c>
      <c r="Z232" s="12">
        <f>IF(Control!$C$11="Highly pure",Parameters!$C$11*'Water demand'!Z232/1000,IF(Control!$C$11="Tap water",0,Parameters!$C$21*'Water demand'!Z232/1000))</f>
        <v>0</v>
      </c>
      <c r="AB232" s="7">
        <f t="shared" si="3"/>
        <v>0</v>
      </c>
    </row>
    <row r="233" spans="2:28" x14ac:dyDescent="0.2">
      <c r="B233" s="6">
        <v>44427</v>
      </c>
      <c r="C233" s="12">
        <f>IF(Control!$C$11="Highly pure",Parameters!$C$11*'Water demand'!C233/1000,IF(Control!$C$11="Tap water",0,Parameters!$C$21*'Water demand'!C233/1000))</f>
        <v>0</v>
      </c>
      <c r="D233" s="12">
        <f>IF(Control!$C$11="Highly pure",Parameters!$C$11*'Water demand'!D233/1000,IF(Control!$C$11="Tap water",0,Parameters!$C$21*'Water demand'!D233/1000))</f>
        <v>0</v>
      </c>
      <c r="E233" s="12">
        <f>IF(Control!$C$11="Highly pure",Parameters!$C$11*'Water demand'!E233/1000,IF(Control!$C$11="Tap water",0,Parameters!$C$21*'Water demand'!E233/1000))</f>
        <v>0</v>
      </c>
      <c r="F233" s="12">
        <f>IF(Control!$C$11="Highly pure",Parameters!$C$11*'Water demand'!F233/1000,IF(Control!$C$11="Tap water",0,Parameters!$C$21*'Water demand'!F233/1000))</f>
        <v>0</v>
      </c>
      <c r="G233" s="12">
        <f>IF(Control!$C$11="Highly pure",Parameters!$C$11*'Water demand'!G233/1000,IF(Control!$C$11="Tap water",0,Parameters!$C$21*'Water demand'!G233/1000))</f>
        <v>0</v>
      </c>
      <c r="H233" s="12">
        <f>IF(Control!$C$11="Highly pure",Parameters!$C$11*'Water demand'!H233/1000,IF(Control!$C$11="Tap water",0,Parameters!$C$21*'Water demand'!H233/1000))</f>
        <v>0</v>
      </c>
      <c r="I233" s="12">
        <f>IF(Control!$C$11="Highly pure",Parameters!$C$11*'Water demand'!I233/1000,IF(Control!$C$11="Tap water",0,Parameters!$C$21*'Water demand'!I233/1000))</f>
        <v>0</v>
      </c>
      <c r="J233" s="12">
        <f>IF(Control!$C$11="Highly pure",Parameters!$C$11*'Water demand'!J233/1000,IF(Control!$C$11="Tap water",0,Parameters!$C$21*'Water demand'!J233/1000))</f>
        <v>0</v>
      </c>
      <c r="K233" s="12">
        <f>IF(Control!$C$11="Highly pure",Parameters!$C$11*'Water demand'!K233/1000,IF(Control!$C$11="Tap water",0,Parameters!$C$21*'Water demand'!K233/1000))</f>
        <v>0</v>
      </c>
      <c r="L233" s="12">
        <f>IF(Control!$C$11="Highly pure",Parameters!$C$11*'Water demand'!L233/1000,IF(Control!$C$11="Tap water",0,Parameters!$C$21*'Water demand'!L233/1000))</f>
        <v>0</v>
      </c>
      <c r="M233" s="12">
        <f>IF(Control!$C$11="Highly pure",Parameters!$C$11*'Water demand'!M233/1000,IF(Control!$C$11="Tap water",0,Parameters!$C$21*'Water demand'!M233/1000))</f>
        <v>0</v>
      </c>
      <c r="N233" s="12">
        <f>IF(Control!$C$11="Highly pure",Parameters!$C$11*'Water demand'!N233/1000,IF(Control!$C$11="Tap water",0,Parameters!$C$21*'Water demand'!N233/1000))</f>
        <v>0</v>
      </c>
      <c r="O233" s="12">
        <f>IF(Control!$C$11="Highly pure",Parameters!$C$11*'Water demand'!O233/1000,IF(Control!$C$11="Tap water",0,Parameters!$C$21*'Water demand'!O233/1000))</f>
        <v>0</v>
      </c>
      <c r="P233" s="12">
        <f>IF(Control!$C$11="Highly pure",Parameters!$C$11*'Water demand'!P233/1000,IF(Control!$C$11="Tap water",0,Parameters!$C$21*'Water demand'!P233/1000))</f>
        <v>0</v>
      </c>
      <c r="Q233" s="12">
        <f>IF(Control!$C$11="Highly pure",Parameters!$C$11*'Water demand'!Q233/1000,IF(Control!$C$11="Tap water",0,Parameters!$C$21*'Water demand'!Q233/1000))</f>
        <v>0</v>
      </c>
      <c r="R233" s="12">
        <f>IF(Control!$C$11="Highly pure",Parameters!$C$11*'Water demand'!R233/1000,IF(Control!$C$11="Tap water",0,Parameters!$C$21*'Water demand'!R233/1000))</f>
        <v>0</v>
      </c>
      <c r="S233" s="12">
        <f>IF(Control!$C$11="Highly pure",Parameters!$C$11*'Water demand'!S233/1000,IF(Control!$C$11="Tap water",0,Parameters!$C$21*'Water demand'!S233/1000))</f>
        <v>0</v>
      </c>
      <c r="T233" s="12">
        <f>IF(Control!$C$11="Highly pure",Parameters!$C$11*'Water demand'!T233/1000,IF(Control!$C$11="Tap water",0,Parameters!$C$21*'Water demand'!T233/1000))</f>
        <v>0</v>
      </c>
      <c r="U233" s="12">
        <f>IF(Control!$C$11="Highly pure",Parameters!$C$11*'Water demand'!U233/1000,IF(Control!$C$11="Tap water",0,Parameters!$C$21*'Water demand'!U233/1000))</f>
        <v>0</v>
      </c>
      <c r="V233" s="12">
        <f>IF(Control!$C$11="Highly pure",Parameters!$C$11*'Water demand'!V233/1000,IF(Control!$C$11="Tap water",0,Parameters!$C$21*'Water demand'!V233/1000))</f>
        <v>0</v>
      </c>
      <c r="W233" s="12">
        <f>IF(Control!$C$11="Highly pure",Parameters!$C$11*'Water demand'!W233/1000,IF(Control!$C$11="Tap water",0,Parameters!$C$21*'Water demand'!W233/1000))</f>
        <v>0</v>
      </c>
      <c r="X233" s="12">
        <f>IF(Control!$C$11="Highly pure",Parameters!$C$11*'Water demand'!X233/1000,IF(Control!$C$11="Tap water",0,Parameters!$C$21*'Water demand'!X233/1000))</f>
        <v>0</v>
      </c>
      <c r="Y233" s="12">
        <f>IF(Control!$C$11="Highly pure",Parameters!$C$11*'Water demand'!Y233/1000,IF(Control!$C$11="Tap water",0,Parameters!$C$21*'Water demand'!Y233/1000))</f>
        <v>0</v>
      </c>
      <c r="Z233" s="12">
        <f>IF(Control!$C$11="Highly pure",Parameters!$C$11*'Water demand'!Z233/1000,IF(Control!$C$11="Tap water",0,Parameters!$C$21*'Water demand'!Z233/1000))</f>
        <v>0</v>
      </c>
      <c r="AB233" s="7">
        <f t="shared" si="3"/>
        <v>0</v>
      </c>
    </row>
    <row r="234" spans="2:28" x14ac:dyDescent="0.2">
      <c r="B234" s="6">
        <v>44428</v>
      </c>
      <c r="C234" s="12">
        <f>IF(Control!$C$11="Highly pure",Parameters!$C$11*'Water demand'!C234/1000,IF(Control!$C$11="Tap water",0,Parameters!$C$21*'Water demand'!C234/1000))</f>
        <v>0</v>
      </c>
      <c r="D234" s="12">
        <f>IF(Control!$C$11="Highly pure",Parameters!$C$11*'Water demand'!D234/1000,IF(Control!$C$11="Tap water",0,Parameters!$C$21*'Water demand'!D234/1000))</f>
        <v>0</v>
      </c>
      <c r="E234" s="12">
        <f>IF(Control!$C$11="Highly pure",Parameters!$C$11*'Water demand'!E234/1000,IF(Control!$C$11="Tap water",0,Parameters!$C$21*'Water demand'!E234/1000))</f>
        <v>0</v>
      </c>
      <c r="F234" s="12">
        <f>IF(Control!$C$11="Highly pure",Parameters!$C$11*'Water demand'!F234/1000,IF(Control!$C$11="Tap water",0,Parameters!$C$21*'Water demand'!F234/1000))</f>
        <v>0</v>
      </c>
      <c r="G234" s="12">
        <f>IF(Control!$C$11="Highly pure",Parameters!$C$11*'Water demand'!G234/1000,IF(Control!$C$11="Tap water",0,Parameters!$C$21*'Water demand'!G234/1000))</f>
        <v>0</v>
      </c>
      <c r="H234" s="12">
        <f>IF(Control!$C$11="Highly pure",Parameters!$C$11*'Water demand'!H234/1000,IF(Control!$C$11="Tap water",0,Parameters!$C$21*'Water demand'!H234/1000))</f>
        <v>0</v>
      </c>
      <c r="I234" s="12">
        <f>IF(Control!$C$11="Highly pure",Parameters!$C$11*'Water demand'!I234/1000,IF(Control!$C$11="Tap water",0,Parameters!$C$21*'Water demand'!I234/1000))</f>
        <v>0</v>
      </c>
      <c r="J234" s="12">
        <f>IF(Control!$C$11="Highly pure",Parameters!$C$11*'Water demand'!J234/1000,IF(Control!$C$11="Tap water",0,Parameters!$C$21*'Water demand'!J234/1000))</f>
        <v>0</v>
      </c>
      <c r="K234" s="12">
        <f>IF(Control!$C$11="Highly pure",Parameters!$C$11*'Water demand'!K234/1000,IF(Control!$C$11="Tap water",0,Parameters!$C$21*'Water demand'!K234/1000))</f>
        <v>0</v>
      </c>
      <c r="L234" s="12">
        <f>IF(Control!$C$11="Highly pure",Parameters!$C$11*'Water demand'!L234/1000,IF(Control!$C$11="Tap water",0,Parameters!$C$21*'Water demand'!L234/1000))</f>
        <v>0</v>
      </c>
      <c r="M234" s="12">
        <f>IF(Control!$C$11="Highly pure",Parameters!$C$11*'Water demand'!M234/1000,IF(Control!$C$11="Tap water",0,Parameters!$C$21*'Water demand'!M234/1000))</f>
        <v>0</v>
      </c>
      <c r="N234" s="12">
        <f>IF(Control!$C$11="Highly pure",Parameters!$C$11*'Water demand'!N234/1000,IF(Control!$C$11="Tap water",0,Parameters!$C$21*'Water demand'!N234/1000))</f>
        <v>0</v>
      </c>
      <c r="O234" s="12">
        <f>IF(Control!$C$11="Highly pure",Parameters!$C$11*'Water demand'!O234/1000,IF(Control!$C$11="Tap water",0,Parameters!$C$21*'Water demand'!O234/1000))</f>
        <v>0</v>
      </c>
      <c r="P234" s="12">
        <f>IF(Control!$C$11="Highly pure",Parameters!$C$11*'Water demand'!P234/1000,IF(Control!$C$11="Tap water",0,Parameters!$C$21*'Water demand'!P234/1000))</f>
        <v>0</v>
      </c>
      <c r="Q234" s="12">
        <f>IF(Control!$C$11="Highly pure",Parameters!$C$11*'Water demand'!Q234/1000,IF(Control!$C$11="Tap water",0,Parameters!$C$21*'Water demand'!Q234/1000))</f>
        <v>0</v>
      </c>
      <c r="R234" s="12">
        <f>IF(Control!$C$11="Highly pure",Parameters!$C$11*'Water demand'!R234/1000,IF(Control!$C$11="Tap water",0,Parameters!$C$21*'Water demand'!R234/1000))</f>
        <v>0</v>
      </c>
      <c r="S234" s="12">
        <f>IF(Control!$C$11="Highly pure",Parameters!$C$11*'Water demand'!S234/1000,IF(Control!$C$11="Tap water",0,Parameters!$C$21*'Water demand'!S234/1000))</f>
        <v>0</v>
      </c>
      <c r="T234" s="12">
        <f>IF(Control!$C$11="Highly pure",Parameters!$C$11*'Water demand'!T234/1000,IF(Control!$C$11="Tap water",0,Parameters!$C$21*'Water demand'!T234/1000))</f>
        <v>0</v>
      </c>
      <c r="U234" s="12">
        <f>IF(Control!$C$11="Highly pure",Parameters!$C$11*'Water demand'!U234/1000,IF(Control!$C$11="Tap water",0,Parameters!$C$21*'Water demand'!U234/1000))</f>
        <v>0</v>
      </c>
      <c r="V234" s="12">
        <f>IF(Control!$C$11="Highly pure",Parameters!$C$11*'Water demand'!V234/1000,IF(Control!$C$11="Tap water",0,Parameters!$C$21*'Water demand'!V234/1000))</f>
        <v>0</v>
      </c>
      <c r="W234" s="12">
        <f>IF(Control!$C$11="Highly pure",Parameters!$C$11*'Water demand'!W234/1000,IF(Control!$C$11="Tap water",0,Parameters!$C$21*'Water demand'!W234/1000))</f>
        <v>0</v>
      </c>
      <c r="X234" s="12">
        <f>IF(Control!$C$11="Highly pure",Parameters!$C$11*'Water demand'!X234/1000,IF(Control!$C$11="Tap water",0,Parameters!$C$21*'Water demand'!X234/1000))</f>
        <v>0</v>
      </c>
      <c r="Y234" s="12">
        <f>IF(Control!$C$11="Highly pure",Parameters!$C$11*'Water demand'!Y234/1000,IF(Control!$C$11="Tap water",0,Parameters!$C$21*'Water demand'!Y234/1000))</f>
        <v>0</v>
      </c>
      <c r="Z234" s="12">
        <f>IF(Control!$C$11="Highly pure",Parameters!$C$11*'Water demand'!Z234/1000,IF(Control!$C$11="Tap water",0,Parameters!$C$21*'Water demand'!Z234/1000))</f>
        <v>0</v>
      </c>
      <c r="AB234" s="7">
        <f t="shared" si="3"/>
        <v>0</v>
      </c>
    </row>
    <row r="235" spans="2:28" x14ac:dyDescent="0.2">
      <c r="B235" s="6">
        <v>44429</v>
      </c>
      <c r="C235" s="12">
        <f>IF(Control!$C$11="Highly pure",Parameters!$C$11*'Water demand'!C235/1000,IF(Control!$C$11="Tap water",0,Parameters!$C$21*'Water demand'!C235/1000))</f>
        <v>0</v>
      </c>
      <c r="D235" s="12">
        <f>IF(Control!$C$11="Highly pure",Parameters!$C$11*'Water demand'!D235/1000,IF(Control!$C$11="Tap water",0,Parameters!$C$21*'Water demand'!D235/1000))</f>
        <v>0</v>
      </c>
      <c r="E235" s="12">
        <f>IF(Control!$C$11="Highly pure",Parameters!$C$11*'Water demand'!E235/1000,IF(Control!$C$11="Tap water",0,Parameters!$C$21*'Water demand'!E235/1000))</f>
        <v>0</v>
      </c>
      <c r="F235" s="12">
        <f>IF(Control!$C$11="Highly pure",Parameters!$C$11*'Water demand'!F235/1000,IF(Control!$C$11="Tap water",0,Parameters!$C$21*'Water demand'!F235/1000))</f>
        <v>0</v>
      </c>
      <c r="G235" s="12">
        <f>IF(Control!$C$11="Highly pure",Parameters!$C$11*'Water demand'!G235/1000,IF(Control!$C$11="Tap water",0,Parameters!$C$21*'Water demand'!G235/1000))</f>
        <v>0</v>
      </c>
      <c r="H235" s="12">
        <f>IF(Control!$C$11="Highly pure",Parameters!$C$11*'Water demand'!H235/1000,IF(Control!$C$11="Tap water",0,Parameters!$C$21*'Water demand'!H235/1000))</f>
        <v>0</v>
      </c>
      <c r="I235" s="12">
        <f>IF(Control!$C$11="Highly pure",Parameters!$C$11*'Water demand'!I235/1000,IF(Control!$C$11="Tap water",0,Parameters!$C$21*'Water demand'!I235/1000))</f>
        <v>0</v>
      </c>
      <c r="J235" s="12">
        <f>IF(Control!$C$11="Highly pure",Parameters!$C$11*'Water demand'!J235/1000,IF(Control!$C$11="Tap water",0,Parameters!$C$21*'Water demand'!J235/1000))</f>
        <v>0</v>
      </c>
      <c r="K235" s="12">
        <f>IF(Control!$C$11="Highly pure",Parameters!$C$11*'Water demand'!K235/1000,IF(Control!$C$11="Tap water",0,Parameters!$C$21*'Water demand'!K235/1000))</f>
        <v>0</v>
      </c>
      <c r="L235" s="12">
        <f>IF(Control!$C$11="Highly pure",Parameters!$C$11*'Water demand'!L235/1000,IF(Control!$C$11="Tap water",0,Parameters!$C$21*'Water demand'!L235/1000))</f>
        <v>0</v>
      </c>
      <c r="M235" s="12">
        <f>IF(Control!$C$11="Highly pure",Parameters!$C$11*'Water demand'!M235/1000,IF(Control!$C$11="Tap water",0,Parameters!$C$21*'Water demand'!M235/1000))</f>
        <v>0</v>
      </c>
      <c r="N235" s="12">
        <f>IF(Control!$C$11="Highly pure",Parameters!$C$11*'Water demand'!N235/1000,IF(Control!$C$11="Tap water",0,Parameters!$C$21*'Water demand'!N235/1000))</f>
        <v>0</v>
      </c>
      <c r="O235" s="12">
        <f>IF(Control!$C$11="Highly pure",Parameters!$C$11*'Water demand'!O235/1000,IF(Control!$C$11="Tap water",0,Parameters!$C$21*'Water demand'!O235/1000))</f>
        <v>0</v>
      </c>
      <c r="P235" s="12">
        <f>IF(Control!$C$11="Highly pure",Parameters!$C$11*'Water demand'!P235/1000,IF(Control!$C$11="Tap water",0,Parameters!$C$21*'Water demand'!P235/1000))</f>
        <v>0</v>
      </c>
      <c r="Q235" s="12">
        <f>IF(Control!$C$11="Highly pure",Parameters!$C$11*'Water demand'!Q235/1000,IF(Control!$C$11="Tap water",0,Parameters!$C$21*'Water demand'!Q235/1000))</f>
        <v>0</v>
      </c>
      <c r="R235" s="12">
        <f>IF(Control!$C$11="Highly pure",Parameters!$C$11*'Water demand'!R235/1000,IF(Control!$C$11="Tap water",0,Parameters!$C$21*'Water demand'!R235/1000))</f>
        <v>0</v>
      </c>
      <c r="S235" s="12">
        <f>IF(Control!$C$11="Highly pure",Parameters!$C$11*'Water demand'!S235/1000,IF(Control!$C$11="Tap water",0,Parameters!$C$21*'Water demand'!S235/1000))</f>
        <v>0</v>
      </c>
      <c r="T235" s="12">
        <f>IF(Control!$C$11="Highly pure",Parameters!$C$11*'Water demand'!T235/1000,IF(Control!$C$11="Tap water",0,Parameters!$C$21*'Water demand'!T235/1000))</f>
        <v>0</v>
      </c>
      <c r="U235" s="12">
        <f>IF(Control!$C$11="Highly pure",Parameters!$C$11*'Water demand'!U235/1000,IF(Control!$C$11="Tap water",0,Parameters!$C$21*'Water demand'!U235/1000))</f>
        <v>0</v>
      </c>
      <c r="V235" s="12">
        <f>IF(Control!$C$11="Highly pure",Parameters!$C$11*'Water demand'!V235/1000,IF(Control!$C$11="Tap water",0,Parameters!$C$21*'Water demand'!V235/1000))</f>
        <v>0</v>
      </c>
      <c r="W235" s="12">
        <f>IF(Control!$C$11="Highly pure",Parameters!$C$11*'Water demand'!W235/1000,IF(Control!$C$11="Tap water",0,Parameters!$C$21*'Water demand'!W235/1000))</f>
        <v>0</v>
      </c>
      <c r="X235" s="12">
        <f>IF(Control!$C$11="Highly pure",Parameters!$C$11*'Water demand'!X235/1000,IF(Control!$C$11="Tap water",0,Parameters!$C$21*'Water demand'!X235/1000))</f>
        <v>0</v>
      </c>
      <c r="Y235" s="12">
        <f>IF(Control!$C$11="Highly pure",Parameters!$C$11*'Water demand'!Y235/1000,IF(Control!$C$11="Tap water",0,Parameters!$C$21*'Water demand'!Y235/1000))</f>
        <v>0</v>
      </c>
      <c r="Z235" s="12">
        <f>IF(Control!$C$11="Highly pure",Parameters!$C$11*'Water demand'!Z235/1000,IF(Control!$C$11="Tap water",0,Parameters!$C$21*'Water demand'!Z235/1000))</f>
        <v>0</v>
      </c>
      <c r="AB235" s="7">
        <f t="shared" si="3"/>
        <v>0</v>
      </c>
    </row>
    <row r="236" spans="2:28" x14ac:dyDescent="0.2">
      <c r="B236" s="6">
        <v>44430</v>
      </c>
      <c r="C236" s="12">
        <f>IF(Control!$C$11="Highly pure",Parameters!$C$11*'Water demand'!C236/1000,IF(Control!$C$11="Tap water",0,Parameters!$C$21*'Water demand'!C236/1000))</f>
        <v>0</v>
      </c>
      <c r="D236" s="12">
        <f>IF(Control!$C$11="Highly pure",Parameters!$C$11*'Water demand'!D236/1000,IF(Control!$C$11="Tap water",0,Parameters!$C$21*'Water demand'!D236/1000))</f>
        <v>0</v>
      </c>
      <c r="E236" s="12">
        <f>IF(Control!$C$11="Highly pure",Parameters!$C$11*'Water demand'!E236/1000,IF(Control!$C$11="Tap water",0,Parameters!$C$21*'Water demand'!E236/1000))</f>
        <v>0</v>
      </c>
      <c r="F236" s="12">
        <f>IF(Control!$C$11="Highly pure",Parameters!$C$11*'Water demand'!F236/1000,IF(Control!$C$11="Tap water",0,Parameters!$C$21*'Water demand'!F236/1000))</f>
        <v>0</v>
      </c>
      <c r="G236" s="12">
        <f>IF(Control!$C$11="Highly pure",Parameters!$C$11*'Water demand'!G236/1000,IF(Control!$C$11="Tap water",0,Parameters!$C$21*'Water demand'!G236/1000))</f>
        <v>0</v>
      </c>
      <c r="H236" s="12">
        <f>IF(Control!$C$11="Highly pure",Parameters!$C$11*'Water demand'!H236/1000,IF(Control!$C$11="Tap water",0,Parameters!$C$21*'Water demand'!H236/1000))</f>
        <v>0</v>
      </c>
      <c r="I236" s="12">
        <f>IF(Control!$C$11="Highly pure",Parameters!$C$11*'Water demand'!I236/1000,IF(Control!$C$11="Tap water",0,Parameters!$C$21*'Water demand'!I236/1000))</f>
        <v>0</v>
      </c>
      <c r="J236" s="12">
        <f>IF(Control!$C$11="Highly pure",Parameters!$C$11*'Water demand'!J236/1000,IF(Control!$C$11="Tap water",0,Parameters!$C$21*'Water demand'!J236/1000))</f>
        <v>0</v>
      </c>
      <c r="K236" s="12">
        <f>IF(Control!$C$11="Highly pure",Parameters!$C$11*'Water demand'!K236/1000,IF(Control!$C$11="Tap water",0,Parameters!$C$21*'Water demand'!K236/1000))</f>
        <v>0</v>
      </c>
      <c r="L236" s="12">
        <f>IF(Control!$C$11="Highly pure",Parameters!$C$11*'Water demand'!L236/1000,IF(Control!$C$11="Tap water",0,Parameters!$C$21*'Water demand'!L236/1000))</f>
        <v>0</v>
      </c>
      <c r="M236" s="12">
        <f>IF(Control!$C$11="Highly pure",Parameters!$C$11*'Water demand'!M236/1000,IF(Control!$C$11="Tap water",0,Parameters!$C$21*'Water demand'!M236/1000))</f>
        <v>0</v>
      </c>
      <c r="N236" s="12">
        <f>IF(Control!$C$11="Highly pure",Parameters!$C$11*'Water demand'!N236/1000,IF(Control!$C$11="Tap water",0,Parameters!$C$21*'Water demand'!N236/1000))</f>
        <v>0</v>
      </c>
      <c r="O236" s="12">
        <f>IF(Control!$C$11="Highly pure",Parameters!$C$11*'Water demand'!O236/1000,IF(Control!$C$11="Tap water",0,Parameters!$C$21*'Water demand'!O236/1000))</f>
        <v>0</v>
      </c>
      <c r="P236" s="12">
        <f>IF(Control!$C$11="Highly pure",Parameters!$C$11*'Water demand'!P236/1000,IF(Control!$C$11="Tap water",0,Parameters!$C$21*'Water demand'!P236/1000))</f>
        <v>0</v>
      </c>
      <c r="Q236" s="12">
        <f>IF(Control!$C$11="Highly pure",Parameters!$C$11*'Water demand'!Q236/1000,IF(Control!$C$11="Tap water",0,Parameters!$C$21*'Water demand'!Q236/1000))</f>
        <v>0</v>
      </c>
      <c r="R236" s="12">
        <f>IF(Control!$C$11="Highly pure",Parameters!$C$11*'Water demand'!R236/1000,IF(Control!$C$11="Tap water",0,Parameters!$C$21*'Water demand'!R236/1000))</f>
        <v>0</v>
      </c>
      <c r="S236" s="12">
        <f>IF(Control!$C$11="Highly pure",Parameters!$C$11*'Water demand'!S236/1000,IF(Control!$C$11="Tap water",0,Parameters!$C$21*'Water demand'!S236/1000))</f>
        <v>0</v>
      </c>
      <c r="T236" s="12">
        <f>IF(Control!$C$11="Highly pure",Parameters!$C$11*'Water demand'!T236/1000,IF(Control!$C$11="Tap water",0,Parameters!$C$21*'Water demand'!T236/1000))</f>
        <v>0</v>
      </c>
      <c r="U236" s="12">
        <f>IF(Control!$C$11="Highly pure",Parameters!$C$11*'Water demand'!U236/1000,IF(Control!$C$11="Tap water",0,Parameters!$C$21*'Water demand'!U236/1000))</f>
        <v>0</v>
      </c>
      <c r="V236" s="12">
        <f>IF(Control!$C$11="Highly pure",Parameters!$C$11*'Water demand'!V236/1000,IF(Control!$C$11="Tap water",0,Parameters!$C$21*'Water demand'!V236/1000))</f>
        <v>0</v>
      </c>
      <c r="W236" s="12">
        <f>IF(Control!$C$11="Highly pure",Parameters!$C$11*'Water demand'!W236/1000,IF(Control!$C$11="Tap water",0,Parameters!$C$21*'Water demand'!W236/1000))</f>
        <v>0</v>
      </c>
      <c r="X236" s="12">
        <f>IF(Control!$C$11="Highly pure",Parameters!$C$11*'Water demand'!X236/1000,IF(Control!$C$11="Tap water",0,Parameters!$C$21*'Water demand'!X236/1000))</f>
        <v>0</v>
      </c>
      <c r="Y236" s="12">
        <f>IF(Control!$C$11="Highly pure",Parameters!$C$11*'Water demand'!Y236/1000,IF(Control!$C$11="Tap water",0,Parameters!$C$21*'Water demand'!Y236/1000))</f>
        <v>0</v>
      </c>
      <c r="Z236" s="12">
        <f>IF(Control!$C$11="Highly pure",Parameters!$C$11*'Water demand'!Z236/1000,IF(Control!$C$11="Tap water",0,Parameters!$C$21*'Water demand'!Z236/1000))</f>
        <v>0</v>
      </c>
      <c r="AB236" s="7">
        <f t="shared" si="3"/>
        <v>0</v>
      </c>
    </row>
    <row r="237" spans="2:28" x14ac:dyDescent="0.2">
      <c r="B237" s="6">
        <v>44431</v>
      </c>
      <c r="C237" s="12">
        <f>IF(Control!$C$11="Highly pure",Parameters!$C$11*'Water demand'!C237/1000,IF(Control!$C$11="Tap water",0,Parameters!$C$21*'Water demand'!C237/1000))</f>
        <v>0</v>
      </c>
      <c r="D237" s="12">
        <f>IF(Control!$C$11="Highly pure",Parameters!$C$11*'Water demand'!D237/1000,IF(Control!$C$11="Tap water",0,Parameters!$C$21*'Water demand'!D237/1000))</f>
        <v>0</v>
      </c>
      <c r="E237" s="12">
        <f>IF(Control!$C$11="Highly pure",Parameters!$C$11*'Water demand'!E237/1000,IF(Control!$C$11="Tap water",0,Parameters!$C$21*'Water demand'!E237/1000))</f>
        <v>0</v>
      </c>
      <c r="F237" s="12">
        <f>IF(Control!$C$11="Highly pure",Parameters!$C$11*'Water demand'!F237/1000,IF(Control!$C$11="Tap water",0,Parameters!$C$21*'Water demand'!F237/1000))</f>
        <v>0</v>
      </c>
      <c r="G237" s="12">
        <f>IF(Control!$C$11="Highly pure",Parameters!$C$11*'Water demand'!G237/1000,IF(Control!$C$11="Tap water",0,Parameters!$C$21*'Water demand'!G237/1000))</f>
        <v>0</v>
      </c>
      <c r="H237" s="12">
        <f>IF(Control!$C$11="Highly pure",Parameters!$C$11*'Water demand'!H237/1000,IF(Control!$C$11="Tap water",0,Parameters!$C$21*'Water demand'!H237/1000))</f>
        <v>0</v>
      </c>
      <c r="I237" s="12">
        <f>IF(Control!$C$11="Highly pure",Parameters!$C$11*'Water demand'!I237/1000,IF(Control!$C$11="Tap water",0,Parameters!$C$21*'Water demand'!I237/1000))</f>
        <v>0</v>
      </c>
      <c r="J237" s="12">
        <f>IF(Control!$C$11="Highly pure",Parameters!$C$11*'Water demand'!J237/1000,IF(Control!$C$11="Tap water",0,Parameters!$C$21*'Water demand'!J237/1000))</f>
        <v>0</v>
      </c>
      <c r="K237" s="12">
        <f>IF(Control!$C$11="Highly pure",Parameters!$C$11*'Water demand'!K237/1000,IF(Control!$C$11="Tap water",0,Parameters!$C$21*'Water demand'!K237/1000))</f>
        <v>0</v>
      </c>
      <c r="L237" s="12">
        <f>IF(Control!$C$11="Highly pure",Parameters!$C$11*'Water demand'!L237/1000,IF(Control!$C$11="Tap water",0,Parameters!$C$21*'Water demand'!L237/1000))</f>
        <v>0</v>
      </c>
      <c r="M237" s="12">
        <f>IF(Control!$C$11="Highly pure",Parameters!$C$11*'Water demand'!M237/1000,IF(Control!$C$11="Tap water",0,Parameters!$C$21*'Water demand'!M237/1000))</f>
        <v>0</v>
      </c>
      <c r="N237" s="12">
        <f>IF(Control!$C$11="Highly pure",Parameters!$C$11*'Water demand'!N237/1000,IF(Control!$C$11="Tap water",0,Parameters!$C$21*'Water demand'!N237/1000))</f>
        <v>0</v>
      </c>
      <c r="O237" s="12">
        <f>IF(Control!$C$11="Highly pure",Parameters!$C$11*'Water demand'!O237/1000,IF(Control!$C$11="Tap water",0,Parameters!$C$21*'Water demand'!O237/1000))</f>
        <v>0</v>
      </c>
      <c r="P237" s="12">
        <f>IF(Control!$C$11="Highly pure",Parameters!$C$11*'Water demand'!P237/1000,IF(Control!$C$11="Tap water",0,Parameters!$C$21*'Water demand'!P237/1000))</f>
        <v>0</v>
      </c>
      <c r="Q237" s="12">
        <f>IF(Control!$C$11="Highly pure",Parameters!$C$11*'Water demand'!Q237/1000,IF(Control!$C$11="Tap water",0,Parameters!$C$21*'Water demand'!Q237/1000))</f>
        <v>0</v>
      </c>
      <c r="R237" s="12">
        <f>IF(Control!$C$11="Highly pure",Parameters!$C$11*'Water demand'!R237/1000,IF(Control!$C$11="Tap water",0,Parameters!$C$21*'Water demand'!R237/1000))</f>
        <v>0</v>
      </c>
      <c r="S237" s="12">
        <f>IF(Control!$C$11="Highly pure",Parameters!$C$11*'Water demand'!S237/1000,IF(Control!$C$11="Tap water",0,Parameters!$C$21*'Water demand'!S237/1000))</f>
        <v>0</v>
      </c>
      <c r="T237" s="12">
        <f>IF(Control!$C$11="Highly pure",Parameters!$C$11*'Water demand'!T237/1000,IF(Control!$C$11="Tap water",0,Parameters!$C$21*'Water demand'!T237/1000))</f>
        <v>0</v>
      </c>
      <c r="U237" s="12">
        <f>IF(Control!$C$11="Highly pure",Parameters!$C$11*'Water demand'!U237/1000,IF(Control!$C$11="Tap water",0,Parameters!$C$21*'Water demand'!U237/1000))</f>
        <v>0</v>
      </c>
      <c r="V237" s="12">
        <f>IF(Control!$C$11="Highly pure",Parameters!$C$11*'Water demand'!V237/1000,IF(Control!$C$11="Tap water",0,Parameters!$C$21*'Water demand'!V237/1000))</f>
        <v>0</v>
      </c>
      <c r="W237" s="12">
        <f>IF(Control!$C$11="Highly pure",Parameters!$C$11*'Water demand'!W237/1000,IF(Control!$C$11="Tap water",0,Parameters!$C$21*'Water demand'!W237/1000))</f>
        <v>0</v>
      </c>
      <c r="X237" s="12">
        <f>IF(Control!$C$11="Highly pure",Parameters!$C$11*'Water demand'!X237/1000,IF(Control!$C$11="Tap water",0,Parameters!$C$21*'Water demand'!X237/1000))</f>
        <v>0</v>
      </c>
      <c r="Y237" s="12">
        <f>IF(Control!$C$11="Highly pure",Parameters!$C$11*'Water demand'!Y237/1000,IF(Control!$C$11="Tap water",0,Parameters!$C$21*'Water demand'!Y237/1000))</f>
        <v>0</v>
      </c>
      <c r="Z237" s="12">
        <f>IF(Control!$C$11="Highly pure",Parameters!$C$11*'Water demand'!Z237/1000,IF(Control!$C$11="Tap water",0,Parameters!$C$21*'Water demand'!Z237/1000))</f>
        <v>0</v>
      </c>
      <c r="AB237" s="7">
        <f t="shared" si="3"/>
        <v>0</v>
      </c>
    </row>
    <row r="238" spans="2:28" x14ac:dyDescent="0.2">
      <c r="B238" s="6">
        <v>44432</v>
      </c>
      <c r="C238" s="12">
        <f>IF(Control!$C$11="Highly pure",Parameters!$C$11*'Water demand'!C238/1000,IF(Control!$C$11="Tap water",0,Parameters!$C$21*'Water demand'!C238/1000))</f>
        <v>0</v>
      </c>
      <c r="D238" s="12">
        <f>IF(Control!$C$11="Highly pure",Parameters!$C$11*'Water demand'!D238/1000,IF(Control!$C$11="Tap water",0,Parameters!$C$21*'Water demand'!D238/1000))</f>
        <v>0</v>
      </c>
      <c r="E238" s="12">
        <f>IF(Control!$C$11="Highly pure",Parameters!$C$11*'Water demand'!E238/1000,IF(Control!$C$11="Tap water",0,Parameters!$C$21*'Water demand'!E238/1000))</f>
        <v>0</v>
      </c>
      <c r="F238" s="12">
        <f>IF(Control!$C$11="Highly pure",Parameters!$C$11*'Water demand'!F238/1000,IF(Control!$C$11="Tap water",0,Parameters!$C$21*'Water demand'!F238/1000))</f>
        <v>0</v>
      </c>
      <c r="G238" s="12">
        <f>IF(Control!$C$11="Highly pure",Parameters!$C$11*'Water demand'!G238/1000,IF(Control!$C$11="Tap water",0,Parameters!$C$21*'Water demand'!G238/1000))</f>
        <v>0</v>
      </c>
      <c r="H238" s="12">
        <f>IF(Control!$C$11="Highly pure",Parameters!$C$11*'Water demand'!H238/1000,IF(Control!$C$11="Tap water",0,Parameters!$C$21*'Water demand'!H238/1000))</f>
        <v>0</v>
      </c>
      <c r="I238" s="12">
        <f>IF(Control!$C$11="Highly pure",Parameters!$C$11*'Water demand'!I238/1000,IF(Control!$C$11="Tap water",0,Parameters!$C$21*'Water demand'!I238/1000))</f>
        <v>0</v>
      </c>
      <c r="J238" s="12">
        <f>IF(Control!$C$11="Highly pure",Parameters!$C$11*'Water demand'!J238/1000,IF(Control!$C$11="Tap water",0,Parameters!$C$21*'Water demand'!J238/1000))</f>
        <v>0</v>
      </c>
      <c r="K238" s="12">
        <f>IF(Control!$C$11="Highly pure",Parameters!$C$11*'Water demand'!K238/1000,IF(Control!$C$11="Tap water",0,Parameters!$C$21*'Water demand'!K238/1000))</f>
        <v>0</v>
      </c>
      <c r="L238" s="12">
        <f>IF(Control!$C$11="Highly pure",Parameters!$C$11*'Water demand'!L238/1000,IF(Control!$C$11="Tap water",0,Parameters!$C$21*'Water demand'!L238/1000))</f>
        <v>0</v>
      </c>
      <c r="M238" s="12">
        <f>IF(Control!$C$11="Highly pure",Parameters!$C$11*'Water demand'!M238/1000,IF(Control!$C$11="Tap water",0,Parameters!$C$21*'Water demand'!M238/1000))</f>
        <v>0</v>
      </c>
      <c r="N238" s="12">
        <f>IF(Control!$C$11="Highly pure",Parameters!$C$11*'Water demand'!N238/1000,IF(Control!$C$11="Tap water",0,Parameters!$C$21*'Water demand'!N238/1000))</f>
        <v>0</v>
      </c>
      <c r="O238" s="12">
        <f>IF(Control!$C$11="Highly pure",Parameters!$C$11*'Water demand'!O238/1000,IF(Control!$C$11="Tap water",0,Parameters!$C$21*'Water demand'!O238/1000))</f>
        <v>0</v>
      </c>
      <c r="P238" s="12">
        <f>IF(Control!$C$11="Highly pure",Parameters!$C$11*'Water demand'!P238/1000,IF(Control!$C$11="Tap water",0,Parameters!$C$21*'Water demand'!P238/1000))</f>
        <v>0</v>
      </c>
      <c r="Q238" s="12">
        <f>IF(Control!$C$11="Highly pure",Parameters!$C$11*'Water demand'!Q238/1000,IF(Control!$C$11="Tap water",0,Parameters!$C$21*'Water demand'!Q238/1000))</f>
        <v>0</v>
      </c>
      <c r="R238" s="12">
        <f>IF(Control!$C$11="Highly pure",Parameters!$C$11*'Water demand'!R238/1000,IF(Control!$C$11="Tap water",0,Parameters!$C$21*'Water demand'!R238/1000))</f>
        <v>0</v>
      </c>
      <c r="S238" s="12">
        <f>IF(Control!$C$11="Highly pure",Parameters!$C$11*'Water demand'!S238/1000,IF(Control!$C$11="Tap water",0,Parameters!$C$21*'Water demand'!S238/1000))</f>
        <v>0</v>
      </c>
      <c r="T238" s="12">
        <f>IF(Control!$C$11="Highly pure",Parameters!$C$11*'Water demand'!T238/1000,IF(Control!$C$11="Tap water",0,Parameters!$C$21*'Water demand'!T238/1000))</f>
        <v>0</v>
      </c>
      <c r="U238" s="12">
        <f>IF(Control!$C$11="Highly pure",Parameters!$C$11*'Water demand'!U238/1000,IF(Control!$C$11="Tap water",0,Parameters!$C$21*'Water demand'!U238/1000))</f>
        <v>0</v>
      </c>
      <c r="V238" s="12">
        <f>IF(Control!$C$11="Highly pure",Parameters!$C$11*'Water demand'!V238/1000,IF(Control!$C$11="Tap water",0,Parameters!$C$21*'Water demand'!V238/1000))</f>
        <v>0</v>
      </c>
      <c r="W238" s="12">
        <f>IF(Control!$C$11="Highly pure",Parameters!$C$11*'Water demand'!W238/1000,IF(Control!$C$11="Tap water",0,Parameters!$C$21*'Water demand'!W238/1000))</f>
        <v>0</v>
      </c>
      <c r="X238" s="12">
        <f>IF(Control!$C$11="Highly pure",Parameters!$C$11*'Water demand'!X238/1000,IF(Control!$C$11="Tap water",0,Parameters!$C$21*'Water demand'!X238/1000))</f>
        <v>0</v>
      </c>
      <c r="Y238" s="12">
        <f>IF(Control!$C$11="Highly pure",Parameters!$C$11*'Water demand'!Y238/1000,IF(Control!$C$11="Tap water",0,Parameters!$C$21*'Water demand'!Y238/1000))</f>
        <v>0</v>
      </c>
      <c r="Z238" s="12">
        <f>IF(Control!$C$11="Highly pure",Parameters!$C$11*'Water demand'!Z238/1000,IF(Control!$C$11="Tap water",0,Parameters!$C$21*'Water demand'!Z238/1000))</f>
        <v>0</v>
      </c>
      <c r="AB238" s="7">
        <f t="shared" si="3"/>
        <v>0</v>
      </c>
    </row>
    <row r="239" spans="2:28" x14ac:dyDescent="0.2">
      <c r="B239" s="6">
        <v>44433</v>
      </c>
      <c r="C239" s="12">
        <f>IF(Control!$C$11="Highly pure",Parameters!$C$11*'Water demand'!C239/1000,IF(Control!$C$11="Tap water",0,Parameters!$C$21*'Water demand'!C239/1000))</f>
        <v>0</v>
      </c>
      <c r="D239" s="12">
        <f>IF(Control!$C$11="Highly pure",Parameters!$C$11*'Water demand'!D239/1000,IF(Control!$C$11="Tap water",0,Parameters!$C$21*'Water demand'!D239/1000))</f>
        <v>0</v>
      </c>
      <c r="E239" s="12">
        <f>IF(Control!$C$11="Highly pure",Parameters!$C$11*'Water demand'!E239/1000,IF(Control!$C$11="Tap water",0,Parameters!$C$21*'Water demand'!E239/1000))</f>
        <v>0</v>
      </c>
      <c r="F239" s="12">
        <f>IF(Control!$C$11="Highly pure",Parameters!$C$11*'Water demand'!F239/1000,IF(Control!$C$11="Tap water",0,Parameters!$C$21*'Water demand'!F239/1000))</f>
        <v>0</v>
      </c>
      <c r="G239" s="12">
        <f>IF(Control!$C$11="Highly pure",Parameters!$C$11*'Water demand'!G239/1000,IF(Control!$C$11="Tap water",0,Parameters!$C$21*'Water demand'!G239/1000))</f>
        <v>0</v>
      </c>
      <c r="H239" s="12">
        <f>IF(Control!$C$11="Highly pure",Parameters!$C$11*'Water demand'!H239/1000,IF(Control!$C$11="Tap water",0,Parameters!$C$21*'Water demand'!H239/1000))</f>
        <v>0</v>
      </c>
      <c r="I239" s="12">
        <f>IF(Control!$C$11="Highly pure",Parameters!$C$11*'Water demand'!I239/1000,IF(Control!$C$11="Tap water",0,Parameters!$C$21*'Water demand'!I239/1000))</f>
        <v>0</v>
      </c>
      <c r="J239" s="12">
        <f>IF(Control!$C$11="Highly pure",Parameters!$C$11*'Water demand'!J239/1000,IF(Control!$C$11="Tap water",0,Parameters!$C$21*'Water demand'!J239/1000))</f>
        <v>0</v>
      </c>
      <c r="K239" s="12">
        <f>IF(Control!$C$11="Highly pure",Parameters!$C$11*'Water demand'!K239/1000,IF(Control!$C$11="Tap water",0,Parameters!$C$21*'Water demand'!K239/1000))</f>
        <v>0</v>
      </c>
      <c r="L239" s="12">
        <f>IF(Control!$C$11="Highly pure",Parameters!$C$11*'Water demand'!L239/1000,IF(Control!$C$11="Tap water",0,Parameters!$C$21*'Water demand'!L239/1000))</f>
        <v>0</v>
      </c>
      <c r="M239" s="12">
        <f>IF(Control!$C$11="Highly pure",Parameters!$C$11*'Water demand'!M239/1000,IF(Control!$C$11="Tap water",0,Parameters!$C$21*'Water demand'!M239/1000))</f>
        <v>0</v>
      </c>
      <c r="N239" s="12">
        <f>IF(Control!$C$11="Highly pure",Parameters!$C$11*'Water demand'!N239/1000,IF(Control!$C$11="Tap water",0,Parameters!$C$21*'Water demand'!N239/1000))</f>
        <v>0</v>
      </c>
      <c r="O239" s="12">
        <f>IF(Control!$C$11="Highly pure",Parameters!$C$11*'Water demand'!O239/1000,IF(Control!$C$11="Tap water",0,Parameters!$C$21*'Water demand'!O239/1000))</f>
        <v>0</v>
      </c>
      <c r="P239" s="12">
        <f>IF(Control!$C$11="Highly pure",Parameters!$C$11*'Water demand'!P239/1000,IF(Control!$C$11="Tap water",0,Parameters!$C$21*'Water demand'!P239/1000))</f>
        <v>0</v>
      </c>
      <c r="Q239" s="12">
        <f>IF(Control!$C$11="Highly pure",Parameters!$C$11*'Water demand'!Q239/1000,IF(Control!$C$11="Tap water",0,Parameters!$C$21*'Water demand'!Q239/1000))</f>
        <v>0</v>
      </c>
      <c r="R239" s="12">
        <f>IF(Control!$C$11="Highly pure",Parameters!$C$11*'Water demand'!R239/1000,IF(Control!$C$11="Tap water",0,Parameters!$C$21*'Water demand'!R239/1000))</f>
        <v>0</v>
      </c>
      <c r="S239" s="12">
        <f>IF(Control!$C$11="Highly pure",Parameters!$C$11*'Water demand'!S239/1000,IF(Control!$C$11="Tap water",0,Parameters!$C$21*'Water demand'!S239/1000))</f>
        <v>0</v>
      </c>
      <c r="T239" s="12">
        <f>IF(Control!$C$11="Highly pure",Parameters!$C$11*'Water demand'!T239/1000,IF(Control!$C$11="Tap water",0,Parameters!$C$21*'Water demand'!T239/1000))</f>
        <v>0</v>
      </c>
      <c r="U239" s="12">
        <f>IF(Control!$C$11="Highly pure",Parameters!$C$11*'Water demand'!U239/1000,IF(Control!$C$11="Tap water",0,Parameters!$C$21*'Water demand'!U239/1000))</f>
        <v>0</v>
      </c>
      <c r="V239" s="12">
        <f>IF(Control!$C$11="Highly pure",Parameters!$C$11*'Water demand'!V239/1000,IF(Control!$C$11="Tap water",0,Parameters!$C$21*'Water demand'!V239/1000))</f>
        <v>0</v>
      </c>
      <c r="W239" s="12">
        <f>IF(Control!$C$11="Highly pure",Parameters!$C$11*'Water demand'!W239/1000,IF(Control!$C$11="Tap water",0,Parameters!$C$21*'Water demand'!W239/1000))</f>
        <v>0</v>
      </c>
      <c r="X239" s="12">
        <f>IF(Control!$C$11="Highly pure",Parameters!$C$11*'Water demand'!X239/1000,IF(Control!$C$11="Tap water",0,Parameters!$C$21*'Water demand'!X239/1000))</f>
        <v>0</v>
      </c>
      <c r="Y239" s="12">
        <f>IF(Control!$C$11="Highly pure",Parameters!$C$11*'Water demand'!Y239/1000,IF(Control!$C$11="Tap water",0,Parameters!$C$21*'Water demand'!Y239/1000))</f>
        <v>0</v>
      </c>
      <c r="Z239" s="12">
        <f>IF(Control!$C$11="Highly pure",Parameters!$C$11*'Water demand'!Z239/1000,IF(Control!$C$11="Tap water",0,Parameters!$C$21*'Water demand'!Z239/1000))</f>
        <v>0</v>
      </c>
      <c r="AB239" s="7">
        <f t="shared" si="3"/>
        <v>0</v>
      </c>
    </row>
    <row r="240" spans="2:28" x14ac:dyDescent="0.2">
      <c r="B240" s="6">
        <v>44434</v>
      </c>
      <c r="C240" s="12">
        <f>IF(Control!$C$11="Highly pure",Parameters!$C$11*'Water demand'!C240/1000,IF(Control!$C$11="Tap water",0,Parameters!$C$21*'Water demand'!C240/1000))</f>
        <v>0</v>
      </c>
      <c r="D240" s="12">
        <f>IF(Control!$C$11="Highly pure",Parameters!$C$11*'Water demand'!D240/1000,IF(Control!$C$11="Tap water",0,Parameters!$C$21*'Water demand'!D240/1000))</f>
        <v>0</v>
      </c>
      <c r="E240" s="12">
        <f>IF(Control!$C$11="Highly pure",Parameters!$C$11*'Water demand'!E240/1000,IF(Control!$C$11="Tap water",0,Parameters!$C$21*'Water demand'!E240/1000))</f>
        <v>0</v>
      </c>
      <c r="F240" s="12">
        <f>IF(Control!$C$11="Highly pure",Parameters!$C$11*'Water demand'!F240/1000,IF(Control!$C$11="Tap water",0,Parameters!$C$21*'Water demand'!F240/1000))</f>
        <v>0</v>
      </c>
      <c r="G240" s="12">
        <f>IF(Control!$C$11="Highly pure",Parameters!$C$11*'Water demand'!G240/1000,IF(Control!$C$11="Tap water",0,Parameters!$C$21*'Water demand'!G240/1000))</f>
        <v>0</v>
      </c>
      <c r="H240" s="12">
        <f>IF(Control!$C$11="Highly pure",Parameters!$C$11*'Water demand'!H240/1000,IF(Control!$C$11="Tap water",0,Parameters!$C$21*'Water demand'!H240/1000))</f>
        <v>0</v>
      </c>
      <c r="I240" s="12">
        <f>IF(Control!$C$11="Highly pure",Parameters!$C$11*'Water demand'!I240/1000,IF(Control!$C$11="Tap water",0,Parameters!$C$21*'Water demand'!I240/1000))</f>
        <v>0</v>
      </c>
      <c r="J240" s="12">
        <f>IF(Control!$C$11="Highly pure",Parameters!$C$11*'Water demand'!J240/1000,IF(Control!$C$11="Tap water",0,Parameters!$C$21*'Water demand'!J240/1000))</f>
        <v>0</v>
      </c>
      <c r="K240" s="12">
        <f>IF(Control!$C$11="Highly pure",Parameters!$C$11*'Water demand'!K240/1000,IF(Control!$C$11="Tap water",0,Parameters!$C$21*'Water demand'!K240/1000))</f>
        <v>0</v>
      </c>
      <c r="L240" s="12">
        <f>IF(Control!$C$11="Highly pure",Parameters!$C$11*'Water demand'!L240/1000,IF(Control!$C$11="Tap water",0,Parameters!$C$21*'Water demand'!L240/1000))</f>
        <v>0</v>
      </c>
      <c r="M240" s="12">
        <f>IF(Control!$C$11="Highly pure",Parameters!$C$11*'Water demand'!M240/1000,IF(Control!$C$11="Tap water",0,Parameters!$C$21*'Water demand'!M240/1000))</f>
        <v>0</v>
      </c>
      <c r="N240" s="12">
        <f>IF(Control!$C$11="Highly pure",Parameters!$C$11*'Water demand'!N240/1000,IF(Control!$C$11="Tap water",0,Parameters!$C$21*'Water demand'!N240/1000))</f>
        <v>0</v>
      </c>
      <c r="O240" s="12">
        <f>IF(Control!$C$11="Highly pure",Parameters!$C$11*'Water demand'!O240/1000,IF(Control!$C$11="Tap water",0,Parameters!$C$21*'Water demand'!O240/1000))</f>
        <v>0</v>
      </c>
      <c r="P240" s="12">
        <f>IF(Control!$C$11="Highly pure",Parameters!$C$11*'Water demand'!P240/1000,IF(Control!$C$11="Tap water",0,Parameters!$C$21*'Water demand'!P240/1000))</f>
        <v>0</v>
      </c>
      <c r="Q240" s="12">
        <f>IF(Control!$C$11="Highly pure",Parameters!$C$11*'Water demand'!Q240/1000,IF(Control!$C$11="Tap water",0,Parameters!$C$21*'Water demand'!Q240/1000))</f>
        <v>0</v>
      </c>
      <c r="R240" s="12">
        <f>IF(Control!$C$11="Highly pure",Parameters!$C$11*'Water demand'!R240/1000,IF(Control!$C$11="Tap water",0,Parameters!$C$21*'Water demand'!R240/1000))</f>
        <v>0</v>
      </c>
      <c r="S240" s="12">
        <f>IF(Control!$C$11="Highly pure",Parameters!$C$11*'Water demand'!S240/1000,IF(Control!$C$11="Tap water",0,Parameters!$C$21*'Water demand'!S240/1000))</f>
        <v>0</v>
      </c>
      <c r="T240" s="12">
        <f>IF(Control!$C$11="Highly pure",Parameters!$C$11*'Water demand'!T240/1000,IF(Control!$C$11="Tap water",0,Parameters!$C$21*'Water demand'!T240/1000))</f>
        <v>0</v>
      </c>
      <c r="U240" s="12">
        <f>IF(Control!$C$11="Highly pure",Parameters!$C$11*'Water demand'!U240/1000,IF(Control!$C$11="Tap water",0,Parameters!$C$21*'Water demand'!U240/1000))</f>
        <v>0</v>
      </c>
      <c r="V240" s="12">
        <f>IF(Control!$C$11="Highly pure",Parameters!$C$11*'Water demand'!V240/1000,IF(Control!$C$11="Tap water",0,Parameters!$C$21*'Water demand'!V240/1000))</f>
        <v>0</v>
      </c>
      <c r="W240" s="12">
        <f>IF(Control!$C$11="Highly pure",Parameters!$C$11*'Water demand'!W240/1000,IF(Control!$C$11="Tap water",0,Parameters!$C$21*'Water demand'!W240/1000))</f>
        <v>0</v>
      </c>
      <c r="X240" s="12">
        <f>IF(Control!$C$11="Highly pure",Parameters!$C$11*'Water demand'!X240/1000,IF(Control!$C$11="Tap water",0,Parameters!$C$21*'Water demand'!X240/1000))</f>
        <v>0</v>
      </c>
      <c r="Y240" s="12">
        <f>IF(Control!$C$11="Highly pure",Parameters!$C$11*'Water demand'!Y240/1000,IF(Control!$C$11="Tap water",0,Parameters!$C$21*'Water demand'!Y240/1000))</f>
        <v>0</v>
      </c>
      <c r="Z240" s="12">
        <f>IF(Control!$C$11="Highly pure",Parameters!$C$11*'Water demand'!Z240/1000,IF(Control!$C$11="Tap water",0,Parameters!$C$21*'Water demand'!Z240/1000))</f>
        <v>0</v>
      </c>
      <c r="AB240" s="7">
        <f t="shared" si="3"/>
        <v>0</v>
      </c>
    </row>
    <row r="241" spans="2:28" x14ac:dyDescent="0.2">
      <c r="B241" s="6">
        <v>44435</v>
      </c>
      <c r="C241" s="12">
        <f>IF(Control!$C$11="Highly pure",Parameters!$C$11*'Water demand'!C241/1000,IF(Control!$C$11="Tap water",0,Parameters!$C$21*'Water demand'!C241/1000))</f>
        <v>0</v>
      </c>
      <c r="D241" s="12">
        <f>IF(Control!$C$11="Highly pure",Parameters!$C$11*'Water demand'!D241/1000,IF(Control!$C$11="Tap water",0,Parameters!$C$21*'Water demand'!D241/1000))</f>
        <v>0</v>
      </c>
      <c r="E241" s="12">
        <f>IF(Control!$C$11="Highly pure",Parameters!$C$11*'Water demand'!E241/1000,IF(Control!$C$11="Tap water",0,Parameters!$C$21*'Water demand'!E241/1000))</f>
        <v>0</v>
      </c>
      <c r="F241" s="12">
        <f>IF(Control!$C$11="Highly pure",Parameters!$C$11*'Water demand'!F241/1000,IF(Control!$C$11="Tap water",0,Parameters!$C$21*'Water demand'!F241/1000))</f>
        <v>0</v>
      </c>
      <c r="G241" s="12">
        <f>IF(Control!$C$11="Highly pure",Parameters!$C$11*'Water demand'!G241/1000,IF(Control!$C$11="Tap water",0,Parameters!$C$21*'Water demand'!G241/1000))</f>
        <v>0</v>
      </c>
      <c r="H241" s="12">
        <f>IF(Control!$C$11="Highly pure",Parameters!$C$11*'Water demand'!H241/1000,IF(Control!$C$11="Tap water",0,Parameters!$C$21*'Water demand'!H241/1000))</f>
        <v>0</v>
      </c>
      <c r="I241" s="12">
        <f>IF(Control!$C$11="Highly pure",Parameters!$C$11*'Water demand'!I241/1000,IF(Control!$C$11="Tap water",0,Parameters!$C$21*'Water demand'!I241/1000))</f>
        <v>0</v>
      </c>
      <c r="J241" s="12">
        <f>IF(Control!$C$11="Highly pure",Parameters!$C$11*'Water demand'!J241/1000,IF(Control!$C$11="Tap water",0,Parameters!$C$21*'Water demand'!J241/1000))</f>
        <v>0</v>
      </c>
      <c r="K241" s="12">
        <f>IF(Control!$C$11="Highly pure",Parameters!$C$11*'Water demand'!K241/1000,IF(Control!$C$11="Tap water",0,Parameters!$C$21*'Water demand'!K241/1000))</f>
        <v>0</v>
      </c>
      <c r="L241" s="12">
        <f>IF(Control!$C$11="Highly pure",Parameters!$C$11*'Water demand'!L241/1000,IF(Control!$C$11="Tap water",0,Parameters!$C$21*'Water demand'!L241/1000))</f>
        <v>0</v>
      </c>
      <c r="M241" s="12">
        <f>IF(Control!$C$11="Highly pure",Parameters!$C$11*'Water demand'!M241/1000,IF(Control!$C$11="Tap water",0,Parameters!$C$21*'Water demand'!M241/1000))</f>
        <v>0</v>
      </c>
      <c r="N241" s="12">
        <f>IF(Control!$C$11="Highly pure",Parameters!$C$11*'Water demand'!N241/1000,IF(Control!$C$11="Tap water",0,Parameters!$C$21*'Water demand'!N241/1000))</f>
        <v>0</v>
      </c>
      <c r="O241" s="12">
        <f>IF(Control!$C$11="Highly pure",Parameters!$C$11*'Water demand'!O241/1000,IF(Control!$C$11="Tap water",0,Parameters!$C$21*'Water demand'!O241/1000))</f>
        <v>0</v>
      </c>
      <c r="P241" s="12">
        <f>IF(Control!$C$11="Highly pure",Parameters!$C$11*'Water demand'!P241/1000,IF(Control!$C$11="Tap water",0,Parameters!$C$21*'Water demand'!P241/1000))</f>
        <v>0</v>
      </c>
      <c r="Q241" s="12">
        <f>IF(Control!$C$11="Highly pure",Parameters!$C$11*'Water demand'!Q241/1000,IF(Control!$C$11="Tap water",0,Parameters!$C$21*'Water demand'!Q241/1000))</f>
        <v>0</v>
      </c>
      <c r="R241" s="12">
        <f>IF(Control!$C$11="Highly pure",Parameters!$C$11*'Water demand'!R241/1000,IF(Control!$C$11="Tap water",0,Parameters!$C$21*'Water demand'!R241/1000))</f>
        <v>0</v>
      </c>
      <c r="S241" s="12">
        <f>IF(Control!$C$11="Highly pure",Parameters!$C$11*'Water demand'!S241/1000,IF(Control!$C$11="Tap water",0,Parameters!$C$21*'Water demand'!S241/1000))</f>
        <v>0</v>
      </c>
      <c r="T241" s="12">
        <f>IF(Control!$C$11="Highly pure",Parameters!$C$11*'Water demand'!T241/1000,IF(Control!$C$11="Tap water",0,Parameters!$C$21*'Water demand'!T241/1000))</f>
        <v>0</v>
      </c>
      <c r="U241" s="12">
        <f>IF(Control!$C$11="Highly pure",Parameters!$C$11*'Water demand'!U241/1000,IF(Control!$C$11="Tap water",0,Parameters!$C$21*'Water demand'!U241/1000))</f>
        <v>0</v>
      </c>
      <c r="V241" s="12">
        <f>IF(Control!$C$11="Highly pure",Parameters!$C$11*'Water demand'!V241/1000,IF(Control!$C$11="Tap water",0,Parameters!$C$21*'Water demand'!V241/1000))</f>
        <v>0</v>
      </c>
      <c r="W241" s="12">
        <f>IF(Control!$C$11="Highly pure",Parameters!$C$11*'Water demand'!W241/1000,IF(Control!$C$11="Tap water",0,Parameters!$C$21*'Water demand'!W241/1000))</f>
        <v>0</v>
      </c>
      <c r="X241" s="12">
        <f>IF(Control!$C$11="Highly pure",Parameters!$C$11*'Water demand'!X241/1000,IF(Control!$C$11="Tap water",0,Parameters!$C$21*'Water demand'!X241/1000))</f>
        <v>0</v>
      </c>
      <c r="Y241" s="12">
        <f>IF(Control!$C$11="Highly pure",Parameters!$C$11*'Water demand'!Y241/1000,IF(Control!$C$11="Tap water",0,Parameters!$C$21*'Water demand'!Y241/1000))</f>
        <v>0</v>
      </c>
      <c r="Z241" s="12">
        <f>IF(Control!$C$11="Highly pure",Parameters!$C$11*'Water demand'!Z241/1000,IF(Control!$C$11="Tap water",0,Parameters!$C$21*'Water demand'!Z241/1000))</f>
        <v>0</v>
      </c>
      <c r="AB241" s="7">
        <f t="shared" si="3"/>
        <v>0</v>
      </c>
    </row>
    <row r="242" spans="2:28" x14ac:dyDescent="0.2">
      <c r="B242" s="6">
        <v>44436</v>
      </c>
      <c r="C242" s="12">
        <f>IF(Control!$C$11="Highly pure",Parameters!$C$11*'Water demand'!C242/1000,IF(Control!$C$11="Tap water",0,Parameters!$C$21*'Water demand'!C242/1000))</f>
        <v>0</v>
      </c>
      <c r="D242" s="12">
        <f>IF(Control!$C$11="Highly pure",Parameters!$C$11*'Water demand'!D242/1000,IF(Control!$C$11="Tap water",0,Parameters!$C$21*'Water demand'!D242/1000))</f>
        <v>0</v>
      </c>
      <c r="E242" s="12">
        <f>IF(Control!$C$11="Highly pure",Parameters!$C$11*'Water demand'!E242/1000,IF(Control!$C$11="Tap water",0,Parameters!$C$21*'Water demand'!E242/1000))</f>
        <v>0</v>
      </c>
      <c r="F242" s="12">
        <f>IF(Control!$C$11="Highly pure",Parameters!$C$11*'Water demand'!F242/1000,IF(Control!$C$11="Tap water",0,Parameters!$C$21*'Water demand'!F242/1000))</f>
        <v>0</v>
      </c>
      <c r="G242" s="12">
        <f>IF(Control!$C$11="Highly pure",Parameters!$C$11*'Water demand'!G242/1000,IF(Control!$C$11="Tap water",0,Parameters!$C$21*'Water demand'!G242/1000))</f>
        <v>0</v>
      </c>
      <c r="H242" s="12">
        <f>IF(Control!$C$11="Highly pure",Parameters!$C$11*'Water demand'!H242/1000,IF(Control!$C$11="Tap water",0,Parameters!$C$21*'Water demand'!H242/1000))</f>
        <v>0</v>
      </c>
      <c r="I242" s="12">
        <f>IF(Control!$C$11="Highly pure",Parameters!$C$11*'Water demand'!I242/1000,IF(Control!$C$11="Tap water",0,Parameters!$C$21*'Water demand'!I242/1000))</f>
        <v>0</v>
      </c>
      <c r="J242" s="12">
        <f>IF(Control!$C$11="Highly pure",Parameters!$C$11*'Water demand'!J242/1000,IF(Control!$C$11="Tap water",0,Parameters!$C$21*'Water demand'!J242/1000))</f>
        <v>0</v>
      </c>
      <c r="K242" s="12">
        <f>IF(Control!$C$11="Highly pure",Parameters!$C$11*'Water demand'!K242/1000,IF(Control!$C$11="Tap water",0,Parameters!$C$21*'Water demand'!K242/1000))</f>
        <v>0</v>
      </c>
      <c r="L242" s="12">
        <f>IF(Control!$C$11="Highly pure",Parameters!$C$11*'Water demand'!L242/1000,IF(Control!$C$11="Tap water",0,Parameters!$C$21*'Water demand'!L242/1000))</f>
        <v>0</v>
      </c>
      <c r="M242" s="12">
        <f>IF(Control!$C$11="Highly pure",Parameters!$C$11*'Water demand'!M242/1000,IF(Control!$C$11="Tap water",0,Parameters!$C$21*'Water demand'!M242/1000))</f>
        <v>0</v>
      </c>
      <c r="N242" s="12">
        <f>IF(Control!$C$11="Highly pure",Parameters!$C$11*'Water demand'!N242/1000,IF(Control!$C$11="Tap water",0,Parameters!$C$21*'Water demand'!N242/1000))</f>
        <v>0</v>
      </c>
      <c r="O242" s="12">
        <f>IF(Control!$C$11="Highly pure",Parameters!$C$11*'Water demand'!O242/1000,IF(Control!$C$11="Tap water",0,Parameters!$C$21*'Water demand'!O242/1000))</f>
        <v>0</v>
      </c>
      <c r="P242" s="12">
        <f>IF(Control!$C$11="Highly pure",Parameters!$C$11*'Water demand'!P242/1000,IF(Control!$C$11="Tap water",0,Parameters!$C$21*'Water demand'!P242/1000))</f>
        <v>0</v>
      </c>
      <c r="Q242" s="12">
        <f>IF(Control!$C$11="Highly pure",Parameters!$C$11*'Water demand'!Q242/1000,IF(Control!$C$11="Tap water",0,Parameters!$C$21*'Water demand'!Q242/1000))</f>
        <v>0</v>
      </c>
      <c r="R242" s="12">
        <f>IF(Control!$C$11="Highly pure",Parameters!$C$11*'Water demand'!R242/1000,IF(Control!$C$11="Tap water",0,Parameters!$C$21*'Water demand'!R242/1000))</f>
        <v>0</v>
      </c>
      <c r="S242" s="12">
        <f>IF(Control!$C$11="Highly pure",Parameters!$C$11*'Water demand'!S242/1000,IF(Control!$C$11="Tap water",0,Parameters!$C$21*'Water demand'!S242/1000))</f>
        <v>0</v>
      </c>
      <c r="T242" s="12">
        <f>IF(Control!$C$11="Highly pure",Parameters!$C$11*'Water demand'!T242/1000,IF(Control!$C$11="Tap water",0,Parameters!$C$21*'Water demand'!T242/1000))</f>
        <v>0</v>
      </c>
      <c r="U242" s="12">
        <f>IF(Control!$C$11="Highly pure",Parameters!$C$11*'Water demand'!U242/1000,IF(Control!$C$11="Tap water",0,Parameters!$C$21*'Water demand'!U242/1000))</f>
        <v>0</v>
      </c>
      <c r="V242" s="12">
        <f>IF(Control!$C$11="Highly pure",Parameters!$C$11*'Water demand'!V242/1000,IF(Control!$C$11="Tap water",0,Parameters!$C$21*'Water demand'!V242/1000))</f>
        <v>0</v>
      </c>
      <c r="W242" s="12">
        <f>IF(Control!$C$11="Highly pure",Parameters!$C$11*'Water demand'!W242/1000,IF(Control!$C$11="Tap water",0,Parameters!$C$21*'Water demand'!W242/1000))</f>
        <v>0</v>
      </c>
      <c r="X242" s="12">
        <f>IF(Control!$C$11="Highly pure",Parameters!$C$11*'Water demand'!X242/1000,IF(Control!$C$11="Tap water",0,Parameters!$C$21*'Water demand'!X242/1000))</f>
        <v>0</v>
      </c>
      <c r="Y242" s="12">
        <f>IF(Control!$C$11="Highly pure",Parameters!$C$11*'Water demand'!Y242/1000,IF(Control!$C$11="Tap water",0,Parameters!$C$21*'Water demand'!Y242/1000))</f>
        <v>0</v>
      </c>
      <c r="Z242" s="12">
        <f>IF(Control!$C$11="Highly pure",Parameters!$C$11*'Water demand'!Z242/1000,IF(Control!$C$11="Tap water",0,Parameters!$C$21*'Water demand'!Z242/1000))</f>
        <v>0</v>
      </c>
      <c r="AB242" s="7">
        <f t="shared" si="3"/>
        <v>0</v>
      </c>
    </row>
    <row r="243" spans="2:28" x14ac:dyDescent="0.2">
      <c r="B243" s="6">
        <v>44437</v>
      </c>
      <c r="C243" s="12">
        <f>IF(Control!$C$11="Highly pure",Parameters!$C$11*'Water demand'!C243/1000,IF(Control!$C$11="Tap water",0,Parameters!$C$21*'Water demand'!C243/1000))</f>
        <v>0</v>
      </c>
      <c r="D243" s="12">
        <f>IF(Control!$C$11="Highly pure",Parameters!$C$11*'Water demand'!D243/1000,IF(Control!$C$11="Tap water",0,Parameters!$C$21*'Water demand'!D243/1000))</f>
        <v>0</v>
      </c>
      <c r="E243" s="12">
        <f>IF(Control!$C$11="Highly pure",Parameters!$C$11*'Water demand'!E243/1000,IF(Control!$C$11="Tap water",0,Parameters!$C$21*'Water demand'!E243/1000))</f>
        <v>0</v>
      </c>
      <c r="F243" s="12">
        <f>IF(Control!$C$11="Highly pure",Parameters!$C$11*'Water demand'!F243/1000,IF(Control!$C$11="Tap water",0,Parameters!$C$21*'Water demand'!F243/1000))</f>
        <v>0</v>
      </c>
      <c r="G243" s="12">
        <f>IF(Control!$C$11="Highly pure",Parameters!$C$11*'Water demand'!G243/1000,IF(Control!$C$11="Tap water",0,Parameters!$C$21*'Water demand'!G243/1000))</f>
        <v>0</v>
      </c>
      <c r="H243" s="12">
        <f>IF(Control!$C$11="Highly pure",Parameters!$C$11*'Water demand'!H243/1000,IF(Control!$C$11="Tap water",0,Parameters!$C$21*'Water demand'!H243/1000))</f>
        <v>0</v>
      </c>
      <c r="I243" s="12">
        <f>IF(Control!$C$11="Highly pure",Parameters!$C$11*'Water demand'!I243/1000,IF(Control!$C$11="Tap water",0,Parameters!$C$21*'Water demand'!I243/1000))</f>
        <v>0</v>
      </c>
      <c r="J243" s="12">
        <f>IF(Control!$C$11="Highly pure",Parameters!$C$11*'Water demand'!J243/1000,IF(Control!$C$11="Tap water",0,Parameters!$C$21*'Water demand'!J243/1000))</f>
        <v>0</v>
      </c>
      <c r="K243" s="12">
        <f>IF(Control!$C$11="Highly pure",Parameters!$C$11*'Water demand'!K243/1000,IF(Control!$C$11="Tap water",0,Parameters!$C$21*'Water demand'!K243/1000))</f>
        <v>0</v>
      </c>
      <c r="L243" s="12">
        <f>IF(Control!$C$11="Highly pure",Parameters!$C$11*'Water demand'!L243/1000,IF(Control!$C$11="Tap water",0,Parameters!$C$21*'Water demand'!L243/1000))</f>
        <v>0</v>
      </c>
      <c r="M243" s="12">
        <f>IF(Control!$C$11="Highly pure",Parameters!$C$11*'Water demand'!M243/1000,IF(Control!$C$11="Tap water",0,Parameters!$C$21*'Water demand'!M243/1000))</f>
        <v>0</v>
      </c>
      <c r="N243" s="12">
        <f>IF(Control!$C$11="Highly pure",Parameters!$C$11*'Water demand'!N243/1000,IF(Control!$C$11="Tap water",0,Parameters!$C$21*'Water demand'!N243/1000))</f>
        <v>0</v>
      </c>
      <c r="O243" s="12">
        <f>IF(Control!$C$11="Highly pure",Parameters!$C$11*'Water demand'!O243/1000,IF(Control!$C$11="Tap water",0,Parameters!$C$21*'Water demand'!O243/1000))</f>
        <v>0</v>
      </c>
      <c r="P243" s="12">
        <f>IF(Control!$C$11="Highly pure",Parameters!$C$11*'Water demand'!P243/1000,IF(Control!$C$11="Tap water",0,Parameters!$C$21*'Water demand'!P243/1000))</f>
        <v>0</v>
      </c>
      <c r="Q243" s="12">
        <f>IF(Control!$C$11="Highly pure",Parameters!$C$11*'Water demand'!Q243/1000,IF(Control!$C$11="Tap water",0,Parameters!$C$21*'Water demand'!Q243/1000))</f>
        <v>0</v>
      </c>
      <c r="R243" s="12">
        <f>IF(Control!$C$11="Highly pure",Parameters!$C$11*'Water demand'!R243/1000,IF(Control!$C$11="Tap water",0,Parameters!$C$21*'Water demand'!R243/1000))</f>
        <v>0</v>
      </c>
      <c r="S243" s="12">
        <f>IF(Control!$C$11="Highly pure",Parameters!$C$11*'Water demand'!S243/1000,IF(Control!$C$11="Tap water",0,Parameters!$C$21*'Water demand'!S243/1000))</f>
        <v>0</v>
      </c>
      <c r="T243" s="12">
        <f>IF(Control!$C$11="Highly pure",Parameters!$C$11*'Water demand'!T243/1000,IF(Control!$C$11="Tap water",0,Parameters!$C$21*'Water demand'!T243/1000))</f>
        <v>0</v>
      </c>
      <c r="U243" s="12">
        <f>IF(Control!$C$11="Highly pure",Parameters!$C$11*'Water demand'!U243/1000,IF(Control!$C$11="Tap water",0,Parameters!$C$21*'Water demand'!U243/1000))</f>
        <v>0</v>
      </c>
      <c r="V243" s="12">
        <f>IF(Control!$C$11="Highly pure",Parameters!$C$11*'Water demand'!V243/1000,IF(Control!$C$11="Tap water",0,Parameters!$C$21*'Water demand'!V243/1000))</f>
        <v>0</v>
      </c>
      <c r="W243" s="12">
        <f>IF(Control!$C$11="Highly pure",Parameters!$C$11*'Water demand'!W243/1000,IF(Control!$C$11="Tap water",0,Parameters!$C$21*'Water demand'!W243/1000))</f>
        <v>0</v>
      </c>
      <c r="X243" s="12">
        <f>IF(Control!$C$11="Highly pure",Parameters!$C$11*'Water demand'!X243/1000,IF(Control!$C$11="Tap water",0,Parameters!$C$21*'Water demand'!X243/1000))</f>
        <v>0</v>
      </c>
      <c r="Y243" s="12">
        <f>IF(Control!$C$11="Highly pure",Parameters!$C$11*'Water demand'!Y243/1000,IF(Control!$C$11="Tap water",0,Parameters!$C$21*'Water demand'!Y243/1000))</f>
        <v>0</v>
      </c>
      <c r="Z243" s="12">
        <f>IF(Control!$C$11="Highly pure",Parameters!$C$11*'Water demand'!Z243/1000,IF(Control!$C$11="Tap water",0,Parameters!$C$21*'Water demand'!Z243/1000))</f>
        <v>0</v>
      </c>
      <c r="AB243" s="7">
        <f t="shared" si="3"/>
        <v>0</v>
      </c>
    </row>
    <row r="244" spans="2:28" x14ac:dyDescent="0.2">
      <c r="B244" s="6">
        <v>44438</v>
      </c>
      <c r="C244" s="12">
        <f>IF(Control!$C$11="Highly pure",Parameters!$C$11*'Water demand'!C244/1000,IF(Control!$C$11="Tap water",0,Parameters!$C$21*'Water demand'!C244/1000))</f>
        <v>0</v>
      </c>
      <c r="D244" s="12">
        <f>IF(Control!$C$11="Highly pure",Parameters!$C$11*'Water demand'!D244/1000,IF(Control!$C$11="Tap water",0,Parameters!$C$21*'Water demand'!D244/1000))</f>
        <v>0</v>
      </c>
      <c r="E244" s="12">
        <f>IF(Control!$C$11="Highly pure",Parameters!$C$11*'Water demand'!E244/1000,IF(Control!$C$11="Tap water",0,Parameters!$C$21*'Water demand'!E244/1000))</f>
        <v>0</v>
      </c>
      <c r="F244" s="12">
        <f>IF(Control!$C$11="Highly pure",Parameters!$C$11*'Water demand'!F244/1000,IF(Control!$C$11="Tap water",0,Parameters!$C$21*'Water demand'!F244/1000))</f>
        <v>0</v>
      </c>
      <c r="G244" s="12">
        <f>IF(Control!$C$11="Highly pure",Parameters!$C$11*'Water demand'!G244/1000,IF(Control!$C$11="Tap water",0,Parameters!$C$21*'Water demand'!G244/1000))</f>
        <v>0</v>
      </c>
      <c r="H244" s="12">
        <f>IF(Control!$C$11="Highly pure",Parameters!$C$11*'Water demand'!H244/1000,IF(Control!$C$11="Tap water",0,Parameters!$C$21*'Water demand'!H244/1000))</f>
        <v>0</v>
      </c>
      <c r="I244" s="12">
        <f>IF(Control!$C$11="Highly pure",Parameters!$C$11*'Water demand'!I244/1000,IF(Control!$C$11="Tap water",0,Parameters!$C$21*'Water demand'!I244/1000))</f>
        <v>0</v>
      </c>
      <c r="J244" s="12">
        <f>IF(Control!$C$11="Highly pure",Parameters!$C$11*'Water demand'!J244/1000,IF(Control!$C$11="Tap water",0,Parameters!$C$21*'Water demand'!J244/1000))</f>
        <v>0</v>
      </c>
      <c r="K244" s="12">
        <f>IF(Control!$C$11="Highly pure",Parameters!$C$11*'Water demand'!K244/1000,IF(Control!$C$11="Tap water",0,Parameters!$C$21*'Water demand'!K244/1000))</f>
        <v>0</v>
      </c>
      <c r="L244" s="12">
        <f>IF(Control!$C$11="Highly pure",Parameters!$C$11*'Water demand'!L244/1000,IF(Control!$C$11="Tap water",0,Parameters!$C$21*'Water demand'!L244/1000))</f>
        <v>0</v>
      </c>
      <c r="M244" s="12">
        <f>IF(Control!$C$11="Highly pure",Parameters!$C$11*'Water demand'!M244/1000,IF(Control!$C$11="Tap water",0,Parameters!$C$21*'Water demand'!M244/1000))</f>
        <v>0</v>
      </c>
      <c r="N244" s="12">
        <f>IF(Control!$C$11="Highly pure",Parameters!$C$11*'Water demand'!N244/1000,IF(Control!$C$11="Tap water",0,Parameters!$C$21*'Water demand'!N244/1000))</f>
        <v>0</v>
      </c>
      <c r="O244" s="12">
        <f>IF(Control!$C$11="Highly pure",Parameters!$C$11*'Water demand'!O244/1000,IF(Control!$C$11="Tap water",0,Parameters!$C$21*'Water demand'!O244/1000))</f>
        <v>0</v>
      </c>
      <c r="P244" s="12">
        <f>IF(Control!$C$11="Highly pure",Parameters!$C$11*'Water demand'!P244/1000,IF(Control!$C$11="Tap water",0,Parameters!$C$21*'Water demand'!P244/1000))</f>
        <v>0</v>
      </c>
      <c r="Q244" s="12">
        <f>IF(Control!$C$11="Highly pure",Parameters!$C$11*'Water demand'!Q244/1000,IF(Control!$C$11="Tap water",0,Parameters!$C$21*'Water demand'!Q244/1000))</f>
        <v>0</v>
      </c>
      <c r="R244" s="12">
        <f>IF(Control!$C$11="Highly pure",Parameters!$C$11*'Water demand'!R244/1000,IF(Control!$C$11="Tap water",0,Parameters!$C$21*'Water demand'!R244/1000))</f>
        <v>0</v>
      </c>
      <c r="S244" s="12">
        <f>IF(Control!$C$11="Highly pure",Parameters!$C$11*'Water demand'!S244/1000,IF(Control!$C$11="Tap water",0,Parameters!$C$21*'Water demand'!S244/1000))</f>
        <v>0</v>
      </c>
      <c r="T244" s="12">
        <f>IF(Control!$C$11="Highly pure",Parameters!$C$11*'Water demand'!T244/1000,IF(Control!$C$11="Tap water",0,Parameters!$C$21*'Water demand'!T244/1000))</f>
        <v>0</v>
      </c>
      <c r="U244" s="12">
        <f>IF(Control!$C$11="Highly pure",Parameters!$C$11*'Water demand'!U244/1000,IF(Control!$C$11="Tap water",0,Parameters!$C$21*'Water demand'!U244/1000))</f>
        <v>0</v>
      </c>
      <c r="V244" s="12">
        <f>IF(Control!$C$11="Highly pure",Parameters!$C$11*'Water demand'!V244/1000,IF(Control!$C$11="Tap water",0,Parameters!$C$21*'Water demand'!V244/1000))</f>
        <v>0</v>
      </c>
      <c r="W244" s="12">
        <f>IF(Control!$C$11="Highly pure",Parameters!$C$11*'Water demand'!W244/1000,IF(Control!$C$11="Tap water",0,Parameters!$C$21*'Water demand'!W244/1000))</f>
        <v>0</v>
      </c>
      <c r="X244" s="12">
        <f>IF(Control!$C$11="Highly pure",Parameters!$C$11*'Water demand'!X244/1000,IF(Control!$C$11="Tap water",0,Parameters!$C$21*'Water demand'!X244/1000))</f>
        <v>0</v>
      </c>
      <c r="Y244" s="12">
        <f>IF(Control!$C$11="Highly pure",Parameters!$C$11*'Water demand'!Y244/1000,IF(Control!$C$11="Tap water",0,Parameters!$C$21*'Water demand'!Y244/1000))</f>
        <v>0</v>
      </c>
      <c r="Z244" s="12">
        <f>IF(Control!$C$11="Highly pure",Parameters!$C$11*'Water demand'!Z244/1000,IF(Control!$C$11="Tap water",0,Parameters!$C$21*'Water demand'!Z244/1000))</f>
        <v>0</v>
      </c>
      <c r="AB244" s="7">
        <f t="shared" si="3"/>
        <v>0</v>
      </c>
    </row>
    <row r="245" spans="2:28" x14ac:dyDescent="0.2">
      <c r="B245" s="6">
        <v>44439</v>
      </c>
      <c r="C245" s="12">
        <f>IF(Control!$C$11="Highly pure",Parameters!$C$11*'Water demand'!C245/1000,IF(Control!$C$11="Tap water",0,Parameters!$C$21*'Water demand'!C245/1000))</f>
        <v>0</v>
      </c>
      <c r="D245" s="12">
        <f>IF(Control!$C$11="Highly pure",Parameters!$C$11*'Water demand'!D245/1000,IF(Control!$C$11="Tap water",0,Parameters!$C$21*'Water demand'!D245/1000))</f>
        <v>0</v>
      </c>
      <c r="E245" s="12">
        <f>IF(Control!$C$11="Highly pure",Parameters!$C$11*'Water demand'!E245/1000,IF(Control!$C$11="Tap water",0,Parameters!$C$21*'Water demand'!E245/1000))</f>
        <v>0</v>
      </c>
      <c r="F245" s="12">
        <f>IF(Control!$C$11="Highly pure",Parameters!$C$11*'Water demand'!F245/1000,IF(Control!$C$11="Tap water",0,Parameters!$C$21*'Water demand'!F245/1000))</f>
        <v>0</v>
      </c>
      <c r="G245" s="12">
        <f>IF(Control!$C$11="Highly pure",Parameters!$C$11*'Water demand'!G245/1000,IF(Control!$C$11="Tap water",0,Parameters!$C$21*'Water demand'!G245/1000))</f>
        <v>0</v>
      </c>
      <c r="H245" s="12">
        <f>IF(Control!$C$11="Highly pure",Parameters!$C$11*'Water demand'!H245/1000,IF(Control!$C$11="Tap water",0,Parameters!$C$21*'Water demand'!H245/1000))</f>
        <v>0</v>
      </c>
      <c r="I245" s="12">
        <f>IF(Control!$C$11="Highly pure",Parameters!$C$11*'Water demand'!I245/1000,IF(Control!$C$11="Tap water",0,Parameters!$C$21*'Water demand'!I245/1000))</f>
        <v>0</v>
      </c>
      <c r="J245" s="12">
        <f>IF(Control!$C$11="Highly pure",Parameters!$C$11*'Water demand'!J245/1000,IF(Control!$C$11="Tap water",0,Parameters!$C$21*'Water demand'!J245/1000))</f>
        <v>0</v>
      </c>
      <c r="K245" s="12">
        <f>IF(Control!$C$11="Highly pure",Parameters!$C$11*'Water demand'!K245/1000,IF(Control!$C$11="Tap water",0,Parameters!$C$21*'Water demand'!K245/1000))</f>
        <v>0</v>
      </c>
      <c r="L245" s="12">
        <f>IF(Control!$C$11="Highly pure",Parameters!$C$11*'Water demand'!L245/1000,IF(Control!$C$11="Tap water",0,Parameters!$C$21*'Water demand'!L245/1000))</f>
        <v>0</v>
      </c>
      <c r="M245" s="12">
        <f>IF(Control!$C$11="Highly pure",Parameters!$C$11*'Water demand'!M245/1000,IF(Control!$C$11="Tap water",0,Parameters!$C$21*'Water demand'!M245/1000))</f>
        <v>0</v>
      </c>
      <c r="N245" s="12">
        <f>IF(Control!$C$11="Highly pure",Parameters!$C$11*'Water demand'!N245/1000,IF(Control!$C$11="Tap water",0,Parameters!$C$21*'Water demand'!N245/1000))</f>
        <v>0</v>
      </c>
      <c r="O245" s="12">
        <f>IF(Control!$C$11="Highly pure",Parameters!$C$11*'Water demand'!O245/1000,IF(Control!$C$11="Tap water",0,Parameters!$C$21*'Water demand'!O245/1000))</f>
        <v>0</v>
      </c>
      <c r="P245" s="12">
        <f>IF(Control!$C$11="Highly pure",Parameters!$C$11*'Water demand'!P245/1000,IF(Control!$C$11="Tap water",0,Parameters!$C$21*'Water demand'!P245/1000))</f>
        <v>0</v>
      </c>
      <c r="Q245" s="12">
        <f>IF(Control!$C$11="Highly pure",Parameters!$C$11*'Water demand'!Q245/1000,IF(Control!$C$11="Tap water",0,Parameters!$C$21*'Water demand'!Q245/1000))</f>
        <v>0</v>
      </c>
      <c r="R245" s="12">
        <f>IF(Control!$C$11="Highly pure",Parameters!$C$11*'Water demand'!R245/1000,IF(Control!$C$11="Tap water",0,Parameters!$C$21*'Water demand'!R245/1000))</f>
        <v>0</v>
      </c>
      <c r="S245" s="12">
        <f>IF(Control!$C$11="Highly pure",Parameters!$C$11*'Water demand'!S245/1000,IF(Control!$C$11="Tap water",0,Parameters!$C$21*'Water demand'!S245/1000))</f>
        <v>0</v>
      </c>
      <c r="T245" s="12">
        <f>IF(Control!$C$11="Highly pure",Parameters!$C$11*'Water demand'!T245/1000,IF(Control!$C$11="Tap water",0,Parameters!$C$21*'Water demand'!T245/1000))</f>
        <v>0</v>
      </c>
      <c r="U245" s="12">
        <f>IF(Control!$C$11="Highly pure",Parameters!$C$11*'Water demand'!U245/1000,IF(Control!$C$11="Tap water",0,Parameters!$C$21*'Water demand'!U245/1000))</f>
        <v>0</v>
      </c>
      <c r="V245" s="12">
        <f>IF(Control!$C$11="Highly pure",Parameters!$C$11*'Water demand'!V245/1000,IF(Control!$C$11="Tap water",0,Parameters!$C$21*'Water demand'!V245/1000))</f>
        <v>0</v>
      </c>
      <c r="W245" s="12">
        <f>IF(Control!$C$11="Highly pure",Parameters!$C$11*'Water demand'!W245/1000,IF(Control!$C$11="Tap water",0,Parameters!$C$21*'Water demand'!W245/1000))</f>
        <v>0</v>
      </c>
      <c r="X245" s="12">
        <f>IF(Control!$C$11="Highly pure",Parameters!$C$11*'Water demand'!X245/1000,IF(Control!$C$11="Tap water",0,Parameters!$C$21*'Water demand'!X245/1000))</f>
        <v>0</v>
      </c>
      <c r="Y245" s="12">
        <f>IF(Control!$C$11="Highly pure",Parameters!$C$11*'Water demand'!Y245/1000,IF(Control!$C$11="Tap water",0,Parameters!$C$21*'Water demand'!Y245/1000))</f>
        <v>0</v>
      </c>
      <c r="Z245" s="12">
        <f>IF(Control!$C$11="Highly pure",Parameters!$C$11*'Water demand'!Z245/1000,IF(Control!$C$11="Tap water",0,Parameters!$C$21*'Water demand'!Z245/1000))</f>
        <v>0</v>
      </c>
      <c r="AB245" s="7">
        <f t="shared" si="3"/>
        <v>0</v>
      </c>
    </row>
    <row r="246" spans="2:28" x14ac:dyDescent="0.2">
      <c r="B246" s="6">
        <v>44440</v>
      </c>
      <c r="C246" s="12">
        <f>IF(Control!$C$11="Highly pure",Parameters!$C$11*'Water demand'!C246/1000,IF(Control!$C$11="Tap water",0,Parameters!$C$21*'Water demand'!C246/1000))</f>
        <v>0</v>
      </c>
      <c r="D246" s="12">
        <f>IF(Control!$C$11="Highly pure",Parameters!$C$11*'Water demand'!D246/1000,IF(Control!$C$11="Tap water",0,Parameters!$C$21*'Water demand'!D246/1000))</f>
        <v>0</v>
      </c>
      <c r="E246" s="12">
        <f>IF(Control!$C$11="Highly pure",Parameters!$C$11*'Water demand'!E246/1000,IF(Control!$C$11="Tap water",0,Parameters!$C$21*'Water demand'!E246/1000))</f>
        <v>0</v>
      </c>
      <c r="F246" s="12">
        <f>IF(Control!$C$11="Highly pure",Parameters!$C$11*'Water demand'!F246/1000,IF(Control!$C$11="Tap water",0,Parameters!$C$21*'Water demand'!F246/1000))</f>
        <v>0</v>
      </c>
      <c r="G246" s="12">
        <f>IF(Control!$C$11="Highly pure",Parameters!$C$11*'Water demand'!G246/1000,IF(Control!$C$11="Tap water",0,Parameters!$C$21*'Water demand'!G246/1000))</f>
        <v>0</v>
      </c>
      <c r="H246" s="12">
        <f>IF(Control!$C$11="Highly pure",Parameters!$C$11*'Water demand'!H246/1000,IF(Control!$C$11="Tap water",0,Parameters!$C$21*'Water demand'!H246/1000))</f>
        <v>0</v>
      </c>
      <c r="I246" s="12">
        <f>IF(Control!$C$11="Highly pure",Parameters!$C$11*'Water demand'!I246/1000,IF(Control!$C$11="Tap water",0,Parameters!$C$21*'Water demand'!I246/1000))</f>
        <v>0</v>
      </c>
      <c r="J246" s="12">
        <f>IF(Control!$C$11="Highly pure",Parameters!$C$11*'Water demand'!J246/1000,IF(Control!$C$11="Tap water",0,Parameters!$C$21*'Water demand'!J246/1000))</f>
        <v>0</v>
      </c>
      <c r="K246" s="12">
        <f>IF(Control!$C$11="Highly pure",Parameters!$C$11*'Water demand'!K246/1000,IF(Control!$C$11="Tap water",0,Parameters!$C$21*'Water demand'!K246/1000))</f>
        <v>0</v>
      </c>
      <c r="L246" s="12">
        <f>IF(Control!$C$11="Highly pure",Parameters!$C$11*'Water demand'!L246/1000,IF(Control!$C$11="Tap water",0,Parameters!$C$21*'Water demand'!L246/1000))</f>
        <v>0</v>
      </c>
      <c r="M246" s="12">
        <f>IF(Control!$C$11="Highly pure",Parameters!$C$11*'Water demand'!M246/1000,IF(Control!$C$11="Tap water",0,Parameters!$C$21*'Water demand'!M246/1000))</f>
        <v>0</v>
      </c>
      <c r="N246" s="12">
        <f>IF(Control!$C$11="Highly pure",Parameters!$C$11*'Water demand'!N246/1000,IF(Control!$C$11="Tap water",0,Parameters!$C$21*'Water demand'!N246/1000))</f>
        <v>0</v>
      </c>
      <c r="O246" s="12">
        <f>IF(Control!$C$11="Highly pure",Parameters!$C$11*'Water demand'!O246/1000,IF(Control!$C$11="Tap water",0,Parameters!$C$21*'Water demand'!O246/1000))</f>
        <v>0</v>
      </c>
      <c r="P246" s="12">
        <f>IF(Control!$C$11="Highly pure",Parameters!$C$11*'Water demand'!P246/1000,IF(Control!$C$11="Tap water",0,Parameters!$C$21*'Water demand'!P246/1000))</f>
        <v>0</v>
      </c>
      <c r="Q246" s="12">
        <f>IF(Control!$C$11="Highly pure",Parameters!$C$11*'Water demand'!Q246/1000,IF(Control!$C$11="Tap water",0,Parameters!$C$21*'Water demand'!Q246/1000))</f>
        <v>0</v>
      </c>
      <c r="R246" s="12">
        <f>IF(Control!$C$11="Highly pure",Parameters!$C$11*'Water demand'!R246/1000,IF(Control!$C$11="Tap water",0,Parameters!$C$21*'Water demand'!R246/1000))</f>
        <v>0</v>
      </c>
      <c r="S246" s="12">
        <f>IF(Control!$C$11="Highly pure",Parameters!$C$11*'Water demand'!S246/1000,IF(Control!$C$11="Tap water",0,Parameters!$C$21*'Water demand'!S246/1000))</f>
        <v>0</v>
      </c>
      <c r="T246" s="12">
        <f>IF(Control!$C$11="Highly pure",Parameters!$C$11*'Water demand'!T246/1000,IF(Control!$C$11="Tap water",0,Parameters!$C$21*'Water demand'!T246/1000))</f>
        <v>0</v>
      </c>
      <c r="U246" s="12">
        <f>IF(Control!$C$11="Highly pure",Parameters!$C$11*'Water demand'!U246/1000,IF(Control!$C$11="Tap water",0,Parameters!$C$21*'Water demand'!U246/1000))</f>
        <v>0</v>
      </c>
      <c r="V246" s="12">
        <f>IF(Control!$C$11="Highly pure",Parameters!$C$11*'Water demand'!V246/1000,IF(Control!$C$11="Tap water",0,Parameters!$C$21*'Water demand'!V246/1000))</f>
        <v>0</v>
      </c>
      <c r="W246" s="12">
        <f>IF(Control!$C$11="Highly pure",Parameters!$C$11*'Water demand'!W246/1000,IF(Control!$C$11="Tap water",0,Parameters!$C$21*'Water demand'!W246/1000))</f>
        <v>0</v>
      </c>
      <c r="X246" s="12">
        <f>IF(Control!$C$11="Highly pure",Parameters!$C$11*'Water demand'!X246/1000,IF(Control!$C$11="Tap water",0,Parameters!$C$21*'Water demand'!X246/1000))</f>
        <v>0</v>
      </c>
      <c r="Y246" s="12">
        <f>IF(Control!$C$11="Highly pure",Parameters!$C$11*'Water demand'!Y246/1000,IF(Control!$C$11="Tap water",0,Parameters!$C$21*'Water demand'!Y246/1000))</f>
        <v>0</v>
      </c>
      <c r="Z246" s="12">
        <f>IF(Control!$C$11="Highly pure",Parameters!$C$11*'Water demand'!Z246/1000,IF(Control!$C$11="Tap water",0,Parameters!$C$21*'Water demand'!Z246/1000))</f>
        <v>0</v>
      </c>
      <c r="AB246" s="7">
        <f t="shared" si="3"/>
        <v>0</v>
      </c>
    </row>
    <row r="247" spans="2:28" x14ac:dyDescent="0.2">
      <c r="B247" s="6">
        <v>44441</v>
      </c>
      <c r="C247" s="12">
        <f>IF(Control!$C$11="Highly pure",Parameters!$C$11*'Water demand'!C247/1000,IF(Control!$C$11="Tap water",0,Parameters!$C$21*'Water demand'!C247/1000))</f>
        <v>0</v>
      </c>
      <c r="D247" s="12">
        <f>IF(Control!$C$11="Highly pure",Parameters!$C$11*'Water demand'!D247/1000,IF(Control!$C$11="Tap water",0,Parameters!$C$21*'Water demand'!D247/1000))</f>
        <v>0</v>
      </c>
      <c r="E247" s="12">
        <f>IF(Control!$C$11="Highly pure",Parameters!$C$11*'Water demand'!E247/1000,IF(Control!$C$11="Tap water",0,Parameters!$C$21*'Water demand'!E247/1000))</f>
        <v>0</v>
      </c>
      <c r="F247" s="12">
        <f>IF(Control!$C$11="Highly pure",Parameters!$C$11*'Water demand'!F247/1000,IF(Control!$C$11="Tap water",0,Parameters!$C$21*'Water demand'!F247/1000))</f>
        <v>0</v>
      </c>
      <c r="G247" s="12">
        <f>IF(Control!$C$11="Highly pure",Parameters!$C$11*'Water demand'!G247/1000,IF(Control!$C$11="Tap water",0,Parameters!$C$21*'Water demand'!G247/1000))</f>
        <v>0</v>
      </c>
      <c r="H247" s="12">
        <f>IF(Control!$C$11="Highly pure",Parameters!$C$11*'Water demand'!H247/1000,IF(Control!$C$11="Tap water",0,Parameters!$C$21*'Water demand'!H247/1000))</f>
        <v>0</v>
      </c>
      <c r="I247" s="12">
        <f>IF(Control!$C$11="Highly pure",Parameters!$C$11*'Water demand'!I247/1000,IF(Control!$C$11="Tap water",0,Parameters!$C$21*'Water demand'!I247/1000))</f>
        <v>0</v>
      </c>
      <c r="J247" s="12">
        <f>IF(Control!$C$11="Highly pure",Parameters!$C$11*'Water demand'!J247/1000,IF(Control!$C$11="Tap water",0,Parameters!$C$21*'Water demand'!J247/1000))</f>
        <v>0</v>
      </c>
      <c r="K247" s="12">
        <f>IF(Control!$C$11="Highly pure",Parameters!$C$11*'Water demand'!K247/1000,IF(Control!$C$11="Tap water",0,Parameters!$C$21*'Water demand'!K247/1000))</f>
        <v>0</v>
      </c>
      <c r="L247" s="12">
        <f>IF(Control!$C$11="Highly pure",Parameters!$C$11*'Water demand'!L247/1000,IF(Control!$C$11="Tap water",0,Parameters!$C$21*'Water demand'!L247/1000))</f>
        <v>0</v>
      </c>
      <c r="M247" s="12">
        <f>IF(Control!$C$11="Highly pure",Parameters!$C$11*'Water demand'!M247/1000,IF(Control!$C$11="Tap water",0,Parameters!$C$21*'Water demand'!M247/1000))</f>
        <v>0</v>
      </c>
      <c r="N247" s="12">
        <f>IF(Control!$C$11="Highly pure",Parameters!$C$11*'Water demand'!N247/1000,IF(Control!$C$11="Tap water",0,Parameters!$C$21*'Water demand'!N247/1000))</f>
        <v>0</v>
      </c>
      <c r="O247" s="12">
        <f>IF(Control!$C$11="Highly pure",Parameters!$C$11*'Water demand'!O247/1000,IF(Control!$C$11="Tap water",0,Parameters!$C$21*'Water demand'!O247/1000))</f>
        <v>0</v>
      </c>
      <c r="P247" s="12">
        <f>IF(Control!$C$11="Highly pure",Parameters!$C$11*'Water demand'!P247/1000,IF(Control!$C$11="Tap water",0,Parameters!$C$21*'Water demand'!P247/1000))</f>
        <v>0</v>
      </c>
      <c r="Q247" s="12">
        <f>IF(Control!$C$11="Highly pure",Parameters!$C$11*'Water demand'!Q247/1000,IF(Control!$C$11="Tap water",0,Parameters!$C$21*'Water demand'!Q247/1000))</f>
        <v>0</v>
      </c>
      <c r="R247" s="12">
        <f>IF(Control!$C$11="Highly pure",Parameters!$C$11*'Water demand'!R247/1000,IF(Control!$C$11="Tap water",0,Parameters!$C$21*'Water demand'!R247/1000))</f>
        <v>0</v>
      </c>
      <c r="S247" s="12">
        <f>IF(Control!$C$11="Highly pure",Parameters!$C$11*'Water demand'!S247/1000,IF(Control!$C$11="Tap water",0,Parameters!$C$21*'Water demand'!S247/1000))</f>
        <v>0</v>
      </c>
      <c r="T247" s="12">
        <f>IF(Control!$C$11="Highly pure",Parameters!$C$11*'Water demand'!T247/1000,IF(Control!$C$11="Tap water",0,Parameters!$C$21*'Water demand'!T247/1000))</f>
        <v>0</v>
      </c>
      <c r="U247" s="12">
        <f>IF(Control!$C$11="Highly pure",Parameters!$C$11*'Water demand'!U247/1000,IF(Control!$C$11="Tap water",0,Parameters!$C$21*'Water demand'!U247/1000))</f>
        <v>0</v>
      </c>
      <c r="V247" s="12">
        <f>IF(Control!$C$11="Highly pure",Parameters!$C$11*'Water demand'!V247/1000,IF(Control!$C$11="Tap water",0,Parameters!$C$21*'Water demand'!V247/1000))</f>
        <v>0</v>
      </c>
      <c r="W247" s="12">
        <f>IF(Control!$C$11="Highly pure",Parameters!$C$11*'Water demand'!W247/1000,IF(Control!$C$11="Tap water",0,Parameters!$C$21*'Water demand'!W247/1000))</f>
        <v>0</v>
      </c>
      <c r="X247" s="12">
        <f>IF(Control!$C$11="Highly pure",Parameters!$C$11*'Water demand'!X247/1000,IF(Control!$C$11="Tap water",0,Parameters!$C$21*'Water demand'!X247/1000))</f>
        <v>0</v>
      </c>
      <c r="Y247" s="12">
        <f>IF(Control!$C$11="Highly pure",Parameters!$C$11*'Water demand'!Y247/1000,IF(Control!$C$11="Tap water",0,Parameters!$C$21*'Water demand'!Y247/1000))</f>
        <v>0</v>
      </c>
      <c r="Z247" s="12">
        <f>IF(Control!$C$11="Highly pure",Parameters!$C$11*'Water demand'!Z247/1000,IF(Control!$C$11="Tap water",0,Parameters!$C$21*'Water demand'!Z247/1000))</f>
        <v>0</v>
      </c>
      <c r="AB247" s="7">
        <f t="shared" si="3"/>
        <v>0</v>
      </c>
    </row>
    <row r="248" spans="2:28" x14ac:dyDescent="0.2">
      <c r="B248" s="6">
        <v>44442</v>
      </c>
      <c r="C248" s="12">
        <f>IF(Control!$C$11="Highly pure",Parameters!$C$11*'Water demand'!C248/1000,IF(Control!$C$11="Tap water",0,Parameters!$C$21*'Water demand'!C248/1000))</f>
        <v>0</v>
      </c>
      <c r="D248" s="12">
        <f>IF(Control!$C$11="Highly pure",Parameters!$C$11*'Water demand'!D248/1000,IF(Control!$C$11="Tap water",0,Parameters!$C$21*'Water demand'!D248/1000))</f>
        <v>0</v>
      </c>
      <c r="E248" s="12">
        <f>IF(Control!$C$11="Highly pure",Parameters!$C$11*'Water demand'!E248/1000,IF(Control!$C$11="Tap water",0,Parameters!$C$21*'Water demand'!E248/1000))</f>
        <v>0</v>
      </c>
      <c r="F248" s="12">
        <f>IF(Control!$C$11="Highly pure",Parameters!$C$11*'Water demand'!F248/1000,IF(Control!$C$11="Tap water",0,Parameters!$C$21*'Water demand'!F248/1000))</f>
        <v>0</v>
      </c>
      <c r="G248" s="12">
        <f>IF(Control!$C$11="Highly pure",Parameters!$C$11*'Water demand'!G248/1000,IF(Control!$C$11="Tap water",0,Parameters!$C$21*'Water demand'!G248/1000))</f>
        <v>0</v>
      </c>
      <c r="H248" s="12">
        <f>IF(Control!$C$11="Highly pure",Parameters!$C$11*'Water demand'!H248/1000,IF(Control!$C$11="Tap water",0,Parameters!$C$21*'Water demand'!H248/1000))</f>
        <v>0</v>
      </c>
      <c r="I248" s="12">
        <f>IF(Control!$C$11="Highly pure",Parameters!$C$11*'Water demand'!I248/1000,IF(Control!$C$11="Tap water",0,Parameters!$C$21*'Water demand'!I248/1000))</f>
        <v>0</v>
      </c>
      <c r="J248" s="12">
        <f>IF(Control!$C$11="Highly pure",Parameters!$C$11*'Water demand'!J248/1000,IF(Control!$C$11="Tap water",0,Parameters!$C$21*'Water demand'!J248/1000))</f>
        <v>0</v>
      </c>
      <c r="K248" s="12">
        <f>IF(Control!$C$11="Highly pure",Parameters!$C$11*'Water demand'!K248/1000,IF(Control!$C$11="Tap water",0,Parameters!$C$21*'Water demand'!K248/1000))</f>
        <v>0</v>
      </c>
      <c r="L248" s="12">
        <f>IF(Control!$C$11="Highly pure",Parameters!$C$11*'Water demand'!L248/1000,IF(Control!$C$11="Tap water",0,Parameters!$C$21*'Water demand'!L248/1000))</f>
        <v>0</v>
      </c>
      <c r="M248" s="12">
        <f>IF(Control!$C$11="Highly pure",Parameters!$C$11*'Water demand'!M248/1000,IF(Control!$C$11="Tap water",0,Parameters!$C$21*'Water demand'!M248/1000))</f>
        <v>0</v>
      </c>
      <c r="N248" s="12">
        <f>IF(Control!$C$11="Highly pure",Parameters!$C$11*'Water demand'!N248/1000,IF(Control!$C$11="Tap water",0,Parameters!$C$21*'Water demand'!N248/1000))</f>
        <v>0</v>
      </c>
      <c r="O248" s="12">
        <f>IF(Control!$C$11="Highly pure",Parameters!$C$11*'Water demand'!O248/1000,IF(Control!$C$11="Tap water",0,Parameters!$C$21*'Water demand'!O248/1000))</f>
        <v>0</v>
      </c>
      <c r="P248" s="12">
        <f>IF(Control!$C$11="Highly pure",Parameters!$C$11*'Water demand'!P248/1000,IF(Control!$C$11="Tap water",0,Parameters!$C$21*'Water demand'!P248/1000))</f>
        <v>0</v>
      </c>
      <c r="Q248" s="12">
        <f>IF(Control!$C$11="Highly pure",Parameters!$C$11*'Water demand'!Q248/1000,IF(Control!$C$11="Tap water",0,Parameters!$C$21*'Water demand'!Q248/1000))</f>
        <v>0</v>
      </c>
      <c r="R248" s="12">
        <f>IF(Control!$C$11="Highly pure",Parameters!$C$11*'Water demand'!R248/1000,IF(Control!$C$11="Tap water",0,Parameters!$C$21*'Water demand'!R248/1000))</f>
        <v>0</v>
      </c>
      <c r="S248" s="12">
        <f>IF(Control!$C$11="Highly pure",Parameters!$C$11*'Water demand'!S248/1000,IF(Control!$C$11="Tap water",0,Parameters!$C$21*'Water demand'!S248/1000))</f>
        <v>0</v>
      </c>
      <c r="T248" s="12">
        <f>IF(Control!$C$11="Highly pure",Parameters!$C$11*'Water demand'!T248/1000,IF(Control!$C$11="Tap water",0,Parameters!$C$21*'Water demand'!T248/1000))</f>
        <v>0</v>
      </c>
      <c r="U248" s="12">
        <f>IF(Control!$C$11="Highly pure",Parameters!$C$11*'Water demand'!U248/1000,IF(Control!$C$11="Tap water",0,Parameters!$C$21*'Water demand'!U248/1000))</f>
        <v>0</v>
      </c>
      <c r="V248" s="12">
        <f>IF(Control!$C$11="Highly pure",Parameters!$C$11*'Water demand'!V248/1000,IF(Control!$C$11="Tap water",0,Parameters!$C$21*'Water demand'!V248/1000))</f>
        <v>0</v>
      </c>
      <c r="W248" s="12">
        <f>IF(Control!$C$11="Highly pure",Parameters!$C$11*'Water demand'!W248/1000,IF(Control!$C$11="Tap water",0,Parameters!$C$21*'Water demand'!W248/1000))</f>
        <v>0</v>
      </c>
      <c r="X248" s="12">
        <f>IF(Control!$C$11="Highly pure",Parameters!$C$11*'Water demand'!X248/1000,IF(Control!$C$11="Tap water",0,Parameters!$C$21*'Water demand'!X248/1000))</f>
        <v>0</v>
      </c>
      <c r="Y248" s="12">
        <f>IF(Control!$C$11="Highly pure",Parameters!$C$11*'Water demand'!Y248/1000,IF(Control!$C$11="Tap water",0,Parameters!$C$21*'Water demand'!Y248/1000))</f>
        <v>0</v>
      </c>
      <c r="Z248" s="12">
        <f>IF(Control!$C$11="Highly pure",Parameters!$C$11*'Water demand'!Z248/1000,IF(Control!$C$11="Tap water",0,Parameters!$C$21*'Water demand'!Z248/1000))</f>
        <v>0</v>
      </c>
      <c r="AB248" s="7">
        <f t="shared" si="3"/>
        <v>0</v>
      </c>
    </row>
    <row r="249" spans="2:28" x14ac:dyDescent="0.2">
      <c r="B249" s="6">
        <v>44443</v>
      </c>
      <c r="C249" s="12">
        <f>IF(Control!$C$11="Highly pure",Parameters!$C$11*'Water demand'!C249/1000,IF(Control!$C$11="Tap water",0,Parameters!$C$21*'Water demand'!C249/1000))</f>
        <v>0</v>
      </c>
      <c r="D249" s="12">
        <f>IF(Control!$C$11="Highly pure",Parameters!$C$11*'Water demand'!D249/1000,IF(Control!$C$11="Tap water",0,Parameters!$C$21*'Water demand'!D249/1000))</f>
        <v>0</v>
      </c>
      <c r="E249" s="12">
        <f>IF(Control!$C$11="Highly pure",Parameters!$C$11*'Water demand'!E249/1000,IF(Control!$C$11="Tap water",0,Parameters!$C$21*'Water demand'!E249/1000))</f>
        <v>0</v>
      </c>
      <c r="F249" s="12">
        <f>IF(Control!$C$11="Highly pure",Parameters!$C$11*'Water demand'!F249/1000,IF(Control!$C$11="Tap water",0,Parameters!$C$21*'Water demand'!F249/1000))</f>
        <v>0</v>
      </c>
      <c r="G249" s="12">
        <f>IF(Control!$C$11="Highly pure",Parameters!$C$11*'Water demand'!G249/1000,IF(Control!$C$11="Tap water",0,Parameters!$C$21*'Water demand'!G249/1000))</f>
        <v>0</v>
      </c>
      <c r="H249" s="12">
        <f>IF(Control!$C$11="Highly pure",Parameters!$C$11*'Water demand'!H249/1000,IF(Control!$C$11="Tap water",0,Parameters!$C$21*'Water demand'!H249/1000))</f>
        <v>0</v>
      </c>
      <c r="I249" s="12">
        <f>IF(Control!$C$11="Highly pure",Parameters!$C$11*'Water demand'!I249/1000,IF(Control!$C$11="Tap water",0,Parameters!$C$21*'Water demand'!I249/1000))</f>
        <v>0</v>
      </c>
      <c r="J249" s="12">
        <f>IF(Control!$C$11="Highly pure",Parameters!$C$11*'Water demand'!J249/1000,IF(Control!$C$11="Tap water",0,Parameters!$C$21*'Water demand'!J249/1000))</f>
        <v>0</v>
      </c>
      <c r="K249" s="12">
        <f>IF(Control!$C$11="Highly pure",Parameters!$C$11*'Water demand'!K249/1000,IF(Control!$C$11="Tap water",0,Parameters!$C$21*'Water demand'!K249/1000))</f>
        <v>0</v>
      </c>
      <c r="L249" s="12">
        <f>IF(Control!$C$11="Highly pure",Parameters!$C$11*'Water demand'!L249/1000,IF(Control!$C$11="Tap water",0,Parameters!$C$21*'Water demand'!L249/1000))</f>
        <v>0</v>
      </c>
      <c r="M249" s="12">
        <f>IF(Control!$C$11="Highly pure",Parameters!$C$11*'Water demand'!M249/1000,IF(Control!$C$11="Tap water",0,Parameters!$C$21*'Water demand'!M249/1000))</f>
        <v>0</v>
      </c>
      <c r="N249" s="12">
        <f>IF(Control!$C$11="Highly pure",Parameters!$C$11*'Water demand'!N249/1000,IF(Control!$C$11="Tap water",0,Parameters!$C$21*'Water demand'!N249/1000))</f>
        <v>0</v>
      </c>
      <c r="O249" s="12">
        <f>IF(Control!$C$11="Highly pure",Parameters!$C$11*'Water demand'!O249/1000,IF(Control!$C$11="Tap water",0,Parameters!$C$21*'Water demand'!O249/1000))</f>
        <v>0</v>
      </c>
      <c r="P249" s="12">
        <f>IF(Control!$C$11="Highly pure",Parameters!$C$11*'Water demand'!P249/1000,IF(Control!$C$11="Tap water",0,Parameters!$C$21*'Water demand'!P249/1000))</f>
        <v>0</v>
      </c>
      <c r="Q249" s="12">
        <f>IF(Control!$C$11="Highly pure",Parameters!$C$11*'Water demand'!Q249/1000,IF(Control!$C$11="Tap water",0,Parameters!$C$21*'Water demand'!Q249/1000))</f>
        <v>0</v>
      </c>
      <c r="R249" s="12">
        <f>IF(Control!$C$11="Highly pure",Parameters!$C$11*'Water demand'!R249/1000,IF(Control!$C$11="Tap water",0,Parameters!$C$21*'Water demand'!R249/1000))</f>
        <v>0</v>
      </c>
      <c r="S249" s="12">
        <f>IF(Control!$C$11="Highly pure",Parameters!$C$11*'Water demand'!S249/1000,IF(Control!$C$11="Tap water",0,Parameters!$C$21*'Water demand'!S249/1000))</f>
        <v>0</v>
      </c>
      <c r="T249" s="12">
        <f>IF(Control!$C$11="Highly pure",Parameters!$C$11*'Water demand'!T249/1000,IF(Control!$C$11="Tap water",0,Parameters!$C$21*'Water demand'!T249/1000))</f>
        <v>0</v>
      </c>
      <c r="U249" s="12">
        <f>IF(Control!$C$11="Highly pure",Parameters!$C$11*'Water demand'!U249/1000,IF(Control!$C$11="Tap water",0,Parameters!$C$21*'Water demand'!U249/1000))</f>
        <v>0</v>
      </c>
      <c r="V249" s="12">
        <f>IF(Control!$C$11="Highly pure",Parameters!$C$11*'Water demand'!V249/1000,IF(Control!$C$11="Tap water",0,Parameters!$C$21*'Water demand'!V249/1000))</f>
        <v>0</v>
      </c>
      <c r="W249" s="12">
        <f>IF(Control!$C$11="Highly pure",Parameters!$C$11*'Water demand'!W249/1000,IF(Control!$C$11="Tap water",0,Parameters!$C$21*'Water demand'!W249/1000))</f>
        <v>0</v>
      </c>
      <c r="X249" s="12">
        <f>IF(Control!$C$11="Highly pure",Parameters!$C$11*'Water demand'!X249/1000,IF(Control!$C$11="Tap water",0,Parameters!$C$21*'Water demand'!X249/1000))</f>
        <v>0</v>
      </c>
      <c r="Y249" s="12">
        <f>IF(Control!$C$11="Highly pure",Parameters!$C$11*'Water demand'!Y249/1000,IF(Control!$C$11="Tap water",0,Parameters!$C$21*'Water demand'!Y249/1000))</f>
        <v>0</v>
      </c>
      <c r="Z249" s="12">
        <f>IF(Control!$C$11="Highly pure",Parameters!$C$11*'Water demand'!Z249/1000,IF(Control!$C$11="Tap water",0,Parameters!$C$21*'Water demand'!Z249/1000))</f>
        <v>0</v>
      </c>
      <c r="AB249" s="7">
        <f t="shared" si="3"/>
        <v>0</v>
      </c>
    </row>
    <row r="250" spans="2:28" x14ac:dyDescent="0.2">
      <c r="B250" s="6">
        <v>44444</v>
      </c>
      <c r="C250" s="12">
        <f>IF(Control!$C$11="Highly pure",Parameters!$C$11*'Water demand'!C250/1000,IF(Control!$C$11="Tap water",0,Parameters!$C$21*'Water demand'!C250/1000))</f>
        <v>0</v>
      </c>
      <c r="D250" s="12">
        <f>IF(Control!$C$11="Highly pure",Parameters!$C$11*'Water demand'!D250/1000,IF(Control!$C$11="Tap water",0,Parameters!$C$21*'Water demand'!D250/1000))</f>
        <v>0</v>
      </c>
      <c r="E250" s="12">
        <f>IF(Control!$C$11="Highly pure",Parameters!$C$11*'Water demand'!E250/1000,IF(Control!$C$11="Tap water",0,Parameters!$C$21*'Water demand'!E250/1000))</f>
        <v>0</v>
      </c>
      <c r="F250" s="12">
        <f>IF(Control!$C$11="Highly pure",Parameters!$C$11*'Water demand'!F250/1000,IF(Control!$C$11="Tap water",0,Parameters!$C$21*'Water demand'!F250/1000))</f>
        <v>0</v>
      </c>
      <c r="G250" s="12">
        <f>IF(Control!$C$11="Highly pure",Parameters!$C$11*'Water demand'!G250/1000,IF(Control!$C$11="Tap water",0,Parameters!$C$21*'Water demand'!G250/1000))</f>
        <v>0</v>
      </c>
      <c r="H250" s="12">
        <f>IF(Control!$C$11="Highly pure",Parameters!$C$11*'Water demand'!H250/1000,IF(Control!$C$11="Tap water",0,Parameters!$C$21*'Water demand'!H250/1000))</f>
        <v>0</v>
      </c>
      <c r="I250" s="12">
        <f>IF(Control!$C$11="Highly pure",Parameters!$C$11*'Water demand'!I250/1000,IF(Control!$C$11="Tap water",0,Parameters!$C$21*'Water demand'!I250/1000))</f>
        <v>0</v>
      </c>
      <c r="J250" s="12">
        <f>IF(Control!$C$11="Highly pure",Parameters!$C$11*'Water demand'!J250/1000,IF(Control!$C$11="Tap water",0,Parameters!$C$21*'Water demand'!J250/1000))</f>
        <v>0</v>
      </c>
      <c r="K250" s="12">
        <f>IF(Control!$C$11="Highly pure",Parameters!$C$11*'Water demand'!K250/1000,IF(Control!$C$11="Tap water",0,Parameters!$C$21*'Water demand'!K250/1000))</f>
        <v>0</v>
      </c>
      <c r="L250" s="12">
        <f>IF(Control!$C$11="Highly pure",Parameters!$C$11*'Water demand'!L250/1000,IF(Control!$C$11="Tap water",0,Parameters!$C$21*'Water demand'!L250/1000))</f>
        <v>0</v>
      </c>
      <c r="M250" s="12">
        <f>IF(Control!$C$11="Highly pure",Parameters!$C$11*'Water demand'!M250/1000,IF(Control!$C$11="Tap water",0,Parameters!$C$21*'Water demand'!M250/1000))</f>
        <v>0</v>
      </c>
      <c r="N250" s="12">
        <f>IF(Control!$C$11="Highly pure",Parameters!$C$11*'Water demand'!N250/1000,IF(Control!$C$11="Tap water",0,Parameters!$C$21*'Water demand'!N250/1000))</f>
        <v>0</v>
      </c>
      <c r="O250" s="12">
        <f>IF(Control!$C$11="Highly pure",Parameters!$C$11*'Water demand'!O250/1000,IF(Control!$C$11="Tap water",0,Parameters!$C$21*'Water demand'!O250/1000))</f>
        <v>0</v>
      </c>
      <c r="P250" s="12">
        <f>IF(Control!$C$11="Highly pure",Parameters!$C$11*'Water demand'!P250/1000,IF(Control!$C$11="Tap water",0,Parameters!$C$21*'Water demand'!P250/1000))</f>
        <v>0</v>
      </c>
      <c r="Q250" s="12">
        <f>IF(Control!$C$11="Highly pure",Parameters!$C$11*'Water demand'!Q250/1000,IF(Control!$C$11="Tap water",0,Parameters!$C$21*'Water demand'!Q250/1000))</f>
        <v>0</v>
      </c>
      <c r="R250" s="12">
        <f>IF(Control!$C$11="Highly pure",Parameters!$C$11*'Water demand'!R250/1000,IF(Control!$C$11="Tap water",0,Parameters!$C$21*'Water demand'!R250/1000))</f>
        <v>0</v>
      </c>
      <c r="S250" s="12">
        <f>IF(Control!$C$11="Highly pure",Parameters!$C$11*'Water demand'!S250/1000,IF(Control!$C$11="Tap water",0,Parameters!$C$21*'Water demand'!S250/1000))</f>
        <v>0</v>
      </c>
      <c r="T250" s="12">
        <f>IF(Control!$C$11="Highly pure",Parameters!$C$11*'Water demand'!T250/1000,IF(Control!$C$11="Tap water",0,Parameters!$C$21*'Water demand'!T250/1000))</f>
        <v>0</v>
      </c>
      <c r="U250" s="12">
        <f>IF(Control!$C$11="Highly pure",Parameters!$C$11*'Water demand'!U250/1000,IF(Control!$C$11="Tap water",0,Parameters!$C$21*'Water demand'!U250/1000))</f>
        <v>0</v>
      </c>
      <c r="V250" s="12">
        <f>IF(Control!$C$11="Highly pure",Parameters!$C$11*'Water demand'!V250/1000,IF(Control!$C$11="Tap water",0,Parameters!$C$21*'Water demand'!V250/1000))</f>
        <v>0</v>
      </c>
      <c r="W250" s="12">
        <f>IF(Control!$C$11="Highly pure",Parameters!$C$11*'Water demand'!W250/1000,IF(Control!$C$11="Tap water",0,Parameters!$C$21*'Water demand'!W250/1000))</f>
        <v>0</v>
      </c>
      <c r="X250" s="12">
        <f>IF(Control!$C$11="Highly pure",Parameters!$C$11*'Water demand'!X250/1000,IF(Control!$C$11="Tap water",0,Parameters!$C$21*'Water demand'!X250/1000))</f>
        <v>0</v>
      </c>
      <c r="Y250" s="12">
        <f>IF(Control!$C$11="Highly pure",Parameters!$C$11*'Water demand'!Y250/1000,IF(Control!$C$11="Tap water",0,Parameters!$C$21*'Water demand'!Y250/1000))</f>
        <v>0</v>
      </c>
      <c r="Z250" s="12">
        <f>IF(Control!$C$11="Highly pure",Parameters!$C$11*'Water demand'!Z250/1000,IF(Control!$C$11="Tap water",0,Parameters!$C$21*'Water demand'!Z250/1000))</f>
        <v>0</v>
      </c>
      <c r="AB250" s="7">
        <f t="shared" si="3"/>
        <v>0</v>
      </c>
    </row>
    <row r="251" spans="2:28" x14ac:dyDescent="0.2">
      <c r="B251" s="6">
        <v>44445</v>
      </c>
      <c r="C251" s="12">
        <f>IF(Control!$C$11="Highly pure",Parameters!$C$11*'Water demand'!C251/1000,IF(Control!$C$11="Tap water",0,Parameters!$C$21*'Water demand'!C251/1000))</f>
        <v>0</v>
      </c>
      <c r="D251" s="12">
        <f>IF(Control!$C$11="Highly pure",Parameters!$C$11*'Water demand'!D251/1000,IF(Control!$C$11="Tap water",0,Parameters!$C$21*'Water demand'!D251/1000))</f>
        <v>0</v>
      </c>
      <c r="E251" s="12">
        <f>IF(Control!$C$11="Highly pure",Parameters!$C$11*'Water demand'!E251/1000,IF(Control!$C$11="Tap water",0,Parameters!$C$21*'Water demand'!E251/1000))</f>
        <v>0</v>
      </c>
      <c r="F251" s="12">
        <f>IF(Control!$C$11="Highly pure",Parameters!$C$11*'Water demand'!F251/1000,IF(Control!$C$11="Tap water",0,Parameters!$C$21*'Water demand'!F251/1000))</f>
        <v>0</v>
      </c>
      <c r="G251" s="12">
        <f>IF(Control!$C$11="Highly pure",Parameters!$C$11*'Water demand'!G251/1000,IF(Control!$C$11="Tap water",0,Parameters!$C$21*'Water demand'!G251/1000))</f>
        <v>0</v>
      </c>
      <c r="H251" s="12">
        <f>IF(Control!$C$11="Highly pure",Parameters!$C$11*'Water demand'!H251/1000,IF(Control!$C$11="Tap water",0,Parameters!$C$21*'Water demand'!H251/1000))</f>
        <v>0</v>
      </c>
      <c r="I251" s="12">
        <f>IF(Control!$C$11="Highly pure",Parameters!$C$11*'Water demand'!I251/1000,IF(Control!$C$11="Tap water",0,Parameters!$C$21*'Water demand'!I251/1000))</f>
        <v>0</v>
      </c>
      <c r="J251" s="12">
        <f>IF(Control!$C$11="Highly pure",Parameters!$C$11*'Water demand'!J251/1000,IF(Control!$C$11="Tap water",0,Parameters!$C$21*'Water demand'!J251/1000))</f>
        <v>0</v>
      </c>
      <c r="K251" s="12">
        <f>IF(Control!$C$11="Highly pure",Parameters!$C$11*'Water demand'!K251/1000,IF(Control!$C$11="Tap water",0,Parameters!$C$21*'Water demand'!K251/1000))</f>
        <v>0</v>
      </c>
      <c r="L251" s="12">
        <f>IF(Control!$C$11="Highly pure",Parameters!$C$11*'Water demand'!L251/1000,IF(Control!$C$11="Tap water",0,Parameters!$C$21*'Water demand'!L251/1000))</f>
        <v>0</v>
      </c>
      <c r="M251" s="12">
        <f>IF(Control!$C$11="Highly pure",Parameters!$C$11*'Water demand'!M251/1000,IF(Control!$C$11="Tap water",0,Parameters!$C$21*'Water demand'!M251/1000))</f>
        <v>0</v>
      </c>
      <c r="N251" s="12">
        <f>IF(Control!$C$11="Highly pure",Parameters!$C$11*'Water demand'!N251/1000,IF(Control!$C$11="Tap water",0,Parameters!$C$21*'Water demand'!N251/1000))</f>
        <v>0</v>
      </c>
      <c r="O251" s="12">
        <f>IF(Control!$C$11="Highly pure",Parameters!$C$11*'Water demand'!O251/1000,IF(Control!$C$11="Tap water",0,Parameters!$C$21*'Water demand'!O251/1000))</f>
        <v>0</v>
      </c>
      <c r="P251" s="12">
        <f>IF(Control!$C$11="Highly pure",Parameters!$C$11*'Water demand'!P251/1000,IF(Control!$C$11="Tap water",0,Parameters!$C$21*'Water demand'!P251/1000))</f>
        <v>0</v>
      </c>
      <c r="Q251" s="12">
        <f>IF(Control!$C$11="Highly pure",Parameters!$C$11*'Water demand'!Q251/1000,IF(Control!$C$11="Tap water",0,Parameters!$C$21*'Water demand'!Q251/1000))</f>
        <v>0</v>
      </c>
      <c r="R251" s="12">
        <f>IF(Control!$C$11="Highly pure",Parameters!$C$11*'Water demand'!R251/1000,IF(Control!$C$11="Tap water",0,Parameters!$C$21*'Water demand'!R251/1000))</f>
        <v>0</v>
      </c>
      <c r="S251" s="12">
        <f>IF(Control!$C$11="Highly pure",Parameters!$C$11*'Water demand'!S251/1000,IF(Control!$C$11="Tap water",0,Parameters!$C$21*'Water demand'!S251/1000))</f>
        <v>0</v>
      </c>
      <c r="T251" s="12">
        <f>IF(Control!$C$11="Highly pure",Parameters!$C$11*'Water demand'!T251/1000,IF(Control!$C$11="Tap water",0,Parameters!$C$21*'Water demand'!T251/1000))</f>
        <v>0</v>
      </c>
      <c r="U251" s="12">
        <f>IF(Control!$C$11="Highly pure",Parameters!$C$11*'Water demand'!U251/1000,IF(Control!$C$11="Tap water",0,Parameters!$C$21*'Water demand'!U251/1000))</f>
        <v>0</v>
      </c>
      <c r="V251" s="12">
        <f>IF(Control!$C$11="Highly pure",Parameters!$C$11*'Water demand'!V251/1000,IF(Control!$C$11="Tap water",0,Parameters!$C$21*'Water demand'!V251/1000))</f>
        <v>0</v>
      </c>
      <c r="W251" s="12">
        <f>IF(Control!$C$11="Highly pure",Parameters!$C$11*'Water demand'!W251/1000,IF(Control!$C$11="Tap water",0,Parameters!$C$21*'Water demand'!W251/1000))</f>
        <v>0</v>
      </c>
      <c r="X251" s="12">
        <f>IF(Control!$C$11="Highly pure",Parameters!$C$11*'Water demand'!X251/1000,IF(Control!$C$11="Tap water",0,Parameters!$C$21*'Water demand'!X251/1000))</f>
        <v>0</v>
      </c>
      <c r="Y251" s="12">
        <f>IF(Control!$C$11="Highly pure",Parameters!$C$11*'Water demand'!Y251/1000,IF(Control!$C$11="Tap water",0,Parameters!$C$21*'Water demand'!Y251/1000))</f>
        <v>0</v>
      </c>
      <c r="Z251" s="12">
        <f>IF(Control!$C$11="Highly pure",Parameters!$C$11*'Water demand'!Z251/1000,IF(Control!$C$11="Tap water",0,Parameters!$C$21*'Water demand'!Z251/1000))</f>
        <v>0</v>
      </c>
      <c r="AB251" s="7">
        <f t="shared" si="3"/>
        <v>0</v>
      </c>
    </row>
    <row r="252" spans="2:28" x14ac:dyDescent="0.2">
      <c r="B252" s="6">
        <v>44446</v>
      </c>
      <c r="C252" s="12">
        <f>IF(Control!$C$11="Highly pure",Parameters!$C$11*'Water demand'!C252/1000,IF(Control!$C$11="Tap water",0,Parameters!$C$21*'Water demand'!C252/1000))</f>
        <v>0</v>
      </c>
      <c r="D252" s="12">
        <f>IF(Control!$C$11="Highly pure",Parameters!$C$11*'Water demand'!D252/1000,IF(Control!$C$11="Tap water",0,Parameters!$C$21*'Water demand'!D252/1000))</f>
        <v>0</v>
      </c>
      <c r="E252" s="12">
        <f>IF(Control!$C$11="Highly pure",Parameters!$C$11*'Water demand'!E252/1000,IF(Control!$C$11="Tap water",0,Parameters!$C$21*'Water demand'!E252/1000))</f>
        <v>0</v>
      </c>
      <c r="F252" s="12">
        <f>IF(Control!$C$11="Highly pure",Parameters!$C$11*'Water demand'!F252/1000,IF(Control!$C$11="Tap water",0,Parameters!$C$21*'Water demand'!F252/1000))</f>
        <v>0</v>
      </c>
      <c r="G252" s="12">
        <f>IF(Control!$C$11="Highly pure",Parameters!$C$11*'Water demand'!G252/1000,IF(Control!$C$11="Tap water",0,Parameters!$C$21*'Water demand'!G252/1000))</f>
        <v>0</v>
      </c>
      <c r="H252" s="12">
        <f>IF(Control!$C$11="Highly pure",Parameters!$C$11*'Water demand'!H252/1000,IF(Control!$C$11="Tap water",0,Parameters!$C$21*'Water demand'!H252/1000))</f>
        <v>0</v>
      </c>
      <c r="I252" s="12">
        <f>IF(Control!$C$11="Highly pure",Parameters!$C$11*'Water demand'!I252/1000,IF(Control!$C$11="Tap water",0,Parameters!$C$21*'Water demand'!I252/1000))</f>
        <v>0</v>
      </c>
      <c r="J252" s="12">
        <f>IF(Control!$C$11="Highly pure",Parameters!$C$11*'Water demand'!J252/1000,IF(Control!$C$11="Tap water",0,Parameters!$C$21*'Water demand'!J252/1000))</f>
        <v>0</v>
      </c>
      <c r="K252" s="12">
        <f>IF(Control!$C$11="Highly pure",Parameters!$C$11*'Water demand'!K252/1000,IF(Control!$C$11="Tap water",0,Parameters!$C$21*'Water demand'!K252/1000))</f>
        <v>0</v>
      </c>
      <c r="L252" s="12">
        <f>IF(Control!$C$11="Highly pure",Parameters!$C$11*'Water demand'!L252/1000,IF(Control!$C$11="Tap water",0,Parameters!$C$21*'Water demand'!L252/1000))</f>
        <v>0</v>
      </c>
      <c r="M252" s="12">
        <f>IF(Control!$C$11="Highly pure",Parameters!$C$11*'Water demand'!M252/1000,IF(Control!$C$11="Tap water",0,Parameters!$C$21*'Water demand'!M252/1000))</f>
        <v>0</v>
      </c>
      <c r="N252" s="12">
        <f>IF(Control!$C$11="Highly pure",Parameters!$C$11*'Water demand'!N252/1000,IF(Control!$C$11="Tap water",0,Parameters!$C$21*'Water demand'!N252/1000))</f>
        <v>0</v>
      </c>
      <c r="O252" s="12">
        <f>IF(Control!$C$11="Highly pure",Parameters!$C$11*'Water demand'!O252/1000,IF(Control!$C$11="Tap water",0,Parameters!$C$21*'Water demand'!O252/1000))</f>
        <v>0</v>
      </c>
      <c r="P252" s="12">
        <f>IF(Control!$C$11="Highly pure",Parameters!$C$11*'Water demand'!P252/1000,IF(Control!$C$11="Tap water",0,Parameters!$C$21*'Water demand'!P252/1000))</f>
        <v>0</v>
      </c>
      <c r="Q252" s="12">
        <f>IF(Control!$C$11="Highly pure",Parameters!$C$11*'Water demand'!Q252/1000,IF(Control!$C$11="Tap water",0,Parameters!$C$21*'Water demand'!Q252/1000))</f>
        <v>0</v>
      </c>
      <c r="R252" s="12">
        <f>IF(Control!$C$11="Highly pure",Parameters!$C$11*'Water demand'!R252/1000,IF(Control!$C$11="Tap water",0,Parameters!$C$21*'Water demand'!R252/1000))</f>
        <v>0</v>
      </c>
      <c r="S252" s="12">
        <f>IF(Control!$C$11="Highly pure",Parameters!$C$11*'Water demand'!S252/1000,IF(Control!$C$11="Tap water",0,Parameters!$C$21*'Water demand'!S252/1000))</f>
        <v>0</v>
      </c>
      <c r="T252" s="12">
        <f>IF(Control!$C$11="Highly pure",Parameters!$C$11*'Water demand'!T252/1000,IF(Control!$C$11="Tap water",0,Parameters!$C$21*'Water demand'!T252/1000))</f>
        <v>0</v>
      </c>
      <c r="U252" s="12">
        <f>IF(Control!$C$11="Highly pure",Parameters!$C$11*'Water demand'!U252/1000,IF(Control!$C$11="Tap water",0,Parameters!$C$21*'Water demand'!U252/1000))</f>
        <v>0</v>
      </c>
      <c r="V252" s="12">
        <f>IF(Control!$C$11="Highly pure",Parameters!$C$11*'Water demand'!V252/1000,IF(Control!$C$11="Tap water",0,Parameters!$C$21*'Water demand'!V252/1000))</f>
        <v>0</v>
      </c>
      <c r="W252" s="12">
        <f>IF(Control!$C$11="Highly pure",Parameters!$C$11*'Water demand'!W252/1000,IF(Control!$C$11="Tap water",0,Parameters!$C$21*'Water demand'!W252/1000))</f>
        <v>0</v>
      </c>
      <c r="X252" s="12">
        <f>IF(Control!$C$11="Highly pure",Parameters!$C$11*'Water demand'!X252/1000,IF(Control!$C$11="Tap water",0,Parameters!$C$21*'Water demand'!X252/1000))</f>
        <v>0</v>
      </c>
      <c r="Y252" s="12">
        <f>IF(Control!$C$11="Highly pure",Parameters!$C$11*'Water demand'!Y252/1000,IF(Control!$C$11="Tap water",0,Parameters!$C$21*'Water demand'!Y252/1000))</f>
        <v>0</v>
      </c>
      <c r="Z252" s="12">
        <f>IF(Control!$C$11="Highly pure",Parameters!$C$11*'Water demand'!Z252/1000,IF(Control!$C$11="Tap water",0,Parameters!$C$21*'Water demand'!Z252/1000))</f>
        <v>0</v>
      </c>
      <c r="AB252" s="7">
        <f t="shared" si="3"/>
        <v>0</v>
      </c>
    </row>
    <row r="253" spans="2:28" x14ac:dyDescent="0.2">
      <c r="B253" s="6">
        <v>44447</v>
      </c>
      <c r="C253" s="12">
        <f>IF(Control!$C$11="Highly pure",Parameters!$C$11*'Water demand'!C253/1000,IF(Control!$C$11="Tap water",0,Parameters!$C$21*'Water demand'!C253/1000))</f>
        <v>0</v>
      </c>
      <c r="D253" s="12">
        <f>IF(Control!$C$11="Highly pure",Parameters!$C$11*'Water demand'!D253/1000,IF(Control!$C$11="Tap water",0,Parameters!$C$21*'Water demand'!D253/1000))</f>
        <v>0</v>
      </c>
      <c r="E253" s="12">
        <f>IF(Control!$C$11="Highly pure",Parameters!$C$11*'Water demand'!E253/1000,IF(Control!$C$11="Tap water",0,Parameters!$C$21*'Water demand'!E253/1000))</f>
        <v>0</v>
      </c>
      <c r="F253" s="12">
        <f>IF(Control!$C$11="Highly pure",Parameters!$C$11*'Water demand'!F253/1000,IF(Control!$C$11="Tap water",0,Parameters!$C$21*'Water demand'!F253/1000))</f>
        <v>0</v>
      </c>
      <c r="G253" s="12">
        <f>IF(Control!$C$11="Highly pure",Parameters!$C$11*'Water demand'!G253/1000,IF(Control!$C$11="Tap water",0,Parameters!$C$21*'Water demand'!G253/1000))</f>
        <v>0</v>
      </c>
      <c r="H253" s="12">
        <f>IF(Control!$C$11="Highly pure",Parameters!$C$11*'Water demand'!H253/1000,IF(Control!$C$11="Tap water",0,Parameters!$C$21*'Water demand'!H253/1000))</f>
        <v>0</v>
      </c>
      <c r="I253" s="12">
        <f>IF(Control!$C$11="Highly pure",Parameters!$C$11*'Water demand'!I253/1000,IF(Control!$C$11="Tap water",0,Parameters!$C$21*'Water demand'!I253/1000))</f>
        <v>0</v>
      </c>
      <c r="J253" s="12">
        <f>IF(Control!$C$11="Highly pure",Parameters!$C$11*'Water demand'!J253/1000,IF(Control!$C$11="Tap water",0,Parameters!$C$21*'Water demand'!J253/1000))</f>
        <v>0</v>
      </c>
      <c r="K253" s="12">
        <f>IF(Control!$C$11="Highly pure",Parameters!$C$11*'Water demand'!K253/1000,IF(Control!$C$11="Tap water",0,Parameters!$C$21*'Water demand'!K253/1000))</f>
        <v>0</v>
      </c>
      <c r="L253" s="12">
        <f>IF(Control!$C$11="Highly pure",Parameters!$C$11*'Water demand'!L253/1000,IF(Control!$C$11="Tap water",0,Parameters!$C$21*'Water demand'!L253/1000))</f>
        <v>0</v>
      </c>
      <c r="M253" s="12">
        <f>IF(Control!$C$11="Highly pure",Parameters!$C$11*'Water demand'!M253/1000,IF(Control!$C$11="Tap water",0,Parameters!$C$21*'Water demand'!M253/1000))</f>
        <v>0</v>
      </c>
      <c r="N253" s="12">
        <f>IF(Control!$C$11="Highly pure",Parameters!$C$11*'Water demand'!N253/1000,IF(Control!$C$11="Tap water",0,Parameters!$C$21*'Water demand'!N253/1000))</f>
        <v>0</v>
      </c>
      <c r="O253" s="12">
        <f>IF(Control!$C$11="Highly pure",Parameters!$C$11*'Water demand'!O253/1000,IF(Control!$C$11="Tap water",0,Parameters!$C$21*'Water demand'!O253/1000))</f>
        <v>0</v>
      </c>
      <c r="P253" s="12">
        <f>IF(Control!$C$11="Highly pure",Parameters!$C$11*'Water demand'!P253/1000,IF(Control!$C$11="Tap water",0,Parameters!$C$21*'Water demand'!P253/1000))</f>
        <v>0</v>
      </c>
      <c r="Q253" s="12">
        <f>IF(Control!$C$11="Highly pure",Parameters!$C$11*'Water demand'!Q253/1000,IF(Control!$C$11="Tap water",0,Parameters!$C$21*'Water demand'!Q253/1000))</f>
        <v>0</v>
      </c>
      <c r="R253" s="12">
        <f>IF(Control!$C$11="Highly pure",Parameters!$C$11*'Water demand'!R253/1000,IF(Control!$C$11="Tap water",0,Parameters!$C$21*'Water demand'!R253/1000))</f>
        <v>0</v>
      </c>
      <c r="S253" s="12">
        <f>IF(Control!$C$11="Highly pure",Parameters!$C$11*'Water demand'!S253/1000,IF(Control!$C$11="Tap water",0,Parameters!$C$21*'Water demand'!S253/1000))</f>
        <v>0</v>
      </c>
      <c r="T253" s="12">
        <f>IF(Control!$C$11="Highly pure",Parameters!$C$11*'Water demand'!T253/1000,IF(Control!$C$11="Tap water",0,Parameters!$C$21*'Water demand'!T253/1000))</f>
        <v>0</v>
      </c>
      <c r="U253" s="12">
        <f>IF(Control!$C$11="Highly pure",Parameters!$C$11*'Water demand'!U253/1000,IF(Control!$C$11="Tap water",0,Parameters!$C$21*'Water demand'!U253/1000))</f>
        <v>0</v>
      </c>
      <c r="V253" s="12">
        <f>IF(Control!$C$11="Highly pure",Parameters!$C$11*'Water demand'!V253/1000,IF(Control!$C$11="Tap water",0,Parameters!$C$21*'Water demand'!V253/1000))</f>
        <v>0</v>
      </c>
      <c r="W253" s="12">
        <f>IF(Control!$C$11="Highly pure",Parameters!$C$11*'Water demand'!W253/1000,IF(Control!$C$11="Tap water",0,Parameters!$C$21*'Water demand'!W253/1000))</f>
        <v>0</v>
      </c>
      <c r="X253" s="12">
        <f>IF(Control!$C$11="Highly pure",Parameters!$C$11*'Water demand'!X253/1000,IF(Control!$C$11="Tap water",0,Parameters!$C$21*'Water demand'!X253/1000))</f>
        <v>0</v>
      </c>
      <c r="Y253" s="12">
        <f>IF(Control!$C$11="Highly pure",Parameters!$C$11*'Water demand'!Y253/1000,IF(Control!$C$11="Tap water",0,Parameters!$C$21*'Water demand'!Y253/1000))</f>
        <v>0</v>
      </c>
      <c r="Z253" s="12">
        <f>IF(Control!$C$11="Highly pure",Parameters!$C$11*'Water demand'!Z253/1000,IF(Control!$C$11="Tap water",0,Parameters!$C$21*'Water demand'!Z253/1000))</f>
        <v>0</v>
      </c>
      <c r="AB253" s="7">
        <f t="shared" si="3"/>
        <v>0</v>
      </c>
    </row>
    <row r="254" spans="2:28" x14ac:dyDescent="0.2">
      <c r="B254" s="6">
        <v>44448</v>
      </c>
      <c r="C254" s="12">
        <f>IF(Control!$C$11="Highly pure",Parameters!$C$11*'Water demand'!C254/1000,IF(Control!$C$11="Tap water",0,Parameters!$C$21*'Water demand'!C254/1000))</f>
        <v>0</v>
      </c>
      <c r="D254" s="12">
        <f>IF(Control!$C$11="Highly pure",Parameters!$C$11*'Water demand'!D254/1000,IF(Control!$C$11="Tap water",0,Parameters!$C$21*'Water demand'!D254/1000))</f>
        <v>0</v>
      </c>
      <c r="E254" s="12">
        <f>IF(Control!$C$11="Highly pure",Parameters!$C$11*'Water demand'!E254/1000,IF(Control!$C$11="Tap water",0,Parameters!$C$21*'Water demand'!E254/1000))</f>
        <v>0</v>
      </c>
      <c r="F254" s="12">
        <f>IF(Control!$C$11="Highly pure",Parameters!$C$11*'Water demand'!F254/1000,IF(Control!$C$11="Tap water",0,Parameters!$C$21*'Water demand'!F254/1000))</f>
        <v>0</v>
      </c>
      <c r="G254" s="12">
        <f>IF(Control!$C$11="Highly pure",Parameters!$C$11*'Water demand'!G254/1000,IF(Control!$C$11="Tap water",0,Parameters!$C$21*'Water demand'!G254/1000))</f>
        <v>0</v>
      </c>
      <c r="H254" s="12">
        <f>IF(Control!$C$11="Highly pure",Parameters!$C$11*'Water demand'!H254/1000,IF(Control!$C$11="Tap water",0,Parameters!$C$21*'Water demand'!H254/1000))</f>
        <v>0</v>
      </c>
      <c r="I254" s="12">
        <f>IF(Control!$C$11="Highly pure",Parameters!$C$11*'Water demand'!I254/1000,IF(Control!$C$11="Tap water",0,Parameters!$C$21*'Water demand'!I254/1000))</f>
        <v>0</v>
      </c>
      <c r="J254" s="12">
        <f>IF(Control!$C$11="Highly pure",Parameters!$C$11*'Water demand'!J254/1000,IF(Control!$C$11="Tap water",0,Parameters!$C$21*'Water demand'!J254/1000))</f>
        <v>0</v>
      </c>
      <c r="K254" s="12">
        <f>IF(Control!$C$11="Highly pure",Parameters!$C$11*'Water demand'!K254/1000,IF(Control!$C$11="Tap water",0,Parameters!$C$21*'Water demand'!K254/1000))</f>
        <v>0</v>
      </c>
      <c r="L254" s="12">
        <f>IF(Control!$C$11="Highly pure",Parameters!$C$11*'Water demand'!L254/1000,IF(Control!$C$11="Tap water",0,Parameters!$C$21*'Water demand'!L254/1000))</f>
        <v>0</v>
      </c>
      <c r="M254" s="12">
        <f>IF(Control!$C$11="Highly pure",Parameters!$C$11*'Water demand'!M254/1000,IF(Control!$C$11="Tap water",0,Parameters!$C$21*'Water demand'!M254/1000))</f>
        <v>0</v>
      </c>
      <c r="N254" s="12">
        <f>IF(Control!$C$11="Highly pure",Parameters!$C$11*'Water demand'!N254/1000,IF(Control!$C$11="Tap water",0,Parameters!$C$21*'Water demand'!N254/1000))</f>
        <v>0</v>
      </c>
      <c r="O254" s="12">
        <f>IF(Control!$C$11="Highly pure",Parameters!$C$11*'Water demand'!O254/1000,IF(Control!$C$11="Tap water",0,Parameters!$C$21*'Water demand'!O254/1000))</f>
        <v>0</v>
      </c>
      <c r="P254" s="12">
        <f>IF(Control!$C$11="Highly pure",Parameters!$C$11*'Water demand'!P254/1000,IF(Control!$C$11="Tap water",0,Parameters!$C$21*'Water demand'!P254/1000))</f>
        <v>0</v>
      </c>
      <c r="Q254" s="12">
        <f>IF(Control!$C$11="Highly pure",Parameters!$C$11*'Water demand'!Q254/1000,IF(Control!$C$11="Tap water",0,Parameters!$C$21*'Water demand'!Q254/1000))</f>
        <v>0</v>
      </c>
      <c r="R254" s="12">
        <f>IF(Control!$C$11="Highly pure",Parameters!$C$11*'Water demand'!R254/1000,IF(Control!$C$11="Tap water",0,Parameters!$C$21*'Water demand'!R254/1000))</f>
        <v>0</v>
      </c>
      <c r="S254" s="12">
        <f>IF(Control!$C$11="Highly pure",Parameters!$C$11*'Water demand'!S254/1000,IF(Control!$C$11="Tap water",0,Parameters!$C$21*'Water demand'!S254/1000))</f>
        <v>0</v>
      </c>
      <c r="T254" s="12">
        <f>IF(Control!$C$11="Highly pure",Parameters!$C$11*'Water demand'!T254/1000,IF(Control!$C$11="Tap water",0,Parameters!$C$21*'Water demand'!T254/1000))</f>
        <v>0</v>
      </c>
      <c r="U254" s="12">
        <f>IF(Control!$C$11="Highly pure",Parameters!$C$11*'Water demand'!U254/1000,IF(Control!$C$11="Tap water",0,Parameters!$C$21*'Water demand'!U254/1000))</f>
        <v>0</v>
      </c>
      <c r="V254" s="12">
        <f>IF(Control!$C$11="Highly pure",Parameters!$C$11*'Water demand'!V254/1000,IF(Control!$C$11="Tap water",0,Parameters!$C$21*'Water demand'!V254/1000))</f>
        <v>0</v>
      </c>
      <c r="W254" s="12">
        <f>IF(Control!$C$11="Highly pure",Parameters!$C$11*'Water demand'!W254/1000,IF(Control!$C$11="Tap water",0,Parameters!$C$21*'Water demand'!W254/1000))</f>
        <v>0</v>
      </c>
      <c r="X254" s="12">
        <f>IF(Control!$C$11="Highly pure",Parameters!$C$11*'Water demand'!X254/1000,IF(Control!$C$11="Tap water",0,Parameters!$C$21*'Water demand'!X254/1000))</f>
        <v>0</v>
      </c>
      <c r="Y254" s="12">
        <f>IF(Control!$C$11="Highly pure",Parameters!$C$11*'Water demand'!Y254/1000,IF(Control!$C$11="Tap water",0,Parameters!$C$21*'Water demand'!Y254/1000))</f>
        <v>0</v>
      </c>
      <c r="Z254" s="12">
        <f>IF(Control!$C$11="Highly pure",Parameters!$C$11*'Water demand'!Z254/1000,IF(Control!$C$11="Tap water",0,Parameters!$C$21*'Water demand'!Z254/1000))</f>
        <v>0</v>
      </c>
      <c r="AB254" s="7">
        <f t="shared" si="3"/>
        <v>0</v>
      </c>
    </row>
    <row r="255" spans="2:28" x14ac:dyDescent="0.2">
      <c r="B255" s="6">
        <v>44449</v>
      </c>
      <c r="C255" s="12">
        <f>IF(Control!$C$11="Highly pure",Parameters!$C$11*'Water demand'!C255/1000,IF(Control!$C$11="Tap water",0,Parameters!$C$21*'Water demand'!C255/1000))</f>
        <v>0</v>
      </c>
      <c r="D255" s="12">
        <f>IF(Control!$C$11="Highly pure",Parameters!$C$11*'Water demand'!D255/1000,IF(Control!$C$11="Tap water",0,Parameters!$C$21*'Water demand'!D255/1000))</f>
        <v>0</v>
      </c>
      <c r="E255" s="12">
        <f>IF(Control!$C$11="Highly pure",Parameters!$C$11*'Water demand'!E255/1000,IF(Control!$C$11="Tap water",0,Parameters!$C$21*'Water demand'!E255/1000))</f>
        <v>0</v>
      </c>
      <c r="F255" s="12">
        <f>IF(Control!$C$11="Highly pure",Parameters!$C$11*'Water demand'!F255/1000,IF(Control!$C$11="Tap water",0,Parameters!$C$21*'Water demand'!F255/1000))</f>
        <v>0</v>
      </c>
      <c r="G255" s="12">
        <f>IF(Control!$C$11="Highly pure",Parameters!$C$11*'Water demand'!G255/1000,IF(Control!$C$11="Tap water",0,Parameters!$C$21*'Water demand'!G255/1000))</f>
        <v>0</v>
      </c>
      <c r="H255" s="12">
        <f>IF(Control!$C$11="Highly pure",Parameters!$C$11*'Water demand'!H255/1000,IF(Control!$C$11="Tap water",0,Parameters!$C$21*'Water demand'!H255/1000))</f>
        <v>0</v>
      </c>
      <c r="I255" s="12">
        <f>IF(Control!$C$11="Highly pure",Parameters!$C$11*'Water demand'!I255/1000,IF(Control!$C$11="Tap water",0,Parameters!$C$21*'Water demand'!I255/1000))</f>
        <v>0</v>
      </c>
      <c r="J255" s="12">
        <f>IF(Control!$C$11="Highly pure",Parameters!$C$11*'Water demand'!J255/1000,IF(Control!$C$11="Tap water",0,Parameters!$C$21*'Water demand'!J255/1000))</f>
        <v>0</v>
      </c>
      <c r="K255" s="12">
        <f>IF(Control!$C$11="Highly pure",Parameters!$C$11*'Water demand'!K255/1000,IF(Control!$C$11="Tap water",0,Parameters!$C$21*'Water demand'!K255/1000))</f>
        <v>0</v>
      </c>
      <c r="L255" s="12">
        <f>IF(Control!$C$11="Highly pure",Parameters!$C$11*'Water demand'!L255/1000,IF(Control!$C$11="Tap water",0,Parameters!$C$21*'Water demand'!L255/1000))</f>
        <v>0</v>
      </c>
      <c r="M255" s="12">
        <f>IF(Control!$C$11="Highly pure",Parameters!$C$11*'Water demand'!M255/1000,IF(Control!$C$11="Tap water",0,Parameters!$C$21*'Water demand'!M255/1000))</f>
        <v>0</v>
      </c>
      <c r="N255" s="12">
        <f>IF(Control!$C$11="Highly pure",Parameters!$C$11*'Water demand'!N255/1000,IF(Control!$C$11="Tap water",0,Parameters!$C$21*'Water demand'!N255/1000))</f>
        <v>0</v>
      </c>
      <c r="O255" s="12">
        <f>IF(Control!$C$11="Highly pure",Parameters!$C$11*'Water demand'!O255/1000,IF(Control!$C$11="Tap water",0,Parameters!$C$21*'Water demand'!O255/1000))</f>
        <v>0</v>
      </c>
      <c r="P255" s="12">
        <f>IF(Control!$C$11="Highly pure",Parameters!$C$11*'Water demand'!P255/1000,IF(Control!$C$11="Tap water",0,Parameters!$C$21*'Water demand'!P255/1000))</f>
        <v>0</v>
      </c>
      <c r="Q255" s="12">
        <f>IF(Control!$C$11="Highly pure",Parameters!$C$11*'Water demand'!Q255/1000,IF(Control!$C$11="Tap water",0,Parameters!$C$21*'Water demand'!Q255/1000))</f>
        <v>0</v>
      </c>
      <c r="R255" s="12">
        <f>IF(Control!$C$11="Highly pure",Parameters!$C$11*'Water demand'!R255/1000,IF(Control!$C$11="Tap water",0,Parameters!$C$21*'Water demand'!R255/1000))</f>
        <v>0</v>
      </c>
      <c r="S255" s="12">
        <f>IF(Control!$C$11="Highly pure",Parameters!$C$11*'Water demand'!S255/1000,IF(Control!$C$11="Tap water",0,Parameters!$C$21*'Water demand'!S255/1000))</f>
        <v>0</v>
      </c>
      <c r="T255" s="12">
        <f>IF(Control!$C$11="Highly pure",Parameters!$C$11*'Water demand'!T255/1000,IF(Control!$C$11="Tap water",0,Parameters!$C$21*'Water demand'!T255/1000))</f>
        <v>0</v>
      </c>
      <c r="U255" s="12">
        <f>IF(Control!$C$11="Highly pure",Parameters!$C$11*'Water demand'!U255/1000,IF(Control!$C$11="Tap water",0,Parameters!$C$21*'Water demand'!U255/1000))</f>
        <v>0</v>
      </c>
      <c r="V255" s="12">
        <f>IF(Control!$C$11="Highly pure",Parameters!$C$11*'Water demand'!V255/1000,IF(Control!$C$11="Tap water",0,Parameters!$C$21*'Water demand'!V255/1000))</f>
        <v>0</v>
      </c>
      <c r="W255" s="12">
        <f>IF(Control!$C$11="Highly pure",Parameters!$C$11*'Water demand'!W255/1000,IF(Control!$C$11="Tap water",0,Parameters!$C$21*'Water demand'!W255/1000))</f>
        <v>0</v>
      </c>
      <c r="X255" s="12">
        <f>IF(Control!$C$11="Highly pure",Parameters!$C$11*'Water demand'!X255/1000,IF(Control!$C$11="Tap water",0,Parameters!$C$21*'Water demand'!X255/1000))</f>
        <v>0</v>
      </c>
      <c r="Y255" s="12">
        <f>IF(Control!$C$11="Highly pure",Parameters!$C$11*'Water demand'!Y255/1000,IF(Control!$C$11="Tap water",0,Parameters!$C$21*'Water demand'!Y255/1000))</f>
        <v>0</v>
      </c>
      <c r="Z255" s="12">
        <f>IF(Control!$C$11="Highly pure",Parameters!$C$11*'Water demand'!Z255/1000,IF(Control!$C$11="Tap water",0,Parameters!$C$21*'Water demand'!Z255/1000))</f>
        <v>0</v>
      </c>
      <c r="AB255" s="7">
        <f t="shared" si="3"/>
        <v>0</v>
      </c>
    </row>
    <row r="256" spans="2:28" x14ac:dyDescent="0.2">
      <c r="B256" s="6">
        <v>44450</v>
      </c>
      <c r="C256" s="12">
        <f>IF(Control!$C$11="Highly pure",Parameters!$C$11*'Water demand'!C256/1000,IF(Control!$C$11="Tap water",0,Parameters!$C$21*'Water demand'!C256/1000))</f>
        <v>0</v>
      </c>
      <c r="D256" s="12">
        <f>IF(Control!$C$11="Highly pure",Parameters!$C$11*'Water demand'!D256/1000,IF(Control!$C$11="Tap water",0,Parameters!$C$21*'Water demand'!D256/1000))</f>
        <v>0</v>
      </c>
      <c r="E256" s="12">
        <f>IF(Control!$C$11="Highly pure",Parameters!$C$11*'Water demand'!E256/1000,IF(Control!$C$11="Tap water",0,Parameters!$C$21*'Water demand'!E256/1000))</f>
        <v>0</v>
      </c>
      <c r="F256" s="12">
        <f>IF(Control!$C$11="Highly pure",Parameters!$C$11*'Water demand'!F256/1000,IF(Control!$C$11="Tap water",0,Parameters!$C$21*'Water demand'!F256/1000))</f>
        <v>0</v>
      </c>
      <c r="G256" s="12">
        <f>IF(Control!$C$11="Highly pure",Parameters!$C$11*'Water demand'!G256/1000,IF(Control!$C$11="Tap water",0,Parameters!$C$21*'Water demand'!G256/1000))</f>
        <v>0</v>
      </c>
      <c r="H256" s="12">
        <f>IF(Control!$C$11="Highly pure",Parameters!$C$11*'Water demand'!H256/1000,IF(Control!$C$11="Tap water",0,Parameters!$C$21*'Water demand'!H256/1000))</f>
        <v>0</v>
      </c>
      <c r="I256" s="12">
        <f>IF(Control!$C$11="Highly pure",Parameters!$C$11*'Water demand'!I256/1000,IF(Control!$C$11="Tap water",0,Parameters!$C$21*'Water demand'!I256/1000))</f>
        <v>0</v>
      </c>
      <c r="J256" s="12">
        <f>IF(Control!$C$11="Highly pure",Parameters!$C$11*'Water demand'!J256/1000,IF(Control!$C$11="Tap water",0,Parameters!$C$21*'Water demand'!J256/1000))</f>
        <v>0</v>
      </c>
      <c r="K256" s="12">
        <f>IF(Control!$C$11="Highly pure",Parameters!$C$11*'Water demand'!K256/1000,IF(Control!$C$11="Tap water",0,Parameters!$C$21*'Water demand'!K256/1000))</f>
        <v>0</v>
      </c>
      <c r="L256" s="12">
        <f>IF(Control!$C$11="Highly pure",Parameters!$C$11*'Water demand'!L256/1000,IF(Control!$C$11="Tap water",0,Parameters!$C$21*'Water demand'!L256/1000))</f>
        <v>0</v>
      </c>
      <c r="M256" s="12">
        <f>IF(Control!$C$11="Highly pure",Parameters!$C$11*'Water demand'!M256/1000,IF(Control!$C$11="Tap water",0,Parameters!$C$21*'Water demand'!M256/1000))</f>
        <v>0</v>
      </c>
      <c r="N256" s="12">
        <f>IF(Control!$C$11="Highly pure",Parameters!$C$11*'Water demand'!N256/1000,IF(Control!$C$11="Tap water",0,Parameters!$C$21*'Water demand'!N256/1000))</f>
        <v>0</v>
      </c>
      <c r="O256" s="12">
        <f>IF(Control!$C$11="Highly pure",Parameters!$C$11*'Water demand'!O256/1000,IF(Control!$C$11="Tap water",0,Parameters!$C$21*'Water demand'!O256/1000))</f>
        <v>0</v>
      </c>
      <c r="P256" s="12">
        <f>IF(Control!$C$11="Highly pure",Parameters!$C$11*'Water demand'!P256/1000,IF(Control!$C$11="Tap water",0,Parameters!$C$21*'Water demand'!P256/1000))</f>
        <v>0</v>
      </c>
      <c r="Q256" s="12">
        <f>IF(Control!$C$11="Highly pure",Parameters!$C$11*'Water demand'!Q256/1000,IF(Control!$C$11="Tap water",0,Parameters!$C$21*'Water demand'!Q256/1000))</f>
        <v>0</v>
      </c>
      <c r="R256" s="12">
        <f>IF(Control!$C$11="Highly pure",Parameters!$C$11*'Water demand'!R256/1000,IF(Control!$C$11="Tap water",0,Parameters!$C$21*'Water demand'!R256/1000))</f>
        <v>0</v>
      </c>
      <c r="S256" s="12">
        <f>IF(Control!$C$11="Highly pure",Parameters!$C$11*'Water demand'!S256/1000,IF(Control!$C$11="Tap water",0,Parameters!$C$21*'Water demand'!S256/1000))</f>
        <v>0</v>
      </c>
      <c r="T256" s="12">
        <f>IF(Control!$C$11="Highly pure",Parameters!$C$11*'Water demand'!T256/1000,IF(Control!$C$11="Tap water",0,Parameters!$C$21*'Water demand'!T256/1000))</f>
        <v>0</v>
      </c>
      <c r="U256" s="12">
        <f>IF(Control!$C$11="Highly pure",Parameters!$C$11*'Water demand'!U256/1000,IF(Control!$C$11="Tap water",0,Parameters!$C$21*'Water demand'!U256/1000))</f>
        <v>0</v>
      </c>
      <c r="V256" s="12">
        <f>IF(Control!$C$11="Highly pure",Parameters!$C$11*'Water demand'!V256/1000,IF(Control!$C$11="Tap water",0,Parameters!$C$21*'Water demand'!V256/1000))</f>
        <v>0</v>
      </c>
      <c r="W256" s="12">
        <f>IF(Control!$C$11="Highly pure",Parameters!$C$11*'Water demand'!W256/1000,IF(Control!$C$11="Tap water",0,Parameters!$C$21*'Water demand'!W256/1000))</f>
        <v>0</v>
      </c>
      <c r="X256" s="12">
        <f>IF(Control!$C$11="Highly pure",Parameters!$C$11*'Water demand'!X256/1000,IF(Control!$C$11="Tap water",0,Parameters!$C$21*'Water demand'!X256/1000))</f>
        <v>0</v>
      </c>
      <c r="Y256" s="12">
        <f>IF(Control!$C$11="Highly pure",Parameters!$C$11*'Water demand'!Y256/1000,IF(Control!$C$11="Tap water",0,Parameters!$C$21*'Water demand'!Y256/1000))</f>
        <v>0</v>
      </c>
      <c r="Z256" s="12">
        <f>IF(Control!$C$11="Highly pure",Parameters!$C$11*'Water demand'!Z256/1000,IF(Control!$C$11="Tap water",0,Parameters!$C$21*'Water demand'!Z256/1000))</f>
        <v>0</v>
      </c>
      <c r="AB256" s="7">
        <f t="shared" si="3"/>
        <v>0</v>
      </c>
    </row>
    <row r="257" spans="2:28" x14ac:dyDescent="0.2">
      <c r="B257" s="6">
        <v>44451</v>
      </c>
      <c r="C257" s="12">
        <f>IF(Control!$C$11="Highly pure",Parameters!$C$11*'Water demand'!C257/1000,IF(Control!$C$11="Tap water",0,Parameters!$C$21*'Water demand'!C257/1000))</f>
        <v>0</v>
      </c>
      <c r="D257" s="12">
        <f>IF(Control!$C$11="Highly pure",Parameters!$C$11*'Water demand'!D257/1000,IF(Control!$C$11="Tap water",0,Parameters!$C$21*'Water demand'!D257/1000))</f>
        <v>0</v>
      </c>
      <c r="E257" s="12">
        <f>IF(Control!$C$11="Highly pure",Parameters!$C$11*'Water demand'!E257/1000,IF(Control!$C$11="Tap water",0,Parameters!$C$21*'Water demand'!E257/1000))</f>
        <v>0</v>
      </c>
      <c r="F257" s="12">
        <f>IF(Control!$C$11="Highly pure",Parameters!$C$11*'Water demand'!F257/1000,IF(Control!$C$11="Tap water",0,Parameters!$C$21*'Water demand'!F257/1000))</f>
        <v>0</v>
      </c>
      <c r="G257" s="12">
        <f>IF(Control!$C$11="Highly pure",Parameters!$C$11*'Water demand'!G257/1000,IF(Control!$C$11="Tap water",0,Parameters!$C$21*'Water demand'!G257/1000))</f>
        <v>0</v>
      </c>
      <c r="H257" s="12">
        <f>IF(Control!$C$11="Highly pure",Parameters!$C$11*'Water demand'!H257/1000,IF(Control!$C$11="Tap water",0,Parameters!$C$21*'Water demand'!H257/1000))</f>
        <v>0</v>
      </c>
      <c r="I257" s="12">
        <f>IF(Control!$C$11="Highly pure",Parameters!$C$11*'Water demand'!I257/1000,IF(Control!$C$11="Tap water",0,Parameters!$C$21*'Water demand'!I257/1000))</f>
        <v>0</v>
      </c>
      <c r="J257" s="12">
        <f>IF(Control!$C$11="Highly pure",Parameters!$C$11*'Water demand'!J257/1000,IF(Control!$C$11="Tap water",0,Parameters!$C$21*'Water demand'!J257/1000))</f>
        <v>0</v>
      </c>
      <c r="K257" s="12">
        <f>IF(Control!$C$11="Highly pure",Parameters!$C$11*'Water demand'!K257/1000,IF(Control!$C$11="Tap water",0,Parameters!$C$21*'Water demand'!K257/1000))</f>
        <v>0</v>
      </c>
      <c r="L257" s="12">
        <f>IF(Control!$C$11="Highly pure",Parameters!$C$11*'Water demand'!L257/1000,IF(Control!$C$11="Tap water",0,Parameters!$C$21*'Water demand'!L257/1000))</f>
        <v>0</v>
      </c>
      <c r="M257" s="12">
        <f>IF(Control!$C$11="Highly pure",Parameters!$C$11*'Water demand'!M257/1000,IF(Control!$C$11="Tap water",0,Parameters!$C$21*'Water demand'!M257/1000))</f>
        <v>0</v>
      </c>
      <c r="N257" s="12">
        <f>IF(Control!$C$11="Highly pure",Parameters!$C$11*'Water demand'!N257/1000,IF(Control!$C$11="Tap water",0,Parameters!$C$21*'Water demand'!N257/1000))</f>
        <v>0</v>
      </c>
      <c r="O257" s="12">
        <f>IF(Control!$C$11="Highly pure",Parameters!$C$11*'Water demand'!O257/1000,IF(Control!$C$11="Tap water",0,Parameters!$C$21*'Water demand'!O257/1000))</f>
        <v>0</v>
      </c>
      <c r="P257" s="12">
        <f>IF(Control!$C$11="Highly pure",Parameters!$C$11*'Water demand'!P257/1000,IF(Control!$C$11="Tap water",0,Parameters!$C$21*'Water demand'!P257/1000))</f>
        <v>0</v>
      </c>
      <c r="Q257" s="12">
        <f>IF(Control!$C$11="Highly pure",Parameters!$C$11*'Water demand'!Q257/1000,IF(Control!$C$11="Tap water",0,Parameters!$C$21*'Water demand'!Q257/1000))</f>
        <v>0</v>
      </c>
      <c r="R257" s="12">
        <f>IF(Control!$C$11="Highly pure",Parameters!$C$11*'Water demand'!R257/1000,IF(Control!$C$11="Tap water",0,Parameters!$C$21*'Water demand'!R257/1000))</f>
        <v>0</v>
      </c>
      <c r="S257" s="12">
        <f>IF(Control!$C$11="Highly pure",Parameters!$C$11*'Water demand'!S257/1000,IF(Control!$C$11="Tap water",0,Parameters!$C$21*'Water demand'!S257/1000))</f>
        <v>0</v>
      </c>
      <c r="T257" s="12">
        <f>IF(Control!$C$11="Highly pure",Parameters!$C$11*'Water demand'!T257/1000,IF(Control!$C$11="Tap water",0,Parameters!$C$21*'Water demand'!T257/1000))</f>
        <v>0</v>
      </c>
      <c r="U257" s="12">
        <f>IF(Control!$C$11="Highly pure",Parameters!$C$11*'Water demand'!U257/1000,IF(Control!$C$11="Tap water",0,Parameters!$C$21*'Water demand'!U257/1000))</f>
        <v>0</v>
      </c>
      <c r="V257" s="12">
        <f>IF(Control!$C$11="Highly pure",Parameters!$C$11*'Water demand'!V257/1000,IF(Control!$C$11="Tap water",0,Parameters!$C$21*'Water demand'!V257/1000))</f>
        <v>0</v>
      </c>
      <c r="W257" s="12">
        <f>IF(Control!$C$11="Highly pure",Parameters!$C$11*'Water demand'!W257/1000,IF(Control!$C$11="Tap water",0,Parameters!$C$21*'Water demand'!W257/1000))</f>
        <v>0</v>
      </c>
      <c r="X257" s="12">
        <f>IF(Control!$C$11="Highly pure",Parameters!$C$11*'Water demand'!X257/1000,IF(Control!$C$11="Tap water",0,Parameters!$C$21*'Water demand'!X257/1000))</f>
        <v>0</v>
      </c>
      <c r="Y257" s="12">
        <f>IF(Control!$C$11="Highly pure",Parameters!$C$11*'Water demand'!Y257/1000,IF(Control!$C$11="Tap water",0,Parameters!$C$21*'Water demand'!Y257/1000))</f>
        <v>0</v>
      </c>
      <c r="Z257" s="12">
        <f>IF(Control!$C$11="Highly pure",Parameters!$C$11*'Water demand'!Z257/1000,IF(Control!$C$11="Tap water",0,Parameters!$C$21*'Water demand'!Z257/1000))</f>
        <v>0</v>
      </c>
      <c r="AB257" s="7">
        <f t="shared" si="3"/>
        <v>0</v>
      </c>
    </row>
    <row r="258" spans="2:28" x14ac:dyDescent="0.2">
      <c r="B258" s="6">
        <v>44452</v>
      </c>
      <c r="C258" s="12">
        <f>IF(Control!$C$11="Highly pure",Parameters!$C$11*'Water demand'!C258/1000,IF(Control!$C$11="Tap water",0,Parameters!$C$21*'Water demand'!C258/1000))</f>
        <v>0</v>
      </c>
      <c r="D258" s="12">
        <f>IF(Control!$C$11="Highly pure",Parameters!$C$11*'Water demand'!D258/1000,IF(Control!$C$11="Tap water",0,Parameters!$C$21*'Water demand'!D258/1000))</f>
        <v>0</v>
      </c>
      <c r="E258" s="12">
        <f>IF(Control!$C$11="Highly pure",Parameters!$C$11*'Water demand'!E258/1000,IF(Control!$C$11="Tap water",0,Parameters!$C$21*'Water demand'!E258/1000))</f>
        <v>0</v>
      </c>
      <c r="F258" s="12">
        <f>IF(Control!$C$11="Highly pure",Parameters!$C$11*'Water demand'!F258/1000,IF(Control!$C$11="Tap water",0,Parameters!$C$21*'Water demand'!F258/1000))</f>
        <v>0</v>
      </c>
      <c r="G258" s="12">
        <f>IF(Control!$C$11="Highly pure",Parameters!$C$11*'Water demand'!G258/1000,IF(Control!$C$11="Tap water",0,Parameters!$C$21*'Water demand'!G258/1000))</f>
        <v>0</v>
      </c>
      <c r="H258" s="12">
        <f>IF(Control!$C$11="Highly pure",Parameters!$C$11*'Water demand'!H258/1000,IF(Control!$C$11="Tap water",0,Parameters!$C$21*'Water demand'!H258/1000))</f>
        <v>0</v>
      </c>
      <c r="I258" s="12">
        <f>IF(Control!$C$11="Highly pure",Parameters!$C$11*'Water demand'!I258/1000,IF(Control!$C$11="Tap water",0,Parameters!$C$21*'Water demand'!I258/1000))</f>
        <v>0</v>
      </c>
      <c r="J258" s="12">
        <f>IF(Control!$C$11="Highly pure",Parameters!$C$11*'Water demand'!J258/1000,IF(Control!$C$11="Tap water",0,Parameters!$C$21*'Water demand'!J258/1000))</f>
        <v>0</v>
      </c>
      <c r="K258" s="12">
        <f>IF(Control!$C$11="Highly pure",Parameters!$C$11*'Water demand'!K258/1000,IF(Control!$C$11="Tap water",0,Parameters!$C$21*'Water demand'!K258/1000))</f>
        <v>0</v>
      </c>
      <c r="L258" s="12">
        <f>IF(Control!$C$11="Highly pure",Parameters!$C$11*'Water demand'!L258/1000,IF(Control!$C$11="Tap water",0,Parameters!$C$21*'Water demand'!L258/1000))</f>
        <v>0</v>
      </c>
      <c r="M258" s="12">
        <f>IF(Control!$C$11="Highly pure",Parameters!$C$11*'Water demand'!M258/1000,IF(Control!$C$11="Tap water",0,Parameters!$C$21*'Water demand'!M258/1000))</f>
        <v>0</v>
      </c>
      <c r="N258" s="12">
        <f>IF(Control!$C$11="Highly pure",Parameters!$C$11*'Water demand'!N258/1000,IF(Control!$C$11="Tap water",0,Parameters!$C$21*'Water demand'!N258/1000))</f>
        <v>0</v>
      </c>
      <c r="O258" s="12">
        <f>IF(Control!$C$11="Highly pure",Parameters!$C$11*'Water demand'!O258/1000,IF(Control!$C$11="Tap water",0,Parameters!$C$21*'Water demand'!O258/1000))</f>
        <v>0</v>
      </c>
      <c r="P258" s="12">
        <f>IF(Control!$C$11="Highly pure",Parameters!$C$11*'Water demand'!P258/1000,IF(Control!$C$11="Tap water",0,Parameters!$C$21*'Water demand'!P258/1000))</f>
        <v>0</v>
      </c>
      <c r="Q258" s="12">
        <f>IF(Control!$C$11="Highly pure",Parameters!$C$11*'Water demand'!Q258/1000,IF(Control!$C$11="Tap water",0,Parameters!$C$21*'Water demand'!Q258/1000))</f>
        <v>0</v>
      </c>
      <c r="R258" s="12">
        <f>IF(Control!$C$11="Highly pure",Parameters!$C$11*'Water demand'!R258/1000,IF(Control!$C$11="Tap water",0,Parameters!$C$21*'Water demand'!R258/1000))</f>
        <v>0</v>
      </c>
      <c r="S258" s="12">
        <f>IF(Control!$C$11="Highly pure",Parameters!$C$11*'Water demand'!S258/1000,IF(Control!$C$11="Tap water",0,Parameters!$C$21*'Water demand'!S258/1000))</f>
        <v>0</v>
      </c>
      <c r="T258" s="12">
        <f>IF(Control!$C$11="Highly pure",Parameters!$C$11*'Water demand'!T258/1000,IF(Control!$C$11="Tap water",0,Parameters!$C$21*'Water demand'!T258/1000))</f>
        <v>0</v>
      </c>
      <c r="U258" s="12">
        <f>IF(Control!$C$11="Highly pure",Parameters!$C$11*'Water demand'!U258/1000,IF(Control!$C$11="Tap water",0,Parameters!$C$21*'Water demand'!U258/1000))</f>
        <v>0</v>
      </c>
      <c r="V258" s="12">
        <f>IF(Control!$C$11="Highly pure",Parameters!$C$11*'Water demand'!V258/1000,IF(Control!$C$11="Tap water",0,Parameters!$C$21*'Water demand'!V258/1000))</f>
        <v>0</v>
      </c>
      <c r="W258" s="12">
        <f>IF(Control!$C$11="Highly pure",Parameters!$C$11*'Water demand'!W258/1000,IF(Control!$C$11="Tap water",0,Parameters!$C$21*'Water demand'!W258/1000))</f>
        <v>0</v>
      </c>
      <c r="X258" s="12">
        <f>IF(Control!$C$11="Highly pure",Parameters!$C$11*'Water demand'!X258/1000,IF(Control!$C$11="Tap water",0,Parameters!$C$21*'Water demand'!X258/1000))</f>
        <v>0</v>
      </c>
      <c r="Y258" s="12">
        <f>IF(Control!$C$11="Highly pure",Parameters!$C$11*'Water demand'!Y258/1000,IF(Control!$C$11="Tap water",0,Parameters!$C$21*'Water demand'!Y258/1000))</f>
        <v>0</v>
      </c>
      <c r="Z258" s="12">
        <f>IF(Control!$C$11="Highly pure",Parameters!$C$11*'Water demand'!Z258/1000,IF(Control!$C$11="Tap water",0,Parameters!$C$21*'Water demand'!Z258/1000))</f>
        <v>0</v>
      </c>
      <c r="AB258" s="7">
        <f t="shared" si="3"/>
        <v>0</v>
      </c>
    </row>
    <row r="259" spans="2:28" x14ac:dyDescent="0.2">
      <c r="B259" s="6">
        <v>44453</v>
      </c>
      <c r="C259" s="12">
        <f>IF(Control!$C$11="Highly pure",Parameters!$C$11*'Water demand'!C259/1000,IF(Control!$C$11="Tap water",0,Parameters!$C$21*'Water demand'!C259/1000))</f>
        <v>0</v>
      </c>
      <c r="D259" s="12">
        <f>IF(Control!$C$11="Highly pure",Parameters!$C$11*'Water demand'!D259/1000,IF(Control!$C$11="Tap water",0,Parameters!$C$21*'Water demand'!D259/1000))</f>
        <v>0</v>
      </c>
      <c r="E259" s="12">
        <f>IF(Control!$C$11="Highly pure",Parameters!$C$11*'Water demand'!E259/1000,IF(Control!$C$11="Tap water",0,Parameters!$C$21*'Water demand'!E259/1000))</f>
        <v>0</v>
      </c>
      <c r="F259" s="12">
        <f>IF(Control!$C$11="Highly pure",Parameters!$C$11*'Water demand'!F259/1000,IF(Control!$C$11="Tap water",0,Parameters!$C$21*'Water demand'!F259/1000))</f>
        <v>0</v>
      </c>
      <c r="G259" s="12">
        <f>IF(Control!$C$11="Highly pure",Parameters!$C$11*'Water demand'!G259/1000,IF(Control!$C$11="Tap water",0,Parameters!$C$21*'Water demand'!G259/1000))</f>
        <v>0</v>
      </c>
      <c r="H259" s="12">
        <f>IF(Control!$C$11="Highly pure",Parameters!$C$11*'Water demand'!H259/1000,IF(Control!$C$11="Tap water",0,Parameters!$C$21*'Water demand'!H259/1000))</f>
        <v>0</v>
      </c>
      <c r="I259" s="12">
        <f>IF(Control!$C$11="Highly pure",Parameters!$C$11*'Water demand'!I259/1000,IF(Control!$C$11="Tap water",0,Parameters!$C$21*'Water demand'!I259/1000))</f>
        <v>0</v>
      </c>
      <c r="J259" s="12">
        <f>IF(Control!$C$11="Highly pure",Parameters!$C$11*'Water demand'!J259/1000,IF(Control!$C$11="Tap water",0,Parameters!$C$21*'Water demand'!J259/1000))</f>
        <v>0</v>
      </c>
      <c r="K259" s="12">
        <f>IF(Control!$C$11="Highly pure",Parameters!$C$11*'Water demand'!K259/1000,IF(Control!$C$11="Tap water",0,Parameters!$C$21*'Water demand'!K259/1000))</f>
        <v>0</v>
      </c>
      <c r="L259" s="12">
        <f>IF(Control!$C$11="Highly pure",Parameters!$C$11*'Water demand'!L259/1000,IF(Control!$C$11="Tap water",0,Parameters!$C$21*'Water demand'!L259/1000))</f>
        <v>0</v>
      </c>
      <c r="M259" s="12">
        <f>IF(Control!$C$11="Highly pure",Parameters!$C$11*'Water demand'!M259/1000,IF(Control!$C$11="Tap water",0,Parameters!$C$21*'Water demand'!M259/1000))</f>
        <v>0</v>
      </c>
      <c r="N259" s="12">
        <f>IF(Control!$C$11="Highly pure",Parameters!$C$11*'Water demand'!N259/1000,IF(Control!$C$11="Tap water",0,Parameters!$C$21*'Water demand'!N259/1000))</f>
        <v>0</v>
      </c>
      <c r="O259" s="12">
        <f>IF(Control!$C$11="Highly pure",Parameters!$C$11*'Water demand'!O259/1000,IF(Control!$C$11="Tap water",0,Parameters!$C$21*'Water demand'!O259/1000))</f>
        <v>0</v>
      </c>
      <c r="P259" s="12">
        <f>IF(Control!$C$11="Highly pure",Parameters!$C$11*'Water demand'!P259/1000,IF(Control!$C$11="Tap water",0,Parameters!$C$21*'Water demand'!P259/1000))</f>
        <v>0</v>
      </c>
      <c r="Q259" s="12">
        <f>IF(Control!$C$11="Highly pure",Parameters!$C$11*'Water demand'!Q259/1000,IF(Control!$C$11="Tap water",0,Parameters!$C$21*'Water demand'!Q259/1000))</f>
        <v>0</v>
      </c>
      <c r="R259" s="12">
        <f>IF(Control!$C$11="Highly pure",Parameters!$C$11*'Water demand'!R259/1000,IF(Control!$C$11="Tap water",0,Parameters!$C$21*'Water demand'!R259/1000))</f>
        <v>0</v>
      </c>
      <c r="S259" s="12">
        <f>IF(Control!$C$11="Highly pure",Parameters!$C$11*'Water demand'!S259/1000,IF(Control!$C$11="Tap water",0,Parameters!$C$21*'Water demand'!S259/1000))</f>
        <v>0</v>
      </c>
      <c r="T259" s="12">
        <f>IF(Control!$C$11="Highly pure",Parameters!$C$11*'Water demand'!T259/1000,IF(Control!$C$11="Tap water",0,Parameters!$C$21*'Water demand'!T259/1000))</f>
        <v>0</v>
      </c>
      <c r="U259" s="12">
        <f>IF(Control!$C$11="Highly pure",Parameters!$C$11*'Water demand'!U259/1000,IF(Control!$C$11="Tap water",0,Parameters!$C$21*'Water demand'!U259/1000))</f>
        <v>0</v>
      </c>
      <c r="V259" s="12">
        <f>IF(Control!$C$11="Highly pure",Parameters!$C$11*'Water demand'!V259/1000,IF(Control!$C$11="Tap water",0,Parameters!$C$21*'Water demand'!V259/1000))</f>
        <v>0</v>
      </c>
      <c r="W259" s="12">
        <f>IF(Control!$C$11="Highly pure",Parameters!$C$11*'Water demand'!W259/1000,IF(Control!$C$11="Tap water",0,Parameters!$C$21*'Water demand'!W259/1000))</f>
        <v>0</v>
      </c>
      <c r="X259" s="12">
        <f>IF(Control!$C$11="Highly pure",Parameters!$C$11*'Water demand'!X259/1000,IF(Control!$C$11="Tap water",0,Parameters!$C$21*'Water demand'!X259/1000))</f>
        <v>0</v>
      </c>
      <c r="Y259" s="12">
        <f>IF(Control!$C$11="Highly pure",Parameters!$C$11*'Water demand'!Y259/1000,IF(Control!$C$11="Tap water",0,Parameters!$C$21*'Water demand'!Y259/1000))</f>
        <v>0</v>
      </c>
      <c r="Z259" s="12">
        <f>IF(Control!$C$11="Highly pure",Parameters!$C$11*'Water demand'!Z259/1000,IF(Control!$C$11="Tap water",0,Parameters!$C$21*'Water demand'!Z259/1000))</f>
        <v>0</v>
      </c>
      <c r="AB259" s="7">
        <f t="shared" si="3"/>
        <v>0</v>
      </c>
    </row>
    <row r="260" spans="2:28" x14ac:dyDescent="0.2">
      <c r="B260" s="6">
        <v>44454</v>
      </c>
      <c r="C260" s="12">
        <f>IF(Control!$C$11="Highly pure",Parameters!$C$11*'Water demand'!C260/1000,IF(Control!$C$11="Tap water",0,Parameters!$C$21*'Water demand'!C260/1000))</f>
        <v>0</v>
      </c>
      <c r="D260" s="12">
        <f>IF(Control!$C$11="Highly pure",Parameters!$C$11*'Water demand'!D260/1000,IF(Control!$C$11="Tap water",0,Parameters!$C$21*'Water demand'!D260/1000))</f>
        <v>0</v>
      </c>
      <c r="E260" s="12">
        <f>IF(Control!$C$11="Highly pure",Parameters!$C$11*'Water demand'!E260/1000,IF(Control!$C$11="Tap water",0,Parameters!$C$21*'Water demand'!E260/1000))</f>
        <v>0</v>
      </c>
      <c r="F260" s="12">
        <f>IF(Control!$C$11="Highly pure",Parameters!$C$11*'Water demand'!F260/1000,IF(Control!$C$11="Tap water",0,Parameters!$C$21*'Water demand'!F260/1000))</f>
        <v>0</v>
      </c>
      <c r="G260" s="12">
        <f>IF(Control!$C$11="Highly pure",Parameters!$C$11*'Water demand'!G260/1000,IF(Control!$C$11="Tap water",0,Parameters!$C$21*'Water demand'!G260/1000))</f>
        <v>0</v>
      </c>
      <c r="H260" s="12">
        <f>IF(Control!$C$11="Highly pure",Parameters!$C$11*'Water demand'!H260/1000,IF(Control!$C$11="Tap water",0,Parameters!$C$21*'Water demand'!H260/1000))</f>
        <v>0</v>
      </c>
      <c r="I260" s="12">
        <f>IF(Control!$C$11="Highly pure",Parameters!$C$11*'Water demand'!I260/1000,IF(Control!$C$11="Tap water",0,Parameters!$C$21*'Water demand'!I260/1000))</f>
        <v>0</v>
      </c>
      <c r="J260" s="12">
        <f>IF(Control!$C$11="Highly pure",Parameters!$C$11*'Water demand'!J260/1000,IF(Control!$C$11="Tap water",0,Parameters!$C$21*'Water demand'!J260/1000))</f>
        <v>0</v>
      </c>
      <c r="K260" s="12">
        <f>IF(Control!$C$11="Highly pure",Parameters!$C$11*'Water demand'!K260/1000,IF(Control!$C$11="Tap water",0,Parameters!$C$21*'Water demand'!K260/1000))</f>
        <v>0</v>
      </c>
      <c r="L260" s="12">
        <f>IF(Control!$C$11="Highly pure",Parameters!$C$11*'Water demand'!L260/1000,IF(Control!$C$11="Tap water",0,Parameters!$C$21*'Water demand'!L260/1000))</f>
        <v>0</v>
      </c>
      <c r="M260" s="12">
        <f>IF(Control!$C$11="Highly pure",Parameters!$C$11*'Water demand'!M260/1000,IF(Control!$C$11="Tap water",0,Parameters!$C$21*'Water demand'!M260/1000))</f>
        <v>0</v>
      </c>
      <c r="N260" s="12">
        <f>IF(Control!$C$11="Highly pure",Parameters!$C$11*'Water demand'!N260/1000,IF(Control!$C$11="Tap water",0,Parameters!$C$21*'Water demand'!N260/1000))</f>
        <v>0</v>
      </c>
      <c r="O260" s="12">
        <f>IF(Control!$C$11="Highly pure",Parameters!$C$11*'Water demand'!O260/1000,IF(Control!$C$11="Tap water",0,Parameters!$C$21*'Water demand'!O260/1000))</f>
        <v>0</v>
      </c>
      <c r="P260" s="12">
        <f>IF(Control!$C$11="Highly pure",Parameters!$C$11*'Water demand'!P260/1000,IF(Control!$C$11="Tap water",0,Parameters!$C$21*'Water demand'!P260/1000))</f>
        <v>0</v>
      </c>
      <c r="Q260" s="12">
        <f>IF(Control!$C$11="Highly pure",Parameters!$C$11*'Water demand'!Q260/1000,IF(Control!$C$11="Tap water",0,Parameters!$C$21*'Water demand'!Q260/1000))</f>
        <v>0</v>
      </c>
      <c r="R260" s="12">
        <f>IF(Control!$C$11="Highly pure",Parameters!$C$11*'Water demand'!R260/1000,IF(Control!$C$11="Tap water",0,Parameters!$C$21*'Water demand'!R260/1000))</f>
        <v>0</v>
      </c>
      <c r="S260" s="12">
        <f>IF(Control!$C$11="Highly pure",Parameters!$C$11*'Water demand'!S260/1000,IF(Control!$C$11="Tap water",0,Parameters!$C$21*'Water demand'!S260/1000))</f>
        <v>0</v>
      </c>
      <c r="T260" s="12">
        <f>IF(Control!$C$11="Highly pure",Parameters!$C$11*'Water demand'!T260/1000,IF(Control!$C$11="Tap water",0,Parameters!$C$21*'Water demand'!T260/1000))</f>
        <v>0</v>
      </c>
      <c r="U260" s="12">
        <f>IF(Control!$C$11="Highly pure",Parameters!$C$11*'Water demand'!U260/1000,IF(Control!$C$11="Tap water",0,Parameters!$C$21*'Water demand'!U260/1000))</f>
        <v>0</v>
      </c>
      <c r="V260" s="12">
        <f>IF(Control!$C$11="Highly pure",Parameters!$C$11*'Water demand'!V260/1000,IF(Control!$C$11="Tap water",0,Parameters!$C$21*'Water demand'!V260/1000))</f>
        <v>0</v>
      </c>
      <c r="W260" s="12">
        <f>IF(Control!$C$11="Highly pure",Parameters!$C$11*'Water demand'!W260/1000,IF(Control!$C$11="Tap water",0,Parameters!$C$21*'Water demand'!W260/1000))</f>
        <v>0</v>
      </c>
      <c r="X260" s="12">
        <f>IF(Control!$C$11="Highly pure",Parameters!$C$11*'Water demand'!X260/1000,IF(Control!$C$11="Tap water",0,Parameters!$C$21*'Water demand'!X260/1000))</f>
        <v>0</v>
      </c>
      <c r="Y260" s="12">
        <f>IF(Control!$C$11="Highly pure",Parameters!$C$11*'Water demand'!Y260/1000,IF(Control!$C$11="Tap water",0,Parameters!$C$21*'Water demand'!Y260/1000))</f>
        <v>0</v>
      </c>
      <c r="Z260" s="12">
        <f>IF(Control!$C$11="Highly pure",Parameters!$C$11*'Water demand'!Z260/1000,IF(Control!$C$11="Tap water",0,Parameters!$C$21*'Water demand'!Z260/1000))</f>
        <v>0</v>
      </c>
      <c r="AB260" s="7">
        <f t="shared" ref="AB260:AB323" si="4">SUM(C260:Z260)</f>
        <v>0</v>
      </c>
    </row>
    <row r="261" spans="2:28" x14ac:dyDescent="0.2">
      <c r="B261" s="6">
        <v>44455</v>
      </c>
      <c r="C261" s="12">
        <f>IF(Control!$C$11="Highly pure",Parameters!$C$11*'Water demand'!C261/1000,IF(Control!$C$11="Tap water",0,Parameters!$C$21*'Water demand'!C261/1000))</f>
        <v>0</v>
      </c>
      <c r="D261" s="12">
        <f>IF(Control!$C$11="Highly pure",Parameters!$C$11*'Water demand'!D261/1000,IF(Control!$C$11="Tap water",0,Parameters!$C$21*'Water demand'!D261/1000))</f>
        <v>0</v>
      </c>
      <c r="E261" s="12">
        <f>IF(Control!$C$11="Highly pure",Parameters!$C$11*'Water demand'!E261/1000,IF(Control!$C$11="Tap water",0,Parameters!$C$21*'Water demand'!E261/1000))</f>
        <v>0</v>
      </c>
      <c r="F261" s="12">
        <f>IF(Control!$C$11="Highly pure",Parameters!$C$11*'Water demand'!F261/1000,IF(Control!$C$11="Tap water",0,Parameters!$C$21*'Water demand'!F261/1000))</f>
        <v>0</v>
      </c>
      <c r="G261" s="12">
        <f>IF(Control!$C$11="Highly pure",Parameters!$C$11*'Water demand'!G261/1000,IF(Control!$C$11="Tap water",0,Parameters!$C$21*'Water demand'!G261/1000))</f>
        <v>0</v>
      </c>
      <c r="H261" s="12">
        <f>IF(Control!$C$11="Highly pure",Parameters!$C$11*'Water demand'!H261/1000,IF(Control!$C$11="Tap water",0,Parameters!$C$21*'Water demand'!H261/1000))</f>
        <v>0</v>
      </c>
      <c r="I261" s="12">
        <f>IF(Control!$C$11="Highly pure",Parameters!$C$11*'Water demand'!I261/1000,IF(Control!$C$11="Tap water",0,Parameters!$C$21*'Water demand'!I261/1000))</f>
        <v>0</v>
      </c>
      <c r="J261" s="12">
        <f>IF(Control!$C$11="Highly pure",Parameters!$C$11*'Water demand'!J261/1000,IF(Control!$C$11="Tap water",0,Parameters!$C$21*'Water demand'!J261/1000))</f>
        <v>0</v>
      </c>
      <c r="K261" s="12">
        <f>IF(Control!$C$11="Highly pure",Parameters!$C$11*'Water demand'!K261/1000,IF(Control!$C$11="Tap water",0,Parameters!$C$21*'Water demand'!K261/1000))</f>
        <v>0</v>
      </c>
      <c r="L261" s="12">
        <f>IF(Control!$C$11="Highly pure",Parameters!$C$11*'Water demand'!L261/1000,IF(Control!$C$11="Tap water",0,Parameters!$C$21*'Water demand'!L261/1000))</f>
        <v>0</v>
      </c>
      <c r="M261" s="12">
        <f>IF(Control!$C$11="Highly pure",Parameters!$C$11*'Water demand'!M261/1000,IF(Control!$C$11="Tap water",0,Parameters!$C$21*'Water demand'!M261/1000))</f>
        <v>0</v>
      </c>
      <c r="N261" s="12">
        <f>IF(Control!$C$11="Highly pure",Parameters!$C$11*'Water demand'!N261/1000,IF(Control!$C$11="Tap water",0,Parameters!$C$21*'Water demand'!N261/1000))</f>
        <v>0</v>
      </c>
      <c r="O261" s="12">
        <f>IF(Control!$C$11="Highly pure",Parameters!$C$11*'Water demand'!O261/1000,IF(Control!$C$11="Tap water",0,Parameters!$C$21*'Water demand'!O261/1000))</f>
        <v>0</v>
      </c>
      <c r="P261" s="12">
        <f>IF(Control!$C$11="Highly pure",Parameters!$C$11*'Water demand'!P261/1000,IF(Control!$C$11="Tap water",0,Parameters!$C$21*'Water demand'!P261/1000))</f>
        <v>0</v>
      </c>
      <c r="Q261" s="12">
        <f>IF(Control!$C$11="Highly pure",Parameters!$C$11*'Water demand'!Q261/1000,IF(Control!$C$11="Tap water",0,Parameters!$C$21*'Water demand'!Q261/1000))</f>
        <v>0</v>
      </c>
      <c r="R261" s="12">
        <f>IF(Control!$C$11="Highly pure",Parameters!$C$11*'Water demand'!R261/1000,IF(Control!$C$11="Tap water",0,Parameters!$C$21*'Water demand'!R261/1000))</f>
        <v>0</v>
      </c>
      <c r="S261" s="12">
        <f>IF(Control!$C$11="Highly pure",Parameters!$C$11*'Water demand'!S261/1000,IF(Control!$C$11="Tap water",0,Parameters!$C$21*'Water demand'!S261/1000))</f>
        <v>0</v>
      </c>
      <c r="T261" s="12">
        <f>IF(Control!$C$11="Highly pure",Parameters!$C$11*'Water demand'!T261/1000,IF(Control!$C$11="Tap water",0,Parameters!$C$21*'Water demand'!T261/1000))</f>
        <v>0</v>
      </c>
      <c r="U261" s="12">
        <f>IF(Control!$C$11="Highly pure",Parameters!$C$11*'Water demand'!U261/1000,IF(Control!$C$11="Tap water",0,Parameters!$C$21*'Water demand'!U261/1000))</f>
        <v>0</v>
      </c>
      <c r="V261" s="12">
        <f>IF(Control!$C$11="Highly pure",Parameters!$C$11*'Water demand'!V261/1000,IF(Control!$C$11="Tap water",0,Parameters!$C$21*'Water demand'!V261/1000))</f>
        <v>0</v>
      </c>
      <c r="W261" s="12">
        <f>IF(Control!$C$11="Highly pure",Parameters!$C$11*'Water demand'!W261/1000,IF(Control!$C$11="Tap water",0,Parameters!$C$21*'Water demand'!W261/1000))</f>
        <v>0</v>
      </c>
      <c r="X261" s="12">
        <f>IF(Control!$C$11="Highly pure",Parameters!$C$11*'Water demand'!X261/1000,IF(Control!$C$11="Tap water",0,Parameters!$C$21*'Water demand'!X261/1000))</f>
        <v>0</v>
      </c>
      <c r="Y261" s="12">
        <f>IF(Control!$C$11="Highly pure",Parameters!$C$11*'Water demand'!Y261/1000,IF(Control!$C$11="Tap water",0,Parameters!$C$21*'Water demand'!Y261/1000))</f>
        <v>0</v>
      </c>
      <c r="Z261" s="12">
        <f>IF(Control!$C$11="Highly pure",Parameters!$C$11*'Water demand'!Z261/1000,IF(Control!$C$11="Tap water",0,Parameters!$C$21*'Water demand'!Z261/1000))</f>
        <v>0</v>
      </c>
      <c r="AB261" s="7">
        <f t="shared" si="4"/>
        <v>0</v>
      </c>
    </row>
    <row r="262" spans="2:28" x14ac:dyDescent="0.2">
      <c r="B262" s="6">
        <v>44456</v>
      </c>
      <c r="C262" s="12">
        <f>IF(Control!$C$11="Highly pure",Parameters!$C$11*'Water demand'!C262/1000,IF(Control!$C$11="Tap water",0,Parameters!$C$21*'Water demand'!C262/1000))</f>
        <v>0</v>
      </c>
      <c r="D262" s="12">
        <f>IF(Control!$C$11="Highly pure",Parameters!$C$11*'Water demand'!D262/1000,IF(Control!$C$11="Tap water",0,Parameters!$C$21*'Water demand'!D262/1000))</f>
        <v>0</v>
      </c>
      <c r="E262" s="12">
        <f>IF(Control!$C$11="Highly pure",Parameters!$C$11*'Water demand'!E262/1000,IF(Control!$C$11="Tap water",0,Parameters!$C$21*'Water demand'!E262/1000))</f>
        <v>0</v>
      </c>
      <c r="F262" s="12">
        <f>IF(Control!$C$11="Highly pure",Parameters!$C$11*'Water demand'!F262/1000,IF(Control!$C$11="Tap water",0,Parameters!$C$21*'Water demand'!F262/1000))</f>
        <v>0</v>
      </c>
      <c r="G262" s="12">
        <f>IF(Control!$C$11="Highly pure",Parameters!$C$11*'Water demand'!G262/1000,IF(Control!$C$11="Tap water",0,Parameters!$C$21*'Water demand'!G262/1000))</f>
        <v>0</v>
      </c>
      <c r="H262" s="12">
        <f>IF(Control!$C$11="Highly pure",Parameters!$C$11*'Water demand'!H262/1000,IF(Control!$C$11="Tap water",0,Parameters!$C$21*'Water demand'!H262/1000))</f>
        <v>0</v>
      </c>
      <c r="I262" s="12">
        <f>IF(Control!$C$11="Highly pure",Parameters!$C$11*'Water demand'!I262/1000,IF(Control!$C$11="Tap water",0,Parameters!$C$21*'Water demand'!I262/1000))</f>
        <v>0</v>
      </c>
      <c r="J262" s="12">
        <f>IF(Control!$C$11="Highly pure",Parameters!$C$11*'Water demand'!J262/1000,IF(Control!$C$11="Tap water",0,Parameters!$C$21*'Water demand'!J262/1000))</f>
        <v>0</v>
      </c>
      <c r="K262" s="12">
        <f>IF(Control!$C$11="Highly pure",Parameters!$C$11*'Water demand'!K262/1000,IF(Control!$C$11="Tap water",0,Parameters!$C$21*'Water demand'!K262/1000))</f>
        <v>0</v>
      </c>
      <c r="L262" s="12">
        <f>IF(Control!$C$11="Highly pure",Parameters!$C$11*'Water demand'!L262/1000,IF(Control!$C$11="Tap water",0,Parameters!$C$21*'Water demand'!L262/1000))</f>
        <v>0</v>
      </c>
      <c r="M262" s="12">
        <f>IF(Control!$C$11="Highly pure",Parameters!$C$11*'Water demand'!M262/1000,IF(Control!$C$11="Tap water",0,Parameters!$C$21*'Water demand'!M262/1000))</f>
        <v>0</v>
      </c>
      <c r="N262" s="12">
        <f>IF(Control!$C$11="Highly pure",Parameters!$C$11*'Water demand'!N262/1000,IF(Control!$C$11="Tap water",0,Parameters!$C$21*'Water demand'!N262/1000))</f>
        <v>0</v>
      </c>
      <c r="O262" s="12">
        <f>IF(Control!$C$11="Highly pure",Parameters!$C$11*'Water demand'!O262/1000,IF(Control!$C$11="Tap water",0,Parameters!$C$21*'Water demand'!O262/1000))</f>
        <v>0</v>
      </c>
      <c r="P262" s="12">
        <f>IF(Control!$C$11="Highly pure",Parameters!$C$11*'Water demand'!P262/1000,IF(Control!$C$11="Tap water",0,Parameters!$C$21*'Water demand'!P262/1000))</f>
        <v>0</v>
      </c>
      <c r="Q262" s="12">
        <f>IF(Control!$C$11="Highly pure",Parameters!$C$11*'Water demand'!Q262/1000,IF(Control!$C$11="Tap water",0,Parameters!$C$21*'Water demand'!Q262/1000))</f>
        <v>0</v>
      </c>
      <c r="R262" s="12">
        <f>IF(Control!$C$11="Highly pure",Parameters!$C$11*'Water demand'!R262/1000,IF(Control!$C$11="Tap water",0,Parameters!$C$21*'Water demand'!R262/1000))</f>
        <v>0</v>
      </c>
      <c r="S262" s="12">
        <f>IF(Control!$C$11="Highly pure",Parameters!$C$11*'Water demand'!S262/1000,IF(Control!$C$11="Tap water",0,Parameters!$C$21*'Water demand'!S262/1000))</f>
        <v>0</v>
      </c>
      <c r="T262" s="12">
        <f>IF(Control!$C$11="Highly pure",Parameters!$C$11*'Water demand'!T262/1000,IF(Control!$C$11="Tap water",0,Parameters!$C$21*'Water demand'!T262/1000))</f>
        <v>0</v>
      </c>
      <c r="U262" s="12">
        <f>IF(Control!$C$11="Highly pure",Parameters!$C$11*'Water demand'!U262/1000,IF(Control!$C$11="Tap water",0,Parameters!$C$21*'Water demand'!U262/1000))</f>
        <v>0</v>
      </c>
      <c r="V262" s="12">
        <f>IF(Control!$C$11="Highly pure",Parameters!$C$11*'Water demand'!V262/1000,IF(Control!$C$11="Tap water",0,Parameters!$C$21*'Water demand'!V262/1000))</f>
        <v>0</v>
      </c>
      <c r="W262" s="12">
        <f>IF(Control!$C$11="Highly pure",Parameters!$C$11*'Water demand'!W262/1000,IF(Control!$C$11="Tap water",0,Parameters!$C$21*'Water demand'!W262/1000))</f>
        <v>0</v>
      </c>
      <c r="X262" s="12">
        <f>IF(Control!$C$11="Highly pure",Parameters!$C$11*'Water demand'!X262/1000,IF(Control!$C$11="Tap water",0,Parameters!$C$21*'Water demand'!X262/1000))</f>
        <v>0</v>
      </c>
      <c r="Y262" s="12">
        <f>IF(Control!$C$11="Highly pure",Parameters!$C$11*'Water demand'!Y262/1000,IF(Control!$C$11="Tap water",0,Parameters!$C$21*'Water demand'!Y262/1000))</f>
        <v>0</v>
      </c>
      <c r="Z262" s="12">
        <f>IF(Control!$C$11="Highly pure",Parameters!$C$11*'Water demand'!Z262/1000,IF(Control!$C$11="Tap water",0,Parameters!$C$21*'Water demand'!Z262/1000))</f>
        <v>0</v>
      </c>
      <c r="AB262" s="7">
        <f t="shared" si="4"/>
        <v>0</v>
      </c>
    </row>
    <row r="263" spans="2:28" x14ac:dyDescent="0.2">
      <c r="B263" s="6">
        <v>44457</v>
      </c>
      <c r="C263" s="12">
        <f>IF(Control!$C$11="Highly pure",Parameters!$C$11*'Water demand'!C263/1000,IF(Control!$C$11="Tap water",0,Parameters!$C$21*'Water demand'!C263/1000))</f>
        <v>0</v>
      </c>
      <c r="D263" s="12">
        <f>IF(Control!$C$11="Highly pure",Parameters!$C$11*'Water demand'!D263/1000,IF(Control!$C$11="Tap water",0,Parameters!$C$21*'Water demand'!D263/1000))</f>
        <v>0</v>
      </c>
      <c r="E263" s="12">
        <f>IF(Control!$C$11="Highly pure",Parameters!$C$11*'Water demand'!E263/1000,IF(Control!$C$11="Tap water",0,Parameters!$C$21*'Water demand'!E263/1000))</f>
        <v>0</v>
      </c>
      <c r="F263" s="12">
        <f>IF(Control!$C$11="Highly pure",Parameters!$C$11*'Water demand'!F263/1000,IF(Control!$C$11="Tap water",0,Parameters!$C$21*'Water demand'!F263/1000))</f>
        <v>0</v>
      </c>
      <c r="G263" s="12">
        <f>IF(Control!$C$11="Highly pure",Parameters!$C$11*'Water demand'!G263/1000,IF(Control!$C$11="Tap water",0,Parameters!$C$21*'Water demand'!G263/1000))</f>
        <v>0</v>
      </c>
      <c r="H263" s="12">
        <f>IF(Control!$C$11="Highly pure",Parameters!$C$11*'Water demand'!H263/1000,IF(Control!$C$11="Tap water",0,Parameters!$C$21*'Water demand'!H263/1000))</f>
        <v>0</v>
      </c>
      <c r="I263" s="12">
        <f>IF(Control!$C$11="Highly pure",Parameters!$C$11*'Water demand'!I263/1000,IF(Control!$C$11="Tap water",0,Parameters!$C$21*'Water demand'!I263/1000))</f>
        <v>0</v>
      </c>
      <c r="J263" s="12">
        <f>IF(Control!$C$11="Highly pure",Parameters!$C$11*'Water demand'!J263/1000,IF(Control!$C$11="Tap water",0,Parameters!$C$21*'Water demand'!J263/1000))</f>
        <v>0</v>
      </c>
      <c r="K263" s="12">
        <f>IF(Control!$C$11="Highly pure",Parameters!$C$11*'Water demand'!K263/1000,IF(Control!$C$11="Tap water",0,Parameters!$C$21*'Water demand'!K263/1000))</f>
        <v>0</v>
      </c>
      <c r="L263" s="12">
        <f>IF(Control!$C$11="Highly pure",Parameters!$C$11*'Water demand'!L263/1000,IF(Control!$C$11="Tap water",0,Parameters!$C$21*'Water demand'!L263/1000))</f>
        <v>0</v>
      </c>
      <c r="M263" s="12">
        <f>IF(Control!$C$11="Highly pure",Parameters!$C$11*'Water demand'!M263/1000,IF(Control!$C$11="Tap water",0,Parameters!$C$21*'Water demand'!M263/1000))</f>
        <v>0</v>
      </c>
      <c r="N263" s="12">
        <f>IF(Control!$C$11="Highly pure",Parameters!$C$11*'Water demand'!N263/1000,IF(Control!$C$11="Tap water",0,Parameters!$C$21*'Water demand'!N263/1000))</f>
        <v>0</v>
      </c>
      <c r="O263" s="12">
        <f>IF(Control!$C$11="Highly pure",Parameters!$C$11*'Water demand'!O263/1000,IF(Control!$C$11="Tap water",0,Parameters!$C$21*'Water demand'!O263/1000))</f>
        <v>0</v>
      </c>
      <c r="P263" s="12">
        <f>IF(Control!$C$11="Highly pure",Parameters!$C$11*'Water demand'!P263/1000,IF(Control!$C$11="Tap water",0,Parameters!$C$21*'Water demand'!P263/1000))</f>
        <v>0</v>
      </c>
      <c r="Q263" s="12">
        <f>IF(Control!$C$11="Highly pure",Parameters!$C$11*'Water demand'!Q263/1000,IF(Control!$C$11="Tap water",0,Parameters!$C$21*'Water demand'!Q263/1000))</f>
        <v>0</v>
      </c>
      <c r="R263" s="12">
        <f>IF(Control!$C$11="Highly pure",Parameters!$C$11*'Water demand'!R263/1000,IF(Control!$C$11="Tap water",0,Parameters!$C$21*'Water demand'!R263/1000))</f>
        <v>0</v>
      </c>
      <c r="S263" s="12">
        <f>IF(Control!$C$11="Highly pure",Parameters!$C$11*'Water demand'!S263/1000,IF(Control!$C$11="Tap water",0,Parameters!$C$21*'Water demand'!S263/1000))</f>
        <v>0</v>
      </c>
      <c r="T263" s="12">
        <f>IF(Control!$C$11="Highly pure",Parameters!$C$11*'Water demand'!T263/1000,IF(Control!$C$11="Tap water",0,Parameters!$C$21*'Water demand'!T263/1000))</f>
        <v>0</v>
      </c>
      <c r="U263" s="12">
        <f>IF(Control!$C$11="Highly pure",Parameters!$C$11*'Water demand'!U263/1000,IF(Control!$C$11="Tap water",0,Parameters!$C$21*'Water demand'!U263/1000))</f>
        <v>0</v>
      </c>
      <c r="V263" s="12">
        <f>IF(Control!$C$11="Highly pure",Parameters!$C$11*'Water demand'!V263/1000,IF(Control!$C$11="Tap water",0,Parameters!$C$21*'Water demand'!V263/1000))</f>
        <v>0</v>
      </c>
      <c r="W263" s="12">
        <f>IF(Control!$C$11="Highly pure",Parameters!$C$11*'Water demand'!W263/1000,IF(Control!$C$11="Tap water",0,Parameters!$C$21*'Water demand'!W263/1000))</f>
        <v>0</v>
      </c>
      <c r="X263" s="12">
        <f>IF(Control!$C$11="Highly pure",Parameters!$C$11*'Water demand'!X263/1000,IF(Control!$C$11="Tap water",0,Parameters!$C$21*'Water demand'!X263/1000))</f>
        <v>0</v>
      </c>
      <c r="Y263" s="12">
        <f>IF(Control!$C$11="Highly pure",Parameters!$C$11*'Water demand'!Y263/1000,IF(Control!$C$11="Tap water",0,Parameters!$C$21*'Water demand'!Y263/1000))</f>
        <v>0</v>
      </c>
      <c r="Z263" s="12">
        <f>IF(Control!$C$11="Highly pure",Parameters!$C$11*'Water demand'!Z263/1000,IF(Control!$C$11="Tap water",0,Parameters!$C$21*'Water demand'!Z263/1000))</f>
        <v>0</v>
      </c>
      <c r="AB263" s="7">
        <f t="shared" si="4"/>
        <v>0</v>
      </c>
    </row>
    <row r="264" spans="2:28" x14ac:dyDescent="0.2">
      <c r="B264" s="6">
        <v>44458</v>
      </c>
      <c r="C264" s="12">
        <f>IF(Control!$C$11="Highly pure",Parameters!$C$11*'Water demand'!C264/1000,IF(Control!$C$11="Tap water",0,Parameters!$C$21*'Water demand'!C264/1000))</f>
        <v>0</v>
      </c>
      <c r="D264" s="12">
        <f>IF(Control!$C$11="Highly pure",Parameters!$C$11*'Water demand'!D264/1000,IF(Control!$C$11="Tap water",0,Parameters!$C$21*'Water demand'!D264/1000))</f>
        <v>0</v>
      </c>
      <c r="E264" s="12">
        <f>IF(Control!$C$11="Highly pure",Parameters!$C$11*'Water demand'!E264/1000,IF(Control!$C$11="Tap water",0,Parameters!$C$21*'Water demand'!E264/1000))</f>
        <v>0</v>
      </c>
      <c r="F264" s="12">
        <f>IF(Control!$C$11="Highly pure",Parameters!$C$11*'Water demand'!F264/1000,IF(Control!$C$11="Tap water",0,Parameters!$C$21*'Water demand'!F264/1000))</f>
        <v>0</v>
      </c>
      <c r="G264" s="12">
        <f>IF(Control!$C$11="Highly pure",Parameters!$C$11*'Water demand'!G264/1000,IF(Control!$C$11="Tap water",0,Parameters!$C$21*'Water demand'!G264/1000))</f>
        <v>0</v>
      </c>
      <c r="H264" s="12">
        <f>IF(Control!$C$11="Highly pure",Parameters!$C$11*'Water demand'!H264/1000,IF(Control!$C$11="Tap water",0,Parameters!$C$21*'Water demand'!H264/1000))</f>
        <v>0</v>
      </c>
      <c r="I264" s="12">
        <f>IF(Control!$C$11="Highly pure",Parameters!$C$11*'Water demand'!I264/1000,IF(Control!$C$11="Tap water",0,Parameters!$C$21*'Water demand'!I264/1000))</f>
        <v>0</v>
      </c>
      <c r="J264" s="12">
        <f>IF(Control!$C$11="Highly pure",Parameters!$C$11*'Water demand'!J264/1000,IF(Control!$C$11="Tap water",0,Parameters!$C$21*'Water demand'!J264/1000))</f>
        <v>0</v>
      </c>
      <c r="K264" s="12">
        <f>IF(Control!$C$11="Highly pure",Parameters!$C$11*'Water demand'!K264/1000,IF(Control!$C$11="Tap water",0,Parameters!$C$21*'Water demand'!K264/1000))</f>
        <v>0</v>
      </c>
      <c r="L264" s="12">
        <f>IF(Control!$C$11="Highly pure",Parameters!$C$11*'Water demand'!L264/1000,IF(Control!$C$11="Tap water",0,Parameters!$C$21*'Water demand'!L264/1000))</f>
        <v>0</v>
      </c>
      <c r="M264" s="12">
        <f>IF(Control!$C$11="Highly pure",Parameters!$C$11*'Water demand'!M264/1000,IF(Control!$C$11="Tap water",0,Parameters!$C$21*'Water demand'!M264/1000))</f>
        <v>0</v>
      </c>
      <c r="N264" s="12">
        <f>IF(Control!$C$11="Highly pure",Parameters!$C$11*'Water demand'!N264/1000,IF(Control!$C$11="Tap water",0,Parameters!$C$21*'Water demand'!N264/1000))</f>
        <v>0</v>
      </c>
      <c r="O264" s="12">
        <f>IF(Control!$C$11="Highly pure",Parameters!$C$11*'Water demand'!O264/1000,IF(Control!$C$11="Tap water",0,Parameters!$C$21*'Water demand'!O264/1000))</f>
        <v>0</v>
      </c>
      <c r="P264" s="12">
        <f>IF(Control!$C$11="Highly pure",Parameters!$C$11*'Water demand'!P264/1000,IF(Control!$C$11="Tap water",0,Parameters!$C$21*'Water demand'!P264/1000))</f>
        <v>0</v>
      </c>
      <c r="Q264" s="12">
        <f>IF(Control!$C$11="Highly pure",Parameters!$C$11*'Water demand'!Q264/1000,IF(Control!$C$11="Tap water",0,Parameters!$C$21*'Water demand'!Q264/1000))</f>
        <v>0</v>
      </c>
      <c r="R264" s="12">
        <f>IF(Control!$C$11="Highly pure",Parameters!$C$11*'Water demand'!R264/1000,IF(Control!$C$11="Tap water",0,Parameters!$C$21*'Water demand'!R264/1000))</f>
        <v>0</v>
      </c>
      <c r="S264" s="12">
        <f>IF(Control!$C$11="Highly pure",Parameters!$C$11*'Water demand'!S264/1000,IF(Control!$C$11="Tap water",0,Parameters!$C$21*'Water demand'!S264/1000))</f>
        <v>0</v>
      </c>
      <c r="T264" s="12">
        <f>IF(Control!$C$11="Highly pure",Parameters!$C$11*'Water demand'!T264/1000,IF(Control!$C$11="Tap water",0,Parameters!$C$21*'Water demand'!T264/1000))</f>
        <v>0</v>
      </c>
      <c r="U264" s="12">
        <f>IF(Control!$C$11="Highly pure",Parameters!$C$11*'Water demand'!U264/1000,IF(Control!$C$11="Tap water",0,Parameters!$C$21*'Water demand'!U264/1000))</f>
        <v>0</v>
      </c>
      <c r="V264" s="12">
        <f>IF(Control!$C$11="Highly pure",Parameters!$C$11*'Water demand'!V264/1000,IF(Control!$C$11="Tap water",0,Parameters!$C$21*'Water demand'!V264/1000))</f>
        <v>0</v>
      </c>
      <c r="W264" s="12">
        <f>IF(Control!$C$11="Highly pure",Parameters!$C$11*'Water demand'!W264/1000,IF(Control!$C$11="Tap water",0,Parameters!$C$21*'Water demand'!W264/1000))</f>
        <v>0</v>
      </c>
      <c r="X264" s="12">
        <f>IF(Control!$C$11="Highly pure",Parameters!$C$11*'Water demand'!X264/1000,IF(Control!$C$11="Tap water",0,Parameters!$C$21*'Water demand'!X264/1000))</f>
        <v>0</v>
      </c>
      <c r="Y264" s="12">
        <f>IF(Control!$C$11="Highly pure",Parameters!$C$11*'Water demand'!Y264/1000,IF(Control!$C$11="Tap water",0,Parameters!$C$21*'Water demand'!Y264/1000))</f>
        <v>0</v>
      </c>
      <c r="Z264" s="12">
        <f>IF(Control!$C$11="Highly pure",Parameters!$C$11*'Water demand'!Z264/1000,IF(Control!$C$11="Tap water",0,Parameters!$C$21*'Water demand'!Z264/1000))</f>
        <v>0</v>
      </c>
      <c r="AB264" s="7">
        <f t="shared" si="4"/>
        <v>0</v>
      </c>
    </row>
    <row r="265" spans="2:28" x14ac:dyDescent="0.2">
      <c r="B265" s="6">
        <v>44459</v>
      </c>
      <c r="C265" s="12">
        <f>IF(Control!$C$11="Highly pure",Parameters!$C$11*'Water demand'!C265/1000,IF(Control!$C$11="Tap water",0,Parameters!$C$21*'Water demand'!C265/1000))</f>
        <v>0</v>
      </c>
      <c r="D265" s="12">
        <f>IF(Control!$C$11="Highly pure",Parameters!$C$11*'Water demand'!D265/1000,IF(Control!$C$11="Tap water",0,Parameters!$C$21*'Water demand'!D265/1000))</f>
        <v>0</v>
      </c>
      <c r="E265" s="12">
        <f>IF(Control!$C$11="Highly pure",Parameters!$C$11*'Water demand'!E265/1000,IF(Control!$C$11="Tap water",0,Parameters!$C$21*'Water demand'!E265/1000))</f>
        <v>0</v>
      </c>
      <c r="F265" s="12">
        <f>IF(Control!$C$11="Highly pure",Parameters!$C$11*'Water demand'!F265/1000,IF(Control!$C$11="Tap water",0,Parameters!$C$21*'Water demand'!F265/1000))</f>
        <v>0</v>
      </c>
      <c r="G265" s="12">
        <f>IF(Control!$C$11="Highly pure",Parameters!$C$11*'Water demand'!G265/1000,IF(Control!$C$11="Tap water",0,Parameters!$C$21*'Water demand'!G265/1000))</f>
        <v>0</v>
      </c>
      <c r="H265" s="12">
        <f>IF(Control!$C$11="Highly pure",Parameters!$C$11*'Water demand'!H265/1000,IF(Control!$C$11="Tap water",0,Parameters!$C$21*'Water demand'!H265/1000))</f>
        <v>0</v>
      </c>
      <c r="I265" s="12">
        <f>IF(Control!$C$11="Highly pure",Parameters!$C$11*'Water demand'!I265/1000,IF(Control!$C$11="Tap water",0,Parameters!$C$21*'Water demand'!I265/1000))</f>
        <v>0</v>
      </c>
      <c r="J265" s="12">
        <f>IF(Control!$C$11="Highly pure",Parameters!$C$11*'Water demand'!J265/1000,IF(Control!$C$11="Tap water",0,Parameters!$C$21*'Water demand'!J265/1000))</f>
        <v>0</v>
      </c>
      <c r="K265" s="12">
        <f>IF(Control!$C$11="Highly pure",Parameters!$C$11*'Water demand'!K265/1000,IF(Control!$C$11="Tap water",0,Parameters!$C$21*'Water demand'!K265/1000))</f>
        <v>0</v>
      </c>
      <c r="L265" s="12">
        <f>IF(Control!$C$11="Highly pure",Parameters!$C$11*'Water demand'!L265/1000,IF(Control!$C$11="Tap water",0,Parameters!$C$21*'Water demand'!L265/1000))</f>
        <v>0</v>
      </c>
      <c r="M265" s="12">
        <f>IF(Control!$C$11="Highly pure",Parameters!$C$11*'Water demand'!M265/1000,IF(Control!$C$11="Tap water",0,Parameters!$C$21*'Water demand'!M265/1000))</f>
        <v>0</v>
      </c>
      <c r="N265" s="12">
        <f>IF(Control!$C$11="Highly pure",Parameters!$C$11*'Water demand'!N265/1000,IF(Control!$C$11="Tap water",0,Parameters!$C$21*'Water demand'!N265/1000))</f>
        <v>0</v>
      </c>
      <c r="O265" s="12">
        <f>IF(Control!$C$11="Highly pure",Parameters!$C$11*'Water demand'!O265/1000,IF(Control!$C$11="Tap water",0,Parameters!$C$21*'Water demand'!O265/1000))</f>
        <v>0</v>
      </c>
      <c r="P265" s="12">
        <f>IF(Control!$C$11="Highly pure",Parameters!$C$11*'Water demand'!P265/1000,IF(Control!$C$11="Tap water",0,Parameters!$C$21*'Water demand'!P265/1000))</f>
        <v>0</v>
      </c>
      <c r="Q265" s="12">
        <f>IF(Control!$C$11="Highly pure",Parameters!$C$11*'Water demand'!Q265/1000,IF(Control!$C$11="Tap water",0,Parameters!$C$21*'Water demand'!Q265/1000))</f>
        <v>0</v>
      </c>
      <c r="R265" s="12">
        <f>IF(Control!$C$11="Highly pure",Parameters!$C$11*'Water demand'!R265/1000,IF(Control!$C$11="Tap water",0,Parameters!$C$21*'Water demand'!R265/1000))</f>
        <v>0</v>
      </c>
      <c r="S265" s="12">
        <f>IF(Control!$C$11="Highly pure",Parameters!$C$11*'Water demand'!S265/1000,IF(Control!$C$11="Tap water",0,Parameters!$C$21*'Water demand'!S265/1000))</f>
        <v>0</v>
      </c>
      <c r="T265" s="12">
        <f>IF(Control!$C$11="Highly pure",Parameters!$C$11*'Water demand'!T265/1000,IF(Control!$C$11="Tap water",0,Parameters!$C$21*'Water demand'!T265/1000))</f>
        <v>0</v>
      </c>
      <c r="U265" s="12">
        <f>IF(Control!$C$11="Highly pure",Parameters!$C$11*'Water demand'!U265/1000,IF(Control!$C$11="Tap water",0,Parameters!$C$21*'Water demand'!U265/1000))</f>
        <v>0</v>
      </c>
      <c r="V265" s="12">
        <f>IF(Control!$C$11="Highly pure",Parameters!$C$11*'Water demand'!V265/1000,IF(Control!$C$11="Tap water",0,Parameters!$C$21*'Water demand'!V265/1000))</f>
        <v>0</v>
      </c>
      <c r="W265" s="12">
        <f>IF(Control!$C$11="Highly pure",Parameters!$C$11*'Water demand'!W265/1000,IF(Control!$C$11="Tap water",0,Parameters!$C$21*'Water demand'!W265/1000))</f>
        <v>0</v>
      </c>
      <c r="X265" s="12">
        <f>IF(Control!$C$11="Highly pure",Parameters!$C$11*'Water demand'!X265/1000,IF(Control!$C$11="Tap water",0,Parameters!$C$21*'Water demand'!X265/1000))</f>
        <v>0</v>
      </c>
      <c r="Y265" s="12">
        <f>IF(Control!$C$11="Highly pure",Parameters!$C$11*'Water demand'!Y265/1000,IF(Control!$C$11="Tap water",0,Parameters!$C$21*'Water demand'!Y265/1000))</f>
        <v>0</v>
      </c>
      <c r="Z265" s="12">
        <f>IF(Control!$C$11="Highly pure",Parameters!$C$11*'Water demand'!Z265/1000,IF(Control!$C$11="Tap water",0,Parameters!$C$21*'Water demand'!Z265/1000))</f>
        <v>0</v>
      </c>
      <c r="AB265" s="7">
        <f t="shared" si="4"/>
        <v>0</v>
      </c>
    </row>
    <row r="266" spans="2:28" x14ac:dyDescent="0.2">
      <c r="B266" s="6">
        <v>44460</v>
      </c>
      <c r="C266" s="12">
        <f>IF(Control!$C$11="Highly pure",Parameters!$C$11*'Water demand'!C266/1000,IF(Control!$C$11="Tap water",0,Parameters!$C$21*'Water demand'!C266/1000))</f>
        <v>0</v>
      </c>
      <c r="D266" s="12">
        <f>IF(Control!$C$11="Highly pure",Parameters!$C$11*'Water demand'!D266/1000,IF(Control!$C$11="Tap water",0,Parameters!$C$21*'Water demand'!D266/1000))</f>
        <v>0</v>
      </c>
      <c r="E266" s="12">
        <f>IF(Control!$C$11="Highly pure",Parameters!$C$11*'Water demand'!E266/1000,IF(Control!$C$11="Tap water",0,Parameters!$C$21*'Water demand'!E266/1000))</f>
        <v>0</v>
      </c>
      <c r="F266" s="12">
        <f>IF(Control!$C$11="Highly pure",Parameters!$C$11*'Water demand'!F266/1000,IF(Control!$C$11="Tap water",0,Parameters!$C$21*'Water demand'!F266/1000))</f>
        <v>0</v>
      </c>
      <c r="G266" s="12">
        <f>IF(Control!$C$11="Highly pure",Parameters!$C$11*'Water demand'!G266/1000,IF(Control!$C$11="Tap water",0,Parameters!$C$21*'Water demand'!G266/1000))</f>
        <v>0</v>
      </c>
      <c r="H266" s="12">
        <f>IF(Control!$C$11="Highly pure",Parameters!$C$11*'Water demand'!H266/1000,IF(Control!$C$11="Tap water",0,Parameters!$C$21*'Water demand'!H266/1000))</f>
        <v>0</v>
      </c>
      <c r="I266" s="12">
        <f>IF(Control!$C$11="Highly pure",Parameters!$C$11*'Water demand'!I266/1000,IF(Control!$C$11="Tap water",0,Parameters!$C$21*'Water demand'!I266/1000))</f>
        <v>0</v>
      </c>
      <c r="J266" s="12">
        <f>IF(Control!$C$11="Highly pure",Parameters!$C$11*'Water demand'!J266/1000,IF(Control!$C$11="Tap water",0,Parameters!$C$21*'Water demand'!J266/1000))</f>
        <v>0</v>
      </c>
      <c r="K266" s="12">
        <f>IF(Control!$C$11="Highly pure",Parameters!$C$11*'Water demand'!K266/1000,IF(Control!$C$11="Tap water",0,Parameters!$C$21*'Water demand'!K266/1000))</f>
        <v>0</v>
      </c>
      <c r="L266" s="12">
        <f>IF(Control!$C$11="Highly pure",Parameters!$C$11*'Water demand'!L266/1000,IF(Control!$C$11="Tap water",0,Parameters!$C$21*'Water demand'!L266/1000))</f>
        <v>0</v>
      </c>
      <c r="M266" s="12">
        <f>IF(Control!$C$11="Highly pure",Parameters!$C$11*'Water demand'!M266/1000,IF(Control!$C$11="Tap water",0,Parameters!$C$21*'Water demand'!M266/1000))</f>
        <v>0</v>
      </c>
      <c r="N266" s="12">
        <f>IF(Control!$C$11="Highly pure",Parameters!$C$11*'Water demand'!N266/1000,IF(Control!$C$11="Tap water",0,Parameters!$C$21*'Water demand'!N266/1000))</f>
        <v>0</v>
      </c>
      <c r="O266" s="12">
        <f>IF(Control!$C$11="Highly pure",Parameters!$C$11*'Water demand'!O266/1000,IF(Control!$C$11="Tap water",0,Parameters!$C$21*'Water demand'!O266/1000))</f>
        <v>0</v>
      </c>
      <c r="P266" s="12">
        <f>IF(Control!$C$11="Highly pure",Parameters!$C$11*'Water demand'!P266/1000,IF(Control!$C$11="Tap water",0,Parameters!$C$21*'Water demand'!P266/1000))</f>
        <v>0</v>
      </c>
      <c r="Q266" s="12">
        <f>IF(Control!$C$11="Highly pure",Parameters!$C$11*'Water demand'!Q266/1000,IF(Control!$C$11="Tap water",0,Parameters!$C$21*'Water demand'!Q266/1000))</f>
        <v>0</v>
      </c>
      <c r="R266" s="12">
        <f>IF(Control!$C$11="Highly pure",Parameters!$C$11*'Water demand'!R266/1000,IF(Control!$C$11="Tap water",0,Parameters!$C$21*'Water demand'!R266/1000))</f>
        <v>0</v>
      </c>
      <c r="S266" s="12">
        <f>IF(Control!$C$11="Highly pure",Parameters!$C$11*'Water demand'!S266/1000,IF(Control!$C$11="Tap water",0,Parameters!$C$21*'Water demand'!S266/1000))</f>
        <v>0</v>
      </c>
      <c r="T266" s="12">
        <f>IF(Control!$C$11="Highly pure",Parameters!$C$11*'Water demand'!T266/1000,IF(Control!$C$11="Tap water",0,Parameters!$C$21*'Water demand'!T266/1000))</f>
        <v>0</v>
      </c>
      <c r="U266" s="12">
        <f>IF(Control!$C$11="Highly pure",Parameters!$C$11*'Water demand'!U266/1000,IF(Control!$C$11="Tap water",0,Parameters!$C$21*'Water demand'!U266/1000))</f>
        <v>0</v>
      </c>
      <c r="V266" s="12">
        <f>IF(Control!$C$11="Highly pure",Parameters!$C$11*'Water demand'!V266/1000,IF(Control!$C$11="Tap water",0,Parameters!$C$21*'Water demand'!V266/1000))</f>
        <v>0</v>
      </c>
      <c r="W266" s="12">
        <f>IF(Control!$C$11="Highly pure",Parameters!$C$11*'Water demand'!W266/1000,IF(Control!$C$11="Tap water",0,Parameters!$C$21*'Water demand'!W266/1000))</f>
        <v>0</v>
      </c>
      <c r="X266" s="12">
        <f>IF(Control!$C$11="Highly pure",Parameters!$C$11*'Water demand'!X266/1000,IF(Control!$C$11="Tap water",0,Parameters!$C$21*'Water demand'!X266/1000))</f>
        <v>0</v>
      </c>
      <c r="Y266" s="12">
        <f>IF(Control!$C$11="Highly pure",Parameters!$C$11*'Water demand'!Y266/1000,IF(Control!$C$11="Tap water",0,Parameters!$C$21*'Water demand'!Y266/1000))</f>
        <v>0</v>
      </c>
      <c r="Z266" s="12">
        <f>IF(Control!$C$11="Highly pure",Parameters!$C$11*'Water demand'!Z266/1000,IF(Control!$C$11="Tap water",0,Parameters!$C$21*'Water demand'!Z266/1000))</f>
        <v>0</v>
      </c>
      <c r="AB266" s="7">
        <f t="shared" si="4"/>
        <v>0</v>
      </c>
    </row>
    <row r="267" spans="2:28" x14ac:dyDescent="0.2">
      <c r="B267" s="6">
        <v>44461</v>
      </c>
      <c r="C267" s="12">
        <f>IF(Control!$C$11="Highly pure",Parameters!$C$11*'Water demand'!C267/1000,IF(Control!$C$11="Tap water",0,Parameters!$C$21*'Water demand'!C267/1000))</f>
        <v>0</v>
      </c>
      <c r="D267" s="12">
        <f>IF(Control!$C$11="Highly pure",Parameters!$C$11*'Water demand'!D267/1000,IF(Control!$C$11="Tap water",0,Parameters!$C$21*'Water demand'!D267/1000))</f>
        <v>0</v>
      </c>
      <c r="E267" s="12">
        <f>IF(Control!$C$11="Highly pure",Parameters!$C$11*'Water demand'!E267/1000,IF(Control!$C$11="Tap water",0,Parameters!$C$21*'Water demand'!E267/1000))</f>
        <v>0</v>
      </c>
      <c r="F267" s="12">
        <f>IF(Control!$C$11="Highly pure",Parameters!$C$11*'Water demand'!F267/1000,IF(Control!$C$11="Tap water",0,Parameters!$C$21*'Water demand'!F267/1000))</f>
        <v>0</v>
      </c>
      <c r="G267" s="12">
        <f>IF(Control!$C$11="Highly pure",Parameters!$C$11*'Water demand'!G267/1000,IF(Control!$C$11="Tap water",0,Parameters!$C$21*'Water demand'!G267/1000))</f>
        <v>0</v>
      </c>
      <c r="H267" s="12">
        <f>IF(Control!$C$11="Highly pure",Parameters!$C$11*'Water demand'!H267/1000,IF(Control!$C$11="Tap water",0,Parameters!$C$21*'Water demand'!H267/1000))</f>
        <v>0</v>
      </c>
      <c r="I267" s="12">
        <f>IF(Control!$C$11="Highly pure",Parameters!$C$11*'Water demand'!I267/1000,IF(Control!$C$11="Tap water",0,Parameters!$C$21*'Water demand'!I267/1000))</f>
        <v>0</v>
      </c>
      <c r="J267" s="12">
        <f>IF(Control!$C$11="Highly pure",Parameters!$C$11*'Water demand'!J267/1000,IF(Control!$C$11="Tap water",0,Parameters!$C$21*'Water demand'!J267/1000))</f>
        <v>0</v>
      </c>
      <c r="K267" s="12">
        <f>IF(Control!$C$11="Highly pure",Parameters!$C$11*'Water demand'!K267/1000,IF(Control!$C$11="Tap water",0,Parameters!$C$21*'Water demand'!K267/1000))</f>
        <v>0</v>
      </c>
      <c r="L267" s="12">
        <f>IF(Control!$C$11="Highly pure",Parameters!$C$11*'Water demand'!L267/1000,IF(Control!$C$11="Tap water",0,Parameters!$C$21*'Water demand'!L267/1000))</f>
        <v>0</v>
      </c>
      <c r="M267" s="12">
        <f>IF(Control!$C$11="Highly pure",Parameters!$C$11*'Water demand'!M267/1000,IF(Control!$C$11="Tap water",0,Parameters!$C$21*'Water demand'!M267/1000))</f>
        <v>0</v>
      </c>
      <c r="N267" s="12">
        <f>IF(Control!$C$11="Highly pure",Parameters!$C$11*'Water demand'!N267/1000,IF(Control!$C$11="Tap water",0,Parameters!$C$21*'Water demand'!N267/1000))</f>
        <v>0</v>
      </c>
      <c r="O267" s="12">
        <f>IF(Control!$C$11="Highly pure",Parameters!$C$11*'Water demand'!O267/1000,IF(Control!$C$11="Tap water",0,Parameters!$C$21*'Water demand'!O267/1000))</f>
        <v>0</v>
      </c>
      <c r="P267" s="12">
        <f>IF(Control!$C$11="Highly pure",Parameters!$C$11*'Water demand'!P267/1000,IF(Control!$C$11="Tap water",0,Parameters!$C$21*'Water demand'!P267/1000))</f>
        <v>0</v>
      </c>
      <c r="Q267" s="12">
        <f>IF(Control!$C$11="Highly pure",Parameters!$C$11*'Water demand'!Q267/1000,IF(Control!$C$11="Tap water",0,Parameters!$C$21*'Water demand'!Q267/1000))</f>
        <v>0</v>
      </c>
      <c r="R267" s="12">
        <f>IF(Control!$C$11="Highly pure",Parameters!$C$11*'Water demand'!R267/1000,IF(Control!$C$11="Tap water",0,Parameters!$C$21*'Water demand'!R267/1000))</f>
        <v>0</v>
      </c>
      <c r="S267" s="12">
        <f>IF(Control!$C$11="Highly pure",Parameters!$C$11*'Water demand'!S267/1000,IF(Control!$C$11="Tap water",0,Parameters!$C$21*'Water demand'!S267/1000))</f>
        <v>0</v>
      </c>
      <c r="T267" s="12">
        <f>IF(Control!$C$11="Highly pure",Parameters!$C$11*'Water demand'!T267/1000,IF(Control!$C$11="Tap water",0,Parameters!$C$21*'Water demand'!T267/1000))</f>
        <v>0</v>
      </c>
      <c r="U267" s="12">
        <f>IF(Control!$C$11="Highly pure",Parameters!$C$11*'Water demand'!U267/1000,IF(Control!$C$11="Tap water",0,Parameters!$C$21*'Water demand'!U267/1000))</f>
        <v>0</v>
      </c>
      <c r="V267" s="12">
        <f>IF(Control!$C$11="Highly pure",Parameters!$C$11*'Water demand'!V267/1000,IF(Control!$C$11="Tap water",0,Parameters!$C$21*'Water demand'!V267/1000))</f>
        <v>0</v>
      </c>
      <c r="W267" s="12">
        <f>IF(Control!$C$11="Highly pure",Parameters!$C$11*'Water demand'!W267/1000,IF(Control!$C$11="Tap water",0,Parameters!$C$21*'Water demand'!W267/1000))</f>
        <v>0</v>
      </c>
      <c r="X267" s="12">
        <f>IF(Control!$C$11="Highly pure",Parameters!$C$11*'Water demand'!X267/1000,IF(Control!$C$11="Tap water",0,Parameters!$C$21*'Water demand'!X267/1000))</f>
        <v>0</v>
      </c>
      <c r="Y267" s="12">
        <f>IF(Control!$C$11="Highly pure",Parameters!$C$11*'Water demand'!Y267/1000,IF(Control!$C$11="Tap water",0,Parameters!$C$21*'Water demand'!Y267/1000))</f>
        <v>0</v>
      </c>
      <c r="Z267" s="12">
        <f>IF(Control!$C$11="Highly pure",Parameters!$C$11*'Water demand'!Z267/1000,IF(Control!$C$11="Tap water",0,Parameters!$C$21*'Water demand'!Z267/1000))</f>
        <v>0</v>
      </c>
      <c r="AB267" s="7">
        <f t="shared" si="4"/>
        <v>0</v>
      </c>
    </row>
    <row r="268" spans="2:28" x14ac:dyDescent="0.2">
      <c r="B268" s="6">
        <v>44462</v>
      </c>
      <c r="C268" s="12">
        <f>IF(Control!$C$11="Highly pure",Parameters!$C$11*'Water demand'!C268/1000,IF(Control!$C$11="Tap water",0,Parameters!$C$21*'Water demand'!C268/1000))</f>
        <v>0</v>
      </c>
      <c r="D268" s="12">
        <f>IF(Control!$C$11="Highly pure",Parameters!$C$11*'Water demand'!D268/1000,IF(Control!$C$11="Tap water",0,Parameters!$C$21*'Water demand'!D268/1000))</f>
        <v>0</v>
      </c>
      <c r="E268" s="12">
        <f>IF(Control!$C$11="Highly pure",Parameters!$C$11*'Water demand'!E268/1000,IF(Control!$C$11="Tap water",0,Parameters!$C$21*'Water demand'!E268/1000))</f>
        <v>0</v>
      </c>
      <c r="F268" s="12">
        <f>IF(Control!$C$11="Highly pure",Parameters!$C$11*'Water demand'!F268/1000,IF(Control!$C$11="Tap water",0,Parameters!$C$21*'Water demand'!F268/1000))</f>
        <v>0</v>
      </c>
      <c r="G268" s="12">
        <f>IF(Control!$C$11="Highly pure",Parameters!$C$11*'Water demand'!G268/1000,IF(Control!$C$11="Tap water",0,Parameters!$C$21*'Water demand'!G268/1000))</f>
        <v>0</v>
      </c>
      <c r="H268" s="12">
        <f>IF(Control!$C$11="Highly pure",Parameters!$C$11*'Water demand'!H268/1000,IF(Control!$C$11="Tap water",0,Parameters!$C$21*'Water demand'!H268/1000))</f>
        <v>0</v>
      </c>
      <c r="I268" s="12">
        <f>IF(Control!$C$11="Highly pure",Parameters!$C$11*'Water demand'!I268/1000,IF(Control!$C$11="Tap water",0,Parameters!$C$21*'Water demand'!I268/1000))</f>
        <v>0</v>
      </c>
      <c r="J268" s="12">
        <f>IF(Control!$C$11="Highly pure",Parameters!$C$11*'Water demand'!J268/1000,IF(Control!$C$11="Tap water",0,Parameters!$C$21*'Water demand'!J268/1000))</f>
        <v>0</v>
      </c>
      <c r="K268" s="12">
        <f>IF(Control!$C$11="Highly pure",Parameters!$C$11*'Water demand'!K268/1000,IF(Control!$C$11="Tap water",0,Parameters!$C$21*'Water demand'!K268/1000))</f>
        <v>0</v>
      </c>
      <c r="L268" s="12">
        <f>IF(Control!$C$11="Highly pure",Parameters!$C$11*'Water demand'!L268/1000,IF(Control!$C$11="Tap water",0,Parameters!$C$21*'Water demand'!L268/1000))</f>
        <v>0</v>
      </c>
      <c r="M268" s="12">
        <f>IF(Control!$C$11="Highly pure",Parameters!$C$11*'Water demand'!M268/1000,IF(Control!$C$11="Tap water",0,Parameters!$C$21*'Water demand'!M268/1000))</f>
        <v>0</v>
      </c>
      <c r="N268" s="12">
        <f>IF(Control!$C$11="Highly pure",Parameters!$C$11*'Water demand'!N268/1000,IF(Control!$C$11="Tap water",0,Parameters!$C$21*'Water demand'!N268/1000))</f>
        <v>0</v>
      </c>
      <c r="O268" s="12">
        <f>IF(Control!$C$11="Highly pure",Parameters!$C$11*'Water demand'!O268/1000,IF(Control!$C$11="Tap water",0,Parameters!$C$21*'Water demand'!O268/1000))</f>
        <v>0</v>
      </c>
      <c r="P268" s="12">
        <f>IF(Control!$C$11="Highly pure",Parameters!$C$11*'Water demand'!P268/1000,IF(Control!$C$11="Tap water",0,Parameters!$C$21*'Water demand'!P268/1000))</f>
        <v>0</v>
      </c>
      <c r="Q268" s="12">
        <f>IF(Control!$C$11="Highly pure",Parameters!$C$11*'Water demand'!Q268/1000,IF(Control!$C$11="Tap water",0,Parameters!$C$21*'Water demand'!Q268/1000))</f>
        <v>0</v>
      </c>
      <c r="R268" s="12">
        <f>IF(Control!$C$11="Highly pure",Parameters!$C$11*'Water demand'!R268/1000,IF(Control!$C$11="Tap water",0,Parameters!$C$21*'Water demand'!R268/1000))</f>
        <v>0</v>
      </c>
      <c r="S268" s="12">
        <f>IF(Control!$C$11="Highly pure",Parameters!$C$11*'Water demand'!S268/1000,IF(Control!$C$11="Tap water",0,Parameters!$C$21*'Water demand'!S268/1000))</f>
        <v>0</v>
      </c>
      <c r="T268" s="12">
        <f>IF(Control!$C$11="Highly pure",Parameters!$C$11*'Water demand'!T268/1000,IF(Control!$C$11="Tap water",0,Parameters!$C$21*'Water demand'!T268/1000))</f>
        <v>0</v>
      </c>
      <c r="U268" s="12">
        <f>IF(Control!$C$11="Highly pure",Parameters!$C$11*'Water demand'!U268/1000,IF(Control!$C$11="Tap water",0,Parameters!$C$21*'Water demand'!U268/1000))</f>
        <v>0</v>
      </c>
      <c r="V268" s="12">
        <f>IF(Control!$C$11="Highly pure",Parameters!$C$11*'Water demand'!V268/1000,IF(Control!$C$11="Tap water",0,Parameters!$C$21*'Water demand'!V268/1000))</f>
        <v>0</v>
      </c>
      <c r="W268" s="12">
        <f>IF(Control!$C$11="Highly pure",Parameters!$C$11*'Water demand'!W268/1000,IF(Control!$C$11="Tap water",0,Parameters!$C$21*'Water demand'!W268/1000))</f>
        <v>0</v>
      </c>
      <c r="X268" s="12">
        <f>IF(Control!$C$11="Highly pure",Parameters!$C$11*'Water demand'!X268/1000,IF(Control!$C$11="Tap water",0,Parameters!$C$21*'Water demand'!X268/1000))</f>
        <v>0</v>
      </c>
      <c r="Y268" s="12">
        <f>IF(Control!$C$11="Highly pure",Parameters!$C$11*'Water demand'!Y268/1000,IF(Control!$C$11="Tap water",0,Parameters!$C$21*'Water demand'!Y268/1000))</f>
        <v>0</v>
      </c>
      <c r="Z268" s="12">
        <f>IF(Control!$C$11="Highly pure",Parameters!$C$11*'Water demand'!Z268/1000,IF(Control!$C$11="Tap water",0,Parameters!$C$21*'Water demand'!Z268/1000))</f>
        <v>0</v>
      </c>
      <c r="AB268" s="7">
        <f t="shared" si="4"/>
        <v>0</v>
      </c>
    </row>
    <row r="269" spans="2:28" x14ac:dyDescent="0.2">
      <c r="B269" s="6">
        <v>44463</v>
      </c>
      <c r="C269" s="12">
        <f>IF(Control!$C$11="Highly pure",Parameters!$C$11*'Water demand'!C269/1000,IF(Control!$C$11="Tap water",0,Parameters!$C$21*'Water demand'!C269/1000))</f>
        <v>0</v>
      </c>
      <c r="D269" s="12">
        <f>IF(Control!$C$11="Highly pure",Parameters!$C$11*'Water demand'!D269/1000,IF(Control!$C$11="Tap water",0,Parameters!$C$21*'Water demand'!D269/1000))</f>
        <v>0</v>
      </c>
      <c r="E269" s="12">
        <f>IF(Control!$C$11="Highly pure",Parameters!$C$11*'Water demand'!E269/1000,IF(Control!$C$11="Tap water",0,Parameters!$C$21*'Water demand'!E269/1000))</f>
        <v>0</v>
      </c>
      <c r="F269" s="12">
        <f>IF(Control!$C$11="Highly pure",Parameters!$C$11*'Water demand'!F269/1000,IF(Control!$C$11="Tap water",0,Parameters!$C$21*'Water demand'!F269/1000))</f>
        <v>0</v>
      </c>
      <c r="G269" s="12">
        <f>IF(Control!$C$11="Highly pure",Parameters!$C$11*'Water demand'!G269/1000,IF(Control!$C$11="Tap water",0,Parameters!$C$21*'Water demand'!G269/1000))</f>
        <v>0</v>
      </c>
      <c r="H269" s="12">
        <f>IF(Control!$C$11="Highly pure",Parameters!$C$11*'Water demand'!H269/1000,IF(Control!$C$11="Tap water",0,Parameters!$C$21*'Water demand'!H269/1000))</f>
        <v>0</v>
      </c>
      <c r="I269" s="12">
        <f>IF(Control!$C$11="Highly pure",Parameters!$C$11*'Water demand'!I269/1000,IF(Control!$C$11="Tap water",0,Parameters!$C$21*'Water demand'!I269/1000))</f>
        <v>0</v>
      </c>
      <c r="J269" s="12">
        <f>IF(Control!$C$11="Highly pure",Parameters!$C$11*'Water demand'!J269/1000,IF(Control!$C$11="Tap water",0,Parameters!$C$21*'Water demand'!J269/1000))</f>
        <v>0</v>
      </c>
      <c r="K269" s="12">
        <f>IF(Control!$C$11="Highly pure",Parameters!$C$11*'Water demand'!K269/1000,IF(Control!$C$11="Tap water",0,Parameters!$C$21*'Water demand'!K269/1000))</f>
        <v>0</v>
      </c>
      <c r="L269" s="12">
        <f>IF(Control!$C$11="Highly pure",Parameters!$C$11*'Water demand'!L269/1000,IF(Control!$C$11="Tap water",0,Parameters!$C$21*'Water demand'!L269/1000))</f>
        <v>0</v>
      </c>
      <c r="M269" s="12">
        <f>IF(Control!$C$11="Highly pure",Parameters!$C$11*'Water demand'!M269/1000,IF(Control!$C$11="Tap water",0,Parameters!$C$21*'Water demand'!M269/1000))</f>
        <v>0</v>
      </c>
      <c r="N269" s="12">
        <f>IF(Control!$C$11="Highly pure",Parameters!$C$11*'Water demand'!N269/1000,IF(Control!$C$11="Tap water",0,Parameters!$C$21*'Water demand'!N269/1000))</f>
        <v>0</v>
      </c>
      <c r="O269" s="12">
        <f>IF(Control!$C$11="Highly pure",Parameters!$C$11*'Water demand'!O269/1000,IF(Control!$C$11="Tap water",0,Parameters!$C$21*'Water demand'!O269/1000))</f>
        <v>0</v>
      </c>
      <c r="P269" s="12">
        <f>IF(Control!$C$11="Highly pure",Parameters!$C$11*'Water demand'!P269/1000,IF(Control!$C$11="Tap water",0,Parameters!$C$21*'Water demand'!P269/1000))</f>
        <v>0</v>
      </c>
      <c r="Q269" s="12">
        <f>IF(Control!$C$11="Highly pure",Parameters!$C$11*'Water demand'!Q269/1000,IF(Control!$C$11="Tap water",0,Parameters!$C$21*'Water demand'!Q269/1000))</f>
        <v>0</v>
      </c>
      <c r="R269" s="12">
        <f>IF(Control!$C$11="Highly pure",Parameters!$C$11*'Water demand'!R269/1000,IF(Control!$C$11="Tap water",0,Parameters!$C$21*'Water demand'!R269/1000))</f>
        <v>0</v>
      </c>
      <c r="S269" s="12">
        <f>IF(Control!$C$11="Highly pure",Parameters!$C$11*'Water demand'!S269/1000,IF(Control!$C$11="Tap water",0,Parameters!$C$21*'Water demand'!S269/1000))</f>
        <v>0</v>
      </c>
      <c r="T269" s="12">
        <f>IF(Control!$C$11="Highly pure",Parameters!$C$11*'Water demand'!T269/1000,IF(Control!$C$11="Tap water",0,Parameters!$C$21*'Water demand'!T269/1000))</f>
        <v>0</v>
      </c>
      <c r="U269" s="12">
        <f>IF(Control!$C$11="Highly pure",Parameters!$C$11*'Water demand'!U269/1000,IF(Control!$C$11="Tap water",0,Parameters!$C$21*'Water demand'!U269/1000))</f>
        <v>0</v>
      </c>
      <c r="V269" s="12">
        <f>IF(Control!$C$11="Highly pure",Parameters!$C$11*'Water demand'!V269/1000,IF(Control!$C$11="Tap water",0,Parameters!$C$21*'Water demand'!V269/1000))</f>
        <v>0</v>
      </c>
      <c r="W269" s="12">
        <f>IF(Control!$C$11="Highly pure",Parameters!$C$11*'Water demand'!W269/1000,IF(Control!$C$11="Tap water",0,Parameters!$C$21*'Water demand'!W269/1000))</f>
        <v>0</v>
      </c>
      <c r="X269" s="12">
        <f>IF(Control!$C$11="Highly pure",Parameters!$C$11*'Water demand'!X269/1000,IF(Control!$C$11="Tap water",0,Parameters!$C$21*'Water demand'!X269/1000))</f>
        <v>0</v>
      </c>
      <c r="Y269" s="12">
        <f>IF(Control!$C$11="Highly pure",Parameters!$C$11*'Water demand'!Y269/1000,IF(Control!$C$11="Tap water",0,Parameters!$C$21*'Water demand'!Y269/1000))</f>
        <v>0</v>
      </c>
      <c r="Z269" s="12">
        <f>IF(Control!$C$11="Highly pure",Parameters!$C$11*'Water demand'!Z269/1000,IF(Control!$C$11="Tap water",0,Parameters!$C$21*'Water demand'!Z269/1000))</f>
        <v>0</v>
      </c>
      <c r="AB269" s="7">
        <f t="shared" si="4"/>
        <v>0</v>
      </c>
    </row>
    <row r="270" spans="2:28" x14ac:dyDescent="0.2">
      <c r="B270" s="6">
        <v>44464</v>
      </c>
      <c r="C270" s="12">
        <f>IF(Control!$C$11="Highly pure",Parameters!$C$11*'Water demand'!C270/1000,IF(Control!$C$11="Tap water",0,Parameters!$C$21*'Water demand'!C270/1000))</f>
        <v>0</v>
      </c>
      <c r="D270" s="12">
        <f>IF(Control!$C$11="Highly pure",Parameters!$C$11*'Water demand'!D270/1000,IF(Control!$C$11="Tap water",0,Parameters!$C$21*'Water demand'!D270/1000))</f>
        <v>0</v>
      </c>
      <c r="E270" s="12">
        <f>IF(Control!$C$11="Highly pure",Parameters!$C$11*'Water demand'!E270/1000,IF(Control!$C$11="Tap water",0,Parameters!$C$21*'Water demand'!E270/1000))</f>
        <v>0</v>
      </c>
      <c r="F270" s="12">
        <f>IF(Control!$C$11="Highly pure",Parameters!$C$11*'Water demand'!F270/1000,IF(Control!$C$11="Tap water",0,Parameters!$C$21*'Water demand'!F270/1000))</f>
        <v>0</v>
      </c>
      <c r="G270" s="12">
        <f>IF(Control!$C$11="Highly pure",Parameters!$C$11*'Water demand'!G270/1000,IF(Control!$C$11="Tap water",0,Parameters!$C$21*'Water demand'!G270/1000))</f>
        <v>0</v>
      </c>
      <c r="H270" s="12">
        <f>IF(Control!$C$11="Highly pure",Parameters!$C$11*'Water demand'!H270/1000,IF(Control!$C$11="Tap water",0,Parameters!$C$21*'Water demand'!H270/1000))</f>
        <v>0</v>
      </c>
      <c r="I270" s="12">
        <f>IF(Control!$C$11="Highly pure",Parameters!$C$11*'Water demand'!I270/1000,IF(Control!$C$11="Tap water",0,Parameters!$C$21*'Water demand'!I270/1000))</f>
        <v>0</v>
      </c>
      <c r="J270" s="12">
        <f>IF(Control!$C$11="Highly pure",Parameters!$C$11*'Water demand'!J270/1000,IF(Control!$C$11="Tap water",0,Parameters!$C$21*'Water demand'!J270/1000))</f>
        <v>0</v>
      </c>
      <c r="K270" s="12">
        <f>IF(Control!$C$11="Highly pure",Parameters!$C$11*'Water demand'!K270/1000,IF(Control!$C$11="Tap water",0,Parameters!$C$21*'Water demand'!K270/1000))</f>
        <v>0</v>
      </c>
      <c r="L270" s="12">
        <f>IF(Control!$C$11="Highly pure",Parameters!$C$11*'Water demand'!L270/1000,IF(Control!$C$11="Tap water",0,Parameters!$C$21*'Water demand'!L270/1000))</f>
        <v>0</v>
      </c>
      <c r="M270" s="12">
        <f>IF(Control!$C$11="Highly pure",Parameters!$C$11*'Water demand'!M270/1000,IF(Control!$C$11="Tap water",0,Parameters!$C$21*'Water demand'!M270/1000))</f>
        <v>0</v>
      </c>
      <c r="N270" s="12">
        <f>IF(Control!$C$11="Highly pure",Parameters!$C$11*'Water demand'!N270/1000,IF(Control!$C$11="Tap water",0,Parameters!$C$21*'Water demand'!N270/1000))</f>
        <v>0</v>
      </c>
      <c r="O270" s="12">
        <f>IF(Control!$C$11="Highly pure",Parameters!$C$11*'Water demand'!O270/1000,IF(Control!$C$11="Tap water",0,Parameters!$C$21*'Water demand'!O270/1000))</f>
        <v>0</v>
      </c>
      <c r="P270" s="12">
        <f>IF(Control!$C$11="Highly pure",Parameters!$C$11*'Water demand'!P270/1000,IF(Control!$C$11="Tap water",0,Parameters!$C$21*'Water demand'!P270/1000))</f>
        <v>0</v>
      </c>
      <c r="Q270" s="12">
        <f>IF(Control!$C$11="Highly pure",Parameters!$C$11*'Water demand'!Q270/1000,IF(Control!$C$11="Tap water",0,Parameters!$C$21*'Water demand'!Q270/1000))</f>
        <v>0</v>
      </c>
      <c r="R270" s="12">
        <f>IF(Control!$C$11="Highly pure",Parameters!$C$11*'Water demand'!R270/1000,IF(Control!$C$11="Tap water",0,Parameters!$C$21*'Water demand'!R270/1000))</f>
        <v>0</v>
      </c>
      <c r="S270" s="12">
        <f>IF(Control!$C$11="Highly pure",Parameters!$C$11*'Water demand'!S270/1000,IF(Control!$C$11="Tap water",0,Parameters!$C$21*'Water demand'!S270/1000))</f>
        <v>0</v>
      </c>
      <c r="T270" s="12">
        <f>IF(Control!$C$11="Highly pure",Parameters!$C$11*'Water demand'!T270/1000,IF(Control!$C$11="Tap water",0,Parameters!$C$21*'Water demand'!T270/1000))</f>
        <v>0</v>
      </c>
      <c r="U270" s="12">
        <f>IF(Control!$C$11="Highly pure",Parameters!$C$11*'Water demand'!U270/1000,IF(Control!$C$11="Tap water",0,Parameters!$C$21*'Water demand'!U270/1000))</f>
        <v>0</v>
      </c>
      <c r="V270" s="12">
        <f>IF(Control!$C$11="Highly pure",Parameters!$C$11*'Water demand'!V270/1000,IF(Control!$C$11="Tap water",0,Parameters!$C$21*'Water demand'!V270/1000))</f>
        <v>0</v>
      </c>
      <c r="W270" s="12">
        <f>IF(Control!$C$11="Highly pure",Parameters!$C$11*'Water demand'!W270/1000,IF(Control!$C$11="Tap water",0,Parameters!$C$21*'Water demand'!W270/1000))</f>
        <v>0</v>
      </c>
      <c r="X270" s="12">
        <f>IF(Control!$C$11="Highly pure",Parameters!$C$11*'Water demand'!X270/1000,IF(Control!$C$11="Tap water",0,Parameters!$C$21*'Water demand'!X270/1000))</f>
        <v>0</v>
      </c>
      <c r="Y270" s="12">
        <f>IF(Control!$C$11="Highly pure",Parameters!$C$11*'Water demand'!Y270/1000,IF(Control!$C$11="Tap water",0,Parameters!$C$21*'Water demand'!Y270/1000))</f>
        <v>0</v>
      </c>
      <c r="Z270" s="12">
        <f>IF(Control!$C$11="Highly pure",Parameters!$C$11*'Water demand'!Z270/1000,IF(Control!$C$11="Tap water",0,Parameters!$C$21*'Water demand'!Z270/1000))</f>
        <v>0</v>
      </c>
      <c r="AB270" s="7">
        <f t="shared" si="4"/>
        <v>0</v>
      </c>
    </row>
    <row r="271" spans="2:28" x14ac:dyDescent="0.2">
      <c r="B271" s="6">
        <v>44465</v>
      </c>
      <c r="C271" s="12">
        <f>IF(Control!$C$11="Highly pure",Parameters!$C$11*'Water demand'!C271/1000,IF(Control!$C$11="Tap water",0,Parameters!$C$21*'Water demand'!C271/1000))</f>
        <v>0</v>
      </c>
      <c r="D271" s="12">
        <f>IF(Control!$C$11="Highly pure",Parameters!$C$11*'Water demand'!D271/1000,IF(Control!$C$11="Tap water",0,Parameters!$C$21*'Water demand'!D271/1000))</f>
        <v>0</v>
      </c>
      <c r="E271" s="12">
        <f>IF(Control!$C$11="Highly pure",Parameters!$C$11*'Water demand'!E271/1000,IF(Control!$C$11="Tap water",0,Parameters!$C$21*'Water demand'!E271/1000))</f>
        <v>0</v>
      </c>
      <c r="F271" s="12">
        <f>IF(Control!$C$11="Highly pure",Parameters!$C$11*'Water demand'!F271/1000,IF(Control!$C$11="Tap water",0,Parameters!$C$21*'Water demand'!F271/1000))</f>
        <v>0</v>
      </c>
      <c r="G271" s="12">
        <f>IF(Control!$C$11="Highly pure",Parameters!$C$11*'Water demand'!G271/1000,IF(Control!$C$11="Tap water",0,Parameters!$C$21*'Water demand'!G271/1000))</f>
        <v>0</v>
      </c>
      <c r="H271" s="12">
        <f>IF(Control!$C$11="Highly pure",Parameters!$C$11*'Water demand'!H271/1000,IF(Control!$C$11="Tap water",0,Parameters!$C$21*'Water demand'!H271/1000))</f>
        <v>0</v>
      </c>
      <c r="I271" s="12">
        <f>IF(Control!$C$11="Highly pure",Parameters!$C$11*'Water demand'!I271/1000,IF(Control!$C$11="Tap water",0,Parameters!$C$21*'Water demand'!I271/1000))</f>
        <v>0</v>
      </c>
      <c r="J271" s="12">
        <f>IF(Control!$C$11="Highly pure",Parameters!$C$11*'Water demand'!J271/1000,IF(Control!$C$11="Tap water",0,Parameters!$C$21*'Water demand'!J271/1000))</f>
        <v>0</v>
      </c>
      <c r="K271" s="12">
        <f>IF(Control!$C$11="Highly pure",Parameters!$C$11*'Water demand'!K271/1000,IF(Control!$C$11="Tap water",0,Parameters!$C$21*'Water demand'!K271/1000))</f>
        <v>0</v>
      </c>
      <c r="L271" s="12">
        <f>IF(Control!$C$11="Highly pure",Parameters!$C$11*'Water demand'!L271/1000,IF(Control!$C$11="Tap water",0,Parameters!$C$21*'Water demand'!L271/1000))</f>
        <v>0</v>
      </c>
      <c r="M271" s="12">
        <f>IF(Control!$C$11="Highly pure",Parameters!$C$11*'Water demand'!M271/1000,IF(Control!$C$11="Tap water",0,Parameters!$C$21*'Water demand'!M271/1000))</f>
        <v>0</v>
      </c>
      <c r="N271" s="12">
        <f>IF(Control!$C$11="Highly pure",Parameters!$C$11*'Water demand'!N271/1000,IF(Control!$C$11="Tap water",0,Parameters!$C$21*'Water demand'!N271/1000))</f>
        <v>0</v>
      </c>
      <c r="O271" s="12">
        <f>IF(Control!$C$11="Highly pure",Parameters!$C$11*'Water demand'!O271/1000,IF(Control!$C$11="Tap water",0,Parameters!$C$21*'Water demand'!O271/1000))</f>
        <v>0</v>
      </c>
      <c r="P271" s="12">
        <f>IF(Control!$C$11="Highly pure",Parameters!$C$11*'Water demand'!P271/1000,IF(Control!$C$11="Tap water",0,Parameters!$C$21*'Water demand'!P271/1000))</f>
        <v>0</v>
      </c>
      <c r="Q271" s="12">
        <f>IF(Control!$C$11="Highly pure",Parameters!$C$11*'Water demand'!Q271/1000,IF(Control!$C$11="Tap water",0,Parameters!$C$21*'Water demand'!Q271/1000))</f>
        <v>0</v>
      </c>
      <c r="R271" s="12">
        <f>IF(Control!$C$11="Highly pure",Parameters!$C$11*'Water demand'!R271/1000,IF(Control!$C$11="Tap water",0,Parameters!$C$21*'Water demand'!R271/1000))</f>
        <v>0</v>
      </c>
      <c r="S271" s="12">
        <f>IF(Control!$C$11="Highly pure",Parameters!$C$11*'Water demand'!S271/1000,IF(Control!$C$11="Tap water",0,Parameters!$C$21*'Water demand'!S271/1000))</f>
        <v>0</v>
      </c>
      <c r="T271" s="12">
        <f>IF(Control!$C$11="Highly pure",Parameters!$C$11*'Water demand'!T271/1000,IF(Control!$C$11="Tap water",0,Parameters!$C$21*'Water demand'!T271/1000))</f>
        <v>0</v>
      </c>
      <c r="U271" s="12">
        <f>IF(Control!$C$11="Highly pure",Parameters!$C$11*'Water demand'!U271/1000,IF(Control!$C$11="Tap water",0,Parameters!$C$21*'Water demand'!U271/1000))</f>
        <v>0</v>
      </c>
      <c r="V271" s="12">
        <f>IF(Control!$C$11="Highly pure",Parameters!$C$11*'Water demand'!V271/1000,IF(Control!$C$11="Tap water",0,Parameters!$C$21*'Water demand'!V271/1000))</f>
        <v>0</v>
      </c>
      <c r="W271" s="12">
        <f>IF(Control!$C$11="Highly pure",Parameters!$C$11*'Water demand'!W271/1000,IF(Control!$C$11="Tap water",0,Parameters!$C$21*'Water demand'!W271/1000))</f>
        <v>0</v>
      </c>
      <c r="X271" s="12">
        <f>IF(Control!$C$11="Highly pure",Parameters!$C$11*'Water demand'!X271/1000,IF(Control!$C$11="Tap water",0,Parameters!$C$21*'Water demand'!X271/1000))</f>
        <v>0</v>
      </c>
      <c r="Y271" s="12">
        <f>IF(Control!$C$11="Highly pure",Parameters!$C$11*'Water demand'!Y271/1000,IF(Control!$C$11="Tap water",0,Parameters!$C$21*'Water demand'!Y271/1000))</f>
        <v>0</v>
      </c>
      <c r="Z271" s="12">
        <f>IF(Control!$C$11="Highly pure",Parameters!$C$11*'Water demand'!Z271/1000,IF(Control!$C$11="Tap water",0,Parameters!$C$21*'Water demand'!Z271/1000))</f>
        <v>0</v>
      </c>
      <c r="AB271" s="7">
        <f t="shared" si="4"/>
        <v>0</v>
      </c>
    </row>
    <row r="272" spans="2:28" x14ac:dyDescent="0.2">
      <c r="B272" s="6">
        <v>44466</v>
      </c>
      <c r="C272" s="12">
        <f>IF(Control!$C$11="Highly pure",Parameters!$C$11*'Water demand'!C272/1000,IF(Control!$C$11="Tap water",0,Parameters!$C$21*'Water demand'!C272/1000))</f>
        <v>0</v>
      </c>
      <c r="D272" s="12">
        <f>IF(Control!$C$11="Highly pure",Parameters!$C$11*'Water demand'!D272/1000,IF(Control!$C$11="Tap water",0,Parameters!$C$21*'Water demand'!D272/1000))</f>
        <v>0</v>
      </c>
      <c r="E272" s="12">
        <f>IF(Control!$C$11="Highly pure",Parameters!$C$11*'Water demand'!E272/1000,IF(Control!$C$11="Tap water",0,Parameters!$C$21*'Water demand'!E272/1000))</f>
        <v>0</v>
      </c>
      <c r="F272" s="12">
        <f>IF(Control!$C$11="Highly pure",Parameters!$C$11*'Water demand'!F272/1000,IF(Control!$C$11="Tap water",0,Parameters!$C$21*'Water demand'!F272/1000))</f>
        <v>0</v>
      </c>
      <c r="G272" s="12">
        <f>IF(Control!$C$11="Highly pure",Parameters!$C$11*'Water demand'!G272/1000,IF(Control!$C$11="Tap water",0,Parameters!$C$21*'Water demand'!G272/1000))</f>
        <v>0</v>
      </c>
      <c r="H272" s="12">
        <f>IF(Control!$C$11="Highly pure",Parameters!$C$11*'Water demand'!H272/1000,IF(Control!$C$11="Tap water",0,Parameters!$C$21*'Water demand'!H272/1000))</f>
        <v>0</v>
      </c>
      <c r="I272" s="12">
        <f>IF(Control!$C$11="Highly pure",Parameters!$C$11*'Water demand'!I272/1000,IF(Control!$C$11="Tap water",0,Parameters!$C$21*'Water demand'!I272/1000))</f>
        <v>0</v>
      </c>
      <c r="J272" s="12">
        <f>IF(Control!$C$11="Highly pure",Parameters!$C$11*'Water demand'!J272/1000,IF(Control!$C$11="Tap water",0,Parameters!$C$21*'Water demand'!J272/1000))</f>
        <v>0</v>
      </c>
      <c r="K272" s="12">
        <f>IF(Control!$C$11="Highly pure",Parameters!$C$11*'Water demand'!K272/1000,IF(Control!$C$11="Tap water",0,Parameters!$C$21*'Water demand'!K272/1000))</f>
        <v>0</v>
      </c>
      <c r="L272" s="12">
        <f>IF(Control!$C$11="Highly pure",Parameters!$C$11*'Water demand'!L272/1000,IF(Control!$C$11="Tap water",0,Parameters!$C$21*'Water demand'!L272/1000))</f>
        <v>0</v>
      </c>
      <c r="M272" s="12">
        <f>IF(Control!$C$11="Highly pure",Parameters!$C$11*'Water demand'!M272/1000,IF(Control!$C$11="Tap water",0,Parameters!$C$21*'Water demand'!M272/1000))</f>
        <v>0</v>
      </c>
      <c r="N272" s="12">
        <f>IF(Control!$C$11="Highly pure",Parameters!$C$11*'Water demand'!N272/1000,IF(Control!$C$11="Tap water",0,Parameters!$C$21*'Water demand'!N272/1000))</f>
        <v>0</v>
      </c>
      <c r="O272" s="12">
        <f>IF(Control!$C$11="Highly pure",Parameters!$C$11*'Water demand'!O272/1000,IF(Control!$C$11="Tap water",0,Parameters!$C$21*'Water demand'!O272/1000))</f>
        <v>0</v>
      </c>
      <c r="P272" s="12">
        <f>IF(Control!$C$11="Highly pure",Parameters!$C$11*'Water demand'!P272/1000,IF(Control!$C$11="Tap water",0,Parameters!$C$21*'Water demand'!P272/1000))</f>
        <v>0</v>
      </c>
      <c r="Q272" s="12">
        <f>IF(Control!$C$11="Highly pure",Parameters!$C$11*'Water demand'!Q272/1000,IF(Control!$C$11="Tap water",0,Parameters!$C$21*'Water demand'!Q272/1000))</f>
        <v>0</v>
      </c>
      <c r="R272" s="12">
        <f>IF(Control!$C$11="Highly pure",Parameters!$C$11*'Water demand'!R272/1000,IF(Control!$C$11="Tap water",0,Parameters!$C$21*'Water demand'!R272/1000))</f>
        <v>0</v>
      </c>
      <c r="S272" s="12">
        <f>IF(Control!$C$11="Highly pure",Parameters!$C$11*'Water demand'!S272/1000,IF(Control!$C$11="Tap water",0,Parameters!$C$21*'Water demand'!S272/1000))</f>
        <v>0</v>
      </c>
      <c r="T272" s="12">
        <f>IF(Control!$C$11="Highly pure",Parameters!$C$11*'Water demand'!T272/1000,IF(Control!$C$11="Tap water",0,Parameters!$C$21*'Water demand'!T272/1000))</f>
        <v>0</v>
      </c>
      <c r="U272" s="12">
        <f>IF(Control!$C$11="Highly pure",Parameters!$C$11*'Water demand'!U272/1000,IF(Control!$C$11="Tap water",0,Parameters!$C$21*'Water demand'!U272/1000))</f>
        <v>0</v>
      </c>
      <c r="V272" s="12">
        <f>IF(Control!$C$11="Highly pure",Parameters!$C$11*'Water demand'!V272/1000,IF(Control!$C$11="Tap water",0,Parameters!$C$21*'Water demand'!V272/1000))</f>
        <v>0</v>
      </c>
      <c r="W272" s="12">
        <f>IF(Control!$C$11="Highly pure",Parameters!$C$11*'Water demand'!W272/1000,IF(Control!$C$11="Tap water",0,Parameters!$C$21*'Water demand'!W272/1000))</f>
        <v>0</v>
      </c>
      <c r="X272" s="12">
        <f>IF(Control!$C$11="Highly pure",Parameters!$C$11*'Water demand'!X272/1000,IF(Control!$C$11="Tap water",0,Parameters!$C$21*'Water demand'!X272/1000))</f>
        <v>0</v>
      </c>
      <c r="Y272" s="12">
        <f>IF(Control!$C$11="Highly pure",Parameters!$C$11*'Water demand'!Y272/1000,IF(Control!$C$11="Tap water",0,Parameters!$C$21*'Water demand'!Y272/1000))</f>
        <v>0</v>
      </c>
      <c r="Z272" s="12">
        <f>IF(Control!$C$11="Highly pure",Parameters!$C$11*'Water demand'!Z272/1000,IF(Control!$C$11="Tap water",0,Parameters!$C$21*'Water demand'!Z272/1000))</f>
        <v>0</v>
      </c>
      <c r="AB272" s="7">
        <f t="shared" si="4"/>
        <v>0</v>
      </c>
    </row>
    <row r="273" spans="2:28" x14ac:dyDescent="0.2">
      <c r="B273" s="6">
        <v>44467</v>
      </c>
      <c r="C273" s="12">
        <f>IF(Control!$C$11="Highly pure",Parameters!$C$11*'Water demand'!C273/1000,IF(Control!$C$11="Tap water",0,Parameters!$C$21*'Water demand'!C273/1000))</f>
        <v>0</v>
      </c>
      <c r="D273" s="12">
        <f>IF(Control!$C$11="Highly pure",Parameters!$C$11*'Water demand'!D273/1000,IF(Control!$C$11="Tap water",0,Parameters!$C$21*'Water demand'!D273/1000))</f>
        <v>0</v>
      </c>
      <c r="E273" s="12">
        <f>IF(Control!$C$11="Highly pure",Parameters!$C$11*'Water demand'!E273/1000,IF(Control!$C$11="Tap water",0,Parameters!$C$21*'Water demand'!E273/1000))</f>
        <v>0</v>
      </c>
      <c r="F273" s="12">
        <f>IF(Control!$C$11="Highly pure",Parameters!$C$11*'Water demand'!F273/1000,IF(Control!$C$11="Tap water",0,Parameters!$C$21*'Water demand'!F273/1000))</f>
        <v>0</v>
      </c>
      <c r="G273" s="12">
        <f>IF(Control!$C$11="Highly pure",Parameters!$C$11*'Water demand'!G273/1000,IF(Control!$C$11="Tap water",0,Parameters!$C$21*'Water demand'!G273/1000))</f>
        <v>0</v>
      </c>
      <c r="H273" s="12">
        <f>IF(Control!$C$11="Highly pure",Parameters!$C$11*'Water demand'!H273/1000,IF(Control!$C$11="Tap water",0,Parameters!$C$21*'Water demand'!H273/1000))</f>
        <v>0</v>
      </c>
      <c r="I273" s="12">
        <f>IF(Control!$C$11="Highly pure",Parameters!$C$11*'Water demand'!I273/1000,IF(Control!$C$11="Tap water",0,Parameters!$C$21*'Water demand'!I273/1000))</f>
        <v>0</v>
      </c>
      <c r="J273" s="12">
        <f>IF(Control!$C$11="Highly pure",Parameters!$C$11*'Water demand'!J273/1000,IF(Control!$C$11="Tap water",0,Parameters!$C$21*'Water demand'!J273/1000))</f>
        <v>0</v>
      </c>
      <c r="K273" s="12">
        <f>IF(Control!$C$11="Highly pure",Parameters!$C$11*'Water demand'!K273/1000,IF(Control!$C$11="Tap water",0,Parameters!$C$21*'Water demand'!K273/1000))</f>
        <v>0</v>
      </c>
      <c r="L273" s="12">
        <f>IF(Control!$C$11="Highly pure",Parameters!$C$11*'Water demand'!L273/1000,IF(Control!$C$11="Tap water",0,Parameters!$C$21*'Water demand'!L273/1000))</f>
        <v>0</v>
      </c>
      <c r="M273" s="12">
        <f>IF(Control!$C$11="Highly pure",Parameters!$C$11*'Water demand'!M273/1000,IF(Control!$C$11="Tap water",0,Parameters!$C$21*'Water demand'!M273/1000))</f>
        <v>0</v>
      </c>
      <c r="N273" s="12">
        <f>IF(Control!$C$11="Highly pure",Parameters!$C$11*'Water demand'!N273/1000,IF(Control!$C$11="Tap water",0,Parameters!$C$21*'Water demand'!N273/1000))</f>
        <v>0</v>
      </c>
      <c r="O273" s="12">
        <f>IF(Control!$C$11="Highly pure",Parameters!$C$11*'Water demand'!O273/1000,IF(Control!$C$11="Tap water",0,Parameters!$C$21*'Water demand'!O273/1000))</f>
        <v>0</v>
      </c>
      <c r="P273" s="12">
        <f>IF(Control!$C$11="Highly pure",Parameters!$C$11*'Water demand'!P273/1000,IF(Control!$C$11="Tap water",0,Parameters!$C$21*'Water demand'!P273/1000))</f>
        <v>0</v>
      </c>
      <c r="Q273" s="12">
        <f>IF(Control!$C$11="Highly pure",Parameters!$C$11*'Water demand'!Q273/1000,IF(Control!$C$11="Tap water",0,Parameters!$C$21*'Water demand'!Q273/1000))</f>
        <v>0</v>
      </c>
      <c r="R273" s="12">
        <f>IF(Control!$C$11="Highly pure",Parameters!$C$11*'Water demand'!R273/1000,IF(Control!$C$11="Tap water",0,Parameters!$C$21*'Water demand'!R273/1000))</f>
        <v>0</v>
      </c>
      <c r="S273" s="12">
        <f>IF(Control!$C$11="Highly pure",Parameters!$C$11*'Water demand'!S273/1000,IF(Control!$C$11="Tap water",0,Parameters!$C$21*'Water demand'!S273/1000))</f>
        <v>0</v>
      </c>
      <c r="T273" s="12">
        <f>IF(Control!$C$11="Highly pure",Parameters!$C$11*'Water demand'!T273/1000,IF(Control!$C$11="Tap water",0,Parameters!$C$21*'Water demand'!T273/1000))</f>
        <v>0</v>
      </c>
      <c r="U273" s="12">
        <f>IF(Control!$C$11="Highly pure",Parameters!$C$11*'Water demand'!U273/1000,IF(Control!$C$11="Tap water",0,Parameters!$C$21*'Water demand'!U273/1000))</f>
        <v>0</v>
      </c>
      <c r="V273" s="12">
        <f>IF(Control!$C$11="Highly pure",Parameters!$C$11*'Water demand'!V273/1000,IF(Control!$C$11="Tap water",0,Parameters!$C$21*'Water demand'!V273/1000))</f>
        <v>0</v>
      </c>
      <c r="W273" s="12">
        <f>IF(Control!$C$11="Highly pure",Parameters!$C$11*'Water demand'!W273/1000,IF(Control!$C$11="Tap water",0,Parameters!$C$21*'Water demand'!W273/1000))</f>
        <v>0</v>
      </c>
      <c r="X273" s="12">
        <f>IF(Control!$C$11="Highly pure",Parameters!$C$11*'Water demand'!X273/1000,IF(Control!$C$11="Tap water",0,Parameters!$C$21*'Water demand'!X273/1000))</f>
        <v>0</v>
      </c>
      <c r="Y273" s="12">
        <f>IF(Control!$C$11="Highly pure",Parameters!$C$11*'Water demand'!Y273/1000,IF(Control!$C$11="Tap water",0,Parameters!$C$21*'Water demand'!Y273/1000))</f>
        <v>0</v>
      </c>
      <c r="Z273" s="12">
        <f>IF(Control!$C$11="Highly pure",Parameters!$C$11*'Water demand'!Z273/1000,IF(Control!$C$11="Tap water",0,Parameters!$C$21*'Water demand'!Z273/1000))</f>
        <v>0</v>
      </c>
      <c r="AB273" s="7">
        <f t="shared" si="4"/>
        <v>0</v>
      </c>
    </row>
    <row r="274" spans="2:28" x14ac:dyDescent="0.2">
      <c r="B274" s="6">
        <v>44468</v>
      </c>
      <c r="C274" s="12">
        <f>IF(Control!$C$11="Highly pure",Parameters!$C$11*'Water demand'!C274/1000,IF(Control!$C$11="Tap water",0,Parameters!$C$21*'Water demand'!C274/1000))</f>
        <v>0</v>
      </c>
      <c r="D274" s="12">
        <f>IF(Control!$C$11="Highly pure",Parameters!$C$11*'Water demand'!D274/1000,IF(Control!$C$11="Tap water",0,Parameters!$C$21*'Water demand'!D274/1000))</f>
        <v>0</v>
      </c>
      <c r="E274" s="12">
        <f>IF(Control!$C$11="Highly pure",Parameters!$C$11*'Water demand'!E274/1000,IF(Control!$C$11="Tap water",0,Parameters!$C$21*'Water demand'!E274/1000))</f>
        <v>0</v>
      </c>
      <c r="F274" s="12">
        <f>IF(Control!$C$11="Highly pure",Parameters!$C$11*'Water demand'!F274/1000,IF(Control!$C$11="Tap water",0,Parameters!$C$21*'Water demand'!F274/1000))</f>
        <v>0</v>
      </c>
      <c r="G274" s="12">
        <f>IF(Control!$C$11="Highly pure",Parameters!$C$11*'Water demand'!G274/1000,IF(Control!$C$11="Tap water",0,Parameters!$C$21*'Water demand'!G274/1000))</f>
        <v>0</v>
      </c>
      <c r="H274" s="12">
        <f>IF(Control!$C$11="Highly pure",Parameters!$C$11*'Water demand'!H274/1000,IF(Control!$C$11="Tap water",0,Parameters!$C$21*'Water demand'!H274/1000))</f>
        <v>0</v>
      </c>
      <c r="I274" s="12">
        <f>IF(Control!$C$11="Highly pure",Parameters!$C$11*'Water demand'!I274/1000,IF(Control!$C$11="Tap water",0,Parameters!$C$21*'Water demand'!I274/1000))</f>
        <v>0</v>
      </c>
      <c r="J274" s="12">
        <f>IF(Control!$C$11="Highly pure",Parameters!$C$11*'Water demand'!J274/1000,IF(Control!$C$11="Tap water",0,Parameters!$C$21*'Water demand'!J274/1000))</f>
        <v>0</v>
      </c>
      <c r="K274" s="12">
        <f>IF(Control!$C$11="Highly pure",Parameters!$C$11*'Water demand'!K274/1000,IF(Control!$C$11="Tap water",0,Parameters!$C$21*'Water demand'!K274/1000))</f>
        <v>0</v>
      </c>
      <c r="L274" s="12">
        <f>IF(Control!$C$11="Highly pure",Parameters!$C$11*'Water demand'!L274/1000,IF(Control!$C$11="Tap water",0,Parameters!$C$21*'Water demand'!L274/1000))</f>
        <v>0</v>
      </c>
      <c r="M274" s="12">
        <f>IF(Control!$C$11="Highly pure",Parameters!$C$11*'Water demand'!M274/1000,IF(Control!$C$11="Tap water",0,Parameters!$C$21*'Water demand'!M274/1000))</f>
        <v>0</v>
      </c>
      <c r="N274" s="12">
        <f>IF(Control!$C$11="Highly pure",Parameters!$C$11*'Water demand'!N274/1000,IF(Control!$C$11="Tap water",0,Parameters!$C$21*'Water demand'!N274/1000))</f>
        <v>0</v>
      </c>
      <c r="O274" s="12">
        <f>IF(Control!$C$11="Highly pure",Parameters!$C$11*'Water demand'!O274/1000,IF(Control!$C$11="Tap water",0,Parameters!$C$21*'Water demand'!O274/1000))</f>
        <v>0</v>
      </c>
      <c r="P274" s="12">
        <f>IF(Control!$C$11="Highly pure",Parameters!$C$11*'Water demand'!P274/1000,IF(Control!$C$11="Tap water",0,Parameters!$C$21*'Water demand'!P274/1000))</f>
        <v>0</v>
      </c>
      <c r="Q274" s="12">
        <f>IF(Control!$C$11="Highly pure",Parameters!$C$11*'Water demand'!Q274/1000,IF(Control!$C$11="Tap water",0,Parameters!$C$21*'Water demand'!Q274/1000))</f>
        <v>0</v>
      </c>
      <c r="R274" s="12">
        <f>IF(Control!$C$11="Highly pure",Parameters!$C$11*'Water demand'!R274/1000,IF(Control!$C$11="Tap water",0,Parameters!$C$21*'Water demand'!R274/1000))</f>
        <v>0</v>
      </c>
      <c r="S274" s="12">
        <f>IF(Control!$C$11="Highly pure",Parameters!$C$11*'Water demand'!S274/1000,IF(Control!$C$11="Tap water",0,Parameters!$C$21*'Water demand'!S274/1000))</f>
        <v>0</v>
      </c>
      <c r="T274" s="12">
        <f>IF(Control!$C$11="Highly pure",Parameters!$C$11*'Water demand'!T274/1000,IF(Control!$C$11="Tap water",0,Parameters!$C$21*'Water demand'!T274/1000))</f>
        <v>0</v>
      </c>
      <c r="U274" s="12">
        <f>IF(Control!$C$11="Highly pure",Parameters!$C$11*'Water demand'!U274/1000,IF(Control!$C$11="Tap water",0,Parameters!$C$21*'Water demand'!U274/1000))</f>
        <v>0</v>
      </c>
      <c r="V274" s="12">
        <f>IF(Control!$C$11="Highly pure",Parameters!$C$11*'Water demand'!V274/1000,IF(Control!$C$11="Tap water",0,Parameters!$C$21*'Water demand'!V274/1000))</f>
        <v>0</v>
      </c>
      <c r="W274" s="12">
        <f>IF(Control!$C$11="Highly pure",Parameters!$C$11*'Water demand'!W274/1000,IF(Control!$C$11="Tap water",0,Parameters!$C$21*'Water demand'!W274/1000))</f>
        <v>0</v>
      </c>
      <c r="X274" s="12">
        <f>IF(Control!$C$11="Highly pure",Parameters!$C$11*'Water demand'!X274/1000,IF(Control!$C$11="Tap water",0,Parameters!$C$21*'Water demand'!X274/1000))</f>
        <v>0</v>
      </c>
      <c r="Y274" s="12">
        <f>IF(Control!$C$11="Highly pure",Parameters!$C$11*'Water demand'!Y274/1000,IF(Control!$C$11="Tap water",0,Parameters!$C$21*'Water demand'!Y274/1000))</f>
        <v>0</v>
      </c>
      <c r="Z274" s="12">
        <f>IF(Control!$C$11="Highly pure",Parameters!$C$11*'Water demand'!Z274/1000,IF(Control!$C$11="Tap water",0,Parameters!$C$21*'Water demand'!Z274/1000))</f>
        <v>0</v>
      </c>
      <c r="AB274" s="7">
        <f t="shared" si="4"/>
        <v>0</v>
      </c>
    </row>
    <row r="275" spans="2:28" x14ac:dyDescent="0.2">
      <c r="B275" s="6">
        <v>44469</v>
      </c>
      <c r="C275" s="12">
        <f>IF(Control!$C$11="Highly pure",Parameters!$C$11*'Water demand'!C275/1000,IF(Control!$C$11="Tap water",0,Parameters!$C$21*'Water demand'!C275/1000))</f>
        <v>0</v>
      </c>
      <c r="D275" s="12">
        <f>IF(Control!$C$11="Highly pure",Parameters!$C$11*'Water demand'!D275/1000,IF(Control!$C$11="Tap water",0,Parameters!$C$21*'Water demand'!D275/1000))</f>
        <v>0</v>
      </c>
      <c r="E275" s="12">
        <f>IF(Control!$C$11="Highly pure",Parameters!$C$11*'Water demand'!E275/1000,IF(Control!$C$11="Tap water",0,Parameters!$C$21*'Water demand'!E275/1000))</f>
        <v>0</v>
      </c>
      <c r="F275" s="12">
        <f>IF(Control!$C$11="Highly pure",Parameters!$C$11*'Water demand'!F275/1000,IF(Control!$C$11="Tap water",0,Parameters!$C$21*'Water demand'!F275/1000))</f>
        <v>0</v>
      </c>
      <c r="G275" s="12">
        <f>IF(Control!$C$11="Highly pure",Parameters!$C$11*'Water demand'!G275/1000,IF(Control!$C$11="Tap water",0,Parameters!$C$21*'Water demand'!G275/1000))</f>
        <v>0</v>
      </c>
      <c r="H275" s="12">
        <f>IF(Control!$C$11="Highly pure",Parameters!$C$11*'Water demand'!H275/1000,IF(Control!$C$11="Tap water",0,Parameters!$C$21*'Water demand'!H275/1000))</f>
        <v>0</v>
      </c>
      <c r="I275" s="12">
        <f>IF(Control!$C$11="Highly pure",Parameters!$C$11*'Water demand'!I275/1000,IF(Control!$C$11="Tap water",0,Parameters!$C$21*'Water demand'!I275/1000))</f>
        <v>0</v>
      </c>
      <c r="J275" s="12">
        <f>IF(Control!$C$11="Highly pure",Parameters!$C$11*'Water demand'!J275/1000,IF(Control!$C$11="Tap water",0,Parameters!$C$21*'Water demand'!J275/1000))</f>
        <v>0</v>
      </c>
      <c r="K275" s="12">
        <f>IF(Control!$C$11="Highly pure",Parameters!$C$11*'Water demand'!K275/1000,IF(Control!$C$11="Tap water",0,Parameters!$C$21*'Water demand'!K275/1000))</f>
        <v>0</v>
      </c>
      <c r="L275" s="12">
        <f>IF(Control!$C$11="Highly pure",Parameters!$C$11*'Water demand'!L275/1000,IF(Control!$C$11="Tap water",0,Parameters!$C$21*'Water demand'!L275/1000))</f>
        <v>0</v>
      </c>
      <c r="M275" s="12">
        <f>IF(Control!$C$11="Highly pure",Parameters!$C$11*'Water demand'!M275/1000,IF(Control!$C$11="Tap water",0,Parameters!$C$21*'Water demand'!M275/1000))</f>
        <v>0</v>
      </c>
      <c r="N275" s="12">
        <f>IF(Control!$C$11="Highly pure",Parameters!$C$11*'Water demand'!N275/1000,IF(Control!$C$11="Tap water",0,Parameters!$C$21*'Water demand'!N275/1000))</f>
        <v>0</v>
      </c>
      <c r="O275" s="12">
        <f>IF(Control!$C$11="Highly pure",Parameters!$C$11*'Water demand'!O275/1000,IF(Control!$C$11="Tap water",0,Parameters!$C$21*'Water demand'!O275/1000))</f>
        <v>0</v>
      </c>
      <c r="P275" s="12">
        <f>IF(Control!$C$11="Highly pure",Parameters!$C$11*'Water demand'!P275/1000,IF(Control!$C$11="Tap water",0,Parameters!$C$21*'Water demand'!P275/1000))</f>
        <v>0</v>
      </c>
      <c r="Q275" s="12">
        <f>IF(Control!$C$11="Highly pure",Parameters!$C$11*'Water demand'!Q275/1000,IF(Control!$C$11="Tap water",0,Parameters!$C$21*'Water demand'!Q275/1000))</f>
        <v>0</v>
      </c>
      <c r="R275" s="12">
        <f>IF(Control!$C$11="Highly pure",Parameters!$C$11*'Water demand'!R275/1000,IF(Control!$C$11="Tap water",0,Parameters!$C$21*'Water demand'!R275/1000))</f>
        <v>0</v>
      </c>
      <c r="S275" s="12">
        <f>IF(Control!$C$11="Highly pure",Parameters!$C$11*'Water demand'!S275/1000,IF(Control!$C$11="Tap water",0,Parameters!$C$21*'Water demand'!S275/1000))</f>
        <v>0</v>
      </c>
      <c r="T275" s="12">
        <f>IF(Control!$C$11="Highly pure",Parameters!$C$11*'Water demand'!T275/1000,IF(Control!$C$11="Tap water",0,Parameters!$C$21*'Water demand'!T275/1000))</f>
        <v>0</v>
      </c>
      <c r="U275" s="12">
        <f>IF(Control!$C$11="Highly pure",Parameters!$C$11*'Water demand'!U275/1000,IF(Control!$C$11="Tap water",0,Parameters!$C$21*'Water demand'!U275/1000))</f>
        <v>0</v>
      </c>
      <c r="V275" s="12">
        <f>IF(Control!$C$11="Highly pure",Parameters!$C$11*'Water demand'!V275/1000,IF(Control!$C$11="Tap water",0,Parameters!$C$21*'Water demand'!V275/1000))</f>
        <v>0</v>
      </c>
      <c r="W275" s="12">
        <f>IF(Control!$C$11="Highly pure",Parameters!$C$11*'Water demand'!W275/1000,IF(Control!$C$11="Tap water",0,Parameters!$C$21*'Water demand'!W275/1000))</f>
        <v>0</v>
      </c>
      <c r="X275" s="12">
        <f>IF(Control!$C$11="Highly pure",Parameters!$C$11*'Water demand'!X275/1000,IF(Control!$C$11="Tap water",0,Parameters!$C$21*'Water demand'!X275/1000))</f>
        <v>0</v>
      </c>
      <c r="Y275" s="12">
        <f>IF(Control!$C$11="Highly pure",Parameters!$C$11*'Water demand'!Y275/1000,IF(Control!$C$11="Tap water",0,Parameters!$C$21*'Water demand'!Y275/1000))</f>
        <v>0</v>
      </c>
      <c r="Z275" s="12">
        <f>IF(Control!$C$11="Highly pure",Parameters!$C$11*'Water demand'!Z275/1000,IF(Control!$C$11="Tap water",0,Parameters!$C$21*'Water demand'!Z275/1000))</f>
        <v>0</v>
      </c>
      <c r="AB275" s="7">
        <f t="shared" si="4"/>
        <v>0</v>
      </c>
    </row>
    <row r="276" spans="2:28" x14ac:dyDescent="0.2">
      <c r="B276" s="6">
        <v>44470</v>
      </c>
      <c r="C276" s="12">
        <f>IF(Control!$C$11="Highly pure",Parameters!$C$11*'Water demand'!C276/1000,IF(Control!$C$11="Tap water",0,Parameters!$C$21*'Water demand'!C276/1000))</f>
        <v>0</v>
      </c>
      <c r="D276" s="12">
        <f>IF(Control!$C$11="Highly pure",Parameters!$C$11*'Water demand'!D276/1000,IF(Control!$C$11="Tap water",0,Parameters!$C$21*'Water demand'!D276/1000))</f>
        <v>0</v>
      </c>
      <c r="E276" s="12">
        <f>IF(Control!$C$11="Highly pure",Parameters!$C$11*'Water demand'!E276/1000,IF(Control!$C$11="Tap water",0,Parameters!$C$21*'Water demand'!E276/1000))</f>
        <v>0</v>
      </c>
      <c r="F276" s="12">
        <f>IF(Control!$C$11="Highly pure",Parameters!$C$11*'Water demand'!F276/1000,IF(Control!$C$11="Tap water",0,Parameters!$C$21*'Water demand'!F276/1000))</f>
        <v>0</v>
      </c>
      <c r="G276" s="12">
        <f>IF(Control!$C$11="Highly pure",Parameters!$C$11*'Water demand'!G276/1000,IF(Control!$C$11="Tap water",0,Parameters!$C$21*'Water demand'!G276/1000))</f>
        <v>0</v>
      </c>
      <c r="H276" s="12">
        <f>IF(Control!$C$11="Highly pure",Parameters!$C$11*'Water demand'!H276/1000,IF(Control!$C$11="Tap water",0,Parameters!$C$21*'Water demand'!H276/1000))</f>
        <v>0</v>
      </c>
      <c r="I276" s="12">
        <f>IF(Control!$C$11="Highly pure",Parameters!$C$11*'Water demand'!I276/1000,IF(Control!$C$11="Tap water",0,Parameters!$C$21*'Water demand'!I276/1000))</f>
        <v>0</v>
      </c>
      <c r="J276" s="12">
        <f>IF(Control!$C$11="Highly pure",Parameters!$C$11*'Water demand'!J276/1000,IF(Control!$C$11="Tap water",0,Parameters!$C$21*'Water demand'!J276/1000))</f>
        <v>0</v>
      </c>
      <c r="K276" s="12">
        <f>IF(Control!$C$11="Highly pure",Parameters!$C$11*'Water demand'!K276/1000,IF(Control!$C$11="Tap water",0,Parameters!$C$21*'Water demand'!K276/1000))</f>
        <v>0</v>
      </c>
      <c r="L276" s="12">
        <f>IF(Control!$C$11="Highly pure",Parameters!$C$11*'Water demand'!L276/1000,IF(Control!$C$11="Tap water",0,Parameters!$C$21*'Water demand'!L276/1000))</f>
        <v>0</v>
      </c>
      <c r="M276" s="12">
        <f>IF(Control!$C$11="Highly pure",Parameters!$C$11*'Water demand'!M276/1000,IF(Control!$C$11="Tap water",0,Parameters!$C$21*'Water demand'!M276/1000))</f>
        <v>0</v>
      </c>
      <c r="N276" s="12">
        <f>IF(Control!$C$11="Highly pure",Parameters!$C$11*'Water demand'!N276/1000,IF(Control!$C$11="Tap water",0,Parameters!$C$21*'Water demand'!N276/1000))</f>
        <v>0</v>
      </c>
      <c r="O276" s="12">
        <f>IF(Control!$C$11="Highly pure",Parameters!$C$11*'Water demand'!O276/1000,IF(Control!$C$11="Tap water",0,Parameters!$C$21*'Water demand'!O276/1000))</f>
        <v>0</v>
      </c>
      <c r="P276" s="12">
        <f>IF(Control!$C$11="Highly pure",Parameters!$C$11*'Water demand'!P276/1000,IF(Control!$C$11="Tap water",0,Parameters!$C$21*'Water demand'!P276/1000))</f>
        <v>0</v>
      </c>
      <c r="Q276" s="12">
        <f>IF(Control!$C$11="Highly pure",Parameters!$C$11*'Water demand'!Q276/1000,IF(Control!$C$11="Tap water",0,Parameters!$C$21*'Water demand'!Q276/1000))</f>
        <v>0</v>
      </c>
      <c r="R276" s="12">
        <f>IF(Control!$C$11="Highly pure",Parameters!$C$11*'Water demand'!R276/1000,IF(Control!$C$11="Tap water",0,Parameters!$C$21*'Water demand'!R276/1000))</f>
        <v>0</v>
      </c>
      <c r="S276" s="12">
        <f>IF(Control!$C$11="Highly pure",Parameters!$C$11*'Water demand'!S276/1000,IF(Control!$C$11="Tap water",0,Parameters!$C$21*'Water demand'!S276/1000))</f>
        <v>0</v>
      </c>
      <c r="T276" s="12">
        <f>IF(Control!$C$11="Highly pure",Parameters!$C$11*'Water demand'!T276/1000,IF(Control!$C$11="Tap water",0,Parameters!$C$21*'Water demand'!T276/1000))</f>
        <v>0</v>
      </c>
      <c r="U276" s="12">
        <f>IF(Control!$C$11="Highly pure",Parameters!$C$11*'Water demand'!U276/1000,IF(Control!$C$11="Tap water",0,Parameters!$C$21*'Water demand'!U276/1000))</f>
        <v>0</v>
      </c>
      <c r="V276" s="12">
        <f>IF(Control!$C$11="Highly pure",Parameters!$C$11*'Water demand'!V276/1000,IF(Control!$C$11="Tap water",0,Parameters!$C$21*'Water demand'!V276/1000))</f>
        <v>0</v>
      </c>
      <c r="W276" s="12">
        <f>IF(Control!$C$11="Highly pure",Parameters!$C$11*'Water demand'!W276/1000,IF(Control!$C$11="Tap water",0,Parameters!$C$21*'Water demand'!W276/1000))</f>
        <v>0</v>
      </c>
      <c r="X276" s="12">
        <f>IF(Control!$C$11="Highly pure",Parameters!$C$11*'Water demand'!X276/1000,IF(Control!$C$11="Tap water",0,Parameters!$C$21*'Water demand'!X276/1000))</f>
        <v>0</v>
      </c>
      <c r="Y276" s="12">
        <f>IF(Control!$C$11="Highly pure",Parameters!$C$11*'Water demand'!Y276/1000,IF(Control!$C$11="Tap water",0,Parameters!$C$21*'Water demand'!Y276/1000))</f>
        <v>0</v>
      </c>
      <c r="Z276" s="12">
        <f>IF(Control!$C$11="Highly pure",Parameters!$C$11*'Water demand'!Z276/1000,IF(Control!$C$11="Tap water",0,Parameters!$C$21*'Water demand'!Z276/1000))</f>
        <v>0</v>
      </c>
      <c r="AB276" s="7">
        <f t="shared" si="4"/>
        <v>0</v>
      </c>
    </row>
    <row r="277" spans="2:28" x14ac:dyDescent="0.2">
      <c r="B277" s="6">
        <v>44471</v>
      </c>
      <c r="C277" s="12">
        <f>IF(Control!$C$11="Highly pure",Parameters!$C$11*'Water demand'!C277/1000,IF(Control!$C$11="Tap water",0,Parameters!$C$21*'Water demand'!C277/1000))</f>
        <v>0</v>
      </c>
      <c r="D277" s="12">
        <f>IF(Control!$C$11="Highly pure",Parameters!$C$11*'Water demand'!D277/1000,IF(Control!$C$11="Tap water",0,Parameters!$C$21*'Water demand'!D277/1000))</f>
        <v>0</v>
      </c>
      <c r="E277" s="12">
        <f>IF(Control!$C$11="Highly pure",Parameters!$C$11*'Water demand'!E277/1000,IF(Control!$C$11="Tap water",0,Parameters!$C$21*'Water demand'!E277/1000))</f>
        <v>0</v>
      </c>
      <c r="F277" s="12">
        <f>IF(Control!$C$11="Highly pure",Parameters!$C$11*'Water demand'!F277/1000,IF(Control!$C$11="Tap water",0,Parameters!$C$21*'Water demand'!F277/1000))</f>
        <v>0</v>
      </c>
      <c r="G277" s="12">
        <f>IF(Control!$C$11="Highly pure",Parameters!$C$11*'Water demand'!G277/1000,IF(Control!$C$11="Tap water",0,Parameters!$C$21*'Water demand'!G277/1000))</f>
        <v>0</v>
      </c>
      <c r="H277" s="12">
        <f>IF(Control!$C$11="Highly pure",Parameters!$C$11*'Water demand'!H277/1000,IF(Control!$C$11="Tap water",0,Parameters!$C$21*'Water demand'!H277/1000))</f>
        <v>0</v>
      </c>
      <c r="I277" s="12">
        <f>IF(Control!$C$11="Highly pure",Parameters!$C$11*'Water demand'!I277/1000,IF(Control!$C$11="Tap water",0,Parameters!$C$21*'Water demand'!I277/1000))</f>
        <v>0</v>
      </c>
      <c r="J277" s="12">
        <f>IF(Control!$C$11="Highly pure",Parameters!$C$11*'Water demand'!J277/1000,IF(Control!$C$11="Tap water",0,Parameters!$C$21*'Water demand'!J277/1000))</f>
        <v>0</v>
      </c>
      <c r="K277" s="12">
        <f>IF(Control!$C$11="Highly pure",Parameters!$C$11*'Water demand'!K277/1000,IF(Control!$C$11="Tap water",0,Parameters!$C$21*'Water demand'!K277/1000))</f>
        <v>0</v>
      </c>
      <c r="L277" s="12">
        <f>IF(Control!$C$11="Highly pure",Parameters!$C$11*'Water demand'!L277/1000,IF(Control!$C$11="Tap water",0,Parameters!$C$21*'Water demand'!L277/1000))</f>
        <v>0</v>
      </c>
      <c r="M277" s="12">
        <f>IF(Control!$C$11="Highly pure",Parameters!$C$11*'Water demand'!M277/1000,IF(Control!$C$11="Tap water",0,Parameters!$C$21*'Water demand'!M277/1000))</f>
        <v>0</v>
      </c>
      <c r="N277" s="12">
        <f>IF(Control!$C$11="Highly pure",Parameters!$C$11*'Water demand'!N277/1000,IF(Control!$C$11="Tap water",0,Parameters!$C$21*'Water demand'!N277/1000))</f>
        <v>0</v>
      </c>
      <c r="O277" s="12">
        <f>IF(Control!$C$11="Highly pure",Parameters!$C$11*'Water demand'!O277/1000,IF(Control!$C$11="Tap water",0,Parameters!$C$21*'Water demand'!O277/1000))</f>
        <v>0</v>
      </c>
      <c r="P277" s="12">
        <f>IF(Control!$C$11="Highly pure",Parameters!$C$11*'Water demand'!P277/1000,IF(Control!$C$11="Tap water",0,Parameters!$C$21*'Water demand'!P277/1000))</f>
        <v>0</v>
      </c>
      <c r="Q277" s="12">
        <f>IF(Control!$C$11="Highly pure",Parameters!$C$11*'Water demand'!Q277/1000,IF(Control!$C$11="Tap water",0,Parameters!$C$21*'Water demand'!Q277/1000))</f>
        <v>0</v>
      </c>
      <c r="R277" s="12">
        <f>IF(Control!$C$11="Highly pure",Parameters!$C$11*'Water demand'!R277/1000,IF(Control!$C$11="Tap water",0,Parameters!$C$21*'Water demand'!R277/1000))</f>
        <v>0</v>
      </c>
      <c r="S277" s="12">
        <f>IF(Control!$C$11="Highly pure",Parameters!$C$11*'Water demand'!S277/1000,IF(Control!$C$11="Tap water",0,Parameters!$C$21*'Water demand'!S277/1000))</f>
        <v>0</v>
      </c>
      <c r="T277" s="12">
        <f>IF(Control!$C$11="Highly pure",Parameters!$C$11*'Water demand'!T277/1000,IF(Control!$C$11="Tap water",0,Parameters!$C$21*'Water demand'!T277/1000))</f>
        <v>0</v>
      </c>
      <c r="U277" s="12">
        <f>IF(Control!$C$11="Highly pure",Parameters!$C$11*'Water demand'!U277/1000,IF(Control!$C$11="Tap water",0,Parameters!$C$21*'Water demand'!U277/1000))</f>
        <v>0</v>
      </c>
      <c r="V277" s="12">
        <f>IF(Control!$C$11="Highly pure",Parameters!$C$11*'Water demand'!V277/1000,IF(Control!$C$11="Tap water",0,Parameters!$C$21*'Water demand'!V277/1000))</f>
        <v>0</v>
      </c>
      <c r="W277" s="12">
        <f>IF(Control!$C$11="Highly pure",Parameters!$C$11*'Water demand'!W277/1000,IF(Control!$C$11="Tap water",0,Parameters!$C$21*'Water demand'!W277/1000))</f>
        <v>0</v>
      </c>
      <c r="X277" s="12">
        <f>IF(Control!$C$11="Highly pure",Parameters!$C$11*'Water demand'!X277/1000,IF(Control!$C$11="Tap water",0,Parameters!$C$21*'Water demand'!X277/1000))</f>
        <v>0</v>
      </c>
      <c r="Y277" s="12">
        <f>IF(Control!$C$11="Highly pure",Parameters!$C$11*'Water demand'!Y277/1000,IF(Control!$C$11="Tap water",0,Parameters!$C$21*'Water demand'!Y277/1000))</f>
        <v>0</v>
      </c>
      <c r="Z277" s="12">
        <f>IF(Control!$C$11="Highly pure",Parameters!$C$11*'Water demand'!Z277/1000,IF(Control!$C$11="Tap water",0,Parameters!$C$21*'Water demand'!Z277/1000))</f>
        <v>0</v>
      </c>
      <c r="AB277" s="7">
        <f t="shared" si="4"/>
        <v>0</v>
      </c>
    </row>
    <row r="278" spans="2:28" x14ac:dyDescent="0.2">
      <c r="B278" s="6">
        <v>44472</v>
      </c>
      <c r="C278" s="12">
        <f>IF(Control!$C$11="Highly pure",Parameters!$C$11*'Water demand'!C278/1000,IF(Control!$C$11="Tap water",0,Parameters!$C$21*'Water demand'!C278/1000))</f>
        <v>0</v>
      </c>
      <c r="D278" s="12">
        <f>IF(Control!$C$11="Highly pure",Parameters!$C$11*'Water demand'!D278/1000,IF(Control!$C$11="Tap water",0,Parameters!$C$21*'Water demand'!D278/1000))</f>
        <v>0</v>
      </c>
      <c r="E278" s="12">
        <f>IF(Control!$C$11="Highly pure",Parameters!$C$11*'Water demand'!E278/1000,IF(Control!$C$11="Tap water",0,Parameters!$C$21*'Water demand'!E278/1000))</f>
        <v>0</v>
      </c>
      <c r="F278" s="12">
        <f>IF(Control!$C$11="Highly pure",Parameters!$C$11*'Water demand'!F278/1000,IF(Control!$C$11="Tap water",0,Parameters!$C$21*'Water demand'!F278/1000))</f>
        <v>0</v>
      </c>
      <c r="G278" s="12">
        <f>IF(Control!$C$11="Highly pure",Parameters!$C$11*'Water demand'!G278/1000,IF(Control!$C$11="Tap water",0,Parameters!$C$21*'Water demand'!G278/1000))</f>
        <v>0</v>
      </c>
      <c r="H278" s="12">
        <f>IF(Control!$C$11="Highly pure",Parameters!$C$11*'Water demand'!H278/1000,IF(Control!$C$11="Tap water",0,Parameters!$C$21*'Water demand'!H278/1000))</f>
        <v>0</v>
      </c>
      <c r="I278" s="12">
        <f>IF(Control!$C$11="Highly pure",Parameters!$C$11*'Water demand'!I278/1000,IF(Control!$C$11="Tap water",0,Parameters!$C$21*'Water demand'!I278/1000))</f>
        <v>0</v>
      </c>
      <c r="J278" s="12">
        <f>IF(Control!$C$11="Highly pure",Parameters!$C$11*'Water demand'!J278/1000,IF(Control!$C$11="Tap water",0,Parameters!$C$21*'Water demand'!J278/1000))</f>
        <v>0</v>
      </c>
      <c r="K278" s="12">
        <f>IF(Control!$C$11="Highly pure",Parameters!$C$11*'Water demand'!K278/1000,IF(Control!$C$11="Tap water",0,Parameters!$C$21*'Water demand'!K278/1000))</f>
        <v>0</v>
      </c>
      <c r="L278" s="12">
        <f>IF(Control!$C$11="Highly pure",Parameters!$C$11*'Water demand'!L278/1000,IF(Control!$C$11="Tap water",0,Parameters!$C$21*'Water demand'!L278/1000))</f>
        <v>0</v>
      </c>
      <c r="M278" s="12">
        <f>IF(Control!$C$11="Highly pure",Parameters!$C$11*'Water demand'!M278/1000,IF(Control!$C$11="Tap water",0,Parameters!$C$21*'Water demand'!M278/1000))</f>
        <v>0</v>
      </c>
      <c r="N278" s="12">
        <f>IF(Control!$C$11="Highly pure",Parameters!$C$11*'Water demand'!N278/1000,IF(Control!$C$11="Tap water",0,Parameters!$C$21*'Water demand'!N278/1000))</f>
        <v>0</v>
      </c>
      <c r="O278" s="12">
        <f>IF(Control!$C$11="Highly pure",Parameters!$C$11*'Water demand'!O278/1000,IF(Control!$C$11="Tap water",0,Parameters!$C$21*'Water demand'!O278/1000))</f>
        <v>0</v>
      </c>
      <c r="P278" s="12">
        <f>IF(Control!$C$11="Highly pure",Parameters!$C$11*'Water demand'!P278/1000,IF(Control!$C$11="Tap water",0,Parameters!$C$21*'Water demand'!P278/1000))</f>
        <v>0</v>
      </c>
      <c r="Q278" s="12">
        <f>IF(Control!$C$11="Highly pure",Parameters!$C$11*'Water demand'!Q278/1000,IF(Control!$C$11="Tap water",0,Parameters!$C$21*'Water demand'!Q278/1000))</f>
        <v>0</v>
      </c>
      <c r="R278" s="12">
        <f>IF(Control!$C$11="Highly pure",Parameters!$C$11*'Water demand'!R278/1000,IF(Control!$C$11="Tap water",0,Parameters!$C$21*'Water demand'!R278/1000))</f>
        <v>0</v>
      </c>
      <c r="S278" s="12">
        <f>IF(Control!$C$11="Highly pure",Parameters!$C$11*'Water demand'!S278/1000,IF(Control!$C$11="Tap water",0,Parameters!$C$21*'Water demand'!S278/1000))</f>
        <v>0</v>
      </c>
      <c r="T278" s="12">
        <f>IF(Control!$C$11="Highly pure",Parameters!$C$11*'Water demand'!T278/1000,IF(Control!$C$11="Tap water",0,Parameters!$C$21*'Water demand'!T278/1000))</f>
        <v>0</v>
      </c>
      <c r="U278" s="12">
        <f>IF(Control!$C$11="Highly pure",Parameters!$C$11*'Water demand'!U278/1000,IF(Control!$C$11="Tap water",0,Parameters!$C$21*'Water demand'!U278/1000))</f>
        <v>0</v>
      </c>
      <c r="V278" s="12">
        <f>IF(Control!$C$11="Highly pure",Parameters!$C$11*'Water demand'!V278/1000,IF(Control!$C$11="Tap water",0,Parameters!$C$21*'Water demand'!V278/1000))</f>
        <v>0</v>
      </c>
      <c r="W278" s="12">
        <f>IF(Control!$C$11="Highly pure",Parameters!$C$11*'Water demand'!W278/1000,IF(Control!$C$11="Tap water",0,Parameters!$C$21*'Water demand'!W278/1000))</f>
        <v>0</v>
      </c>
      <c r="X278" s="12">
        <f>IF(Control!$C$11="Highly pure",Parameters!$C$11*'Water demand'!X278/1000,IF(Control!$C$11="Tap water",0,Parameters!$C$21*'Water demand'!X278/1000))</f>
        <v>0</v>
      </c>
      <c r="Y278" s="12">
        <f>IF(Control!$C$11="Highly pure",Parameters!$C$11*'Water demand'!Y278/1000,IF(Control!$C$11="Tap water",0,Parameters!$C$21*'Water demand'!Y278/1000))</f>
        <v>0</v>
      </c>
      <c r="Z278" s="12">
        <f>IF(Control!$C$11="Highly pure",Parameters!$C$11*'Water demand'!Z278/1000,IF(Control!$C$11="Tap water",0,Parameters!$C$21*'Water demand'!Z278/1000))</f>
        <v>0</v>
      </c>
      <c r="AB278" s="7">
        <f t="shared" si="4"/>
        <v>0</v>
      </c>
    </row>
    <row r="279" spans="2:28" x14ac:dyDescent="0.2">
      <c r="B279" s="6">
        <v>44473</v>
      </c>
      <c r="C279" s="12">
        <f>IF(Control!$C$11="Highly pure",Parameters!$C$11*'Water demand'!C279/1000,IF(Control!$C$11="Tap water",0,Parameters!$C$21*'Water demand'!C279/1000))</f>
        <v>0</v>
      </c>
      <c r="D279" s="12">
        <f>IF(Control!$C$11="Highly pure",Parameters!$C$11*'Water demand'!D279/1000,IF(Control!$C$11="Tap water",0,Parameters!$C$21*'Water demand'!D279/1000))</f>
        <v>0</v>
      </c>
      <c r="E279" s="12">
        <f>IF(Control!$C$11="Highly pure",Parameters!$C$11*'Water demand'!E279/1000,IF(Control!$C$11="Tap water",0,Parameters!$C$21*'Water demand'!E279/1000))</f>
        <v>0</v>
      </c>
      <c r="F279" s="12">
        <f>IF(Control!$C$11="Highly pure",Parameters!$C$11*'Water demand'!F279/1000,IF(Control!$C$11="Tap water",0,Parameters!$C$21*'Water demand'!F279/1000))</f>
        <v>0</v>
      </c>
      <c r="G279" s="12">
        <f>IF(Control!$C$11="Highly pure",Parameters!$C$11*'Water demand'!G279/1000,IF(Control!$C$11="Tap water",0,Parameters!$C$21*'Water demand'!G279/1000))</f>
        <v>0</v>
      </c>
      <c r="H279" s="12">
        <f>IF(Control!$C$11="Highly pure",Parameters!$C$11*'Water demand'!H279/1000,IF(Control!$C$11="Tap water",0,Parameters!$C$21*'Water demand'!H279/1000))</f>
        <v>0</v>
      </c>
      <c r="I279" s="12">
        <f>IF(Control!$C$11="Highly pure",Parameters!$C$11*'Water demand'!I279/1000,IF(Control!$C$11="Tap water",0,Parameters!$C$21*'Water demand'!I279/1000))</f>
        <v>0</v>
      </c>
      <c r="J279" s="12">
        <f>IF(Control!$C$11="Highly pure",Parameters!$C$11*'Water demand'!J279/1000,IF(Control!$C$11="Tap water",0,Parameters!$C$21*'Water demand'!J279/1000))</f>
        <v>0</v>
      </c>
      <c r="K279" s="12">
        <f>IF(Control!$C$11="Highly pure",Parameters!$C$11*'Water demand'!K279/1000,IF(Control!$C$11="Tap water",0,Parameters!$C$21*'Water demand'!K279/1000))</f>
        <v>0</v>
      </c>
      <c r="L279" s="12">
        <f>IF(Control!$C$11="Highly pure",Parameters!$C$11*'Water demand'!L279/1000,IF(Control!$C$11="Tap water",0,Parameters!$C$21*'Water demand'!L279/1000))</f>
        <v>0</v>
      </c>
      <c r="M279" s="12">
        <f>IF(Control!$C$11="Highly pure",Parameters!$C$11*'Water demand'!M279/1000,IF(Control!$C$11="Tap water",0,Parameters!$C$21*'Water demand'!M279/1000))</f>
        <v>0</v>
      </c>
      <c r="N279" s="12">
        <f>IF(Control!$C$11="Highly pure",Parameters!$C$11*'Water demand'!N279/1000,IF(Control!$C$11="Tap water",0,Parameters!$C$21*'Water demand'!N279/1000))</f>
        <v>0</v>
      </c>
      <c r="O279" s="12">
        <f>IF(Control!$C$11="Highly pure",Parameters!$C$11*'Water demand'!O279/1000,IF(Control!$C$11="Tap water",0,Parameters!$C$21*'Water demand'!O279/1000))</f>
        <v>0</v>
      </c>
      <c r="P279" s="12">
        <f>IF(Control!$C$11="Highly pure",Parameters!$C$11*'Water demand'!P279/1000,IF(Control!$C$11="Tap water",0,Parameters!$C$21*'Water demand'!P279/1000))</f>
        <v>0</v>
      </c>
      <c r="Q279" s="12">
        <f>IF(Control!$C$11="Highly pure",Parameters!$C$11*'Water demand'!Q279/1000,IF(Control!$C$11="Tap water",0,Parameters!$C$21*'Water demand'!Q279/1000))</f>
        <v>0</v>
      </c>
      <c r="R279" s="12">
        <f>IF(Control!$C$11="Highly pure",Parameters!$C$11*'Water demand'!R279/1000,IF(Control!$C$11="Tap water",0,Parameters!$C$21*'Water demand'!R279/1000))</f>
        <v>0</v>
      </c>
      <c r="S279" s="12">
        <f>IF(Control!$C$11="Highly pure",Parameters!$C$11*'Water demand'!S279/1000,IF(Control!$C$11="Tap water",0,Parameters!$C$21*'Water demand'!S279/1000))</f>
        <v>0</v>
      </c>
      <c r="T279" s="12">
        <f>IF(Control!$C$11="Highly pure",Parameters!$C$11*'Water demand'!T279/1000,IF(Control!$C$11="Tap water",0,Parameters!$C$21*'Water demand'!T279/1000))</f>
        <v>0</v>
      </c>
      <c r="U279" s="12">
        <f>IF(Control!$C$11="Highly pure",Parameters!$C$11*'Water demand'!U279/1000,IF(Control!$C$11="Tap water",0,Parameters!$C$21*'Water demand'!U279/1000))</f>
        <v>0</v>
      </c>
      <c r="V279" s="12">
        <f>IF(Control!$C$11="Highly pure",Parameters!$C$11*'Water demand'!V279/1000,IF(Control!$C$11="Tap water",0,Parameters!$C$21*'Water demand'!V279/1000))</f>
        <v>0</v>
      </c>
      <c r="W279" s="12">
        <f>IF(Control!$C$11="Highly pure",Parameters!$C$11*'Water demand'!W279/1000,IF(Control!$C$11="Tap water",0,Parameters!$C$21*'Water demand'!W279/1000))</f>
        <v>0</v>
      </c>
      <c r="X279" s="12">
        <f>IF(Control!$C$11="Highly pure",Parameters!$C$11*'Water demand'!X279/1000,IF(Control!$C$11="Tap water",0,Parameters!$C$21*'Water demand'!X279/1000))</f>
        <v>0</v>
      </c>
      <c r="Y279" s="12">
        <f>IF(Control!$C$11="Highly pure",Parameters!$C$11*'Water demand'!Y279/1000,IF(Control!$C$11="Tap water",0,Parameters!$C$21*'Water demand'!Y279/1000))</f>
        <v>0</v>
      </c>
      <c r="Z279" s="12">
        <f>IF(Control!$C$11="Highly pure",Parameters!$C$11*'Water demand'!Z279/1000,IF(Control!$C$11="Tap water",0,Parameters!$C$21*'Water demand'!Z279/1000))</f>
        <v>0</v>
      </c>
      <c r="AB279" s="7">
        <f t="shared" si="4"/>
        <v>0</v>
      </c>
    </row>
    <row r="280" spans="2:28" x14ac:dyDescent="0.2">
      <c r="B280" s="6">
        <v>44474</v>
      </c>
      <c r="C280" s="12">
        <f>IF(Control!$C$11="Highly pure",Parameters!$C$11*'Water demand'!C280/1000,IF(Control!$C$11="Tap water",0,Parameters!$C$21*'Water demand'!C280/1000))</f>
        <v>0</v>
      </c>
      <c r="D280" s="12">
        <f>IF(Control!$C$11="Highly pure",Parameters!$C$11*'Water demand'!D280/1000,IF(Control!$C$11="Tap water",0,Parameters!$C$21*'Water demand'!D280/1000))</f>
        <v>0</v>
      </c>
      <c r="E280" s="12">
        <f>IF(Control!$C$11="Highly pure",Parameters!$C$11*'Water demand'!E280/1000,IF(Control!$C$11="Tap water",0,Parameters!$C$21*'Water demand'!E280/1000))</f>
        <v>0</v>
      </c>
      <c r="F280" s="12">
        <f>IF(Control!$C$11="Highly pure",Parameters!$C$11*'Water demand'!F280/1000,IF(Control!$C$11="Tap water",0,Parameters!$C$21*'Water demand'!F280/1000))</f>
        <v>0</v>
      </c>
      <c r="G280" s="12">
        <f>IF(Control!$C$11="Highly pure",Parameters!$C$11*'Water demand'!G280/1000,IF(Control!$C$11="Tap water",0,Parameters!$C$21*'Water demand'!G280/1000))</f>
        <v>0</v>
      </c>
      <c r="H280" s="12">
        <f>IF(Control!$C$11="Highly pure",Parameters!$C$11*'Water demand'!H280/1000,IF(Control!$C$11="Tap water",0,Parameters!$C$21*'Water demand'!H280/1000))</f>
        <v>0</v>
      </c>
      <c r="I280" s="12">
        <f>IF(Control!$C$11="Highly pure",Parameters!$C$11*'Water demand'!I280/1000,IF(Control!$C$11="Tap water",0,Parameters!$C$21*'Water demand'!I280/1000))</f>
        <v>0</v>
      </c>
      <c r="J280" s="12">
        <f>IF(Control!$C$11="Highly pure",Parameters!$C$11*'Water demand'!J280/1000,IF(Control!$C$11="Tap water",0,Parameters!$C$21*'Water demand'!J280/1000))</f>
        <v>0</v>
      </c>
      <c r="K280" s="12">
        <f>IF(Control!$C$11="Highly pure",Parameters!$C$11*'Water demand'!K280/1000,IF(Control!$C$11="Tap water",0,Parameters!$C$21*'Water demand'!K280/1000))</f>
        <v>0</v>
      </c>
      <c r="L280" s="12">
        <f>IF(Control!$C$11="Highly pure",Parameters!$C$11*'Water demand'!L280/1000,IF(Control!$C$11="Tap water",0,Parameters!$C$21*'Water demand'!L280/1000))</f>
        <v>0</v>
      </c>
      <c r="M280" s="12">
        <f>IF(Control!$C$11="Highly pure",Parameters!$C$11*'Water demand'!M280/1000,IF(Control!$C$11="Tap water",0,Parameters!$C$21*'Water demand'!M280/1000))</f>
        <v>0</v>
      </c>
      <c r="N280" s="12">
        <f>IF(Control!$C$11="Highly pure",Parameters!$C$11*'Water demand'!N280/1000,IF(Control!$C$11="Tap water",0,Parameters!$C$21*'Water demand'!N280/1000))</f>
        <v>0</v>
      </c>
      <c r="O280" s="12">
        <f>IF(Control!$C$11="Highly pure",Parameters!$C$11*'Water demand'!O280/1000,IF(Control!$C$11="Tap water",0,Parameters!$C$21*'Water demand'!O280/1000))</f>
        <v>0</v>
      </c>
      <c r="P280" s="12">
        <f>IF(Control!$C$11="Highly pure",Parameters!$C$11*'Water demand'!P280/1000,IF(Control!$C$11="Tap water",0,Parameters!$C$21*'Water demand'!P280/1000))</f>
        <v>0</v>
      </c>
      <c r="Q280" s="12">
        <f>IF(Control!$C$11="Highly pure",Parameters!$C$11*'Water demand'!Q280/1000,IF(Control!$C$11="Tap water",0,Parameters!$C$21*'Water demand'!Q280/1000))</f>
        <v>0</v>
      </c>
      <c r="R280" s="12">
        <f>IF(Control!$C$11="Highly pure",Parameters!$C$11*'Water demand'!R280/1000,IF(Control!$C$11="Tap water",0,Parameters!$C$21*'Water demand'!R280/1000))</f>
        <v>0</v>
      </c>
      <c r="S280" s="12">
        <f>IF(Control!$C$11="Highly pure",Parameters!$C$11*'Water demand'!S280/1000,IF(Control!$C$11="Tap water",0,Parameters!$C$21*'Water demand'!S280/1000))</f>
        <v>0</v>
      </c>
      <c r="T280" s="12">
        <f>IF(Control!$C$11="Highly pure",Parameters!$C$11*'Water demand'!T280/1000,IF(Control!$C$11="Tap water",0,Parameters!$C$21*'Water demand'!T280/1000))</f>
        <v>0</v>
      </c>
      <c r="U280" s="12">
        <f>IF(Control!$C$11="Highly pure",Parameters!$C$11*'Water demand'!U280/1000,IF(Control!$C$11="Tap water",0,Parameters!$C$21*'Water demand'!U280/1000))</f>
        <v>0</v>
      </c>
      <c r="V280" s="12">
        <f>IF(Control!$C$11="Highly pure",Parameters!$C$11*'Water demand'!V280/1000,IF(Control!$C$11="Tap water",0,Parameters!$C$21*'Water demand'!V280/1000))</f>
        <v>0</v>
      </c>
      <c r="W280" s="12">
        <f>IF(Control!$C$11="Highly pure",Parameters!$C$11*'Water demand'!W280/1000,IF(Control!$C$11="Tap water",0,Parameters!$C$21*'Water demand'!W280/1000))</f>
        <v>0</v>
      </c>
      <c r="X280" s="12">
        <f>IF(Control!$C$11="Highly pure",Parameters!$C$11*'Water demand'!X280/1000,IF(Control!$C$11="Tap water",0,Parameters!$C$21*'Water demand'!X280/1000))</f>
        <v>0</v>
      </c>
      <c r="Y280" s="12">
        <f>IF(Control!$C$11="Highly pure",Parameters!$C$11*'Water demand'!Y280/1000,IF(Control!$C$11="Tap water",0,Parameters!$C$21*'Water demand'!Y280/1000))</f>
        <v>0</v>
      </c>
      <c r="Z280" s="12">
        <f>IF(Control!$C$11="Highly pure",Parameters!$C$11*'Water demand'!Z280/1000,IF(Control!$C$11="Tap water",0,Parameters!$C$21*'Water demand'!Z280/1000))</f>
        <v>0</v>
      </c>
      <c r="AB280" s="7">
        <f t="shared" si="4"/>
        <v>0</v>
      </c>
    </row>
    <row r="281" spans="2:28" x14ac:dyDescent="0.2">
      <c r="B281" s="6">
        <v>44475</v>
      </c>
      <c r="C281" s="12">
        <f>IF(Control!$C$11="Highly pure",Parameters!$C$11*'Water demand'!C281/1000,IF(Control!$C$11="Tap water",0,Parameters!$C$21*'Water demand'!C281/1000))</f>
        <v>0</v>
      </c>
      <c r="D281" s="12">
        <f>IF(Control!$C$11="Highly pure",Parameters!$C$11*'Water demand'!D281/1000,IF(Control!$C$11="Tap water",0,Parameters!$C$21*'Water demand'!D281/1000))</f>
        <v>0</v>
      </c>
      <c r="E281" s="12">
        <f>IF(Control!$C$11="Highly pure",Parameters!$C$11*'Water demand'!E281/1000,IF(Control!$C$11="Tap water",0,Parameters!$C$21*'Water demand'!E281/1000))</f>
        <v>0</v>
      </c>
      <c r="F281" s="12">
        <f>IF(Control!$C$11="Highly pure",Parameters!$C$11*'Water demand'!F281/1000,IF(Control!$C$11="Tap water",0,Parameters!$C$21*'Water demand'!F281/1000))</f>
        <v>0</v>
      </c>
      <c r="G281" s="12">
        <f>IF(Control!$C$11="Highly pure",Parameters!$C$11*'Water demand'!G281/1000,IF(Control!$C$11="Tap water",0,Parameters!$C$21*'Water demand'!G281/1000))</f>
        <v>0</v>
      </c>
      <c r="H281" s="12">
        <f>IF(Control!$C$11="Highly pure",Parameters!$C$11*'Water demand'!H281/1000,IF(Control!$C$11="Tap water",0,Parameters!$C$21*'Water demand'!H281/1000))</f>
        <v>0</v>
      </c>
      <c r="I281" s="12">
        <f>IF(Control!$C$11="Highly pure",Parameters!$C$11*'Water demand'!I281/1000,IF(Control!$C$11="Tap water",0,Parameters!$C$21*'Water demand'!I281/1000))</f>
        <v>0</v>
      </c>
      <c r="J281" s="12">
        <f>IF(Control!$C$11="Highly pure",Parameters!$C$11*'Water demand'!J281/1000,IF(Control!$C$11="Tap water",0,Parameters!$C$21*'Water demand'!J281/1000))</f>
        <v>0</v>
      </c>
      <c r="K281" s="12">
        <f>IF(Control!$C$11="Highly pure",Parameters!$C$11*'Water demand'!K281/1000,IF(Control!$C$11="Tap water",0,Parameters!$C$21*'Water demand'!K281/1000))</f>
        <v>0</v>
      </c>
      <c r="L281" s="12">
        <f>IF(Control!$C$11="Highly pure",Parameters!$C$11*'Water demand'!L281/1000,IF(Control!$C$11="Tap water",0,Parameters!$C$21*'Water demand'!L281/1000))</f>
        <v>0</v>
      </c>
      <c r="M281" s="12">
        <f>IF(Control!$C$11="Highly pure",Parameters!$C$11*'Water demand'!M281/1000,IF(Control!$C$11="Tap water",0,Parameters!$C$21*'Water demand'!M281/1000))</f>
        <v>0</v>
      </c>
      <c r="N281" s="12">
        <f>IF(Control!$C$11="Highly pure",Parameters!$C$11*'Water demand'!N281/1000,IF(Control!$C$11="Tap water",0,Parameters!$C$21*'Water demand'!N281/1000))</f>
        <v>0</v>
      </c>
      <c r="O281" s="12">
        <f>IF(Control!$C$11="Highly pure",Parameters!$C$11*'Water demand'!O281/1000,IF(Control!$C$11="Tap water",0,Parameters!$C$21*'Water demand'!O281/1000))</f>
        <v>0</v>
      </c>
      <c r="P281" s="12">
        <f>IF(Control!$C$11="Highly pure",Parameters!$C$11*'Water demand'!P281/1000,IF(Control!$C$11="Tap water",0,Parameters!$C$21*'Water demand'!P281/1000))</f>
        <v>0</v>
      </c>
      <c r="Q281" s="12">
        <f>IF(Control!$C$11="Highly pure",Parameters!$C$11*'Water demand'!Q281/1000,IF(Control!$C$11="Tap water",0,Parameters!$C$21*'Water demand'!Q281/1000))</f>
        <v>0</v>
      </c>
      <c r="R281" s="12">
        <f>IF(Control!$C$11="Highly pure",Parameters!$C$11*'Water demand'!R281/1000,IF(Control!$C$11="Tap water",0,Parameters!$C$21*'Water demand'!R281/1000))</f>
        <v>0</v>
      </c>
      <c r="S281" s="12">
        <f>IF(Control!$C$11="Highly pure",Parameters!$C$11*'Water demand'!S281/1000,IF(Control!$C$11="Tap water",0,Parameters!$C$21*'Water demand'!S281/1000))</f>
        <v>0</v>
      </c>
      <c r="T281" s="12">
        <f>IF(Control!$C$11="Highly pure",Parameters!$C$11*'Water demand'!T281/1000,IF(Control!$C$11="Tap water",0,Parameters!$C$21*'Water demand'!T281/1000))</f>
        <v>0</v>
      </c>
      <c r="U281" s="12">
        <f>IF(Control!$C$11="Highly pure",Parameters!$C$11*'Water demand'!U281/1000,IF(Control!$C$11="Tap water",0,Parameters!$C$21*'Water demand'!U281/1000))</f>
        <v>0</v>
      </c>
      <c r="V281" s="12">
        <f>IF(Control!$C$11="Highly pure",Parameters!$C$11*'Water demand'!V281/1000,IF(Control!$C$11="Tap water",0,Parameters!$C$21*'Water demand'!V281/1000))</f>
        <v>0</v>
      </c>
      <c r="W281" s="12">
        <f>IF(Control!$C$11="Highly pure",Parameters!$C$11*'Water demand'!W281/1000,IF(Control!$C$11="Tap water",0,Parameters!$C$21*'Water demand'!W281/1000))</f>
        <v>0</v>
      </c>
      <c r="X281" s="12">
        <f>IF(Control!$C$11="Highly pure",Parameters!$C$11*'Water demand'!X281/1000,IF(Control!$C$11="Tap water",0,Parameters!$C$21*'Water demand'!X281/1000))</f>
        <v>0</v>
      </c>
      <c r="Y281" s="12">
        <f>IF(Control!$C$11="Highly pure",Parameters!$C$11*'Water demand'!Y281/1000,IF(Control!$C$11="Tap water",0,Parameters!$C$21*'Water demand'!Y281/1000))</f>
        <v>0</v>
      </c>
      <c r="Z281" s="12">
        <f>IF(Control!$C$11="Highly pure",Parameters!$C$11*'Water demand'!Z281/1000,IF(Control!$C$11="Tap water",0,Parameters!$C$21*'Water demand'!Z281/1000))</f>
        <v>0</v>
      </c>
      <c r="AB281" s="7">
        <f t="shared" si="4"/>
        <v>0</v>
      </c>
    </row>
    <row r="282" spans="2:28" x14ac:dyDescent="0.2">
      <c r="B282" s="6">
        <v>44476</v>
      </c>
      <c r="C282" s="12">
        <f>IF(Control!$C$11="Highly pure",Parameters!$C$11*'Water demand'!C282/1000,IF(Control!$C$11="Tap water",0,Parameters!$C$21*'Water demand'!C282/1000))</f>
        <v>0</v>
      </c>
      <c r="D282" s="12">
        <f>IF(Control!$C$11="Highly pure",Parameters!$C$11*'Water demand'!D282/1000,IF(Control!$C$11="Tap water",0,Parameters!$C$21*'Water demand'!D282/1000))</f>
        <v>0</v>
      </c>
      <c r="E282" s="12">
        <f>IF(Control!$C$11="Highly pure",Parameters!$C$11*'Water demand'!E282/1000,IF(Control!$C$11="Tap water",0,Parameters!$C$21*'Water demand'!E282/1000))</f>
        <v>0</v>
      </c>
      <c r="F282" s="12">
        <f>IF(Control!$C$11="Highly pure",Parameters!$C$11*'Water demand'!F282/1000,IF(Control!$C$11="Tap water",0,Parameters!$C$21*'Water demand'!F282/1000))</f>
        <v>0</v>
      </c>
      <c r="G282" s="12">
        <f>IF(Control!$C$11="Highly pure",Parameters!$C$11*'Water demand'!G282/1000,IF(Control!$C$11="Tap water",0,Parameters!$C$21*'Water demand'!G282/1000))</f>
        <v>0</v>
      </c>
      <c r="H282" s="12">
        <f>IF(Control!$C$11="Highly pure",Parameters!$C$11*'Water demand'!H282/1000,IF(Control!$C$11="Tap water",0,Parameters!$C$21*'Water demand'!H282/1000))</f>
        <v>0</v>
      </c>
      <c r="I282" s="12">
        <f>IF(Control!$C$11="Highly pure",Parameters!$C$11*'Water demand'!I282/1000,IF(Control!$C$11="Tap water",0,Parameters!$C$21*'Water demand'!I282/1000))</f>
        <v>0</v>
      </c>
      <c r="J282" s="12">
        <f>IF(Control!$C$11="Highly pure",Parameters!$C$11*'Water demand'!J282/1000,IF(Control!$C$11="Tap water",0,Parameters!$C$21*'Water demand'!J282/1000))</f>
        <v>0</v>
      </c>
      <c r="K282" s="12">
        <f>IF(Control!$C$11="Highly pure",Parameters!$C$11*'Water demand'!K282/1000,IF(Control!$C$11="Tap water",0,Parameters!$C$21*'Water demand'!K282/1000))</f>
        <v>0</v>
      </c>
      <c r="L282" s="12">
        <f>IF(Control!$C$11="Highly pure",Parameters!$C$11*'Water demand'!L282/1000,IF(Control!$C$11="Tap water",0,Parameters!$C$21*'Water demand'!L282/1000))</f>
        <v>0</v>
      </c>
      <c r="M282" s="12">
        <f>IF(Control!$C$11="Highly pure",Parameters!$C$11*'Water demand'!M282/1000,IF(Control!$C$11="Tap water",0,Parameters!$C$21*'Water demand'!M282/1000))</f>
        <v>0</v>
      </c>
      <c r="N282" s="12">
        <f>IF(Control!$C$11="Highly pure",Parameters!$C$11*'Water demand'!N282/1000,IF(Control!$C$11="Tap water",0,Parameters!$C$21*'Water demand'!N282/1000))</f>
        <v>0</v>
      </c>
      <c r="O282" s="12">
        <f>IF(Control!$C$11="Highly pure",Parameters!$C$11*'Water demand'!O282/1000,IF(Control!$C$11="Tap water",0,Parameters!$C$21*'Water demand'!O282/1000))</f>
        <v>0</v>
      </c>
      <c r="P282" s="12">
        <f>IF(Control!$C$11="Highly pure",Parameters!$C$11*'Water demand'!P282/1000,IF(Control!$C$11="Tap water",0,Parameters!$C$21*'Water demand'!P282/1000))</f>
        <v>0</v>
      </c>
      <c r="Q282" s="12">
        <f>IF(Control!$C$11="Highly pure",Parameters!$C$11*'Water demand'!Q282/1000,IF(Control!$C$11="Tap water",0,Parameters!$C$21*'Water demand'!Q282/1000))</f>
        <v>0</v>
      </c>
      <c r="R282" s="12">
        <f>IF(Control!$C$11="Highly pure",Parameters!$C$11*'Water demand'!R282/1000,IF(Control!$C$11="Tap water",0,Parameters!$C$21*'Water demand'!R282/1000))</f>
        <v>0</v>
      </c>
      <c r="S282" s="12">
        <f>IF(Control!$C$11="Highly pure",Parameters!$C$11*'Water demand'!S282/1000,IF(Control!$C$11="Tap water",0,Parameters!$C$21*'Water demand'!S282/1000))</f>
        <v>0</v>
      </c>
      <c r="T282" s="12">
        <f>IF(Control!$C$11="Highly pure",Parameters!$C$11*'Water demand'!T282/1000,IF(Control!$C$11="Tap water",0,Parameters!$C$21*'Water demand'!T282/1000))</f>
        <v>0</v>
      </c>
      <c r="U282" s="12">
        <f>IF(Control!$C$11="Highly pure",Parameters!$C$11*'Water demand'!U282/1000,IF(Control!$C$11="Tap water",0,Parameters!$C$21*'Water demand'!U282/1000))</f>
        <v>0</v>
      </c>
      <c r="V282" s="12">
        <f>IF(Control!$C$11="Highly pure",Parameters!$C$11*'Water demand'!V282/1000,IF(Control!$C$11="Tap water",0,Parameters!$C$21*'Water demand'!V282/1000))</f>
        <v>0</v>
      </c>
      <c r="W282" s="12">
        <f>IF(Control!$C$11="Highly pure",Parameters!$C$11*'Water demand'!W282/1000,IF(Control!$C$11="Tap water",0,Parameters!$C$21*'Water demand'!W282/1000))</f>
        <v>0</v>
      </c>
      <c r="X282" s="12">
        <f>IF(Control!$C$11="Highly pure",Parameters!$C$11*'Water demand'!X282/1000,IF(Control!$C$11="Tap water",0,Parameters!$C$21*'Water demand'!X282/1000))</f>
        <v>0</v>
      </c>
      <c r="Y282" s="12">
        <f>IF(Control!$C$11="Highly pure",Parameters!$C$11*'Water demand'!Y282/1000,IF(Control!$C$11="Tap water",0,Parameters!$C$21*'Water demand'!Y282/1000))</f>
        <v>0</v>
      </c>
      <c r="Z282" s="12">
        <f>IF(Control!$C$11="Highly pure",Parameters!$C$11*'Water demand'!Z282/1000,IF(Control!$C$11="Tap water",0,Parameters!$C$21*'Water demand'!Z282/1000))</f>
        <v>0</v>
      </c>
      <c r="AB282" s="7">
        <f t="shared" si="4"/>
        <v>0</v>
      </c>
    </row>
    <row r="283" spans="2:28" x14ac:dyDescent="0.2">
      <c r="B283" s="6">
        <v>44477</v>
      </c>
      <c r="C283" s="12">
        <f>IF(Control!$C$11="Highly pure",Parameters!$C$11*'Water demand'!C283/1000,IF(Control!$C$11="Tap water",0,Parameters!$C$21*'Water demand'!C283/1000))</f>
        <v>0</v>
      </c>
      <c r="D283" s="12">
        <f>IF(Control!$C$11="Highly pure",Parameters!$C$11*'Water demand'!D283/1000,IF(Control!$C$11="Tap water",0,Parameters!$C$21*'Water demand'!D283/1000))</f>
        <v>0</v>
      </c>
      <c r="E283" s="12">
        <f>IF(Control!$C$11="Highly pure",Parameters!$C$11*'Water demand'!E283/1000,IF(Control!$C$11="Tap water",0,Parameters!$C$21*'Water demand'!E283/1000))</f>
        <v>0</v>
      </c>
      <c r="F283" s="12">
        <f>IF(Control!$C$11="Highly pure",Parameters!$C$11*'Water demand'!F283/1000,IF(Control!$C$11="Tap water",0,Parameters!$C$21*'Water demand'!F283/1000))</f>
        <v>0</v>
      </c>
      <c r="G283" s="12">
        <f>IF(Control!$C$11="Highly pure",Parameters!$C$11*'Water demand'!G283/1000,IF(Control!$C$11="Tap water",0,Parameters!$C$21*'Water demand'!G283/1000))</f>
        <v>0</v>
      </c>
      <c r="H283" s="12">
        <f>IF(Control!$C$11="Highly pure",Parameters!$C$11*'Water demand'!H283/1000,IF(Control!$C$11="Tap water",0,Parameters!$C$21*'Water demand'!H283/1000))</f>
        <v>0</v>
      </c>
      <c r="I283" s="12">
        <f>IF(Control!$C$11="Highly pure",Parameters!$C$11*'Water demand'!I283/1000,IF(Control!$C$11="Tap water",0,Parameters!$C$21*'Water demand'!I283/1000))</f>
        <v>0</v>
      </c>
      <c r="J283" s="12">
        <f>IF(Control!$C$11="Highly pure",Parameters!$C$11*'Water demand'!J283/1000,IF(Control!$C$11="Tap water",0,Parameters!$C$21*'Water demand'!J283/1000))</f>
        <v>0</v>
      </c>
      <c r="K283" s="12">
        <f>IF(Control!$C$11="Highly pure",Parameters!$C$11*'Water demand'!K283/1000,IF(Control!$C$11="Tap water",0,Parameters!$C$21*'Water demand'!K283/1000))</f>
        <v>0</v>
      </c>
      <c r="L283" s="12">
        <f>IF(Control!$C$11="Highly pure",Parameters!$C$11*'Water demand'!L283/1000,IF(Control!$C$11="Tap water",0,Parameters!$C$21*'Water demand'!L283/1000))</f>
        <v>0</v>
      </c>
      <c r="M283" s="12">
        <f>IF(Control!$C$11="Highly pure",Parameters!$C$11*'Water demand'!M283/1000,IF(Control!$C$11="Tap water",0,Parameters!$C$21*'Water demand'!M283/1000))</f>
        <v>0</v>
      </c>
      <c r="N283" s="12">
        <f>IF(Control!$C$11="Highly pure",Parameters!$C$11*'Water demand'!N283/1000,IF(Control!$C$11="Tap water",0,Parameters!$C$21*'Water demand'!N283/1000))</f>
        <v>0</v>
      </c>
      <c r="O283" s="12">
        <f>IF(Control!$C$11="Highly pure",Parameters!$C$11*'Water demand'!O283/1000,IF(Control!$C$11="Tap water",0,Parameters!$C$21*'Water demand'!O283/1000))</f>
        <v>0</v>
      </c>
      <c r="P283" s="12">
        <f>IF(Control!$C$11="Highly pure",Parameters!$C$11*'Water demand'!P283/1000,IF(Control!$C$11="Tap water",0,Parameters!$C$21*'Water demand'!P283/1000))</f>
        <v>0</v>
      </c>
      <c r="Q283" s="12">
        <f>IF(Control!$C$11="Highly pure",Parameters!$C$11*'Water demand'!Q283/1000,IF(Control!$C$11="Tap water",0,Parameters!$C$21*'Water demand'!Q283/1000))</f>
        <v>0</v>
      </c>
      <c r="R283" s="12">
        <f>IF(Control!$C$11="Highly pure",Parameters!$C$11*'Water demand'!R283/1000,IF(Control!$C$11="Tap water",0,Parameters!$C$21*'Water demand'!R283/1000))</f>
        <v>0</v>
      </c>
      <c r="S283" s="12">
        <f>IF(Control!$C$11="Highly pure",Parameters!$C$11*'Water demand'!S283/1000,IF(Control!$C$11="Tap water",0,Parameters!$C$21*'Water demand'!S283/1000))</f>
        <v>0</v>
      </c>
      <c r="T283" s="12">
        <f>IF(Control!$C$11="Highly pure",Parameters!$C$11*'Water demand'!T283/1000,IF(Control!$C$11="Tap water",0,Parameters!$C$21*'Water demand'!T283/1000))</f>
        <v>0</v>
      </c>
      <c r="U283" s="12">
        <f>IF(Control!$C$11="Highly pure",Parameters!$C$11*'Water demand'!U283/1000,IF(Control!$C$11="Tap water",0,Parameters!$C$21*'Water demand'!U283/1000))</f>
        <v>0</v>
      </c>
      <c r="V283" s="12">
        <f>IF(Control!$C$11="Highly pure",Parameters!$C$11*'Water demand'!V283/1000,IF(Control!$C$11="Tap water",0,Parameters!$C$21*'Water demand'!V283/1000))</f>
        <v>0</v>
      </c>
      <c r="W283" s="12">
        <f>IF(Control!$C$11="Highly pure",Parameters!$C$11*'Water demand'!W283/1000,IF(Control!$C$11="Tap water",0,Parameters!$C$21*'Water demand'!W283/1000))</f>
        <v>0</v>
      </c>
      <c r="X283" s="12">
        <f>IF(Control!$C$11="Highly pure",Parameters!$C$11*'Water demand'!X283/1000,IF(Control!$C$11="Tap water",0,Parameters!$C$21*'Water demand'!X283/1000))</f>
        <v>0</v>
      </c>
      <c r="Y283" s="12">
        <f>IF(Control!$C$11="Highly pure",Parameters!$C$11*'Water demand'!Y283/1000,IF(Control!$C$11="Tap water",0,Parameters!$C$21*'Water demand'!Y283/1000))</f>
        <v>0</v>
      </c>
      <c r="Z283" s="12">
        <f>IF(Control!$C$11="Highly pure",Parameters!$C$11*'Water demand'!Z283/1000,IF(Control!$C$11="Tap water",0,Parameters!$C$21*'Water demand'!Z283/1000))</f>
        <v>0</v>
      </c>
      <c r="AB283" s="7">
        <f t="shared" si="4"/>
        <v>0</v>
      </c>
    </row>
    <row r="284" spans="2:28" x14ac:dyDescent="0.2">
      <c r="B284" s="6">
        <v>44478</v>
      </c>
      <c r="C284" s="12">
        <f>IF(Control!$C$11="Highly pure",Parameters!$C$11*'Water demand'!C284/1000,IF(Control!$C$11="Tap water",0,Parameters!$C$21*'Water demand'!C284/1000))</f>
        <v>0</v>
      </c>
      <c r="D284" s="12">
        <f>IF(Control!$C$11="Highly pure",Parameters!$C$11*'Water demand'!D284/1000,IF(Control!$C$11="Tap water",0,Parameters!$C$21*'Water demand'!D284/1000))</f>
        <v>0</v>
      </c>
      <c r="E284" s="12">
        <f>IF(Control!$C$11="Highly pure",Parameters!$C$11*'Water demand'!E284/1000,IF(Control!$C$11="Tap water",0,Parameters!$C$21*'Water demand'!E284/1000))</f>
        <v>0</v>
      </c>
      <c r="F284" s="12">
        <f>IF(Control!$C$11="Highly pure",Parameters!$C$11*'Water demand'!F284/1000,IF(Control!$C$11="Tap water",0,Parameters!$C$21*'Water demand'!F284/1000))</f>
        <v>0</v>
      </c>
      <c r="G284" s="12">
        <f>IF(Control!$C$11="Highly pure",Parameters!$C$11*'Water demand'!G284/1000,IF(Control!$C$11="Tap water",0,Parameters!$C$21*'Water demand'!G284/1000))</f>
        <v>0</v>
      </c>
      <c r="H284" s="12">
        <f>IF(Control!$C$11="Highly pure",Parameters!$C$11*'Water demand'!H284/1000,IF(Control!$C$11="Tap water",0,Parameters!$C$21*'Water demand'!H284/1000))</f>
        <v>0</v>
      </c>
      <c r="I284" s="12">
        <f>IF(Control!$C$11="Highly pure",Parameters!$C$11*'Water demand'!I284/1000,IF(Control!$C$11="Tap water",0,Parameters!$C$21*'Water demand'!I284/1000))</f>
        <v>0</v>
      </c>
      <c r="J284" s="12">
        <f>IF(Control!$C$11="Highly pure",Parameters!$C$11*'Water demand'!J284/1000,IF(Control!$C$11="Tap water",0,Parameters!$C$21*'Water demand'!J284/1000))</f>
        <v>0</v>
      </c>
      <c r="K284" s="12">
        <f>IF(Control!$C$11="Highly pure",Parameters!$C$11*'Water demand'!K284/1000,IF(Control!$C$11="Tap water",0,Parameters!$C$21*'Water demand'!K284/1000))</f>
        <v>0</v>
      </c>
      <c r="L284" s="12">
        <f>IF(Control!$C$11="Highly pure",Parameters!$C$11*'Water demand'!L284/1000,IF(Control!$C$11="Tap water",0,Parameters!$C$21*'Water demand'!L284/1000))</f>
        <v>0</v>
      </c>
      <c r="M284" s="12">
        <f>IF(Control!$C$11="Highly pure",Parameters!$C$11*'Water demand'!M284/1000,IF(Control!$C$11="Tap water",0,Parameters!$C$21*'Water demand'!M284/1000))</f>
        <v>0</v>
      </c>
      <c r="N284" s="12">
        <f>IF(Control!$C$11="Highly pure",Parameters!$C$11*'Water demand'!N284/1000,IF(Control!$C$11="Tap water",0,Parameters!$C$21*'Water demand'!N284/1000))</f>
        <v>0</v>
      </c>
      <c r="O284" s="12">
        <f>IF(Control!$C$11="Highly pure",Parameters!$C$11*'Water demand'!O284/1000,IF(Control!$C$11="Tap water",0,Parameters!$C$21*'Water demand'!O284/1000))</f>
        <v>0</v>
      </c>
      <c r="P284" s="12">
        <f>IF(Control!$C$11="Highly pure",Parameters!$C$11*'Water demand'!P284/1000,IF(Control!$C$11="Tap water",0,Parameters!$C$21*'Water demand'!P284/1000))</f>
        <v>0</v>
      </c>
      <c r="Q284" s="12">
        <f>IF(Control!$C$11="Highly pure",Parameters!$C$11*'Water demand'!Q284/1000,IF(Control!$C$11="Tap water",0,Parameters!$C$21*'Water demand'!Q284/1000))</f>
        <v>0</v>
      </c>
      <c r="R284" s="12">
        <f>IF(Control!$C$11="Highly pure",Parameters!$C$11*'Water demand'!R284/1000,IF(Control!$C$11="Tap water",0,Parameters!$C$21*'Water demand'!R284/1000))</f>
        <v>0</v>
      </c>
      <c r="S284" s="12">
        <f>IF(Control!$C$11="Highly pure",Parameters!$C$11*'Water demand'!S284/1000,IF(Control!$C$11="Tap water",0,Parameters!$C$21*'Water demand'!S284/1000))</f>
        <v>0</v>
      </c>
      <c r="T284" s="12">
        <f>IF(Control!$C$11="Highly pure",Parameters!$C$11*'Water demand'!T284/1000,IF(Control!$C$11="Tap water",0,Parameters!$C$21*'Water demand'!T284/1000))</f>
        <v>0</v>
      </c>
      <c r="U284" s="12">
        <f>IF(Control!$C$11="Highly pure",Parameters!$C$11*'Water demand'!U284/1000,IF(Control!$C$11="Tap water",0,Parameters!$C$21*'Water demand'!U284/1000))</f>
        <v>0</v>
      </c>
      <c r="V284" s="12">
        <f>IF(Control!$C$11="Highly pure",Parameters!$C$11*'Water demand'!V284/1000,IF(Control!$C$11="Tap water",0,Parameters!$C$21*'Water demand'!V284/1000))</f>
        <v>0</v>
      </c>
      <c r="W284" s="12">
        <f>IF(Control!$C$11="Highly pure",Parameters!$C$11*'Water demand'!W284/1000,IF(Control!$C$11="Tap water",0,Parameters!$C$21*'Water demand'!W284/1000))</f>
        <v>0</v>
      </c>
      <c r="X284" s="12">
        <f>IF(Control!$C$11="Highly pure",Parameters!$C$11*'Water demand'!X284/1000,IF(Control!$C$11="Tap water",0,Parameters!$C$21*'Water demand'!X284/1000))</f>
        <v>0</v>
      </c>
      <c r="Y284" s="12">
        <f>IF(Control!$C$11="Highly pure",Parameters!$C$11*'Water demand'!Y284/1000,IF(Control!$C$11="Tap water",0,Parameters!$C$21*'Water demand'!Y284/1000))</f>
        <v>0</v>
      </c>
      <c r="Z284" s="12">
        <f>IF(Control!$C$11="Highly pure",Parameters!$C$11*'Water demand'!Z284/1000,IF(Control!$C$11="Tap water",0,Parameters!$C$21*'Water demand'!Z284/1000))</f>
        <v>0</v>
      </c>
      <c r="AB284" s="7">
        <f t="shared" si="4"/>
        <v>0</v>
      </c>
    </row>
    <row r="285" spans="2:28" x14ac:dyDescent="0.2">
      <c r="B285" s="6">
        <v>44479</v>
      </c>
      <c r="C285" s="12">
        <f>IF(Control!$C$11="Highly pure",Parameters!$C$11*'Water demand'!C285/1000,IF(Control!$C$11="Tap water",0,Parameters!$C$21*'Water demand'!C285/1000))</f>
        <v>0</v>
      </c>
      <c r="D285" s="12">
        <f>IF(Control!$C$11="Highly pure",Parameters!$C$11*'Water demand'!D285/1000,IF(Control!$C$11="Tap water",0,Parameters!$C$21*'Water demand'!D285/1000))</f>
        <v>0</v>
      </c>
      <c r="E285" s="12">
        <f>IF(Control!$C$11="Highly pure",Parameters!$C$11*'Water demand'!E285/1000,IF(Control!$C$11="Tap water",0,Parameters!$C$21*'Water demand'!E285/1000))</f>
        <v>0</v>
      </c>
      <c r="F285" s="12">
        <f>IF(Control!$C$11="Highly pure",Parameters!$C$11*'Water demand'!F285/1000,IF(Control!$C$11="Tap water",0,Parameters!$C$21*'Water demand'!F285/1000))</f>
        <v>0</v>
      </c>
      <c r="G285" s="12">
        <f>IF(Control!$C$11="Highly pure",Parameters!$C$11*'Water demand'!G285/1000,IF(Control!$C$11="Tap water",0,Parameters!$C$21*'Water demand'!G285/1000))</f>
        <v>0</v>
      </c>
      <c r="H285" s="12">
        <f>IF(Control!$C$11="Highly pure",Parameters!$C$11*'Water demand'!H285/1000,IF(Control!$C$11="Tap water",0,Parameters!$C$21*'Water demand'!H285/1000))</f>
        <v>0</v>
      </c>
      <c r="I285" s="12">
        <f>IF(Control!$C$11="Highly pure",Parameters!$C$11*'Water demand'!I285/1000,IF(Control!$C$11="Tap water",0,Parameters!$C$21*'Water demand'!I285/1000))</f>
        <v>0</v>
      </c>
      <c r="J285" s="12">
        <f>IF(Control!$C$11="Highly pure",Parameters!$C$11*'Water demand'!J285/1000,IF(Control!$C$11="Tap water",0,Parameters!$C$21*'Water demand'!J285/1000))</f>
        <v>0</v>
      </c>
      <c r="K285" s="12">
        <f>IF(Control!$C$11="Highly pure",Parameters!$C$11*'Water demand'!K285/1000,IF(Control!$C$11="Tap water",0,Parameters!$C$21*'Water demand'!K285/1000))</f>
        <v>0</v>
      </c>
      <c r="L285" s="12">
        <f>IF(Control!$C$11="Highly pure",Parameters!$C$11*'Water demand'!L285/1000,IF(Control!$C$11="Tap water",0,Parameters!$C$21*'Water demand'!L285/1000))</f>
        <v>0</v>
      </c>
      <c r="M285" s="12">
        <f>IF(Control!$C$11="Highly pure",Parameters!$C$11*'Water demand'!M285/1000,IF(Control!$C$11="Tap water",0,Parameters!$C$21*'Water demand'!M285/1000))</f>
        <v>0</v>
      </c>
      <c r="N285" s="12">
        <f>IF(Control!$C$11="Highly pure",Parameters!$C$11*'Water demand'!N285/1000,IF(Control!$C$11="Tap water",0,Parameters!$C$21*'Water demand'!N285/1000))</f>
        <v>0</v>
      </c>
      <c r="O285" s="12">
        <f>IF(Control!$C$11="Highly pure",Parameters!$C$11*'Water demand'!O285/1000,IF(Control!$C$11="Tap water",0,Parameters!$C$21*'Water demand'!O285/1000))</f>
        <v>0</v>
      </c>
      <c r="P285" s="12">
        <f>IF(Control!$C$11="Highly pure",Parameters!$C$11*'Water demand'!P285/1000,IF(Control!$C$11="Tap water",0,Parameters!$C$21*'Water demand'!P285/1000))</f>
        <v>0</v>
      </c>
      <c r="Q285" s="12">
        <f>IF(Control!$C$11="Highly pure",Parameters!$C$11*'Water demand'!Q285/1000,IF(Control!$C$11="Tap water",0,Parameters!$C$21*'Water demand'!Q285/1000))</f>
        <v>0</v>
      </c>
      <c r="R285" s="12">
        <f>IF(Control!$C$11="Highly pure",Parameters!$C$11*'Water demand'!R285/1000,IF(Control!$C$11="Tap water",0,Parameters!$C$21*'Water demand'!R285/1000))</f>
        <v>0</v>
      </c>
      <c r="S285" s="12">
        <f>IF(Control!$C$11="Highly pure",Parameters!$C$11*'Water demand'!S285/1000,IF(Control!$C$11="Tap water",0,Parameters!$C$21*'Water demand'!S285/1000))</f>
        <v>0</v>
      </c>
      <c r="T285" s="12">
        <f>IF(Control!$C$11="Highly pure",Parameters!$C$11*'Water demand'!T285/1000,IF(Control!$C$11="Tap water",0,Parameters!$C$21*'Water demand'!T285/1000))</f>
        <v>0</v>
      </c>
      <c r="U285" s="12">
        <f>IF(Control!$C$11="Highly pure",Parameters!$C$11*'Water demand'!U285/1000,IF(Control!$C$11="Tap water",0,Parameters!$C$21*'Water demand'!U285/1000))</f>
        <v>0</v>
      </c>
      <c r="V285" s="12">
        <f>IF(Control!$C$11="Highly pure",Parameters!$C$11*'Water demand'!V285/1000,IF(Control!$C$11="Tap water",0,Parameters!$C$21*'Water demand'!V285/1000))</f>
        <v>0</v>
      </c>
      <c r="W285" s="12">
        <f>IF(Control!$C$11="Highly pure",Parameters!$C$11*'Water demand'!W285/1000,IF(Control!$C$11="Tap water",0,Parameters!$C$21*'Water demand'!W285/1000))</f>
        <v>0</v>
      </c>
      <c r="X285" s="12">
        <f>IF(Control!$C$11="Highly pure",Parameters!$C$11*'Water demand'!X285/1000,IF(Control!$C$11="Tap water",0,Parameters!$C$21*'Water demand'!X285/1000))</f>
        <v>0</v>
      </c>
      <c r="Y285" s="12">
        <f>IF(Control!$C$11="Highly pure",Parameters!$C$11*'Water demand'!Y285/1000,IF(Control!$C$11="Tap water",0,Parameters!$C$21*'Water demand'!Y285/1000))</f>
        <v>0</v>
      </c>
      <c r="Z285" s="12">
        <f>IF(Control!$C$11="Highly pure",Parameters!$C$11*'Water demand'!Z285/1000,IF(Control!$C$11="Tap water",0,Parameters!$C$21*'Water demand'!Z285/1000))</f>
        <v>0</v>
      </c>
      <c r="AB285" s="7">
        <f t="shared" si="4"/>
        <v>0</v>
      </c>
    </row>
    <row r="286" spans="2:28" x14ac:dyDescent="0.2">
      <c r="B286" s="6">
        <v>44480</v>
      </c>
      <c r="C286" s="12">
        <f>IF(Control!$C$11="Highly pure",Parameters!$C$11*'Water demand'!C286/1000,IF(Control!$C$11="Tap water",0,Parameters!$C$21*'Water demand'!C286/1000))</f>
        <v>0</v>
      </c>
      <c r="D286" s="12">
        <f>IF(Control!$C$11="Highly pure",Parameters!$C$11*'Water demand'!D286/1000,IF(Control!$C$11="Tap water",0,Parameters!$C$21*'Water demand'!D286/1000))</f>
        <v>0</v>
      </c>
      <c r="E286" s="12">
        <f>IF(Control!$C$11="Highly pure",Parameters!$C$11*'Water demand'!E286/1000,IF(Control!$C$11="Tap water",0,Parameters!$C$21*'Water demand'!E286/1000))</f>
        <v>0</v>
      </c>
      <c r="F286" s="12">
        <f>IF(Control!$C$11="Highly pure",Parameters!$C$11*'Water demand'!F286/1000,IF(Control!$C$11="Tap water",0,Parameters!$C$21*'Water demand'!F286/1000))</f>
        <v>0</v>
      </c>
      <c r="G286" s="12">
        <f>IF(Control!$C$11="Highly pure",Parameters!$C$11*'Water demand'!G286/1000,IF(Control!$C$11="Tap water",0,Parameters!$C$21*'Water demand'!G286/1000))</f>
        <v>0</v>
      </c>
      <c r="H286" s="12">
        <f>IF(Control!$C$11="Highly pure",Parameters!$C$11*'Water demand'!H286/1000,IF(Control!$C$11="Tap water",0,Parameters!$C$21*'Water demand'!H286/1000))</f>
        <v>0</v>
      </c>
      <c r="I286" s="12">
        <f>IF(Control!$C$11="Highly pure",Parameters!$C$11*'Water demand'!I286/1000,IF(Control!$C$11="Tap water",0,Parameters!$C$21*'Water demand'!I286/1000))</f>
        <v>0</v>
      </c>
      <c r="J286" s="12">
        <f>IF(Control!$C$11="Highly pure",Parameters!$C$11*'Water demand'!J286/1000,IF(Control!$C$11="Tap water",0,Parameters!$C$21*'Water demand'!J286/1000))</f>
        <v>0</v>
      </c>
      <c r="K286" s="12">
        <f>IF(Control!$C$11="Highly pure",Parameters!$C$11*'Water demand'!K286/1000,IF(Control!$C$11="Tap water",0,Parameters!$C$21*'Water demand'!K286/1000))</f>
        <v>0</v>
      </c>
      <c r="L286" s="12">
        <f>IF(Control!$C$11="Highly pure",Parameters!$C$11*'Water demand'!L286/1000,IF(Control!$C$11="Tap water",0,Parameters!$C$21*'Water demand'!L286/1000))</f>
        <v>0</v>
      </c>
      <c r="M286" s="12">
        <f>IF(Control!$C$11="Highly pure",Parameters!$C$11*'Water demand'!M286/1000,IF(Control!$C$11="Tap water",0,Parameters!$C$21*'Water demand'!M286/1000))</f>
        <v>0</v>
      </c>
      <c r="N286" s="12">
        <f>IF(Control!$C$11="Highly pure",Parameters!$C$11*'Water demand'!N286/1000,IF(Control!$C$11="Tap water",0,Parameters!$C$21*'Water demand'!N286/1000))</f>
        <v>0</v>
      </c>
      <c r="O286" s="12">
        <f>IF(Control!$C$11="Highly pure",Parameters!$C$11*'Water demand'!O286/1000,IF(Control!$C$11="Tap water",0,Parameters!$C$21*'Water demand'!O286/1000))</f>
        <v>0</v>
      </c>
      <c r="P286" s="12">
        <f>IF(Control!$C$11="Highly pure",Parameters!$C$11*'Water demand'!P286/1000,IF(Control!$C$11="Tap water",0,Parameters!$C$21*'Water demand'!P286/1000))</f>
        <v>0</v>
      </c>
      <c r="Q286" s="12">
        <f>IF(Control!$C$11="Highly pure",Parameters!$C$11*'Water demand'!Q286/1000,IF(Control!$C$11="Tap water",0,Parameters!$C$21*'Water demand'!Q286/1000))</f>
        <v>0</v>
      </c>
      <c r="R286" s="12">
        <f>IF(Control!$C$11="Highly pure",Parameters!$C$11*'Water demand'!R286/1000,IF(Control!$C$11="Tap water",0,Parameters!$C$21*'Water demand'!R286/1000))</f>
        <v>0</v>
      </c>
      <c r="S286" s="12">
        <f>IF(Control!$C$11="Highly pure",Parameters!$C$11*'Water demand'!S286/1000,IF(Control!$C$11="Tap water",0,Parameters!$C$21*'Water demand'!S286/1000))</f>
        <v>0</v>
      </c>
      <c r="T286" s="12">
        <f>IF(Control!$C$11="Highly pure",Parameters!$C$11*'Water demand'!T286/1000,IF(Control!$C$11="Tap water",0,Parameters!$C$21*'Water demand'!T286/1000))</f>
        <v>0</v>
      </c>
      <c r="U286" s="12">
        <f>IF(Control!$C$11="Highly pure",Parameters!$C$11*'Water demand'!U286/1000,IF(Control!$C$11="Tap water",0,Parameters!$C$21*'Water demand'!U286/1000))</f>
        <v>0</v>
      </c>
      <c r="V286" s="12">
        <f>IF(Control!$C$11="Highly pure",Parameters!$C$11*'Water demand'!V286/1000,IF(Control!$C$11="Tap water",0,Parameters!$C$21*'Water demand'!V286/1000))</f>
        <v>0</v>
      </c>
      <c r="W286" s="12">
        <f>IF(Control!$C$11="Highly pure",Parameters!$C$11*'Water demand'!W286/1000,IF(Control!$C$11="Tap water",0,Parameters!$C$21*'Water demand'!W286/1000))</f>
        <v>0</v>
      </c>
      <c r="X286" s="12">
        <f>IF(Control!$C$11="Highly pure",Parameters!$C$11*'Water demand'!X286/1000,IF(Control!$C$11="Tap water",0,Parameters!$C$21*'Water demand'!X286/1000))</f>
        <v>0</v>
      </c>
      <c r="Y286" s="12">
        <f>IF(Control!$C$11="Highly pure",Parameters!$C$11*'Water demand'!Y286/1000,IF(Control!$C$11="Tap water",0,Parameters!$C$21*'Water demand'!Y286/1000))</f>
        <v>0</v>
      </c>
      <c r="Z286" s="12">
        <f>IF(Control!$C$11="Highly pure",Parameters!$C$11*'Water demand'!Z286/1000,IF(Control!$C$11="Tap water",0,Parameters!$C$21*'Water demand'!Z286/1000))</f>
        <v>0</v>
      </c>
      <c r="AB286" s="7">
        <f t="shared" si="4"/>
        <v>0</v>
      </c>
    </row>
    <row r="287" spans="2:28" x14ac:dyDescent="0.2">
      <c r="B287" s="6">
        <v>44481</v>
      </c>
      <c r="C287" s="12">
        <f>IF(Control!$C$11="Highly pure",Parameters!$C$11*'Water demand'!C287/1000,IF(Control!$C$11="Tap water",0,Parameters!$C$21*'Water demand'!C287/1000))</f>
        <v>0</v>
      </c>
      <c r="D287" s="12">
        <f>IF(Control!$C$11="Highly pure",Parameters!$C$11*'Water demand'!D287/1000,IF(Control!$C$11="Tap water",0,Parameters!$C$21*'Water demand'!D287/1000))</f>
        <v>0</v>
      </c>
      <c r="E287" s="12">
        <f>IF(Control!$C$11="Highly pure",Parameters!$C$11*'Water demand'!E287/1000,IF(Control!$C$11="Tap water",0,Parameters!$C$21*'Water demand'!E287/1000))</f>
        <v>0</v>
      </c>
      <c r="F287" s="12">
        <f>IF(Control!$C$11="Highly pure",Parameters!$C$11*'Water demand'!F287/1000,IF(Control!$C$11="Tap water",0,Parameters!$C$21*'Water demand'!F287/1000))</f>
        <v>0</v>
      </c>
      <c r="G287" s="12">
        <f>IF(Control!$C$11="Highly pure",Parameters!$C$11*'Water demand'!G287/1000,IF(Control!$C$11="Tap water",0,Parameters!$C$21*'Water demand'!G287/1000))</f>
        <v>0</v>
      </c>
      <c r="H287" s="12">
        <f>IF(Control!$C$11="Highly pure",Parameters!$C$11*'Water demand'!H287/1000,IF(Control!$C$11="Tap water",0,Parameters!$C$21*'Water demand'!H287/1000))</f>
        <v>0</v>
      </c>
      <c r="I287" s="12">
        <f>IF(Control!$C$11="Highly pure",Parameters!$C$11*'Water demand'!I287/1000,IF(Control!$C$11="Tap water",0,Parameters!$C$21*'Water demand'!I287/1000))</f>
        <v>0</v>
      </c>
      <c r="J287" s="12">
        <f>IF(Control!$C$11="Highly pure",Parameters!$C$11*'Water demand'!J287/1000,IF(Control!$C$11="Tap water",0,Parameters!$C$21*'Water demand'!J287/1000))</f>
        <v>0</v>
      </c>
      <c r="K287" s="12">
        <f>IF(Control!$C$11="Highly pure",Parameters!$C$11*'Water demand'!K287/1000,IF(Control!$C$11="Tap water",0,Parameters!$C$21*'Water demand'!K287/1000))</f>
        <v>0</v>
      </c>
      <c r="L287" s="12">
        <f>IF(Control!$C$11="Highly pure",Parameters!$C$11*'Water demand'!L287/1000,IF(Control!$C$11="Tap water",0,Parameters!$C$21*'Water demand'!L287/1000))</f>
        <v>0</v>
      </c>
      <c r="M287" s="12">
        <f>IF(Control!$C$11="Highly pure",Parameters!$C$11*'Water demand'!M287/1000,IF(Control!$C$11="Tap water",0,Parameters!$C$21*'Water demand'!M287/1000))</f>
        <v>0</v>
      </c>
      <c r="N287" s="12">
        <f>IF(Control!$C$11="Highly pure",Parameters!$C$11*'Water demand'!N287/1000,IF(Control!$C$11="Tap water",0,Parameters!$C$21*'Water demand'!N287/1000))</f>
        <v>0</v>
      </c>
      <c r="O287" s="12">
        <f>IF(Control!$C$11="Highly pure",Parameters!$C$11*'Water demand'!O287/1000,IF(Control!$C$11="Tap water",0,Parameters!$C$21*'Water demand'!O287/1000))</f>
        <v>0</v>
      </c>
      <c r="P287" s="12">
        <f>IF(Control!$C$11="Highly pure",Parameters!$C$11*'Water demand'!P287/1000,IF(Control!$C$11="Tap water",0,Parameters!$C$21*'Water demand'!P287/1000))</f>
        <v>0</v>
      </c>
      <c r="Q287" s="12">
        <f>IF(Control!$C$11="Highly pure",Parameters!$C$11*'Water demand'!Q287/1000,IF(Control!$C$11="Tap water",0,Parameters!$C$21*'Water demand'!Q287/1000))</f>
        <v>0</v>
      </c>
      <c r="R287" s="12">
        <f>IF(Control!$C$11="Highly pure",Parameters!$C$11*'Water demand'!R287/1000,IF(Control!$C$11="Tap water",0,Parameters!$C$21*'Water demand'!R287/1000))</f>
        <v>0</v>
      </c>
      <c r="S287" s="12">
        <f>IF(Control!$C$11="Highly pure",Parameters!$C$11*'Water demand'!S287/1000,IF(Control!$C$11="Tap water",0,Parameters!$C$21*'Water demand'!S287/1000))</f>
        <v>0</v>
      </c>
      <c r="T287" s="12">
        <f>IF(Control!$C$11="Highly pure",Parameters!$C$11*'Water demand'!T287/1000,IF(Control!$C$11="Tap water",0,Parameters!$C$21*'Water demand'!T287/1000))</f>
        <v>0</v>
      </c>
      <c r="U287" s="12">
        <f>IF(Control!$C$11="Highly pure",Parameters!$C$11*'Water demand'!U287/1000,IF(Control!$C$11="Tap water",0,Parameters!$C$21*'Water demand'!U287/1000))</f>
        <v>0</v>
      </c>
      <c r="V287" s="12">
        <f>IF(Control!$C$11="Highly pure",Parameters!$C$11*'Water demand'!V287/1000,IF(Control!$C$11="Tap water",0,Parameters!$C$21*'Water demand'!V287/1000))</f>
        <v>0</v>
      </c>
      <c r="W287" s="12">
        <f>IF(Control!$C$11="Highly pure",Parameters!$C$11*'Water demand'!W287/1000,IF(Control!$C$11="Tap water",0,Parameters!$C$21*'Water demand'!W287/1000))</f>
        <v>0</v>
      </c>
      <c r="X287" s="12">
        <f>IF(Control!$C$11="Highly pure",Parameters!$C$11*'Water demand'!X287/1000,IF(Control!$C$11="Tap water",0,Parameters!$C$21*'Water demand'!X287/1000))</f>
        <v>0</v>
      </c>
      <c r="Y287" s="12">
        <f>IF(Control!$C$11="Highly pure",Parameters!$C$11*'Water demand'!Y287/1000,IF(Control!$C$11="Tap water",0,Parameters!$C$21*'Water demand'!Y287/1000))</f>
        <v>0</v>
      </c>
      <c r="Z287" s="12">
        <f>IF(Control!$C$11="Highly pure",Parameters!$C$11*'Water demand'!Z287/1000,IF(Control!$C$11="Tap water",0,Parameters!$C$21*'Water demand'!Z287/1000))</f>
        <v>0</v>
      </c>
      <c r="AB287" s="7">
        <f t="shared" si="4"/>
        <v>0</v>
      </c>
    </row>
    <row r="288" spans="2:28" x14ac:dyDescent="0.2">
      <c r="B288" s="6">
        <v>44482</v>
      </c>
      <c r="C288" s="12">
        <f>IF(Control!$C$11="Highly pure",Parameters!$C$11*'Water demand'!C288/1000,IF(Control!$C$11="Tap water",0,Parameters!$C$21*'Water demand'!C288/1000))</f>
        <v>0</v>
      </c>
      <c r="D288" s="12">
        <f>IF(Control!$C$11="Highly pure",Parameters!$C$11*'Water demand'!D288/1000,IF(Control!$C$11="Tap water",0,Parameters!$C$21*'Water demand'!D288/1000))</f>
        <v>0</v>
      </c>
      <c r="E288" s="12">
        <f>IF(Control!$C$11="Highly pure",Parameters!$C$11*'Water demand'!E288/1000,IF(Control!$C$11="Tap water",0,Parameters!$C$21*'Water demand'!E288/1000))</f>
        <v>0</v>
      </c>
      <c r="F288" s="12">
        <f>IF(Control!$C$11="Highly pure",Parameters!$C$11*'Water demand'!F288/1000,IF(Control!$C$11="Tap water",0,Parameters!$C$21*'Water demand'!F288/1000))</f>
        <v>0</v>
      </c>
      <c r="G288" s="12">
        <f>IF(Control!$C$11="Highly pure",Parameters!$C$11*'Water demand'!G288/1000,IF(Control!$C$11="Tap water",0,Parameters!$C$21*'Water demand'!G288/1000))</f>
        <v>0</v>
      </c>
      <c r="H288" s="12">
        <f>IF(Control!$C$11="Highly pure",Parameters!$C$11*'Water demand'!H288/1000,IF(Control!$C$11="Tap water",0,Parameters!$C$21*'Water demand'!H288/1000))</f>
        <v>0</v>
      </c>
      <c r="I288" s="12">
        <f>IF(Control!$C$11="Highly pure",Parameters!$C$11*'Water demand'!I288/1000,IF(Control!$C$11="Tap water",0,Parameters!$C$21*'Water demand'!I288/1000))</f>
        <v>0</v>
      </c>
      <c r="J288" s="12">
        <f>IF(Control!$C$11="Highly pure",Parameters!$C$11*'Water demand'!J288/1000,IF(Control!$C$11="Tap water",0,Parameters!$C$21*'Water demand'!J288/1000))</f>
        <v>0</v>
      </c>
      <c r="K288" s="12">
        <f>IF(Control!$C$11="Highly pure",Parameters!$C$11*'Water demand'!K288/1000,IF(Control!$C$11="Tap water",0,Parameters!$C$21*'Water demand'!K288/1000))</f>
        <v>0</v>
      </c>
      <c r="L288" s="12">
        <f>IF(Control!$C$11="Highly pure",Parameters!$C$11*'Water demand'!L288/1000,IF(Control!$C$11="Tap water",0,Parameters!$C$21*'Water demand'!L288/1000))</f>
        <v>0</v>
      </c>
      <c r="M288" s="12">
        <f>IF(Control!$C$11="Highly pure",Parameters!$C$11*'Water demand'!M288/1000,IF(Control!$C$11="Tap water",0,Parameters!$C$21*'Water demand'!M288/1000))</f>
        <v>0</v>
      </c>
      <c r="N288" s="12">
        <f>IF(Control!$C$11="Highly pure",Parameters!$C$11*'Water demand'!N288/1000,IF(Control!$C$11="Tap water",0,Parameters!$C$21*'Water demand'!N288/1000))</f>
        <v>0</v>
      </c>
      <c r="O288" s="12">
        <f>IF(Control!$C$11="Highly pure",Parameters!$C$11*'Water demand'!O288/1000,IF(Control!$C$11="Tap water",0,Parameters!$C$21*'Water demand'!O288/1000))</f>
        <v>0</v>
      </c>
      <c r="P288" s="12">
        <f>IF(Control!$C$11="Highly pure",Parameters!$C$11*'Water demand'!P288/1000,IF(Control!$C$11="Tap water",0,Parameters!$C$21*'Water demand'!P288/1000))</f>
        <v>0</v>
      </c>
      <c r="Q288" s="12">
        <f>IF(Control!$C$11="Highly pure",Parameters!$C$11*'Water demand'!Q288/1000,IF(Control!$C$11="Tap water",0,Parameters!$C$21*'Water demand'!Q288/1000))</f>
        <v>0</v>
      </c>
      <c r="R288" s="12">
        <f>IF(Control!$C$11="Highly pure",Parameters!$C$11*'Water demand'!R288/1000,IF(Control!$C$11="Tap water",0,Parameters!$C$21*'Water demand'!R288/1000))</f>
        <v>0</v>
      </c>
      <c r="S288" s="12">
        <f>IF(Control!$C$11="Highly pure",Parameters!$C$11*'Water demand'!S288/1000,IF(Control!$C$11="Tap water",0,Parameters!$C$21*'Water demand'!S288/1000))</f>
        <v>0</v>
      </c>
      <c r="T288" s="12">
        <f>IF(Control!$C$11="Highly pure",Parameters!$C$11*'Water demand'!T288/1000,IF(Control!$C$11="Tap water",0,Parameters!$C$21*'Water demand'!T288/1000))</f>
        <v>0</v>
      </c>
      <c r="U288" s="12">
        <f>IF(Control!$C$11="Highly pure",Parameters!$C$11*'Water demand'!U288/1000,IF(Control!$C$11="Tap water",0,Parameters!$C$21*'Water demand'!U288/1000))</f>
        <v>0</v>
      </c>
      <c r="V288" s="12">
        <f>IF(Control!$C$11="Highly pure",Parameters!$C$11*'Water demand'!V288/1000,IF(Control!$C$11="Tap water",0,Parameters!$C$21*'Water demand'!V288/1000))</f>
        <v>0</v>
      </c>
      <c r="W288" s="12">
        <f>IF(Control!$C$11="Highly pure",Parameters!$C$11*'Water demand'!W288/1000,IF(Control!$C$11="Tap water",0,Parameters!$C$21*'Water demand'!W288/1000))</f>
        <v>0</v>
      </c>
      <c r="X288" s="12">
        <f>IF(Control!$C$11="Highly pure",Parameters!$C$11*'Water demand'!X288/1000,IF(Control!$C$11="Tap water",0,Parameters!$C$21*'Water demand'!X288/1000))</f>
        <v>0</v>
      </c>
      <c r="Y288" s="12">
        <f>IF(Control!$C$11="Highly pure",Parameters!$C$11*'Water demand'!Y288/1000,IF(Control!$C$11="Tap water",0,Parameters!$C$21*'Water demand'!Y288/1000))</f>
        <v>0</v>
      </c>
      <c r="Z288" s="12">
        <f>IF(Control!$C$11="Highly pure",Parameters!$C$11*'Water demand'!Z288/1000,IF(Control!$C$11="Tap water",0,Parameters!$C$21*'Water demand'!Z288/1000))</f>
        <v>0</v>
      </c>
      <c r="AB288" s="7">
        <f t="shared" si="4"/>
        <v>0</v>
      </c>
    </row>
    <row r="289" spans="2:28" x14ac:dyDescent="0.2">
      <c r="B289" s="6">
        <v>44483</v>
      </c>
      <c r="C289" s="12">
        <f>IF(Control!$C$11="Highly pure",Parameters!$C$11*'Water demand'!C289/1000,IF(Control!$C$11="Tap water",0,Parameters!$C$21*'Water demand'!C289/1000))</f>
        <v>0</v>
      </c>
      <c r="D289" s="12">
        <f>IF(Control!$C$11="Highly pure",Parameters!$C$11*'Water demand'!D289/1000,IF(Control!$C$11="Tap water",0,Parameters!$C$21*'Water demand'!D289/1000))</f>
        <v>0</v>
      </c>
      <c r="E289" s="12">
        <f>IF(Control!$C$11="Highly pure",Parameters!$C$11*'Water demand'!E289/1000,IF(Control!$C$11="Tap water",0,Parameters!$C$21*'Water demand'!E289/1000))</f>
        <v>0</v>
      </c>
      <c r="F289" s="12">
        <f>IF(Control!$C$11="Highly pure",Parameters!$C$11*'Water demand'!F289/1000,IF(Control!$C$11="Tap water",0,Parameters!$C$21*'Water demand'!F289/1000))</f>
        <v>0</v>
      </c>
      <c r="G289" s="12">
        <f>IF(Control!$C$11="Highly pure",Parameters!$C$11*'Water demand'!G289/1000,IF(Control!$C$11="Tap water",0,Parameters!$C$21*'Water demand'!G289/1000))</f>
        <v>0</v>
      </c>
      <c r="H289" s="12">
        <f>IF(Control!$C$11="Highly pure",Parameters!$C$11*'Water demand'!H289/1000,IF(Control!$C$11="Tap water",0,Parameters!$C$21*'Water demand'!H289/1000))</f>
        <v>0</v>
      </c>
      <c r="I289" s="12">
        <f>IF(Control!$C$11="Highly pure",Parameters!$C$11*'Water demand'!I289/1000,IF(Control!$C$11="Tap water",0,Parameters!$C$21*'Water demand'!I289/1000))</f>
        <v>0</v>
      </c>
      <c r="J289" s="12">
        <f>IF(Control!$C$11="Highly pure",Parameters!$C$11*'Water demand'!J289/1000,IF(Control!$C$11="Tap water",0,Parameters!$C$21*'Water demand'!J289/1000))</f>
        <v>0</v>
      </c>
      <c r="K289" s="12">
        <f>IF(Control!$C$11="Highly pure",Parameters!$C$11*'Water demand'!K289/1000,IF(Control!$C$11="Tap water",0,Parameters!$C$21*'Water demand'!K289/1000))</f>
        <v>0</v>
      </c>
      <c r="L289" s="12">
        <f>IF(Control!$C$11="Highly pure",Parameters!$C$11*'Water demand'!L289/1000,IF(Control!$C$11="Tap water",0,Parameters!$C$21*'Water demand'!L289/1000))</f>
        <v>0</v>
      </c>
      <c r="M289" s="12">
        <f>IF(Control!$C$11="Highly pure",Parameters!$C$11*'Water demand'!M289/1000,IF(Control!$C$11="Tap water",0,Parameters!$C$21*'Water demand'!M289/1000))</f>
        <v>0</v>
      </c>
      <c r="N289" s="12">
        <f>IF(Control!$C$11="Highly pure",Parameters!$C$11*'Water demand'!N289/1000,IF(Control!$C$11="Tap water",0,Parameters!$C$21*'Water demand'!N289/1000))</f>
        <v>0</v>
      </c>
      <c r="O289" s="12">
        <f>IF(Control!$C$11="Highly pure",Parameters!$C$11*'Water demand'!O289/1000,IF(Control!$C$11="Tap water",0,Parameters!$C$21*'Water demand'!O289/1000))</f>
        <v>0</v>
      </c>
      <c r="P289" s="12">
        <f>IF(Control!$C$11="Highly pure",Parameters!$C$11*'Water demand'!P289/1000,IF(Control!$C$11="Tap water",0,Parameters!$C$21*'Water demand'!P289/1000))</f>
        <v>0</v>
      </c>
      <c r="Q289" s="12">
        <f>IF(Control!$C$11="Highly pure",Parameters!$C$11*'Water demand'!Q289/1000,IF(Control!$C$11="Tap water",0,Parameters!$C$21*'Water demand'!Q289/1000))</f>
        <v>0</v>
      </c>
      <c r="R289" s="12">
        <f>IF(Control!$C$11="Highly pure",Parameters!$C$11*'Water demand'!R289/1000,IF(Control!$C$11="Tap water",0,Parameters!$C$21*'Water demand'!R289/1000))</f>
        <v>0</v>
      </c>
      <c r="S289" s="12">
        <f>IF(Control!$C$11="Highly pure",Parameters!$C$11*'Water demand'!S289/1000,IF(Control!$C$11="Tap water",0,Parameters!$C$21*'Water demand'!S289/1000))</f>
        <v>0</v>
      </c>
      <c r="T289" s="12">
        <f>IF(Control!$C$11="Highly pure",Parameters!$C$11*'Water demand'!T289/1000,IF(Control!$C$11="Tap water",0,Parameters!$C$21*'Water demand'!T289/1000))</f>
        <v>0</v>
      </c>
      <c r="U289" s="12">
        <f>IF(Control!$C$11="Highly pure",Parameters!$C$11*'Water demand'!U289/1000,IF(Control!$C$11="Tap water",0,Parameters!$C$21*'Water demand'!U289/1000))</f>
        <v>0</v>
      </c>
      <c r="V289" s="12">
        <f>IF(Control!$C$11="Highly pure",Parameters!$C$11*'Water demand'!V289/1000,IF(Control!$C$11="Tap water",0,Parameters!$C$21*'Water demand'!V289/1000))</f>
        <v>0</v>
      </c>
      <c r="W289" s="12">
        <f>IF(Control!$C$11="Highly pure",Parameters!$C$11*'Water demand'!W289/1000,IF(Control!$C$11="Tap water",0,Parameters!$C$21*'Water demand'!W289/1000))</f>
        <v>0</v>
      </c>
      <c r="X289" s="12">
        <f>IF(Control!$C$11="Highly pure",Parameters!$C$11*'Water demand'!X289/1000,IF(Control!$C$11="Tap water",0,Parameters!$C$21*'Water demand'!X289/1000))</f>
        <v>0</v>
      </c>
      <c r="Y289" s="12">
        <f>IF(Control!$C$11="Highly pure",Parameters!$C$11*'Water demand'!Y289/1000,IF(Control!$C$11="Tap water",0,Parameters!$C$21*'Water demand'!Y289/1000))</f>
        <v>0</v>
      </c>
      <c r="Z289" s="12">
        <f>IF(Control!$C$11="Highly pure",Parameters!$C$11*'Water demand'!Z289/1000,IF(Control!$C$11="Tap water",0,Parameters!$C$21*'Water demand'!Z289/1000))</f>
        <v>0</v>
      </c>
      <c r="AB289" s="7">
        <f t="shared" si="4"/>
        <v>0</v>
      </c>
    </row>
    <row r="290" spans="2:28" x14ac:dyDescent="0.2">
      <c r="B290" s="6">
        <v>44484</v>
      </c>
      <c r="C290" s="12">
        <f>IF(Control!$C$11="Highly pure",Parameters!$C$11*'Water demand'!C290/1000,IF(Control!$C$11="Tap water",0,Parameters!$C$21*'Water demand'!C290/1000))</f>
        <v>0</v>
      </c>
      <c r="D290" s="12">
        <f>IF(Control!$C$11="Highly pure",Parameters!$C$11*'Water demand'!D290/1000,IF(Control!$C$11="Tap water",0,Parameters!$C$21*'Water demand'!D290/1000))</f>
        <v>0</v>
      </c>
      <c r="E290" s="12">
        <f>IF(Control!$C$11="Highly pure",Parameters!$C$11*'Water demand'!E290/1000,IF(Control!$C$11="Tap water",0,Parameters!$C$21*'Water demand'!E290/1000))</f>
        <v>0</v>
      </c>
      <c r="F290" s="12">
        <f>IF(Control!$C$11="Highly pure",Parameters!$C$11*'Water demand'!F290/1000,IF(Control!$C$11="Tap water",0,Parameters!$C$21*'Water demand'!F290/1000))</f>
        <v>0</v>
      </c>
      <c r="G290" s="12">
        <f>IF(Control!$C$11="Highly pure",Parameters!$C$11*'Water demand'!G290/1000,IF(Control!$C$11="Tap water",0,Parameters!$C$21*'Water demand'!G290/1000))</f>
        <v>0</v>
      </c>
      <c r="H290" s="12">
        <f>IF(Control!$C$11="Highly pure",Parameters!$C$11*'Water demand'!H290/1000,IF(Control!$C$11="Tap water",0,Parameters!$C$21*'Water demand'!H290/1000))</f>
        <v>0</v>
      </c>
      <c r="I290" s="12">
        <f>IF(Control!$C$11="Highly pure",Parameters!$C$11*'Water demand'!I290/1000,IF(Control!$C$11="Tap water",0,Parameters!$C$21*'Water demand'!I290/1000))</f>
        <v>0</v>
      </c>
      <c r="J290" s="12">
        <f>IF(Control!$C$11="Highly pure",Parameters!$C$11*'Water demand'!J290/1000,IF(Control!$C$11="Tap water",0,Parameters!$C$21*'Water demand'!J290/1000))</f>
        <v>0</v>
      </c>
      <c r="K290" s="12">
        <f>IF(Control!$C$11="Highly pure",Parameters!$C$11*'Water demand'!K290/1000,IF(Control!$C$11="Tap water",0,Parameters!$C$21*'Water demand'!K290/1000))</f>
        <v>0</v>
      </c>
      <c r="L290" s="12">
        <f>IF(Control!$C$11="Highly pure",Parameters!$C$11*'Water demand'!L290/1000,IF(Control!$C$11="Tap water",0,Parameters!$C$21*'Water demand'!L290/1000))</f>
        <v>0</v>
      </c>
      <c r="M290" s="12">
        <f>IF(Control!$C$11="Highly pure",Parameters!$C$11*'Water demand'!M290/1000,IF(Control!$C$11="Tap water",0,Parameters!$C$21*'Water demand'!M290/1000))</f>
        <v>0</v>
      </c>
      <c r="N290" s="12">
        <f>IF(Control!$C$11="Highly pure",Parameters!$C$11*'Water demand'!N290/1000,IF(Control!$C$11="Tap water",0,Parameters!$C$21*'Water demand'!N290/1000))</f>
        <v>0</v>
      </c>
      <c r="O290" s="12">
        <f>IF(Control!$C$11="Highly pure",Parameters!$C$11*'Water demand'!O290/1000,IF(Control!$C$11="Tap water",0,Parameters!$C$21*'Water demand'!O290/1000))</f>
        <v>0</v>
      </c>
      <c r="P290" s="12">
        <f>IF(Control!$C$11="Highly pure",Parameters!$C$11*'Water demand'!P290/1000,IF(Control!$C$11="Tap water",0,Parameters!$C$21*'Water demand'!P290/1000))</f>
        <v>0</v>
      </c>
      <c r="Q290" s="12">
        <f>IF(Control!$C$11="Highly pure",Parameters!$C$11*'Water demand'!Q290/1000,IF(Control!$C$11="Tap water",0,Parameters!$C$21*'Water demand'!Q290/1000))</f>
        <v>0</v>
      </c>
      <c r="R290" s="12">
        <f>IF(Control!$C$11="Highly pure",Parameters!$C$11*'Water demand'!R290/1000,IF(Control!$C$11="Tap water",0,Parameters!$C$21*'Water demand'!R290/1000))</f>
        <v>0</v>
      </c>
      <c r="S290" s="12">
        <f>IF(Control!$C$11="Highly pure",Parameters!$C$11*'Water demand'!S290/1000,IF(Control!$C$11="Tap water",0,Parameters!$C$21*'Water demand'!S290/1000))</f>
        <v>0</v>
      </c>
      <c r="T290" s="12">
        <f>IF(Control!$C$11="Highly pure",Parameters!$C$11*'Water demand'!T290/1000,IF(Control!$C$11="Tap water",0,Parameters!$C$21*'Water demand'!T290/1000))</f>
        <v>0</v>
      </c>
      <c r="U290" s="12">
        <f>IF(Control!$C$11="Highly pure",Parameters!$C$11*'Water demand'!U290/1000,IF(Control!$C$11="Tap water",0,Parameters!$C$21*'Water demand'!U290/1000))</f>
        <v>0</v>
      </c>
      <c r="V290" s="12">
        <f>IF(Control!$C$11="Highly pure",Parameters!$C$11*'Water demand'!V290/1000,IF(Control!$C$11="Tap water",0,Parameters!$C$21*'Water demand'!V290/1000))</f>
        <v>0</v>
      </c>
      <c r="W290" s="12">
        <f>IF(Control!$C$11="Highly pure",Parameters!$C$11*'Water demand'!W290/1000,IF(Control!$C$11="Tap water",0,Parameters!$C$21*'Water demand'!W290/1000))</f>
        <v>0</v>
      </c>
      <c r="X290" s="12">
        <f>IF(Control!$C$11="Highly pure",Parameters!$C$11*'Water demand'!X290/1000,IF(Control!$C$11="Tap water",0,Parameters!$C$21*'Water demand'!X290/1000))</f>
        <v>0</v>
      </c>
      <c r="Y290" s="12">
        <f>IF(Control!$C$11="Highly pure",Parameters!$C$11*'Water demand'!Y290/1000,IF(Control!$C$11="Tap water",0,Parameters!$C$21*'Water demand'!Y290/1000))</f>
        <v>0</v>
      </c>
      <c r="Z290" s="12">
        <f>IF(Control!$C$11="Highly pure",Parameters!$C$11*'Water demand'!Z290/1000,IF(Control!$C$11="Tap water",0,Parameters!$C$21*'Water demand'!Z290/1000))</f>
        <v>0</v>
      </c>
      <c r="AB290" s="7">
        <f t="shared" si="4"/>
        <v>0</v>
      </c>
    </row>
    <row r="291" spans="2:28" x14ac:dyDescent="0.2">
      <c r="B291" s="6">
        <v>44485</v>
      </c>
      <c r="C291" s="12">
        <f>IF(Control!$C$11="Highly pure",Parameters!$C$11*'Water demand'!C291/1000,IF(Control!$C$11="Tap water",0,Parameters!$C$21*'Water demand'!C291/1000))</f>
        <v>0</v>
      </c>
      <c r="D291" s="12">
        <f>IF(Control!$C$11="Highly pure",Parameters!$C$11*'Water demand'!D291/1000,IF(Control!$C$11="Tap water",0,Parameters!$C$21*'Water demand'!D291/1000))</f>
        <v>0</v>
      </c>
      <c r="E291" s="12">
        <f>IF(Control!$C$11="Highly pure",Parameters!$C$11*'Water demand'!E291/1000,IF(Control!$C$11="Tap water",0,Parameters!$C$21*'Water demand'!E291/1000))</f>
        <v>0</v>
      </c>
      <c r="F291" s="12">
        <f>IF(Control!$C$11="Highly pure",Parameters!$C$11*'Water demand'!F291/1000,IF(Control!$C$11="Tap water",0,Parameters!$C$21*'Water demand'!F291/1000))</f>
        <v>0</v>
      </c>
      <c r="G291" s="12">
        <f>IF(Control!$C$11="Highly pure",Parameters!$C$11*'Water demand'!G291/1000,IF(Control!$C$11="Tap water",0,Parameters!$C$21*'Water demand'!G291/1000))</f>
        <v>0</v>
      </c>
      <c r="H291" s="12">
        <f>IF(Control!$C$11="Highly pure",Parameters!$C$11*'Water demand'!H291/1000,IF(Control!$C$11="Tap water",0,Parameters!$C$21*'Water demand'!H291/1000))</f>
        <v>0</v>
      </c>
      <c r="I291" s="12">
        <f>IF(Control!$C$11="Highly pure",Parameters!$C$11*'Water demand'!I291/1000,IF(Control!$C$11="Tap water",0,Parameters!$C$21*'Water demand'!I291/1000))</f>
        <v>0</v>
      </c>
      <c r="J291" s="12">
        <f>IF(Control!$C$11="Highly pure",Parameters!$C$11*'Water demand'!J291/1000,IF(Control!$C$11="Tap water",0,Parameters!$C$21*'Water demand'!J291/1000))</f>
        <v>0</v>
      </c>
      <c r="K291" s="12">
        <f>IF(Control!$C$11="Highly pure",Parameters!$C$11*'Water demand'!K291/1000,IF(Control!$C$11="Tap water",0,Parameters!$C$21*'Water demand'!K291/1000))</f>
        <v>0</v>
      </c>
      <c r="L291" s="12">
        <f>IF(Control!$C$11="Highly pure",Parameters!$C$11*'Water demand'!L291/1000,IF(Control!$C$11="Tap water",0,Parameters!$C$21*'Water demand'!L291/1000))</f>
        <v>0</v>
      </c>
      <c r="M291" s="12">
        <f>IF(Control!$C$11="Highly pure",Parameters!$C$11*'Water demand'!M291/1000,IF(Control!$C$11="Tap water",0,Parameters!$C$21*'Water demand'!M291/1000))</f>
        <v>0</v>
      </c>
      <c r="N291" s="12">
        <f>IF(Control!$C$11="Highly pure",Parameters!$C$11*'Water demand'!N291/1000,IF(Control!$C$11="Tap water",0,Parameters!$C$21*'Water demand'!N291/1000))</f>
        <v>0</v>
      </c>
      <c r="O291" s="12">
        <f>IF(Control!$C$11="Highly pure",Parameters!$C$11*'Water demand'!O291/1000,IF(Control!$C$11="Tap water",0,Parameters!$C$21*'Water demand'!O291/1000))</f>
        <v>0</v>
      </c>
      <c r="P291" s="12">
        <f>IF(Control!$C$11="Highly pure",Parameters!$C$11*'Water demand'!P291/1000,IF(Control!$C$11="Tap water",0,Parameters!$C$21*'Water demand'!P291/1000))</f>
        <v>0</v>
      </c>
      <c r="Q291" s="12">
        <f>IF(Control!$C$11="Highly pure",Parameters!$C$11*'Water demand'!Q291/1000,IF(Control!$C$11="Tap water",0,Parameters!$C$21*'Water demand'!Q291/1000))</f>
        <v>0</v>
      </c>
      <c r="R291" s="12">
        <f>IF(Control!$C$11="Highly pure",Parameters!$C$11*'Water demand'!R291/1000,IF(Control!$C$11="Tap water",0,Parameters!$C$21*'Water demand'!R291/1000))</f>
        <v>0</v>
      </c>
      <c r="S291" s="12">
        <f>IF(Control!$C$11="Highly pure",Parameters!$C$11*'Water demand'!S291/1000,IF(Control!$C$11="Tap water",0,Parameters!$C$21*'Water demand'!S291/1000))</f>
        <v>0</v>
      </c>
      <c r="T291" s="12">
        <f>IF(Control!$C$11="Highly pure",Parameters!$C$11*'Water demand'!T291/1000,IF(Control!$C$11="Tap water",0,Parameters!$C$21*'Water demand'!T291/1000))</f>
        <v>0</v>
      </c>
      <c r="U291" s="12">
        <f>IF(Control!$C$11="Highly pure",Parameters!$C$11*'Water demand'!U291/1000,IF(Control!$C$11="Tap water",0,Parameters!$C$21*'Water demand'!U291/1000))</f>
        <v>0</v>
      </c>
      <c r="V291" s="12">
        <f>IF(Control!$C$11="Highly pure",Parameters!$C$11*'Water demand'!V291/1000,IF(Control!$C$11="Tap water",0,Parameters!$C$21*'Water demand'!V291/1000))</f>
        <v>0</v>
      </c>
      <c r="W291" s="12">
        <f>IF(Control!$C$11="Highly pure",Parameters!$C$11*'Water demand'!W291/1000,IF(Control!$C$11="Tap water",0,Parameters!$C$21*'Water demand'!W291/1000))</f>
        <v>0</v>
      </c>
      <c r="X291" s="12">
        <f>IF(Control!$C$11="Highly pure",Parameters!$C$11*'Water demand'!X291/1000,IF(Control!$C$11="Tap water",0,Parameters!$C$21*'Water demand'!X291/1000))</f>
        <v>0</v>
      </c>
      <c r="Y291" s="12">
        <f>IF(Control!$C$11="Highly pure",Parameters!$C$11*'Water demand'!Y291/1000,IF(Control!$C$11="Tap water",0,Parameters!$C$21*'Water demand'!Y291/1000))</f>
        <v>0</v>
      </c>
      <c r="Z291" s="12">
        <f>IF(Control!$C$11="Highly pure",Parameters!$C$11*'Water demand'!Z291/1000,IF(Control!$C$11="Tap water",0,Parameters!$C$21*'Water demand'!Z291/1000))</f>
        <v>0</v>
      </c>
      <c r="AB291" s="7">
        <f t="shared" si="4"/>
        <v>0</v>
      </c>
    </row>
    <row r="292" spans="2:28" x14ac:dyDescent="0.2">
      <c r="B292" s="6">
        <v>44486</v>
      </c>
      <c r="C292" s="12">
        <f>IF(Control!$C$11="Highly pure",Parameters!$C$11*'Water demand'!C292/1000,IF(Control!$C$11="Tap water",0,Parameters!$C$21*'Water demand'!C292/1000))</f>
        <v>0</v>
      </c>
      <c r="D292" s="12">
        <f>IF(Control!$C$11="Highly pure",Parameters!$C$11*'Water demand'!D292/1000,IF(Control!$C$11="Tap water",0,Parameters!$C$21*'Water demand'!D292/1000))</f>
        <v>0</v>
      </c>
      <c r="E292" s="12">
        <f>IF(Control!$C$11="Highly pure",Parameters!$C$11*'Water demand'!E292/1000,IF(Control!$C$11="Tap water",0,Parameters!$C$21*'Water demand'!E292/1000))</f>
        <v>0</v>
      </c>
      <c r="F292" s="12">
        <f>IF(Control!$C$11="Highly pure",Parameters!$C$11*'Water demand'!F292/1000,IF(Control!$C$11="Tap water",0,Parameters!$C$21*'Water demand'!F292/1000))</f>
        <v>0</v>
      </c>
      <c r="G292" s="12">
        <f>IF(Control!$C$11="Highly pure",Parameters!$C$11*'Water demand'!G292/1000,IF(Control!$C$11="Tap water",0,Parameters!$C$21*'Water demand'!G292/1000))</f>
        <v>0</v>
      </c>
      <c r="H292" s="12">
        <f>IF(Control!$C$11="Highly pure",Parameters!$C$11*'Water demand'!H292/1000,IF(Control!$C$11="Tap water",0,Parameters!$C$21*'Water demand'!H292/1000))</f>
        <v>0</v>
      </c>
      <c r="I292" s="12">
        <f>IF(Control!$C$11="Highly pure",Parameters!$C$11*'Water demand'!I292/1000,IF(Control!$C$11="Tap water",0,Parameters!$C$21*'Water demand'!I292/1000))</f>
        <v>0</v>
      </c>
      <c r="J292" s="12">
        <f>IF(Control!$C$11="Highly pure",Parameters!$C$11*'Water demand'!J292/1000,IF(Control!$C$11="Tap water",0,Parameters!$C$21*'Water demand'!J292/1000))</f>
        <v>0</v>
      </c>
      <c r="K292" s="12">
        <f>IF(Control!$C$11="Highly pure",Parameters!$C$11*'Water demand'!K292/1000,IF(Control!$C$11="Tap water",0,Parameters!$C$21*'Water demand'!K292/1000))</f>
        <v>0</v>
      </c>
      <c r="L292" s="12">
        <f>IF(Control!$C$11="Highly pure",Parameters!$C$11*'Water demand'!L292/1000,IF(Control!$C$11="Tap water",0,Parameters!$C$21*'Water demand'!L292/1000))</f>
        <v>0</v>
      </c>
      <c r="M292" s="12">
        <f>IF(Control!$C$11="Highly pure",Parameters!$C$11*'Water demand'!M292/1000,IF(Control!$C$11="Tap water",0,Parameters!$C$21*'Water demand'!M292/1000))</f>
        <v>0</v>
      </c>
      <c r="N292" s="12">
        <f>IF(Control!$C$11="Highly pure",Parameters!$C$11*'Water demand'!N292/1000,IF(Control!$C$11="Tap water",0,Parameters!$C$21*'Water demand'!N292/1000))</f>
        <v>0</v>
      </c>
      <c r="O292" s="12">
        <f>IF(Control!$C$11="Highly pure",Parameters!$C$11*'Water demand'!O292/1000,IF(Control!$C$11="Tap water",0,Parameters!$C$21*'Water demand'!O292/1000))</f>
        <v>0</v>
      </c>
      <c r="P292" s="12">
        <f>IF(Control!$C$11="Highly pure",Parameters!$C$11*'Water demand'!P292/1000,IF(Control!$C$11="Tap water",0,Parameters!$C$21*'Water demand'!P292/1000))</f>
        <v>0</v>
      </c>
      <c r="Q292" s="12">
        <f>IF(Control!$C$11="Highly pure",Parameters!$C$11*'Water demand'!Q292/1000,IF(Control!$C$11="Tap water",0,Parameters!$C$21*'Water demand'!Q292/1000))</f>
        <v>0</v>
      </c>
      <c r="R292" s="12">
        <f>IF(Control!$C$11="Highly pure",Parameters!$C$11*'Water demand'!R292/1000,IF(Control!$C$11="Tap water",0,Parameters!$C$21*'Water demand'!R292/1000))</f>
        <v>0</v>
      </c>
      <c r="S292" s="12">
        <f>IF(Control!$C$11="Highly pure",Parameters!$C$11*'Water demand'!S292/1000,IF(Control!$C$11="Tap water",0,Parameters!$C$21*'Water demand'!S292/1000))</f>
        <v>0</v>
      </c>
      <c r="T292" s="12">
        <f>IF(Control!$C$11="Highly pure",Parameters!$C$11*'Water demand'!T292/1000,IF(Control!$C$11="Tap water",0,Parameters!$C$21*'Water demand'!T292/1000))</f>
        <v>0</v>
      </c>
      <c r="U292" s="12">
        <f>IF(Control!$C$11="Highly pure",Parameters!$C$11*'Water demand'!U292/1000,IF(Control!$C$11="Tap water",0,Parameters!$C$21*'Water demand'!U292/1000))</f>
        <v>0</v>
      </c>
      <c r="V292" s="12">
        <f>IF(Control!$C$11="Highly pure",Parameters!$C$11*'Water demand'!V292/1000,IF(Control!$C$11="Tap water",0,Parameters!$C$21*'Water demand'!V292/1000))</f>
        <v>0</v>
      </c>
      <c r="W292" s="12">
        <f>IF(Control!$C$11="Highly pure",Parameters!$C$11*'Water demand'!W292/1000,IF(Control!$C$11="Tap water",0,Parameters!$C$21*'Water demand'!W292/1000))</f>
        <v>0</v>
      </c>
      <c r="X292" s="12">
        <f>IF(Control!$C$11="Highly pure",Parameters!$C$11*'Water demand'!X292/1000,IF(Control!$C$11="Tap water",0,Parameters!$C$21*'Water demand'!X292/1000))</f>
        <v>0</v>
      </c>
      <c r="Y292" s="12">
        <f>IF(Control!$C$11="Highly pure",Parameters!$C$11*'Water demand'!Y292/1000,IF(Control!$C$11="Tap water",0,Parameters!$C$21*'Water demand'!Y292/1000))</f>
        <v>0</v>
      </c>
      <c r="Z292" s="12">
        <f>IF(Control!$C$11="Highly pure",Parameters!$C$11*'Water demand'!Z292/1000,IF(Control!$C$11="Tap water",0,Parameters!$C$21*'Water demand'!Z292/1000))</f>
        <v>0</v>
      </c>
      <c r="AB292" s="7">
        <f t="shared" si="4"/>
        <v>0</v>
      </c>
    </row>
    <row r="293" spans="2:28" x14ac:dyDescent="0.2">
      <c r="B293" s="6">
        <v>44487</v>
      </c>
      <c r="C293" s="12">
        <f>IF(Control!$C$11="Highly pure",Parameters!$C$11*'Water demand'!C293/1000,IF(Control!$C$11="Tap water",0,Parameters!$C$21*'Water demand'!C293/1000))</f>
        <v>0</v>
      </c>
      <c r="D293" s="12">
        <f>IF(Control!$C$11="Highly pure",Parameters!$C$11*'Water demand'!D293/1000,IF(Control!$C$11="Tap water",0,Parameters!$C$21*'Water demand'!D293/1000))</f>
        <v>0</v>
      </c>
      <c r="E293" s="12">
        <f>IF(Control!$C$11="Highly pure",Parameters!$C$11*'Water demand'!E293/1000,IF(Control!$C$11="Tap water",0,Parameters!$C$21*'Water demand'!E293/1000))</f>
        <v>0</v>
      </c>
      <c r="F293" s="12">
        <f>IF(Control!$C$11="Highly pure",Parameters!$C$11*'Water demand'!F293/1000,IF(Control!$C$11="Tap water",0,Parameters!$C$21*'Water demand'!F293/1000))</f>
        <v>0</v>
      </c>
      <c r="G293" s="12">
        <f>IF(Control!$C$11="Highly pure",Parameters!$C$11*'Water demand'!G293/1000,IF(Control!$C$11="Tap water",0,Parameters!$C$21*'Water demand'!G293/1000))</f>
        <v>0</v>
      </c>
      <c r="H293" s="12">
        <f>IF(Control!$C$11="Highly pure",Parameters!$C$11*'Water demand'!H293/1000,IF(Control!$C$11="Tap water",0,Parameters!$C$21*'Water demand'!H293/1000))</f>
        <v>0</v>
      </c>
      <c r="I293" s="12">
        <f>IF(Control!$C$11="Highly pure",Parameters!$C$11*'Water demand'!I293/1000,IF(Control!$C$11="Tap water",0,Parameters!$C$21*'Water demand'!I293/1000))</f>
        <v>0</v>
      </c>
      <c r="J293" s="12">
        <f>IF(Control!$C$11="Highly pure",Parameters!$C$11*'Water demand'!J293/1000,IF(Control!$C$11="Tap water",0,Parameters!$C$21*'Water demand'!J293/1000))</f>
        <v>0</v>
      </c>
      <c r="K293" s="12">
        <f>IF(Control!$C$11="Highly pure",Parameters!$C$11*'Water demand'!K293/1000,IF(Control!$C$11="Tap water",0,Parameters!$C$21*'Water demand'!K293/1000))</f>
        <v>0</v>
      </c>
      <c r="L293" s="12">
        <f>IF(Control!$C$11="Highly pure",Parameters!$C$11*'Water demand'!L293/1000,IF(Control!$C$11="Tap water",0,Parameters!$C$21*'Water demand'!L293/1000))</f>
        <v>0</v>
      </c>
      <c r="M293" s="12">
        <f>IF(Control!$C$11="Highly pure",Parameters!$C$11*'Water demand'!M293/1000,IF(Control!$C$11="Tap water",0,Parameters!$C$21*'Water demand'!M293/1000))</f>
        <v>0</v>
      </c>
      <c r="N293" s="12">
        <f>IF(Control!$C$11="Highly pure",Parameters!$C$11*'Water demand'!N293/1000,IF(Control!$C$11="Tap water",0,Parameters!$C$21*'Water demand'!N293/1000))</f>
        <v>0</v>
      </c>
      <c r="O293" s="12">
        <f>IF(Control!$C$11="Highly pure",Parameters!$C$11*'Water demand'!O293/1000,IF(Control!$C$11="Tap water",0,Parameters!$C$21*'Water demand'!O293/1000))</f>
        <v>0</v>
      </c>
      <c r="P293" s="12">
        <f>IF(Control!$C$11="Highly pure",Parameters!$C$11*'Water demand'!P293/1000,IF(Control!$C$11="Tap water",0,Parameters!$C$21*'Water demand'!P293/1000))</f>
        <v>0</v>
      </c>
      <c r="Q293" s="12">
        <f>IF(Control!$C$11="Highly pure",Parameters!$C$11*'Water demand'!Q293/1000,IF(Control!$C$11="Tap water",0,Parameters!$C$21*'Water demand'!Q293/1000))</f>
        <v>0</v>
      </c>
      <c r="R293" s="12">
        <f>IF(Control!$C$11="Highly pure",Parameters!$C$11*'Water demand'!R293/1000,IF(Control!$C$11="Tap water",0,Parameters!$C$21*'Water demand'!R293/1000))</f>
        <v>0</v>
      </c>
      <c r="S293" s="12">
        <f>IF(Control!$C$11="Highly pure",Parameters!$C$11*'Water demand'!S293/1000,IF(Control!$C$11="Tap water",0,Parameters!$C$21*'Water demand'!S293/1000))</f>
        <v>0</v>
      </c>
      <c r="T293" s="12">
        <f>IF(Control!$C$11="Highly pure",Parameters!$C$11*'Water demand'!T293/1000,IF(Control!$C$11="Tap water",0,Parameters!$C$21*'Water demand'!T293/1000))</f>
        <v>0</v>
      </c>
      <c r="U293" s="12">
        <f>IF(Control!$C$11="Highly pure",Parameters!$C$11*'Water demand'!U293/1000,IF(Control!$C$11="Tap water",0,Parameters!$C$21*'Water demand'!U293/1000))</f>
        <v>0</v>
      </c>
      <c r="V293" s="12">
        <f>IF(Control!$C$11="Highly pure",Parameters!$C$11*'Water demand'!V293/1000,IF(Control!$C$11="Tap water",0,Parameters!$C$21*'Water demand'!V293/1000))</f>
        <v>0</v>
      </c>
      <c r="W293" s="12">
        <f>IF(Control!$C$11="Highly pure",Parameters!$C$11*'Water demand'!W293/1000,IF(Control!$C$11="Tap water",0,Parameters!$C$21*'Water demand'!W293/1000))</f>
        <v>0</v>
      </c>
      <c r="X293" s="12">
        <f>IF(Control!$C$11="Highly pure",Parameters!$C$11*'Water demand'!X293/1000,IF(Control!$C$11="Tap water",0,Parameters!$C$21*'Water demand'!X293/1000))</f>
        <v>0</v>
      </c>
      <c r="Y293" s="12">
        <f>IF(Control!$C$11="Highly pure",Parameters!$C$11*'Water demand'!Y293/1000,IF(Control!$C$11="Tap water",0,Parameters!$C$21*'Water demand'!Y293/1000))</f>
        <v>0</v>
      </c>
      <c r="Z293" s="12">
        <f>IF(Control!$C$11="Highly pure",Parameters!$C$11*'Water demand'!Z293/1000,IF(Control!$C$11="Tap water",0,Parameters!$C$21*'Water demand'!Z293/1000))</f>
        <v>0</v>
      </c>
      <c r="AB293" s="7">
        <f t="shared" si="4"/>
        <v>0</v>
      </c>
    </row>
    <row r="294" spans="2:28" x14ac:dyDescent="0.2">
      <c r="B294" s="6">
        <v>44488</v>
      </c>
      <c r="C294" s="12">
        <f>IF(Control!$C$11="Highly pure",Parameters!$C$11*'Water demand'!C294/1000,IF(Control!$C$11="Tap water",0,Parameters!$C$21*'Water demand'!C294/1000))</f>
        <v>0</v>
      </c>
      <c r="D294" s="12">
        <f>IF(Control!$C$11="Highly pure",Parameters!$C$11*'Water demand'!D294/1000,IF(Control!$C$11="Tap water",0,Parameters!$C$21*'Water demand'!D294/1000))</f>
        <v>0</v>
      </c>
      <c r="E294" s="12">
        <f>IF(Control!$C$11="Highly pure",Parameters!$C$11*'Water demand'!E294/1000,IF(Control!$C$11="Tap water",0,Parameters!$C$21*'Water demand'!E294/1000))</f>
        <v>0</v>
      </c>
      <c r="F294" s="12">
        <f>IF(Control!$C$11="Highly pure",Parameters!$C$11*'Water demand'!F294/1000,IF(Control!$C$11="Tap water",0,Parameters!$C$21*'Water demand'!F294/1000))</f>
        <v>0</v>
      </c>
      <c r="G294" s="12">
        <f>IF(Control!$C$11="Highly pure",Parameters!$C$11*'Water demand'!G294/1000,IF(Control!$C$11="Tap water",0,Parameters!$C$21*'Water demand'!G294/1000))</f>
        <v>0</v>
      </c>
      <c r="H294" s="12">
        <f>IF(Control!$C$11="Highly pure",Parameters!$C$11*'Water demand'!H294/1000,IF(Control!$C$11="Tap water",0,Parameters!$C$21*'Water demand'!H294/1000))</f>
        <v>0</v>
      </c>
      <c r="I294" s="12">
        <f>IF(Control!$C$11="Highly pure",Parameters!$C$11*'Water demand'!I294/1000,IF(Control!$C$11="Tap water",0,Parameters!$C$21*'Water demand'!I294/1000))</f>
        <v>0</v>
      </c>
      <c r="J294" s="12">
        <f>IF(Control!$C$11="Highly pure",Parameters!$C$11*'Water demand'!J294/1000,IF(Control!$C$11="Tap water",0,Parameters!$C$21*'Water demand'!J294/1000))</f>
        <v>0</v>
      </c>
      <c r="K294" s="12">
        <f>IF(Control!$C$11="Highly pure",Parameters!$C$11*'Water demand'!K294/1000,IF(Control!$C$11="Tap water",0,Parameters!$C$21*'Water demand'!K294/1000))</f>
        <v>0</v>
      </c>
      <c r="L294" s="12">
        <f>IF(Control!$C$11="Highly pure",Parameters!$C$11*'Water demand'!L294/1000,IF(Control!$C$11="Tap water",0,Parameters!$C$21*'Water demand'!L294/1000))</f>
        <v>0</v>
      </c>
      <c r="M294" s="12">
        <f>IF(Control!$C$11="Highly pure",Parameters!$C$11*'Water demand'!M294/1000,IF(Control!$C$11="Tap water",0,Parameters!$C$21*'Water demand'!M294/1000))</f>
        <v>0</v>
      </c>
      <c r="N294" s="12">
        <f>IF(Control!$C$11="Highly pure",Parameters!$C$11*'Water demand'!N294/1000,IF(Control!$C$11="Tap water",0,Parameters!$C$21*'Water demand'!N294/1000))</f>
        <v>0</v>
      </c>
      <c r="O294" s="12">
        <f>IF(Control!$C$11="Highly pure",Parameters!$C$11*'Water demand'!O294/1000,IF(Control!$C$11="Tap water",0,Parameters!$C$21*'Water demand'!O294/1000))</f>
        <v>0</v>
      </c>
      <c r="P294" s="12">
        <f>IF(Control!$C$11="Highly pure",Parameters!$C$11*'Water demand'!P294/1000,IF(Control!$C$11="Tap water",0,Parameters!$C$21*'Water demand'!P294/1000))</f>
        <v>0</v>
      </c>
      <c r="Q294" s="12">
        <f>IF(Control!$C$11="Highly pure",Parameters!$C$11*'Water demand'!Q294/1000,IF(Control!$C$11="Tap water",0,Parameters!$C$21*'Water demand'!Q294/1000))</f>
        <v>0</v>
      </c>
      <c r="R294" s="12">
        <f>IF(Control!$C$11="Highly pure",Parameters!$C$11*'Water demand'!R294/1000,IF(Control!$C$11="Tap water",0,Parameters!$C$21*'Water demand'!R294/1000))</f>
        <v>0</v>
      </c>
      <c r="S294" s="12">
        <f>IF(Control!$C$11="Highly pure",Parameters!$C$11*'Water demand'!S294/1000,IF(Control!$C$11="Tap water",0,Parameters!$C$21*'Water demand'!S294/1000))</f>
        <v>0</v>
      </c>
      <c r="T294" s="12">
        <f>IF(Control!$C$11="Highly pure",Parameters!$C$11*'Water demand'!T294/1000,IF(Control!$C$11="Tap water",0,Parameters!$C$21*'Water demand'!T294/1000))</f>
        <v>0</v>
      </c>
      <c r="U294" s="12">
        <f>IF(Control!$C$11="Highly pure",Parameters!$C$11*'Water demand'!U294/1000,IF(Control!$C$11="Tap water",0,Parameters!$C$21*'Water demand'!U294/1000))</f>
        <v>0</v>
      </c>
      <c r="V294" s="12">
        <f>IF(Control!$C$11="Highly pure",Parameters!$C$11*'Water demand'!V294/1000,IF(Control!$C$11="Tap water",0,Parameters!$C$21*'Water demand'!V294/1000))</f>
        <v>0</v>
      </c>
      <c r="W294" s="12">
        <f>IF(Control!$C$11="Highly pure",Parameters!$C$11*'Water demand'!W294/1000,IF(Control!$C$11="Tap water",0,Parameters!$C$21*'Water demand'!W294/1000))</f>
        <v>0</v>
      </c>
      <c r="X294" s="12">
        <f>IF(Control!$C$11="Highly pure",Parameters!$C$11*'Water demand'!X294/1000,IF(Control!$C$11="Tap water",0,Parameters!$C$21*'Water demand'!X294/1000))</f>
        <v>0</v>
      </c>
      <c r="Y294" s="12">
        <f>IF(Control!$C$11="Highly pure",Parameters!$C$11*'Water demand'!Y294/1000,IF(Control!$C$11="Tap water",0,Parameters!$C$21*'Water demand'!Y294/1000))</f>
        <v>0</v>
      </c>
      <c r="Z294" s="12">
        <f>IF(Control!$C$11="Highly pure",Parameters!$C$11*'Water demand'!Z294/1000,IF(Control!$C$11="Tap water",0,Parameters!$C$21*'Water demand'!Z294/1000))</f>
        <v>0</v>
      </c>
      <c r="AB294" s="7">
        <f t="shared" si="4"/>
        <v>0</v>
      </c>
    </row>
    <row r="295" spans="2:28" x14ac:dyDescent="0.2">
      <c r="B295" s="6">
        <v>44489</v>
      </c>
      <c r="C295" s="12">
        <f>IF(Control!$C$11="Highly pure",Parameters!$C$11*'Water demand'!C295/1000,IF(Control!$C$11="Tap water",0,Parameters!$C$21*'Water demand'!C295/1000))</f>
        <v>0</v>
      </c>
      <c r="D295" s="12">
        <f>IF(Control!$C$11="Highly pure",Parameters!$C$11*'Water demand'!D295/1000,IF(Control!$C$11="Tap water",0,Parameters!$C$21*'Water demand'!D295/1000))</f>
        <v>0</v>
      </c>
      <c r="E295" s="12">
        <f>IF(Control!$C$11="Highly pure",Parameters!$C$11*'Water demand'!E295/1000,IF(Control!$C$11="Tap water",0,Parameters!$C$21*'Water demand'!E295/1000))</f>
        <v>0</v>
      </c>
      <c r="F295" s="12">
        <f>IF(Control!$C$11="Highly pure",Parameters!$C$11*'Water demand'!F295/1000,IF(Control!$C$11="Tap water",0,Parameters!$C$21*'Water demand'!F295/1000))</f>
        <v>0</v>
      </c>
      <c r="G295" s="12">
        <f>IF(Control!$C$11="Highly pure",Parameters!$C$11*'Water demand'!G295/1000,IF(Control!$C$11="Tap water",0,Parameters!$C$21*'Water demand'!G295/1000))</f>
        <v>0</v>
      </c>
      <c r="H295" s="12">
        <f>IF(Control!$C$11="Highly pure",Parameters!$C$11*'Water demand'!H295/1000,IF(Control!$C$11="Tap water",0,Parameters!$C$21*'Water demand'!H295/1000))</f>
        <v>0</v>
      </c>
      <c r="I295" s="12">
        <f>IF(Control!$C$11="Highly pure",Parameters!$C$11*'Water demand'!I295/1000,IF(Control!$C$11="Tap water",0,Parameters!$C$21*'Water demand'!I295/1000))</f>
        <v>0</v>
      </c>
      <c r="J295" s="12">
        <f>IF(Control!$C$11="Highly pure",Parameters!$C$11*'Water demand'!J295/1000,IF(Control!$C$11="Tap water",0,Parameters!$C$21*'Water demand'!J295/1000))</f>
        <v>0</v>
      </c>
      <c r="K295" s="12">
        <f>IF(Control!$C$11="Highly pure",Parameters!$C$11*'Water demand'!K295/1000,IF(Control!$C$11="Tap water",0,Parameters!$C$21*'Water demand'!K295/1000))</f>
        <v>0</v>
      </c>
      <c r="L295" s="12">
        <f>IF(Control!$C$11="Highly pure",Parameters!$C$11*'Water demand'!L295/1000,IF(Control!$C$11="Tap water",0,Parameters!$C$21*'Water demand'!L295/1000))</f>
        <v>0</v>
      </c>
      <c r="M295" s="12">
        <f>IF(Control!$C$11="Highly pure",Parameters!$C$11*'Water demand'!M295/1000,IF(Control!$C$11="Tap water",0,Parameters!$C$21*'Water demand'!M295/1000))</f>
        <v>0</v>
      </c>
      <c r="N295" s="12">
        <f>IF(Control!$C$11="Highly pure",Parameters!$C$11*'Water demand'!N295/1000,IF(Control!$C$11="Tap water",0,Parameters!$C$21*'Water demand'!N295/1000))</f>
        <v>0</v>
      </c>
      <c r="O295" s="12">
        <f>IF(Control!$C$11="Highly pure",Parameters!$C$11*'Water demand'!O295/1000,IF(Control!$C$11="Tap water",0,Parameters!$C$21*'Water demand'!O295/1000))</f>
        <v>0</v>
      </c>
      <c r="P295" s="12">
        <f>IF(Control!$C$11="Highly pure",Parameters!$C$11*'Water demand'!P295/1000,IF(Control!$C$11="Tap water",0,Parameters!$C$21*'Water demand'!P295/1000))</f>
        <v>0</v>
      </c>
      <c r="Q295" s="12">
        <f>IF(Control!$C$11="Highly pure",Parameters!$C$11*'Water demand'!Q295/1000,IF(Control!$C$11="Tap water",0,Parameters!$C$21*'Water demand'!Q295/1000))</f>
        <v>0</v>
      </c>
      <c r="R295" s="12">
        <f>IF(Control!$C$11="Highly pure",Parameters!$C$11*'Water demand'!R295/1000,IF(Control!$C$11="Tap water",0,Parameters!$C$21*'Water demand'!R295/1000))</f>
        <v>0</v>
      </c>
      <c r="S295" s="12">
        <f>IF(Control!$C$11="Highly pure",Parameters!$C$11*'Water demand'!S295/1000,IF(Control!$C$11="Tap water",0,Parameters!$C$21*'Water demand'!S295/1000))</f>
        <v>0</v>
      </c>
      <c r="T295" s="12">
        <f>IF(Control!$C$11="Highly pure",Parameters!$C$11*'Water demand'!T295/1000,IF(Control!$C$11="Tap water",0,Parameters!$C$21*'Water demand'!T295/1000))</f>
        <v>0</v>
      </c>
      <c r="U295" s="12">
        <f>IF(Control!$C$11="Highly pure",Parameters!$C$11*'Water demand'!U295/1000,IF(Control!$C$11="Tap water",0,Parameters!$C$21*'Water demand'!U295/1000))</f>
        <v>0</v>
      </c>
      <c r="V295" s="12">
        <f>IF(Control!$C$11="Highly pure",Parameters!$C$11*'Water demand'!V295/1000,IF(Control!$C$11="Tap water",0,Parameters!$C$21*'Water demand'!V295/1000))</f>
        <v>0</v>
      </c>
      <c r="W295" s="12">
        <f>IF(Control!$C$11="Highly pure",Parameters!$C$11*'Water demand'!W295/1000,IF(Control!$C$11="Tap water",0,Parameters!$C$21*'Water demand'!W295/1000))</f>
        <v>0</v>
      </c>
      <c r="X295" s="12">
        <f>IF(Control!$C$11="Highly pure",Parameters!$C$11*'Water demand'!X295/1000,IF(Control!$C$11="Tap water",0,Parameters!$C$21*'Water demand'!X295/1000))</f>
        <v>0</v>
      </c>
      <c r="Y295" s="12">
        <f>IF(Control!$C$11="Highly pure",Parameters!$C$11*'Water demand'!Y295/1000,IF(Control!$C$11="Tap water",0,Parameters!$C$21*'Water demand'!Y295/1000))</f>
        <v>0</v>
      </c>
      <c r="Z295" s="12">
        <f>IF(Control!$C$11="Highly pure",Parameters!$C$11*'Water demand'!Z295/1000,IF(Control!$C$11="Tap water",0,Parameters!$C$21*'Water demand'!Z295/1000))</f>
        <v>0</v>
      </c>
      <c r="AB295" s="7">
        <f t="shared" si="4"/>
        <v>0</v>
      </c>
    </row>
    <row r="296" spans="2:28" x14ac:dyDescent="0.2">
      <c r="B296" s="6">
        <v>44490</v>
      </c>
      <c r="C296" s="12">
        <f>IF(Control!$C$11="Highly pure",Parameters!$C$11*'Water demand'!C296/1000,IF(Control!$C$11="Tap water",0,Parameters!$C$21*'Water demand'!C296/1000))</f>
        <v>0</v>
      </c>
      <c r="D296" s="12">
        <f>IF(Control!$C$11="Highly pure",Parameters!$C$11*'Water demand'!D296/1000,IF(Control!$C$11="Tap water",0,Parameters!$C$21*'Water demand'!D296/1000))</f>
        <v>0</v>
      </c>
      <c r="E296" s="12">
        <f>IF(Control!$C$11="Highly pure",Parameters!$C$11*'Water demand'!E296/1000,IF(Control!$C$11="Tap water",0,Parameters!$C$21*'Water demand'!E296/1000))</f>
        <v>0</v>
      </c>
      <c r="F296" s="12">
        <f>IF(Control!$C$11="Highly pure",Parameters!$C$11*'Water demand'!F296/1000,IF(Control!$C$11="Tap water",0,Parameters!$C$21*'Water demand'!F296/1000))</f>
        <v>0</v>
      </c>
      <c r="G296" s="12">
        <f>IF(Control!$C$11="Highly pure",Parameters!$C$11*'Water demand'!G296/1000,IF(Control!$C$11="Tap water",0,Parameters!$C$21*'Water demand'!G296/1000))</f>
        <v>0</v>
      </c>
      <c r="H296" s="12">
        <f>IF(Control!$C$11="Highly pure",Parameters!$C$11*'Water demand'!H296/1000,IF(Control!$C$11="Tap water",0,Parameters!$C$21*'Water demand'!H296/1000))</f>
        <v>0</v>
      </c>
      <c r="I296" s="12">
        <f>IF(Control!$C$11="Highly pure",Parameters!$C$11*'Water demand'!I296/1000,IF(Control!$C$11="Tap water",0,Parameters!$C$21*'Water demand'!I296/1000))</f>
        <v>0</v>
      </c>
      <c r="J296" s="12">
        <f>IF(Control!$C$11="Highly pure",Parameters!$C$11*'Water demand'!J296/1000,IF(Control!$C$11="Tap water",0,Parameters!$C$21*'Water demand'!J296/1000))</f>
        <v>0</v>
      </c>
      <c r="K296" s="12">
        <f>IF(Control!$C$11="Highly pure",Parameters!$C$11*'Water demand'!K296/1000,IF(Control!$C$11="Tap water",0,Parameters!$C$21*'Water demand'!K296/1000))</f>
        <v>0</v>
      </c>
      <c r="L296" s="12">
        <f>IF(Control!$C$11="Highly pure",Parameters!$C$11*'Water demand'!L296/1000,IF(Control!$C$11="Tap water",0,Parameters!$C$21*'Water demand'!L296/1000))</f>
        <v>0</v>
      </c>
      <c r="M296" s="12">
        <f>IF(Control!$C$11="Highly pure",Parameters!$C$11*'Water demand'!M296/1000,IF(Control!$C$11="Tap water",0,Parameters!$C$21*'Water demand'!M296/1000))</f>
        <v>0</v>
      </c>
      <c r="N296" s="12">
        <f>IF(Control!$C$11="Highly pure",Parameters!$C$11*'Water demand'!N296/1000,IF(Control!$C$11="Tap water",0,Parameters!$C$21*'Water demand'!N296/1000))</f>
        <v>0</v>
      </c>
      <c r="O296" s="12">
        <f>IF(Control!$C$11="Highly pure",Parameters!$C$11*'Water demand'!O296/1000,IF(Control!$C$11="Tap water",0,Parameters!$C$21*'Water demand'!O296/1000))</f>
        <v>0</v>
      </c>
      <c r="P296" s="12">
        <f>IF(Control!$C$11="Highly pure",Parameters!$C$11*'Water demand'!P296/1000,IF(Control!$C$11="Tap water",0,Parameters!$C$21*'Water demand'!P296/1000))</f>
        <v>0</v>
      </c>
      <c r="Q296" s="12">
        <f>IF(Control!$C$11="Highly pure",Parameters!$C$11*'Water demand'!Q296/1000,IF(Control!$C$11="Tap water",0,Parameters!$C$21*'Water demand'!Q296/1000))</f>
        <v>0</v>
      </c>
      <c r="R296" s="12">
        <f>IF(Control!$C$11="Highly pure",Parameters!$C$11*'Water demand'!R296/1000,IF(Control!$C$11="Tap water",0,Parameters!$C$21*'Water demand'!R296/1000))</f>
        <v>0</v>
      </c>
      <c r="S296" s="12">
        <f>IF(Control!$C$11="Highly pure",Parameters!$C$11*'Water demand'!S296/1000,IF(Control!$C$11="Tap water",0,Parameters!$C$21*'Water demand'!S296/1000))</f>
        <v>0</v>
      </c>
      <c r="T296" s="12">
        <f>IF(Control!$C$11="Highly pure",Parameters!$C$11*'Water demand'!T296/1000,IF(Control!$C$11="Tap water",0,Parameters!$C$21*'Water demand'!T296/1000))</f>
        <v>0</v>
      </c>
      <c r="U296" s="12">
        <f>IF(Control!$C$11="Highly pure",Parameters!$C$11*'Water demand'!U296/1000,IF(Control!$C$11="Tap water",0,Parameters!$C$21*'Water demand'!U296/1000))</f>
        <v>0</v>
      </c>
      <c r="V296" s="12">
        <f>IF(Control!$C$11="Highly pure",Parameters!$C$11*'Water demand'!V296/1000,IF(Control!$C$11="Tap water",0,Parameters!$C$21*'Water demand'!V296/1000))</f>
        <v>0</v>
      </c>
      <c r="W296" s="12">
        <f>IF(Control!$C$11="Highly pure",Parameters!$C$11*'Water demand'!W296/1000,IF(Control!$C$11="Tap water",0,Parameters!$C$21*'Water demand'!W296/1000))</f>
        <v>0</v>
      </c>
      <c r="X296" s="12">
        <f>IF(Control!$C$11="Highly pure",Parameters!$C$11*'Water demand'!X296/1000,IF(Control!$C$11="Tap water",0,Parameters!$C$21*'Water demand'!X296/1000))</f>
        <v>0</v>
      </c>
      <c r="Y296" s="12">
        <f>IF(Control!$C$11="Highly pure",Parameters!$C$11*'Water demand'!Y296/1000,IF(Control!$C$11="Tap water",0,Parameters!$C$21*'Water demand'!Y296/1000))</f>
        <v>0</v>
      </c>
      <c r="Z296" s="12">
        <f>IF(Control!$C$11="Highly pure",Parameters!$C$11*'Water demand'!Z296/1000,IF(Control!$C$11="Tap water",0,Parameters!$C$21*'Water demand'!Z296/1000))</f>
        <v>0</v>
      </c>
      <c r="AB296" s="7">
        <f t="shared" si="4"/>
        <v>0</v>
      </c>
    </row>
    <row r="297" spans="2:28" x14ac:dyDescent="0.2">
      <c r="B297" s="6">
        <v>44491</v>
      </c>
      <c r="C297" s="12">
        <f>IF(Control!$C$11="Highly pure",Parameters!$C$11*'Water demand'!C297/1000,IF(Control!$C$11="Tap water",0,Parameters!$C$21*'Water demand'!C297/1000))</f>
        <v>0</v>
      </c>
      <c r="D297" s="12">
        <f>IF(Control!$C$11="Highly pure",Parameters!$C$11*'Water demand'!D297/1000,IF(Control!$C$11="Tap water",0,Parameters!$C$21*'Water demand'!D297/1000))</f>
        <v>0</v>
      </c>
      <c r="E297" s="12">
        <f>IF(Control!$C$11="Highly pure",Parameters!$C$11*'Water demand'!E297/1000,IF(Control!$C$11="Tap water",0,Parameters!$C$21*'Water demand'!E297/1000))</f>
        <v>0</v>
      </c>
      <c r="F297" s="12">
        <f>IF(Control!$C$11="Highly pure",Parameters!$C$11*'Water demand'!F297/1000,IF(Control!$C$11="Tap water",0,Parameters!$C$21*'Water demand'!F297/1000))</f>
        <v>0</v>
      </c>
      <c r="G297" s="12">
        <f>IF(Control!$C$11="Highly pure",Parameters!$C$11*'Water demand'!G297/1000,IF(Control!$C$11="Tap water",0,Parameters!$C$21*'Water demand'!G297/1000))</f>
        <v>0</v>
      </c>
      <c r="H297" s="12">
        <f>IF(Control!$C$11="Highly pure",Parameters!$C$11*'Water demand'!H297/1000,IF(Control!$C$11="Tap water",0,Parameters!$C$21*'Water demand'!H297/1000))</f>
        <v>0</v>
      </c>
      <c r="I297" s="12">
        <f>IF(Control!$C$11="Highly pure",Parameters!$C$11*'Water demand'!I297/1000,IF(Control!$C$11="Tap water",0,Parameters!$C$21*'Water demand'!I297/1000))</f>
        <v>0</v>
      </c>
      <c r="J297" s="12">
        <f>IF(Control!$C$11="Highly pure",Parameters!$C$11*'Water demand'!J297/1000,IF(Control!$C$11="Tap water",0,Parameters!$C$21*'Water demand'!J297/1000))</f>
        <v>0</v>
      </c>
      <c r="K297" s="12">
        <f>IF(Control!$C$11="Highly pure",Parameters!$C$11*'Water demand'!K297/1000,IF(Control!$C$11="Tap water",0,Parameters!$C$21*'Water demand'!K297/1000))</f>
        <v>0</v>
      </c>
      <c r="L297" s="12">
        <f>IF(Control!$C$11="Highly pure",Parameters!$C$11*'Water demand'!L297/1000,IF(Control!$C$11="Tap water",0,Parameters!$C$21*'Water demand'!L297/1000))</f>
        <v>0</v>
      </c>
      <c r="M297" s="12">
        <f>IF(Control!$C$11="Highly pure",Parameters!$C$11*'Water demand'!M297/1000,IF(Control!$C$11="Tap water",0,Parameters!$C$21*'Water demand'!M297/1000))</f>
        <v>0</v>
      </c>
      <c r="N297" s="12">
        <f>IF(Control!$C$11="Highly pure",Parameters!$C$11*'Water demand'!N297/1000,IF(Control!$C$11="Tap water",0,Parameters!$C$21*'Water demand'!N297/1000))</f>
        <v>0</v>
      </c>
      <c r="O297" s="12">
        <f>IF(Control!$C$11="Highly pure",Parameters!$C$11*'Water demand'!O297/1000,IF(Control!$C$11="Tap water",0,Parameters!$C$21*'Water demand'!O297/1000))</f>
        <v>0</v>
      </c>
      <c r="P297" s="12">
        <f>IF(Control!$C$11="Highly pure",Parameters!$C$11*'Water demand'!P297/1000,IF(Control!$C$11="Tap water",0,Parameters!$C$21*'Water demand'!P297/1000))</f>
        <v>0</v>
      </c>
      <c r="Q297" s="12">
        <f>IF(Control!$C$11="Highly pure",Parameters!$C$11*'Water demand'!Q297/1000,IF(Control!$C$11="Tap water",0,Parameters!$C$21*'Water demand'!Q297/1000))</f>
        <v>0</v>
      </c>
      <c r="R297" s="12">
        <f>IF(Control!$C$11="Highly pure",Parameters!$C$11*'Water demand'!R297/1000,IF(Control!$C$11="Tap water",0,Parameters!$C$21*'Water demand'!R297/1000))</f>
        <v>0</v>
      </c>
      <c r="S297" s="12">
        <f>IF(Control!$C$11="Highly pure",Parameters!$C$11*'Water demand'!S297/1000,IF(Control!$C$11="Tap water",0,Parameters!$C$21*'Water demand'!S297/1000))</f>
        <v>0</v>
      </c>
      <c r="T297" s="12">
        <f>IF(Control!$C$11="Highly pure",Parameters!$C$11*'Water demand'!T297/1000,IF(Control!$C$11="Tap water",0,Parameters!$C$21*'Water demand'!T297/1000))</f>
        <v>0</v>
      </c>
      <c r="U297" s="12">
        <f>IF(Control!$C$11="Highly pure",Parameters!$C$11*'Water demand'!U297/1000,IF(Control!$C$11="Tap water",0,Parameters!$C$21*'Water demand'!U297/1000))</f>
        <v>0</v>
      </c>
      <c r="V297" s="12">
        <f>IF(Control!$C$11="Highly pure",Parameters!$C$11*'Water demand'!V297/1000,IF(Control!$C$11="Tap water",0,Parameters!$C$21*'Water demand'!V297/1000))</f>
        <v>0</v>
      </c>
      <c r="W297" s="12">
        <f>IF(Control!$C$11="Highly pure",Parameters!$C$11*'Water demand'!W297/1000,IF(Control!$C$11="Tap water",0,Parameters!$C$21*'Water demand'!W297/1000))</f>
        <v>0</v>
      </c>
      <c r="X297" s="12">
        <f>IF(Control!$C$11="Highly pure",Parameters!$C$11*'Water demand'!X297/1000,IF(Control!$C$11="Tap water",0,Parameters!$C$21*'Water demand'!X297/1000))</f>
        <v>0</v>
      </c>
      <c r="Y297" s="12">
        <f>IF(Control!$C$11="Highly pure",Parameters!$C$11*'Water demand'!Y297/1000,IF(Control!$C$11="Tap water",0,Parameters!$C$21*'Water demand'!Y297/1000))</f>
        <v>0</v>
      </c>
      <c r="Z297" s="12">
        <f>IF(Control!$C$11="Highly pure",Parameters!$C$11*'Water demand'!Z297/1000,IF(Control!$C$11="Tap water",0,Parameters!$C$21*'Water demand'!Z297/1000))</f>
        <v>0</v>
      </c>
      <c r="AB297" s="7">
        <f t="shared" si="4"/>
        <v>0</v>
      </c>
    </row>
    <row r="298" spans="2:28" x14ac:dyDescent="0.2">
      <c r="B298" s="6">
        <v>44492</v>
      </c>
      <c r="C298" s="12">
        <f>IF(Control!$C$11="Highly pure",Parameters!$C$11*'Water demand'!C298/1000,IF(Control!$C$11="Tap water",0,Parameters!$C$21*'Water demand'!C298/1000))</f>
        <v>0</v>
      </c>
      <c r="D298" s="12">
        <f>IF(Control!$C$11="Highly pure",Parameters!$C$11*'Water demand'!D298/1000,IF(Control!$C$11="Tap water",0,Parameters!$C$21*'Water demand'!D298/1000))</f>
        <v>0</v>
      </c>
      <c r="E298" s="12">
        <f>IF(Control!$C$11="Highly pure",Parameters!$C$11*'Water demand'!E298/1000,IF(Control!$C$11="Tap water",0,Parameters!$C$21*'Water demand'!E298/1000))</f>
        <v>0</v>
      </c>
      <c r="F298" s="12">
        <f>IF(Control!$C$11="Highly pure",Parameters!$C$11*'Water demand'!F298/1000,IF(Control!$C$11="Tap water",0,Parameters!$C$21*'Water demand'!F298/1000))</f>
        <v>0</v>
      </c>
      <c r="G298" s="12">
        <f>IF(Control!$C$11="Highly pure",Parameters!$C$11*'Water demand'!G298/1000,IF(Control!$C$11="Tap water",0,Parameters!$C$21*'Water demand'!G298/1000))</f>
        <v>0</v>
      </c>
      <c r="H298" s="12">
        <f>IF(Control!$C$11="Highly pure",Parameters!$C$11*'Water demand'!H298/1000,IF(Control!$C$11="Tap water",0,Parameters!$C$21*'Water demand'!H298/1000))</f>
        <v>0</v>
      </c>
      <c r="I298" s="12">
        <f>IF(Control!$C$11="Highly pure",Parameters!$C$11*'Water demand'!I298/1000,IF(Control!$C$11="Tap water",0,Parameters!$C$21*'Water demand'!I298/1000))</f>
        <v>0</v>
      </c>
      <c r="J298" s="12">
        <f>IF(Control!$C$11="Highly pure",Parameters!$C$11*'Water demand'!J298/1000,IF(Control!$C$11="Tap water",0,Parameters!$C$21*'Water demand'!J298/1000))</f>
        <v>0</v>
      </c>
      <c r="K298" s="12">
        <f>IF(Control!$C$11="Highly pure",Parameters!$C$11*'Water demand'!K298/1000,IF(Control!$C$11="Tap water",0,Parameters!$C$21*'Water demand'!K298/1000))</f>
        <v>0</v>
      </c>
      <c r="L298" s="12">
        <f>IF(Control!$C$11="Highly pure",Parameters!$C$11*'Water demand'!L298/1000,IF(Control!$C$11="Tap water",0,Parameters!$C$21*'Water demand'!L298/1000))</f>
        <v>0</v>
      </c>
      <c r="M298" s="12">
        <f>IF(Control!$C$11="Highly pure",Parameters!$C$11*'Water demand'!M298/1000,IF(Control!$C$11="Tap water",0,Parameters!$C$21*'Water demand'!M298/1000))</f>
        <v>0</v>
      </c>
      <c r="N298" s="12">
        <f>IF(Control!$C$11="Highly pure",Parameters!$C$11*'Water demand'!N298/1000,IF(Control!$C$11="Tap water",0,Parameters!$C$21*'Water demand'!N298/1000))</f>
        <v>0</v>
      </c>
      <c r="O298" s="12">
        <f>IF(Control!$C$11="Highly pure",Parameters!$C$11*'Water demand'!O298/1000,IF(Control!$C$11="Tap water",0,Parameters!$C$21*'Water demand'!O298/1000))</f>
        <v>0</v>
      </c>
      <c r="P298" s="12">
        <f>IF(Control!$C$11="Highly pure",Parameters!$C$11*'Water demand'!P298/1000,IF(Control!$C$11="Tap water",0,Parameters!$C$21*'Water demand'!P298/1000))</f>
        <v>0</v>
      </c>
      <c r="Q298" s="12">
        <f>IF(Control!$C$11="Highly pure",Parameters!$C$11*'Water demand'!Q298/1000,IF(Control!$C$11="Tap water",0,Parameters!$C$21*'Water demand'!Q298/1000))</f>
        <v>0</v>
      </c>
      <c r="R298" s="12">
        <f>IF(Control!$C$11="Highly pure",Parameters!$C$11*'Water demand'!R298/1000,IF(Control!$C$11="Tap water",0,Parameters!$C$21*'Water demand'!R298/1000))</f>
        <v>0</v>
      </c>
      <c r="S298" s="12">
        <f>IF(Control!$C$11="Highly pure",Parameters!$C$11*'Water demand'!S298/1000,IF(Control!$C$11="Tap water",0,Parameters!$C$21*'Water demand'!S298/1000))</f>
        <v>0</v>
      </c>
      <c r="T298" s="12">
        <f>IF(Control!$C$11="Highly pure",Parameters!$C$11*'Water demand'!T298/1000,IF(Control!$C$11="Tap water",0,Parameters!$C$21*'Water demand'!T298/1000))</f>
        <v>0</v>
      </c>
      <c r="U298" s="12">
        <f>IF(Control!$C$11="Highly pure",Parameters!$C$11*'Water demand'!U298/1000,IF(Control!$C$11="Tap water",0,Parameters!$C$21*'Water demand'!U298/1000))</f>
        <v>0</v>
      </c>
      <c r="V298" s="12">
        <f>IF(Control!$C$11="Highly pure",Parameters!$C$11*'Water demand'!V298/1000,IF(Control!$C$11="Tap water",0,Parameters!$C$21*'Water demand'!V298/1000))</f>
        <v>0</v>
      </c>
      <c r="W298" s="12">
        <f>IF(Control!$C$11="Highly pure",Parameters!$C$11*'Water demand'!W298/1000,IF(Control!$C$11="Tap water",0,Parameters!$C$21*'Water demand'!W298/1000))</f>
        <v>0</v>
      </c>
      <c r="X298" s="12">
        <f>IF(Control!$C$11="Highly pure",Parameters!$C$11*'Water demand'!X298/1000,IF(Control!$C$11="Tap water",0,Parameters!$C$21*'Water demand'!X298/1000))</f>
        <v>0</v>
      </c>
      <c r="Y298" s="12">
        <f>IF(Control!$C$11="Highly pure",Parameters!$C$11*'Water demand'!Y298/1000,IF(Control!$C$11="Tap water",0,Parameters!$C$21*'Water demand'!Y298/1000))</f>
        <v>0</v>
      </c>
      <c r="Z298" s="12">
        <f>IF(Control!$C$11="Highly pure",Parameters!$C$11*'Water demand'!Z298/1000,IF(Control!$C$11="Tap water",0,Parameters!$C$21*'Water demand'!Z298/1000))</f>
        <v>0</v>
      </c>
      <c r="AB298" s="7">
        <f t="shared" si="4"/>
        <v>0</v>
      </c>
    </row>
    <row r="299" spans="2:28" x14ac:dyDescent="0.2">
      <c r="B299" s="6">
        <v>44493</v>
      </c>
      <c r="C299" s="12">
        <f>IF(Control!$C$11="Highly pure",Parameters!$C$11*'Water demand'!C299/1000,IF(Control!$C$11="Tap water",0,Parameters!$C$21*'Water demand'!C299/1000))</f>
        <v>0</v>
      </c>
      <c r="D299" s="12">
        <f>IF(Control!$C$11="Highly pure",Parameters!$C$11*'Water demand'!D299/1000,IF(Control!$C$11="Tap water",0,Parameters!$C$21*'Water demand'!D299/1000))</f>
        <v>0</v>
      </c>
      <c r="E299" s="12">
        <f>IF(Control!$C$11="Highly pure",Parameters!$C$11*'Water demand'!E299/1000,IF(Control!$C$11="Tap water",0,Parameters!$C$21*'Water demand'!E299/1000))</f>
        <v>0</v>
      </c>
      <c r="F299" s="12">
        <f>IF(Control!$C$11="Highly pure",Parameters!$C$11*'Water demand'!F299/1000,IF(Control!$C$11="Tap water",0,Parameters!$C$21*'Water demand'!F299/1000))</f>
        <v>0</v>
      </c>
      <c r="G299" s="12">
        <f>IF(Control!$C$11="Highly pure",Parameters!$C$11*'Water demand'!G299/1000,IF(Control!$C$11="Tap water",0,Parameters!$C$21*'Water demand'!G299/1000))</f>
        <v>0</v>
      </c>
      <c r="H299" s="12">
        <f>IF(Control!$C$11="Highly pure",Parameters!$C$11*'Water demand'!H299/1000,IF(Control!$C$11="Tap water",0,Parameters!$C$21*'Water demand'!H299/1000))</f>
        <v>0</v>
      </c>
      <c r="I299" s="12">
        <f>IF(Control!$C$11="Highly pure",Parameters!$C$11*'Water demand'!I299/1000,IF(Control!$C$11="Tap water",0,Parameters!$C$21*'Water demand'!I299/1000))</f>
        <v>0</v>
      </c>
      <c r="J299" s="12">
        <f>IF(Control!$C$11="Highly pure",Parameters!$C$11*'Water demand'!J299/1000,IF(Control!$C$11="Tap water",0,Parameters!$C$21*'Water demand'!J299/1000))</f>
        <v>0</v>
      </c>
      <c r="K299" s="12">
        <f>IF(Control!$C$11="Highly pure",Parameters!$C$11*'Water demand'!K299/1000,IF(Control!$C$11="Tap water",0,Parameters!$C$21*'Water demand'!K299/1000))</f>
        <v>0</v>
      </c>
      <c r="L299" s="12">
        <f>IF(Control!$C$11="Highly pure",Parameters!$C$11*'Water demand'!L299/1000,IF(Control!$C$11="Tap water",0,Parameters!$C$21*'Water demand'!L299/1000))</f>
        <v>0</v>
      </c>
      <c r="M299" s="12">
        <f>IF(Control!$C$11="Highly pure",Parameters!$C$11*'Water demand'!M299/1000,IF(Control!$C$11="Tap water",0,Parameters!$C$21*'Water demand'!M299/1000))</f>
        <v>0</v>
      </c>
      <c r="N299" s="12">
        <f>IF(Control!$C$11="Highly pure",Parameters!$C$11*'Water demand'!N299/1000,IF(Control!$C$11="Tap water",0,Parameters!$C$21*'Water demand'!N299/1000))</f>
        <v>0</v>
      </c>
      <c r="O299" s="12">
        <f>IF(Control!$C$11="Highly pure",Parameters!$C$11*'Water demand'!O299/1000,IF(Control!$C$11="Tap water",0,Parameters!$C$21*'Water demand'!O299/1000))</f>
        <v>0</v>
      </c>
      <c r="P299" s="12">
        <f>IF(Control!$C$11="Highly pure",Parameters!$C$11*'Water demand'!P299/1000,IF(Control!$C$11="Tap water",0,Parameters!$C$21*'Water demand'!P299/1000))</f>
        <v>0</v>
      </c>
      <c r="Q299" s="12">
        <f>IF(Control!$C$11="Highly pure",Parameters!$C$11*'Water demand'!Q299/1000,IF(Control!$C$11="Tap water",0,Parameters!$C$21*'Water demand'!Q299/1000))</f>
        <v>0</v>
      </c>
      <c r="R299" s="12">
        <f>IF(Control!$C$11="Highly pure",Parameters!$C$11*'Water demand'!R299/1000,IF(Control!$C$11="Tap water",0,Parameters!$C$21*'Water demand'!R299/1000))</f>
        <v>0</v>
      </c>
      <c r="S299" s="12">
        <f>IF(Control!$C$11="Highly pure",Parameters!$C$11*'Water demand'!S299/1000,IF(Control!$C$11="Tap water",0,Parameters!$C$21*'Water demand'!S299/1000))</f>
        <v>0</v>
      </c>
      <c r="T299" s="12">
        <f>IF(Control!$C$11="Highly pure",Parameters!$C$11*'Water demand'!T299/1000,IF(Control!$C$11="Tap water",0,Parameters!$C$21*'Water demand'!T299/1000))</f>
        <v>0</v>
      </c>
      <c r="U299" s="12">
        <f>IF(Control!$C$11="Highly pure",Parameters!$C$11*'Water demand'!U299/1000,IF(Control!$C$11="Tap water",0,Parameters!$C$21*'Water demand'!U299/1000))</f>
        <v>0</v>
      </c>
      <c r="V299" s="12">
        <f>IF(Control!$C$11="Highly pure",Parameters!$C$11*'Water demand'!V299/1000,IF(Control!$C$11="Tap water",0,Parameters!$C$21*'Water demand'!V299/1000))</f>
        <v>0</v>
      </c>
      <c r="W299" s="12">
        <f>IF(Control!$C$11="Highly pure",Parameters!$C$11*'Water demand'!W299/1000,IF(Control!$C$11="Tap water",0,Parameters!$C$21*'Water demand'!W299/1000))</f>
        <v>0</v>
      </c>
      <c r="X299" s="12">
        <f>IF(Control!$C$11="Highly pure",Parameters!$C$11*'Water demand'!X299/1000,IF(Control!$C$11="Tap water",0,Parameters!$C$21*'Water demand'!X299/1000))</f>
        <v>0</v>
      </c>
      <c r="Y299" s="12">
        <f>IF(Control!$C$11="Highly pure",Parameters!$C$11*'Water demand'!Y299/1000,IF(Control!$C$11="Tap water",0,Parameters!$C$21*'Water demand'!Y299/1000))</f>
        <v>0</v>
      </c>
      <c r="Z299" s="12">
        <f>IF(Control!$C$11="Highly pure",Parameters!$C$11*'Water demand'!Z299/1000,IF(Control!$C$11="Tap water",0,Parameters!$C$21*'Water demand'!Z299/1000))</f>
        <v>0</v>
      </c>
      <c r="AB299" s="7">
        <f t="shared" si="4"/>
        <v>0</v>
      </c>
    </row>
    <row r="300" spans="2:28" x14ac:dyDescent="0.2">
      <c r="B300" s="6">
        <v>44494</v>
      </c>
      <c r="C300" s="12">
        <f>IF(Control!$C$11="Highly pure",Parameters!$C$11*'Water demand'!C300/1000,IF(Control!$C$11="Tap water",0,Parameters!$C$21*'Water demand'!C300/1000))</f>
        <v>0</v>
      </c>
      <c r="D300" s="12">
        <f>IF(Control!$C$11="Highly pure",Parameters!$C$11*'Water demand'!D300/1000,IF(Control!$C$11="Tap water",0,Parameters!$C$21*'Water demand'!D300/1000))</f>
        <v>0</v>
      </c>
      <c r="E300" s="12">
        <f>IF(Control!$C$11="Highly pure",Parameters!$C$11*'Water demand'!E300/1000,IF(Control!$C$11="Tap water",0,Parameters!$C$21*'Water demand'!E300/1000))</f>
        <v>0</v>
      </c>
      <c r="F300" s="12">
        <f>IF(Control!$C$11="Highly pure",Parameters!$C$11*'Water demand'!F300/1000,IF(Control!$C$11="Tap water",0,Parameters!$C$21*'Water demand'!F300/1000))</f>
        <v>0</v>
      </c>
      <c r="G300" s="12">
        <f>IF(Control!$C$11="Highly pure",Parameters!$C$11*'Water demand'!G300/1000,IF(Control!$C$11="Tap water",0,Parameters!$C$21*'Water demand'!G300/1000))</f>
        <v>0</v>
      </c>
      <c r="H300" s="12">
        <f>IF(Control!$C$11="Highly pure",Parameters!$C$11*'Water demand'!H300/1000,IF(Control!$C$11="Tap water",0,Parameters!$C$21*'Water demand'!H300/1000))</f>
        <v>0</v>
      </c>
      <c r="I300" s="12">
        <f>IF(Control!$C$11="Highly pure",Parameters!$C$11*'Water demand'!I300/1000,IF(Control!$C$11="Tap water",0,Parameters!$C$21*'Water demand'!I300/1000))</f>
        <v>0</v>
      </c>
      <c r="J300" s="12">
        <f>IF(Control!$C$11="Highly pure",Parameters!$C$11*'Water demand'!J300/1000,IF(Control!$C$11="Tap water",0,Parameters!$C$21*'Water demand'!J300/1000))</f>
        <v>0</v>
      </c>
      <c r="K300" s="12">
        <f>IF(Control!$C$11="Highly pure",Parameters!$C$11*'Water demand'!K300/1000,IF(Control!$C$11="Tap water",0,Parameters!$C$21*'Water demand'!K300/1000))</f>
        <v>0</v>
      </c>
      <c r="L300" s="12">
        <f>IF(Control!$C$11="Highly pure",Parameters!$C$11*'Water demand'!L300/1000,IF(Control!$C$11="Tap water",0,Parameters!$C$21*'Water demand'!L300/1000))</f>
        <v>0</v>
      </c>
      <c r="M300" s="12">
        <f>IF(Control!$C$11="Highly pure",Parameters!$C$11*'Water demand'!M300/1000,IF(Control!$C$11="Tap water",0,Parameters!$C$21*'Water demand'!M300/1000))</f>
        <v>0</v>
      </c>
      <c r="N300" s="12">
        <f>IF(Control!$C$11="Highly pure",Parameters!$C$11*'Water demand'!N300/1000,IF(Control!$C$11="Tap water",0,Parameters!$C$21*'Water demand'!N300/1000))</f>
        <v>0</v>
      </c>
      <c r="O300" s="12">
        <f>IF(Control!$C$11="Highly pure",Parameters!$C$11*'Water demand'!O300/1000,IF(Control!$C$11="Tap water",0,Parameters!$C$21*'Water demand'!O300/1000))</f>
        <v>0</v>
      </c>
      <c r="P300" s="12">
        <f>IF(Control!$C$11="Highly pure",Parameters!$C$11*'Water demand'!P300/1000,IF(Control!$C$11="Tap water",0,Parameters!$C$21*'Water demand'!P300/1000))</f>
        <v>0</v>
      </c>
      <c r="Q300" s="12">
        <f>IF(Control!$C$11="Highly pure",Parameters!$C$11*'Water demand'!Q300/1000,IF(Control!$C$11="Tap water",0,Parameters!$C$21*'Water demand'!Q300/1000))</f>
        <v>0</v>
      </c>
      <c r="R300" s="12">
        <f>IF(Control!$C$11="Highly pure",Parameters!$C$11*'Water demand'!R300/1000,IF(Control!$C$11="Tap water",0,Parameters!$C$21*'Water demand'!R300/1000))</f>
        <v>0</v>
      </c>
      <c r="S300" s="12">
        <f>IF(Control!$C$11="Highly pure",Parameters!$C$11*'Water demand'!S300/1000,IF(Control!$C$11="Tap water",0,Parameters!$C$21*'Water demand'!S300/1000))</f>
        <v>0</v>
      </c>
      <c r="T300" s="12">
        <f>IF(Control!$C$11="Highly pure",Parameters!$C$11*'Water demand'!T300/1000,IF(Control!$C$11="Tap water",0,Parameters!$C$21*'Water demand'!T300/1000))</f>
        <v>0</v>
      </c>
      <c r="U300" s="12">
        <f>IF(Control!$C$11="Highly pure",Parameters!$C$11*'Water demand'!U300/1000,IF(Control!$C$11="Tap water",0,Parameters!$C$21*'Water demand'!U300/1000))</f>
        <v>0</v>
      </c>
      <c r="V300" s="12">
        <f>IF(Control!$C$11="Highly pure",Parameters!$C$11*'Water demand'!V300/1000,IF(Control!$C$11="Tap water",0,Parameters!$C$21*'Water demand'!V300/1000))</f>
        <v>0</v>
      </c>
      <c r="W300" s="12">
        <f>IF(Control!$C$11="Highly pure",Parameters!$C$11*'Water demand'!W300/1000,IF(Control!$C$11="Tap water",0,Parameters!$C$21*'Water demand'!W300/1000))</f>
        <v>0</v>
      </c>
      <c r="X300" s="12">
        <f>IF(Control!$C$11="Highly pure",Parameters!$C$11*'Water demand'!X300/1000,IF(Control!$C$11="Tap water",0,Parameters!$C$21*'Water demand'!X300/1000))</f>
        <v>0</v>
      </c>
      <c r="Y300" s="12">
        <f>IF(Control!$C$11="Highly pure",Parameters!$C$11*'Water demand'!Y300/1000,IF(Control!$C$11="Tap water",0,Parameters!$C$21*'Water demand'!Y300/1000))</f>
        <v>0</v>
      </c>
      <c r="Z300" s="12">
        <f>IF(Control!$C$11="Highly pure",Parameters!$C$11*'Water demand'!Z300/1000,IF(Control!$C$11="Tap water",0,Parameters!$C$21*'Water demand'!Z300/1000))</f>
        <v>0</v>
      </c>
      <c r="AB300" s="7">
        <f t="shared" si="4"/>
        <v>0</v>
      </c>
    </row>
    <row r="301" spans="2:28" x14ac:dyDescent="0.2">
      <c r="B301" s="6">
        <v>44495</v>
      </c>
      <c r="C301" s="12">
        <f>IF(Control!$C$11="Highly pure",Parameters!$C$11*'Water demand'!C301/1000,IF(Control!$C$11="Tap water",0,Parameters!$C$21*'Water demand'!C301/1000))</f>
        <v>0</v>
      </c>
      <c r="D301" s="12">
        <f>IF(Control!$C$11="Highly pure",Parameters!$C$11*'Water demand'!D301/1000,IF(Control!$C$11="Tap water",0,Parameters!$C$21*'Water demand'!D301/1000))</f>
        <v>0</v>
      </c>
      <c r="E301" s="12">
        <f>IF(Control!$C$11="Highly pure",Parameters!$C$11*'Water demand'!E301/1000,IF(Control!$C$11="Tap water",0,Parameters!$C$21*'Water demand'!E301/1000))</f>
        <v>0</v>
      </c>
      <c r="F301" s="12">
        <f>IF(Control!$C$11="Highly pure",Parameters!$C$11*'Water demand'!F301/1000,IF(Control!$C$11="Tap water",0,Parameters!$C$21*'Water demand'!F301/1000))</f>
        <v>0</v>
      </c>
      <c r="G301" s="12">
        <f>IF(Control!$C$11="Highly pure",Parameters!$C$11*'Water demand'!G301/1000,IF(Control!$C$11="Tap water",0,Parameters!$C$21*'Water demand'!G301/1000))</f>
        <v>0</v>
      </c>
      <c r="H301" s="12">
        <f>IF(Control!$C$11="Highly pure",Parameters!$C$11*'Water demand'!H301/1000,IF(Control!$C$11="Tap water",0,Parameters!$C$21*'Water demand'!H301/1000))</f>
        <v>0</v>
      </c>
      <c r="I301" s="12">
        <f>IF(Control!$C$11="Highly pure",Parameters!$C$11*'Water demand'!I301/1000,IF(Control!$C$11="Tap water",0,Parameters!$C$21*'Water demand'!I301/1000))</f>
        <v>0</v>
      </c>
      <c r="J301" s="12">
        <f>IF(Control!$C$11="Highly pure",Parameters!$C$11*'Water demand'!J301/1000,IF(Control!$C$11="Tap water",0,Parameters!$C$21*'Water demand'!J301/1000))</f>
        <v>0</v>
      </c>
      <c r="K301" s="12">
        <f>IF(Control!$C$11="Highly pure",Parameters!$C$11*'Water demand'!K301/1000,IF(Control!$C$11="Tap water",0,Parameters!$C$21*'Water demand'!K301/1000))</f>
        <v>0</v>
      </c>
      <c r="L301" s="12">
        <f>IF(Control!$C$11="Highly pure",Parameters!$C$11*'Water demand'!L301/1000,IF(Control!$C$11="Tap water",0,Parameters!$C$21*'Water demand'!L301/1000))</f>
        <v>0</v>
      </c>
      <c r="M301" s="12">
        <f>IF(Control!$C$11="Highly pure",Parameters!$C$11*'Water demand'!M301/1000,IF(Control!$C$11="Tap water",0,Parameters!$C$21*'Water demand'!M301/1000))</f>
        <v>0</v>
      </c>
      <c r="N301" s="12">
        <f>IF(Control!$C$11="Highly pure",Parameters!$C$11*'Water demand'!N301/1000,IF(Control!$C$11="Tap water",0,Parameters!$C$21*'Water demand'!N301/1000))</f>
        <v>0</v>
      </c>
      <c r="O301" s="12">
        <f>IF(Control!$C$11="Highly pure",Parameters!$C$11*'Water demand'!O301/1000,IF(Control!$C$11="Tap water",0,Parameters!$C$21*'Water demand'!O301/1000))</f>
        <v>0</v>
      </c>
      <c r="P301" s="12">
        <f>IF(Control!$C$11="Highly pure",Parameters!$C$11*'Water demand'!P301/1000,IF(Control!$C$11="Tap water",0,Parameters!$C$21*'Water demand'!P301/1000))</f>
        <v>0</v>
      </c>
      <c r="Q301" s="12">
        <f>IF(Control!$C$11="Highly pure",Parameters!$C$11*'Water demand'!Q301/1000,IF(Control!$C$11="Tap water",0,Parameters!$C$21*'Water demand'!Q301/1000))</f>
        <v>0</v>
      </c>
      <c r="R301" s="12">
        <f>IF(Control!$C$11="Highly pure",Parameters!$C$11*'Water demand'!R301/1000,IF(Control!$C$11="Tap water",0,Parameters!$C$21*'Water demand'!R301/1000))</f>
        <v>0</v>
      </c>
      <c r="S301" s="12">
        <f>IF(Control!$C$11="Highly pure",Parameters!$C$11*'Water demand'!S301/1000,IF(Control!$C$11="Tap water",0,Parameters!$C$21*'Water demand'!S301/1000))</f>
        <v>0</v>
      </c>
      <c r="T301" s="12">
        <f>IF(Control!$C$11="Highly pure",Parameters!$C$11*'Water demand'!T301/1000,IF(Control!$C$11="Tap water",0,Parameters!$C$21*'Water demand'!T301/1000))</f>
        <v>0</v>
      </c>
      <c r="U301" s="12">
        <f>IF(Control!$C$11="Highly pure",Parameters!$C$11*'Water demand'!U301/1000,IF(Control!$C$11="Tap water",0,Parameters!$C$21*'Water demand'!U301/1000))</f>
        <v>0</v>
      </c>
      <c r="V301" s="12">
        <f>IF(Control!$C$11="Highly pure",Parameters!$C$11*'Water demand'!V301/1000,IF(Control!$C$11="Tap water",0,Parameters!$C$21*'Water demand'!V301/1000))</f>
        <v>0</v>
      </c>
      <c r="W301" s="12">
        <f>IF(Control!$C$11="Highly pure",Parameters!$C$11*'Water demand'!W301/1000,IF(Control!$C$11="Tap water",0,Parameters!$C$21*'Water demand'!W301/1000))</f>
        <v>0</v>
      </c>
      <c r="X301" s="12">
        <f>IF(Control!$C$11="Highly pure",Parameters!$C$11*'Water demand'!X301/1000,IF(Control!$C$11="Tap water",0,Parameters!$C$21*'Water demand'!X301/1000))</f>
        <v>0</v>
      </c>
      <c r="Y301" s="12">
        <f>IF(Control!$C$11="Highly pure",Parameters!$C$11*'Water demand'!Y301/1000,IF(Control!$C$11="Tap water",0,Parameters!$C$21*'Water demand'!Y301/1000))</f>
        <v>0</v>
      </c>
      <c r="Z301" s="12">
        <f>IF(Control!$C$11="Highly pure",Parameters!$C$11*'Water demand'!Z301/1000,IF(Control!$C$11="Tap water",0,Parameters!$C$21*'Water demand'!Z301/1000))</f>
        <v>0</v>
      </c>
      <c r="AB301" s="7">
        <f t="shared" si="4"/>
        <v>0</v>
      </c>
    </row>
    <row r="302" spans="2:28" x14ac:dyDescent="0.2">
      <c r="B302" s="6">
        <v>44496</v>
      </c>
      <c r="C302" s="12">
        <f>IF(Control!$C$11="Highly pure",Parameters!$C$11*'Water demand'!C302/1000,IF(Control!$C$11="Tap water",0,Parameters!$C$21*'Water demand'!C302/1000))</f>
        <v>0</v>
      </c>
      <c r="D302" s="12">
        <f>IF(Control!$C$11="Highly pure",Parameters!$C$11*'Water demand'!D302/1000,IF(Control!$C$11="Tap water",0,Parameters!$C$21*'Water demand'!D302/1000))</f>
        <v>0</v>
      </c>
      <c r="E302" s="12">
        <f>IF(Control!$C$11="Highly pure",Parameters!$C$11*'Water demand'!E302/1000,IF(Control!$C$11="Tap water",0,Parameters!$C$21*'Water demand'!E302/1000))</f>
        <v>0</v>
      </c>
      <c r="F302" s="12">
        <f>IF(Control!$C$11="Highly pure",Parameters!$C$11*'Water demand'!F302/1000,IF(Control!$C$11="Tap water",0,Parameters!$C$21*'Water demand'!F302/1000))</f>
        <v>0</v>
      </c>
      <c r="G302" s="12">
        <f>IF(Control!$C$11="Highly pure",Parameters!$C$11*'Water demand'!G302/1000,IF(Control!$C$11="Tap water",0,Parameters!$C$21*'Water demand'!G302/1000))</f>
        <v>0</v>
      </c>
      <c r="H302" s="12">
        <f>IF(Control!$C$11="Highly pure",Parameters!$C$11*'Water demand'!H302/1000,IF(Control!$C$11="Tap water",0,Parameters!$C$21*'Water demand'!H302/1000))</f>
        <v>0</v>
      </c>
      <c r="I302" s="12">
        <f>IF(Control!$C$11="Highly pure",Parameters!$C$11*'Water demand'!I302/1000,IF(Control!$C$11="Tap water",0,Parameters!$C$21*'Water demand'!I302/1000))</f>
        <v>0</v>
      </c>
      <c r="J302" s="12">
        <f>IF(Control!$C$11="Highly pure",Parameters!$C$11*'Water demand'!J302/1000,IF(Control!$C$11="Tap water",0,Parameters!$C$21*'Water demand'!J302/1000))</f>
        <v>0</v>
      </c>
      <c r="K302" s="12">
        <f>IF(Control!$C$11="Highly pure",Parameters!$C$11*'Water demand'!K302/1000,IF(Control!$C$11="Tap water",0,Parameters!$C$21*'Water demand'!K302/1000))</f>
        <v>0</v>
      </c>
      <c r="L302" s="12">
        <f>IF(Control!$C$11="Highly pure",Parameters!$C$11*'Water demand'!L302/1000,IF(Control!$C$11="Tap water",0,Parameters!$C$21*'Water demand'!L302/1000))</f>
        <v>0</v>
      </c>
      <c r="M302" s="12">
        <f>IF(Control!$C$11="Highly pure",Parameters!$C$11*'Water demand'!M302/1000,IF(Control!$C$11="Tap water",0,Parameters!$C$21*'Water demand'!M302/1000))</f>
        <v>0</v>
      </c>
      <c r="N302" s="12">
        <f>IF(Control!$C$11="Highly pure",Parameters!$C$11*'Water demand'!N302/1000,IF(Control!$C$11="Tap water",0,Parameters!$C$21*'Water demand'!N302/1000))</f>
        <v>0</v>
      </c>
      <c r="O302" s="12">
        <f>IF(Control!$C$11="Highly pure",Parameters!$C$11*'Water demand'!O302/1000,IF(Control!$C$11="Tap water",0,Parameters!$C$21*'Water demand'!O302/1000))</f>
        <v>0</v>
      </c>
      <c r="P302" s="12">
        <f>IF(Control!$C$11="Highly pure",Parameters!$C$11*'Water demand'!P302/1000,IF(Control!$C$11="Tap water",0,Parameters!$C$21*'Water demand'!P302/1000))</f>
        <v>0</v>
      </c>
      <c r="Q302" s="12">
        <f>IF(Control!$C$11="Highly pure",Parameters!$C$11*'Water demand'!Q302/1000,IF(Control!$C$11="Tap water",0,Parameters!$C$21*'Water demand'!Q302/1000))</f>
        <v>0</v>
      </c>
      <c r="R302" s="12">
        <f>IF(Control!$C$11="Highly pure",Parameters!$C$11*'Water demand'!R302/1000,IF(Control!$C$11="Tap water",0,Parameters!$C$21*'Water demand'!R302/1000))</f>
        <v>0</v>
      </c>
      <c r="S302" s="12">
        <f>IF(Control!$C$11="Highly pure",Parameters!$C$11*'Water demand'!S302/1000,IF(Control!$C$11="Tap water",0,Parameters!$C$21*'Water demand'!S302/1000))</f>
        <v>0</v>
      </c>
      <c r="T302" s="12">
        <f>IF(Control!$C$11="Highly pure",Parameters!$C$11*'Water demand'!T302/1000,IF(Control!$C$11="Tap water",0,Parameters!$C$21*'Water demand'!T302/1000))</f>
        <v>0</v>
      </c>
      <c r="U302" s="12">
        <f>IF(Control!$C$11="Highly pure",Parameters!$C$11*'Water demand'!U302/1000,IF(Control!$C$11="Tap water",0,Parameters!$C$21*'Water demand'!U302/1000))</f>
        <v>0</v>
      </c>
      <c r="V302" s="12">
        <f>IF(Control!$C$11="Highly pure",Parameters!$C$11*'Water demand'!V302/1000,IF(Control!$C$11="Tap water",0,Parameters!$C$21*'Water demand'!V302/1000))</f>
        <v>0</v>
      </c>
      <c r="W302" s="12">
        <f>IF(Control!$C$11="Highly pure",Parameters!$C$11*'Water demand'!W302/1000,IF(Control!$C$11="Tap water",0,Parameters!$C$21*'Water demand'!W302/1000))</f>
        <v>0</v>
      </c>
      <c r="X302" s="12">
        <f>IF(Control!$C$11="Highly pure",Parameters!$C$11*'Water demand'!X302/1000,IF(Control!$C$11="Tap water",0,Parameters!$C$21*'Water demand'!X302/1000))</f>
        <v>0</v>
      </c>
      <c r="Y302" s="12">
        <f>IF(Control!$C$11="Highly pure",Parameters!$C$11*'Water demand'!Y302/1000,IF(Control!$C$11="Tap water",0,Parameters!$C$21*'Water demand'!Y302/1000))</f>
        <v>0</v>
      </c>
      <c r="Z302" s="12">
        <f>IF(Control!$C$11="Highly pure",Parameters!$C$11*'Water demand'!Z302/1000,IF(Control!$C$11="Tap water",0,Parameters!$C$21*'Water demand'!Z302/1000))</f>
        <v>0</v>
      </c>
      <c r="AB302" s="7">
        <f t="shared" si="4"/>
        <v>0</v>
      </c>
    </row>
    <row r="303" spans="2:28" x14ac:dyDescent="0.2">
      <c r="B303" s="6">
        <v>44497</v>
      </c>
      <c r="C303" s="12">
        <f>IF(Control!$C$11="Highly pure",Parameters!$C$11*'Water demand'!C303/1000,IF(Control!$C$11="Tap water",0,Parameters!$C$21*'Water demand'!C303/1000))</f>
        <v>0</v>
      </c>
      <c r="D303" s="12">
        <f>IF(Control!$C$11="Highly pure",Parameters!$C$11*'Water demand'!D303/1000,IF(Control!$C$11="Tap water",0,Parameters!$C$21*'Water demand'!D303/1000))</f>
        <v>0</v>
      </c>
      <c r="E303" s="12">
        <f>IF(Control!$C$11="Highly pure",Parameters!$C$11*'Water demand'!E303/1000,IF(Control!$C$11="Tap water",0,Parameters!$C$21*'Water demand'!E303/1000))</f>
        <v>0</v>
      </c>
      <c r="F303" s="12">
        <f>IF(Control!$C$11="Highly pure",Parameters!$C$11*'Water demand'!F303/1000,IF(Control!$C$11="Tap water",0,Parameters!$C$21*'Water demand'!F303/1000))</f>
        <v>0</v>
      </c>
      <c r="G303" s="12">
        <f>IF(Control!$C$11="Highly pure",Parameters!$C$11*'Water demand'!G303/1000,IF(Control!$C$11="Tap water",0,Parameters!$C$21*'Water demand'!G303/1000))</f>
        <v>0</v>
      </c>
      <c r="H303" s="12">
        <f>IF(Control!$C$11="Highly pure",Parameters!$C$11*'Water demand'!H303/1000,IF(Control!$C$11="Tap water",0,Parameters!$C$21*'Water demand'!H303/1000))</f>
        <v>0</v>
      </c>
      <c r="I303" s="12">
        <f>IF(Control!$C$11="Highly pure",Parameters!$C$11*'Water demand'!I303/1000,IF(Control!$C$11="Tap water",0,Parameters!$C$21*'Water demand'!I303/1000))</f>
        <v>0</v>
      </c>
      <c r="J303" s="12">
        <f>IF(Control!$C$11="Highly pure",Parameters!$C$11*'Water demand'!J303/1000,IF(Control!$C$11="Tap water",0,Parameters!$C$21*'Water demand'!J303/1000))</f>
        <v>0</v>
      </c>
      <c r="K303" s="12">
        <f>IF(Control!$C$11="Highly pure",Parameters!$C$11*'Water demand'!K303/1000,IF(Control!$C$11="Tap water",0,Parameters!$C$21*'Water demand'!K303/1000))</f>
        <v>0</v>
      </c>
      <c r="L303" s="12">
        <f>IF(Control!$C$11="Highly pure",Parameters!$C$11*'Water demand'!L303/1000,IF(Control!$C$11="Tap water",0,Parameters!$C$21*'Water demand'!L303/1000))</f>
        <v>0</v>
      </c>
      <c r="M303" s="12">
        <f>IF(Control!$C$11="Highly pure",Parameters!$C$11*'Water demand'!M303/1000,IF(Control!$C$11="Tap water",0,Parameters!$C$21*'Water demand'!M303/1000))</f>
        <v>0</v>
      </c>
      <c r="N303" s="12">
        <f>IF(Control!$C$11="Highly pure",Parameters!$C$11*'Water demand'!N303/1000,IF(Control!$C$11="Tap water",0,Parameters!$C$21*'Water demand'!N303/1000))</f>
        <v>0</v>
      </c>
      <c r="O303" s="12">
        <f>IF(Control!$C$11="Highly pure",Parameters!$C$11*'Water demand'!O303/1000,IF(Control!$C$11="Tap water",0,Parameters!$C$21*'Water demand'!O303/1000))</f>
        <v>0</v>
      </c>
      <c r="P303" s="12">
        <f>IF(Control!$C$11="Highly pure",Parameters!$C$11*'Water demand'!P303/1000,IF(Control!$C$11="Tap water",0,Parameters!$C$21*'Water demand'!P303/1000))</f>
        <v>0</v>
      </c>
      <c r="Q303" s="12">
        <f>IF(Control!$C$11="Highly pure",Parameters!$C$11*'Water demand'!Q303/1000,IF(Control!$C$11="Tap water",0,Parameters!$C$21*'Water demand'!Q303/1000))</f>
        <v>0</v>
      </c>
      <c r="R303" s="12">
        <f>IF(Control!$C$11="Highly pure",Parameters!$C$11*'Water demand'!R303/1000,IF(Control!$C$11="Tap water",0,Parameters!$C$21*'Water demand'!R303/1000))</f>
        <v>0</v>
      </c>
      <c r="S303" s="12">
        <f>IF(Control!$C$11="Highly pure",Parameters!$C$11*'Water demand'!S303/1000,IF(Control!$C$11="Tap water",0,Parameters!$C$21*'Water demand'!S303/1000))</f>
        <v>0</v>
      </c>
      <c r="T303" s="12">
        <f>IF(Control!$C$11="Highly pure",Parameters!$C$11*'Water demand'!T303/1000,IF(Control!$C$11="Tap water",0,Parameters!$C$21*'Water demand'!T303/1000))</f>
        <v>0</v>
      </c>
      <c r="U303" s="12">
        <f>IF(Control!$C$11="Highly pure",Parameters!$C$11*'Water demand'!U303/1000,IF(Control!$C$11="Tap water",0,Parameters!$C$21*'Water demand'!U303/1000))</f>
        <v>0</v>
      </c>
      <c r="V303" s="12">
        <f>IF(Control!$C$11="Highly pure",Parameters!$C$11*'Water demand'!V303/1000,IF(Control!$C$11="Tap water",0,Parameters!$C$21*'Water demand'!V303/1000))</f>
        <v>0</v>
      </c>
      <c r="W303" s="12">
        <f>IF(Control!$C$11="Highly pure",Parameters!$C$11*'Water demand'!W303/1000,IF(Control!$C$11="Tap water",0,Parameters!$C$21*'Water demand'!W303/1000))</f>
        <v>0</v>
      </c>
      <c r="X303" s="12">
        <f>IF(Control!$C$11="Highly pure",Parameters!$C$11*'Water demand'!X303/1000,IF(Control!$C$11="Tap water",0,Parameters!$C$21*'Water demand'!X303/1000))</f>
        <v>0</v>
      </c>
      <c r="Y303" s="12">
        <f>IF(Control!$C$11="Highly pure",Parameters!$C$11*'Water demand'!Y303/1000,IF(Control!$C$11="Tap water",0,Parameters!$C$21*'Water demand'!Y303/1000))</f>
        <v>0</v>
      </c>
      <c r="Z303" s="12">
        <f>IF(Control!$C$11="Highly pure",Parameters!$C$11*'Water demand'!Z303/1000,IF(Control!$C$11="Tap water",0,Parameters!$C$21*'Water demand'!Z303/1000))</f>
        <v>0</v>
      </c>
      <c r="AB303" s="7">
        <f t="shared" si="4"/>
        <v>0</v>
      </c>
    </row>
    <row r="304" spans="2:28" x14ac:dyDescent="0.2">
      <c r="B304" s="6">
        <v>44498</v>
      </c>
      <c r="C304" s="12">
        <f>IF(Control!$C$11="Highly pure",Parameters!$C$11*'Water demand'!C304/1000,IF(Control!$C$11="Tap water",0,Parameters!$C$21*'Water demand'!C304/1000))</f>
        <v>0</v>
      </c>
      <c r="D304" s="12">
        <f>IF(Control!$C$11="Highly pure",Parameters!$C$11*'Water demand'!D304/1000,IF(Control!$C$11="Tap water",0,Parameters!$C$21*'Water demand'!D304/1000))</f>
        <v>0</v>
      </c>
      <c r="E304" s="12">
        <f>IF(Control!$C$11="Highly pure",Parameters!$C$11*'Water demand'!E304/1000,IF(Control!$C$11="Tap water",0,Parameters!$C$21*'Water demand'!E304/1000))</f>
        <v>0</v>
      </c>
      <c r="F304" s="12">
        <f>IF(Control!$C$11="Highly pure",Parameters!$C$11*'Water demand'!F304/1000,IF(Control!$C$11="Tap water",0,Parameters!$C$21*'Water demand'!F304/1000))</f>
        <v>0</v>
      </c>
      <c r="G304" s="12">
        <f>IF(Control!$C$11="Highly pure",Parameters!$C$11*'Water demand'!G304/1000,IF(Control!$C$11="Tap water",0,Parameters!$C$21*'Water demand'!G304/1000))</f>
        <v>0</v>
      </c>
      <c r="H304" s="12">
        <f>IF(Control!$C$11="Highly pure",Parameters!$C$11*'Water demand'!H304/1000,IF(Control!$C$11="Tap water",0,Parameters!$C$21*'Water demand'!H304/1000))</f>
        <v>0</v>
      </c>
      <c r="I304" s="12">
        <f>IF(Control!$C$11="Highly pure",Parameters!$C$11*'Water demand'!I304/1000,IF(Control!$C$11="Tap water",0,Parameters!$C$21*'Water demand'!I304/1000))</f>
        <v>0</v>
      </c>
      <c r="J304" s="12">
        <f>IF(Control!$C$11="Highly pure",Parameters!$C$11*'Water demand'!J304/1000,IF(Control!$C$11="Tap water",0,Parameters!$C$21*'Water demand'!J304/1000))</f>
        <v>0</v>
      </c>
      <c r="K304" s="12">
        <f>IF(Control!$C$11="Highly pure",Parameters!$C$11*'Water demand'!K304/1000,IF(Control!$C$11="Tap water",0,Parameters!$C$21*'Water demand'!K304/1000))</f>
        <v>0</v>
      </c>
      <c r="L304" s="12">
        <f>IF(Control!$C$11="Highly pure",Parameters!$C$11*'Water demand'!L304/1000,IF(Control!$C$11="Tap water",0,Parameters!$C$21*'Water demand'!L304/1000))</f>
        <v>0</v>
      </c>
      <c r="M304" s="12">
        <f>IF(Control!$C$11="Highly pure",Parameters!$C$11*'Water demand'!M304/1000,IF(Control!$C$11="Tap water",0,Parameters!$C$21*'Water demand'!M304/1000))</f>
        <v>0</v>
      </c>
      <c r="N304" s="12">
        <f>IF(Control!$C$11="Highly pure",Parameters!$C$11*'Water demand'!N304/1000,IF(Control!$C$11="Tap water",0,Parameters!$C$21*'Water demand'!N304/1000))</f>
        <v>0</v>
      </c>
      <c r="O304" s="12">
        <f>IF(Control!$C$11="Highly pure",Parameters!$C$11*'Water demand'!O304/1000,IF(Control!$C$11="Tap water",0,Parameters!$C$21*'Water demand'!O304/1000))</f>
        <v>0</v>
      </c>
      <c r="P304" s="12">
        <f>IF(Control!$C$11="Highly pure",Parameters!$C$11*'Water demand'!P304/1000,IF(Control!$C$11="Tap water",0,Parameters!$C$21*'Water demand'!P304/1000))</f>
        <v>0</v>
      </c>
      <c r="Q304" s="12">
        <f>IF(Control!$C$11="Highly pure",Parameters!$C$11*'Water demand'!Q304/1000,IF(Control!$C$11="Tap water",0,Parameters!$C$21*'Water demand'!Q304/1000))</f>
        <v>0</v>
      </c>
      <c r="R304" s="12">
        <f>IF(Control!$C$11="Highly pure",Parameters!$C$11*'Water demand'!R304/1000,IF(Control!$C$11="Tap water",0,Parameters!$C$21*'Water demand'!R304/1000))</f>
        <v>0</v>
      </c>
      <c r="S304" s="12">
        <f>IF(Control!$C$11="Highly pure",Parameters!$C$11*'Water demand'!S304/1000,IF(Control!$C$11="Tap water",0,Parameters!$C$21*'Water demand'!S304/1000))</f>
        <v>0</v>
      </c>
      <c r="T304" s="12">
        <f>IF(Control!$C$11="Highly pure",Parameters!$C$11*'Water demand'!T304/1000,IF(Control!$C$11="Tap water",0,Parameters!$C$21*'Water demand'!T304/1000))</f>
        <v>0</v>
      </c>
      <c r="U304" s="12">
        <f>IF(Control!$C$11="Highly pure",Parameters!$C$11*'Water demand'!U304/1000,IF(Control!$C$11="Tap water",0,Parameters!$C$21*'Water demand'!U304/1000))</f>
        <v>0</v>
      </c>
      <c r="V304" s="12">
        <f>IF(Control!$C$11="Highly pure",Parameters!$C$11*'Water demand'!V304/1000,IF(Control!$C$11="Tap water",0,Parameters!$C$21*'Water demand'!V304/1000))</f>
        <v>0</v>
      </c>
      <c r="W304" s="12">
        <f>IF(Control!$C$11="Highly pure",Parameters!$C$11*'Water demand'!W304/1000,IF(Control!$C$11="Tap water",0,Parameters!$C$21*'Water demand'!W304/1000))</f>
        <v>0</v>
      </c>
      <c r="X304" s="12">
        <f>IF(Control!$C$11="Highly pure",Parameters!$C$11*'Water demand'!X304/1000,IF(Control!$C$11="Tap water",0,Parameters!$C$21*'Water demand'!X304/1000))</f>
        <v>0</v>
      </c>
      <c r="Y304" s="12">
        <f>IF(Control!$C$11="Highly pure",Parameters!$C$11*'Water demand'!Y304/1000,IF(Control!$C$11="Tap water",0,Parameters!$C$21*'Water demand'!Y304/1000))</f>
        <v>0</v>
      </c>
      <c r="Z304" s="12">
        <f>IF(Control!$C$11="Highly pure",Parameters!$C$11*'Water demand'!Z304/1000,IF(Control!$C$11="Tap water",0,Parameters!$C$21*'Water demand'!Z304/1000))</f>
        <v>0</v>
      </c>
      <c r="AB304" s="7">
        <f t="shared" si="4"/>
        <v>0</v>
      </c>
    </row>
    <row r="305" spans="2:28" x14ac:dyDescent="0.2">
      <c r="B305" s="6">
        <v>44499</v>
      </c>
      <c r="C305" s="12">
        <f>IF(Control!$C$11="Highly pure",Parameters!$C$11*'Water demand'!C305/1000,IF(Control!$C$11="Tap water",0,Parameters!$C$21*'Water demand'!C305/1000))</f>
        <v>0</v>
      </c>
      <c r="D305" s="12">
        <f>IF(Control!$C$11="Highly pure",Parameters!$C$11*'Water demand'!D305/1000,IF(Control!$C$11="Tap water",0,Parameters!$C$21*'Water demand'!D305/1000))</f>
        <v>0</v>
      </c>
      <c r="E305" s="12">
        <f>IF(Control!$C$11="Highly pure",Parameters!$C$11*'Water demand'!E305/1000,IF(Control!$C$11="Tap water",0,Parameters!$C$21*'Water demand'!E305/1000))</f>
        <v>0</v>
      </c>
      <c r="F305" s="12">
        <f>IF(Control!$C$11="Highly pure",Parameters!$C$11*'Water demand'!F305/1000,IF(Control!$C$11="Tap water",0,Parameters!$C$21*'Water demand'!F305/1000))</f>
        <v>0</v>
      </c>
      <c r="G305" s="12">
        <f>IF(Control!$C$11="Highly pure",Parameters!$C$11*'Water demand'!G305/1000,IF(Control!$C$11="Tap water",0,Parameters!$C$21*'Water demand'!G305/1000))</f>
        <v>0</v>
      </c>
      <c r="H305" s="12">
        <f>IF(Control!$C$11="Highly pure",Parameters!$C$11*'Water demand'!H305/1000,IF(Control!$C$11="Tap water",0,Parameters!$C$21*'Water demand'!H305/1000))</f>
        <v>0</v>
      </c>
      <c r="I305" s="12">
        <f>IF(Control!$C$11="Highly pure",Parameters!$C$11*'Water demand'!I305/1000,IF(Control!$C$11="Tap water",0,Parameters!$C$21*'Water demand'!I305/1000))</f>
        <v>0</v>
      </c>
      <c r="J305" s="12">
        <f>IF(Control!$C$11="Highly pure",Parameters!$C$11*'Water demand'!J305/1000,IF(Control!$C$11="Tap water",0,Parameters!$C$21*'Water demand'!J305/1000))</f>
        <v>0</v>
      </c>
      <c r="K305" s="12">
        <f>IF(Control!$C$11="Highly pure",Parameters!$C$11*'Water demand'!K305/1000,IF(Control!$C$11="Tap water",0,Parameters!$C$21*'Water demand'!K305/1000))</f>
        <v>0</v>
      </c>
      <c r="L305" s="12">
        <f>IF(Control!$C$11="Highly pure",Parameters!$C$11*'Water demand'!L305/1000,IF(Control!$C$11="Tap water",0,Parameters!$C$21*'Water demand'!L305/1000))</f>
        <v>0</v>
      </c>
      <c r="M305" s="12">
        <f>IF(Control!$C$11="Highly pure",Parameters!$C$11*'Water demand'!M305/1000,IF(Control!$C$11="Tap water",0,Parameters!$C$21*'Water demand'!M305/1000))</f>
        <v>0</v>
      </c>
      <c r="N305" s="12">
        <f>IF(Control!$C$11="Highly pure",Parameters!$C$11*'Water demand'!N305/1000,IF(Control!$C$11="Tap water",0,Parameters!$C$21*'Water demand'!N305/1000))</f>
        <v>0</v>
      </c>
      <c r="O305" s="12">
        <f>IF(Control!$C$11="Highly pure",Parameters!$C$11*'Water demand'!O305/1000,IF(Control!$C$11="Tap water",0,Parameters!$C$21*'Water demand'!O305/1000))</f>
        <v>0</v>
      </c>
      <c r="P305" s="12">
        <f>IF(Control!$C$11="Highly pure",Parameters!$C$11*'Water demand'!P305/1000,IF(Control!$C$11="Tap water",0,Parameters!$C$21*'Water demand'!P305/1000))</f>
        <v>0</v>
      </c>
      <c r="Q305" s="12">
        <f>IF(Control!$C$11="Highly pure",Parameters!$C$11*'Water demand'!Q305/1000,IF(Control!$C$11="Tap water",0,Parameters!$C$21*'Water demand'!Q305/1000))</f>
        <v>0</v>
      </c>
      <c r="R305" s="12">
        <f>IF(Control!$C$11="Highly pure",Parameters!$C$11*'Water demand'!R305/1000,IF(Control!$C$11="Tap water",0,Parameters!$C$21*'Water demand'!R305/1000))</f>
        <v>0</v>
      </c>
      <c r="S305" s="12">
        <f>IF(Control!$C$11="Highly pure",Parameters!$C$11*'Water demand'!S305/1000,IF(Control!$C$11="Tap water",0,Parameters!$C$21*'Water demand'!S305/1000))</f>
        <v>0</v>
      </c>
      <c r="T305" s="12">
        <f>IF(Control!$C$11="Highly pure",Parameters!$C$11*'Water demand'!T305/1000,IF(Control!$C$11="Tap water",0,Parameters!$C$21*'Water demand'!T305/1000))</f>
        <v>0</v>
      </c>
      <c r="U305" s="12">
        <f>IF(Control!$C$11="Highly pure",Parameters!$C$11*'Water demand'!U305/1000,IF(Control!$C$11="Tap water",0,Parameters!$C$21*'Water demand'!U305/1000))</f>
        <v>0</v>
      </c>
      <c r="V305" s="12">
        <f>IF(Control!$C$11="Highly pure",Parameters!$C$11*'Water demand'!V305/1000,IF(Control!$C$11="Tap water",0,Parameters!$C$21*'Water demand'!V305/1000))</f>
        <v>0</v>
      </c>
      <c r="W305" s="12">
        <f>IF(Control!$C$11="Highly pure",Parameters!$C$11*'Water demand'!W305/1000,IF(Control!$C$11="Tap water",0,Parameters!$C$21*'Water demand'!W305/1000))</f>
        <v>0</v>
      </c>
      <c r="X305" s="12">
        <f>IF(Control!$C$11="Highly pure",Parameters!$C$11*'Water demand'!X305/1000,IF(Control!$C$11="Tap water",0,Parameters!$C$21*'Water demand'!X305/1000))</f>
        <v>0</v>
      </c>
      <c r="Y305" s="12">
        <f>IF(Control!$C$11="Highly pure",Parameters!$C$11*'Water demand'!Y305/1000,IF(Control!$C$11="Tap water",0,Parameters!$C$21*'Water demand'!Y305/1000))</f>
        <v>0</v>
      </c>
      <c r="Z305" s="12">
        <f>IF(Control!$C$11="Highly pure",Parameters!$C$11*'Water demand'!Z305/1000,IF(Control!$C$11="Tap water",0,Parameters!$C$21*'Water demand'!Z305/1000))</f>
        <v>0</v>
      </c>
      <c r="AB305" s="7">
        <f t="shared" si="4"/>
        <v>0</v>
      </c>
    </row>
    <row r="306" spans="2:28" x14ac:dyDescent="0.2">
      <c r="B306" s="6">
        <v>44500</v>
      </c>
      <c r="C306" s="12">
        <f>IF(Control!$C$11="Highly pure",Parameters!$C$11*'Water demand'!C306/1000,IF(Control!$C$11="Tap water",0,Parameters!$C$21*'Water demand'!C306/1000))</f>
        <v>0</v>
      </c>
      <c r="D306" s="12">
        <f>IF(Control!$C$11="Highly pure",Parameters!$C$11*'Water demand'!D306/1000,IF(Control!$C$11="Tap water",0,Parameters!$C$21*'Water demand'!D306/1000))</f>
        <v>0</v>
      </c>
      <c r="E306" s="12">
        <f>IF(Control!$C$11="Highly pure",Parameters!$C$11*'Water demand'!E306/1000,IF(Control!$C$11="Tap water",0,Parameters!$C$21*'Water demand'!E306/1000))</f>
        <v>0</v>
      </c>
      <c r="F306" s="12">
        <f>IF(Control!$C$11="Highly pure",Parameters!$C$11*'Water demand'!F306/1000,IF(Control!$C$11="Tap water",0,Parameters!$C$21*'Water demand'!F306/1000))</f>
        <v>0</v>
      </c>
      <c r="G306" s="12">
        <f>IF(Control!$C$11="Highly pure",Parameters!$C$11*'Water demand'!G306/1000,IF(Control!$C$11="Tap water",0,Parameters!$C$21*'Water demand'!G306/1000))</f>
        <v>0</v>
      </c>
      <c r="H306" s="12">
        <f>IF(Control!$C$11="Highly pure",Parameters!$C$11*'Water demand'!H306/1000,IF(Control!$C$11="Tap water",0,Parameters!$C$21*'Water demand'!H306/1000))</f>
        <v>0</v>
      </c>
      <c r="I306" s="12">
        <f>IF(Control!$C$11="Highly pure",Parameters!$C$11*'Water demand'!I306/1000,IF(Control!$C$11="Tap water",0,Parameters!$C$21*'Water demand'!I306/1000))</f>
        <v>0</v>
      </c>
      <c r="J306" s="12">
        <f>IF(Control!$C$11="Highly pure",Parameters!$C$11*'Water demand'!J306/1000,IF(Control!$C$11="Tap water",0,Parameters!$C$21*'Water demand'!J306/1000))</f>
        <v>0</v>
      </c>
      <c r="K306" s="12">
        <f>IF(Control!$C$11="Highly pure",Parameters!$C$11*'Water demand'!K306/1000,IF(Control!$C$11="Tap water",0,Parameters!$C$21*'Water demand'!K306/1000))</f>
        <v>0</v>
      </c>
      <c r="L306" s="12">
        <f>IF(Control!$C$11="Highly pure",Parameters!$C$11*'Water demand'!L306/1000,IF(Control!$C$11="Tap water",0,Parameters!$C$21*'Water demand'!L306/1000))</f>
        <v>0</v>
      </c>
      <c r="M306" s="12">
        <f>IF(Control!$C$11="Highly pure",Parameters!$C$11*'Water demand'!M306/1000,IF(Control!$C$11="Tap water",0,Parameters!$C$21*'Water demand'!M306/1000))</f>
        <v>0</v>
      </c>
      <c r="N306" s="12">
        <f>IF(Control!$C$11="Highly pure",Parameters!$C$11*'Water demand'!N306/1000,IF(Control!$C$11="Tap water",0,Parameters!$C$21*'Water demand'!N306/1000))</f>
        <v>0</v>
      </c>
      <c r="O306" s="12">
        <f>IF(Control!$C$11="Highly pure",Parameters!$C$11*'Water demand'!O306/1000,IF(Control!$C$11="Tap water",0,Parameters!$C$21*'Water demand'!O306/1000))</f>
        <v>0</v>
      </c>
      <c r="P306" s="12">
        <f>IF(Control!$C$11="Highly pure",Parameters!$C$11*'Water demand'!P306/1000,IF(Control!$C$11="Tap water",0,Parameters!$C$21*'Water demand'!P306/1000))</f>
        <v>0</v>
      </c>
      <c r="Q306" s="12">
        <f>IF(Control!$C$11="Highly pure",Parameters!$C$11*'Water demand'!Q306/1000,IF(Control!$C$11="Tap water",0,Parameters!$C$21*'Water demand'!Q306/1000))</f>
        <v>0</v>
      </c>
      <c r="R306" s="12">
        <f>IF(Control!$C$11="Highly pure",Parameters!$C$11*'Water demand'!R306/1000,IF(Control!$C$11="Tap water",0,Parameters!$C$21*'Water demand'!R306/1000))</f>
        <v>0</v>
      </c>
      <c r="S306" s="12">
        <f>IF(Control!$C$11="Highly pure",Parameters!$C$11*'Water demand'!S306/1000,IF(Control!$C$11="Tap water",0,Parameters!$C$21*'Water demand'!S306/1000))</f>
        <v>0</v>
      </c>
      <c r="T306" s="12">
        <f>IF(Control!$C$11="Highly pure",Parameters!$C$11*'Water demand'!T306/1000,IF(Control!$C$11="Tap water",0,Parameters!$C$21*'Water demand'!T306/1000))</f>
        <v>0</v>
      </c>
      <c r="U306" s="12">
        <f>IF(Control!$C$11="Highly pure",Parameters!$C$11*'Water demand'!U306/1000,IF(Control!$C$11="Tap water",0,Parameters!$C$21*'Water demand'!U306/1000))</f>
        <v>0</v>
      </c>
      <c r="V306" s="12">
        <f>IF(Control!$C$11="Highly pure",Parameters!$C$11*'Water demand'!V306/1000,IF(Control!$C$11="Tap water",0,Parameters!$C$21*'Water demand'!V306/1000))</f>
        <v>0</v>
      </c>
      <c r="W306" s="12">
        <f>IF(Control!$C$11="Highly pure",Parameters!$C$11*'Water demand'!W306/1000,IF(Control!$C$11="Tap water",0,Parameters!$C$21*'Water demand'!W306/1000))</f>
        <v>0</v>
      </c>
      <c r="X306" s="12">
        <f>IF(Control!$C$11="Highly pure",Parameters!$C$11*'Water demand'!X306/1000,IF(Control!$C$11="Tap water",0,Parameters!$C$21*'Water demand'!X306/1000))</f>
        <v>0</v>
      </c>
      <c r="Y306" s="12">
        <f>IF(Control!$C$11="Highly pure",Parameters!$C$11*'Water demand'!Y306/1000,IF(Control!$C$11="Tap water",0,Parameters!$C$21*'Water demand'!Y306/1000))</f>
        <v>0</v>
      </c>
      <c r="Z306" s="12">
        <f>IF(Control!$C$11="Highly pure",Parameters!$C$11*'Water demand'!Z306/1000,IF(Control!$C$11="Tap water",0,Parameters!$C$21*'Water demand'!Z306/1000))</f>
        <v>0</v>
      </c>
      <c r="AB306" s="7">
        <f t="shared" si="4"/>
        <v>0</v>
      </c>
    </row>
    <row r="307" spans="2:28" x14ac:dyDescent="0.2">
      <c r="B307" s="6">
        <v>44501</v>
      </c>
      <c r="C307" s="12">
        <f>IF(Control!$C$11="Highly pure",Parameters!$C$11*'Water demand'!C307/1000,IF(Control!$C$11="Tap water",0,Parameters!$C$21*'Water demand'!C307/1000))</f>
        <v>0</v>
      </c>
      <c r="D307" s="12">
        <f>IF(Control!$C$11="Highly pure",Parameters!$C$11*'Water demand'!D307/1000,IF(Control!$C$11="Tap water",0,Parameters!$C$21*'Water demand'!D307/1000))</f>
        <v>0</v>
      </c>
      <c r="E307" s="12">
        <f>IF(Control!$C$11="Highly pure",Parameters!$C$11*'Water demand'!E307/1000,IF(Control!$C$11="Tap water",0,Parameters!$C$21*'Water demand'!E307/1000))</f>
        <v>0</v>
      </c>
      <c r="F307" s="12">
        <f>IF(Control!$C$11="Highly pure",Parameters!$C$11*'Water demand'!F307/1000,IF(Control!$C$11="Tap water",0,Parameters!$C$21*'Water demand'!F307/1000))</f>
        <v>0</v>
      </c>
      <c r="G307" s="12">
        <f>IF(Control!$C$11="Highly pure",Parameters!$C$11*'Water demand'!G307/1000,IF(Control!$C$11="Tap water",0,Parameters!$C$21*'Water demand'!G307/1000))</f>
        <v>0</v>
      </c>
      <c r="H307" s="12">
        <f>IF(Control!$C$11="Highly pure",Parameters!$C$11*'Water demand'!H307/1000,IF(Control!$C$11="Tap water",0,Parameters!$C$21*'Water demand'!H307/1000))</f>
        <v>0</v>
      </c>
      <c r="I307" s="12">
        <f>IF(Control!$C$11="Highly pure",Parameters!$C$11*'Water demand'!I307/1000,IF(Control!$C$11="Tap water",0,Parameters!$C$21*'Water demand'!I307/1000))</f>
        <v>0</v>
      </c>
      <c r="J307" s="12">
        <f>IF(Control!$C$11="Highly pure",Parameters!$C$11*'Water demand'!J307/1000,IF(Control!$C$11="Tap water",0,Parameters!$C$21*'Water demand'!J307/1000))</f>
        <v>0</v>
      </c>
      <c r="K307" s="12">
        <f>IF(Control!$C$11="Highly pure",Parameters!$C$11*'Water demand'!K307/1000,IF(Control!$C$11="Tap water",0,Parameters!$C$21*'Water demand'!K307/1000))</f>
        <v>0</v>
      </c>
      <c r="L307" s="12">
        <f>IF(Control!$C$11="Highly pure",Parameters!$C$11*'Water demand'!L307/1000,IF(Control!$C$11="Tap water",0,Parameters!$C$21*'Water demand'!L307/1000))</f>
        <v>0</v>
      </c>
      <c r="M307" s="12">
        <f>IF(Control!$C$11="Highly pure",Parameters!$C$11*'Water demand'!M307/1000,IF(Control!$C$11="Tap water",0,Parameters!$C$21*'Water demand'!M307/1000))</f>
        <v>0</v>
      </c>
      <c r="N307" s="12">
        <f>IF(Control!$C$11="Highly pure",Parameters!$C$11*'Water demand'!N307/1000,IF(Control!$C$11="Tap water",0,Parameters!$C$21*'Water demand'!N307/1000))</f>
        <v>0</v>
      </c>
      <c r="O307" s="12">
        <f>IF(Control!$C$11="Highly pure",Parameters!$C$11*'Water demand'!O307/1000,IF(Control!$C$11="Tap water",0,Parameters!$C$21*'Water demand'!O307/1000))</f>
        <v>0</v>
      </c>
      <c r="P307" s="12">
        <f>IF(Control!$C$11="Highly pure",Parameters!$C$11*'Water demand'!P307/1000,IF(Control!$C$11="Tap water",0,Parameters!$C$21*'Water demand'!P307/1000))</f>
        <v>0</v>
      </c>
      <c r="Q307" s="12">
        <f>IF(Control!$C$11="Highly pure",Parameters!$C$11*'Water demand'!Q307/1000,IF(Control!$C$11="Tap water",0,Parameters!$C$21*'Water demand'!Q307/1000))</f>
        <v>0</v>
      </c>
      <c r="R307" s="12">
        <f>IF(Control!$C$11="Highly pure",Parameters!$C$11*'Water demand'!R307/1000,IF(Control!$C$11="Tap water",0,Parameters!$C$21*'Water demand'!R307/1000))</f>
        <v>0</v>
      </c>
      <c r="S307" s="12">
        <f>IF(Control!$C$11="Highly pure",Parameters!$C$11*'Water demand'!S307/1000,IF(Control!$C$11="Tap water",0,Parameters!$C$21*'Water demand'!S307/1000))</f>
        <v>0</v>
      </c>
      <c r="T307" s="12">
        <f>IF(Control!$C$11="Highly pure",Parameters!$C$11*'Water demand'!T307/1000,IF(Control!$C$11="Tap water",0,Parameters!$C$21*'Water demand'!T307/1000))</f>
        <v>0</v>
      </c>
      <c r="U307" s="12">
        <f>IF(Control!$C$11="Highly pure",Parameters!$C$11*'Water demand'!U307/1000,IF(Control!$C$11="Tap water",0,Parameters!$C$21*'Water demand'!U307/1000))</f>
        <v>0</v>
      </c>
      <c r="V307" s="12">
        <f>IF(Control!$C$11="Highly pure",Parameters!$C$11*'Water demand'!V307/1000,IF(Control!$C$11="Tap water",0,Parameters!$C$21*'Water demand'!V307/1000))</f>
        <v>0</v>
      </c>
      <c r="W307" s="12">
        <f>IF(Control!$C$11="Highly pure",Parameters!$C$11*'Water demand'!W307/1000,IF(Control!$C$11="Tap water",0,Parameters!$C$21*'Water demand'!W307/1000))</f>
        <v>0</v>
      </c>
      <c r="X307" s="12">
        <f>IF(Control!$C$11="Highly pure",Parameters!$C$11*'Water demand'!X307/1000,IF(Control!$C$11="Tap water",0,Parameters!$C$21*'Water demand'!X307/1000))</f>
        <v>0</v>
      </c>
      <c r="Y307" s="12">
        <f>IF(Control!$C$11="Highly pure",Parameters!$C$11*'Water demand'!Y307/1000,IF(Control!$C$11="Tap water",0,Parameters!$C$21*'Water demand'!Y307/1000))</f>
        <v>0</v>
      </c>
      <c r="Z307" s="12">
        <f>IF(Control!$C$11="Highly pure",Parameters!$C$11*'Water demand'!Z307/1000,IF(Control!$C$11="Tap water",0,Parameters!$C$21*'Water demand'!Z307/1000))</f>
        <v>0</v>
      </c>
      <c r="AB307" s="7">
        <f t="shared" si="4"/>
        <v>0</v>
      </c>
    </row>
    <row r="308" spans="2:28" x14ac:dyDescent="0.2">
      <c r="B308" s="6">
        <v>44502</v>
      </c>
      <c r="C308" s="12">
        <f>IF(Control!$C$11="Highly pure",Parameters!$C$11*'Water demand'!C308/1000,IF(Control!$C$11="Tap water",0,Parameters!$C$21*'Water demand'!C308/1000))</f>
        <v>0</v>
      </c>
      <c r="D308" s="12">
        <f>IF(Control!$C$11="Highly pure",Parameters!$C$11*'Water demand'!D308/1000,IF(Control!$C$11="Tap water",0,Parameters!$C$21*'Water demand'!D308/1000))</f>
        <v>0</v>
      </c>
      <c r="E308" s="12">
        <f>IF(Control!$C$11="Highly pure",Parameters!$C$11*'Water demand'!E308/1000,IF(Control!$C$11="Tap water",0,Parameters!$C$21*'Water demand'!E308/1000))</f>
        <v>0</v>
      </c>
      <c r="F308" s="12">
        <f>IF(Control!$C$11="Highly pure",Parameters!$C$11*'Water demand'!F308/1000,IF(Control!$C$11="Tap water",0,Parameters!$C$21*'Water demand'!F308/1000))</f>
        <v>0</v>
      </c>
      <c r="G308" s="12">
        <f>IF(Control!$C$11="Highly pure",Parameters!$C$11*'Water demand'!G308/1000,IF(Control!$C$11="Tap water",0,Parameters!$C$21*'Water demand'!G308/1000))</f>
        <v>0</v>
      </c>
      <c r="H308" s="12">
        <f>IF(Control!$C$11="Highly pure",Parameters!$C$11*'Water demand'!H308/1000,IF(Control!$C$11="Tap water",0,Parameters!$C$21*'Water demand'!H308/1000))</f>
        <v>0</v>
      </c>
      <c r="I308" s="12">
        <f>IF(Control!$C$11="Highly pure",Parameters!$C$11*'Water demand'!I308/1000,IF(Control!$C$11="Tap water",0,Parameters!$C$21*'Water demand'!I308/1000))</f>
        <v>0</v>
      </c>
      <c r="J308" s="12">
        <f>IF(Control!$C$11="Highly pure",Parameters!$C$11*'Water demand'!J308/1000,IF(Control!$C$11="Tap water",0,Parameters!$C$21*'Water demand'!J308/1000))</f>
        <v>0</v>
      </c>
      <c r="K308" s="12">
        <f>IF(Control!$C$11="Highly pure",Parameters!$C$11*'Water demand'!K308/1000,IF(Control!$C$11="Tap water",0,Parameters!$C$21*'Water demand'!K308/1000))</f>
        <v>0</v>
      </c>
      <c r="L308" s="12">
        <f>IF(Control!$C$11="Highly pure",Parameters!$C$11*'Water demand'!L308/1000,IF(Control!$C$11="Tap water",0,Parameters!$C$21*'Water demand'!L308/1000))</f>
        <v>0</v>
      </c>
      <c r="M308" s="12">
        <f>IF(Control!$C$11="Highly pure",Parameters!$C$11*'Water demand'!M308/1000,IF(Control!$C$11="Tap water",0,Parameters!$C$21*'Water demand'!M308/1000))</f>
        <v>0</v>
      </c>
      <c r="N308" s="12">
        <f>IF(Control!$C$11="Highly pure",Parameters!$C$11*'Water demand'!N308/1000,IF(Control!$C$11="Tap water",0,Parameters!$C$21*'Water demand'!N308/1000))</f>
        <v>0</v>
      </c>
      <c r="O308" s="12">
        <f>IF(Control!$C$11="Highly pure",Parameters!$C$11*'Water demand'!O308/1000,IF(Control!$C$11="Tap water",0,Parameters!$C$21*'Water demand'!O308/1000))</f>
        <v>0</v>
      </c>
      <c r="P308" s="12">
        <f>IF(Control!$C$11="Highly pure",Parameters!$C$11*'Water demand'!P308/1000,IF(Control!$C$11="Tap water",0,Parameters!$C$21*'Water demand'!P308/1000))</f>
        <v>0</v>
      </c>
      <c r="Q308" s="12">
        <f>IF(Control!$C$11="Highly pure",Parameters!$C$11*'Water demand'!Q308/1000,IF(Control!$C$11="Tap water",0,Parameters!$C$21*'Water demand'!Q308/1000))</f>
        <v>0</v>
      </c>
      <c r="R308" s="12">
        <f>IF(Control!$C$11="Highly pure",Parameters!$C$11*'Water demand'!R308/1000,IF(Control!$C$11="Tap water",0,Parameters!$C$21*'Water demand'!R308/1000))</f>
        <v>0</v>
      </c>
      <c r="S308" s="12">
        <f>IF(Control!$C$11="Highly pure",Parameters!$C$11*'Water demand'!S308/1000,IF(Control!$C$11="Tap water",0,Parameters!$C$21*'Water demand'!S308/1000))</f>
        <v>0</v>
      </c>
      <c r="T308" s="12">
        <f>IF(Control!$C$11="Highly pure",Parameters!$C$11*'Water demand'!T308/1000,IF(Control!$C$11="Tap water",0,Parameters!$C$21*'Water demand'!T308/1000))</f>
        <v>0</v>
      </c>
      <c r="U308" s="12">
        <f>IF(Control!$C$11="Highly pure",Parameters!$C$11*'Water demand'!U308/1000,IF(Control!$C$11="Tap water",0,Parameters!$C$21*'Water demand'!U308/1000))</f>
        <v>0</v>
      </c>
      <c r="V308" s="12">
        <f>IF(Control!$C$11="Highly pure",Parameters!$C$11*'Water demand'!V308/1000,IF(Control!$C$11="Tap water",0,Parameters!$C$21*'Water demand'!V308/1000))</f>
        <v>0</v>
      </c>
      <c r="W308" s="12">
        <f>IF(Control!$C$11="Highly pure",Parameters!$C$11*'Water demand'!W308/1000,IF(Control!$C$11="Tap water",0,Parameters!$C$21*'Water demand'!W308/1000))</f>
        <v>0</v>
      </c>
      <c r="X308" s="12">
        <f>IF(Control!$C$11="Highly pure",Parameters!$C$11*'Water demand'!X308/1000,IF(Control!$C$11="Tap water",0,Parameters!$C$21*'Water demand'!X308/1000))</f>
        <v>0</v>
      </c>
      <c r="Y308" s="12">
        <f>IF(Control!$C$11="Highly pure",Parameters!$C$11*'Water demand'!Y308/1000,IF(Control!$C$11="Tap water",0,Parameters!$C$21*'Water demand'!Y308/1000))</f>
        <v>0</v>
      </c>
      <c r="Z308" s="12">
        <f>IF(Control!$C$11="Highly pure",Parameters!$C$11*'Water demand'!Z308/1000,IF(Control!$C$11="Tap water",0,Parameters!$C$21*'Water demand'!Z308/1000))</f>
        <v>0</v>
      </c>
      <c r="AB308" s="7">
        <f t="shared" si="4"/>
        <v>0</v>
      </c>
    </row>
    <row r="309" spans="2:28" x14ac:dyDescent="0.2">
      <c r="B309" s="6">
        <v>44503</v>
      </c>
      <c r="C309" s="12">
        <f>IF(Control!$C$11="Highly pure",Parameters!$C$11*'Water demand'!C309/1000,IF(Control!$C$11="Tap water",0,Parameters!$C$21*'Water demand'!C309/1000))</f>
        <v>0</v>
      </c>
      <c r="D309" s="12">
        <f>IF(Control!$C$11="Highly pure",Parameters!$C$11*'Water demand'!D309/1000,IF(Control!$C$11="Tap water",0,Parameters!$C$21*'Water demand'!D309/1000))</f>
        <v>0</v>
      </c>
      <c r="E309" s="12">
        <f>IF(Control!$C$11="Highly pure",Parameters!$C$11*'Water demand'!E309/1000,IF(Control!$C$11="Tap water",0,Parameters!$C$21*'Water demand'!E309/1000))</f>
        <v>0</v>
      </c>
      <c r="F309" s="12">
        <f>IF(Control!$C$11="Highly pure",Parameters!$C$11*'Water demand'!F309/1000,IF(Control!$C$11="Tap water",0,Parameters!$C$21*'Water demand'!F309/1000))</f>
        <v>0</v>
      </c>
      <c r="G309" s="12">
        <f>IF(Control!$C$11="Highly pure",Parameters!$C$11*'Water demand'!G309/1000,IF(Control!$C$11="Tap water",0,Parameters!$C$21*'Water demand'!G309/1000))</f>
        <v>0</v>
      </c>
      <c r="H309" s="12">
        <f>IF(Control!$C$11="Highly pure",Parameters!$C$11*'Water demand'!H309/1000,IF(Control!$C$11="Tap water",0,Parameters!$C$21*'Water demand'!H309/1000))</f>
        <v>0</v>
      </c>
      <c r="I309" s="12">
        <f>IF(Control!$C$11="Highly pure",Parameters!$C$11*'Water demand'!I309/1000,IF(Control!$C$11="Tap water",0,Parameters!$C$21*'Water demand'!I309/1000))</f>
        <v>0</v>
      </c>
      <c r="J309" s="12">
        <f>IF(Control!$C$11="Highly pure",Parameters!$C$11*'Water demand'!J309/1000,IF(Control!$C$11="Tap water",0,Parameters!$C$21*'Water demand'!J309/1000))</f>
        <v>0</v>
      </c>
      <c r="K309" s="12">
        <f>IF(Control!$C$11="Highly pure",Parameters!$C$11*'Water demand'!K309/1000,IF(Control!$C$11="Tap water",0,Parameters!$C$21*'Water demand'!K309/1000))</f>
        <v>0</v>
      </c>
      <c r="L309" s="12">
        <f>IF(Control!$C$11="Highly pure",Parameters!$C$11*'Water demand'!L309/1000,IF(Control!$C$11="Tap water",0,Parameters!$C$21*'Water demand'!L309/1000))</f>
        <v>0</v>
      </c>
      <c r="M309" s="12">
        <f>IF(Control!$C$11="Highly pure",Parameters!$C$11*'Water demand'!M309/1000,IF(Control!$C$11="Tap water",0,Parameters!$C$21*'Water demand'!M309/1000))</f>
        <v>0</v>
      </c>
      <c r="N309" s="12">
        <f>IF(Control!$C$11="Highly pure",Parameters!$C$11*'Water demand'!N309/1000,IF(Control!$C$11="Tap water",0,Parameters!$C$21*'Water demand'!N309/1000))</f>
        <v>0</v>
      </c>
      <c r="O309" s="12">
        <f>IF(Control!$C$11="Highly pure",Parameters!$C$11*'Water demand'!O309/1000,IF(Control!$C$11="Tap water",0,Parameters!$C$21*'Water demand'!O309/1000))</f>
        <v>0</v>
      </c>
      <c r="P309" s="12">
        <f>IF(Control!$C$11="Highly pure",Parameters!$C$11*'Water demand'!P309/1000,IF(Control!$C$11="Tap water",0,Parameters!$C$21*'Water demand'!P309/1000))</f>
        <v>0</v>
      </c>
      <c r="Q309" s="12">
        <f>IF(Control!$C$11="Highly pure",Parameters!$C$11*'Water demand'!Q309/1000,IF(Control!$C$11="Tap water",0,Parameters!$C$21*'Water demand'!Q309/1000))</f>
        <v>0</v>
      </c>
      <c r="R309" s="12">
        <f>IF(Control!$C$11="Highly pure",Parameters!$C$11*'Water demand'!R309/1000,IF(Control!$C$11="Tap water",0,Parameters!$C$21*'Water demand'!R309/1000))</f>
        <v>0</v>
      </c>
      <c r="S309" s="12">
        <f>IF(Control!$C$11="Highly pure",Parameters!$C$11*'Water demand'!S309/1000,IF(Control!$C$11="Tap water",0,Parameters!$C$21*'Water demand'!S309/1000))</f>
        <v>0</v>
      </c>
      <c r="T309" s="12">
        <f>IF(Control!$C$11="Highly pure",Parameters!$C$11*'Water demand'!T309/1000,IF(Control!$C$11="Tap water",0,Parameters!$C$21*'Water demand'!T309/1000))</f>
        <v>0</v>
      </c>
      <c r="U309" s="12">
        <f>IF(Control!$C$11="Highly pure",Parameters!$C$11*'Water demand'!U309/1000,IF(Control!$C$11="Tap water",0,Parameters!$C$21*'Water demand'!U309/1000))</f>
        <v>0</v>
      </c>
      <c r="V309" s="12">
        <f>IF(Control!$C$11="Highly pure",Parameters!$C$11*'Water demand'!V309/1000,IF(Control!$C$11="Tap water",0,Parameters!$C$21*'Water demand'!V309/1000))</f>
        <v>0</v>
      </c>
      <c r="W309" s="12">
        <f>IF(Control!$C$11="Highly pure",Parameters!$C$11*'Water demand'!W309/1000,IF(Control!$C$11="Tap water",0,Parameters!$C$21*'Water demand'!W309/1000))</f>
        <v>0</v>
      </c>
      <c r="X309" s="12">
        <f>IF(Control!$C$11="Highly pure",Parameters!$C$11*'Water demand'!X309/1000,IF(Control!$C$11="Tap water",0,Parameters!$C$21*'Water demand'!X309/1000))</f>
        <v>0</v>
      </c>
      <c r="Y309" s="12">
        <f>IF(Control!$C$11="Highly pure",Parameters!$C$11*'Water demand'!Y309/1000,IF(Control!$C$11="Tap water",0,Parameters!$C$21*'Water demand'!Y309/1000))</f>
        <v>0</v>
      </c>
      <c r="Z309" s="12">
        <f>IF(Control!$C$11="Highly pure",Parameters!$C$11*'Water demand'!Z309/1000,IF(Control!$C$11="Tap water",0,Parameters!$C$21*'Water demand'!Z309/1000))</f>
        <v>0</v>
      </c>
      <c r="AB309" s="7">
        <f t="shared" si="4"/>
        <v>0</v>
      </c>
    </row>
    <row r="310" spans="2:28" x14ac:dyDescent="0.2">
      <c r="B310" s="6">
        <v>44504</v>
      </c>
      <c r="C310" s="12">
        <f>IF(Control!$C$11="Highly pure",Parameters!$C$11*'Water demand'!C310/1000,IF(Control!$C$11="Tap water",0,Parameters!$C$21*'Water demand'!C310/1000))</f>
        <v>0</v>
      </c>
      <c r="D310" s="12">
        <f>IF(Control!$C$11="Highly pure",Parameters!$C$11*'Water demand'!D310/1000,IF(Control!$C$11="Tap water",0,Parameters!$C$21*'Water demand'!D310/1000))</f>
        <v>0</v>
      </c>
      <c r="E310" s="12">
        <f>IF(Control!$C$11="Highly pure",Parameters!$C$11*'Water demand'!E310/1000,IF(Control!$C$11="Tap water",0,Parameters!$C$21*'Water demand'!E310/1000))</f>
        <v>0</v>
      </c>
      <c r="F310" s="12">
        <f>IF(Control!$C$11="Highly pure",Parameters!$C$11*'Water demand'!F310/1000,IF(Control!$C$11="Tap water",0,Parameters!$C$21*'Water demand'!F310/1000))</f>
        <v>0</v>
      </c>
      <c r="G310" s="12">
        <f>IF(Control!$C$11="Highly pure",Parameters!$C$11*'Water demand'!G310/1000,IF(Control!$C$11="Tap water",0,Parameters!$C$21*'Water demand'!G310/1000))</f>
        <v>0</v>
      </c>
      <c r="H310" s="12">
        <f>IF(Control!$C$11="Highly pure",Parameters!$C$11*'Water demand'!H310/1000,IF(Control!$C$11="Tap water",0,Parameters!$C$21*'Water demand'!H310/1000))</f>
        <v>0</v>
      </c>
      <c r="I310" s="12">
        <f>IF(Control!$C$11="Highly pure",Parameters!$C$11*'Water demand'!I310/1000,IF(Control!$C$11="Tap water",0,Parameters!$C$21*'Water demand'!I310/1000))</f>
        <v>0</v>
      </c>
      <c r="J310" s="12">
        <f>IF(Control!$C$11="Highly pure",Parameters!$C$11*'Water demand'!J310/1000,IF(Control!$C$11="Tap water",0,Parameters!$C$21*'Water demand'!J310/1000))</f>
        <v>0</v>
      </c>
      <c r="K310" s="12">
        <f>IF(Control!$C$11="Highly pure",Parameters!$C$11*'Water demand'!K310/1000,IF(Control!$C$11="Tap water",0,Parameters!$C$21*'Water demand'!K310/1000))</f>
        <v>0</v>
      </c>
      <c r="L310" s="12">
        <f>IF(Control!$C$11="Highly pure",Parameters!$C$11*'Water demand'!L310/1000,IF(Control!$C$11="Tap water",0,Parameters!$C$21*'Water demand'!L310/1000))</f>
        <v>0</v>
      </c>
      <c r="M310" s="12">
        <f>IF(Control!$C$11="Highly pure",Parameters!$C$11*'Water demand'!M310/1000,IF(Control!$C$11="Tap water",0,Parameters!$C$21*'Water demand'!M310/1000))</f>
        <v>0</v>
      </c>
      <c r="N310" s="12">
        <f>IF(Control!$C$11="Highly pure",Parameters!$C$11*'Water demand'!N310/1000,IF(Control!$C$11="Tap water",0,Parameters!$C$21*'Water demand'!N310/1000))</f>
        <v>0</v>
      </c>
      <c r="O310" s="12">
        <f>IF(Control!$C$11="Highly pure",Parameters!$C$11*'Water demand'!O310/1000,IF(Control!$C$11="Tap water",0,Parameters!$C$21*'Water demand'!O310/1000))</f>
        <v>0</v>
      </c>
      <c r="P310" s="12">
        <f>IF(Control!$C$11="Highly pure",Parameters!$C$11*'Water demand'!P310/1000,IF(Control!$C$11="Tap water",0,Parameters!$C$21*'Water demand'!P310/1000))</f>
        <v>0</v>
      </c>
      <c r="Q310" s="12">
        <f>IF(Control!$C$11="Highly pure",Parameters!$C$11*'Water demand'!Q310/1000,IF(Control!$C$11="Tap water",0,Parameters!$C$21*'Water demand'!Q310/1000))</f>
        <v>0</v>
      </c>
      <c r="R310" s="12">
        <f>IF(Control!$C$11="Highly pure",Parameters!$C$11*'Water demand'!R310/1000,IF(Control!$C$11="Tap water",0,Parameters!$C$21*'Water demand'!R310/1000))</f>
        <v>0</v>
      </c>
      <c r="S310" s="12">
        <f>IF(Control!$C$11="Highly pure",Parameters!$C$11*'Water demand'!S310/1000,IF(Control!$C$11="Tap water",0,Parameters!$C$21*'Water demand'!S310/1000))</f>
        <v>0</v>
      </c>
      <c r="T310" s="12">
        <f>IF(Control!$C$11="Highly pure",Parameters!$C$11*'Water demand'!T310/1000,IF(Control!$C$11="Tap water",0,Parameters!$C$21*'Water demand'!T310/1000))</f>
        <v>0</v>
      </c>
      <c r="U310" s="12">
        <f>IF(Control!$C$11="Highly pure",Parameters!$C$11*'Water demand'!U310/1000,IF(Control!$C$11="Tap water",0,Parameters!$C$21*'Water demand'!U310/1000))</f>
        <v>0</v>
      </c>
      <c r="V310" s="12">
        <f>IF(Control!$C$11="Highly pure",Parameters!$C$11*'Water demand'!V310/1000,IF(Control!$C$11="Tap water",0,Parameters!$C$21*'Water demand'!V310/1000))</f>
        <v>0</v>
      </c>
      <c r="W310" s="12">
        <f>IF(Control!$C$11="Highly pure",Parameters!$C$11*'Water demand'!W310/1000,IF(Control!$C$11="Tap water",0,Parameters!$C$21*'Water demand'!W310/1000))</f>
        <v>0</v>
      </c>
      <c r="X310" s="12">
        <f>IF(Control!$C$11="Highly pure",Parameters!$C$11*'Water demand'!X310/1000,IF(Control!$C$11="Tap water",0,Parameters!$C$21*'Water demand'!X310/1000))</f>
        <v>0</v>
      </c>
      <c r="Y310" s="12">
        <f>IF(Control!$C$11="Highly pure",Parameters!$C$11*'Water demand'!Y310/1000,IF(Control!$C$11="Tap water",0,Parameters!$C$21*'Water demand'!Y310/1000))</f>
        <v>0</v>
      </c>
      <c r="Z310" s="12">
        <f>IF(Control!$C$11="Highly pure",Parameters!$C$11*'Water demand'!Z310/1000,IF(Control!$C$11="Tap water",0,Parameters!$C$21*'Water demand'!Z310/1000))</f>
        <v>0</v>
      </c>
      <c r="AB310" s="7">
        <f t="shared" si="4"/>
        <v>0</v>
      </c>
    </row>
    <row r="311" spans="2:28" x14ac:dyDescent="0.2">
      <c r="B311" s="6">
        <v>44505</v>
      </c>
      <c r="C311" s="12">
        <f>IF(Control!$C$11="Highly pure",Parameters!$C$11*'Water demand'!C311/1000,IF(Control!$C$11="Tap water",0,Parameters!$C$21*'Water demand'!C311/1000))</f>
        <v>0</v>
      </c>
      <c r="D311" s="12">
        <f>IF(Control!$C$11="Highly pure",Parameters!$C$11*'Water demand'!D311/1000,IF(Control!$C$11="Tap water",0,Parameters!$C$21*'Water demand'!D311/1000))</f>
        <v>0</v>
      </c>
      <c r="E311" s="12">
        <f>IF(Control!$C$11="Highly pure",Parameters!$C$11*'Water demand'!E311/1000,IF(Control!$C$11="Tap water",0,Parameters!$C$21*'Water demand'!E311/1000))</f>
        <v>0</v>
      </c>
      <c r="F311" s="12">
        <f>IF(Control!$C$11="Highly pure",Parameters!$C$11*'Water demand'!F311/1000,IF(Control!$C$11="Tap water",0,Parameters!$C$21*'Water demand'!F311/1000))</f>
        <v>0</v>
      </c>
      <c r="G311" s="12">
        <f>IF(Control!$C$11="Highly pure",Parameters!$C$11*'Water demand'!G311/1000,IF(Control!$C$11="Tap water",0,Parameters!$C$21*'Water demand'!G311/1000))</f>
        <v>0</v>
      </c>
      <c r="H311" s="12">
        <f>IF(Control!$C$11="Highly pure",Parameters!$C$11*'Water demand'!H311/1000,IF(Control!$C$11="Tap water",0,Parameters!$C$21*'Water demand'!H311/1000))</f>
        <v>0</v>
      </c>
      <c r="I311" s="12">
        <f>IF(Control!$C$11="Highly pure",Parameters!$C$11*'Water demand'!I311/1000,IF(Control!$C$11="Tap water",0,Parameters!$C$21*'Water demand'!I311/1000))</f>
        <v>0</v>
      </c>
      <c r="J311" s="12">
        <f>IF(Control!$C$11="Highly pure",Parameters!$C$11*'Water demand'!J311/1000,IF(Control!$C$11="Tap water",0,Parameters!$C$21*'Water demand'!J311/1000))</f>
        <v>0</v>
      </c>
      <c r="K311" s="12">
        <f>IF(Control!$C$11="Highly pure",Parameters!$C$11*'Water demand'!K311/1000,IF(Control!$C$11="Tap water",0,Parameters!$C$21*'Water demand'!K311/1000))</f>
        <v>0</v>
      </c>
      <c r="L311" s="12">
        <f>IF(Control!$C$11="Highly pure",Parameters!$C$11*'Water demand'!L311/1000,IF(Control!$C$11="Tap water",0,Parameters!$C$21*'Water demand'!L311/1000))</f>
        <v>0</v>
      </c>
      <c r="M311" s="12">
        <f>IF(Control!$C$11="Highly pure",Parameters!$C$11*'Water demand'!M311/1000,IF(Control!$C$11="Tap water",0,Parameters!$C$21*'Water demand'!M311/1000))</f>
        <v>0</v>
      </c>
      <c r="N311" s="12">
        <f>IF(Control!$C$11="Highly pure",Parameters!$C$11*'Water demand'!N311/1000,IF(Control!$C$11="Tap water",0,Parameters!$C$21*'Water demand'!N311/1000))</f>
        <v>0</v>
      </c>
      <c r="O311" s="12">
        <f>IF(Control!$C$11="Highly pure",Parameters!$C$11*'Water demand'!O311/1000,IF(Control!$C$11="Tap water",0,Parameters!$C$21*'Water demand'!O311/1000))</f>
        <v>0</v>
      </c>
      <c r="P311" s="12">
        <f>IF(Control!$C$11="Highly pure",Parameters!$C$11*'Water demand'!P311/1000,IF(Control!$C$11="Tap water",0,Parameters!$C$21*'Water demand'!P311/1000))</f>
        <v>0</v>
      </c>
      <c r="Q311" s="12">
        <f>IF(Control!$C$11="Highly pure",Parameters!$C$11*'Water demand'!Q311/1000,IF(Control!$C$11="Tap water",0,Parameters!$C$21*'Water demand'!Q311/1000))</f>
        <v>0</v>
      </c>
      <c r="R311" s="12">
        <f>IF(Control!$C$11="Highly pure",Parameters!$C$11*'Water demand'!R311/1000,IF(Control!$C$11="Tap water",0,Parameters!$C$21*'Water demand'!R311/1000))</f>
        <v>0</v>
      </c>
      <c r="S311" s="12">
        <f>IF(Control!$C$11="Highly pure",Parameters!$C$11*'Water demand'!S311/1000,IF(Control!$C$11="Tap water",0,Parameters!$C$21*'Water demand'!S311/1000))</f>
        <v>0</v>
      </c>
      <c r="T311" s="12">
        <f>IF(Control!$C$11="Highly pure",Parameters!$C$11*'Water demand'!T311/1000,IF(Control!$C$11="Tap water",0,Parameters!$C$21*'Water demand'!T311/1000))</f>
        <v>0</v>
      </c>
      <c r="U311" s="12">
        <f>IF(Control!$C$11="Highly pure",Parameters!$C$11*'Water demand'!U311/1000,IF(Control!$C$11="Tap water",0,Parameters!$C$21*'Water demand'!U311/1000))</f>
        <v>0</v>
      </c>
      <c r="V311" s="12">
        <f>IF(Control!$C$11="Highly pure",Parameters!$C$11*'Water demand'!V311/1000,IF(Control!$C$11="Tap water",0,Parameters!$C$21*'Water demand'!V311/1000))</f>
        <v>0</v>
      </c>
      <c r="W311" s="12">
        <f>IF(Control!$C$11="Highly pure",Parameters!$C$11*'Water demand'!W311/1000,IF(Control!$C$11="Tap water",0,Parameters!$C$21*'Water demand'!W311/1000))</f>
        <v>0</v>
      </c>
      <c r="X311" s="12">
        <f>IF(Control!$C$11="Highly pure",Parameters!$C$11*'Water demand'!X311/1000,IF(Control!$C$11="Tap water",0,Parameters!$C$21*'Water demand'!X311/1000))</f>
        <v>0</v>
      </c>
      <c r="Y311" s="12">
        <f>IF(Control!$C$11="Highly pure",Parameters!$C$11*'Water demand'!Y311/1000,IF(Control!$C$11="Tap water",0,Parameters!$C$21*'Water demand'!Y311/1000))</f>
        <v>0</v>
      </c>
      <c r="Z311" s="12">
        <f>IF(Control!$C$11="Highly pure",Parameters!$C$11*'Water demand'!Z311/1000,IF(Control!$C$11="Tap water",0,Parameters!$C$21*'Water demand'!Z311/1000))</f>
        <v>0</v>
      </c>
      <c r="AB311" s="7">
        <f t="shared" si="4"/>
        <v>0</v>
      </c>
    </row>
    <row r="312" spans="2:28" x14ac:dyDescent="0.2">
      <c r="B312" s="6">
        <v>44506</v>
      </c>
      <c r="C312" s="12">
        <f>IF(Control!$C$11="Highly pure",Parameters!$C$11*'Water demand'!C312/1000,IF(Control!$C$11="Tap water",0,Parameters!$C$21*'Water demand'!C312/1000))</f>
        <v>0</v>
      </c>
      <c r="D312" s="12">
        <f>IF(Control!$C$11="Highly pure",Parameters!$C$11*'Water demand'!D312/1000,IF(Control!$C$11="Tap water",0,Parameters!$C$21*'Water demand'!D312/1000))</f>
        <v>0</v>
      </c>
      <c r="E312" s="12">
        <f>IF(Control!$C$11="Highly pure",Parameters!$C$11*'Water demand'!E312/1000,IF(Control!$C$11="Tap water",0,Parameters!$C$21*'Water demand'!E312/1000))</f>
        <v>0</v>
      </c>
      <c r="F312" s="12">
        <f>IF(Control!$C$11="Highly pure",Parameters!$C$11*'Water demand'!F312/1000,IF(Control!$C$11="Tap water",0,Parameters!$C$21*'Water demand'!F312/1000))</f>
        <v>0</v>
      </c>
      <c r="G312" s="12">
        <f>IF(Control!$C$11="Highly pure",Parameters!$C$11*'Water demand'!G312/1000,IF(Control!$C$11="Tap water",0,Parameters!$C$21*'Water demand'!G312/1000))</f>
        <v>0</v>
      </c>
      <c r="H312" s="12">
        <f>IF(Control!$C$11="Highly pure",Parameters!$C$11*'Water demand'!H312/1000,IF(Control!$C$11="Tap water",0,Parameters!$C$21*'Water demand'!H312/1000))</f>
        <v>0</v>
      </c>
      <c r="I312" s="12">
        <f>IF(Control!$C$11="Highly pure",Parameters!$C$11*'Water demand'!I312/1000,IF(Control!$C$11="Tap water",0,Parameters!$C$21*'Water demand'!I312/1000))</f>
        <v>0</v>
      </c>
      <c r="J312" s="12">
        <f>IF(Control!$C$11="Highly pure",Parameters!$C$11*'Water demand'!J312/1000,IF(Control!$C$11="Tap water",0,Parameters!$C$21*'Water demand'!J312/1000))</f>
        <v>0</v>
      </c>
      <c r="K312" s="12">
        <f>IF(Control!$C$11="Highly pure",Parameters!$C$11*'Water demand'!K312/1000,IF(Control!$C$11="Tap water",0,Parameters!$C$21*'Water demand'!K312/1000))</f>
        <v>0</v>
      </c>
      <c r="L312" s="12">
        <f>IF(Control!$C$11="Highly pure",Parameters!$C$11*'Water demand'!L312/1000,IF(Control!$C$11="Tap water",0,Parameters!$C$21*'Water demand'!L312/1000))</f>
        <v>0</v>
      </c>
      <c r="M312" s="12">
        <f>IF(Control!$C$11="Highly pure",Parameters!$C$11*'Water demand'!M312/1000,IF(Control!$C$11="Tap water",0,Parameters!$C$21*'Water demand'!M312/1000))</f>
        <v>0</v>
      </c>
      <c r="N312" s="12">
        <f>IF(Control!$C$11="Highly pure",Parameters!$C$11*'Water demand'!N312/1000,IF(Control!$C$11="Tap water",0,Parameters!$C$21*'Water demand'!N312/1000))</f>
        <v>0</v>
      </c>
      <c r="O312" s="12">
        <f>IF(Control!$C$11="Highly pure",Parameters!$C$11*'Water demand'!O312/1000,IF(Control!$C$11="Tap water",0,Parameters!$C$21*'Water demand'!O312/1000))</f>
        <v>0</v>
      </c>
      <c r="P312" s="12">
        <f>IF(Control!$C$11="Highly pure",Parameters!$C$11*'Water demand'!P312/1000,IF(Control!$C$11="Tap water",0,Parameters!$C$21*'Water demand'!P312/1000))</f>
        <v>0</v>
      </c>
      <c r="Q312" s="12">
        <f>IF(Control!$C$11="Highly pure",Parameters!$C$11*'Water demand'!Q312/1000,IF(Control!$C$11="Tap water",0,Parameters!$C$21*'Water demand'!Q312/1000))</f>
        <v>0</v>
      </c>
      <c r="R312" s="12">
        <f>IF(Control!$C$11="Highly pure",Parameters!$C$11*'Water demand'!R312/1000,IF(Control!$C$11="Tap water",0,Parameters!$C$21*'Water demand'!R312/1000))</f>
        <v>0</v>
      </c>
      <c r="S312" s="12">
        <f>IF(Control!$C$11="Highly pure",Parameters!$C$11*'Water demand'!S312/1000,IF(Control!$C$11="Tap water",0,Parameters!$C$21*'Water demand'!S312/1000))</f>
        <v>0</v>
      </c>
      <c r="T312" s="12">
        <f>IF(Control!$C$11="Highly pure",Parameters!$C$11*'Water demand'!T312/1000,IF(Control!$C$11="Tap water",0,Parameters!$C$21*'Water demand'!T312/1000))</f>
        <v>0</v>
      </c>
      <c r="U312" s="12">
        <f>IF(Control!$C$11="Highly pure",Parameters!$C$11*'Water demand'!U312/1000,IF(Control!$C$11="Tap water",0,Parameters!$C$21*'Water demand'!U312/1000))</f>
        <v>0</v>
      </c>
      <c r="V312" s="12">
        <f>IF(Control!$C$11="Highly pure",Parameters!$C$11*'Water demand'!V312/1000,IF(Control!$C$11="Tap water",0,Parameters!$C$21*'Water demand'!V312/1000))</f>
        <v>0</v>
      </c>
      <c r="W312" s="12">
        <f>IF(Control!$C$11="Highly pure",Parameters!$C$11*'Water demand'!W312/1000,IF(Control!$C$11="Tap water",0,Parameters!$C$21*'Water demand'!W312/1000))</f>
        <v>0</v>
      </c>
      <c r="X312" s="12">
        <f>IF(Control!$C$11="Highly pure",Parameters!$C$11*'Water demand'!X312/1000,IF(Control!$C$11="Tap water",0,Parameters!$C$21*'Water demand'!X312/1000))</f>
        <v>0</v>
      </c>
      <c r="Y312" s="12">
        <f>IF(Control!$C$11="Highly pure",Parameters!$C$11*'Water demand'!Y312/1000,IF(Control!$C$11="Tap water",0,Parameters!$C$21*'Water demand'!Y312/1000))</f>
        <v>0</v>
      </c>
      <c r="Z312" s="12">
        <f>IF(Control!$C$11="Highly pure",Parameters!$C$11*'Water demand'!Z312/1000,IF(Control!$C$11="Tap water",0,Parameters!$C$21*'Water demand'!Z312/1000))</f>
        <v>0</v>
      </c>
      <c r="AB312" s="7">
        <f t="shared" si="4"/>
        <v>0</v>
      </c>
    </row>
    <row r="313" spans="2:28" x14ac:dyDescent="0.2">
      <c r="B313" s="6">
        <v>44507</v>
      </c>
      <c r="C313" s="12">
        <f>IF(Control!$C$11="Highly pure",Parameters!$C$11*'Water demand'!C313/1000,IF(Control!$C$11="Tap water",0,Parameters!$C$21*'Water demand'!C313/1000))</f>
        <v>0</v>
      </c>
      <c r="D313" s="12">
        <f>IF(Control!$C$11="Highly pure",Parameters!$C$11*'Water demand'!D313/1000,IF(Control!$C$11="Tap water",0,Parameters!$C$21*'Water demand'!D313/1000))</f>
        <v>0</v>
      </c>
      <c r="E313" s="12">
        <f>IF(Control!$C$11="Highly pure",Parameters!$C$11*'Water demand'!E313/1000,IF(Control!$C$11="Tap water",0,Parameters!$C$21*'Water demand'!E313/1000))</f>
        <v>0</v>
      </c>
      <c r="F313" s="12">
        <f>IF(Control!$C$11="Highly pure",Parameters!$C$11*'Water demand'!F313/1000,IF(Control!$C$11="Tap water",0,Parameters!$C$21*'Water demand'!F313/1000))</f>
        <v>0</v>
      </c>
      <c r="G313" s="12">
        <f>IF(Control!$C$11="Highly pure",Parameters!$C$11*'Water demand'!G313/1000,IF(Control!$C$11="Tap water",0,Parameters!$C$21*'Water demand'!G313/1000))</f>
        <v>0</v>
      </c>
      <c r="H313" s="12">
        <f>IF(Control!$C$11="Highly pure",Parameters!$C$11*'Water demand'!H313/1000,IF(Control!$C$11="Tap water",0,Parameters!$C$21*'Water demand'!H313/1000))</f>
        <v>0</v>
      </c>
      <c r="I313" s="12">
        <f>IF(Control!$C$11="Highly pure",Parameters!$C$11*'Water demand'!I313/1000,IF(Control!$C$11="Tap water",0,Parameters!$C$21*'Water demand'!I313/1000))</f>
        <v>0</v>
      </c>
      <c r="J313" s="12">
        <f>IF(Control!$C$11="Highly pure",Parameters!$C$11*'Water demand'!J313/1000,IF(Control!$C$11="Tap water",0,Parameters!$C$21*'Water demand'!J313/1000))</f>
        <v>0</v>
      </c>
      <c r="K313" s="12">
        <f>IF(Control!$C$11="Highly pure",Parameters!$C$11*'Water demand'!K313/1000,IF(Control!$C$11="Tap water",0,Parameters!$C$21*'Water demand'!K313/1000))</f>
        <v>0</v>
      </c>
      <c r="L313" s="12">
        <f>IF(Control!$C$11="Highly pure",Parameters!$C$11*'Water demand'!L313/1000,IF(Control!$C$11="Tap water",0,Parameters!$C$21*'Water demand'!L313/1000))</f>
        <v>0</v>
      </c>
      <c r="M313" s="12">
        <f>IF(Control!$C$11="Highly pure",Parameters!$C$11*'Water demand'!M313/1000,IF(Control!$C$11="Tap water",0,Parameters!$C$21*'Water demand'!M313/1000))</f>
        <v>0</v>
      </c>
      <c r="N313" s="12">
        <f>IF(Control!$C$11="Highly pure",Parameters!$C$11*'Water demand'!N313/1000,IF(Control!$C$11="Tap water",0,Parameters!$C$21*'Water demand'!N313/1000))</f>
        <v>0</v>
      </c>
      <c r="O313" s="12">
        <f>IF(Control!$C$11="Highly pure",Parameters!$C$11*'Water demand'!O313/1000,IF(Control!$C$11="Tap water",0,Parameters!$C$21*'Water demand'!O313/1000))</f>
        <v>0</v>
      </c>
      <c r="P313" s="12">
        <f>IF(Control!$C$11="Highly pure",Parameters!$C$11*'Water demand'!P313/1000,IF(Control!$C$11="Tap water",0,Parameters!$C$21*'Water demand'!P313/1000))</f>
        <v>0</v>
      </c>
      <c r="Q313" s="12">
        <f>IF(Control!$C$11="Highly pure",Parameters!$C$11*'Water demand'!Q313/1000,IF(Control!$C$11="Tap water",0,Parameters!$C$21*'Water demand'!Q313/1000))</f>
        <v>0</v>
      </c>
      <c r="R313" s="12">
        <f>IF(Control!$C$11="Highly pure",Parameters!$C$11*'Water demand'!R313/1000,IF(Control!$C$11="Tap water",0,Parameters!$C$21*'Water demand'!R313/1000))</f>
        <v>0</v>
      </c>
      <c r="S313" s="12">
        <f>IF(Control!$C$11="Highly pure",Parameters!$C$11*'Water demand'!S313/1000,IF(Control!$C$11="Tap water",0,Parameters!$C$21*'Water demand'!S313/1000))</f>
        <v>0</v>
      </c>
      <c r="T313" s="12">
        <f>IF(Control!$C$11="Highly pure",Parameters!$C$11*'Water demand'!T313/1000,IF(Control!$C$11="Tap water",0,Parameters!$C$21*'Water demand'!T313/1000))</f>
        <v>0</v>
      </c>
      <c r="U313" s="12">
        <f>IF(Control!$C$11="Highly pure",Parameters!$C$11*'Water demand'!U313/1000,IF(Control!$C$11="Tap water",0,Parameters!$C$21*'Water demand'!U313/1000))</f>
        <v>0</v>
      </c>
      <c r="V313" s="12">
        <f>IF(Control!$C$11="Highly pure",Parameters!$C$11*'Water demand'!V313/1000,IF(Control!$C$11="Tap water",0,Parameters!$C$21*'Water demand'!V313/1000))</f>
        <v>0</v>
      </c>
      <c r="W313" s="12">
        <f>IF(Control!$C$11="Highly pure",Parameters!$C$11*'Water demand'!W313/1000,IF(Control!$C$11="Tap water",0,Parameters!$C$21*'Water demand'!W313/1000))</f>
        <v>0</v>
      </c>
      <c r="X313" s="12">
        <f>IF(Control!$C$11="Highly pure",Parameters!$C$11*'Water demand'!X313/1000,IF(Control!$C$11="Tap water",0,Parameters!$C$21*'Water demand'!X313/1000))</f>
        <v>0</v>
      </c>
      <c r="Y313" s="12">
        <f>IF(Control!$C$11="Highly pure",Parameters!$C$11*'Water demand'!Y313/1000,IF(Control!$C$11="Tap water",0,Parameters!$C$21*'Water demand'!Y313/1000))</f>
        <v>0</v>
      </c>
      <c r="Z313" s="12">
        <f>IF(Control!$C$11="Highly pure",Parameters!$C$11*'Water demand'!Z313/1000,IF(Control!$C$11="Tap water",0,Parameters!$C$21*'Water demand'!Z313/1000))</f>
        <v>0</v>
      </c>
      <c r="AB313" s="7">
        <f t="shared" si="4"/>
        <v>0</v>
      </c>
    </row>
    <row r="314" spans="2:28" x14ac:dyDescent="0.2">
      <c r="B314" s="6">
        <v>44508</v>
      </c>
      <c r="C314" s="12">
        <f>IF(Control!$C$11="Highly pure",Parameters!$C$11*'Water demand'!C314/1000,IF(Control!$C$11="Tap water",0,Parameters!$C$21*'Water demand'!C314/1000))</f>
        <v>0</v>
      </c>
      <c r="D314" s="12">
        <f>IF(Control!$C$11="Highly pure",Parameters!$C$11*'Water demand'!D314/1000,IF(Control!$C$11="Tap water",0,Parameters!$C$21*'Water demand'!D314/1000))</f>
        <v>0</v>
      </c>
      <c r="E314" s="12">
        <f>IF(Control!$C$11="Highly pure",Parameters!$C$11*'Water demand'!E314/1000,IF(Control!$C$11="Tap water",0,Parameters!$C$21*'Water demand'!E314/1000))</f>
        <v>0</v>
      </c>
      <c r="F314" s="12">
        <f>IF(Control!$C$11="Highly pure",Parameters!$C$11*'Water demand'!F314/1000,IF(Control!$C$11="Tap water",0,Parameters!$C$21*'Water demand'!F314/1000))</f>
        <v>0</v>
      </c>
      <c r="G314" s="12">
        <f>IF(Control!$C$11="Highly pure",Parameters!$C$11*'Water demand'!G314/1000,IF(Control!$C$11="Tap water",0,Parameters!$C$21*'Water demand'!G314/1000))</f>
        <v>0</v>
      </c>
      <c r="H314" s="12">
        <f>IF(Control!$C$11="Highly pure",Parameters!$C$11*'Water demand'!H314/1000,IF(Control!$C$11="Tap water",0,Parameters!$C$21*'Water demand'!H314/1000))</f>
        <v>0</v>
      </c>
      <c r="I314" s="12">
        <f>IF(Control!$C$11="Highly pure",Parameters!$C$11*'Water demand'!I314/1000,IF(Control!$C$11="Tap water",0,Parameters!$C$21*'Water demand'!I314/1000))</f>
        <v>0</v>
      </c>
      <c r="J314" s="12">
        <f>IF(Control!$C$11="Highly pure",Parameters!$C$11*'Water demand'!J314/1000,IF(Control!$C$11="Tap water",0,Parameters!$C$21*'Water demand'!J314/1000))</f>
        <v>0</v>
      </c>
      <c r="K314" s="12">
        <f>IF(Control!$C$11="Highly pure",Parameters!$C$11*'Water demand'!K314/1000,IF(Control!$C$11="Tap water",0,Parameters!$C$21*'Water demand'!K314/1000))</f>
        <v>0</v>
      </c>
      <c r="L314" s="12">
        <f>IF(Control!$C$11="Highly pure",Parameters!$C$11*'Water demand'!L314/1000,IF(Control!$C$11="Tap water",0,Parameters!$C$21*'Water demand'!L314/1000))</f>
        <v>0</v>
      </c>
      <c r="M314" s="12">
        <f>IF(Control!$C$11="Highly pure",Parameters!$C$11*'Water demand'!M314/1000,IF(Control!$C$11="Tap water",0,Parameters!$C$21*'Water demand'!M314/1000))</f>
        <v>0</v>
      </c>
      <c r="N314" s="12">
        <f>IF(Control!$C$11="Highly pure",Parameters!$C$11*'Water demand'!N314/1000,IF(Control!$C$11="Tap water",0,Parameters!$C$21*'Water demand'!N314/1000))</f>
        <v>0</v>
      </c>
      <c r="O314" s="12">
        <f>IF(Control!$C$11="Highly pure",Parameters!$C$11*'Water demand'!O314/1000,IF(Control!$C$11="Tap water",0,Parameters!$C$21*'Water demand'!O314/1000))</f>
        <v>0</v>
      </c>
      <c r="P314" s="12">
        <f>IF(Control!$C$11="Highly pure",Parameters!$C$11*'Water demand'!P314/1000,IF(Control!$C$11="Tap water",0,Parameters!$C$21*'Water demand'!P314/1000))</f>
        <v>0</v>
      </c>
      <c r="Q314" s="12">
        <f>IF(Control!$C$11="Highly pure",Parameters!$C$11*'Water demand'!Q314/1000,IF(Control!$C$11="Tap water",0,Parameters!$C$21*'Water demand'!Q314/1000))</f>
        <v>0</v>
      </c>
      <c r="R314" s="12">
        <f>IF(Control!$C$11="Highly pure",Parameters!$C$11*'Water demand'!R314/1000,IF(Control!$C$11="Tap water",0,Parameters!$C$21*'Water demand'!R314/1000))</f>
        <v>0</v>
      </c>
      <c r="S314" s="12">
        <f>IF(Control!$C$11="Highly pure",Parameters!$C$11*'Water demand'!S314/1000,IF(Control!$C$11="Tap water",0,Parameters!$C$21*'Water demand'!S314/1000))</f>
        <v>0</v>
      </c>
      <c r="T314" s="12">
        <f>IF(Control!$C$11="Highly pure",Parameters!$C$11*'Water demand'!T314/1000,IF(Control!$C$11="Tap water",0,Parameters!$C$21*'Water demand'!T314/1000))</f>
        <v>0</v>
      </c>
      <c r="U314" s="12">
        <f>IF(Control!$C$11="Highly pure",Parameters!$C$11*'Water demand'!U314/1000,IF(Control!$C$11="Tap water",0,Parameters!$C$21*'Water demand'!U314/1000))</f>
        <v>0</v>
      </c>
      <c r="V314" s="12">
        <f>IF(Control!$C$11="Highly pure",Parameters!$C$11*'Water demand'!V314/1000,IF(Control!$C$11="Tap water",0,Parameters!$C$21*'Water demand'!V314/1000))</f>
        <v>0</v>
      </c>
      <c r="W314" s="12">
        <f>IF(Control!$C$11="Highly pure",Parameters!$C$11*'Water demand'!W314/1000,IF(Control!$C$11="Tap water",0,Parameters!$C$21*'Water demand'!W314/1000))</f>
        <v>0</v>
      </c>
      <c r="X314" s="12">
        <f>IF(Control!$C$11="Highly pure",Parameters!$C$11*'Water demand'!X314/1000,IF(Control!$C$11="Tap water",0,Parameters!$C$21*'Water demand'!X314/1000))</f>
        <v>0</v>
      </c>
      <c r="Y314" s="12">
        <f>IF(Control!$C$11="Highly pure",Parameters!$C$11*'Water demand'!Y314/1000,IF(Control!$C$11="Tap water",0,Parameters!$C$21*'Water demand'!Y314/1000))</f>
        <v>0</v>
      </c>
      <c r="Z314" s="12">
        <f>IF(Control!$C$11="Highly pure",Parameters!$C$11*'Water demand'!Z314/1000,IF(Control!$C$11="Tap water",0,Parameters!$C$21*'Water demand'!Z314/1000))</f>
        <v>0</v>
      </c>
      <c r="AB314" s="7">
        <f t="shared" si="4"/>
        <v>0</v>
      </c>
    </row>
    <row r="315" spans="2:28" x14ac:dyDescent="0.2">
      <c r="B315" s="6">
        <v>44509</v>
      </c>
      <c r="C315" s="12">
        <f>IF(Control!$C$11="Highly pure",Parameters!$C$11*'Water demand'!C315/1000,IF(Control!$C$11="Tap water",0,Parameters!$C$21*'Water demand'!C315/1000))</f>
        <v>0</v>
      </c>
      <c r="D315" s="12">
        <f>IF(Control!$C$11="Highly pure",Parameters!$C$11*'Water demand'!D315/1000,IF(Control!$C$11="Tap water",0,Parameters!$C$21*'Water demand'!D315/1000))</f>
        <v>0</v>
      </c>
      <c r="E315" s="12">
        <f>IF(Control!$C$11="Highly pure",Parameters!$C$11*'Water demand'!E315/1000,IF(Control!$C$11="Tap water",0,Parameters!$C$21*'Water demand'!E315/1000))</f>
        <v>0</v>
      </c>
      <c r="F315" s="12">
        <f>IF(Control!$C$11="Highly pure",Parameters!$C$11*'Water demand'!F315/1000,IF(Control!$C$11="Tap water",0,Parameters!$C$21*'Water demand'!F315/1000))</f>
        <v>0</v>
      </c>
      <c r="G315" s="12">
        <f>IF(Control!$C$11="Highly pure",Parameters!$C$11*'Water demand'!G315/1000,IF(Control!$C$11="Tap water",0,Parameters!$C$21*'Water demand'!G315/1000))</f>
        <v>0</v>
      </c>
      <c r="H315" s="12">
        <f>IF(Control!$C$11="Highly pure",Parameters!$C$11*'Water demand'!H315/1000,IF(Control!$C$11="Tap water",0,Parameters!$C$21*'Water demand'!H315/1000))</f>
        <v>0</v>
      </c>
      <c r="I315" s="12">
        <f>IF(Control!$C$11="Highly pure",Parameters!$C$11*'Water demand'!I315/1000,IF(Control!$C$11="Tap water",0,Parameters!$C$21*'Water demand'!I315/1000))</f>
        <v>0</v>
      </c>
      <c r="J315" s="12">
        <f>IF(Control!$C$11="Highly pure",Parameters!$C$11*'Water demand'!J315/1000,IF(Control!$C$11="Tap water",0,Parameters!$C$21*'Water demand'!J315/1000))</f>
        <v>0</v>
      </c>
      <c r="K315" s="12">
        <f>IF(Control!$C$11="Highly pure",Parameters!$C$11*'Water demand'!K315/1000,IF(Control!$C$11="Tap water",0,Parameters!$C$21*'Water demand'!K315/1000))</f>
        <v>0</v>
      </c>
      <c r="L315" s="12">
        <f>IF(Control!$C$11="Highly pure",Parameters!$C$11*'Water demand'!L315/1000,IF(Control!$C$11="Tap water",0,Parameters!$C$21*'Water demand'!L315/1000))</f>
        <v>0</v>
      </c>
      <c r="M315" s="12">
        <f>IF(Control!$C$11="Highly pure",Parameters!$C$11*'Water demand'!M315/1000,IF(Control!$C$11="Tap water",0,Parameters!$C$21*'Water demand'!M315/1000))</f>
        <v>0</v>
      </c>
      <c r="N315" s="12">
        <f>IF(Control!$C$11="Highly pure",Parameters!$C$11*'Water demand'!N315/1000,IF(Control!$C$11="Tap water",0,Parameters!$C$21*'Water demand'!N315/1000))</f>
        <v>0</v>
      </c>
      <c r="O315" s="12">
        <f>IF(Control!$C$11="Highly pure",Parameters!$C$11*'Water demand'!O315/1000,IF(Control!$C$11="Tap water",0,Parameters!$C$21*'Water demand'!O315/1000))</f>
        <v>0</v>
      </c>
      <c r="P315" s="12">
        <f>IF(Control!$C$11="Highly pure",Parameters!$C$11*'Water demand'!P315/1000,IF(Control!$C$11="Tap water",0,Parameters!$C$21*'Water demand'!P315/1000))</f>
        <v>0</v>
      </c>
      <c r="Q315" s="12">
        <f>IF(Control!$C$11="Highly pure",Parameters!$C$11*'Water demand'!Q315/1000,IF(Control!$C$11="Tap water",0,Parameters!$C$21*'Water demand'!Q315/1000))</f>
        <v>0</v>
      </c>
      <c r="R315" s="12">
        <f>IF(Control!$C$11="Highly pure",Parameters!$C$11*'Water demand'!R315/1000,IF(Control!$C$11="Tap water",0,Parameters!$C$21*'Water demand'!R315/1000))</f>
        <v>0</v>
      </c>
      <c r="S315" s="12">
        <f>IF(Control!$C$11="Highly pure",Parameters!$C$11*'Water demand'!S315/1000,IF(Control!$C$11="Tap water",0,Parameters!$C$21*'Water demand'!S315/1000))</f>
        <v>0</v>
      </c>
      <c r="T315" s="12">
        <f>IF(Control!$C$11="Highly pure",Parameters!$C$11*'Water demand'!T315/1000,IF(Control!$C$11="Tap water",0,Parameters!$C$21*'Water demand'!T315/1000))</f>
        <v>0</v>
      </c>
      <c r="U315" s="12">
        <f>IF(Control!$C$11="Highly pure",Parameters!$C$11*'Water demand'!U315/1000,IF(Control!$C$11="Tap water",0,Parameters!$C$21*'Water demand'!U315/1000))</f>
        <v>0</v>
      </c>
      <c r="V315" s="12">
        <f>IF(Control!$C$11="Highly pure",Parameters!$C$11*'Water demand'!V315/1000,IF(Control!$C$11="Tap water",0,Parameters!$C$21*'Water demand'!V315/1000))</f>
        <v>0</v>
      </c>
      <c r="W315" s="12">
        <f>IF(Control!$C$11="Highly pure",Parameters!$C$11*'Water demand'!W315/1000,IF(Control!$C$11="Tap water",0,Parameters!$C$21*'Water demand'!W315/1000))</f>
        <v>0</v>
      </c>
      <c r="X315" s="12">
        <f>IF(Control!$C$11="Highly pure",Parameters!$C$11*'Water demand'!X315/1000,IF(Control!$C$11="Tap water",0,Parameters!$C$21*'Water demand'!X315/1000))</f>
        <v>0</v>
      </c>
      <c r="Y315" s="12">
        <f>IF(Control!$C$11="Highly pure",Parameters!$C$11*'Water demand'!Y315/1000,IF(Control!$C$11="Tap water",0,Parameters!$C$21*'Water demand'!Y315/1000))</f>
        <v>0</v>
      </c>
      <c r="Z315" s="12">
        <f>IF(Control!$C$11="Highly pure",Parameters!$C$11*'Water demand'!Z315/1000,IF(Control!$C$11="Tap water",0,Parameters!$C$21*'Water demand'!Z315/1000))</f>
        <v>0</v>
      </c>
      <c r="AB315" s="7">
        <f t="shared" si="4"/>
        <v>0</v>
      </c>
    </row>
    <row r="316" spans="2:28" x14ac:dyDescent="0.2">
      <c r="B316" s="6">
        <v>44510</v>
      </c>
      <c r="C316" s="12">
        <f>IF(Control!$C$11="Highly pure",Parameters!$C$11*'Water demand'!C316/1000,IF(Control!$C$11="Tap water",0,Parameters!$C$21*'Water demand'!C316/1000))</f>
        <v>0</v>
      </c>
      <c r="D316" s="12">
        <f>IF(Control!$C$11="Highly pure",Parameters!$C$11*'Water demand'!D316/1000,IF(Control!$C$11="Tap water",0,Parameters!$C$21*'Water demand'!D316/1000))</f>
        <v>0</v>
      </c>
      <c r="E316" s="12">
        <f>IF(Control!$C$11="Highly pure",Parameters!$C$11*'Water demand'!E316/1000,IF(Control!$C$11="Tap water",0,Parameters!$C$21*'Water demand'!E316/1000))</f>
        <v>0</v>
      </c>
      <c r="F316" s="12">
        <f>IF(Control!$C$11="Highly pure",Parameters!$C$11*'Water demand'!F316/1000,IF(Control!$C$11="Tap water",0,Parameters!$C$21*'Water demand'!F316/1000))</f>
        <v>0</v>
      </c>
      <c r="G316" s="12">
        <f>IF(Control!$C$11="Highly pure",Parameters!$C$11*'Water demand'!G316/1000,IF(Control!$C$11="Tap water",0,Parameters!$C$21*'Water demand'!G316/1000))</f>
        <v>0</v>
      </c>
      <c r="H316" s="12">
        <f>IF(Control!$C$11="Highly pure",Parameters!$C$11*'Water demand'!H316/1000,IF(Control!$C$11="Tap water",0,Parameters!$C$21*'Water demand'!H316/1000))</f>
        <v>0</v>
      </c>
      <c r="I316" s="12">
        <f>IF(Control!$C$11="Highly pure",Parameters!$C$11*'Water demand'!I316/1000,IF(Control!$C$11="Tap water",0,Parameters!$C$21*'Water demand'!I316/1000))</f>
        <v>0</v>
      </c>
      <c r="J316" s="12">
        <f>IF(Control!$C$11="Highly pure",Parameters!$C$11*'Water demand'!J316/1000,IF(Control!$C$11="Tap water",0,Parameters!$C$21*'Water demand'!J316/1000))</f>
        <v>0</v>
      </c>
      <c r="K316" s="12">
        <f>IF(Control!$C$11="Highly pure",Parameters!$C$11*'Water demand'!K316/1000,IF(Control!$C$11="Tap water",0,Parameters!$C$21*'Water demand'!K316/1000))</f>
        <v>0</v>
      </c>
      <c r="L316" s="12">
        <f>IF(Control!$C$11="Highly pure",Parameters!$C$11*'Water demand'!L316/1000,IF(Control!$C$11="Tap water",0,Parameters!$C$21*'Water demand'!L316/1000))</f>
        <v>0</v>
      </c>
      <c r="M316" s="12">
        <f>IF(Control!$C$11="Highly pure",Parameters!$C$11*'Water demand'!M316/1000,IF(Control!$C$11="Tap water",0,Parameters!$C$21*'Water demand'!M316/1000))</f>
        <v>0</v>
      </c>
      <c r="N316" s="12">
        <f>IF(Control!$C$11="Highly pure",Parameters!$C$11*'Water demand'!N316/1000,IF(Control!$C$11="Tap water",0,Parameters!$C$21*'Water demand'!N316/1000))</f>
        <v>0</v>
      </c>
      <c r="O316" s="12">
        <f>IF(Control!$C$11="Highly pure",Parameters!$C$11*'Water demand'!O316/1000,IF(Control!$C$11="Tap water",0,Parameters!$C$21*'Water demand'!O316/1000))</f>
        <v>0</v>
      </c>
      <c r="P316" s="12">
        <f>IF(Control!$C$11="Highly pure",Parameters!$C$11*'Water demand'!P316/1000,IF(Control!$C$11="Tap water",0,Parameters!$C$21*'Water demand'!P316/1000))</f>
        <v>0</v>
      </c>
      <c r="Q316" s="12">
        <f>IF(Control!$C$11="Highly pure",Parameters!$C$11*'Water demand'!Q316/1000,IF(Control!$C$11="Tap water",0,Parameters!$C$21*'Water demand'!Q316/1000))</f>
        <v>0</v>
      </c>
      <c r="R316" s="12">
        <f>IF(Control!$C$11="Highly pure",Parameters!$C$11*'Water demand'!R316/1000,IF(Control!$C$11="Tap water",0,Parameters!$C$21*'Water demand'!R316/1000))</f>
        <v>0</v>
      </c>
      <c r="S316" s="12">
        <f>IF(Control!$C$11="Highly pure",Parameters!$C$11*'Water demand'!S316/1000,IF(Control!$C$11="Tap water",0,Parameters!$C$21*'Water demand'!S316/1000))</f>
        <v>0</v>
      </c>
      <c r="T316" s="12">
        <f>IF(Control!$C$11="Highly pure",Parameters!$C$11*'Water demand'!T316/1000,IF(Control!$C$11="Tap water",0,Parameters!$C$21*'Water demand'!T316/1000))</f>
        <v>0</v>
      </c>
      <c r="U316" s="12">
        <f>IF(Control!$C$11="Highly pure",Parameters!$C$11*'Water demand'!U316/1000,IF(Control!$C$11="Tap water",0,Parameters!$C$21*'Water demand'!U316/1000))</f>
        <v>0</v>
      </c>
      <c r="V316" s="12">
        <f>IF(Control!$C$11="Highly pure",Parameters!$C$11*'Water demand'!V316/1000,IF(Control!$C$11="Tap water",0,Parameters!$C$21*'Water demand'!V316/1000))</f>
        <v>0</v>
      </c>
      <c r="W316" s="12">
        <f>IF(Control!$C$11="Highly pure",Parameters!$C$11*'Water demand'!W316/1000,IF(Control!$C$11="Tap water",0,Parameters!$C$21*'Water demand'!W316/1000))</f>
        <v>0</v>
      </c>
      <c r="X316" s="12">
        <f>IF(Control!$C$11="Highly pure",Parameters!$C$11*'Water demand'!X316/1000,IF(Control!$C$11="Tap water",0,Parameters!$C$21*'Water demand'!X316/1000))</f>
        <v>0</v>
      </c>
      <c r="Y316" s="12">
        <f>IF(Control!$C$11="Highly pure",Parameters!$C$11*'Water demand'!Y316/1000,IF(Control!$C$11="Tap water",0,Parameters!$C$21*'Water demand'!Y316/1000))</f>
        <v>0</v>
      </c>
      <c r="Z316" s="12">
        <f>IF(Control!$C$11="Highly pure",Parameters!$C$11*'Water demand'!Z316/1000,IF(Control!$C$11="Tap water",0,Parameters!$C$21*'Water demand'!Z316/1000))</f>
        <v>0</v>
      </c>
      <c r="AB316" s="7">
        <f t="shared" si="4"/>
        <v>0</v>
      </c>
    </row>
    <row r="317" spans="2:28" x14ac:dyDescent="0.2">
      <c r="B317" s="6">
        <v>44511</v>
      </c>
      <c r="C317" s="12">
        <f>IF(Control!$C$11="Highly pure",Parameters!$C$11*'Water demand'!C317/1000,IF(Control!$C$11="Tap water",0,Parameters!$C$21*'Water demand'!C317/1000))</f>
        <v>0</v>
      </c>
      <c r="D317" s="12">
        <f>IF(Control!$C$11="Highly pure",Parameters!$C$11*'Water demand'!D317/1000,IF(Control!$C$11="Tap water",0,Parameters!$C$21*'Water demand'!D317/1000))</f>
        <v>0</v>
      </c>
      <c r="E317" s="12">
        <f>IF(Control!$C$11="Highly pure",Parameters!$C$11*'Water demand'!E317/1000,IF(Control!$C$11="Tap water",0,Parameters!$C$21*'Water demand'!E317/1000))</f>
        <v>0</v>
      </c>
      <c r="F317" s="12">
        <f>IF(Control!$C$11="Highly pure",Parameters!$C$11*'Water demand'!F317/1000,IF(Control!$C$11="Tap water",0,Parameters!$C$21*'Water demand'!F317/1000))</f>
        <v>0</v>
      </c>
      <c r="G317" s="12">
        <f>IF(Control!$C$11="Highly pure",Parameters!$C$11*'Water demand'!G317/1000,IF(Control!$C$11="Tap water",0,Parameters!$C$21*'Water demand'!G317/1000))</f>
        <v>0</v>
      </c>
      <c r="H317" s="12">
        <f>IF(Control!$C$11="Highly pure",Parameters!$C$11*'Water demand'!H317/1000,IF(Control!$C$11="Tap water",0,Parameters!$C$21*'Water demand'!H317/1000))</f>
        <v>0</v>
      </c>
      <c r="I317" s="12">
        <f>IF(Control!$C$11="Highly pure",Parameters!$C$11*'Water demand'!I317/1000,IF(Control!$C$11="Tap water",0,Parameters!$C$21*'Water demand'!I317/1000))</f>
        <v>0</v>
      </c>
      <c r="J317" s="12">
        <f>IF(Control!$C$11="Highly pure",Parameters!$C$11*'Water demand'!J317/1000,IF(Control!$C$11="Tap water",0,Parameters!$C$21*'Water demand'!J317/1000))</f>
        <v>0</v>
      </c>
      <c r="K317" s="12">
        <f>IF(Control!$C$11="Highly pure",Parameters!$C$11*'Water demand'!K317/1000,IF(Control!$C$11="Tap water",0,Parameters!$C$21*'Water demand'!K317/1000))</f>
        <v>0</v>
      </c>
      <c r="L317" s="12">
        <f>IF(Control!$C$11="Highly pure",Parameters!$C$11*'Water demand'!L317/1000,IF(Control!$C$11="Tap water",0,Parameters!$C$21*'Water demand'!L317/1000))</f>
        <v>0</v>
      </c>
      <c r="M317" s="12">
        <f>IF(Control!$C$11="Highly pure",Parameters!$C$11*'Water demand'!M317/1000,IF(Control!$C$11="Tap water",0,Parameters!$C$21*'Water demand'!M317/1000))</f>
        <v>0</v>
      </c>
      <c r="N317" s="12">
        <f>IF(Control!$C$11="Highly pure",Parameters!$C$11*'Water demand'!N317/1000,IF(Control!$C$11="Tap water",0,Parameters!$C$21*'Water demand'!N317/1000))</f>
        <v>0</v>
      </c>
      <c r="O317" s="12">
        <f>IF(Control!$C$11="Highly pure",Parameters!$C$11*'Water demand'!O317/1000,IF(Control!$C$11="Tap water",0,Parameters!$C$21*'Water demand'!O317/1000))</f>
        <v>0</v>
      </c>
      <c r="P317" s="12">
        <f>IF(Control!$C$11="Highly pure",Parameters!$C$11*'Water demand'!P317/1000,IF(Control!$C$11="Tap water",0,Parameters!$C$21*'Water demand'!P317/1000))</f>
        <v>0</v>
      </c>
      <c r="Q317" s="12">
        <f>IF(Control!$C$11="Highly pure",Parameters!$C$11*'Water demand'!Q317/1000,IF(Control!$C$11="Tap water",0,Parameters!$C$21*'Water demand'!Q317/1000))</f>
        <v>0</v>
      </c>
      <c r="R317" s="12">
        <f>IF(Control!$C$11="Highly pure",Parameters!$C$11*'Water demand'!R317/1000,IF(Control!$C$11="Tap water",0,Parameters!$C$21*'Water demand'!R317/1000))</f>
        <v>0</v>
      </c>
      <c r="S317" s="12">
        <f>IF(Control!$C$11="Highly pure",Parameters!$C$11*'Water demand'!S317/1000,IF(Control!$C$11="Tap water",0,Parameters!$C$21*'Water demand'!S317/1000))</f>
        <v>0</v>
      </c>
      <c r="T317" s="12">
        <f>IF(Control!$C$11="Highly pure",Parameters!$C$11*'Water demand'!T317/1000,IF(Control!$C$11="Tap water",0,Parameters!$C$21*'Water demand'!T317/1000))</f>
        <v>0</v>
      </c>
      <c r="U317" s="12">
        <f>IF(Control!$C$11="Highly pure",Parameters!$C$11*'Water demand'!U317/1000,IF(Control!$C$11="Tap water",0,Parameters!$C$21*'Water demand'!U317/1000))</f>
        <v>0</v>
      </c>
      <c r="V317" s="12">
        <f>IF(Control!$C$11="Highly pure",Parameters!$C$11*'Water demand'!V317/1000,IF(Control!$C$11="Tap water",0,Parameters!$C$21*'Water demand'!V317/1000))</f>
        <v>0</v>
      </c>
      <c r="W317" s="12">
        <f>IF(Control!$C$11="Highly pure",Parameters!$C$11*'Water demand'!W317/1000,IF(Control!$C$11="Tap water",0,Parameters!$C$21*'Water demand'!W317/1000))</f>
        <v>0</v>
      </c>
      <c r="X317" s="12">
        <f>IF(Control!$C$11="Highly pure",Parameters!$C$11*'Water demand'!X317/1000,IF(Control!$C$11="Tap water",0,Parameters!$C$21*'Water demand'!X317/1000))</f>
        <v>0</v>
      </c>
      <c r="Y317" s="12">
        <f>IF(Control!$C$11="Highly pure",Parameters!$C$11*'Water demand'!Y317/1000,IF(Control!$C$11="Tap water",0,Parameters!$C$21*'Water demand'!Y317/1000))</f>
        <v>0</v>
      </c>
      <c r="Z317" s="12">
        <f>IF(Control!$C$11="Highly pure",Parameters!$C$11*'Water demand'!Z317/1000,IF(Control!$C$11="Tap water",0,Parameters!$C$21*'Water demand'!Z317/1000))</f>
        <v>0</v>
      </c>
      <c r="AB317" s="7">
        <f t="shared" si="4"/>
        <v>0</v>
      </c>
    </row>
    <row r="318" spans="2:28" x14ac:dyDescent="0.2">
      <c r="B318" s="6">
        <v>44512</v>
      </c>
      <c r="C318" s="12">
        <f>IF(Control!$C$11="Highly pure",Parameters!$C$11*'Water demand'!C318/1000,IF(Control!$C$11="Tap water",0,Parameters!$C$21*'Water demand'!C318/1000))</f>
        <v>0</v>
      </c>
      <c r="D318" s="12">
        <f>IF(Control!$C$11="Highly pure",Parameters!$C$11*'Water demand'!D318/1000,IF(Control!$C$11="Tap water",0,Parameters!$C$21*'Water demand'!D318/1000))</f>
        <v>0</v>
      </c>
      <c r="E318" s="12">
        <f>IF(Control!$C$11="Highly pure",Parameters!$C$11*'Water demand'!E318/1000,IF(Control!$C$11="Tap water",0,Parameters!$C$21*'Water demand'!E318/1000))</f>
        <v>0</v>
      </c>
      <c r="F318" s="12">
        <f>IF(Control!$C$11="Highly pure",Parameters!$C$11*'Water demand'!F318/1000,IF(Control!$C$11="Tap water",0,Parameters!$C$21*'Water demand'!F318/1000))</f>
        <v>0</v>
      </c>
      <c r="G318" s="12">
        <f>IF(Control!$C$11="Highly pure",Parameters!$C$11*'Water demand'!G318/1000,IF(Control!$C$11="Tap water",0,Parameters!$C$21*'Water demand'!G318/1000))</f>
        <v>0</v>
      </c>
      <c r="H318" s="12">
        <f>IF(Control!$C$11="Highly pure",Parameters!$C$11*'Water demand'!H318/1000,IF(Control!$C$11="Tap water",0,Parameters!$C$21*'Water demand'!H318/1000))</f>
        <v>0</v>
      </c>
      <c r="I318" s="12">
        <f>IF(Control!$C$11="Highly pure",Parameters!$C$11*'Water demand'!I318/1000,IF(Control!$C$11="Tap water",0,Parameters!$C$21*'Water demand'!I318/1000))</f>
        <v>0</v>
      </c>
      <c r="J318" s="12">
        <f>IF(Control!$C$11="Highly pure",Parameters!$C$11*'Water demand'!J318/1000,IF(Control!$C$11="Tap water",0,Parameters!$C$21*'Water demand'!J318/1000))</f>
        <v>0</v>
      </c>
      <c r="K318" s="12">
        <f>IF(Control!$C$11="Highly pure",Parameters!$C$11*'Water demand'!K318/1000,IF(Control!$C$11="Tap water",0,Parameters!$C$21*'Water demand'!K318/1000))</f>
        <v>0</v>
      </c>
      <c r="L318" s="12">
        <f>IF(Control!$C$11="Highly pure",Parameters!$C$11*'Water demand'!L318/1000,IF(Control!$C$11="Tap water",0,Parameters!$C$21*'Water demand'!L318/1000))</f>
        <v>0</v>
      </c>
      <c r="M318" s="12">
        <f>IF(Control!$C$11="Highly pure",Parameters!$C$11*'Water demand'!M318/1000,IF(Control!$C$11="Tap water",0,Parameters!$C$21*'Water demand'!M318/1000))</f>
        <v>0</v>
      </c>
      <c r="N318" s="12">
        <f>IF(Control!$C$11="Highly pure",Parameters!$C$11*'Water demand'!N318/1000,IF(Control!$C$11="Tap water",0,Parameters!$C$21*'Water demand'!N318/1000))</f>
        <v>0</v>
      </c>
      <c r="O318" s="12">
        <f>IF(Control!$C$11="Highly pure",Parameters!$C$11*'Water demand'!O318/1000,IF(Control!$C$11="Tap water",0,Parameters!$C$21*'Water demand'!O318/1000))</f>
        <v>0</v>
      </c>
      <c r="P318" s="12">
        <f>IF(Control!$C$11="Highly pure",Parameters!$C$11*'Water demand'!P318/1000,IF(Control!$C$11="Tap water",0,Parameters!$C$21*'Water demand'!P318/1000))</f>
        <v>0</v>
      </c>
      <c r="Q318" s="12">
        <f>IF(Control!$C$11="Highly pure",Parameters!$C$11*'Water demand'!Q318/1000,IF(Control!$C$11="Tap water",0,Parameters!$C$21*'Water demand'!Q318/1000))</f>
        <v>0</v>
      </c>
      <c r="R318" s="12">
        <f>IF(Control!$C$11="Highly pure",Parameters!$C$11*'Water demand'!R318/1000,IF(Control!$C$11="Tap water",0,Parameters!$C$21*'Water demand'!R318/1000))</f>
        <v>0</v>
      </c>
      <c r="S318" s="12">
        <f>IF(Control!$C$11="Highly pure",Parameters!$C$11*'Water demand'!S318/1000,IF(Control!$C$11="Tap water",0,Parameters!$C$21*'Water demand'!S318/1000))</f>
        <v>0</v>
      </c>
      <c r="T318" s="12">
        <f>IF(Control!$C$11="Highly pure",Parameters!$C$11*'Water demand'!T318/1000,IF(Control!$C$11="Tap water",0,Parameters!$C$21*'Water demand'!T318/1000))</f>
        <v>0</v>
      </c>
      <c r="U318" s="12">
        <f>IF(Control!$C$11="Highly pure",Parameters!$C$11*'Water demand'!U318/1000,IF(Control!$C$11="Tap water",0,Parameters!$C$21*'Water demand'!U318/1000))</f>
        <v>0</v>
      </c>
      <c r="V318" s="12">
        <f>IF(Control!$C$11="Highly pure",Parameters!$C$11*'Water demand'!V318/1000,IF(Control!$C$11="Tap water",0,Parameters!$C$21*'Water demand'!V318/1000))</f>
        <v>0</v>
      </c>
      <c r="W318" s="12">
        <f>IF(Control!$C$11="Highly pure",Parameters!$C$11*'Water demand'!W318/1000,IF(Control!$C$11="Tap water",0,Parameters!$C$21*'Water demand'!W318/1000))</f>
        <v>0</v>
      </c>
      <c r="X318" s="12">
        <f>IF(Control!$C$11="Highly pure",Parameters!$C$11*'Water demand'!X318/1000,IF(Control!$C$11="Tap water",0,Parameters!$C$21*'Water demand'!X318/1000))</f>
        <v>0</v>
      </c>
      <c r="Y318" s="12">
        <f>IF(Control!$C$11="Highly pure",Parameters!$C$11*'Water demand'!Y318/1000,IF(Control!$C$11="Tap water",0,Parameters!$C$21*'Water demand'!Y318/1000))</f>
        <v>0</v>
      </c>
      <c r="Z318" s="12">
        <f>IF(Control!$C$11="Highly pure",Parameters!$C$11*'Water demand'!Z318/1000,IF(Control!$C$11="Tap water",0,Parameters!$C$21*'Water demand'!Z318/1000))</f>
        <v>0</v>
      </c>
      <c r="AB318" s="7">
        <f t="shared" si="4"/>
        <v>0</v>
      </c>
    </row>
    <row r="319" spans="2:28" x14ac:dyDescent="0.2">
      <c r="B319" s="6">
        <v>44513</v>
      </c>
      <c r="C319" s="12">
        <f>IF(Control!$C$11="Highly pure",Parameters!$C$11*'Water demand'!C319/1000,IF(Control!$C$11="Tap water",0,Parameters!$C$21*'Water demand'!C319/1000))</f>
        <v>0</v>
      </c>
      <c r="D319" s="12">
        <f>IF(Control!$C$11="Highly pure",Parameters!$C$11*'Water demand'!D319/1000,IF(Control!$C$11="Tap water",0,Parameters!$C$21*'Water demand'!D319/1000))</f>
        <v>0</v>
      </c>
      <c r="E319" s="12">
        <f>IF(Control!$C$11="Highly pure",Parameters!$C$11*'Water demand'!E319/1000,IF(Control!$C$11="Tap water",0,Parameters!$C$21*'Water demand'!E319/1000))</f>
        <v>0</v>
      </c>
      <c r="F319" s="12">
        <f>IF(Control!$C$11="Highly pure",Parameters!$C$11*'Water demand'!F319/1000,IF(Control!$C$11="Tap water",0,Parameters!$C$21*'Water demand'!F319/1000))</f>
        <v>0</v>
      </c>
      <c r="G319" s="12">
        <f>IF(Control!$C$11="Highly pure",Parameters!$C$11*'Water demand'!G319/1000,IF(Control!$C$11="Tap water",0,Parameters!$C$21*'Water demand'!G319/1000))</f>
        <v>0</v>
      </c>
      <c r="H319" s="12">
        <f>IF(Control!$C$11="Highly pure",Parameters!$C$11*'Water demand'!H319/1000,IF(Control!$C$11="Tap water",0,Parameters!$C$21*'Water demand'!H319/1000))</f>
        <v>0</v>
      </c>
      <c r="I319" s="12">
        <f>IF(Control!$C$11="Highly pure",Parameters!$C$11*'Water demand'!I319/1000,IF(Control!$C$11="Tap water",0,Parameters!$C$21*'Water demand'!I319/1000))</f>
        <v>0</v>
      </c>
      <c r="J319" s="12">
        <f>IF(Control!$C$11="Highly pure",Parameters!$C$11*'Water demand'!J319/1000,IF(Control!$C$11="Tap water",0,Parameters!$C$21*'Water demand'!J319/1000))</f>
        <v>0</v>
      </c>
      <c r="K319" s="12">
        <f>IF(Control!$C$11="Highly pure",Parameters!$C$11*'Water demand'!K319/1000,IF(Control!$C$11="Tap water",0,Parameters!$C$21*'Water demand'!K319/1000))</f>
        <v>0</v>
      </c>
      <c r="L319" s="12">
        <f>IF(Control!$C$11="Highly pure",Parameters!$C$11*'Water demand'!L319/1000,IF(Control!$C$11="Tap water",0,Parameters!$C$21*'Water demand'!L319/1000))</f>
        <v>0</v>
      </c>
      <c r="M319" s="12">
        <f>IF(Control!$C$11="Highly pure",Parameters!$C$11*'Water demand'!M319/1000,IF(Control!$C$11="Tap water",0,Parameters!$C$21*'Water demand'!M319/1000))</f>
        <v>0</v>
      </c>
      <c r="N319" s="12">
        <f>IF(Control!$C$11="Highly pure",Parameters!$C$11*'Water demand'!N319/1000,IF(Control!$C$11="Tap water",0,Parameters!$C$21*'Water demand'!N319/1000))</f>
        <v>0</v>
      </c>
      <c r="O319" s="12">
        <f>IF(Control!$C$11="Highly pure",Parameters!$C$11*'Water demand'!O319/1000,IF(Control!$C$11="Tap water",0,Parameters!$C$21*'Water demand'!O319/1000))</f>
        <v>0</v>
      </c>
      <c r="P319" s="12">
        <f>IF(Control!$C$11="Highly pure",Parameters!$C$11*'Water demand'!P319/1000,IF(Control!$C$11="Tap water",0,Parameters!$C$21*'Water demand'!P319/1000))</f>
        <v>0</v>
      </c>
      <c r="Q319" s="12">
        <f>IF(Control!$C$11="Highly pure",Parameters!$C$11*'Water demand'!Q319/1000,IF(Control!$C$11="Tap water",0,Parameters!$C$21*'Water demand'!Q319/1000))</f>
        <v>0</v>
      </c>
      <c r="R319" s="12">
        <f>IF(Control!$C$11="Highly pure",Parameters!$C$11*'Water demand'!R319/1000,IF(Control!$C$11="Tap water",0,Parameters!$C$21*'Water demand'!R319/1000))</f>
        <v>0</v>
      </c>
      <c r="S319" s="12">
        <f>IF(Control!$C$11="Highly pure",Parameters!$C$11*'Water demand'!S319/1000,IF(Control!$C$11="Tap water",0,Parameters!$C$21*'Water demand'!S319/1000))</f>
        <v>0</v>
      </c>
      <c r="T319" s="12">
        <f>IF(Control!$C$11="Highly pure",Parameters!$C$11*'Water demand'!T319/1000,IF(Control!$C$11="Tap water",0,Parameters!$C$21*'Water demand'!T319/1000))</f>
        <v>0</v>
      </c>
      <c r="U319" s="12">
        <f>IF(Control!$C$11="Highly pure",Parameters!$C$11*'Water demand'!U319/1000,IF(Control!$C$11="Tap water",0,Parameters!$C$21*'Water demand'!U319/1000))</f>
        <v>0</v>
      </c>
      <c r="V319" s="12">
        <f>IF(Control!$C$11="Highly pure",Parameters!$C$11*'Water demand'!V319/1000,IF(Control!$C$11="Tap water",0,Parameters!$C$21*'Water demand'!V319/1000))</f>
        <v>0</v>
      </c>
      <c r="W319" s="12">
        <f>IF(Control!$C$11="Highly pure",Parameters!$C$11*'Water demand'!W319/1000,IF(Control!$C$11="Tap water",0,Parameters!$C$21*'Water demand'!W319/1000))</f>
        <v>0</v>
      </c>
      <c r="X319" s="12">
        <f>IF(Control!$C$11="Highly pure",Parameters!$C$11*'Water demand'!X319/1000,IF(Control!$C$11="Tap water",0,Parameters!$C$21*'Water demand'!X319/1000))</f>
        <v>0</v>
      </c>
      <c r="Y319" s="12">
        <f>IF(Control!$C$11="Highly pure",Parameters!$C$11*'Water demand'!Y319/1000,IF(Control!$C$11="Tap water",0,Parameters!$C$21*'Water demand'!Y319/1000))</f>
        <v>0</v>
      </c>
      <c r="Z319" s="12">
        <f>IF(Control!$C$11="Highly pure",Parameters!$C$11*'Water demand'!Z319/1000,IF(Control!$C$11="Tap water",0,Parameters!$C$21*'Water demand'!Z319/1000))</f>
        <v>0</v>
      </c>
      <c r="AB319" s="7">
        <f t="shared" si="4"/>
        <v>0</v>
      </c>
    </row>
    <row r="320" spans="2:28" x14ac:dyDescent="0.2">
      <c r="B320" s="6">
        <v>44514</v>
      </c>
      <c r="C320" s="12">
        <f>IF(Control!$C$11="Highly pure",Parameters!$C$11*'Water demand'!C320/1000,IF(Control!$C$11="Tap water",0,Parameters!$C$21*'Water demand'!C320/1000))</f>
        <v>0</v>
      </c>
      <c r="D320" s="12">
        <f>IF(Control!$C$11="Highly pure",Parameters!$C$11*'Water demand'!D320/1000,IF(Control!$C$11="Tap water",0,Parameters!$C$21*'Water demand'!D320/1000))</f>
        <v>0</v>
      </c>
      <c r="E320" s="12">
        <f>IF(Control!$C$11="Highly pure",Parameters!$C$11*'Water demand'!E320/1000,IF(Control!$C$11="Tap water",0,Parameters!$C$21*'Water demand'!E320/1000))</f>
        <v>0</v>
      </c>
      <c r="F320" s="12">
        <f>IF(Control!$C$11="Highly pure",Parameters!$C$11*'Water demand'!F320/1000,IF(Control!$C$11="Tap water",0,Parameters!$C$21*'Water demand'!F320/1000))</f>
        <v>0</v>
      </c>
      <c r="G320" s="12">
        <f>IF(Control!$C$11="Highly pure",Parameters!$C$11*'Water demand'!G320/1000,IF(Control!$C$11="Tap water",0,Parameters!$C$21*'Water demand'!G320/1000))</f>
        <v>0</v>
      </c>
      <c r="H320" s="12">
        <f>IF(Control!$C$11="Highly pure",Parameters!$C$11*'Water demand'!H320/1000,IF(Control!$C$11="Tap water",0,Parameters!$C$21*'Water demand'!H320/1000))</f>
        <v>0</v>
      </c>
      <c r="I320" s="12">
        <f>IF(Control!$C$11="Highly pure",Parameters!$C$11*'Water demand'!I320/1000,IF(Control!$C$11="Tap water",0,Parameters!$C$21*'Water demand'!I320/1000))</f>
        <v>0</v>
      </c>
      <c r="J320" s="12">
        <f>IF(Control!$C$11="Highly pure",Parameters!$C$11*'Water demand'!J320/1000,IF(Control!$C$11="Tap water",0,Parameters!$C$21*'Water demand'!J320/1000))</f>
        <v>0</v>
      </c>
      <c r="K320" s="12">
        <f>IF(Control!$C$11="Highly pure",Parameters!$C$11*'Water demand'!K320/1000,IF(Control!$C$11="Tap water",0,Parameters!$C$21*'Water demand'!K320/1000))</f>
        <v>0</v>
      </c>
      <c r="L320" s="12">
        <f>IF(Control!$C$11="Highly pure",Parameters!$C$11*'Water demand'!L320/1000,IF(Control!$C$11="Tap water",0,Parameters!$C$21*'Water demand'!L320/1000))</f>
        <v>0</v>
      </c>
      <c r="M320" s="12">
        <f>IF(Control!$C$11="Highly pure",Parameters!$C$11*'Water demand'!M320/1000,IF(Control!$C$11="Tap water",0,Parameters!$C$21*'Water demand'!M320/1000))</f>
        <v>0</v>
      </c>
      <c r="N320" s="12">
        <f>IF(Control!$C$11="Highly pure",Parameters!$C$11*'Water demand'!N320/1000,IF(Control!$C$11="Tap water",0,Parameters!$C$21*'Water demand'!N320/1000))</f>
        <v>0</v>
      </c>
      <c r="O320" s="12">
        <f>IF(Control!$C$11="Highly pure",Parameters!$C$11*'Water demand'!O320/1000,IF(Control!$C$11="Tap water",0,Parameters!$C$21*'Water demand'!O320/1000))</f>
        <v>0</v>
      </c>
      <c r="P320" s="12">
        <f>IF(Control!$C$11="Highly pure",Parameters!$C$11*'Water demand'!P320/1000,IF(Control!$C$11="Tap water",0,Parameters!$C$21*'Water demand'!P320/1000))</f>
        <v>0</v>
      </c>
      <c r="Q320" s="12">
        <f>IF(Control!$C$11="Highly pure",Parameters!$C$11*'Water demand'!Q320/1000,IF(Control!$C$11="Tap water",0,Parameters!$C$21*'Water demand'!Q320/1000))</f>
        <v>0</v>
      </c>
      <c r="R320" s="12">
        <f>IF(Control!$C$11="Highly pure",Parameters!$C$11*'Water demand'!R320/1000,IF(Control!$C$11="Tap water",0,Parameters!$C$21*'Water demand'!R320/1000))</f>
        <v>0</v>
      </c>
      <c r="S320" s="12">
        <f>IF(Control!$C$11="Highly pure",Parameters!$C$11*'Water demand'!S320/1000,IF(Control!$C$11="Tap water",0,Parameters!$C$21*'Water demand'!S320/1000))</f>
        <v>0</v>
      </c>
      <c r="T320" s="12">
        <f>IF(Control!$C$11="Highly pure",Parameters!$C$11*'Water demand'!T320/1000,IF(Control!$C$11="Tap water",0,Parameters!$C$21*'Water demand'!T320/1000))</f>
        <v>0</v>
      </c>
      <c r="U320" s="12">
        <f>IF(Control!$C$11="Highly pure",Parameters!$C$11*'Water demand'!U320/1000,IF(Control!$C$11="Tap water",0,Parameters!$C$21*'Water demand'!U320/1000))</f>
        <v>0</v>
      </c>
      <c r="V320" s="12">
        <f>IF(Control!$C$11="Highly pure",Parameters!$C$11*'Water demand'!V320/1000,IF(Control!$C$11="Tap water",0,Parameters!$C$21*'Water demand'!V320/1000))</f>
        <v>0</v>
      </c>
      <c r="W320" s="12">
        <f>IF(Control!$C$11="Highly pure",Parameters!$C$11*'Water demand'!W320/1000,IF(Control!$C$11="Tap water",0,Parameters!$C$21*'Water demand'!W320/1000))</f>
        <v>0</v>
      </c>
      <c r="X320" s="12">
        <f>IF(Control!$C$11="Highly pure",Parameters!$C$11*'Water demand'!X320/1000,IF(Control!$C$11="Tap water",0,Parameters!$C$21*'Water demand'!X320/1000))</f>
        <v>0</v>
      </c>
      <c r="Y320" s="12">
        <f>IF(Control!$C$11="Highly pure",Parameters!$C$11*'Water demand'!Y320/1000,IF(Control!$C$11="Tap water",0,Parameters!$C$21*'Water demand'!Y320/1000))</f>
        <v>0</v>
      </c>
      <c r="Z320" s="12">
        <f>IF(Control!$C$11="Highly pure",Parameters!$C$11*'Water demand'!Z320/1000,IF(Control!$C$11="Tap water",0,Parameters!$C$21*'Water demand'!Z320/1000))</f>
        <v>0</v>
      </c>
      <c r="AB320" s="7">
        <f t="shared" si="4"/>
        <v>0</v>
      </c>
    </row>
    <row r="321" spans="2:28" x14ac:dyDescent="0.2">
      <c r="B321" s="6">
        <v>44515</v>
      </c>
      <c r="C321" s="12">
        <f>IF(Control!$C$11="Highly pure",Parameters!$C$11*'Water demand'!C321/1000,IF(Control!$C$11="Tap water",0,Parameters!$C$21*'Water demand'!C321/1000))</f>
        <v>0</v>
      </c>
      <c r="D321" s="12">
        <f>IF(Control!$C$11="Highly pure",Parameters!$C$11*'Water demand'!D321/1000,IF(Control!$C$11="Tap water",0,Parameters!$C$21*'Water demand'!D321/1000))</f>
        <v>0</v>
      </c>
      <c r="E321" s="12">
        <f>IF(Control!$C$11="Highly pure",Parameters!$C$11*'Water demand'!E321/1000,IF(Control!$C$11="Tap water",0,Parameters!$C$21*'Water demand'!E321/1000))</f>
        <v>0</v>
      </c>
      <c r="F321" s="12">
        <f>IF(Control!$C$11="Highly pure",Parameters!$C$11*'Water demand'!F321/1000,IF(Control!$C$11="Tap water",0,Parameters!$C$21*'Water demand'!F321/1000))</f>
        <v>0</v>
      </c>
      <c r="G321" s="12">
        <f>IF(Control!$C$11="Highly pure",Parameters!$C$11*'Water demand'!G321/1000,IF(Control!$C$11="Tap water",0,Parameters!$C$21*'Water demand'!G321/1000))</f>
        <v>0</v>
      </c>
      <c r="H321" s="12">
        <f>IF(Control!$C$11="Highly pure",Parameters!$C$11*'Water demand'!H321/1000,IF(Control!$C$11="Tap water",0,Parameters!$C$21*'Water demand'!H321/1000))</f>
        <v>0</v>
      </c>
      <c r="I321" s="12">
        <f>IF(Control!$C$11="Highly pure",Parameters!$C$11*'Water demand'!I321/1000,IF(Control!$C$11="Tap water",0,Parameters!$C$21*'Water demand'!I321/1000))</f>
        <v>0</v>
      </c>
      <c r="J321" s="12">
        <f>IF(Control!$C$11="Highly pure",Parameters!$C$11*'Water demand'!J321/1000,IF(Control!$C$11="Tap water",0,Parameters!$C$21*'Water demand'!J321/1000))</f>
        <v>0</v>
      </c>
      <c r="K321" s="12">
        <f>IF(Control!$C$11="Highly pure",Parameters!$C$11*'Water demand'!K321/1000,IF(Control!$C$11="Tap water",0,Parameters!$C$21*'Water demand'!K321/1000))</f>
        <v>0</v>
      </c>
      <c r="L321" s="12">
        <f>IF(Control!$C$11="Highly pure",Parameters!$C$11*'Water demand'!L321/1000,IF(Control!$C$11="Tap water",0,Parameters!$C$21*'Water demand'!L321/1000))</f>
        <v>0</v>
      </c>
      <c r="M321" s="12">
        <f>IF(Control!$C$11="Highly pure",Parameters!$C$11*'Water demand'!M321/1000,IF(Control!$C$11="Tap water",0,Parameters!$C$21*'Water demand'!M321/1000))</f>
        <v>0</v>
      </c>
      <c r="N321" s="12">
        <f>IF(Control!$C$11="Highly pure",Parameters!$C$11*'Water demand'!N321/1000,IF(Control!$C$11="Tap water",0,Parameters!$C$21*'Water demand'!N321/1000))</f>
        <v>0</v>
      </c>
      <c r="O321" s="12">
        <f>IF(Control!$C$11="Highly pure",Parameters!$C$11*'Water demand'!O321/1000,IF(Control!$C$11="Tap water",0,Parameters!$C$21*'Water demand'!O321/1000))</f>
        <v>0</v>
      </c>
      <c r="P321" s="12">
        <f>IF(Control!$C$11="Highly pure",Parameters!$C$11*'Water demand'!P321/1000,IF(Control!$C$11="Tap water",0,Parameters!$C$21*'Water demand'!P321/1000))</f>
        <v>0</v>
      </c>
      <c r="Q321" s="12">
        <f>IF(Control!$C$11="Highly pure",Parameters!$C$11*'Water demand'!Q321/1000,IF(Control!$C$11="Tap water",0,Parameters!$C$21*'Water demand'!Q321/1000))</f>
        <v>0</v>
      </c>
      <c r="R321" s="12">
        <f>IF(Control!$C$11="Highly pure",Parameters!$C$11*'Water demand'!R321/1000,IF(Control!$C$11="Tap water",0,Parameters!$C$21*'Water demand'!R321/1000))</f>
        <v>0</v>
      </c>
      <c r="S321" s="12">
        <f>IF(Control!$C$11="Highly pure",Parameters!$C$11*'Water demand'!S321/1000,IF(Control!$C$11="Tap water",0,Parameters!$C$21*'Water demand'!S321/1000))</f>
        <v>0</v>
      </c>
      <c r="T321" s="12">
        <f>IF(Control!$C$11="Highly pure",Parameters!$C$11*'Water demand'!T321/1000,IF(Control!$C$11="Tap water",0,Parameters!$C$21*'Water demand'!T321/1000))</f>
        <v>0</v>
      </c>
      <c r="U321" s="12">
        <f>IF(Control!$C$11="Highly pure",Parameters!$C$11*'Water demand'!U321/1000,IF(Control!$C$11="Tap water",0,Parameters!$C$21*'Water demand'!U321/1000))</f>
        <v>0</v>
      </c>
      <c r="V321" s="12">
        <f>IF(Control!$C$11="Highly pure",Parameters!$C$11*'Water demand'!V321/1000,IF(Control!$C$11="Tap water",0,Parameters!$C$21*'Water demand'!V321/1000))</f>
        <v>0</v>
      </c>
      <c r="W321" s="12">
        <f>IF(Control!$C$11="Highly pure",Parameters!$C$11*'Water demand'!W321/1000,IF(Control!$C$11="Tap water",0,Parameters!$C$21*'Water demand'!W321/1000))</f>
        <v>0</v>
      </c>
      <c r="X321" s="12">
        <f>IF(Control!$C$11="Highly pure",Parameters!$C$11*'Water demand'!X321/1000,IF(Control!$C$11="Tap water",0,Parameters!$C$21*'Water demand'!X321/1000))</f>
        <v>0</v>
      </c>
      <c r="Y321" s="12">
        <f>IF(Control!$C$11="Highly pure",Parameters!$C$11*'Water demand'!Y321/1000,IF(Control!$C$11="Tap water",0,Parameters!$C$21*'Water demand'!Y321/1000))</f>
        <v>0</v>
      </c>
      <c r="Z321" s="12">
        <f>IF(Control!$C$11="Highly pure",Parameters!$C$11*'Water demand'!Z321/1000,IF(Control!$C$11="Tap water",0,Parameters!$C$21*'Water demand'!Z321/1000))</f>
        <v>0</v>
      </c>
      <c r="AB321" s="7">
        <f t="shared" si="4"/>
        <v>0</v>
      </c>
    </row>
    <row r="322" spans="2:28" x14ac:dyDescent="0.2">
      <c r="B322" s="6">
        <v>44516</v>
      </c>
      <c r="C322" s="12">
        <f>IF(Control!$C$11="Highly pure",Parameters!$C$11*'Water demand'!C322/1000,IF(Control!$C$11="Tap water",0,Parameters!$C$21*'Water demand'!C322/1000))</f>
        <v>0</v>
      </c>
      <c r="D322" s="12">
        <f>IF(Control!$C$11="Highly pure",Parameters!$C$11*'Water demand'!D322/1000,IF(Control!$C$11="Tap water",0,Parameters!$C$21*'Water demand'!D322/1000))</f>
        <v>0</v>
      </c>
      <c r="E322" s="12">
        <f>IF(Control!$C$11="Highly pure",Parameters!$C$11*'Water demand'!E322/1000,IF(Control!$C$11="Tap water",0,Parameters!$C$21*'Water demand'!E322/1000))</f>
        <v>0</v>
      </c>
      <c r="F322" s="12">
        <f>IF(Control!$C$11="Highly pure",Parameters!$C$11*'Water demand'!F322/1000,IF(Control!$C$11="Tap water",0,Parameters!$C$21*'Water demand'!F322/1000))</f>
        <v>0</v>
      </c>
      <c r="G322" s="12">
        <f>IF(Control!$C$11="Highly pure",Parameters!$C$11*'Water demand'!G322/1000,IF(Control!$C$11="Tap water",0,Parameters!$C$21*'Water demand'!G322/1000))</f>
        <v>0</v>
      </c>
      <c r="H322" s="12">
        <f>IF(Control!$C$11="Highly pure",Parameters!$C$11*'Water demand'!H322/1000,IF(Control!$C$11="Tap water",0,Parameters!$C$21*'Water demand'!H322/1000))</f>
        <v>0</v>
      </c>
      <c r="I322" s="12">
        <f>IF(Control!$C$11="Highly pure",Parameters!$C$11*'Water demand'!I322/1000,IF(Control!$C$11="Tap water",0,Parameters!$C$21*'Water demand'!I322/1000))</f>
        <v>0</v>
      </c>
      <c r="J322" s="12">
        <f>IF(Control!$C$11="Highly pure",Parameters!$C$11*'Water demand'!J322/1000,IF(Control!$C$11="Tap water",0,Parameters!$C$21*'Water demand'!J322/1000))</f>
        <v>0</v>
      </c>
      <c r="K322" s="12">
        <f>IF(Control!$C$11="Highly pure",Parameters!$C$11*'Water demand'!K322/1000,IF(Control!$C$11="Tap water",0,Parameters!$C$21*'Water demand'!K322/1000))</f>
        <v>0</v>
      </c>
      <c r="L322" s="12">
        <f>IF(Control!$C$11="Highly pure",Parameters!$C$11*'Water demand'!L322/1000,IF(Control!$C$11="Tap water",0,Parameters!$C$21*'Water demand'!L322/1000))</f>
        <v>0</v>
      </c>
      <c r="M322" s="12">
        <f>IF(Control!$C$11="Highly pure",Parameters!$C$11*'Water demand'!M322/1000,IF(Control!$C$11="Tap water",0,Parameters!$C$21*'Water demand'!M322/1000))</f>
        <v>0</v>
      </c>
      <c r="N322" s="12">
        <f>IF(Control!$C$11="Highly pure",Parameters!$C$11*'Water demand'!N322/1000,IF(Control!$C$11="Tap water",0,Parameters!$C$21*'Water demand'!N322/1000))</f>
        <v>0</v>
      </c>
      <c r="O322" s="12">
        <f>IF(Control!$C$11="Highly pure",Parameters!$C$11*'Water demand'!O322/1000,IF(Control!$C$11="Tap water",0,Parameters!$C$21*'Water demand'!O322/1000))</f>
        <v>0</v>
      </c>
      <c r="P322" s="12">
        <f>IF(Control!$C$11="Highly pure",Parameters!$C$11*'Water demand'!P322/1000,IF(Control!$C$11="Tap water",0,Parameters!$C$21*'Water demand'!P322/1000))</f>
        <v>0</v>
      </c>
      <c r="Q322" s="12">
        <f>IF(Control!$C$11="Highly pure",Parameters!$C$11*'Water demand'!Q322/1000,IF(Control!$C$11="Tap water",0,Parameters!$C$21*'Water demand'!Q322/1000))</f>
        <v>0</v>
      </c>
      <c r="R322" s="12">
        <f>IF(Control!$C$11="Highly pure",Parameters!$C$11*'Water demand'!R322/1000,IF(Control!$C$11="Tap water",0,Parameters!$C$21*'Water demand'!R322/1000))</f>
        <v>0</v>
      </c>
      <c r="S322" s="12">
        <f>IF(Control!$C$11="Highly pure",Parameters!$C$11*'Water demand'!S322/1000,IF(Control!$C$11="Tap water",0,Parameters!$C$21*'Water demand'!S322/1000))</f>
        <v>0</v>
      </c>
      <c r="T322" s="12">
        <f>IF(Control!$C$11="Highly pure",Parameters!$C$11*'Water demand'!T322/1000,IF(Control!$C$11="Tap water",0,Parameters!$C$21*'Water demand'!T322/1000))</f>
        <v>0</v>
      </c>
      <c r="U322" s="12">
        <f>IF(Control!$C$11="Highly pure",Parameters!$C$11*'Water demand'!U322/1000,IF(Control!$C$11="Tap water",0,Parameters!$C$21*'Water demand'!U322/1000))</f>
        <v>0</v>
      </c>
      <c r="V322" s="12">
        <f>IF(Control!$C$11="Highly pure",Parameters!$C$11*'Water demand'!V322/1000,IF(Control!$C$11="Tap water",0,Parameters!$C$21*'Water demand'!V322/1000))</f>
        <v>0</v>
      </c>
      <c r="W322" s="12">
        <f>IF(Control!$C$11="Highly pure",Parameters!$C$11*'Water demand'!W322/1000,IF(Control!$C$11="Tap water",0,Parameters!$C$21*'Water demand'!W322/1000))</f>
        <v>0</v>
      </c>
      <c r="X322" s="12">
        <f>IF(Control!$C$11="Highly pure",Parameters!$C$11*'Water demand'!X322/1000,IF(Control!$C$11="Tap water",0,Parameters!$C$21*'Water demand'!X322/1000))</f>
        <v>0</v>
      </c>
      <c r="Y322" s="12">
        <f>IF(Control!$C$11="Highly pure",Parameters!$C$11*'Water demand'!Y322/1000,IF(Control!$C$11="Tap water",0,Parameters!$C$21*'Water demand'!Y322/1000))</f>
        <v>0</v>
      </c>
      <c r="Z322" s="12">
        <f>IF(Control!$C$11="Highly pure",Parameters!$C$11*'Water demand'!Z322/1000,IF(Control!$C$11="Tap water",0,Parameters!$C$21*'Water demand'!Z322/1000))</f>
        <v>0</v>
      </c>
      <c r="AB322" s="7">
        <f t="shared" si="4"/>
        <v>0</v>
      </c>
    </row>
    <row r="323" spans="2:28" x14ac:dyDescent="0.2">
      <c r="B323" s="6">
        <v>44517</v>
      </c>
      <c r="C323" s="12">
        <f>IF(Control!$C$11="Highly pure",Parameters!$C$11*'Water demand'!C323/1000,IF(Control!$C$11="Tap water",0,Parameters!$C$21*'Water demand'!C323/1000))</f>
        <v>0</v>
      </c>
      <c r="D323" s="12">
        <f>IF(Control!$C$11="Highly pure",Parameters!$C$11*'Water demand'!D323/1000,IF(Control!$C$11="Tap water",0,Parameters!$C$21*'Water demand'!D323/1000))</f>
        <v>0</v>
      </c>
      <c r="E323" s="12">
        <f>IF(Control!$C$11="Highly pure",Parameters!$C$11*'Water demand'!E323/1000,IF(Control!$C$11="Tap water",0,Parameters!$C$21*'Water demand'!E323/1000))</f>
        <v>0</v>
      </c>
      <c r="F323" s="12">
        <f>IF(Control!$C$11="Highly pure",Parameters!$C$11*'Water demand'!F323/1000,IF(Control!$C$11="Tap water",0,Parameters!$C$21*'Water demand'!F323/1000))</f>
        <v>0</v>
      </c>
      <c r="G323" s="12">
        <f>IF(Control!$C$11="Highly pure",Parameters!$C$11*'Water demand'!G323/1000,IF(Control!$C$11="Tap water",0,Parameters!$C$21*'Water demand'!G323/1000))</f>
        <v>0</v>
      </c>
      <c r="H323" s="12">
        <f>IF(Control!$C$11="Highly pure",Parameters!$C$11*'Water demand'!H323/1000,IF(Control!$C$11="Tap water",0,Parameters!$C$21*'Water demand'!H323/1000))</f>
        <v>0</v>
      </c>
      <c r="I323" s="12">
        <f>IF(Control!$C$11="Highly pure",Parameters!$C$11*'Water demand'!I323/1000,IF(Control!$C$11="Tap water",0,Parameters!$C$21*'Water demand'!I323/1000))</f>
        <v>0</v>
      </c>
      <c r="J323" s="12">
        <f>IF(Control!$C$11="Highly pure",Parameters!$C$11*'Water demand'!J323/1000,IF(Control!$C$11="Tap water",0,Parameters!$C$21*'Water demand'!J323/1000))</f>
        <v>0</v>
      </c>
      <c r="K323" s="12">
        <f>IF(Control!$C$11="Highly pure",Parameters!$C$11*'Water demand'!K323/1000,IF(Control!$C$11="Tap water",0,Parameters!$C$21*'Water demand'!K323/1000))</f>
        <v>0</v>
      </c>
      <c r="L323" s="12">
        <f>IF(Control!$C$11="Highly pure",Parameters!$C$11*'Water demand'!L323/1000,IF(Control!$C$11="Tap water",0,Parameters!$C$21*'Water demand'!L323/1000))</f>
        <v>0</v>
      </c>
      <c r="M323" s="12">
        <f>IF(Control!$C$11="Highly pure",Parameters!$C$11*'Water demand'!M323/1000,IF(Control!$C$11="Tap water",0,Parameters!$C$21*'Water demand'!M323/1000))</f>
        <v>0</v>
      </c>
      <c r="N323" s="12">
        <f>IF(Control!$C$11="Highly pure",Parameters!$C$11*'Water demand'!N323/1000,IF(Control!$C$11="Tap water",0,Parameters!$C$21*'Water demand'!N323/1000))</f>
        <v>0</v>
      </c>
      <c r="O323" s="12">
        <f>IF(Control!$C$11="Highly pure",Parameters!$C$11*'Water demand'!O323/1000,IF(Control!$C$11="Tap water",0,Parameters!$C$21*'Water demand'!O323/1000))</f>
        <v>0</v>
      </c>
      <c r="P323" s="12">
        <f>IF(Control!$C$11="Highly pure",Parameters!$C$11*'Water demand'!P323/1000,IF(Control!$C$11="Tap water",0,Parameters!$C$21*'Water demand'!P323/1000))</f>
        <v>0</v>
      </c>
      <c r="Q323" s="12">
        <f>IF(Control!$C$11="Highly pure",Parameters!$C$11*'Water demand'!Q323/1000,IF(Control!$C$11="Tap water",0,Parameters!$C$21*'Water demand'!Q323/1000))</f>
        <v>0</v>
      </c>
      <c r="R323" s="12">
        <f>IF(Control!$C$11="Highly pure",Parameters!$C$11*'Water demand'!R323/1000,IF(Control!$C$11="Tap water",0,Parameters!$C$21*'Water demand'!R323/1000))</f>
        <v>0</v>
      </c>
      <c r="S323" s="12">
        <f>IF(Control!$C$11="Highly pure",Parameters!$C$11*'Water demand'!S323/1000,IF(Control!$C$11="Tap water",0,Parameters!$C$21*'Water demand'!S323/1000))</f>
        <v>0</v>
      </c>
      <c r="T323" s="12">
        <f>IF(Control!$C$11="Highly pure",Parameters!$C$11*'Water demand'!T323/1000,IF(Control!$C$11="Tap water",0,Parameters!$C$21*'Water demand'!T323/1000))</f>
        <v>0</v>
      </c>
      <c r="U323" s="12">
        <f>IF(Control!$C$11="Highly pure",Parameters!$C$11*'Water demand'!U323/1000,IF(Control!$C$11="Tap water",0,Parameters!$C$21*'Water demand'!U323/1000))</f>
        <v>0</v>
      </c>
      <c r="V323" s="12">
        <f>IF(Control!$C$11="Highly pure",Parameters!$C$11*'Water demand'!V323/1000,IF(Control!$C$11="Tap water",0,Parameters!$C$21*'Water demand'!V323/1000))</f>
        <v>0</v>
      </c>
      <c r="W323" s="12">
        <f>IF(Control!$C$11="Highly pure",Parameters!$C$11*'Water demand'!W323/1000,IF(Control!$C$11="Tap water",0,Parameters!$C$21*'Water demand'!W323/1000))</f>
        <v>0</v>
      </c>
      <c r="X323" s="12">
        <f>IF(Control!$C$11="Highly pure",Parameters!$C$11*'Water demand'!X323/1000,IF(Control!$C$11="Tap water",0,Parameters!$C$21*'Water demand'!X323/1000))</f>
        <v>0</v>
      </c>
      <c r="Y323" s="12">
        <f>IF(Control!$C$11="Highly pure",Parameters!$C$11*'Water demand'!Y323/1000,IF(Control!$C$11="Tap water",0,Parameters!$C$21*'Water demand'!Y323/1000))</f>
        <v>0</v>
      </c>
      <c r="Z323" s="12">
        <f>IF(Control!$C$11="Highly pure",Parameters!$C$11*'Water demand'!Z323/1000,IF(Control!$C$11="Tap water",0,Parameters!$C$21*'Water demand'!Z323/1000))</f>
        <v>0</v>
      </c>
      <c r="AB323" s="7">
        <f t="shared" si="4"/>
        <v>0</v>
      </c>
    </row>
    <row r="324" spans="2:28" x14ac:dyDescent="0.2">
      <c r="B324" s="6">
        <v>44518</v>
      </c>
      <c r="C324" s="12">
        <f>IF(Control!$C$11="Highly pure",Parameters!$C$11*'Water demand'!C324/1000,IF(Control!$C$11="Tap water",0,Parameters!$C$21*'Water demand'!C324/1000))</f>
        <v>0</v>
      </c>
      <c r="D324" s="12">
        <f>IF(Control!$C$11="Highly pure",Parameters!$C$11*'Water demand'!D324/1000,IF(Control!$C$11="Tap water",0,Parameters!$C$21*'Water demand'!D324/1000))</f>
        <v>0</v>
      </c>
      <c r="E324" s="12">
        <f>IF(Control!$C$11="Highly pure",Parameters!$C$11*'Water demand'!E324/1000,IF(Control!$C$11="Tap water",0,Parameters!$C$21*'Water demand'!E324/1000))</f>
        <v>0</v>
      </c>
      <c r="F324" s="12">
        <f>IF(Control!$C$11="Highly pure",Parameters!$C$11*'Water demand'!F324/1000,IF(Control!$C$11="Tap water",0,Parameters!$C$21*'Water demand'!F324/1000))</f>
        <v>0</v>
      </c>
      <c r="G324" s="12">
        <f>IF(Control!$C$11="Highly pure",Parameters!$C$11*'Water demand'!G324/1000,IF(Control!$C$11="Tap water",0,Parameters!$C$21*'Water demand'!G324/1000))</f>
        <v>0</v>
      </c>
      <c r="H324" s="12">
        <f>IF(Control!$C$11="Highly pure",Parameters!$C$11*'Water demand'!H324/1000,IF(Control!$C$11="Tap water",0,Parameters!$C$21*'Water demand'!H324/1000))</f>
        <v>0</v>
      </c>
      <c r="I324" s="12">
        <f>IF(Control!$C$11="Highly pure",Parameters!$C$11*'Water demand'!I324/1000,IF(Control!$C$11="Tap water",0,Parameters!$C$21*'Water demand'!I324/1000))</f>
        <v>0</v>
      </c>
      <c r="J324" s="12">
        <f>IF(Control!$C$11="Highly pure",Parameters!$C$11*'Water demand'!J324/1000,IF(Control!$C$11="Tap water",0,Parameters!$C$21*'Water demand'!J324/1000))</f>
        <v>0</v>
      </c>
      <c r="K324" s="12">
        <f>IF(Control!$C$11="Highly pure",Parameters!$C$11*'Water demand'!K324/1000,IF(Control!$C$11="Tap water",0,Parameters!$C$21*'Water demand'!K324/1000))</f>
        <v>0</v>
      </c>
      <c r="L324" s="12">
        <f>IF(Control!$C$11="Highly pure",Parameters!$C$11*'Water demand'!L324/1000,IF(Control!$C$11="Tap water",0,Parameters!$C$21*'Water demand'!L324/1000))</f>
        <v>0</v>
      </c>
      <c r="M324" s="12">
        <f>IF(Control!$C$11="Highly pure",Parameters!$C$11*'Water demand'!M324/1000,IF(Control!$C$11="Tap water",0,Parameters!$C$21*'Water demand'!M324/1000))</f>
        <v>0</v>
      </c>
      <c r="N324" s="12">
        <f>IF(Control!$C$11="Highly pure",Parameters!$C$11*'Water demand'!N324/1000,IF(Control!$C$11="Tap water",0,Parameters!$C$21*'Water demand'!N324/1000))</f>
        <v>0</v>
      </c>
      <c r="O324" s="12">
        <f>IF(Control!$C$11="Highly pure",Parameters!$C$11*'Water demand'!O324/1000,IF(Control!$C$11="Tap water",0,Parameters!$C$21*'Water demand'!O324/1000))</f>
        <v>0</v>
      </c>
      <c r="P324" s="12">
        <f>IF(Control!$C$11="Highly pure",Parameters!$C$11*'Water demand'!P324/1000,IF(Control!$C$11="Tap water",0,Parameters!$C$21*'Water demand'!P324/1000))</f>
        <v>0</v>
      </c>
      <c r="Q324" s="12">
        <f>IF(Control!$C$11="Highly pure",Parameters!$C$11*'Water demand'!Q324/1000,IF(Control!$C$11="Tap water",0,Parameters!$C$21*'Water demand'!Q324/1000))</f>
        <v>0</v>
      </c>
      <c r="R324" s="12">
        <f>IF(Control!$C$11="Highly pure",Parameters!$C$11*'Water demand'!R324/1000,IF(Control!$C$11="Tap water",0,Parameters!$C$21*'Water demand'!R324/1000))</f>
        <v>0</v>
      </c>
      <c r="S324" s="12">
        <f>IF(Control!$C$11="Highly pure",Parameters!$C$11*'Water demand'!S324/1000,IF(Control!$C$11="Tap water",0,Parameters!$C$21*'Water demand'!S324/1000))</f>
        <v>0</v>
      </c>
      <c r="T324" s="12">
        <f>IF(Control!$C$11="Highly pure",Parameters!$C$11*'Water demand'!T324/1000,IF(Control!$C$11="Tap water",0,Parameters!$C$21*'Water demand'!T324/1000))</f>
        <v>0</v>
      </c>
      <c r="U324" s="12">
        <f>IF(Control!$C$11="Highly pure",Parameters!$C$11*'Water demand'!U324/1000,IF(Control!$C$11="Tap water",0,Parameters!$C$21*'Water demand'!U324/1000))</f>
        <v>0</v>
      </c>
      <c r="V324" s="12">
        <f>IF(Control!$C$11="Highly pure",Parameters!$C$11*'Water demand'!V324/1000,IF(Control!$C$11="Tap water",0,Parameters!$C$21*'Water demand'!V324/1000))</f>
        <v>0</v>
      </c>
      <c r="W324" s="12">
        <f>IF(Control!$C$11="Highly pure",Parameters!$C$11*'Water demand'!W324/1000,IF(Control!$C$11="Tap water",0,Parameters!$C$21*'Water demand'!W324/1000))</f>
        <v>0</v>
      </c>
      <c r="X324" s="12">
        <f>IF(Control!$C$11="Highly pure",Parameters!$C$11*'Water demand'!X324/1000,IF(Control!$C$11="Tap water",0,Parameters!$C$21*'Water demand'!X324/1000))</f>
        <v>0</v>
      </c>
      <c r="Y324" s="12">
        <f>IF(Control!$C$11="Highly pure",Parameters!$C$11*'Water demand'!Y324/1000,IF(Control!$C$11="Tap water",0,Parameters!$C$21*'Water demand'!Y324/1000))</f>
        <v>0</v>
      </c>
      <c r="Z324" s="12">
        <f>IF(Control!$C$11="Highly pure",Parameters!$C$11*'Water demand'!Z324/1000,IF(Control!$C$11="Tap water",0,Parameters!$C$21*'Water demand'!Z324/1000))</f>
        <v>0</v>
      </c>
      <c r="AB324" s="7">
        <f t="shared" ref="AB324:AB367" si="5">SUM(C324:Z324)</f>
        <v>0</v>
      </c>
    </row>
    <row r="325" spans="2:28" x14ac:dyDescent="0.2">
      <c r="B325" s="6">
        <v>44519</v>
      </c>
      <c r="C325" s="12">
        <f>IF(Control!$C$11="Highly pure",Parameters!$C$11*'Water demand'!C325/1000,IF(Control!$C$11="Tap water",0,Parameters!$C$21*'Water demand'!C325/1000))</f>
        <v>0</v>
      </c>
      <c r="D325" s="12">
        <f>IF(Control!$C$11="Highly pure",Parameters!$C$11*'Water demand'!D325/1000,IF(Control!$C$11="Tap water",0,Parameters!$C$21*'Water demand'!D325/1000))</f>
        <v>0</v>
      </c>
      <c r="E325" s="12">
        <f>IF(Control!$C$11="Highly pure",Parameters!$C$11*'Water demand'!E325/1000,IF(Control!$C$11="Tap water",0,Parameters!$C$21*'Water demand'!E325/1000))</f>
        <v>0</v>
      </c>
      <c r="F325" s="12">
        <f>IF(Control!$C$11="Highly pure",Parameters!$C$11*'Water demand'!F325/1000,IF(Control!$C$11="Tap water",0,Parameters!$C$21*'Water demand'!F325/1000))</f>
        <v>0</v>
      </c>
      <c r="G325" s="12">
        <f>IF(Control!$C$11="Highly pure",Parameters!$C$11*'Water demand'!G325/1000,IF(Control!$C$11="Tap water",0,Parameters!$C$21*'Water demand'!G325/1000))</f>
        <v>0</v>
      </c>
      <c r="H325" s="12">
        <f>IF(Control!$C$11="Highly pure",Parameters!$C$11*'Water demand'!H325/1000,IF(Control!$C$11="Tap water",0,Parameters!$C$21*'Water demand'!H325/1000))</f>
        <v>0</v>
      </c>
      <c r="I325" s="12">
        <f>IF(Control!$C$11="Highly pure",Parameters!$C$11*'Water demand'!I325/1000,IF(Control!$C$11="Tap water",0,Parameters!$C$21*'Water demand'!I325/1000))</f>
        <v>0</v>
      </c>
      <c r="J325" s="12">
        <f>IF(Control!$C$11="Highly pure",Parameters!$C$11*'Water demand'!J325/1000,IF(Control!$C$11="Tap water",0,Parameters!$C$21*'Water demand'!J325/1000))</f>
        <v>0</v>
      </c>
      <c r="K325" s="12">
        <f>IF(Control!$C$11="Highly pure",Parameters!$C$11*'Water demand'!K325/1000,IF(Control!$C$11="Tap water",0,Parameters!$C$21*'Water demand'!K325/1000))</f>
        <v>0</v>
      </c>
      <c r="L325" s="12">
        <f>IF(Control!$C$11="Highly pure",Parameters!$C$11*'Water demand'!L325/1000,IF(Control!$C$11="Tap water",0,Parameters!$C$21*'Water demand'!L325/1000))</f>
        <v>0</v>
      </c>
      <c r="M325" s="12">
        <f>IF(Control!$C$11="Highly pure",Parameters!$C$11*'Water demand'!M325/1000,IF(Control!$C$11="Tap water",0,Parameters!$C$21*'Water demand'!M325/1000))</f>
        <v>0</v>
      </c>
      <c r="N325" s="12">
        <f>IF(Control!$C$11="Highly pure",Parameters!$C$11*'Water demand'!N325/1000,IF(Control!$C$11="Tap water",0,Parameters!$C$21*'Water demand'!N325/1000))</f>
        <v>0</v>
      </c>
      <c r="O325" s="12">
        <f>IF(Control!$C$11="Highly pure",Parameters!$C$11*'Water demand'!O325/1000,IF(Control!$C$11="Tap water",0,Parameters!$C$21*'Water demand'!O325/1000))</f>
        <v>0</v>
      </c>
      <c r="P325" s="12">
        <f>IF(Control!$C$11="Highly pure",Parameters!$C$11*'Water demand'!P325/1000,IF(Control!$C$11="Tap water",0,Parameters!$C$21*'Water demand'!P325/1000))</f>
        <v>0</v>
      </c>
      <c r="Q325" s="12">
        <f>IF(Control!$C$11="Highly pure",Parameters!$C$11*'Water demand'!Q325/1000,IF(Control!$C$11="Tap water",0,Parameters!$C$21*'Water demand'!Q325/1000))</f>
        <v>0</v>
      </c>
      <c r="R325" s="12">
        <f>IF(Control!$C$11="Highly pure",Parameters!$C$11*'Water demand'!R325/1000,IF(Control!$C$11="Tap water",0,Parameters!$C$21*'Water demand'!R325/1000))</f>
        <v>0</v>
      </c>
      <c r="S325" s="12">
        <f>IF(Control!$C$11="Highly pure",Parameters!$C$11*'Water demand'!S325/1000,IF(Control!$C$11="Tap water",0,Parameters!$C$21*'Water demand'!S325/1000))</f>
        <v>0</v>
      </c>
      <c r="T325" s="12">
        <f>IF(Control!$C$11="Highly pure",Parameters!$C$11*'Water demand'!T325/1000,IF(Control!$C$11="Tap water",0,Parameters!$C$21*'Water demand'!T325/1000))</f>
        <v>0</v>
      </c>
      <c r="U325" s="12">
        <f>IF(Control!$C$11="Highly pure",Parameters!$C$11*'Water demand'!U325/1000,IF(Control!$C$11="Tap water",0,Parameters!$C$21*'Water demand'!U325/1000))</f>
        <v>0</v>
      </c>
      <c r="V325" s="12">
        <f>IF(Control!$C$11="Highly pure",Parameters!$C$11*'Water demand'!V325/1000,IF(Control!$C$11="Tap water",0,Parameters!$C$21*'Water demand'!V325/1000))</f>
        <v>0</v>
      </c>
      <c r="W325" s="12">
        <f>IF(Control!$C$11="Highly pure",Parameters!$C$11*'Water demand'!W325/1000,IF(Control!$C$11="Tap water",0,Parameters!$C$21*'Water demand'!W325/1000))</f>
        <v>0</v>
      </c>
      <c r="X325" s="12">
        <f>IF(Control!$C$11="Highly pure",Parameters!$C$11*'Water demand'!X325/1000,IF(Control!$C$11="Tap water",0,Parameters!$C$21*'Water demand'!X325/1000))</f>
        <v>0</v>
      </c>
      <c r="Y325" s="12">
        <f>IF(Control!$C$11="Highly pure",Parameters!$C$11*'Water demand'!Y325/1000,IF(Control!$C$11="Tap water",0,Parameters!$C$21*'Water demand'!Y325/1000))</f>
        <v>0</v>
      </c>
      <c r="Z325" s="12">
        <f>IF(Control!$C$11="Highly pure",Parameters!$C$11*'Water demand'!Z325/1000,IF(Control!$C$11="Tap water",0,Parameters!$C$21*'Water demand'!Z325/1000))</f>
        <v>0</v>
      </c>
      <c r="AB325" s="7">
        <f t="shared" si="5"/>
        <v>0</v>
      </c>
    </row>
    <row r="326" spans="2:28" x14ac:dyDescent="0.2">
      <c r="B326" s="6">
        <v>44520</v>
      </c>
      <c r="C326" s="12">
        <f>IF(Control!$C$11="Highly pure",Parameters!$C$11*'Water demand'!C326/1000,IF(Control!$C$11="Tap water",0,Parameters!$C$21*'Water demand'!C326/1000))</f>
        <v>0</v>
      </c>
      <c r="D326" s="12">
        <f>IF(Control!$C$11="Highly pure",Parameters!$C$11*'Water demand'!D326/1000,IF(Control!$C$11="Tap water",0,Parameters!$C$21*'Water demand'!D326/1000))</f>
        <v>0</v>
      </c>
      <c r="E326" s="12">
        <f>IF(Control!$C$11="Highly pure",Parameters!$C$11*'Water demand'!E326/1000,IF(Control!$C$11="Tap water",0,Parameters!$C$21*'Water demand'!E326/1000))</f>
        <v>0</v>
      </c>
      <c r="F326" s="12">
        <f>IF(Control!$C$11="Highly pure",Parameters!$C$11*'Water demand'!F326/1000,IF(Control!$C$11="Tap water",0,Parameters!$C$21*'Water demand'!F326/1000))</f>
        <v>0</v>
      </c>
      <c r="G326" s="12">
        <f>IF(Control!$C$11="Highly pure",Parameters!$C$11*'Water demand'!G326/1000,IF(Control!$C$11="Tap water",0,Parameters!$C$21*'Water demand'!G326/1000))</f>
        <v>0</v>
      </c>
      <c r="H326" s="12">
        <f>IF(Control!$C$11="Highly pure",Parameters!$C$11*'Water demand'!H326/1000,IF(Control!$C$11="Tap water",0,Parameters!$C$21*'Water demand'!H326/1000))</f>
        <v>0</v>
      </c>
      <c r="I326" s="12">
        <f>IF(Control!$C$11="Highly pure",Parameters!$C$11*'Water demand'!I326/1000,IF(Control!$C$11="Tap water",0,Parameters!$C$21*'Water demand'!I326/1000))</f>
        <v>0</v>
      </c>
      <c r="J326" s="12">
        <f>IF(Control!$C$11="Highly pure",Parameters!$C$11*'Water demand'!J326/1000,IF(Control!$C$11="Tap water",0,Parameters!$C$21*'Water demand'!J326/1000))</f>
        <v>0</v>
      </c>
      <c r="K326" s="12">
        <f>IF(Control!$C$11="Highly pure",Parameters!$C$11*'Water demand'!K326/1000,IF(Control!$C$11="Tap water",0,Parameters!$C$21*'Water demand'!K326/1000))</f>
        <v>0</v>
      </c>
      <c r="L326" s="12">
        <f>IF(Control!$C$11="Highly pure",Parameters!$C$11*'Water demand'!L326/1000,IF(Control!$C$11="Tap water",0,Parameters!$C$21*'Water demand'!L326/1000))</f>
        <v>0</v>
      </c>
      <c r="M326" s="12">
        <f>IF(Control!$C$11="Highly pure",Parameters!$C$11*'Water demand'!M326/1000,IF(Control!$C$11="Tap water",0,Parameters!$C$21*'Water demand'!M326/1000))</f>
        <v>0</v>
      </c>
      <c r="N326" s="12">
        <f>IF(Control!$C$11="Highly pure",Parameters!$C$11*'Water demand'!N326/1000,IF(Control!$C$11="Tap water",0,Parameters!$C$21*'Water demand'!N326/1000))</f>
        <v>0</v>
      </c>
      <c r="O326" s="12">
        <f>IF(Control!$C$11="Highly pure",Parameters!$C$11*'Water demand'!O326/1000,IF(Control!$C$11="Tap water",0,Parameters!$C$21*'Water demand'!O326/1000))</f>
        <v>0</v>
      </c>
      <c r="P326" s="12">
        <f>IF(Control!$C$11="Highly pure",Parameters!$C$11*'Water demand'!P326/1000,IF(Control!$C$11="Tap water",0,Parameters!$C$21*'Water demand'!P326/1000))</f>
        <v>0</v>
      </c>
      <c r="Q326" s="12">
        <f>IF(Control!$C$11="Highly pure",Parameters!$C$11*'Water demand'!Q326/1000,IF(Control!$C$11="Tap water",0,Parameters!$C$21*'Water demand'!Q326/1000))</f>
        <v>0</v>
      </c>
      <c r="R326" s="12">
        <f>IF(Control!$C$11="Highly pure",Parameters!$C$11*'Water demand'!R326/1000,IF(Control!$C$11="Tap water",0,Parameters!$C$21*'Water demand'!R326/1000))</f>
        <v>0</v>
      </c>
      <c r="S326" s="12">
        <f>IF(Control!$C$11="Highly pure",Parameters!$C$11*'Water demand'!S326/1000,IF(Control!$C$11="Tap water",0,Parameters!$C$21*'Water demand'!S326/1000))</f>
        <v>0</v>
      </c>
      <c r="T326" s="12">
        <f>IF(Control!$C$11="Highly pure",Parameters!$C$11*'Water demand'!T326/1000,IF(Control!$C$11="Tap water",0,Parameters!$C$21*'Water demand'!T326/1000))</f>
        <v>0</v>
      </c>
      <c r="U326" s="12">
        <f>IF(Control!$C$11="Highly pure",Parameters!$C$11*'Water demand'!U326/1000,IF(Control!$C$11="Tap water",0,Parameters!$C$21*'Water demand'!U326/1000))</f>
        <v>0</v>
      </c>
      <c r="V326" s="12">
        <f>IF(Control!$C$11="Highly pure",Parameters!$C$11*'Water demand'!V326/1000,IF(Control!$C$11="Tap water",0,Parameters!$C$21*'Water demand'!V326/1000))</f>
        <v>0</v>
      </c>
      <c r="W326" s="12">
        <f>IF(Control!$C$11="Highly pure",Parameters!$C$11*'Water demand'!W326/1000,IF(Control!$C$11="Tap water",0,Parameters!$C$21*'Water demand'!W326/1000))</f>
        <v>0</v>
      </c>
      <c r="X326" s="12">
        <f>IF(Control!$C$11="Highly pure",Parameters!$C$11*'Water demand'!X326/1000,IF(Control!$C$11="Tap water",0,Parameters!$C$21*'Water demand'!X326/1000))</f>
        <v>0</v>
      </c>
      <c r="Y326" s="12">
        <f>IF(Control!$C$11="Highly pure",Parameters!$C$11*'Water demand'!Y326/1000,IF(Control!$C$11="Tap water",0,Parameters!$C$21*'Water demand'!Y326/1000))</f>
        <v>0</v>
      </c>
      <c r="Z326" s="12">
        <f>IF(Control!$C$11="Highly pure",Parameters!$C$11*'Water demand'!Z326/1000,IF(Control!$C$11="Tap water",0,Parameters!$C$21*'Water demand'!Z326/1000))</f>
        <v>0</v>
      </c>
      <c r="AB326" s="7">
        <f t="shared" si="5"/>
        <v>0</v>
      </c>
    </row>
    <row r="327" spans="2:28" x14ac:dyDescent="0.2">
      <c r="B327" s="6">
        <v>44521</v>
      </c>
      <c r="C327" s="12">
        <f>IF(Control!$C$11="Highly pure",Parameters!$C$11*'Water demand'!C327/1000,IF(Control!$C$11="Tap water",0,Parameters!$C$21*'Water demand'!C327/1000))</f>
        <v>0</v>
      </c>
      <c r="D327" s="12">
        <f>IF(Control!$C$11="Highly pure",Parameters!$C$11*'Water demand'!D327/1000,IF(Control!$C$11="Tap water",0,Parameters!$C$21*'Water demand'!D327/1000))</f>
        <v>0</v>
      </c>
      <c r="E327" s="12">
        <f>IF(Control!$C$11="Highly pure",Parameters!$C$11*'Water demand'!E327/1000,IF(Control!$C$11="Tap water",0,Parameters!$C$21*'Water demand'!E327/1000))</f>
        <v>0</v>
      </c>
      <c r="F327" s="12">
        <f>IF(Control!$C$11="Highly pure",Parameters!$C$11*'Water demand'!F327/1000,IF(Control!$C$11="Tap water",0,Parameters!$C$21*'Water demand'!F327/1000))</f>
        <v>0</v>
      </c>
      <c r="G327" s="12">
        <f>IF(Control!$C$11="Highly pure",Parameters!$C$11*'Water demand'!G327/1000,IF(Control!$C$11="Tap water",0,Parameters!$C$21*'Water demand'!G327/1000))</f>
        <v>0</v>
      </c>
      <c r="H327" s="12">
        <f>IF(Control!$C$11="Highly pure",Parameters!$C$11*'Water demand'!H327/1000,IF(Control!$C$11="Tap water",0,Parameters!$C$21*'Water demand'!H327/1000))</f>
        <v>0</v>
      </c>
      <c r="I327" s="12">
        <f>IF(Control!$C$11="Highly pure",Parameters!$C$11*'Water demand'!I327/1000,IF(Control!$C$11="Tap water",0,Parameters!$C$21*'Water demand'!I327/1000))</f>
        <v>0</v>
      </c>
      <c r="J327" s="12">
        <f>IF(Control!$C$11="Highly pure",Parameters!$C$11*'Water demand'!J327/1000,IF(Control!$C$11="Tap water",0,Parameters!$C$21*'Water demand'!J327/1000))</f>
        <v>0</v>
      </c>
      <c r="K327" s="12">
        <f>IF(Control!$C$11="Highly pure",Parameters!$C$11*'Water demand'!K327/1000,IF(Control!$C$11="Tap water",0,Parameters!$C$21*'Water demand'!K327/1000))</f>
        <v>0</v>
      </c>
      <c r="L327" s="12">
        <f>IF(Control!$C$11="Highly pure",Parameters!$C$11*'Water demand'!L327/1000,IF(Control!$C$11="Tap water",0,Parameters!$C$21*'Water demand'!L327/1000))</f>
        <v>0</v>
      </c>
      <c r="M327" s="12">
        <f>IF(Control!$C$11="Highly pure",Parameters!$C$11*'Water demand'!M327/1000,IF(Control!$C$11="Tap water",0,Parameters!$C$21*'Water demand'!M327/1000))</f>
        <v>0</v>
      </c>
      <c r="N327" s="12">
        <f>IF(Control!$C$11="Highly pure",Parameters!$C$11*'Water demand'!N327/1000,IF(Control!$C$11="Tap water",0,Parameters!$C$21*'Water demand'!N327/1000))</f>
        <v>0</v>
      </c>
      <c r="O327" s="12">
        <f>IF(Control!$C$11="Highly pure",Parameters!$C$11*'Water demand'!O327/1000,IF(Control!$C$11="Tap water",0,Parameters!$C$21*'Water demand'!O327/1000))</f>
        <v>0</v>
      </c>
      <c r="P327" s="12">
        <f>IF(Control!$C$11="Highly pure",Parameters!$C$11*'Water demand'!P327/1000,IF(Control!$C$11="Tap water",0,Parameters!$C$21*'Water demand'!P327/1000))</f>
        <v>0</v>
      </c>
      <c r="Q327" s="12">
        <f>IF(Control!$C$11="Highly pure",Parameters!$C$11*'Water demand'!Q327/1000,IF(Control!$C$11="Tap water",0,Parameters!$C$21*'Water demand'!Q327/1000))</f>
        <v>0</v>
      </c>
      <c r="R327" s="12">
        <f>IF(Control!$C$11="Highly pure",Parameters!$C$11*'Water demand'!R327/1000,IF(Control!$C$11="Tap water",0,Parameters!$C$21*'Water demand'!R327/1000))</f>
        <v>0</v>
      </c>
      <c r="S327" s="12">
        <f>IF(Control!$C$11="Highly pure",Parameters!$C$11*'Water demand'!S327/1000,IF(Control!$C$11="Tap water",0,Parameters!$C$21*'Water demand'!S327/1000))</f>
        <v>0</v>
      </c>
      <c r="T327" s="12">
        <f>IF(Control!$C$11="Highly pure",Parameters!$C$11*'Water demand'!T327/1000,IF(Control!$C$11="Tap water",0,Parameters!$C$21*'Water demand'!T327/1000))</f>
        <v>0</v>
      </c>
      <c r="U327" s="12">
        <f>IF(Control!$C$11="Highly pure",Parameters!$C$11*'Water demand'!U327/1000,IF(Control!$C$11="Tap water",0,Parameters!$C$21*'Water demand'!U327/1000))</f>
        <v>0</v>
      </c>
      <c r="V327" s="12">
        <f>IF(Control!$C$11="Highly pure",Parameters!$C$11*'Water demand'!V327/1000,IF(Control!$C$11="Tap water",0,Parameters!$C$21*'Water demand'!V327/1000))</f>
        <v>0</v>
      </c>
      <c r="W327" s="12">
        <f>IF(Control!$C$11="Highly pure",Parameters!$C$11*'Water demand'!W327/1000,IF(Control!$C$11="Tap water",0,Parameters!$C$21*'Water demand'!W327/1000))</f>
        <v>0</v>
      </c>
      <c r="X327" s="12">
        <f>IF(Control!$C$11="Highly pure",Parameters!$C$11*'Water demand'!X327/1000,IF(Control!$C$11="Tap water",0,Parameters!$C$21*'Water demand'!X327/1000))</f>
        <v>0</v>
      </c>
      <c r="Y327" s="12">
        <f>IF(Control!$C$11="Highly pure",Parameters!$C$11*'Water demand'!Y327/1000,IF(Control!$C$11="Tap water",0,Parameters!$C$21*'Water demand'!Y327/1000))</f>
        <v>0</v>
      </c>
      <c r="Z327" s="12">
        <f>IF(Control!$C$11="Highly pure",Parameters!$C$11*'Water demand'!Z327/1000,IF(Control!$C$11="Tap water",0,Parameters!$C$21*'Water demand'!Z327/1000))</f>
        <v>0</v>
      </c>
      <c r="AB327" s="7">
        <f t="shared" si="5"/>
        <v>0</v>
      </c>
    </row>
    <row r="328" spans="2:28" x14ac:dyDescent="0.2">
      <c r="B328" s="6">
        <v>44522</v>
      </c>
      <c r="C328" s="12">
        <f>IF(Control!$C$11="Highly pure",Parameters!$C$11*'Water demand'!C328/1000,IF(Control!$C$11="Tap water",0,Parameters!$C$21*'Water demand'!C328/1000))</f>
        <v>0</v>
      </c>
      <c r="D328" s="12">
        <f>IF(Control!$C$11="Highly pure",Parameters!$C$11*'Water demand'!D328/1000,IF(Control!$C$11="Tap water",0,Parameters!$C$21*'Water demand'!D328/1000))</f>
        <v>0</v>
      </c>
      <c r="E328" s="12">
        <f>IF(Control!$C$11="Highly pure",Parameters!$C$11*'Water demand'!E328/1000,IF(Control!$C$11="Tap water",0,Parameters!$C$21*'Water demand'!E328/1000))</f>
        <v>0</v>
      </c>
      <c r="F328" s="12">
        <f>IF(Control!$C$11="Highly pure",Parameters!$C$11*'Water demand'!F328/1000,IF(Control!$C$11="Tap water",0,Parameters!$C$21*'Water demand'!F328/1000))</f>
        <v>0</v>
      </c>
      <c r="G328" s="12">
        <f>IF(Control!$C$11="Highly pure",Parameters!$C$11*'Water demand'!G328/1000,IF(Control!$C$11="Tap water",0,Parameters!$C$21*'Water demand'!G328/1000))</f>
        <v>0</v>
      </c>
      <c r="H328" s="12">
        <f>IF(Control!$C$11="Highly pure",Parameters!$C$11*'Water demand'!H328/1000,IF(Control!$C$11="Tap water",0,Parameters!$C$21*'Water demand'!H328/1000))</f>
        <v>0</v>
      </c>
      <c r="I328" s="12">
        <f>IF(Control!$C$11="Highly pure",Parameters!$C$11*'Water demand'!I328/1000,IF(Control!$C$11="Tap water",0,Parameters!$C$21*'Water demand'!I328/1000))</f>
        <v>0</v>
      </c>
      <c r="J328" s="12">
        <f>IF(Control!$C$11="Highly pure",Parameters!$C$11*'Water demand'!J328/1000,IF(Control!$C$11="Tap water",0,Parameters!$C$21*'Water demand'!J328/1000))</f>
        <v>0</v>
      </c>
      <c r="K328" s="12">
        <f>IF(Control!$C$11="Highly pure",Parameters!$C$11*'Water demand'!K328/1000,IF(Control!$C$11="Tap water",0,Parameters!$C$21*'Water demand'!K328/1000))</f>
        <v>0</v>
      </c>
      <c r="L328" s="12">
        <f>IF(Control!$C$11="Highly pure",Parameters!$C$11*'Water demand'!L328/1000,IF(Control!$C$11="Tap water",0,Parameters!$C$21*'Water demand'!L328/1000))</f>
        <v>0</v>
      </c>
      <c r="M328" s="12">
        <f>IF(Control!$C$11="Highly pure",Parameters!$C$11*'Water demand'!M328/1000,IF(Control!$C$11="Tap water",0,Parameters!$C$21*'Water demand'!M328/1000))</f>
        <v>0</v>
      </c>
      <c r="N328" s="12">
        <f>IF(Control!$C$11="Highly pure",Parameters!$C$11*'Water demand'!N328/1000,IF(Control!$C$11="Tap water",0,Parameters!$C$21*'Water demand'!N328/1000))</f>
        <v>0</v>
      </c>
      <c r="O328" s="12">
        <f>IF(Control!$C$11="Highly pure",Parameters!$C$11*'Water demand'!O328/1000,IF(Control!$C$11="Tap water",0,Parameters!$C$21*'Water demand'!O328/1000))</f>
        <v>0</v>
      </c>
      <c r="P328" s="12">
        <f>IF(Control!$C$11="Highly pure",Parameters!$C$11*'Water demand'!P328/1000,IF(Control!$C$11="Tap water",0,Parameters!$C$21*'Water demand'!P328/1000))</f>
        <v>0</v>
      </c>
      <c r="Q328" s="12">
        <f>IF(Control!$C$11="Highly pure",Parameters!$C$11*'Water demand'!Q328/1000,IF(Control!$C$11="Tap water",0,Parameters!$C$21*'Water demand'!Q328/1000))</f>
        <v>0</v>
      </c>
      <c r="R328" s="12">
        <f>IF(Control!$C$11="Highly pure",Parameters!$C$11*'Water demand'!R328/1000,IF(Control!$C$11="Tap water",0,Parameters!$C$21*'Water demand'!R328/1000))</f>
        <v>0</v>
      </c>
      <c r="S328" s="12">
        <f>IF(Control!$C$11="Highly pure",Parameters!$C$11*'Water demand'!S328/1000,IF(Control!$C$11="Tap water",0,Parameters!$C$21*'Water demand'!S328/1000))</f>
        <v>0</v>
      </c>
      <c r="T328" s="12">
        <f>IF(Control!$C$11="Highly pure",Parameters!$C$11*'Water demand'!T328/1000,IF(Control!$C$11="Tap water",0,Parameters!$C$21*'Water demand'!T328/1000))</f>
        <v>0</v>
      </c>
      <c r="U328" s="12">
        <f>IF(Control!$C$11="Highly pure",Parameters!$C$11*'Water demand'!U328/1000,IF(Control!$C$11="Tap water",0,Parameters!$C$21*'Water demand'!U328/1000))</f>
        <v>0</v>
      </c>
      <c r="V328" s="12">
        <f>IF(Control!$C$11="Highly pure",Parameters!$C$11*'Water demand'!V328/1000,IF(Control!$C$11="Tap water",0,Parameters!$C$21*'Water demand'!V328/1000))</f>
        <v>0</v>
      </c>
      <c r="W328" s="12">
        <f>IF(Control!$C$11="Highly pure",Parameters!$C$11*'Water demand'!W328/1000,IF(Control!$C$11="Tap water",0,Parameters!$C$21*'Water demand'!W328/1000))</f>
        <v>0</v>
      </c>
      <c r="X328" s="12">
        <f>IF(Control!$C$11="Highly pure",Parameters!$C$11*'Water demand'!X328/1000,IF(Control!$C$11="Tap water",0,Parameters!$C$21*'Water demand'!X328/1000))</f>
        <v>0</v>
      </c>
      <c r="Y328" s="12">
        <f>IF(Control!$C$11="Highly pure",Parameters!$C$11*'Water demand'!Y328/1000,IF(Control!$C$11="Tap water",0,Parameters!$C$21*'Water demand'!Y328/1000))</f>
        <v>0</v>
      </c>
      <c r="Z328" s="12">
        <f>IF(Control!$C$11="Highly pure",Parameters!$C$11*'Water demand'!Z328/1000,IF(Control!$C$11="Tap water",0,Parameters!$C$21*'Water demand'!Z328/1000))</f>
        <v>0</v>
      </c>
      <c r="AB328" s="7">
        <f t="shared" si="5"/>
        <v>0</v>
      </c>
    </row>
    <row r="329" spans="2:28" x14ac:dyDescent="0.2">
      <c r="B329" s="6">
        <v>44523</v>
      </c>
      <c r="C329" s="12">
        <f>IF(Control!$C$11="Highly pure",Parameters!$C$11*'Water demand'!C329/1000,IF(Control!$C$11="Tap water",0,Parameters!$C$21*'Water demand'!C329/1000))</f>
        <v>0</v>
      </c>
      <c r="D329" s="12">
        <f>IF(Control!$C$11="Highly pure",Parameters!$C$11*'Water demand'!D329/1000,IF(Control!$C$11="Tap water",0,Parameters!$C$21*'Water demand'!D329/1000))</f>
        <v>0</v>
      </c>
      <c r="E329" s="12">
        <f>IF(Control!$C$11="Highly pure",Parameters!$C$11*'Water demand'!E329/1000,IF(Control!$C$11="Tap water",0,Parameters!$C$21*'Water demand'!E329/1000))</f>
        <v>0</v>
      </c>
      <c r="F329" s="12">
        <f>IF(Control!$C$11="Highly pure",Parameters!$C$11*'Water demand'!F329/1000,IF(Control!$C$11="Tap water",0,Parameters!$C$21*'Water demand'!F329/1000))</f>
        <v>0</v>
      </c>
      <c r="G329" s="12">
        <f>IF(Control!$C$11="Highly pure",Parameters!$C$11*'Water demand'!G329/1000,IF(Control!$C$11="Tap water",0,Parameters!$C$21*'Water demand'!G329/1000))</f>
        <v>0</v>
      </c>
      <c r="H329" s="12">
        <f>IF(Control!$C$11="Highly pure",Parameters!$C$11*'Water demand'!H329/1000,IF(Control!$C$11="Tap water",0,Parameters!$C$21*'Water demand'!H329/1000))</f>
        <v>0</v>
      </c>
      <c r="I329" s="12">
        <f>IF(Control!$C$11="Highly pure",Parameters!$C$11*'Water demand'!I329/1000,IF(Control!$C$11="Tap water",0,Parameters!$C$21*'Water demand'!I329/1000))</f>
        <v>0</v>
      </c>
      <c r="J329" s="12">
        <f>IF(Control!$C$11="Highly pure",Parameters!$C$11*'Water demand'!J329/1000,IF(Control!$C$11="Tap water",0,Parameters!$C$21*'Water demand'!J329/1000))</f>
        <v>0</v>
      </c>
      <c r="K329" s="12">
        <f>IF(Control!$C$11="Highly pure",Parameters!$C$11*'Water demand'!K329/1000,IF(Control!$C$11="Tap water",0,Parameters!$C$21*'Water demand'!K329/1000))</f>
        <v>0</v>
      </c>
      <c r="L329" s="12">
        <f>IF(Control!$C$11="Highly pure",Parameters!$C$11*'Water demand'!L329/1000,IF(Control!$C$11="Tap water",0,Parameters!$C$21*'Water demand'!L329/1000))</f>
        <v>0</v>
      </c>
      <c r="M329" s="12">
        <f>IF(Control!$C$11="Highly pure",Parameters!$C$11*'Water demand'!M329/1000,IF(Control!$C$11="Tap water",0,Parameters!$C$21*'Water demand'!M329/1000))</f>
        <v>0</v>
      </c>
      <c r="N329" s="12">
        <f>IF(Control!$C$11="Highly pure",Parameters!$C$11*'Water demand'!N329/1000,IF(Control!$C$11="Tap water",0,Parameters!$C$21*'Water demand'!N329/1000))</f>
        <v>0</v>
      </c>
      <c r="O329" s="12">
        <f>IF(Control!$C$11="Highly pure",Parameters!$C$11*'Water demand'!O329/1000,IF(Control!$C$11="Tap water",0,Parameters!$C$21*'Water demand'!O329/1000))</f>
        <v>0</v>
      </c>
      <c r="P329" s="12">
        <f>IF(Control!$C$11="Highly pure",Parameters!$C$11*'Water demand'!P329/1000,IF(Control!$C$11="Tap water",0,Parameters!$C$21*'Water demand'!P329/1000))</f>
        <v>0</v>
      </c>
      <c r="Q329" s="12">
        <f>IF(Control!$C$11="Highly pure",Parameters!$C$11*'Water demand'!Q329/1000,IF(Control!$C$11="Tap water",0,Parameters!$C$21*'Water demand'!Q329/1000))</f>
        <v>0</v>
      </c>
      <c r="R329" s="12">
        <f>IF(Control!$C$11="Highly pure",Parameters!$C$11*'Water demand'!R329/1000,IF(Control!$C$11="Tap water",0,Parameters!$C$21*'Water demand'!R329/1000))</f>
        <v>0</v>
      </c>
      <c r="S329" s="12">
        <f>IF(Control!$C$11="Highly pure",Parameters!$C$11*'Water demand'!S329/1000,IF(Control!$C$11="Tap water",0,Parameters!$C$21*'Water demand'!S329/1000))</f>
        <v>0</v>
      </c>
      <c r="T329" s="12">
        <f>IF(Control!$C$11="Highly pure",Parameters!$C$11*'Water demand'!T329/1000,IF(Control!$C$11="Tap water",0,Parameters!$C$21*'Water demand'!T329/1000))</f>
        <v>0</v>
      </c>
      <c r="U329" s="12">
        <f>IF(Control!$C$11="Highly pure",Parameters!$C$11*'Water demand'!U329/1000,IF(Control!$C$11="Tap water",0,Parameters!$C$21*'Water demand'!U329/1000))</f>
        <v>0</v>
      </c>
      <c r="V329" s="12">
        <f>IF(Control!$C$11="Highly pure",Parameters!$C$11*'Water demand'!V329/1000,IF(Control!$C$11="Tap water",0,Parameters!$C$21*'Water demand'!V329/1000))</f>
        <v>0</v>
      </c>
      <c r="W329" s="12">
        <f>IF(Control!$C$11="Highly pure",Parameters!$C$11*'Water demand'!W329/1000,IF(Control!$C$11="Tap water",0,Parameters!$C$21*'Water demand'!W329/1000))</f>
        <v>0</v>
      </c>
      <c r="X329" s="12">
        <f>IF(Control!$C$11="Highly pure",Parameters!$C$11*'Water demand'!X329/1000,IF(Control!$C$11="Tap water",0,Parameters!$C$21*'Water demand'!X329/1000))</f>
        <v>0</v>
      </c>
      <c r="Y329" s="12">
        <f>IF(Control!$C$11="Highly pure",Parameters!$C$11*'Water demand'!Y329/1000,IF(Control!$C$11="Tap water",0,Parameters!$C$21*'Water demand'!Y329/1000))</f>
        <v>0</v>
      </c>
      <c r="Z329" s="12">
        <f>IF(Control!$C$11="Highly pure",Parameters!$C$11*'Water demand'!Z329/1000,IF(Control!$C$11="Tap water",0,Parameters!$C$21*'Water demand'!Z329/1000))</f>
        <v>0</v>
      </c>
      <c r="AB329" s="7">
        <f t="shared" si="5"/>
        <v>0</v>
      </c>
    </row>
    <row r="330" spans="2:28" x14ac:dyDescent="0.2">
      <c r="B330" s="6">
        <v>44524</v>
      </c>
      <c r="C330" s="12">
        <f>IF(Control!$C$11="Highly pure",Parameters!$C$11*'Water demand'!C330/1000,IF(Control!$C$11="Tap water",0,Parameters!$C$21*'Water demand'!C330/1000))</f>
        <v>0</v>
      </c>
      <c r="D330" s="12">
        <f>IF(Control!$C$11="Highly pure",Parameters!$C$11*'Water demand'!D330/1000,IF(Control!$C$11="Tap water",0,Parameters!$C$21*'Water demand'!D330/1000))</f>
        <v>0</v>
      </c>
      <c r="E330" s="12">
        <f>IF(Control!$C$11="Highly pure",Parameters!$C$11*'Water demand'!E330/1000,IF(Control!$C$11="Tap water",0,Parameters!$C$21*'Water demand'!E330/1000))</f>
        <v>0</v>
      </c>
      <c r="F330" s="12">
        <f>IF(Control!$C$11="Highly pure",Parameters!$C$11*'Water demand'!F330/1000,IF(Control!$C$11="Tap water",0,Parameters!$C$21*'Water demand'!F330/1000))</f>
        <v>0</v>
      </c>
      <c r="G330" s="12">
        <f>IF(Control!$C$11="Highly pure",Parameters!$C$11*'Water demand'!G330/1000,IF(Control!$C$11="Tap water",0,Parameters!$C$21*'Water demand'!G330/1000))</f>
        <v>0</v>
      </c>
      <c r="H330" s="12">
        <f>IF(Control!$C$11="Highly pure",Parameters!$C$11*'Water demand'!H330/1000,IF(Control!$C$11="Tap water",0,Parameters!$C$21*'Water demand'!H330/1000))</f>
        <v>0</v>
      </c>
      <c r="I330" s="12">
        <f>IF(Control!$C$11="Highly pure",Parameters!$C$11*'Water demand'!I330/1000,IF(Control!$C$11="Tap water",0,Parameters!$C$21*'Water demand'!I330/1000))</f>
        <v>0</v>
      </c>
      <c r="J330" s="12">
        <f>IF(Control!$C$11="Highly pure",Parameters!$C$11*'Water demand'!J330/1000,IF(Control!$C$11="Tap water",0,Parameters!$C$21*'Water demand'!J330/1000))</f>
        <v>0</v>
      </c>
      <c r="K330" s="12">
        <f>IF(Control!$C$11="Highly pure",Parameters!$C$11*'Water demand'!K330/1000,IF(Control!$C$11="Tap water",0,Parameters!$C$21*'Water demand'!K330/1000))</f>
        <v>0</v>
      </c>
      <c r="L330" s="12">
        <f>IF(Control!$C$11="Highly pure",Parameters!$C$11*'Water demand'!L330/1000,IF(Control!$C$11="Tap water",0,Parameters!$C$21*'Water demand'!L330/1000))</f>
        <v>0</v>
      </c>
      <c r="M330" s="12">
        <f>IF(Control!$C$11="Highly pure",Parameters!$C$11*'Water demand'!M330/1000,IF(Control!$C$11="Tap water",0,Parameters!$C$21*'Water demand'!M330/1000))</f>
        <v>0</v>
      </c>
      <c r="N330" s="12">
        <f>IF(Control!$C$11="Highly pure",Parameters!$C$11*'Water demand'!N330/1000,IF(Control!$C$11="Tap water",0,Parameters!$C$21*'Water demand'!N330/1000))</f>
        <v>0</v>
      </c>
      <c r="O330" s="12">
        <f>IF(Control!$C$11="Highly pure",Parameters!$C$11*'Water demand'!O330/1000,IF(Control!$C$11="Tap water",0,Parameters!$C$21*'Water demand'!O330/1000))</f>
        <v>0</v>
      </c>
      <c r="P330" s="12">
        <f>IF(Control!$C$11="Highly pure",Parameters!$C$11*'Water demand'!P330/1000,IF(Control!$C$11="Tap water",0,Parameters!$C$21*'Water demand'!P330/1000))</f>
        <v>0</v>
      </c>
      <c r="Q330" s="12">
        <f>IF(Control!$C$11="Highly pure",Parameters!$C$11*'Water demand'!Q330/1000,IF(Control!$C$11="Tap water",0,Parameters!$C$21*'Water demand'!Q330/1000))</f>
        <v>0</v>
      </c>
      <c r="R330" s="12">
        <f>IF(Control!$C$11="Highly pure",Parameters!$C$11*'Water demand'!R330/1000,IF(Control!$C$11="Tap water",0,Parameters!$C$21*'Water demand'!R330/1000))</f>
        <v>0</v>
      </c>
      <c r="S330" s="12">
        <f>IF(Control!$C$11="Highly pure",Parameters!$C$11*'Water demand'!S330/1000,IF(Control!$C$11="Tap water",0,Parameters!$C$21*'Water demand'!S330/1000))</f>
        <v>0</v>
      </c>
      <c r="T330" s="12">
        <f>IF(Control!$C$11="Highly pure",Parameters!$C$11*'Water demand'!T330/1000,IF(Control!$C$11="Tap water",0,Parameters!$C$21*'Water demand'!T330/1000))</f>
        <v>0</v>
      </c>
      <c r="U330" s="12">
        <f>IF(Control!$C$11="Highly pure",Parameters!$C$11*'Water demand'!U330/1000,IF(Control!$C$11="Tap water",0,Parameters!$C$21*'Water demand'!U330/1000))</f>
        <v>0</v>
      </c>
      <c r="V330" s="12">
        <f>IF(Control!$C$11="Highly pure",Parameters!$C$11*'Water demand'!V330/1000,IF(Control!$C$11="Tap water",0,Parameters!$C$21*'Water demand'!V330/1000))</f>
        <v>0</v>
      </c>
      <c r="W330" s="12">
        <f>IF(Control!$C$11="Highly pure",Parameters!$C$11*'Water demand'!W330/1000,IF(Control!$C$11="Tap water",0,Parameters!$C$21*'Water demand'!W330/1000))</f>
        <v>0</v>
      </c>
      <c r="X330" s="12">
        <f>IF(Control!$C$11="Highly pure",Parameters!$C$11*'Water demand'!X330/1000,IF(Control!$C$11="Tap water",0,Parameters!$C$21*'Water demand'!X330/1000))</f>
        <v>0</v>
      </c>
      <c r="Y330" s="12">
        <f>IF(Control!$C$11="Highly pure",Parameters!$C$11*'Water demand'!Y330/1000,IF(Control!$C$11="Tap water",0,Parameters!$C$21*'Water demand'!Y330/1000))</f>
        <v>0</v>
      </c>
      <c r="Z330" s="12">
        <f>IF(Control!$C$11="Highly pure",Parameters!$C$11*'Water demand'!Z330/1000,IF(Control!$C$11="Tap water",0,Parameters!$C$21*'Water demand'!Z330/1000))</f>
        <v>0</v>
      </c>
      <c r="AB330" s="7">
        <f t="shared" si="5"/>
        <v>0</v>
      </c>
    </row>
    <row r="331" spans="2:28" x14ac:dyDescent="0.2">
      <c r="B331" s="6">
        <v>44525</v>
      </c>
      <c r="C331" s="12">
        <f>IF(Control!$C$11="Highly pure",Parameters!$C$11*'Water demand'!C331/1000,IF(Control!$C$11="Tap water",0,Parameters!$C$21*'Water demand'!C331/1000))</f>
        <v>0</v>
      </c>
      <c r="D331" s="12">
        <f>IF(Control!$C$11="Highly pure",Parameters!$C$11*'Water demand'!D331/1000,IF(Control!$C$11="Tap water",0,Parameters!$C$21*'Water demand'!D331/1000))</f>
        <v>0</v>
      </c>
      <c r="E331" s="12">
        <f>IF(Control!$C$11="Highly pure",Parameters!$C$11*'Water demand'!E331/1000,IF(Control!$C$11="Tap water",0,Parameters!$C$21*'Water demand'!E331/1000))</f>
        <v>0</v>
      </c>
      <c r="F331" s="12">
        <f>IF(Control!$C$11="Highly pure",Parameters!$C$11*'Water demand'!F331/1000,IF(Control!$C$11="Tap water",0,Parameters!$C$21*'Water demand'!F331/1000))</f>
        <v>0</v>
      </c>
      <c r="G331" s="12">
        <f>IF(Control!$C$11="Highly pure",Parameters!$C$11*'Water demand'!G331/1000,IF(Control!$C$11="Tap water",0,Parameters!$C$21*'Water demand'!G331/1000))</f>
        <v>0</v>
      </c>
      <c r="H331" s="12">
        <f>IF(Control!$C$11="Highly pure",Parameters!$C$11*'Water demand'!H331/1000,IF(Control!$C$11="Tap water",0,Parameters!$C$21*'Water demand'!H331/1000))</f>
        <v>0</v>
      </c>
      <c r="I331" s="12">
        <f>IF(Control!$C$11="Highly pure",Parameters!$C$11*'Water demand'!I331/1000,IF(Control!$C$11="Tap water",0,Parameters!$C$21*'Water demand'!I331/1000))</f>
        <v>0</v>
      </c>
      <c r="J331" s="12">
        <f>IF(Control!$C$11="Highly pure",Parameters!$C$11*'Water demand'!J331/1000,IF(Control!$C$11="Tap water",0,Parameters!$C$21*'Water demand'!J331/1000))</f>
        <v>0</v>
      </c>
      <c r="K331" s="12">
        <f>IF(Control!$C$11="Highly pure",Parameters!$C$11*'Water demand'!K331/1000,IF(Control!$C$11="Tap water",0,Parameters!$C$21*'Water demand'!K331/1000))</f>
        <v>0</v>
      </c>
      <c r="L331" s="12">
        <f>IF(Control!$C$11="Highly pure",Parameters!$C$11*'Water demand'!L331/1000,IF(Control!$C$11="Tap water",0,Parameters!$C$21*'Water demand'!L331/1000))</f>
        <v>0</v>
      </c>
      <c r="M331" s="12">
        <f>IF(Control!$C$11="Highly pure",Parameters!$C$11*'Water demand'!M331/1000,IF(Control!$C$11="Tap water",0,Parameters!$C$21*'Water demand'!M331/1000))</f>
        <v>0</v>
      </c>
      <c r="N331" s="12">
        <f>IF(Control!$C$11="Highly pure",Parameters!$C$11*'Water demand'!N331/1000,IF(Control!$C$11="Tap water",0,Parameters!$C$21*'Water demand'!N331/1000))</f>
        <v>0</v>
      </c>
      <c r="O331" s="12">
        <f>IF(Control!$C$11="Highly pure",Parameters!$C$11*'Water demand'!O331/1000,IF(Control!$C$11="Tap water",0,Parameters!$C$21*'Water demand'!O331/1000))</f>
        <v>0</v>
      </c>
      <c r="P331" s="12">
        <f>IF(Control!$C$11="Highly pure",Parameters!$C$11*'Water demand'!P331/1000,IF(Control!$C$11="Tap water",0,Parameters!$C$21*'Water demand'!P331/1000))</f>
        <v>0</v>
      </c>
      <c r="Q331" s="12">
        <f>IF(Control!$C$11="Highly pure",Parameters!$C$11*'Water demand'!Q331/1000,IF(Control!$C$11="Tap water",0,Parameters!$C$21*'Water demand'!Q331/1000))</f>
        <v>0</v>
      </c>
      <c r="R331" s="12">
        <f>IF(Control!$C$11="Highly pure",Parameters!$C$11*'Water demand'!R331/1000,IF(Control!$C$11="Tap water",0,Parameters!$C$21*'Water demand'!R331/1000))</f>
        <v>0</v>
      </c>
      <c r="S331" s="12">
        <f>IF(Control!$C$11="Highly pure",Parameters!$C$11*'Water demand'!S331/1000,IF(Control!$C$11="Tap water",0,Parameters!$C$21*'Water demand'!S331/1000))</f>
        <v>0</v>
      </c>
      <c r="T331" s="12">
        <f>IF(Control!$C$11="Highly pure",Parameters!$C$11*'Water demand'!T331/1000,IF(Control!$C$11="Tap water",0,Parameters!$C$21*'Water demand'!T331/1000))</f>
        <v>0</v>
      </c>
      <c r="U331" s="12">
        <f>IF(Control!$C$11="Highly pure",Parameters!$C$11*'Water demand'!U331/1000,IF(Control!$C$11="Tap water",0,Parameters!$C$21*'Water demand'!U331/1000))</f>
        <v>0</v>
      </c>
      <c r="V331" s="12">
        <f>IF(Control!$C$11="Highly pure",Parameters!$C$11*'Water demand'!V331/1000,IF(Control!$C$11="Tap water",0,Parameters!$C$21*'Water demand'!V331/1000))</f>
        <v>0</v>
      </c>
      <c r="W331" s="12">
        <f>IF(Control!$C$11="Highly pure",Parameters!$C$11*'Water demand'!W331/1000,IF(Control!$C$11="Tap water",0,Parameters!$C$21*'Water demand'!W331/1000))</f>
        <v>0</v>
      </c>
      <c r="X331" s="12">
        <f>IF(Control!$C$11="Highly pure",Parameters!$C$11*'Water demand'!X331/1000,IF(Control!$C$11="Tap water",0,Parameters!$C$21*'Water demand'!X331/1000))</f>
        <v>0</v>
      </c>
      <c r="Y331" s="12">
        <f>IF(Control!$C$11="Highly pure",Parameters!$C$11*'Water demand'!Y331/1000,IF(Control!$C$11="Tap water",0,Parameters!$C$21*'Water demand'!Y331/1000))</f>
        <v>0</v>
      </c>
      <c r="Z331" s="12">
        <f>IF(Control!$C$11="Highly pure",Parameters!$C$11*'Water demand'!Z331/1000,IF(Control!$C$11="Tap water",0,Parameters!$C$21*'Water demand'!Z331/1000))</f>
        <v>0</v>
      </c>
      <c r="AB331" s="7">
        <f t="shared" si="5"/>
        <v>0</v>
      </c>
    </row>
    <row r="332" spans="2:28" x14ac:dyDescent="0.2">
      <c r="B332" s="6">
        <v>44526</v>
      </c>
      <c r="C332" s="12">
        <f>IF(Control!$C$11="Highly pure",Parameters!$C$11*'Water demand'!C332/1000,IF(Control!$C$11="Tap water",0,Parameters!$C$21*'Water demand'!C332/1000))</f>
        <v>0</v>
      </c>
      <c r="D332" s="12">
        <f>IF(Control!$C$11="Highly pure",Parameters!$C$11*'Water demand'!D332/1000,IF(Control!$C$11="Tap water",0,Parameters!$C$21*'Water demand'!D332/1000))</f>
        <v>0</v>
      </c>
      <c r="E332" s="12">
        <f>IF(Control!$C$11="Highly pure",Parameters!$C$11*'Water demand'!E332/1000,IF(Control!$C$11="Tap water",0,Parameters!$C$21*'Water demand'!E332/1000))</f>
        <v>0</v>
      </c>
      <c r="F332" s="12">
        <f>IF(Control!$C$11="Highly pure",Parameters!$C$11*'Water demand'!F332/1000,IF(Control!$C$11="Tap water",0,Parameters!$C$21*'Water demand'!F332/1000))</f>
        <v>0</v>
      </c>
      <c r="G332" s="12">
        <f>IF(Control!$C$11="Highly pure",Parameters!$C$11*'Water demand'!G332/1000,IF(Control!$C$11="Tap water",0,Parameters!$C$21*'Water demand'!G332/1000))</f>
        <v>0</v>
      </c>
      <c r="H332" s="12">
        <f>IF(Control!$C$11="Highly pure",Parameters!$C$11*'Water demand'!H332/1000,IF(Control!$C$11="Tap water",0,Parameters!$C$21*'Water demand'!H332/1000))</f>
        <v>0</v>
      </c>
      <c r="I332" s="12">
        <f>IF(Control!$C$11="Highly pure",Parameters!$C$11*'Water demand'!I332/1000,IF(Control!$C$11="Tap water",0,Parameters!$C$21*'Water demand'!I332/1000))</f>
        <v>0</v>
      </c>
      <c r="J332" s="12">
        <f>IF(Control!$C$11="Highly pure",Parameters!$C$11*'Water demand'!J332/1000,IF(Control!$C$11="Tap water",0,Parameters!$C$21*'Water demand'!J332/1000))</f>
        <v>0</v>
      </c>
      <c r="K332" s="12">
        <f>IF(Control!$C$11="Highly pure",Parameters!$C$11*'Water demand'!K332/1000,IF(Control!$C$11="Tap water",0,Parameters!$C$21*'Water demand'!K332/1000))</f>
        <v>0</v>
      </c>
      <c r="L332" s="12">
        <f>IF(Control!$C$11="Highly pure",Parameters!$C$11*'Water demand'!L332/1000,IF(Control!$C$11="Tap water",0,Parameters!$C$21*'Water demand'!L332/1000))</f>
        <v>0</v>
      </c>
      <c r="M332" s="12">
        <f>IF(Control!$C$11="Highly pure",Parameters!$C$11*'Water demand'!M332/1000,IF(Control!$C$11="Tap water",0,Parameters!$C$21*'Water demand'!M332/1000))</f>
        <v>0</v>
      </c>
      <c r="N332" s="12">
        <f>IF(Control!$C$11="Highly pure",Parameters!$C$11*'Water demand'!N332/1000,IF(Control!$C$11="Tap water",0,Parameters!$C$21*'Water demand'!N332/1000))</f>
        <v>0</v>
      </c>
      <c r="O332" s="12">
        <f>IF(Control!$C$11="Highly pure",Parameters!$C$11*'Water demand'!O332/1000,IF(Control!$C$11="Tap water",0,Parameters!$C$21*'Water demand'!O332/1000))</f>
        <v>0</v>
      </c>
      <c r="P332" s="12">
        <f>IF(Control!$C$11="Highly pure",Parameters!$C$11*'Water demand'!P332/1000,IF(Control!$C$11="Tap water",0,Parameters!$C$21*'Water demand'!P332/1000))</f>
        <v>0</v>
      </c>
      <c r="Q332" s="12">
        <f>IF(Control!$C$11="Highly pure",Parameters!$C$11*'Water demand'!Q332/1000,IF(Control!$C$11="Tap water",0,Parameters!$C$21*'Water demand'!Q332/1000))</f>
        <v>0</v>
      </c>
      <c r="R332" s="12">
        <f>IF(Control!$C$11="Highly pure",Parameters!$C$11*'Water demand'!R332/1000,IF(Control!$C$11="Tap water",0,Parameters!$C$21*'Water demand'!R332/1000))</f>
        <v>0</v>
      </c>
      <c r="S332" s="12">
        <f>IF(Control!$C$11="Highly pure",Parameters!$C$11*'Water demand'!S332/1000,IF(Control!$C$11="Tap water",0,Parameters!$C$21*'Water demand'!S332/1000))</f>
        <v>0</v>
      </c>
      <c r="T332" s="12">
        <f>IF(Control!$C$11="Highly pure",Parameters!$C$11*'Water demand'!T332/1000,IF(Control!$C$11="Tap water",0,Parameters!$C$21*'Water demand'!T332/1000))</f>
        <v>0</v>
      </c>
      <c r="U332" s="12">
        <f>IF(Control!$C$11="Highly pure",Parameters!$C$11*'Water demand'!U332/1000,IF(Control!$C$11="Tap water",0,Parameters!$C$21*'Water demand'!U332/1000))</f>
        <v>0</v>
      </c>
      <c r="V332" s="12">
        <f>IF(Control!$C$11="Highly pure",Parameters!$C$11*'Water demand'!V332/1000,IF(Control!$C$11="Tap water",0,Parameters!$C$21*'Water demand'!V332/1000))</f>
        <v>0</v>
      </c>
      <c r="W332" s="12">
        <f>IF(Control!$C$11="Highly pure",Parameters!$C$11*'Water demand'!W332/1000,IF(Control!$C$11="Tap water",0,Parameters!$C$21*'Water demand'!W332/1000))</f>
        <v>0</v>
      </c>
      <c r="X332" s="12">
        <f>IF(Control!$C$11="Highly pure",Parameters!$C$11*'Water demand'!X332/1000,IF(Control!$C$11="Tap water",0,Parameters!$C$21*'Water demand'!X332/1000))</f>
        <v>0</v>
      </c>
      <c r="Y332" s="12">
        <f>IF(Control!$C$11="Highly pure",Parameters!$C$11*'Water demand'!Y332/1000,IF(Control!$C$11="Tap water",0,Parameters!$C$21*'Water demand'!Y332/1000))</f>
        <v>0</v>
      </c>
      <c r="Z332" s="12">
        <f>IF(Control!$C$11="Highly pure",Parameters!$C$11*'Water demand'!Z332/1000,IF(Control!$C$11="Tap water",0,Parameters!$C$21*'Water demand'!Z332/1000))</f>
        <v>0</v>
      </c>
      <c r="AB332" s="7">
        <f t="shared" si="5"/>
        <v>0</v>
      </c>
    </row>
    <row r="333" spans="2:28" x14ac:dyDescent="0.2">
      <c r="B333" s="6">
        <v>44527</v>
      </c>
      <c r="C333" s="12">
        <f>IF(Control!$C$11="Highly pure",Parameters!$C$11*'Water demand'!C333/1000,IF(Control!$C$11="Tap water",0,Parameters!$C$21*'Water demand'!C333/1000))</f>
        <v>0</v>
      </c>
      <c r="D333" s="12">
        <f>IF(Control!$C$11="Highly pure",Parameters!$C$11*'Water demand'!D333/1000,IF(Control!$C$11="Tap water",0,Parameters!$C$21*'Water demand'!D333/1000))</f>
        <v>0</v>
      </c>
      <c r="E333" s="12">
        <f>IF(Control!$C$11="Highly pure",Parameters!$C$11*'Water demand'!E333/1000,IF(Control!$C$11="Tap water",0,Parameters!$C$21*'Water demand'!E333/1000))</f>
        <v>0</v>
      </c>
      <c r="F333" s="12">
        <f>IF(Control!$C$11="Highly pure",Parameters!$C$11*'Water demand'!F333/1000,IF(Control!$C$11="Tap water",0,Parameters!$C$21*'Water demand'!F333/1000))</f>
        <v>0</v>
      </c>
      <c r="G333" s="12">
        <f>IF(Control!$C$11="Highly pure",Parameters!$C$11*'Water demand'!G333/1000,IF(Control!$C$11="Tap water",0,Parameters!$C$21*'Water demand'!G333/1000))</f>
        <v>0</v>
      </c>
      <c r="H333" s="12">
        <f>IF(Control!$C$11="Highly pure",Parameters!$C$11*'Water demand'!H333/1000,IF(Control!$C$11="Tap water",0,Parameters!$C$21*'Water demand'!H333/1000))</f>
        <v>0</v>
      </c>
      <c r="I333" s="12">
        <f>IF(Control!$C$11="Highly pure",Parameters!$C$11*'Water demand'!I333/1000,IF(Control!$C$11="Tap water",0,Parameters!$C$21*'Water demand'!I333/1000))</f>
        <v>0</v>
      </c>
      <c r="J333" s="12">
        <f>IF(Control!$C$11="Highly pure",Parameters!$C$11*'Water demand'!J333/1000,IF(Control!$C$11="Tap water",0,Parameters!$C$21*'Water demand'!J333/1000))</f>
        <v>0</v>
      </c>
      <c r="K333" s="12">
        <f>IF(Control!$C$11="Highly pure",Parameters!$C$11*'Water demand'!K333/1000,IF(Control!$C$11="Tap water",0,Parameters!$C$21*'Water demand'!K333/1000))</f>
        <v>0</v>
      </c>
      <c r="L333" s="12">
        <f>IF(Control!$C$11="Highly pure",Parameters!$C$11*'Water demand'!L333/1000,IF(Control!$C$11="Tap water",0,Parameters!$C$21*'Water demand'!L333/1000))</f>
        <v>0</v>
      </c>
      <c r="M333" s="12">
        <f>IF(Control!$C$11="Highly pure",Parameters!$C$11*'Water demand'!M333/1000,IF(Control!$C$11="Tap water",0,Parameters!$C$21*'Water demand'!M333/1000))</f>
        <v>0</v>
      </c>
      <c r="N333" s="12">
        <f>IF(Control!$C$11="Highly pure",Parameters!$C$11*'Water demand'!N333/1000,IF(Control!$C$11="Tap water",0,Parameters!$C$21*'Water demand'!N333/1000))</f>
        <v>0</v>
      </c>
      <c r="O333" s="12">
        <f>IF(Control!$C$11="Highly pure",Parameters!$C$11*'Water demand'!O333/1000,IF(Control!$C$11="Tap water",0,Parameters!$C$21*'Water demand'!O333/1000))</f>
        <v>0</v>
      </c>
      <c r="P333" s="12">
        <f>IF(Control!$C$11="Highly pure",Parameters!$C$11*'Water demand'!P333/1000,IF(Control!$C$11="Tap water",0,Parameters!$C$21*'Water demand'!P333/1000))</f>
        <v>0</v>
      </c>
      <c r="Q333" s="12">
        <f>IF(Control!$C$11="Highly pure",Parameters!$C$11*'Water demand'!Q333/1000,IF(Control!$C$11="Tap water",0,Parameters!$C$21*'Water demand'!Q333/1000))</f>
        <v>0</v>
      </c>
      <c r="R333" s="12">
        <f>IF(Control!$C$11="Highly pure",Parameters!$C$11*'Water demand'!R333/1000,IF(Control!$C$11="Tap water",0,Parameters!$C$21*'Water demand'!R333/1000))</f>
        <v>0</v>
      </c>
      <c r="S333" s="12">
        <f>IF(Control!$C$11="Highly pure",Parameters!$C$11*'Water demand'!S333/1000,IF(Control!$C$11="Tap water",0,Parameters!$C$21*'Water demand'!S333/1000))</f>
        <v>0</v>
      </c>
      <c r="T333" s="12">
        <f>IF(Control!$C$11="Highly pure",Parameters!$C$11*'Water demand'!T333/1000,IF(Control!$C$11="Tap water",0,Parameters!$C$21*'Water demand'!T333/1000))</f>
        <v>0</v>
      </c>
      <c r="U333" s="12">
        <f>IF(Control!$C$11="Highly pure",Parameters!$C$11*'Water demand'!U333/1000,IF(Control!$C$11="Tap water",0,Parameters!$C$21*'Water demand'!U333/1000))</f>
        <v>0</v>
      </c>
      <c r="V333" s="12">
        <f>IF(Control!$C$11="Highly pure",Parameters!$C$11*'Water demand'!V333/1000,IF(Control!$C$11="Tap water",0,Parameters!$C$21*'Water demand'!V333/1000))</f>
        <v>0</v>
      </c>
      <c r="W333" s="12">
        <f>IF(Control!$C$11="Highly pure",Parameters!$C$11*'Water demand'!W333/1000,IF(Control!$C$11="Tap water",0,Parameters!$C$21*'Water demand'!W333/1000))</f>
        <v>0</v>
      </c>
      <c r="X333" s="12">
        <f>IF(Control!$C$11="Highly pure",Parameters!$C$11*'Water demand'!X333/1000,IF(Control!$C$11="Tap water",0,Parameters!$C$21*'Water demand'!X333/1000))</f>
        <v>0</v>
      </c>
      <c r="Y333" s="12">
        <f>IF(Control!$C$11="Highly pure",Parameters!$C$11*'Water demand'!Y333/1000,IF(Control!$C$11="Tap water",0,Parameters!$C$21*'Water demand'!Y333/1000))</f>
        <v>0</v>
      </c>
      <c r="Z333" s="12">
        <f>IF(Control!$C$11="Highly pure",Parameters!$C$11*'Water demand'!Z333/1000,IF(Control!$C$11="Tap water",0,Parameters!$C$21*'Water demand'!Z333/1000))</f>
        <v>0</v>
      </c>
      <c r="AB333" s="7">
        <f t="shared" si="5"/>
        <v>0</v>
      </c>
    </row>
    <row r="334" spans="2:28" x14ac:dyDescent="0.2">
      <c r="B334" s="6">
        <v>44528</v>
      </c>
      <c r="C334" s="12">
        <f>IF(Control!$C$11="Highly pure",Parameters!$C$11*'Water demand'!C334/1000,IF(Control!$C$11="Tap water",0,Parameters!$C$21*'Water demand'!C334/1000))</f>
        <v>0</v>
      </c>
      <c r="D334" s="12">
        <f>IF(Control!$C$11="Highly pure",Parameters!$C$11*'Water demand'!D334/1000,IF(Control!$C$11="Tap water",0,Parameters!$C$21*'Water demand'!D334/1000))</f>
        <v>0</v>
      </c>
      <c r="E334" s="12">
        <f>IF(Control!$C$11="Highly pure",Parameters!$C$11*'Water demand'!E334/1000,IF(Control!$C$11="Tap water",0,Parameters!$C$21*'Water demand'!E334/1000))</f>
        <v>0</v>
      </c>
      <c r="F334" s="12">
        <f>IF(Control!$C$11="Highly pure",Parameters!$C$11*'Water demand'!F334/1000,IF(Control!$C$11="Tap water",0,Parameters!$C$21*'Water demand'!F334/1000))</f>
        <v>0</v>
      </c>
      <c r="G334" s="12">
        <f>IF(Control!$C$11="Highly pure",Parameters!$C$11*'Water demand'!G334/1000,IF(Control!$C$11="Tap water",0,Parameters!$C$21*'Water demand'!G334/1000))</f>
        <v>0</v>
      </c>
      <c r="H334" s="12">
        <f>IF(Control!$C$11="Highly pure",Parameters!$C$11*'Water demand'!H334/1000,IF(Control!$C$11="Tap water",0,Parameters!$C$21*'Water demand'!H334/1000))</f>
        <v>0</v>
      </c>
      <c r="I334" s="12">
        <f>IF(Control!$C$11="Highly pure",Parameters!$C$11*'Water demand'!I334/1000,IF(Control!$C$11="Tap water",0,Parameters!$C$21*'Water demand'!I334/1000))</f>
        <v>0</v>
      </c>
      <c r="J334" s="12">
        <f>IF(Control!$C$11="Highly pure",Parameters!$C$11*'Water demand'!J334/1000,IF(Control!$C$11="Tap water",0,Parameters!$C$21*'Water demand'!J334/1000))</f>
        <v>0</v>
      </c>
      <c r="K334" s="12">
        <f>IF(Control!$C$11="Highly pure",Parameters!$C$11*'Water demand'!K334/1000,IF(Control!$C$11="Tap water",0,Parameters!$C$21*'Water demand'!K334/1000))</f>
        <v>0</v>
      </c>
      <c r="L334" s="12">
        <f>IF(Control!$C$11="Highly pure",Parameters!$C$11*'Water demand'!L334/1000,IF(Control!$C$11="Tap water",0,Parameters!$C$21*'Water demand'!L334/1000))</f>
        <v>0</v>
      </c>
      <c r="M334" s="12">
        <f>IF(Control!$C$11="Highly pure",Parameters!$C$11*'Water demand'!M334/1000,IF(Control!$C$11="Tap water",0,Parameters!$C$21*'Water demand'!M334/1000))</f>
        <v>0</v>
      </c>
      <c r="N334" s="12">
        <f>IF(Control!$C$11="Highly pure",Parameters!$C$11*'Water demand'!N334/1000,IF(Control!$C$11="Tap water",0,Parameters!$C$21*'Water demand'!N334/1000))</f>
        <v>0</v>
      </c>
      <c r="O334" s="12">
        <f>IF(Control!$C$11="Highly pure",Parameters!$C$11*'Water demand'!O334/1000,IF(Control!$C$11="Tap water",0,Parameters!$C$21*'Water demand'!O334/1000))</f>
        <v>0</v>
      </c>
      <c r="P334" s="12">
        <f>IF(Control!$C$11="Highly pure",Parameters!$C$11*'Water demand'!P334/1000,IF(Control!$C$11="Tap water",0,Parameters!$C$21*'Water demand'!P334/1000))</f>
        <v>0</v>
      </c>
      <c r="Q334" s="12">
        <f>IF(Control!$C$11="Highly pure",Parameters!$C$11*'Water demand'!Q334/1000,IF(Control!$C$11="Tap water",0,Parameters!$C$21*'Water demand'!Q334/1000))</f>
        <v>0</v>
      </c>
      <c r="R334" s="12">
        <f>IF(Control!$C$11="Highly pure",Parameters!$C$11*'Water demand'!R334/1000,IF(Control!$C$11="Tap water",0,Parameters!$C$21*'Water demand'!R334/1000))</f>
        <v>0</v>
      </c>
      <c r="S334" s="12">
        <f>IF(Control!$C$11="Highly pure",Parameters!$C$11*'Water demand'!S334/1000,IF(Control!$C$11="Tap water",0,Parameters!$C$21*'Water demand'!S334/1000))</f>
        <v>0</v>
      </c>
      <c r="T334" s="12">
        <f>IF(Control!$C$11="Highly pure",Parameters!$C$11*'Water demand'!T334/1000,IF(Control!$C$11="Tap water",0,Parameters!$C$21*'Water demand'!T334/1000))</f>
        <v>0</v>
      </c>
      <c r="U334" s="12">
        <f>IF(Control!$C$11="Highly pure",Parameters!$C$11*'Water demand'!U334/1000,IF(Control!$C$11="Tap water",0,Parameters!$C$21*'Water demand'!U334/1000))</f>
        <v>0</v>
      </c>
      <c r="V334" s="12">
        <f>IF(Control!$C$11="Highly pure",Parameters!$C$11*'Water demand'!V334/1000,IF(Control!$C$11="Tap water",0,Parameters!$C$21*'Water demand'!V334/1000))</f>
        <v>0</v>
      </c>
      <c r="W334" s="12">
        <f>IF(Control!$C$11="Highly pure",Parameters!$C$11*'Water demand'!W334/1000,IF(Control!$C$11="Tap water",0,Parameters!$C$21*'Water demand'!W334/1000))</f>
        <v>0</v>
      </c>
      <c r="X334" s="12">
        <f>IF(Control!$C$11="Highly pure",Parameters!$C$11*'Water demand'!X334/1000,IF(Control!$C$11="Tap water",0,Parameters!$C$21*'Water demand'!X334/1000))</f>
        <v>0</v>
      </c>
      <c r="Y334" s="12">
        <f>IF(Control!$C$11="Highly pure",Parameters!$C$11*'Water demand'!Y334/1000,IF(Control!$C$11="Tap water",0,Parameters!$C$21*'Water demand'!Y334/1000))</f>
        <v>0</v>
      </c>
      <c r="Z334" s="12">
        <f>IF(Control!$C$11="Highly pure",Parameters!$C$11*'Water demand'!Z334/1000,IF(Control!$C$11="Tap water",0,Parameters!$C$21*'Water demand'!Z334/1000))</f>
        <v>0</v>
      </c>
      <c r="AB334" s="7">
        <f t="shared" si="5"/>
        <v>0</v>
      </c>
    </row>
    <row r="335" spans="2:28" x14ac:dyDescent="0.2">
      <c r="B335" s="6">
        <v>44529</v>
      </c>
      <c r="C335" s="12">
        <f>IF(Control!$C$11="Highly pure",Parameters!$C$11*'Water demand'!C335/1000,IF(Control!$C$11="Tap water",0,Parameters!$C$21*'Water demand'!C335/1000))</f>
        <v>0</v>
      </c>
      <c r="D335" s="12">
        <f>IF(Control!$C$11="Highly pure",Parameters!$C$11*'Water demand'!D335/1000,IF(Control!$C$11="Tap water",0,Parameters!$C$21*'Water demand'!D335/1000))</f>
        <v>0</v>
      </c>
      <c r="E335" s="12">
        <f>IF(Control!$C$11="Highly pure",Parameters!$C$11*'Water demand'!E335/1000,IF(Control!$C$11="Tap water",0,Parameters!$C$21*'Water demand'!E335/1000))</f>
        <v>0</v>
      </c>
      <c r="F335" s="12">
        <f>IF(Control!$C$11="Highly pure",Parameters!$C$11*'Water demand'!F335/1000,IF(Control!$C$11="Tap water",0,Parameters!$C$21*'Water demand'!F335/1000))</f>
        <v>0</v>
      </c>
      <c r="G335" s="12">
        <f>IF(Control!$C$11="Highly pure",Parameters!$C$11*'Water demand'!G335/1000,IF(Control!$C$11="Tap water",0,Parameters!$C$21*'Water demand'!G335/1000))</f>
        <v>0</v>
      </c>
      <c r="H335" s="12">
        <f>IF(Control!$C$11="Highly pure",Parameters!$C$11*'Water demand'!H335/1000,IF(Control!$C$11="Tap water",0,Parameters!$C$21*'Water demand'!H335/1000))</f>
        <v>0</v>
      </c>
      <c r="I335" s="12">
        <f>IF(Control!$C$11="Highly pure",Parameters!$C$11*'Water demand'!I335/1000,IF(Control!$C$11="Tap water",0,Parameters!$C$21*'Water demand'!I335/1000))</f>
        <v>0</v>
      </c>
      <c r="J335" s="12">
        <f>IF(Control!$C$11="Highly pure",Parameters!$C$11*'Water demand'!J335/1000,IF(Control!$C$11="Tap water",0,Parameters!$C$21*'Water demand'!J335/1000))</f>
        <v>0</v>
      </c>
      <c r="K335" s="12">
        <f>IF(Control!$C$11="Highly pure",Parameters!$C$11*'Water demand'!K335/1000,IF(Control!$C$11="Tap water",0,Parameters!$C$21*'Water demand'!K335/1000))</f>
        <v>0</v>
      </c>
      <c r="L335" s="12">
        <f>IF(Control!$C$11="Highly pure",Parameters!$C$11*'Water demand'!L335/1000,IF(Control!$C$11="Tap water",0,Parameters!$C$21*'Water demand'!L335/1000))</f>
        <v>0</v>
      </c>
      <c r="M335" s="12">
        <f>IF(Control!$C$11="Highly pure",Parameters!$C$11*'Water demand'!M335/1000,IF(Control!$C$11="Tap water",0,Parameters!$C$21*'Water demand'!M335/1000))</f>
        <v>0</v>
      </c>
      <c r="N335" s="12">
        <f>IF(Control!$C$11="Highly pure",Parameters!$C$11*'Water demand'!N335/1000,IF(Control!$C$11="Tap water",0,Parameters!$C$21*'Water demand'!N335/1000))</f>
        <v>0</v>
      </c>
      <c r="O335" s="12">
        <f>IF(Control!$C$11="Highly pure",Parameters!$C$11*'Water demand'!O335/1000,IF(Control!$C$11="Tap water",0,Parameters!$C$21*'Water demand'!O335/1000))</f>
        <v>0</v>
      </c>
      <c r="P335" s="12">
        <f>IF(Control!$C$11="Highly pure",Parameters!$C$11*'Water demand'!P335/1000,IF(Control!$C$11="Tap water",0,Parameters!$C$21*'Water demand'!P335/1000))</f>
        <v>0</v>
      </c>
      <c r="Q335" s="12">
        <f>IF(Control!$C$11="Highly pure",Parameters!$C$11*'Water demand'!Q335/1000,IF(Control!$C$11="Tap water",0,Parameters!$C$21*'Water demand'!Q335/1000))</f>
        <v>0</v>
      </c>
      <c r="R335" s="12">
        <f>IF(Control!$C$11="Highly pure",Parameters!$C$11*'Water demand'!R335/1000,IF(Control!$C$11="Tap water",0,Parameters!$C$21*'Water demand'!R335/1000))</f>
        <v>0</v>
      </c>
      <c r="S335" s="12">
        <f>IF(Control!$C$11="Highly pure",Parameters!$C$11*'Water demand'!S335/1000,IF(Control!$C$11="Tap water",0,Parameters!$C$21*'Water demand'!S335/1000))</f>
        <v>0</v>
      </c>
      <c r="T335" s="12">
        <f>IF(Control!$C$11="Highly pure",Parameters!$C$11*'Water demand'!T335/1000,IF(Control!$C$11="Tap water",0,Parameters!$C$21*'Water demand'!T335/1000))</f>
        <v>0</v>
      </c>
      <c r="U335" s="12">
        <f>IF(Control!$C$11="Highly pure",Parameters!$C$11*'Water demand'!U335/1000,IF(Control!$C$11="Tap water",0,Parameters!$C$21*'Water demand'!U335/1000))</f>
        <v>0</v>
      </c>
      <c r="V335" s="12">
        <f>IF(Control!$C$11="Highly pure",Parameters!$C$11*'Water demand'!V335/1000,IF(Control!$C$11="Tap water",0,Parameters!$C$21*'Water demand'!V335/1000))</f>
        <v>0</v>
      </c>
      <c r="W335" s="12">
        <f>IF(Control!$C$11="Highly pure",Parameters!$C$11*'Water demand'!W335/1000,IF(Control!$C$11="Tap water",0,Parameters!$C$21*'Water demand'!W335/1000))</f>
        <v>0</v>
      </c>
      <c r="X335" s="12">
        <f>IF(Control!$C$11="Highly pure",Parameters!$C$11*'Water demand'!X335/1000,IF(Control!$C$11="Tap water",0,Parameters!$C$21*'Water demand'!X335/1000))</f>
        <v>0</v>
      </c>
      <c r="Y335" s="12">
        <f>IF(Control!$C$11="Highly pure",Parameters!$C$11*'Water demand'!Y335/1000,IF(Control!$C$11="Tap water",0,Parameters!$C$21*'Water demand'!Y335/1000))</f>
        <v>0</v>
      </c>
      <c r="Z335" s="12">
        <f>IF(Control!$C$11="Highly pure",Parameters!$C$11*'Water demand'!Z335/1000,IF(Control!$C$11="Tap water",0,Parameters!$C$21*'Water demand'!Z335/1000))</f>
        <v>0</v>
      </c>
      <c r="AB335" s="7">
        <f t="shared" si="5"/>
        <v>0</v>
      </c>
    </row>
    <row r="336" spans="2:28" x14ac:dyDescent="0.2">
      <c r="B336" s="6">
        <v>44530</v>
      </c>
      <c r="C336" s="12">
        <f>IF(Control!$C$11="Highly pure",Parameters!$C$11*'Water demand'!C336/1000,IF(Control!$C$11="Tap water",0,Parameters!$C$21*'Water demand'!C336/1000))</f>
        <v>0</v>
      </c>
      <c r="D336" s="12">
        <f>IF(Control!$C$11="Highly pure",Parameters!$C$11*'Water demand'!D336/1000,IF(Control!$C$11="Tap water",0,Parameters!$C$21*'Water demand'!D336/1000))</f>
        <v>0</v>
      </c>
      <c r="E336" s="12">
        <f>IF(Control!$C$11="Highly pure",Parameters!$C$11*'Water demand'!E336/1000,IF(Control!$C$11="Tap water",0,Parameters!$C$21*'Water demand'!E336/1000))</f>
        <v>0</v>
      </c>
      <c r="F336" s="12">
        <f>IF(Control!$C$11="Highly pure",Parameters!$C$11*'Water demand'!F336/1000,IF(Control!$C$11="Tap water",0,Parameters!$C$21*'Water demand'!F336/1000))</f>
        <v>0</v>
      </c>
      <c r="G336" s="12">
        <f>IF(Control!$C$11="Highly pure",Parameters!$C$11*'Water demand'!G336/1000,IF(Control!$C$11="Tap water",0,Parameters!$C$21*'Water demand'!G336/1000))</f>
        <v>0</v>
      </c>
      <c r="H336" s="12">
        <f>IF(Control!$C$11="Highly pure",Parameters!$C$11*'Water demand'!H336/1000,IF(Control!$C$11="Tap water",0,Parameters!$C$21*'Water demand'!H336/1000))</f>
        <v>0</v>
      </c>
      <c r="I336" s="12">
        <f>IF(Control!$C$11="Highly pure",Parameters!$C$11*'Water demand'!I336/1000,IF(Control!$C$11="Tap water",0,Parameters!$C$21*'Water demand'!I336/1000))</f>
        <v>0</v>
      </c>
      <c r="J336" s="12">
        <f>IF(Control!$C$11="Highly pure",Parameters!$C$11*'Water demand'!J336/1000,IF(Control!$C$11="Tap water",0,Parameters!$C$21*'Water demand'!J336/1000))</f>
        <v>0</v>
      </c>
      <c r="K336" s="12">
        <f>IF(Control!$C$11="Highly pure",Parameters!$C$11*'Water demand'!K336/1000,IF(Control!$C$11="Tap water",0,Parameters!$C$21*'Water demand'!K336/1000))</f>
        <v>0</v>
      </c>
      <c r="L336" s="12">
        <f>IF(Control!$C$11="Highly pure",Parameters!$C$11*'Water demand'!L336/1000,IF(Control!$C$11="Tap water",0,Parameters!$C$21*'Water demand'!L336/1000))</f>
        <v>0</v>
      </c>
      <c r="M336" s="12">
        <f>IF(Control!$C$11="Highly pure",Parameters!$C$11*'Water demand'!M336/1000,IF(Control!$C$11="Tap water",0,Parameters!$C$21*'Water demand'!M336/1000))</f>
        <v>0</v>
      </c>
      <c r="N336" s="12">
        <f>IF(Control!$C$11="Highly pure",Parameters!$C$11*'Water demand'!N336/1000,IF(Control!$C$11="Tap water",0,Parameters!$C$21*'Water demand'!N336/1000))</f>
        <v>0</v>
      </c>
      <c r="O336" s="12">
        <f>IF(Control!$C$11="Highly pure",Parameters!$C$11*'Water demand'!O336/1000,IF(Control!$C$11="Tap water",0,Parameters!$C$21*'Water demand'!O336/1000))</f>
        <v>0</v>
      </c>
      <c r="P336" s="12">
        <f>IF(Control!$C$11="Highly pure",Parameters!$C$11*'Water demand'!P336/1000,IF(Control!$C$11="Tap water",0,Parameters!$C$21*'Water demand'!P336/1000))</f>
        <v>0</v>
      </c>
      <c r="Q336" s="12">
        <f>IF(Control!$C$11="Highly pure",Parameters!$C$11*'Water demand'!Q336/1000,IF(Control!$C$11="Tap water",0,Parameters!$C$21*'Water demand'!Q336/1000))</f>
        <v>0</v>
      </c>
      <c r="R336" s="12">
        <f>IF(Control!$C$11="Highly pure",Parameters!$C$11*'Water demand'!R336/1000,IF(Control!$C$11="Tap water",0,Parameters!$C$21*'Water demand'!R336/1000))</f>
        <v>0</v>
      </c>
      <c r="S336" s="12">
        <f>IF(Control!$C$11="Highly pure",Parameters!$C$11*'Water demand'!S336/1000,IF(Control!$C$11="Tap water",0,Parameters!$C$21*'Water demand'!S336/1000))</f>
        <v>0</v>
      </c>
      <c r="T336" s="12">
        <f>IF(Control!$C$11="Highly pure",Parameters!$C$11*'Water demand'!T336/1000,IF(Control!$C$11="Tap water",0,Parameters!$C$21*'Water demand'!T336/1000))</f>
        <v>0</v>
      </c>
      <c r="U336" s="12">
        <f>IF(Control!$C$11="Highly pure",Parameters!$C$11*'Water demand'!U336/1000,IF(Control!$C$11="Tap water",0,Parameters!$C$21*'Water demand'!U336/1000))</f>
        <v>0</v>
      </c>
      <c r="V336" s="12">
        <f>IF(Control!$C$11="Highly pure",Parameters!$C$11*'Water demand'!V336/1000,IF(Control!$C$11="Tap water",0,Parameters!$C$21*'Water demand'!V336/1000))</f>
        <v>0</v>
      </c>
      <c r="W336" s="12">
        <f>IF(Control!$C$11="Highly pure",Parameters!$C$11*'Water demand'!W336/1000,IF(Control!$C$11="Tap water",0,Parameters!$C$21*'Water demand'!W336/1000))</f>
        <v>0</v>
      </c>
      <c r="X336" s="12">
        <f>IF(Control!$C$11="Highly pure",Parameters!$C$11*'Water demand'!X336/1000,IF(Control!$C$11="Tap water",0,Parameters!$C$21*'Water demand'!X336/1000))</f>
        <v>0</v>
      </c>
      <c r="Y336" s="12">
        <f>IF(Control!$C$11="Highly pure",Parameters!$C$11*'Water demand'!Y336/1000,IF(Control!$C$11="Tap water",0,Parameters!$C$21*'Water demand'!Y336/1000))</f>
        <v>0</v>
      </c>
      <c r="Z336" s="12">
        <f>IF(Control!$C$11="Highly pure",Parameters!$C$11*'Water demand'!Z336/1000,IF(Control!$C$11="Tap water",0,Parameters!$C$21*'Water demand'!Z336/1000))</f>
        <v>0</v>
      </c>
      <c r="AB336" s="7">
        <f t="shared" si="5"/>
        <v>0</v>
      </c>
    </row>
    <row r="337" spans="2:28" x14ac:dyDescent="0.2">
      <c r="B337" s="6">
        <v>44531</v>
      </c>
      <c r="C337" s="12">
        <f>IF(Control!$C$11="Highly pure",Parameters!$C$11*'Water demand'!C337/1000,IF(Control!$C$11="Tap water",0,Parameters!$C$21*'Water demand'!C337/1000))</f>
        <v>0</v>
      </c>
      <c r="D337" s="12">
        <f>IF(Control!$C$11="Highly pure",Parameters!$C$11*'Water demand'!D337/1000,IF(Control!$C$11="Tap water",0,Parameters!$C$21*'Water demand'!D337/1000))</f>
        <v>0</v>
      </c>
      <c r="E337" s="12">
        <f>IF(Control!$C$11="Highly pure",Parameters!$C$11*'Water demand'!E337/1000,IF(Control!$C$11="Tap water",0,Parameters!$C$21*'Water demand'!E337/1000))</f>
        <v>0</v>
      </c>
      <c r="F337" s="12">
        <f>IF(Control!$C$11="Highly pure",Parameters!$C$11*'Water demand'!F337/1000,IF(Control!$C$11="Tap water",0,Parameters!$C$21*'Water demand'!F337/1000))</f>
        <v>0</v>
      </c>
      <c r="G337" s="12">
        <f>IF(Control!$C$11="Highly pure",Parameters!$C$11*'Water demand'!G337/1000,IF(Control!$C$11="Tap water",0,Parameters!$C$21*'Water demand'!G337/1000))</f>
        <v>0</v>
      </c>
      <c r="H337" s="12">
        <f>IF(Control!$C$11="Highly pure",Parameters!$C$11*'Water demand'!H337/1000,IF(Control!$C$11="Tap water",0,Parameters!$C$21*'Water demand'!H337/1000))</f>
        <v>0</v>
      </c>
      <c r="I337" s="12">
        <f>IF(Control!$C$11="Highly pure",Parameters!$C$11*'Water demand'!I337/1000,IF(Control!$C$11="Tap water",0,Parameters!$C$21*'Water demand'!I337/1000))</f>
        <v>0</v>
      </c>
      <c r="J337" s="12">
        <f>IF(Control!$C$11="Highly pure",Parameters!$C$11*'Water demand'!J337/1000,IF(Control!$C$11="Tap water",0,Parameters!$C$21*'Water demand'!J337/1000))</f>
        <v>0</v>
      </c>
      <c r="K337" s="12">
        <f>IF(Control!$C$11="Highly pure",Parameters!$C$11*'Water demand'!K337/1000,IF(Control!$C$11="Tap water",0,Parameters!$C$21*'Water demand'!K337/1000))</f>
        <v>0</v>
      </c>
      <c r="L337" s="12">
        <f>IF(Control!$C$11="Highly pure",Parameters!$C$11*'Water demand'!L337/1000,IF(Control!$C$11="Tap water",0,Parameters!$C$21*'Water demand'!L337/1000))</f>
        <v>0</v>
      </c>
      <c r="M337" s="12">
        <f>IF(Control!$C$11="Highly pure",Parameters!$C$11*'Water demand'!M337/1000,IF(Control!$C$11="Tap water",0,Parameters!$C$21*'Water demand'!M337/1000))</f>
        <v>0</v>
      </c>
      <c r="N337" s="12">
        <f>IF(Control!$C$11="Highly pure",Parameters!$C$11*'Water demand'!N337/1000,IF(Control!$C$11="Tap water",0,Parameters!$C$21*'Water demand'!N337/1000))</f>
        <v>0</v>
      </c>
      <c r="O337" s="12">
        <f>IF(Control!$C$11="Highly pure",Parameters!$C$11*'Water demand'!O337/1000,IF(Control!$C$11="Tap water",0,Parameters!$C$21*'Water demand'!O337/1000))</f>
        <v>0</v>
      </c>
      <c r="P337" s="12">
        <f>IF(Control!$C$11="Highly pure",Parameters!$C$11*'Water demand'!P337/1000,IF(Control!$C$11="Tap water",0,Parameters!$C$21*'Water demand'!P337/1000))</f>
        <v>0</v>
      </c>
      <c r="Q337" s="12">
        <f>IF(Control!$C$11="Highly pure",Parameters!$C$11*'Water demand'!Q337/1000,IF(Control!$C$11="Tap water",0,Parameters!$C$21*'Water demand'!Q337/1000))</f>
        <v>0</v>
      </c>
      <c r="R337" s="12">
        <f>IF(Control!$C$11="Highly pure",Parameters!$C$11*'Water demand'!R337/1000,IF(Control!$C$11="Tap water",0,Parameters!$C$21*'Water demand'!R337/1000))</f>
        <v>0</v>
      </c>
      <c r="S337" s="12">
        <f>IF(Control!$C$11="Highly pure",Parameters!$C$11*'Water demand'!S337/1000,IF(Control!$C$11="Tap water",0,Parameters!$C$21*'Water demand'!S337/1000))</f>
        <v>0</v>
      </c>
      <c r="T337" s="12">
        <f>IF(Control!$C$11="Highly pure",Parameters!$C$11*'Water demand'!T337/1000,IF(Control!$C$11="Tap water",0,Parameters!$C$21*'Water demand'!T337/1000))</f>
        <v>0</v>
      </c>
      <c r="U337" s="12">
        <f>IF(Control!$C$11="Highly pure",Parameters!$C$11*'Water demand'!U337/1000,IF(Control!$C$11="Tap water",0,Parameters!$C$21*'Water demand'!U337/1000))</f>
        <v>0</v>
      </c>
      <c r="V337" s="12">
        <f>IF(Control!$C$11="Highly pure",Parameters!$C$11*'Water demand'!V337/1000,IF(Control!$C$11="Tap water",0,Parameters!$C$21*'Water demand'!V337/1000))</f>
        <v>0</v>
      </c>
      <c r="W337" s="12">
        <f>IF(Control!$C$11="Highly pure",Parameters!$C$11*'Water demand'!W337/1000,IF(Control!$C$11="Tap water",0,Parameters!$C$21*'Water demand'!W337/1000))</f>
        <v>0</v>
      </c>
      <c r="X337" s="12">
        <f>IF(Control!$C$11="Highly pure",Parameters!$C$11*'Water demand'!X337/1000,IF(Control!$C$11="Tap water",0,Parameters!$C$21*'Water demand'!X337/1000))</f>
        <v>0</v>
      </c>
      <c r="Y337" s="12">
        <f>IF(Control!$C$11="Highly pure",Parameters!$C$11*'Water demand'!Y337/1000,IF(Control!$C$11="Tap water",0,Parameters!$C$21*'Water demand'!Y337/1000))</f>
        <v>0</v>
      </c>
      <c r="Z337" s="12">
        <f>IF(Control!$C$11="Highly pure",Parameters!$C$11*'Water demand'!Z337/1000,IF(Control!$C$11="Tap water",0,Parameters!$C$21*'Water demand'!Z337/1000))</f>
        <v>0</v>
      </c>
      <c r="AB337" s="7">
        <f t="shared" si="5"/>
        <v>0</v>
      </c>
    </row>
    <row r="338" spans="2:28" x14ac:dyDescent="0.2">
      <c r="B338" s="6">
        <v>44532</v>
      </c>
      <c r="C338" s="12">
        <f>IF(Control!$C$11="Highly pure",Parameters!$C$11*'Water demand'!C338/1000,IF(Control!$C$11="Tap water",0,Parameters!$C$21*'Water demand'!C338/1000))</f>
        <v>0</v>
      </c>
      <c r="D338" s="12">
        <f>IF(Control!$C$11="Highly pure",Parameters!$C$11*'Water demand'!D338/1000,IF(Control!$C$11="Tap water",0,Parameters!$C$21*'Water demand'!D338/1000))</f>
        <v>0</v>
      </c>
      <c r="E338" s="12">
        <f>IF(Control!$C$11="Highly pure",Parameters!$C$11*'Water demand'!E338/1000,IF(Control!$C$11="Tap water",0,Parameters!$C$21*'Water demand'!E338/1000))</f>
        <v>0</v>
      </c>
      <c r="F338" s="12">
        <f>IF(Control!$C$11="Highly pure",Parameters!$C$11*'Water demand'!F338/1000,IF(Control!$C$11="Tap water",0,Parameters!$C$21*'Water demand'!F338/1000))</f>
        <v>0</v>
      </c>
      <c r="G338" s="12">
        <f>IF(Control!$C$11="Highly pure",Parameters!$C$11*'Water demand'!G338/1000,IF(Control!$C$11="Tap water",0,Parameters!$C$21*'Water demand'!G338/1000))</f>
        <v>0</v>
      </c>
      <c r="H338" s="12">
        <f>IF(Control!$C$11="Highly pure",Parameters!$C$11*'Water demand'!H338/1000,IF(Control!$C$11="Tap water",0,Parameters!$C$21*'Water demand'!H338/1000))</f>
        <v>0</v>
      </c>
      <c r="I338" s="12">
        <f>IF(Control!$C$11="Highly pure",Parameters!$C$11*'Water demand'!I338/1000,IF(Control!$C$11="Tap water",0,Parameters!$C$21*'Water demand'!I338/1000))</f>
        <v>0</v>
      </c>
      <c r="J338" s="12">
        <f>IF(Control!$C$11="Highly pure",Parameters!$C$11*'Water demand'!J338/1000,IF(Control!$C$11="Tap water",0,Parameters!$C$21*'Water demand'!J338/1000))</f>
        <v>0</v>
      </c>
      <c r="K338" s="12">
        <f>IF(Control!$C$11="Highly pure",Parameters!$C$11*'Water demand'!K338/1000,IF(Control!$C$11="Tap water",0,Parameters!$C$21*'Water demand'!K338/1000))</f>
        <v>0</v>
      </c>
      <c r="L338" s="12">
        <f>IF(Control!$C$11="Highly pure",Parameters!$C$11*'Water demand'!L338/1000,IF(Control!$C$11="Tap water",0,Parameters!$C$21*'Water demand'!L338/1000))</f>
        <v>0</v>
      </c>
      <c r="M338" s="12">
        <f>IF(Control!$C$11="Highly pure",Parameters!$C$11*'Water demand'!M338/1000,IF(Control!$C$11="Tap water",0,Parameters!$C$21*'Water demand'!M338/1000))</f>
        <v>0</v>
      </c>
      <c r="N338" s="12">
        <f>IF(Control!$C$11="Highly pure",Parameters!$C$11*'Water demand'!N338/1000,IF(Control!$C$11="Tap water",0,Parameters!$C$21*'Water demand'!N338/1000))</f>
        <v>0</v>
      </c>
      <c r="O338" s="12">
        <f>IF(Control!$C$11="Highly pure",Parameters!$C$11*'Water demand'!O338/1000,IF(Control!$C$11="Tap water",0,Parameters!$C$21*'Water demand'!O338/1000))</f>
        <v>0</v>
      </c>
      <c r="P338" s="12">
        <f>IF(Control!$C$11="Highly pure",Parameters!$C$11*'Water demand'!P338/1000,IF(Control!$C$11="Tap water",0,Parameters!$C$21*'Water demand'!P338/1000))</f>
        <v>0</v>
      </c>
      <c r="Q338" s="12">
        <f>IF(Control!$C$11="Highly pure",Parameters!$C$11*'Water demand'!Q338/1000,IF(Control!$C$11="Tap water",0,Parameters!$C$21*'Water demand'!Q338/1000))</f>
        <v>0</v>
      </c>
      <c r="R338" s="12">
        <f>IF(Control!$C$11="Highly pure",Parameters!$C$11*'Water demand'!R338/1000,IF(Control!$C$11="Tap water",0,Parameters!$C$21*'Water demand'!R338/1000))</f>
        <v>0</v>
      </c>
      <c r="S338" s="12">
        <f>IF(Control!$C$11="Highly pure",Parameters!$C$11*'Water demand'!S338/1000,IF(Control!$C$11="Tap water",0,Parameters!$C$21*'Water demand'!S338/1000))</f>
        <v>0</v>
      </c>
      <c r="T338" s="12">
        <f>IF(Control!$C$11="Highly pure",Parameters!$C$11*'Water demand'!T338/1000,IF(Control!$C$11="Tap water",0,Parameters!$C$21*'Water demand'!T338/1000))</f>
        <v>0</v>
      </c>
      <c r="U338" s="12">
        <f>IF(Control!$C$11="Highly pure",Parameters!$C$11*'Water demand'!U338/1000,IF(Control!$C$11="Tap water",0,Parameters!$C$21*'Water demand'!U338/1000))</f>
        <v>0</v>
      </c>
      <c r="V338" s="12">
        <f>IF(Control!$C$11="Highly pure",Parameters!$C$11*'Water demand'!V338/1000,IF(Control!$C$11="Tap water",0,Parameters!$C$21*'Water demand'!V338/1000))</f>
        <v>0</v>
      </c>
      <c r="W338" s="12">
        <f>IF(Control!$C$11="Highly pure",Parameters!$C$11*'Water demand'!W338/1000,IF(Control!$C$11="Tap water",0,Parameters!$C$21*'Water demand'!W338/1000))</f>
        <v>0</v>
      </c>
      <c r="X338" s="12">
        <f>IF(Control!$C$11="Highly pure",Parameters!$C$11*'Water demand'!X338/1000,IF(Control!$C$11="Tap water",0,Parameters!$C$21*'Water demand'!X338/1000))</f>
        <v>0</v>
      </c>
      <c r="Y338" s="12">
        <f>IF(Control!$C$11="Highly pure",Parameters!$C$11*'Water demand'!Y338/1000,IF(Control!$C$11="Tap water",0,Parameters!$C$21*'Water demand'!Y338/1000))</f>
        <v>0</v>
      </c>
      <c r="Z338" s="12">
        <f>IF(Control!$C$11="Highly pure",Parameters!$C$11*'Water demand'!Z338/1000,IF(Control!$C$11="Tap water",0,Parameters!$C$21*'Water demand'!Z338/1000))</f>
        <v>0</v>
      </c>
      <c r="AB338" s="7">
        <f t="shared" si="5"/>
        <v>0</v>
      </c>
    </row>
    <row r="339" spans="2:28" x14ac:dyDescent="0.2">
      <c r="B339" s="6">
        <v>44533</v>
      </c>
      <c r="C339" s="12">
        <f>IF(Control!$C$11="Highly pure",Parameters!$C$11*'Water demand'!C339/1000,IF(Control!$C$11="Tap water",0,Parameters!$C$21*'Water demand'!C339/1000))</f>
        <v>0</v>
      </c>
      <c r="D339" s="12">
        <f>IF(Control!$C$11="Highly pure",Parameters!$C$11*'Water demand'!D339/1000,IF(Control!$C$11="Tap water",0,Parameters!$C$21*'Water demand'!D339/1000))</f>
        <v>0</v>
      </c>
      <c r="E339" s="12">
        <f>IF(Control!$C$11="Highly pure",Parameters!$C$11*'Water demand'!E339/1000,IF(Control!$C$11="Tap water",0,Parameters!$C$21*'Water demand'!E339/1000))</f>
        <v>0</v>
      </c>
      <c r="F339" s="12">
        <f>IF(Control!$C$11="Highly pure",Parameters!$C$11*'Water demand'!F339/1000,IF(Control!$C$11="Tap water",0,Parameters!$C$21*'Water demand'!F339/1000))</f>
        <v>0</v>
      </c>
      <c r="G339" s="12">
        <f>IF(Control!$C$11="Highly pure",Parameters!$C$11*'Water demand'!G339/1000,IF(Control!$C$11="Tap water",0,Parameters!$C$21*'Water demand'!G339/1000))</f>
        <v>0</v>
      </c>
      <c r="H339" s="12">
        <f>IF(Control!$C$11="Highly pure",Parameters!$C$11*'Water demand'!H339/1000,IF(Control!$C$11="Tap water",0,Parameters!$C$21*'Water demand'!H339/1000))</f>
        <v>0</v>
      </c>
      <c r="I339" s="12">
        <f>IF(Control!$C$11="Highly pure",Parameters!$C$11*'Water demand'!I339/1000,IF(Control!$C$11="Tap water",0,Parameters!$C$21*'Water demand'!I339/1000))</f>
        <v>0</v>
      </c>
      <c r="J339" s="12">
        <f>IF(Control!$C$11="Highly pure",Parameters!$C$11*'Water demand'!J339/1000,IF(Control!$C$11="Tap water",0,Parameters!$C$21*'Water demand'!J339/1000))</f>
        <v>0</v>
      </c>
      <c r="K339" s="12">
        <f>IF(Control!$C$11="Highly pure",Parameters!$C$11*'Water demand'!K339/1000,IF(Control!$C$11="Tap water",0,Parameters!$C$21*'Water demand'!K339/1000))</f>
        <v>0</v>
      </c>
      <c r="L339" s="12">
        <f>IF(Control!$C$11="Highly pure",Parameters!$C$11*'Water demand'!L339/1000,IF(Control!$C$11="Tap water",0,Parameters!$C$21*'Water demand'!L339/1000))</f>
        <v>0</v>
      </c>
      <c r="M339" s="12">
        <f>IF(Control!$C$11="Highly pure",Parameters!$C$11*'Water demand'!M339/1000,IF(Control!$C$11="Tap water",0,Parameters!$C$21*'Water demand'!M339/1000))</f>
        <v>0</v>
      </c>
      <c r="N339" s="12">
        <f>IF(Control!$C$11="Highly pure",Parameters!$C$11*'Water demand'!N339/1000,IF(Control!$C$11="Tap water",0,Parameters!$C$21*'Water demand'!N339/1000))</f>
        <v>0</v>
      </c>
      <c r="O339" s="12">
        <f>IF(Control!$C$11="Highly pure",Parameters!$C$11*'Water demand'!O339/1000,IF(Control!$C$11="Tap water",0,Parameters!$C$21*'Water demand'!O339/1000))</f>
        <v>0</v>
      </c>
      <c r="P339" s="12">
        <f>IF(Control!$C$11="Highly pure",Parameters!$C$11*'Water demand'!P339/1000,IF(Control!$C$11="Tap water",0,Parameters!$C$21*'Water demand'!P339/1000))</f>
        <v>0</v>
      </c>
      <c r="Q339" s="12">
        <f>IF(Control!$C$11="Highly pure",Parameters!$C$11*'Water demand'!Q339/1000,IF(Control!$C$11="Tap water",0,Parameters!$C$21*'Water demand'!Q339/1000))</f>
        <v>0</v>
      </c>
      <c r="R339" s="12">
        <f>IF(Control!$C$11="Highly pure",Parameters!$C$11*'Water demand'!R339/1000,IF(Control!$C$11="Tap water",0,Parameters!$C$21*'Water demand'!R339/1000))</f>
        <v>0</v>
      </c>
      <c r="S339" s="12">
        <f>IF(Control!$C$11="Highly pure",Parameters!$C$11*'Water demand'!S339/1000,IF(Control!$C$11="Tap water",0,Parameters!$C$21*'Water demand'!S339/1000))</f>
        <v>0</v>
      </c>
      <c r="T339" s="12">
        <f>IF(Control!$C$11="Highly pure",Parameters!$C$11*'Water demand'!T339/1000,IF(Control!$C$11="Tap water",0,Parameters!$C$21*'Water demand'!T339/1000))</f>
        <v>0</v>
      </c>
      <c r="U339" s="12">
        <f>IF(Control!$C$11="Highly pure",Parameters!$C$11*'Water demand'!U339/1000,IF(Control!$C$11="Tap water",0,Parameters!$C$21*'Water demand'!U339/1000))</f>
        <v>0</v>
      </c>
      <c r="V339" s="12">
        <f>IF(Control!$C$11="Highly pure",Parameters!$C$11*'Water demand'!V339/1000,IF(Control!$C$11="Tap water",0,Parameters!$C$21*'Water demand'!V339/1000))</f>
        <v>0</v>
      </c>
      <c r="W339" s="12">
        <f>IF(Control!$C$11="Highly pure",Parameters!$C$11*'Water demand'!W339/1000,IF(Control!$C$11="Tap water",0,Parameters!$C$21*'Water demand'!W339/1000))</f>
        <v>0</v>
      </c>
      <c r="X339" s="12">
        <f>IF(Control!$C$11="Highly pure",Parameters!$C$11*'Water demand'!X339/1000,IF(Control!$C$11="Tap water",0,Parameters!$C$21*'Water demand'!X339/1000))</f>
        <v>0</v>
      </c>
      <c r="Y339" s="12">
        <f>IF(Control!$C$11="Highly pure",Parameters!$C$11*'Water demand'!Y339/1000,IF(Control!$C$11="Tap water",0,Parameters!$C$21*'Water demand'!Y339/1000))</f>
        <v>0</v>
      </c>
      <c r="Z339" s="12">
        <f>IF(Control!$C$11="Highly pure",Parameters!$C$11*'Water demand'!Z339/1000,IF(Control!$C$11="Tap water",0,Parameters!$C$21*'Water demand'!Z339/1000))</f>
        <v>0</v>
      </c>
      <c r="AB339" s="7">
        <f t="shared" si="5"/>
        <v>0</v>
      </c>
    </row>
    <row r="340" spans="2:28" x14ac:dyDescent="0.2">
      <c r="B340" s="6">
        <v>44534</v>
      </c>
      <c r="C340" s="12">
        <f>IF(Control!$C$11="Highly pure",Parameters!$C$11*'Water demand'!C340/1000,IF(Control!$C$11="Tap water",0,Parameters!$C$21*'Water demand'!C340/1000))</f>
        <v>0</v>
      </c>
      <c r="D340" s="12">
        <f>IF(Control!$C$11="Highly pure",Parameters!$C$11*'Water demand'!D340/1000,IF(Control!$C$11="Tap water",0,Parameters!$C$21*'Water demand'!D340/1000))</f>
        <v>0</v>
      </c>
      <c r="E340" s="12">
        <f>IF(Control!$C$11="Highly pure",Parameters!$C$11*'Water demand'!E340/1000,IF(Control!$C$11="Tap water",0,Parameters!$C$21*'Water demand'!E340/1000))</f>
        <v>0</v>
      </c>
      <c r="F340" s="12">
        <f>IF(Control!$C$11="Highly pure",Parameters!$C$11*'Water demand'!F340/1000,IF(Control!$C$11="Tap water",0,Parameters!$C$21*'Water demand'!F340/1000))</f>
        <v>0</v>
      </c>
      <c r="G340" s="12">
        <f>IF(Control!$C$11="Highly pure",Parameters!$C$11*'Water demand'!G340/1000,IF(Control!$C$11="Tap water",0,Parameters!$C$21*'Water demand'!G340/1000))</f>
        <v>0</v>
      </c>
      <c r="H340" s="12">
        <f>IF(Control!$C$11="Highly pure",Parameters!$C$11*'Water demand'!H340/1000,IF(Control!$C$11="Tap water",0,Parameters!$C$21*'Water demand'!H340/1000))</f>
        <v>0</v>
      </c>
      <c r="I340" s="12">
        <f>IF(Control!$C$11="Highly pure",Parameters!$C$11*'Water demand'!I340/1000,IF(Control!$C$11="Tap water",0,Parameters!$C$21*'Water demand'!I340/1000))</f>
        <v>0</v>
      </c>
      <c r="J340" s="12">
        <f>IF(Control!$C$11="Highly pure",Parameters!$C$11*'Water demand'!J340/1000,IF(Control!$C$11="Tap water",0,Parameters!$C$21*'Water demand'!J340/1000))</f>
        <v>0</v>
      </c>
      <c r="K340" s="12">
        <f>IF(Control!$C$11="Highly pure",Parameters!$C$11*'Water demand'!K340/1000,IF(Control!$C$11="Tap water",0,Parameters!$C$21*'Water demand'!K340/1000))</f>
        <v>0</v>
      </c>
      <c r="L340" s="12">
        <f>IF(Control!$C$11="Highly pure",Parameters!$C$11*'Water demand'!L340/1000,IF(Control!$C$11="Tap water",0,Parameters!$C$21*'Water demand'!L340/1000))</f>
        <v>0</v>
      </c>
      <c r="M340" s="12">
        <f>IF(Control!$C$11="Highly pure",Parameters!$C$11*'Water demand'!M340/1000,IF(Control!$C$11="Tap water",0,Parameters!$C$21*'Water demand'!M340/1000))</f>
        <v>0</v>
      </c>
      <c r="N340" s="12">
        <f>IF(Control!$C$11="Highly pure",Parameters!$C$11*'Water demand'!N340/1000,IF(Control!$C$11="Tap water",0,Parameters!$C$21*'Water demand'!N340/1000))</f>
        <v>0</v>
      </c>
      <c r="O340" s="12">
        <f>IF(Control!$C$11="Highly pure",Parameters!$C$11*'Water demand'!O340/1000,IF(Control!$C$11="Tap water",0,Parameters!$C$21*'Water demand'!O340/1000))</f>
        <v>0</v>
      </c>
      <c r="P340" s="12">
        <f>IF(Control!$C$11="Highly pure",Parameters!$C$11*'Water demand'!P340/1000,IF(Control!$C$11="Tap water",0,Parameters!$C$21*'Water demand'!P340/1000))</f>
        <v>0</v>
      </c>
      <c r="Q340" s="12">
        <f>IF(Control!$C$11="Highly pure",Parameters!$C$11*'Water demand'!Q340/1000,IF(Control!$C$11="Tap water",0,Parameters!$C$21*'Water demand'!Q340/1000))</f>
        <v>0</v>
      </c>
      <c r="R340" s="12">
        <f>IF(Control!$C$11="Highly pure",Parameters!$C$11*'Water demand'!R340/1000,IF(Control!$C$11="Tap water",0,Parameters!$C$21*'Water demand'!R340/1000))</f>
        <v>0</v>
      </c>
      <c r="S340" s="12">
        <f>IF(Control!$C$11="Highly pure",Parameters!$C$11*'Water demand'!S340/1000,IF(Control!$C$11="Tap water",0,Parameters!$C$21*'Water demand'!S340/1000))</f>
        <v>0</v>
      </c>
      <c r="T340" s="12">
        <f>IF(Control!$C$11="Highly pure",Parameters!$C$11*'Water demand'!T340/1000,IF(Control!$C$11="Tap water",0,Parameters!$C$21*'Water demand'!T340/1000))</f>
        <v>0</v>
      </c>
      <c r="U340" s="12">
        <f>IF(Control!$C$11="Highly pure",Parameters!$C$11*'Water demand'!U340/1000,IF(Control!$C$11="Tap water",0,Parameters!$C$21*'Water demand'!U340/1000))</f>
        <v>0</v>
      </c>
      <c r="V340" s="12">
        <f>IF(Control!$C$11="Highly pure",Parameters!$C$11*'Water demand'!V340/1000,IF(Control!$C$11="Tap water",0,Parameters!$C$21*'Water demand'!V340/1000))</f>
        <v>0</v>
      </c>
      <c r="W340" s="12">
        <f>IF(Control!$C$11="Highly pure",Parameters!$C$11*'Water demand'!W340/1000,IF(Control!$C$11="Tap water",0,Parameters!$C$21*'Water demand'!W340/1000))</f>
        <v>0</v>
      </c>
      <c r="X340" s="12">
        <f>IF(Control!$C$11="Highly pure",Parameters!$C$11*'Water demand'!X340/1000,IF(Control!$C$11="Tap water",0,Parameters!$C$21*'Water demand'!X340/1000))</f>
        <v>0</v>
      </c>
      <c r="Y340" s="12">
        <f>IF(Control!$C$11="Highly pure",Parameters!$C$11*'Water demand'!Y340/1000,IF(Control!$C$11="Tap water",0,Parameters!$C$21*'Water demand'!Y340/1000))</f>
        <v>0</v>
      </c>
      <c r="Z340" s="12">
        <f>IF(Control!$C$11="Highly pure",Parameters!$C$11*'Water demand'!Z340/1000,IF(Control!$C$11="Tap water",0,Parameters!$C$21*'Water demand'!Z340/1000))</f>
        <v>0</v>
      </c>
      <c r="AB340" s="7">
        <f t="shared" si="5"/>
        <v>0</v>
      </c>
    </row>
    <row r="341" spans="2:28" x14ac:dyDescent="0.2">
      <c r="B341" s="6">
        <v>44535</v>
      </c>
      <c r="C341" s="12">
        <f>IF(Control!$C$11="Highly pure",Parameters!$C$11*'Water demand'!C341/1000,IF(Control!$C$11="Tap water",0,Parameters!$C$21*'Water demand'!C341/1000))</f>
        <v>0</v>
      </c>
      <c r="D341" s="12">
        <f>IF(Control!$C$11="Highly pure",Parameters!$C$11*'Water demand'!D341/1000,IF(Control!$C$11="Tap water",0,Parameters!$C$21*'Water demand'!D341/1000))</f>
        <v>0</v>
      </c>
      <c r="E341" s="12">
        <f>IF(Control!$C$11="Highly pure",Parameters!$C$11*'Water demand'!E341/1000,IF(Control!$C$11="Tap water",0,Parameters!$C$21*'Water demand'!E341/1000))</f>
        <v>0</v>
      </c>
      <c r="F341" s="12">
        <f>IF(Control!$C$11="Highly pure",Parameters!$C$11*'Water demand'!F341/1000,IF(Control!$C$11="Tap water",0,Parameters!$C$21*'Water demand'!F341/1000))</f>
        <v>0</v>
      </c>
      <c r="G341" s="12">
        <f>IF(Control!$C$11="Highly pure",Parameters!$C$11*'Water demand'!G341/1000,IF(Control!$C$11="Tap water",0,Parameters!$C$21*'Water demand'!G341/1000))</f>
        <v>0</v>
      </c>
      <c r="H341" s="12">
        <f>IF(Control!$C$11="Highly pure",Parameters!$C$11*'Water demand'!H341/1000,IF(Control!$C$11="Tap water",0,Parameters!$C$21*'Water demand'!H341/1000))</f>
        <v>0</v>
      </c>
      <c r="I341" s="12">
        <f>IF(Control!$C$11="Highly pure",Parameters!$C$11*'Water demand'!I341/1000,IF(Control!$C$11="Tap water",0,Parameters!$C$21*'Water demand'!I341/1000))</f>
        <v>0</v>
      </c>
      <c r="J341" s="12">
        <f>IF(Control!$C$11="Highly pure",Parameters!$C$11*'Water demand'!J341/1000,IF(Control!$C$11="Tap water",0,Parameters!$C$21*'Water demand'!J341/1000))</f>
        <v>0</v>
      </c>
      <c r="K341" s="12">
        <f>IF(Control!$C$11="Highly pure",Parameters!$C$11*'Water demand'!K341/1000,IF(Control!$C$11="Tap water",0,Parameters!$C$21*'Water demand'!K341/1000))</f>
        <v>0</v>
      </c>
      <c r="L341" s="12">
        <f>IF(Control!$C$11="Highly pure",Parameters!$C$11*'Water demand'!L341/1000,IF(Control!$C$11="Tap water",0,Parameters!$C$21*'Water demand'!L341/1000))</f>
        <v>0</v>
      </c>
      <c r="M341" s="12">
        <f>IF(Control!$C$11="Highly pure",Parameters!$C$11*'Water demand'!M341/1000,IF(Control!$C$11="Tap water",0,Parameters!$C$21*'Water demand'!M341/1000))</f>
        <v>0</v>
      </c>
      <c r="N341" s="12">
        <f>IF(Control!$C$11="Highly pure",Parameters!$C$11*'Water demand'!N341/1000,IF(Control!$C$11="Tap water",0,Parameters!$C$21*'Water demand'!N341/1000))</f>
        <v>0</v>
      </c>
      <c r="O341" s="12">
        <f>IF(Control!$C$11="Highly pure",Parameters!$C$11*'Water demand'!O341/1000,IF(Control!$C$11="Tap water",0,Parameters!$C$21*'Water demand'!O341/1000))</f>
        <v>0</v>
      </c>
      <c r="P341" s="12">
        <f>IF(Control!$C$11="Highly pure",Parameters!$C$11*'Water demand'!P341/1000,IF(Control!$C$11="Tap water",0,Parameters!$C$21*'Water demand'!P341/1000))</f>
        <v>0</v>
      </c>
      <c r="Q341" s="12">
        <f>IF(Control!$C$11="Highly pure",Parameters!$C$11*'Water demand'!Q341/1000,IF(Control!$C$11="Tap water",0,Parameters!$C$21*'Water demand'!Q341/1000))</f>
        <v>0</v>
      </c>
      <c r="R341" s="12">
        <f>IF(Control!$C$11="Highly pure",Parameters!$C$11*'Water demand'!R341/1000,IF(Control!$C$11="Tap water",0,Parameters!$C$21*'Water demand'!R341/1000))</f>
        <v>0</v>
      </c>
      <c r="S341" s="12">
        <f>IF(Control!$C$11="Highly pure",Parameters!$C$11*'Water demand'!S341/1000,IF(Control!$C$11="Tap water",0,Parameters!$C$21*'Water demand'!S341/1000))</f>
        <v>0</v>
      </c>
      <c r="T341" s="12">
        <f>IF(Control!$C$11="Highly pure",Parameters!$C$11*'Water demand'!T341/1000,IF(Control!$C$11="Tap water",0,Parameters!$C$21*'Water demand'!T341/1000))</f>
        <v>0</v>
      </c>
      <c r="U341" s="12">
        <f>IF(Control!$C$11="Highly pure",Parameters!$C$11*'Water demand'!U341/1000,IF(Control!$C$11="Tap water",0,Parameters!$C$21*'Water demand'!U341/1000))</f>
        <v>0</v>
      </c>
      <c r="V341" s="12">
        <f>IF(Control!$C$11="Highly pure",Parameters!$C$11*'Water demand'!V341/1000,IF(Control!$C$11="Tap water",0,Parameters!$C$21*'Water demand'!V341/1000))</f>
        <v>0</v>
      </c>
      <c r="W341" s="12">
        <f>IF(Control!$C$11="Highly pure",Parameters!$C$11*'Water demand'!W341/1000,IF(Control!$C$11="Tap water",0,Parameters!$C$21*'Water demand'!W341/1000))</f>
        <v>0</v>
      </c>
      <c r="X341" s="12">
        <f>IF(Control!$C$11="Highly pure",Parameters!$C$11*'Water demand'!X341/1000,IF(Control!$C$11="Tap water",0,Parameters!$C$21*'Water demand'!X341/1000))</f>
        <v>0</v>
      </c>
      <c r="Y341" s="12">
        <f>IF(Control!$C$11="Highly pure",Parameters!$C$11*'Water demand'!Y341/1000,IF(Control!$C$11="Tap water",0,Parameters!$C$21*'Water demand'!Y341/1000))</f>
        <v>0</v>
      </c>
      <c r="Z341" s="12">
        <f>IF(Control!$C$11="Highly pure",Parameters!$C$11*'Water demand'!Z341/1000,IF(Control!$C$11="Tap water",0,Parameters!$C$21*'Water demand'!Z341/1000))</f>
        <v>0</v>
      </c>
      <c r="AB341" s="7">
        <f t="shared" si="5"/>
        <v>0</v>
      </c>
    </row>
    <row r="342" spans="2:28" x14ac:dyDescent="0.2">
      <c r="B342" s="6">
        <v>44536</v>
      </c>
      <c r="C342" s="12">
        <f>IF(Control!$C$11="Highly pure",Parameters!$C$11*'Water demand'!C342/1000,IF(Control!$C$11="Tap water",0,Parameters!$C$21*'Water demand'!C342/1000))</f>
        <v>0</v>
      </c>
      <c r="D342" s="12">
        <f>IF(Control!$C$11="Highly pure",Parameters!$C$11*'Water demand'!D342/1000,IF(Control!$C$11="Tap water",0,Parameters!$C$21*'Water demand'!D342/1000))</f>
        <v>0</v>
      </c>
      <c r="E342" s="12">
        <f>IF(Control!$C$11="Highly pure",Parameters!$C$11*'Water demand'!E342/1000,IF(Control!$C$11="Tap water",0,Parameters!$C$21*'Water demand'!E342/1000))</f>
        <v>0</v>
      </c>
      <c r="F342" s="12">
        <f>IF(Control!$C$11="Highly pure",Parameters!$C$11*'Water demand'!F342/1000,IF(Control!$C$11="Tap water",0,Parameters!$C$21*'Water demand'!F342/1000))</f>
        <v>0</v>
      </c>
      <c r="G342" s="12">
        <f>IF(Control!$C$11="Highly pure",Parameters!$C$11*'Water demand'!G342/1000,IF(Control!$C$11="Tap water",0,Parameters!$C$21*'Water demand'!G342/1000))</f>
        <v>0</v>
      </c>
      <c r="H342" s="12">
        <f>IF(Control!$C$11="Highly pure",Parameters!$C$11*'Water demand'!H342/1000,IF(Control!$C$11="Tap water",0,Parameters!$C$21*'Water demand'!H342/1000))</f>
        <v>0</v>
      </c>
      <c r="I342" s="12">
        <f>IF(Control!$C$11="Highly pure",Parameters!$C$11*'Water demand'!I342/1000,IF(Control!$C$11="Tap water",0,Parameters!$C$21*'Water demand'!I342/1000))</f>
        <v>0</v>
      </c>
      <c r="J342" s="12">
        <f>IF(Control!$C$11="Highly pure",Parameters!$C$11*'Water demand'!J342/1000,IF(Control!$C$11="Tap water",0,Parameters!$C$21*'Water demand'!J342/1000))</f>
        <v>0</v>
      </c>
      <c r="K342" s="12">
        <f>IF(Control!$C$11="Highly pure",Parameters!$C$11*'Water demand'!K342/1000,IF(Control!$C$11="Tap water",0,Parameters!$C$21*'Water demand'!K342/1000))</f>
        <v>0</v>
      </c>
      <c r="L342" s="12">
        <f>IF(Control!$C$11="Highly pure",Parameters!$C$11*'Water demand'!L342/1000,IF(Control!$C$11="Tap water",0,Parameters!$C$21*'Water demand'!L342/1000))</f>
        <v>0</v>
      </c>
      <c r="M342" s="12">
        <f>IF(Control!$C$11="Highly pure",Parameters!$C$11*'Water demand'!M342/1000,IF(Control!$C$11="Tap water",0,Parameters!$C$21*'Water demand'!M342/1000))</f>
        <v>0</v>
      </c>
      <c r="N342" s="12">
        <f>IF(Control!$C$11="Highly pure",Parameters!$C$11*'Water demand'!N342/1000,IF(Control!$C$11="Tap water",0,Parameters!$C$21*'Water demand'!N342/1000))</f>
        <v>0</v>
      </c>
      <c r="O342" s="12">
        <f>IF(Control!$C$11="Highly pure",Parameters!$C$11*'Water demand'!O342/1000,IF(Control!$C$11="Tap water",0,Parameters!$C$21*'Water demand'!O342/1000))</f>
        <v>0</v>
      </c>
      <c r="P342" s="12">
        <f>IF(Control!$C$11="Highly pure",Parameters!$C$11*'Water demand'!P342/1000,IF(Control!$C$11="Tap water",0,Parameters!$C$21*'Water demand'!P342/1000))</f>
        <v>0</v>
      </c>
      <c r="Q342" s="12">
        <f>IF(Control!$C$11="Highly pure",Parameters!$C$11*'Water demand'!Q342/1000,IF(Control!$C$11="Tap water",0,Parameters!$C$21*'Water demand'!Q342/1000))</f>
        <v>0</v>
      </c>
      <c r="R342" s="12">
        <f>IF(Control!$C$11="Highly pure",Parameters!$C$11*'Water demand'!R342/1000,IF(Control!$C$11="Tap water",0,Parameters!$C$21*'Water demand'!R342/1000))</f>
        <v>0</v>
      </c>
      <c r="S342" s="12">
        <f>IF(Control!$C$11="Highly pure",Parameters!$C$11*'Water demand'!S342/1000,IF(Control!$C$11="Tap water",0,Parameters!$C$21*'Water demand'!S342/1000))</f>
        <v>0</v>
      </c>
      <c r="T342" s="12">
        <f>IF(Control!$C$11="Highly pure",Parameters!$C$11*'Water demand'!T342/1000,IF(Control!$C$11="Tap water",0,Parameters!$C$21*'Water demand'!T342/1000))</f>
        <v>0</v>
      </c>
      <c r="U342" s="12">
        <f>IF(Control!$C$11="Highly pure",Parameters!$C$11*'Water demand'!U342/1000,IF(Control!$C$11="Tap water",0,Parameters!$C$21*'Water demand'!U342/1000))</f>
        <v>0</v>
      </c>
      <c r="V342" s="12">
        <f>IF(Control!$C$11="Highly pure",Parameters!$C$11*'Water demand'!V342/1000,IF(Control!$C$11="Tap water",0,Parameters!$C$21*'Water demand'!V342/1000))</f>
        <v>0</v>
      </c>
      <c r="W342" s="12">
        <f>IF(Control!$C$11="Highly pure",Parameters!$C$11*'Water demand'!W342/1000,IF(Control!$C$11="Tap water",0,Parameters!$C$21*'Water demand'!W342/1000))</f>
        <v>0</v>
      </c>
      <c r="X342" s="12">
        <f>IF(Control!$C$11="Highly pure",Parameters!$C$11*'Water demand'!X342/1000,IF(Control!$C$11="Tap water",0,Parameters!$C$21*'Water demand'!X342/1000))</f>
        <v>0</v>
      </c>
      <c r="Y342" s="12">
        <f>IF(Control!$C$11="Highly pure",Parameters!$C$11*'Water demand'!Y342/1000,IF(Control!$C$11="Tap water",0,Parameters!$C$21*'Water demand'!Y342/1000))</f>
        <v>0</v>
      </c>
      <c r="Z342" s="12">
        <f>IF(Control!$C$11="Highly pure",Parameters!$C$11*'Water demand'!Z342/1000,IF(Control!$C$11="Tap water",0,Parameters!$C$21*'Water demand'!Z342/1000))</f>
        <v>0</v>
      </c>
      <c r="AB342" s="7">
        <f t="shared" si="5"/>
        <v>0</v>
      </c>
    </row>
    <row r="343" spans="2:28" x14ac:dyDescent="0.2">
      <c r="B343" s="6">
        <v>44537</v>
      </c>
      <c r="C343" s="12">
        <f>IF(Control!$C$11="Highly pure",Parameters!$C$11*'Water demand'!C343/1000,IF(Control!$C$11="Tap water",0,Parameters!$C$21*'Water demand'!C343/1000))</f>
        <v>0</v>
      </c>
      <c r="D343" s="12">
        <f>IF(Control!$C$11="Highly pure",Parameters!$C$11*'Water demand'!D343/1000,IF(Control!$C$11="Tap water",0,Parameters!$C$21*'Water demand'!D343/1000))</f>
        <v>0</v>
      </c>
      <c r="E343" s="12">
        <f>IF(Control!$C$11="Highly pure",Parameters!$C$11*'Water demand'!E343/1000,IF(Control!$C$11="Tap water",0,Parameters!$C$21*'Water demand'!E343/1000))</f>
        <v>0</v>
      </c>
      <c r="F343" s="12">
        <f>IF(Control!$C$11="Highly pure",Parameters!$C$11*'Water demand'!F343/1000,IF(Control!$C$11="Tap water",0,Parameters!$C$21*'Water demand'!F343/1000))</f>
        <v>0</v>
      </c>
      <c r="G343" s="12">
        <f>IF(Control!$C$11="Highly pure",Parameters!$C$11*'Water demand'!G343/1000,IF(Control!$C$11="Tap water",0,Parameters!$C$21*'Water demand'!G343/1000))</f>
        <v>0</v>
      </c>
      <c r="H343" s="12">
        <f>IF(Control!$C$11="Highly pure",Parameters!$C$11*'Water demand'!H343/1000,IF(Control!$C$11="Tap water",0,Parameters!$C$21*'Water demand'!H343/1000))</f>
        <v>0</v>
      </c>
      <c r="I343" s="12">
        <f>IF(Control!$C$11="Highly pure",Parameters!$C$11*'Water demand'!I343/1000,IF(Control!$C$11="Tap water",0,Parameters!$C$21*'Water demand'!I343/1000))</f>
        <v>0</v>
      </c>
      <c r="J343" s="12">
        <f>IF(Control!$C$11="Highly pure",Parameters!$C$11*'Water demand'!J343/1000,IF(Control!$C$11="Tap water",0,Parameters!$C$21*'Water demand'!J343/1000))</f>
        <v>0</v>
      </c>
      <c r="K343" s="12">
        <f>IF(Control!$C$11="Highly pure",Parameters!$C$11*'Water demand'!K343/1000,IF(Control!$C$11="Tap water",0,Parameters!$C$21*'Water demand'!K343/1000))</f>
        <v>0</v>
      </c>
      <c r="L343" s="12">
        <f>IF(Control!$C$11="Highly pure",Parameters!$C$11*'Water demand'!L343/1000,IF(Control!$C$11="Tap water",0,Parameters!$C$21*'Water demand'!L343/1000))</f>
        <v>0</v>
      </c>
      <c r="M343" s="12">
        <f>IF(Control!$C$11="Highly pure",Parameters!$C$11*'Water demand'!M343/1000,IF(Control!$C$11="Tap water",0,Parameters!$C$21*'Water demand'!M343/1000))</f>
        <v>0</v>
      </c>
      <c r="N343" s="12">
        <f>IF(Control!$C$11="Highly pure",Parameters!$C$11*'Water demand'!N343/1000,IF(Control!$C$11="Tap water",0,Parameters!$C$21*'Water demand'!N343/1000))</f>
        <v>0</v>
      </c>
      <c r="O343" s="12">
        <f>IF(Control!$C$11="Highly pure",Parameters!$C$11*'Water demand'!O343/1000,IF(Control!$C$11="Tap water",0,Parameters!$C$21*'Water demand'!O343/1000))</f>
        <v>0</v>
      </c>
      <c r="P343" s="12">
        <f>IF(Control!$C$11="Highly pure",Parameters!$C$11*'Water demand'!P343/1000,IF(Control!$C$11="Tap water",0,Parameters!$C$21*'Water demand'!P343/1000))</f>
        <v>0</v>
      </c>
      <c r="Q343" s="12">
        <f>IF(Control!$C$11="Highly pure",Parameters!$C$11*'Water demand'!Q343/1000,IF(Control!$C$11="Tap water",0,Parameters!$C$21*'Water demand'!Q343/1000))</f>
        <v>0</v>
      </c>
      <c r="R343" s="12">
        <f>IF(Control!$C$11="Highly pure",Parameters!$C$11*'Water demand'!R343/1000,IF(Control!$C$11="Tap water",0,Parameters!$C$21*'Water demand'!R343/1000))</f>
        <v>0</v>
      </c>
      <c r="S343" s="12">
        <f>IF(Control!$C$11="Highly pure",Parameters!$C$11*'Water demand'!S343/1000,IF(Control!$C$11="Tap water",0,Parameters!$C$21*'Water demand'!S343/1000))</f>
        <v>0</v>
      </c>
      <c r="T343" s="12">
        <f>IF(Control!$C$11="Highly pure",Parameters!$C$11*'Water demand'!T343/1000,IF(Control!$C$11="Tap water",0,Parameters!$C$21*'Water demand'!T343/1000))</f>
        <v>0</v>
      </c>
      <c r="U343" s="12">
        <f>IF(Control!$C$11="Highly pure",Parameters!$C$11*'Water demand'!U343/1000,IF(Control!$C$11="Tap water",0,Parameters!$C$21*'Water demand'!U343/1000))</f>
        <v>0</v>
      </c>
      <c r="V343" s="12">
        <f>IF(Control!$C$11="Highly pure",Parameters!$C$11*'Water demand'!V343/1000,IF(Control!$C$11="Tap water",0,Parameters!$C$21*'Water demand'!V343/1000))</f>
        <v>0</v>
      </c>
      <c r="W343" s="12">
        <f>IF(Control!$C$11="Highly pure",Parameters!$C$11*'Water demand'!W343/1000,IF(Control!$C$11="Tap water",0,Parameters!$C$21*'Water demand'!W343/1000))</f>
        <v>0</v>
      </c>
      <c r="X343" s="12">
        <f>IF(Control!$C$11="Highly pure",Parameters!$C$11*'Water demand'!X343/1000,IF(Control!$C$11="Tap water",0,Parameters!$C$21*'Water demand'!X343/1000))</f>
        <v>0</v>
      </c>
      <c r="Y343" s="12">
        <f>IF(Control!$C$11="Highly pure",Parameters!$C$11*'Water demand'!Y343/1000,IF(Control!$C$11="Tap water",0,Parameters!$C$21*'Water demand'!Y343/1000))</f>
        <v>0</v>
      </c>
      <c r="Z343" s="12">
        <f>IF(Control!$C$11="Highly pure",Parameters!$C$11*'Water demand'!Z343/1000,IF(Control!$C$11="Tap water",0,Parameters!$C$21*'Water demand'!Z343/1000))</f>
        <v>0</v>
      </c>
      <c r="AB343" s="7">
        <f t="shared" si="5"/>
        <v>0</v>
      </c>
    </row>
    <row r="344" spans="2:28" x14ac:dyDescent="0.2">
      <c r="B344" s="6">
        <v>44538</v>
      </c>
      <c r="C344" s="12">
        <f>IF(Control!$C$11="Highly pure",Parameters!$C$11*'Water demand'!C344/1000,IF(Control!$C$11="Tap water",0,Parameters!$C$21*'Water demand'!C344/1000))</f>
        <v>0</v>
      </c>
      <c r="D344" s="12">
        <f>IF(Control!$C$11="Highly pure",Parameters!$C$11*'Water demand'!D344/1000,IF(Control!$C$11="Tap water",0,Parameters!$C$21*'Water demand'!D344/1000))</f>
        <v>0</v>
      </c>
      <c r="E344" s="12">
        <f>IF(Control!$C$11="Highly pure",Parameters!$C$11*'Water demand'!E344/1000,IF(Control!$C$11="Tap water",0,Parameters!$C$21*'Water demand'!E344/1000))</f>
        <v>0</v>
      </c>
      <c r="F344" s="12">
        <f>IF(Control!$C$11="Highly pure",Parameters!$C$11*'Water demand'!F344/1000,IF(Control!$C$11="Tap water",0,Parameters!$C$21*'Water demand'!F344/1000))</f>
        <v>0</v>
      </c>
      <c r="G344" s="12">
        <f>IF(Control!$C$11="Highly pure",Parameters!$C$11*'Water demand'!G344/1000,IF(Control!$C$11="Tap water",0,Parameters!$C$21*'Water demand'!G344/1000))</f>
        <v>0</v>
      </c>
      <c r="H344" s="12">
        <f>IF(Control!$C$11="Highly pure",Parameters!$C$11*'Water demand'!H344/1000,IF(Control!$C$11="Tap water",0,Parameters!$C$21*'Water demand'!H344/1000))</f>
        <v>0</v>
      </c>
      <c r="I344" s="12">
        <f>IF(Control!$C$11="Highly pure",Parameters!$C$11*'Water demand'!I344/1000,IF(Control!$C$11="Tap water",0,Parameters!$C$21*'Water demand'!I344/1000))</f>
        <v>0</v>
      </c>
      <c r="J344" s="12">
        <f>IF(Control!$C$11="Highly pure",Parameters!$C$11*'Water demand'!J344/1000,IF(Control!$C$11="Tap water",0,Parameters!$C$21*'Water demand'!J344/1000))</f>
        <v>0</v>
      </c>
      <c r="K344" s="12">
        <f>IF(Control!$C$11="Highly pure",Parameters!$C$11*'Water demand'!K344/1000,IF(Control!$C$11="Tap water",0,Parameters!$C$21*'Water demand'!K344/1000))</f>
        <v>0</v>
      </c>
      <c r="L344" s="12">
        <f>IF(Control!$C$11="Highly pure",Parameters!$C$11*'Water demand'!L344/1000,IF(Control!$C$11="Tap water",0,Parameters!$C$21*'Water demand'!L344/1000))</f>
        <v>0</v>
      </c>
      <c r="M344" s="12">
        <f>IF(Control!$C$11="Highly pure",Parameters!$C$11*'Water demand'!M344/1000,IF(Control!$C$11="Tap water",0,Parameters!$C$21*'Water demand'!M344/1000))</f>
        <v>0</v>
      </c>
      <c r="N344" s="12">
        <f>IF(Control!$C$11="Highly pure",Parameters!$C$11*'Water demand'!N344/1000,IF(Control!$C$11="Tap water",0,Parameters!$C$21*'Water demand'!N344/1000))</f>
        <v>0</v>
      </c>
      <c r="O344" s="12">
        <f>IF(Control!$C$11="Highly pure",Parameters!$C$11*'Water demand'!O344/1000,IF(Control!$C$11="Tap water",0,Parameters!$C$21*'Water demand'!O344/1000))</f>
        <v>0</v>
      </c>
      <c r="P344" s="12">
        <f>IF(Control!$C$11="Highly pure",Parameters!$C$11*'Water demand'!P344/1000,IF(Control!$C$11="Tap water",0,Parameters!$C$21*'Water demand'!P344/1000))</f>
        <v>0</v>
      </c>
      <c r="Q344" s="12">
        <f>IF(Control!$C$11="Highly pure",Parameters!$C$11*'Water demand'!Q344/1000,IF(Control!$C$11="Tap water",0,Parameters!$C$21*'Water demand'!Q344/1000))</f>
        <v>0</v>
      </c>
      <c r="R344" s="12">
        <f>IF(Control!$C$11="Highly pure",Parameters!$C$11*'Water demand'!R344/1000,IF(Control!$C$11="Tap water",0,Parameters!$C$21*'Water demand'!R344/1000))</f>
        <v>0</v>
      </c>
      <c r="S344" s="12">
        <f>IF(Control!$C$11="Highly pure",Parameters!$C$11*'Water demand'!S344/1000,IF(Control!$C$11="Tap water",0,Parameters!$C$21*'Water demand'!S344/1000))</f>
        <v>0</v>
      </c>
      <c r="T344" s="12">
        <f>IF(Control!$C$11="Highly pure",Parameters!$C$11*'Water demand'!T344/1000,IF(Control!$C$11="Tap water",0,Parameters!$C$21*'Water demand'!T344/1000))</f>
        <v>0</v>
      </c>
      <c r="U344" s="12">
        <f>IF(Control!$C$11="Highly pure",Parameters!$C$11*'Water demand'!U344/1000,IF(Control!$C$11="Tap water",0,Parameters!$C$21*'Water demand'!U344/1000))</f>
        <v>0</v>
      </c>
      <c r="V344" s="12">
        <f>IF(Control!$C$11="Highly pure",Parameters!$C$11*'Water demand'!V344/1000,IF(Control!$C$11="Tap water",0,Parameters!$C$21*'Water demand'!V344/1000))</f>
        <v>0</v>
      </c>
      <c r="W344" s="12">
        <f>IF(Control!$C$11="Highly pure",Parameters!$C$11*'Water demand'!W344/1000,IF(Control!$C$11="Tap water",0,Parameters!$C$21*'Water demand'!W344/1000))</f>
        <v>0</v>
      </c>
      <c r="X344" s="12">
        <f>IF(Control!$C$11="Highly pure",Parameters!$C$11*'Water demand'!X344/1000,IF(Control!$C$11="Tap water",0,Parameters!$C$21*'Water demand'!X344/1000))</f>
        <v>0</v>
      </c>
      <c r="Y344" s="12">
        <f>IF(Control!$C$11="Highly pure",Parameters!$C$11*'Water demand'!Y344/1000,IF(Control!$C$11="Tap water",0,Parameters!$C$21*'Water demand'!Y344/1000))</f>
        <v>0</v>
      </c>
      <c r="Z344" s="12">
        <f>IF(Control!$C$11="Highly pure",Parameters!$C$11*'Water demand'!Z344/1000,IF(Control!$C$11="Tap water",0,Parameters!$C$21*'Water demand'!Z344/1000))</f>
        <v>0</v>
      </c>
      <c r="AB344" s="7">
        <f t="shared" si="5"/>
        <v>0</v>
      </c>
    </row>
    <row r="345" spans="2:28" x14ac:dyDescent="0.2">
      <c r="B345" s="6">
        <v>44539</v>
      </c>
      <c r="C345" s="12">
        <f>IF(Control!$C$11="Highly pure",Parameters!$C$11*'Water demand'!C345/1000,IF(Control!$C$11="Tap water",0,Parameters!$C$21*'Water demand'!C345/1000))</f>
        <v>0</v>
      </c>
      <c r="D345" s="12">
        <f>IF(Control!$C$11="Highly pure",Parameters!$C$11*'Water demand'!D345/1000,IF(Control!$C$11="Tap water",0,Parameters!$C$21*'Water demand'!D345/1000))</f>
        <v>0</v>
      </c>
      <c r="E345" s="12">
        <f>IF(Control!$C$11="Highly pure",Parameters!$C$11*'Water demand'!E345/1000,IF(Control!$C$11="Tap water",0,Parameters!$C$21*'Water demand'!E345/1000))</f>
        <v>0</v>
      </c>
      <c r="F345" s="12">
        <f>IF(Control!$C$11="Highly pure",Parameters!$C$11*'Water demand'!F345/1000,IF(Control!$C$11="Tap water",0,Parameters!$C$21*'Water demand'!F345/1000))</f>
        <v>0</v>
      </c>
      <c r="G345" s="12">
        <f>IF(Control!$C$11="Highly pure",Parameters!$C$11*'Water demand'!G345/1000,IF(Control!$C$11="Tap water",0,Parameters!$C$21*'Water demand'!G345/1000))</f>
        <v>0</v>
      </c>
      <c r="H345" s="12">
        <f>IF(Control!$C$11="Highly pure",Parameters!$C$11*'Water demand'!H345/1000,IF(Control!$C$11="Tap water",0,Parameters!$C$21*'Water demand'!H345/1000))</f>
        <v>0</v>
      </c>
      <c r="I345" s="12">
        <f>IF(Control!$C$11="Highly pure",Parameters!$C$11*'Water demand'!I345/1000,IF(Control!$C$11="Tap water",0,Parameters!$C$21*'Water demand'!I345/1000))</f>
        <v>0</v>
      </c>
      <c r="J345" s="12">
        <f>IF(Control!$C$11="Highly pure",Parameters!$C$11*'Water demand'!J345/1000,IF(Control!$C$11="Tap water",0,Parameters!$C$21*'Water demand'!J345/1000))</f>
        <v>0</v>
      </c>
      <c r="K345" s="12">
        <f>IF(Control!$C$11="Highly pure",Parameters!$C$11*'Water demand'!K345/1000,IF(Control!$C$11="Tap water",0,Parameters!$C$21*'Water demand'!K345/1000))</f>
        <v>0</v>
      </c>
      <c r="L345" s="12">
        <f>IF(Control!$C$11="Highly pure",Parameters!$C$11*'Water demand'!L345/1000,IF(Control!$C$11="Tap water",0,Parameters!$C$21*'Water demand'!L345/1000))</f>
        <v>0</v>
      </c>
      <c r="M345" s="12">
        <f>IF(Control!$C$11="Highly pure",Parameters!$C$11*'Water demand'!M345/1000,IF(Control!$C$11="Tap water",0,Parameters!$C$21*'Water demand'!M345/1000))</f>
        <v>0</v>
      </c>
      <c r="N345" s="12">
        <f>IF(Control!$C$11="Highly pure",Parameters!$C$11*'Water demand'!N345/1000,IF(Control!$C$11="Tap water",0,Parameters!$C$21*'Water demand'!N345/1000))</f>
        <v>0</v>
      </c>
      <c r="O345" s="12">
        <f>IF(Control!$C$11="Highly pure",Parameters!$C$11*'Water demand'!O345/1000,IF(Control!$C$11="Tap water",0,Parameters!$C$21*'Water demand'!O345/1000))</f>
        <v>0</v>
      </c>
      <c r="P345" s="12">
        <f>IF(Control!$C$11="Highly pure",Parameters!$C$11*'Water demand'!P345/1000,IF(Control!$C$11="Tap water",0,Parameters!$C$21*'Water demand'!P345/1000))</f>
        <v>0</v>
      </c>
      <c r="Q345" s="12">
        <f>IF(Control!$C$11="Highly pure",Parameters!$C$11*'Water demand'!Q345/1000,IF(Control!$C$11="Tap water",0,Parameters!$C$21*'Water demand'!Q345/1000))</f>
        <v>0</v>
      </c>
      <c r="R345" s="12">
        <f>IF(Control!$C$11="Highly pure",Parameters!$C$11*'Water demand'!R345/1000,IF(Control!$C$11="Tap water",0,Parameters!$C$21*'Water demand'!R345/1000))</f>
        <v>0</v>
      </c>
      <c r="S345" s="12">
        <f>IF(Control!$C$11="Highly pure",Parameters!$C$11*'Water demand'!S345/1000,IF(Control!$C$11="Tap water",0,Parameters!$C$21*'Water demand'!S345/1000))</f>
        <v>0</v>
      </c>
      <c r="T345" s="12">
        <f>IF(Control!$C$11="Highly pure",Parameters!$C$11*'Water demand'!T345/1000,IF(Control!$C$11="Tap water",0,Parameters!$C$21*'Water demand'!T345/1000))</f>
        <v>0</v>
      </c>
      <c r="U345" s="12">
        <f>IF(Control!$C$11="Highly pure",Parameters!$C$11*'Water demand'!U345/1000,IF(Control!$C$11="Tap water",0,Parameters!$C$21*'Water demand'!U345/1000))</f>
        <v>0</v>
      </c>
      <c r="V345" s="12">
        <f>IF(Control!$C$11="Highly pure",Parameters!$C$11*'Water demand'!V345/1000,IF(Control!$C$11="Tap water",0,Parameters!$C$21*'Water demand'!V345/1000))</f>
        <v>0</v>
      </c>
      <c r="W345" s="12">
        <f>IF(Control!$C$11="Highly pure",Parameters!$C$11*'Water demand'!W345/1000,IF(Control!$C$11="Tap water",0,Parameters!$C$21*'Water demand'!W345/1000))</f>
        <v>0</v>
      </c>
      <c r="X345" s="12">
        <f>IF(Control!$C$11="Highly pure",Parameters!$C$11*'Water demand'!X345/1000,IF(Control!$C$11="Tap water",0,Parameters!$C$21*'Water demand'!X345/1000))</f>
        <v>0</v>
      </c>
      <c r="Y345" s="12">
        <f>IF(Control!$C$11="Highly pure",Parameters!$C$11*'Water demand'!Y345/1000,IF(Control!$C$11="Tap water",0,Parameters!$C$21*'Water demand'!Y345/1000))</f>
        <v>0</v>
      </c>
      <c r="Z345" s="12">
        <f>IF(Control!$C$11="Highly pure",Parameters!$C$11*'Water demand'!Z345/1000,IF(Control!$C$11="Tap water",0,Parameters!$C$21*'Water demand'!Z345/1000))</f>
        <v>0</v>
      </c>
      <c r="AB345" s="7">
        <f t="shared" si="5"/>
        <v>0</v>
      </c>
    </row>
    <row r="346" spans="2:28" x14ac:dyDescent="0.2">
      <c r="B346" s="6">
        <v>44540</v>
      </c>
      <c r="C346" s="12">
        <f>IF(Control!$C$11="Highly pure",Parameters!$C$11*'Water demand'!C346/1000,IF(Control!$C$11="Tap water",0,Parameters!$C$21*'Water demand'!C346/1000))</f>
        <v>0</v>
      </c>
      <c r="D346" s="12">
        <f>IF(Control!$C$11="Highly pure",Parameters!$C$11*'Water demand'!D346/1000,IF(Control!$C$11="Tap water",0,Parameters!$C$21*'Water demand'!D346/1000))</f>
        <v>0</v>
      </c>
      <c r="E346" s="12">
        <f>IF(Control!$C$11="Highly pure",Parameters!$C$11*'Water demand'!E346/1000,IF(Control!$C$11="Tap water",0,Parameters!$C$21*'Water demand'!E346/1000))</f>
        <v>0</v>
      </c>
      <c r="F346" s="12">
        <f>IF(Control!$C$11="Highly pure",Parameters!$C$11*'Water demand'!F346/1000,IF(Control!$C$11="Tap water",0,Parameters!$C$21*'Water demand'!F346/1000))</f>
        <v>0</v>
      </c>
      <c r="G346" s="12">
        <f>IF(Control!$C$11="Highly pure",Parameters!$C$11*'Water demand'!G346/1000,IF(Control!$C$11="Tap water",0,Parameters!$C$21*'Water demand'!G346/1000))</f>
        <v>0</v>
      </c>
      <c r="H346" s="12">
        <f>IF(Control!$C$11="Highly pure",Parameters!$C$11*'Water demand'!H346/1000,IF(Control!$C$11="Tap water",0,Parameters!$C$21*'Water demand'!H346/1000))</f>
        <v>0</v>
      </c>
      <c r="I346" s="12">
        <f>IF(Control!$C$11="Highly pure",Parameters!$C$11*'Water demand'!I346/1000,IF(Control!$C$11="Tap water",0,Parameters!$C$21*'Water demand'!I346/1000))</f>
        <v>0</v>
      </c>
      <c r="J346" s="12">
        <f>IF(Control!$C$11="Highly pure",Parameters!$C$11*'Water demand'!J346/1000,IF(Control!$C$11="Tap water",0,Parameters!$C$21*'Water demand'!J346/1000))</f>
        <v>0</v>
      </c>
      <c r="K346" s="12">
        <f>IF(Control!$C$11="Highly pure",Parameters!$C$11*'Water demand'!K346/1000,IF(Control!$C$11="Tap water",0,Parameters!$C$21*'Water demand'!K346/1000))</f>
        <v>0</v>
      </c>
      <c r="L346" s="12">
        <f>IF(Control!$C$11="Highly pure",Parameters!$C$11*'Water demand'!L346/1000,IF(Control!$C$11="Tap water",0,Parameters!$C$21*'Water demand'!L346/1000))</f>
        <v>0</v>
      </c>
      <c r="M346" s="12">
        <f>IF(Control!$C$11="Highly pure",Parameters!$C$11*'Water demand'!M346/1000,IF(Control!$C$11="Tap water",0,Parameters!$C$21*'Water demand'!M346/1000))</f>
        <v>0</v>
      </c>
      <c r="N346" s="12">
        <f>IF(Control!$C$11="Highly pure",Parameters!$C$11*'Water demand'!N346/1000,IF(Control!$C$11="Tap water",0,Parameters!$C$21*'Water demand'!N346/1000))</f>
        <v>0</v>
      </c>
      <c r="O346" s="12">
        <f>IF(Control!$C$11="Highly pure",Parameters!$C$11*'Water demand'!O346/1000,IF(Control!$C$11="Tap water",0,Parameters!$C$21*'Water demand'!O346/1000))</f>
        <v>0</v>
      </c>
      <c r="P346" s="12">
        <f>IF(Control!$C$11="Highly pure",Parameters!$C$11*'Water demand'!P346/1000,IF(Control!$C$11="Tap water",0,Parameters!$C$21*'Water demand'!P346/1000))</f>
        <v>0</v>
      </c>
      <c r="Q346" s="12">
        <f>IF(Control!$C$11="Highly pure",Parameters!$C$11*'Water demand'!Q346/1000,IF(Control!$C$11="Tap water",0,Parameters!$C$21*'Water demand'!Q346/1000))</f>
        <v>0</v>
      </c>
      <c r="R346" s="12">
        <f>IF(Control!$C$11="Highly pure",Parameters!$C$11*'Water demand'!R346/1000,IF(Control!$C$11="Tap water",0,Parameters!$C$21*'Water demand'!R346/1000))</f>
        <v>0</v>
      </c>
      <c r="S346" s="12">
        <f>IF(Control!$C$11="Highly pure",Parameters!$C$11*'Water demand'!S346/1000,IF(Control!$C$11="Tap water",0,Parameters!$C$21*'Water demand'!S346/1000))</f>
        <v>0</v>
      </c>
      <c r="T346" s="12">
        <f>IF(Control!$C$11="Highly pure",Parameters!$C$11*'Water demand'!T346/1000,IF(Control!$C$11="Tap water",0,Parameters!$C$21*'Water demand'!T346/1000))</f>
        <v>0</v>
      </c>
      <c r="U346" s="12">
        <f>IF(Control!$C$11="Highly pure",Parameters!$C$11*'Water demand'!U346/1000,IF(Control!$C$11="Tap water",0,Parameters!$C$21*'Water demand'!U346/1000))</f>
        <v>0</v>
      </c>
      <c r="V346" s="12">
        <f>IF(Control!$C$11="Highly pure",Parameters!$C$11*'Water demand'!V346/1000,IF(Control!$C$11="Tap water",0,Parameters!$C$21*'Water demand'!V346/1000))</f>
        <v>0</v>
      </c>
      <c r="W346" s="12">
        <f>IF(Control!$C$11="Highly pure",Parameters!$C$11*'Water demand'!W346/1000,IF(Control!$C$11="Tap water",0,Parameters!$C$21*'Water demand'!W346/1000))</f>
        <v>0</v>
      </c>
      <c r="X346" s="12">
        <f>IF(Control!$C$11="Highly pure",Parameters!$C$11*'Water demand'!X346/1000,IF(Control!$C$11="Tap water",0,Parameters!$C$21*'Water demand'!X346/1000))</f>
        <v>0</v>
      </c>
      <c r="Y346" s="12">
        <f>IF(Control!$C$11="Highly pure",Parameters!$C$11*'Water demand'!Y346/1000,IF(Control!$C$11="Tap water",0,Parameters!$C$21*'Water demand'!Y346/1000))</f>
        <v>0</v>
      </c>
      <c r="Z346" s="12">
        <f>IF(Control!$C$11="Highly pure",Parameters!$C$11*'Water demand'!Z346/1000,IF(Control!$C$11="Tap water",0,Parameters!$C$21*'Water demand'!Z346/1000))</f>
        <v>0</v>
      </c>
      <c r="AB346" s="7">
        <f t="shared" si="5"/>
        <v>0</v>
      </c>
    </row>
    <row r="347" spans="2:28" x14ac:dyDescent="0.2">
      <c r="B347" s="6">
        <v>44541</v>
      </c>
      <c r="C347" s="12">
        <f>IF(Control!$C$11="Highly pure",Parameters!$C$11*'Water demand'!C347/1000,IF(Control!$C$11="Tap water",0,Parameters!$C$21*'Water demand'!C347/1000))</f>
        <v>0</v>
      </c>
      <c r="D347" s="12">
        <f>IF(Control!$C$11="Highly pure",Parameters!$C$11*'Water demand'!D347/1000,IF(Control!$C$11="Tap water",0,Parameters!$C$21*'Water demand'!D347/1000))</f>
        <v>0</v>
      </c>
      <c r="E347" s="12">
        <f>IF(Control!$C$11="Highly pure",Parameters!$C$11*'Water demand'!E347/1000,IF(Control!$C$11="Tap water",0,Parameters!$C$21*'Water demand'!E347/1000))</f>
        <v>0</v>
      </c>
      <c r="F347" s="12">
        <f>IF(Control!$C$11="Highly pure",Parameters!$C$11*'Water demand'!F347/1000,IF(Control!$C$11="Tap water",0,Parameters!$C$21*'Water demand'!F347/1000))</f>
        <v>0</v>
      </c>
      <c r="G347" s="12">
        <f>IF(Control!$C$11="Highly pure",Parameters!$C$11*'Water demand'!G347/1000,IF(Control!$C$11="Tap water",0,Parameters!$C$21*'Water demand'!G347/1000))</f>
        <v>0</v>
      </c>
      <c r="H347" s="12">
        <f>IF(Control!$C$11="Highly pure",Parameters!$C$11*'Water demand'!H347/1000,IF(Control!$C$11="Tap water",0,Parameters!$C$21*'Water demand'!H347/1000))</f>
        <v>0</v>
      </c>
      <c r="I347" s="12">
        <f>IF(Control!$C$11="Highly pure",Parameters!$C$11*'Water demand'!I347/1000,IF(Control!$C$11="Tap water",0,Parameters!$C$21*'Water demand'!I347/1000))</f>
        <v>0</v>
      </c>
      <c r="J347" s="12">
        <f>IF(Control!$C$11="Highly pure",Parameters!$C$11*'Water demand'!J347/1000,IF(Control!$C$11="Tap water",0,Parameters!$C$21*'Water demand'!J347/1000))</f>
        <v>0</v>
      </c>
      <c r="K347" s="12">
        <f>IF(Control!$C$11="Highly pure",Parameters!$C$11*'Water demand'!K347/1000,IF(Control!$C$11="Tap water",0,Parameters!$C$21*'Water demand'!K347/1000))</f>
        <v>0</v>
      </c>
      <c r="L347" s="12">
        <f>IF(Control!$C$11="Highly pure",Parameters!$C$11*'Water demand'!L347/1000,IF(Control!$C$11="Tap water",0,Parameters!$C$21*'Water demand'!L347/1000))</f>
        <v>0</v>
      </c>
      <c r="M347" s="12">
        <f>IF(Control!$C$11="Highly pure",Parameters!$C$11*'Water demand'!M347/1000,IF(Control!$C$11="Tap water",0,Parameters!$C$21*'Water demand'!M347/1000))</f>
        <v>0</v>
      </c>
      <c r="N347" s="12">
        <f>IF(Control!$C$11="Highly pure",Parameters!$C$11*'Water demand'!N347/1000,IF(Control!$C$11="Tap water",0,Parameters!$C$21*'Water demand'!N347/1000))</f>
        <v>0</v>
      </c>
      <c r="O347" s="12">
        <f>IF(Control!$C$11="Highly pure",Parameters!$C$11*'Water demand'!O347/1000,IF(Control!$C$11="Tap water",0,Parameters!$C$21*'Water demand'!O347/1000))</f>
        <v>0</v>
      </c>
      <c r="P347" s="12">
        <f>IF(Control!$C$11="Highly pure",Parameters!$C$11*'Water demand'!P347/1000,IF(Control!$C$11="Tap water",0,Parameters!$C$21*'Water demand'!P347/1000))</f>
        <v>0</v>
      </c>
      <c r="Q347" s="12">
        <f>IF(Control!$C$11="Highly pure",Parameters!$C$11*'Water demand'!Q347/1000,IF(Control!$C$11="Tap water",0,Parameters!$C$21*'Water demand'!Q347/1000))</f>
        <v>0</v>
      </c>
      <c r="R347" s="12">
        <f>IF(Control!$C$11="Highly pure",Parameters!$C$11*'Water demand'!R347/1000,IF(Control!$C$11="Tap water",0,Parameters!$C$21*'Water demand'!R347/1000))</f>
        <v>0</v>
      </c>
      <c r="S347" s="12">
        <f>IF(Control!$C$11="Highly pure",Parameters!$C$11*'Water demand'!S347/1000,IF(Control!$C$11="Tap water",0,Parameters!$C$21*'Water demand'!S347/1000))</f>
        <v>0</v>
      </c>
      <c r="T347" s="12">
        <f>IF(Control!$C$11="Highly pure",Parameters!$C$11*'Water demand'!T347/1000,IF(Control!$C$11="Tap water",0,Parameters!$C$21*'Water demand'!T347/1000))</f>
        <v>0</v>
      </c>
      <c r="U347" s="12">
        <f>IF(Control!$C$11="Highly pure",Parameters!$C$11*'Water demand'!U347/1000,IF(Control!$C$11="Tap water",0,Parameters!$C$21*'Water demand'!U347/1000))</f>
        <v>0</v>
      </c>
      <c r="V347" s="12">
        <f>IF(Control!$C$11="Highly pure",Parameters!$C$11*'Water demand'!V347/1000,IF(Control!$C$11="Tap water",0,Parameters!$C$21*'Water demand'!V347/1000))</f>
        <v>0</v>
      </c>
      <c r="W347" s="12">
        <f>IF(Control!$C$11="Highly pure",Parameters!$C$11*'Water demand'!W347/1000,IF(Control!$C$11="Tap water",0,Parameters!$C$21*'Water demand'!W347/1000))</f>
        <v>0</v>
      </c>
      <c r="X347" s="12">
        <f>IF(Control!$C$11="Highly pure",Parameters!$C$11*'Water demand'!X347/1000,IF(Control!$C$11="Tap water",0,Parameters!$C$21*'Water demand'!X347/1000))</f>
        <v>0</v>
      </c>
      <c r="Y347" s="12">
        <f>IF(Control!$C$11="Highly pure",Parameters!$C$11*'Water demand'!Y347/1000,IF(Control!$C$11="Tap water",0,Parameters!$C$21*'Water demand'!Y347/1000))</f>
        <v>0</v>
      </c>
      <c r="Z347" s="12">
        <f>IF(Control!$C$11="Highly pure",Parameters!$C$11*'Water demand'!Z347/1000,IF(Control!$C$11="Tap water",0,Parameters!$C$21*'Water demand'!Z347/1000))</f>
        <v>0</v>
      </c>
      <c r="AB347" s="7">
        <f t="shared" si="5"/>
        <v>0</v>
      </c>
    </row>
    <row r="348" spans="2:28" x14ac:dyDescent="0.2">
      <c r="B348" s="6">
        <v>44542</v>
      </c>
      <c r="C348" s="12">
        <f>IF(Control!$C$11="Highly pure",Parameters!$C$11*'Water demand'!C348/1000,IF(Control!$C$11="Tap water",0,Parameters!$C$21*'Water demand'!C348/1000))</f>
        <v>0</v>
      </c>
      <c r="D348" s="12">
        <f>IF(Control!$C$11="Highly pure",Parameters!$C$11*'Water demand'!D348/1000,IF(Control!$C$11="Tap water",0,Parameters!$C$21*'Water demand'!D348/1000))</f>
        <v>0</v>
      </c>
      <c r="E348" s="12">
        <f>IF(Control!$C$11="Highly pure",Parameters!$C$11*'Water demand'!E348/1000,IF(Control!$C$11="Tap water",0,Parameters!$C$21*'Water demand'!E348/1000))</f>
        <v>0</v>
      </c>
      <c r="F348" s="12">
        <f>IF(Control!$C$11="Highly pure",Parameters!$C$11*'Water demand'!F348/1000,IF(Control!$C$11="Tap water",0,Parameters!$C$21*'Water demand'!F348/1000))</f>
        <v>0</v>
      </c>
      <c r="G348" s="12">
        <f>IF(Control!$C$11="Highly pure",Parameters!$C$11*'Water demand'!G348/1000,IF(Control!$C$11="Tap water",0,Parameters!$C$21*'Water demand'!G348/1000))</f>
        <v>0</v>
      </c>
      <c r="H348" s="12">
        <f>IF(Control!$C$11="Highly pure",Parameters!$C$11*'Water demand'!H348/1000,IF(Control!$C$11="Tap water",0,Parameters!$C$21*'Water demand'!H348/1000))</f>
        <v>0</v>
      </c>
      <c r="I348" s="12">
        <f>IF(Control!$C$11="Highly pure",Parameters!$C$11*'Water demand'!I348/1000,IF(Control!$C$11="Tap water",0,Parameters!$C$21*'Water demand'!I348/1000))</f>
        <v>0</v>
      </c>
      <c r="J348" s="12">
        <f>IF(Control!$C$11="Highly pure",Parameters!$C$11*'Water demand'!J348/1000,IF(Control!$C$11="Tap water",0,Parameters!$C$21*'Water demand'!J348/1000))</f>
        <v>0</v>
      </c>
      <c r="K348" s="12">
        <f>IF(Control!$C$11="Highly pure",Parameters!$C$11*'Water demand'!K348/1000,IF(Control!$C$11="Tap water",0,Parameters!$C$21*'Water demand'!K348/1000))</f>
        <v>0</v>
      </c>
      <c r="L348" s="12">
        <f>IF(Control!$C$11="Highly pure",Parameters!$C$11*'Water demand'!L348/1000,IF(Control!$C$11="Tap water",0,Parameters!$C$21*'Water demand'!L348/1000))</f>
        <v>0</v>
      </c>
      <c r="M348" s="12">
        <f>IF(Control!$C$11="Highly pure",Parameters!$C$11*'Water demand'!M348/1000,IF(Control!$C$11="Tap water",0,Parameters!$C$21*'Water demand'!M348/1000))</f>
        <v>0</v>
      </c>
      <c r="N348" s="12">
        <f>IF(Control!$C$11="Highly pure",Parameters!$C$11*'Water demand'!N348/1000,IF(Control!$C$11="Tap water",0,Parameters!$C$21*'Water demand'!N348/1000))</f>
        <v>0</v>
      </c>
      <c r="O348" s="12">
        <f>IF(Control!$C$11="Highly pure",Parameters!$C$11*'Water demand'!O348/1000,IF(Control!$C$11="Tap water",0,Parameters!$C$21*'Water demand'!O348/1000))</f>
        <v>0</v>
      </c>
      <c r="P348" s="12">
        <f>IF(Control!$C$11="Highly pure",Parameters!$C$11*'Water demand'!P348/1000,IF(Control!$C$11="Tap water",0,Parameters!$C$21*'Water demand'!P348/1000))</f>
        <v>0</v>
      </c>
      <c r="Q348" s="12">
        <f>IF(Control!$C$11="Highly pure",Parameters!$C$11*'Water demand'!Q348/1000,IF(Control!$C$11="Tap water",0,Parameters!$C$21*'Water demand'!Q348/1000))</f>
        <v>0</v>
      </c>
      <c r="R348" s="12">
        <f>IF(Control!$C$11="Highly pure",Parameters!$C$11*'Water demand'!R348/1000,IF(Control!$C$11="Tap water",0,Parameters!$C$21*'Water demand'!R348/1000))</f>
        <v>0</v>
      </c>
      <c r="S348" s="12">
        <f>IF(Control!$C$11="Highly pure",Parameters!$C$11*'Water demand'!S348/1000,IF(Control!$C$11="Tap water",0,Parameters!$C$21*'Water demand'!S348/1000))</f>
        <v>0</v>
      </c>
      <c r="T348" s="12">
        <f>IF(Control!$C$11="Highly pure",Parameters!$C$11*'Water demand'!T348/1000,IF(Control!$C$11="Tap water",0,Parameters!$C$21*'Water demand'!T348/1000))</f>
        <v>0</v>
      </c>
      <c r="U348" s="12">
        <f>IF(Control!$C$11="Highly pure",Parameters!$C$11*'Water demand'!U348/1000,IF(Control!$C$11="Tap water",0,Parameters!$C$21*'Water demand'!U348/1000))</f>
        <v>0</v>
      </c>
      <c r="V348" s="12">
        <f>IF(Control!$C$11="Highly pure",Parameters!$C$11*'Water demand'!V348/1000,IF(Control!$C$11="Tap water",0,Parameters!$C$21*'Water demand'!V348/1000))</f>
        <v>0</v>
      </c>
      <c r="W348" s="12">
        <f>IF(Control!$C$11="Highly pure",Parameters!$C$11*'Water demand'!W348/1000,IF(Control!$C$11="Tap water",0,Parameters!$C$21*'Water demand'!W348/1000))</f>
        <v>0</v>
      </c>
      <c r="X348" s="12">
        <f>IF(Control!$C$11="Highly pure",Parameters!$C$11*'Water demand'!X348/1000,IF(Control!$C$11="Tap water",0,Parameters!$C$21*'Water demand'!X348/1000))</f>
        <v>0</v>
      </c>
      <c r="Y348" s="12">
        <f>IF(Control!$C$11="Highly pure",Parameters!$C$11*'Water demand'!Y348/1000,IF(Control!$C$11="Tap water",0,Parameters!$C$21*'Water demand'!Y348/1000))</f>
        <v>0</v>
      </c>
      <c r="Z348" s="12">
        <f>IF(Control!$C$11="Highly pure",Parameters!$C$11*'Water demand'!Z348/1000,IF(Control!$C$11="Tap water",0,Parameters!$C$21*'Water demand'!Z348/1000))</f>
        <v>0</v>
      </c>
      <c r="AB348" s="7">
        <f t="shared" si="5"/>
        <v>0</v>
      </c>
    </row>
    <row r="349" spans="2:28" x14ac:dyDescent="0.2">
      <c r="B349" s="6">
        <v>44543</v>
      </c>
      <c r="C349" s="12">
        <f>IF(Control!$C$11="Highly pure",Parameters!$C$11*'Water demand'!C349/1000,IF(Control!$C$11="Tap water",0,Parameters!$C$21*'Water demand'!C349/1000))</f>
        <v>0</v>
      </c>
      <c r="D349" s="12">
        <f>IF(Control!$C$11="Highly pure",Parameters!$C$11*'Water demand'!D349/1000,IF(Control!$C$11="Tap water",0,Parameters!$C$21*'Water demand'!D349/1000))</f>
        <v>0</v>
      </c>
      <c r="E349" s="12">
        <f>IF(Control!$C$11="Highly pure",Parameters!$C$11*'Water demand'!E349/1000,IF(Control!$C$11="Tap water",0,Parameters!$C$21*'Water demand'!E349/1000))</f>
        <v>0</v>
      </c>
      <c r="F349" s="12">
        <f>IF(Control!$C$11="Highly pure",Parameters!$C$11*'Water demand'!F349/1000,IF(Control!$C$11="Tap water",0,Parameters!$C$21*'Water demand'!F349/1000))</f>
        <v>0</v>
      </c>
      <c r="G349" s="12">
        <f>IF(Control!$C$11="Highly pure",Parameters!$C$11*'Water demand'!G349/1000,IF(Control!$C$11="Tap water",0,Parameters!$C$21*'Water demand'!G349/1000))</f>
        <v>0</v>
      </c>
      <c r="H349" s="12">
        <f>IF(Control!$C$11="Highly pure",Parameters!$C$11*'Water demand'!H349/1000,IF(Control!$C$11="Tap water",0,Parameters!$C$21*'Water demand'!H349/1000))</f>
        <v>0</v>
      </c>
      <c r="I349" s="12">
        <f>IF(Control!$C$11="Highly pure",Parameters!$C$11*'Water demand'!I349/1000,IF(Control!$C$11="Tap water",0,Parameters!$C$21*'Water demand'!I349/1000))</f>
        <v>0</v>
      </c>
      <c r="J349" s="12">
        <f>IF(Control!$C$11="Highly pure",Parameters!$C$11*'Water demand'!J349/1000,IF(Control!$C$11="Tap water",0,Parameters!$C$21*'Water demand'!J349/1000))</f>
        <v>0</v>
      </c>
      <c r="K349" s="12">
        <f>IF(Control!$C$11="Highly pure",Parameters!$C$11*'Water demand'!K349/1000,IF(Control!$C$11="Tap water",0,Parameters!$C$21*'Water demand'!K349/1000))</f>
        <v>0</v>
      </c>
      <c r="L349" s="12">
        <f>IF(Control!$C$11="Highly pure",Parameters!$C$11*'Water demand'!L349/1000,IF(Control!$C$11="Tap water",0,Parameters!$C$21*'Water demand'!L349/1000))</f>
        <v>0</v>
      </c>
      <c r="M349" s="12">
        <f>IF(Control!$C$11="Highly pure",Parameters!$C$11*'Water demand'!M349/1000,IF(Control!$C$11="Tap water",0,Parameters!$C$21*'Water demand'!M349/1000))</f>
        <v>0</v>
      </c>
      <c r="N349" s="12">
        <f>IF(Control!$C$11="Highly pure",Parameters!$C$11*'Water demand'!N349/1000,IF(Control!$C$11="Tap water",0,Parameters!$C$21*'Water demand'!N349/1000))</f>
        <v>0</v>
      </c>
      <c r="O349" s="12">
        <f>IF(Control!$C$11="Highly pure",Parameters!$C$11*'Water demand'!O349/1000,IF(Control!$C$11="Tap water",0,Parameters!$C$21*'Water demand'!O349/1000))</f>
        <v>0</v>
      </c>
      <c r="P349" s="12">
        <f>IF(Control!$C$11="Highly pure",Parameters!$C$11*'Water demand'!P349/1000,IF(Control!$C$11="Tap water",0,Parameters!$C$21*'Water demand'!P349/1000))</f>
        <v>0</v>
      </c>
      <c r="Q349" s="12">
        <f>IF(Control!$C$11="Highly pure",Parameters!$C$11*'Water demand'!Q349/1000,IF(Control!$C$11="Tap water",0,Parameters!$C$21*'Water demand'!Q349/1000))</f>
        <v>0</v>
      </c>
      <c r="R349" s="12">
        <f>IF(Control!$C$11="Highly pure",Parameters!$C$11*'Water demand'!R349/1000,IF(Control!$C$11="Tap water",0,Parameters!$C$21*'Water demand'!R349/1000))</f>
        <v>0</v>
      </c>
      <c r="S349" s="12">
        <f>IF(Control!$C$11="Highly pure",Parameters!$C$11*'Water demand'!S349/1000,IF(Control!$C$11="Tap water",0,Parameters!$C$21*'Water demand'!S349/1000))</f>
        <v>0</v>
      </c>
      <c r="T349" s="12">
        <f>IF(Control!$C$11="Highly pure",Parameters!$C$11*'Water demand'!T349/1000,IF(Control!$C$11="Tap water",0,Parameters!$C$21*'Water demand'!T349/1000))</f>
        <v>0</v>
      </c>
      <c r="U349" s="12">
        <f>IF(Control!$C$11="Highly pure",Parameters!$C$11*'Water demand'!U349/1000,IF(Control!$C$11="Tap water",0,Parameters!$C$21*'Water demand'!U349/1000))</f>
        <v>0</v>
      </c>
      <c r="V349" s="12">
        <f>IF(Control!$C$11="Highly pure",Parameters!$C$11*'Water demand'!V349/1000,IF(Control!$C$11="Tap water",0,Parameters!$C$21*'Water demand'!V349/1000))</f>
        <v>0</v>
      </c>
      <c r="W349" s="12">
        <f>IF(Control!$C$11="Highly pure",Parameters!$C$11*'Water demand'!W349/1000,IF(Control!$C$11="Tap water",0,Parameters!$C$21*'Water demand'!W349/1000))</f>
        <v>0</v>
      </c>
      <c r="X349" s="12">
        <f>IF(Control!$C$11="Highly pure",Parameters!$C$11*'Water demand'!X349/1000,IF(Control!$C$11="Tap water",0,Parameters!$C$21*'Water demand'!X349/1000))</f>
        <v>0</v>
      </c>
      <c r="Y349" s="12">
        <f>IF(Control!$C$11="Highly pure",Parameters!$C$11*'Water demand'!Y349/1000,IF(Control!$C$11="Tap water",0,Parameters!$C$21*'Water demand'!Y349/1000))</f>
        <v>0</v>
      </c>
      <c r="Z349" s="12">
        <f>IF(Control!$C$11="Highly pure",Parameters!$C$11*'Water demand'!Z349/1000,IF(Control!$C$11="Tap water",0,Parameters!$C$21*'Water demand'!Z349/1000))</f>
        <v>0</v>
      </c>
      <c r="AB349" s="7">
        <f t="shared" si="5"/>
        <v>0</v>
      </c>
    </row>
    <row r="350" spans="2:28" x14ac:dyDescent="0.2">
      <c r="B350" s="6">
        <v>44544</v>
      </c>
      <c r="C350" s="12">
        <f>IF(Control!$C$11="Highly pure",Parameters!$C$11*'Water demand'!C350/1000,IF(Control!$C$11="Tap water",0,Parameters!$C$21*'Water demand'!C350/1000))</f>
        <v>0</v>
      </c>
      <c r="D350" s="12">
        <f>IF(Control!$C$11="Highly pure",Parameters!$C$11*'Water demand'!D350/1000,IF(Control!$C$11="Tap water",0,Parameters!$C$21*'Water demand'!D350/1000))</f>
        <v>0</v>
      </c>
      <c r="E350" s="12">
        <f>IF(Control!$C$11="Highly pure",Parameters!$C$11*'Water demand'!E350/1000,IF(Control!$C$11="Tap water",0,Parameters!$C$21*'Water demand'!E350/1000))</f>
        <v>0</v>
      </c>
      <c r="F350" s="12">
        <f>IF(Control!$C$11="Highly pure",Parameters!$C$11*'Water demand'!F350/1000,IF(Control!$C$11="Tap water",0,Parameters!$C$21*'Water demand'!F350/1000))</f>
        <v>0</v>
      </c>
      <c r="G350" s="12">
        <f>IF(Control!$C$11="Highly pure",Parameters!$C$11*'Water demand'!G350/1000,IF(Control!$C$11="Tap water",0,Parameters!$C$21*'Water demand'!G350/1000))</f>
        <v>0</v>
      </c>
      <c r="H350" s="12">
        <f>IF(Control!$C$11="Highly pure",Parameters!$C$11*'Water demand'!H350/1000,IF(Control!$C$11="Tap water",0,Parameters!$C$21*'Water demand'!H350/1000))</f>
        <v>0</v>
      </c>
      <c r="I350" s="12">
        <f>IF(Control!$C$11="Highly pure",Parameters!$C$11*'Water demand'!I350/1000,IF(Control!$C$11="Tap water",0,Parameters!$C$21*'Water demand'!I350/1000))</f>
        <v>0</v>
      </c>
      <c r="J350" s="12">
        <f>IF(Control!$C$11="Highly pure",Parameters!$C$11*'Water demand'!J350/1000,IF(Control!$C$11="Tap water",0,Parameters!$C$21*'Water demand'!J350/1000))</f>
        <v>0</v>
      </c>
      <c r="K350" s="12">
        <f>IF(Control!$C$11="Highly pure",Parameters!$C$11*'Water demand'!K350/1000,IF(Control!$C$11="Tap water",0,Parameters!$C$21*'Water demand'!K350/1000))</f>
        <v>0</v>
      </c>
      <c r="L350" s="12">
        <f>IF(Control!$C$11="Highly pure",Parameters!$C$11*'Water demand'!L350/1000,IF(Control!$C$11="Tap water",0,Parameters!$C$21*'Water demand'!L350/1000))</f>
        <v>0</v>
      </c>
      <c r="M350" s="12">
        <f>IF(Control!$C$11="Highly pure",Parameters!$C$11*'Water demand'!M350/1000,IF(Control!$C$11="Tap water",0,Parameters!$C$21*'Water demand'!M350/1000))</f>
        <v>0</v>
      </c>
      <c r="N350" s="12">
        <f>IF(Control!$C$11="Highly pure",Parameters!$C$11*'Water demand'!N350/1000,IF(Control!$C$11="Tap water",0,Parameters!$C$21*'Water demand'!N350/1000))</f>
        <v>0</v>
      </c>
      <c r="O350" s="12">
        <f>IF(Control!$C$11="Highly pure",Parameters!$C$11*'Water demand'!O350/1000,IF(Control!$C$11="Tap water",0,Parameters!$C$21*'Water demand'!O350/1000))</f>
        <v>0</v>
      </c>
      <c r="P350" s="12">
        <f>IF(Control!$C$11="Highly pure",Parameters!$C$11*'Water demand'!P350/1000,IF(Control!$C$11="Tap water",0,Parameters!$C$21*'Water demand'!P350/1000))</f>
        <v>0</v>
      </c>
      <c r="Q350" s="12">
        <f>IF(Control!$C$11="Highly pure",Parameters!$C$11*'Water demand'!Q350/1000,IF(Control!$C$11="Tap water",0,Parameters!$C$21*'Water demand'!Q350/1000))</f>
        <v>0</v>
      </c>
      <c r="R350" s="12">
        <f>IF(Control!$C$11="Highly pure",Parameters!$C$11*'Water demand'!R350/1000,IF(Control!$C$11="Tap water",0,Parameters!$C$21*'Water demand'!R350/1000))</f>
        <v>0</v>
      </c>
      <c r="S350" s="12">
        <f>IF(Control!$C$11="Highly pure",Parameters!$C$11*'Water demand'!S350/1000,IF(Control!$C$11="Tap water",0,Parameters!$C$21*'Water demand'!S350/1000))</f>
        <v>0</v>
      </c>
      <c r="T350" s="12">
        <f>IF(Control!$C$11="Highly pure",Parameters!$C$11*'Water demand'!T350/1000,IF(Control!$C$11="Tap water",0,Parameters!$C$21*'Water demand'!T350/1000))</f>
        <v>0</v>
      </c>
      <c r="U350" s="12">
        <f>IF(Control!$C$11="Highly pure",Parameters!$C$11*'Water demand'!U350/1000,IF(Control!$C$11="Tap water",0,Parameters!$C$21*'Water demand'!U350/1000))</f>
        <v>0</v>
      </c>
      <c r="V350" s="12">
        <f>IF(Control!$C$11="Highly pure",Parameters!$C$11*'Water demand'!V350/1000,IF(Control!$C$11="Tap water",0,Parameters!$C$21*'Water demand'!V350/1000))</f>
        <v>0</v>
      </c>
      <c r="W350" s="12">
        <f>IF(Control!$C$11="Highly pure",Parameters!$C$11*'Water demand'!W350/1000,IF(Control!$C$11="Tap water",0,Parameters!$C$21*'Water demand'!W350/1000))</f>
        <v>0</v>
      </c>
      <c r="X350" s="12">
        <f>IF(Control!$C$11="Highly pure",Parameters!$C$11*'Water demand'!X350/1000,IF(Control!$C$11="Tap water",0,Parameters!$C$21*'Water demand'!X350/1000))</f>
        <v>0</v>
      </c>
      <c r="Y350" s="12">
        <f>IF(Control!$C$11="Highly pure",Parameters!$C$11*'Water demand'!Y350/1000,IF(Control!$C$11="Tap water",0,Parameters!$C$21*'Water demand'!Y350/1000))</f>
        <v>0</v>
      </c>
      <c r="Z350" s="12">
        <f>IF(Control!$C$11="Highly pure",Parameters!$C$11*'Water demand'!Z350/1000,IF(Control!$C$11="Tap water",0,Parameters!$C$21*'Water demand'!Z350/1000))</f>
        <v>0</v>
      </c>
      <c r="AB350" s="7">
        <f t="shared" si="5"/>
        <v>0</v>
      </c>
    </row>
    <row r="351" spans="2:28" x14ac:dyDescent="0.2">
      <c r="B351" s="6">
        <v>44545</v>
      </c>
      <c r="C351" s="12">
        <f>IF(Control!$C$11="Highly pure",Parameters!$C$11*'Water demand'!C351/1000,IF(Control!$C$11="Tap water",0,Parameters!$C$21*'Water demand'!C351/1000))</f>
        <v>0</v>
      </c>
      <c r="D351" s="12">
        <f>IF(Control!$C$11="Highly pure",Parameters!$C$11*'Water demand'!D351/1000,IF(Control!$C$11="Tap water",0,Parameters!$C$21*'Water demand'!D351/1000))</f>
        <v>0</v>
      </c>
      <c r="E351" s="12">
        <f>IF(Control!$C$11="Highly pure",Parameters!$C$11*'Water demand'!E351/1000,IF(Control!$C$11="Tap water",0,Parameters!$C$21*'Water demand'!E351/1000))</f>
        <v>0</v>
      </c>
      <c r="F351" s="12">
        <f>IF(Control!$C$11="Highly pure",Parameters!$C$11*'Water demand'!F351/1000,IF(Control!$C$11="Tap water",0,Parameters!$C$21*'Water demand'!F351/1000))</f>
        <v>0</v>
      </c>
      <c r="G351" s="12">
        <f>IF(Control!$C$11="Highly pure",Parameters!$C$11*'Water demand'!G351/1000,IF(Control!$C$11="Tap water",0,Parameters!$C$21*'Water demand'!G351/1000))</f>
        <v>0</v>
      </c>
      <c r="H351" s="12">
        <f>IF(Control!$C$11="Highly pure",Parameters!$C$11*'Water demand'!H351/1000,IF(Control!$C$11="Tap water",0,Parameters!$C$21*'Water demand'!H351/1000))</f>
        <v>0</v>
      </c>
      <c r="I351" s="12">
        <f>IF(Control!$C$11="Highly pure",Parameters!$C$11*'Water demand'!I351/1000,IF(Control!$C$11="Tap water",0,Parameters!$C$21*'Water demand'!I351/1000))</f>
        <v>0</v>
      </c>
      <c r="J351" s="12">
        <f>IF(Control!$C$11="Highly pure",Parameters!$C$11*'Water demand'!J351/1000,IF(Control!$C$11="Tap water",0,Parameters!$C$21*'Water demand'!J351/1000))</f>
        <v>0</v>
      </c>
      <c r="K351" s="12">
        <f>IF(Control!$C$11="Highly pure",Parameters!$C$11*'Water demand'!K351/1000,IF(Control!$C$11="Tap water",0,Parameters!$C$21*'Water demand'!K351/1000))</f>
        <v>0</v>
      </c>
      <c r="L351" s="12">
        <f>IF(Control!$C$11="Highly pure",Parameters!$C$11*'Water demand'!L351/1000,IF(Control!$C$11="Tap water",0,Parameters!$C$21*'Water demand'!L351/1000))</f>
        <v>0</v>
      </c>
      <c r="M351" s="12">
        <f>IF(Control!$C$11="Highly pure",Parameters!$C$11*'Water demand'!M351/1000,IF(Control!$C$11="Tap water",0,Parameters!$C$21*'Water demand'!M351/1000))</f>
        <v>0</v>
      </c>
      <c r="N351" s="12">
        <f>IF(Control!$C$11="Highly pure",Parameters!$C$11*'Water demand'!N351/1000,IF(Control!$C$11="Tap water",0,Parameters!$C$21*'Water demand'!N351/1000))</f>
        <v>0</v>
      </c>
      <c r="O351" s="12">
        <f>IF(Control!$C$11="Highly pure",Parameters!$C$11*'Water demand'!O351/1000,IF(Control!$C$11="Tap water",0,Parameters!$C$21*'Water demand'!O351/1000))</f>
        <v>0</v>
      </c>
      <c r="P351" s="12">
        <f>IF(Control!$C$11="Highly pure",Parameters!$C$11*'Water demand'!P351/1000,IF(Control!$C$11="Tap water",0,Parameters!$C$21*'Water demand'!P351/1000))</f>
        <v>0</v>
      </c>
      <c r="Q351" s="12">
        <f>IF(Control!$C$11="Highly pure",Parameters!$C$11*'Water demand'!Q351/1000,IF(Control!$C$11="Tap water",0,Parameters!$C$21*'Water demand'!Q351/1000))</f>
        <v>0</v>
      </c>
      <c r="R351" s="12">
        <f>IF(Control!$C$11="Highly pure",Parameters!$C$11*'Water demand'!R351/1000,IF(Control!$C$11="Tap water",0,Parameters!$C$21*'Water demand'!R351/1000))</f>
        <v>0</v>
      </c>
      <c r="S351" s="12">
        <f>IF(Control!$C$11="Highly pure",Parameters!$C$11*'Water demand'!S351/1000,IF(Control!$C$11="Tap water",0,Parameters!$C$21*'Water demand'!S351/1000))</f>
        <v>0</v>
      </c>
      <c r="T351" s="12">
        <f>IF(Control!$C$11="Highly pure",Parameters!$C$11*'Water demand'!T351/1000,IF(Control!$C$11="Tap water",0,Parameters!$C$21*'Water demand'!T351/1000))</f>
        <v>0</v>
      </c>
      <c r="U351" s="12">
        <f>IF(Control!$C$11="Highly pure",Parameters!$C$11*'Water demand'!U351/1000,IF(Control!$C$11="Tap water",0,Parameters!$C$21*'Water demand'!U351/1000))</f>
        <v>0</v>
      </c>
      <c r="V351" s="12">
        <f>IF(Control!$C$11="Highly pure",Parameters!$C$11*'Water demand'!V351/1000,IF(Control!$C$11="Tap water",0,Parameters!$C$21*'Water demand'!V351/1000))</f>
        <v>0</v>
      </c>
      <c r="W351" s="12">
        <f>IF(Control!$C$11="Highly pure",Parameters!$C$11*'Water demand'!W351/1000,IF(Control!$C$11="Tap water",0,Parameters!$C$21*'Water demand'!W351/1000))</f>
        <v>0</v>
      </c>
      <c r="X351" s="12">
        <f>IF(Control!$C$11="Highly pure",Parameters!$C$11*'Water demand'!X351/1000,IF(Control!$C$11="Tap water",0,Parameters!$C$21*'Water demand'!X351/1000))</f>
        <v>0</v>
      </c>
      <c r="Y351" s="12">
        <f>IF(Control!$C$11="Highly pure",Parameters!$C$11*'Water demand'!Y351/1000,IF(Control!$C$11="Tap water",0,Parameters!$C$21*'Water demand'!Y351/1000))</f>
        <v>0</v>
      </c>
      <c r="Z351" s="12">
        <f>IF(Control!$C$11="Highly pure",Parameters!$C$11*'Water demand'!Z351/1000,IF(Control!$C$11="Tap water",0,Parameters!$C$21*'Water demand'!Z351/1000))</f>
        <v>0</v>
      </c>
      <c r="AB351" s="7">
        <f t="shared" si="5"/>
        <v>0</v>
      </c>
    </row>
    <row r="352" spans="2:28" x14ac:dyDescent="0.2">
      <c r="B352" s="6">
        <v>44546</v>
      </c>
      <c r="C352" s="12">
        <f>IF(Control!$C$11="Highly pure",Parameters!$C$11*'Water demand'!C352/1000,IF(Control!$C$11="Tap water",0,Parameters!$C$21*'Water demand'!C352/1000))</f>
        <v>0</v>
      </c>
      <c r="D352" s="12">
        <f>IF(Control!$C$11="Highly pure",Parameters!$C$11*'Water demand'!D352/1000,IF(Control!$C$11="Tap water",0,Parameters!$C$21*'Water demand'!D352/1000))</f>
        <v>0</v>
      </c>
      <c r="E352" s="12">
        <f>IF(Control!$C$11="Highly pure",Parameters!$C$11*'Water demand'!E352/1000,IF(Control!$C$11="Tap water",0,Parameters!$C$21*'Water demand'!E352/1000))</f>
        <v>0</v>
      </c>
      <c r="F352" s="12">
        <f>IF(Control!$C$11="Highly pure",Parameters!$C$11*'Water demand'!F352/1000,IF(Control!$C$11="Tap water",0,Parameters!$C$21*'Water demand'!F352/1000))</f>
        <v>0</v>
      </c>
      <c r="G352" s="12">
        <f>IF(Control!$C$11="Highly pure",Parameters!$C$11*'Water demand'!G352/1000,IF(Control!$C$11="Tap water",0,Parameters!$C$21*'Water demand'!G352/1000))</f>
        <v>0</v>
      </c>
      <c r="H352" s="12">
        <f>IF(Control!$C$11="Highly pure",Parameters!$C$11*'Water demand'!H352/1000,IF(Control!$C$11="Tap water",0,Parameters!$C$21*'Water demand'!H352/1000))</f>
        <v>0</v>
      </c>
      <c r="I352" s="12">
        <f>IF(Control!$C$11="Highly pure",Parameters!$C$11*'Water demand'!I352/1000,IF(Control!$C$11="Tap water",0,Parameters!$C$21*'Water demand'!I352/1000))</f>
        <v>0</v>
      </c>
      <c r="J352" s="12">
        <f>IF(Control!$C$11="Highly pure",Parameters!$C$11*'Water demand'!J352/1000,IF(Control!$C$11="Tap water",0,Parameters!$C$21*'Water demand'!J352/1000))</f>
        <v>0</v>
      </c>
      <c r="K352" s="12">
        <f>IF(Control!$C$11="Highly pure",Parameters!$C$11*'Water demand'!K352/1000,IF(Control!$C$11="Tap water",0,Parameters!$C$21*'Water demand'!K352/1000))</f>
        <v>0</v>
      </c>
      <c r="L352" s="12">
        <f>IF(Control!$C$11="Highly pure",Parameters!$C$11*'Water demand'!L352/1000,IF(Control!$C$11="Tap water",0,Parameters!$C$21*'Water demand'!L352/1000))</f>
        <v>0</v>
      </c>
      <c r="M352" s="12">
        <f>IF(Control!$C$11="Highly pure",Parameters!$C$11*'Water demand'!M352/1000,IF(Control!$C$11="Tap water",0,Parameters!$C$21*'Water demand'!M352/1000))</f>
        <v>0</v>
      </c>
      <c r="N352" s="12">
        <f>IF(Control!$C$11="Highly pure",Parameters!$C$11*'Water demand'!N352/1000,IF(Control!$C$11="Tap water",0,Parameters!$C$21*'Water demand'!N352/1000))</f>
        <v>0</v>
      </c>
      <c r="O352" s="12">
        <f>IF(Control!$C$11="Highly pure",Parameters!$C$11*'Water demand'!O352/1000,IF(Control!$C$11="Tap water",0,Parameters!$C$21*'Water demand'!O352/1000))</f>
        <v>0</v>
      </c>
      <c r="P352" s="12">
        <f>IF(Control!$C$11="Highly pure",Parameters!$C$11*'Water demand'!P352/1000,IF(Control!$C$11="Tap water",0,Parameters!$C$21*'Water demand'!P352/1000))</f>
        <v>0</v>
      </c>
      <c r="Q352" s="12">
        <f>IF(Control!$C$11="Highly pure",Parameters!$C$11*'Water demand'!Q352/1000,IF(Control!$C$11="Tap water",0,Parameters!$C$21*'Water demand'!Q352/1000))</f>
        <v>0</v>
      </c>
      <c r="R352" s="12">
        <f>IF(Control!$C$11="Highly pure",Parameters!$C$11*'Water demand'!R352/1000,IF(Control!$C$11="Tap water",0,Parameters!$C$21*'Water demand'!R352/1000))</f>
        <v>0</v>
      </c>
      <c r="S352" s="12">
        <f>IF(Control!$C$11="Highly pure",Parameters!$C$11*'Water demand'!S352/1000,IF(Control!$C$11="Tap water",0,Parameters!$C$21*'Water demand'!S352/1000))</f>
        <v>0</v>
      </c>
      <c r="T352" s="12">
        <f>IF(Control!$C$11="Highly pure",Parameters!$C$11*'Water demand'!T352/1000,IF(Control!$C$11="Tap water",0,Parameters!$C$21*'Water demand'!T352/1000))</f>
        <v>0</v>
      </c>
      <c r="U352" s="12">
        <f>IF(Control!$C$11="Highly pure",Parameters!$C$11*'Water demand'!U352/1000,IF(Control!$C$11="Tap water",0,Parameters!$C$21*'Water demand'!U352/1000))</f>
        <v>0</v>
      </c>
      <c r="V352" s="12">
        <f>IF(Control!$C$11="Highly pure",Parameters!$C$11*'Water demand'!V352/1000,IF(Control!$C$11="Tap water",0,Parameters!$C$21*'Water demand'!V352/1000))</f>
        <v>0</v>
      </c>
      <c r="W352" s="12">
        <f>IF(Control!$C$11="Highly pure",Parameters!$C$11*'Water demand'!W352/1000,IF(Control!$C$11="Tap water",0,Parameters!$C$21*'Water demand'!W352/1000))</f>
        <v>0</v>
      </c>
      <c r="X352" s="12">
        <f>IF(Control!$C$11="Highly pure",Parameters!$C$11*'Water demand'!X352/1000,IF(Control!$C$11="Tap water",0,Parameters!$C$21*'Water demand'!X352/1000))</f>
        <v>0</v>
      </c>
      <c r="Y352" s="12">
        <f>IF(Control!$C$11="Highly pure",Parameters!$C$11*'Water demand'!Y352/1000,IF(Control!$C$11="Tap water",0,Parameters!$C$21*'Water demand'!Y352/1000))</f>
        <v>0</v>
      </c>
      <c r="Z352" s="12">
        <f>IF(Control!$C$11="Highly pure",Parameters!$C$11*'Water demand'!Z352/1000,IF(Control!$C$11="Tap water",0,Parameters!$C$21*'Water demand'!Z352/1000))</f>
        <v>0</v>
      </c>
      <c r="AB352" s="7">
        <f t="shared" si="5"/>
        <v>0</v>
      </c>
    </row>
    <row r="353" spans="2:28" x14ac:dyDescent="0.2">
      <c r="B353" s="6">
        <v>44547</v>
      </c>
      <c r="C353" s="12">
        <f>IF(Control!$C$11="Highly pure",Parameters!$C$11*'Water demand'!C353/1000,IF(Control!$C$11="Tap water",0,Parameters!$C$21*'Water demand'!C353/1000))</f>
        <v>0</v>
      </c>
      <c r="D353" s="12">
        <f>IF(Control!$C$11="Highly pure",Parameters!$C$11*'Water demand'!D353/1000,IF(Control!$C$11="Tap water",0,Parameters!$C$21*'Water demand'!D353/1000))</f>
        <v>0</v>
      </c>
      <c r="E353" s="12">
        <f>IF(Control!$C$11="Highly pure",Parameters!$C$11*'Water demand'!E353/1000,IF(Control!$C$11="Tap water",0,Parameters!$C$21*'Water demand'!E353/1000))</f>
        <v>0</v>
      </c>
      <c r="F353" s="12">
        <f>IF(Control!$C$11="Highly pure",Parameters!$C$11*'Water demand'!F353/1000,IF(Control!$C$11="Tap water",0,Parameters!$C$21*'Water demand'!F353/1000))</f>
        <v>0</v>
      </c>
      <c r="G353" s="12">
        <f>IF(Control!$C$11="Highly pure",Parameters!$C$11*'Water demand'!G353/1000,IF(Control!$C$11="Tap water",0,Parameters!$C$21*'Water demand'!G353/1000))</f>
        <v>0</v>
      </c>
      <c r="H353" s="12">
        <f>IF(Control!$C$11="Highly pure",Parameters!$C$11*'Water demand'!H353/1000,IF(Control!$C$11="Tap water",0,Parameters!$C$21*'Water demand'!H353/1000))</f>
        <v>0</v>
      </c>
      <c r="I353" s="12">
        <f>IF(Control!$C$11="Highly pure",Parameters!$C$11*'Water demand'!I353/1000,IF(Control!$C$11="Tap water",0,Parameters!$C$21*'Water demand'!I353/1000))</f>
        <v>0</v>
      </c>
      <c r="J353" s="12">
        <f>IF(Control!$C$11="Highly pure",Parameters!$C$11*'Water demand'!J353/1000,IF(Control!$C$11="Tap water",0,Parameters!$C$21*'Water demand'!J353/1000))</f>
        <v>0</v>
      </c>
      <c r="K353" s="12">
        <f>IF(Control!$C$11="Highly pure",Parameters!$C$11*'Water demand'!K353/1000,IF(Control!$C$11="Tap water",0,Parameters!$C$21*'Water demand'!K353/1000))</f>
        <v>0</v>
      </c>
      <c r="L353" s="12">
        <f>IF(Control!$C$11="Highly pure",Parameters!$C$11*'Water demand'!L353/1000,IF(Control!$C$11="Tap water",0,Parameters!$C$21*'Water demand'!L353/1000))</f>
        <v>0</v>
      </c>
      <c r="M353" s="12">
        <f>IF(Control!$C$11="Highly pure",Parameters!$C$11*'Water demand'!M353/1000,IF(Control!$C$11="Tap water",0,Parameters!$C$21*'Water demand'!M353/1000))</f>
        <v>0</v>
      </c>
      <c r="N353" s="12">
        <f>IF(Control!$C$11="Highly pure",Parameters!$C$11*'Water demand'!N353/1000,IF(Control!$C$11="Tap water",0,Parameters!$C$21*'Water demand'!N353/1000))</f>
        <v>0</v>
      </c>
      <c r="O353" s="12">
        <f>IF(Control!$C$11="Highly pure",Parameters!$C$11*'Water demand'!O353/1000,IF(Control!$C$11="Tap water",0,Parameters!$C$21*'Water demand'!O353/1000))</f>
        <v>0</v>
      </c>
      <c r="P353" s="12">
        <f>IF(Control!$C$11="Highly pure",Parameters!$C$11*'Water demand'!P353/1000,IF(Control!$C$11="Tap water",0,Parameters!$C$21*'Water demand'!P353/1000))</f>
        <v>0</v>
      </c>
      <c r="Q353" s="12">
        <f>IF(Control!$C$11="Highly pure",Parameters!$C$11*'Water demand'!Q353/1000,IF(Control!$C$11="Tap water",0,Parameters!$C$21*'Water demand'!Q353/1000))</f>
        <v>0</v>
      </c>
      <c r="R353" s="12">
        <f>IF(Control!$C$11="Highly pure",Parameters!$C$11*'Water demand'!R353/1000,IF(Control!$C$11="Tap water",0,Parameters!$C$21*'Water demand'!R353/1000))</f>
        <v>0</v>
      </c>
      <c r="S353" s="12">
        <f>IF(Control!$C$11="Highly pure",Parameters!$C$11*'Water demand'!S353/1000,IF(Control!$C$11="Tap water",0,Parameters!$C$21*'Water demand'!S353/1000))</f>
        <v>0</v>
      </c>
      <c r="T353" s="12">
        <f>IF(Control!$C$11="Highly pure",Parameters!$C$11*'Water demand'!T353/1000,IF(Control!$C$11="Tap water",0,Parameters!$C$21*'Water demand'!T353/1000))</f>
        <v>0</v>
      </c>
      <c r="U353" s="12">
        <f>IF(Control!$C$11="Highly pure",Parameters!$C$11*'Water demand'!U353/1000,IF(Control!$C$11="Tap water",0,Parameters!$C$21*'Water demand'!U353/1000))</f>
        <v>0</v>
      </c>
      <c r="V353" s="12">
        <f>IF(Control!$C$11="Highly pure",Parameters!$C$11*'Water demand'!V353/1000,IF(Control!$C$11="Tap water",0,Parameters!$C$21*'Water demand'!V353/1000))</f>
        <v>0</v>
      </c>
      <c r="W353" s="12">
        <f>IF(Control!$C$11="Highly pure",Parameters!$C$11*'Water demand'!W353/1000,IF(Control!$C$11="Tap water",0,Parameters!$C$21*'Water demand'!W353/1000))</f>
        <v>0</v>
      </c>
      <c r="X353" s="12">
        <f>IF(Control!$C$11="Highly pure",Parameters!$C$11*'Water demand'!X353/1000,IF(Control!$C$11="Tap water",0,Parameters!$C$21*'Water demand'!X353/1000))</f>
        <v>0</v>
      </c>
      <c r="Y353" s="12">
        <f>IF(Control!$C$11="Highly pure",Parameters!$C$11*'Water demand'!Y353/1000,IF(Control!$C$11="Tap water",0,Parameters!$C$21*'Water demand'!Y353/1000))</f>
        <v>0</v>
      </c>
      <c r="Z353" s="12">
        <f>IF(Control!$C$11="Highly pure",Parameters!$C$11*'Water demand'!Z353/1000,IF(Control!$C$11="Tap water",0,Parameters!$C$21*'Water demand'!Z353/1000))</f>
        <v>0</v>
      </c>
      <c r="AB353" s="7">
        <f t="shared" si="5"/>
        <v>0</v>
      </c>
    </row>
    <row r="354" spans="2:28" x14ac:dyDescent="0.2">
      <c r="B354" s="6">
        <v>44548</v>
      </c>
      <c r="C354" s="12">
        <f>IF(Control!$C$11="Highly pure",Parameters!$C$11*'Water demand'!C354/1000,IF(Control!$C$11="Tap water",0,Parameters!$C$21*'Water demand'!C354/1000))</f>
        <v>0</v>
      </c>
      <c r="D354" s="12">
        <f>IF(Control!$C$11="Highly pure",Parameters!$C$11*'Water demand'!D354/1000,IF(Control!$C$11="Tap water",0,Parameters!$C$21*'Water demand'!D354/1000))</f>
        <v>0</v>
      </c>
      <c r="E354" s="12">
        <f>IF(Control!$C$11="Highly pure",Parameters!$C$11*'Water demand'!E354/1000,IF(Control!$C$11="Tap water",0,Parameters!$C$21*'Water demand'!E354/1000))</f>
        <v>0</v>
      </c>
      <c r="F354" s="12">
        <f>IF(Control!$C$11="Highly pure",Parameters!$C$11*'Water demand'!F354/1000,IF(Control!$C$11="Tap water",0,Parameters!$C$21*'Water demand'!F354/1000))</f>
        <v>0</v>
      </c>
      <c r="G354" s="12">
        <f>IF(Control!$C$11="Highly pure",Parameters!$C$11*'Water demand'!G354/1000,IF(Control!$C$11="Tap water",0,Parameters!$C$21*'Water demand'!G354/1000))</f>
        <v>0</v>
      </c>
      <c r="H354" s="12">
        <f>IF(Control!$C$11="Highly pure",Parameters!$C$11*'Water demand'!H354/1000,IF(Control!$C$11="Tap water",0,Parameters!$C$21*'Water demand'!H354/1000))</f>
        <v>0</v>
      </c>
      <c r="I354" s="12">
        <f>IF(Control!$C$11="Highly pure",Parameters!$C$11*'Water demand'!I354/1000,IF(Control!$C$11="Tap water",0,Parameters!$C$21*'Water demand'!I354/1000))</f>
        <v>0</v>
      </c>
      <c r="J354" s="12">
        <f>IF(Control!$C$11="Highly pure",Parameters!$C$11*'Water demand'!J354/1000,IF(Control!$C$11="Tap water",0,Parameters!$C$21*'Water demand'!J354/1000))</f>
        <v>0</v>
      </c>
      <c r="K354" s="12">
        <f>IF(Control!$C$11="Highly pure",Parameters!$C$11*'Water demand'!K354/1000,IF(Control!$C$11="Tap water",0,Parameters!$C$21*'Water demand'!K354/1000))</f>
        <v>0</v>
      </c>
      <c r="L354" s="12">
        <f>IF(Control!$C$11="Highly pure",Parameters!$C$11*'Water demand'!L354/1000,IF(Control!$C$11="Tap water",0,Parameters!$C$21*'Water demand'!L354/1000))</f>
        <v>0</v>
      </c>
      <c r="M354" s="12">
        <f>IF(Control!$C$11="Highly pure",Parameters!$C$11*'Water demand'!M354/1000,IF(Control!$C$11="Tap water",0,Parameters!$C$21*'Water demand'!M354/1000))</f>
        <v>0</v>
      </c>
      <c r="N354" s="12">
        <f>IF(Control!$C$11="Highly pure",Parameters!$C$11*'Water demand'!N354/1000,IF(Control!$C$11="Tap water",0,Parameters!$C$21*'Water demand'!N354/1000))</f>
        <v>0</v>
      </c>
      <c r="O354" s="12">
        <f>IF(Control!$C$11="Highly pure",Parameters!$C$11*'Water demand'!O354/1000,IF(Control!$C$11="Tap water",0,Parameters!$C$21*'Water demand'!O354/1000))</f>
        <v>0</v>
      </c>
      <c r="P354" s="12">
        <f>IF(Control!$C$11="Highly pure",Parameters!$C$11*'Water demand'!P354/1000,IF(Control!$C$11="Tap water",0,Parameters!$C$21*'Water demand'!P354/1000))</f>
        <v>0</v>
      </c>
      <c r="Q354" s="12">
        <f>IF(Control!$C$11="Highly pure",Parameters!$C$11*'Water demand'!Q354/1000,IF(Control!$C$11="Tap water",0,Parameters!$C$21*'Water demand'!Q354/1000))</f>
        <v>0</v>
      </c>
      <c r="R354" s="12">
        <f>IF(Control!$C$11="Highly pure",Parameters!$C$11*'Water demand'!R354/1000,IF(Control!$C$11="Tap water",0,Parameters!$C$21*'Water demand'!R354/1000))</f>
        <v>0</v>
      </c>
      <c r="S354" s="12">
        <f>IF(Control!$C$11="Highly pure",Parameters!$C$11*'Water demand'!S354/1000,IF(Control!$C$11="Tap water",0,Parameters!$C$21*'Water demand'!S354/1000))</f>
        <v>0</v>
      </c>
      <c r="T354" s="12">
        <f>IF(Control!$C$11="Highly pure",Parameters!$C$11*'Water demand'!T354/1000,IF(Control!$C$11="Tap water",0,Parameters!$C$21*'Water demand'!T354/1000))</f>
        <v>0</v>
      </c>
      <c r="U354" s="12">
        <f>IF(Control!$C$11="Highly pure",Parameters!$C$11*'Water demand'!U354/1000,IF(Control!$C$11="Tap water",0,Parameters!$C$21*'Water demand'!U354/1000))</f>
        <v>0</v>
      </c>
      <c r="V354" s="12">
        <f>IF(Control!$C$11="Highly pure",Parameters!$C$11*'Water demand'!V354/1000,IF(Control!$C$11="Tap water",0,Parameters!$C$21*'Water demand'!V354/1000))</f>
        <v>0</v>
      </c>
      <c r="W354" s="12">
        <f>IF(Control!$C$11="Highly pure",Parameters!$C$11*'Water demand'!W354/1000,IF(Control!$C$11="Tap water",0,Parameters!$C$21*'Water demand'!W354/1000))</f>
        <v>0</v>
      </c>
      <c r="X354" s="12">
        <f>IF(Control!$C$11="Highly pure",Parameters!$C$11*'Water demand'!X354/1000,IF(Control!$C$11="Tap water",0,Parameters!$C$21*'Water demand'!X354/1000))</f>
        <v>0</v>
      </c>
      <c r="Y354" s="12">
        <f>IF(Control!$C$11="Highly pure",Parameters!$C$11*'Water demand'!Y354/1000,IF(Control!$C$11="Tap water",0,Parameters!$C$21*'Water demand'!Y354/1000))</f>
        <v>0</v>
      </c>
      <c r="Z354" s="12">
        <f>IF(Control!$C$11="Highly pure",Parameters!$C$11*'Water demand'!Z354/1000,IF(Control!$C$11="Tap water",0,Parameters!$C$21*'Water demand'!Z354/1000))</f>
        <v>0</v>
      </c>
      <c r="AB354" s="7">
        <f t="shared" si="5"/>
        <v>0</v>
      </c>
    </row>
    <row r="355" spans="2:28" x14ac:dyDescent="0.2">
      <c r="B355" s="6">
        <v>44549</v>
      </c>
      <c r="C355" s="12">
        <f>IF(Control!$C$11="Highly pure",Parameters!$C$11*'Water demand'!C355/1000,IF(Control!$C$11="Tap water",0,Parameters!$C$21*'Water demand'!C355/1000))</f>
        <v>0</v>
      </c>
      <c r="D355" s="12">
        <f>IF(Control!$C$11="Highly pure",Parameters!$C$11*'Water demand'!D355/1000,IF(Control!$C$11="Tap water",0,Parameters!$C$21*'Water demand'!D355/1000))</f>
        <v>0</v>
      </c>
      <c r="E355" s="12">
        <f>IF(Control!$C$11="Highly pure",Parameters!$C$11*'Water demand'!E355/1000,IF(Control!$C$11="Tap water",0,Parameters!$C$21*'Water demand'!E355/1000))</f>
        <v>0</v>
      </c>
      <c r="F355" s="12">
        <f>IF(Control!$C$11="Highly pure",Parameters!$C$11*'Water demand'!F355/1000,IF(Control!$C$11="Tap water",0,Parameters!$C$21*'Water demand'!F355/1000))</f>
        <v>0</v>
      </c>
      <c r="G355" s="12">
        <f>IF(Control!$C$11="Highly pure",Parameters!$C$11*'Water demand'!G355/1000,IF(Control!$C$11="Tap water",0,Parameters!$C$21*'Water demand'!G355/1000))</f>
        <v>0</v>
      </c>
      <c r="H355" s="12">
        <f>IF(Control!$C$11="Highly pure",Parameters!$C$11*'Water demand'!H355/1000,IF(Control!$C$11="Tap water",0,Parameters!$C$21*'Water demand'!H355/1000))</f>
        <v>0</v>
      </c>
      <c r="I355" s="12">
        <f>IF(Control!$C$11="Highly pure",Parameters!$C$11*'Water demand'!I355/1000,IF(Control!$C$11="Tap water",0,Parameters!$C$21*'Water demand'!I355/1000))</f>
        <v>0</v>
      </c>
      <c r="J355" s="12">
        <f>IF(Control!$C$11="Highly pure",Parameters!$C$11*'Water demand'!J355/1000,IF(Control!$C$11="Tap water",0,Parameters!$C$21*'Water demand'!J355/1000))</f>
        <v>0</v>
      </c>
      <c r="K355" s="12">
        <f>IF(Control!$C$11="Highly pure",Parameters!$C$11*'Water demand'!K355/1000,IF(Control!$C$11="Tap water",0,Parameters!$C$21*'Water demand'!K355/1000))</f>
        <v>0</v>
      </c>
      <c r="L355" s="12">
        <f>IF(Control!$C$11="Highly pure",Parameters!$C$11*'Water demand'!L355/1000,IF(Control!$C$11="Tap water",0,Parameters!$C$21*'Water demand'!L355/1000))</f>
        <v>0</v>
      </c>
      <c r="M355" s="12">
        <f>IF(Control!$C$11="Highly pure",Parameters!$C$11*'Water demand'!M355/1000,IF(Control!$C$11="Tap water",0,Parameters!$C$21*'Water demand'!M355/1000))</f>
        <v>0</v>
      </c>
      <c r="N355" s="12">
        <f>IF(Control!$C$11="Highly pure",Parameters!$C$11*'Water demand'!N355/1000,IF(Control!$C$11="Tap water",0,Parameters!$C$21*'Water demand'!N355/1000))</f>
        <v>0</v>
      </c>
      <c r="O355" s="12">
        <f>IF(Control!$C$11="Highly pure",Parameters!$C$11*'Water demand'!O355/1000,IF(Control!$C$11="Tap water",0,Parameters!$C$21*'Water demand'!O355/1000))</f>
        <v>0</v>
      </c>
      <c r="P355" s="12">
        <f>IF(Control!$C$11="Highly pure",Parameters!$C$11*'Water demand'!P355/1000,IF(Control!$C$11="Tap water",0,Parameters!$C$21*'Water demand'!P355/1000))</f>
        <v>0</v>
      </c>
      <c r="Q355" s="12">
        <f>IF(Control!$C$11="Highly pure",Parameters!$C$11*'Water demand'!Q355/1000,IF(Control!$C$11="Tap water",0,Parameters!$C$21*'Water demand'!Q355/1000))</f>
        <v>0</v>
      </c>
      <c r="R355" s="12">
        <f>IF(Control!$C$11="Highly pure",Parameters!$C$11*'Water demand'!R355/1000,IF(Control!$C$11="Tap water",0,Parameters!$C$21*'Water demand'!R355/1000))</f>
        <v>0</v>
      </c>
      <c r="S355" s="12">
        <f>IF(Control!$C$11="Highly pure",Parameters!$C$11*'Water demand'!S355/1000,IF(Control!$C$11="Tap water",0,Parameters!$C$21*'Water demand'!S355/1000))</f>
        <v>0</v>
      </c>
      <c r="T355" s="12">
        <f>IF(Control!$C$11="Highly pure",Parameters!$C$11*'Water demand'!T355/1000,IF(Control!$C$11="Tap water",0,Parameters!$C$21*'Water demand'!T355/1000))</f>
        <v>0</v>
      </c>
      <c r="U355" s="12">
        <f>IF(Control!$C$11="Highly pure",Parameters!$C$11*'Water demand'!U355/1000,IF(Control!$C$11="Tap water",0,Parameters!$C$21*'Water demand'!U355/1000))</f>
        <v>0</v>
      </c>
      <c r="V355" s="12">
        <f>IF(Control!$C$11="Highly pure",Parameters!$C$11*'Water demand'!V355/1000,IF(Control!$C$11="Tap water",0,Parameters!$C$21*'Water demand'!V355/1000))</f>
        <v>0</v>
      </c>
      <c r="W355" s="12">
        <f>IF(Control!$C$11="Highly pure",Parameters!$C$11*'Water demand'!W355/1000,IF(Control!$C$11="Tap water",0,Parameters!$C$21*'Water demand'!W355/1000))</f>
        <v>0</v>
      </c>
      <c r="X355" s="12">
        <f>IF(Control!$C$11="Highly pure",Parameters!$C$11*'Water demand'!X355/1000,IF(Control!$C$11="Tap water",0,Parameters!$C$21*'Water demand'!X355/1000))</f>
        <v>0</v>
      </c>
      <c r="Y355" s="12">
        <f>IF(Control!$C$11="Highly pure",Parameters!$C$11*'Water demand'!Y355/1000,IF(Control!$C$11="Tap water",0,Parameters!$C$21*'Water demand'!Y355/1000))</f>
        <v>0</v>
      </c>
      <c r="Z355" s="12">
        <f>IF(Control!$C$11="Highly pure",Parameters!$C$11*'Water demand'!Z355/1000,IF(Control!$C$11="Tap water",0,Parameters!$C$21*'Water demand'!Z355/1000))</f>
        <v>0</v>
      </c>
      <c r="AB355" s="7">
        <f t="shared" si="5"/>
        <v>0</v>
      </c>
    </row>
    <row r="356" spans="2:28" x14ac:dyDescent="0.2">
      <c r="B356" s="6">
        <v>44550</v>
      </c>
      <c r="C356" s="12">
        <f>IF(Control!$C$11="Highly pure",Parameters!$C$11*'Water demand'!C356/1000,IF(Control!$C$11="Tap water",0,Parameters!$C$21*'Water demand'!C356/1000))</f>
        <v>0</v>
      </c>
      <c r="D356" s="12">
        <f>IF(Control!$C$11="Highly pure",Parameters!$C$11*'Water demand'!D356/1000,IF(Control!$C$11="Tap water",0,Parameters!$C$21*'Water demand'!D356/1000))</f>
        <v>0</v>
      </c>
      <c r="E356" s="12">
        <f>IF(Control!$C$11="Highly pure",Parameters!$C$11*'Water demand'!E356/1000,IF(Control!$C$11="Tap water",0,Parameters!$C$21*'Water demand'!E356/1000))</f>
        <v>0</v>
      </c>
      <c r="F356" s="12">
        <f>IF(Control!$C$11="Highly pure",Parameters!$C$11*'Water demand'!F356/1000,IF(Control!$C$11="Tap water",0,Parameters!$C$21*'Water demand'!F356/1000))</f>
        <v>0</v>
      </c>
      <c r="G356" s="12">
        <f>IF(Control!$C$11="Highly pure",Parameters!$C$11*'Water demand'!G356/1000,IF(Control!$C$11="Tap water",0,Parameters!$C$21*'Water demand'!G356/1000))</f>
        <v>0</v>
      </c>
      <c r="H356" s="12">
        <f>IF(Control!$C$11="Highly pure",Parameters!$C$11*'Water demand'!H356/1000,IF(Control!$C$11="Tap water",0,Parameters!$C$21*'Water demand'!H356/1000))</f>
        <v>0</v>
      </c>
      <c r="I356" s="12">
        <f>IF(Control!$C$11="Highly pure",Parameters!$C$11*'Water demand'!I356/1000,IF(Control!$C$11="Tap water",0,Parameters!$C$21*'Water demand'!I356/1000))</f>
        <v>0</v>
      </c>
      <c r="J356" s="12">
        <f>IF(Control!$C$11="Highly pure",Parameters!$C$11*'Water demand'!J356/1000,IF(Control!$C$11="Tap water",0,Parameters!$C$21*'Water demand'!J356/1000))</f>
        <v>0</v>
      </c>
      <c r="K356" s="12">
        <f>IF(Control!$C$11="Highly pure",Parameters!$C$11*'Water demand'!K356/1000,IF(Control!$C$11="Tap water",0,Parameters!$C$21*'Water demand'!K356/1000))</f>
        <v>0</v>
      </c>
      <c r="L356" s="12">
        <f>IF(Control!$C$11="Highly pure",Parameters!$C$11*'Water demand'!L356/1000,IF(Control!$C$11="Tap water",0,Parameters!$C$21*'Water demand'!L356/1000))</f>
        <v>0</v>
      </c>
      <c r="M356" s="12">
        <f>IF(Control!$C$11="Highly pure",Parameters!$C$11*'Water demand'!M356/1000,IF(Control!$C$11="Tap water",0,Parameters!$C$21*'Water demand'!M356/1000))</f>
        <v>0</v>
      </c>
      <c r="N356" s="12">
        <f>IF(Control!$C$11="Highly pure",Parameters!$C$11*'Water demand'!N356/1000,IF(Control!$C$11="Tap water",0,Parameters!$C$21*'Water demand'!N356/1000))</f>
        <v>0</v>
      </c>
      <c r="O356" s="12">
        <f>IF(Control!$C$11="Highly pure",Parameters!$C$11*'Water demand'!O356/1000,IF(Control!$C$11="Tap water",0,Parameters!$C$21*'Water demand'!O356/1000))</f>
        <v>0</v>
      </c>
      <c r="P356" s="12">
        <f>IF(Control!$C$11="Highly pure",Parameters!$C$11*'Water demand'!P356/1000,IF(Control!$C$11="Tap water",0,Parameters!$C$21*'Water demand'!P356/1000))</f>
        <v>0</v>
      </c>
      <c r="Q356" s="12">
        <f>IF(Control!$C$11="Highly pure",Parameters!$C$11*'Water demand'!Q356/1000,IF(Control!$C$11="Tap water",0,Parameters!$C$21*'Water demand'!Q356/1000))</f>
        <v>0</v>
      </c>
      <c r="R356" s="12">
        <f>IF(Control!$C$11="Highly pure",Parameters!$C$11*'Water demand'!R356/1000,IF(Control!$C$11="Tap water",0,Parameters!$C$21*'Water demand'!R356/1000))</f>
        <v>0</v>
      </c>
      <c r="S356" s="12">
        <f>IF(Control!$C$11="Highly pure",Parameters!$C$11*'Water demand'!S356/1000,IF(Control!$C$11="Tap water",0,Parameters!$C$21*'Water demand'!S356/1000))</f>
        <v>0</v>
      </c>
      <c r="T356" s="12">
        <f>IF(Control!$C$11="Highly pure",Parameters!$C$11*'Water demand'!T356/1000,IF(Control!$C$11="Tap water",0,Parameters!$C$21*'Water demand'!T356/1000))</f>
        <v>0</v>
      </c>
      <c r="U356" s="12">
        <f>IF(Control!$C$11="Highly pure",Parameters!$C$11*'Water demand'!U356/1000,IF(Control!$C$11="Tap water",0,Parameters!$C$21*'Water demand'!U356/1000))</f>
        <v>0</v>
      </c>
      <c r="V356" s="12">
        <f>IF(Control!$C$11="Highly pure",Parameters!$C$11*'Water demand'!V356/1000,IF(Control!$C$11="Tap water",0,Parameters!$C$21*'Water demand'!V356/1000))</f>
        <v>0</v>
      </c>
      <c r="W356" s="12">
        <f>IF(Control!$C$11="Highly pure",Parameters!$C$11*'Water demand'!W356/1000,IF(Control!$C$11="Tap water",0,Parameters!$C$21*'Water demand'!W356/1000))</f>
        <v>0</v>
      </c>
      <c r="X356" s="12">
        <f>IF(Control!$C$11="Highly pure",Parameters!$C$11*'Water demand'!X356/1000,IF(Control!$C$11="Tap water",0,Parameters!$C$21*'Water demand'!X356/1000))</f>
        <v>0</v>
      </c>
      <c r="Y356" s="12">
        <f>IF(Control!$C$11="Highly pure",Parameters!$C$11*'Water demand'!Y356/1000,IF(Control!$C$11="Tap water",0,Parameters!$C$21*'Water demand'!Y356/1000))</f>
        <v>0</v>
      </c>
      <c r="Z356" s="12">
        <f>IF(Control!$C$11="Highly pure",Parameters!$C$11*'Water demand'!Z356/1000,IF(Control!$C$11="Tap water",0,Parameters!$C$21*'Water demand'!Z356/1000))</f>
        <v>0</v>
      </c>
      <c r="AB356" s="7">
        <f t="shared" si="5"/>
        <v>0</v>
      </c>
    </row>
    <row r="357" spans="2:28" x14ac:dyDescent="0.2">
      <c r="B357" s="6">
        <v>44551</v>
      </c>
      <c r="C357" s="12">
        <f>IF(Control!$C$11="Highly pure",Parameters!$C$11*'Water demand'!C357/1000,IF(Control!$C$11="Tap water",0,Parameters!$C$21*'Water demand'!C357/1000))</f>
        <v>0</v>
      </c>
      <c r="D357" s="12">
        <f>IF(Control!$C$11="Highly pure",Parameters!$C$11*'Water demand'!D357/1000,IF(Control!$C$11="Tap water",0,Parameters!$C$21*'Water demand'!D357/1000))</f>
        <v>0</v>
      </c>
      <c r="E357" s="12">
        <f>IF(Control!$C$11="Highly pure",Parameters!$C$11*'Water demand'!E357/1000,IF(Control!$C$11="Tap water",0,Parameters!$C$21*'Water demand'!E357/1000))</f>
        <v>0</v>
      </c>
      <c r="F357" s="12">
        <f>IF(Control!$C$11="Highly pure",Parameters!$C$11*'Water demand'!F357/1000,IF(Control!$C$11="Tap water",0,Parameters!$C$21*'Water demand'!F357/1000))</f>
        <v>0</v>
      </c>
      <c r="G357" s="12">
        <f>IF(Control!$C$11="Highly pure",Parameters!$C$11*'Water demand'!G357/1000,IF(Control!$C$11="Tap water",0,Parameters!$C$21*'Water demand'!G357/1000))</f>
        <v>0</v>
      </c>
      <c r="H357" s="12">
        <f>IF(Control!$C$11="Highly pure",Parameters!$C$11*'Water demand'!H357/1000,IF(Control!$C$11="Tap water",0,Parameters!$C$21*'Water demand'!H357/1000))</f>
        <v>0</v>
      </c>
      <c r="I357" s="12">
        <f>IF(Control!$C$11="Highly pure",Parameters!$C$11*'Water demand'!I357/1000,IF(Control!$C$11="Tap water",0,Parameters!$C$21*'Water demand'!I357/1000))</f>
        <v>0</v>
      </c>
      <c r="J357" s="12">
        <f>IF(Control!$C$11="Highly pure",Parameters!$C$11*'Water demand'!J357/1000,IF(Control!$C$11="Tap water",0,Parameters!$C$21*'Water demand'!J357/1000))</f>
        <v>0</v>
      </c>
      <c r="K357" s="12">
        <f>IF(Control!$C$11="Highly pure",Parameters!$C$11*'Water demand'!K357/1000,IF(Control!$C$11="Tap water",0,Parameters!$C$21*'Water demand'!K357/1000))</f>
        <v>0</v>
      </c>
      <c r="L357" s="12">
        <f>IF(Control!$C$11="Highly pure",Parameters!$C$11*'Water demand'!L357/1000,IF(Control!$C$11="Tap water",0,Parameters!$C$21*'Water demand'!L357/1000))</f>
        <v>0</v>
      </c>
      <c r="M357" s="12">
        <f>IF(Control!$C$11="Highly pure",Parameters!$C$11*'Water demand'!M357/1000,IF(Control!$C$11="Tap water",0,Parameters!$C$21*'Water demand'!M357/1000))</f>
        <v>0</v>
      </c>
      <c r="N357" s="12">
        <f>IF(Control!$C$11="Highly pure",Parameters!$C$11*'Water demand'!N357/1000,IF(Control!$C$11="Tap water",0,Parameters!$C$21*'Water demand'!N357/1000))</f>
        <v>0</v>
      </c>
      <c r="O357" s="12">
        <f>IF(Control!$C$11="Highly pure",Parameters!$C$11*'Water demand'!O357/1000,IF(Control!$C$11="Tap water",0,Parameters!$C$21*'Water demand'!O357/1000))</f>
        <v>0</v>
      </c>
      <c r="P357" s="12">
        <f>IF(Control!$C$11="Highly pure",Parameters!$C$11*'Water demand'!P357/1000,IF(Control!$C$11="Tap water",0,Parameters!$C$21*'Water demand'!P357/1000))</f>
        <v>0</v>
      </c>
      <c r="Q357" s="12">
        <f>IF(Control!$C$11="Highly pure",Parameters!$C$11*'Water demand'!Q357/1000,IF(Control!$C$11="Tap water",0,Parameters!$C$21*'Water demand'!Q357/1000))</f>
        <v>0</v>
      </c>
      <c r="R357" s="12">
        <f>IF(Control!$C$11="Highly pure",Parameters!$C$11*'Water demand'!R357/1000,IF(Control!$C$11="Tap water",0,Parameters!$C$21*'Water demand'!R357/1000))</f>
        <v>0</v>
      </c>
      <c r="S357" s="12">
        <f>IF(Control!$C$11="Highly pure",Parameters!$C$11*'Water demand'!S357/1000,IF(Control!$C$11="Tap water",0,Parameters!$C$21*'Water demand'!S357/1000))</f>
        <v>0</v>
      </c>
      <c r="T357" s="12">
        <f>IF(Control!$C$11="Highly pure",Parameters!$C$11*'Water demand'!T357/1000,IF(Control!$C$11="Tap water",0,Parameters!$C$21*'Water demand'!T357/1000))</f>
        <v>0</v>
      </c>
      <c r="U357" s="12">
        <f>IF(Control!$C$11="Highly pure",Parameters!$C$11*'Water demand'!U357/1000,IF(Control!$C$11="Tap water",0,Parameters!$C$21*'Water demand'!U357/1000))</f>
        <v>0</v>
      </c>
      <c r="V357" s="12">
        <f>IF(Control!$C$11="Highly pure",Parameters!$C$11*'Water demand'!V357/1000,IF(Control!$C$11="Tap water",0,Parameters!$C$21*'Water demand'!V357/1000))</f>
        <v>0</v>
      </c>
      <c r="W357" s="12">
        <f>IF(Control!$C$11="Highly pure",Parameters!$C$11*'Water demand'!W357/1000,IF(Control!$C$11="Tap water",0,Parameters!$C$21*'Water demand'!W357/1000))</f>
        <v>0</v>
      </c>
      <c r="X357" s="12">
        <f>IF(Control!$C$11="Highly pure",Parameters!$C$11*'Water demand'!X357/1000,IF(Control!$C$11="Tap water",0,Parameters!$C$21*'Water demand'!X357/1000))</f>
        <v>0</v>
      </c>
      <c r="Y357" s="12">
        <f>IF(Control!$C$11="Highly pure",Parameters!$C$11*'Water demand'!Y357/1000,IF(Control!$C$11="Tap water",0,Parameters!$C$21*'Water demand'!Y357/1000))</f>
        <v>0</v>
      </c>
      <c r="Z357" s="12">
        <f>IF(Control!$C$11="Highly pure",Parameters!$C$11*'Water demand'!Z357/1000,IF(Control!$C$11="Tap water",0,Parameters!$C$21*'Water demand'!Z357/1000))</f>
        <v>0</v>
      </c>
      <c r="AB357" s="7">
        <f t="shared" si="5"/>
        <v>0</v>
      </c>
    </row>
    <row r="358" spans="2:28" x14ac:dyDescent="0.2">
      <c r="B358" s="6">
        <v>44552</v>
      </c>
      <c r="C358" s="12">
        <f>IF(Control!$C$11="Highly pure",Parameters!$C$11*'Water demand'!C358/1000,IF(Control!$C$11="Tap water",0,Parameters!$C$21*'Water demand'!C358/1000))</f>
        <v>0</v>
      </c>
      <c r="D358" s="12">
        <f>IF(Control!$C$11="Highly pure",Parameters!$C$11*'Water demand'!D358/1000,IF(Control!$C$11="Tap water",0,Parameters!$C$21*'Water demand'!D358/1000))</f>
        <v>0</v>
      </c>
      <c r="E358" s="12">
        <f>IF(Control!$C$11="Highly pure",Parameters!$C$11*'Water demand'!E358/1000,IF(Control!$C$11="Tap water",0,Parameters!$C$21*'Water demand'!E358/1000))</f>
        <v>0</v>
      </c>
      <c r="F358" s="12">
        <f>IF(Control!$C$11="Highly pure",Parameters!$C$11*'Water demand'!F358/1000,IF(Control!$C$11="Tap water",0,Parameters!$C$21*'Water demand'!F358/1000))</f>
        <v>0</v>
      </c>
      <c r="G358" s="12">
        <f>IF(Control!$C$11="Highly pure",Parameters!$C$11*'Water demand'!G358/1000,IF(Control!$C$11="Tap water",0,Parameters!$C$21*'Water demand'!G358/1000))</f>
        <v>0</v>
      </c>
      <c r="H358" s="12">
        <f>IF(Control!$C$11="Highly pure",Parameters!$C$11*'Water demand'!H358/1000,IF(Control!$C$11="Tap water",0,Parameters!$C$21*'Water demand'!H358/1000))</f>
        <v>0</v>
      </c>
      <c r="I358" s="12">
        <f>IF(Control!$C$11="Highly pure",Parameters!$C$11*'Water demand'!I358/1000,IF(Control!$C$11="Tap water",0,Parameters!$C$21*'Water demand'!I358/1000))</f>
        <v>0</v>
      </c>
      <c r="J358" s="12">
        <f>IF(Control!$C$11="Highly pure",Parameters!$C$11*'Water demand'!J358/1000,IF(Control!$C$11="Tap water",0,Parameters!$C$21*'Water demand'!J358/1000))</f>
        <v>0</v>
      </c>
      <c r="K358" s="12">
        <f>IF(Control!$C$11="Highly pure",Parameters!$C$11*'Water demand'!K358/1000,IF(Control!$C$11="Tap water",0,Parameters!$C$21*'Water demand'!K358/1000))</f>
        <v>0</v>
      </c>
      <c r="L358" s="12">
        <f>IF(Control!$C$11="Highly pure",Parameters!$C$11*'Water demand'!L358/1000,IF(Control!$C$11="Tap water",0,Parameters!$C$21*'Water demand'!L358/1000))</f>
        <v>0</v>
      </c>
      <c r="M358" s="12">
        <f>IF(Control!$C$11="Highly pure",Parameters!$C$11*'Water demand'!M358/1000,IF(Control!$C$11="Tap water",0,Parameters!$C$21*'Water demand'!M358/1000))</f>
        <v>0</v>
      </c>
      <c r="N358" s="12">
        <f>IF(Control!$C$11="Highly pure",Parameters!$C$11*'Water demand'!N358/1000,IF(Control!$C$11="Tap water",0,Parameters!$C$21*'Water demand'!N358/1000))</f>
        <v>0</v>
      </c>
      <c r="O358" s="12">
        <f>IF(Control!$C$11="Highly pure",Parameters!$C$11*'Water demand'!O358/1000,IF(Control!$C$11="Tap water",0,Parameters!$C$21*'Water demand'!O358/1000))</f>
        <v>0</v>
      </c>
      <c r="P358" s="12">
        <f>IF(Control!$C$11="Highly pure",Parameters!$C$11*'Water demand'!P358/1000,IF(Control!$C$11="Tap water",0,Parameters!$C$21*'Water demand'!P358/1000))</f>
        <v>0</v>
      </c>
      <c r="Q358" s="12">
        <f>IF(Control!$C$11="Highly pure",Parameters!$C$11*'Water demand'!Q358/1000,IF(Control!$C$11="Tap water",0,Parameters!$C$21*'Water demand'!Q358/1000))</f>
        <v>0</v>
      </c>
      <c r="R358" s="12">
        <f>IF(Control!$C$11="Highly pure",Parameters!$C$11*'Water demand'!R358/1000,IF(Control!$C$11="Tap water",0,Parameters!$C$21*'Water demand'!R358/1000))</f>
        <v>0</v>
      </c>
      <c r="S358" s="12">
        <f>IF(Control!$C$11="Highly pure",Parameters!$C$11*'Water demand'!S358/1000,IF(Control!$C$11="Tap water",0,Parameters!$C$21*'Water demand'!S358/1000))</f>
        <v>0</v>
      </c>
      <c r="T358" s="12">
        <f>IF(Control!$C$11="Highly pure",Parameters!$C$11*'Water demand'!T358/1000,IF(Control!$C$11="Tap water",0,Parameters!$C$21*'Water demand'!T358/1000))</f>
        <v>0</v>
      </c>
      <c r="U358" s="12">
        <f>IF(Control!$C$11="Highly pure",Parameters!$C$11*'Water demand'!U358/1000,IF(Control!$C$11="Tap water",0,Parameters!$C$21*'Water demand'!U358/1000))</f>
        <v>0</v>
      </c>
      <c r="V358" s="12">
        <f>IF(Control!$C$11="Highly pure",Parameters!$C$11*'Water demand'!V358/1000,IF(Control!$C$11="Tap water",0,Parameters!$C$21*'Water demand'!V358/1000))</f>
        <v>0</v>
      </c>
      <c r="W358" s="12">
        <f>IF(Control!$C$11="Highly pure",Parameters!$C$11*'Water demand'!W358/1000,IF(Control!$C$11="Tap water",0,Parameters!$C$21*'Water demand'!W358/1000))</f>
        <v>0</v>
      </c>
      <c r="X358" s="12">
        <f>IF(Control!$C$11="Highly pure",Parameters!$C$11*'Water demand'!X358/1000,IF(Control!$C$11="Tap water",0,Parameters!$C$21*'Water demand'!X358/1000))</f>
        <v>0</v>
      </c>
      <c r="Y358" s="12">
        <f>IF(Control!$C$11="Highly pure",Parameters!$C$11*'Water demand'!Y358/1000,IF(Control!$C$11="Tap water",0,Parameters!$C$21*'Water demand'!Y358/1000))</f>
        <v>0</v>
      </c>
      <c r="Z358" s="12">
        <f>IF(Control!$C$11="Highly pure",Parameters!$C$11*'Water demand'!Z358/1000,IF(Control!$C$11="Tap water",0,Parameters!$C$21*'Water demand'!Z358/1000))</f>
        <v>0</v>
      </c>
      <c r="AB358" s="7">
        <f t="shared" si="5"/>
        <v>0</v>
      </c>
    </row>
    <row r="359" spans="2:28" x14ac:dyDescent="0.2">
      <c r="B359" s="6">
        <v>44553</v>
      </c>
      <c r="C359" s="12">
        <f>IF(Control!$C$11="Highly pure",Parameters!$C$11*'Water demand'!C359/1000,IF(Control!$C$11="Tap water",0,Parameters!$C$21*'Water demand'!C359/1000))</f>
        <v>0</v>
      </c>
      <c r="D359" s="12">
        <f>IF(Control!$C$11="Highly pure",Parameters!$C$11*'Water demand'!D359/1000,IF(Control!$C$11="Tap water",0,Parameters!$C$21*'Water demand'!D359/1000))</f>
        <v>0</v>
      </c>
      <c r="E359" s="12">
        <f>IF(Control!$C$11="Highly pure",Parameters!$C$11*'Water demand'!E359/1000,IF(Control!$C$11="Tap water",0,Parameters!$C$21*'Water demand'!E359/1000))</f>
        <v>0</v>
      </c>
      <c r="F359" s="12">
        <f>IF(Control!$C$11="Highly pure",Parameters!$C$11*'Water demand'!F359/1000,IF(Control!$C$11="Tap water",0,Parameters!$C$21*'Water demand'!F359/1000))</f>
        <v>0</v>
      </c>
      <c r="G359" s="12">
        <f>IF(Control!$C$11="Highly pure",Parameters!$C$11*'Water demand'!G359/1000,IF(Control!$C$11="Tap water",0,Parameters!$C$21*'Water demand'!G359/1000))</f>
        <v>0</v>
      </c>
      <c r="H359" s="12">
        <f>IF(Control!$C$11="Highly pure",Parameters!$C$11*'Water demand'!H359/1000,IF(Control!$C$11="Tap water",0,Parameters!$C$21*'Water demand'!H359/1000))</f>
        <v>0</v>
      </c>
      <c r="I359" s="12">
        <f>IF(Control!$C$11="Highly pure",Parameters!$C$11*'Water demand'!I359/1000,IF(Control!$C$11="Tap water",0,Parameters!$C$21*'Water demand'!I359/1000))</f>
        <v>0</v>
      </c>
      <c r="J359" s="12">
        <f>IF(Control!$C$11="Highly pure",Parameters!$C$11*'Water demand'!J359/1000,IF(Control!$C$11="Tap water",0,Parameters!$C$21*'Water demand'!J359/1000))</f>
        <v>0</v>
      </c>
      <c r="K359" s="12">
        <f>IF(Control!$C$11="Highly pure",Parameters!$C$11*'Water demand'!K359/1000,IF(Control!$C$11="Tap water",0,Parameters!$C$21*'Water demand'!K359/1000))</f>
        <v>0</v>
      </c>
      <c r="L359" s="12">
        <f>IF(Control!$C$11="Highly pure",Parameters!$C$11*'Water demand'!L359/1000,IF(Control!$C$11="Tap water",0,Parameters!$C$21*'Water demand'!L359/1000))</f>
        <v>0</v>
      </c>
      <c r="M359" s="12">
        <f>IF(Control!$C$11="Highly pure",Parameters!$C$11*'Water demand'!M359/1000,IF(Control!$C$11="Tap water",0,Parameters!$C$21*'Water demand'!M359/1000))</f>
        <v>0</v>
      </c>
      <c r="N359" s="12">
        <f>IF(Control!$C$11="Highly pure",Parameters!$C$11*'Water demand'!N359/1000,IF(Control!$C$11="Tap water",0,Parameters!$C$21*'Water demand'!N359/1000))</f>
        <v>0</v>
      </c>
      <c r="O359" s="12">
        <f>IF(Control!$C$11="Highly pure",Parameters!$C$11*'Water demand'!O359/1000,IF(Control!$C$11="Tap water",0,Parameters!$C$21*'Water demand'!O359/1000))</f>
        <v>0</v>
      </c>
      <c r="P359" s="12">
        <f>IF(Control!$C$11="Highly pure",Parameters!$C$11*'Water demand'!P359/1000,IF(Control!$C$11="Tap water",0,Parameters!$C$21*'Water demand'!P359/1000))</f>
        <v>0</v>
      </c>
      <c r="Q359" s="12">
        <f>IF(Control!$C$11="Highly pure",Parameters!$C$11*'Water demand'!Q359/1000,IF(Control!$C$11="Tap water",0,Parameters!$C$21*'Water demand'!Q359/1000))</f>
        <v>0</v>
      </c>
      <c r="R359" s="12">
        <f>IF(Control!$C$11="Highly pure",Parameters!$C$11*'Water demand'!R359/1000,IF(Control!$C$11="Tap water",0,Parameters!$C$21*'Water demand'!R359/1000))</f>
        <v>0</v>
      </c>
      <c r="S359" s="12">
        <f>IF(Control!$C$11="Highly pure",Parameters!$C$11*'Water demand'!S359/1000,IF(Control!$C$11="Tap water",0,Parameters!$C$21*'Water demand'!S359/1000))</f>
        <v>0</v>
      </c>
      <c r="T359" s="12">
        <f>IF(Control!$C$11="Highly pure",Parameters!$C$11*'Water demand'!T359/1000,IF(Control!$C$11="Tap water",0,Parameters!$C$21*'Water demand'!T359/1000))</f>
        <v>0</v>
      </c>
      <c r="U359" s="12">
        <f>IF(Control!$C$11="Highly pure",Parameters!$C$11*'Water demand'!U359/1000,IF(Control!$C$11="Tap water",0,Parameters!$C$21*'Water demand'!U359/1000))</f>
        <v>0</v>
      </c>
      <c r="V359" s="12">
        <f>IF(Control!$C$11="Highly pure",Parameters!$C$11*'Water demand'!V359/1000,IF(Control!$C$11="Tap water",0,Parameters!$C$21*'Water demand'!V359/1000))</f>
        <v>0</v>
      </c>
      <c r="W359" s="12">
        <f>IF(Control!$C$11="Highly pure",Parameters!$C$11*'Water demand'!W359/1000,IF(Control!$C$11="Tap water",0,Parameters!$C$21*'Water demand'!W359/1000))</f>
        <v>0</v>
      </c>
      <c r="X359" s="12">
        <f>IF(Control!$C$11="Highly pure",Parameters!$C$11*'Water demand'!X359/1000,IF(Control!$C$11="Tap water",0,Parameters!$C$21*'Water demand'!X359/1000))</f>
        <v>0</v>
      </c>
      <c r="Y359" s="12">
        <f>IF(Control!$C$11="Highly pure",Parameters!$C$11*'Water demand'!Y359/1000,IF(Control!$C$11="Tap water",0,Parameters!$C$21*'Water demand'!Y359/1000))</f>
        <v>0</v>
      </c>
      <c r="Z359" s="12">
        <f>IF(Control!$C$11="Highly pure",Parameters!$C$11*'Water demand'!Z359/1000,IF(Control!$C$11="Tap water",0,Parameters!$C$21*'Water demand'!Z359/1000))</f>
        <v>0</v>
      </c>
      <c r="AB359" s="7">
        <f t="shared" si="5"/>
        <v>0</v>
      </c>
    </row>
    <row r="360" spans="2:28" x14ac:dyDescent="0.2">
      <c r="B360" s="6">
        <v>44554</v>
      </c>
      <c r="C360" s="12">
        <f>IF(Control!$C$11="Highly pure",Parameters!$C$11*'Water demand'!C360/1000,IF(Control!$C$11="Tap water",0,Parameters!$C$21*'Water demand'!C360/1000))</f>
        <v>0</v>
      </c>
      <c r="D360" s="12">
        <f>IF(Control!$C$11="Highly pure",Parameters!$C$11*'Water demand'!D360/1000,IF(Control!$C$11="Tap water",0,Parameters!$C$21*'Water demand'!D360/1000))</f>
        <v>0</v>
      </c>
      <c r="E360" s="12">
        <f>IF(Control!$C$11="Highly pure",Parameters!$C$11*'Water demand'!E360/1000,IF(Control!$C$11="Tap water",0,Parameters!$C$21*'Water demand'!E360/1000))</f>
        <v>0</v>
      </c>
      <c r="F360" s="12">
        <f>IF(Control!$C$11="Highly pure",Parameters!$C$11*'Water demand'!F360/1000,IF(Control!$C$11="Tap water",0,Parameters!$C$21*'Water demand'!F360/1000))</f>
        <v>0</v>
      </c>
      <c r="G360" s="12">
        <f>IF(Control!$C$11="Highly pure",Parameters!$C$11*'Water demand'!G360/1000,IF(Control!$C$11="Tap water",0,Parameters!$C$21*'Water demand'!G360/1000))</f>
        <v>0</v>
      </c>
      <c r="H360" s="12">
        <f>IF(Control!$C$11="Highly pure",Parameters!$C$11*'Water demand'!H360/1000,IF(Control!$C$11="Tap water",0,Parameters!$C$21*'Water demand'!H360/1000))</f>
        <v>0</v>
      </c>
      <c r="I360" s="12">
        <f>IF(Control!$C$11="Highly pure",Parameters!$C$11*'Water demand'!I360/1000,IF(Control!$C$11="Tap water",0,Parameters!$C$21*'Water demand'!I360/1000))</f>
        <v>0</v>
      </c>
      <c r="J360" s="12">
        <f>IF(Control!$C$11="Highly pure",Parameters!$C$11*'Water demand'!J360/1000,IF(Control!$C$11="Tap water",0,Parameters!$C$21*'Water demand'!J360/1000))</f>
        <v>0</v>
      </c>
      <c r="K360" s="12">
        <f>IF(Control!$C$11="Highly pure",Parameters!$C$11*'Water demand'!K360/1000,IF(Control!$C$11="Tap water",0,Parameters!$C$21*'Water demand'!K360/1000))</f>
        <v>0</v>
      </c>
      <c r="L360" s="12">
        <f>IF(Control!$C$11="Highly pure",Parameters!$C$11*'Water demand'!L360/1000,IF(Control!$C$11="Tap water",0,Parameters!$C$21*'Water demand'!L360/1000))</f>
        <v>0</v>
      </c>
      <c r="M360" s="12">
        <f>IF(Control!$C$11="Highly pure",Parameters!$C$11*'Water demand'!M360/1000,IF(Control!$C$11="Tap water",0,Parameters!$C$21*'Water demand'!M360/1000))</f>
        <v>0</v>
      </c>
      <c r="N360" s="12">
        <f>IF(Control!$C$11="Highly pure",Parameters!$C$11*'Water demand'!N360/1000,IF(Control!$C$11="Tap water",0,Parameters!$C$21*'Water demand'!N360/1000))</f>
        <v>0</v>
      </c>
      <c r="O360" s="12">
        <f>IF(Control!$C$11="Highly pure",Parameters!$C$11*'Water demand'!O360/1000,IF(Control!$C$11="Tap water",0,Parameters!$C$21*'Water demand'!O360/1000))</f>
        <v>0</v>
      </c>
      <c r="P360" s="12">
        <f>IF(Control!$C$11="Highly pure",Parameters!$C$11*'Water demand'!P360/1000,IF(Control!$C$11="Tap water",0,Parameters!$C$21*'Water demand'!P360/1000))</f>
        <v>0</v>
      </c>
      <c r="Q360" s="12">
        <f>IF(Control!$C$11="Highly pure",Parameters!$C$11*'Water demand'!Q360/1000,IF(Control!$C$11="Tap water",0,Parameters!$C$21*'Water demand'!Q360/1000))</f>
        <v>0</v>
      </c>
      <c r="R360" s="12">
        <f>IF(Control!$C$11="Highly pure",Parameters!$C$11*'Water demand'!R360/1000,IF(Control!$C$11="Tap water",0,Parameters!$C$21*'Water demand'!R360/1000))</f>
        <v>0</v>
      </c>
      <c r="S360" s="12">
        <f>IF(Control!$C$11="Highly pure",Parameters!$C$11*'Water demand'!S360/1000,IF(Control!$C$11="Tap water",0,Parameters!$C$21*'Water demand'!S360/1000))</f>
        <v>0</v>
      </c>
      <c r="T360" s="12">
        <f>IF(Control!$C$11="Highly pure",Parameters!$C$11*'Water demand'!T360/1000,IF(Control!$C$11="Tap water",0,Parameters!$C$21*'Water demand'!T360/1000))</f>
        <v>0</v>
      </c>
      <c r="U360" s="12">
        <f>IF(Control!$C$11="Highly pure",Parameters!$C$11*'Water demand'!U360/1000,IF(Control!$C$11="Tap water",0,Parameters!$C$21*'Water demand'!U360/1000))</f>
        <v>0</v>
      </c>
      <c r="V360" s="12">
        <f>IF(Control!$C$11="Highly pure",Parameters!$C$11*'Water demand'!V360/1000,IF(Control!$C$11="Tap water",0,Parameters!$C$21*'Water demand'!V360/1000))</f>
        <v>0</v>
      </c>
      <c r="W360" s="12">
        <f>IF(Control!$C$11="Highly pure",Parameters!$C$11*'Water demand'!W360/1000,IF(Control!$C$11="Tap water",0,Parameters!$C$21*'Water demand'!W360/1000))</f>
        <v>0</v>
      </c>
      <c r="X360" s="12">
        <f>IF(Control!$C$11="Highly pure",Parameters!$C$11*'Water demand'!X360/1000,IF(Control!$C$11="Tap water",0,Parameters!$C$21*'Water demand'!X360/1000))</f>
        <v>0</v>
      </c>
      <c r="Y360" s="12">
        <f>IF(Control!$C$11="Highly pure",Parameters!$C$11*'Water demand'!Y360/1000,IF(Control!$C$11="Tap water",0,Parameters!$C$21*'Water demand'!Y360/1000))</f>
        <v>0</v>
      </c>
      <c r="Z360" s="12">
        <f>IF(Control!$C$11="Highly pure",Parameters!$C$11*'Water demand'!Z360/1000,IF(Control!$C$11="Tap water",0,Parameters!$C$21*'Water demand'!Z360/1000))</f>
        <v>0</v>
      </c>
      <c r="AB360" s="7">
        <f t="shared" si="5"/>
        <v>0</v>
      </c>
    </row>
    <row r="361" spans="2:28" x14ac:dyDescent="0.2">
      <c r="B361" s="6">
        <v>44555</v>
      </c>
      <c r="C361" s="12">
        <f>IF(Control!$C$11="Highly pure",Parameters!$C$11*'Water demand'!C361/1000,IF(Control!$C$11="Tap water",0,Parameters!$C$21*'Water demand'!C361/1000))</f>
        <v>0</v>
      </c>
      <c r="D361" s="12">
        <f>IF(Control!$C$11="Highly pure",Parameters!$C$11*'Water demand'!D361/1000,IF(Control!$C$11="Tap water",0,Parameters!$C$21*'Water demand'!D361/1000))</f>
        <v>0</v>
      </c>
      <c r="E361" s="12">
        <f>IF(Control!$C$11="Highly pure",Parameters!$C$11*'Water demand'!E361/1000,IF(Control!$C$11="Tap water",0,Parameters!$C$21*'Water demand'!E361/1000))</f>
        <v>0</v>
      </c>
      <c r="F361" s="12">
        <f>IF(Control!$C$11="Highly pure",Parameters!$C$11*'Water demand'!F361/1000,IF(Control!$C$11="Tap water",0,Parameters!$C$21*'Water demand'!F361/1000))</f>
        <v>0</v>
      </c>
      <c r="G361" s="12">
        <f>IF(Control!$C$11="Highly pure",Parameters!$C$11*'Water demand'!G361/1000,IF(Control!$C$11="Tap water",0,Parameters!$C$21*'Water demand'!G361/1000))</f>
        <v>0</v>
      </c>
      <c r="H361" s="12">
        <f>IF(Control!$C$11="Highly pure",Parameters!$C$11*'Water demand'!H361/1000,IF(Control!$C$11="Tap water",0,Parameters!$C$21*'Water demand'!H361/1000))</f>
        <v>0</v>
      </c>
      <c r="I361" s="12">
        <f>IF(Control!$C$11="Highly pure",Parameters!$C$11*'Water demand'!I361/1000,IF(Control!$C$11="Tap water",0,Parameters!$C$21*'Water demand'!I361/1000))</f>
        <v>0</v>
      </c>
      <c r="J361" s="12">
        <f>IF(Control!$C$11="Highly pure",Parameters!$C$11*'Water demand'!J361/1000,IF(Control!$C$11="Tap water",0,Parameters!$C$21*'Water demand'!J361/1000))</f>
        <v>0</v>
      </c>
      <c r="K361" s="12">
        <f>IF(Control!$C$11="Highly pure",Parameters!$C$11*'Water demand'!K361/1000,IF(Control!$C$11="Tap water",0,Parameters!$C$21*'Water demand'!K361/1000))</f>
        <v>0</v>
      </c>
      <c r="L361" s="12">
        <f>IF(Control!$C$11="Highly pure",Parameters!$C$11*'Water demand'!L361/1000,IF(Control!$C$11="Tap water",0,Parameters!$C$21*'Water demand'!L361/1000))</f>
        <v>0</v>
      </c>
      <c r="M361" s="12">
        <f>IF(Control!$C$11="Highly pure",Parameters!$C$11*'Water demand'!M361/1000,IF(Control!$C$11="Tap water",0,Parameters!$C$21*'Water demand'!M361/1000))</f>
        <v>0</v>
      </c>
      <c r="N361" s="12">
        <f>IF(Control!$C$11="Highly pure",Parameters!$C$11*'Water demand'!N361/1000,IF(Control!$C$11="Tap water",0,Parameters!$C$21*'Water demand'!N361/1000))</f>
        <v>0</v>
      </c>
      <c r="O361" s="12">
        <f>IF(Control!$C$11="Highly pure",Parameters!$C$11*'Water demand'!O361/1000,IF(Control!$C$11="Tap water",0,Parameters!$C$21*'Water demand'!O361/1000))</f>
        <v>0</v>
      </c>
      <c r="P361" s="12">
        <f>IF(Control!$C$11="Highly pure",Parameters!$C$11*'Water demand'!P361/1000,IF(Control!$C$11="Tap water",0,Parameters!$C$21*'Water demand'!P361/1000))</f>
        <v>0</v>
      </c>
      <c r="Q361" s="12">
        <f>IF(Control!$C$11="Highly pure",Parameters!$C$11*'Water demand'!Q361/1000,IF(Control!$C$11="Tap water",0,Parameters!$C$21*'Water demand'!Q361/1000))</f>
        <v>0</v>
      </c>
      <c r="R361" s="12">
        <f>IF(Control!$C$11="Highly pure",Parameters!$C$11*'Water demand'!R361/1000,IF(Control!$C$11="Tap water",0,Parameters!$C$21*'Water demand'!R361/1000))</f>
        <v>0</v>
      </c>
      <c r="S361" s="12">
        <f>IF(Control!$C$11="Highly pure",Parameters!$C$11*'Water demand'!S361/1000,IF(Control!$C$11="Tap water",0,Parameters!$C$21*'Water demand'!S361/1000))</f>
        <v>0</v>
      </c>
      <c r="T361" s="12">
        <f>IF(Control!$C$11="Highly pure",Parameters!$C$11*'Water demand'!T361/1000,IF(Control!$C$11="Tap water",0,Parameters!$C$21*'Water demand'!T361/1000))</f>
        <v>0</v>
      </c>
      <c r="U361" s="12">
        <f>IF(Control!$C$11="Highly pure",Parameters!$C$11*'Water demand'!U361/1000,IF(Control!$C$11="Tap water",0,Parameters!$C$21*'Water demand'!U361/1000))</f>
        <v>0</v>
      </c>
      <c r="V361" s="12">
        <f>IF(Control!$C$11="Highly pure",Parameters!$C$11*'Water demand'!V361/1000,IF(Control!$C$11="Tap water",0,Parameters!$C$21*'Water demand'!V361/1000))</f>
        <v>0</v>
      </c>
      <c r="W361" s="12">
        <f>IF(Control!$C$11="Highly pure",Parameters!$C$11*'Water demand'!W361/1000,IF(Control!$C$11="Tap water",0,Parameters!$C$21*'Water demand'!W361/1000))</f>
        <v>0</v>
      </c>
      <c r="X361" s="12">
        <f>IF(Control!$C$11="Highly pure",Parameters!$C$11*'Water demand'!X361/1000,IF(Control!$C$11="Tap water",0,Parameters!$C$21*'Water demand'!X361/1000))</f>
        <v>0</v>
      </c>
      <c r="Y361" s="12">
        <f>IF(Control!$C$11="Highly pure",Parameters!$C$11*'Water demand'!Y361/1000,IF(Control!$C$11="Tap water",0,Parameters!$C$21*'Water demand'!Y361/1000))</f>
        <v>0</v>
      </c>
      <c r="Z361" s="12">
        <f>IF(Control!$C$11="Highly pure",Parameters!$C$11*'Water demand'!Z361/1000,IF(Control!$C$11="Tap water",0,Parameters!$C$21*'Water demand'!Z361/1000))</f>
        <v>0</v>
      </c>
      <c r="AB361" s="7">
        <f t="shared" si="5"/>
        <v>0</v>
      </c>
    </row>
    <row r="362" spans="2:28" x14ac:dyDescent="0.2">
      <c r="B362" s="6">
        <v>44556</v>
      </c>
      <c r="C362" s="12">
        <f>IF(Control!$C$11="Highly pure",Parameters!$C$11*'Water demand'!C362/1000,IF(Control!$C$11="Tap water",0,Parameters!$C$21*'Water demand'!C362/1000))</f>
        <v>0</v>
      </c>
      <c r="D362" s="12">
        <f>IF(Control!$C$11="Highly pure",Parameters!$C$11*'Water demand'!D362/1000,IF(Control!$C$11="Tap water",0,Parameters!$C$21*'Water demand'!D362/1000))</f>
        <v>0</v>
      </c>
      <c r="E362" s="12">
        <f>IF(Control!$C$11="Highly pure",Parameters!$C$11*'Water demand'!E362/1000,IF(Control!$C$11="Tap water",0,Parameters!$C$21*'Water demand'!E362/1000))</f>
        <v>0</v>
      </c>
      <c r="F362" s="12">
        <f>IF(Control!$C$11="Highly pure",Parameters!$C$11*'Water demand'!F362/1000,IF(Control!$C$11="Tap water",0,Parameters!$C$21*'Water demand'!F362/1000))</f>
        <v>0</v>
      </c>
      <c r="G362" s="12">
        <f>IF(Control!$C$11="Highly pure",Parameters!$C$11*'Water demand'!G362/1000,IF(Control!$C$11="Tap water",0,Parameters!$C$21*'Water demand'!G362/1000))</f>
        <v>0</v>
      </c>
      <c r="H362" s="12">
        <f>IF(Control!$C$11="Highly pure",Parameters!$C$11*'Water demand'!H362/1000,IF(Control!$C$11="Tap water",0,Parameters!$C$21*'Water demand'!H362/1000))</f>
        <v>0</v>
      </c>
      <c r="I362" s="12">
        <f>IF(Control!$C$11="Highly pure",Parameters!$C$11*'Water demand'!I362/1000,IF(Control!$C$11="Tap water",0,Parameters!$C$21*'Water demand'!I362/1000))</f>
        <v>0</v>
      </c>
      <c r="J362" s="12">
        <f>IF(Control!$C$11="Highly pure",Parameters!$C$11*'Water demand'!J362/1000,IF(Control!$C$11="Tap water",0,Parameters!$C$21*'Water demand'!J362/1000))</f>
        <v>0</v>
      </c>
      <c r="K362" s="12">
        <f>IF(Control!$C$11="Highly pure",Parameters!$C$11*'Water demand'!K362/1000,IF(Control!$C$11="Tap water",0,Parameters!$C$21*'Water demand'!K362/1000))</f>
        <v>0</v>
      </c>
      <c r="L362" s="12">
        <f>IF(Control!$C$11="Highly pure",Parameters!$C$11*'Water demand'!L362/1000,IF(Control!$C$11="Tap water",0,Parameters!$C$21*'Water demand'!L362/1000))</f>
        <v>0</v>
      </c>
      <c r="M362" s="12">
        <f>IF(Control!$C$11="Highly pure",Parameters!$C$11*'Water demand'!M362/1000,IF(Control!$C$11="Tap water",0,Parameters!$C$21*'Water demand'!M362/1000))</f>
        <v>0</v>
      </c>
      <c r="N362" s="12">
        <f>IF(Control!$C$11="Highly pure",Parameters!$C$11*'Water demand'!N362/1000,IF(Control!$C$11="Tap water",0,Parameters!$C$21*'Water demand'!N362/1000))</f>
        <v>0</v>
      </c>
      <c r="O362" s="12">
        <f>IF(Control!$C$11="Highly pure",Parameters!$C$11*'Water demand'!O362/1000,IF(Control!$C$11="Tap water",0,Parameters!$C$21*'Water demand'!O362/1000))</f>
        <v>0</v>
      </c>
      <c r="P362" s="12">
        <f>IF(Control!$C$11="Highly pure",Parameters!$C$11*'Water demand'!P362/1000,IF(Control!$C$11="Tap water",0,Parameters!$C$21*'Water demand'!P362/1000))</f>
        <v>0</v>
      </c>
      <c r="Q362" s="12">
        <f>IF(Control!$C$11="Highly pure",Parameters!$C$11*'Water demand'!Q362/1000,IF(Control!$C$11="Tap water",0,Parameters!$C$21*'Water demand'!Q362/1000))</f>
        <v>0</v>
      </c>
      <c r="R362" s="12">
        <f>IF(Control!$C$11="Highly pure",Parameters!$C$11*'Water demand'!R362/1000,IF(Control!$C$11="Tap water",0,Parameters!$C$21*'Water demand'!R362/1000))</f>
        <v>0</v>
      </c>
      <c r="S362" s="12">
        <f>IF(Control!$C$11="Highly pure",Parameters!$C$11*'Water demand'!S362/1000,IF(Control!$C$11="Tap water",0,Parameters!$C$21*'Water demand'!S362/1000))</f>
        <v>0</v>
      </c>
      <c r="T362" s="12">
        <f>IF(Control!$C$11="Highly pure",Parameters!$C$11*'Water demand'!T362/1000,IF(Control!$C$11="Tap water",0,Parameters!$C$21*'Water demand'!T362/1000))</f>
        <v>0</v>
      </c>
      <c r="U362" s="12">
        <f>IF(Control!$C$11="Highly pure",Parameters!$C$11*'Water demand'!U362/1000,IF(Control!$C$11="Tap water",0,Parameters!$C$21*'Water demand'!U362/1000))</f>
        <v>0</v>
      </c>
      <c r="V362" s="12">
        <f>IF(Control!$C$11="Highly pure",Parameters!$C$11*'Water demand'!V362/1000,IF(Control!$C$11="Tap water",0,Parameters!$C$21*'Water demand'!V362/1000))</f>
        <v>0</v>
      </c>
      <c r="W362" s="12">
        <f>IF(Control!$C$11="Highly pure",Parameters!$C$11*'Water demand'!W362/1000,IF(Control!$C$11="Tap water",0,Parameters!$C$21*'Water demand'!W362/1000))</f>
        <v>0</v>
      </c>
      <c r="X362" s="12">
        <f>IF(Control!$C$11="Highly pure",Parameters!$C$11*'Water demand'!X362/1000,IF(Control!$C$11="Tap water",0,Parameters!$C$21*'Water demand'!X362/1000))</f>
        <v>0</v>
      </c>
      <c r="Y362" s="12">
        <f>IF(Control!$C$11="Highly pure",Parameters!$C$11*'Water demand'!Y362/1000,IF(Control!$C$11="Tap water",0,Parameters!$C$21*'Water demand'!Y362/1000))</f>
        <v>0</v>
      </c>
      <c r="Z362" s="12">
        <f>IF(Control!$C$11="Highly pure",Parameters!$C$11*'Water demand'!Z362/1000,IF(Control!$C$11="Tap water",0,Parameters!$C$21*'Water demand'!Z362/1000))</f>
        <v>0</v>
      </c>
      <c r="AB362" s="7">
        <f t="shared" si="5"/>
        <v>0</v>
      </c>
    </row>
    <row r="363" spans="2:28" x14ac:dyDescent="0.2">
      <c r="B363" s="6">
        <v>44557</v>
      </c>
      <c r="C363" s="12">
        <f>IF(Control!$C$11="Highly pure",Parameters!$C$11*'Water demand'!C363/1000,IF(Control!$C$11="Tap water",0,Parameters!$C$21*'Water demand'!C363/1000))</f>
        <v>0</v>
      </c>
      <c r="D363" s="12">
        <f>IF(Control!$C$11="Highly pure",Parameters!$C$11*'Water demand'!D363/1000,IF(Control!$C$11="Tap water",0,Parameters!$C$21*'Water demand'!D363/1000))</f>
        <v>0</v>
      </c>
      <c r="E363" s="12">
        <f>IF(Control!$C$11="Highly pure",Parameters!$C$11*'Water demand'!E363/1000,IF(Control!$C$11="Tap water",0,Parameters!$C$21*'Water demand'!E363/1000))</f>
        <v>0</v>
      </c>
      <c r="F363" s="12">
        <f>IF(Control!$C$11="Highly pure",Parameters!$C$11*'Water demand'!F363/1000,IF(Control!$C$11="Tap water",0,Parameters!$C$21*'Water demand'!F363/1000))</f>
        <v>0</v>
      </c>
      <c r="G363" s="12">
        <f>IF(Control!$C$11="Highly pure",Parameters!$C$11*'Water demand'!G363/1000,IF(Control!$C$11="Tap water",0,Parameters!$C$21*'Water demand'!G363/1000))</f>
        <v>0</v>
      </c>
      <c r="H363" s="12">
        <f>IF(Control!$C$11="Highly pure",Parameters!$C$11*'Water demand'!H363/1000,IF(Control!$C$11="Tap water",0,Parameters!$C$21*'Water demand'!H363/1000))</f>
        <v>0</v>
      </c>
      <c r="I363" s="12">
        <f>IF(Control!$C$11="Highly pure",Parameters!$C$11*'Water demand'!I363/1000,IF(Control!$C$11="Tap water",0,Parameters!$C$21*'Water demand'!I363/1000))</f>
        <v>0</v>
      </c>
      <c r="J363" s="12">
        <f>IF(Control!$C$11="Highly pure",Parameters!$C$11*'Water demand'!J363/1000,IF(Control!$C$11="Tap water",0,Parameters!$C$21*'Water demand'!J363/1000))</f>
        <v>0</v>
      </c>
      <c r="K363" s="12">
        <f>IF(Control!$C$11="Highly pure",Parameters!$C$11*'Water demand'!K363/1000,IF(Control!$C$11="Tap water",0,Parameters!$C$21*'Water demand'!K363/1000))</f>
        <v>0</v>
      </c>
      <c r="L363" s="12">
        <f>IF(Control!$C$11="Highly pure",Parameters!$C$11*'Water demand'!L363/1000,IF(Control!$C$11="Tap water",0,Parameters!$C$21*'Water demand'!L363/1000))</f>
        <v>0</v>
      </c>
      <c r="M363" s="12">
        <f>IF(Control!$C$11="Highly pure",Parameters!$C$11*'Water demand'!M363/1000,IF(Control!$C$11="Tap water",0,Parameters!$C$21*'Water demand'!M363/1000))</f>
        <v>0</v>
      </c>
      <c r="N363" s="12">
        <f>IF(Control!$C$11="Highly pure",Parameters!$C$11*'Water demand'!N363/1000,IF(Control!$C$11="Tap water",0,Parameters!$C$21*'Water demand'!N363/1000))</f>
        <v>0</v>
      </c>
      <c r="O363" s="12">
        <f>IF(Control!$C$11="Highly pure",Parameters!$C$11*'Water demand'!O363/1000,IF(Control!$C$11="Tap water",0,Parameters!$C$21*'Water demand'!O363/1000))</f>
        <v>0</v>
      </c>
      <c r="P363" s="12">
        <f>IF(Control!$C$11="Highly pure",Parameters!$C$11*'Water demand'!P363/1000,IF(Control!$C$11="Tap water",0,Parameters!$C$21*'Water demand'!P363/1000))</f>
        <v>0</v>
      </c>
      <c r="Q363" s="12">
        <f>IF(Control!$C$11="Highly pure",Parameters!$C$11*'Water demand'!Q363/1000,IF(Control!$C$11="Tap water",0,Parameters!$C$21*'Water demand'!Q363/1000))</f>
        <v>0</v>
      </c>
      <c r="R363" s="12">
        <f>IF(Control!$C$11="Highly pure",Parameters!$C$11*'Water demand'!R363/1000,IF(Control!$C$11="Tap water",0,Parameters!$C$21*'Water demand'!R363/1000))</f>
        <v>0</v>
      </c>
      <c r="S363" s="12">
        <f>IF(Control!$C$11="Highly pure",Parameters!$C$11*'Water demand'!S363/1000,IF(Control!$C$11="Tap water",0,Parameters!$C$21*'Water demand'!S363/1000))</f>
        <v>0</v>
      </c>
      <c r="T363" s="12">
        <f>IF(Control!$C$11="Highly pure",Parameters!$C$11*'Water demand'!T363/1000,IF(Control!$C$11="Tap water",0,Parameters!$C$21*'Water demand'!T363/1000))</f>
        <v>0</v>
      </c>
      <c r="U363" s="12">
        <f>IF(Control!$C$11="Highly pure",Parameters!$C$11*'Water demand'!U363/1000,IF(Control!$C$11="Tap water",0,Parameters!$C$21*'Water demand'!U363/1000))</f>
        <v>0</v>
      </c>
      <c r="V363" s="12">
        <f>IF(Control!$C$11="Highly pure",Parameters!$C$11*'Water demand'!V363/1000,IF(Control!$C$11="Tap water",0,Parameters!$C$21*'Water demand'!V363/1000))</f>
        <v>0</v>
      </c>
      <c r="W363" s="12">
        <f>IF(Control!$C$11="Highly pure",Parameters!$C$11*'Water demand'!W363/1000,IF(Control!$C$11="Tap water",0,Parameters!$C$21*'Water demand'!W363/1000))</f>
        <v>0</v>
      </c>
      <c r="X363" s="12">
        <f>IF(Control!$C$11="Highly pure",Parameters!$C$11*'Water demand'!X363/1000,IF(Control!$C$11="Tap water",0,Parameters!$C$21*'Water demand'!X363/1000))</f>
        <v>0</v>
      </c>
      <c r="Y363" s="12">
        <f>IF(Control!$C$11="Highly pure",Parameters!$C$11*'Water demand'!Y363/1000,IF(Control!$C$11="Tap water",0,Parameters!$C$21*'Water demand'!Y363/1000))</f>
        <v>0</v>
      </c>
      <c r="Z363" s="12">
        <f>IF(Control!$C$11="Highly pure",Parameters!$C$11*'Water demand'!Z363/1000,IF(Control!$C$11="Tap water",0,Parameters!$C$21*'Water demand'!Z363/1000))</f>
        <v>0</v>
      </c>
      <c r="AB363" s="7">
        <f t="shared" si="5"/>
        <v>0</v>
      </c>
    </row>
    <row r="364" spans="2:28" x14ac:dyDescent="0.2">
      <c r="B364" s="6">
        <v>44558</v>
      </c>
      <c r="C364" s="12">
        <f>IF(Control!$C$11="Highly pure",Parameters!$C$11*'Water demand'!C364/1000,IF(Control!$C$11="Tap water",0,Parameters!$C$21*'Water demand'!C364/1000))</f>
        <v>0</v>
      </c>
      <c r="D364" s="12">
        <f>IF(Control!$C$11="Highly pure",Parameters!$C$11*'Water demand'!D364/1000,IF(Control!$C$11="Tap water",0,Parameters!$C$21*'Water demand'!D364/1000))</f>
        <v>0</v>
      </c>
      <c r="E364" s="12">
        <f>IF(Control!$C$11="Highly pure",Parameters!$C$11*'Water demand'!E364/1000,IF(Control!$C$11="Tap water",0,Parameters!$C$21*'Water demand'!E364/1000))</f>
        <v>0</v>
      </c>
      <c r="F364" s="12">
        <f>IF(Control!$C$11="Highly pure",Parameters!$C$11*'Water demand'!F364/1000,IF(Control!$C$11="Tap water",0,Parameters!$C$21*'Water demand'!F364/1000))</f>
        <v>0</v>
      </c>
      <c r="G364" s="12">
        <f>IF(Control!$C$11="Highly pure",Parameters!$C$11*'Water demand'!G364/1000,IF(Control!$C$11="Tap water",0,Parameters!$C$21*'Water demand'!G364/1000))</f>
        <v>0</v>
      </c>
      <c r="H364" s="12">
        <f>IF(Control!$C$11="Highly pure",Parameters!$C$11*'Water demand'!H364/1000,IF(Control!$C$11="Tap water",0,Parameters!$C$21*'Water demand'!H364/1000))</f>
        <v>0</v>
      </c>
      <c r="I364" s="12">
        <f>IF(Control!$C$11="Highly pure",Parameters!$C$11*'Water demand'!I364/1000,IF(Control!$C$11="Tap water",0,Parameters!$C$21*'Water demand'!I364/1000))</f>
        <v>0</v>
      </c>
      <c r="J364" s="12">
        <f>IF(Control!$C$11="Highly pure",Parameters!$C$11*'Water demand'!J364/1000,IF(Control!$C$11="Tap water",0,Parameters!$C$21*'Water demand'!J364/1000))</f>
        <v>0</v>
      </c>
      <c r="K364" s="12">
        <f>IF(Control!$C$11="Highly pure",Parameters!$C$11*'Water demand'!K364/1000,IF(Control!$C$11="Tap water",0,Parameters!$C$21*'Water demand'!K364/1000))</f>
        <v>0</v>
      </c>
      <c r="L364" s="12">
        <f>IF(Control!$C$11="Highly pure",Parameters!$C$11*'Water demand'!L364/1000,IF(Control!$C$11="Tap water",0,Parameters!$C$21*'Water demand'!L364/1000))</f>
        <v>0</v>
      </c>
      <c r="M364" s="12">
        <f>IF(Control!$C$11="Highly pure",Parameters!$C$11*'Water demand'!M364/1000,IF(Control!$C$11="Tap water",0,Parameters!$C$21*'Water demand'!M364/1000))</f>
        <v>0</v>
      </c>
      <c r="N364" s="12">
        <f>IF(Control!$C$11="Highly pure",Parameters!$C$11*'Water demand'!N364/1000,IF(Control!$C$11="Tap water",0,Parameters!$C$21*'Water demand'!N364/1000))</f>
        <v>0</v>
      </c>
      <c r="O364" s="12">
        <f>IF(Control!$C$11="Highly pure",Parameters!$C$11*'Water demand'!O364/1000,IF(Control!$C$11="Tap water",0,Parameters!$C$21*'Water demand'!O364/1000))</f>
        <v>0</v>
      </c>
      <c r="P364" s="12">
        <f>IF(Control!$C$11="Highly pure",Parameters!$C$11*'Water demand'!P364/1000,IF(Control!$C$11="Tap water",0,Parameters!$C$21*'Water demand'!P364/1000))</f>
        <v>0</v>
      </c>
      <c r="Q364" s="12">
        <f>IF(Control!$C$11="Highly pure",Parameters!$C$11*'Water demand'!Q364/1000,IF(Control!$C$11="Tap water",0,Parameters!$C$21*'Water demand'!Q364/1000))</f>
        <v>0</v>
      </c>
      <c r="R364" s="12">
        <f>IF(Control!$C$11="Highly pure",Parameters!$C$11*'Water demand'!R364/1000,IF(Control!$C$11="Tap water",0,Parameters!$C$21*'Water demand'!R364/1000))</f>
        <v>0</v>
      </c>
      <c r="S364" s="12">
        <f>IF(Control!$C$11="Highly pure",Parameters!$C$11*'Water demand'!S364/1000,IF(Control!$C$11="Tap water",0,Parameters!$C$21*'Water demand'!S364/1000))</f>
        <v>0</v>
      </c>
      <c r="T364" s="12">
        <f>IF(Control!$C$11="Highly pure",Parameters!$C$11*'Water demand'!T364/1000,IF(Control!$C$11="Tap water",0,Parameters!$C$21*'Water demand'!T364/1000))</f>
        <v>0</v>
      </c>
      <c r="U364" s="12">
        <f>IF(Control!$C$11="Highly pure",Parameters!$C$11*'Water demand'!U364/1000,IF(Control!$C$11="Tap water",0,Parameters!$C$21*'Water demand'!U364/1000))</f>
        <v>0</v>
      </c>
      <c r="V364" s="12">
        <f>IF(Control!$C$11="Highly pure",Parameters!$C$11*'Water demand'!V364/1000,IF(Control!$C$11="Tap water",0,Parameters!$C$21*'Water demand'!V364/1000))</f>
        <v>0</v>
      </c>
      <c r="W364" s="12">
        <f>IF(Control!$C$11="Highly pure",Parameters!$C$11*'Water demand'!W364/1000,IF(Control!$C$11="Tap water",0,Parameters!$C$21*'Water demand'!W364/1000))</f>
        <v>0</v>
      </c>
      <c r="X364" s="12">
        <f>IF(Control!$C$11="Highly pure",Parameters!$C$11*'Water demand'!X364/1000,IF(Control!$C$11="Tap water",0,Parameters!$C$21*'Water demand'!X364/1000))</f>
        <v>0</v>
      </c>
      <c r="Y364" s="12">
        <f>IF(Control!$C$11="Highly pure",Parameters!$C$11*'Water demand'!Y364/1000,IF(Control!$C$11="Tap water",0,Parameters!$C$21*'Water demand'!Y364/1000))</f>
        <v>0</v>
      </c>
      <c r="Z364" s="12">
        <f>IF(Control!$C$11="Highly pure",Parameters!$C$11*'Water demand'!Z364/1000,IF(Control!$C$11="Tap water",0,Parameters!$C$21*'Water demand'!Z364/1000))</f>
        <v>0</v>
      </c>
      <c r="AB364" s="7">
        <f t="shared" si="5"/>
        <v>0</v>
      </c>
    </row>
    <row r="365" spans="2:28" x14ac:dyDescent="0.2">
      <c r="B365" s="6">
        <v>44559</v>
      </c>
      <c r="C365" s="12">
        <f>IF(Control!$C$11="Highly pure",Parameters!$C$11*'Water demand'!C365/1000,IF(Control!$C$11="Tap water",0,Parameters!$C$21*'Water demand'!C365/1000))</f>
        <v>0</v>
      </c>
      <c r="D365" s="12">
        <f>IF(Control!$C$11="Highly pure",Parameters!$C$11*'Water demand'!D365/1000,IF(Control!$C$11="Tap water",0,Parameters!$C$21*'Water demand'!D365/1000))</f>
        <v>0</v>
      </c>
      <c r="E365" s="12">
        <f>IF(Control!$C$11="Highly pure",Parameters!$C$11*'Water demand'!E365/1000,IF(Control!$C$11="Tap water",0,Parameters!$C$21*'Water demand'!E365/1000))</f>
        <v>0</v>
      </c>
      <c r="F365" s="12">
        <f>IF(Control!$C$11="Highly pure",Parameters!$C$11*'Water demand'!F365/1000,IF(Control!$C$11="Tap water",0,Parameters!$C$21*'Water demand'!F365/1000))</f>
        <v>0</v>
      </c>
      <c r="G365" s="12">
        <f>IF(Control!$C$11="Highly pure",Parameters!$C$11*'Water demand'!G365/1000,IF(Control!$C$11="Tap water",0,Parameters!$C$21*'Water demand'!G365/1000))</f>
        <v>0</v>
      </c>
      <c r="H365" s="12">
        <f>IF(Control!$C$11="Highly pure",Parameters!$C$11*'Water demand'!H365/1000,IF(Control!$C$11="Tap water",0,Parameters!$C$21*'Water demand'!H365/1000))</f>
        <v>0</v>
      </c>
      <c r="I365" s="12">
        <f>IF(Control!$C$11="Highly pure",Parameters!$C$11*'Water demand'!I365/1000,IF(Control!$C$11="Tap water",0,Parameters!$C$21*'Water demand'!I365/1000))</f>
        <v>0</v>
      </c>
      <c r="J365" s="12">
        <f>IF(Control!$C$11="Highly pure",Parameters!$C$11*'Water demand'!J365/1000,IF(Control!$C$11="Tap water",0,Parameters!$C$21*'Water demand'!J365/1000))</f>
        <v>0</v>
      </c>
      <c r="K365" s="12">
        <f>IF(Control!$C$11="Highly pure",Parameters!$C$11*'Water demand'!K365/1000,IF(Control!$C$11="Tap water",0,Parameters!$C$21*'Water demand'!K365/1000))</f>
        <v>0</v>
      </c>
      <c r="L365" s="12">
        <f>IF(Control!$C$11="Highly pure",Parameters!$C$11*'Water demand'!L365/1000,IF(Control!$C$11="Tap water",0,Parameters!$C$21*'Water demand'!L365/1000))</f>
        <v>0</v>
      </c>
      <c r="M365" s="12">
        <f>IF(Control!$C$11="Highly pure",Parameters!$C$11*'Water demand'!M365/1000,IF(Control!$C$11="Tap water",0,Parameters!$C$21*'Water demand'!M365/1000))</f>
        <v>0</v>
      </c>
      <c r="N365" s="12">
        <f>IF(Control!$C$11="Highly pure",Parameters!$C$11*'Water demand'!N365/1000,IF(Control!$C$11="Tap water",0,Parameters!$C$21*'Water demand'!N365/1000))</f>
        <v>0</v>
      </c>
      <c r="O365" s="12">
        <f>IF(Control!$C$11="Highly pure",Parameters!$C$11*'Water demand'!O365/1000,IF(Control!$C$11="Tap water",0,Parameters!$C$21*'Water demand'!O365/1000))</f>
        <v>0</v>
      </c>
      <c r="P365" s="12">
        <f>IF(Control!$C$11="Highly pure",Parameters!$C$11*'Water demand'!P365/1000,IF(Control!$C$11="Tap water",0,Parameters!$C$21*'Water demand'!P365/1000))</f>
        <v>0</v>
      </c>
      <c r="Q365" s="12">
        <f>IF(Control!$C$11="Highly pure",Parameters!$C$11*'Water demand'!Q365/1000,IF(Control!$C$11="Tap water",0,Parameters!$C$21*'Water demand'!Q365/1000))</f>
        <v>0</v>
      </c>
      <c r="R365" s="12">
        <f>IF(Control!$C$11="Highly pure",Parameters!$C$11*'Water demand'!R365/1000,IF(Control!$C$11="Tap water",0,Parameters!$C$21*'Water demand'!R365/1000))</f>
        <v>0</v>
      </c>
      <c r="S365" s="12">
        <f>IF(Control!$C$11="Highly pure",Parameters!$C$11*'Water demand'!S365/1000,IF(Control!$C$11="Tap water",0,Parameters!$C$21*'Water demand'!S365/1000))</f>
        <v>0</v>
      </c>
      <c r="T365" s="12">
        <f>IF(Control!$C$11="Highly pure",Parameters!$C$11*'Water demand'!T365/1000,IF(Control!$C$11="Tap water",0,Parameters!$C$21*'Water demand'!T365/1000))</f>
        <v>0</v>
      </c>
      <c r="U365" s="12">
        <f>IF(Control!$C$11="Highly pure",Parameters!$C$11*'Water demand'!U365/1000,IF(Control!$C$11="Tap water",0,Parameters!$C$21*'Water demand'!U365/1000))</f>
        <v>0</v>
      </c>
      <c r="V365" s="12">
        <f>IF(Control!$C$11="Highly pure",Parameters!$C$11*'Water demand'!V365/1000,IF(Control!$C$11="Tap water",0,Parameters!$C$21*'Water demand'!V365/1000))</f>
        <v>0</v>
      </c>
      <c r="W365" s="12">
        <f>IF(Control!$C$11="Highly pure",Parameters!$C$11*'Water demand'!W365/1000,IF(Control!$C$11="Tap water",0,Parameters!$C$21*'Water demand'!W365/1000))</f>
        <v>0</v>
      </c>
      <c r="X365" s="12">
        <f>IF(Control!$C$11="Highly pure",Parameters!$C$11*'Water demand'!X365/1000,IF(Control!$C$11="Tap water",0,Parameters!$C$21*'Water demand'!X365/1000))</f>
        <v>0</v>
      </c>
      <c r="Y365" s="12">
        <f>IF(Control!$C$11="Highly pure",Parameters!$C$11*'Water demand'!Y365/1000,IF(Control!$C$11="Tap water",0,Parameters!$C$21*'Water demand'!Y365/1000))</f>
        <v>0</v>
      </c>
      <c r="Z365" s="12">
        <f>IF(Control!$C$11="Highly pure",Parameters!$C$11*'Water demand'!Z365/1000,IF(Control!$C$11="Tap water",0,Parameters!$C$21*'Water demand'!Z365/1000))</f>
        <v>0</v>
      </c>
      <c r="AB365" s="7">
        <f t="shared" si="5"/>
        <v>0</v>
      </c>
    </row>
    <row r="366" spans="2:28" x14ac:dyDescent="0.2">
      <c r="B366" s="6">
        <v>44560</v>
      </c>
      <c r="C366" s="12">
        <f>IF(Control!$C$11="Highly pure",Parameters!$C$11*'Water demand'!C366/1000,IF(Control!$C$11="Tap water",0,Parameters!$C$21*'Water demand'!C366/1000))</f>
        <v>0</v>
      </c>
      <c r="D366" s="12">
        <f>IF(Control!$C$11="Highly pure",Parameters!$C$11*'Water demand'!D366/1000,IF(Control!$C$11="Tap water",0,Parameters!$C$21*'Water demand'!D366/1000))</f>
        <v>0</v>
      </c>
      <c r="E366" s="12">
        <f>IF(Control!$C$11="Highly pure",Parameters!$C$11*'Water demand'!E366/1000,IF(Control!$C$11="Tap water",0,Parameters!$C$21*'Water demand'!E366/1000))</f>
        <v>0</v>
      </c>
      <c r="F366" s="12">
        <f>IF(Control!$C$11="Highly pure",Parameters!$C$11*'Water demand'!F366/1000,IF(Control!$C$11="Tap water",0,Parameters!$C$21*'Water demand'!F366/1000))</f>
        <v>0</v>
      </c>
      <c r="G366" s="12">
        <f>IF(Control!$C$11="Highly pure",Parameters!$C$11*'Water demand'!G366/1000,IF(Control!$C$11="Tap water",0,Parameters!$C$21*'Water demand'!G366/1000))</f>
        <v>0</v>
      </c>
      <c r="H366" s="12">
        <f>IF(Control!$C$11="Highly pure",Parameters!$C$11*'Water demand'!H366/1000,IF(Control!$C$11="Tap water",0,Parameters!$C$21*'Water demand'!H366/1000))</f>
        <v>0</v>
      </c>
      <c r="I366" s="12">
        <f>IF(Control!$C$11="Highly pure",Parameters!$C$11*'Water demand'!I366/1000,IF(Control!$C$11="Tap water",0,Parameters!$C$21*'Water demand'!I366/1000))</f>
        <v>0</v>
      </c>
      <c r="J366" s="12">
        <f>IF(Control!$C$11="Highly pure",Parameters!$C$11*'Water demand'!J366/1000,IF(Control!$C$11="Tap water",0,Parameters!$C$21*'Water demand'!J366/1000))</f>
        <v>0</v>
      </c>
      <c r="K366" s="12">
        <f>IF(Control!$C$11="Highly pure",Parameters!$C$11*'Water demand'!K366/1000,IF(Control!$C$11="Tap water",0,Parameters!$C$21*'Water demand'!K366/1000))</f>
        <v>0</v>
      </c>
      <c r="L366" s="12">
        <f>IF(Control!$C$11="Highly pure",Parameters!$C$11*'Water demand'!L366/1000,IF(Control!$C$11="Tap water",0,Parameters!$C$21*'Water demand'!L366/1000))</f>
        <v>0</v>
      </c>
      <c r="M366" s="12">
        <f>IF(Control!$C$11="Highly pure",Parameters!$C$11*'Water demand'!M366/1000,IF(Control!$C$11="Tap water",0,Parameters!$C$21*'Water demand'!M366/1000))</f>
        <v>0</v>
      </c>
      <c r="N366" s="12">
        <f>IF(Control!$C$11="Highly pure",Parameters!$C$11*'Water demand'!N366/1000,IF(Control!$C$11="Tap water",0,Parameters!$C$21*'Water demand'!N366/1000))</f>
        <v>0</v>
      </c>
      <c r="O366" s="12">
        <f>IF(Control!$C$11="Highly pure",Parameters!$C$11*'Water demand'!O366/1000,IF(Control!$C$11="Tap water",0,Parameters!$C$21*'Water demand'!O366/1000))</f>
        <v>0</v>
      </c>
      <c r="P366" s="12">
        <f>IF(Control!$C$11="Highly pure",Parameters!$C$11*'Water demand'!P366/1000,IF(Control!$C$11="Tap water",0,Parameters!$C$21*'Water demand'!P366/1000))</f>
        <v>0</v>
      </c>
      <c r="Q366" s="12">
        <f>IF(Control!$C$11="Highly pure",Parameters!$C$11*'Water demand'!Q366/1000,IF(Control!$C$11="Tap water",0,Parameters!$C$21*'Water demand'!Q366/1000))</f>
        <v>0</v>
      </c>
      <c r="R366" s="12">
        <f>IF(Control!$C$11="Highly pure",Parameters!$C$11*'Water demand'!R366/1000,IF(Control!$C$11="Tap water",0,Parameters!$C$21*'Water demand'!R366/1000))</f>
        <v>0</v>
      </c>
      <c r="S366" s="12">
        <f>IF(Control!$C$11="Highly pure",Parameters!$C$11*'Water demand'!S366/1000,IF(Control!$C$11="Tap water",0,Parameters!$C$21*'Water demand'!S366/1000))</f>
        <v>0</v>
      </c>
      <c r="T366" s="12">
        <f>IF(Control!$C$11="Highly pure",Parameters!$C$11*'Water demand'!T366/1000,IF(Control!$C$11="Tap water",0,Parameters!$C$21*'Water demand'!T366/1000))</f>
        <v>0</v>
      </c>
      <c r="U366" s="12">
        <f>IF(Control!$C$11="Highly pure",Parameters!$C$11*'Water demand'!U366/1000,IF(Control!$C$11="Tap water",0,Parameters!$C$21*'Water demand'!U366/1000))</f>
        <v>0</v>
      </c>
      <c r="V366" s="12">
        <f>IF(Control!$C$11="Highly pure",Parameters!$C$11*'Water demand'!V366/1000,IF(Control!$C$11="Tap water",0,Parameters!$C$21*'Water demand'!V366/1000))</f>
        <v>0</v>
      </c>
      <c r="W366" s="12">
        <f>IF(Control!$C$11="Highly pure",Parameters!$C$11*'Water demand'!W366/1000,IF(Control!$C$11="Tap water",0,Parameters!$C$21*'Water demand'!W366/1000))</f>
        <v>0</v>
      </c>
      <c r="X366" s="12">
        <f>IF(Control!$C$11="Highly pure",Parameters!$C$11*'Water demand'!X366/1000,IF(Control!$C$11="Tap water",0,Parameters!$C$21*'Water demand'!X366/1000))</f>
        <v>0</v>
      </c>
      <c r="Y366" s="12">
        <f>IF(Control!$C$11="Highly pure",Parameters!$C$11*'Water demand'!Y366/1000,IF(Control!$C$11="Tap water",0,Parameters!$C$21*'Water demand'!Y366/1000))</f>
        <v>0</v>
      </c>
      <c r="Z366" s="12">
        <f>IF(Control!$C$11="Highly pure",Parameters!$C$11*'Water demand'!Z366/1000,IF(Control!$C$11="Tap water",0,Parameters!$C$21*'Water demand'!Z366/1000))</f>
        <v>0</v>
      </c>
      <c r="AB366" s="7">
        <f t="shared" si="5"/>
        <v>0</v>
      </c>
    </row>
    <row r="367" spans="2:28" x14ac:dyDescent="0.2">
      <c r="B367" s="6">
        <v>44561</v>
      </c>
      <c r="C367" s="12">
        <f>IF(Control!$C$11="Highly pure",Parameters!$C$11*'Water demand'!C367/1000,IF(Control!$C$11="Tap water",0,Parameters!$C$21*'Water demand'!C367/1000))</f>
        <v>0</v>
      </c>
      <c r="D367" s="12">
        <f>IF(Control!$C$11="Highly pure",Parameters!$C$11*'Water demand'!D367/1000,IF(Control!$C$11="Tap water",0,Parameters!$C$21*'Water demand'!D367/1000))</f>
        <v>0</v>
      </c>
      <c r="E367" s="12">
        <f>IF(Control!$C$11="Highly pure",Parameters!$C$11*'Water demand'!E367/1000,IF(Control!$C$11="Tap water",0,Parameters!$C$21*'Water demand'!E367/1000))</f>
        <v>0</v>
      </c>
      <c r="F367" s="12">
        <f>IF(Control!$C$11="Highly pure",Parameters!$C$11*'Water demand'!F367/1000,IF(Control!$C$11="Tap water",0,Parameters!$C$21*'Water demand'!F367/1000))</f>
        <v>0</v>
      </c>
      <c r="G367" s="12">
        <f>IF(Control!$C$11="Highly pure",Parameters!$C$11*'Water demand'!G367/1000,IF(Control!$C$11="Tap water",0,Parameters!$C$21*'Water demand'!G367/1000))</f>
        <v>0</v>
      </c>
      <c r="H367" s="12">
        <f>IF(Control!$C$11="Highly pure",Parameters!$C$11*'Water demand'!H367/1000,IF(Control!$C$11="Tap water",0,Parameters!$C$21*'Water demand'!H367/1000))</f>
        <v>0</v>
      </c>
      <c r="I367" s="12">
        <f>IF(Control!$C$11="Highly pure",Parameters!$C$11*'Water demand'!I367/1000,IF(Control!$C$11="Tap water",0,Parameters!$C$21*'Water demand'!I367/1000))</f>
        <v>0</v>
      </c>
      <c r="J367" s="12">
        <f>IF(Control!$C$11="Highly pure",Parameters!$C$11*'Water demand'!J367/1000,IF(Control!$C$11="Tap water",0,Parameters!$C$21*'Water demand'!J367/1000))</f>
        <v>0</v>
      </c>
      <c r="K367" s="12">
        <f>IF(Control!$C$11="Highly pure",Parameters!$C$11*'Water demand'!K367/1000,IF(Control!$C$11="Tap water",0,Parameters!$C$21*'Water demand'!K367/1000))</f>
        <v>0</v>
      </c>
      <c r="L367" s="12">
        <f>IF(Control!$C$11="Highly pure",Parameters!$C$11*'Water demand'!L367/1000,IF(Control!$C$11="Tap water",0,Parameters!$C$21*'Water demand'!L367/1000))</f>
        <v>0</v>
      </c>
      <c r="M367" s="12">
        <f>IF(Control!$C$11="Highly pure",Parameters!$C$11*'Water demand'!M367/1000,IF(Control!$C$11="Tap water",0,Parameters!$C$21*'Water demand'!M367/1000))</f>
        <v>0</v>
      </c>
      <c r="N367" s="12">
        <f>IF(Control!$C$11="Highly pure",Parameters!$C$11*'Water demand'!N367/1000,IF(Control!$C$11="Tap water",0,Parameters!$C$21*'Water demand'!N367/1000))</f>
        <v>0</v>
      </c>
      <c r="O367" s="12">
        <f>IF(Control!$C$11="Highly pure",Parameters!$C$11*'Water demand'!O367/1000,IF(Control!$C$11="Tap water",0,Parameters!$C$21*'Water demand'!O367/1000))</f>
        <v>0</v>
      </c>
      <c r="P367" s="12">
        <f>IF(Control!$C$11="Highly pure",Parameters!$C$11*'Water demand'!P367/1000,IF(Control!$C$11="Tap water",0,Parameters!$C$21*'Water demand'!P367/1000))</f>
        <v>0</v>
      </c>
      <c r="Q367" s="12">
        <f>IF(Control!$C$11="Highly pure",Parameters!$C$11*'Water demand'!Q367/1000,IF(Control!$C$11="Tap water",0,Parameters!$C$21*'Water demand'!Q367/1000))</f>
        <v>0</v>
      </c>
      <c r="R367" s="12">
        <f>IF(Control!$C$11="Highly pure",Parameters!$C$11*'Water demand'!R367/1000,IF(Control!$C$11="Tap water",0,Parameters!$C$21*'Water demand'!R367/1000))</f>
        <v>0</v>
      </c>
      <c r="S367" s="12">
        <f>IF(Control!$C$11="Highly pure",Parameters!$C$11*'Water demand'!S367/1000,IF(Control!$C$11="Tap water",0,Parameters!$C$21*'Water demand'!S367/1000))</f>
        <v>0</v>
      </c>
      <c r="T367" s="12">
        <f>IF(Control!$C$11="Highly pure",Parameters!$C$11*'Water demand'!T367/1000,IF(Control!$C$11="Tap water",0,Parameters!$C$21*'Water demand'!T367/1000))</f>
        <v>0</v>
      </c>
      <c r="U367" s="12">
        <f>IF(Control!$C$11="Highly pure",Parameters!$C$11*'Water demand'!U367/1000,IF(Control!$C$11="Tap water",0,Parameters!$C$21*'Water demand'!U367/1000))</f>
        <v>0</v>
      </c>
      <c r="V367" s="12">
        <f>IF(Control!$C$11="Highly pure",Parameters!$C$11*'Water demand'!V367/1000,IF(Control!$C$11="Tap water",0,Parameters!$C$21*'Water demand'!V367/1000))</f>
        <v>0</v>
      </c>
      <c r="W367" s="12">
        <f>IF(Control!$C$11="Highly pure",Parameters!$C$11*'Water demand'!W367/1000,IF(Control!$C$11="Tap water",0,Parameters!$C$21*'Water demand'!W367/1000))</f>
        <v>0</v>
      </c>
      <c r="X367" s="12">
        <f>IF(Control!$C$11="Highly pure",Parameters!$C$11*'Water demand'!X367/1000,IF(Control!$C$11="Tap water",0,Parameters!$C$21*'Water demand'!X367/1000))</f>
        <v>0</v>
      </c>
      <c r="Y367" s="12">
        <f>IF(Control!$C$11="Highly pure",Parameters!$C$11*'Water demand'!Y367/1000,IF(Control!$C$11="Tap water",0,Parameters!$C$21*'Water demand'!Y367/1000))</f>
        <v>0</v>
      </c>
      <c r="Z367" s="12">
        <f>IF(Control!$C$11="Highly pure",Parameters!$C$11*'Water demand'!Z367/1000,IF(Control!$C$11="Tap water",0,Parameters!$C$21*'Water demand'!Z367/1000))</f>
        <v>0</v>
      </c>
      <c r="AB367" s="7">
        <f t="shared" si="5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CC06-E130-9F43-8021-669F6E5CDC23}">
  <dimension ref="B2:AF367"/>
  <sheetViews>
    <sheetView topLeftCell="S1" workbookViewId="0">
      <selection activeCell="AI18" sqref="AI18"/>
    </sheetView>
  </sheetViews>
  <sheetFormatPr baseColWidth="10" defaultRowHeight="16" x14ac:dyDescent="0.2"/>
  <cols>
    <col min="1" max="1" width="3.33203125" customWidth="1"/>
    <col min="2" max="2" width="14.6640625" bestFit="1" customWidth="1"/>
    <col min="28" max="28" width="12" customWidth="1"/>
  </cols>
  <sheetData>
    <row r="2" spans="2:32" x14ac:dyDescent="0.2">
      <c r="B2" s="3" t="s">
        <v>12</v>
      </c>
      <c r="C2" s="4">
        <v>0</v>
      </c>
      <c r="D2" s="4">
        <v>4.1666666666666664E-2</v>
      </c>
      <c r="E2" s="4">
        <v>8.3333333333333329E-2</v>
      </c>
      <c r="F2" s="4">
        <v>0.125</v>
      </c>
      <c r="G2" s="4">
        <v>0.16666666666666666</v>
      </c>
      <c r="H2" s="4">
        <v>0.20833333333333334</v>
      </c>
      <c r="I2" s="4">
        <v>0.25</v>
      </c>
      <c r="J2" s="4">
        <v>0.29166666666666669</v>
      </c>
      <c r="K2" s="4">
        <v>0.33333333333333331</v>
      </c>
      <c r="L2" s="4">
        <v>0.375</v>
      </c>
      <c r="M2" s="4">
        <v>0.41666666666666669</v>
      </c>
      <c r="N2" s="4">
        <v>0.45833333333333331</v>
      </c>
      <c r="O2" s="4">
        <v>0.5</v>
      </c>
      <c r="P2" s="4">
        <v>0.54166666666666663</v>
      </c>
      <c r="Q2" s="4">
        <v>0.58333333333333337</v>
      </c>
      <c r="R2" s="4">
        <v>0.625</v>
      </c>
      <c r="S2" s="4">
        <v>0.66666666666666663</v>
      </c>
      <c r="T2" s="4">
        <v>0.70833333333333337</v>
      </c>
      <c r="U2" s="4">
        <v>0.75</v>
      </c>
      <c r="V2" s="4">
        <v>0.79166666666666663</v>
      </c>
      <c r="W2" s="4">
        <v>0.83333333333333337</v>
      </c>
      <c r="X2" s="4">
        <v>0.875</v>
      </c>
      <c r="Y2" s="4">
        <v>0.91666666666666663</v>
      </c>
      <c r="Z2" s="4">
        <v>0.95833333333333337</v>
      </c>
      <c r="AB2" s="5" t="s">
        <v>13</v>
      </c>
    </row>
    <row r="3" spans="2:32" x14ac:dyDescent="0.2">
      <c r="B3" s="6">
        <v>44197</v>
      </c>
      <c r="C3" s="12">
        <f>IF(Control!$C$16="None",Parameters!$C$29,IF(Control!$C$16="Low (100 bar)",'Actual H2'!C3*Parameters!$C$28,IF(Control!$C$16="Medium (350 bar)",'Actual H2'!C3*Parameters!$C$27,IF(Control!$C$16="High (700 bar)",'Actual H2'!C3*Parameters!$C$26,0))))</f>
        <v>56.250566037735851</v>
      </c>
      <c r="D3" s="12">
        <f>IF(Control!$C$16="None",Parameters!$C$29,IF(Control!$C$16="Low (100 bar)",'Actual H2'!D3*Parameters!$C$28,IF(Control!$C$16="Medium (350 bar)",'Actual H2'!D3*Parameters!$C$27,IF(Control!$C$16="High (700 bar)",'Actual H2'!D3*Parameters!$C$26,0))))</f>
        <v>56.313962264150945</v>
      </c>
      <c r="E3" s="12">
        <f>IF(Control!$C$16="None",Parameters!$C$29,IF(Control!$C$16="Low (100 bar)",'Actual H2'!E3*Parameters!$C$28,IF(Control!$C$16="Medium (350 bar)",'Actual H2'!E3*Parameters!$C$27,IF(Control!$C$16="High (700 bar)",'Actual H2'!E3*Parameters!$C$26,0))))</f>
        <v>56.313962264150945</v>
      </c>
      <c r="F3" s="12">
        <f>IF(Control!$C$16="None",Parameters!$C$29,IF(Control!$C$16="Low (100 bar)",'Actual H2'!F3*Parameters!$C$28,IF(Control!$C$16="Medium (350 bar)",'Actual H2'!F3*Parameters!$C$27,IF(Control!$C$16="High (700 bar)",'Actual H2'!F3*Parameters!$C$26,0))))</f>
        <v>55.218113207547177</v>
      </c>
      <c r="G3" s="12">
        <f>IF(Control!$C$16="None",Parameters!$C$29,IF(Control!$C$16="Low (100 bar)",'Actual H2'!G3*Parameters!$C$28,IF(Control!$C$16="Medium (350 bar)",'Actual H2'!G3*Parameters!$C$27,IF(Control!$C$16="High (700 bar)",'Actual H2'!G3*Parameters!$C$26,0))))</f>
        <v>54.701886792452825</v>
      </c>
      <c r="H3" s="12">
        <f>IF(Control!$C$16="None",Parameters!$C$29,IF(Control!$C$16="Low (100 bar)",'Actual H2'!H3*Parameters!$C$28,IF(Control!$C$16="Medium (350 bar)",'Actual H2'!H3*Parameters!$C$27,IF(Control!$C$16="High (700 bar)",'Actual H2'!H3*Parameters!$C$26,0))))</f>
        <v>53.166792452830187</v>
      </c>
      <c r="I3" s="12">
        <f>IF(Control!$C$16="None",Parameters!$C$29,IF(Control!$C$16="Low (100 bar)",'Actual H2'!I3*Parameters!$C$28,IF(Control!$C$16="Medium (350 bar)",'Actual H2'!I3*Parameters!$C$27,IF(Control!$C$16="High (700 bar)",'Actual H2'!I3*Parameters!$C$26,0))))</f>
        <v>52.437735849056594</v>
      </c>
      <c r="J3" s="12">
        <f>IF(Control!$C$16="None",Parameters!$C$29,IF(Control!$C$16="Low (100 bar)",'Actual H2'!J3*Parameters!$C$28,IF(Control!$C$16="Medium (350 bar)",'Actual H2'!J3*Parameters!$C$27,IF(Control!$C$16="High (700 bar)",'Actual H2'!J3*Parameters!$C$26,0))))</f>
        <v>50.508679245283012</v>
      </c>
      <c r="K3" s="12">
        <f>IF(Control!$C$16="None",Parameters!$C$29,IF(Control!$C$16="Low (100 bar)",'Actual H2'!K3*Parameters!$C$28,IF(Control!$C$16="Medium (350 bar)",'Actual H2'!K3*Parameters!$C$27,IF(Control!$C$16="High (700 bar)",'Actual H2'!K3*Parameters!$C$26,0))))</f>
        <v>49.612075471698105</v>
      </c>
      <c r="L3" s="12">
        <f>IF(Control!$C$16="None",Parameters!$C$29,IF(Control!$C$16="Low (100 bar)",'Actual H2'!L3*Parameters!$C$28,IF(Control!$C$16="Medium (350 bar)",'Actual H2'!L3*Parameters!$C$27,IF(Control!$C$16="High (700 bar)",'Actual H2'!L3*Parameters!$C$26,0))))</f>
        <v>49.612075471698105</v>
      </c>
      <c r="M3" s="12">
        <f>IF(Control!$C$16="None",Parameters!$C$29,IF(Control!$C$16="Low (100 bar)",'Actual H2'!M3*Parameters!$C$28,IF(Control!$C$16="Medium (350 bar)",'Actual H2'!M3*Parameters!$C$27,IF(Control!$C$16="High (700 bar)",'Actual H2'!M3*Parameters!$C$26,0))))</f>
        <v>45.518490566037741</v>
      </c>
      <c r="N3" s="12">
        <f>IF(Control!$C$16="None",Parameters!$C$29,IF(Control!$C$16="Low (100 bar)",'Actual H2'!N3*Parameters!$C$28,IF(Control!$C$16="Medium (350 bar)",'Actual H2'!N3*Parameters!$C$27,IF(Control!$C$16="High (700 bar)",'Actual H2'!N3*Parameters!$C$26,0))))</f>
        <v>41.261886792452835</v>
      </c>
      <c r="O3" s="12">
        <f>IF(Control!$C$16="None",Parameters!$C$29,IF(Control!$C$16="Low (100 bar)",'Actual H2'!O3*Parameters!$C$28,IF(Control!$C$16="Medium (350 bar)",'Actual H2'!O3*Parameters!$C$27,IF(Control!$C$16="High (700 bar)",'Actual H2'!O3*Parameters!$C$26,0))))</f>
        <v>41.261886792452835</v>
      </c>
      <c r="P3" s="12">
        <f>IF(Control!$C$16="None",Parameters!$C$29,IF(Control!$C$16="Low (100 bar)",'Actual H2'!P3*Parameters!$C$28,IF(Control!$C$16="Medium (350 bar)",'Actual H2'!P3*Parameters!$C$27,IF(Control!$C$16="High (700 bar)",'Actual H2'!P3*Parameters!$C$26,0))))</f>
        <v>40.809056603773584</v>
      </c>
      <c r="Q3" s="12">
        <f>IF(Control!$C$16="None",Parameters!$C$29,IF(Control!$C$16="Low (100 bar)",'Actual H2'!Q3*Parameters!$C$28,IF(Control!$C$16="Medium (350 bar)",'Actual H2'!Q3*Parameters!$C$27,IF(Control!$C$16="High (700 bar)",'Actual H2'!Q3*Parameters!$C$26,0))))</f>
        <v>41.261886792452835</v>
      </c>
      <c r="R3" s="12">
        <f>IF(Control!$C$16="None",Parameters!$C$29,IF(Control!$C$16="Low (100 bar)",'Actual H2'!R3*Parameters!$C$28,IF(Control!$C$16="Medium (350 bar)",'Actual H2'!R3*Parameters!$C$27,IF(Control!$C$16="High (700 bar)",'Actual H2'!R3*Parameters!$C$26,0))))</f>
        <v>45.518490566037741</v>
      </c>
      <c r="S3" s="12">
        <f>IF(Control!$C$16="None",Parameters!$C$29,IF(Control!$C$16="Low (100 bar)",'Actual H2'!S3*Parameters!$C$28,IF(Control!$C$16="Medium (350 bar)",'Actual H2'!S3*Parameters!$C$27,IF(Control!$C$16="High (700 bar)",'Actual H2'!S3*Parameters!$C$26,0))))</f>
        <v>44.812075471698115</v>
      </c>
      <c r="T3" s="12">
        <f>IF(Control!$C$16="None",Parameters!$C$29,IF(Control!$C$16="Low (100 bar)",'Actual H2'!T3*Parameters!$C$28,IF(Control!$C$16="Medium (350 bar)",'Actual H2'!T3*Parameters!$C$27,IF(Control!$C$16="High (700 bar)",'Actual H2'!T3*Parameters!$C$26,0))))</f>
        <v>41.261886792452835</v>
      </c>
      <c r="U3" s="12">
        <f>IF(Control!$C$16="None",Parameters!$C$29,IF(Control!$C$16="Low (100 bar)",'Actual H2'!U3*Parameters!$C$28,IF(Control!$C$16="Medium (350 bar)",'Actual H2'!U3*Parameters!$C$27,IF(Control!$C$16="High (700 bar)",'Actual H2'!U3*Parameters!$C$26,0))))</f>
        <v>40.102641509433965</v>
      </c>
      <c r="V3" s="12">
        <f>IF(Control!$C$16="None",Parameters!$C$29,IF(Control!$C$16="Low (100 bar)",'Actual H2'!V3*Parameters!$C$28,IF(Control!$C$16="Medium (350 bar)",'Actual H2'!V3*Parameters!$C$27,IF(Control!$C$16="High (700 bar)",'Actual H2'!V3*Parameters!$C$26,0))))</f>
        <v>35.846037735849059</v>
      </c>
      <c r="W3" s="12">
        <f>IF(Control!$C$16="None",Parameters!$C$29,IF(Control!$C$16="Low (100 bar)",'Actual H2'!W3*Parameters!$C$28,IF(Control!$C$16="Medium (350 bar)",'Actual H2'!W3*Parameters!$C$27,IF(Control!$C$16="High (700 bar)",'Actual H2'!W3*Parameters!$C$26,0))))</f>
        <v>34.116226415094346</v>
      </c>
      <c r="X3" s="12">
        <f>IF(Control!$C$16="None",Parameters!$C$29,IF(Control!$C$16="Low (100 bar)",'Actual H2'!X3*Parameters!$C$28,IF(Control!$C$16="Medium (350 bar)",'Actual H2'!X3*Parameters!$C$27,IF(Control!$C$16="High (700 bar)",'Actual H2'!X3*Parameters!$C$26,0))))</f>
        <v>31.698113207547166</v>
      </c>
      <c r="Y3" s="12">
        <f>IF(Control!$C$16="None",Parameters!$C$29,IF(Control!$C$16="Low (100 bar)",'Actual H2'!Y3*Parameters!$C$28,IF(Control!$C$16="Medium (350 bar)",'Actual H2'!Y3*Parameters!$C$27,IF(Control!$C$16="High (700 bar)",'Actual H2'!Y3*Parameters!$C$26,0))))</f>
        <v>35.139622641509433</v>
      </c>
      <c r="Z3" s="12">
        <f>IF(Control!$C$16="None",Parameters!$C$29,IF(Control!$C$16="Low (100 bar)",'Actual H2'!Z3*Parameters!$C$28,IF(Control!$C$16="Medium (350 bar)",'Actual H2'!Z3*Parameters!$C$27,IF(Control!$C$16="High (700 bar)",'Actual H2'!Z3*Parameters!$C$26,0))))</f>
        <v>35.846037735849059</v>
      </c>
      <c r="AB3" s="7">
        <f>SUM(C3:Z3)</f>
        <v>1088.5901886792453</v>
      </c>
    </row>
    <row r="4" spans="2:32" x14ac:dyDescent="0.2">
      <c r="B4" s="6">
        <v>44198</v>
      </c>
      <c r="C4" s="12">
        <f>IF(Control!$C$16="None",Parameters!$C$29,IF(Control!$C$16="Low (100 bar)",'Actual H2'!C4*Parameters!$C$28,IF(Control!$C$16="Medium (350 bar)",'Actual H2'!C4*Parameters!$C$27,IF(Control!$C$16="High (700 bar)",'Actual H2'!C4*Parameters!$C$26,0))))</f>
        <v>40.102641509433965</v>
      </c>
      <c r="D4" s="12">
        <f>IF(Control!$C$16="None",Parameters!$C$29,IF(Control!$C$16="Low (100 bar)",'Actual H2'!D4*Parameters!$C$28,IF(Control!$C$16="Medium (350 bar)",'Actual H2'!D4*Parameters!$C$27,IF(Control!$C$16="High (700 bar)",'Actual H2'!D4*Parameters!$C$26,0))))</f>
        <v>41.261886792452835</v>
      </c>
      <c r="E4" s="12">
        <f>IF(Control!$C$16="None",Parameters!$C$29,IF(Control!$C$16="Low (100 bar)",'Actual H2'!E4*Parameters!$C$28,IF(Control!$C$16="Medium (350 bar)",'Actual H2'!E4*Parameters!$C$27,IF(Control!$C$16="High (700 bar)",'Actual H2'!E4*Parameters!$C$26,0))))</f>
        <v>41.261886792452835</v>
      </c>
      <c r="F4" s="12">
        <f>IF(Control!$C$16="None",Parameters!$C$29,IF(Control!$C$16="Low (100 bar)",'Actual H2'!F4*Parameters!$C$28,IF(Control!$C$16="Medium (350 bar)",'Actual H2'!F4*Parameters!$C$27,IF(Control!$C$16="High (700 bar)",'Actual H2'!F4*Parameters!$C$26,0))))</f>
        <v>41.261886792452835</v>
      </c>
      <c r="G4" s="12">
        <f>IF(Control!$C$16="None",Parameters!$C$29,IF(Control!$C$16="Low (100 bar)",'Actual H2'!G4*Parameters!$C$28,IF(Control!$C$16="Medium (350 bar)",'Actual H2'!G4*Parameters!$C$27,IF(Control!$C$16="High (700 bar)",'Actual H2'!G4*Parameters!$C$26,0))))</f>
        <v>40.809056603773584</v>
      </c>
      <c r="H4" s="12">
        <f>IF(Control!$C$16="None",Parameters!$C$29,IF(Control!$C$16="Low (100 bar)",'Actual H2'!H4*Parameters!$C$28,IF(Control!$C$16="Medium (350 bar)",'Actual H2'!H4*Parameters!$C$27,IF(Control!$C$16="High (700 bar)",'Actual H2'!H4*Parameters!$C$26,0))))</f>
        <v>40.102641509433965</v>
      </c>
      <c r="I4" s="12">
        <f>IF(Control!$C$16="None",Parameters!$C$29,IF(Control!$C$16="Low (100 bar)",'Actual H2'!I4*Parameters!$C$28,IF(Control!$C$16="Medium (350 bar)",'Actual H2'!I4*Parameters!$C$27,IF(Control!$C$16="High (700 bar)",'Actual H2'!I4*Parameters!$C$26,0))))</f>
        <v>40.102641509433965</v>
      </c>
      <c r="J4" s="12">
        <f>IF(Control!$C$16="None",Parameters!$C$29,IF(Control!$C$16="Low (100 bar)",'Actual H2'!J4*Parameters!$C$28,IF(Control!$C$16="Medium (350 bar)",'Actual H2'!J4*Parameters!$C$27,IF(Control!$C$16="High (700 bar)",'Actual H2'!J4*Parameters!$C$26,0))))</f>
        <v>39.079245283018864</v>
      </c>
      <c r="K4" s="12">
        <f>IF(Control!$C$16="None",Parameters!$C$29,IF(Control!$C$16="Low (100 bar)",'Actual H2'!K4*Parameters!$C$28,IF(Control!$C$16="Medium (350 bar)",'Actual H2'!K4*Parameters!$C$27,IF(Control!$C$16="High (700 bar)",'Actual H2'!K4*Parameters!$C$26,0))))</f>
        <v>35.139622641509433</v>
      </c>
      <c r="L4" s="12">
        <f>IF(Control!$C$16="None",Parameters!$C$29,IF(Control!$C$16="Low (100 bar)",'Actual H2'!L4*Parameters!$C$28,IF(Control!$C$16="Medium (350 bar)",'Actual H2'!L4*Parameters!$C$27,IF(Control!$C$16="High (700 bar)",'Actual H2'!L4*Parameters!$C$26,0))))</f>
        <v>32.938867924528296</v>
      </c>
      <c r="M4" s="12">
        <f>IF(Control!$C$16="None",Parameters!$C$29,IF(Control!$C$16="Low (100 bar)",'Actual H2'!M4*Parameters!$C$28,IF(Control!$C$16="Medium (350 bar)",'Actual H2'!M4*Parameters!$C$27,IF(Control!$C$16="High (700 bar)",'Actual H2'!M4*Parameters!$C$26,0))))</f>
        <v>30.357735849056599</v>
      </c>
      <c r="N4" s="12">
        <f>IF(Control!$C$16="None",Parameters!$C$29,IF(Control!$C$16="Low (100 bar)",'Actual H2'!N4*Parameters!$C$28,IF(Control!$C$16="Medium (350 bar)",'Actual H2'!N4*Parameters!$C$27,IF(Control!$C$16="High (700 bar)",'Actual H2'!N4*Parameters!$C$26,0))))</f>
        <v>31.698113207547166</v>
      </c>
      <c r="O4" s="12">
        <f>IF(Control!$C$16="None",Parameters!$C$29,IF(Control!$C$16="Low (100 bar)",'Actual H2'!O4*Parameters!$C$28,IF(Control!$C$16="Medium (350 bar)",'Actual H2'!O4*Parameters!$C$27,IF(Control!$C$16="High (700 bar)",'Actual H2'!O4*Parameters!$C$26,0))))</f>
        <v>35.139622641509433</v>
      </c>
      <c r="P4" s="12">
        <f>IF(Control!$C$16="None",Parameters!$C$29,IF(Control!$C$16="Low (100 bar)",'Actual H2'!P4*Parameters!$C$28,IF(Control!$C$16="Medium (350 bar)",'Actual H2'!P4*Parameters!$C$27,IF(Control!$C$16="High (700 bar)",'Actual H2'!P4*Parameters!$C$26,0))))</f>
        <v>37.901886792452828</v>
      </c>
      <c r="Q4" s="12">
        <f>IF(Control!$C$16="None",Parameters!$C$29,IF(Control!$C$16="Low (100 bar)",'Actual H2'!Q4*Parameters!$C$28,IF(Control!$C$16="Medium (350 bar)",'Actual H2'!Q4*Parameters!$C$27,IF(Control!$C$16="High (700 bar)",'Actual H2'!Q4*Parameters!$C$26,0))))</f>
        <v>39.079245283018864</v>
      </c>
      <c r="R4" s="12">
        <f>IF(Control!$C$16="None",Parameters!$C$29,IF(Control!$C$16="Low (100 bar)",'Actual H2'!R4*Parameters!$C$28,IF(Control!$C$16="Medium (350 bar)",'Actual H2'!R4*Parameters!$C$27,IF(Control!$C$16="High (700 bar)",'Actual H2'!R4*Parameters!$C$26,0))))</f>
        <v>40.809056603773584</v>
      </c>
      <c r="S4" s="12">
        <f>IF(Control!$C$16="None",Parameters!$C$29,IF(Control!$C$16="Low (100 bar)",'Actual H2'!S4*Parameters!$C$28,IF(Control!$C$16="Medium (350 bar)",'Actual H2'!S4*Parameters!$C$27,IF(Control!$C$16="High (700 bar)",'Actual H2'!S4*Parameters!$C$26,0))))</f>
        <v>41.261886792452835</v>
      </c>
      <c r="T4" s="12">
        <f>IF(Control!$C$16="None",Parameters!$C$29,IF(Control!$C$16="Low (100 bar)",'Actual H2'!T4*Parameters!$C$28,IF(Control!$C$16="Medium (350 bar)",'Actual H2'!T4*Parameters!$C$27,IF(Control!$C$16="High (700 bar)",'Actual H2'!T4*Parameters!$C$26,0))))</f>
        <v>41.261886792452835</v>
      </c>
      <c r="U4" s="12">
        <f>IF(Control!$C$16="None",Parameters!$C$29,IF(Control!$C$16="Low (100 bar)",'Actual H2'!U4*Parameters!$C$28,IF(Control!$C$16="Medium (350 bar)",'Actual H2'!U4*Parameters!$C$27,IF(Control!$C$16="High (700 bar)",'Actual H2'!U4*Parameters!$C$26,0))))</f>
        <v>41.261886792452835</v>
      </c>
      <c r="V4" s="12">
        <f>IF(Control!$C$16="None",Parameters!$C$29,IF(Control!$C$16="Low (100 bar)",'Actual H2'!V4*Parameters!$C$28,IF(Control!$C$16="Medium (350 bar)",'Actual H2'!V4*Parameters!$C$27,IF(Control!$C$16="High (700 bar)",'Actual H2'!V4*Parameters!$C$26,0))))</f>
        <v>44.812075471698115</v>
      </c>
      <c r="W4" s="12">
        <f>IF(Control!$C$16="None",Parameters!$C$29,IF(Control!$C$16="Low (100 bar)",'Actual H2'!W4*Parameters!$C$28,IF(Control!$C$16="Medium (350 bar)",'Actual H2'!W4*Parameters!$C$27,IF(Control!$C$16="High (700 bar)",'Actual H2'!W4*Parameters!$C$26,0))))</f>
        <v>44.812075471698115</v>
      </c>
      <c r="X4" s="12">
        <f>IF(Control!$C$16="None",Parameters!$C$29,IF(Control!$C$16="Low (100 bar)",'Actual H2'!X4*Parameters!$C$28,IF(Control!$C$16="Medium (350 bar)",'Actual H2'!X4*Parameters!$C$27,IF(Control!$C$16="High (700 bar)",'Actual H2'!X4*Parameters!$C$26,0))))</f>
        <v>45.971320754716984</v>
      </c>
      <c r="Y4" s="12">
        <f>IF(Control!$C$16="None",Parameters!$C$29,IF(Control!$C$16="Low (100 bar)",'Actual H2'!Y4*Parameters!$C$28,IF(Control!$C$16="Medium (350 bar)",'Actual H2'!Y4*Parameters!$C$27,IF(Control!$C$16="High (700 bar)",'Actual H2'!Y4*Parameters!$C$26,0))))</f>
        <v>49.612075471698105</v>
      </c>
      <c r="Z4" s="12">
        <f>IF(Control!$C$16="None",Parameters!$C$29,IF(Control!$C$16="Low (100 bar)",'Actual H2'!Z4*Parameters!$C$28,IF(Control!$C$16="Medium (350 bar)",'Actual H2'!Z4*Parameters!$C$27,IF(Control!$C$16="High (700 bar)",'Actual H2'!Z4*Parameters!$C$26,0))))</f>
        <v>50.064905660377356</v>
      </c>
      <c r="AB4" s="7">
        <f t="shared" ref="AB4:AB67" si="0">SUM(C4:Z4)</f>
        <v>966.10415094339623</v>
      </c>
      <c r="AD4" s="8" t="s">
        <v>43</v>
      </c>
      <c r="AE4" s="9">
        <f>SUM(C3:Z367)</f>
        <v>247490.01509434337</v>
      </c>
      <c r="AF4" t="s">
        <v>17</v>
      </c>
    </row>
    <row r="5" spans="2:32" x14ac:dyDescent="0.2">
      <c r="B5" s="6">
        <v>44199</v>
      </c>
      <c r="C5" s="12">
        <f>IF(Control!$C$16="None",Parameters!$C$29,IF(Control!$C$16="Low (100 bar)",'Actual H2'!C5*Parameters!$C$28,IF(Control!$C$16="Medium (350 bar)",'Actual H2'!C5*Parameters!$C$27,IF(Control!$C$16="High (700 bar)",'Actual H2'!C5*Parameters!$C$26,0))))</f>
        <v>50.341132075471691</v>
      </c>
      <c r="D5" s="12">
        <f>IF(Control!$C$16="None",Parameters!$C$29,IF(Control!$C$16="Low (100 bar)",'Actual H2'!D5*Parameters!$C$28,IF(Control!$C$16="Medium (350 bar)",'Actual H2'!D5*Parameters!$C$27,IF(Control!$C$16="High (700 bar)",'Actual H2'!D5*Parameters!$C$26,0))))</f>
        <v>50.508679245283012</v>
      </c>
      <c r="E5" s="12">
        <f>IF(Control!$C$16="None",Parameters!$C$29,IF(Control!$C$16="Low (100 bar)",'Actual H2'!E5*Parameters!$C$28,IF(Control!$C$16="Medium (350 bar)",'Actual H2'!E5*Parameters!$C$27,IF(Control!$C$16="High (700 bar)",'Actual H2'!E5*Parameters!$C$26,0))))</f>
        <v>50.508679245283012</v>
      </c>
      <c r="F5" s="12">
        <f>IF(Control!$C$16="None",Parameters!$C$29,IF(Control!$C$16="Low (100 bar)",'Actual H2'!F5*Parameters!$C$28,IF(Control!$C$16="Medium (350 bar)",'Actual H2'!F5*Parameters!$C$27,IF(Control!$C$16="High (700 bar)",'Actual H2'!F5*Parameters!$C$26,0))))</f>
        <v>52.437735849056594</v>
      </c>
      <c r="G5" s="12">
        <f>IF(Control!$C$16="None",Parameters!$C$29,IF(Control!$C$16="Low (100 bar)",'Actual H2'!G5*Parameters!$C$28,IF(Control!$C$16="Medium (350 bar)",'Actual H2'!G5*Parameters!$C$27,IF(Control!$C$16="High (700 bar)",'Actual H2'!G5*Parameters!$C$26,0))))</f>
        <v>50.064905660377356</v>
      </c>
      <c r="H5" s="12">
        <f>IF(Control!$C$16="None",Parameters!$C$29,IF(Control!$C$16="Low (100 bar)",'Actual H2'!H5*Parameters!$C$28,IF(Control!$C$16="Medium (350 bar)",'Actual H2'!H5*Parameters!$C$27,IF(Control!$C$16="High (700 bar)",'Actual H2'!H5*Parameters!$C$26,0))))</f>
        <v>49.612075471698105</v>
      </c>
      <c r="I5" s="12">
        <f>IF(Control!$C$16="None",Parameters!$C$29,IF(Control!$C$16="Low (100 bar)",'Actual H2'!I5*Parameters!$C$28,IF(Control!$C$16="Medium (350 bar)",'Actual H2'!I5*Parameters!$C$27,IF(Control!$C$16="High (700 bar)",'Actual H2'!I5*Parameters!$C$26,0))))</f>
        <v>45.518490566037741</v>
      </c>
      <c r="J5" s="12">
        <f>IF(Control!$C$16="None",Parameters!$C$29,IF(Control!$C$16="Low (100 bar)",'Actual H2'!J5*Parameters!$C$28,IF(Control!$C$16="Medium (350 bar)",'Actual H2'!J5*Parameters!$C$27,IF(Control!$C$16="High (700 bar)",'Actual H2'!J5*Parameters!$C$26,0))))</f>
        <v>45.518490566037741</v>
      </c>
      <c r="K5" s="12">
        <f>IF(Control!$C$16="None",Parameters!$C$29,IF(Control!$C$16="Low (100 bar)",'Actual H2'!K5*Parameters!$C$28,IF(Control!$C$16="Medium (350 bar)",'Actual H2'!K5*Parameters!$C$27,IF(Control!$C$16="High (700 bar)",'Actual H2'!K5*Parameters!$C$26,0))))</f>
        <v>41.261886792452835</v>
      </c>
      <c r="L5" s="12">
        <f>IF(Control!$C$16="None",Parameters!$C$29,IF(Control!$C$16="Low (100 bar)",'Actual H2'!L5*Parameters!$C$28,IF(Control!$C$16="Medium (350 bar)",'Actual H2'!L5*Parameters!$C$27,IF(Control!$C$16="High (700 bar)",'Actual H2'!L5*Parameters!$C$26,0))))</f>
        <v>35.139622641509433</v>
      </c>
      <c r="M5" s="12">
        <f>IF(Control!$C$16="None",Parameters!$C$29,IF(Control!$C$16="Low (100 bar)",'Actual H2'!M5*Parameters!$C$28,IF(Control!$C$16="Medium (350 bar)",'Actual H2'!M5*Parameters!$C$27,IF(Control!$C$16="High (700 bar)",'Actual H2'!M5*Parameters!$C$26,0))))</f>
        <v>26.916226415094343</v>
      </c>
      <c r="N5" s="12">
        <f>IF(Control!$C$16="None",Parameters!$C$29,IF(Control!$C$16="Low (100 bar)",'Actual H2'!N5*Parameters!$C$28,IF(Control!$C$16="Medium (350 bar)",'Actual H2'!N5*Parameters!$C$27,IF(Control!$C$16="High (700 bar)",'Actual H2'!N5*Parameters!$C$26,0))))</f>
        <v>18.683773584905659</v>
      </c>
      <c r="O5" s="12">
        <f>IF(Control!$C$16="None",Parameters!$C$29,IF(Control!$C$16="Low (100 bar)",'Actual H2'!O5*Parameters!$C$28,IF(Control!$C$16="Medium (350 bar)",'Actual H2'!O5*Parameters!$C$27,IF(Control!$C$16="High (700 bar)",'Actual H2'!O5*Parameters!$C$26,0))))</f>
        <v>13.616603773584908</v>
      </c>
      <c r="P5" s="12">
        <f>IF(Control!$C$16="None",Parameters!$C$29,IF(Control!$C$16="Low (100 bar)",'Actual H2'!P5*Parameters!$C$28,IF(Control!$C$16="Medium (350 bar)",'Actual H2'!P5*Parameters!$C$27,IF(Control!$C$16="High (700 bar)",'Actual H2'!P5*Parameters!$C$26,0))))</f>
        <v>11.415849056603774</v>
      </c>
      <c r="Q5" s="12">
        <f>IF(Control!$C$16="None",Parameters!$C$29,IF(Control!$C$16="Low (100 bar)",'Actual H2'!Q5*Parameters!$C$28,IF(Control!$C$16="Medium (350 bar)",'Actual H2'!Q5*Parameters!$C$27,IF(Control!$C$16="High (700 bar)",'Actual H2'!Q5*Parameters!$C$26,0))))</f>
        <v>10.111698113207549</v>
      </c>
      <c r="R5" s="12">
        <f>IF(Control!$C$16="None",Parameters!$C$29,IF(Control!$C$16="Low (100 bar)",'Actual H2'!R5*Parameters!$C$28,IF(Control!$C$16="Medium (350 bar)",'Actual H2'!R5*Parameters!$C$27,IF(Control!$C$16="High (700 bar)",'Actual H2'!R5*Parameters!$C$26,0))))</f>
        <v>11.415849056603774</v>
      </c>
      <c r="S5" s="12">
        <f>IF(Control!$C$16="None",Parameters!$C$29,IF(Control!$C$16="Low (100 bar)",'Actual H2'!S5*Parameters!$C$28,IF(Control!$C$16="Medium (350 bar)",'Actual H2'!S5*Parameters!$C$27,IF(Control!$C$16="High (700 bar)",'Actual H2'!S5*Parameters!$C$26,0))))</f>
        <v>12.842264150943397</v>
      </c>
      <c r="T5" s="12">
        <f>IF(Control!$C$16="None",Parameters!$C$29,IF(Control!$C$16="Low (100 bar)",'Actual H2'!T5*Parameters!$C$28,IF(Control!$C$16="Medium (350 bar)",'Actual H2'!T5*Parameters!$C$27,IF(Control!$C$16="High (700 bar)",'Actual H2'!T5*Parameters!$C$26,0))))</f>
        <v>12.842264150943397</v>
      </c>
      <c r="U5" s="12">
        <f>IF(Control!$C$16="None",Parameters!$C$29,IF(Control!$C$16="Low (100 bar)",'Actual H2'!U5*Parameters!$C$28,IF(Control!$C$16="Medium (350 bar)",'Actual H2'!U5*Parameters!$C$27,IF(Control!$C$16="High (700 bar)",'Actual H2'!U5*Parameters!$C$26,0))))</f>
        <v>13.616603773584908</v>
      </c>
      <c r="V5" s="12">
        <f>IF(Control!$C$16="None",Parameters!$C$29,IF(Control!$C$16="Low (100 bar)",'Actual H2'!V5*Parameters!$C$28,IF(Control!$C$16="Medium (350 bar)",'Actual H2'!V5*Parameters!$C$27,IF(Control!$C$16="High (700 bar)",'Actual H2'!V5*Parameters!$C$26,0))))</f>
        <v>13.616603773584908</v>
      </c>
      <c r="W5" s="12">
        <f>IF(Control!$C$16="None",Parameters!$C$29,IF(Control!$C$16="Low (100 bar)",'Actual H2'!W5*Parameters!$C$28,IF(Control!$C$16="Medium (350 bar)",'Actual H2'!W5*Parameters!$C$27,IF(Control!$C$16="High (700 bar)",'Actual H2'!W5*Parameters!$C$26,0))))</f>
        <v>12.842264150943397</v>
      </c>
      <c r="X5" s="12">
        <f>IF(Control!$C$16="None",Parameters!$C$29,IF(Control!$C$16="Low (100 bar)",'Actual H2'!X5*Parameters!$C$28,IF(Control!$C$16="Medium (350 bar)",'Actual H2'!X5*Parameters!$C$27,IF(Control!$C$16="High (700 bar)",'Actual H2'!X5*Parameters!$C$26,0))))</f>
        <v>10.763773584905662</v>
      </c>
      <c r="Y5" s="12">
        <f>IF(Control!$C$16="None",Parameters!$C$29,IF(Control!$C$16="Low (100 bar)",'Actual H2'!Y5*Parameters!$C$28,IF(Control!$C$16="Medium (350 bar)",'Actual H2'!Y5*Parameters!$C$27,IF(Control!$C$16="High (700 bar)",'Actual H2'!Y5*Parameters!$C$26,0))))</f>
        <v>8.2641509433962259</v>
      </c>
      <c r="Z5" s="12">
        <f>IF(Control!$C$16="None",Parameters!$C$29,IF(Control!$C$16="Low (100 bar)",'Actual H2'!Z5*Parameters!$C$28,IF(Control!$C$16="Medium (350 bar)",'Actual H2'!Z5*Parameters!$C$27,IF(Control!$C$16="High (700 bar)",'Actual H2'!Z5*Parameters!$C$26,0))))</f>
        <v>6.090566037735849</v>
      </c>
      <c r="AB5" s="7">
        <f t="shared" si="0"/>
        <v>653.95018867924489</v>
      </c>
      <c r="AD5" s="8" t="s">
        <v>42</v>
      </c>
      <c r="AE5" s="10">
        <f>AE4/1000</f>
        <v>247.49001509434336</v>
      </c>
      <c r="AF5" t="s">
        <v>34</v>
      </c>
    </row>
    <row r="6" spans="2:32" x14ac:dyDescent="0.2">
      <c r="B6" s="6">
        <v>44200</v>
      </c>
      <c r="C6" s="12">
        <f>IF(Control!$C$16="None",Parameters!$C$29,IF(Control!$C$16="Low (100 bar)",'Actual H2'!C6*Parameters!$C$28,IF(Control!$C$16="Medium (350 bar)",'Actual H2'!C6*Parameters!$C$27,IF(Control!$C$16="High (700 bar)",'Actual H2'!C6*Parameters!$C$26,0))))</f>
        <v>3.5003773584905669</v>
      </c>
      <c r="D6" s="12">
        <f>IF(Control!$C$16="None",Parameters!$C$29,IF(Control!$C$16="Low (100 bar)",'Actual H2'!D6*Parameters!$C$28,IF(Control!$C$16="Medium (350 bar)",'Actual H2'!D6*Parameters!$C$27,IF(Control!$C$16="High (700 bar)",'Actual H2'!D6*Parameters!$C$26,0))))</f>
        <v>1.7252830188679242</v>
      </c>
      <c r="E6" s="12">
        <f>IF(Control!$C$16="None",Parameters!$C$29,IF(Control!$C$16="Low (100 bar)",'Actual H2'!E6*Parameters!$C$28,IF(Control!$C$16="Medium (350 bar)",'Actual H2'!E6*Parameters!$C$27,IF(Control!$C$16="High (700 bar)",'Actual H2'!E6*Parameters!$C$26,0))))</f>
        <v>0.85584905660377353</v>
      </c>
      <c r="F6" s="12">
        <f>IF(Control!$C$16="None",Parameters!$C$29,IF(Control!$C$16="Low (100 bar)",'Actual H2'!F6*Parameters!$C$28,IF(Control!$C$16="Medium (350 bar)",'Actual H2'!F6*Parameters!$C$27,IF(Control!$C$16="High (700 bar)",'Actual H2'!F6*Parameters!$C$26,0))))</f>
        <v>0</v>
      </c>
      <c r="G6" s="12">
        <f>IF(Control!$C$16="None",Parameters!$C$29,IF(Control!$C$16="Low (100 bar)",'Actual H2'!G6*Parameters!$C$28,IF(Control!$C$16="Medium (350 bar)",'Actual H2'!G6*Parameters!$C$27,IF(Control!$C$16="High (700 bar)",'Actual H2'!G6*Parameters!$C$26,0))))</f>
        <v>0</v>
      </c>
      <c r="H6" s="12">
        <f>IF(Control!$C$16="None",Parameters!$C$29,IF(Control!$C$16="Low (100 bar)",'Actual H2'!H6*Parameters!$C$28,IF(Control!$C$16="Medium (350 bar)",'Actual H2'!H6*Parameters!$C$27,IF(Control!$C$16="High (700 bar)",'Actual H2'!H6*Parameters!$C$26,0))))</f>
        <v>0</v>
      </c>
      <c r="I6" s="12">
        <f>IF(Control!$C$16="None",Parameters!$C$29,IF(Control!$C$16="Low (100 bar)",'Actual H2'!I6*Parameters!$C$28,IF(Control!$C$16="Medium (350 bar)",'Actual H2'!I6*Parameters!$C$27,IF(Control!$C$16="High (700 bar)",'Actual H2'!I6*Parameters!$C$26,0))))</f>
        <v>0</v>
      </c>
      <c r="J6" s="12">
        <f>IF(Control!$C$16="None",Parameters!$C$29,IF(Control!$C$16="Low (100 bar)",'Actual H2'!J6*Parameters!$C$28,IF(Control!$C$16="Medium (350 bar)",'Actual H2'!J6*Parameters!$C$27,IF(Control!$C$16="High (700 bar)",'Actual H2'!J6*Parameters!$C$26,0))))</f>
        <v>0.85584905660377353</v>
      </c>
      <c r="K6" s="12">
        <f>IF(Control!$C$16="None",Parameters!$C$29,IF(Control!$C$16="Low (100 bar)",'Actual H2'!K6*Parameters!$C$28,IF(Control!$C$16="Medium (350 bar)",'Actual H2'!K6*Parameters!$C$27,IF(Control!$C$16="High (700 bar)",'Actual H2'!K6*Parameters!$C$26,0))))</f>
        <v>1.4354716981132074</v>
      </c>
      <c r="L6" s="12">
        <f>IF(Control!$C$16="None",Parameters!$C$29,IF(Control!$C$16="Low (100 bar)",'Actual H2'!L6*Parameters!$C$28,IF(Control!$C$16="Medium (350 bar)",'Actual H2'!L6*Parameters!$C$27,IF(Control!$C$16="High (700 bar)",'Actual H2'!L6*Parameters!$C$26,0))))</f>
        <v>1.4354716981132074</v>
      </c>
      <c r="M6" s="12">
        <f>IF(Control!$C$16="None",Parameters!$C$29,IF(Control!$C$16="Low (100 bar)",'Actual H2'!M6*Parameters!$C$28,IF(Control!$C$16="Medium (350 bar)",'Actual H2'!M6*Parameters!$C$27,IF(Control!$C$16="High (700 bar)",'Actual H2'!M6*Parameters!$C$26,0))))</f>
        <v>1.1456603773584904</v>
      </c>
      <c r="N6" s="12">
        <f>IF(Control!$C$16="None",Parameters!$C$29,IF(Control!$C$16="Low (100 bar)",'Actual H2'!N6*Parameters!$C$28,IF(Control!$C$16="Medium (350 bar)",'Actual H2'!N6*Parameters!$C$27,IF(Control!$C$16="High (700 bar)",'Actual H2'!N6*Parameters!$C$26,0))))</f>
        <v>1.1456603773584904</v>
      </c>
      <c r="O6" s="12">
        <f>IF(Control!$C$16="None",Parameters!$C$29,IF(Control!$C$16="Low (100 bar)",'Actual H2'!O6*Parameters!$C$28,IF(Control!$C$16="Medium (350 bar)",'Actual H2'!O6*Parameters!$C$27,IF(Control!$C$16="High (700 bar)",'Actual H2'!O6*Parameters!$C$26,0))))</f>
        <v>1.7252830188679242</v>
      </c>
      <c r="P6" s="12">
        <f>IF(Control!$C$16="None",Parameters!$C$29,IF(Control!$C$16="Low (100 bar)",'Actual H2'!P6*Parameters!$C$28,IF(Control!$C$16="Medium (350 bar)",'Actual H2'!P6*Parameters!$C$27,IF(Control!$C$16="High (700 bar)",'Actual H2'!P6*Parameters!$C$26,0))))</f>
        <v>2.757735849056604</v>
      </c>
      <c r="Q6" s="12">
        <f>IF(Control!$C$16="None",Parameters!$C$29,IF(Control!$C$16="Low (100 bar)",'Actual H2'!Q6*Parameters!$C$28,IF(Control!$C$16="Medium (350 bar)",'Actual H2'!Q6*Parameters!$C$27,IF(Control!$C$16="High (700 bar)",'Actual H2'!Q6*Parameters!$C$26,0))))</f>
        <v>4.3154716981132077</v>
      </c>
      <c r="R6" s="12">
        <f>IF(Control!$C$16="None",Parameters!$C$29,IF(Control!$C$16="Low (100 bar)",'Actual H2'!R6*Parameters!$C$28,IF(Control!$C$16="Medium (350 bar)",'Actual H2'!R6*Parameters!$C$27,IF(Control!$C$16="High (700 bar)",'Actual H2'!R6*Parameters!$C$26,0))))</f>
        <v>6.6339622641509433</v>
      </c>
      <c r="S6" s="12">
        <f>IF(Control!$C$16="None",Parameters!$C$29,IF(Control!$C$16="Low (100 bar)",'Actual H2'!S6*Parameters!$C$28,IF(Control!$C$16="Medium (350 bar)",'Actual H2'!S6*Parameters!$C$27,IF(Control!$C$16="High (700 bar)",'Actual H2'!S6*Parameters!$C$26,0))))</f>
        <v>8.2641509433962259</v>
      </c>
      <c r="T6" s="12">
        <f>IF(Control!$C$16="None",Parameters!$C$29,IF(Control!$C$16="Low (100 bar)",'Actual H2'!T6*Parameters!$C$28,IF(Control!$C$16="Medium (350 bar)",'Actual H2'!T6*Parameters!$C$27,IF(Control!$C$16="High (700 bar)",'Actual H2'!T6*Parameters!$C$26,0))))</f>
        <v>10.111698113207549</v>
      </c>
      <c r="U6" s="12">
        <f>IF(Control!$C$16="None",Parameters!$C$29,IF(Control!$C$16="Low (100 bar)",'Actual H2'!U6*Parameters!$C$28,IF(Control!$C$16="Medium (350 bar)",'Actual H2'!U6*Parameters!$C$27,IF(Control!$C$16="High (700 bar)",'Actual H2'!U6*Parameters!$C$26,0))))</f>
        <v>10.763773584905662</v>
      </c>
      <c r="V6" s="12">
        <f>IF(Control!$C$16="None",Parameters!$C$29,IF(Control!$C$16="Low (100 bar)",'Actual H2'!V6*Parameters!$C$28,IF(Control!$C$16="Medium (350 bar)",'Actual H2'!V6*Parameters!$C$27,IF(Control!$C$16="High (700 bar)",'Actual H2'!V6*Parameters!$C$26,0))))</f>
        <v>10.763773584905662</v>
      </c>
      <c r="W6" s="12">
        <f>IF(Control!$C$16="None",Parameters!$C$29,IF(Control!$C$16="Low (100 bar)",'Actual H2'!W6*Parameters!$C$28,IF(Control!$C$16="Medium (350 bar)",'Actual H2'!W6*Parameters!$C$27,IF(Control!$C$16="High (700 bar)",'Actual H2'!W6*Parameters!$C$26,0))))</f>
        <v>11.415849056603774</v>
      </c>
      <c r="X6" s="12">
        <f>IF(Control!$C$16="None",Parameters!$C$29,IF(Control!$C$16="Low (100 bar)",'Actual H2'!X6*Parameters!$C$28,IF(Control!$C$16="Medium (350 bar)",'Actual H2'!X6*Parameters!$C$27,IF(Control!$C$16="High (700 bar)",'Actual H2'!X6*Parameters!$C$26,0))))</f>
        <v>10.763773584905662</v>
      </c>
      <c r="Y6" s="12">
        <f>IF(Control!$C$16="None",Parameters!$C$29,IF(Control!$C$16="Low (100 bar)",'Actual H2'!Y6*Parameters!$C$28,IF(Control!$C$16="Medium (350 bar)",'Actual H2'!Y6*Parameters!$C$27,IF(Control!$C$16="High (700 bar)",'Actual H2'!Y6*Parameters!$C$26,0))))</f>
        <v>10.763773584905662</v>
      </c>
      <c r="Z6" s="12">
        <f>IF(Control!$C$16="None",Parameters!$C$29,IF(Control!$C$16="Low (100 bar)",'Actual H2'!Z6*Parameters!$C$28,IF(Control!$C$16="Medium (350 bar)",'Actual H2'!Z6*Parameters!$C$27,IF(Control!$C$16="High (700 bar)",'Actual H2'!Z6*Parameters!$C$26,0))))</f>
        <v>11.415849056603774</v>
      </c>
      <c r="AB6" s="7">
        <f t="shared" si="0"/>
        <v>111.7947169811321</v>
      </c>
    </row>
    <row r="7" spans="2:32" x14ac:dyDescent="0.2">
      <c r="B7" s="6">
        <v>44201</v>
      </c>
      <c r="C7" s="12">
        <f>IF(Control!$C$16="None",Parameters!$C$29,IF(Control!$C$16="Low (100 bar)",'Actual H2'!C7*Parameters!$C$28,IF(Control!$C$16="Medium (350 bar)",'Actual H2'!C7*Parameters!$C$27,IF(Control!$C$16="High (700 bar)",'Actual H2'!C7*Parameters!$C$26,0))))</f>
        <v>12.842264150943397</v>
      </c>
      <c r="D7" s="12">
        <f>IF(Control!$C$16="None",Parameters!$C$29,IF(Control!$C$16="Low (100 bar)",'Actual H2'!D7*Parameters!$C$28,IF(Control!$C$16="Medium (350 bar)",'Actual H2'!D7*Parameters!$C$27,IF(Control!$C$16="High (700 bar)",'Actual H2'!D7*Parameters!$C$26,0))))</f>
        <v>14.390943396226419</v>
      </c>
      <c r="E7" s="12">
        <f>IF(Control!$C$16="None",Parameters!$C$29,IF(Control!$C$16="Low (100 bar)",'Actual H2'!E7*Parameters!$C$28,IF(Control!$C$16="Medium (350 bar)",'Actual H2'!E7*Parameters!$C$27,IF(Control!$C$16="High (700 bar)",'Actual H2'!E7*Parameters!$C$26,0))))</f>
        <v>14.390943396226419</v>
      </c>
      <c r="F7" s="12">
        <f>IF(Control!$C$16="None",Parameters!$C$29,IF(Control!$C$16="Low (100 bar)",'Actual H2'!F7*Parameters!$C$28,IF(Control!$C$16="Medium (350 bar)",'Actual H2'!F7*Parameters!$C$27,IF(Control!$C$16="High (700 bar)",'Actual H2'!F7*Parameters!$C$26,0))))</f>
        <v>13.616603773584908</v>
      </c>
      <c r="G7" s="12">
        <f>IF(Control!$C$16="None",Parameters!$C$29,IF(Control!$C$16="Low (100 bar)",'Actual H2'!G7*Parameters!$C$28,IF(Control!$C$16="Medium (350 bar)",'Actual H2'!G7*Parameters!$C$27,IF(Control!$C$16="High (700 bar)",'Actual H2'!G7*Parameters!$C$26,0))))</f>
        <v>12.842264150943397</v>
      </c>
      <c r="H7" s="12">
        <f>IF(Control!$C$16="None",Parameters!$C$29,IF(Control!$C$16="Low (100 bar)",'Actual H2'!H7*Parameters!$C$28,IF(Control!$C$16="Medium (350 bar)",'Actual H2'!H7*Parameters!$C$27,IF(Control!$C$16="High (700 bar)",'Actual H2'!H7*Parameters!$C$26,0))))</f>
        <v>11.415849056603774</v>
      </c>
      <c r="I7" s="12">
        <f>IF(Control!$C$16="None",Parameters!$C$29,IF(Control!$C$16="Low (100 bar)",'Actual H2'!I7*Parameters!$C$28,IF(Control!$C$16="Medium (350 bar)",'Actual H2'!I7*Parameters!$C$27,IF(Control!$C$16="High (700 bar)",'Actual H2'!I7*Parameters!$C$26,0))))</f>
        <v>10.763773584905662</v>
      </c>
      <c r="J7" s="12">
        <f>IF(Control!$C$16="None",Parameters!$C$29,IF(Control!$C$16="Low (100 bar)",'Actual H2'!J7*Parameters!$C$28,IF(Control!$C$16="Medium (350 bar)",'Actual H2'!J7*Parameters!$C$27,IF(Control!$C$16="High (700 bar)",'Actual H2'!J7*Parameters!$C$26,0))))</f>
        <v>10.763773584905662</v>
      </c>
      <c r="K7" s="12">
        <f>IF(Control!$C$16="None",Parameters!$C$29,IF(Control!$C$16="Low (100 bar)",'Actual H2'!K7*Parameters!$C$28,IF(Control!$C$16="Medium (350 bar)",'Actual H2'!K7*Parameters!$C$27,IF(Control!$C$16="High (700 bar)",'Actual H2'!K7*Parameters!$C$26,0))))</f>
        <v>11.415849056603774</v>
      </c>
      <c r="L7" s="12">
        <f>IF(Control!$C$16="None",Parameters!$C$29,IF(Control!$C$16="Low (100 bar)",'Actual H2'!L7*Parameters!$C$28,IF(Control!$C$16="Medium (350 bar)",'Actual H2'!L7*Parameters!$C$27,IF(Control!$C$16="High (700 bar)",'Actual H2'!L7*Parameters!$C$26,0))))</f>
        <v>11.415849056603774</v>
      </c>
      <c r="M7" s="12">
        <f>IF(Control!$C$16="None",Parameters!$C$29,IF(Control!$C$16="Low (100 bar)",'Actual H2'!M7*Parameters!$C$28,IF(Control!$C$16="Medium (350 bar)",'Actual H2'!M7*Parameters!$C$27,IF(Control!$C$16="High (700 bar)",'Actual H2'!M7*Parameters!$C$26,0))))</f>
        <v>10.763773584905662</v>
      </c>
      <c r="N7" s="12">
        <f>IF(Control!$C$16="None",Parameters!$C$29,IF(Control!$C$16="Low (100 bar)",'Actual H2'!N7*Parameters!$C$28,IF(Control!$C$16="Medium (350 bar)",'Actual H2'!N7*Parameters!$C$27,IF(Control!$C$16="High (700 bar)",'Actual H2'!N7*Parameters!$C$26,0))))</f>
        <v>11.415849056603774</v>
      </c>
      <c r="O7" s="12">
        <f>IF(Control!$C$16="None",Parameters!$C$29,IF(Control!$C$16="Low (100 bar)",'Actual H2'!O7*Parameters!$C$28,IF(Control!$C$16="Medium (350 bar)",'Actual H2'!O7*Parameters!$C$27,IF(Control!$C$16="High (700 bar)",'Actual H2'!O7*Parameters!$C$26,0))))</f>
        <v>11.415849056603774</v>
      </c>
      <c r="P7" s="12">
        <f>IF(Control!$C$16="None",Parameters!$C$29,IF(Control!$C$16="Low (100 bar)",'Actual H2'!P7*Parameters!$C$28,IF(Control!$C$16="Medium (350 bar)",'Actual H2'!P7*Parameters!$C$27,IF(Control!$C$16="High (700 bar)",'Actual H2'!P7*Parameters!$C$26,0))))</f>
        <v>11.415849056603774</v>
      </c>
      <c r="Q7" s="12">
        <f>IF(Control!$C$16="None",Parameters!$C$29,IF(Control!$C$16="Low (100 bar)",'Actual H2'!Q7*Parameters!$C$28,IF(Control!$C$16="Medium (350 bar)",'Actual H2'!Q7*Parameters!$C$27,IF(Control!$C$16="High (700 bar)",'Actual H2'!Q7*Parameters!$C$26,0))))</f>
        <v>10.111698113207549</v>
      </c>
      <c r="R7" s="12">
        <f>IF(Control!$C$16="None",Parameters!$C$29,IF(Control!$C$16="Low (100 bar)",'Actual H2'!R7*Parameters!$C$28,IF(Control!$C$16="Medium (350 bar)",'Actual H2'!R7*Parameters!$C$27,IF(Control!$C$16="High (700 bar)",'Actual H2'!R7*Parameters!$C$26,0))))</f>
        <v>7.7207547169811335</v>
      </c>
      <c r="S7" s="12">
        <f>IF(Control!$C$16="None",Parameters!$C$29,IF(Control!$C$16="Low (100 bar)",'Actual H2'!S7*Parameters!$C$28,IF(Control!$C$16="Medium (350 bar)",'Actual H2'!S7*Parameters!$C$27,IF(Control!$C$16="High (700 bar)",'Actual H2'!S7*Parameters!$C$26,0))))</f>
        <v>6.090566037735849</v>
      </c>
      <c r="T7" s="12">
        <f>IF(Control!$C$16="None",Parameters!$C$29,IF(Control!$C$16="Low (100 bar)",'Actual H2'!T7*Parameters!$C$28,IF(Control!$C$16="Medium (350 bar)",'Actual H2'!T7*Parameters!$C$27,IF(Control!$C$16="High (700 bar)",'Actual H2'!T7*Parameters!$C$26,0))))</f>
        <v>4.7592452830188678</v>
      </c>
      <c r="U7" s="12">
        <f>IF(Control!$C$16="None",Parameters!$C$29,IF(Control!$C$16="Low (100 bar)",'Actual H2'!U7*Parameters!$C$28,IF(Control!$C$16="Medium (350 bar)",'Actual H2'!U7*Parameters!$C$27,IF(Control!$C$16="High (700 bar)",'Actual H2'!U7*Parameters!$C$26,0))))</f>
        <v>3.5003773584905669</v>
      </c>
      <c r="V7" s="12">
        <f>IF(Control!$C$16="None",Parameters!$C$29,IF(Control!$C$16="Low (100 bar)",'Actual H2'!V7*Parameters!$C$28,IF(Control!$C$16="Medium (350 bar)",'Actual H2'!V7*Parameters!$C$27,IF(Control!$C$16="High (700 bar)",'Actual H2'!V7*Parameters!$C$26,0))))</f>
        <v>2.3864150943396227</v>
      </c>
      <c r="W7" s="12">
        <f>IF(Control!$C$16="None",Parameters!$C$29,IF(Control!$C$16="Low (100 bar)",'Actual H2'!W7*Parameters!$C$28,IF(Control!$C$16="Medium (350 bar)",'Actual H2'!W7*Parameters!$C$27,IF(Control!$C$16="High (700 bar)",'Actual H2'!W7*Parameters!$C$26,0))))</f>
        <v>1.4354716981132074</v>
      </c>
      <c r="X7" s="12">
        <f>IF(Control!$C$16="None",Parameters!$C$29,IF(Control!$C$16="Low (100 bar)",'Actual H2'!X7*Parameters!$C$28,IF(Control!$C$16="Medium (350 bar)",'Actual H2'!X7*Parameters!$C$27,IF(Control!$C$16="High (700 bar)",'Actual H2'!X7*Parameters!$C$26,0))))</f>
        <v>0.5660377358490567</v>
      </c>
      <c r="Y7" s="12">
        <f>IF(Control!$C$16="None",Parameters!$C$29,IF(Control!$C$16="Low (100 bar)",'Actual H2'!Y7*Parameters!$C$28,IF(Control!$C$16="Medium (350 bar)",'Actual H2'!Y7*Parameters!$C$27,IF(Control!$C$16="High (700 bar)",'Actual H2'!Y7*Parameters!$C$26,0))))</f>
        <v>0</v>
      </c>
      <c r="Z7" s="12">
        <f>IF(Control!$C$16="None",Parameters!$C$29,IF(Control!$C$16="Low (100 bar)",'Actual H2'!Z7*Parameters!$C$28,IF(Control!$C$16="Medium (350 bar)",'Actual H2'!Z7*Parameters!$C$27,IF(Control!$C$16="High (700 bar)",'Actual H2'!Z7*Parameters!$C$26,0))))</f>
        <v>0</v>
      </c>
      <c r="AB7" s="7">
        <f t="shared" si="0"/>
        <v>205.44</v>
      </c>
    </row>
    <row r="8" spans="2:32" x14ac:dyDescent="0.2">
      <c r="B8" s="6">
        <v>44202</v>
      </c>
      <c r="C8" s="12">
        <f>IF(Control!$C$16="None",Parameters!$C$29,IF(Control!$C$16="Low (100 bar)",'Actual H2'!C8*Parameters!$C$28,IF(Control!$C$16="Medium (350 bar)",'Actual H2'!C8*Parameters!$C$27,IF(Control!$C$16="High (700 bar)",'Actual H2'!C8*Parameters!$C$26,0))))</f>
        <v>0.85584905660377353</v>
      </c>
      <c r="D8" s="12">
        <f>IF(Control!$C$16="None",Parameters!$C$29,IF(Control!$C$16="Low (100 bar)",'Actual H2'!D8*Parameters!$C$28,IF(Control!$C$16="Medium (350 bar)",'Actual H2'!D8*Parameters!$C$27,IF(Control!$C$16="High (700 bar)",'Actual H2'!D8*Parameters!$C$26,0))))</f>
        <v>1.4354716981132074</v>
      </c>
      <c r="E8" s="12">
        <f>IF(Control!$C$16="None",Parameters!$C$29,IF(Control!$C$16="Low (100 bar)",'Actual H2'!E8*Parameters!$C$28,IF(Control!$C$16="Medium (350 bar)",'Actual H2'!E8*Parameters!$C$27,IF(Control!$C$16="High (700 bar)",'Actual H2'!E8*Parameters!$C$26,0))))</f>
        <v>2.0150943396226415</v>
      </c>
      <c r="F8" s="12">
        <f>IF(Control!$C$16="None",Parameters!$C$29,IF(Control!$C$16="Low (100 bar)",'Actual H2'!F8*Parameters!$C$28,IF(Control!$C$16="Medium (350 bar)",'Actual H2'!F8*Parameters!$C$27,IF(Control!$C$16="High (700 bar)",'Actual H2'!F8*Parameters!$C$26,0))))</f>
        <v>2.757735849056604</v>
      </c>
      <c r="G8" s="12">
        <f>IF(Control!$C$16="None",Parameters!$C$29,IF(Control!$C$16="Low (100 bar)",'Actual H2'!G8*Parameters!$C$28,IF(Control!$C$16="Medium (350 bar)",'Actual H2'!G8*Parameters!$C$27,IF(Control!$C$16="High (700 bar)",'Actual H2'!G8*Parameters!$C$26,0))))</f>
        <v>2.757735849056604</v>
      </c>
      <c r="H8" s="12">
        <f>IF(Control!$C$16="None",Parameters!$C$29,IF(Control!$C$16="Low (100 bar)",'Actual H2'!H8*Parameters!$C$28,IF(Control!$C$16="Medium (350 bar)",'Actual H2'!H8*Parameters!$C$27,IF(Control!$C$16="High (700 bar)",'Actual H2'!H8*Parameters!$C$26,0))))</f>
        <v>3.1290566037735852</v>
      </c>
      <c r="I8" s="12">
        <f>IF(Control!$C$16="None",Parameters!$C$29,IF(Control!$C$16="Low (100 bar)",'Actual H2'!I8*Parameters!$C$28,IF(Control!$C$16="Medium (350 bar)",'Actual H2'!I8*Parameters!$C$27,IF(Control!$C$16="High (700 bar)",'Actual H2'!I8*Parameters!$C$26,0))))</f>
        <v>3.8716981132075476</v>
      </c>
      <c r="J8" s="12">
        <f>IF(Control!$C$16="None",Parameters!$C$29,IF(Control!$C$16="Low (100 bar)",'Actual H2'!J8*Parameters!$C$28,IF(Control!$C$16="Medium (350 bar)",'Actual H2'!J8*Parameters!$C$27,IF(Control!$C$16="High (700 bar)",'Actual H2'!J8*Parameters!$C$26,0))))</f>
        <v>5.6467924528301889</v>
      </c>
      <c r="K8" s="12">
        <f>IF(Control!$C$16="None",Parameters!$C$29,IF(Control!$C$16="Low (100 bar)",'Actual H2'!K8*Parameters!$C$28,IF(Control!$C$16="Medium (350 bar)",'Actual H2'!K8*Parameters!$C$27,IF(Control!$C$16="High (700 bar)",'Actual H2'!K8*Parameters!$C$26,0))))</f>
        <v>7.7207547169811335</v>
      </c>
      <c r="L8" s="12">
        <f>IF(Control!$C$16="None",Parameters!$C$29,IF(Control!$C$16="Low (100 bar)",'Actual H2'!L8*Parameters!$C$28,IF(Control!$C$16="Medium (350 bar)",'Actual H2'!L8*Parameters!$C$27,IF(Control!$C$16="High (700 bar)",'Actual H2'!L8*Parameters!$C$26,0))))</f>
        <v>10.763773584905662</v>
      </c>
      <c r="M8" s="12">
        <f>IF(Control!$C$16="None",Parameters!$C$29,IF(Control!$C$16="Low (100 bar)",'Actual H2'!M8*Parameters!$C$28,IF(Control!$C$16="Medium (350 bar)",'Actual H2'!M8*Parameters!$C$27,IF(Control!$C$16="High (700 bar)",'Actual H2'!M8*Parameters!$C$26,0))))</f>
        <v>12.842264150943397</v>
      </c>
      <c r="N8" s="12">
        <f>IF(Control!$C$16="None",Parameters!$C$29,IF(Control!$C$16="Low (100 bar)",'Actual H2'!N8*Parameters!$C$28,IF(Control!$C$16="Medium (350 bar)",'Actual H2'!N8*Parameters!$C$27,IF(Control!$C$16="High (700 bar)",'Actual H2'!N8*Parameters!$C$26,0))))</f>
        <v>13.616603773584908</v>
      </c>
      <c r="O8" s="12">
        <f>IF(Control!$C$16="None",Parameters!$C$29,IF(Control!$C$16="Low (100 bar)",'Actual H2'!O8*Parameters!$C$28,IF(Control!$C$16="Medium (350 bar)",'Actual H2'!O8*Parameters!$C$27,IF(Control!$C$16="High (700 bar)",'Actual H2'!O8*Parameters!$C$26,0))))</f>
        <v>15.939622641509436</v>
      </c>
      <c r="P8" s="12">
        <f>IF(Control!$C$16="None",Parameters!$C$29,IF(Control!$C$16="Low (100 bar)",'Actual H2'!P8*Parameters!$C$28,IF(Control!$C$16="Medium (350 bar)",'Actual H2'!P8*Parameters!$C$27,IF(Control!$C$16="High (700 bar)",'Actual H2'!P8*Parameters!$C$26,0))))</f>
        <v>20.513207547169809</v>
      </c>
      <c r="Q8" s="12">
        <f>IF(Control!$C$16="None",Parameters!$C$29,IF(Control!$C$16="Low (100 bar)",'Actual H2'!Q8*Parameters!$C$28,IF(Control!$C$16="Medium (350 bar)",'Actual H2'!Q8*Parameters!$C$27,IF(Control!$C$16="High (700 bar)",'Actual H2'!Q8*Parameters!$C$26,0))))</f>
        <v>25.720754716981133</v>
      </c>
      <c r="R8" s="12">
        <f>IF(Control!$C$16="None",Parameters!$C$29,IF(Control!$C$16="Low (100 bar)",'Actual H2'!R8*Parameters!$C$28,IF(Control!$C$16="Medium (350 bar)",'Actual H2'!R8*Parameters!$C$27,IF(Control!$C$16="High (700 bar)",'Actual H2'!R8*Parameters!$C$26,0))))</f>
        <v>31.698113207547166</v>
      </c>
      <c r="S8" s="12">
        <f>IF(Control!$C$16="None",Parameters!$C$29,IF(Control!$C$16="Low (100 bar)",'Actual H2'!S8*Parameters!$C$28,IF(Control!$C$16="Medium (350 bar)",'Actual H2'!S8*Parameters!$C$27,IF(Control!$C$16="High (700 bar)",'Actual H2'!S8*Parameters!$C$26,0))))</f>
        <v>35.139622641509433</v>
      </c>
      <c r="T8" s="12">
        <f>IF(Control!$C$16="None",Parameters!$C$29,IF(Control!$C$16="Low (100 bar)",'Actual H2'!T8*Parameters!$C$28,IF(Control!$C$16="Medium (350 bar)",'Actual H2'!T8*Parameters!$C$27,IF(Control!$C$16="High (700 bar)",'Actual H2'!T8*Parameters!$C$26,0))))</f>
        <v>37.901886792452828</v>
      </c>
      <c r="U8" s="12">
        <f>IF(Control!$C$16="None",Parameters!$C$29,IF(Control!$C$16="Low (100 bar)",'Actual H2'!U8*Parameters!$C$28,IF(Control!$C$16="Medium (350 bar)",'Actual H2'!U8*Parameters!$C$27,IF(Control!$C$16="High (700 bar)",'Actual H2'!U8*Parameters!$C$26,0))))</f>
        <v>41.261886792452835</v>
      </c>
      <c r="V8" s="12">
        <f>IF(Control!$C$16="None",Parameters!$C$29,IF(Control!$C$16="Low (100 bar)",'Actual H2'!V8*Parameters!$C$28,IF(Control!$C$16="Medium (350 bar)",'Actual H2'!V8*Parameters!$C$27,IF(Control!$C$16="High (700 bar)",'Actual H2'!V8*Parameters!$C$26,0))))</f>
        <v>45.971320754716984</v>
      </c>
      <c r="W8" s="12">
        <f>IF(Control!$C$16="None",Parameters!$C$29,IF(Control!$C$16="Low (100 bar)",'Actual H2'!W8*Parameters!$C$28,IF(Control!$C$16="Medium (350 bar)",'Actual H2'!W8*Parameters!$C$27,IF(Control!$C$16="High (700 bar)",'Actual H2'!W8*Parameters!$C$26,0))))</f>
        <v>49.612075471698105</v>
      </c>
      <c r="X8" s="12">
        <f>IF(Control!$C$16="None",Parameters!$C$29,IF(Control!$C$16="Low (100 bar)",'Actual H2'!X8*Parameters!$C$28,IF(Control!$C$16="Medium (350 bar)",'Actual H2'!X8*Parameters!$C$27,IF(Control!$C$16="High (700 bar)",'Actual H2'!X8*Parameters!$C$26,0))))</f>
        <v>49.612075471698105</v>
      </c>
      <c r="Y8" s="12">
        <f>IF(Control!$C$16="None",Parameters!$C$29,IF(Control!$C$16="Low (100 bar)",'Actual H2'!Y8*Parameters!$C$28,IF(Control!$C$16="Medium (350 bar)",'Actual H2'!Y8*Parameters!$C$27,IF(Control!$C$16="High (700 bar)",'Actual H2'!Y8*Parameters!$C$26,0))))</f>
        <v>44.812075471698115</v>
      </c>
      <c r="Z8" s="12">
        <f>IF(Control!$C$16="None",Parameters!$C$29,IF(Control!$C$16="Low (100 bar)",'Actual H2'!Z8*Parameters!$C$28,IF(Control!$C$16="Medium (350 bar)",'Actual H2'!Z8*Parameters!$C$27,IF(Control!$C$16="High (700 bar)",'Actual H2'!Z8*Parameters!$C$26,0))))</f>
        <v>39.079245283018864</v>
      </c>
      <c r="AB8" s="7">
        <f t="shared" si="0"/>
        <v>504.67471698113212</v>
      </c>
      <c r="AD8" s="8" t="s">
        <v>16</v>
      </c>
      <c r="AE8" s="11">
        <f>MAX(AB3:AB367)</f>
        <v>1358.4905660377356</v>
      </c>
      <c r="AF8" t="s">
        <v>17</v>
      </c>
    </row>
    <row r="9" spans="2:32" x14ac:dyDescent="0.2">
      <c r="B9" s="6">
        <v>44203</v>
      </c>
      <c r="C9" s="12">
        <f>IF(Control!$C$16="None",Parameters!$C$29,IF(Control!$C$16="Low (100 bar)",'Actual H2'!C9*Parameters!$C$28,IF(Control!$C$16="Medium (350 bar)",'Actual H2'!C9*Parameters!$C$27,IF(Control!$C$16="High (700 bar)",'Actual H2'!C9*Parameters!$C$26,0))))</f>
        <v>45.518490566037741</v>
      </c>
      <c r="D9" s="12">
        <f>IF(Control!$C$16="None",Parameters!$C$29,IF(Control!$C$16="Low (100 bar)",'Actual H2'!D9*Parameters!$C$28,IF(Control!$C$16="Medium (350 bar)",'Actual H2'!D9*Parameters!$C$27,IF(Control!$C$16="High (700 bar)",'Actual H2'!D9*Parameters!$C$26,0))))</f>
        <v>49.612075471698105</v>
      </c>
      <c r="E9" s="12">
        <f>IF(Control!$C$16="None",Parameters!$C$29,IF(Control!$C$16="Low (100 bar)",'Actual H2'!E9*Parameters!$C$28,IF(Control!$C$16="Medium (350 bar)",'Actual H2'!E9*Parameters!$C$27,IF(Control!$C$16="High (700 bar)",'Actual H2'!E9*Parameters!$C$26,0))))</f>
        <v>50.341132075471691</v>
      </c>
      <c r="F9" s="12">
        <f>IF(Control!$C$16="None",Parameters!$C$29,IF(Control!$C$16="Low (100 bar)",'Actual H2'!F9*Parameters!$C$28,IF(Control!$C$16="Medium (350 bar)",'Actual H2'!F9*Parameters!$C$27,IF(Control!$C$16="High (700 bar)",'Actual H2'!F9*Parameters!$C$26,0))))</f>
        <v>46.247547169811327</v>
      </c>
      <c r="G9" s="12">
        <f>IF(Control!$C$16="None",Parameters!$C$29,IF(Control!$C$16="Low (100 bar)",'Actual H2'!G9*Parameters!$C$28,IF(Control!$C$16="Medium (350 bar)",'Actual H2'!G9*Parameters!$C$27,IF(Control!$C$16="High (700 bar)",'Actual H2'!G9*Parameters!$C$26,0))))</f>
        <v>40.102641509433965</v>
      </c>
      <c r="H9" s="12">
        <f>IF(Control!$C$16="None",Parameters!$C$29,IF(Control!$C$16="Low (100 bar)",'Actual H2'!H9*Parameters!$C$28,IF(Control!$C$16="Medium (350 bar)",'Actual H2'!H9*Parameters!$C$27,IF(Control!$C$16="High (700 bar)",'Actual H2'!H9*Parameters!$C$26,0))))</f>
        <v>30.357735849056599</v>
      </c>
      <c r="I9" s="12">
        <f>IF(Control!$C$16="None",Parameters!$C$29,IF(Control!$C$16="Low (100 bar)",'Actual H2'!I9*Parameters!$C$28,IF(Control!$C$16="Medium (350 bar)",'Actual H2'!I9*Parameters!$C$27,IF(Control!$C$16="High (700 bar)",'Actual H2'!I9*Parameters!$C$26,0))))</f>
        <v>23.990943396226413</v>
      </c>
      <c r="J9" s="12">
        <f>IF(Control!$C$16="None",Parameters!$C$29,IF(Control!$C$16="Low (100 bar)",'Actual H2'!J9*Parameters!$C$28,IF(Control!$C$16="Medium (350 bar)",'Actual H2'!J9*Parameters!$C$27,IF(Control!$C$16="High (700 bar)",'Actual H2'!J9*Parameters!$C$26,0))))</f>
        <v>21.554716981132074</v>
      </c>
      <c r="K9" s="12">
        <f>IF(Control!$C$16="None",Parameters!$C$29,IF(Control!$C$16="Low (100 bar)",'Actual H2'!K9*Parameters!$C$28,IF(Control!$C$16="Medium (350 bar)",'Actual H2'!K9*Parameters!$C$27,IF(Control!$C$16="High (700 bar)",'Actual H2'!K9*Parameters!$C$26,0))))</f>
        <v>20.513207547169809</v>
      </c>
      <c r="L9" s="12">
        <f>IF(Control!$C$16="None",Parameters!$C$29,IF(Control!$C$16="Low (100 bar)",'Actual H2'!L9*Parameters!$C$28,IF(Control!$C$16="Medium (350 bar)",'Actual H2'!L9*Parameters!$C$27,IF(Control!$C$16="High (700 bar)",'Actual H2'!L9*Parameters!$C$26,0))))</f>
        <v>21.554716981132074</v>
      </c>
      <c r="M9" s="12">
        <f>IF(Control!$C$16="None",Parameters!$C$29,IF(Control!$C$16="Low (100 bar)",'Actual H2'!M9*Parameters!$C$28,IF(Control!$C$16="Medium (350 bar)",'Actual H2'!M9*Parameters!$C$27,IF(Control!$C$16="High (700 bar)",'Actual H2'!M9*Parameters!$C$26,0))))</f>
        <v>22.75018867924528</v>
      </c>
      <c r="N9" s="12">
        <f>IF(Control!$C$16="None",Parameters!$C$29,IF(Control!$C$16="Low (100 bar)",'Actual H2'!N9*Parameters!$C$28,IF(Control!$C$16="Medium (350 bar)",'Actual H2'!N9*Parameters!$C$27,IF(Control!$C$16="High (700 bar)",'Actual H2'!N9*Parameters!$C$26,0))))</f>
        <v>26.916226415094343</v>
      </c>
      <c r="O9" s="12">
        <f>IF(Control!$C$16="None",Parameters!$C$29,IF(Control!$C$16="Low (100 bar)",'Actual H2'!O9*Parameters!$C$28,IF(Control!$C$16="Medium (350 bar)",'Actual H2'!O9*Parameters!$C$27,IF(Control!$C$16="High (700 bar)",'Actual H2'!O9*Parameters!$C$26,0))))</f>
        <v>34.116226415094346</v>
      </c>
      <c r="P9" s="12">
        <f>IF(Control!$C$16="None",Parameters!$C$29,IF(Control!$C$16="Low (100 bar)",'Actual H2'!P9*Parameters!$C$28,IF(Control!$C$16="Medium (350 bar)",'Actual H2'!P9*Parameters!$C$27,IF(Control!$C$16="High (700 bar)",'Actual H2'!P9*Parameters!$C$26,0))))</f>
        <v>41.261886792452835</v>
      </c>
      <c r="Q9" s="12">
        <f>IF(Control!$C$16="None",Parameters!$C$29,IF(Control!$C$16="Low (100 bar)",'Actual H2'!Q9*Parameters!$C$28,IF(Control!$C$16="Medium (350 bar)",'Actual H2'!Q9*Parameters!$C$27,IF(Control!$C$16="High (700 bar)",'Actual H2'!Q9*Parameters!$C$26,0))))</f>
        <v>49.612075471698105</v>
      </c>
      <c r="R9" s="12">
        <f>IF(Control!$C$16="None",Parameters!$C$29,IF(Control!$C$16="Low (100 bar)",'Actual H2'!R9*Parameters!$C$28,IF(Control!$C$16="Medium (350 bar)",'Actual H2'!R9*Parameters!$C$27,IF(Control!$C$16="High (700 bar)",'Actual H2'!R9*Parameters!$C$26,0))))</f>
        <v>50.508679245283012</v>
      </c>
      <c r="S9" s="12">
        <f>IF(Control!$C$16="None",Parameters!$C$29,IF(Control!$C$16="Low (100 bar)",'Actual H2'!S9*Parameters!$C$28,IF(Control!$C$16="Medium (350 bar)",'Actual H2'!S9*Parameters!$C$27,IF(Control!$C$16="High (700 bar)",'Actual H2'!S9*Parameters!$C$26,0))))</f>
        <v>50.341132075471691</v>
      </c>
      <c r="T9" s="12">
        <f>IF(Control!$C$16="None",Parameters!$C$29,IF(Control!$C$16="Low (100 bar)",'Actual H2'!T9*Parameters!$C$28,IF(Control!$C$16="Medium (350 bar)",'Actual H2'!T9*Parameters!$C$27,IF(Control!$C$16="High (700 bar)",'Actual H2'!T9*Parameters!$C$26,0))))</f>
        <v>45.971320754716984</v>
      </c>
      <c r="U9" s="12">
        <f>IF(Control!$C$16="None",Parameters!$C$29,IF(Control!$C$16="Low (100 bar)",'Actual H2'!U9*Parameters!$C$28,IF(Control!$C$16="Medium (350 bar)",'Actual H2'!U9*Parameters!$C$27,IF(Control!$C$16="High (700 bar)",'Actual H2'!U9*Parameters!$C$26,0))))</f>
        <v>41.261886792452835</v>
      </c>
      <c r="V9" s="12">
        <f>IF(Control!$C$16="None",Parameters!$C$29,IF(Control!$C$16="Low (100 bar)",'Actual H2'!V9*Parameters!$C$28,IF(Control!$C$16="Medium (350 bar)",'Actual H2'!V9*Parameters!$C$27,IF(Control!$C$16="High (700 bar)",'Actual H2'!V9*Parameters!$C$26,0))))</f>
        <v>41.261886792452835</v>
      </c>
      <c r="W9" s="12">
        <f>IF(Control!$C$16="None",Parameters!$C$29,IF(Control!$C$16="Low (100 bar)",'Actual H2'!W9*Parameters!$C$28,IF(Control!$C$16="Medium (350 bar)",'Actual H2'!W9*Parameters!$C$27,IF(Control!$C$16="High (700 bar)",'Actual H2'!W9*Parameters!$C$26,0))))</f>
        <v>46.247547169811327</v>
      </c>
      <c r="X9" s="12">
        <f>IF(Control!$C$16="None",Parameters!$C$29,IF(Control!$C$16="Low (100 bar)",'Actual H2'!X9*Parameters!$C$28,IF(Control!$C$16="Medium (350 bar)",'Actual H2'!X9*Parameters!$C$27,IF(Control!$C$16="High (700 bar)",'Actual H2'!X9*Parameters!$C$26,0))))</f>
        <v>52.437735849056594</v>
      </c>
      <c r="Y9" s="12">
        <f>IF(Control!$C$16="None",Parameters!$C$29,IF(Control!$C$16="Low (100 bar)",'Actual H2'!Y9*Parameters!$C$28,IF(Control!$C$16="Medium (350 bar)",'Actual H2'!Y9*Parameters!$C$27,IF(Control!$C$16="High (700 bar)",'Actual H2'!Y9*Parameters!$C$26,0))))</f>
        <v>53.166792452830187</v>
      </c>
      <c r="Z9" s="12">
        <f>IF(Control!$C$16="None",Parameters!$C$29,IF(Control!$C$16="Low (100 bar)",'Actual H2'!Z9*Parameters!$C$28,IF(Control!$C$16="Medium (350 bar)",'Actual H2'!Z9*Parameters!$C$27,IF(Control!$C$16="High (700 bar)",'Actual H2'!Z9*Parameters!$C$26,0))))</f>
        <v>50.064905660377356</v>
      </c>
      <c r="AB9" s="7">
        <f t="shared" si="0"/>
        <v>955.71169811320772</v>
      </c>
      <c r="AD9" s="8" t="s">
        <v>18</v>
      </c>
      <c r="AE9" s="11">
        <f>MIN(AB3:AB367)</f>
        <v>0</v>
      </c>
      <c r="AF9" t="s">
        <v>17</v>
      </c>
    </row>
    <row r="10" spans="2:32" x14ac:dyDescent="0.2">
      <c r="B10" s="6">
        <v>44204</v>
      </c>
      <c r="C10" s="12">
        <f>IF(Control!$C$16="None",Parameters!$C$29,IF(Control!$C$16="Low (100 bar)",'Actual H2'!C10*Parameters!$C$28,IF(Control!$C$16="Medium (350 bar)",'Actual H2'!C10*Parameters!$C$27,IF(Control!$C$16="High (700 bar)",'Actual H2'!C10*Parameters!$C$26,0))))</f>
        <v>46.247547169811327</v>
      </c>
      <c r="D10" s="12">
        <f>IF(Control!$C$16="None",Parameters!$C$29,IF(Control!$C$16="Low (100 bar)",'Actual H2'!D10*Parameters!$C$28,IF(Control!$C$16="Medium (350 bar)",'Actual H2'!D10*Parameters!$C$27,IF(Control!$C$16="High (700 bar)",'Actual H2'!D10*Parameters!$C$26,0))))</f>
        <v>50.064905660377356</v>
      </c>
      <c r="E10" s="12">
        <f>IF(Control!$C$16="None",Parameters!$C$29,IF(Control!$C$16="Low (100 bar)",'Actual H2'!E10*Parameters!$C$28,IF(Control!$C$16="Medium (350 bar)",'Actual H2'!E10*Parameters!$C$27,IF(Control!$C$16="High (700 bar)",'Actual H2'!E10*Parameters!$C$26,0))))</f>
        <v>52.890566037735852</v>
      </c>
      <c r="F10" s="12">
        <f>IF(Control!$C$16="None",Parameters!$C$29,IF(Control!$C$16="Low (100 bar)",'Actual H2'!F10*Parameters!$C$28,IF(Control!$C$16="Medium (350 bar)",'Actual H2'!F10*Parameters!$C$27,IF(Control!$C$16="High (700 bar)",'Actual H2'!F10*Parameters!$C$26,0))))</f>
        <v>50.508679245283012</v>
      </c>
      <c r="G10" s="12">
        <f>IF(Control!$C$16="None",Parameters!$C$29,IF(Control!$C$16="Low (100 bar)",'Actual H2'!G10*Parameters!$C$28,IF(Control!$C$16="Medium (350 bar)",'Actual H2'!G10*Parameters!$C$27,IF(Control!$C$16="High (700 bar)",'Actual H2'!G10*Parameters!$C$26,0))))</f>
        <v>50.341132075471691</v>
      </c>
      <c r="H10" s="12">
        <f>IF(Control!$C$16="None",Parameters!$C$29,IF(Control!$C$16="Low (100 bar)",'Actual H2'!H10*Parameters!$C$28,IF(Control!$C$16="Medium (350 bar)",'Actual H2'!H10*Parameters!$C$27,IF(Control!$C$16="High (700 bar)",'Actual H2'!H10*Parameters!$C$26,0))))</f>
        <v>49.612075471698105</v>
      </c>
      <c r="I10" s="12">
        <f>IF(Control!$C$16="None",Parameters!$C$29,IF(Control!$C$16="Low (100 bar)",'Actual H2'!I10*Parameters!$C$28,IF(Control!$C$16="Medium (350 bar)",'Actual H2'!I10*Parameters!$C$27,IF(Control!$C$16="High (700 bar)",'Actual H2'!I10*Parameters!$C$26,0))))</f>
        <v>45.518490566037741</v>
      </c>
      <c r="J10" s="12">
        <f>IF(Control!$C$16="None",Parameters!$C$29,IF(Control!$C$16="Low (100 bar)",'Actual H2'!J10*Parameters!$C$28,IF(Control!$C$16="Medium (350 bar)",'Actual H2'!J10*Parameters!$C$27,IF(Control!$C$16="High (700 bar)",'Actual H2'!J10*Parameters!$C$26,0))))</f>
        <v>45.518490566037741</v>
      </c>
      <c r="K10" s="12">
        <f>IF(Control!$C$16="None",Parameters!$C$29,IF(Control!$C$16="Low (100 bar)",'Actual H2'!K10*Parameters!$C$28,IF(Control!$C$16="Medium (350 bar)",'Actual H2'!K10*Parameters!$C$27,IF(Control!$C$16="High (700 bar)",'Actual H2'!K10*Parameters!$C$26,0))))</f>
        <v>45.518490566037741</v>
      </c>
      <c r="L10" s="12">
        <f>IF(Control!$C$16="None",Parameters!$C$29,IF(Control!$C$16="Low (100 bar)",'Actual H2'!L10*Parameters!$C$28,IF(Control!$C$16="Medium (350 bar)",'Actual H2'!L10*Parameters!$C$27,IF(Control!$C$16="High (700 bar)",'Actual H2'!L10*Parameters!$C$26,0))))</f>
        <v>44.812075471698115</v>
      </c>
      <c r="M10" s="12">
        <f>IF(Control!$C$16="None",Parameters!$C$29,IF(Control!$C$16="Low (100 bar)",'Actual H2'!M10*Parameters!$C$28,IF(Control!$C$16="Medium (350 bar)",'Actual H2'!M10*Parameters!$C$27,IF(Control!$C$16="High (700 bar)",'Actual H2'!M10*Parameters!$C$26,0))))</f>
        <v>40.809056603773584</v>
      </c>
      <c r="N10" s="12">
        <f>IF(Control!$C$16="None",Parameters!$C$29,IF(Control!$C$16="Low (100 bar)",'Actual H2'!N10*Parameters!$C$28,IF(Control!$C$16="Medium (350 bar)",'Actual H2'!N10*Parameters!$C$27,IF(Control!$C$16="High (700 bar)",'Actual H2'!N10*Parameters!$C$26,0))))</f>
        <v>34.116226415094346</v>
      </c>
      <c r="O10" s="12">
        <f>IF(Control!$C$16="None",Parameters!$C$29,IF(Control!$C$16="Low (100 bar)",'Actual H2'!O10*Parameters!$C$28,IF(Control!$C$16="Medium (350 bar)",'Actual H2'!O10*Parameters!$C$27,IF(Control!$C$16="High (700 bar)",'Actual H2'!O10*Parameters!$C$26,0))))</f>
        <v>28.156981132075465</v>
      </c>
      <c r="P10" s="12">
        <f>IF(Control!$C$16="None",Parameters!$C$29,IF(Control!$C$16="Low (100 bar)",'Actual H2'!P10*Parameters!$C$28,IF(Control!$C$16="Medium (350 bar)",'Actual H2'!P10*Parameters!$C$27,IF(Control!$C$16="High (700 bar)",'Actual H2'!P10*Parameters!$C$26,0))))</f>
        <v>25.720754716981133</v>
      </c>
      <c r="Q10" s="12">
        <f>IF(Control!$C$16="None",Parameters!$C$29,IF(Control!$C$16="Low (100 bar)",'Actual H2'!Q10*Parameters!$C$28,IF(Control!$C$16="Medium (350 bar)",'Actual H2'!Q10*Parameters!$C$27,IF(Control!$C$16="High (700 bar)",'Actual H2'!Q10*Parameters!$C$26,0))))</f>
        <v>25.720754716981133</v>
      </c>
      <c r="R10" s="12">
        <f>IF(Control!$C$16="None",Parameters!$C$29,IF(Control!$C$16="Low (100 bar)",'Actual H2'!R10*Parameters!$C$28,IF(Control!$C$16="Medium (350 bar)",'Actual H2'!R10*Parameters!$C$27,IF(Control!$C$16="High (700 bar)",'Actual H2'!R10*Parameters!$C$26,0))))</f>
        <v>22.75018867924528</v>
      </c>
      <c r="S10" s="12">
        <f>IF(Control!$C$16="None",Parameters!$C$29,IF(Control!$C$16="Low (100 bar)",'Actual H2'!S10*Parameters!$C$28,IF(Control!$C$16="Medium (350 bar)",'Actual H2'!S10*Parameters!$C$27,IF(Control!$C$16="High (700 bar)",'Actual H2'!S10*Parameters!$C$26,0))))</f>
        <v>14.390943396226419</v>
      </c>
      <c r="T10" s="12">
        <f>IF(Control!$C$16="None",Parameters!$C$29,IF(Control!$C$16="Low (100 bar)",'Actual H2'!T10*Parameters!$C$28,IF(Control!$C$16="Medium (350 bar)",'Actual H2'!T10*Parameters!$C$27,IF(Control!$C$16="High (700 bar)",'Actual H2'!T10*Parameters!$C$26,0))))</f>
        <v>8.8075471698113201</v>
      </c>
      <c r="U10" s="12">
        <f>IF(Control!$C$16="None",Parameters!$C$29,IF(Control!$C$16="Low (100 bar)",'Actual H2'!U10*Parameters!$C$28,IF(Control!$C$16="Medium (350 bar)",'Actual H2'!U10*Parameters!$C$27,IF(Control!$C$16="High (700 bar)",'Actual H2'!U10*Parameters!$C$26,0))))</f>
        <v>7.7207547169811335</v>
      </c>
      <c r="V10" s="12">
        <f>IF(Control!$C$16="None",Parameters!$C$29,IF(Control!$C$16="Low (100 bar)",'Actual H2'!V10*Parameters!$C$28,IF(Control!$C$16="Medium (350 bar)",'Actual H2'!V10*Parameters!$C$27,IF(Control!$C$16="High (700 bar)",'Actual H2'!V10*Parameters!$C$26,0))))</f>
        <v>8.2641509433962259</v>
      </c>
      <c r="W10" s="12">
        <f>IF(Control!$C$16="None",Parameters!$C$29,IF(Control!$C$16="Low (100 bar)",'Actual H2'!W10*Parameters!$C$28,IF(Control!$C$16="Medium (350 bar)",'Actual H2'!W10*Parameters!$C$27,IF(Control!$C$16="High (700 bar)",'Actual H2'!W10*Parameters!$C$26,0))))</f>
        <v>11.415849056603774</v>
      </c>
      <c r="X10" s="12">
        <f>IF(Control!$C$16="None",Parameters!$C$29,IF(Control!$C$16="Low (100 bar)",'Actual H2'!X10*Parameters!$C$28,IF(Control!$C$16="Medium (350 bar)",'Actual H2'!X10*Parameters!$C$27,IF(Control!$C$16="High (700 bar)",'Actual H2'!X10*Parameters!$C$26,0))))</f>
        <v>16.854339622641511</v>
      </c>
      <c r="Y10" s="12">
        <f>IF(Control!$C$16="None",Parameters!$C$29,IF(Control!$C$16="Low (100 bar)",'Actual H2'!Y10*Parameters!$C$28,IF(Control!$C$16="Medium (350 bar)",'Actual H2'!Y10*Parameters!$C$27,IF(Control!$C$16="High (700 bar)",'Actual H2'!Y10*Parameters!$C$26,0))))</f>
        <v>20.513207547169809</v>
      </c>
      <c r="Z10" s="12">
        <f>IF(Control!$C$16="None",Parameters!$C$29,IF(Control!$C$16="Low (100 bar)",'Actual H2'!Z10*Parameters!$C$28,IF(Control!$C$16="Medium (350 bar)",'Actual H2'!Z10*Parameters!$C$27,IF(Control!$C$16="High (700 bar)",'Actual H2'!Z10*Parameters!$C$26,0))))</f>
        <v>25.168301886792456</v>
      </c>
      <c r="AB10" s="7">
        <f t="shared" si="0"/>
        <v>771.4415094339621</v>
      </c>
    </row>
    <row r="11" spans="2:32" x14ac:dyDescent="0.2">
      <c r="B11" s="6">
        <v>44205</v>
      </c>
      <c r="C11" s="12">
        <f>IF(Control!$C$16="None",Parameters!$C$29,IF(Control!$C$16="Low (100 bar)",'Actual H2'!C11*Parameters!$C$28,IF(Control!$C$16="Medium (350 bar)",'Actual H2'!C11*Parameters!$C$27,IF(Control!$C$16="High (700 bar)",'Actual H2'!C11*Parameters!$C$26,0))))</f>
        <v>30.357735849056599</v>
      </c>
      <c r="D11" s="12">
        <f>IF(Control!$C$16="None",Parameters!$C$29,IF(Control!$C$16="Low (100 bar)",'Actual H2'!D11*Parameters!$C$28,IF(Control!$C$16="Medium (350 bar)",'Actual H2'!D11*Parameters!$C$27,IF(Control!$C$16="High (700 bar)",'Actual H2'!D11*Parameters!$C$26,0))))</f>
        <v>39.079245283018864</v>
      </c>
      <c r="E11" s="12">
        <f>IF(Control!$C$16="None",Parameters!$C$29,IF(Control!$C$16="Low (100 bar)",'Actual H2'!E11*Parameters!$C$28,IF(Control!$C$16="Medium (350 bar)",'Actual H2'!E11*Parameters!$C$27,IF(Control!$C$16="High (700 bar)",'Actual H2'!E11*Parameters!$C$26,0))))</f>
        <v>45.971320754716984</v>
      </c>
      <c r="F11" s="12">
        <f>IF(Control!$C$16="None",Parameters!$C$29,IF(Control!$C$16="Low (100 bar)",'Actual H2'!F11*Parameters!$C$28,IF(Control!$C$16="Medium (350 bar)",'Actual H2'!F11*Parameters!$C$27,IF(Control!$C$16="High (700 bar)",'Actual H2'!F11*Parameters!$C$26,0))))</f>
        <v>54.978113207547167</v>
      </c>
      <c r="G11" s="12">
        <f>IF(Control!$C$16="None",Parameters!$C$29,IF(Control!$C$16="Low (100 bar)",'Actual H2'!G11*Parameters!$C$28,IF(Control!$C$16="Medium (350 bar)",'Actual H2'!G11*Parameters!$C$27,IF(Control!$C$16="High (700 bar)",'Actual H2'!G11*Parameters!$C$26,0))))</f>
        <v>55.20905660377359</v>
      </c>
      <c r="H11" s="12">
        <f>IF(Control!$C$16="None",Parameters!$C$29,IF(Control!$C$16="Low (100 bar)",'Actual H2'!H11*Parameters!$C$28,IF(Control!$C$16="Medium (350 bar)",'Actual H2'!H11*Parameters!$C$27,IF(Control!$C$16="High (700 bar)",'Actual H2'!H11*Parameters!$C$26,0))))</f>
        <v>56.603773584905667</v>
      </c>
      <c r="I11" s="12">
        <f>IF(Control!$C$16="None",Parameters!$C$29,IF(Control!$C$16="Low (100 bar)",'Actual H2'!I11*Parameters!$C$28,IF(Control!$C$16="Medium (350 bar)",'Actual H2'!I11*Parameters!$C$27,IF(Control!$C$16="High (700 bar)",'Actual H2'!I11*Parameters!$C$26,0))))</f>
        <v>56.603773584905667</v>
      </c>
      <c r="J11" s="12">
        <f>IF(Control!$C$16="None",Parameters!$C$29,IF(Control!$C$16="Low (100 bar)",'Actual H2'!J11*Parameters!$C$28,IF(Control!$C$16="Medium (350 bar)",'Actual H2'!J11*Parameters!$C$27,IF(Control!$C$16="High (700 bar)",'Actual H2'!J11*Parameters!$C$26,0))))</f>
        <v>56.603773584905667</v>
      </c>
      <c r="K11" s="12">
        <f>IF(Control!$C$16="None",Parameters!$C$29,IF(Control!$C$16="Low (100 bar)",'Actual H2'!K11*Parameters!$C$28,IF(Control!$C$16="Medium (350 bar)",'Actual H2'!K11*Parameters!$C$27,IF(Control!$C$16="High (700 bar)",'Actual H2'!K11*Parameters!$C$26,0))))</f>
        <v>56.603773584905667</v>
      </c>
      <c r="L11" s="12">
        <f>IF(Control!$C$16="None",Parameters!$C$29,IF(Control!$C$16="Low (100 bar)",'Actual H2'!L11*Parameters!$C$28,IF(Control!$C$16="Medium (350 bar)",'Actual H2'!L11*Parameters!$C$27,IF(Control!$C$16="High (700 bar)",'Actual H2'!L11*Parameters!$C$26,0))))</f>
        <v>56.603773584905667</v>
      </c>
      <c r="M11" s="12">
        <f>IF(Control!$C$16="None",Parameters!$C$29,IF(Control!$C$16="Low (100 bar)",'Actual H2'!M11*Parameters!$C$28,IF(Control!$C$16="Medium (350 bar)",'Actual H2'!M11*Parameters!$C$27,IF(Control!$C$16="High (700 bar)",'Actual H2'!M11*Parameters!$C$26,0))))</f>
        <v>56.603773584905667</v>
      </c>
      <c r="N11" s="12">
        <f>IF(Control!$C$16="None",Parameters!$C$29,IF(Control!$C$16="Low (100 bar)",'Actual H2'!N11*Parameters!$C$28,IF(Control!$C$16="Medium (350 bar)",'Actual H2'!N11*Parameters!$C$27,IF(Control!$C$16="High (700 bar)",'Actual H2'!N11*Parameters!$C$26,0))))</f>
        <v>56.603773584905667</v>
      </c>
      <c r="O11" s="12">
        <f>IF(Control!$C$16="None",Parameters!$C$29,IF(Control!$C$16="Low (100 bar)",'Actual H2'!O11*Parameters!$C$28,IF(Control!$C$16="Medium (350 bar)",'Actual H2'!O11*Parameters!$C$27,IF(Control!$C$16="High (700 bar)",'Actual H2'!O11*Parameters!$C$26,0))))</f>
        <v>56.603773584905667</v>
      </c>
      <c r="P11" s="12">
        <f>IF(Control!$C$16="None",Parameters!$C$29,IF(Control!$C$16="Low (100 bar)",'Actual H2'!P11*Parameters!$C$28,IF(Control!$C$16="Medium (350 bar)",'Actual H2'!P11*Parameters!$C$27,IF(Control!$C$16="High (700 bar)",'Actual H2'!P11*Parameters!$C$26,0))))</f>
        <v>56.603773584905667</v>
      </c>
      <c r="Q11" s="12">
        <f>IF(Control!$C$16="None",Parameters!$C$29,IF(Control!$C$16="Low (100 bar)",'Actual H2'!Q11*Parameters!$C$28,IF(Control!$C$16="Medium (350 bar)",'Actual H2'!Q11*Parameters!$C$27,IF(Control!$C$16="High (700 bar)",'Actual H2'!Q11*Parameters!$C$26,0))))</f>
        <v>56.603773584905667</v>
      </c>
      <c r="R11" s="12">
        <f>IF(Control!$C$16="None",Parameters!$C$29,IF(Control!$C$16="Low (100 bar)",'Actual H2'!R11*Parameters!$C$28,IF(Control!$C$16="Medium (350 bar)",'Actual H2'!R11*Parameters!$C$27,IF(Control!$C$16="High (700 bar)",'Actual H2'!R11*Parameters!$C$26,0))))</f>
        <v>56.603773584905667</v>
      </c>
      <c r="S11" s="12">
        <f>IF(Control!$C$16="None",Parameters!$C$29,IF(Control!$C$16="Low (100 bar)",'Actual H2'!S11*Parameters!$C$28,IF(Control!$C$16="Medium (350 bar)",'Actual H2'!S11*Parameters!$C$27,IF(Control!$C$16="High (700 bar)",'Actual H2'!S11*Parameters!$C$26,0))))</f>
        <v>56.323018867924539</v>
      </c>
      <c r="T11" s="12">
        <f>IF(Control!$C$16="None",Parameters!$C$29,IF(Control!$C$16="Low (100 bar)",'Actual H2'!T11*Parameters!$C$28,IF(Control!$C$16="Medium (350 bar)",'Actual H2'!T11*Parameters!$C$27,IF(Control!$C$16="High (700 bar)",'Actual H2'!T11*Parameters!$C$26,0))))</f>
        <v>55.20905660377359</v>
      </c>
      <c r="U11" s="12">
        <f>IF(Control!$C$16="None",Parameters!$C$29,IF(Control!$C$16="Low (100 bar)",'Actual H2'!U11*Parameters!$C$28,IF(Control!$C$16="Medium (350 bar)",'Actual H2'!U11*Parameters!$C$27,IF(Control!$C$16="High (700 bar)",'Actual H2'!U11*Parameters!$C$26,0))))</f>
        <v>55.218113207547177</v>
      </c>
      <c r="V11" s="12">
        <f>IF(Control!$C$16="None",Parameters!$C$29,IF(Control!$C$16="Low (100 bar)",'Actual H2'!V11*Parameters!$C$28,IF(Control!$C$16="Medium (350 bar)",'Actual H2'!V11*Parameters!$C$27,IF(Control!$C$16="High (700 bar)",'Actual H2'!V11*Parameters!$C$26,0))))</f>
        <v>55.145660377358496</v>
      </c>
      <c r="W11" s="12">
        <f>IF(Control!$C$16="None",Parameters!$C$29,IF(Control!$C$16="Low (100 bar)",'Actual H2'!W11*Parameters!$C$28,IF(Control!$C$16="Medium (350 bar)",'Actual H2'!W11*Parameters!$C$27,IF(Control!$C$16="High (700 bar)",'Actual H2'!W11*Parameters!$C$26,0))))</f>
        <v>50.064905660377356</v>
      </c>
      <c r="X11" s="12">
        <f>IF(Control!$C$16="None",Parameters!$C$29,IF(Control!$C$16="Low (100 bar)",'Actual H2'!X11*Parameters!$C$28,IF(Control!$C$16="Medium (350 bar)",'Actual H2'!X11*Parameters!$C$27,IF(Control!$C$16="High (700 bar)",'Actual H2'!X11*Parameters!$C$26,0))))</f>
        <v>41.261886792452835</v>
      </c>
      <c r="Y11" s="12">
        <f>IF(Control!$C$16="None",Parameters!$C$29,IF(Control!$C$16="Low (100 bar)",'Actual H2'!Y11*Parameters!$C$28,IF(Control!$C$16="Medium (350 bar)",'Actual H2'!Y11*Parameters!$C$27,IF(Control!$C$16="High (700 bar)",'Actual H2'!Y11*Parameters!$C$26,0))))</f>
        <v>35.139622641509433</v>
      </c>
      <c r="Z11" s="12">
        <f>IF(Control!$C$16="None",Parameters!$C$29,IF(Control!$C$16="Low (100 bar)",'Actual H2'!Z11*Parameters!$C$28,IF(Control!$C$16="Medium (350 bar)",'Actual H2'!Z11*Parameters!$C$27,IF(Control!$C$16="High (700 bar)",'Actual H2'!Z11*Parameters!$C$26,0))))</f>
        <v>31.698113207547166</v>
      </c>
      <c r="AB11" s="7">
        <f t="shared" si="0"/>
        <v>1228.2973584905658</v>
      </c>
    </row>
    <row r="12" spans="2:32" x14ac:dyDescent="0.2">
      <c r="B12" s="6">
        <v>44206</v>
      </c>
      <c r="C12" s="12">
        <f>IF(Control!$C$16="None",Parameters!$C$29,IF(Control!$C$16="Low (100 bar)",'Actual H2'!C12*Parameters!$C$28,IF(Control!$C$16="Medium (350 bar)",'Actual H2'!C12*Parameters!$C$27,IF(Control!$C$16="High (700 bar)",'Actual H2'!C12*Parameters!$C$26,0))))</f>
        <v>31.698113207547166</v>
      </c>
      <c r="D12" s="12">
        <f>IF(Control!$C$16="None",Parameters!$C$29,IF(Control!$C$16="Low (100 bar)",'Actual H2'!D12*Parameters!$C$28,IF(Control!$C$16="Medium (350 bar)",'Actual H2'!D12*Parameters!$C$27,IF(Control!$C$16="High (700 bar)",'Actual H2'!D12*Parameters!$C$26,0))))</f>
        <v>35.139622641509433</v>
      </c>
      <c r="E12" s="12">
        <f>IF(Control!$C$16="None",Parameters!$C$29,IF(Control!$C$16="Low (100 bar)",'Actual H2'!E12*Parameters!$C$28,IF(Control!$C$16="Medium (350 bar)",'Actual H2'!E12*Parameters!$C$27,IF(Control!$C$16="High (700 bar)",'Actual H2'!E12*Parameters!$C$26,0))))</f>
        <v>40.102641509433965</v>
      </c>
      <c r="F12" s="12">
        <f>IF(Control!$C$16="None",Parameters!$C$29,IF(Control!$C$16="Low (100 bar)",'Actual H2'!F12*Parameters!$C$28,IF(Control!$C$16="Medium (350 bar)",'Actual H2'!F12*Parameters!$C$27,IF(Control!$C$16="High (700 bar)",'Actual H2'!F12*Parameters!$C$26,0))))</f>
        <v>41.261886792452835</v>
      </c>
      <c r="G12" s="12">
        <f>IF(Control!$C$16="None",Parameters!$C$29,IF(Control!$C$16="Low (100 bar)",'Actual H2'!G12*Parameters!$C$28,IF(Control!$C$16="Medium (350 bar)",'Actual H2'!G12*Parameters!$C$27,IF(Control!$C$16="High (700 bar)",'Actual H2'!G12*Parameters!$C$26,0))))</f>
        <v>44.812075471698115</v>
      </c>
      <c r="H12" s="12">
        <f>IF(Control!$C$16="None",Parameters!$C$29,IF(Control!$C$16="Low (100 bar)",'Actual H2'!H12*Parameters!$C$28,IF(Control!$C$16="Medium (350 bar)",'Actual H2'!H12*Parameters!$C$27,IF(Control!$C$16="High (700 bar)",'Actual H2'!H12*Parameters!$C$26,0))))</f>
        <v>41.261886792452835</v>
      </c>
      <c r="I12" s="12">
        <f>IF(Control!$C$16="None",Parameters!$C$29,IF(Control!$C$16="Low (100 bar)",'Actual H2'!I12*Parameters!$C$28,IF(Control!$C$16="Medium (350 bar)",'Actual H2'!I12*Parameters!$C$27,IF(Control!$C$16="High (700 bar)",'Actual H2'!I12*Parameters!$C$26,0))))</f>
        <v>41.261886792452835</v>
      </c>
      <c r="J12" s="12">
        <f>IF(Control!$C$16="None",Parameters!$C$29,IF(Control!$C$16="Low (100 bar)",'Actual H2'!J12*Parameters!$C$28,IF(Control!$C$16="Medium (350 bar)",'Actual H2'!J12*Parameters!$C$27,IF(Control!$C$16="High (700 bar)",'Actual H2'!J12*Parameters!$C$26,0))))</f>
        <v>39.079245283018864</v>
      </c>
      <c r="K12" s="12">
        <f>IF(Control!$C$16="None",Parameters!$C$29,IF(Control!$C$16="Low (100 bar)",'Actual H2'!K12*Parameters!$C$28,IF(Control!$C$16="Medium (350 bar)",'Actual H2'!K12*Parameters!$C$27,IF(Control!$C$16="High (700 bar)",'Actual H2'!K12*Parameters!$C$26,0))))</f>
        <v>35.846037735849059</v>
      </c>
      <c r="L12" s="12">
        <f>IF(Control!$C$16="None",Parameters!$C$29,IF(Control!$C$16="Low (100 bar)",'Actual H2'!L12*Parameters!$C$28,IF(Control!$C$16="Medium (350 bar)",'Actual H2'!L12*Parameters!$C$27,IF(Control!$C$16="High (700 bar)",'Actual H2'!L12*Parameters!$C$26,0))))</f>
        <v>35.139622641509433</v>
      </c>
      <c r="M12" s="12">
        <f>IF(Control!$C$16="None",Parameters!$C$29,IF(Control!$C$16="Low (100 bar)",'Actual H2'!M12*Parameters!$C$28,IF(Control!$C$16="Medium (350 bar)",'Actual H2'!M12*Parameters!$C$27,IF(Control!$C$16="High (700 bar)",'Actual H2'!M12*Parameters!$C$26,0))))</f>
        <v>30.357735849056599</v>
      </c>
      <c r="N12" s="12">
        <f>IF(Control!$C$16="None",Parameters!$C$29,IF(Control!$C$16="Low (100 bar)",'Actual H2'!N12*Parameters!$C$28,IF(Control!$C$16="Medium (350 bar)",'Actual H2'!N12*Parameters!$C$27,IF(Control!$C$16="High (700 bar)",'Actual H2'!N12*Parameters!$C$26,0))))</f>
        <v>25.168301886792456</v>
      </c>
      <c r="O12" s="12">
        <f>IF(Control!$C$16="None",Parameters!$C$29,IF(Control!$C$16="Low (100 bar)",'Actual H2'!O12*Parameters!$C$28,IF(Control!$C$16="Medium (350 bar)",'Actual H2'!O12*Parameters!$C$27,IF(Control!$C$16="High (700 bar)",'Actual H2'!O12*Parameters!$C$26,0))))</f>
        <v>17.769056603773585</v>
      </c>
      <c r="P12" s="12">
        <f>IF(Control!$C$16="None",Parameters!$C$29,IF(Control!$C$16="Low (100 bar)",'Actual H2'!P12*Parameters!$C$28,IF(Control!$C$16="Medium (350 bar)",'Actual H2'!P12*Parameters!$C$27,IF(Control!$C$16="High (700 bar)",'Actual H2'!P12*Parameters!$C$26,0))))</f>
        <v>12.067924528301885</v>
      </c>
      <c r="Q12" s="12">
        <f>IF(Control!$C$16="None",Parameters!$C$29,IF(Control!$C$16="Low (100 bar)",'Actual H2'!Q12*Parameters!$C$28,IF(Control!$C$16="Medium (350 bar)",'Actual H2'!Q12*Parameters!$C$27,IF(Control!$C$16="High (700 bar)",'Actual H2'!Q12*Parameters!$C$26,0))))</f>
        <v>10.763773584905662</v>
      </c>
      <c r="R12" s="12">
        <f>IF(Control!$C$16="None",Parameters!$C$29,IF(Control!$C$16="Low (100 bar)",'Actual H2'!R12*Parameters!$C$28,IF(Control!$C$16="Medium (350 bar)",'Actual H2'!R12*Parameters!$C$27,IF(Control!$C$16="High (700 bar)",'Actual H2'!R12*Parameters!$C$26,0))))</f>
        <v>13.616603773584908</v>
      </c>
      <c r="S12" s="12">
        <f>IF(Control!$C$16="None",Parameters!$C$29,IF(Control!$C$16="Low (100 bar)",'Actual H2'!S12*Parameters!$C$28,IF(Control!$C$16="Medium (350 bar)",'Actual H2'!S12*Parameters!$C$27,IF(Control!$C$16="High (700 bar)",'Actual H2'!S12*Parameters!$C$26,0))))</f>
        <v>22.75018867924528</v>
      </c>
      <c r="T12" s="12">
        <f>IF(Control!$C$16="None",Parameters!$C$29,IF(Control!$C$16="Low (100 bar)",'Actual H2'!T12*Parameters!$C$28,IF(Control!$C$16="Medium (350 bar)",'Actual H2'!T12*Parameters!$C$27,IF(Control!$C$16="High (700 bar)",'Actual H2'!T12*Parameters!$C$26,0))))</f>
        <v>35.139622641509433</v>
      </c>
      <c r="U12" s="12">
        <f>IF(Control!$C$16="None",Parameters!$C$29,IF(Control!$C$16="Low (100 bar)",'Actual H2'!U12*Parameters!$C$28,IF(Control!$C$16="Medium (350 bar)",'Actual H2'!U12*Parameters!$C$27,IF(Control!$C$16="High (700 bar)",'Actual H2'!U12*Parameters!$C$26,0))))</f>
        <v>45.518490566037741</v>
      </c>
      <c r="V12" s="12">
        <f>IF(Control!$C$16="None",Parameters!$C$29,IF(Control!$C$16="Low (100 bar)",'Actual H2'!V12*Parameters!$C$28,IF(Control!$C$16="Medium (350 bar)",'Actual H2'!V12*Parameters!$C$27,IF(Control!$C$16="High (700 bar)",'Actual H2'!V12*Parameters!$C$26,0))))</f>
        <v>50.064905660377356</v>
      </c>
      <c r="W12" s="12">
        <f>IF(Control!$C$16="None",Parameters!$C$29,IF(Control!$C$16="Low (100 bar)",'Actual H2'!W12*Parameters!$C$28,IF(Control!$C$16="Medium (350 bar)",'Actual H2'!W12*Parameters!$C$27,IF(Control!$C$16="High (700 bar)",'Actual H2'!W12*Parameters!$C$26,0))))</f>
        <v>52.890566037735852</v>
      </c>
      <c r="X12" s="12">
        <f>IF(Control!$C$16="None",Parameters!$C$29,IF(Control!$C$16="Low (100 bar)",'Actual H2'!X12*Parameters!$C$28,IF(Control!$C$16="Medium (350 bar)",'Actual H2'!X12*Parameters!$C$27,IF(Control!$C$16="High (700 bar)",'Actual H2'!X12*Parameters!$C$26,0))))</f>
        <v>54.701886792452825</v>
      </c>
      <c r="Y12" s="12">
        <f>IF(Control!$C$16="None",Parameters!$C$29,IF(Control!$C$16="Low (100 bar)",'Actual H2'!Y12*Parameters!$C$28,IF(Control!$C$16="Medium (350 bar)",'Actual H2'!Y12*Parameters!$C$27,IF(Control!$C$16="High (700 bar)",'Actual H2'!Y12*Parameters!$C$26,0))))</f>
        <v>54.978113207547167</v>
      </c>
      <c r="Z12" s="12">
        <f>IF(Control!$C$16="None",Parameters!$C$29,IF(Control!$C$16="Low (100 bar)",'Actual H2'!Z12*Parameters!$C$28,IF(Control!$C$16="Medium (350 bar)",'Actual H2'!Z12*Parameters!$C$27,IF(Control!$C$16="High (700 bar)",'Actual H2'!Z12*Parameters!$C$26,0))))</f>
        <v>55.218113207547177</v>
      </c>
      <c r="AB12" s="7">
        <f t="shared" si="0"/>
        <v>866.60830188679233</v>
      </c>
    </row>
    <row r="13" spans="2:32" x14ac:dyDescent="0.2">
      <c r="B13" s="6">
        <v>44207</v>
      </c>
      <c r="C13" s="12">
        <f>IF(Control!$C$16="None",Parameters!$C$29,IF(Control!$C$16="Low (100 bar)",'Actual H2'!C13*Parameters!$C$28,IF(Control!$C$16="Medium (350 bar)",'Actual H2'!C13*Parameters!$C$27,IF(Control!$C$16="High (700 bar)",'Actual H2'!C13*Parameters!$C$26,0))))</f>
        <v>56.603773584905667</v>
      </c>
      <c r="D13" s="12">
        <f>IF(Control!$C$16="None",Parameters!$C$29,IF(Control!$C$16="Low (100 bar)",'Actual H2'!D13*Parameters!$C$28,IF(Control!$C$16="Medium (350 bar)",'Actual H2'!D13*Parameters!$C$27,IF(Control!$C$16="High (700 bar)",'Actual H2'!D13*Parameters!$C$26,0))))</f>
        <v>56.603773584905667</v>
      </c>
      <c r="E13" s="12">
        <f>IF(Control!$C$16="None",Parameters!$C$29,IF(Control!$C$16="Low (100 bar)",'Actual H2'!E13*Parameters!$C$28,IF(Control!$C$16="Medium (350 bar)",'Actual H2'!E13*Parameters!$C$27,IF(Control!$C$16="High (700 bar)",'Actual H2'!E13*Parameters!$C$26,0))))</f>
        <v>56.603773584905667</v>
      </c>
      <c r="F13" s="12">
        <f>IF(Control!$C$16="None",Parameters!$C$29,IF(Control!$C$16="Low (100 bar)",'Actual H2'!F13*Parameters!$C$28,IF(Control!$C$16="Medium (350 bar)",'Actual H2'!F13*Parameters!$C$27,IF(Control!$C$16="High (700 bar)",'Actual H2'!F13*Parameters!$C$26,0))))</f>
        <v>56.083018867924523</v>
      </c>
      <c r="G13" s="12">
        <f>IF(Control!$C$16="None",Parameters!$C$29,IF(Control!$C$16="Low (100 bar)",'Actual H2'!G13*Parameters!$C$28,IF(Control!$C$16="Medium (350 bar)",'Actual H2'!G13*Parameters!$C$27,IF(Control!$C$16="High (700 bar)",'Actual H2'!G13*Parameters!$C$26,0))))</f>
        <v>45.971320754716984</v>
      </c>
      <c r="H13" s="12">
        <f>IF(Control!$C$16="None",Parameters!$C$29,IF(Control!$C$16="Low (100 bar)",'Actual H2'!H13*Parameters!$C$28,IF(Control!$C$16="Medium (350 bar)",'Actual H2'!H13*Parameters!$C$27,IF(Control!$C$16="High (700 bar)",'Actual H2'!H13*Parameters!$C$26,0))))</f>
        <v>29.334339622641508</v>
      </c>
      <c r="I13" s="12">
        <f>IF(Control!$C$16="None",Parameters!$C$29,IF(Control!$C$16="Low (100 bar)",'Actual H2'!I13*Parameters!$C$28,IF(Control!$C$16="Medium (350 bar)",'Actual H2'!I13*Parameters!$C$27,IF(Control!$C$16="High (700 bar)",'Actual H2'!I13*Parameters!$C$26,0))))</f>
        <v>16.854339622641511</v>
      </c>
      <c r="J13" s="12">
        <f>IF(Control!$C$16="None",Parameters!$C$29,IF(Control!$C$16="Low (100 bar)",'Actual H2'!J13*Parameters!$C$28,IF(Control!$C$16="Medium (350 bar)",'Actual H2'!J13*Parameters!$C$27,IF(Control!$C$16="High (700 bar)",'Actual H2'!J13*Parameters!$C$26,0))))</f>
        <v>13.616603773584908</v>
      </c>
      <c r="K13" s="12">
        <f>IF(Control!$C$16="None",Parameters!$C$29,IF(Control!$C$16="Low (100 bar)",'Actual H2'!K13*Parameters!$C$28,IF(Control!$C$16="Medium (350 bar)",'Actual H2'!K13*Parameters!$C$27,IF(Control!$C$16="High (700 bar)",'Actual H2'!K13*Parameters!$C$26,0))))</f>
        <v>17.769056603773585</v>
      </c>
      <c r="L13" s="12">
        <f>IF(Control!$C$16="None",Parameters!$C$29,IF(Control!$C$16="Low (100 bar)",'Actual H2'!L13*Parameters!$C$28,IF(Control!$C$16="Medium (350 bar)",'Actual H2'!L13*Parameters!$C$27,IF(Control!$C$16="High (700 bar)",'Actual H2'!L13*Parameters!$C$26,0))))</f>
        <v>25.168301886792456</v>
      </c>
      <c r="M13" s="12">
        <f>IF(Control!$C$16="None",Parameters!$C$29,IF(Control!$C$16="Low (100 bar)",'Actual H2'!M13*Parameters!$C$28,IF(Control!$C$16="Medium (350 bar)",'Actual H2'!M13*Parameters!$C$27,IF(Control!$C$16="High (700 bar)",'Actual H2'!M13*Parameters!$C$26,0))))</f>
        <v>25.720754716981133</v>
      </c>
      <c r="N13" s="12">
        <f>IF(Control!$C$16="None",Parameters!$C$29,IF(Control!$C$16="Low (100 bar)",'Actual H2'!N13*Parameters!$C$28,IF(Control!$C$16="Medium (350 bar)",'Actual H2'!N13*Parameters!$C$27,IF(Control!$C$16="High (700 bar)",'Actual H2'!N13*Parameters!$C$26,0))))</f>
        <v>25.168301886792456</v>
      </c>
      <c r="O13" s="12">
        <f>IF(Control!$C$16="None",Parameters!$C$29,IF(Control!$C$16="Low (100 bar)",'Actual H2'!O13*Parameters!$C$28,IF(Control!$C$16="Medium (350 bar)",'Actual H2'!O13*Parameters!$C$27,IF(Control!$C$16="High (700 bar)",'Actual H2'!O13*Parameters!$C$26,0))))</f>
        <v>21.554716981132074</v>
      </c>
      <c r="P13" s="12">
        <f>IF(Control!$C$16="None",Parameters!$C$29,IF(Control!$C$16="Low (100 bar)",'Actual H2'!P13*Parameters!$C$28,IF(Control!$C$16="Medium (350 bar)",'Actual H2'!P13*Parameters!$C$27,IF(Control!$C$16="High (700 bar)",'Actual H2'!P13*Parameters!$C$26,0))))</f>
        <v>25.168301886792456</v>
      </c>
      <c r="Q13" s="12">
        <f>IF(Control!$C$16="None",Parameters!$C$29,IF(Control!$C$16="Low (100 bar)",'Actual H2'!Q13*Parameters!$C$28,IF(Control!$C$16="Medium (350 bar)",'Actual H2'!Q13*Parameters!$C$27,IF(Control!$C$16="High (700 bar)",'Actual H2'!Q13*Parameters!$C$26,0))))</f>
        <v>31.698113207547166</v>
      </c>
      <c r="R13" s="12">
        <f>IF(Control!$C$16="None",Parameters!$C$29,IF(Control!$C$16="Low (100 bar)",'Actual H2'!R13*Parameters!$C$28,IF(Control!$C$16="Medium (350 bar)",'Actual H2'!R13*Parameters!$C$27,IF(Control!$C$16="High (700 bar)",'Actual H2'!R13*Parameters!$C$26,0))))</f>
        <v>40.809056603773584</v>
      </c>
      <c r="S13" s="12">
        <f>IF(Control!$C$16="None",Parameters!$C$29,IF(Control!$C$16="Low (100 bar)",'Actual H2'!S13*Parameters!$C$28,IF(Control!$C$16="Medium (350 bar)",'Actual H2'!S13*Parameters!$C$27,IF(Control!$C$16="High (700 bar)",'Actual H2'!S13*Parameters!$C$26,0))))</f>
        <v>45.971320754716984</v>
      </c>
      <c r="T13" s="12">
        <f>IF(Control!$C$16="None",Parameters!$C$29,IF(Control!$C$16="Low (100 bar)",'Actual H2'!T13*Parameters!$C$28,IF(Control!$C$16="Medium (350 bar)",'Actual H2'!T13*Parameters!$C$27,IF(Control!$C$16="High (700 bar)",'Actual H2'!T13*Parameters!$C$26,0))))</f>
        <v>50.064905660377356</v>
      </c>
      <c r="U13" s="12">
        <f>IF(Control!$C$16="None",Parameters!$C$29,IF(Control!$C$16="Low (100 bar)",'Actual H2'!U13*Parameters!$C$28,IF(Control!$C$16="Medium (350 bar)",'Actual H2'!U13*Parameters!$C$27,IF(Control!$C$16="High (700 bar)",'Actual H2'!U13*Parameters!$C$26,0))))</f>
        <v>50.508679245283012</v>
      </c>
      <c r="V13" s="12">
        <f>IF(Control!$C$16="None",Parameters!$C$29,IF(Control!$C$16="Low (100 bar)",'Actual H2'!V13*Parameters!$C$28,IF(Control!$C$16="Medium (350 bar)",'Actual H2'!V13*Parameters!$C$27,IF(Control!$C$16="High (700 bar)",'Actual H2'!V13*Parameters!$C$26,0))))</f>
        <v>53.166792452830187</v>
      </c>
      <c r="W13" s="12">
        <f>IF(Control!$C$16="None",Parameters!$C$29,IF(Control!$C$16="Low (100 bar)",'Actual H2'!W13*Parameters!$C$28,IF(Control!$C$16="Medium (350 bar)",'Actual H2'!W13*Parameters!$C$27,IF(Control!$C$16="High (700 bar)",'Actual H2'!W13*Parameters!$C$26,0))))</f>
        <v>55.20905660377359</v>
      </c>
      <c r="X13" s="12">
        <f>IF(Control!$C$16="None",Parameters!$C$29,IF(Control!$C$16="Low (100 bar)",'Actual H2'!X13*Parameters!$C$28,IF(Control!$C$16="Medium (350 bar)",'Actual H2'!X13*Parameters!$C$27,IF(Control!$C$16="High (700 bar)",'Actual H2'!X13*Parameters!$C$26,0))))</f>
        <v>55.218113207547177</v>
      </c>
      <c r="Y13" s="12">
        <f>IF(Control!$C$16="None",Parameters!$C$29,IF(Control!$C$16="Low (100 bar)",'Actual H2'!Y13*Parameters!$C$28,IF(Control!$C$16="Medium (350 bar)",'Actual H2'!Y13*Parameters!$C$27,IF(Control!$C$16="High (700 bar)",'Actual H2'!Y13*Parameters!$C$26,0))))</f>
        <v>56.083018867924523</v>
      </c>
      <c r="Z13" s="12">
        <f>IF(Control!$C$16="None",Parameters!$C$29,IF(Control!$C$16="Low (100 bar)",'Actual H2'!Z13*Parameters!$C$28,IF(Control!$C$16="Medium (350 bar)",'Actual H2'!Z13*Parameters!$C$27,IF(Control!$C$16="High (700 bar)",'Actual H2'!Z13*Parameters!$C$26,0))))</f>
        <v>56.250566037735851</v>
      </c>
      <c r="AB13" s="7">
        <f t="shared" si="0"/>
        <v>967.20000000000016</v>
      </c>
    </row>
    <row r="14" spans="2:32" x14ac:dyDescent="0.2">
      <c r="B14" s="6">
        <v>44208</v>
      </c>
      <c r="C14" s="12">
        <f>IF(Control!$C$16="None",Parameters!$C$29,IF(Control!$C$16="Low (100 bar)",'Actual H2'!C14*Parameters!$C$28,IF(Control!$C$16="Medium (350 bar)",'Actual H2'!C14*Parameters!$C$27,IF(Control!$C$16="High (700 bar)",'Actual H2'!C14*Parameters!$C$26,0))))</f>
        <v>56.323018867924539</v>
      </c>
      <c r="D14" s="12">
        <f>IF(Control!$C$16="None",Parameters!$C$29,IF(Control!$C$16="Low (100 bar)",'Actual H2'!D14*Parameters!$C$28,IF(Control!$C$16="Medium (350 bar)",'Actual H2'!D14*Parameters!$C$27,IF(Control!$C$16="High (700 bar)",'Actual H2'!D14*Parameters!$C$26,0))))</f>
        <v>56.603773584905667</v>
      </c>
      <c r="E14" s="12">
        <f>IF(Control!$C$16="None",Parameters!$C$29,IF(Control!$C$16="Low (100 bar)",'Actual H2'!E14*Parameters!$C$28,IF(Control!$C$16="Medium (350 bar)",'Actual H2'!E14*Parameters!$C$27,IF(Control!$C$16="High (700 bar)",'Actual H2'!E14*Parameters!$C$26,0))))</f>
        <v>56.603773584905667</v>
      </c>
      <c r="F14" s="12">
        <f>IF(Control!$C$16="None",Parameters!$C$29,IF(Control!$C$16="Low (100 bar)",'Actual H2'!F14*Parameters!$C$28,IF(Control!$C$16="Medium (350 bar)",'Actual H2'!F14*Parameters!$C$27,IF(Control!$C$16="High (700 bar)",'Actual H2'!F14*Parameters!$C$26,0))))</f>
        <v>56.603773584905667</v>
      </c>
      <c r="G14" s="12">
        <f>IF(Control!$C$16="None",Parameters!$C$29,IF(Control!$C$16="Low (100 bar)",'Actual H2'!G14*Parameters!$C$28,IF(Control!$C$16="Medium (350 bar)",'Actual H2'!G14*Parameters!$C$27,IF(Control!$C$16="High (700 bar)",'Actual H2'!G14*Parameters!$C$26,0))))</f>
        <v>56.250566037735851</v>
      </c>
      <c r="H14" s="12">
        <f>IF(Control!$C$16="None",Parameters!$C$29,IF(Control!$C$16="Low (100 bar)",'Actual H2'!H14*Parameters!$C$28,IF(Control!$C$16="Medium (350 bar)",'Actual H2'!H14*Parameters!$C$27,IF(Control!$C$16="High (700 bar)",'Actual H2'!H14*Parameters!$C$26,0))))</f>
        <v>54.978113207547167</v>
      </c>
      <c r="I14" s="12">
        <f>IF(Control!$C$16="None",Parameters!$C$29,IF(Control!$C$16="Low (100 bar)",'Actual H2'!I14*Parameters!$C$28,IF(Control!$C$16="Medium (350 bar)",'Actual H2'!I14*Parameters!$C$27,IF(Control!$C$16="High (700 bar)",'Actual H2'!I14*Parameters!$C$26,0))))</f>
        <v>50.508679245283012</v>
      </c>
      <c r="J14" s="12">
        <f>IF(Control!$C$16="None",Parameters!$C$29,IF(Control!$C$16="Low (100 bar)",'Actual H2'!J14*Parameters!$C$28,IF(Control!$C$16="Medium (350 bar)",'Actual H2'!J14*Parameters!$C$27,IF(Control!$C$16="High (700 bar)",'Actual H2'!J14*Parameters!$C$26,0))))</f>
        <v>45.518490566037741</v>
      </c>
      <c r="K14" s="12">
        <f>IF(Control!$C$16="None",Parameters!$C$29,IF(Control!$C$16="Low (100 bar)",'Actual H2'!K14*Parameters!$C$28,IF(Control!$C$16="Medium (350 bar)",'Actual H2'!K14*Parameters!$C$27,IF(Control!$C$16="High (700 bar)",'Actual H2'!K14*Parameters!$C$26,0))))</f>
        <v>40.102641509433965</v>
      </c>
      <c r="L14" s="12">
        <f>IF(Control!$C$16="None",Parameters!$C$29,IF(Control!$C$16="Low (100 bar)",'Actual H2'!L14*Parameters!$C$28,IF(Control!$C$16="Medium (350 bar)",'Actual H2'!L14*Parameters!$C$27,IF(Control!$C$16="High (700 bar)",'Actual H2'!L14*Parameters!$C$26,0))))</f>
        <v>37.901886792452828</v>
      </c>
      <c r="M14" s="12">
        <f>IF(Control!$C$16="None",Parameters!$C$29,IF(Control!$C$16="Low (100 bar)",'Actual H2'!M14*Parameters!$C$28,IF(Control!$C$16="Medium (350 bar)",'Actual H2'!M14*Parameters!$C$27,IF(Control!$C$16="High (700 bar)",'Actual H2'!M14*Parameters!$C$26,0))))</f>
        <v>37.901886792452828</v>
      </c>
      <c r="N14" s="12">
        <f>IF(Control!$C$16="None",Parameters!$C$29,IF(Control!$C$16="Low (100 bar)",'Actual H2'!N14*Parameters!$C$28,IF(Control!$C$16="Medium (350 bar)",'Actual H2'!N14*Parameters!$C$27,IF(Control!$C$16="High (700 bar)",'Actual H2'!N14*Parameters!$C$26,0))))</f>
        <v>37.901886792452828</v>
      </c>
      <c r="O14" s="12">
        <f>IF(Control!$C$16="None",Parameters!$C$29,IF(Control!$C$16="Low (100 bar)",'Actual H2'!O14*Parameters!$C$28,IF(Control!$C$16="Medium (350 bar)",'Actual H2'!O14*Parameters!$C$27,IF(Control!$C$16="High (700 bar)",'Actual H2'!O14*Parameters!$C$26,0))))</f>
        <v>39.079245283018864</v>
      </c>
      <c r="P14" s="12">
        <f>IF(Control!$C$16="None",Parameters!$C$29,IF(Control!$C$16="Low (100 bar)",'Actual H2'!P14*Parameters!$C$28,IF(Control!$C$16="Medium (350 bar)",'Actual H2'!P14*Parameters!$C$27,IF(Control!$C$16="High (700 bar)",'Actual H2'!P14*Parameters!$C$26,0))))</f>
        <v>41.261886792452835</v>
      </c>
      <c r="Q14" s="12">
        <f>IF(Control!$C$16="None",Parameters!$C$29,IF(Control!$C$16="Low (100 bar)",'Actual H2'!Q14*Parameters!$C$28,IF(Control!$C$16="Medium (350 bar)",'Actual H2'!Q14*Parameters!$C$27,IF(Control!$C$16="High (700 bar)",'Actual H2'!Q14*Parameters!$C$26,0))))</f>
        <v>44.812075471698115</v>
      </c>
      <c r="R14" s="12">
        <f>IF(Control!$C$16="None",Parameters!$C$29,IF(Control!$C$16="Low (100 bar)",'Actual H2'!R14*Parameters!$C$28,IF(Control!$C$16="Medium (350 bar)",'Actual H2'!R14*Parameters!$C$27,IF(Control!$C$16="High (700 bar)",'Actual H2'!R14*Parameters!$C$26,0))))</f>
        <v>45.518490566037741</v>
      </c>
      <c r="S14" s="12">
        <f>IF(Control!$C$16="None",Parameters!$C$29,IF(Control!$C$16="Low (100 bar)",'Actual H2'!S14*Parameters!$C$28,IF(Control!$C$16="Medium (350 bar)",'Actual H2'!S14*Parameters!$C$27,IF(Control!$C$16="High (700 bar)",'Actual H2'!S14*Parameters!$C$26,0))))</f>
        <v>45.518490566037741</v>
      </c>
      <c r="T14" s="12">
        <f>IF(Control!$C$16="None",Parameters!$C$29,IF(Control!$C$16="Low (100 bar)",'Actual H2'!T14*Parameters!$C$28,IF(Control!$C$16="Medium (350 bar)",'Actual H2'!T14*Parameters!$C$27,IF(Control!$C$16="High (700 bar)",'Actual H2'!T14*Parameters!$C$26,0))))</f>
        <v>40.809056603773584</v>
      </c>
      <c r="U14" s="12">
        <f>IF(Control!$C$16="None",Parameters!$C$29,IF(Control!$C$16="Low (100 bar)",'Actual H2'!U14*Parameters!$C$28,IF(Control!$C$16="Medium (350 bar)",'Actual H2'!U14*Parameters!$C$27,IF(Control!$C$16="High (700 bar)",'Actual H2'!U14*Parameters!$C$26,0))))</f>
        <v>35.139622641509433</v>
      </c>
      <c r="V14" s="12">
        <f>IF(Control!$C$16="None",Parameters!$C$29,IF(Control!$C$16="Low (100 bar)",'Actual H2'!V14*Parameters!$C$28,IF(Control!$C$16="Medium (350 bar)",'Actual H2'!V14*Parameters!$C$27,IF(Control!$C$16="High (700 bar)",'Actual H2'!V14*Parameters!$C$26,0))))</f>
        <v>28.156981132075465</v>
      </c>
      <c r="W14" s="12">
        <f>IF(Control!$C$16="None",Parameters!$C$29,IF(Control!$C$16="Low (100 bar)",'Actual H2'!W14*Parameters!$C$28,IF(Control!$C$16="Medium (350 bar)",'Actual H2'!W14*Parameters!$C$27,IF(Control!$C$16="High (700 bar)",'Actual H2'!W14*Parameters!$C$26,0))))</f>
        <v>22.75018867924528</v>
      </c>
      <c r="X14" s="12">
        <f>IF(Control!$C$16="None",Parameters!$C$29,IF(Control!$C$16="Low (100 bar)",'Actual H2'!X14*Parameters!$C$28,IF(Control!$C$16="Medium (350 bar)",'Actual H2'!X14*Parameters!$C$27,IF(Control!$C$16="High (700 bar)",'Actual H2'!X14*Parameters!$C$26,0))))</f>
        <v>18.683773584905659</v>
      </c>
      <c r="Y14" s="12">
        <f>IF(Control!$C$16="None",Parameters!$C$29,IF(Control!$C$16="Low (100 bar)",'Actual H2'!Y14*Parameters!$C$28,IF(Control!$C$16="Medium (350 bar)",'Actual H2'!Y14*Parameters!$C$27,IF(Control!$C$16="High (700 bar)",'Actual H2'!Y14*Parameters!$C$26,0))))</f>
        <v>15.16528301886793</v>
      </c>
      <c r="Z14" s="12">
        <f>IF(Control!$C$16="None",Parameters!$C$29,IF(Control!$C$16="Low (100 bar)",'Actual H2'!Z14*Parameters!$C$28,IF(Control!$C$16="Medium (350 bar)",'Actual H2'!Z14*Parameters!$C$27,IF(Control!$C$16="High (700 bar)",'Actual H2'!Z14*Parameters!$C$26,0))))</f>
        <v>13.616603773584908</v>
      </c>
      <c r="AB14" s="7">
        <f t="shared" si="0"/>
        <v>977.71018867924522</v>
      </c>
    </row>
    <row r="15" spans="2:32" x14ac:dyDescent="0.2">
      <c r="B15" s="6">
        <v>44209</v>
      </c>
      <c r="C15" s="12">
        <f>IF(Control!$C$16="None",Parameters!$C$29,IF(Control!$C$16="Low (100 bar)",'Actual H2'!C15*Parameters!$C$28,IF(Control!$C$16="Medium (350 bar)",'Actual H2'!C15*Parameters!$C$27,IF(Control!$C$16="High (700 bar)",'Actual H2'!C15*Parameters!$C$26,0))))</f>
        <v>11.415849056603774</v>
      </c>
      <c r="D15" s="12">
        <f>IF(Control!$C$16="None",Parameters!$C$29,IF(Control!$C$16="Low (100 bar)",'Actual H2'!D15*Parameters!$C$28,IF(Control!$C$16="Medium (350 bar)",'Actual H2'!D15*Parameters!$C$27,IF(Control!$C$16="High (700 bar)",'Actual H2'!D15*Parameters!$C$26,0))))</f>
        <v>9.4596226415094335</v>
      </c>
      <c r="E15" s="12">
        <f>IF(Control!$C$16="None",Parameters!$C$29,IF(Control!$C$16="Low (100 bar)",'Actual H2'!E15*Parameters!$C$28,IF(Control!$C$16="Medium (350 bar)",'Actual H2'!E15*Parameters!$C$27,IF(Control!$C$16="High (700 bar)",'Actual H2'!E15*Parameters!$C$26,0))))</f>
        <v>7.7207547169811335</v>
      </c>
      <c r="F15" s="12">
        <f>IF(Control!$C$16="None",Parameters!$C$29,IF(Control!$C$16="Low (100 bar)",'Actual H2'!F15*Parameters!$C$28,IF(Control!$C$16="Medium (350 bar)",'Actual H2'!F15*Parameters!$C$27,IF(Control!$C$16="High (700 bar)",'Actual H2'!F15*Parameters!$C$26,0))))</f>
        <v>6.6339622641509433</v>
      </c>
      <c r="G15" s="12">
        <f>IF(Control!$C$16="None",Parameters!$C$29,IF(Control!$C$16="Low (100 bar)",'Actual H2'!G15*Parameters!$C$28,IF(Control!$C$16="Medium (350 bar)",'Actual H2'!G15*Parameters!$C$27,IF(Control!$C$16="High (700 bar)",'Actual H2'!G15*Parameters!$C$26,0))))</f>
        <v>5.2030188679245271</v>
      </c>
      <c r="H15" s="12">
        <f>IF(Control!$C$16="None",Parameters!$C$29,IF(Control!$C$16="Low (100 bar)",'Actual H2'!H15*Parameters!$C$28,IF(Control!$C$16="Medium (350 bar)",'Actual H2'!H15*Parameters!$C$27,IF(Control!$C$16="High (700 bar)",'Actual H2'!H15*Parameters!$C$26,0))))</f>
        <v>4.3154716981132077</v>
      </c>
      <c r="I15" s="12">
        <f>IF(Control!$C$16="None",Parameters!$C$29,IF(Control!$C$16="Low (100 bar)",'Actual H2'!I15*Parameters!$C$28,IF(Control!$C$16="Medium (350 bar)",'Actual H2'!I15*Parameters!$C$27,IF(Control!$C$16="High (700 bar)",'Actual H2'!I15*Parameters!$C$26,0))))</f>
        <v>3.5003773584905669</v>
      </c>
      <c r="J15" s="12">
        <f>IF(Control!$C$16="None",Parameters!$C$29,IF(Control!$C$16="Low (100 bar)",'Actual H2'!J15*Parameters!$C$28,IF(Control!$C$16="Medium (350 bar)",'Actual H2'!J15*Parameters!$C$27,IF(Control!$C$16="High (700 bar)",'Actual H2'!J15*Parameters!$C$26,0))))</f>
        <v>3.5003773584905669</v>
      </c>
      <c r="K15" s="12">
        <f>IF(Control!$C$16="None",Parameters!$C$29,IF(Control!$C$16="Low (100 bar)",'Actual H2'!K15*Parameters!$C$28,IF(Control!$C$16="Medium (350 bar)",'Actual H2'!K15*Parameters!$C$27,IF(Control!$C$16="High (700 bar)",'Actual H2'!K15*Parameters!$C$26,0))))</f>
        <v>3.5003773584905669</v>
      </c>
      <c r="L15" s="12">
        <f>IF(Control!$C$16="None",Parameters!$C$29,IF(Control!$C$16="Low (100 bar)",'Actual H2'!L15*Parameters!$C$28,IF(Control!$C$16="Medium (350 bar)",'Actual H2'!L15*Parameters!$C$27,IF(Control!$C$16="High (700 bar)",'Actual H2'!L15*Parameters!$C$26,0))))</f>
        <v>2.3864150943396227</v>
      </c>
      <c r="M15" s="12">
        <f>IF(Control!$C$16="None",Parameters!$C$29,IF(Control!$C$16="Low (100 bar)",'Actual H2'!M15*Parameters!$C$28,IF(Control!$C$16="Medium (350 bar)",'Actual H2'!M15*Parameters!$C$27,IF(Control!$C$16="High (700 bar)",'Actual H2'!M15*Parameters!$C$26,0))))</f>
        <v>0</v>
      </c>
      <c r="N15" s="12">
        <f>IF(Control!$C$16="None",Parameters!$C$29,IF(Control!$C$16="Low (100 bar)",'Actual H2'!N15*Parameters!$C$28,IF(Control!$C$16="Medium (350 bar)",'Actual H2'!N15*Parameters!$C$27,IF(Control!$C$16="High (700 bar)",'Actual H2'!N15*Parameters!$C$26,0))))</f>
        <v>0</v>
      </c>
      <c r="O15" s="12">
        <f>IF(Control!$C$16="None",Parameters!$C$29,IF(Control!$C$16="Low (100 bar)",'Actual H2'!O15*Parameters!$C$28,IF(Control!$C$16="Medium (350 bar)",'Actual H2'!O15*Parameters!$C$27,IF(Control!$C$16="High (700 bar)",'Actual H2'!O15*Parameters!$C$26,0))))</f>
        <v>0.85584905660377353</v>
      </c>
      <c r="P15" s="12">
        <f>IF(Control!$C$16="None",Parameters!$C$29,IF(Control!$C$16="Low (100 bar)",'Actual H2'!P15*Parameters!$C$28,IF(Control!$C$16="Medium (350 bar)",'Actual H2'!P15*Parameters!$C$27,IF(Control!$C$16="High (700 bar)",'Actual H2'!P15*Parameters!$C$26,0))))</f>
        <v>2.0150943396226415</v>
      </c>
      <c r="Q15" s="12">
        <f>IF(Control!$C$16="None",Parameters!$C$29,IF(Control!$C$16="Low (100 bar)",'Actual H2'!Q15*Parameters!$C$28,IF(Control!$C$16="Medium (350 bar)",'Actual H2'!Q15*Parameters!$C$27,IF(Control!$C$16="High (700 bar)",'Actual H2'!Q15*Parameters!$C$26,0))))</f>
        <v>4.3154716981132077</v>
      </c>
      <c r="R15" s="12">
        <f>IF(Control!$C$16="None",Parameters!$C$29,IF(Control!$C$16="Low (100 bar)",'Actual H2'!R15*Parameters!$C$28,IF(Control!$C$16="Medium (350 bar)",'Actual H2'!R15*Parameters!$C$27,IF(Control!$C$16="High (700 bar)",'Actual H2'!R15*Parameters!$C$26,0))))</f>
        <v>7.1773584905660375</v>
      </c>
      <c r="S15" s="12">
        <f>IF(Control!$C$16="None",Parameters!$C$29,IF(Control!$C$16="Low (100 bar)",'Actual H2'!S15*Parameters!$C$28,IF(Control!$C$16="Medium (350 bar)",'Actual H2'!S15*Parameters!$C$27,IF(Control!$C$16="High (700 bar)",'Actual H2'!S15*Parameters!$C$26,0))))</f>
        <v>11.415849056603774</v>
      </c>
      <c r="T15" s="12">
        <f>IF(Control!$C$16="None",Parameters!$C$29,IF(Control!$C$16="Low (100 bar)",'Actual H2'!T15*Parameters!$C$28,IF(Control!$C$16="Medium (350 bar)",'Actual H2'!T15*Parameters!$C$27,IF(Control!$C$16="High (700 bar)",'Actual H2'!T15*Parameters!$C$26,0))))</f>
        <v>15.939622641509436</v>
      </c>
      <c r="U15" s="12">
        <f>IF(Control!$C$16="None",Parameters!$C$29,IF(Control!$C$16="Low (100 bar)",'Actual H2'!U15*Parameters!$C$28,IF(Control!$C$16="Medium (350 bar)",'Actual H2'!U15*Parameters!$C$27,IF(Control!$C$16="High (700 bar)",'Actual H2'!U15*Parameters!$C$26,0))))</f>
        <v>20.513207547169809</v>
      </c>
      <c r="V15" s="12">
        <f>IF(Control!$C$16="None",Parameters!$C$29,IF(Control!$C$16="Low (100 bar)",'Actual H2'!V15*Parameters!$C$28,IF(Control!$C$16="Medium (350 bar)",'Actual H2'!V15*Parameters!$C$27,IF(Control!$C$16="High (700 bar)",'Actual H2'!V15*Parameters!$C$26,0))))</f>
        <v>25.168301886792456</v>
      </c>
      <c r="W15" s="12">
        <f>IF(Control!$C$16="None",Parameters!$C$29,IF(Control!$C$16="Low (100 bar)",'Actual H2'!W15*Parameters!$C$28,IF(Control!$C$16="Medium (350 bar)",'Actual H2'!W15*Parameters!$C$27,IF(Control!$C$16="High (700 bar)",'Actual H2'!W15*Parameters!$C$26,0))))</f>
        <v>30.357735849056599</v>
      </c>
      <c r="X15" s="12">
        <f>IF(Control!$C$16="None",Parameters!$C$29,IF(Control!$C$16="Low (100 bar)",'Actual H2'!X15*Parameters!$C$28,IF(Control!$C$16="Medium (350 bar)",'Actual H2'!X15*Parameters!$C$27,IF(Control!$C$16="High (700 bar)",'Actual H2'!X15*Parameters!$C$26,0))))</f>
        <v>35.139622641509433</v>
      </c>
      <c r="Y15" s="12">
        <f>IF(Control!$C$16="None",Parameters!$C$29,IF(Control!$C$16="Low (100 bar)",'Actual H2'!Y15*Parameters!$C$28,IF(Control!$C$16="Medium (350 bar)",'Actual H2'!Y15*Parameters!$C$27,IF(Control!$C$16="High (700 bar)",'Actual H2'!Y15*Parameters!$C$26,0))))</f>
        <v>40.102641509433965</v>
      </c>
      <c r="Z15" s="12">
        <f>IF(Control!$C$16="None",Parameters!$C$29,IF(Control!$C$16="Low (100 bar)",'Actual H2'!Z15*Parameters!$C$28,IF(Control!$C$16="Medium (350 bar)",'Actual H2'!Z15*Parameters!$C$27,IF(Control!$C$16="High (700 bar)",'Actual H2'!Z15*Parameters!$C$26,0))))</f>
        <v>39.079245283018864</v>
      </c>
      <c r="AB15" s="7">
        <f t="shared" si="0"/>
        <v>289.71622641509435</v>
      </c>
    </row>
    <row r="16" spans="2:32" x14ac:dyDescent="0.2">
      <c r="B16" s="6">
        <v>44210</v>
      </c>
      <c r="C16" s="12">
        <f>IF(Control!$C$16="None",Parameters!$C$29,IF(Control!$C$16="Low (100 bar)",'Actual H2'!C16*Parameters!$C$28,IF(Control!$C$16="Medium (350 bar)",'Actual H2'!C16*Parameters!$C$27,IF(Control!$C$16="High (700 bar)",'Actual H2'!C16*Parameters!$C$26,0))))</f>
        <v>35.846037735849059</v>
      </c>
      <c r="D16" s="12">
        <f>IF(Control!$C$16="None",Parameters!$C$29,IF(Control!$C$16="Low (100 bar)",'Actual H2'!D16*Parameters!$C$28,IF(Control!$C$16="Medium (350 bar)",'Actual H2'!D16*Parameters!$C$27,IF(Control!$C$16="High (700 bar)",'Actual H2'!D16*Parameters!$C$26,0))))</f>
        <v>35.846037735849059</v>
      </c>
      <c r="E16" s="12">
        <f>IF(Control!$C$16="None",Parameters!$C$29,IF(Control!$C$16="Low (100 bar)",'Actual H2'!E16*Parameters!$C$28,IF(Control!$C$16="Medium (350 bar)",'Actual H2'!E16*Parameters!$C$27,IF(Control!$C$16="High (700 bar)",'Actual H2'!E16*Parameters!$C$26,0))))</f>
        <v>39.079245283018864</v>
      </c>
      <c r="F16" s="12">
        <f>IF(Control!$C$16="None",Parameters!$C$29,IF(Control!$C$16="Low (100 bar)",'Actual H2'!F16*Parameters!$C$28,IF(Control!$C$16="Medium (350 bar)",'Actual H2'!F16*Parameters!$C$27,IF(Control!$C$16="High (700 bar)",'Actual H2'!F16*Parameters!$C$26,0))))</f>
        <v>40.809056603773584</v>
      </c>
      <c r="G16" s="12">
        <f>IF(Control!$C$16="None",Parameters!$C$29,IF(Control!$C$16="Low (100 bar)",'Actual H2'!G16*Parameters!$C$28,IF(Control!$C$16="Medium (350 bar)",'Actual H2'!G16*Parameters!$C$27,IF(Control!$C$16="High (700 bar)",'Actual H2'!G16*Parameters!$C$26,0))))</f>
        <v>41.261886792452835</v>
      </c>
      <c r="H16" s="12">
        <f>IF(Control!$C$16="None",Parameters!$C$29,IF(Control!$C$16="Low (100 bar)",'Actual H2'!H16*Parameters!$C$28,IF(Control!$C$16="Medium (350 bar)",'Actual H2'!H16*Parameters!$C$27,IF(Control!$C$16="High (700 bar)",'Actual H2'!H16*Parameters!$C$26,0))))</f>
        <v>41.261886792452835</v>
      </c>
      <c r="I16" s="12">
        <f>IF(Control!$C$16="None",Parameters!$C$29,IF(Control!$C$16="Low (100 bar)",'Actual H2'!I16*Parameters!$C$28,IF(Control!$C$16="Medium (350 bar)",'Actual H2'!I16*Parameters!$C$27,IF(Control!$C$16="High (700 bar)",'Actual H2'!I16*Parameters!$C$26,0))))</f>
        <v>44.812075471698115</v>
      </c>
      <c r="J16" s="12">
        <f>IF(Control!$C$16="None",Parameters!$C$29,IF(Control!$C$16="Low (100 bar)",'Actual H2'!J16*Parameters!$C$28,IF(Control!$C$16="Medium (350 bar)",'Actual H2'!J16*Parameters!$C$27,IF(Control!$C$16="High (700 bar)",'Actual H2'!J16*Parameters!$C$26,0))))</f>
        <v>45.518490566037741</v>
      </c>
      <c r="K16" s="12">
        <f>IF(Control!$C$16="None",Parameters!$C$29,IF(Control!$C$16="Low (100 bar)",'Actual H2'!K16*Parameters!$C$28,IF(Control!$C$16="Medium (350 bar)",'Actual H2'!K16*Parameters!$C$27,IF(Control!$C$16="High (700 bar)",'Actual H2'!K16*Parameters!$C$26,0))))</f>
        <v>49.612075471698105</v>
      </c>
      <c r="L16" s="12">
        <f>IF(Control!$C$16="None",Parameters!$C$29,IF(Control!$C$16="Low (100 bar)",'Actual H2'!L16*Parameters!$C$28,IF(Control!$C$16="Medium (350 bar)",'Actual H2'!L16*Parameters!$C$27,IF(Control!$C$16="High (700 bar)",'Actual H2'!L16*Parameters!$C$26,0))))</f>
        <v>50.064905660377356</v>
      </c>
      <c r="M16" s="12">
        <f>IF(Control!$C$16="None",Parameters!$C$29,IF(Control!$C$16="Low (100 bar)",'Actual H2'!M16*Parameters!$C$28,IF(Control!$C$16="Medium (350 bar)",'Actual H2'!M16*Parameters!$C$27,IF(Control!$C$16="High (700 bar)",'Actual H2'!M16*Parameters!$C$26,0))))</f>
        <v>50.341132075471691</v>
      </c>
      <c r="N16" s="12">
        <f>IF(Control!$C$16="None",Parameters!$C$29,IF(Control!$C$16="Low (100 bar)",'Actual H2'!N16*Parameters!$C$28,IF(Control!$C$16="Medium (350 bar)",'Actual H2'!N16*Parameters!$C$27,IF(Control!$C$16="High (700 bar)",'Actual H2'!N16*Parameters!$C$26,0))))</f>
        <v>50.508679245283012</v>
      </c>
      <c r="O16" s="12">
        <f>IF(Control!$C$16="None",Parameters!$C$29,IF(Control!$C$16="Low (100 bar)",'Actual H2'!O16*Parameters!$C$28,IF(Control!$C$16="Medium (350 bar)",'Actual H2'!O16*Parameters!$C$27,IF(Control!$C$16="High (700 bar)",'Actual H2'!O16*Parameters!$C$26,0))))</f>
        <v>53.166792452830187</v>
      </c>
      <c r="P16" s="12">
        <f>IF(Control!$C$16="None",Parameters!$C$29,IF(Control!$C$16="Low (100 bar)",'Actual H2'!P16*Parameters!$C$28,IF(Control!$C$16="Medium (350 bar)",'Actual H2'!P16*Parameters!$C$27,IF(Control!$C$16="High (700 bar)",'Actual H2'!P16*Parameters!$C$26,0))))</f>
        <v>52.890566037735852</v>
      </c>
      <c r="Q16" s="12">
        <f>IF(Control!$C$16="None",Parameters!$C$29,IF(Control!$C$16="Low (100 bar)",'Actual H2'!Q16*Parameters!$C$28,IF(Control!$C$16="Medium (350 bar)",'Actual H2'!Q16*Parameters!$C$27,IF(Control!$C$16="High (700 bar)",'Actual H2'!Q16*Parameters!$C$26,0))))</f>
        <v>53.334339622641515</v>
      </c>
      <c r="R16" s="12">
        <f>IF(Control!$C$16="None",Parameters!$C$29,IF(Control!$C$16="Low (100 bar)",'Actual H2'!R16*Parameters!$C$28,IF(Control!$C$16="Medium (350 bar)",'Actual H2'!R16*Parameters!$C$27,IF(Control!$C$16="High (700 bar)",'Actual H2'!R16*Parameters!$C$26,0))))</f>
        <v>53.334339622641515</v>
      </c>
      <c r="S16" s="12">
        <f>IF(Control!$C$16="None",Parameters!$C$29,IF(Control!$C$16="Low (100 bar)",'Actual H2'!S16*Parameters!$C$28,IF(Control!$C$16="Medium (350 bar)",'Actual H2'!S16*Parameters!$C$27,IF(Control!$C$16="High (700 bar)",'Actual H2'!S16*Parameters!$C$26,0))))</f>
        <v>50.341132075471691</v>
      </c>
      <c r="T16" s="12">
        <f>IF(Control!$C$16="None",Parameters!$C$29,IF(Control!$C$16="Low (100 bar)",'Actual H2'!T16*Parameters!$C$28,IF(Control!$C$16="Medium (350 bar)",'Actual H2'!T16*Parameters!$C$27,IF(Control!$C$16="High (700 bar)",'Actual H2'!T16*Parameters!$C$26,0))))</f>
        <v>45.518490566037741</v>
      </c>
      <c r="U16" s="12">
        <f>IF(Control!$C$16="None",Parameters!$C$29,IF(Control!$C$16="Low (100 bar)",'Actual H2'!U16*Parameters!$C$28,IF(Control!$C$16="Medium (350 bar)",'Actual H2'!U16*Parameters!$C$27,IF(Control!$C$16="High (700 bar)",'Actual H2'!U16*Parameters!$C$26,0))))</f>
        <v>41.261886792452835</v>
      </c>
      <c r="V16" s="12">
        <f>IF(Control!$C$16="None",Parameters!$C$29,IF(Control!$C$16="Low (100 bar)",'Actual H2'!V16*Parameters!$C$28,IF(Control!$C$16="Medium (350 bar)",'Actual H2'!V16*Parameters!$C$27,IF(Control!$C$16="High (700 bar)",'Actual H2'!V16*Parameters!$C$26,0))))</f>
        <v>39.079245283018864</v>
      </c>
      <c r="W16" s="12">
        <f>IF(Control!$C$16="None",Parameters!$C$29,IF(Control!$C$16="Low (100 bar)",'Actual H2'!W16*Parameters!$C$28,IF(Control!$C$16="Medium (350 bar)",'Actual H2'!W16*Parameters!$C$27,IF(Control!$C$16="High (700 bar)",'Actual H2'!W16*Parameters!$C$26,0))))</f>
        <v>34.116226415094346</v>
      </c>
      <c r="X16" s="12">
        <f>IF(Control!$C$16="None",Parameters!$C$29,IF(Control!$C$16="Low (100 bar)",'Actual H2'!X16*Parameters!$C$28,IF(Control!$C$16="Medium (350 bar)",'Actual H2'!X16*Parameters!$C$27,IF(Control!$C$16="High (700 bar)",'Actual H2'!X16*Parameters!$C$26,0))))</f>
        <v>30.357735849056599</v>
      </c>
      <c r="Y16" s="12">
        <f>IF(Control!$C$16="None",Parameters!$C$29,IF(Control!$C$16="Low (100 bar)",'Actual H2'!Y16*Parameters!$C$28,IF(Control!$C$16="Medium (350 bar)",'Actual H2'!Y16*Parameters!$C$27,IF(Control!$C$16="High (700 bar)",'Actual H2'!Y16*Parameters!$C$26,0))))</f>
        <v>26.916226415094343</v>
      </c>
      <c r="Z16" s="12">
        <f>IF(Control!$C$16="None",Parameters!$C$29,IF(Control!$C$16="Low (100 bar)",'Actual H2'!Z16*Parameters!$C$28,IF(Control!$C$16="Medium (350 bar)",'Actual H2'!Z16*Parameters!$C$27,IF(Control!$C$16="High (700 bar)",'Actual H2'!Z16*Parameters!$C$26,0))))</f>
        <v>25.720754716981133</v>
      </c>
      <c r="AB16" s="7">
        <f t="shared" si="0"/>
        <v>1030.999245283019</v>
      </c>
    </row>
    <row r="17" spans="2:28" x14ac:dyDescent="0.2">
      <c r="B17" s="6">
        <v>44211</v>
      </c>
      <c r="C17" s="12">
        <f>IF(Control!$C$16="None",Parameters!$C$29,IF(Control!$C$16="Low (100 bar)",'Actual H2'!C17*Parameters!$C$28,IF(Control!$C$16="Medium (350 bar)",'Actual H2'!C17*Parameters!$C$27,IF(Control!$C$16="High (700 bar)",'Actual H2'!C17*Parameters!$C$26,0))))</f>
        <v>28.156981132075465</v>
      </c>
      <c r="D17" s="12">
        <f>IF(Control!$C$16="None",Parameters!$C$29,IF(Control!$C$16="Low (100 bar)",'Actual H2'!D17*Parameters!$C$28,IF(Control!$C$16="Medium (350 bar)",'Actual H2'!D17*Parameters!$C$27,IF(Control!$C$16="High (700 bar)",'Actual H2'!D17*Parameters!$C$26,0))))</f>
        <v>31.698113207547166</v>
      </c>
      <c r="E17" s="12">
        <f>IF(Control!$C$16="None",Parameters!$C$29,IF(Control!$C$16="Low (100 bar)",'Actual H2'!E17*Parameters!$C$28,IF(Control!$C$16="Medium (350 bar)",'Actual H2'!E17*Parameters!$C$27,IF(Control!$C$16="High (700 bar)",'Actual H2'!E17*Parameters!$C$26,0))))</f>
        <v>34.116226415094346</v>
      </c>
      <c r="F17" s="12">
        <f>IF(Control!$C$16="None",Parameters!$C$29,IF(Control!$C$16="Low (100 bar)",'Actual H2'!F17*Parameters!$C$28,IF(Control!$C$16="Medium (350 bar)",'Actual H2'!F17*Parameters!$C$27,IF(Control!$C$16="High (700 bar)",'Actual H2'!F17*Parameters!$C$26,0))))</f>
        <v>37.901886792452828</v>
      </c>
      <c r="G17" s="12">
        <f>IF(Control!$C$16="None",Parameters!$C$29,IF(Control!$C$16="Low (100 bar)",'Actual H2'!G17*Parameters!$C$28,IF(Control!$C$16="Medium (350 bar)",'Actual H2'!G17*Parameters!$C$27,IF(Control!$C$16="High (700 bar)",'Actual H2'!G17*Parameters!$C$26,0))))</f>
        <v>37.901886792452828</v>
      </c>
      <c r="H17" s="12">
        <f>IF(Control!$C$16="None",Parameters!$C$29,IF(Control!$C$16="Low (100 bar)",'Actual H2'!H17*Parameters!$C$28,IF(Control!$C$16="Medium (350 bar)",'Actual H2'!H17*Parameters!$C$27,IF(Control!$C$16="High (700 bar)",'Actual H2'!H17*Parameters!$C$26,0))))</f>
        <v>30.357735849056599</v>
      </c>
      <c r="I17" s="12">
        <f>IF(Control!$C$16="None",Parameters!$C$29,IF(Control!$C$16="Low (100 bar)",'Actual H2'!I17*Parameters!$C$28,IF(Control!$C$16="Medium (350 bar)",'Actual H2'!I17*Parameters!$C$27,IF(Control!$C$16="High (700 bar)",'Actual H2'!I17*Parameters!$C$26,0))))</f>
        <v>23.990943396226413</v>
      </c>
      <c r="J17" s="12">
        <f>IF(Control!$C$16="None",Parameters!$C$29,IF(Control!$C$16="Low (100 bar)",'Actual H2'!J17*Parameters!$C$28,IF(Control!$C$16="Medium (350 bar)",'Actual H2'!J17*Parameters!$C$27,IF(Control!$C$16="High (700 bar)",'Actual H2'!J17*Parameters!$C$26,0))))</f>
        <v>19.598490566037732</v>
      </c>
      <c r="K17" s="12">
        <f>IF(Control!$C$16="None",Parameters!$C$29,IF(Control!$C$16="Low (100 bar)",'Actual H2'!K17*Parameters!$C$28,IF(Control!$C$16="Medium (350 bar)",'Actual H2'!K17*Parameters!$C$27,IF(Control!$C$16="High (700 bar)",'Actual H2'!K17*Parameters!$C$26,0))))</f>
        <v>21.554716981132074</v>
      </c>
      <c r="L17" s="12">
        <f>IF(Control!$C$16="None",Parameters!$C$29,IF(Control!$C$16="Low (100 bar)",'Actual H2'!L17*Parameters!$C$28,IF(Control!$C$16="Medium (350 bar)",'Actual H2'!L17*Parameters!$C$27,IF(Control!$C$16="High (700 bar)",'Actual H2'!L17*Parameters!$C$26,0))))</f>
        <v>19.598490566037732</v>
      </c>
      <c r="M17" s="12">
        <f>IF(Control!$C$16="None",Parameters!$C$29,IF(Control!$C$16="Low (100 bar)",'Actual H2'!M17*Parameters!$C$28,IF(Control!$C$16="Medium (350 bar)",'Actual H2'!M17*Parameters!$C$27,IF(Control!$C$16="High (700 bar)",'Actual H2'!M17*Parameters!$C$26,0))))</f>
        <v>15.16528301886793</v>
      </c>
      <c r="N17" s="12">
        <f>IF(Control!$C$16="None",Parameters!$C$29,IF(Control!$C$16="Low (100 bar)",'Actual H2'!N17*Parameters!$C$28,IF(Control!$C$16="Medium (350 bar)",'Actual H2'!N17*Parameters!$C$27,IF(Control!$C$16="High (700 bar)",'Actual H2'!N17*Parameters!$C$26,0))))</f>
        <v>9.4596226415094335</v>
      </c>
      <c r="O17" s="12">
        <f>IF(Control!$C$16="None",Parameters!$C$29,IF(Control!$C$16="Low (100 bar)",'Actual H2'!O17*Parameters!$C$28,IF(Control!$C$16="Medium (350 bar)",'Actual H2'!O17*Parameters!$C$27,IF(Control!$C$16="High (700 bar)",'Actual H2'!O17*Parameters!$C$26,0))))</f>
        <v>8.2641509433962259</v>
      </c>
      <c r="P17" s="12">
        <f>IF(Control!$C$16="None",Parameters!$C$29,IF(Control!$C$16="Low (100 bar)",'Actual H2'!P17*Parameters!$C$28,IF(Control!$C$16="Medium (350 bar)",'Actual H2'!P17*Parameters!$C$27,IF(Control!$C$16="High (700 bar)",'Actual H2'!P17*Parameters!$C$26,0))))</f>
        <v>7.1773584905660375</v>
      </c>
      <c r="Q17" s="12">
        <f>IF(Control!$C$16="None",Parameters!$C$29,IF(Control!$C$16="Low (100 bar)",'Actual H2'!Q17*Parameters!$C$28,IF(Control!$C$16="Medium (350 bar)",'Actual H2'!Q17*Parameters!$C$27,IF(Control!$C$16="High (700 bar)",'Actual H2'!Q17*Parameters!$C$26,0))))</f>
        <v>7.1773584905660375</v>
      </c>
      <c r="R17" s="12">
        <f>IF(Control!$C$16="None",Parameters!$C$29,IF(Control!$C$16="Low (100 bar)",'Actual H2'!R17*Parameters!$C$28,IF(Control!$C$16="Medium (350 bar)",'Actual H2'!R17*Parameters!$C$27,IF(Control!$C$16="High (700 bar)",'Actual H2'!R17*Parameters!$C$26,0))))</f>
        <v>10.111698113207549</v>
      </c>
      <c r="S17" s="12">
        <f>IF(Control!$C$16="None",Parameters!$C$29,IF(Control!$C$16="Low (100 bar)",'Actual H2'!S17*Parameters!$C$28,IF(Control!$C$16="Medium (350 bar)",'Actual H2'!S17*Parameters!$C$27,IF(Control!$C$16="High (700 bar)",'Actual H2'!S17*Parameters!$C$26,0))))</f>
        <v>17.769056603773585</v>
      </c>
      <c r="T17" s="12">
        <f>IF(Control!$C$16="None",Parameters!$C$29,IF(Control!$C$16="Low (100 bar)",'Actual H2'!T17*Parameters!$C$28,IF(Control!$C$16="Medium (350 bar)",'Actual H2'!T17*Parameters!$C$27,IF(Control!$C$16="High (700 bar)",'Actual H2'!T17*Parameters!$C$26,0))))</f>
        <v>29.334339622641508</v>
      </c>
      <c r="U17" s="12">
        <f>IF(Control!$C$16="None",Parameters!$C$29,IF(Control!$C$16="Low (100 bar)",'Actual H2'!U17*Parameters!$C$28,IF(Control!$C$16="Medium (350 bar)",'Actual H2'!U17*Parameters!$C$27,IF(Control!$C$16="High (700 bar)",'Actual H2'!U17*Parameters!$C$26,0))))</f>
        <v>41.261886792452835</v>
      </c>
      <c r="V17" s="12">
        <f>IF(Control!$C$16="None",Parameters!$C$29,IF(Control!$C$16="Low (100 bar)",'Actual H2'!V17*Parameters!$C$28,IF(Control!$C$16="Medium (350 bar)",'Actual H2'!V17*Parameters!$C$27,IF(Control!$C$16="High (700 bar)",'Actual H2'!V17*Parameters!$C$26,0))))</f>
        <v>50.341132075471691</v>
      </c>
      <c r="W17" s="12">
        <f>IF(Control!$C$16="None",Parameters!$C$29,IF(Control!$C$16="Low (100 bar)",'Actual H2'!W17*Parameters!$C$28,IF(Control!$C$16="Medium (350 bar)",'Actual H2'!W17*Parameters!$C$27,IF(Control!$C$16="High (700 bar)",'Actual H2'!W17*Parameters!$C$26,0))))</f>
        <v>55.20905660377359</v>
      </c>
      <c r="X17" s="12">
        <f>IF(Control!$C$16="None",Parameters!$C$29,IF(Control!$C$16="Low (100 bar)",'Actual H2'!X17*Parameters!$C$28,IF(Control!$C$16="Medium (350 bar)",'Actual H2'!X17*Parameters!$C$27,IF(Control!$C$16="High (700 bar)",'Actual H2'!X17*Parameters!$C$26,0))))</f>
        <v>56.603773584905667</v>
      </c>
      <c r="Y17" s="12">
        <f>IF(Control!$C$16="None",Parameters!$C$29,IF(Control!$C$16="Low (100 bar)",'Actual H2'!Y17*Parameters!$C$28,IF(Control!$C$16="Medium (350 bar)",'Actual H2'!Y17*Parameters!$C$27,IF(Control!$C$16="High (700 bar)",'Actual H2'!Y17*Parameters!$C$26,0))))</f>
        <v>56.603773584905667</v>
      </c>
      <c r="Z17" s="12">
        <f>IF(Control!$C$16="None",Parameters!$C$29,IF(Control!$C$16="Low (100 bar)",'Actual H2'!Z17*Parameters!$C$28,IF(Control!$C$16="Medium (350 bar)",'Actual H2'!Z17*Parameters!$C$27,IF(Control!$C$16="High (700 bar)",'Actual H2'!Z17*Parameters!$C$26,0))))</f>
        <v>56.603773584905667</v>
      </c>
      <c r="AB17" s="7">
        <f t="shared" si="0"/>
        <v>705.95773584905658</v>
      </c>
    </row>
    <row r="18" spans="2:28" x14ac:dyDescent="0.2">
      <c r="B18" s="6">
        <v>44212</v>
      </c>
      <c r="C18" s="12">
        <f>IF(Control!$C$16="None",Parameters!$C$29,IF(Control!$C$16="Low (100 bar)",'Actual H2'!C18*Parameters!$C$28,IF(Control!$C$16="Medium (350 bar)",'Actual H2'!C18*Parameters!$C$27,IF(Control!$C$16="High (700 bar)",'Actual H2'!C18*Parameters!$C$26,0))))</f>
        <v>56.603773584905667</v>
      </c>
      <c r="D18" s="12">
        <f>IF(Control!$C$16="None",Parameters!$C$29,IF(Control!$C$16="Low (100 bar)",'Actual H2'!D18*Parameters!$C$28,IF(Control!$C$16="Medium (350 bar)",'Actual H2'!D18*Parameters!$C$27,IF(Control!$C$16="High (700 bar)",'Actual H2'!D18*Parameters!$C$26,0))))</f>
        <v>56.603773584905667</v>
      </c>
      <c r="E18" s="12">
        <f>IF(Control!$C$16="None",Parameters!$C$29,IF(Control!$C$16="Low (100 bar)",'Actual H2'!E18*Parameters!$C$28,IF(Control!$C$16="Medium (350 bar)",'Actual H2'!E18*Parameters!$C$27,IF(Control!$C$16="High (700 bar)",'Actual H2'!E18*Parameters!$C$26,0))))</f>
        <v>56.603773584905667</v>
      </c>
      <c r="F18" s="12">
        <f>IF(Control!$C$16="None",Parameters!$C$29,IF(Control!$C$16="Low (100 bar)",'Actual H2'!F18*Parameters!$C$28,IF(Control!$C$16="Medium (350 bar)",'Actual H2'!F18*Parameters!$C$27,IF(Control!$C$16="High (700 bar)",'Actual H2'!F18*Parameters!$C$26,0))))</f>
        <v>56.603773584905667</v>
      </c>
      <c r="G18" s="12">
        <f>IF(Control!$C$16="None",Parameters!$C$29,IF(Control!$C$16="Low (100 bar)",'Actual H2'!G18*Parameters!$C$28,IF(Control!$C$16="Medium (350 bar)",'Actual H2'!G18*Parameters!$C$27,IF(Control!$C$16="High (700 bar)",'Actual H2'!G18*Parameters!$C$26,0))))</f>
        <v>56.603773584905667</v>
      </c>
      <c r="H18" s="12">
        <f>IF(Control!$C$16="None",Parameters!$C$29,IF(Control!$C$16="Low (100 bar)",'Actual H2'!H18*Parameters!$C$28,IF(Control!$C$16="Medium (350 bar)",'Actual H2'!H18*Parameters!$C$27,IF(Control!$C$16="High (700 bar)",'Actual H2'!H18*Parameters!$C$26,0))))</f>
        <v>56.603773584905667</v>
      </c>
      <c r="I18" s="12">
        <f>IF(Control!$C$16="None",Parameters!$C$29,IF(Control!$C$16="Low (100 bar)",'Actual H2'!I18*Parameters!$C$28,IF(Control!$C$16="Medium (350 bar)",'Actual H2'!I18*Parameters!$C$27,IF(Control!$C$16="High (700 bar)",'Actual H2'!I18*Parameters!$C$26,0))))</f>
        <v>56.603773584905667</v>
      </c>
      <c r="J18" s="12">
        <f>IF(Control!$C$16="None",Parameters!$C$29,IF(Control!$C$16="Low (100 bar)",'Actual H2'!J18*Parameters!$C$28,IF(Control!$C$16="Medium (350 bar)",'Actual H2'!J18*Parameters!$C$27,IF(Control!$C$16="High (700 bar)",'Actual H2'!J18*Parameters!$C$26,0))))</f>
        <v>56.603773584905667</v>
      </c>
      <c r="K18" s="12">
        <f>IF(Control!$C$16="None",Parameters!$C$29,IF(Control!$C$16="Low (100 bar)",'Actual H2'!K18*Parameters!$C$28,IF(Control!$C$16="Medium (350 bar)",'Actual H2'!K18*Parameters!$C$27,IF(Control!$C$16="High (700 bar)",'Actual H2'!K18*Parameters!$C$26,0))))</f>
        <v>54.978113207547167</v>
      </c>
      <c r="L18" s="12">
        <f>IF(Control!$C$16="None",Parameters!$C$29,IF(Control!$C$16="Low (100 bar)",'Actual H2'!L18*Parameters!$C$28,IF(Control!$C$16="Medium (350 bar)",'Actual H2'!L18*Parameters!$C$27,IF(Control!$C$16="High (700 bar)",'Actual H2'!L18*Parameters!$C$26,0))))</f>
        <v>49.612075471698105</v>
      </c>
      <c r="M18" s="12">
        <f>IF(Control!$C$16="None",Parameters!$C$29,IF(Control!$C$16="Low (100 bar)",'Actual H2'!M18*Parameters!$C$28,IF(Control!$C$16="Medium (350 bar)",'Actual H2'!M18*Parameters!$C$27,IF(Control!$C$16="High (700 bar)",'Actual H2'!M18*Parameters!$C$26,0))))</f>
        <v>46.247547169811327</v>
      </c>
      <c r="N18" s="12">
        <f>IF(Control!$C$16="None",Parameters!$C$29,IF(Control!$C$16="Low (100 bar)",'Actual H2'!N18*Parameters!$C$28,IF(Control!$C$16="Medium (350 bar)",'Actual H2'!N18*Parameters!$C$27,IF(Control!$C$16="High (700 bar)",'Actual H2'!N18*Parameters!$C$26,0))))</f>
        <v>50.064905660377356</v>
      </c>
      <c r="O18" s="12">
        <f>IF(Control!$C$16="None",Parameters!$C$29,IF(Control!$C$16="Low (100 bar)",'Actual H2'!O18*Parameters!$C$28,IF(Control!$C$16="Medium (350 bar)",'Actual H2'!O18*Parameters!$C$27,IF(Control!$C$16="High (700 bar)",'Actual H2'!O18*Parameters!$C$26,0))))</f>
        <v>56.323018867924539</v>
      </c>
      <c r="P18" s="12">
        <f>IF(Control!$C$16="None",Parameters!$C$29,IF(Control!$C$16="Low (100 bar)",'Actual H2'!P18*Parameters!$C$28,IF(Control!$C$16="Medium (350 bar)",'Actual H2'!P18*Parameters!$C$27,IF(Control!$C$16="High (700 bar)",'Actual H2'!P18*Parameters!$C$26,0))))</f>
        <v>56.603773584905667</v>
      </c>
      <c r="Q18" s="12">
        <f>IF(Control!$C$16="None",Parameters!$C$29,IF(Control!$C$16="Low (100 bar)",'Actual H2'!Q18*Parameters!$C$28,IF(Control!$C$16="Medium (350 bar)",'Actual H2'!Q18*Parameters!$C$27,IF(Control!$C$16="High (700 bar)",'Actual H2'!Q18*Parameters!$C$26,0))))</f>
        <v>56.603773584905667</v>
      </c>
      <c r="R18" s="12">
        <f>IF(Control!$C$16="None",Parameters!$C$29,IF(Control!$C$16="Low (100 bar)",'Actual H2'!R18*Parameters!$C$28,IF(Control!$C$16="Medium (350 bar)",'Actual H2'!R18*Parameters!$C$27,IF(Control!$C$16="High (700 bar)",'Actual H2'!R18*Parameters!$C$26,0))))</f>
        <v>56.603773584905667</v>
      </c>
      <c r="S18" s="12">
        <f>IF(Control!$C$16="None",Parameters!$C$29,IF(Control!$C$16="Low (100 bar)",'Actual H2'!S18*Parameters!$C$28,IF(Control!$C$16="Medium (350 bar)",'Actual H2'!S18*Parameters!$C$27,IF(Control!$C$16="High (700 bar)",'Actual H2'!S18*Parameters!$C$26,0))))</f>
        <v>56.603773584905667</v>
      </c>
      <c r="T18" s="12">
        <f>IF(Control!$C$16="None",Parameters!$C$29,IF(Control!$C$16="Low (100 bar)",'Actual H2'!T18*Parameters!$C$28,IF(Control!$C$16="Medium (350 bar)",'Actual H2'!T18*Parameters!$C$27,IF(Control!$C$16="High (700 bar)",'Actual H2'!T18*Parameters!$C$26,0))))</f>
        <v>56.603773584905667</v>
      </c>
      <c r="U18" s="12">
        <f>IF(Control!$C$16="None",Parameters!$C$29,IF(Control!$C$16="Low (100 bar)",'Actual H2'!U18*Parameters!$C$28,IF(Control!$C$16="Medium (350 bar)",'Actual H2'!U18*Parameters!$C$27,IF(Control!$C$16="High (700 bar)",'Actual H2'!U18*Parameters!$C$26,0))))</f>
        <v>56.603773584905667</v>
      </c>
      <c r="V18" s="12">
        <f>IF(Control!$C$16="None",Parameters!$C$29,IF(Control!$C$16="Low (100 bar)",'Actual H2'!V18*Parameters!$C$28,IF(Control!$C$16="Medium (350 bar)",'Actual H2'!V18*Parameters!$C$27,IF(Control!$C$16="High (700 bar)",'Actual H2'!V18*Parameters!$C$26,0))))</f>
        <v>56.603773584905667</v>
      </c>
      <c r="W18" s="12">
        <f>IF(Control!$C$16="None",Parameters!$C$29,IF(Control!$C$16="Low (100 bar)",'Actual H2'!W18*Parameters!$C$28,IF(Control!$C$16="Medium (350 bar)",'Actual H2'!W18*Parameters!$C$27,IF(Control!$C$16="High (700 bar)",'Actual H2'!W18*Parameters!$C$26,0))))</f>
        <v>56.603773584905667</v>
      </c>
      <c r="X18" s="12">
        <f>IF(Control!$C$16="None",Parameters!$C$29,IF(Control!$C$16="Low (100 bar)",'Actual H2'!X18*Parameters!$C$28,IF(Control!$C$16="Medium (350 bar)",'Actual H2'!X18*Parameters!$C$27,IF(Control!$C$16="High (700 bar)",'Actual H2'!X18*Parameters!$C$26,0))))</f>
        <v>56.603773584905667</v>
      </c>
      <c r="Y18" s="12">
        <f>IF(Control!$C$16="None",Parameters!$C$29,IF(Control!$C$16="Low (100 bar)",'Actual H2'!Y18*Parameters!$C$28,IF(Control!$C$16="Medium (350 bar)",'Actual H2'!Y18*Parameters!$C$27,IF(Control!$C$16="High (700 bar)",'Actual H2'!Y18*Parameters!$C$26,0))))</f>
        <v>56.603773584905667</v>
      </c>
      <c r="Z18" s="12">
        <f>IF(Control!$C$16="None",Parameters!$C$29,IF(Control!$C$16="Low (100 bar)",'Actual H2'!Z18*Parameters!$C$28,IF(Control!$C$16="Medium (350 bar)",'Actual H2'!Z18*Parameters!$C$27,IF(Control!$C$16="High (700 bar)",'Actual H2'!Z18*Parameters!$C$26,0))))</f>
        <v>56.603773584905667</v>
      </c>
      <c r="AB18" s="7">
        <f t="shared" si="0"/>
        <v>1332.6973584905659</v>
      </c>
    </row>
    <row r="19" spans="2:28" x14ac:dyDescent="0.2">
      <c r="B19" s="6">
        <v>44213</v>
      </c>
      <c r="C19" s="12">
        <f>IF(Control!$C$16="None",Parameters!$C$29,IF(Control!$C$16="Low (100 bar)",'Actual H2'!C19*Parameters!$C$28,IF(Control!$C$16="Medium (350 bar)",'Actual H2'!C19*Parameters!$C$27,IF(Control!$C$16="High (700 bar)",'Actual H2'!C19*Parameters!$C$26,0))))</f>
        <v>56.603773584905667</v>
      </c>
      <c r="D19" s="12">
        <f>IF(Control!$C$16="None",Parameters!$C$29,IF(Control!$C$16="Low (100 bar)",'Actual H2'!D19*Parameters!$C$28,IF(Control!$C$16="Medium (350 bar)",'Actual H2'!D19*Parameters!$C$27,IF(Control!$C$16="High (700 bar)",'Actual H2'!D19*Parameters!$C$26,0))))</f>
        <v>56.603773584905667</v>
      </c>
      <c r="E19" s="12">
        <f>IF(Control!$C$16="None",Parameters!$C$29,IF(Control!$C$16="Low (100 bar)",'Actual H2'!E19*Parameters!$C$28,IF(Control!$C$16="Medium (350 bar)",'Actual H2'!E19*Parameters!$C$27,IF(Control!$C$16="High (700 bar)",'Actual H2'!E19*Parameters!$C$26,0))))</f>
        <v>56.603773584905667</v>
      </c>
      <c r="F19" s="12">
        <f>IF(Control!$C$16="None",Parameters!$C$29,IF(Control!$C$16="Low (100 bar)",'Actual H2'!F19*Parameters!$C$28,IF(Control!$C$16="Medium (350 bar)",'Actual H2'!F19*Parameters!$C$27,IF(Control!$C$16="High (700 bar)",'Actual H2'!F19*Parameters!$C$26,0))))</f>
        <v>56.603773584905667</v>
      </c>
      <c r="G19" s="12">
        <f>IF(Control!$C$16="None",Parameters!$C$29,IF(Control!$C$16="Low (100 bar)",'Actual H2'!G19*Parameters!$C$28,IF(Control!$C$16="Medium (350 bar)",'Actual H2'!G19*Parameters!$C$27,IF(Control!$C$16="High (700 bar)",'Actual H2'!G19*Parameters!$C$26,0))))</f>
        <v>56.603773584905667</v>
      </c>
      <c r="H19" s="12">
        <f>IF(Control!$C$16="None",Parameters!$C$29,IF(Control!$C$16="Low (100 bar)",'Actual H2'!H19*Parameters!$C$28,IF(Control!$C$16="Medium (350 bar)",'Actual H2'!H19*Parameters!$C$27,IF(Control!$C$16="High (700 bar)",'Actual H2'!H19*Parameters!$C$26,0))))</f>
        <v>56.603773584905667</v>
      </c>
      <c r="I19" s="12">
        <f>IF(Control!$C$16="None",Parameters!$C$29,IF(Control!$C$16="Low (100 bar)",'Actual H2'!I19*Parameters!$C$28,IF(Control!$C$16="Medium (350 bar)",'Actual H2'!I19*Parameters!$C$27,IF(Control!$C$16="High (700 bar)",'Actual H2'!I19*Parameters!$C$26,0))))</f>
        <v>56.603773584905667</v>
      </c>
      <c r="J19" s="12">
        <f>IF(Control!$C$16="None",Parameters!$C$29,IF(Control!$C$16="Low (100 bar)",'Actual H2'!J19*Parameters!$C$28,IF(Control!$C$16="Medium (350 bar)",'Actual H2'!J19*Parameters!$C$27,IF(Control!$C$16="High (700 bar)",'Actual H2'!J19*Parameters!$C$26,0))))</f>
        <v>56.603773584905667</v>
      </c>
      <c r="K19" s="12">
        <f>IF(Control!$C$16="None",Parameters!$C$29,IF(Control!$C$16="Low (100 bar)",'Actual H2'!K19*Parameters!$C$28,IF(Control!$C$16="Medium (350 bar)",'Actual H2'!K19*Parameters!$C$27,IF(Control!$C$16="High (700 bar)",'Actual H2'!K19*Parameters!$C$26,0))))</f>
        <v>56.323018867924539</v>
      </c>
      <c r="L19" s="12">
        <f>IF(Control!$C$16="None",Parameters!$C$29,IF(Control!$C$16="Low (100 bar)",'Actual H2'!L19*Parameters!$C$28,IF(Control!$C$16="Medium (350 bar)",'Actual H2'!L19*Parameters!$C$27,IF(Control!$C$16="High (700 bar)",'Actual H2'!L19*Parameters!$C$26,0))))</f>
        <v>52.890566037735852</v>
      </c>
      <c r="M19" s="12">
        <f>IF(Control!$C$16="None",Parameters!$C$29,IF(Control!$C$16="Low (100 bar)",'Actual H2'!M19*Parameters!$C$28,IF(Control!$C$16="Medium (350 bar)",'Actual H2'!M19*Parameters!$C$27,IF(Control!$C$16="High (700 bar)",'Actual H2'!M19*Parameters!$C$26,0))))</f>
        <v>50.064905660377356</v>
      </c>
      <c r="N19" s="12">
        <f>IF(Control!$C$16="None",Parameters!$C$29,IF(Control!$C$16="Low (100 bar)",'Actual H2'!N19*Parameters!$C$28,IF(Control!$C$16="Medium (350 bar)",'Actual H2'!N19*Parameters!$C$27,IF(Control!$C$16="High (700 bar)",'Actual H2'!N19*Parameters!$C$26,0))))</f>
        <v>49.612075471698105</v>
      </c>
      <c r="O19" s="12">
        <f>IF(Control!$C$16="None",Parameters!$C$29,IF(Control!$C$16="Low (100 bar)",'Actual H2'!O19*Parameters!$C$28,IF(Control!$C$16="Medium (350 bar)",'Actual H2'!O19*Parameters!$C$27,IF(Control!$C$16="High (700 bar)",'Actual H2'!O19*Parameters!$C$26,0))))</f>
        <v>45.518490566037741</v>
      </c>
      <c r="P19" s="12">
        <f>IF(Control!$C$16="None",Parameters!$C$29,IF(Control!$C$16="Low (100 bar)",'Actual H2'!P19*Parameters!$C$28,IF(Control!$C$16="Medium (350 bar)",'Actual H2'!P19*Parameters!$C$27,IF(Control!$C$16="High (700 bar)",'Actual H2'!P19*Parameters!$C$26,0))))</f>
        <v>45.518490566037741</v>
      </c>
      <c r="Q19" s="12">
        <f>IF(Control!$C$16="None",Parameters!$C$29,IF(Control!$C$16="Low (100 bar)",'Actual H2'!Q19*Parameters!$C$28,IF(Control!$C$16="Medium (350 bar)",'Actual H2'!Q19*Parameters!$C$27,IF(Control!$C$16="High (700 bar)",'Actual H2'!Q19*Parameters!$C$26,0))))</f>
        <v>41.261886792452835</v>
      </c>
      <c r="R19" s="12">
        <f>IF(Control!$C$16="None",Parameters!$C$29,IF(Control!$C$16="Low (100 bar)",'Actual H2'!R19*Parameters!$C$28,IF(Control!$C$16="Medium (350 bar)",'Actual H2'!R19*Parameters!$C$27,IF(Control!$C$16="High (700 bar)",'Actual H2'!R19*Parameters!$C$26,0))))</f>
        <v>45.971320754716984</v>
      </c>
      <c r="S19" s="12">
        <f>IF(Control!$C$16="None",Parameters!$C$29,IF(Control!$C$16="Low (100 bar)",'Actual H2'!S19*Parameters!$C$28,IF(Control!$C$16="Medium (350 bar)",'Actual H2'!S19*Parameters!$C$27,IF(Control!$C$16="High (700 bar)",'Actual H2'!S19*Parameters!$C$26,0))))</f>
        <v>52.437735849056594</v>
      </c>
      <c r="T19" s="12">
        <f>IF(Control!$C$16="None",Parameters!$C$29,IF(Control!$C$16="Low (100 bar)",'Actual H2'!T19*Parameters!$C$28,IF(Control!$C$16="Medium (350 bar)",'Actual H2'!T19*Parameters!$C$27,IF(Control!$C$16="High (700 bar)",'Actual H2'!T19*Parameters!$C$26,0))))</f>
        <v>55.218113207547177</v>
      </c>
      <c r="U19" s="12">
        <f>IF(Control!$C$16="None",Parameters!$C$29,IF(Control!$C$16="Low (100 bar)",'Actual H2'!U19*Parameters!$C$28,IF(Control!$C$16="Medium (350 bar)",'Actual H2'!U19*Parameters!$C$27,IF(Control!$C$16="High (700 bar)",'Actual H2'!U19*Parameters!$C$26,0))))</f>
        <v>56.323018867924539</v>
      </c>
      <c r="V19" s="12">
        <f>IF(Control!$C$16="None",Parameters!$C$29,IF(Control!$C$16="Low (100 bar)",'Actual H2'!V19*Parameters!$C$28,IF(Control!$C$16="Medium (350 bar)",'Actual H2'!V19*Parameters!$C$27,IF(Control!$C$16="High (700 bar)",'Actual H2'!V19*Parameters!$C$26,0))))</f>
        <v>56.083018867924523</v>
      </c>
      <c r="W19" s="12">
        <f>IF(Control!$C$16="None",Parameters!$C$29,IF(Control!$C$16="Low (100 bar)",'Actual H2'!W19*Parameters!$C$28,IF(Control!$C$16="Medium (350 bar)",'Actual H2'!W19*Parameters!$C$27,IF(Control!$C$16="High (700 bar)",'Actual H2'!W19*Parameters!$C$26,0))))</f>
        <v>55.218113207547177</v>
      </c>
      <c r="X19" s="12">
        <f>IF(Control!$C$16="None",Parameters!$C$29,IF(Control!$C$16="Low (100 bar)",'Actual H2'!X19*Parameters!$C$28,IF(Control!$C$16="Medium (350 bar)",'Actual H2'!X19*Parameters!$C$27,IF(Control!$C$16="High (700 bar)",'Actual H2'!X19*Parameters!$C$26,0))))</f>
        <v>56.313962264150945</v>
      </c>
      <c r="Y19" s="12">
        <f>IF(Control!$C$16="None",Parameters!$C$29,IF(Control!$C$16="Low (100 bar)",'Actual H2'!Y19*Parameters!$C$28,IF(Control!$C$16="Medium (350 bar)",'Actual H2'!Y19*Parameters!$C$27,IF(Control!$C$16="High (700 bar)",'Actual H2'!Y19*Parameters!$C$26,0))))</f>
        <v>56.603773584905667</v>
      </c>
      <c r="Z19" s="12">
        <f>IF(Control!$C$16="None",Parameters!$C$29,IF(Control!$C$16="Low (100 bar)",'Actual H2'!Z19*Parameters!$C$28,IF(Control!$C$16="Medium (350 bar)",'Actual H2'!Z19*Parameters!$C$27,IF(Control!$C$16="High (700 bar)",'Actual H2'!Z19*Parameters!$C$26,0))))</f>
        <v>56.603773584905667</v>
      </c>
      <c r="AB19" s="7">
        <f t="shared" si="0"/>
        <v>1284.7924528301885</v>
      </c>
    </row>
    <row r="20" spans="2:28" x14ac:dyDescent="0.2">
      <c r="B20" s="6">
        <v>44214</v>
      </c>
      <c r="C20" s="12">
        <f>IF(Control!$C$16="None",Parameters!$C$29,IF(Control!$C$16="Low (100 bar)",'Actual H2'!C20*Parameters!$C$28,IF(Control!$C$16="Medium (350 bar)",'Actual H2'!C20*Parameters!$C$27,IF(Control!$C$16="High (700 bar)",'Actual H2'!C20*Parameters!$C$26,0))))</f>
        <v>56.603773584905667</v>
      </c>
      <c r="D20" s="12">
        <f>IF(Control!$C$16="None",Parameters!$C$29,IF(Control!$C$16="Low (100 bar)",'Actual H2'!D20*Parameters!$C$28,IF(Control!$C$16="Medium (350 bar)",'Actual H2'!D20*Parameters!$C$27,IF(Control!$C$16="High (700 bar)",'Actual H2'!D20*Parameters!$C$26,0))))</f>
        <v>56.603773584905667</v>
      </c>
      <c r="E20" s="12">
        <f>IF(Control!$C$16="None",Parameters!$C$29,IF(Control!$C$16="Low (100 bar)",'Actual H2'!E20*Parameters!$C$28,IF(Control!$C$16="Medium (350 bar)",'Actual H2'!E20*Parameters!$C$27,IF(Control!$C$16="High (700 bar)",'Actual H2'!E20*Parameters!$C$26,0))))</f>
        <v>56.603773584905667</v>
      </c>
      <c r="F20" s="12">
        <f>IF(Control!$C$16="None",Parameters!$C$29,IF(Control!$C$16="Low (100 bar)",'Actual H2'!F20*Parameters!$C$28,IF(Control!$C$16="Medium (350 bar)",'Actual H2'!F20*Parameters!$C$27,IF(Control!$C$16="High (700 bar)",'Actual H2'!F20*Parameters!$C$26,0))))</f>
        <v>56.603773584905667</v>
      </c>
      <c r="G20" s="12">
        <f>IF(Control!$C$16="None",Parameters!$C$29,IF(Control!$C$16="Low (100 bar)",'Actual H2'!G20*Parameters!$C$28,IF(Control!$C$16="Medium (350 bar)",'Actual H2'!G20*Parameters!$C$27,IF(Control!$C$16="High (700 bar)",'Actual H2'!G20*Parameters!$C$26,0))))</f>
        <v>56.323018867924539</v>
      </c>
      <c r="H20" s="12">
        <f>IF(Control!$C$16="None",Parameters!$C$29,IF(Control!$C$16="Low (100 bar)",'Actual H2'!H20*Parameters!$C$28,IF(Control!$C$16="Medium (350 bar)",'Actual H2'!H20*Parameters!$C$27,IF(Control!$C$16="High (700 bar)",'Actual H2'!H20*Parameters!$C$26,0))))</f>
        <v>56.603773584905667</v>
      </c>
      <c r="I20" s="12">
        <f>IF(Control!$C$16="None",Parameters!$C$29,IF(Control!$C$16="Low (100 bar)",'Actual H2'!I20*Parameters!$C$28,IF(Control!$C$16="Medium (350 bar)",'Actual H2'!I20*Parameters!$C$27,IF(Control!$C$16="High (700 bar)",'Actual H2'!I20*Parameters!$C$26,0))))</f>
        <v>56.323018867924539</v>
      </c>
      <c r="J20" s="12">
        <f>IF(Control!$C$16="None",Parameters!$C$29,IF(Control!$C$16="Low (100 bar)",'Actual H2'!J20*Parameters!$C$28,IF(Control!$C$16="Medium (350 bar)",'Actual H2'!J20*Parameters!$C$27,IF(Control!$C$16="High (700 bar)",'Actual H2'!J20*Parameters!$C$26,0))))</f>
        <v>55.20905660377359</v>
      </c>
      <c r="K20" s="12">
        <f>IF(Control!$C$16="None",Parameters!$C$29,IF(Control!$C$16="Low (100 bar)",'Actual H2'!K20*Parameters!$C$28,IF(Control!$C$16="Medium (350 bar)",'Actual H2'!K20*Parameters!$C$27,IF(Control!$C$16="High (700 bar)",'Actual H2'!K20*Parameters!$C$26,0))))</f>
        <v>54.978113207547167</v>
      </c>
      <c r="L20" s="12">
        <f>IF(Control!$C$16="None",Parameters!$C$29,IF(Control!$C$16="Low (100 bar)",'Actual H2'!L20*Parameters!$C$28,IF(Control!$C$16="Medium (350 bar)",'Actual H2'!L20*Parameters!$C$27,IF(Control!$C$16="High (700 bar)",'Actual H2'!L20*Parameters!$C$26,0))))</f>
        <v>54.978113207547167</v>
      </c>
      <c r="M20" s="12">
        <f>IF(Control!$C$16="None",Parameters!$C$29,IF(Control!$C$16="Low (100 bar)",'Actual H2'!M20*Parameters!$C$28,IF(Control!$C$16="Medium (350 bar)",'Actual H2'!M20*Parameters!$C$27,IF(Control!$C$16="High (700 bar)",'Actual H2'!M20*Parameters!$C$26,0))))</f>
        <v>54.978113207547167</v>
      </c>
      <c r="N20" s="12">
        <f>IF(Control!$C$16="None",Parameters!$C$29,IF(Control!$C$16="Low (100 bar)",'Actual H2'!N20*Parameters!$C$28,IF(Control!$C$16="Medium (350 bar)",'Actual H2'!N20*Parameters!$C$27,IF(Control!$C$16="High (700 bar)",'Actual H2'!N20*Parameters!$C$26,0))))</f>
        <v>55.20905660377359</v>
      </c>
      <c r="O20" s="12">
        <f>IF(Control!$C$16="None",Parameters!$C$29,IF(Control!$C$16="Low (100 bar)",'Actual H2'!O20*Parameters!$C$28,IF(Control!$C$16="Medium (350 bar)",'Actual H2'!O20*Parameters!$C$27,IF(Control!$C$16="High (700 bar)",'Actual H2'!O20*Parameters!$C$26,0))))</f>
        <v>55.145660377358496</v>
      </c>
      <c r="P20" s="12">
        <f>IF(Control!$C$16="None",Parameters!$C$29,IF(Control!$C$16="Low (100 bar)",'Actual H2'!P20*Parameters!$C$28,IF(Control!$C$16="Medium (350 bar)",'Actual H2'!P20*Parameters!$C$27,IF(Control!$C$16="High (700 bar)",'Actual H2'!P20*Parameters!$C$26,0))))</f>
        <v>55.20905660377359</v>
      </c>
      <c r="Q20" s="12">
        <f>IF(Control!$C$16="None",Parameters!$C$29,IF(Control!$C$16="Low (100 bar)",'Actual H2'!Q20*Parameters!$C$28,IF(Control!$C$16="Medium (350 bar)",'Actual H2'!Q20*Parameters!$C$27,IF(Control!$C$16="High (700 bar)",'Actual H2'!Q20*Parameters!$C$26,0))))</f>
        <v>55.218113207547177</v>
      </c>
      <c r="R20" s="12">
        <f>IF(Control!$C$16="None",Parameters!$C$29,IF(Control!$C$16="Low (100 bar)",'Actual H2'!R20*Parameters!$C$28,IF(Control!$C$16="Medium (350 bar)",'Actual H2'!R20*Parameters!$C$27,IF(Control!$C$16="High (700 bar)",'Actual H2'!R20*Parameters!$C$26,0))))</f>
        <v>55.20905660377359</v>
      </c>
      <c r="S20" s="12">
        <f>IF(Control!$C$16="None",Parameters!$C$29,IF(Control!$C$16="Low (100 bar)",'Actual H2'!S20*Parameters!$C$28,IF(Control!$C$16="Medium (350 bar)",'Actual H2'!S20*Parameters!$C$27,IF(Control!$C$16="High (700 bar)",'Actual H2'!S20*Parameters!$C$26,0))))</f>
        <v>54.978113207547167</v>
      </c>
      <c r="T20" s="12">
        <f>IF(Control!$C$16="None",Parameters!$C$29,IF(Control!$C$16="Low (100 bar)",'Actual H2'!T20*Parameters!$C$28,IF(Control!$C$16="Medium (350 bar)",'Actual H2'!T20*Parameters!$C$27,IF(Control!$C$16="High (700 bar)",'Actual H2'!T20*Parameters!$C$26,0))))</f>
        <v>53.334339622641515</v>
      </c>
      <c r="U20" s="12">
        <f>IF(Control!$C$16="None",Parameters!$C$29,IF(Control!$C$16="Low (100 bar)",'Actual H2'!U20*Parameters!$C$28,IF(Control!$C$16="Medium (350 bar)",'Actual H2'!U20*Parameters!$C$27,IF(Control!$C$16="High (700 bar)",'Actual H2'!U20*Parameters!$C$26,0))))</f>
        <v>52.890566037735852</v>
      </c>
      <c r="V20" s="12">
        <f>IF(Control!$C$16="None",Parameters!$C$29,IF(Control!$C$16="Low (100 bar)",'Actual H2'!V20*Parameters!$C$28,IF(Control!$C$16="Medium (350 bar)",'Actual H2'!V20*Parameters!$C$27,IF(Control!$C$16="High (700 bar)",'Actual H2'!V20*Parameters!$C$26,0))))</f>
        <v>52.437735849056594</v>
      </c>
      <c r="W20" s="12">
        <f>IF(Control!$C$16="None",Parameters!$C$29,IF(Control!$C$16="Low (100 bar)",'Actual H2'!W20*Parameters!$C$28,IF(Control!$C$16="Medium (350 bar)",'Actual H2'!W20*Parameters!$C$27,IF(Control!$C$16="High (700 bar)",'Actual H2'!W20*Parameters!$C$26,0))))</f>
        <v>50.064905660377356</v>
      </c>
      <c r="X20" s="12">
        <f>IF(Control!$C$16="None",Parameters!$C$29,IF(Control!$C$16="Low (100 bar)",'Actual H2'!X20*Parameters!$C$28,IF(Control!$C$16="Medium (350 bar)",'Actual H2'!X20*Parameters!$C$27,IF(Control!$C$16="High (700 bar)",'Actual H2'!X20*Parameters!$C$26,0))))</f>
        <v>45.971320754716984</v>
      </c>
      <c r="Y20" s="12">
        <f>IF(Control!$C$16="None",Parameters!$C$29,IF(Control!$C$16="Low (100 bar)",'Actual H2'!Y20*Parameters!$C$28,IF(Control!$C$16="Medium (350 bar)",'Actual H2'!Y20*Parameters!$C$27,IF(Control!$C$16="High (700 bar)",'Actual H2'!Y20*Parameters!$C$26,0))))</f>
        <v>41.261886792452835</v>
      </c>
      <c r="Z20" s="12">
        <f>IF(Control!$C$16="None",Parameters!$C$29,IF(Control!$C$16="Low (100 bar)",'Actual H2'!Z20*Parameters!$C$28,IF(Control!$C$16="Medium (350 bar)",'Actual H2'!Z20*Parameters!$C$27,IF(Control!$C$16="High (700 bar)",'Actual H2'!Z20*Parameters!$C$26,0))))</f>
        <v>40.102641509433965</v>
      </c>
      <c r="AB20" s="7">
        <f t="shared" si="0"/>
        <v>1282.8407547169813</v>
      </c>
    </row>
    <row r="21" spans="2:28" x14ac:dyDescent="0.2">
      <c r="B21" s="6">
        <v>44215</v>
      </c>
      <c r="C21" s="12">
        <f>IF(Control!$C$16="None",Parameters!$C$29,IF(Control!$C$16="Low (100 bar)",'Actual H2'!C21*Parameters!$C$28,IF(Control!$C$16="Medium (350 bar)",'Actual H2'!C21*Parameters!$C$27,IF(Control!$C$16="High (700 bar)",'Actual H2'!C21*Parameters!$C$26,0))))</f>
        <v>37.901886792452828</v>
      </c>
      <c r="D21" s="12">
        <f>IF(Control!$C$16="None",Parameters!$C$29,IF(Control!$C$16="Low (100 bar)",'Actual H2'!D21*Parameters!$C$28,IF(Control!$C$16="Medium (350 bar)",'Actual H2'!D21*Parameters!$C$27,IF(Control!$C$16="High (700 bar)",'Actual H2'!D21*Parameters!$C$26,0))))</f>
        <v>32.938867924528296</v>
      </c>
      <c r="E21" s="12">
        <f>IF(Control!$C$16="None",Parameters!$C$29,IF(Control!$C$16="Low (100 bar)",'Actual H2'!E21*Parameters!$C$28,IF(Control!$C$16="Medium (350 bar)",'Actual H2'!E21*Parameters!$C$27,IF(Control!$C$16="High (700 bar)",'Actual H2'!E21*Parameters!$C$26,0))))</f>
        <v>30.357735849056599</v>
      </c>
      <c r="F21" s="12">
        <f>IF(Control!$C$16="None",Parameters!$C$29,IF(Control!$C$16="Low (100 bar)",'Actual H2'!F21*Parameters!$C$28,IF(Control!$C$16="Medium (350 bar)",'Actual H2'!F21*Parameters!$C$27,IF(Control!$C$16="High (700 bar)",'Actual H2'!F21*Parameters!$C$26,0))))</f>
        <v>30.357735849056599</v>
      </c>
      <c r="G21" s="12">
        <f>IF(Control!$C$16="None",Parameters!$C$29,IF(Control!$C$16="Low (100 bar)",'Actual H2'!G21*Parameters!$C$28,IF(Control!$C$16="Medium (350 bar)",'Actual H2'!G21*Parameters!$C$27,IF(Control!$C$16="High (700 bar)",'Actual H2'!G21*Parameters!$C$26,0))))</f>
        <v>31.698113207547166</v>
      </c>
      <c r="H21" s="12">
        <f>IF(Control!$C$16="None",Parameters!$C$29,IF(Control!$C$16="Low (100 bar)",'Actual H2'!H21*Parameters!$C$28,IF(Control!$C$16="Medium (350 bar)",'Actual H2'!H21*Parameters!$C$27,IF(Control!$C$16="High (700 bar)",'Actual H2'!H21*Parameters!$C$26,0))))</f>
        <v>30.357735849056599</v>
      </c>
      <c r="I21" s="12">
        <f>IF(Control!$C$16="None",Parameters!$C$29,IF(Control!$C$16="Low (100 bar)",'Actual H2'!I21*Parameters!$C$28,IF(Control!$C$16="Medium (350 bar)",'Actual H2'!I21*Parameters!$C$27,IF(Control!$C$16="High (700 bar)",'Actual H2'!I21*Parameters!$C$26,0))))</f>
        <v>30.357735849056599</v>
      </c>
      <c r="J21" s="12">
        <f>IF(Control!$C$16="None",Parameters!$C$29,IF(Control!$C$16="Low (100 bar)",'Actual H2'!J21*Parameters!$C$28,IF(Control!$C$16="Medium (350 bar)",'Actual H2'!J21*Parameters!$C$27,IF(Control!$C$16="High (700 bar)",'Actual H2'!J21*Parameters!$C$26,0))))</f>
        <v>31.698113207547166</v>
      </c>
      <c r="K21" s="12">
        <f>IF(Control!$C$16="None",Parameters!$C$29,IF(Control!$C$16="Low (100 bar)",'Actual H2'!K21*Parameters!$C$28,IF(Control!$C$16="Medium (350 bar)",'Actual H2'!K21*Parameters!$C$27,IF(Control!$C$16="High (700 bar)",'Actual H2'!K21*Parameters!$C$26,0))))</f>
        <v>30.357735849056599</v>
      </c>
      <c r="L21" s="12">
        <f>IF(Control!$C$16="None",Parameters!$C$29,IF(Control!$C$16="Low (100 bar)",'Actual H2'!L21*Parameters!$C$28,IF(Control!$C$16="Medium (350 bar)",'Actual H2'!L21*Parameters!$C$27,IF(Control!$C$16="High (700 bar)",'Actual H2'!L21*Parameters!$C$26,0))))</f>
        <v>29.334339622641508</v>
      </c>
      <c r="M21" s="12">
        <f>IF(Control!$C$16="None",Parameters!$C$29,IF(Control!$C$16="Low (100 bar)",'Actual H2'!M21*Parameters!$C$28,IF(Control!$C$16="Medium (350 bar)",'Actual H2'!M21*Parameters!$C$27,IF(Control!$C$16="High (700 bar)",'Actual H2'!M21*Parameters!$C$26,0))))</f>
        <v>23.990943396226413</v>
      </c>
      <c r="N21" s="12">
        <f>IF(Control!$C$16="None",Parameters!$C$29,IF(Control!$C$16="Low (100 bar)",'Actual H2'!N21*Parameters!$C$28,IF(Control!$C$16="Medium (350 bar)",'Actual H2'!N21*Parameters!$C$27,IF(Control!$C$16="High (700 bar)",'Actual H2'!N21*Parameters!$C$26,0))))</f>
        <v>17.769056603773585</v>
      </c>
      <c r="O21" s="12">
        <f>IF(Control!$C$16="None",Parameters!$C$29,IF(Control!$C$16="Low (100 bar)",'Actual H2'!O21*Parameters!$C$28,IF(Control!$C$16="Medium (350 bar)",'Actual H2'!O21*Parameters!$C$27,IF(Control!$C$16="High (700 bar)",'Actual H2'!O21*Parameters!$C$26,0))))</f>
        <v>13.616603773584908</v>
      </c>
      <c r="P21" s="12">
        <f>IF(Control!$C$16="None",Parameters!$C$29,IF(Control!$C$16="Low (100 bar)",'Actual H2'!P21*Parameters!$C$28,IF(Control!$C$16="Medium (350 bar)",'Actual H2'!P21*Parameters!$C$27,IF(Control!$C$16="High (700 bar)",'Actual H2'!P21*Parameters!$C$26,0))))</f>
        <v>11.415849056603774</v>
      </c>
      <c r="Q21" s="12">
        <f>IF(Control!$C$16="None",Parameters!$C$29,IF(Control!$C$16="Low (100 bar)",'Actual H2'!Q21*Parameters!$C$28,IF(Control!$C$16="Medium (350 bar)",'Actual H2'!Q21*Parameters!$C$27,IF(Control!$C$16="High (700 bar)",'Actual H2'!Q21*Parameters!$C$26,0))))</f>
        <v>8.8075471698113201</v>
      </c>
      <c r="R21" s="12">
        <f>IF(Control!$C$16="None",Parameters!$C$29,IF(Control!$C$16="Low (100 bar)",'Actual H2'!R21*Parameters!$C$28,IF(Control!$C$16="Medium (350 bar)",'Actual H2'!R21*Parameters!$C$27,IF(Control!$C$16="High (700 bar)",'Actual H2'!R21*Parameters!$C$26,0))))</f>
        <v>5.6467924528301889</v>
      </c>
      <c r="S21" s="12">
        <f>IF(Control!$C$16="None",Parameters!$C$29,IF(Control!$C$16="Low (100 bar)",'Actual H2'!S21*Parameters!$C$28,IF(Control!$C$16="Medium (350 bar)",'Actual H2'!S21*Parameters!$C$27,IF(Control!$C$16="High (700 bar)",'Actual H2'!S21*Parameters!$C$26,0))))</f>
        <v>3.1290566037735852</v>
      </c>
      <c r="T21" s="12">
        <f>IF(Control!$C$16="None",Parameters!$C$29,IF(Control!$C$16="Low (100 bar)",'Actual H2'!T21*Parameters!$C$28,IF(Control!$C$16="Medium (350 bar)",'Actual H2'!T21*Parameters!$C$27,IF(Control!$C$16="High (700 bar)",'Actual H2'!T21*Parameters!$C$26,0))))</f>
        <v>1.1456603773584904</v>
      </c>
      <c r="U21" s="12">
        <f>IF(Control!$C$16="None",Parameters!$C$29,IF(Control!$C$16="Low (100 bar)",'Actual H2'!U21*Parameters!$C$28,IF(Control!$C$16="Medium (350 bar)",'Actual H2'!U21*Parameters!$C$27,IF(Control!$C$16="High (700 bar)",'Actual H2'!U21*Parameters!$C$26,0))))</f>
        <v>0</v>
      </c>
      <c r="V21" s="12">
        <f>IF(Control!$C$16="None",Parameters!$C$29,IF(Control!$C$16="Low (100 bar)",'Actual H2'!V21*Parameters!$C$28,IF(Control!$C$16="Medium (350 bar)",'Actual H2'!V21*Parameters!$C$27,IF(Control!$C$16="High (700 bar)",'Actual H2'!V21*Parameters!$C$26,0))))</f>
        <v>0</v>
      </c>
      <c r="W21" s="12">
        <f>IF(Control!$C$16="None",Parameters!$C$29,IF(Control!$C$16="Low (100 bar)",'Actual H2'!W21*Parameters!$C$28,IF(Control!$C$16="Medium (350 bar)",'Actual H2'!W21*Parameters!$C$27,IF(Control!$C$16="High (700 bar)",'Actual H2'!W21*Parameters!$C$26,0))))</f>
        <v>0</v>
      </c>
      <c r="X21" s="12">
        <f>IF(Control!$C$16="None",Parameters!$C$29,IF(Control!$C$16="Low (100 bar)",'Actual H2'!X21*Parameters!$C$28,IF(Control!$C$16="Medium (350 bar)",'Actual H2'!X21*Parameters!$C$27,IF(Control!$C$16="High (700 bar)",'Actual H2'!X21*Parameters!$C$26,0))))</f>
        <v>0</v>
      </c>
      <c r="Y21" s="12">
        <f>IF(Control!$C$16="None",Parameters!$C$29,IF(Control!$C$16="Low (100 bar)",'Actual H2'!Y21*Parameters!$C$28,IF(Control!$C$16="Medium (350 bar)",'Actual H2'!Y21*Parameters!$C$27,IF(Control!$C$16="High (700 bar)",'Actual H2'!Y21*Parameters!$C$26,0))))</f>
        <v>0</v>
      </c>
      <c r="Z21" s="12">
        <f>IF(Control!$C$16="None",Parameters!$C$29,IF(Control!$C$16="Low (100 bar)",'Actual H2'!Z21*Parameters!$C$28,IF(Control!$C$16="Medium (350 bar)",'Actual H2'!Z21*Parameters!$C$27,IF(Control!$C$16="High (700 bar)",'Actual H2'!Z21*Parameters!$C$26,0))))</f>
        <v>0</v>
      </c>
      <c r="AB21" s="7">
        <f t="shared" si="0"/>
        <v>400.88150943396221</v>
      </c>
    </row>
    <row r="22" spans="2:28" x14ac:dyDescent="0.2">
      <c r="B22" s="6">
        <v>44216</v>
      </c>
      <c r="C22" s="12">
        <f>IF(Control!$C$16="None",Parameters!$C$29,IF(Control!$C$16="Low (100 bar)",'Actual H2'!C22*Parameters!$C$28,IF(Control!$C$16="Medium (350 bar)",'Actual H2'!C22*Parameters!$C$27,IF(Control!$C$16="High (700 bar)",'Actual H2'!C22*Parameters!$C$26,0))))</f>
        <v>0</v>
      </c>
      <c r="D22" s="12">
        <f>IF(Control!$C$16="None",Parameters!$C$29,IF(Control!$C$16="Low (100 bar)",'Actual H2'!D22*Parameters!$C$28,IF(Control!$C$16="Medium (350 bar)",'Actual H2'!D22*Parameters!$C$27,IF(Control!$C$16="High (700 bar)",'Actual H2'!D22*Parameters!$C$26,0))))</f>
        <v>0</v>
      </c>
      <c r="E22" s="12">
        <f>IF(Control!$C$16="None",Parameters!$C$29,IF(Control!$C$16="Low (100 bar)",'Actual H2'!E22*Parameters!$C$28,IF(Control!$C$16="Medium (350 bar)",'Actual H2'!E22*Parameters!$C$27,IF(Control!$C$16="High (700 bar)",'Actual H2'!E22*Parameters!$C$26,0))))</f>
        <v>1.7252830188679242</v>
      </c>
      <c r="F22" s="12">
        <f>IF(Control!$C$16="None",Parameters!$C$29,IF(Control!$C$16="Low (100 bar)",'Actual H2'!F22*Parameters!$C$28,IF(Control!$C$16="Medium (350 bar)",'Actual H2'!F22*Parameters!$C$27,IF(Control!$C$16="High (700 bar)",'Actual H2'!F22*Parameters!$C$26,0))))</f>
        <v>2.757735849056604</v>
      </c>
      <c r="G22" s="12">
        <f>IF(Control!$C$16="None",Parameters!$C$29,IF(Control!$C$16="Low (100 bar)",'Actual H2'!G22*Parameters!$C$28,IF(Control!$C$16="Medium (350 bar)",'Actual H2'!G22*Parameters!$C$27,IF(Control!$C$16="High (700 bar)",'Actual H2'!G22*Parameters!$C$26,0))))</f>
        <v>3.5003773584905669</v>
      </c>
      <c r="H22" s="12">
        <f>IF(Control!$C$16="None",Parameters!$C$29,IF(Control!$C$16="Low (100 bar)",'Actual H2'!H22*Parameters!$C$28,IF(Control!$C$16="Medium (350 bar)",'Actual H2'!H22*Parameters!$C$27,IF(Control!$C$16="High (700 bar)",'Actual H2'!H22*Parameters!$C$26,0))))</f>
        <v>4.3154716981132077</v>
      </c>
      <c r="I22" s="12">
        <f>IF(Control!$C$16="None",Parameters!$C$29,IF(Control!$C$16="Low (100 bar)",'Actual H2'!I22*Parameters!$C$28,IF(Control!$C$16="Medium (350 bar)",'Actual H2'!I22*Parameters!$C$27,IF(Control!$C$16="High (700 bar)",'Actual H2'!I22*Parameters!$C$26,0))))</f>
        <v>7.1773584905660375</v>
      </c>
      <c r="J22" s="12">
        <f>IF(Control!$C$16="None",Parameters!$C$29,IF(Control!$C$16="Low (100 bar)",'Actual H2'!J22*Parameters!$C$28,IF(Control!$C$16="Medium (350 bar)",'Actual H2'!J22*Parameters!$C$27,IF(Control!$C$16="High (700 bar)",'Actual H2'!J22*Parameters!$C$26,0))))</f>
        <v>10.111698113207549</v>
      </c>
      <c r="K22" s="12">
        <f>IF(Control!$C$16="None",Parameters!$C$29,IF(Control!$C$16="Low (100 bar)",'Actual H2'!K22*Parameters!$C$28,IF(Control!$C$16="Medium (350 bar)",'Actual H2'!K22*Parameters!$C$27,IF(Control!$C$16="High (700 bar)",'Actual H2'!K22*Parameters!$C$26,0))))</f>
        <v>12.842264150943397</v>
      </c>
      <c r="L22" s="12">
        <f>IF(Control!$C$16="None",Parameters!$C$29,IF(Control!$C$16="Low (100 bar)",'Actual H2'!L22*Parameters!$C$28,IF(Control!$C$16="Medium (350 bar)",'Actual H2'!L22*Parameters!$C$27,IF(Control!$C$16="High (700 bar)",'Actual H2'!L22*Parameters!$C$26,0))))</f>
        <v>12.842264150943397</v>
      </c>
      <c r="M22" s="12">
        <f>IF(Control!$C$16="None",Parameters!$C$29,IF(Control!$C$16="Low (100 bar)",'Actual H2'!M22*Parameters!$C$28,IF(Control!$C$16="Medium (350 bar)",'Actual H2'!M22*Parameters!$C$27,IF(Control!$C$16="High (700 bar)",'Actual H2'!M22*Parameters!$C$26,0))))</f>
        <v>11.415849056603774</v>
      </c>
      <c r="N22" s="12">
        <f>IF(Control!$C$16="None",Parameters!$C$29,IF(Control!$C$16="Low (100 bar)",'Actual H2'!N22*Parameters!$C$28,IF(Control!$C$16="Medium (350 bar)",'Actual H2'!N22*Parameters!$C$27,IF(Control!$C$16="High (700 bar)",'Actual H2'!N22*Parameters!$C$26,0))))</f>
        <v>9.4596226415094335</v>
      </c>
      <c r="O22" s="12">
        <f>IF(Control!$C$16="None",Parameters!$C$29,IF(Control!$C$16="Low (100 bar)",'Actual H2'!O22*Parameters!$C$28,IF(Control!$C$16="Medium (350 bar)",'Actual H2'!O22*Parameters!$C$27,IF(Control!$C$16="High (700 bar)",'Actual H2'!O22*Parameters!$C$26,0))))</f>
        <v>7.7207547169811335</v>
      </c>
      <c r="P22" s="12">
        <f>IF(Control!$C$16="None",Parameters!$C$29,IF(Control!$C$16="Low (100 bar)",'Actual H2'!P22*Parameters!$C$28,IF(Control!$C$16="Medium (350 bar)",'Actual H2'!P22*Parameters!$C$27,IF(Control!$C$16="High (700 bar)",'Actual H2'!P22*Parameters!$C$26,0))))</f>
        <v>7.7207547169811335</v>
      </c>
      <c r="Q22" s="12">
        <f>IF(Control!$C$16="None",Parameters!$C$29,IF(Control!$C$16="Low (100 bar)",'Actual H2'!Q22*Parameters!$C$28,IF(Control!$C$16="Medium (350 bar)",'Actual H2'!Q22*Parameters!$C$27,IF(Control!$C$16="High (700 bar)",'Actual H2'!Q22*Parameters!$C$26,0))))</f>
        <v>9.4596226415094335</v>
      </c>
      <c r="R22" s="12">
        <f>IF(Control!$C$16="None",Parameters!$C$29,IF(Control!$C$16="Low (100 bar)",'Actual H2'!R22*Parameters!$C$28,IF(Control!$C$16="Medium (350 bar)",'Actual H2'!R22*Parameters!$C$27,IF(Control!$C$16="High (700 bar)",'Actual H2'!R22*Parameters!$C$26,0))))</f>
        <v>10.111698113207549</v>
      </c>
      <c r="S22" s="12">
        <f>IF(Control!$C$16="None",Parameters!$C$29,IF(Control!$C$16="Low (100 bar)",'Actual H2'!S22*Parameters!$C$28,IF(Control!$C$16="Medium (350 bar)",'Actual H2'!S22*Parameters!$C$27,IF(Control!$C$16="High (700 bar)",'Actual H2'!S22*Parameters!$C$26,0))))</f>
        <v>10.111698113207549</v>
      </c>
      <c r="T22" s="12">
        <f>IF(Control!$C$16="None",Parameters!$C$29,IF(Control!$C$16="Low (100 bar)",'Actual H2'!T22*Parameters!$C$28,IF(Control!$C$16="Medium (350 bar)",'Actual H2'!T22*Parameters!$C$27,IF(Control!$C$16="High (700 bar)",'Actual H2'!T22*Parameters!$C$26,0))))</f>
        <v>8.2641509433962259</v>
      </c>
      <c r="U22" s="12">
        <f>IF(Control!$C$16="None",Parameters!$C$29,IF(Control!$C$16="Low (100 bar)",'Actual H2'!U22*Parameters!$C$28,IF(Control!$C$16="Medium (350 bar)",'Actual H2'!U22*Parameters!$C$27,IF(Control!$C$16="High (700 bar)",'Actual H2'!U22*Parameters!$C$26,0))))</f>
        <v>8.2641509433962259</v>
      </c>
      <c r="V22" s="12">
        <f>IF(Control!$C$16="None",Parameters!$C$29,IF(Control!$C$16="Low (100 bar)",'Actual H2'!V22*Parameters!$C$28,IF(Control!$C$16="Medium (350 bar)",'Actual H2'!V22*Parameters!$C$27,IF(Control!$C$16="High (700 bar)",'Actual H2'!V22*Parameters!$C$26,0))))</f>
        <v>15.939622641509436</v>
      </c>
      <c r="W22" s="12">
        <f>IF(Control!$C$16="None",Parameters!$C$29,IF(Control!$C$16="Low (100 bar)",'Actual H2'!W22*Parameters!$C$28,IF(Control!$C$16="Medium (350 bar)",'Actual H2'!W22*Parameters!$C$27,IF(Control!$C$16="High (700 bar)",'Actual H2'!W22*Parameters!$C$26,0))))</f>
        <v>30.357735849056599</v>
      </c>
      <c r="X22" s="12">
        <f>IF(Control!$C$16="None",Parameters!$C$29,IF(Control!$C$16="Low (100 bar)",'Actual H2'!X22*Parameters!$C$28,IF(Control!$C$16="Medium (350 bar)",'Actual H2'!X22*Parameters!$C$27,IF(Control!$C$16="High (700 bar)",'Actual H2'!X22*Parameters!$C$26,0))))</f>
        <v>45.518490566037741</v>
      </c>
      <c r="Y22" s="12">
        <f>IF(Control!$C$16="None",Parameters!$C$29,IF(Control!$C$16="Low (100 bar)",'Actual H2'!Y22*Parameters!$C$28,IF(Control!$C$16="Medium (350 bar)",'Actual H2'!Y22*Parameters!$C$27,IF(Control!$C$16="High (700 bar)",'Actual H2'!Y22*Parameters!$C$26,0))))</f>
        <v>52.890566037735852</v>
      </c>
      <c r="Z22" s="12">
        <f>IF(Control!$C$16="None",Parameters!$C$29,IF(Control!$C$16="Low (100 bar)",'Actual H2'!Z22*Parameters!$C$28,IF(Control!$C$16="Medium (350 bar)",'Actual H2'!Z22*Parameters!$C$27,IF(Control!$C$16="High (700 bar)",'Actual H2'!Z22*Parameters!$C$26,0))))</f>
        <v>56.083018867924523</v>
      </c>
      <c r="AB22" s="7">
        <f t="shared" si="0"/>
        <v>338.59018867924533</v>
      </c>
    </row>
    <row r="23" spans="2:28" x14ac:dyDescent="0.2">
      <c r="B23" s="6">
        <v>44217</v>
      </c>
      <c r="C23" s="12">
        <f>IF(Control!$C$16="None",Parameters!$C$29,IF(Control!$C$16="Low (100 bar)",'Actual H2'!C23*Parameters!$C$28,IF(Control!$C$16="Medium (350 bar)",'Actual H2'!C23*Parameters!$C$27,IF(Control!$C$16="High (700 bar)",'Actual H2'!C23*Parameters!$C$26,0))))</f>
        <v>56.313962264150945</v>
      </c>
      <c r="D23" s="12">
        <f>IF(Control!$C$16="None",Parameters!$C$29,IF(Control!$C$16="Low (100 bar)",'Actual H2'!D23*Parameters!$C$28,IF(Control!$C$16="Medium (350 bar)",'Actual H2'!D23*Parameters!$C$27,IF(Control!$C$16="High (700 bar)",'Actual H2'!D23*Parameters!$C$26,0))))</f>
        <v>56.603773584905667</v>
      </c>
      <c r="E23" s="12">
        <f>IF(Control!$C$16="None",Parameters!$C$29,IF(Control!$C$16="Low (100 bar)",'Actual H2'!E23*Parameters!$C$28,IF(Control!$C$16="Medium (350 bar)",'Actual H2'!E23*Parameters!$C$27,IF(Control!$C$16="High (700 bar)",'Actual H2'!E23*Parameters!$C$26,0))))</f>
        <v>56.603773584905667</v>
      </c>
      <c r="F23" s="12">
        <f>IF(Control!$C$16="None",Parameters!$C$29,IF(Control!$C$16="Low (100 bar)",'Actual H2'!F23*Parameters!$C$28,IF(Control!$C$16="Medium (350 bar)",'Actual H2'!F23*Parameters!$C$27,IF(Control!$C$16="High (700 bar)",'Actual H2'!F23*Parameters!$C$26,0))))</f>
        <v>56.603773584905667</v>
      </c>
      <c r="G23" s="12">
        <f>IF(Control!$C$16="None",Parameters!$C$29,IF(Control!$C$16="Low (100 bar)",'Actual H2'!G23*Parameters!$C$28,IF(Control!$C$16="Medium (350 bar)",'Actual H2'!G23*Parameters!$C$27,IF(Control!$C$16="High (700 bar)",'Actual H2'!G23*Parameters!$C$26,0))))</f>
        <v>56.603773584905667</v>
      </c>
      <c r="H23" s="12">
        <f>IF(Control!$C$16="None",Parameters!$C$29,IF(Control!$C$16="Low (100 bar)",'Actual H2'!H23*Parameters!$C$28,IF(Control!$C$16="Medium (350 bar)",'Actual H2'!H23*Parameters!$C$27,IF(Control!$C$16="High (700 bar)",'Actual H2'!H23*Parameters!$C$26,0))))</f>
        <v>56.603773584905667</v>
      </c>
      <c r="I23" s="12">
        <f>IF(Control!$C$16="None",Parameters!$C$29,IF(Control!$C$16="Low (100 bar)",'Actual H2'!I23*Parameters!$C$28,IF(Control!$C$16="Medium (350 bar)",'Actual H2'!I23*Parameters!$C$27,IF(Control!$C$16="High (700 bar)",'Actual H2'!I23*Parameters!$C$26,0))))</f>
        <v>56.603773584905667</v>
      </c>
      <c r="J23" s="12">
        <f>IF(Control!$C$16="None",Parameters!$C$29,IF(Control!$C$16="Low (100 bar)",'Actual H2'!J23*Parameters!$C$28,IF(Control!$C$16="Medium (350 bar)",'Actual H2'!J23*Parameters!$C$27,IF(Control!$C$16="High (700 bar)",'Actual H2'!J23*Parameters!$C$26,0))))</f>
        <v>56.603773584905667</v>
      </c>
      <c r="K23" s="12">
        <f>IF(Control!$C$16="None",Parameters!$C$29,IF(Control!$C$16="Low (100 bar)",'Actual H2'!K23*Parameters!$C$28,IF(Control!$C$16="Medium (350 bar)",'Actual H2'!K23*Parameters!$C$27,IF(Control!$C$16="High (700 bar)",'Actual H2'!K23*Parameters!$C$26,0))))</f>
        <v>56.603773584905667</v>
      </c>
      <c r="L23" s="12">
        <f>IF(Control!$C$16="None",Parameters!$C$29,IF(Control!$C$16="Low (100 bar)",'Actual H2'!L23*Parameters!$C$28,IF(Control!$C$16="Medium (350 bar)",'Actual H2'!L23*Parameters!$C$27,IF(Control!$C$16="High (700 bar)",'Actual H2'!L23*Parameters!$C$26,0))))</f>
        <v>56.603773584905667</v>
      </c>
      <c r="M23" s="12">
        <f>IF(Control!$C$16="None",Parameters!$C$29,IF(Control!$C$16="Low (100 bar)",'Actual H2'!M23*Parameters!$C$28,IF(Control!$C$16="Medium (350 bar)",'Actual H2'!M23*Parameters!$C$27,IF(Control!$C$16="High (700 bar)",'Actual H2'!M23*Parameters!$C$26,0))))</f>
        <v>56.603773584905667</v>
      </c>
      <c r="N23" s="12">
        <f>IF(Control!$C$16="None",Parameters!$C$29,IF(Control!$C$16="Low (100 bar)",'Actual H2'!N23*Parameters!$C$28,IF(Control!$C$16="Medium (350 bar)",'Actual H2'!N23*Parameters!$C$27,IF(Control!$C$16="High (700 bar)",'Actual H2'!N23*Parameters!$C$26,0))))</f>
        <v>56.603773584905667</v>
      </c>
      <c r="O23" s="12">
        <f>IF(Control!$C$16="None",Parameters!$C$29,IF(Control!$C$16="Low (100 bar)",'Actual H2'!O23*Parameters!$C$28,IF(Control!$C$16="Medium (350 bar)",'Actual H2'!O23*Parameters!$C$27,IF(Control!$C$16="High (700 bar)",'Actual H2'!O23*Parameters!$C$26,0))))</f>
        <v>56.603773584905667</v>
      </c>
      <c r="P23" s="12">
        <f>IF(Control!$C$16="None",Parameters!$C$29,IF(Control!$C$16="Low (100 bar)",'Actual H2'!P23*Parameters!$C$28,IF(Control!$C$16="Medium (350 bar)",'Actual H2'!P23*Parameters!$C$27,IF(Control!$C$16="High (700 bar)",'Actual H2'!P23*Parameters!$C$26,0))))</f>
        <v>56.603773584905667</v>
      </c>
      <c r="Q23" s="12">
        <f>IF(Control!$C$16="None",Parameters!$C$29,IF(Control!$C$16="Low (100 bar)",'Actual H2'!Q23*Parameters!$C$28,IF(Control!$C$16="Medium (350 bar)",'Actual H2'!Q23*Parameters!$C$27,IF(Control!$C$16="High (700 bar)",'Actual H2'!Q23*Parameters!$C$26,0))))</f>
        <v>56.603773584905667</v>
      </c>
      <c r="R23" s="12">
        <f>IF(Control!$C$16="None",Parameters!$C$29,IF(Control!$C$16="Low (100 bar)",'Actual H2'!R23*Parameters!$C$28,IF(Control!$C$16="Medium (350 bar)",'Actual H2'!R23*Parameters!$C$27,IF(Control!$C$16="High (700 bar)",'Actual H2'!R23*Parameters!$C$26,0))))</f>
        <v>56.603773584905667</v>
      </c>
      <c r="S23" s="12">
        <f>IF(Control!$C$16="None",Parameters!$C$29,IF(Control!$C$16="Low (100 bar)",'Actual H2'!S23*Parameters!$C$28,IF(Control!$C$16="Medium (350 bar)",'Actual H2'!S23*Parameters!$C$27,IF(Control!$C$16="High (700 bar)",'Actual H2'!S23*Parameters!$C$26,0))))</f>
        <v>56.603773584905667</v>
      </c>
      <c r="T23" s="12">
        <f>IF(Control!$C$16="None",Parameters!$C$29,IF(Control!$C$16="Low (100 bar)",'Actual H2'!T23*Parameters!$C$28,IF(Control!$C$16="Medium (350 bar)",'Actual H2'!T23*Parameters!$C$27,IF(Control!$C$16="High (700 bar)",'Actual H2'!T23*Parameters!$C$26,0))))</f>
        <v>56.603773584905667</v>
      </c>
      <c r="U23" s="12">
        <f>IF(Control!$C$16="None",Parameters!$C$29,IF(Control!$C$16="Low (100 bar)",'Actual H2'!U23*Parameters!$C$28,IF(Control!$C$16="Medium (350 bar)",'Actual H2'!U23*Parameters!$C$27,IF(Control!$C$16="High (700 bar)",'Actual H2'!U23*Parameters!$C$26,0))))</f>
        <v>56.603773584905667</v>
      </c>
      <c r="V23" s="12">
        <f>IF(Control!$C$16="None",Parameters!$C$29,IF(Control!$C$16="Low (100 bar)",'Actual H2'!V23*Parameters!$C$28,IF(Control!$C$16="Medium (350 bar)",'Actual H2'!V23*Parameters!$C$27,IF(Control!$C$16="High (700 bar)",'Actual H2'!V23*Parameters!$C$26,0))))</f>
        <v>56.603773584905667</v>
      </c>
      <c r="W23" s="12">
        <f>IF(Control!$C$16="None",Parameters!$C$29,IF(Control!$C$16="Low (100 bar)",'Actual H2'!W23*Parameters!$C$28,IF(Control!$C$16="Medium (350 bar)",'Actual H2'!W23*Parameters!$C$27,IF(Control!$C$16="High (700 bar)",'Actual H2'!W23*Parameters!$C$26,0))))</f>
        <v>56.603773584905667</v>
      </c>
      <c r="X23" s="12">
        <f>IF(Control!$C$16="None",Parameters!$C$29,IF(Control!$C$16="Low (100 bar)",'Actual H2'!X23*Parameters!$C$28,IF(Control!$C$16="Medium (350 bar)",'Actual H2'!X23*Parameters!$C$27,IF(Control!$C$16="High (700 bar)",'Actual H2'!X23*Parameters!$C$26,0))))</f>
        <v>56.603773584905667</v>
      </c>
      <c r="Y23" s="12">
        <f>IF(Control!$C$16="None",Parameters!$C$29,IF(Control!$C$16="Low (100 bar)",'Actual H2'!Y23*Parameters!$C$28,IF(Control!$C$16="Medium (350 bar)",'Actual H2'!Y23*Parameters!$C$27,IF(Control!$C$16="High (700 bar)",'Actual H2'!Y23*Parameters!$C$26,0))))</f>
        <v>56.603773584905667</v>
      </c>
      <c r="Z23" s="12">
        <f>IF(Control!$C$16="None",Parameters!$C$29,IF(Control!$C$16="Low (100 bar)",'Actual H2'!Z23*Parameters!$C$28,IF(Control!$C$16="Medium (350 bar)",'Actual H2'!Z23*Parameters!$C$27,IF(Control!$C$16="High (700 bar)",'Actual H2'!Z23*Parameters!$C$26,0))))</f>
        <v>56.603773584905667</v>
      </c>
      <c r="AB23" s="7">
        <f t="shared" si="0"/>
        <v>1358.2007547169808</v>
      </c>
    </row>
    <row r="24" spans="2:28" x14ac:dyDescent="0.2">
      <c r="B24" s="6">
        <v>44218</v>
      </c>
      <c r="C24" s="12">
        <f>IF(Control!$C$16="None",Parameters!$C$29,IF(Control!$C$16="Low (100 bar)",'Actual H2'!C24*Parameters!$C$28,IF(Control!$C$16="Medium (350 bar)",'Actual H2'!C24*Parameters!$C$27,IF(Control!$C$16="High (700 bar)",'Actual H2'!C24*Parameters!$C$26,0))))</f>
        <v>56.603773584905667</v>
      </c>
      <c r="D24" s="12">
        <f>IF(Control!$C$16="None",Parameters!$C$29,IF(Control!$C$16="Low (100 bar)",'Actual H2'!D24*Parameters!$C$28,IF(Control!$C$16="Medium (350 bar)",'Actual H2'!D24*Parameters!$C$27,IF(Control!$C$16="High (700 bar)",'Actual H2'!D24*Parameters!$C$26,0))))</f>
        <v>56.603773584905667</v>
      </c>
      <c r="E24" s="12">
        <f>IF(Control!$C$16="None",Parameters!$C$29,IF(Control!$C$16="Low (100 bar)",'Actual H2'!E24*Parameters!$C$28,IF(Control!$C$16="Medium (350 bar)",'Actual H2'!E24*Parameters!$C$27,IF(Control!$C$16="High (700 bar)",'Actual H2'!E24*Parameters!$C$26,0))))</f>
        <v>56.603773584905667</v>
      </c>
      <c r="F24" s="12">
        <f>IF(Control!$C$16="None",Parameters!$C$29,IF(Control!$C$16="Low (100 bar)",'Actual H2'!F24*Parameters!$C$28,IF(Control!$C$16="Medium (350 bar)",'Actual H2'!F24*Parameters!$C$27,IF(Control!$C$16="High (700 bar)",'Actual H2'!F24*Parameters!$C$26,0))))</f>
        <v>56.603773584905667</v>
      </c>
      <c r="G24" s="12">
        <f>IF(Control!$C$16="None",Parameters!$C$29,IF(Control!$C$16="Low (100 bar)",'Actual H2'!G24*Parameters!$C$28,IF(Control!$C$16="Medium (350 bar)",'Actual H2'!G24*Parameters!$C$27,IF(Control!$C$16="High (700 bar)",'Actual H2'!G24*Parameters!$C$26,0))))</f>
        <v>56.603773584905667</v>
      </c>
      <c r="H24" s="12">
        <f>IF(Control!$C$16="None",Parameters!$C$29,IF(Control!$C$16="Low (100 bar)",'Actual H2'!H24*Parameters!$C$28,IF(Control!$C$16="Medium (350 bar)",'Actual H2'!H24*Parameters!$C$27,IF(Control!$C$16="High (700 bar)",'Actual H2'!H24*Parameters!$C$26,0))))</f>
        <v>56.603773584905667</v>
      </c>
      <c r="I24" s="12">
        <f>IF(Control!$C$16="None",Parameters!$C$29,IF(Control!$C$16="Low (100 bar)",'Actual H2'!I24*Parameters!$C$28,IF(Control!$C$16="Medium (350 bar)",'Actual H2'!I24*Parameters!$C$27,IF(Control!$C$16="High (700 bar)",'Actual H2'!I24*Parameters!$C$26,0))))</f>
        <v>56.603773584905667</v>
      </c>
      <c r="J24" s="12">
        <f>IF(Control!$C$16="None",Parameters!$C$29,IF(Control!$C$16="Low (100 bar)",'Actual H2'!J24*Parameters!$C$28,IF(Control!$C$16="Medium (350 bar)",'Actual H2'!J24*Parameters!$C$27,IF(Control!$C$16="High (700 bar)",'Actual H2'!J24*Parameters!$C$26,0))))</f>
        <v>56.603773584905667</v>
      </c>
      <c r="K24" s="12">
        <f>IF(Control!$C$16="None",Parameters!$C$29,IF(Control!$C$16="Low (100 bar)",'Actual H2'!K24*Parameters!$C$28,IF(Control!$C$16="Medium (350 bar)",'Actual H2'!K24*Parameters!$C$27,IF(Control!$C$16="High (700 bar)",'Actual H2'!K24*Parameters!$C$26,0))))</f>
        <v>56.603773584905667</v>
      </c>
      <c r="L24" s="12">
        <f>IF(Control!$C$16="None",Parameters!$C$29,IF(Control!$C$16="Low (100 bar)",'Actual H2'!L24*Parameters!$C$28,IF(Control!$C$16="Medium (350 bar)",'Actual H2'!L24*Parameters!$C$27,IF(Control!$C$16="High (700 bar)",'Actual H2'!L24*Parameters!$C$26,0))))</f>
        <v>56.603773584905667</v>
      </c>
      <c r="M24" s="12">
        <f>IF(Control!$C$16="None",Parameters!$C$29,IF(Control!$C$16="Low (100 bar)",'Actual H2'!M24*Parameters!$C$28,IF(Control!$C$16="Medium (350 bar)",'Actual H2'!M24*Parameters!$C$27,IF(Control!$C$16="High (700 bar)",'Actual H2'!M24*Parameters!$C$26,0))))</f>
        <v>56.603773584905667</v>
      </c>
      <c r="N24" s="12">
        <f>IF(Control!$C$16="None",Parameters!$C$29,IF(Control!$C$16="Low (100 bar)",'Actual H2'!N24*Parameters!$C$28,IF(Control!$C$16="Medium (350 bar)",'Actual H2'!N24*Parameters!$C$27,IF(Control!$C$16="High (700 bar)",'Actual H2'!N24*Parameters!$C$26,0))))</f>
        <v>56.603773584905667</v>
      </c>
      <c r="O24" s="12">
        <f>IF(Control!$C$16="None",Parameters!$C$29,IF(Control!$C$16="Low (100 bar)",'Actual H2'!O24*Parameters!$C$28,IF(Control!$C$16="Medium (350 bar)",'Actual H2'!O24*Parameters!$C$27,IF(Control!$C$16="High (700 bar)",'Actual H2'!O24*Parameters!$C$26,0))))</f>
        <v>56.323018867924539</v>
      </c>
      <c r="P24" s="12">
        <f>IF(Control!$C$16="None",Parameters!$C$29,IF(Control!$C$16="Low (100 bar)",'Actual H2'!P24*Parameters!$C$28,IF(Control!$C$16="Medium (350 bar)",'Actual H2'!P24*Parameters!$C$27,IF(Control!$C$16="High (700 bar)",'Actual H2'!P24*Parameters!$C$26,0))))</f>
        <v>56.313962264150945</v>
      </c>
      <c r="Q24" s="12">
        <f>IF(Control!$C$16="None",Parameters!$C$29,IF(Control!$C$16="Low (100 bar)",'Actual H2'!Q24*Parameters!$C$28,IF(Control!$C$16="Medium (350 bar)",'Actual H2'!Q24*Parameters!$C$27,IF(Control!$C$16="High (700 bar)",'Actual H2'!Q24*Parameters!$C$26,0))))</f>
        <v>55.20905660377359</v>
      </c>
      <c r="R24" s="12">
        <f>IF(Control!$C$16="None",Parameters!$C$29,IF(Control!$C$16="Low (100 bar)",'Actual H2'!R24*Parameters!$C$28,IF(Control!$C$16="Medium (350 bar)",'Actual H2'!R24*Parameters!$C$27,IF(Control!$C$16="High (700 bar)",'Actual H2'!R24*Parameters!$C$26,0))))</f>
        <v>52.890566037735852</v>
      </c>
      <c r="S24" s="12">
        <f>IF(Control!$C$16="None",Parameters!$C$29,IF(Control!$C$16="Low (100 bar)",'Actual H2'!S24*Parameters!$C$28,IF(Control!$C$16="Medium (350 bar)",'Actual H2'!S24*Parameters!$C$27,IF(Control!$C$16="High (700 bar)",'Actual H2'!S24*Parameters!$C$26,0))))</f>
        <v>50.341132075471691</v>
      </c>
      <c r="T24" s="12">
        <f>IF(Control!$C$16="None",Parameters!$C$29,IF(Control!$C$16="Low (100 bar)",'Actual H2'!T24*Parameters!$C$28,IF(Control!$C$16="Medium (350 bar)",'Actual H2'!T24*Parameters!$C$27,IF(Control!$C$16="High (700 bar)",'Actual H2'!T24*Parameters!$C$26,0))))</f>
        <v>50.064905660377356</v>
      </c>
      <c r="U24" s="12">
        <f>IF(Control!$C$16="None",Parameters!$C$29,IF(Control!$C$16="Low (100 bar)",'Actual H2'!U24*Parameters!$C$28,IF(Control!$C$16="Medium (350 bar)",'Actual H2'!U24*Parameters!$C$27,IF(Control!$C$16="High (700 bar)",'Actual H2'!U24*Parameters!$C$26,0))))</f>
        <v>50.064905660377356</v>
      </c>
      <c r="V24" s="12">
        <f>IF(Control!$C$16="None",Parameters!$C$29,IF(Control!$C$16="Low (100 bar)",'Actual H2'!V24*Parameters!$C$28,IF(Control!$C$16="Medium (350 bar)",'Actual H2'!V24*Parameters!$C$27,IF(Control!$C$16="High (700 bar)",'Actual H2'!V24*Parameters!$C$26,0))))</f>
        <v>45.518490566037741</v>
      </c>
      <c r="W24" s="12">
        <f>IF(Control!$C$16="None",Parameters!$C$29,IF(Control!$C$16="Low (100 bar)",'Actual H2'!W24*Parameters!$C$28,IF(Control!$C$16="Medium (350 bar)",'Actual H2'!W24*Parameters!$C$27,IF(Control!$C$16="High (700 bar)",'Actual H2'!W24*Parameters!$C$26,0))))</f>
        <v>41.261886792452835</v>
      </c>
      <c r="X24" s="12">
        <f>IF(Control!$C$16="None",Parameters!$C$29,IF(Control!$C$16="Low (100 bar)",'Actual H2'!X24*Parameters!$C$28,IF(Control!$C$16="Medium (350 bar)",'Actual H2'!X24*Parameters!$C$27,IF(Control!$C$16="High (700 bar)",'Actual H2'!X24*Parameters!$C$26,0))))</f>
        <v>37.901886792452828</v>
      </c>
      <c r="Y24" s="12">
        <f>IF(Control!$C$16="None",Parameters!$C$29,IF(Control!$C$16="Low (100 bar)",'Actual H2'!Y24*Parameters!$C$28,IF(Control!$C$16="Medium (350 bar)",'Actual H2'!Y24*Parameters!$C$27,IF(Control!$C$16="High (700 bar)",'Actual H2'!Y24*Parameters!$C$26,0))))</f>
        <v>31.698113207547166</v>
      </c>
      <c r="Z24" s="12">
        <f>IF(Control!$C$16="None",Parameters!$C$29,IF(Control!$C$16="Low (100 bar)",'Actual H2'!Z24*Parameters!$C$28,IF(Control!$C$16="Medium (350 bar)",'Actual H2'!Z24*Parameters!$C$27,IF(Control!$C$16="High (700 bar)",'Actual H2'!Z24*Parameters!$C$26,0))))</f>
        <v>30.357735849056599</v>
      </c>
      <c r="AB24" s="7">
        <f t="shared" si="0"/>
        <v>1237.1909433962262</v>
      </c>
    </row>
    <row r="25" spans="2:28" x14ac:dyDescent="0.2">
      <c r="B25" s="6">
        <v>44219</v>
      </c>
      <c r="C25" s="12">
        <f>IF(Control!$C$16="None",Parameters!$C$29,IF(Control!$C$16="Low (100 bar)",'Actual H2'!C25*Parameters!$C$28,IF(Control!$C$16="Medium (350 bar)",'Actual H2'!C25*Parameters!$C$27,IF(Control!$C$16="High (700 bar)",'Actual H2'!C25*Parameters!$C$26,0))))</f>
        <v>29.334339622641508</v>
      </c>
      <c r="D25" s="12">
        <f>IF(Control!$C$16="None",Parameters!$C$29,IF(Control!$C$16="Low (100 bar)",'Actual H2'!D25*Parameters!$C$28,IF(Control!$C$16="Medium (350 bar)",'Actual H2'!D25*Parameters!$C$27,IF(Control!$C$16="High (700 bar)",'Actual H2'!D25*Parameters!$C$26,0))))</f>
        <v>26.916226415094343</v>
      </c>
      <c r="E25" s="12">
        <f>IF(Control!$C$16="None",Parameters!$C$29,IF(Control!$C$16="Low (100 bar)",'Actual H2'!E25*Parameters!$C$28,IF(Control!$C$16="Medium (350 bar)",'Actual H2'!E25*Parameters!$C$27,IF(Control!$C$16="High (700 bar)",'Actual H2'!E25*Parameters!$C$26,0))))</f>
        <v>23.990943396226413</v>
      </c>
      <c r="F25" s="12">
        <f>IF(Control!$C$16="None",Parameters!$C$29,IF(Control!$C$16="Low (100 bar)",'Actual H2'!F25*Parameters!$C$28,IF(Control!$C$16="Medium (350 bar)",'Actual H2'!F25*Parameters!$C$27,IF(Control!$C$16="High (700 bar)",'Actual H2'!F25*Parameters!$C$26,0))))</f>
        <v>23.990943396226413</v>
      </c>
      <c r="G25" s="12">
        <f>IF(Control!$C$16="None",Parameters!$C$29,IF(Control!$C$16="Low (100 bar)",'Actual H2'!G25*Parameters!$C$28,IF(Control!$C$16="Medium (350 bar)",'Actual H2'!G25*Parameters!$C$27,IF(Control!$C$16="High (700 bar)",'Actual H2'!G25*Parameters!$C$26,0))))</f>
        <v>25.720754716981133</v>
      </c>
      <c r="H25" s="12">
        <f>IF(Control!$C$16="None",Parameters!$C$29,IF(Control!$C$16="Low (100 bar)",'Actual H2'!H25*Parameters!$C$28,IF(Control!$C$16="Medium (350 bar)",'Actual H2'!H25*Parameters!$C$27,IF(Control!$C$16="High (700 bar)",'Actual H2'!H25*Parameters!$C$26,0))))</f>
        <v>28.156981132075465</v>
      </c>
      <c r="I25" s="12">
        <f>IF(Control!$C$16="None",Parameters!$C$29,IF(Control!$C$16="Low (100 bar)",'Actual H2'!I25*Parameters!$C$28,IF(Control!$C$16="Medium (350 bar)",'Actual H2'!I25*Parameters!$C$27,IF(Control!$C$16="High (700 bar)",'Actual H2'!I25*Parameters!$C$26,0))))</f>
        <v>30.357735849056599</v>
      </c>
      <c r="J25" s="12">
        <f>IF(Control!$C$16="None",Parameters!$C$29,IF(Control!$C$16="Low (100 bar)",'Actual H2'!J25*Parameters!$C$28,IF(Control!$C$16="Medium (350 bar)",'Actual H2'!J25*Parameters!$C$27,IF(Control!$C$16="High (700 bar)",'Actual H2'!J25*Parameters!$C$26,0))))</f>
        <v>31.698113207547166</v>
      </c>
      <c r="K25" s="12">
        <f>IF(Control!$C$16="None",Parameters!$C$29,IF(Control!$C$16="Low (100 bar)",'Actual H2'!K25*Parameters!$C$28,IF(Control!$C$16="Medium (350 bar)",'Actual H2'!K25*Parameters!$C$27,IF(Control!$C$16="High (700 bar)",'Actual H2'!K25*Parameters!$C$26,0))))</f>
        <v>34.116226415094346</v>
      </c>
      <c r="L25" s="12">
        <f>IF(Control!$C$16="None",Parameters!$C$29,IF(Control!$C$16="Low (100 bar)",'Actual H2'!L25*Parameters!$C$28,IF(Control!$C$16="Medium (350 bar)",'Actual H2'!L25*Parameters!$C$27,IF(Control!$C$16="High (700 bar)",'Actual H2'!L25*Parameters!$C$26,0))))</f>
        <v>35.139622641509433</v>
      </c>
      <c r="M25" s="12">
        <f>IF(Control!$C$16="None",Parameters!$C$29,IF(Control!$C$16="Low (100 bar)",'Actual H2'!M25*Parameters!$C$28,IF(Control!$C$16="Medium (350 bar)",'Actual H2'!M25*Parameters!$C$27,IF(Control!$C$16="High (700 bar)",'Actual H2'!M25*Parameters!$C$26,0))))</f>
        <v>34.116226415094346</v>
      </c>
      <c r="N25" s="12">
        <f>IF(Control!$C$16="None",Parameters!$C$29,IF(Control!$C$16="Low (100 bar)",'Actual H2'!N25*Parameters!$C$28,IF(Control!$C$16="Medium (350 bar)",'Actual H2'!N25*Parameters!$C$27,IF(Control!$C$16="High (700 bar)",'Actual H2'!N25*Parameters!$C$26,0))))</f>
        <v>31.698113207547166</v>
      </c>
      <c r="O25" s="12">
        <f>IF(Control!$C$16="None",Parameters!$C$29,IF(Control!$C$16="Low (100 bar)",'Actual H2'!O25*Parameters!$C$28,IF(Control!$C$16="Medium (350 bar)",'Actual H2'!O25*Parameters!$C$27,IF(Control!$C$16="High (700 bar)",'Actual H2'!O25*Parameters!$C$26,0))))</f>
        <v>29.334339622641508</v>
      </c>
      <c r="P25" s="12">
        <f>IF(Control!$C$16="None",Parameters!$C$29,IF(Control!$C$16="Low (100 bar)",'Actual H2'!P25*Parameters!$C$28,IF(Control!$C$16="Medium (350 bar)",'Actual H2'!P25*Parameters!$C$27,IF(Control!$C$16="High (700 bar)",'Actual H2'!P25*Parameters!$C$26,0))))</f>
        <v>26.916226415094343</v>
      </c>
      <c r="Q25" s="12">
        <f>IF(Control!$C$16="None",Parameters!$C$29,IF(Control!$C$16="Low (100 bar)",'Actual H2'!Q25*Parameters!$C$28,IF(Control!$C$16="Medium (350 bar)",'Actual H2'!Q25*Parameters!$C$27,IF(Control!$C$16="High (700 bar)",'Actual H2'!Q25*Parameters!$C$26,0))))</f>
        <v>28.156981132075465</v>
      </c>
      <c r="R25" s="12">
        <f>IF(Control!$C$16="None",Parameters!$C$29,IF(Control!$C$16="Low (100 bar)",'Actual H2'!R25*Parameters!$C$28,IF(Control!$C$16="Medium (350 bar)",'Actual H2'!R25*Parameters!$C$27,IF(Control!$C$16="High (700 bar)",'Actual H2'!R25*Parameters!$C$26,0))))</f>
        <v>30.357735849056599</v>
      </c>
      <c r="S25" s="12">
        <f>IF(Control!$C$16="None",Parameters!$C$29,IF(Control!$C$16="Low (100 bar)",'Actual H2'!S25*Parameters!$C$28,IF(Control!$C$16="Medium (350 bar)",'Actual H2'!S25*Parameters!$C$27,IF(Control!$C$16="High (700 bar)",'Actual H2'!S25*Parameters!$C$26,0))))</f>
        <v>32.938867924528296</v>
      </c>
      <c r="T25" s="12">
        <f>IF(Control!$C$16="None",Parameters!$C$29,IF(Control!$C$16="Low (100 bar)",'Actual H2'!T25*Parameters!$C$28,IF(Control!$C$16="Medium (350 bar)",'Actual H2'!T25*Parameters!$C$27,IF(Control!$C$16="High (700 bar)",'Actual H2'!T25*Parameters!$C$26,0))))</f>
        <v>34.116226415094346</v>
      </c>
      <c r="U25" s="12">
        <f>IF(Control!$C$16="None",Parameters!$C$29,IF(Control!$C$16="Low (100 bar)",'Actual H2'!U25*Parameters!$C$28,IF(Control!$C$16="Medium (350 bar)",'Actual H2'!U25*Parameters!$C$27,IF(Control!$C$16="High (700 bar)",'Actual H2'!U25*Parameters!$C$26,0))))</f>
        <v>34.116226415094346</v>
      </c>
      <c r="V25" s="12">
        <f>IF(Control!$C$16="None",Parameters!$C$29,IF(Control!$C$16="Low (100 bar)",'Actual H2'!V25*Parameters!$C$28,IF(Control!$C$16="Medium (350 bar)",'Actual H2'!V25*Parameters!$C$27,IF(Control!$C$16="High (700 bar)",'Actual H2'!V25*Parameters!$C$26,0))))</f>
        <v>32.938867924528296</v>
      </c>
      <c r="W25" s="12">
        <f>IF(Control!$C$16="None",Parameters!$C$29,IF(Control!$C$16="Low (100 bar)",'Actual H2'!W25*Parameters!$C$28,IF(Control!$C$16="Medium (350 bar)",'Actual H2'!W25*Parameters!$C$27,IF(Control!$C$16="High (700 bar)",'Actual H2'!W25*Parameters!$C$26,0))))</f>
        <v>31.698113207547166</v>
      </c>
      <c r="X25" s="12">
        <f>IF(Control!$C$16="None",Parameters!$C$29,IF(Control!$C$16="Low (100 bar)",'Actual H2'!X25*Parameters!$C$28,IF(Control!$C$16="Medium (350 bar)",'Actual H2'!X25*Parameters!$C$27,IF(Control!$C$16="High (700 bar)",'Actual H2'!X25*Parameters!$C$26,0))))</f>
        <v>29.334339622641508</v>
      </c>
      <c r="Y25" s="12">
        <f>IF(Control!$C$16="None",Parameters!$C$29,IF(Control!$C$16="Low (100 bar)",'Actual H2'!Y25*Parameters!$C$28,IF(Control!$C$16="Medium (350 bar)",'Actual H2'!Y25*Parameters!$C$27,IF(Control!$C$16="High (700 bar)",'Actual H2'!Y25*Parameters!$C$26,0))))</f>
        <v>26.916226415094343</v>
      </c>
      <c r="Z25" s="12">
        <f>IF(Control!$C$16="None",Parameters!$C$29,IF(Control!$C$16="Low (100 bar)",'Actual H2'!Z25*Parameters!$C$28,IF(Control!$C$16="Medium (350 bar)",'Actual H2'!Z25*Parameters!$C$27,IF(Control!$C$16="High (700 bar)",'Actual H2'!Z25*Parameters!$C$26,0))))</f>
        <v>25.168301886792456</v>
      </c>
      <c r="AB25" s="7">
        <f t="shared" si="0"/>
        <v>717.22867924528316</v>
      </c>
    </row>
    <row r="26" spans="2:28" x14ac:dyDescent="0.2">
      <c r="B26" s="6">
        <v>44220</v>
      </c>
      <c r="C26" s="12">
        <f>IF(Control!$C$16="None",Parameters!$C$29,IF(Control!$C$16="Low (100 bar)",'Actual H2'!C26*Parameters!$C$28,IF(Control!$C$16="Medium (350 bar)",'Actual H2'!C26*Parameters!$C$27,IF(Control!$C$16="High (700 bar)",'Actual H2'!C26*Parameters!$C$26,0))))</f>
        <v>22.75018867924528</v>
      </c>
      <c r="D26" s="12">
        <f>IF(Control!$C$16="None",Parameters!$C$29,IF(Control!$C$16="Low (100 bar)",'Actual H2'!D26*Parameters!$C$28,IF(Control!$C$16="Medium (350 bar)",'Actual H2'!D26*Parameters!$C$27,IF(Control!$C$16="High (700 bar)",'Actual H2'!D26*Parameters!$C$26,0))))</f>
        <v>20.513207547169809</v>
      </c>
      <c r="E26" s="12">
        <f>IF(Control!$C$16="None",Parameters!$C$29,IF(Control!$C$16="Low (100 bar)",'Actual H2'!E26*Parameters!$C$28,IF(Control!$C$16="Medium (350 bar)",'Actual H2'!E26*Parameters!$C$27,IF(Control!$C$16="High (700 bar)",'Actual H2'!E26*Parameters!$C$26,0))))</f>
        <v>18.683773584905659</v>
      </c>
      <c r="F26" s="12">
        <f>IF(Control!$C$16="None",Parameters!$C$29,IF(Control!$C$16="Low (100 bar)",'Actual H2'!F26*Parameters!$C$28,IF(Control!$C$16="Medium (350 bar)",'Actual H2'!F26*Parameters!$C$27,IF(Control!$C$16="High (700 bar)",'Actual H2'!F26*Parameters!$C$26,0))))</f>
        <v>17.769056603773585</v>
      </c>
      <c r="G26" s="12">
        <f>IF(Control!$C$16="None",Parameters!$C$29,IF(Control!$C$16="Low (100 bar)",'Actual H2'!G26*Parameters!$C$28,IF(Control!$C$16="Medium (350 bar)",'Actual H2'!G26*Parameters!$C$27,IF(Control!$C$16="High (700 bar)",'Actual H2'!G26*Parameters!$C$26,0))))</f>
        <v>16.854339622641511</v>
      </c>
      <c r="H26" s="12">
        <f>IF(Control!$C$16="None",Parameters!$C$29,IF(Control!$C$16="Low (100 bar)",'Actual H2'!H26*Parameters!$C$28,IF(Control!$C$16="Medium (350 bar)",'Actual H2'!H26*Parameters!$C$27,IF(Control!$C$16="High (700 bar)",'Actual H2'!H26*Parameters!$C$26,0))))</f>
        <v>15.939622641509436</v>
      </c>
      <c r="I26" s="12">
        <f>IF(Control!$C$16="None",Parameters!$C$29,IF(Control!$C$16="Low (100 bar)",'Actual H2'!I26*Parameters!$C$28,IF(Control!$C$16="Medium (350 bar)",'Actual H2'!I26*Parameters!$C$27,IF(Control!$C$16="High (700 bar)",'Actual H2'!I26*Parameters!$C$26,0))))</f>
        <v>16.854339622641511</v>
      </c>
      <c r="J26" s="12">
        <f>IF(Control!$C$16="None",Parameters!$C$29,IF(Control!$C$16="Low (100 bar)",'Actual H2'!J26*Parameters!$C$28,IF(Control!$C$16="Medium (350 bar)",'Actual H2'!J26*Parameters!$C$27,IF(Control!$C$16="High (700 bar)",'Actual H2'!J26*Parameters!$C$26,0))))</f>
        <v>18.683773584905659</v>
      </c>
      <c r="K26" s="12">
        <f>IF(Control!$C$16="None",Parameters!$C$29,IF(Control!$C$16="Low (100 bar)",'Actual H2'!K26*Parameters!$C$28,IF(Control!$C$16="Medium (350 bar)",'Actual H2'!K26*Parameters!$C$27,IF(Control!$C$16="High (700 bar)",'Actual H2'!K26*Parameters!$C$26,0))))</f>
        <v>18.683773584905659</v>
      </c>
      <c r="L26" s="12">
        <f>IF(Control!$C$16="None",Parameters!$C$29,IF(Control!$C$16="Low (100 bar)",'Actual H2'!L26*Parameters!$C$28,IF(Control!$C$16="Medium (350 bar)",'Actual H2'!L26*Parameters!$C$27,IF(Control!$C$16="High (700 bar)",'Actual H2'!L26*Parameters!$C$26,0))))</f>
        <v>19.598490566037732</v>
      </c>
      <c r="M26" s="12">
        <f>IF(Control!$C$16="None",Parameters!$C$29,IF(Control!$C$16="Low (100 bar)",'Actual H2'!M26*Parameters!$C$28,IF(Control!$C$16="Medium (350 bar)",'Actual H2'!M26*Parameters!$C$27,IF(Control!$C$16="High (700 bar)",'Actual H2'!M26*Parameters!$C$26,0))))</f>
        <v>19.598490566037732</v>
      </c>
      <c r="N26" s="12">
        <f>IF(Control!$C$16="None",Parameters!$C$29,IF(Control!$C$16="Low (100 bar)",'Actual H2'!N26*Parameters!$C$28,IF(Control!$C$16="Medium (350 bar)",'Actual H2'!N26*Parameters!$C$27,IF(Control!$C$16="High (700 bar)",'Actual H2'!N26*Parameters!$C$26,0))))</f>
        <v>20.513207547169809</v>
      </c>
      <c r="O26" s="12">
        <f>IF(Control!$C$16="None",Parameters!$C$29,IF(Control!$C$16="Low (100 bar)",'Actual H2'!O26*Parameters!$C$28,IF(Control!$C$16="Medium (350 bar)",'Actual H2'!O26*Parameters!$C$27,IF(Control!$C$16="High (700 bar)",'Actual H2'!O26*Parameters!$C$26,0))))</f>
        <v>23.990943396226413</v>
      </c>
      <c r="P26" s="12">
        <f>IF(Control!$C$16="None",Parameters!$C$29,IF(Control!$C$16="Low (100 bar)",'Actual H2'!P26*Parameters!$C$28,IF(Control!$C$16="Medium (350 bar)",'Actual H2'!P26*Parameters!$C$27,IF(Control!$C$16="High (700 bar)",'Actual H2'!P26*Parameters!$C$26,0))))</f>
        <v>29.334339622641508</v>
      </c>
      <c r="Q26" s="12">
        <f>IF(Control!$C$16="None",Parameters!$C$29,IF(Control!$C$16="Low (100 bar)",'Actual H2'!Q26*Parameters!$C$28,IF(Control!$C$16="Medium (350 bar)",'Actual H2'!Q26*Parameters!$C$27,IF(Control!$C$16="High (700 bar)",'Actual H2'!Q26*Parameters!$C$26,0))))</f>
        <v>37.901886792452828</v>
      </c>
      <c r="R26" s="12">
        <f>IF(Control!$C$16="None",Parameters!$C$29,IF(Control!$C$16="Low (100 bar)",'Actual H2'!R26*Parameters!$C$28,IF(Control!$C$16="Medium (350 bar)",'Actual H2'!R26*Parameters!$C$27,IF(Control!$C$16="High (700 bar)",'Actual H2'!R26*Parameters!$C$26,0))))</f>
        <v>45.518490566037741</v>
      </c>
      <c r="S26" s="12">
        <f>IF(Control!$C$16="None",Parameters!$C$29,IF(Control!$C$16="Low (100 bar)",'Actual H2'!S26*Parameters!$C$28,IF(Control!$C$16="Medium (350 bar)",'Actual H2'!S26*Parameters!$C$27,IF(Control!$C$16="High (700 bar)",'Actual H2'!S26*Parameters!$C$26,0))))</f>
        <v>52.890566037735852</v>
      </c>
      <c r="T26" s="12">
        <f>IF(Control!$C$16="None",Parameters!$C$29,IF(Control!$C$16="Low (100 bar)",'Actual H2'!T26*Parameters!$C$28,IF(Control!$C$16="Medium (350 bar)",'Actual H2'!T26*Parameters!$C$27,IF(Control!$C$16="High (700 bar)",'Actual H2'!T26*Parameters!$C$26,0))))</f>
        <v>55.20905660377359</v>
      </c>
      <c r="U26" s="12">
        <f>IF(Control!$C$16="None",Parameters!$C$29,IF(Control!$C$16="Low (100 bar)",'Actual H2'!U26*Parameters!$C$28,IF(Control!$C$16="Medium (350 bar)",'Actual H2'!U26*Parameters!$C$27,IF(Control!$C$16="High (700 bar)",'Actual H2'!U26*Parameters!$C$26,0))))</f>
        <v>56.250566037735851</v>
      </c>
      <c r="V26" s="12">
        <f>IF(Control!$C$16="None",Parameters!$C$29,IF(Control!$C$16="Low (100 bar)",'Actual H2'!V26*Parameters!$C$28,IF(Control!$C$16="Medium (350 bar)",'Actual H2'!V26*Parameters!$C$27,IF(Control!$C$16="High (700 bar)",'Actual H2'!V26*Parameters!$C$26,0))))</f>
        <v>56.603773584905667</v>
      </c>
      <c r="W26" s="12">
        <f>IF(Control!$C$16="None",Parameters!$C$29,IF(Control!$C$16="Low (100 bar)",'Actual H2'!W26*Parameters!$C$28,IF(Control!$C$16="Medium (350 bar)",'Actual H2'!W26*Parameters!$C$27,IF(Control!$C$16="High (700 bar)",'Actual H2'!W26*Parameters!$C$26,0))))</f>
        <v>56.603773584905667</v>
      </c>
      <c r="X26" s="12">
        <f>IF(Control!$C$16="None",Parameters!$C$29,IF(Control!$C$16="Low (100 bar)",'Actual H2'!X26*Parameters!$C$28,IF(Control!$C$16="Medium (350 bar)",'Actual H2'!X26*Parameters!$C$27,IF(Control!$C$16="High (700 bar)",'Actual H2'!X26*Parameters!$C$26,0))))</f>
        <v>56.603773584905667</v>
      </c>
      <c r="Y26" s="12">
        <f>IF(Control!$C$16="None",Parameters!$C$29,IF(Control!$C$16="Low (100 bar)",'Actual H2'!Y26*Parameters!$C$28,IF(Control!$C$16="Medium (350 bar)",'Actual H2'!Y26*Parameters!$C$27,IF(Control!$C$16="High (700 bar)",'Actual H2'!Y26*Parameters!$C$26,0))))</f>
        <v>56.603773584905667</v>
      </c>
      <c r="Z26" s="12">
        <f>IF(Control!$C$16="None",Parameters!$C$29,IF(Control!$C$16="Low (100 bar)",'Actual H2'!Z26*Parameters!$C$28,IF(Control!$C$16="Medium (350 bar)",'Actual H2'!Z26*Parameters!$C$27,IF(Control!$C$16="High (700 bar)",'Actual H2'!Z26*Parameters!$C$26,0))))</f>
        <v>56.323018867924539</v>
      </c>
      <c r="AB26" s="7">
        <f t="shared" si="0"/>
        <v>810.27622641509424</v>
      </c>
    </row>
    <row r="27" spans="2:28" x14ac:dyDescent="0.2">
      <c r="B27" s="6">
        <v>44221</v>
      </c>
      <c r="C27" s="12">
        <f>IF(Control!$C$16="None",Parameters!$C$29,IF(Control!$C$16="Low (100 bar)",'Actual H2'!C27*Parameters!$C$28,IF(Control!$C$16="Medium (350 bar)",'Actual H2'!C27*Parameters!$C$27,IF(Control!$C$16="High (700 bar)",'Actual H2'!C27*Parameters!$C$26,0))))</f>
        <v>56.603773584905667</v>
      </c>
      <c r="D27" s="12">
        <f>IF(Control!$C$16="None",Parameters!$C$29,IF(Control!$C$16="Low (100 bar)",'Actual H2'!D27*Parameters!$C$28,IF(Control!$C$16="Medium (350 bar)",'Actual H2'!D27*Parameters!$C$27,IF(Control!$C$16="High (700 bar)",'Actual H2'!D27*Parameters!$C$26,0))))</f>
        <v>56.603773584905667</v>
      </c>
      <c r="E27" s="12">
        <f>IF(Control!$C$16="None",Parameters!$C$29,IF(Control!$C$16="Low (100 bar)",'Actual H2'!E27*Parameters!$C$28,IF(Control!$C$16="Medium (350 bar)",'Actual H2'!E27*Parameters!$C$27,IF(Control!$C$16="High (700 bar)",'Actual H2'!E27*Parameters!$C$26,0))))</f>
        <v>56.603773584905667</v>
      </c>
      <c r="F27" s="12">
        <f>IF(Control!$C$16="None",Parameters!$C$29,IF(Control!$C$16="Low (100 bar)",'Actual H2'!F27*Parameters!$C$28,IF(Control!$C$16="Medium (350 bar)",'Actual H2'!F27*Parameters!$C$27,IF(Control!$C$16="High (700 bar)",'Actual H2'!F27*Parameters!$C$26,0))))</f>
        <v>56.603773584905667</v>
      </c>
      <c r="G27" s="12">
        <f>IF(Control!$C$16="None",Parameters!$C$29,IF(Control!$C$16="Low (100 bar)",'Actual H2'!G27*Parameters!$C$28,IF(Control!$C$16="Medium (350 bar)",'Actual H2'!G27*Parameters!$C$27,IF(Control!$C$16="High (700 bar)",'Actual H2'!G27*Parameters!$C$26,0))))</f>
        <v>56.250566037735851</v>
      </c>
      <c r="H27" s="12">
        <f>IF(Control!$C$16="None",Parameters!$C$29,IF(Control!$C$16="Low (100 bar)",'Actual H2'!H27*Parameters!$C$28,IF(Control!$C$16="Medium (350 bar)",'Actual H2'!H27*Parameters!$C$27,IF(Control!$C$16="High (700 bar)",'Actual H2'!H27*Parameters!$C$26,0))))</f>
        <v>52.437735849056594</v>
      </c>
      <c r="I27" s="12">
        <f>IF(Control!$C$16="None",Parameters!$C$29,IF(Control!$C$16="Low (100 bar)",'Actual H2'!I27*Parameters!$C$28,IF(Control!$C$16="Medium (350 bar)",'Actual H2'!I27*Parameters!$C$27,IF(Control!$C$16="High (700 bar)",'Actual H2'!I27*Parameters!$C$26,0))))</f>
        <v>41.261886792452835</v>
      </c>
      <c r="J27" s="12">
        <f>IF(Control!$C$16="None",Parameters!$C$29,IF(Control!$C$16="Low (100 bar)",'Actual H2'!J27*Parameters!$C$28,IF(Control!$C$16="Medium (350 bar)",'Actual H2'!J27*Parameters!$C$27,IF(Control!$C$16="High (700 bar)",'Actual H2'!J27*Parameters!$C$26,0))))</f>
        <v>32.938867924528296</v>
      </c>
      <c r="K27" s="12">
        <f>IF(Control!$C$16="None",Parameters!$C$29,IF(Control!$C$16="Low (100 bar)",'Actual H2'!K27*Parameters!$C$28,IF(Control!$C$16="Medium (350 bar)",'Actual H2'!K27*Parameters!$C$27,IF(Control!$C$16="High (700 bar)",'Actual H2'!K27*Parameters!$C$26,0))))</f>
        <v>20.513207547169809</v>
      </c>
      <c r="L27" s="12">
        <f>IF(Control!$C$16="None",Parameters!$C$29,IF(Control!$C$16="Low (100 bar)",'Actual H2'!L27*Parameters!$C$28,IF(Control!$C$16="Medium (350 bar)",'Actual H2'!L27*Parameters!$C$27,IF(Control!$C$16="High (700 bar)",'Actual H2'!L27*Parameters!$C$26,0))))</f>
        <v>11.415849056603774</v>
      </c>
      <c r="M27" s="12">
        <f>IF(Control!$C$16="None",Parameters!$C$29,IF(Control!$C$16="Low (100 bar)",'Actual H2'!M27*Parameters!$C$28,IF(Control!$C$16="Medium (350 bar)",'Actual H2'!M27*Parameters!$C$27,IF(Control!$C$16="High (700 bar)",'Actual H2'!M27*Parameters!$C$26,0))))</f>
        <v>6.6339622641509433</v>
      </c>
      <c r="N27" s="12">
        <f>IF(Control!$C$16="None",Parameters!$C$29,IF(Control!$C$16="Low (100 bar)",'Actual H2'!N27*Parameters!$C$28,IF(Control!$C$16="Medium (350 bar)",'Actual H2'!N27*Parameters!$C$27,IF(Control!$C$16="High (700 bar)",'Actual H2'!N27*Parameters!$C$26,0))))</f>
        <v>4.3154716981132077</v>
      </c>
      <c r="O27" s="12">
        <f>IF(Control!$C$16="None",Parameters!$C$29,IF(Control!$C$16="Low (100 bar)",'Actual H2'!O27*Parameters!$C$28,IF(Control!$C$16="Medium (350 bar)",'Actual H2'!O27*Parameters!$C$27,IF(Control!$C$16="High (700 bar)",'Actual H2'!O27*Parameters!$C$26,0))))</f>
        <v>3.8716981132075476</v>
      </c>
      <c r="P27" s="12">
        <f>IF(Control!$C$16="None",Parameters!$C$29,IF(Control!$C$16="Low (100 bar)",'Actual H2'!P27*Parameters!$C$28,IF(Control!$C$16="Medium (350 bar)",'Actual H2'!P27*Parameters!$C$27,IF(Control!$C$16="High (700 bar)",'Actual H2'!P27*Parameters!$C$26,0))))</f>
        <v>4.7592452830188678</v>
      </c>
      <c r="Q27" s="12">
        <f>IF(Control!$C$16="None",Parameters!$C$29,IF(Control!$C$16="Low (100 bar)",'Actual H2'!Q27*Parameters!$C$28,IF(Control!$C$16="Medium (350 bar)",'Actual H2'!Q27*Parameters!$C$27,IF(Control!$C$16="High (700 bar)",'Actual H2'!Q27*Parameters!$C$26,0))))</f>
        <v>7.1773584905660375</v>
      </c>
      <c r="R27" s="12">
        <f>IF(Control!$C$16="None",Parameters!$C$29,IF(Control!$C$16="Low (100 bar)",'Actual H2'!R27*Parameters!$C$28,IF(Control!$C$16="Medium (350 bar)",'Actual H2'!R27*Parameters!$C$27,IF(Control!$C$16="High (700 bar)",'Actual H2'!R27*Parameters!$C$26,0))))</f>
        <v>10.111698113207549</v>
      </c>
      <c r="S27" s="12">
        <f>IF(Control!$C$16="None",Parameters!$C$29,IF(Control!$C$16="Low (100 bar)",'Actual H2'!S27*Parameters!$C$28,IF(Control!$C$16="Medium (350 bar)",'Actual H2'!S27*Parameters!$C$27,IF(Control!$C$16="High (700 bar)",'Actual H2'!S27*Parameters!$C$26,0))))</f>
        <v>11.415849056603774</v>
      </c>
      <c r="T27" s="12">
        <f>IF(Control!$C$16="None",Parameters!$C$29,IF(Control!$C$16="Low (100 bar)",'Actual H2'!T27*Parameters!$C$28,IF(Control!$C$16="Medium (350 bar)",'Actual H2'!T27*Parameters!$C$27,IF(Control!$C$16="High (700 bar)",'Actual H2'!T27*Parameters!$C$26,0))))</f>
        <v>12.067924528301885</v>
      </c>
      <c r="U27" s="12">
        <f>IF(Control!$C$16="None",Parameters!$C$29,IF(Control!$C$16="Low (100 bar)",'Actual H2'!U27*Parameters!$C$28,IF(Control!$C$16="Medium (350 bar)",'Actual H2'!U27*Parameters!$C$27,IF(Control!$C$16="High (700 bar)",'Actual H2'!U27*Parameters!$C$26,0))))</f>
        <v>11.415849056603774</v>
      </c>
      <c r="V27" s="12">
        <f>IF(Control!$C$16="None",Parameters!$C$29,IF(Control!$C$16="Low (100 bar)",'Actual H2'!V27*Parameters!$C$28,IF(Control!$C$16="Medium (350 bar)",'Actual H2'!V27*Parameters!$C$27,IF(Control!$C$16="High (700 bar)",'Actual H2'!V27*Parameters!$C$26,0))))</f>
        <v>12.842264150943397</v>
      </c>
      <c r="W27" s="12">
        <f>IF(Control!$C$16="None",Parameters!$C$29,IF(Control!$C$16="Low (100 bar)",'Actual H2'!W27*Parameters!$C$28,IF(Control!$C$16="Medium (350 bar)",'Actual H2'!W27*Parameters!$C$27,IF(Control!$C$16="High (700 bar)",'Actual H2'!W27*Parameters!$C$26,0))))</f>
        <v>15.939622641509436</v>
      </c>
      <c r="X27" s="12">
        <f>IF(Control!$C$16="None",Parameters!$C$29,IF(Control!$C$16="Low (100 bar)",'Actual H2'!X27*Parameters!$C$28,IF(Control!$C$16="Medium (350 bar)",'Actual H2'!X27*Parameters!$C$27,IF(Control!$C$16="High (700 bar)",'Actual H2'!X27*Parameters!$C$26,0))))</f>
        <v>16.854339622641511</v>
      </c>
      <c r="Y27" s="12">
        <f>IF(Control!$C$16="None",Parameters!$C$29,IF(Control!$C$16="Low (100 bar)",'Actual H2'!Y27*Parameters!$C$28,IF(Control!$C$16="Medium (350 bar)",'Actual H2'!Y27*Parameters!$C$27,IF(Control!$C$16="High (700 bar)",'Actual H2'!Y27*Parameters!$C$26,0))))</f>
        <v>13.616603773584908</v>
      </c>
      <c r="Z27" s="12">
        <f>IF(Control!$C$16="None",Parameters!$C$29,IF(Control!$C$16="Low (100 bar)",'Actual H2'!Z27*Parameters!$C$28,IF(Control!$C$16="Medium (350 bar)",'Actual H2'!Z27*Parameters!$C$27,IF(Control!$C$16="High (700 bar)",'Actual H2'!Z27*Parameters!$C$26,0))))</f>
        <v>8.2641509433962259</v>
      </c>
      <c r="AB27" s="7">
        <f t="shared" si="0"/>
        <v>580.5192452830189</v>
      </c>
    </row>
    <row r="28" spans="2:28" x14ac:dyDescent="0.2">
      <c r="B28" s="6">
        <v>44222</v>
      </c>
      <c r="C28" s="12">
        <f>IF(Control!$C$16="None",Parameters!$C$29,IF(Control!$C$16="Low (100 bar)",'Actual H2'!C28*Parameters!$C$28,IF(Control!$C$16="Medium (350 bar)",'Actual H2'!C28*Parameters!$C$27,IF(Control!$C$16="High (700 bar)",'Actual H2'!C28*Parameters!$C$26,0))))</f>
        <v>3.8716981132075476</v>
      </c>
      <c r="D28" s="12">
        <f>IF(Control!$C$16="None",Parameters!$C$29,IF(Control!$C$16="Low (100 bar)",'Actual H2'!D28*Parameters!$C$28,IF(Control!$C$16="Medium (350 bar)",'Actual H2'!D28*Parameters!$C$27,IF(Control!$C$16="High (700 bar)",'Actual H2'!D28*Parameters!$C$26,0))))</f>
        <v>1.1456603773584904</v>
      </c>
      <c r="E28" s="12">
        <f>IF(Control!$C$16="None",Parameters!$C$29,IF(Control!$C$16="Low (100 bar)",'Actual H2'!E28*Parameters!$C$28,IF(Control!$C$16="Medium (350 bar)",'Actual H2'!E28*Parameters!$C$27,IF(Control!$C$16="High (700 bar)",'Actual H2'!E28*Parameters!$C$26,0))))</f>
        <v>0</v>
      </c>
      <c r="F28" s="12">
        <f>IF(Control!$C$16="None",Parameters!$C$29,IF(Control!$C$16="Low (100 bar)",'Actual H2'!F28*Parameters!$C$28,IF(Control!$C$16="Medium (350 bar)",'Actual H2'!F28*Parameters!$C$27,IF(Control!$C$16="High (700 bar)",'Actual H2'!F28*Parameters!$C$26,0))))</f>
        <v>0</v>
      </c>
      <c r="G28" s="12">
        <f>IF(Control!$C$16="None",Parameters!$C$29,IF(Control!$C$16="Low (100 bar)",'Actual H2'!G28*Parameters!$C$28,IF(Control!$C$16="Medium (350 bar)",'Actual H2'!G28*Parameters!$C$27,IF(Control!$C$16="High (700 bar)",'Actual H2'!G28*Parameters!$C$26,0))))</f>
        <v>0</v>
      </c>
      <c r="H28" s="12">
        <f>IF(Control!$C$16="None",Parameters!$C$29,IF(Control!$C$16="Low (100 bar)",'Actual H2'!H28*Parameters!$C$28,IF(Control!$C$16="Medium (350 bar)",'Actual H2'!H28*Parameters!$C$27,IF(Control!$C$16="High (700 bar)",'Actual H2'!H28*Parameters!$C$26,0))))</f>
        <v>0</v>
      </c>
      <c r="I28" s="12">
        <f>IF(Control!$C$16="None",Parameters!$C$29,IF(Control!$C$16="Low (100 bar)",'Actual H2'!I28*Parameters!$C$28,IF(Control!$C$16="Medium (350 bar)",'Actual H2'!I28*Parameters!$C$27,IF(Control!$C$16="High (700 bar)",'Actual H2'!I28*Parameters!$C$26,0))))</f>
        <v>0</v>
      </c>
      <c r="J28" s="12">
        <f>IF(Control!$C$16="None",Parameters!$C$29,IF(Control!$C$16="Low (100 bar)",'Actual H2'!J28*Parameters!$C$28,IF(Control!$C$16="Medium (350 bar)",'Actual H2'!J28*Parameters!$C$27,IF(Control!$C$16="High (700 bar)",'Actual H2'!J28*Parameters!$C$26,0))))</f>
        <v>0.85584905660377353</v>
      </c>
      <c r="K28" s="12">
        <f>IF(Control!$C$16="None",Parameters!$C$29,IF(Control!$C$16="Low (100 bar)",'Actual H2'!K28*Parameters!$C$28,IF(Control!$C$16="Medium (350 bar)",'Actual H2'!K28*Parameters!$C$27,IF(Control!$C$16="High (700 bar)",'Actual H2'!K28*Parameters!$C$26,0))))</f>
        <v>2.757735849056604</v>
      </c>
      <c r="L28" s="12">
        <f>IF(Control!$C$16="None",Parameters!$C$29,IF(Control!$C$16="Low (100 bar)",'Actual H2'!L28*Parameters!$C$28,IF(Control!$C$16="Medium (350 bar)",'Actual H2'!L28*Parameters!$C$27,IF(Control!$C$16="High (700 bar)",'Actual H2'!L28*Parameters!$C$26,0))))</f>
        <v>5.2030188679245271</v>
      </c>
      <c r="M28" s="12">
        <f>IF(Control!$C$16="None",Parameters!$C$29,IF(Control!$C$16="Low (100 bar)",'Actual H2'!M28*Parameters!$C$28,IF(Control!$C$16="Medium (350 bar)",'Actual H2'!M28*Parameters!$C$27,IF(Control!$C$16="High (700 bar)",'Actual H2'!M28*Parameters!$C$26,0))))</f>
        <v>7.7207547169811335</v>
      </c>
      <c r="N28" s="12">
        <f>IF(Control!$C$16="None",Parameters!$C$29,IF(Control!$C$16="Low (100 bar)",'Actual H2'!N28*Parameters!$C$28,IF(Control!$C$16="Medium (350 bar)",'Actual H2'!N28*Parameters!$C$27,IF(Control!$C$16="High (700 bar)",'Actual H2'!N28*Parameters!$C$26,0))))</f>
        <v>10.111698113207549</v>
      </c>
      <c r="O28" s="12">
        <f>IF(Control!$C$16="None",Parameters!$C$29,IF(Control!$C$16="Low (100 bar)",'Actual H2'!O28*Parameters!$C$28,IF(Control!$C$16="Medium (350 bar)",'Actual H2'!O28*Parameters!$C$27,IF(Control!$C$16="High (700 bar)",'Actual H2'!O28*Parameters!$C$26,0))))</f>
        <v>11.415849056603774</v>
      </c>
      <c r="P28" s="12">
        <f>IF(Control!$C$16="None",Parameters!$C$29,IF(Control!$C$16="Low (100 bar)",'Actual H2'!P28*Parameters!$C$28,IF(Control!$C$16="Medium (350 bar)",'Actual H2'!P28*Parameters!$C$27,IF(Control!$C$16="High (700 bar)",'Actual H2'!P28*Parameters!$C$26,0))))</f>
        <v>12.842264150943397</v>
      </c>
      <c r="Q28" s="12">
        <f>IF(Control!$C$16="None",Parameters!$C$29,IF(Control!$C$16="Low (100 bar)",'Actual H2'!Q28*Parameters!$C$28,IF(Control!$C$16="Medium (350 bar)",'Actual H2'!Q28*Parameters!$C$27,IF(Control!$C$16="High (700 bar)",'Actual H2'!Q28*Parameters!$C$26,0))))</f>
        <v>14.390943396226419</v>
      </c>
      <c r="R28" s="12">
        <f>IF(Control!$C$16="None",Parameters!$C$29,IF(Control!$C$16="Low (100 bar)",'Actual H2'!R28*Parameters!$C$28,IF(Control!$C$16="Medium (350 bar)",'Actual H2'!R28*Parameters!$C$27,IF(Control!$C$16="High (700 bar)",'Actual H2'!R28*Parameters!$C$26,0))))</f>
        <v>15.939622641509436</v>
      </c>
      <c r="S28" s="12">
        <f>IF(Control!$C$16="None",Parameters!$C$29,IF(Control!$C$16="Low (100 bar)",'Actual H2'!S28*Parameters!$C$28,IF(Control!$C$16="Medium (350 bar)",'Actual H2'!S28*Parameters!$C$27,IF(Control!$C$16="High (700 bar)",'Actual H2'!S28*Parameters!$C$26,0))))</f>
        <v>16.854339622641511</v>
      </c>
      <c r="T28" s="12">
        <f>IF(Control!$C$16="None",Parameters!$C$29,IF(Control!$C$16="Low (100 bar)",'Actual H2'!T28*Parameters!$C$28,IF(Control!$C$16="Medium (350 bar)",'Actual H2'!T28*Parameters!$C$27,IF(Control!$C$16="High (700 bar)",'Actual H2'!T28*Parameters!$C$26,0))))</f>
        <v>18.683773584905659</v>
      </c>
      <c r="U28" s="12">
        <f>IF(Control!$C$16="None",Parameters!$C$29,IF(Control!$C$16="Low (100 bar)",'Actual H2'!U28*Parameters!$C$28,IF(Control!$C$16="Medium (350 bar)",'Actual H2'!U28*Parameters!$C$27,IF(Control!$C$16="High (700 bar)",'Actual H2'!U28*Parameters!$C$26,0))))</f>
        <v>21.554716981132074</v>
      </c>
      <c r="V28" s="12">
        <f>IF(Control!$C$16="None",Parameters!$C$29,IF(Control!$C$16="Low (100 bar)",'Actual H2'!V28*Parameters!$C$28,IF(Control!$C$16="Medium (350 bar)",'Actual H2'!V28*Parameters!$C$27,IF(Control!$C$16="High (700 bar)",'Actual H2'!V28*Parameters!$C$26,0))))</f>
        <v>23.990943396226413</v>
      </c>
      <c r="W28" s="12">
        <f>IF(Control!$C$16="None",Parameters!$C$29,IF(Control!$C$16="Low (100 bar)",'Actual H2'!W28*Parameters!$C$28,IF(Control!$C$16="Medium (350 bar)",'Actual H2'!W28*Parameters!$C$27,IF(Control!$C$16="High (700 bar)",'Actual H2'!W28*Parameters!$C$26,0))))</f>
        <v>19.598490566037732</v>
      </c>
      <c r="X28" s="12">
        <f>IF(Control!$C$16="None",Parameters!$C$29,IF(Control!$C$16="Low (100 bar)",'Actual H2'!X28*Parameters!$C$28,IF(Control!$C$16="Medium (350 bar)",'Actual H2'!X28*Parameters!$C$27,IF(Control!$C$16="High (700 bar)",'Actual H2'!X28*Parameters!$C$26,0))))</f>
        <v>13.616603773584908</v>
      </c>
      <c r="Y28" s="12">
        <f>IF(Control!$C$16="None",Parameters!$C$29,IF(Control!$C$16="Low (100 bar)",'Actual H2'!Y28*Parameters!$C$28,IF(Control!$C$16="Medium (350 bar)",'Actual H2'!Y28*Parameters!$C$27,IF(Control!$C$16="High (700 bar)",'Actual H2'!Y28*Parameters!$C$26,0))))</f>
        <v>10.111698113207549</v>
      </c>
      <c r="Z28" s="12">
        <f>IF(Control!$C$16="None",Parameters!$C$29,IF(Control!$C$16="Low (100 bar)",'Actual H2'!Z28*Parameters!$C$28,IF(Control!$C$16="Medium (350 bar)",'Actual H2'!Z28*Parameters!$C$27,IF(Control!$C$16="High (700 bar)",'Actual H2'!Z28*Parameters!$C$26,0))))</f>
        <v>7.7207547169811335</v>
      </c>
      <c r="AB28" s="7">
        <f t="shared" si="0"/>
        <v>218.38641509433958</v>
      </c>
    </row>
    <row r="29" spans="2:28" x14ac:dyDescent="0.2">
      <c r="B29" s="6">
        <v>44223</v>
      </c>
      <c r="C29" s="12">
        <f>IF(Control!$C$16="None",Parameters!$C$29,IF(Control!$C$16="Low (100 bar)",'Actual H2'!C29*Parameters!$C$28,IF(Control!$C$16="Medium (350 bar)",'Actual H2'!C29*Parameters!$C$27,IF(Control!$C$16="High (700 bar)",'Actual H2'!C29*Parameters!$C$26,0))))</f>
        <v>6.6339622641509433</v>
      </c>
      <c r="D29" s="12">
        <f>IF(Control!$C$16="None",Parameters!$C$29,IF(Control!$C$16="Low (100 bar)",'Actual H2'!D29*Parameters!$C$28,IF(Control!$C$16="Medium (350 bar)",'Actual H2'!D29*Parameters!$C$27,IF(Control!$C$16="High (700 bar)",'Actual H2'!D29*Parameters!$C$26,0))))</f>
        <v>5.6467924528301889</v>
      </c>
      <c r="E29" s="12">
        <f>IF(Control!$C$16="None",Parameters!$C$29,IF(Control!$C$16="Low (100 bar)",'Actual H2'!E29*Parameters!$C$28,IF(Control!$C$16="Medium (350 bar)",'Actual H2'!E29*Parameters!$C$27,IF(Control!$C$16="High (700 bar)",'Actual H2'!E29*Parameters!$C$26,0))))</f>
        <v>5.6467924528301889</v>
      </c>
      <c r="F29" s="12">
        <f>IF(Control!$C$16="None",Parameters!$C$29,IF(Control!$C$16="Low (100 bar)",'Actual H2'!F29*Parameters!$C$28,IF(Control!$C$16="Medium (350 bar)",'Actual H2'!F29*Parameters!$C$27,IF(Control!$C$16="High (700 bar)",'Actual H2'!F29*Parameters!$C$26,0))))</f>
        <v>7.7207547169811335</v>
      </c>
      <c r="G29" s="12">
        <f>IF(Control!$C$16="None",Parameters!$C$29,IF(Control!$C$16="Low (100 bar)",'Actual H2'!G29*Parameters!$C$28,IF(Control!$C$16="Medium (350 bar)",'Actual H2'!G29*Parameters!$C$27,IF(Control!$C$16="High (700 bar)",'Actual H2'!G29*Parameters!$C$26,0))))</f>
        <v>13.616603773584908</v>
      </c>
      <c r="H29" s="12">
        <f>IF(Control!$C$16="None",Parameters!$C$29,IF(Control!$C$16="Low (100 bar)",'Actual H2'!H29*Parameters!$C$28,IF(Control!$C$16="Medium (350 bar)",'Actual H2'!H29*Parameters!$C$27,IF(Control!$C$16="High (700 bar)",'Actual H2'!H29*Parameters!$C$26,0))))</f>
        <v>20.513207547169809</v>
      </c>
      <c r="I29" s="12">
        <f>IF(Control!$C$16="None",Parameters!$C$29,IF(Control!$C$16="Low (100 bar)",'Actual H2'!I29*Parameters!$C$28,IF(Control!$C$16="Medium (350 bar)",'Actual H2'!I29*Parameters!$C$27,IF(Control!$C$16="High (700 bar)",'Actual H2'!I29*Parameters!$C$26,0))))</f>
        <v>25.168301886792456</v>
      </c>
      <c r="J29" s="12">
        <f>IF(Control!$C$16="None",Parameters!$C$29,IF(Control!$C$16="Low (100 bar)",'Actual H2'!J29*Parameters!$C$28,IF(Control!$C$16="Medium (350 bar)",'Actual H2'!J29*Parameters!$C$27,IF(Control!$C$16="High (700 bar)",'Actual H2'!J29*Parameters!$C$26,0))))</f>
        <v>28.156981132075465</v>
      </c>
      <c r="K29" s="12">
        <f>IF(Control!$C$16="None",Parameters!$C$29,IF(Control!$C$16="Low (100 bar)",'Actual H2'!K29*Parameters!$C$28,IF(Control!$C$16="Medium (350 bar)",'Actual H2'!K29*Parameters!$C$27,IF(Control!$C$16="High (700 bar)",'Actual H2'!K29*Parameters!$C$26,0))))</f>
        <v>31.698113207547166</v>
      </c>
      <c r="L29" s="12">
        <f>IF(Control!$C$16="None",Parameters!$C$29,IF(Control!$C$16="Low (100 bar)",'Actual H2'!L29*Parameters!$C$28,IF(Control!$C$16="Medium (350 bar)",'Actual H2'!L29*Parameters!$C$27,IF(Control!$C$16="High (700 bar)",'Actual H2'!L29*Parameters!$C$26,0))))</f>
        <v>30.357735849056599</v>
      </c>
      <c r="M29" s="12">
        <f>IF(Control!$C$16="None",Parameters!$C$29,IF(Control!$C$16="Low (100 bar)",'Actual H2'!M29*Parameters!$C$28,IF(Control!$C$16="Medium (350 bar)",'Actual H2'!M29*Parameters!$C$27,IF(Control!$C$16="High (700 bar)",'Actual H2'!M29*Parameters!$C$26,0))))</f>
        <v>25.168301886792456</v>
      </c>
      <c r="N29" s="12">
        <f>IF(Control!$C$16="None",Parameters!$C$29,IF(Control!$C$16="Low (100 bar)",'Actual H2'!N29*Parameters!$C$28,IF(Control!$C$16="Medium (350 bar)",'Actual H2'!N29*Parameters!$C$27,IF(Control!$C$16="High (700 bar)",'Actual H2'!N29*Parameters!$C$26,0))))</f>
        <v>21.554716981132074</v>
      </c>
      <c r="O29" s="12">
        <f>IF(Control!$C$16="None",Parameters!$C$29,IF(Control!$C$16="Low (100 bar)",'Actual H2'!O29*Parameters!$C$28,IF(Control!$C$16="Medium (350 bar)",'Actual H2'!O29*Parameters!$C$27,IF(Control!$C$16="High (700 bar)",'Actual H2'!O29*Parameters!$C$26,0))))</f>
        <v>19.598490566037732</v>
      </c>
      <c r="P29" s="12">
        <f>IF(Control!$C$16="None",Parameters!$C$29,IF(Control!$C$16="Low (100 bar)",'Actual H2'!P29*Parameters!$C$28,IF(Control!$C$16="Medium (350 bar)",'Actual H2'!P29*Parameters!$C$27,IF(Control!$C$16="High (700 bar)",'Actual H2'!P29*Parameters!$C$26,0))))</f>
        <v>18.683773584905659</v>
      </c>
      <c r="Q29" s="12">
        <f>IF(Control!$C$16="None",Parameters!$C$29,IF(Control!$C$16="Low (100 bar)",'Actual H2'!Q29*Parameters!$C$28,IF(Control!$C$16="Medium (350 bar)",'Actual H2'!Q29*Parameters!$C$27,IF(Control!$C$16="High (700 bar)",'Actual H2'!Q29*Parameters!$C$26,0))))</f>
        <v>17.769056603773585</v>
      </c>
      <c r="R29" s="12">
        <f>IF(Control!$C$16="None",Parameters!$C$29,IF(Control!$C$16="Low (100 bar)",'Actual H2'!R29*Parameters!$C$28,IF(Control!$C$16="Medium (350 bar)",'Actual H2'!R29*Parameters!$C$27,IF(Control!$C$16="High (700 bar)",'Actual H2'!R29*Parameters!$C$26,0))))</f>
        <v>15.16528301886793</v>
      </c>
      <c r="S29" s="12">
        <f>IF(Control!$C$16="None",Parameters!$C$29,IF(Control!$C$16="Low (100 bar)",'Actual H2'!S29*Parameters!$C$28,IF(Control!$C$16="Medium (350 bar)",'Actual H2'!S29*Parameters!$C$27,IF(Control!$C$16="High (700 bar)",'Actual H2'!S29*Parameters!$C$26,0))))</f>
        <v>13.616603773584908</v>
      </c>
      <c r="T29" s="12">
        <f>IF(Control!$C$16="None",Parameters!$C$29,IF(Control!$C$16="Low (100 bar)",'Actual H2'!T29*Parameters!$C$28,IF(Control!$C$16="Medium (350 bar)",'Actual H2'!T29*Parameters!$C$27,IF(Control!$C$16="High (700 bar)",'Actual H2'!T29*Parameters!$C$26,0))))</f>
        <v>12.842264150943397</v>
      </c>
      <c r="U29" s="12">
        <f>IF(Control!$C$16="None",Parameters!$C$29,IF(Control!$C$16="Low (100 bar)",'Actual H2'!U29*Parameters!$C$28,IF(Control!$C$16="Medium (350 bar)",'Actual H2'!U29*Parameters!$C$27,IF(Control!$C$16="High (700 bar)",'Actual H2'!U29*Parameters!$C$26,0))))</f>
        <v>11.415849056603774</v>
      </c>
      <c r="V29" s="12">
        <f>IF(Control!$C$16="None",Parameters!$C$29,IF(Control!$C$16="Low (100 bar)",'Actual H2'!V29*Parameters!$C$28,IF(Control!$C$16="Medium (350 bar)",'Actual H2'!V29*Parameters!$C$27,IF(Control!$C$16="High (700 bar)",'Actual H2'!V29*Parameters!$C$26,0))))</f>
        <v>9.4596226415094335</v>
      </c>
      <c r="W29" s="12">
        <f>IF(Control!$C$16="None",Parameters!$C$29,IF(Control!$C$16="Low (100 bar)",'Actual H2'!W29*Parameters!$C$28,IF(Control!$C$16="Medium (350 bar)",'Actual H2'!W29*Parameters!$C$27,IF(Control!$C$16="High (700 bar)",'Actual H2'!W29*Parameters!$C$26,0))))</f>
        <v>8.2641509433962259</v>
      </c>
      <c r="X29" s="12">
        <f>IF(Control!$C$16="None",Parameters!$C$29,IF(Control!$C$16="Low (100 bar)",'Actual H2'!X29*Parameters!$C$28,IF(Control!$C$16="Medium (350 bar)",'Actual H2'!X29*Parameters!$C$27,IF(Control!$C$16="High (700 bar)",'Actual H2'!X29*Parameters!$C$26,0))))</f>
        <v>8.8075471698113201</v>
      </c>
      <c r="Y29" s="12">
        <f>IF(Control!$C$16="None",Parameters!$C$29,IF(Control!$C$16="Low (100 bar)",'Actual H2'!Y29*Parameters!$C$28,IF(Control!$C$16="Medium (350 bar)",'Actual H2'!Y29*Parameters!$C$27,IF(Control!$C$16="High (700 bar)",'Actual H2'!Y29*Parameters!$C$26,0))))</f>
        <v>11.415849056603774</v>
      </c>
      <c r="Z29" s="12">
        <f>IF(Control!$C$16="None",Parameters!$C$29,IF(Control!$C$16="Low (100 bar)",'Actual H2'!Z29*Parameters!$C$28,IF(Control!$C$16="Medium (350 bar)",'Actual H2'!Z29*Parameters!$C$27,IF(Control!$C$16="High (700 bar)",'Actual H2'!Z29*Parameters!$C$26,0))))</f>
        <v>14.390943396226419</v>
      </c>
      <c r="AB29" s="7">
        <f t="shared" si="0"/>
        <v>383.3116981132074</v>
      </c>
    </row>
    <row r="30" spans="2:28" x14ac:dyDescent="0.2">
      <c r="B30" s="6">
        <v>44224</v>
      </c>
      <c r="C30" s="12">
        <f>IF(Control!$C$16="None",Parameters!$C$29,IF(Control!$C$16="Low (100 bar)",'Actual H2'!C30*Parameters!$C$28,IF(Control!$C$16="Medium (350 bar)",'Actual H2'!C30*Parameters!$C$27,IF(Control!$C$16="High (700 bar)",'Actual H2'!C30*Parameters!$C$26,0))))</f>
        <v>18.683773584905659</v>
      </c>
      <c r="D30" s="12">
        <f>IF(Control!$C$16="None",Parameters!$C$29,IF(Control!$C$16="Low (100 bar)",'Actual H2'!D30*Parameters!$C$28,IF(Control!$C$16="Medium (350 bar)",'Actual H2'!D30*Parameters!$C$27,IF(Control!$C$16="High (700 bar)",'Actual H2'!D30*Parameters!$C$26,0))))</f>
        <v>25.168301886792456</v>
      </c>
      <c r="E30" s="12">
        <f>IF(Control!$C$16="None",Parameters!$C$29,IF(Control!$C$16="Low (100 bar)",'Actual H2'!E30*Parameters!$C$28,IF(Control!$C$16="Medium (350 bar)",'Actual H2'!E30*Parameters!$C$27,IF(Control!$C$16="High (700 bar)",'Actual H2'!E30*Parameters!$C$26,0))))</f>
        <v>29.334339622641508</v>
      </c>
      <c r="F30" s="12">
        <f>IF(Control!$C$16="None",Parameters!$C$29,IF(Control!$C$16="Low (100 bar)",'Actual H2'!F30*Parameters!$C$28,IF(Control!$C$16="Medium (350 bar)",'Actual H2'!F30*Parameters!$C$27,IF(Control!$C$16="High (700 bar)",'Actual H2'!F30*Parameters!$C$26,0))))</f>
        <v>29.334339622641508</v>
      </c>
      <c r="G30" s="12">
        <f>IF(Control!$C$16="None",Parameters!$C$29,IF(Control!$C$16="Low (100 bar)",'Actual H2'!G30*Parameters!$C$28,IF(Control!$C$16="Medium (350 bar)",'Actual H2'!G30*Parameters!$C$27,IF(Control!$C$16="High (700 bar)",'Actual H2'!G30*Parameters!$C$26,0))))</f>
        <v>25.720754716981133</v>
      </c>
      <c r="H30" s="12">
        <f>IF(Control!$C$16="None",Parameters!$C$29,IF(Control!$C$16="Low (100 bar)",'Actual H2'!H30*Parameters!$C$28,IF(Control!$C$16="Medium (350 bar)",'Actual H2'!H30*Parameters!$C$27,IF(Control!$C$16="High (700 bar)",'Actual H2'!H30*Parameters!$C$26,0))))</f>
        <v>25.168301886792456</v>
      </c>
      <c r="I30" s="12">
        <f>IF(Control!$C$16="None",Parameters!$C$29,IF(Control!$C$16="Low (100 bar)",'Actual H2'!I30*Parameters!$C$28,IF(Control!$C$16="Medium (350 bar)",'Actual H2'!I30*Parameters!$C$27,IF(Control!$C$16="High (700 bar)",'Actual H2'!I30*Parameters!$C$26,0))))</f>
        <v>25.168301886792456</v>
      </c>
      <c r="J30" s="12">
        <f>IF(Control!$C$16="None",Parameters!$C$29,IF(Control!$C$16="Low (100 bar)",'Actual H2'!J30*Parameters!$C$28,IF(Control!$C$16="Medium (350 bar)",'Actual H2'!J30*Parameters!$C$27,IF(Control!$C$16="High (700 bar)",'Actual H2'!J30*Parameters!$C$26,0))))</f>
        <v>23.990943396226413</v>
      </c>
      <c r="K30" s="12">
        <f>IF(Control!$C$16="None",Parameters!$C$29,IF(Control!$C$16="Low (100 bar)",'Actual H2'!K30*Parameters!$C$28,IF(Control!$C$16="Medium (350 bar)",'Actual H2'!K30*Parameters!$C$27,IF(Control!$C$16="High (700 bar)",'Actual H2'!K30*Parameters!$C$26,0))))</f>
        <v>23.990943396226413</v>
      </c>
      <c r="L30" s="12">
        <f>IF(Control!$C$16="None",Parameters!$C$29,IF(Control!$C$16="Low (100 bar)",'Actual H2'!L30*Parameters!$C$28,IF(Control!$C$16="Medium (350 bar)",'Actual H2'!L30*Parameters!$C$27,IF(Control!$C$16="High (700 bar)",'Actual H2'!L30*Parameters!$C$26,0))))</f>
        <v>23.990943396226413</v>
      </c>
      <c r="M30" s="12">
        <f>IF(Control!$C$16="None",Parameters!$C$29,IF(Control!$C$16="Low (100 bar)",'Actual H2'!M30*Parameters!$C$28,IF(Control!$C$16="Medium (350 bar)",'Actual H2'!M30*Parameters!$C$27,IF(Control!$C$16="High (700 bar)",'Actual H2'!M30*Parameters!$C$26,0))))</f>
        <v>25.168301886792456</v>
      </c>
      <c r="N30" s="12">
        <f>IF(Control!$C$16="None",Parameters!$C$29,IF(Control!$C$16="Low (100 bar)",'Actual H2'!N30*Parameters!$C$28,IF(Control!$C$16="Medium (350 bar)",'Actual H2'!N30*Parameters!$C$27,IF(Control!$C$16="High (700 bar)",'Actual H2'!N30*Parameters!$C$26,0))))</f>
        <v>26.916226415094343</v>
      </c>
      <c r="O30" s="12">
        <f>IF(Control!$C$16="None",Parameters!$C$29,IF(Control!$C$16="Low (100 bar)",'Actual H2'!O30*Parameters!$C$28,IF(Control!$C$16="Medium (350 bar)",'Actual H2'!O30*Parameters!$C$27,IF(Control!$C$16="High (700 bar)",'Actual H2'!O30*Parameters!$C$26,0))))</f>
        <v>26.916226415094343</v>
      </c>
      <c r="P30" s="12">
        <f>IF(Control!$C$16="None",Parameters!$C$29,IF(Control!$C$16="Low (100 bar)",'Actual H2'!P30*Parameters!$C$28,IF(Control!$C$16="Medium (350 bar)",'Actual H2'!P30*Parameters!$C$27,IF(Control!$C$16="High (700 bar)",'Actual H2'!P30*Parameters!$C$26,0))))</f>
        <v>28.156981132075465</v>
      </c>
      <c r="Q30" s="12">
        <f>IF(Control!$C$16="None",Parameters!$C$29,IF(Control!$C$16="Low (100 bar)",'Actual H2'!Q30*Parameters!$C$28,IF(Control!$C$16="Medium (350 bar)",'Actual H2'!Q30*Parameters!$C$27,IF(Control!$C$16="High (700 bar)",'Actual H2'!Q30*Parameters!$C$26,0))))</f>
        <v>31.698113207547166</v>
      </c>
      <c r="R30" s="12">
        <f>IF(Control!$C$16="None",Parameters!$C$29,IF(Control!$C$16="Low (100 bar)",'Actual H2'!R30*Parameters!$C$28,IF(Control!$C$16="Medium (350 bar)",'Actual H2'!R30*Parameters!$C$27,IF(Control!$C$16="High (700 bar)",'Actual H2'!R30*Parameters!$C$26,0))))</f>
        <v>35.846037735849059</v>
      </c>
      <c r="S30" s="12">
        <f>IF(Control!$C$16="None",Parameters!$C$29,IF(Control!$C$16="Low (100 bar)",'Actual H2'!S30*Parameters!$C$28,IF(Control!$C$16="Medium (350 bar)",'Actual H2'!S30*Parameters!$C$27,IF(Control!$C$16="High (700 bar)",'Actual H2'!S30*Parameters!$C$26,0))))</f>
        <v>41.261886792452835</v>
      </c>
      <c r="T30" s="12">
        <f>IF(Control!$C$16="None",Parameters!$C$29,IF(Control!$C$16="Low (100 bar)",'Actual H2'!T30*Parameters!$C$28,IF(Control!$C$16="Medium (350 bar)",'Actual H2'!T30*Parameters!$C$27,IF(Control!$C$16="High (700 bar)",'Actual H2'!T30*Parameters!$C$26,0))))</f>
        <v>45.971320754716984</v>
      </c>
      <c r="U30" s="12">
        <f>IF(Control!$C$16="None",Parameters!$C$29,IF(Control!$C$16="Low (100 bar)",'Actual H2'!U30*Parameters!$C$28,IF(Control!$C$16="Medium (350 bar)",'Actual H2'!U30*Parameters!$C$27,IF(Control!$C$16="High (700 bar)",'Actual H2'!U30*Parameters!$C$26,0))))</f>
        <v>49.612075471698105</v>
      </c>
      <c r="V30" s="12">
        <f>IF(Control!$C$16="None",Parameters!$C$29,IF(Control!$C$16="Low (100 bar)",'Actual H2'!V30*Parameters!$C$28,IF(Control!$C$16="Medium (350 bar)",'Actual H2'!V30*Parameters!$C$27,IF(Control!$C$16="High (700 bar)",'Actual H2'!V30*Parameters!$C$26,0))))</f>
        <v>52.437735849056594</v>
      </c>
      <c r="W30" s="12">
        <f>IF(Control!$C$16="None",Parameters!$C$29,IF(Control!$C$16="Low (100 bar)",'Actual H2'!W30*Parameters!$C$28,IF(Control!$C$16="Medium (350 bar)",'Actual H2'!W30*Parameters!$C$27,IF(Control!$C$16="High (700 bar)",'Actual H2'!W30*Parameters!$C$26,0))))</f>
        <v>54.701886792452825</v>
      </c>
      <c r="X30" s="12">
        <f>IF(Control!$C$16="None",Parameters!$C$29,IF(Control!$C$16="Low (100 bar)",'Actual H2'!X30*Parameters!$C$28,IF(Control!$C$16="Medium (350 bar)",'Actual H2'!X30*Parameters!$C$27,IF(Control!$C$16="High (700 bar)",'Actual H2'!X30*Parameters!$C$26,0))))</f>
        <v>55.20905660377359</v>
      </c>
      <c r="Y30" s="12">
        <f>IF(Control!$C$16="None",Parameters!$C$29,IF(Control!$C$16="Low (100 bar)",'Actual H2'!Y30*Parameters!$C$28,IF(Control!$C$16="Medium (350 bar)",'Actual H2'!Y30*Parameters!$C$27,IF(Control!$C$16="High (700 bar)",'Actual H2'!Y30*Parameters!$C$26,0))))</f>
        <v>55.20905660377359</v>
      </c>
      <c r="Z30" s="12">
        <f>IF(Control!$C$16="None",Parameters!$C$29,IF(Control!$C$16="Low (100 bar)",'Actual H2'!Z30*Parameters!$C$28,IF(Control!$C$16="Medium (350 bar)",'Actual H2'!Z30*Parameters!$C$27,IF(Control!$C$16="High (700 bar)",'Actual H2'!Z30*Parameters!$C$26,0))))</f>
        <v>55.145660377358496</v>
      </c>
      <c r="AB30" s="7">
        <f t="shared" si="0"/>
        <v>834.80150943396211</v>
      </c>
    </row>
    <row r="31" spans="2:28" x14ac:dyDescent="0.2">
      <c r="B31" s="6">
        <v>44225</v>
      </c>
      <c r="C31" s="12">
        <f>IF(Control!$C$16="None",Parameters!$C$29,IF(Control!$C$16="Low (100 bar)",'Actual H2'!C31*Parameters!$C$28,IF(Control!$C$16="Medium (350 bar)",'Actual H2'!C31*Parameters!$C$27,IF(Control!$C$16="High (700 bar)",'Actual H2'!C31*Parameters!$C$26,0))))</f>
        <v>54.978113207547167</v>
      </c>
      <c r="D31" s="12">
        <f>IF(Control!$C$16="None",Parameters!$C$29,IF(Control!$C$16="Low (100 bar)",'Actual H2'!D31*Parameters!$C$28,IF(Control!$C$16="Medium (350 bar)",'Actual H2'!D31*Parameters!$C$27,IF(Control!$C$16="High (700 bar)",'Actual H2'!D31*Parameters!$C$26,0))))</f>
        <v>54.701886792452825</v>
      </c>
      <c r="E31" s="12">
        <f>IF(Control!$C$16="None",Parameters!$C$29,IF(Control!$C$16="Low (100 bar)",'Actual H2'!E31*Parameters!$C$28,IF(Control!$C$16="Medium (350 bar)",'Actual H2'!E31*Parameters!$C$27,IF(Control!$C$16="High (700 bar)",'Actual H2'!E31*Parameters!$C$26,0))))</f>
        <v>54.701886792452825</v>
      </c>
      <c r="F31" s="12">
        <f>IF(Control!$C$16="None",Parameters!$C$29,IF(Control!$C$16="Low (100 bar)",'Actual H2'!F31*Parameters!$C$28,IF(Control!$C$16="Medium (350 bar)",'Actual H2'!F31*Parameters!$C$27,IF(Control!$C$16="High (700 bar)",'Actual H2'!F31*Parameters!$C$26,0))))</f>
        <v>54.701886792452825</v>
      </c>
      <c r="G31" s="12">
        <f>IF(Control!$C$16="None",Parameters!$C$29,IF(Control!$C$16="Low (100 bar)",'Actual H2'!G31*Parameters!$C$28,IF(Control!$C$16="Medium (350 bar)",'Actual H2'!G31*Parameters!$C$27,IF(Control!$C$16="High (700 bar)",'Actual H2'!G31*Parameters!$C$26,0))))</f>
        <v>56.250566037735851</v>
      </c>
      <c r="H31" s="12">
        <f>IF(Control!$C$16="None",Parameters!$C$29,IF(Control!$C$16="Low (100 bar)",'Actual H2'!H31*Parameters!$C$28,IF(Control!$C$16="Medium (350 bar)",'Actual H2'!H31*Parameters!$C$27,IF(Control!$C$16="High (700 bar)",'Actual H2'!H31*Parameters!$C$26,0))))</f>
        <v>56.323018867924539</v>
      </c>
      <c r="I31" s="12">
        <f>IF(Control!$C$16="None",Parameters!$C$29,IF(Control!$C$16="Low (100 bar)",'Actual H2'!I31*Parameters!$C$28,IF(Control!$C$16="Medium (350 bar)",'Actual H2'!I31*Parameters!$C$27,IF(Control!$C$16="High (700 bar)",'Actual H2'!I31*Parameters!$C$26,0))))</f>
        <v>56.250566037735851</v>
      </c>
      <c r="J31" s="12">
        <f>IF(Control!$C$16="None",Parameters!$C$29,IF(Control!$C$16="Low (100 bar)",'Actual H2'!J31*Parameters!$C$28,IF(Control!$C$16="Medium (350 bar)",'Actual H2'!J31*Parameters!$C$27,IF(Control!$C$16="High (700 bar)",'Actual H2'!J31*Parameters!$C$26,0))))</f>
        <v>56.250566037735851</v>
      </c>
      <c r="K31" s="12">
        <f>IF(Control!$C$16="None",Parameters!$C$29,IF(Control!$C$16="Low (100 bar)",'Actual H2'!K31*Parameters!$C$28,IF(Control!$C$16="Medium (350 bar)",'Actual H2'!K31*Parameters!$C$27,IF(Control!$C$16="High (700 bar)",'Actual H2'!K31*Parameters!$C$26,0))))</f>
        <v>56.083018867924523</v>
      </c>
      <c r="L31" s="12">
        <f>IF(Control!$C$16="None",Parameters!$C$29,IF(Control!$C$16="Low (100 bar)",'Actual H2'!L31*Parameters!$C$28,IF(Control!$C$16="Medium (350 bar)",'Actual H2'!L31*Parameters!$C$27,IF(Control!$C$16="High (700 bar)",'Actual H2'!L31*Parameters!$C$26,0))))</f>
        <v>55.20905660377359</v>
      </c>
      <c r="M31" s="12">
        <f>IF(Control!$C$16="None",Parameters!$C$29,IF(Control!$C$16="Low (100 bar)",'Actual H2'!M31*Parameters!$C$28,IF(Control!$C$16="Medium (350 bar)",'Actual H2'!M31*Parameters!$C$27,IF(Control!$C$16="High (700 bar)",'Actual H2'!M31*Parameters!$C$26,0))))</f>
        <v>55.218113207547177</v>
      </c>
      <c r="N31" s="12">
        <f>IF(Control!$C$16="None",Parameters!$C$29,IF(Control!$C$16="Low (100 bar)",'Actual H2'!N31*Parameters!$C$28,IF(Control!$C$16="Medium (350 bar)",'Actual H2'!N31*Parameters!$C$27,IF(Control!$C$16="High (700 bar)",'Actual H2'!N31*Parameters!$C$26,0))))</f>
        <v>53.334339622641515</v>
      </c>
      <c r="O31" s="12">
        <f>IF(Control!$C$16="None",Parameters!$C$29,IF(Control!$C$16="Low (100 bar)",'Actual H2'!O31*Parameters!$C$28,IF(Control!$C$16="Medium (350 bar)",'Actual H2'!O31*Parameters!$C$27,IF(Control!$C$16="High (700 bar)",'Actual H2'!O31*Parameters!$C$26,0))))</f>
        <v>50.341132075471691</v>
      </c>
      <c r="P31" s="12">
        <f>IF(Control!$C$16="None",Parameters!$C$29,IF(Control!$C$16="Low (100 bar)",'Actual H2'!P31*Parameters!$C$28,IF(Control!$C$16="Medium (350 bar)",'Actual H2'!P31*Parameters!$C$27,IF(Control!$C$16="High (700 bar)",'Actual H2'!P31*Parameters!$C$26,0))))</f>
        <v>45.518490566037741</v>
      </c>
      <c r="Q31" s="12">
        <f>IF(Control!$C$16="None",Parameters!$C$29,IF(Control!$C$16="Low (100 bar)",'Actual H2'!Q31*Parameters!$C$28,IF(Control!$C$16="Medium (350 bar)",'Actual H2'!Q31*Parameters!$C$27,IF(Control!$C$16="High (700 bar)",'Actual H2'!Q31*Parameters!$C$26,0))))</f>
        <v>41.261886792452835</v>
      </c>
      <c r="R31" s="12">
        <f>IF(Control!$C$16="None",Parameters!$C$29,IF(Control!$C$16="Low (100 bar)",'Actual H2'!R31*Parameters!$C$28,IF(Control!$C$16="Medium (350 bar)",'Actual H2'!R31*Parameters!$C$27,IF(Control!$C$16="High (700 bar)",'Actual H2'!R31*Parameters!$C$26,0))))</f>
        <v>41.261886792452835</v>
      </c>
      <c r="S31" s="12">
        <f>IF(Control!$C$16="None",Parameters!$C$29,IF(Control!$C$16="Low (100 bar)",'Actual H2'!S31*Parameters!$C$28,IF(Control!$C$16="Medium (350 bar)",'Actual H2'!S31*Parameters!$C$27,IF(Control!$C$16="High (700 bar)",'Actual H2'!S31*Parameters!$C$26,0))))</f>
        <v>41.261886792452835</v>
      </c>
      <c r="T31" s="12">
        <f>IF(Control!$C$16="None",Parameters!$C$29,IF(Control!$C$16="Low (100 bar)",'Actual H2'!T31*Parameters!$C$28,IF(Control!$C$16="Medium (350 bar)",'Actual H2'!T31*Parameters!$C$27,IF(Control!$C$16="High (700 bar)",'Actual H2'!T31*Parameters!$C$26,0))))</f>
        <v>40.809056603773584</v>
      </c>
      <c r="U31" s="12">
        <f>IF(Control!$C$16="None",Parameters!$C$29,IF(Control!$C$16="Low (100 bar)",'Actual H2'!U31*Parameters!$C$28,IF(Control!$C$16="Medium (350 bar)",'Actual H2'!U31*Parameters!$C$27,IF(Control!$C$16="High (700 bar)",'Actual H2'!U31*Parameters!$C$26,0))))</f>
        <v>39.079245283018864</v>
      </c>
      <c r="V31" s="12">
        <f>IF(Control!$C$16="None",Parameters!$C$29,IF(Control!$C$16="Low (100 bar)",'Actual H2'!V31*Parameters!$C$28,IF(Control!$C$16="Medium (350 bar)",'Actual H2'!V31*Parameters!$C$27,IF(Control!$C$16="High (700 bar)",'Actual H2'!V31*Parameters!$C$26,0))))</f>
        <v>37.901886792452828</v>
      </c>
      <c r="W31" s="12">
        <f>IF(Control!$C$16="None",Parameters!$C$29,IF(Control!$C$16="Low (100 bar)",'Actual H2'!W31*Parameters!$C$28,IF(Control!$C$16="Medium (350 bar)",'Actual H2'!W31*Parameters!$C$27,IF(Control!$C$16="High (700 bar)",'Actual H2'!W31*Parameters!$C$26,0))))</f>
        <v>39.079245283018864</v>
      </c>
      <c r="X31" s="12">
        <f>IF(Control!$C$16="None",Parameters!$C$29,IF(Control!$C$16="Low (100 bar)",'Actual H2'!X31*Parameters!$C$28,IF(Control!$C$16="Medium (350 bar)",'Actual H2'!X31*Parameters!$C$27,IF(Control!$C$16="High (700 bar)",'Actual H2'!X31*Parameters!$C$26,0))))</f>
        <v>35.846037735849059</v>
      </c>
      <c r="Y31" s="12">
        <f>IF(Control!$C$16="None",Parameters!$C$29,IF(Control!$C$16="Low (100 bar)",'Actual H2'!Y31*Parameters!$C$28,IF(Control!$C$16="Medium (350 bar)",'Actual H2'!Y31*Parameters!$C$27,IF(Control!$C$16="High (700 bar)",'Actual H2'!Y31*Parameters!$C$26,0))))</f>
        <v>35.139622641509433</v>
      </c>
      <c r="Z31" s="12">
        <f>IF(Control!$C$16="None",Parameters!$C$29,IF(Control!$C$16="Low (100 bar)",'Actual H2'!Z31*Parameters!$C$28,IF(Control!$C$16="Medium (350 bar)",'Actual H2'!Z31*Parameters!$C$27,IF(Control!$C$16="High (700 bar)",'Actual H2'!Z31*Parameters!$C$26,0))))</f>
        <v>37.901886792452828</v>
      </c>
      <c r="AB31" s="7">
        <f t="shared" si="0"/>
        <v>1149.405283018868</v>
      </c>
    </row>
    <row r="32" spans="2:28" x14ac:dyDescent="0.2">
      <c r="B32" s="6">
        <v>44226</v>
      </c>
      <c r="C32" s="12">
        <f>IF(Control!$C$16="None",Parameters!$C$29,IF(Control!$C$16="Low (100 bar)",'Actual H2'!C32*Parameters!$C$28,IF(Control!$C$16="Medium (350 bar)",'Actual H2'!C32*Parameters!$C$27,IF(Control!$C$16="High (700 bar)",'Actual H2'!C32*Parameters!$C$26,0))))</f>
        <v>32.938867924528296</v>
      </c>
      <c r="D32" s="12">
        <f>IF(Control!$C$16="None",Parameters!$C$29,IF(Control!$C$16="Low (100 bar)",'Actual H2'!D32*Parameters!$C$28,IF(Control!$C$16="Medium (350 bar)",'Actual H2'!D32*Parameters!$C$27,IF(Control!$C$16="High (700 bar)",'Actual H2'!D32*Parameters!$C$26,0))))</f>
        <v>29.334339622641508</v>
      </c>
      <c r="E32" s="12">
        <f>IF(Control!$C$16="None",Parameters!$C$29,IF(Control!$C$16="Low (100 bar)",'Actual H2'!E32*Parameters!$C$28,IF(Control!$C$16="Medium (350 bar)",'Actual H2'!E32*Parameters!$C$27,IF(Control!$C$16="High (700 bar)",'Actual H2'!E32*Parameters!$C$26,0))))</f>
        <v>31.698113207547166</v>
      </c>
      <c r="F32" s="12">
        <f>IF(Control!$C$16="None",Parameters!$C$29,IF(Control!$C$16="Low (100 bar)",'Actual H2'!F32*Parameters!$C$28,IF(Control!$C$16="Medium (350 bar)",'Actual H2'!F32*Parameters!$C$27,IF(Control!$C$16="High (700 bar)",'Actual H2'!F32*Parameters!$C$26,0))))</f>
        <v>35.846037735849059</v>
      </c>
      <c r="G32" s="12">
        <f>IF(Control!$C$16="None",Parameters!$C$29,IF(Control!$C$16="Low (100 bar)",'Actual H2'!G32*Parameters!$C$28,IF(Control!$C$16="Medium (350 bar)",'Actual H2'!G32*Parameters!$C$27,IF(Control!$C$16="High (700 bar)",'Actual H2'!G32*Parameters!$C$26,0))))</f>
        <v>41.261886792452835</v>
      </c>
      <c r="H32" s="12">
        <f>IF(Control!$C$16="None",Parameters!$C$29,IF(Control!$C$16="Low (100 bar)",'Actual H2'!H32*Parameters!$C$28,IF(Control!$C$16="Medium (350 bar)",'Actual H2'!H32*Parameters!$C$27,IF(Control!$C$16="High (700 bar)",'Actual H2'!H32*Parameters!$C$26,0))))</f>
        <v>45.971320754716984</v>
      </c>
      <c r="I32" s="12">
        <f>IF(Control!$C$16="None",Parameters!$C$29,IF(Control!$C$16="Low (100 bar)",'Actual H2'!I32*Parameters!$C$28,IF(Control!$C$16="Medium (350 bar)",'Actual H2'!I32*Parameters!$C$27,IF(Control!$C$16="High (700 bar)",'Actual H2'!I32*Parameters!$C$26,0))))</f>
        <v>46.247547169811327</v>
      </c>
      <c r="J32" s="12">
        <f>IF(Control!$C$16="None",Parameters!$C$29,IF(Control!$C$16="Low (100 bar)",'Actual H2'!J32*Parameters!$C$28,IF(Control!$C$16="Medium (350 bar)",'Actual H2'!J32*Parameters!$C$27,IF(Control!$C$16="High (700 bar)",'Actual H2'!J32*Parameters!$C$26,0))))</f>
        <v>45.971320754716984</v>
      </c>
      <c r="K32" s="12">
        <f>IF(Control!$C$16="None",Parameters!$C$29,IF(Control!$C$16="Low (100 bar)",'Actual H2'!K32*Parameters!$C$28,IF(Control!$C$16="Medium (350 bar)",'Actual H2'!K32*Parameters!$C$27,IF(Control!$C$16="High (700 bar)",'Actual H2'!K32*Parameters!$C$26,0))))</f>
        <v>41.261886792452835</v>
      </c>
      <c r="L32" s="12">
        <f>IF(Control!$C$16="None",Parameters!$C$29,IF(Control!$C$16="Low (100 bar)",'Actual H2'!L32*Parameters!$C$28,IF(Control!$C$16="Medium (350 bar)",'Actual H2'!L32*Parameters!$C$27,IF(Control!$C$16="High (700 bar)",'Actual H2'!L32*Parameters!$C$26,0))))</f>
        <v>37.901886792452828</v>
      </c>
      <c r="M32" s="12">
        <f>IF(Control!$C$16="None",Parameters!$C$29,IF(Control!$C$16="Low (100 bar)",'Actual H2'!M32*Parameters!$C$28,IF(Control!$C$16="Medium (350 bar)",'Actual H2'!M32*Parameters!$C$27,IF(Control!$C$16="High (700 bar)",'Actual H2'!M32*Parameters!$C$26,0))))</f>
        <v>30.357735849056599</v>
      </c>
      <c r="N32" s="12">
        <f>IF(Control!$C$16="None",Parameters!$C$29,IF(Control!$C$16="Low (100 bar)",'Actual H2'!N32*Parameters!$C$28,IF(Control!$C$16="Medium (350 bar)",'Actual H2'!N32*Parameters!$C$27,IF(Control!$C$16="High (700 bar)",'Actual H2'!N32*Parameters!$C$26,0))))</f>
        <v>22.75018867924528</v>
      </c>
      <c r="O32" s="12">
        <f>IF(Control!$C$16="None",Parameters!$C$29,IF(Control!$C$16="Low (100 bar)",'Actual H2'!O32*Parameters!$C$28,IF(Control!$C$16="Medium (350 bar)",'Actual H2'!O32*Parameters!$C$27,IF(Control!$C$16="High (700 bar)",'Actual H2'!O32*Parameters!$C$26,0))))</f>
        <v>16.854339622641511</v>
      </c>
      <c r="P32" s="12">
        <f>IF(Control!$C$16="None",Parameters!$C$29,IF(Control!$C$16="Low (100 bar)",'Actual H2'!P32*Parameters!$C$28,IF(Control!$C$16="Medium (350 bar)",'Actual H2'!P32*Parameters!$C$27,IF(Control!$C$16="High (700 bar)",'Actual H2'!P32*Parameters!$C$26,0))))</f>
        <v>13.616603773584908</v>
      </c>
      <c r="Q32" s="12">
        <f>IF(Control!$C$16="None",Parameters!$C$29,IF(Control!$C$16="Low (100 bar)",'Actual H2'!Q32*Parameters!$C$28,IF(Control!$C$16="Medium (350 bar)",'Actual H2'!Q32*Parameters!$C$27,IF(Control!$C$16="High (700 bar)",'Actual H2'!Q32*Parameters!$C$26,0))))</f>
        <v>11.415849056603774</v>
      </c>
      <c r="R32" s="12">
        <f>IF(Control!$C$16="None",Parameters!$C$29,IF(Control!$C$16="Low (100 bar)",'Actual H2'!R32*Parameters!$C$28,IF(Control!$C$16="Medium (350 bar)",'Actual H2'!R32*Parameters!$C$27,IF(Control!$C$16="High (700 bar)",'Actual H2'!R32*Parameters!$C$26,0))))</f>
        <v>11.415849056603774</v>
      </c>
      <c r="S32" s="12">
        <f>IF(Control!$C$16="None",Parameters!$C$29,IF(Control!$C$16="Low (100 bar)",'Actual H2'!S32*Parameters!$C$28,IF(Control!$C$16="Medium (350 bar)",'Actual H2'!S32*Parameters!$C$27,IF(Control!$C$16="High (700 bar)",'Actual H2'!S32*Parameters!$C$26,0))))</f>
        <v>12.067924528301885</v>
      </c>
      <c r="T32" s="12">
        <f>IF(Control!$C$16="None",Parameters!$C$29,IF(Control!$C$16="Low (100 bar)",'Actual H2'!T32*Parameters!$C$28,IF(Control!$C$16="Medium (350 bar)",'Actual H2'!T32*Parameters!$C$27,IF(Control!$C$16="High (700 bar)",'Actual H2'!T32*Parameters!$C$26,0))))</f>
        <v>11.415849056603774</v>
      </c>
      <c r="U32" s="12">
        <f>IF(Control!$C$16="None",Parameters!$C$29,IF(Control!$C$16="Low (100 bar)",'Actual H2'!U32*Parameters!$C$28,IF(Control!$C$16="Medium (350 bar)",'Actual H2'!U32*Parameters!$C$27,IF(Control!$C$16="High (700 bar)",'Actual H2'!U32*Parameters!$C$26,0))))</f>
        <v>8.8075471698113201</v>
      </c>
      <c r="V32" s="12">
        <f>IF(Control!$C$16="None",Parameters!$C$29,IF(Control!$C$16="Low (100 bar)",'Actual H2'!V32*Parameters!$C$28,IF(Control!$C$16="Medium (350 bar)",'Actual H2'!V32*Parameters!$C$27,IF(Control!$C$16="High (700 bar)",'Actual H2'!V32*Parameters!$C$26,0))))</f>
        <v>5.6467924528301889</v>
      </c>
      <c r="W32" s="12">
        <f>IF(Control!$C$16="None",Parameters!$C$29,IF(Control!$C$16="Low (100 bar)",'Actual H2'!W32*Parameters!$C$28,IF(Control!$C$16="Medium (350 bar)",'Actual H2'!W32*Parameters!$C$27,IF(Control!$C$16="High (700 bar)",'Actual H2'!W32*Parameters!$C$26,0))))</f>
        <v>3.5003773584905669</v>
      </c>
      <c r="X32" s="12">
        <f>IF(Control!$C$16="None",Parameters!$C$29,IF(Control!$C$16="Low (100 bar)",'Actual H2'!X32*Parameters!$C$28,IF(Control!$C$16="Medium (350 bar)",'Actual H2'!X32*Parameters!$C$27,IF(Control!$C$16="High (700 bar)",'Actual H2'!X32*Parameters!$C$26,0))))</f>
        <v>2.0150943396226415</v>
      </c>
      <c r="Y32" s="12">
        <f>IF(Control!$C$16="None",Parameters!$C$29,IF(Control!$C$16="Low (100 bar)",'Actual H2'!Y32*Parameters!$C$28,IF(Control!$C$16="Medium (350 bar)",'Actual H2'!Y32*Parameters!$C$27,IF(Control!$C$16="High (700 bar)",'Actual H2'!Y32*Parameters!$C$26,0))))</f>
        <v>0.5660377358490567</v>
      </c>
      <c r="Z32" s="12">
        <f>IF(Control!$C$16="None",Parameters!$C$29,IF(Control!$C$16="Low (100 bar)",'Actual H2'!Z32*Parameters!$C$28,IF(Control!$C$16="Medium (350 bar)",'Actual H2'!Z32*Parameters!$C$27,IF(Control!$C$16="High (700 bar)",'Actual H2'!Z32*Parameters!$C$26,0))))</f>
        <v>0</v>
      </c>
      <c r="AB32" s="7">
        <f t="shared" si="0"/>
        <v>538.86339622641515</v>
      </c>
    </row>
    <row r="33" spans="2:28" x14ac:dyDescent="0.2">
      <c r="B33" s="6">
        <v>44227</v>
      </c>
      <c r="C33" s="12">
        <f>IF(Control!$C$16="None",Parameters!$C$29,IF(Control!$C$16="Low (100 bar)",'Actual H2'!C33*Parameters!$C$28,IF(Control!$C$16="Medium (350 bar)",'Actual H2'!C33*Parameters!$C$27,IF(Control!$C$16="High (700 bar)",'Actual H2'!C33*Parameters!$C$26,0))))</f>
        <v>0</v>
      </c>
      <c r="D33" s="12">
        <f>IF(Control!$C$16="None",Parameters!$C$29,IF(Control!$C$16="Low (100 bar)",'Actual H2'!D33*Parameters!$C$28,IF(Control!$C$16="Medium (350 bar)",'Actual H2'!D33*Parameters!$C$27,IF(Control!$C$16="High (700 bar)",'Actual H2'!D33*Parameters!$C$26,0))))</f>
        <v>0</v>
      </c>
      <c r="E33" s="12">
        <f>IF(Control!$C$16="None",Parameters!$C$29,IF(Control!$C$16="Low (100 bar)",'Actual H2'!E33*Parameters!$C$28,IF(Control!$C$16="Medium (350 bar)",'Actual H2'!E33*Parameters!$C$27,IF(Control!$C$16="High (700 bar)",'Actual H2'!E33*Parameters!$C$26,0))))</f>
        <v>0</v>
      </c>
      <c r="F33" s="12">
        <f>IF(Control!$C$16="None",Parameters!$C$29,IF(Control!$C$16="Low (100 bar)",'Actual H2'!F33*Parameters!$C$28,IF(Control!$C$16="Medium (350 bar)",'Actual H2'!F33*Parameters!$C$27,IF(Control!$C$16="High (700 bar)",'Actual H2'!F33*Parameters!$C$26,0))))</f>
        <v>0</v>
      </c>
      <c r="G33" s="12">
        <f>IF(Control!$C$16="None",Parameters!$C$29,IF(Control!$C$16="Low (100 bar)",'Actual H2'!G33*Parameters!$C$28,IF(Control!$C$16="Medium (350 bar)",'Actual H2'!G33*Parameters!$C$27,IF(Control!$C$16="High (700 bar)",'Actual H2'!G33*Parameters!$C$26,0))))</f>
        <v>0</v>
      </c>
      <c r="H33" s="12">
        <f>IF(Control!$C$16="None",Parameters!$C$29,IF(Control!$C$16="Low (100 bar)",'Actual H2'!H33*Parameters!$C$28,IF(Control!$C$16="Medium (350 bar)",'Actual H2'!H33*Parameters!$C$27,IF(Control!$C$16="High (700 bar)",'Actual H2'!H33*Parameters!$C$26,0))))</f>
        <v>0</v>
      </c>
      <c r="I33" s="12">
        <f>IF(Control!$C$16="None",Parameters!$C$29,IF(Control!$C$16="Low (100 bar)",'Actual H2'!I33*Parameters!$C$28,IF(Control!$C$16="Medium (350 bar)",'Actual H2'!I33*Parameters!$C$27,IF(Control!$C$16="High (700 bar)",'Actual H2'!I33*Parameters!$C$26,0))))</f>
        <v>0</v>
      </c>
      <c r="J33" s="12">
        <f>IF(Control!$C$16="None",Parameters!$C$29,IF(Control!$C$16="Low (100 bar)",'Actual H2'!J33*Parameters!$C$28,IF(Control!$C$16="Medium (350 bar)",'Actual H2'!J33*Parameters!$C$27,IF(Control!$C$16="High (700 bar)",'Actual H2'!J33*Parameters!$C$26,0))))</f>
        <v>0</v>
      </c>
      <c r="K33" s="12">
        <f>IF(Control!$C$16="None",Parameters!$C$29,IF(Control!$C$16="Low (100 bar)",'Actual H2'!K33*Parameters!$C$28,IF(Control!$C$16="Medium (350 bar)",'Actual H2'!K33*Parameters!$C$27,IF(Control!$C$16="High (700 bar)",'Actual H2'!K33*Parameters!$C$26,0))))</f>
        <v>0</v>
      </c>
      <c r="L33" s="12">
        <f>IF(Control!$C$16="None",Parameters!$C$29,IF(Control!$C$16="Low (100 bar)",'Actual H2'!L33*Parameters!$C$28,IF(Control!$C$16="Medium (350 bar)",'Actual H2'!L33*Parameters!$C$27,IF(Control!$C$16="High (700 bar)",'Actual H2'!L33*Parameters!$C$26,0))))</f>
        <v>0</v>
      </c>
      <c r="M33" s="12">
        <f>IF(Control!$C$16="None",Parameters!$C$29,IF(Control!$C$16="Low (100 bar)",'Actual H2'!M33*Parameters!$C$28,IF(Control!$C$16="Medium (350 bar)",'Actual H2'!M33*Parameters!$C$27,IF(Control!$C$16="High (700 bar)",'Actual H2'!M33*Parameters!$C$26,0))))</f>
        <v>0</v>
      </c>
      <c r="N33" s="12">
        <f>IF(Control!$C$16="None",Parameters!$C$29,IF(Control!$C$16="Low (100 bar)",'Actual H2'!N33*Parameters!$C$28,IF(Control!$C$16="Medium (350 bar)",'Actual H2'!N33*Parameters!$C$27,IF(Control!$C$16="High (700 bar)",'Actual H2'!N33*Parameters!$C$26,0))))</f>
        <v>0</v>
      </c>
      <c r="O33" s="12">
        <f>IF(Control!$C$16="None",Parameters!$C$29,IF(Control!$C$16="Low (100 bar)",'Actual H2'!O33*Parameters!$C$28,IF(Control!$C$16="Medium (350 bar)",'Actual H2'!O33*Parameters!$C$27,IF(Control!$C$16="High (700 bar)",'Actual H2'!O33*Parameters!$C$26,0))))</f>
        <v>0</v>
      </c>
      <c r="P33" s="12">
        <f>IF(Control!$C$16="None",Parameters!$C$29,IF(Control!$C$16="Low (100 bar)",'Actual H2'!P33*Parameters!$C$28,IF(Control!$C$16="Medium (350 bar)",'Actual H2'!P33*Parameters!$C$27,IF(Control!$C$16="High (700 bar)",'Actual H2'!P33*Parameters!$C$26,0))))</f>
        <v>0</v>
      </c>
      <c r="Q33" s="12">
        <f>IF(Control!$C$16="None",Parameters!$C$29,IF(Control!$C$16="Low (100 bar)",'Actual H2'!Q33*Parameters!$C$28,IF(Control!$C$16="Medium (350 bar)",'Actual H2'!Q33*Parameters!$C$27,IF(Control!$C$16="High (700 bar)",'Actual H2'!Q33*Parameters!$C$26,0))))</f>
        <v>0</v>
      </c>
      <c r="R33" s="12">
        <f>IF(Control!$C$16="None",Parameters!$C$29,IF(Control!$C$16="Low (100 bar)",'Actual H2'!R33*Parameters!$C$28,IF(Control!$C$16="Medium (350 bar)",'Actual H2'!R33*Parameters!$C$27,IF(Control!$C$16="High (700 bar)",'Actual H2'!R33*Parameters!$C$26,0))))</f>
        <v>0</v>
      </c>
      <c r="S33" s="12">
        <f>IF(Control!$C$16="None",Parameters!$C$29,IF(Control!$C$16="Low (100 bar)",'Actual H2'!S33*Parameters!$C$28,IF(Control!$C$16="Medium (350 bar)",'Actual H2'!S33*Parameters!$C$27,IF(Control!$C$16="High (700 bar)",'Actual H2'!S33*Parameters!$C$26,0))))</f>
        <v>0</v>
      </c>
      <c r="T33" s="12">
        <f>IF(Control!$C$16="None",Parameters!$C$29,IF(Control!$C$16="Low (100 bar)",'Actual H2'!T33*Parameters!$C$28,IF(Control!$C$16="Medium (350 bar)",'Actual H2'!T33*Parameters!$C$27,IF(Control!$C$16="High (700 bar)",'Actual H2'!T33*Parameters!$C$26,0))))</f>
        <v>2.0150943396226415</v>
      </c>
      <c r="U33" s="12">
        <f>IF(Control!$C$16="None",Parameters!$C$29,IF(Control!$C$16="Low (100 bar)",'Actual H2'!U33*Parameters!$C$28,IF(Control!$C$16="Medium (350 bar)",'Actual H2'!U33*Parameters!$C$27,IF(Control!$C$16="High (700 bar)",'Actual H2'!U33*Parameters!$C$26,0))))</f>
        <v>3.5003773584905669</v>
      </c>
      <c r="V33" s="12">
        <f>IF(Control!$C$16="None",Parameters!$C$29,IF(Control!$C$16="Low (100 bar)",'Actual H2'!V33*Parameters!$C$28,IF(Control!$C$16="Medium (350 bar)",'Actual H2'!V33*Parameters!$C$27,IF(Control!$C$16="High (700 bar)",'Actual H2'!V33*Parameters!$C$26,0))))</f>
        <v>4.7592452830188678</v>
      </c>
      <c r="W33" s="12">
        <f>IF(Control!$C$16="None",Parameters!$C$29,IF(Control!$C$16="Low (100 bar)",'Actual H2'!W33*Parameters!$C$28,IF(Control!$C$16="Medium (350 bar)",'Actual H2'!W33*Parameters!$C$27,IF(Control!$C$16="High (700 bar)",'Actual H2'!W33*Parameters!$C$26,0))))</f>
        <v>4.7592452830188678</v>
      </c>
      <c r="X33" s="12">
        <f>IF(Control!$C$16="None",Parameters!$C$29,IF(Control!$C$16="Low (100 bar)",'Actual H2'!X33*Parameters!$C$28,IF(Control!$C$16="Medium (350 bar)",'Actual H2'!X33*Parameters!$C$27,IF(Control!$C$16="High (700 bar)",'Actual H2'!X33*Parameters!$C$26,0))))</f>
        <v>5.2030188679245271</v>
      </c>
      <c r="Y33" s="12">
        <f>IF(Control!$C$16="None",Parameters!$C$29,IF(Control!$C$16="Low (100 bar)",'Actual H2'!Y33*Parameters!$C$28,IF(Control!$C$16="Medium (350 bar)",'Actual H2'!Y33*Parameters!$C$27,IF(Control!$C$16="High (700 bar)",'Actual H2'!Y33*Parameters!$C$26,0))))</f>
        <v>5.2030188679245271</v>
      </c>
      <c r="Z33" s="12">
        <f>IF(Control!$C$16="None",Parameters!$C$29,IF(Control!$C$16="Low (100 bar)",'Actual H2'!Z33*Parameters!$C$28,IF(Control!$C$16="Medium (350 bar)",'Actual H2'!Z33*Parameters!$C$27,IF(Control!$C$16="High (700 bar)",'Actual H2'!Z33*Parameters!$C$26,0))))</f>
        <v>5.2030188679245271</v>
      </c>
      <c r="AB33" s="7">
        <f t="shared" si="0"/>
        <v>30.643018867924525</v>
      </c>
    </row>
    <row r="34" spans="2:28" x14ac:dyDescent="0.2">
      <c r="B34" s="6">
        <v>44228</v>
      </c>
      <c r="C34" s="12">
        <f>IF(Control!$C$16="None",Parameters!$C$29,IF(Control!$C$16="Low (100 bar)",'Actual H2'!C34*Parameters!$C$28,IF(Control!$C$16="Medium (350 bar)",'Actual H2'!C34*Parameters!$C$27,IF(Control!$C$16="High (700 bar)",'Actual H2'!C34*Parameters!$C$26,0))))</f>
        <v>6.090566037735849</v>
      </c>
      <c r="D34" s="12">
        <f>IF(Control!$C$16="None",Parameters!$C$29,IF(Control!$C$16="Low (100 bar)",'Actual H2'!D34*Parameters!$C$28,IF(Control!$C$16="Medium (350 bar)",'Actual H2'!D34*Parameters!$C$27,IF(Control!$C$16="High (700 bar)",'Actual H2'!D34*Parameters!$C$26,0))))</f>
        <v>7.7207547169811335</v>
      </c>
      <c r="E34" s="12">
        <f>IF(Control!$C$16="None",Parameters!$C$29,IF(Control!$C$16="Low (100 bar)",'Actual H2'!E34*Parameters!$C$28,IF(Control!$C$16="Medium (350 bar)",'Actual H2'!E34*Parameters!$C$27,IF(Control!$C$16="High (700 bar)",'Actual H2'!E34*Parameters!$C$26,0))))</f>
        <v>10.763773584905662</v>
      </c>
      <c r="F34" s="12">
        <f>IF(Control!$C$16="None",Parameters!$C$29,IF(Control!$C$16="Low (100 bar)",'Actual H2'!F34*Parameters!$C$28,IF(Control!$C$16="Medium (350 bar)",'Actual H2'!F34*Parameters!$C$27,IF(Control!$C$16="High (700 bar)",'Actual H2'!F34*Parameters!$C$26,0))))</f>
        <v>15.16528301886793</v>
      </c>
      <c r="G34" s="12">
        <f>IF(Control!$C$16="None",Parameters!$C$29,IF(Control!$C$16="Low (100 bar)",'Actual H2'!G34*Parameters!$C$28,IF(Control!$C$16="Medium (350 bar)",'Actual H2'!G34*Parameters!$C$27,IF(Control!$C$16="High (700 bar)",'Actual H2'!G34*Parameters!$C$26,0))))</f>
        <v>19.598490566037732</v>
      </c>
      <c r="H34" s="12">
        <f>IF(Control!$C$16="None",Parameters!$C$29,IF(Control!$C$16="Low (100 bar)",'Actual H2'!H34*Parameters!$C$28,IF(Control!$C$16="Medium (350 bar)",'Actual H2'!H34*Parameters!$C$27,IF(Control!$C$16="High (700 bar)",'Actual H2'!H34*Parameters!$C$26,0))))</f>
        <v>22.75018867924528</v>
      </c>
      <c r="I34" s="12">
        <f>IF(Control!$C$16="None",Parameters!$C$29,IF(Control!$C$16="Low (100 bar)",'Actual H2'!I34*Parameters!$C$28,IF(Control!$C$16="Medium (350 bar)",'Actual H2'!I34*Parameters!$C$27,IF(Control!$C$16="High (700 bar)",'Actual H2'!I34*Parameters!$C$26,0))))</f>
        <v>25.168301886792456</v>
      </c>
      <c r="J34" s="12">
        <f>IF(Control!$C$16="None",Parameters!$C$29,IF(Control!$C$16="Low (100 bar)",'Actual H2'!J34*Parameters!$C$28,IF(Control!$C$16="Medium (350 bar)",'Actual H2'!J34*Parameters!$C$27,IF(Control!$C$16="High (700 bar)",'Actual H2'!J34*Parameters!$C$26,0))))</f>
        <v>25.720754716981133</v>
      </c>
      <c r="K34" s="12">
        <f>IF(Control!$C$16="None",Parameters!$C$29,IF(Control!$C$16="Low (100 bar)",'Actual H2'!K34*Parameters!$C$28,IF(Control!$C$16="Medium (350 bar)",'Actual H2'!K34*Parameters!$C$27,IF(Control!$C$16="High (700 bar)",'Actual H2'!K34*Parameters!$C$26,0))))</f>
        <v>23.990943396226413</v>
      </c>
      <c r="L34" s="12">
        <f>IF(Control!$C$16="None",Parameters!$C$29,IF(Control!$C$16="Low (100 bar)",'Actual H2'!L34*Parameters!$C$28,IF(Control!$C$16="Medium (350 bar)",'Actual H2'!L34*Parameters!$C$27,IF(Control!$C$16="High (700 bar)",'Actual H2'!L34*Parameters!$C$26,0))))</f>
        <v>19.598490566037732</v>
      </c>
      <c r="M34" s="12">
        <f>IF(Control!$C$16="None",Parameters!$C$29,IF(Control!$C$16="Low (100 bar)",'Actual H2'!M34*Parameters!$C$28,IF(Control!$C$16="Medium (350 bar)",'Actual H2'!M34*Parameters!$C$27,IF(Control!$C$16="High (700 bar)",'Actual H2'!M34*Parameters!$C$26,0))))</f>
        <v>15.16528301886793</v>
      </c>
      <c r="N34" s="12">
        <f>IF(Control!$C$16="None",Parameters!$C$29,IF(Control!$C$16="Low (100 bar)",'Actual H2'!N34*Parameters!$C$28,IF(Control!$C$16="Medium (350 bar)",'Actual H2'!N34*Parameters!$C$27,IF(Control!$C$16="High (700 bar)",'Actual H2'!N34*Parameters!$C$26,0))))</f>
        <v>11.415849056603774</v>
      </c>
      <c r="O34" s="12">
        <f>IF(Control!$C$16="None",Parameters!$C$29,IF(Control!$C$16="Low (100 bar)",'Actual H2'!O34*Parameters!$C$28,IF(Control!$C$16="Medium (350 bar)",'Actual H2'!O34*Parameters!$C$27,IF(Control!$C$16="High (700 bar)",'Actual H2'!O34*Parameters!$C$26,0))))</f>
        <v>8.2641509433962259</v>
      </c>
      <c r="P34" s="12">
        <f>IF(Control!$C$16="None",Parameters!$C$29,IF(Control!$C$16="Low (100 bar)",'Actual H2'!P34*Parameters!$C$28,IF(Control!$C$16="Medium (350 bar)",'Actual H2'!P34*Parameters!$C$27,IF(Control!$C$16="High (700 bar)",'Actual H2'!P34*Parameters!$C$26,0))))</f>
        <v>7.1773584905660375</v>
      </c>
      <c r="Q34" s="12">
        <f>IF(Control!$C$16="None",Parameters!$C$29,IF(Control!$C$16="Low (100 bar)",'Actual H2'!Q34*Parameters!$C$28,IF(Control!$C$16="Medium (350 bar)",'Actual H2'!Q34*Parameters!$C$27,IF(Control!$C$16="High (700 bar)",'Actual H2'!Q34*Parameters!$C$26,0))))</f>
        <v>6.090566037735849</v>
      </c>
      <c r="R34" s="12">
        <f>IF(Control!$C$16="None",Parameters!$C$29,IF(Control!$C$16="Low (100 bar)",'Actual H2'!R34*Parameters!$C$28,IF(Control!$C$16="Medium (350 bar)",'Actual H2'!R34*Parameters!$C$27,IF(Control!$C$16="High (700 bar)",'Actual H2'!R34*Parameters!$C$26,0))))</f>
        <v>5.2030188679245271</v>
      </c>
      <c r="S34" s="12">
        <f>IF(Control!$C$16="None",Parameters!$C$29,IF(Control!$C$16="Low (100 bar)",'Actual H2'!S34*Parameters!$C$28,IF(Control!$C$16="Medium (350 bar)",'Actual H2'!S34*Parameters!$C$27,IF(Control!$C$16="High (700 bar)",'Actual H2'!S34*Parameters!$C$26,0))))</f>
        <v>4.7592452830188678</v>
      </c>
      <c r="T34" s="12">
        <f>IF(Control!$C$16="None",Parameters!$C$29,IF(Control!$C$16="Low (100 bar)",'Actual H2'!T34*Parameters!$C$28,IF(Control!$C$16="Medium (350 bar)",'Actual H2'!T34*Parameters!$C$27,IF(Control!$C$16="High (700 bar)",'Actual H2'!T34*Parameters!$C$26,0))))</f>
        <v>5.6467924528301889</v>
      </c>
      <c r="U34" s="12">
        <f>IF(Control!$C$16="None",Parameters!$C$29,IF(Control!$C$16="Low (100 bar)",'Actual H2'!U34*Parameters!$C$28,IF(Control!$C$16="Medium (350 bar)",'Actual H2'!U34*Parameters!$C$27,IF(Control!$C$16="High (700 bar)",'Actual H2'!U34*Parameters!$C$26,0))))</f>
        <v>6.6339622641509433</v>
      </c>
      <c r="V34" s="12">
        <f>IF(Control!$C$16="None",Parameters!$C$29,IF(Control!$C$16="Low (100 bar)",'Actual H2'!V34*Parameters!$C$28,IF(Control!$C$16="Medium (350 bar)",'Actual H2'!V34*Parameters!$C$27,IF(Control!$C$16="High (700 bar)",'Actual H2'!V34*Parameters!$C$26,0))))</f>
        <v>7.7207547169811335</v>
      </c>
      <c r="W34" s="12">
        <f>IF(Control!$C$16="None",Parameters!$C$29,IF(Control!$C$16="Low (100 bar)",'Actual H2'!W34*Parameters!$C$28,IF(Control!$C$16="Medium (350 bar)",'Actual H2'!W34*Parameters!$C$27,IF(Control!$C$16="High (700 bar)",'Actual H2'!W34*Parameters!$C$26,0))))</f>
        <v>10.763773584905662</v>
      </c>
      <c r="X34" s="12">
        <f>IF(Control!$C$16="None",Parameters!$C$29,IF(Control!$C$16="Low (100 bar)",'Actual H2'!X34*Parameters!$C$28,IF(Control!$C$16="Medium (350 bar)",'Actual H2'!X34*Parameters!$C$27,IF(Control!$C$16="High (700 bar)",'Actual H2'!X34*Parameters!$C$26,0))))</f>
        <v>13.616603773584908</v>
      </c>
      <c r="Y34" s="12">
        <f>IF(Control!$C$16="None",Parameters!$C$29,IF(Control!$C$16="Low (100 bar)",'Actual H2'!Y34*Parameters!$C$28,IF(Control!$C$16="Medium (350 bar)",'Actual H2'!Y34*Parameters!$C$27,IF(Control!$C$16="High (700 bar)",'Actual H2'!Y34*Parameters!$C$26,0))))</f>
        <v>16.854339622641511</v>
      </c>
      <c r="Z34" s="12">
        <f>IF(Control!$C$16="None",Parameters!$C$29,IF(Control!$C$16="Low (100 bar)",'Actual H2'!Z34*Parameters!$C$28,IF(Control!$C$16="Medium (350 bar)",'Actual H2'!Z34*Parameters!$C$27,IF(Control!$C$16="High (700 bar)",'Actual H2'!Z34*Parameters!$C$26,0))))</f>
        <v>19.598490566037732</v>
      </c>
      <c r="AB34" s="7">
        <f t="shared" si="0"/>
        <v>315.47773584905667</v>
      </c>
    </row>
    <row r="35" spans="2:28" x14ac:dyDescent="0.2">
      <c r="B35" s="6">
        <v>44229</v>
      </c>
      <c r="C35" s="12">
        <f>IF(Control!$C$16="None",Parameters!$C$29,IF(Control!$C$16="Low (100 bar)",'Actual H2'!C35*Parameters!$C$28,IF(Control!$C$16="Medium (350 bar)",'Actual H2'!C35*Parameters!$C$27,IF(Control!$C$16="High (700 bar)",'Actual H2'!C35*Parameters!$C$26,0))))</f>
        <v>21.554716981132074</v>
      </c>
      <c r="D35" s="12">
        <f>IF(Control!$C$16="None",Parameters!$C$29,IF(Control!$C$16="Low (100 bar)",'Actual H2'!D35*Parameters!$C$28,IF(Control!$C$16="Medium (350 bar)",'Actual H2'!D35*Parameters!$C$27,IF(Control!$C$16="High (700 bar)",'Actual H2'!D35*Parameters!$C$26,0))))</f>
        <v>26.916226415094343</v>
      </c>
      <c r="E35" s="12">
        <f>IF(Control!$C$16="None",Parameters!$C$29,IF(Control!$C$16="Low (100 bar)",'Actual H2'!E35*Parameters!$C$28,IF(Control!$C$16="Medium (350 bar)",'Actual H2'!E35*Parameters!$C$27,IF(Control!$C$16="High (700 bar)",'Actual H2'!E35*Parameters!$C$26,0))))</f>
        <v>32.938867924528296</v>
      </c>
      <c r="F35" s="12">
        <f>IF(Control!$C$16="None",Parameters!$C$29,IF(Control!$C$16="Low (100 bar)",'Actual H2'!F35*Parameters!$C$28,IF(Control!$C$16="Medium (350 bar)",'Actual H2'!F35*Parameters!$C$27,IF(Control!$C$16="High (700 bar)",'Actual H2'!F35*Parameters!$C$26,0))))</f>
        <v>40.102641509433965</v>
      </c>
      <c r="G35" s="12">
        <f>IF(Control!$C$16="None",Parameters!$C$29,IF(Control!$C$16="Low (100 bar)",'Actual H2'!G35*Parameters!$C$28,IF(Control!$C$16="Medium (350 bar)",'Actual H2'!G35*Parameters!$C$27,IF(Control!$C$16="High (700 bar)",'Actual H2'!G35*Parameters!$C$26,0))))</f>
        <v>45.518490566037741</v>
      </c>
      <c r="H35" s="12">
        <f>IF(Control!$C$16="None",Parameters!$C$29,IF(Control!$C$16="Low (100 bar)",'Actual H2'!H35*Parameters!$C$28,IF(Control!$C$16="Medium (350 bar)",'Actual H2'!H35*Parameters!$C$27,IF(Control!$C$16="High (700 bar)",'Actual H2'!H35*Parameters!$C$26,0))))</f>
        <v>49.612075471698105</v>
      </c>
      <c r="I35" s="12">
        <f>IF(Control!$C$16="None",Parameters!$C$29,IF(Control!$C$16="Low (100 bar)",'Actual H2'!I35*Parameters!$C$28,IF(Control!$C$16="Medium (350 bar)",'Actual H2'!I35*Parameters!$C$27,IF(Control!$C$16="High (700 bar)",'Actual H2'!I35*Parameters!$C$26,0))))</f>
        <v>52.437735849056594</v>
      </c>
      <c r="J35" s="12">
        <f>IF(Control!$C$16="None",Parameters!$C$29,IF(Control!$C$16="Low (100 bar)",'Actual H2'!J35*Parameters!$C$28,IF(Control!$C$16="Medium (350 bar)",'Actual H2'!J35*Parameters!$C$27,IF(Control!$C$16="High (700 bar)",'Actual H2'!J35*Parameters!$C$26,0))))</f>
        <v>54.701886792452825</v>
      </c>
      <c r="K35" s="12">
        <f>IF(Control!$C$16="None",Parameters!$C$29,IF(Control!$C$16="Low (100 bar)",'Actual H2'!K35*Parameters!$C$28,IF(Control!$C$16="Medium (350 bar)",'Actual H2'!K35*Parameters!$C$27,IF(Control!$C$16="High (700 bar)",'Actual H2'!K35*Parameters!$C$26,0))))</f>
        <v>55.218113207547177</v>
      </c>
      <c r="L35" s="12">
        <f>IF(Control!$C$16="None",Parameters!$C$29,IF(Control!$C$16="Low (100 bar)",'Actual H2'!L35*Parameters!$C$28,IF(Control!$C$16="Medium (350 bar)",'Actual H2'!L35*Parameters!$C$27,IF(Control!$C$16="High (700 bar)",'Actual H2'!L35*Parameters!$C$26,0))))</f>
        <v>56.250566037735851</v>
      </c>
      <c r="M35" s="12">
        <f>IF(Control!$C$16="None",Parameters!$C$29,IF(Control!$C$16="Low (100 bar)",'Actual H2'!M35*Parameters!$C$28,IF(Control!$C$16="Medium (350 bar)",'Actual H2'!M35*Parameters!$C$27,IF(Control!$C$16="High (700 bar)",'Actual H2'!M35*Parameters!$C$26,0))))</f>
        <v>56.313962264150945</v>
      </c>
      <c r="N35" s="12">
        <f>IF(Control!$C$16="None",Parameters!$C$29,IF(Control!$C$16="Low (100 bar)",'Actual H2'!N35*Parameters!$C$28,IF(Control!$C$16="Medium (350 bar)",'Actual H2'!N35*Parameters!$C$27,IF(Control!$C$16="High (700 bar)",'Actual H2'!N35*Parameters!$C$26,0))))</f>
        <v>56.323018867924539</v>
      </c>
      <c r="O35" s="12">
        <f>IF(Control!$C$16="None",Parameters!$C$29,IF(Control!$C$16="Low (100 bar)",'Actual H2'!O35*Parameters!$C$28,IF(Control!$C$16="Medium (350 bar)",'Actual H2'!O35*Parameters!$C$27,IF(Control!$C$16="High (700 bar)",'Actual H2'!O35*Parameters!$C$26,0))))</f>
        <v>56.603773584905667</v>
      </c>
      <c r="P35" s="12">
        <f>IF(Control!$C$16="None",Parameters!$C$29,IF(Control!$C$16="Low (100 bar)",'Actual H2'!P35*Parameters!$C$28,IF(Control!$C$16="Medium (350 bar)",'Actual H2'!P35*Parameters!$C$27,IF(Control!$C$16="High (700 bar)",'Actual H2'!P35*Parameters!$C$26,0))))</f>
        <v>56.603773584905667</v>
      </c>
      <c r="Q35" s="12">
        <f>IF(Control!$C$16="None",Parameters!$C$29,IF(Control!$C$16="Low (100 bar)",'Actual H2'!Q35*Parameters!$C$28,IF(Control!$C$16="Medium (350 bar)",'Actual H2'!Q35*Parameters!$C$27,IF(Control!$C$16="High (700 bar)",'Actual H2'!Q35*Parameters!$C$26,0))))</f>
        <v>56.603773584905667</v>
      </c>
      <c r="R35" s="12">
        <f>IF(Control!$C$16="None",Parameters!$C$29,IF(Control!$C$16="Low (100 bar)",'Actual H2'!R35*Parameters!$C$28,IF(Control!$C$16="Medium (350 bar)",'Actual H2'!R35*Parameters!$C$27,IF(Control!$C$16="High (700 bar)",'Actual H2'!R35*Parameters!$C$26,0))))</f>
        <v>56.603773584905667</v>
      </c>
      <c r="S35" s="12">
        <f>IF(Control!$C$16="None",Parameters!$C$29,IF(Control!$C$16="Low (100 bar)",'Actual H2'!S35*Parameters!$C$28,IF(Control!$C$16="Medium (350 bar)",'Actual H2'!S35*Parameters!$C$27,IF(Control!$C$16="High (700 bar)",'Actual H2'!S35*Parameters!$C$26,0))))</f>
        <v>56.603773584905667</v>
      </c>
      <c r="T35" s="12">
        <f>IF(Control!$C$16="None",Parameters!$C$29,IF(Control!$C$16="Low (100 bar)",'Actual H2'!T35*Parameters!$C$28,IF(Control!$C$16="Medium (350 bar)",'Actual H2'!T35*Parameters!$C$27,IF(Control!$C$16="High (700 bar)",'Actual H2'!T35*Parameters!$C$26,0))))</f>
        <v>56.603773584905667</v>
      </c>
      <c r="U35" s="12">
        <f>IF(Control!$C$16="None",Parameters!$C$29,IF(Control!$C$16="Low (100 bar)",'Actual H2'!U35*Parameters!$C$28,IF(Control!$C$16="Medium (350 bar)",'Actual H2'!U35*Parameters!$C$27,IF(Control!$C$16="High (700 bar)",'Actual H2'!U35*Parameters!$C$26,0))))</f>
        <v>56.603773584905667</v>
      </c>
      <c r="V35" s="12">
        <f>IF(Control!$C$16="None",Parameters!$C$29,IF(Control!$C$16="Low (100 bar)",'Actual H2'!V35*Parameters!$C$28,IF(Control!$C$16="Medium (350 bar)",'Actual H2'!V35*Parameters!$C$27,IF(Control!$C$16="High (700 bar)",'Actual H2'!V35*Parameters!$C$26,0))))</f>
        <v>56.603773584905667</v>
      </c>
      <c r="W35" s="12">
        <f>IF(Control!$C$16="None",Parameters!$C$29,IF(Control!$C$16="Low (100 bar)",'Actual H2'!W35*Parameters!$C$28,IF(Control!$C$16="Medium (350 bar)",'Actual H2'!W35*Parameters!$C$27,IF(Control!$C$16="High (700 bar)",'Actual H2'!W35*Parameters!$C$26,0))))</f>
        <v>56.603773584905667</v>
      </c>
      <c r="X35" s="12">
        <f>IF(Control!$C$16="None",Parameters!$C$29,IF(Control!$C$16="Low (100 bar)",'Actual H2'!X35*Parameters!$C$28,IF(Control!$C$16="Medium (350 bar)",'Actual H2'!X35*Parameters!$C$27,IF(Control!$C$16="High (700 bar)",'Actual H2'!X35*Parameters!$C$26,0))))</f>
        <v>56.603773584905667</v>
      </c>
      <c r="Y35" s="12">
        <f>IF(Control!$C$16="None",Parameters!$C$29,IF(Control!$C$16="Low (100 bar)",'Actual H2'!Y35*Parameters!$C$28,IF(Control!$C$16="Medium (350 bar)",'Actual H2'!Y35*Parameters!$C$27,IF(Control!$C$16="High (700 bar)",'Actual H2'!Y35*Parameters!$C$26,0))))</f>
        <v>56.603773584905667</v>
      </c>
      <c r="Z35" s="12">
        <f>IF(Control!$C$16="None",Parameters!$C$29,IF(Control!$C$16="Low (100 bar)",'Actual H2'!Z35*Parameters!$C$28,IF(Control!$C$16="Medium (350 bar)",'Actual H2'!Z35*Parameters!$C$27,IF(Control!$C$16="High (700 bar)",'Actual H2'!Z35*Parameters!$C$26,0))))</f>
        <v>56.603773584905667</v>
      </c>
      <c r="AB35" s="7">
        <f t="shared" si="0"/>
        <v>1227.1335849056602</v>
      </c>
    </row>
    <row r="36" spans="2:28" x14ac:dyDescent="0.2">
      <c r="B36" s="6">
        <v>44230</v>
      </c>
      <c r="C36" s="12">
        <f>IF(Control!$C$16="None",Parameters!$C$29,IF(Control!$C$16="Low (100 bar)",'Actual H2'!C36*Parameters!$C$28,IF(Control!$C$16="Medium (350 bar)",'Actual H2'!C36*Parameters!$C$27,IF(Control!$C$16="High (700 bar)",'Actual H2'!C36*Parameters!$C$26,0))))</f>
        <v>56.603773584905667</v>
      </c>
      <c r="D36" s="12">
        <f>IF(Control!$C$16="None",Parameters!$C$29,IF(Control!$C$16="Low (100 bar)",'Actual H2'!D36*Parameters!$C$28,IF(Control!$C$16="Medium (350 bar)",'Actual H2'!D36*Parameters!$C$27,IF(Control!$C$16="High (700 bar)",'Actual H2'!D36*Parameters!$C$26,0))))</f>
        <v>56.603773584905667</v>
      </c>
      <c r="E36" s="12">
        <f>IF(Control!$C$16="None",Parameters!$C$29,IF(Control!$C$16="Low (100 bar)",'Actual H2'!E36*Parameters!$C$28,IF(Control!$C$16="Medium (350 bar)",'Actual H2'!E36*Parameters!$C$27,IF(Control!$C$16="High (700 bar)",'Actual H2'!E36*Parameters!$C$26,0))))</f>
        <v>56.603773584905667</v>
      </c>
      <c r="F36" s="12">
        <f>IF(Control!$C$16="None",Parameters!$C$29,IF(Control!$C$16="Low (100 bar)",'Actual H2'!F36*Parameters!$C$28,IF(Control!$C$16="Medium (350 bar)",'Actual H2'!F36*Parameters!$C$27,IF(Control!$C$16="High (700 bar)",'Actual H2'!F36*Parameters!$C$26,0))))</f>
        <v>56.603773584905667</v>
      </c>
      <c r="G36" s="12">
        <f>IF(Control!$C$16="None",Parameters!$C$29,IF(Control!$C$16="Low (100 bar)",'Actual H2'!G36*Parameters!$C$28,IF(Control!$C$16="Medium (350 bar)",'Actual H2'!G36*Parameters!$C$27,IF(Control!$C$16="High (700 bar)",'Actual H2'!G36*Parameters!$C$26,0))))</f>
        <v>56.603773584905667</v>
      </c>
      <c r="H36" s="12">
        <f>IF(Control!$C$16="None",Parameters!$C$29,IF(Control!$C$16="Low (100 bar)",'Actual H2'!H36*Parameters!$C$28,IF(Control!$C$16="Medium (350 bar)",'Actual H2'!H36*Parameters!$C$27,IF(Control!$C$16="High (700 bar)",'Actual H2'!H36*Parameters!$C$26,0))))</f>
        <v>56.603773584905667</v>
      </c>
      <c r="I36" s="12">
        <f>IF(Control!$C$16="None",Parameters!$C$29,IF(Control!$C$16="Low (100 bar)",'Actual H2'!I36*Parameters!$C$28,IF(Control!$C$16="Medium (350 bar)",'Actual H2'!I36*Parameters!$C$27,IF(Control!$C$16="High (700 bar)",'Actual H2'!I36*Parameters!$C$26,0))))</f>
        <v>56.603773584905667</v>
      </c>
      <c r="J36" s="12">
        <f>IF(Control!$C$16="None",Parameters!$C$29,IF(Control!$C$16="Low (100 bar)",'Actual H2'!J36*Parameters!$C$28,IF(Control!$C$16="Medium (350 bar)",'Actual H2'!J36*Parameters!$C$27,IF(Control!$C$16="High (700 bar)",'Actual H2'!J36*Parameters!$C$26,0))))</f>
        <v>56.603773584905667</v>
      </c>
      <c r="K36" s="12">
        <f>IF(Control!$C$16="None",Parameters!$C$29,IF(Control!$C$16="Low (100 bar)",'Actual H2'!K36*Parameters!$C$28,IF(Control!$C$16="Medium (350 bar)",'Actual H2'!K36*Parameters!$C$27,IF(Control!$C$16="High (700 bar)",'Actual H2'!K36*Parameters!$C$26,0))))</f>
        <v>56.603773584905667</v>
      </c>
      <c r="L36" s="12">
        <f>IF(Control!$C$16="None",Parameters!$C$29,IF(Control!$C$16="Low (100 bar)",'Actual H2'!L36*Parameters!$C$28,IF(Control!$C$16="Medium (350 bar)",'Actual H2'!L36*Parameters!$C$27,IF(Control!$C$16="High (700 bar)",'Actual H2'!L36*Parameters!$C$26,0))))</f>
        <v>56.603773584905667</v>
      </c>
      <c r="M36" s="12">
        <f>IF(Control!$C$16="None",Parameters!$C$29,IF(Control!$C$16="Low (100 bar)",'Actual H2'!M36*Parameters!$C$28,IF(Control!$C$16="Medium (350 bar)",'Actual H2'!M36*Parameters!$C$27,IF(Control!$C$16="High (700 bar)",'Actual H2'!M36*Parameters!$C$26,0))))</f>
        <v>56.603773584905667</v>
      </c>
      <c r="N36" s="12">
        <f>IF(Control!$C$16="None",Parameters!$C$29,IF(Control!$C$16="Low (100 bar)",'Actual H2'!N36*Parameters!$C$28,IF(Control!$C$16="Medium (350 bar)",'Actual H2'!N36*Parameters!$C$27,IF(Control!$C$16="High (700 bar)",'Actual H2'!N36*Parameters!$C$26,0))))</f>
        <v>56.603773584905667</v>
      </c>
      <c r="O36" s="12">
        <f>IF(Control!$C$16="None",Parameters!$C$29,IF(Control!$C$16="Low (100 bar)",'Actual H2'!O36*Parameters!$C$28,IF(Control!$C$16="Medium (350 bar)",'Actual H2'!O36*Parameters!$C$27,IF(Control!$C$16="High (700 bar)",'Actual H2'!O36*Parameters!$C$26,0))))</f>
        <v>56.603773584905667</v>
      </c>
      <c r="P36" s="12">
        <f>IF(Control!$C$16="None",Parameters!$C$29,IF(Control!$C$16="Low (100 bar)",'Actual H2'!P36*Parameters!$C$28,IF(Control!$C$16="Medium (350 bar)",'Actual H2'!P36*Parameters!$C$27,IF(Control!$C$16="High (700 bar)",'Actual H2'!P36*Parameters!$C$26,0))))</f>
        <v>56.603773584905667</v>
      </c>
      <c r="Q36" s="12">
        <f>IF(Control!$C$16="None",Parameters!$C$29,IF(Control!$C$16="Low (100 bar)",'Actual H2'!Q36*Parameters!$C$28,IF(Control!$C$16="Medium (350 bar)",'Actual H2'!Q36*Parameters!$C$27,IF(Control!$C$16="High (700 bar)",'Actual H2'!Q36*Parameters!$C$26,0))))</f>
        <v>56.603773584905667</v>
      </c>
      <c r="R36" s="12">
        <f>IF(Control!$C$16="None",Parameters!$C$29,IF(Control!$C$16="Low (100 bar)",'Actual H2'!R36*Parameters!$C$28,IF(Control!$C$16="Medium (350 bar)",'Actual H2'!R36*Parameters!$C$27,IF(Control!$C$16="High (700 bar)",'Actual H2'!R36*Parameters!$C$26,0))))</f>
        <v>56.603773584905667</v>
      </c>
      <c r="S36" s="12">
        <f>IF(Control!$C$16="None",Parameters!$C$29,IF(Control!$C$16="Low (100 bar)",'Actual H2'!S36*Parameters!$C$28,IF(Control!$C$16="Medium (350 bar)",'Actual H2'!S36*Parameters!$C$27,IF(Control!$C$16="High (700 bar)",'Actual H2'!S36*Parameters!$C$26,0))))</f>
        <v>56.603773584905667</v>
      </c>
      <c r="T36" s="12">
        <f>IF(Control!$C$16="None",Parameters!$C$29,IF(Control!$C$16="Low (100 bar)",'Actual H2'!T36*Parameters!$C$28,IF(Control!$C$16="Medium (350 bar)",'Actual H2'!T36*Parameters!$C$27,IF(Control!$C$16="High (700 bar)",'Actual H2'!T36*Parameters!$C$26,0))))</f>
        <v>56.603773584905667</v>
      </c>
      <c r="U36" s="12">
        <f>IF(Control!$C$16="None",Parameters!$C$29,IF(Control!$C$16="Low (100 bar)",'Actual H2'!U36*Parameters!$C$28,IF(Control!$C$16="Medium (350 bar)",'Actual H2'!U36*Parameters!$C$27,IF(Control!$C$16="High (700 bar)",'Actual H2'!U36*Parameters!$C$26,0))))</f>
        <v>56.603773584905667</v>
      </c>
      <c r="V36" s="12">
        <f>IF(Control!$C$16="None",Parameters!$C$29,IF(Control!$C$16="Low (100 bar)",'Actual H2'!V36*Parameters!$C$28,IF(Control!$C$16="Medium (350 bar)",'Actual H2'!V36*Parameters!$C$27,IF(Control!$C$16="High (700 bar)",'Actual H2'!V36*Parameters!$C$26,0))))</f>
        <v>56.603773584905667</v>
      </c>
      <c r="W36" s="12">
        <f>IF(Control!$C$16="None",Parameters!$C$29,IF(Control!$C$16="Low (100 bar)",'Actual H2'!W36*Parameters!$C$28,IF(Control!$C$16="Medium (350 bar)",'Actual H2'!W36*Parameters!$C$27,IF(Control!$C$16="High (700 bar)",'Actual H2'!W36*Parameters!$C$26,0))))</f>
        <v>56.603773584905667</v>
      </c>
      <c r="X36" s="12">
        <f>IF(Control!$C$16="None",Parameters!$C$29,IF(Control!$C$16="Low (100 bar)",'Actual H2'!X36*Parameters!$C$28,IF(Control!$C$16="Medium (350 bar)",'Actual H2'!X36*Parameters!$C$27,IF(Control!$C$16="High (700 bar)",'Actual H2'!X36*Parameters!$C$26,0))))</f>
        <v>56.603773584905667</v>
      </c>
      <c r="Y36" s="12">
        <f>IF(Control!$C$16="None",Parameters!$C$29,IF(Control!$C$16="Low (100 bar)",'Actual H2'!Y36*Parameters!$C$28,IF(Control!$C$16="Medium (350 bar)",'Actual H2'!Y36*Parameters!$C$27,IF(Control!$C$16="High (700 bar)",'Actual H2'!Y36*Parameters!$C$26,0))))</f>
        <v>56.603773584905667</v>
      </c>
      <c r="Z36" s="12">
        <f>IF(Control!$C$16="None",Parameters!$C$29,IF(Control!$C$16="Low (100 bar)",'Actual H2'!Z36*Parameters!$C$28,IF(Control!$C$16="Medium (350 bar)",'Actual H2'!Z36*Parameters!$C$27,IF(Control!$C$16="High (700 bar)",'Actual H2'!Z36*Parameters!$C$26,0))))</f>
        <v>56.323018867924539</v>
      </c>
      <c r="AB36" s="7">
        <f t="shared" si="0"/>
        <v>1358.2098113207544</v>
      </c>
    </row>
    <row r="37" spans="2:28" x14ac:dyDescent="0.2">
      <c r="B37" s="6">
        <v>44231</v>
      </c>
      <c r="C37" s="12">
        <f>IF(Control!$C$16="None",Parameters!$C$29,IF(Control!$C$16="Low (100 bar)",'Actual H2'!C37*Parameters!$C$28,IF(Control!$C$16="Medium (350 bar)",'Actual H2'!C37*Parameters!$C$27,IF(Control!$C$16="High (700 bar)",'Actual H2'!C37*Parameters!$C$26,0))))</f>
        <v>55.20905660377359</v>
      </c>
      <c r="D37" s="12">
        <f>IF(Control!$C$16="None",Parameters!$C$29,IF(Control!$C$16="Low (100 bar)",'Actual H2'!D37*Parameters!$C$28,IF(Control!$C$16="Medium (350 bar)",'Actual H2'!D37*Parameters!$C$27,IF(Control!$C$16="High (700 bar)",'Actual H2'!D37*Parameters!$C$26,0))))</f>
        <v>55.20905660377359</v>
      </c>
      <c r="E37" s="12">
        <f>IF(Control!$C$16="None",Parameters!$C$29,IF(Control!$C$16="Low (100 bar)",'Actual H2'!E37*Parameters!$C$28,IF(Control!$C$16="Medium (350 bar)",'Actual H2'!E37*Parameters!$C$27,IF(Control!$C$16="High (700 bar)",'Actual H2'!E37*Parameters!$C$26,0))))</f>
        <v>54.978113207547167</v>
      </c>
      <c r="F37" s="12">
        <f>IF(Control!$C$16="None",Parameters!$C$29,IF(Control!$C$16="Low (100 bar)",'Actual H2'!F37*Parameters!$C$28,IF(Control!$C$16="Medium (350 bar)",'Actual H2'!F37*Parameters!$C$27,IF(Control!$C$16="High (700 bar)",'Actual H2'!F37*Parameters!$C$26,0))))</f>
        <v>54.701886792452825</v>
      </c>
      <c r="G37" s="12">
        <f>IF(Control!$C$16="None",Parameters!$C$29,IF(Control!$C$16="Low (100 bar)",'Actual H2'!G37*Parameters!$C$28,IF(Control!$C$16="Medium (350 bar)",'Actual H2'!G37*Parameters!$C$27,IF(Control!$C$16="High (700 bar)",'Actual H2'!G37*Parameters!$C$26,0))))</f>
        <v>54.701886792452825</v>
      </c>
      <c r="H37" s="12">
        <f>IF(Control!$C$16="None",Parameters!$C$29,IF(Control!$C$16="Low (100 bar)",'Actual H2'!H37*Parameters!$C$28,IF(Control!$C$16="Medium (350 bar)",'Actual H2'!H37*Parameters!$C$27,IF(Control!$C$16="High (700 bar)",'Actual H2'!H37*Parameters!$C$26,0))))</f>
        <v>56.250566037735851</v>
      </c>
      <c r="I37" s="12">
        <f>IF(Control!$C$16="None",Parameters!$C$29,IF(Control!$C$16="Low (100 bar)",'Actual H2'!I37*Parameters!$C$28,IF(Control!$C$16="Medium (350 bar)",'Actual H2'!I37*Parameters!$C$27,IF(Control!$C$16="High (700 bar)",'Actual H2'!I37*Parameters!$C$26,0))))</f>
        <v>56.313962264150945</v>
      </c>
      <c r="J37" s="12">
        <f>IF(Control!$C$16="None",Parameters!$C$29,IF(Control!$C$16="Low (100 bar)",'Actual H2'!J37*Parameters!$C$28,IF(Control!$C$16="Medium (350 bar)",'Actual H2'!J37*Parameters!$C$27,IF(Control!$C$16="High (700 bar)",'Actual H2'!J37*Parameters!$C$26,0))))</f>
        <v>56.250566037735851</v>
      </c>
      <c r="K37" s="12">
        <f>IF(Control!$C$16="None",Parameters!$C$29,IF(Control!$C$16="Low (100 bar)",'Actual H2'!K37*Parameters!$C$28,IF(Control!$C$16="Medium (350 bar)",'Actual H2'!K37*Parameters!$C$27,IF(Control!$C$16="High (700 bar)",'Actual H2'!K37*Parameters!$C$26,0))))</f>
        <v>55.218113207547177</v>
      </c>
      <c r="L37" s="12">
        <f>IF(Control!$C$16="None",Parameters!$C$29,IF(Control!$C$16="Low (100 bar)",'Actual H2'!L37*Parameters!$C$28,IF(Control!$C$16="Medium (350 bar)",'Actual H2'!L37*Parameters!$C$27,IF(Control!$C$16="High (700 bar)",'Actual H2'!L37*Parameters!$C$26,0))))</f>
        <v>56.250566037735851</v>
      </c>
      <c r="M37" s="12">
        <f>IF(Control!$C$16="None",Parameters!$C$29,IF(Control!$C$16="Low (100 bar)",'Actual H2'!M37*Parameters!$C$28,IF(Control!$C$16="Medium (350 bar)",'Actual H2'!M37*Parameters!$C$27,IF(Control!$C$16="High (700 bar)",'Actual H2'!M37*Parameters!$C$26,0))))</f>
        <v>56.313962264150945</v>
      </c>
      <c r="N37" s="12">
        <f>IF(Control!$C$16="None",Parameters!$C$29,IF(Control!$C$16="Low (100 bar)",'Actual H2'!N37*Parameters!$C$28,IF(Control!$C$16="Medium (350 bar)",'Actual H2'!N37*Parameters!$C$27,IF(Control!$C$16="High (700 bar)",'Actual H2'!N37*Parameters!$C$26,0))))</f>
        <v>56.323018867924539</v>
      </c>
      <c r="O37" s="12">
        <f>IF(Control!$C$16="None",Parameters!$C$29,IF(Control!$C$16="Low (100 bar)",'Actual H2'!O37*Parameters!$C$28,IF(Control!$C$16="Medium (350 bar)",'Actual H2'!O37*Parameters!$C$27,IF(Control!$C$16="High (700 bar)",'Actual H2'!O37*Parameters!$C$26,0))))</f>
        <v>56.323018867924539</v>
      </c>
      <c r="P37" s="12">
        <f>IF(Control!$C$16="None",Parameters!$C$29,IF(Control!$C$16="Low (100 bar)",'Actual H2'!P37*Parameters!$C$28,IF(Control!$C$16="Medium (350 bar)",'Actual H2'!P37*Parameters!$C$27,IF(Control!$C$16="High (700 bar)",'Actual H2'!P37*Parameters!$C$26,0))))</f>
        <v>56.603773584905667</v>
      </c>
      <c r="Q37" s="12">
        <f>IF(Control!$C$16="None",Parameters!$C$29,IF(Control!$C$16="Low (100 bar)",'Actual H2'!Q37*Parameters!$C$28,IF(Control!$C$16="Medium (350 bar)",'Actual H2'!Q37*Parameters!$C$27,IF(Control!$C$16="High (700 bar)",'Actual H2'!Q37*Parameters!$C$26,0))))</f>
        <v>56.603773584905667</v>
      </c>
      <c r="R37" s="12">
        <f>IF(Control!$C$16="None",Parameters!$C$29,IF(Control!$C$16="Low (100 bar)",'Actual H2'!R37*Parameters!$C$28,IF(Control!$C$16="Medium (350 bar)",'Actual H2'!R37*Parameters!$C$27,IF(Control!$C$16="High (700 bar)",'Actual H2'!R37*Parameters!$C$26,0))))</f>
        <v>56.603773584905667</v>
      </c>
      <c r="S37" s="12">
        <f>IF(Control!$C$16="None",Parameters!$C$29,IF(Control!$C$16="Low (100 bar)",'Actual H2'!S37*Parameters!$C$28,IF(Control!$C$16="Medium (350 bar)",'Actual H2'!S37*Parameters!$C$27,IF(Control!$C$16="High (700 bar)",'Actual H2'!S37*Parameters!$C$26,0))))</f>
        <v>56.603773584905667</v>
      </c>
      <c r="T37" s="12">
        <f>IF(Control!$C$16="None",Parameters!$C$29,IF(Control!$C$16="Low (100 bar)",'Actual H2'!T37*Parameters!$C$28,IF(Control!$C$16="Medium (350 bar)",'Actual H2'!T37*Parameters!$C$27,IF(Control!$C$16="High (700 bar)",'Actual H2'!T37*Parameters!$C$26,0))))</f>
        <v>56.603773584905667</v>
      </c>
      <c r="U37" s="12">
        <f>IF(Control!$C$16="None",Parameters!$C$29,IF(Control!$C$16="Low (100 bar)",'Actual H2'!U37*Parameters!$C$28,IF(Control!$C$16="Medium (350 bar)",'Actual H2'!U37*Parameters!$C$27,IF(Control!$C$16="High (700 bar)",'Actual H2'!U37*Parameters!$C$26,0))))</f>
        <v>56.603773584905667</v>
      </c>
      <c r="V37" s="12">
        <f>IF(Control!$C$16="None",Parameters!$C$29,IF(Control!$C$16="Low (100 bar)",'Actual H2'!V37*Parameters!$C$28,IF(Control!$C$16="Medium (350 bar)",'Actual H2'!V37*Parameters!$C$27,IF(Control!$C$16="High (700 bar)",'Actual H2'!V37*Parameters!$C$26,0))))</f>
        <v>56.603773584905667</v>
      </c>
      <c r="W37" s="12">
        <f>IF(Control!$C$16="None",Parameters!$C$29,IF(Control!$C$16="Low (100 bar)",'Actual H2'!W37*Parameters!$C$28,IF(Control!$C$16="Medium (350 bar)",'Actual H2'!W37*Parameters!$C$27,IF(Control!$C$16="High (700 bar)",'Actual H2'!W37*Parameters!$C$26,0))))</f>
        <v>56.603773584905667</v>
      </c>
      <c r="X37" s="12">
        <f>IF(Control!$C$16="None",Parameters!$C$29,IF(Control!$C$16="Low (100 bar)",'Actual H2'!X37*Parameters!$C$28,IF(Control!$C$16="Medium (350 bar)",'Actual H2'!X37*Parameters!$C$27,IF(Control!$C$16="High (700 bar)",'Actual H2'!X37*Parameters!$C$26,0))))</f>
        <v>56.603773584905667</v>
      </c>
      <c r="Y37" s="12">
        <f>IF(Control!$C$16="None",Parameters!$C$29,IF(Control!$C$16="Low (100 bar)",'Actual H2'!Y37*Parameters!$C$28,IF(Control!$C$16="Medium (350 bar)",'Actual H2'!Y37*Parameters!$C$27,IF(Control!$C$16="High (700 bar)",'Actual H2'!Y37*Parameters!$C$26,0))))</f>
        <v>56.603773584905667</v>
      </c>
      <c r="Z37" s="12">
        <f>IF(Control!$C$16="None",Parameters!$C$29,IF(Control!$C$16="Low (100 bar)",'Actual H2'!Z37*Parameters!$C$28,IF(Control!$C$16="Medium (350 bar)",'Actual H2'!Z37*Parameters!$C$27,IF(Control!$C$16="High (700 bar)",'Actual H2'!Z37*Parameters!$C$26,0))))</f>
        <v>56.603773584905667</v>
      </c>
      <c r="AB37" s="7">
        <f t="shared" si="0"/>
        <v>1346.6852830188679</v>
      </c>
    </row>
    <row r="38" spans="2:28" x14ac:dyDescent="0.2">
      <c r="B38" s="6">
        <v>44232</v>
      </c>
      <c r="C38" s="12">
        <f>IF(Control!$C$16="None",Parameters!$C$29,IF(Control!$C$16="Low (100 bar)",'Actual H2'!C38*Parameters!$C$28,IF(Control!$C$16="Medium (350 bar)",'Actual H2'!C38*Parameters!$C$27,IF(Control!$C$16="High (700 bar)",'Actual H2'!C38*Parameters!$C$26,0))))</f>
        <v>56.603773584905667</v>
      </c>
      <c r="D38" s="12">
        <f>IF(Control!$C$16="None",Parameters!$C$29,IF(Control!$C$16="Low (100 bar)",'Actual H2'!D38*Parameters!$C$28,IF(Control!$C$16="Medium (350 bar)",'Actual H2'!D38*Parameters!$C$27,IF(Control!$C$16="High (700 bar)",'Actual H2'!D38*Parameters!$C$26,0))))</f>
        <v>56.603773584905667</v>
      </c>
      <c r="E38" s="12">
        <f>IF(Control!$C$16="None",Parameters!$C$29,IF(Control!$C$16="Low (100 bar)",'Actual H2'!E38*Parameters!$C$28,IF(Control!$C$16="Medium (350 bar)",'Actual H2'!E38*Parameters!$C$27,IF(Control!$C$16="High (700 bar)",'Actual H2'!E38*Parameters!$C$26,0))))</f>
        <v>56.603773584905667</v>
      </c>
      <c r="F38" s="12">
        <f>IF(Control!$C$16="None",Parameters!$C$29,IF(Control!$C$16="Low (100 bar)",'Actual H2'!F38*Parameters!$C$28,IF(Control!$C$16="Medium (350 bar)",'Actual H2'!F38*Parameters!$C$27,IF(Control!$C$16="High (700 bar)",'Actual H2'!F38*Parameters!$C$26,0))))</f>
        <v>56.603773584905667</v>
      </c>
      <c r="G38" s="12">
        <f>IF(Control!$C$16="None",Parameters!$C$29,IF(Control!$C$16="Low (100 bar)",'Actual H2'!G38*Parameters!$C$28,IF(Control!$C$16="Medium (350 bar)",'Actual H2'!G38*Parameters!$C$27,IF(Control!$C$16="High (700 bar)",'Actual H2'!G38*Parameters!$C$26,0))))</f>
        <v>56.603773584905667</v>
      </c>
      <c r="H38" s="12">
        <f>IF(Control!$C$16="None",Parameters!$C$29,IF(Control!$C$16="Low (100 bar)",'Actual H2'!H38*Parameters!$C$28,IF(Control!$C$16="Medium (350 bar)",'Actual H2'!H38*Parameters!$C$27,IF(Control!$C$16="High (700 bar)",'Actual H2'!H38*Parameters!$C$26,0))))</f>
        <v>56.603773584905667</v>
      </c>
      <c r="I38" s="12">
        <f>IF(Control!$C$16="None",Parameters!$C$29,IF(Control!$C$16="Low (100 bar)",'Actual H2'!I38*Parameters!$C$28,IF(Control!$C$16="Medium (350 bar)",'Actual H2'!I38*Parameters!$C$27,IF(Control!$C$16="High (700 bar)",'Actual H2'!I38*Parameters!$C$26,0))))</f>
        <v>56.603773584905667</v>
      </c>
      <c r="J38" s="12">
        <f>IF(Control!$C$16="None",Parameters!$C$29,IF(Control!$C$16="Low (100 bar)",'Actual H2'!J38*Parameters!$C$28,IF(Control!$C$16="Medium (350 bar)",'Actual H2'!J38*Parameters!$C$27,IF(Control!$C$16="High (700 bar)",'Actual H2'!J38*Parameters!$C$26,0))))</f>
        <v>56.603773584905667</v>
      </c>
      <c r="K38" s="12">
        <f>IF(Control!$C$16="None",Parameters!$C$29,IF(Control!$C$16="Low (100 bar)",'Actual H2'!K38*Parameters!$C$28,IF(Control!$C$16="Medium (350 bar)",'Actual H2'!K38*Parameters!$C$27,IF(Control!$C$16="High (700 bar)",'Actual H2'!K38*Parameters!$C$26,0))))</f>
        <v>56.603773584905667</v>
      </c>
      <c r="L38" s="12">
        <f>IF(Control!$C$16="None",Parameters!$C$29,IF(Control!$C$16="Low (100 bar)",'Actual H2'!L38*Parameters!$C$28,IF(Control!$C$16="Medium (350 bar)",'Actual H2'!L38*Parameters!$C$27,IF(Control!$C$16="High (700 bar)",'Actual H2'!L38*Parameters!$C$26,0))))</f>
        <v>56.603773584905667</v>
      </c>
      <c r="M38" s="12">
        <f>IF(Control!$C$16="None",Parameters!$C$29,IF(Control!$C$16="Low (100 bar)",'Actual H2'!M38*Parameters!$C$28,IF(Control!$C$16="Medium (350 bar)",'Actual H2'!M38*Parameters!$C$27,IF(Control!$C$16="High (700 bar)",'Actual H2'!M38*Parameters!$C$26,0))))</f>
        <v>56.603773584905667</v>
      </c>
      <c r="N38" s="12">
        <f>IF(Control!$C$16="None",Parameters!$C$29,IF(Control!$C$16="Low (100 bar)",'Actual H2'!N38*Parameters!$C$28,IF(Control!$C$16="Medium (350 bar)",'Actual H2'!N38*Parameters!$C$27,IF(Control!$C$16="High (700 bar)",'Actual H2'!N38*Parameters!$C$26,0))))</f>
        <v>56.603773584905667</v>
      </c>
      <c r="O38" s="12">
        <f>IF(Control!$C$16="None",Parameters!$C$29,IF(Control!$C$16="Low (100 bar)",'Actual H2'!O38*Parameters!$C$28,IF(Control!$C$16="Medium (350 bar)",'Actual H2'!O38*Parameters!$C$27,IF(Control!$C$16="High (700 bar)",'Actual H2'!O38*Parameters!$C$26,0))))</f>
        <v>56.603773584905667</v>
      </c>
      <c r="P38" s="12">
        <f>IF(Control!$C$16="None",Parameters!$C$29,IF(Control!$C$16="Low (100 bar)",'Actual H2'!P38*Parameters!$C$28,IF(Control!$C$16="Medium (350 bar)",'Actual H2'!P38*Parameters!$C$27,IF(Control!$C$16="High (700 bar)",'Actual H2'!P38*Parameters!$C$26,0))))</f>
        <v>56.603773584905667</v>
      </c>
      <c r="Q38" s="12">
        <f>IF(Control!$C$16="None",Parameters!$C$29,IF(Control!$C$16="Low (100 bar)",'Actual H2'!Q38*Parameters!$C$28,IF(Control!$C$16="Medium (350 bar)",'Actual H2'!Q38*Parameters!$C$27,IF(Control!$C$16="High (700 bar)",'Actual H2'!Q38*Parameters!$C$26,0))))</f>
        <v>56.603773584905667</v>
      </c>
      <c r="R38" s="12">
        <f>IF(Control!$C$16="None",Parameters!$C$29,IF(Control!$C$16="Low (100 bar)",'Actual H2'!R38*Parameters!$C$28,IF(Control!$C$16="Medium (350 bar)",'Actual H2'!R38*Parameters!$C$27,IF(Control!$C$16="High (700 bar)",'Actual H2'!R38*Parameters!$C$26,0))))</f>
        <v>56.603773584905667</v>
      </c>
      <c r="S38" s="12">
        <f>IF(Control!$C$16="None",Parameters!$C$29,IF(Control!$C$16="Low (100 bar)",'Actual H2'!S38*Parameters!$C$28,IF(Control!$C$16="Medium (350 bar)",'Actual H2'!S38*Parameters!$C$27,IF(Control!$C$16="High (700 bar)",'Actual H2'!S38*Parameters!$C$26,0))))</f>
        <v>56.603773584905667</v>
      </c>
      <c r="T38" s="12">
        <f>IF(Control!$C$16="None",Parameters!$C$29,IF(Control!$C$16="Low (100 bar)",'Actual H2'!T38*Parameters!$C$28,IF(Control!$C$16="Medium (350 bar)",'Actual H2'!T38*Parameters!$C$27,IF(Control!$C$16="High (700 bar)",'Actual H2'!T38*Parameters!$C$26,0))))</f>
        <v>56.603773584905667</v>
      </c>
      <c r="U38" s="12">
        <f>IF(Control!$C$16="None",Parameters!$C$29,IF(Control!$C$16="Low (100 bar)",'Actual H2'!U38*Parameters!$C$28,IF(Control!$C$16="Medium (350 bar)",'Actual H2'!U38*Parameters!$C$27,IF(Control!$C$16="High (700 bar)",'Actual H2'!U38*Parameters!$C$26,0))))</f>
        <v>56.603773584905667</v>
      </c>
      <c r="V38" s="12">
        <f>IF(Control!$C$16="None",Parameters!$C$29,IF(Control!$C$16="Low (100 bar)",'Actual H2'!V38*Parameters!$C$28,IF(Control!$C$16="Medium (350 bar)",'Actual H2'!V38*Parameters!$C$27,IF(Control!$C$16="High (700 bar)",'Actual H2'!V38*Parameters!$C$26,0))))</f>
        <v>56.603773584905667</v>
      </c>
      <c r="W38" s="12">
        <f>IF(Control!$C$16="None",Parameters!$C$29,IF(Control!$C$16="Low (100 bar)",'Actual H2'!W38*Parameters!$C$28,IF(Control!$C$16="Medium (350 bar)",'Actual H2'!W38*Parameters!$C$27,IF(Control!$C$16="High (700 bar)",'Actual H2'!W38*Parameters!$C$26,0))))</f>
        <v>56.603773584905667</v>
      </c>
      <c r="X38" s="12">
        <f>IF(Control!$C$16="None",Parameters!$C$29,IF(Control!$C$16="Low (100 bar)",'Actual H2'!X38*Parameters!$C$28,IF(Control!$C$16="Medium (350 bar)",'Actual H2'!X38*Parameters!$C$27,IF(Control!$C$16="High (700 bar)",'Actual H2'!X38*Parameters!$C$26,0))))</f>
        <v>56.603773584905667</v>
      </c>
      <c r="Y38" s="12">
        <f>IF(Control!$C$16="None",Parameters!$C$29,IF(Control!$C$16="Low (100 bar)",'Actual H2'!Y38*Parameters!$C$28,IF(Control!$C$16="Medium (350 bar)",'Actual H2'!Y38*Parameters!$C$27,IF(Control!$C$16="High (700 bar)",'Actual H2'!Y38*Parameters!$C$26,0))))</f>
        <v>56.603773584905667</v>
      </c>
      <c r="Z38" s="12">
        <f>IF(Control!$C$16="None",Parameters!$C$29,IF(Control!$C$16="Low (100 bar)",'Actual H2'!Z38*Parameters!$C$28,IF(Control!$C$16="Medium (350 bar)",'Actual H2'!Z38*Parameters!$C$27,IF(Control!$C$16="High (700 bar)",'Actual H2'!Z38*Parameters!$C$26,0))))</f>
        <v>56.603773584905667</v>
      </c>
      <c r="AB38" s="7">
        <f t="shared" si="0"/>
        <v>1358.4905660377356</v>
      </c>
    </row>
    <row r="39" spans="2:28" x14ac:dyDescent="0.2">
      <c r="B39" s="6">
        <v>44233</v>
      </c>
      <c r="C39" s="12">
        <f>IF(Control!$C$16="None",Parameters!$C$29,IF(Control!$C$16="Low (100 bar)",'Actual H2'!C39*Parameters!$C$28,IF(Control!$C$16="Medium (350 bar)",'Actual H2'!C39*Parameters!$C$27,IF(Control!$C$16="High (700 bar)",'Actual H2'!C39*Parameters!$C$26,0))))</f>
        <v>56.603773584905667</v>
      </c>
      <c r="D39" s="12">
        <f>IF(Control!$C$16="None",Parameters!$C$29,IF(Control!$C$16="Low (100 bar)",'Actual H2'!D39*Parameters!$C$28,IF(Control!$C$16="Medium (350 bar)",'Actual H2'!D39*Parameters!$C$27,IF(Control!$C$16="High (700 bar)",'Actual H2'!D39*Parameters!$C$26,0))))</f>
        <v>56.603773584905667</v>
      </c>
      <c r="E39" s="12">
        <f>IF(Control!$C$16="None",Parameters!$C$29,IF(Control!$C$16="Low (100 bar)",'Actual H2'!E39*Parameters!$C$28,IF(Control!$C$16="Medium (350 bar)",'Actual H2'!E39*Parameters!$C$27,IF(Control!$C$16="High (700 bar)",'Actual H2'!E39*Parameters!$C$26,0))))</f>
        <v>56.603773584905667</v>
      </c>
      <c r="F39" s="12">
        <f>IF(Control!$C$16="None",Parameters!$C$29,IF(Control!$C$16="Low (100 bar)",'Actual H2'!F39*Parameters!$C$28,IF(Control!$C$16="Medium (350 bar)",'Actual H2'!F39*Parameters!$C$27,IF(Control!$C$16="High (700 bar)",'Actual H2'!F39*Parameters!$C$26,0))))</f>
        <v>56.603773584905667</v>
      </c>
      <c r="G39" s="12">
        <f>IF(Control!$C$16="None",Parameters!$C$29,IF(Control!$C$16="Low (100 bar)",'Actual H2'!G39*Parameters!$C$28,IF(Control!$C$16="Medium (350 bar)",'Actual H2'!G39*Parameters!$C$27,IF(Control!$C$16="High (700 bar)",'Actual H2'!G39*Parameters!$C$26,0))))</f>
        <v>56.603773584905667</v>
      </c>
      <c r="H39" s="12">
        <f>IF(Control!$C$16="None",Parameters!$C$29,IF(Control!$C$16="Low (100 bar)",'Actual H2'!H39*Parameters!$C$28,IF(Control!$C$16="Medium (350 bar)",'Actual H2'!H39*Parameters!$C$27,IF(Control!$C$16="High (700 bar)",'Actual H2'!H39*Parameters!$C$26,0))))</f>
        <v>56.603773584905667</v>
      </c>
      <c r="I39" s="12">
        <f>IF(Control!$C$16="None",Parameters!$C$29,IF(Control!$C$16="Low (100 bar)",'Actual H2'!I39*Parameters!$C$28,IF(Control!$C$16="Medium (350 bar)",'Actual H2'!I39*Parameters!$C$27,IF(Control!$C$16="High (700 bar)",'Actual H2'!I39*Parameters!$C$26,0))))</f>
        <v>56.603773584905667</v>
      </c>
      <c r="J39" s="12">
        <f>IF(Control!$C$16="None",Parameters!$C$29,IF(Control!$C$16="Low (100 bar)",'Actual H2'!J39*Parameters!$C$28,IF(Control!$C$16="Medium (350 bar)",'Actual H2'!J39*Parameters!$C$27,IF(Control!$C$16="High (700 bar)",'Actual H2'!J39*Parameters!$C$26,0))))</f>
        <v>56.603773584905667</v>
      </c>
      <c r="K39" s="12">
        <f>IF(Control!$C$16="None",Parameters!$C$29,IF(Control!$C$16="Low (100 bar)",'Actual H2'!K39*Parameters!$C$28,IF(Control!$C$16="Medium (350 bar)",'Actual H2'!K39*Parameters!$C$27,IF(Control!$C$16="High (700 bar)",'Actual H2'!K39*Parameters!$C$26,0))))</f>
        <v>56.603773584905667</v>
      </c>
      <c r="L39" s="12">
        <f>IF(Control!$C$16="None",Parameters!$C$29,IF(Control!$C$16="Low (100 bar)",'Actual H2'!L39*Parameters!$C$28,IF(Control!$C$16="Medium (350 bar)",'Actual H2'!L39*Parameters!$C$27,IF(Control!$C$16="High (700 bar)",'Actual H2'!L39*Parameters!$C$26,0))))</f>
        <v>56.603773584905667</v>
      </c>
      <c r="M39" s="12">
        <f>IF(Control!$C$16="None",Parameters!$C$29,IF(Control!$C$16="Low (100 bar)",'Actual H2'!M39*Parameters!$C$28,IF(Control!$C$16="Medium (350 bar)",'Actual H2'!M39*Parameters!$C$27,IF(Control!$C$16="High (700 bar)",'Actual H2'!M39*Parameters!$C$26,0))))</f>
        <v>56.603773584905667</v>
      </c>
      <c r="N39" s="12">
        <f>IF(Control!$C$16="None",Parameters!$C$29,IF(Control!$C$16="Low (100 bar)",'Actual H2'!N39*Parameters!$C$28,IF(Control!$C$16="Medium (350 bar)",'Actual H2'!N39*Parameters!$C$27,IF(Control!$C$16="High (700 bar)",'Actual H2'!N39*Parameters!$C$26,0))))</f>
        <v>56.603773584905667</v>
      </c>
      <c r="O39" s="12">
        <f>IF(Control!$C$16="None",Parameters!$C$29,IF(Control!$C$16="Low (100 bar)",'Actual H2'!O39*Parameters!$C$28,IF(Control!$C$16="Medium (350 bar)",'Actual H2'!O39*Parameters!$C$27,IF(Control!$C$16="High (700 bar)",'Actual H2'!O39*Parameters!$C$26,0))))</f>
        <v>56.603773584905667</v>
      </c>
      <c r="P39" s="12">
        <f>IF(Control!$C$16="None",Parameters!$C$29,IF(Control!$C$16="Low (100 bar)",'Actual H2'!P39*Parameters!$C$28,IF(Control!$C$16="Medium (350 bar)",'Actual H2'!P39*Parameters!$C$27,IF(Control!$C$16="High (700 bar)",'Actual H2'!P39*Parameters!$C$26,0))))</f>
        <v>56.603773584905667</v>
      </c>
      <c r="Q39" s="12">
        <f>IF(Control!$C$16="None",Parameters!$C$29,IF(Control!$C$16="Low (100 bar)",'Actual H2'!Q39*Parameters!$C$28,IF(Control!$C$16="Medium (350 bar)",'Actual H2'!Q39*Parameters!$C$27,IF(Control!$C$16="High (700 bar)",'Actual H2'!Q39*Parameters!$C$26,0))))</f>
        <v>56.603773584905667</v>
      </c>
      <c r="R39" s="12">
        <f>IF(Control!$C$16="None",Parameters!$C$29,IF(Control!$C$16="Low (100 bar)",'Actual H2'!R39*Parameters!$C$28,IF(Control!$C$16="Medium (350 bar)",'Actual H2'!R39*Parameters!$C$27,IF(Control!$C$16="High (700 bar)",'Actual H2'!R39*Parameters!$C$26,0))))</f>
        <v>56.603773584905667</v>
      </c>
      <c r="S39" s="12">
        <f>IF(Control!$C$16="None",Parameters!$C$29,IF(Control!$C$16="Low (100 bar)",'Actual H2'!S39*Parameters!$C$28,IF(Control!$C$16="Medium (350 bar)",'Actual H2'!S39*Parameters!$C$27,IF(Control!$C$16="High (700 bar)",'Actual H2'!S39*Parameters!$C$26,0))))</f>
        <v>56.603773584905667</v>
      </c>
      <c r="T39" s="12">
        <f>IF(Control!$C$16="None",Parameters!$C$29,IF(Control!$C$16="Low (100 bar)",'Actual H2'!T39*Parameters!$C$28,IF(Control!$C$16="Medium (350 bar)",'Actual H2'!T39*Parameters!$C$27,IF(Control!$C$16="High (700 bar)",'Actual H2'!T39*Parameters!$C$26,0))))</f>
        <v>56.603773584905667</v>
      </c>
      <c r="U39" s="12">
        <f>IF(Control!$C$16="None",Parameters!$C$29,IF(Control!$C$16="Low (100 bar)",'Actual H2'!U39*Parameters!$C$28,IF(Control!$C$16="Medium (350 bar)",'Actual H2'!U39*Parameters!$C$27,IF(Control!$C$16="High (700 bar)",'Actual H2'!U39*Parameters!$C$26,0))))</f>
        <v>56.603773584905667</v>
      </c>
      <c r="V39" s="12">
        <f>IF(Control!$C$16="None",Parameters!$C$29,IF(Control!$C$16="Low (100 bar)",'Actual H2'!V39*Parameters!$C$28,IF(Control!$C$16="Medium (350 bar)",'Actual H2'!V39*Parameters!$C$27,IF(Control!$C$16="High (700 bar)",'Actual H2'!V39*Parameters!$C$26,0))))</f>
        <v>56.603773584905667</v>
      </c>
      <c r="W39" s="12">
        <f>IF(Control!$C$16="None",Parameters!$C$29,IF(Control!$C$16="Low (100 bar)",'Actual H2'!W39*Parameters!$C$28,IF(Control!$C$16="Medium (350 bar)",'Actual H2'!W39*Parameters!$C$27,IF(Control!$C$16="High (700 bar)",'Actual H2'!W39*Parameters!$C$26,0))))</f>
        <v>56.603773584905667</v>
      </c>
      <c r="X39" s="12">
        <f>IF(Control!$C$16="None",Parameters!$C$29,IF(Control!$C$16="Low (100 bar)",'Actual H2'!X39*Parameters!$C$28,IF(Control!$C$16="Medium (350 bar)",'Actual H2'!X39*Parameters!$C$27,IF(Control!$C$16="High (700 bar)",'Actual H2'!X39*Parameters!$C$26,0))))</f>
        <v>56.603773584905667</v>
      </c>
      <c r="Y39" s="12">
        <f>IF(Control!$C$16="None",Parameters!$C$29,IF(Control!$C$16="Low (100 bar)",'Actual H2'!Y39*Parameters!$C$28,IF(Control!$C$16="Medium (350 bar)",'Actual H2'!Y39*Parameters!$C$27,IF(Control!$C$16="High (700 bar)",'Actual H2'!Y39*Parameters!$C$26,0))))</f>
        <v>56.603773584905667</v>
      </c>
      <c r="Z39" s="12">
        <f>IF(Control!$C$16="None",Parameters!$C$29,IF(Control!$C$16="Low (100 bar)",'Actual H2'!Z39*Parameters!$C$28,IF(Control!$C$16="Medium (350 bar)",'Actual H2'!Z39*Parameters!$C$27,IF(Control!$C$16="High (700 bar)",'Actual H2'!Z39*Parameters!$C$26,0))))</f>
        <v>56.603773584905667</v>
      </c>
      <c r="AB39" s="7">
        <f t="shared" si="0"/>
        <v>1358.4905660377356</v>
      </c>
    </row>
    <row r="40" spans="2:28" x14ac:dyDescent="0.2">
      <c r="B40" s="6">
        <v>44234</v>
      </c>
      <c r="C40" s="12">
        <f>IF(Control!$C$16="None",Parameters!$C$29,IF(Control!$C$16="Low (100 bar)",'Actual H2'!C40*Parameters!$C$28,IF(Control!$C$16="Medium (350 bar)",'Actual H2'!C40*Parameters!$C$27,IF(Control!$C$16="High (700 bar)",'Actual H2'!C40*Parameters!$C$26,0))))</f>
        <v>56.603773584905667</v>
      </c>
      <c r="D40" s="12">
        <f>IF(Control!$C$16="None",Parameters!$C$29,IF(Control!$C$16="Low (100 bar)",'Actual H2'!D40*Parameters!$C$28,IF(Control!$C$16="Medium (350 bar)",'Actual H2'!D40*Parameters!$C$27,IF(Control!$C$16="High (700 bar)",'Actual H2'!D40*Parameters!$C$26,0))))</f>
        <v>56.323018867924539</v>
      </c>
      <c r="E40" s="12">
        <f>IF(Control!$C$16="None",Parameters!$C$29,IF(Control!$C$16="Low (100 bar)",'Actual H2'!E40*Parameters!$C$28,IF(Control!$C$16="Medium (350 bar)",'Actual H2'!E40*Parameters!$C$27,IF(Control!$C$16="High (700 bar)",'Actual H2'!E40*Parameters!$C$26,0))))</f>
        <v>56.313962264150945</v>
      </c>
      <c r="F40" s="12">
        <f>IF(Control!$C$16="None",Parameters!$C$29,IF(Control!$C$16="Low (100 bar)",'Actual H2'!F40*Parameters!$C$28,IF(Control!$C$16="Medium (350 bar)",'Actual H2'!F40*Parameters!$C$27,IF(Control!$C$16="High (700 bar)",'Actual H2'!F40*Parameters!$C$26,0))))</f>
        <v>56.250566037735851</v>
      </c>
      <c r="G40" s="12">
        <f>IF(Control!$C$16="None",Parameters!$C$29,IF(Control!$C$16="Low (100 bar)",'Actual H2'!G40*Parameters!$C$28,IF(Control!$C$16="Medium (350 bar)",'Actual H2'!G40*Parameters!$C$27,IF(Control!$C$16="High (700 bar)",'Actual H2'!G40*Parameters!$C$26,0))))</f>
        <v>55.218113207547177</v>
      </c>
      <c r="H40" s="12">
        <f>IF(Control!$C$16="None",Parameters!$C$29,IF(Control!$C$16="Low (100 bar)",'Actual H2'!H40*Parameters!$C$28,IF(Control!$C$16="Medium (350 bar)",'Actual H2'!H40*Parameters!$C$27,IF(Control!$C$16="High (700 bar)",'Actual H2'!H40*Parameters!$C$26,0))))</f>
        <v>56.083018867924523</v>
      </c>
      <c r="I40" s="12">
        <f>IF(Control!$C$16="None",Parameters!$C$29,IF(Control!$C$16="Low (100 bar)",'Actual H2'!I40*Parameters!$C$28,IF(Control!$C$16="Medium (350 bar)",'Actual H2'!I40*Parameters!$C$27,IF(Control!$C$16="High (700 bar)",'Actual H2'!I40*Parameters!$C$26,0))))</f>
        <v>56.313962264150945</v>
      </c>
      <c r="J40" s="12">
        <f>IF(Control!$C$16="None",Parameters!$C$29,IF(Control!$C$16="Low (100 bar)",'Actual H2'!J40*Parameters!$C$28,IF(Control!$C$16="Medium (350 bar)",'Actual H2'!J40*Parameters!$C$27,IF(Control!$C$16="High (700 bar)",'Actual H2'!J40*Parameters!$C$26,0))))</f>
        <v>56.323018867924539</v>
      </c>
      <c r="K40" s="12">
        <f>IF(Control!$C$16="None",Parameters!$C$29,IF(Control!$C$16="Low (100 bar)",'Actual H2'!K40*Parameters!$C$28,IF(Control!$C$16="Medium (350 bar)",'Actual H2'!K40*Parameters!$C$27,IF(Control!$C$16="High (700 bar)",'Actual H2'!K40*Parameters!$C$26,0))))</f>
        <v>56.323018867924539</v>
      </c>
      <c r="L40" s="12">
        <f>IF(Control!$C$16="None",Parameters!$C$29,IF(Control!$C$16="Low (100 bar)",'Actual H2'!L40*Parameters!$C$28,IF(Control!$C$16="Medium (350 bar)",'Actual H2'!L40*Parameters!$C$27,IF(Control!$C$16="High (700 bar)",'Actual H2'!L40*Parameters!$C$26,0))))</f>
        <v>56.323018867924539</v>
      </c>
      <c r="M40" s="12">
        <f>IF(Control!$C$16="None",Parameters!$C$29,IF(Control!$C$16="Low (100 bar)",'Actual H2'!M40*Parameters!$C$28,IF(Control!$C$16="Medium (350 bar)",'Actual H2'!M40*Parameters!$C$27,IF(Control!$C$16="High (700 bar)",'Actual H2'!M40*Parameters!$C$26,0))))</f>
        <v>56.603773584905667</v>
      </c>
      <c r="N40" s="12">
        <f>IF(Control!$C$16="None",Parameters!$C$29,IF(Control!$C$16="Low (100 bar)",'Actual H2'!N40*Parameters!$C$28,IF(Control!$C$16="Medium (350 bar)",'Actual H2'!N40*Parameters!$C$27,IF(Control!$C$16="High (700 bar)",'Actual H2'!N40*Parameters!$C$26,0))))</f>
        <v>56.603773584905667</v>
      </c>
      <c r="O40" s="12">
        <f>IF(Control!$C$16="None",Parameters!$C$29,IF(Control!$C$16="Low (100 bar)",'Actual H2'!O40*Parameters!$C$28,IF(Control!$C$16="Medium (350 bar)",'Actual H2'!O40*Parameters!$C$27,IF(Control!$C$16="High (700 bar)",'Actual H2'!O40*Parameters!$C$26,0))))</f>
        <v>56.603773584905667</v>
      </c>
      <c r="P40" s="12">
        <f>IF(Control!$C$16="None",Parameters!$C$29,IF(Control!$C$16="Low (100 bar)",'Actual H2'!P40*Parameters!$C$28,IF(Control!$C$16="Medium (350 bar)",'Actual H2'!P40*Parameters!$C$27,IF(Control!$C$16="High (700 bar)",'Actual H2'!P40*Parameters!$C$26,0))))</f>
        <v>56.313962264150945</v>
      </c>
      <c r="Q40" s="12">
        <f>IF(Control!$C$16="None",Parameters!$C$29,IF(Control!$C$16="Low (100 bar)",'Actual H2'!Q40*Parameters!$C$28,IF(Control!$C$16="Medium (350 bar)",'Actual H2'!Q40*Parameters!$C$27,IF(Control!$C$16="High (700 bar)",'Actual H2'!Q40*Parameters!$C$26,0))))</f>
        <v>55.20905660377359</v>
      </c>
      <c r="R40" s="12">
        <f>IF(Control!$C$16="None",Parameters!$C$29,IF(Control!$C$16="Low (100 bar)",'Actual H2'!R40*Parameters!$C$28,IF(Control!$C$16="Medium (350 bar)",'Actual H2'!R40*Parameters!$C$27,IF(Control!$C$16="High (700 bar)",'Actual H2'!R40*Parameters!$C$26,0))))</f>
        <v>55.145660377358496</v>
      </c>
      <c r="S40" s="12">
        <f>IF(Control!$C$16="None",Parameters!$C$29,IF(Control!$C$16="Low (100 bar)",'Actual H2'!S40*Parameters!$C$28,IF(Control!$C$16="Medium (350 bar)",'Actual H2'!S40*Parameters!$C$27,IF(Control!$C$16="High (700 bar)",'Actual H2'!S40*Parameters!$C$26,0))))</f>
        <v>55.145660377358496</v>
      </c>
      <c r="T40" s="12">
        <f>IF(Control!$C$16="None",Parameters!$C$29,IF(Control!$C$16="Low (100 bar)",'Actual H2'!T40*Parameters!$C$28,IF(Control!$C$16="Medium (350 bar)",'Actual H2'!T40*Parameters!$C$27,IF(Control!$C$16="High (700 bar)",'Actual H2'!T40*Parameters!$C$26,0))))</f>
        <v>55.145660377358496</v>
      </c>
      <c r="U40" s="12">
        <f>IF(Control!$C$16="None",Parameters!$C$29,IF(Control!$C$16="Low (100 bar)",'Actual H2'!U40*Parameters!$C$28,IF(Control!$C$16="Medium (350 bar)",'Actual H2'!U40*Parameters!$C$27,IF(Control!$C$16="High (700 bar)",'Actual H2'!U40*Parameters!$C$26,0))))</f>
        <v>54.978113207547167</v>
      </c>
      <c r="V40" s="12">
        <f>IF(Control!$C$16="None",Parameters!$C$29,IF(Control!$C$16="Low (100 bar)",'Actual H2'!V40*Parameters!$C$28,IF(Control!$C$16="Medium (350 bar)",'Actual H2'!V40*Parameters!$C$27,IF(Control!$C$16="High (700 bar)",'Actual H2'!V40*Parameters!$C$26,0))))</f>
        <v>54.978113207547167</v>
      </c>
      <c r="W40" s="12">
        <f>IF(Control!$C$16="None",Parameters!$C$29,IF(Control!$C$16="Low (100 bar)",'Actual H2'!W40*Parameters!$C$28,IF(Control!$C$16="Medium (350 bar)",'Actual H2'!W40*Parameters!$C$27,IF(Control!$C$16="High (700 bar)",'Actual H2'!W40*Parameters!$C$26,0))))</f>
        <v>55.145660377358496</v>
      </c>
      <c r="X40" s="12">
        <f>IF(Control!$C$16="None",Parameters!$C$29,IF(Control!$C$16="Low (100 bar)",'Actual H2'!X40*Parameters!$C$28,IF(Control!$C$16="Medium (350 bar)",'Actual H2'!X40*Parameters!$C$27,IF(Control!$C$16="High (700 bar)",'Actual H2'!X40*Parameters!$C$26,0))))</f>
        <v>55.145660377358496</v>
      </c>
      <c r="Y40" s="12">
        <f>IF(Control!$C$16="None",Parameters!$C$29,IF(Control!$C$16="Low (100 bar)",'Actual H2'!Y40*Parameters!$C$28,IF(Control!$C$16="Medium (350 bar)",'Actual H2'!Y40*Parameters!$C$27,IF(Control!$C$16="High (700 bar)",'Actual H2'!Y40*Parameters!$C$26,0))))</f>
        <v>54.701886792452825</v>
      </c>
      <c r="Z40" s="12">
        <f>IF(Control!$C$16="None",Parameters!$C$29,IF(Control!$C$16="Low (100 bar)",'Actual H2'!Z40*Parameters!$C$28,IF(Control!$C$16="Medium (350 bar)",'Actual H2'!Z40*Parameters!$C$27,IF(Control!$C$16="High (700 bar)",'Actual H2'!Z40*Parameters!$C$26,0))))</f>
        <v>52.437735849056594</v>
      </c>
      <c r="AB40" s="7">
        <f t="shared" si="0"/>
        <v>1336.2339622641512</v>
      </c>
    </row>
    <row r="41" spans="2:28" x14ac:dyDescent="0.2">
      <c r="B41" s="6">
        <v>44235</v>
      </c>
      <c r="C41" s="12">
        <f>IF(Control!$C$16="None",Parameters!$C$29,IF(Control!$C$16="Low (100 bar)",'Actual H2'!C41*Parameters!$C$28,IF(Control!$C$16="Medium (350 bar)",'Actual H2'!C41*Parameters!$C$27,IF(Control!$C$16="High (700 bar)",'Actual H2'!C41*Parameters!$C$26,0))))</f>
        <v>50.064905660377356</v>
      </c>
      <c r="D41" s="12">
        <f>IF(Control!$C$16="None",Parameters!$C$29,IF(Control!$C$16="Low (100 bar)",'Actual H2'!D41*Parameters!$C$28,IF(Control!$C$16="Medium (350 bar)",'Actual H2'!D41*Parameters!$C$27,IF(Control!$C$16="High (700 bar)",'Actual H2'!D41*Parameters!$C$26,0))))</f>
        <v>46.247547169811327</v>
      </c>
      <c r="E41" s="12">
        <f>IF(Control!$C$16="None",Parameters!$C$29,IF(Control!$C$16="Low (100 bar)",'Actual H2'!E41*Parameters!$C$28,IF(Control!$C$16="Medium (350 bar)",'Actual H2'!E41*Parameters!$C$27,IF(Control!$C$16="High (700 bar)",'Actual H2'!E41*Parameters!$C$26,0))))</f>
        <v>45.518490566037741</v>
      </c>
      <c r="F41" s="12">
        <f>IF(Control!$C$16="None",Parameters!$C$29,IF(Control!$C$16="Low (100 bar)",'Actual H2'!F41*Parameters!$C$28,IF(Control!$C$16="Medium (350 bar)",'Actual H2'!F41*Parameters!$C$27,IF(Control!$C$16="High (700 bar)",'Actual H2'!F41*Parameters!$C$26,0))))</f>
        <v>44.812075471698115</v>
      </c>
      <c r="G41" s="12">
        <f>IF(Control!$C$16="None",Parameters!$C$29,IF(Control!$C$16="Low (100 bar)",'Actual H2'!G41*Parameters!$C$28,IF(Control!$C$16="Medium (350 bar)",'Actual H2'!G41*Parameters!$C$27,IF(Control!$C$16="High (700 bar)",'Actual H2'!G41*Parameters!$C$26,0))))</f>
        <v>44.812075471698115</v>
      </c>
      <c r="H41" s="12">
        <f>IF(Control!$C$16="None",Parameters!$C$29,IF(Control!$C$16="Low (100 bar)",'Actual H2'!H41*Parameters!$C$28,IF(Control!$C$16="Medium (350 bar)",'Actual H2'!H41*Parameters!$C$27,IF(Control!$C$16="High (700 bar)",'Actual H2'!H41*Parameters!$C$26,0))))</f>
        <v>45.518490566037741</v>
      </c>
      <c r="I41" s="12">
        <f>IF(Control!$C$16="None",Parameters!$C$29,IF(Control!$C$16="Low (100 bar)",'Actual H2'!I41*Parameters!$C$28,IF(Control!$C$16="Medium (350 bar)",'Actual H2'!I41*Parameters!$C$27,IF(Control!$C$16="High (700 bar)",'Actual H2'!I41*Parameters!$C$26,0))))</f>
        <v>49.612075471698105</v>
      </c>
      <c r="J41" s="12">
        <f>IF(Control!$C$16="None",Parameters!$C$29,IF(Control!$C$16="Low (100 bar)",'Actual H2'!J41*Parameters!$C$28,IF(Control!$C$16="Medium (350 bar)",'Actual H2'!J41*Parameters!$C$27,IF(Control!$C$16="High (700 bar)",'Actual H2'!J41*Parameters!$C$26,0))))</f>
        <v>50.508679245283012</v>
      </c>
      <c r="K41" s="12">
        <f>IF(Control!$C$16="None",Parameters!$C$29,IF(Control!$C$16="Low (100 bar)",'Actual H2'!K41*Parameters!$C$28,IF(Control!$C$16="Medium (350 bar)",'Actual H2'!K41*Parameters!$C$27,IF(Control!$C$16="High (700 bar)",'Actual H2'!K41*Parameters!$C$26,0))))</f>
        <v>53.334339622641515</v>
      </c>
      <c r="L41" s="12">
        <f>IF(Control!$C$16="None",Parameters!$C$29,IF(Control!$C$16="Low (100 bar)",'Actual H2'!L41*Parameters!$C$28,IF(Control!$C$16="Medium (350 bar)",'Actual H2'!L41*Parameters!$C$27,IF(Control!$C$16="High (700 bar)",'Actual H2'!L41*Parameters!$C$26,0))))</f>
        <v>55.145660377358496</v>
      </c>
      <c r="M41" s="12">
        <f>IF(Control!$C$16="None",Parameters!$C$29,IF(Control!$C$16="Low (100 bar)",'Actual H2'!M41*Parameters!$C$28,IF(Control!$C$16="Medium (350 bar)",'Actual H2'!M41*Parameters!$C$27,IF(Control!$C$16="High (700 bar)",'Actual H2'!M41*Parameters!$C$26,0))))</f>
        <v>56.083018867924523</v>
      </c>
      <c r="N41" s="12">
        <f>IF(Control!$C$16="None",Parameters!$C$29,IF(Control!$C$16="Low (100 bar)",'Actual H2'!N41*Parameters!$C$28,IF(Control!$C$16="Medium (350 bar)",'Actual H2'!N41*Parameters!$C$27,IF(Control!$C$16="High (700 bar)",'Actual H2'!N41*Parameters!$C$26,0))))</f>
        <v>56.083018867924523</v>
      </c>
      <c r="O41" s="12">
        <f>IF(Control!$C$16="None",Parameters!$C$29,IF(Control!$C$16="Low (100 bar)",'Actual H2'!O41*Parameters!$C$28,IF(Control!$C$16="Medium (350 bar)",'Actual H2'!O41*Parameters!$C$27,IF(Control!$C$16="High (700 bar)",'Actual H2'!O41*Parameters!$C$26,0))))</f>
        <v>56.083018867924523</v>
      </c>
      <c r="P41" s="12">
        <f>IF(Control!$C$16="None",Parameters!$C$29,IF(Control!$C$16="Low (100 bar)",'Actual H2'!P41*Parameters!$C$28,IF(Control!$C$16="Medium (350 bar)",'Actual H2'!P41*Parameters!$C$27,IF(Control!$C$16="High (700 bar)",'Actual H2'!P41*Parameters!$C$26,0))))</f>
        <v>55.20905660377359</v>
      </c>
      <c r="Q41" s="12">
        <f>IF(Control!$C$16="None",Parameters!$C$29,IF(Control!$C$16="Low (100 bar)",'Actual H2'!Q41*Parameters!$C$28,IF(Control!$C$16="Medium (350 bar)",'Actual H2'!Q41*Parameters!$C$27,IF(Control!$C$16="High (700 bar)",'Actual H2'!Q41*Parameters!$C$26,0))))</f>
        <v>54.978113207547167</v>
      </c>
      <c r="R41" s="12">
        <f>IF(Control!$C$16="None",Parameters!$C$29,IF(Control!$C$16="Low (100 bar)",'Actual H2'!R41*Parameters!$C$28,IF(Control!$C$16="Medium (350 bar)",'Actual H2'!R41*Parameters!$C$27,IF(Control!$C$16="High (700 bar)",'Actual H2'!R41*Parameters!$C$26,0))))</f>
        <v>54.978113207547167</v>
      </c>
      <c r="S41" s="12">
        <f>IF(Control!$C$16="None",Parameters!$C$29,IF(Control!$C$16="Low (100 bar)",'Actual H2'!S41*Parameters!$C$28,IF(Control!$C$16="Medium (350 bar)",'Actual H2'!S41*Parameters!$C$27,IF(Control!$C$16="High (700 bar)",'Actual H2'!S41*Parameters!$C$26,0))))</f>
        <v>53.334339622641515</v>
      </c>
      <c r="T41" s="12">
        <f>IF(Control!$C$16="None",Parameters!$C$29,IF(Control!$C$16="Low (100 bar)",'Actual H2'!T41*Parameters!$C$28,IF(Control!$C$16="Medium (350 bar)",'Actual H2'!T41*Parameters!$C$27,IF(Control!$C$16="High (700 bar)",'Actual H2'!T41*Parameters!$C$26,0))))</f>
        <v>52.437735849056594</v>
      </c>
      <c r="U41" s="12">
        <f>IF(Control!$C$16="None",Parameters!$C$29,IF(Control!$C$16="Low (100 bar)",'Actual H2'!U41*Parameters!$C$28,IF(Control!$C$16="Medium (350 bar)",'Actual H2'!U41*Parameters!$C$27,IF(Control!$C$16="High (700 bar)",'Actual H2'!U41*Parameters!$C$26,0))))</f>
        <v>50.341132075471691</v>
      </c>
      <c r="V41" s="12">
        <f>IF(Control!$C$16="None",Parameters!$C$29,IF(Control!$C$16="Low (100 bar)",'Actual H2'!V41*Parameters!$C$28,IF(Control!$C$16="Medium (350 bar)",'Actual H2'!V41*Parameters!$C$27,IF(Control!$C$16="High (700 bar)",'Actual H2'!V41*Parameters!$C$26,0))))</f>
        <v>46.247547169811327</v>
      </c>
      <c r="W41" s="12">
        <f>IF(Control!$C$16="None",Parameters!$C$29,IF(Control!$C$16="Low (100 bar)",'Actual H2'!W41*Parameters!$C$28,IF(Control!$C$16="Medium (350 bar)",'Actual H2'!W41*Parameters!$C$27,IF(Control!$C$16="High (700 bar)",'Actual H2'!W41*Parameters!$C$26,0))))</f>
        <v>41.261886792452835</v>
      </c>
      <c r="X41" s="12">
        <f>IF(Control!$C$16="None",Parameters!$C$29,IF(Control!$C$16="Low (100 bar)",'Actual H2'!X41*Parameters!$C$28,IF(Control!$C$16="Medium (350 bar)",'Actual H2'!X41*Parameters!$C$27,IF(Control!$C$16="High (700 bar)",'Actual H2'!X41*Parameters!$C$26,0))))</f>
        <v>35.139622641509433</v>
      </c>
      <c r="Y41" s="12">
        <f>IF(Control!$C$16="None",Parameters!$C$29,IF(Control!$C$16="Low (100 bar)",'Actual H2'!Y41*Parameters!$C$28,IF(Control!$C$16="Medium (350 bar)",'Actual H2'!Y41*Parameters!$C$27,IF(Control!$C$16="High (700 bar)",'Actual H2'!Y41*Parameters!$C$26,0))))</f>
        <v>26.916226415094343</v>
      </c>
      <c r="Z41" s="12">
        <f>IF(Control!$C$16="None",Parameters!$C$29,IF(Control!$C$16="Low (100 bar)",'Actual H2'!Z41*Parameters!$C$28,IF(Control!$C$16="Medium (350 bar)",'Actual H2'!Z41*Parameters!$C$27,IF(Control!$C$16="High (700 bar)",'Actual H2'!Z41*Parameters!$C$26,0))))</f>
        <v>18.683773584905659</v>
      </c>
      <c r="AB41" s="7">
        <f t="shared" si="0"/>
        <v>1143.3509433962261</v>
      </c>
    </row>
    <row r="42" spans="2:28" x14ac:dyDescent="0.2">
      <c r="B42" s="6">
        <v>44236</v>
      </c>
      <c r="C42" s="12">
        <f>IF(Control!$C$16="None",Parameters!$C$29,IF(Control!$C$16="Low (100 bar)",'Actual H2'!C42*Parameters!$C$28,IF(Control!$C$16="Medium (350 bar)",'Actual H2'!C42*Parameters!$C$27,IF(Control!$C$16="High (700 bar)",'Actual H2'!C42*Parameters!$C$26,0))))</f>
        <v>12.842264150943397</v>
      </c>
      <c r="D42" s="12">
        <f>IF(Control!$C$16="None",Parameters!$C$29,IF(Control!$C$16="Low (100 bar)",'Actual H2'!D42*Parameters!$C$28,IF(Control!$C$16="Medium (350 bar)",'Actual H2'!D42*Parameters!$C$27,IF(Control!$C$16="High (700 bar)",'Actual H2'!D42*Parameters!$C$26,0))))</f>
        <v>9.4596226415094335</v>
      </c>
      <c r="E42" s="12">
        <f>IF(Control!$C$16="None",Parameters!$C$29,IF(Control!$C$16="Low (100 bar)",'Actual H2'!E42*Parameters!$C$28,IF(Control!$C$16="Medium (350 bar)",'Actual H2'!E42*Parameters!$C$27,IF(Control!$C$16="High (700 bar)",'Actual H2'!E42*Parameters!$C$26,0))))</f>
        <v>7.1773584905660375</v>
      </c>
      <c r="F42" s="12">
        <f>IF(Control!$C$16="None",Parameters!$C$29,IF(Control!$C$16="Low (100 bar)",'Actual H2'!F42*Parameters!$C$28,IF(Control!$C$16="Medium (350 bar)",'Actual H2'!F42*Parameters!$C$27,IF(Control!$C$16="High (700 bar)",'Actual H2'!F42*Parameters!$C$26,0))))</f>
        <v>6.090566037735849</v>
      </c>
      <c r="G42" s="12">
        <f>IF(Control!$C$16="None",Parameters!$C$29,IF(Control!$C$16="Low (100 bar)",'Actual H2'!G42*Parameters!$C$28,IF(Control!$C$16="Medium (350 bar)",'Actual H2'!G42*Parameters!$C$27,IF(Control!$C$16="High (700 bar)",'Actual H2'!G42*Parameters!$C$26,0))))</f>
        <v>6.090566037735849</v>
      </c>
      <c r="H42" s="12">
        <f>IF(Control!$C$16="None",Parameters!$C$29,IF(Control!$C$16="Low (100 bar)",'Actual H2'!H42*Parameters!$C$28,IF(Control!$C$16="Medium (350 bar)",'Actual H2'!H42*Parameters!$C$27,IF(Control!$C$16="High (700 bar)",'Actual H2'!H42*Parameters!$C$26,0))))</f>
        <v>7.7207547169811335</v>
      </c>
      <c r="I42" s="12">
        <f>IF(Control!$C$16="None",Parameters!$C$29,IF(Control!$C$16="Low (100 bar)",'Actual H2'!I42*Parameters!$C$28,IF(Control!$C$16="Medium (350 bar)",'Actual H2'!I42*Parameters!$C$27,IF(Control!$C$16="High (700 bar)",'Actual H2'!I42*Parameters!$C$26,0))))</f>
        <v>9.4596226415094335</v>
      </c>
      <c r="J42" s="12">
        <f>IF(Control!$C$16="None",Parameters!$C$29,IF(Control!$C$16="Low (100 bar)",'Actual H2'!J42*Parameters!$C$28,IF(Control!$C$16="Medium (350 bar)",'Actual H2'!J42*Parameters!$C$27,IF(Control!$C$16="High (700 bar)",'Actual H2'!J42*Parameters!$C$26,0))))</f>
        <v>11.415849056603774</v>
      </c>
      <c r="K42" s="12">
        <f>IF(Control!$C$16="None",Parameters!$C$29,IF(Control!$C$16="Low (100 bar)",'Actual H2'!K42*Parameters!$C$28,IF(Control!$C$16="Medium (350 bar)",'Actual H2'!K42*Parameters!$C$27,IF(Control!$C$16="High (700 bar)",'Actual H2'!K42*Parameters!$C$26,0))))</f>
        <v>14.390943396226419</v>
      </c>
      <c r="L42" s="12">
        <f>IF(Control!$C$16="None",Parameters!$C$29,IF(Control!$C$16="Low (100 bar)",'Actual H2'!L42*Parameters!$C$28,IF(Control!$C$16="Medium (350 bar)",'Actual H2'!L42*Parameters!$C$27,IF(Control!$C$16="High (700 bar)",'Actual H2'!L42*Parameters!$C$26,0))))</f>
        <v>16.854339622641511</v>
      </c>
      <c r="M42" s="12">
        <f>IF(Control!$C$16="None",Parameters!$C$29,IF(Control!$C$16="Low (100 bar)",'Actual H2'!M42*Parameters!$C$28,IF(Control!$C$16="Medium (350 bar)",'Actual H2'!M42*Parameters!$C$27,IF(Control!$C$16="High (700 bar)",'Actual H2'!M42*Parameters!$C$26,0))))</f>
        <v>20.513207547169809</v>
      </c>
      <c r="N42" s="12">
        <f>IF(Control!$C$16="None",Parameters!$C$29,IF(Control!$C$16="Low (100 bar)",'Actual H2'!N42*Parameters!$C$28,IF(Control!$C$16="Medium (350 bar)",'Actual H2'!N42*Parameters!$C$27,IF(Control!$C$16="High (700 bar)",'Actual H2'!N42*Parameters!$C$26,0))))</f>
        <v>23.990943396226413</v>
      </c>
      <c r="O42" s="12">
        <f>IF(Control!$C$16="None",Parameters!$C$29,IF(Control!$C$16="Low (100 bar)",'Actual H2'!O42*Parameters!$C$28,IF(Control!$C$16="Medium (350 bar)",'Actual H2'!O42*Parameters!$C$27,IF(Control!$C$16="High (700 bar)",'Actual H2'!O42*Parameters!$C$26,0))))</f>
        <v>25.720754716981133</v>
      </c>
      <c r="P42" s="12">
        <f>IF(Control!$C$16="None",Parameters!$C$29,IF(Control!$C$16="Low (100 bar)",'Actual H2'!P42*Parameters!$C$28,IF(Control!$C$16="Medium (350 bar)",'Actual H2'!P42*Parameters!$C$27,IF(Control!$C$16="High (700 bar)",'Actual H2'!P42*Parameters!$C$26,0))))</f>
        <v>28.156981132075465</v>
      </c>
      <c r="Q42" s="12">
        <f>IF(Control!$C$16="None",Parameters!$C$29,IF(Control!$C$16="Low (100 bar)",'Actual H2'!Q42*Parameters!$C$28,IF(Control!$C$16="Medium (350 bar)",'Actual H2'!Q42*Parameters!$C$27,IF(Control!$C$16="High (700 bar)",'Actual H2'!Q42*Parameters!$C$26,0))))</f>
        <v>28.156981132075465</v>
      </c>
      <c r="R42" s="12">
        <f>IF(Control!$C$16="None",Parameters!$C$29,IF(Control!$C$16="Low (100 bar)",'Actual H2'!R42*Parameters!$C$28,IF(Control!$C$16="Medium (350 bar)",'Actual H2'!R42*Parameters!$C$27,IF(Control!$C$16="High (700 bar)",'Actual H2'!R42*Parameters!$C$26,0))))</f>
        <v>26.916226415094343</v>
      </c>
      <c r="S42" s="12">
        <f>IF(Control!$C$16="None",Parameters!$C$29,IF(Control!$C$16="Low (100 bar)",'Actual H2'!S42*Parameters!$C$28,IF(Control!$C$16="Medium (350 bar)",'Actual H2'!S42*Parameters!$C$27,IF(Control!$C$16="High (700 bar)",'Actual H2'!S42*Parameters!$C$26,0))))</f>
        <v>28.156981132075465</v>
      </c>
      <c r="T42" s="12">
        <f>IF(Control!$C$16="None",Parameters!$C$29,IF(Control!$C$16="Low (100 bar)",'Actual H2'!T42*Parameters!$C$28,IF(Control!$C$16="Medium (350 bar)",'Actual H2'!T42*Parameters!$C$27,IF(Control!$C$16="High (700 bar)",'Actual H2'!T42*Parameters!$C$26,0))))</f>
        <v>30.357735849056599</v>
      </c>
      <c r="U42" s="12">
        <f>IF(Control!$C$16="None",Parameters!$C$29,IF(Control!$C$16="Low (100 bar)",'Actual H2'!U42*Parameters!$C$28,IF(Control!$C$16="Medium (350 bar)",'Actual H2'!U42*Parameters!$C$27,IF(Control!$C$16="High (700 bar)",'Actual H2'!U42*Parameters!$C$26,0))))</f>
        <v>31.698113207547166</v>
      </c>
      <c r="V42" s="12">
        <f>IF(Control!$C$16="None",Parameters!$C$29,IF(Control!$C$16="Low (100 bar)",'Actual H2'!V42*Parameters!$C$28,IF(Control!$C$16="Medium (350 bar)",'Actual H2'!V42*Parameters!$C$27,IF(Control!$C$16="High (700 bar)",'Actual H2'!V42*Parameters!$C$26,0))))</f>
        <v>32.938867924528296</v>
      </c>
      <c r="W42" s="12">
        <f>IF(Control!$C$16="None",Parameters!$C$29,IF(Control!$C$16="Low (100 bar)",'Actual H2'!W42*Parameters!$C$28,IF(Control!$C$16="Medium (350 bar)",'Actual H2'!W42*Parameters!$C$27,IF(Control!$C$16="High (700 bar)",'Actual H2'!W42*Parameters!$C$26,0))))</f>
        <v>34.116226415094346</v>
      </c>
      <c r="X42" s="12">
        <f>IF(Control!$C$16="None",Parameters!$C$29,IF(Control!$C$16="Low (100 bar)",'Actual H2'!X42*Parameters!$C$28,IF(Control!$C$16="Medium (350 bar)",'Actual H2'!X42*Parameters!$C$27,IF(Control!$C$16="High (700 bar)",'Actual H2'!X42*Parameters!$C$26,0))))</f>
        <v>34.116226415094346</v>
      </c>
      <c r="Y42" s="12">
        <f>IF(Control!$C$16="None",Parameters!$C$29,IF(Control!$C$16="Low (100 bar)",'Actual H2'!Y42*Parameters!$C$28,IF(Control!$C$16="Medium (350 bar)",'Actual H2'!Y42*Parameters!$C$27,IF(Control!$C$16="High (700 bar)",'Actual H2'!Y42*Parameters!$C$26,0))))</f>
        <v>32.938867924528296</v>
      </c>
      <c r="Z42" s="12">
        <f>IF(Control!$C$16="None",Parameters!$C$29,IF(Control!$C$16="Low (100 bar)",'Actual H2'!Z42*Parameters!$C$28,IF(Control!$C$16="Medium (350 bar)",'Actual H2'!Z42*Parameters!$C$27,IF(Control!$C$16="High (700 bar)",'Actual H2'!Z42*Parameters!$C$26,0))))</f>
        <v>30.357735849056599</v>
      </c>
      <c r="AB42" s="7">
        <f t="shared" si="0"/>
        <v>509.63773584905658</v>
      </c>
    </row>
    <row r="43" spans="2:28" x14ac:dyDescent="0.2">
      <c r="B43" s="6">
        <v>44237</v>
      </c>
      <c r="C43" s="12">
        <f>IF(Control!$C$16="None",Parameters!$C$29,IF(Control!$C$16="Low (100 bar)",'Actual H2'!C43*Parameters!$C$28,IF(Control!$C$16="Medium (350 bar)",'Actual H2'!C43*Parameters!$C$27,IF(Control!$C$16="High (700 bar)",'Actual H2'!C43*Parameters!$C$26,0))))</f>
        <v>28.156981132075465</v>
      </c>
      <c r="D43" s="12">
        <f>IF(Control!$C$16="None",Parameters!$C$29,IF(Control!$C$16="Low (100 bar)",'Actual H2'!D43*Parameters!$C$28,IF(Control!$C$16="Medium (350 bar)",'Actual H2'!D43*Parameters!$C$27,IF(Control!$C$16="High (700 bar)",'Actual H2'!D43*Parameters!$C$26,0))))</f>
        <v>25.720754716981133</v>
      </c>
      <c r="E43" s="12">
        <f>IF(Control!$C$16="None",Parameters!$C$29,IF(Control!$C$16="Low (100 bar)",'Actual H2'!E43*Parameters!$C$28,IF(Control!$C$16="Medium (350 bar)",'Actual H2'!E43*Parameters!$C$27,IF(Control!$C$16="High (700 bar)",'Actual H2'!E43*Parameters!$C$26,0))))</f>
        <v>23.990943396226413</v>
      </c>
      <c r="F43" s="12">
        <f>IF(Control!$C$16="None",Parameters!$C$29,IF(Control!$C$16="Low (100 bar)",'Actual H2'!F43*Parameters!$C$28,IF(Control!$C$16="Medium (350 bar)",'Actual H2'!F43*Parameters!$C$27,IF(Control!$C$16="High (700 bar)",'Actual H2'!F43*Parameters!$C$26,0))))</f>
        <v>23.990943396226413</v>
      </c>
      <c r="G43" s="12">
        <f>IF(Control!$C$16="None",Parameters!$C$29,IF(Control!$C$16="Low (100 bar)",'Actual H2'!G43*Parameters!$C$28,IF(Control!$C$16="Medium (350 bar)",'Actual H2'!G43*Parameters!$C$27,IF(Control!$C$16="High (700 bar)",'Actual H2'!G43*Parameters!$C$26,0))))</f>
        <v>23.990943396226413</v>
      </c>
      <c r="H43" s="12">
        <f>IF(Control!$C$16="None",Parameters!$C$29,IF(Control!$C$16="Low (100 bar)",'Actual H2'!H43*Parameters!$C$28,IF(Control!$C$16="Medium (350 bar)",'Actual H2'!H43*Parameters!$C$27,IF(Control!$C$16="High (700 bar)",'Actual H2'!H43*Parameters!$C$26,0))))</f>
        <v>25.168301886792456</v>
      </c>
      <c r="I43" s="12">
        <f>IF(Control!$C$16="None",Parameters!$C$29,IF(Control!$C$16="Low (100 bar)",'Actual H2'!I43*Parameters!$C$28,IF(Control!$C$16="Medium (350 bar)",'Actual H2'!I43*Parameters!$C$27,IF(Control!$C$16="High (700 bar)",'Actual H2'!I43*Parameters!$C$26,0))))</f>
        <v>25.720754716981133</v>
      </c>
      <c r="J43" s="12">
        <f>IF(Control!$C$16="None",Parameters!$C$29,IF(Control!$C$16="Low (100 bar)",'Actual H2'!J43*Parameters!$C$28,IF(Control!$C$16="Medium (350 bar)",'Actual H2'!J43*Parameters!$C$27,IF(Control!$C$16="High (700 bar)",'Actual H2'!J43*Parameters!$C$26,0))))</f>
        <v>25.720754716981133</v>
      </c>
      <c r="K43" s="12">
        <f>IF(Control!$C$16="None",Parameters!$C$29,IF(Control!$C$16="Low (100 bar)",'Actual H2'!K43*Parameters!$C$28,IF(Control!$C$16="Medium (350 bar)",'Actual H2'!K43*Parameters!$C$27,IF(Control!$C$16="High (700 bar)",'Actual H2'!K43*Parameters!$C$26,0))))</f>
        <v>22.75018867924528</v>
      </c>
      <c r="L43" s="12">
        <f>IF(Control!$C$16="None",Parameters!$C$29,IF(Control!$C$16="Low (100 bar)",'Actual H2'!L43*Parameters!$C$28,IF(Control!$C$16="Medium (350 bar)",'Actual H2'!L43*Parameters!$C$27,IF(Control!$C$16="High (700 bar)",'Actual H2'!L43*Parameters!$C$26,0))))</f>
        <v>18.683773584905659</v>
      </c>
      <c r="M43" s="12">
        <f>IF(Control!$C$16="None",Parameters!$C$29,IF(Control!$C$16="Low (100 bar)",'Actual H2'!M43*Parameters!$C$28,IF(Control!$C$16="Medium (350 bar)",'Actual H2'!M43*Parameters!$C$27,IF(Control!$C$16="High (700 bar)",'Actual H2'!M43*Parameters!$C$26,0))))</f>
        <v>15.16528301886793</v>
      </c>
      <c r="N43" s="12">
        <f>IF(Control!$C$16="None",Parameters!$C$29,IF(Control!$C$16="Low (100 bar)",'Actual H2'!N43*Parameters!$C$28,IF(Control!$C$16="Medium (350 bar)",'Actual H2'!N43*Parameters!$C$27,IF(Control!$C$16="High (700 bar)",'Actual H2'!N43*Parameters!$C$26,0))))</f>
        <v>12.067924528301885</v>
      </c>
      <c r="O43" s="12">
        <f>IF(Control!$C$16="None",Parameters!$C$29,IF(Control!$C$16="Low (100 bar)",'Actual H2'!O43*Parameters!$C$28,IF(Control!$C$16="Medium (350 bar)",'Actual H2'!O43*Parameters!$C$27,IF(Control!$C$16="High (700 bar)",'Actual H2'!O43*Parameters!$C$26,0))))</f>
        <v>8.2641509433962259</v>
      </c>
      <c r="P43" s="12">
        <f>IF(Control!$C$16="None",Parameters!$C$29,IF(Control!$C$16="Low (100 bar)",'Actual H2'!P43*Parameters!$C$28,IF(Control!$C$16="Medium (350 bar)",'Actual H2'!P43*Parameters!$C$27,IF(Control!$C$16="High (700 bar)",'Actual H2'!P43*Parameters!$C$26,0))))</f>
        <v>5.6467924528301889</v>
      </c>
      <c r="Q43" s="12">
        <f>IF(Control!$C$16="None",Parameters!$C$29,IF(Control!$C$16="Low (100 bar)",'Actual H2'!Q43*Parameters!$C$28,IF(Control!$C$16="Medium (350 bar)",'Actual H2'!Q43*Parameters!$C$27,IF(Control!$C$16="High (700 bar)",'Actual H2'!Q43*Parameters!$C$26,0))))</f>
        <v>3.5003773584905669</v>
      </c>
      <c r="R43" s="12">
        <f>IF(Control!$C$16="None",Parameters!$C$29,IF(Control!$C$16="Low (100 bar)",'Actual H2'!R43*Parameters!$C$28,IF(Control!$C$16="Medium (350 bar)",'Actual H2'!R43*Parameters!$C$27,IF(Control!$C$16="High (700 bar)",'Actual H2'!R43*Parameters!$C$26,0))))</f>
        <v>1.7252830188679242</v>
      </c>
      <c r="S43" s="12">
        <f>IF(Control!$C$16="None",Parameters!$C$29,IF(Control!$C$16="Low (100 bar)",'Actual H2'!S43*Parameters!$C$28,IF(Control!$C$16="Medium (350 bar)",'Actual H2'!S43*Parameters!$C$27,IF(Control!$C$16="High (700 bar)",'Actual H2'!S43*Parameters!$C$26,0))))</f>
        <v>0</v>
      </c>
      <c r="T43" s="12">
        <f>IF(Control!$C$16="None",Parameters!$C$29,IF(Control!$C$16="Low (100 bar)",'Actual H2'!T43*Parameters!$C$28,IF(Control!$C$16="Medium (350 bar)",'Actual H2'!T43*Parameters!$C$27,IF(Control!$C$16="High (700 bar)",'Actual H2'!T43*Parameters!$C$26,0))))</f>
        <v>0</v>
      </c>
      <c r="U43" s="12">
        <f>IF(Control!$C$16="None",Parameters!$C$29,IF(Control!$C$16="Low (100 bar)",'Actual H2'!U43*Parameters!$C$28,IF(Control!$C$16="Medium (350 bar)",'Actual H2'!U43*Parameters!$C$27,IF(Control!$C$16="High (700 bar)",'Actual H2'!U43*Parameters!$C$26,0))))</f>
        <v>0</v>
      </c>
      <c r="V43" s="12">
        <f>IF(Control!$C$16="None",Parameters!$C$29,IF(Control!$C$16="Low (100 bar)",'Actual H2'!V43*Parameters!$C$28,IF(Control!$C$16="Medium (350 bar)",'Actual H2'!V43*Parameters!$C$27,IF(Control!$C$16="High (700 bar)",'Actual H2'!V43*Parameters!$C$26,0))))</f>
        <v>0</v>
      </c>
      <c r="W43" s="12">
        <f>IF(Control!$C$16="None",Parameters!$C$29,IF(Control!$C$16="Low (100 bar)",'Actual H2'!W43*Parameters!$C$28,IF(Control!$C$16="Medium (350 bar)",'Actual H2'!W43*Parameters!$C$27,IF(Control!$C$16="High (700 bar)",'Actual H2'!W43*Parameters!$C$26,0))))</f>
        <v>0</v>
      </c>
      <c r="X43" s="12">
        <f>IF(Control!$C$16="None",Parameters!$C$29,IF(Control!$C$16="Low (100 bar)",'Actual H2'!X43*Parameters!$C$28,IF(Control!$C$16="Medium (350 bar)",'Actual H2'!X43*Parameters!$C$27,IF(Control!$C$16="High (700 bar)",'Actual H2'!X43*Parameters!$C$26,0))))</f>
        <v>0</v>
      </c>
      <c r="Y43" s="12">
        <f>IF(Control!$C$16="None",Parameters!$C$29,IF(Control!$C$16="Low (100 bar)",'Actual H2'!Y43*Parameters!$C$28,IF(Control!$C$16="Medium (350 bar)",'Actual H2'!Y43*Parameters!$C$27,IF(Control!$C$16="High (700 bar)",'Actual H2'!Y43*Parameters!$C$26,0))))</f>
        <v>0</v>
      </c>
      <c r="Z43" s="12">
        <f>IF(Control!$C$16="None",Parameters!$C$29,IF(Control!$C$16="Low (100 bar)",'Actual H2'!Z43*Parameters!$C$28,IF(Control!$C$16="Medium (350 bar)",'Actual H2'!Z43*Parameters!$C$27,IF(Control!$C$16="High (700 bar)",'Actual H2'!Z43*Parameters!$C$26,0))))</f>
        <v>0</v>
      </c>
      <c r="AB43" s="7">
        <f t="shared" si="0"/>
        <v>290.26415094339615</v>
      </c>
    </row>
    <row r="44" spans="2:28" x14ac:dyDescent="0.2">
      <c r="B44" s="6">
        <v>44238</v>
      </c>
      <c r="C44" s="12">
        <f>IF(Control!$C$16="None",Parameters!$C$29,IF(Control!$C$16="Low (100 bar)",'Actual H2'!C44*Parameters!$C$28,IF(Control!$C$16="Medium (350 bar)",'Actual H2'!C44*Parameters!$C$27,IF(Control!$C$16="High (700 bar)",'Actual H2'!C44*Parameters!$C$26,0))))</f>
        <v>0</v>
      </c>
      <c r="D44" s="12">
        <f>IF(Control!$C$16="None",Parameters!$C$29,IF(Control!$C$16="Low (100 bar)",'Actual H2'!D44*Parameters!$C$28,IF(Control!$C$16="Medium (350 bar)",'Actual H2'!D44*Parameters!$C$27,IF(Control!$C$16="High (700 bar)",'Actual H2'!D44*Parameters!$C$26,0))))</f>
        <v>0</v>
      </c>
      <c r="E44" s="12">
        <f>IF(Control!$C$16="None",Parameters!$C$29,IF(Control!$C$16="Low (100 bar)",'Actual H2'!E44*Parameters!$C$28,IF(Control!$C$16="Medium (350 bar)",'Actual H2'!E44*Parameters!$C$27,IF(Control!$C$16="High (700 bar)",'Actual H2'!E44*Parameters!$C$26,0))))</f>
        <v>0</v>
      </c>
      <c r="F44" s="12">
        <f>IF(Control!$C$16="None",Parameters!$C$29,IF(Control!$C$16="Low (100 bar)",'Actual H2'!F44*Parameters!$C$28,IF(Control!$C$16="Medium (350 bar)",'Actual H2'!F44*Parameters!$C$27,IF(Control!$C$16="High (700 bar)",'Actual H2'!F44*Parameters!$C$26,0))))</f>
        <v>0</v>
      </c>
      <c r="G44" s="12">
        <f>IF(Control!$C$16="None",Parameters!$C$29,IF(Control!$C$16="Low (100 bar)",'Actual H2'!G44*Parameters!$C$28,IF(Control!$C$16="Medium (350 bar)",'Actual H2'!G44*Parameters!$C$27,IF(Control!$C$16="High (700 bar)",'Actual H2'!G44*Parameters!$C$26,0))))</f>
        <v>0</v>
      </c>
      <c r="H44" s="12">
        <f>IF(Control!$C$16="None",Parameters!$C$29,IF(Control!$C$16="Low (100 bar)",'Actual H2'!H44*Parameters!$C$28,IF(Control!$C$16="Medium (350 bar)",'Actual H2'!H44*Parameters!$C$27,IF(Control!$C$16="High (700 bar)",'Actual H2'!H44*Parameters!$C$26,0))))</f>
        <v>0</v>
      </c>
      <c r="I44" s="12">
        <f>IF(Control!$C$16="None",Parameters!$C$29,IF(Control!$C$16="Low (100 bar)",'Actual H2'!I44*Parameters!$C$28,IF(Control!$C$16="Medium (350 bar)",'Actual H2'!I44*Parameters!$C$27,IF(Control!$C$16="High (700 bar)",'Actual H2'!I44*Parameters!$C$26,0))))</f>
        <v>0</v>
      </c>
      <c r="J44" s="12">
        <f>IF(Control!$C$16="None",Parameters!$C$29,IF(Control!$C$16="Low (100 bar)",'Actual H2'!J44*Parameters!$C$28,IF(Control!$C$16="Medium (350 bar)",'Actual H2'!J44*Parameters!$C$27,IF(Control!$C$16="High (700 bar)",'Actual H2'!J44*Parameters!$C$26,0))))</f>
        <v>0</v>
      </c>
      <c r="K44" s="12">
        <f>IF(Control!$C$16="None",Parameters!$C$29,IF(Control!$C$16="Low (100 bar)",'Actual H2'!K44*Parameters!$C$28,IF(Control!$C$16="Medium (350 bar)",'Actual H2'!K44*Parameters!$C$27,IF(Control!$C$16="High (700 bar)",'Actual H2'!K44*Parameters!$C$26,0))))</f>
        <v>0</v>
      </c>
      <c r="L44" s="12">
        <f>IF(Control!$C$16="None",Parameters!$C$29,IF(Control!$C$16="Low (100 bar)",'Actual H2'!L44*Parameters!$C$28,IF(Control!$C$16="Medium (350 bar)",'Actual H2'!L44*Parameters!$C$27,IF(Control!$C$16="High (700 bar)",'Actual H2'!L44*Parameters!$C$26,0))))</f>
        <v>0</v>
      </c>
      <c r="M44" s="12">
        <f>IF(Control!$C$16="None",Parameters!$C$29,IF(Control!$C$16="Low (100 bar)",'Actual H2'!M44*Parameters!$C$28,IF(Control!$C$16="Medium (350 bar)",'Actual H2'!M44*Parameters!$C$27,IF(Control!$C$16="High (700 bar)",'Actual H2'!M44*Parameters!$C$26,0))))</f>
        <v>0</v>
      </c>
      <c r="N44" s="12">
        <f>IF(Control!$C$16="None",Parameters!$C$29,IF(Control!$C$16="Low (100 bar)",'Actual H2'!N44*Parameters!$C$28,IF(Control!$C$16="Medium (350 bar)",'Actual H2'!N44*Parameters!$C$27,IF(Control!$C$16="High (700 bar)",'Actual H2'!N44*Parameters!$C$26,0))))</f>
        <v>0.5660377358490567</v>
      </c>
      <c r="O44" s="12">
        <f>IF(Control!$C$16="None",Parameters!$C$29,IF(Control!$C$16="Low (100 bar)",'Actual H2'!O44*Parameters!$C$28,IF(Control!$C$16="Medium (350 bar)",'Actual H2'!O44*Parameters!$C$27,IF(Control!$C$16="High (700 bar)",'Actual H2'!O44*Parameters!$C$26,0))))</f>
        <v>2.3864150943396227</v>
      </c>
      <c r="P44" s="12">
        <f>IF(Control!$C$16="None",Parameters!$C$29,IF(Control!$C$16="Low (100 bar)",'Actual H2'!P44*Parameters!$C$28,IF(Control!$C$16="Medium (350 bar)",'Actual H2'!P44*Parameters!$C$27,IF(Control!$C$16="High (700 bar)",'Actual H2'!P44*Parameters!$C$26,0))))</f>
        <v>4.3154716981132077</v>
      </c>
      <c r="Q44" s="12">
        <f>IF(Control!$C$16="None",Parameters!$C$29,IF(Control!$C$16="Low (100 bar)",'Actual H2'!Q44*Parameters!$C$28,IF(Control!$C$16="Medium (350 bar)",'Actual H2'!Q44*Parameters!$C$27,IF(Control!$C$16="High (700 bar)",'Actual H2'!Q44*Parameters!$C$26,0))))</f>
        <v>7.7207547169811335</v>
      </c>
      <c r="R44" s="12">
        <f>IF(Control!$C$16="None",Parameters!$C$29,IF(Control!$C$16="Low (100 bar)",'Actual H2'!R44*Parameters!$C$28,IF(Control!$C$16="Medium (350 bar)",'Actual H2'!R44*Parameters!$C$27,IF(Control!$C$16="High (700 bar)",'Actual H2'!R44*Parameters!$C$26,0))))</f>
        <v>12.067924528301885</v>
      </c>
      <c r="S44" s="12">
        <f>IF(Control!$C$16="None",Parameters!$C$29,IF(Control!$C$16="Low (100 bar)",'Actual H2'!S44*Parameters!$C$28,IF(Control!$C$16="Medium (350 bar)",'Actual H2'!S44*Parameters!$C$27,IF(Control!$C$16="High (700 bar)",'Actual H2'!S44*Parameters!$C$26,0))))</f>
        <v>16.854339622641511</v>
      </c>
      <c r="T44" s="12">
        <f>IF(Control!$C$16="None",Parameters!$C$29,IF(Control!$C$16="Low (100 bar)",'Actual H2'!T44*Parameters!$C$28,IF(Control!$C$16="Medium (350 bar)",'Actual H2'!T44*Parameters!$C$27,IF(Control!$C$16="High (700 bar)",'Actual H2'!T44*Parameters!$C$26,0))))</f>
        <v>21.554716981132074</v>
      </c>
      <c r="U44" s="12">
        <f>IF(Control!$C$16="None",Parameters!$C$29,IF(Control!$C$16="Low (100 bar)",'Actual H2'!U44*Parameters!$C$28,IF(Control!$C$16="Medium (350 bar)",'Actual H2'!U44*Parameters!$C$27,IF(Control!$C$16="High (700 bar)",'Actual H2'!U44*Parameters!$C$26,0))))</f>
        <v>23.990943396226413</v>
      </c>
      <c r="V44" s="12">
        <f>IF(Control!$C$16="None",Parameters!$C$29,IF(Control!$C$16="Low (100 bar)",'Actual H2'!V44*Parameters!$C$28,IF(Control!$C$16="Medium (350 bar)",'Actual H2'!V44*Parameters!$C$27,IF(Control!$C$16="High (700 bar)",'Actual H2'!V44*Parameters!$C$26,0))))</f>
        <v>25.720754716981133</v>
      </c>
      <c r="W44" s="12">
        <f>IF(Control!$C$16="None",Parameters!$C$29,IF(Control!$C$16="Low (100 bar)",'Actual H2'!W44*Parameters!$C$28,IF(Control!$C$16="Medium (350 bar)",'Actual H2'!W44*Parameters!$C$27,IF(Control!$C$16="High (700 bar)",'Actual H2'!W44*Parameters!$C$26,0))))</f>
        <v>28.156981132075465</v>
      </c>
      <c r="X44" s="12">
        <f>IF(Control!$C$16="None",Parameters!$C$29,IF(Control!$C$16="Low (100 bar)",'Actual H2'!X44*Parameters!$C$28,IF(Control!$C$16="Medium (350 bar)",'Actual H2'!X44*Parameters!$C$27,IF(Control!$C$16="High (700 bar)",'Actual H2'!X44*Parameters!$C$26,0))))</f>
        <v>31.698113207547166</v>
      </c>
      <c r="Y44" s="12">
        <f>IF(Control!$C$16="None",Parameters!$C$29,IF(Control!$C$16="Low (100 bar)",'Actual H2'!Y44*Parameters!$C$28,IF(Control!$C$16="Medium (350 bar)",'Actual H2'!Y44*Parameters!$C$27,IF(Control!$C$16="High (700 bar)",'Actual H2'!Y44*Parameters!$C$26,0))))</f>
        <v>34.116226415094346</v>
      </c>
      <c r="Z44" s="12">
        <f>IF(Control!$C$16="None",Parameters!$C$29,IF(Control!$C$16="Low (100 bar)",'Actual H2'!Z44*Parameters!$C$28,IF(Control!$C$16="Medium (350 bar)",'Actual H2'!Z44*Parameters!$C$27,IF(Control!$C$16="High (700 bar)",'Actual H2'!Z44*Parameters!$C$26,0))))</f>
        <v>37.901886792452828</v>
      </c>
      <c r="AB44" s="7">
        <f t="shared" si="0"/>
        <v>247.05056603773585</v>
      </c>
    </row>
    <row r="45" spans="2:28" x14ac:dyDescent="0.2">
      <c r="B45" s="6">
        <v>44239</v>
      </c>
      <c r="C45" s="12">
        <f>IF(Control!$C$16="None",Parameters!$C$29,IF(Control!$C$16="Low (100 bar)",'Actual H2'!C45*Parameters!$C$28,IF(Control!$C$16="Medium (350 bar)",'Actual H2'!C45*Parameters!$C$27,IF(Control!$C$16="High (700 bar)",'Actual H2'!C45*Parameters!$C$26,0))))</f>
        <v>41.261886792452835</v>
      </c>
      <c r="D45" s="12">
        <f>IF(Control!$C$16="None",Parameters!$C$29,IF(Control!$C$16="Low (100 bar)",'Actual H2'!D45*Parameters!$C$28,IF(Control!$C$16="Medium (350 bar)",'Actual H2'!D45*Parameters!$C$27,IF(Control!$C$16="High (700 bar)",'Actual H2'!D45*Parameters!$C$26,0))))</f>
        <v>49.612075471698105</v>
      </c>
      <c r="E45" s="12">
        <f>IF(Control!$C$16="None",Parameters!$C$29,IF(Control!$C$16="Low (100 bar)",'Actual H2'!E45*Parameters!$C$28,IF(Control!$C$16="Medium (350 bar)",'Actual H2'!E45*Parameters!$C$27,IF(Control!$C$16="High (700 bar)",'Actual H2'!E45*Parameters!$C$26,0))))</f>
        <v>53.334339622641515</v>
      </c>
      <c r="F45" s="12">
        <f>IF(Control!$C$16="None",Parameters!$C$29,IF(Control!$C$16="Low (100 bar)",'Actual H2'!F45*Parameters!$C$28,IF(Control!$C$16="Medium (350 bar)",'Actual H2'!F45*Parameters!$C$27,IF(Control!$C$16="High (700 bar)",'Actual H2'!F45*Parameters!$C$26,0))))</f>
        <v>56.323018867924539</v>
      </c>
      <c r="G45" s="12">
        <f>IF(Control!$C$16="None",Parameters!$C$29,IF(Control!$C$16="Low (100 bar)",'Actual H2'!G45*Parameters!$C$28,IF(Control!$C$16="Medium (350 bar)",'Actual H2'!G45*Parameters!$C$27,IF(Control!$C$16="High (700 bar)",'Actual H2'!G45*Parameters!$C$26,0))))</f>
        <v>56.603773584905667</v>
      </c>
      <c r="H45" s="12">
        <f>IF(Control!$C$16="None",Parameters!$C$29,IF(Control!$C$16="Low (100 bar)",'Actual H2'!H45*Parameters!$C$28,IF(Control!$C$16="Medium (350 bar)",'Actual H2'!H45*Parameters!$C$27,IF(Control!$C$16="High (700 bar)",'Actual H2'!H45*Parameters!$C$26,0))))</f>
        <v>56.603773584905667</v>
      </c>
      <c r="I45" s="12">
        <f>IF(Control!$C$16="None",Parameters!$C$29,IF(Control!$C$16="Low (100 bar)",'Actual H2'!I45*Parameters!$C$28,IF(Control!$C$16="Medium (350 bar)",'Actual H2'!I45*Parameters!$C$27,IF(Control!$C$16="High (700 bar)",'Actual H2'!I45*Parameters!$C$26,0))))</f>
        <v>56.603773584905667</v>
      </c>
      <c r="J45" s="12">
        <f>IF(Control!$C$16="None",Parameters!$C$29,IF(Control!$C$16="Low (100 bar)",'Actual H2'!J45*Parameters!$C$28,IF(Control!$C$16="Medium (350 bar)",'Actual H2'!J45*Parameters!$C$27,IF(Control!$C$16="High (700 bar)",'Actual H2'!J45*Parameters!$C$26,0))))</f>
        <v>56.603773584905667</v>
      </c>
      <c r="K45" s="12">
        <f>IF(Control!$C$16="None",Parameters!$C$29,IF(Control!$C$16="Low (100 bar)",'Actual H2'!K45*Parameters!$C$28,IF(Control!$C$16="Medium (350 bar)",'Actual H2'!K45*Parameters!$C$27,IF(Control!$C$16="High (700 bar)",'Actual H2'!K45*Parameters!$C$26,0))))</f>
        <v>56.603773584905667</v>
      </c>
      <c r="L45" s="12">
        <f>IF(Control!$C$16="None",Parameters!$C$29,IF(Control!$C$16="Low (100 bar)",'Actual H2'!L45*Parameters!$C$28,IF(Control!$C$16="Medium (350 bar)",'Actual H2'!L45*Parameters!$C$27,IF(Control!$C$16="High (700 bar)",'Actual H2'!L45*Parameters!$C$26,0))))</f>
        <v>56.603773584905667</v>
      </c>
      <c r="M45" s="12">
        <f>IF(Control!$C$16="None",Parameters!$C$29,IF(Control!$C$16="Low (100 bar)",'Actual H2'!M45*Parameters!$C$28,IF(Control!$C$16="Medium (350 bar)",'Actual H2'!M45*Parameters!$C$27,IF(Control!$C$16="High (700 bar)",'Actual H2'!M45*Parameters!$C$26,0))))</f>
        <v>56.603773584905667</v>
      </c>
      <c r="N45" s="12">
        <f>IF(Control!$C$16="None",Parameters!$C$29,IF(Control!$C$16="Low (100 bar)",'Actual H2'!N45*Parameters!$C$28,IF(Control!$C$16="Medium (350 bar)",'Actual H2'!N45*Parameters!$C$27,IF(Control!$C$16="High (700 bar)",'Actual H2'!N45*Parameters!$C$26,0))))</f>
        <v>56.603773584905667</v>
      </c>
      <c r="O45" s="12">
        <f>IF(Control!$C$16="None",Parameters!$C$29,IF(Control!$C$16="Low (100 bar)",'Actual H2'!O45*Parameters!$C$28,IF(Control!$C$16="Medium (350 bar)",'Actual H2'!O45*Parameters!$C$27,IF(Control!$C$16="High (700 bar)",'Actual H2'!O45*Parameters!$C$26,0))))</f>
        <v>56.603773584905667</v>
      </c>
      <c r="P45" s="12">
        <f>IF(Control!$C$16="None",Parameters!$C$29,IF(Control!$C$16="Low (100 bar)",'Actual H2'!P45*Parameters!$C$28,IF(Control!$C$16="Medium (350 bar)",'Actual H2'!P45*Parameters!$C$27,IF(Control!$C$16="High (700 bar)",'Actual H2'!P45*Parameters!$C$26,0))))</f>
        <v>56.603773584905667</v>
      </c>
      <c r="Q45" s="12">
        <f>IF(Control!$C$16="None",Parameters!$C$29,IF(Control!$C$16="Low (100 bar)",'Actual H2'!Q45*Parameters!$C$28,IF(Control!$C$16="Medium (350 bar)",'Actual H2'!Q45*Parameters!$C$27,IF(Control!$C$16="High (700 bar)",'Actual H2'!Q45*Parameters!$C$26,0))))</f>
        <v>56.603773584905667</v>
      </c>
      <c r="R45" s="12">
        <f>IF(Control!$C$16="None",Parameters!$C$29,IF(Control!$C$16="Low (100 bar)",'Actual H2'!R45*Parameters!$C$28,IF(Control!$C$16="Medium (350 bar)",'Actual H2'!R45*Parameters!$C$27,IF(Control!$C$16="High (700 bar)",'Actual H2'!R45*Parameters!$C$26,0))))</f>
        <v>56.603773584905667</v>
      </c>
      <c r="S45" s="12">
        <f>IF(Control!$C$16="None",Parameters!$C$29,IF(Control!$C$16="Low (100 bar)",'Actual H2'!S45*Parameters!$C$28,IF(Control!$C$16="Medium (350 bar)",'Actual H2'!S45*Parameters!$C$27,IF(Control!$C$16="High (700 bar)",'Actual H2'!S45*Parameters!$C$26,0))))</f>
        <v>56.603773584905667</v>
      </c>
      <c r="T45" s="12">
        <f>IF(Control!$C$16="None",Parameters!$C$29,IF(Control!$C$16="Low (100 bar)",'Actual H2'!T45*Parameters!$C$28,IF(Control!$C$16="Medium (350 bar)",'Actual H2'!T45*Parameters!$C$27,IF(Control!$C$16="High (700 bar)",'Actual H2'!T45*Parameters!$C$26,0))))</f>
        <v>56.603773584905667</v>
      </c>
      <c r="U45" s="12">
        <f>IF(Control!$C$16="None",Parameters!$C$29,IF(Control!$C$16="Low (100 bar)",'Actual H2'!U45*Parameters!$C$28,IF(Control!$C$16="Medium (350 bar)",'Actual H2'!U45*Parameters!$C$27,IF(Control!$C$16="High (700 bar)",'Actual H2'!U45*Parameters!$C$26,0))))</f>
        <v>56.603773584905667</v>
      </c>
      <c r="V45" s="12">
        <f>IF(Control!$C$16="None",Parameters!$C$29,IF(Control!$C$16="Low (100 bar)",'Actual H2'!V45*Parameters!$C$28,IF(Control!$C$16="Medium (350 bar)",'Actual H2'!V45*Parameters!$C$27,IF(Control!$C$16="High (700 bar)",'Actual H2'!V45*Parameters!$C$26,0))))</f>
        <v>56.603773584905667</v>
      </c>
      <c r="W45" s="12">
        <f>IF(Control!$C$16="None",Parameters!$C$29,IF(Control!$C$16="Low (100 bar)",'Actual H2'!W45*Parameters!$C$28,IF(Control!$C$16="Medium (350 bar)",'Actual H2'!W45*Parameters!$C$27,IF(Control!$C$16="High (700 bar)",'Actual H2'!W45*Parameters!$C$26,0))))</f>
        <v>56.603773584905667</v>
      </c>
      <c r="X45" s="12">
        <f>IF(Control!$C$16="None",Parameters!$C$29,IF(Control!$C$16="Low (100 bar)",'Actual H2'!X45*Parameters!$C$28,IF(Control!$C$16="Medium (350 bar)",'Actual H2'!X45*Parameters!$C$27,IF(Control!$C$16="High (700 bar)",'Actual H2'!X45*Parameters!$C$26,0))))</f>
        <v>56.603773584905667</v>
      </c>
      <c r="Y45" s="12">
        <f>IF(Control!$C$16="None",Parameters!$C$29,IF(Control!$C$16="Low (100 bar)",'Actual H2'!Y45*Parameters!$C$28,IF(Control!$C$16="Medium (350 bar)",'Actual H2'!Y45*Parameters!$C$27,IF(Control!$C$16="High (700 bar)",'Actual H2'!Y45*Parameters!$C$26,0))))</f>
        <v>56.603773584905667</v>
      </c>
      <c r="Z45" s="12">
        <f>IF(Control!$C$16="None",Parameters!$C$29,IF(Control!$C$16="Low (100 bar)",'Actual H2'!Z45*Parameters!$C$28,IF(Control!$C$16="Medium (350 bar)",'Actual H2'!Z45*Parameters!$C$27,IF(Control!$C$16="High (700 bar)",'Actual H2'!Z45*Parameters!$C$26,0))))</f>
        <v>56.603773584905667</v>
      </c>
      <c r="AB45" s="7">
        <f t="shared" si="0"/>
        <v>1332.6067924528299</v>
      </c>
    </row>
    <row r="46" spans="2:28" x14ac:dyDescent="0.2">
      <c r="B46" s="6">
        <v>44240</v>
      </c>
      <c r="C46" s="12">
        <f>IF(Control!$C$16="None",Parameters!$C$29,IF(Control!$C$16="Low (100 bar)",'Actual H2'!C46*Parameters!$C$28,IF(Control!$C$16="Medium (350 bar)",'Actual H2'!C46*Parameters!$C$27,IF(Control!$C$16="High (700 bar)",'Actual H2'!C46*Parameters!$C$26,0))))</f>
        <v>56.603773584905667</v>
      </c>
      <c r="D46" s="12">
        <f>IF(Control!$C$16="None",Parameters!$C$29,IF(Control!$C$16="Low (100 bar)",'Actual H2'!D46*Parameters!$C$28,IF(Control!$C$16="Medium (350 bar)",'Actual H2'!D46*Parameters!$C$27,IF(Control!$C$16="High (700 bar)",'Actual H2'!D46*Parameters!$C$26,0))))</f>
        <v>56.603773584905667</v>
      </c>
      <c r="E46" s="12">
        <f>IF(Control!$C$16="None",Parameters!$C$29,IF(Control!$C$16="Low (100 bar)",'Actual H2'!E46*Parameters!$C$28,IF(Control!$C$16="Medium (350 bar)",'Actual H2'!E46*Parameters!$C$27,IF(Control!$C$16="High (700 bar)",'Actual H2'!E46*Parameters!$C$26,0))))</f>
        <v>56.603773584905667</v>
      </c>
      <c r="F46" s="12">
        <f>IF(Control!$C$16="None",Parameters!$C$29,IF(Control!$C$16="Low (100 bar)",'Actual H2'!F46*Parameters!$C$28,IF(Control!$C$16="Medium (350 bar)",'Actual H2'!F46*Parameters!$C$27,IF(Control!$C$16="High (700 bar)",'Actual H2'!F46*Parameters!$C$26,0))))</f>
        <v>56.603773584905667</v>
      </c>
      <c r="G46" s="12">
        <f>IF(Control!$C$16="None",Parameters!$C$29,IF(Control!$C$16="Low (100 bar)",'Actual H2'!G46*Parameters!$C$28,IF(Control!$C$16="Medium (350 bar)",'Actual H2'!G46*Parameters!$C$27,IF(Control!$C$16="High (700 bar)",'Actual H2'!G46*Parameters!$C$26,0))))</f>
        <v>56.603773584905667</v>
      </c>
      <c r="H46" s="12">
        <f>IF(Control!$C$16="None",Parameters!$C$29,IF(Control!$C$16="Low (100 bar)",'Actual H2'!H46*Parameters!$C$28,IF(Control!$C$16="Medium (350 bar)",'Actual H2'!H46*Parameters!$C$27,IF(Control!$C$16="High (700 bar)",'Actual H2'!H46*Parameters!$C$26,0))))</f>
        <v>56.603773584905667</v>
      </c>
      <c r="I46" s="12">
        <f>IF(Control!$C$16="None",Parameters!$C$29,IF(Control!$C$16="Low (100 bar)",'Actual H2'!I46*Parameters!$C$28,IF(Control!$C$16="Medium (350 bar)",'Actual H2'!I46*Parameters!$C$27,IF(Control!$C$16="High (700 bar)",'Actual H2'!I46*Parameters!$C$26,0))))</f>
        <v>56.603773584905667</v>
      </c>
      <c r="J46" s="12">
        <f>IF(Control!$C$16="None",Parameters!$C$29,IF(Control!$C$16="Low (100 bar)",'Actual H2'!J46*Parameters!$C$28,IF(Control!$C$16="Medium (350 bar)",'Actual H2'!J46*Parameters!$C$27,IF(Control!$C$16="High (700 bar)",'Actual H2'!J46*Parameters!$C$26,0))))</f>
        <v>56.603773584905667</v>
      </c>
      <c r="K46" s="12">
        <f>IF(Control!$C$16="None",Parameters!$C$29,IF(Control!$C$16="Low (100 bar)",'Actual H2'!K46*Parameters!$C$28,IF(Control!$C$16="Medium (350 bar)",'Actual H2'!K46*Parameters!$C$27,IF(Control!$C$16="High (700 bar)",'Actual H2'!K46*Parameters!$C$26,0))))</f>
        <v>56.603773584905667</v>
      </c>
      <c r="L46" s="12">
        <f>IF(Control!$C$16="None",Parameters!$C$29,IF(Control!$C$16="Low (100 bar)",'Actual H2'!L46*Parameters!$C$28,IF(Control!$C$16="Medium (350 bar)",'Actual H2'!L46*Parameters!$C$27,IF(Control!$C$16="High (700 bar)",'Actual H2'!L46*Parameters!$C$26,0))))</f>
        <v>56.603773584905667</v>
      </c>
      <c r="M46" s="12">
        <f>IF(Control!$C$16="None",Parameters!$C$29,IF(Control!$C$16="Low (100 bar)",'Actual H2'!M46*Parameters!$C$28,IF(Control!$C$16="Medium (350 bar)",'Actual H2'!M46*Parameters!$C$27,IF(Control!$C$16="High (700 bar)",'Actual H2'!M46*Parameters!$C$26,0))))</f>
        <v>56.603773584905667</v>
      </c>
      <c r="N46" s="12">
        <f>IF(Control!$C$16="None",Parameters!$C$29,IF(Control!$C$16="Low (100 bar)",'Actual H2'!N46*Parameters!$C$28,IF(Control!$C$16="Medium (350 bar)",'Actual H2'!N46*Parameters!$C$27,IF(Control!$C$16="High (700 bar)",'Actual H2'!N46*Parameters!$C$26,0))))</f>
        <v>56.603773584905667</v>
      </c>
      <c r="O46" s="12">
        <f>IF(Control!$C$16="None",Parameters!$C$29,IF(Control!$C$16="Low (100 bar)",'Actual H2'!O46*Parameters!$C$28,IF(Control!$C$16="Medium (350 bar)",'Actual H2'!O46*Parameters!$C$27,IF(Control!$C$16="High (700 bar)",'Actual H2'!O46*Parameters!$C$26,0))))</f>
        <v>56.603773584905667</v>
      </c>
      <c r="P46" s="12">
        <f>IF(Control!$C$16="None",Parameters!$C$29,IF(Control!$C$16="Low (100 bar)",'Actual H2'!P46*Parameters!$C$28,IF(Control!$C$16="Medium (350 bar)",'Actual H2'!P46*Parameters!$C$27,IF(Control!$C$16="High (700 bar)",'Actual H2'!P46*Parameters!$C$26,0))))</f>
        <v>56.603773584905667</v>
      </c>
      <c r="Q46" s="12">
        <f>IF(Control!$C$16="None",Parameters!$C$29,IF(Control!$C$16="Low (100 bar)",'Actual H2'!Q46*Parameters!$C$28,IF(Control!$C$16="Medium (350 bar)",'Actual H2'!Q46*Parameters!$C$27,IF(Control!$C$16="High (700 bar)",'Actual H2'!Q46*Parameters!$C$26,0))))</f>
        <v>56.603773584905667</v>
      </c>
      <c r="R46" s="12">
        <f>IF(Control!$C$16="None",Parameters!$C$29,IF(Control!$C$16="Low (100 bar)",'Actual H2'!R46*Parameters!$C$28,IF(Control!$C$16="Medium (350 bar)",'Actual H2'!R46*Parameters!$C$27,IF(Control!$C$16="High (700 bar)",'Actual H2'!R46*Parameters!$C$26,0))))</f>
        <v>56.603773584905667</v>
      </c>
      <c r="S46" s="12">
        <f>IF(Control!$C$16="None",Parameters!$C$29,IF(Control!$C$16="Low (100 bar)",'Actual H2'!S46*Parameters!$C$28,IF(Control!$C$16="Medium (350 bar)",'Actual H2'!S46*Parameters!$C$27,IF(Control!$C$16="High (700 bar)",'Actual H2'!S46*Parameters!$C$26,0))))</f>
        <v>56.603773584905667</v>
      </c>
      <c r="T46" s="12">
        <f>IF(Control!$C$16="None",Parameters!$C$29,IF(Control!$C$16="Low (100 bar)",'Actual H2'!T46*Parameters!$C$28,IF(Control!$C$16="Medium (350 bar)",'Actual H2'!T46*Parameters!$C$27,IF(Control!$C$16="High (700 bar)",'Actual H2'!T46*Parameters!$C$26,0))))</f>
        <v>56.603773584905667</v>
      </c>
      <c r="U46" s="12">
        <f>IF(Control!$C$16="None",Parameters!$C$29,IF(Control!$C$16="Low (100 bar)",'Actual H2'!U46*Parameters!$C$28,IF(Control!$C$16="Medium (350 bar)",'Actual H2'!U46*Parameters!$C$27,IF(Control!$C$16="High (700 bar)",'Actual H2'!U46*Parameters!$C$26,0))))</f>
        <v>56.603773584905667</v>
      </c>
      <c r="V46" s="12">
        <f>IF(Control!$C$16="None",Parameters!$C$29,IF(Control!$C$16="Low (100 bar)",'Actual H2'!V46*Parameters!$C$28,IF(Control!$C$16="Medium (350 bar)",'Actual H2'!V46*Parameters!$C$27,IF(Control!$C$16="High (700 bar)",'Actual H2'!V46*Parameters!$C$26,0))))</f>
        <v>56.603773584905667</v>
      </c>
      <c r="W46" s="12">
        <f>IF(Control!$C$16="None",Parameters!$C$29,IF(Control!$C$16="Low (100 bar)",'Actual H2'!W46*Parameters!$C$28,IF(Control!$C$16="Medium (350 bar)",'Actual H2'!W46*Parameters!$C$27,IF(Control!$C$16="High (700 bar)",'Actual H2'!W46*Parameters!$C$26,0))))</f>
        <v>56.603773584905667</v>
      </c>
      <c r="X46" s="12">
        <f>IF(Control!$C$16="None",Parameters!$C$29,IF(Control!$C$16="Low (100 bar)",'Actual H2'!X46*Parameters!$C$28,IF(Control!$C$16="Medium (350 bar)",'Actual H2'!X46*Parameters!$C$27,IF(Control!$C$16="High (700 bar)",'Actual H2'!X46*Parameters!$C$26,0))))</f>
        <v>56.603773584905667</v>
      </c>
      <c r="Y46" s="12">
        <f>IF(Control!$C$16="None",Parameters!$C$29,IF(Control!$C$16="Low (100 bar)",'Actual H2'!Y46*Parameters!$C$28,IF(Control!$C$16="Medium (350 bar)",'Actual H2'!Y46*Parameters!$C$27,IF(Control!$C$16="High (700 bar)",'Actual H2'!Y46*Parameters!$C$26,0))))</f>
        <v>56.603773584905667</v>
      </c>
      <c r="Z46" s="12">
        <f>IF(Control!$C$16="None",Parameters!$C$29,IF(Control!$C$16="Low (100 bar)",'Actual H2'!Z46*Parameters!$C$28,IF(Control!$C$16="Medium (350 bar)",'Actual H2'!Z46*Parameters!$C$27,IF(Control!$C$16="High (700 bar)",'Actual H2'!Z46*Parameters!$C$26,0))))</f>
        <v>56.603773584905667</v>
      </c>
      <c r="AB46" s="7">
        <f t="shared" si="0"/>
        <v>1358.4905660377356</v>
      </c>
    </row>
    <row r="47" spans="2:28" x14ac:dyDescent="0.2">
      <c r="B47" s="6">
        <v>44241</v>
      </c>
      <c r="C47" s="12">
        <f>IF(Control!$C$16="None",Parameters!$C$29,IF(Control!$C$16="Low (100 bar)",'Actual H2'!C47*Parameters!$C$28,IF(Control!$C$16="Medium (350 bar)",'Actual H2'!C47*Parameters!$C$27,IF(Control!$C$16="High (700 bar)",'Actual H2'!C47*Parameters!$C$26,0))))</f>
        <v>56.603773584905667</v>
      </c>
      <c r="D47" s="12">
        <f>IF(Control!$C$16="None",Parameters!$C$29,IF(Control!$C$16="Low (100 bar)",'Actual H2'!D47*Parameters!$C$28,IF(Control!$C$16="Medium (350 bar)",'Actual H2'!D47*Parameters!$C$27,IF(Control!$C$16="High (700 bar)",'Actual H2'!D47*Parameters!$C$26,0))))</f>
        <v>56.603773584905667</v>
      </c>
      <c r="E47" s="12">
        <f>IF(Control!$C$16="None",Parameters!$C$29,IF(Control!$C$16="Low (100 bar)",'Actual H2'!E47*Parameters!$C$28,IF(Control!$C$16="Medium (350 bar)",'Actual H2'!E47*Parameters!$C$27,IF(Control!$C$16="High (700 bar)",'Actual H2'!E47*Parameters!$C$26,0))))</f>
        <v>56.603773584905667</v>
      </c>
      <c r="F47" s="12">
        <f>IF(Control!$C$16="None",Parameters!$C$29,IF(Control!$C$16="Low (100 bar)",'Actual H2'!F47*Parameters!$C$28,IF(Control!$C$16="Medium (350 bar)",'Actual H2'!F47*Parameters!$C$27,IF(Control!$C$16="High (700 bar)",'Actual H2'!F47*Parameters!$C$26,0))))</f>
        <v>56.603773584905667</v>
      </c>
      <c r="G47" s="12">
        <f>IF(Control!$C$16="None",Parameters!$C$29,IF(Control!$C$16="Low (100 bar)",'Actual H2'!G47*Parameters!$C$28,IF(Control!$C$16="Medium (350 bar)",'Actual H2'!G47*Parameters!$C$27,IF(Control!$C$16="High (700 bar)",'Actual H2'!G47*Parameters!$C$26,0))))</f>
        <v>56.603773584905667</v>
      </c>
      <c r="H47" s="12">
        <f>IF(Control!$C$16="None",Parameters!$C$29,IF(Control!$C$16="Low (100 bar)",'Actual H2'!H47*Parameters!$C$28,IF(Control!$C$16="Medium (350 bar)",'Actual H2'!H47*Parameters!$C$27,IF(Control!$C$16="High (700 bar)",'Actual H2'!H47*Parameters!$C$26,0))))</f>
        <v>56.603773584905667</v>
      </c>
      <c r="I47" s="12">
        <f>IF(Control!$C$16="None",Parameters!$C$29,IF(Control!$C$16="Low (100 bar)",'Actual H2'!I47*Parameters!$C$28,IF(Control!$C$16="Medium (350 bar)",'Actual H2'!I47*Parameters!$C$27,IF(Control!$C$16="High (700 bar)",'Actual H2'!I47*Parameters!$C$26,0))))</f>
        <v>56.603773584905667</v>
      </c>
      <c r="J47" s="12">
        <f>IF(Control!$C$16="None",Parameters!$C$29,IF(Control!$C$16="Low (100 bar)",'Actual H2'!J47*Parameters!$C$28,IF(Control!$C$16="Medium (350 bar)",'Actual H2'!J47*Parameters!$C$27,IF(Control!$C$16="High (700 bar)",'Actual H2'!J47*Parameters!$C$26,0))))</f>
        <v>56.603773584905667</v>
      </c>
      <c r="K47" s="12">
        <f>IF(Control!$C$16="None",Parameters!$C$29,IF(Control!$C$16="Low (100 bar)",'Actual H2'!K47*Parameters!$C$28,IF(Control!$C$16="Medium (350 bar)",'Actual H2'!K47*Parameters!$C$27,IF(Control!$C$16="High (700 bar)",'Actual H2'!K47*Parameters!$C$26,0))))</f>
        <v>56.603773584905667</v>
      </c>
      <c r="L47" s="12">
        <f>IF(Control!$C$16="None",Parameters!$C$29,IF(Control!$C$16="Low (100 bar)",'Actual H2'!L47*Parameters!$C$28,IF(Control!$C$16="Medium (350 bar)",'Actual H2'!L47*Parameters!$C$27,IF(Control!$C$16="High (700 bar)",'Actual H2'!L47*Parameters!$C$26,0))))</f>
        <v>56.603773584905667</v>
      </c>
      <c r="M47" s="12">
        <f>IF(Control!$C$16="None",Parameters!$C$29,IF(Control!$C$16="Low (100 bar)",'Actual H2'!M47*Parameters!$C$28,IF(Control!$C$16="Medium (350 bar)",'Actual H2'!M47*Parameters!$C$27,IF(Control!$C$16="High (700 bar)",'Actual H2'!M47*Parameters!$C$26,0))))</f>
        <v>56.603773584905667</v>
      </c>
      <c r="N47" s="12">
        <f>IF(Control!$C$16="None",Parameters!$C$29,IF(Control!$C$16="Low (100 bar)",'Actual H2'!N47*Parameters!$C$28,IF(Control!$C$16="Medium (350 bar)",'Actual H2'!N47*Parameters!$C$27,IF(Control!$C$16="High (700 bar)",'Actual H2'!N47*Parameters!$C$26,0))))</f>
        <v>56.603773584905667</v>
      </c>
      <c r="O47" s="12">
        <f>IF(Control!$C$16="None",Parameters!$C$29,IF(Control!$C$16="Low (100 bar)",'Actual H2'!O47*Parameters!$C$28,IF(Control!$C$16="Medium (350 bar)",'Actual H2'!O47*Parameters!$C$27,IF(Control!$C$16="High (700 bar)",'Actual H2'!O47*Parameters!$C$26,0))))</f>
        <v>56.603773584905667</v>
      </c>
      <c r="P47" s="12">
        <f>IF(Control!$C$16="None",Parameters!$C$29,IF(Control!$C$16="Low (100 bar)",'Actual H2'!P47*Parameters!$C$28,IF(Control!$C$16="Medium (350 bar)",'Actual H2'!P47*Parameters!$C$27,IF(Control!$C$16="High (700 bar)",'Actual H2'!P47*Parameters!$C$26,0))))</f>
        <v>56.603773584905667</v>
      </c>
      <c r="Q47" s="12">
        <f>IF(Control!$C$16="None",Parameters!$C$29,IF(Control!$C$16="Low (100 bar)",'Actual H2'!Q47*Parameters!$C$28,IF(Control!$C$16="Medium (350 bar)",'Actual H2'!Q47*Parameters!$C$27,IF(Control!$C$16="High (700 bar)",'Actual H2'!Q47*Parameters!$C$26,0))))</f>
        <v>56.603773584905667</v>
      </c>
      <c r="R47" s="12">
        <f>IF(Control!$C$16="None",Parameters!$C$29,IF(Control!$C$16="Low (100 bar)",'Actual H2'!R47*Parameters!$C$28,IF(Control!$C$16="Medium (350 bar)",'Actual H2'!R47*Parameters!$C$27,IF(Control!$C$16="High (700 bar)",'Actual H2'!R47*Parameters!$C$26,0))))</f>
        <v>56.603773584905667</v>
      </c>
      <c r="S47" s="12">
        <f>IF(Control!$C$16="None",Parameters!$C$29,IF(Control!$C$16="Low (100 bar)",'Actual H2'!S47*Parameters!$C$28,IF(Control!$C$16="Medium (350 bar)",'Actual H2'!S47*Parameters!$C$27,IF(Control!$C$16="High (700 bar)",'Actual H2'!S47*Parameters!$C$26,0))))</f>
        <v>56.603773584905667</v>
      </c>
      <c r="T47" s="12">
        <f>IF(Control!$C$16="None",Parameters!$C$29,IF(Control!$C$16="Low (100 bar)",'Actual H2'!T47*Parameters!$C$28,IF(Control!$C$16="Medium (350 bar)",'Actual H2'!T47*Parameters!$C$27,IF(Control!$C$16="High (700 bar)",'Actual H2'!T47*Parameters!$C$26,0))))</f>
        <v>56.603773584905667</v>
      </c>
      <c r="U47" s="12">
        <f>IF(Control!$C$16="None",Parameters!$C$29,IF(Control!$C$16="Low (100 bar)",'Actual H2'!U47*Parameters!$C$28,IF(Control!$C$16="Medium (350 bar)",'Actual H2'!U47*Parameters!$C$27,IF(Control!$C$16="High (700 bar)",'Actual H2'!U47*Parameters!$C$26,0))))</f>
        <v>56.603773584905667</v>
      </c>
      <c r="V47" s="12">
        <f>IF(Control!$C$16="None",Parameters!$C$29,IF(Control!$C$16="Low (100 bar)",'Actual H2'!V47*Parameters!$C$28,IF(Control!$C$16="Medium (350 bar)",'Actual H2'!V47*Parameters!$C$27,IF(Control!$C$16="High (700 bar)",'Actual H2'!V47*Parameters!$C$26,0))))</f>
        <v>56.603773584905667</v>
      </c>
      <c r="W47" s="12">
        <f>IF(Control!$C$16="None",Parameters!$C$29,IF(Control!$C$16="Low (100 bar)",'Actual H2'!W47*Parameters!$C$28,IF(Control!$C$16="Medium (350 bar)",'Actual H2'!W47*Parameters!$C$27,IF(Control!$C$16="High (700 bar)",'Actual H2'!W47*Parameters!$C$26,0))))</f>
        <v>56.603773584905667</v>
      </c>
      <c r="X47" s="12">
        <f>IF(Control!$C$16="None",Parameters!$C$29,IF(Control!$C$16="Low (100 bar)",'Actual H2'!X47*Parameters!$C$28,IF(Control!$C$16="Medium (350 bar)",'Actual H2'!X47*Parameters!$C$27,IF(Control!$C$16="High (700 bar)",'Actual H2'!X47*Parameters!$C$26,0))))</f>
        <v>54.978113207547167</v>
      </c>
      <c r="Y47" s="12">
        <f>IF(Control!$C$16="None",Parameters!$C$29,IF(Control!$C$16="Low (100 bar)",'Actual H2'!Y47*Parameters!$C$28,IF(Control!$C$16="Medium (350 bar)",'Actual H2'!Y47*Parameters!$C$27,IF(Control!$C$16="High (700 bar)",'Actual H2'!Y47*Parameters!$C$26,0))))</f>
        <v>53.334339622641515</v>
      </c>
      <c r="Z47" s="12">
        <f>IF(Control!$C$16="None",Parameters!$C$29,IF(Control!$C$16="Low (100 bar)",'Actual H2'!Z47*Parameters!$C$28,IF(Control!$C$16="Medium (350 bar)",'Actual H2'!Z47*Parameters!$C$27,IF(Control!$C$16="High (700 bar)",'Actual H2'!Z47*Parameters!$C$26,0))))</f>
        <v>52.890566037735852</v>
      </c>
      <c r="AB47" s="7">
        <f t="shared" si="0"/>
        <v>1349.8822641509432</v>
      </c>
    </row>
    <row r="48" spans="2:28" x14ac:dyDescent="0.2">
      <c r="B48" s="6">
        <v>44242</v>
      </c>
      <c r="C48" s="12">
        <f>IF(Control!$C$16="None",Parameters!$C$29,IF(Control!$C$16="Low (100 bar)",'Actual H2'!C48*Parameters!$C$28,IF(Control!$C$16="Medium (350 bar)",'Actual H2'!C48*Parameters!$C$27,IF(Control!$C$16="High (700 bar)",'Actual H2'!C48*Parameters!$C$26,0))))</f>
        <v>56.603773584905667</v>
      </c>
      <c r="D48" s="12">
        <f>IF(Control!$C$16="None",Parameters!$C$29,IF(Control!$C$16="Low (100 bar)",'Actual H2'!D48*Parameters!$C$28,IF(Control!$C$16="Medium (350 bar)",'Actual H2'!D48*Parameters!$C$27,IF(Control!$C$16="High (700 bar)",'Actual H2'!D48*Parameters!$C$26,0))))</f>
        <v>54.701886792452825</v>
      </c>
      <c r="E48" s="12">
        <f>IF(Control!$C$16="None",Parameters!$C$29,IF(Control!$C$16="Low (100 bar)",'Actual H2'!E48*Parameters!$C$28,IF(Control!$C$16="Medium (350 bar)",'Actual H2'!E48*Parameters!$C$27,IF(Control!$C$16="High (700 bar)",'Actual H2'!E48*Parameters!$C$26,0))))</f>
        <v>45.971320754716984</v>
      </c>
      <c r="F48" s="12">
        <f>IF(Control!$C$16="None",Parameters!$C$29,IF(Control!$C$16="Low (100 bar)",'Actual H2'!F48*Parameters!$C$28,IF(Control!$C$16="Medium (350 bar)",'Actual H2'!F48*Parameters!$C$27,IF(Control!$C$16="High (700 bar)",'Actual H2'!F48*Parameters!$C$26,0))))</f>
        <v>44.812075471698115</v>
      </c>
      <c r="G48" s="12">
        <f>IF(Control!$C$16="None",Parameters!$C$29,IF(Control!$C$16="Low (100 bar)",'Actual H2'!G48*Parameters!$C$28,IF(Control!$C$16="Medium (350 bar)",'Actual H2'!G48*Parameters!$C$27,IF(Control!$C$16="High (700 bar)",'Actual H2'!G48*Parameters!$C$26,0))))</f>
        <v>44.812075471698115</v>
      </c>
      <c r="H48" s="12">
        <f>IF(Control!$C$16="None",Parameters!$C$29,IF(Control!$C$16="Low (100 bar)",'Actual H2'!H48*Parameters!$C$28,IF(Control!$C$16="Medium (350 bar)",'Actual H2'!H48*Parameters!$C$27,IF(Control!$C$16="High (700 bar)",'Actual H2'!H48*Parameters!$C$26,0))))</f>
        <v>46.247547169811327</v>
      </c>
      <c r="I48" s="12">
        <f>IF(Control!$C$16="None",Parameters!$C$29,IF(Control!$C$16="Low (100 bar)",'Actual H2'!I48*Parameters!$C$28,IF(Control!$C$16="Medium (350 bar)",'Actual H2'!I48*Parameters!$C$27,IF(Control!$C$16="High (700 bar)",'Actual H2'!I48*Parameters!$C$26,0))))</f>
        <v>53.166792452830187</v>
      </c>
      <c r="J48" s="12">
        <f>IF(Control!$C$16="None",Parameters!$C$29,IF(Control!$C$16="Low (100 bar)",'Actual H2'!J48*Parameters!$C$28,IF(Control!$C$16="Medium (350 bar)",'Actual H2'!J48*Parameters!$C$27,IF(Control!$C$16="High (700 bar)",'Actual H2'!J48*Parameters!$C$26,0))))</f>
        <v>54.701886792452825</v>
      </c>
      <c r="K48" s="12">
        <f>IF(Control!$C$16="None",Parameters!$C$29,IF(Control!$C$16="Low (100 bar)",'Actual H2'!K48*Parameters!$C$28,IF(Control!$C$16="Medium (350 bar)",'Actual H2'!K48*Parameters!$C$27,IF(Control!$C$16="High (700 bar)",'Actual H2'!K48*Parameters!$C$26,0))))</f>
        <v>49.612075471698105</v>
      </c>
      <c r="L48" s="12">
        <f>IF(Control!$C$16="None",Parameters!$C$29,IF(Control!$C$16="Low (100 bar)",'Actual H2'!L48*Parameters!$C$28,IF(Control!$C$16="Medium (350 bar)",'Actual H2'!L48*Parameters!$C$27,IF(Control!$C$16="High (700 bar)",'Actual H2'!L48*Parameters!$C$26,0))))</f>
        <v>40.809056603773584</v>
      </c>
      <c r="M48" s="12">
        <f>IF(Control!$C$16="None",Parameters!$C$29,IF(Control!$C$16="Low (100 bar)",'Actual H2'!M48*Parameters!$C$28,IF(Control!$C$16="Medium (350 bar)",'Actual H2'!M48*Parameters!$C$27,IF(Control!$C$16="High (700 bar)",'Actual H2'!M48*Parameters!$C$26,0))))</f>
        <v>37.901886792452828</v>
      </c>
      <c r="N48" s="12">
        <f>IF(Control!$C$16="None",Parameters!$C$29,IF(Control!$C$16="Low (100 bar)",'Actual H2'!N48*Parameters!$C$28,IF(Control!$C$16="Medium (350 bar)",'Actual H2'!N48*Parameters!$C$27,IF(Control!$C$16="High (700 bar)",'Actual H2'!N48*Parameters!$C$26,0))))</f>
        <v>34.116226415094346</v>
      </c>
      <c r="O48" s="12">
        <f>IF(Control!$C$16="None",Parameters!$C$29,IF(Control!$C$16="Low (100 bar)",'Actual H2'!O48*Parameters!$C$28,IF(Control!$C$16="Medium (350 bar)",'Actual H2'!O48*Parameters!$C$27,IF(Control!$C$16="High (700 bar)",'Actual H2'!O48*Parameters!$C$26,0))))</f>
        <v>29.334339622641508</v>
      </c>
      <c r="P48" s="12">
        <f>IF(Control!$C$16="None",Parameters!$C$29,IF(Control!$C$16="Low (100 bar)",'Actual H2'!P48*Parameters!$C$28,IF(Control!$C$16="Medium (350 bar)",'Actual H2'!P48*Parameters!$C$27,IF(Control!$C$16="High (700 bar)",'Actual H2'!P48*Parameters!$C$26,0))))</f>
        <v>25.720754716981133</v>
      </c>
      <c r="Q48" s="12">
        <f>IF(Control!$C$16="None",Parameters!$C$29,IF(Control!$C$16="Low (100 bar)",'Actual H2'!Q48*Parameters!$C$28,IF(Control!$C$16="Medium (350 bar)",'Actual H2'!Q48*Parameters!$C$27,IF(Control!$C$16="High (700 bar)",'Actual H2'!Q48*Parameters!$C$26,0))))</f>
        <v>28.156981132075465</v>
      </c>
      <c r="R48" s="12">
        <f>IF(Control!$C$16="None",Parameters!$C$29,IF(Control!$C$16="Low (100 bar)",'Actual H2'!R48*Parameters!$C$28,IF(Control!$C$16="Medium (350 bar)",'Actual H2'!R48*Parameters!$C$27,IF(Control!$C$16="High (700 bar)",'Actual H2'!R48*Parameters!$C$26,0))))</f>
        <v>37.901886792452828</v>
      </c>
      <c r="S48" s="12">
        <f>IF(Control!$C$16="None",Parameters!$C$29,IF(Control!$C$16="Low (100 bar)",'Actual H2'!S48*Parameters!$C$28,IF(Control!$C$16="Medium (350 bar)",'Actual H2'!S48*Parameters!$C$27,IF(Control!$C$16="High (700 bar)",'Actual H2'!S48*Parameters!$C$26,0))))</f>
        <v>41.261886792452835</v>
      </c>
      <c r="T48" s="12">
        <f>IF(Control!$C$16="None",Parameters!$C$29,IF(Control!$C$16="Low (100 bar)",'Actual H2'!T48*Parameters!$C$28,IF(Control!$C$16="Medium (350 bar)",'Actual H2'!T48*Parameters!$C$27,IF(Control!$C$16="High (700 bar)",'Actual H2'!T48*Parameters!$C$26,0))))</f>
        <v>44.812075471698115</v>
      </c>
      <c r="U48" s="12">
        <f>IF(Control!$C$16="None",Parameters!$C$29,IF(Control!$C$16="Low (100 bar)",'Actual H2'!U48*Parameters!$C$28,IF(Control!$C$16="Medium (350 bar)",'Actual H2'!U48*Parameters!$C$27,IF(Control!$C$16="High (700 bar)",'Actual H2'!U48*Parameters!$C$26,0))))</f>
        <v>40.102641509433965</v>
      </c>
      <c r="V48" s="12">
        <f>IF(Control!$C$16="None",Parameters!$C$29,IF(Control!$C$16="Low (100 bar)",'Actual H2'!V48*Parameters!$C$28,IF(Control!$C$16="Medium (350 bar)",'Actual H2'!V48*Parameters!$C$27,IF(Control!$C$16="High (700 bar)",'Actual H2'!V48*Parameters!$C$26,0))))</f>
        <v>39.079245283018864</v>
      </c>
      <c r="W48" s="12">
        <f>IF(Control!$C$16="None",Parameters!$C$29,IF(Control!$C$16="Low (100 bar)",'Actual H2'!W48*Parameters!$C$28,IF(Control!$C$16="Medium (350 bar)",'Actual H2'!W48*Parameters!$C$27,IF(Control!$C$16="High (700 bar)",'Actual H2'!W48*Parameters!$C$26,0))))</f>
        <v>35.139622641509433</v>
      </c>
      <c r="X48" s="12">
        <f>IF(Control!$C$16="None",Parameters!$C$29,IF(Control!$C$16="Low (100 bar)",'Actual H2'!X48*Parameters!$C$28,IF(Control!$C$16="Medium (350 bar)",'Actual H2'!X48*Parameters!$C$27,IF(Control!$C$16="High (700 bar)",'Actual H2'!X48*Parameters!$C$26,0))))</f>
        <v>30.357735849056599</v>
      </c>
      <c r="Y48" s="12">
        <f>IF(Control!$C$16="None",Parameters!$C$29,IF(Control!$C$16="Low (100 bar)",'Actual H2'!Y48*Parameters!$C$28,IF(Control!$C$16="Medium (350 bar)",'Actual H2'!Y48*Parameters!$C$27,IF(Control!$C$16="High (700 bar)",'Actual H2'!Y48*Parameters!$C$26,0))))</f>
        <v>31.698113207547166</v>
      </c>
      <c r="Z48" s="12">
        <f>IF(Control!$C$16="None",Parameters!$C$29,IF(Control!$C$16="Low (100 bar)",'Actual H2'!Z48*Parameters!$C$28,IF(Control!$C$16="Medium (350 bar)",'Actual H2'!Z48*Parameters!$C$27,IF(Control!$C$16="High (700 bar)",'Actual H2'!Z48*Parameters!$C$26,0))))</f>
        <v>39.079245283018864</v>
      </c>
      <c r="AB48" s="7">
        <f t="shared" si="0"/>
        <v>986.10113207547158</v>
      </c>
    </row>
    <row r="49" spans="2:28" x14ac:dyDescent="0.2">
      <c r="B49" s="6">
        <v>44243</v>
      </c>
      <c r="C49" s="12">
        <f>IF(Control!$C$16="None",Parameters!$C$29,IF(Control!$C$16="Low (100 bar)",'Actual H2'!C49*Parameters!$C$28,IF(Control!$C$16="Medium (350 bar)",'Actual H2'!C49*Parameters!$C$27,IF(Control!$C$16="High (700 bar)",'Actual H2'!C49*Parameters!$C$26,0))))</f>
        <v>40.809056603773584</v>
      </c>
      <c r="D49" s="12">
        <f>IF(Control!$C$16="None",Parameters!$C$29,IF(Control!$C$16="Low (100 bar)",'Actual H2'!D49*Parameters!$C$28,IF(Control!$C$16="Medium (350 bar)",'Actual H2'!D49*Parameters!$C$27,IF(Control!$C$16="High (700 bar)",'Actual H2'!D49*Parameters!$C$26,0))))</f>
        <v>40.809056603773584</v>
      </c>
      <c r="E49" s="12">
        <f>IF(Control!$C$16="None",Parameters!$C$29,IF(Control!$C$16="Low (100 bar)",'Actual H2'!E49*Parameters!$C$28,IF(Control!$C$16="Medium (350 bar)",'Actual H2'!E49*Parameters!$C$27,IF(Control!$C$16="High (700 bar)",'Actual H2'!E49*Parameters!$C$26,0))))</f>
        <v>45.518490566037741</v>
      </c>
      <c r="F49" s="12">
        <f>IF(Control!$C$16="None",Parameters!$C$29,IF(Control!$C$16="Low (100 bar)",'Actual H2'!F49*Parameters!$C$28,IF(Control!$C$16="Medium (350 bar)",'Actual H2'!F49*Parameters!$C$27,IF(Control!$C$16="High (700 bar)",'Actual H2'!F49*Parameters!$C$26,0))))</f>
        <v>52.890566037735852</v>
      </c>
      <c r="G49" s="12">
        <f>IF(Control!$C$16="None",Parameters!$C$29,IF(Control!$C$16="Low (100 bar)",'Actual H2'!G49*Parameters!$C$28,IF(Control!$C$16="Medium (350 bar)",'Actual H2'!G49*Parameters!$C$27,IF(Control!$C$16="High (700 bar)",'Actual H2'!G49*Parameters!$C$26,0))))</f>
        <v>56.603773584905667</v>
      </c>
      <c r="H49" s="12">
        <f>IF(Control!$C$16="None",Parameters!$C$29,IF(Control!$C$16="Low (100 bar)",'Actual H2'!H49*Parameters!$C$28,IF(Control!$C$16="Medium (350 bar)",'Actual H2'!H49*Parameters!$C$27,IF(Control!$C$16="High (700 bar)",'Actual H2'!H49*Parameters!$C$26,0))))</f>
        <v>56.603773584905667</v>
      </c>
      <c r="I49" s="12">
        <f>IF(Control!$C$16="None",Parameters!$C$29,IF(Control!$C$16="Low (100 bar)",'Actual H2'!I49*Parameters!$C$28,IF(Control!$C$16="Medium (350 bar)",'Actual H2'!I49*Parameters!$C$27,IF(Control!$C$16="High (700 bar)",'Actual H2'!I49*Parameters!$C$26,0))))</f>
        <v>56.603773584905667</v>
      </c>
      <c r="J49" s="12">
        <f>IF(Control!$C$16="None",Parameters!$C$29,IF(Control!$C$16="Low (100 bar)",'Actual H2'!J49*Parameters!$C$28,IF(Control!$C$16="Medium (350 bar)",'Actual H2'!J49*Parameters!$C$27,IF(Control!$C$16="High (700 bar)",'Actual H2'!J49*Parameters!$C$26,0))))</f>
        <v>56.603773584905667</v>
      </c>
      <c r="K49" s="12">
        <f>IF(Control!$C$16="None",Parameters!$C$29,IF(Control!$C$16="Low (100 bar)",'Actual H2'!K49*Parameters!$C$28,IF(Control!$C$16="Medium (350 bar)",'Actual H2'!K49*Parameters!$C$27,IF(Control!$C$16="High (700 bar)",'Actual H2'!K49*Parameters!$C$26,0))))</f>
        <v>56.603773584905667</v>
      </c>
      <c r="L49" s="12">
        <f>IF(Control!$C$16="None",Parameters!$C$29,IF(Control!$C$16="Low (100 bar)",'Actual H2'!L49*Parameters!$C$28,IF(Control!$C$16="Medium (350 bar)",'Actual H2'!L49*Parameters!$C$27,IF(Control!$C$16="High (700 bar)",'Actual H2'!L49*Parameters!$C$26,0))))</f>
        <v>56.603773584905667</v>
      </c>
      <c r="M49" s="12">
        <f>IF(Control!$C$16="None",Parameters!$C$29,IF(Control!$C$16="Low (100 bar)",'Actual H2'!M49*Parameters!$C$28,IF(Control!$C$16="Medium (350 bar)",'Actual H2'!M49*Parameters!$C$27,IF(Control!$C$16="High (700 bar)",'Actual H2'!M49*Parameters!$C$26,0))))</f>
        <v>56.603773584905667</v>
      </c>
      <c r="N49" s="12">
        <f>IF(Control!$C$16="None",Parameters!$C$29,IF(Control!$C$16="Low (100 bar)",'Actual H2'!N49*Parameters!$C$28,IF(Control!$C$16="Medium (350 bar)",'Actual H2'!N49*Parameters!$C$27,IF(Control!$C$16="High (700 bar)",'Actual H2'!N49*Parameters!$C$26,0))))</f>
        <v>56.603773584905667</v>
      </c>
      <c r="O49" s="12">
        <f>IF(Control!$C$16="None",Parameters!$C$29,IF(Control!$C$16="Low (100 bar)",'Actual H2'!O49*Parameters!$C$28,IF(Control!$C$16="Medium (350 bar)",'Actual H2'!O49*Parameters!$C$27,IF(Control!$C$16="High (700 bar)",'Actual H2'!O49*Parameters!$C$26,0))))</f>
        <v>56.603773584905667</v>
      </c>
      <c r="P49" s="12">
        <f>IF(Control!$C$16="None",Parameters!$C$29,IF(Control!$C$16="Low (100 bar)",'Actual H2'!P49*Parameters!$C$28,IF(Control!$C$16="Medium (350 bar)",'Actual H2'!P49*Parameters!$C$27,IF(Control!$C$16="High (700 bar)",'Actual H2'!P49*Parameters!$C$26,0))))</f>
        <v>56.603773584905667</v>
      </c>
      <c r="Q49" s="12">
        <f>IF(Control!$C$16="None",Parameters!$C$29,IF(Control!$C$16="Low (100 bar)",'Actual H2'!Q49*Parameters!$C$28,IF(Control!$C$16="Medium (350 bar)",'Actual H2'!Q49*Parameters!$C$27,IF(Control!$C$16="High (700 bar)",'Actual H2'!Q49*Parameters!$C$26,0))))</f>
        <v>56.603773584905667</v>
      </c>
      <c r="R49" s="12">
        <f>IF(Control!$C$16="None",Parameters!$C$29,IF(Control!$C$16="Low (100 bar)",'Actual H2'!R49*Parameters!$C$28,IF(Control!$C$16="Medium (350 bar)",'Actual H2'!R49*Parameters!$C$27,IF(Control!$C$16="High (700 bar)",'Actual H2'!R49*Parameters!$C$26,0))))</f>
        <v>56.603773584905667</v>
      </c>
      <c r="S49" s="12">
        <f>IF(Control!$C$16="None",Parameters!$C$29,IF(Control!$C$16="Low (100 bar)",'Actual H2'!S49*Parameters!$C$28,IF(Control!$C$16="Medium (350 bar)",'Actual H2'!S49*Parameters!$C$27,IF(Control!$C$16="High (700 bar)",'Actual H2'!S49*Parameters!$C$26,0))))</f>
        <v>56.603773584905667</v>
      </c>
      <c r="T49" s="12">
        <f>IF(Control!$C$16="None",Parameters!$C$29,IF(Control!$C$16="Low (100 bar)",'Actual H2'!T49*Parameters!$C$28,IF(Control!$C$16="Medium (350 bar)",'Actual H2'!T49*Parameters!$C$27,IF(Control!$C$16="High (700 bar)",'Actual H2'!T49*Parameters!$C$26,0))))</f>
        <v>56.603773584905667</v>
      </c>
      <c r="U49" s="12">
        <f>IF(Control!$C$16="None",Parameters!$C$29,IF(Control!$C$16="Low (100 bar)",'Actual H2'!U49*Parameters!$C$28,IF(Control!$C$16="Medium (350 bar)",'Actual H2'!U49*Parameters!$C$27,IF(Control!$C$16="High (700 bar)",'Actual H2'!U49*Parameters!$C$26,0))))</f>
        <v>56.603773584905667</v>
      </c>
      <c r="V49" s="12">
        <f>IF(Control!$C$16="None",Parameters!$C$29,IF(Control!$C$16="Low (100 bar)",'Actual H2'!V49*Parameters!$C$28,IF(Control!$C$16="Medium (350 bar)",'Actual H2'!V49*Parameters!$C$27,IF(Control!$C$16="High (700 bar)",'Actual H2'!V49*Parameters!$C$26,0))))</f>
        <v>56.603773584905667</v>
      </c>
      <c r="W49" s="12">
        <f>IF(Control!$C$16="None",Parameters!$C$29,IF(Control!$C$16="Low (100 bar)",'Actual H2'!W49*Parameters!$C$28,IF(Control!$C$16="Medium (350 bar)",'Actual H2'!W49*Parameters!$C$27,IF(Control!$C$16="High (700 bar)",'Actual H2'!W49*Parameters!$C$26,0))))</f>
        <v>56.603773584905667</v>
      </c>
      <c r="X49" s="12">
        <f>IF(Control!$C$16="None",Parameters!$C$29,IF(Control!$C$16="Low (100 bar)",'Actual H2'!X49*Parameters!$C$28,IF(Control!$C$16="Medium (350 bar)",'Actual H2'!X49*Parameters!$C$27,IF(Control!$C$16="High (700 bar)",'Actual H2'!X49*Parameters!$C$26,0))))</f>
        <v>56.603773584905667</v>
      </c>
      <c r="Y49" s="12">
        <f>IF(Control!$C$16="None",Parameters!$C$29,IF(Control!$C$16="Low (100 bar)",'Actual H2'!Y49*Parameters!$C$28,IF(Control!$C$16="Medium (350 bar)",'Actual H2'!Y49*Parameters!$C$27,IF(Control!$C$16="High (700 bar)",'Actual H2'!Y49*Parameters!$C$26,0))))</f>
        <v>56.603773584905667</v>
      </c>
      <c r="Z49" s="12">
        <f>IF(Control!$C$16="None",Parameters!$C$29,IF(Control!$C$16="Low (100 bar)",'Actual H2'!Z49*Parameters!$C$28,IF(Control!$C$16="Medium (350 bar)",'Actual H2'!Z49*Parameters!$C$27,IF(Control!$C$16="High (700 bar)",'Actual H2'!Z49*Parameters!$C$26,0))))</f>
        <v>53.166792452830187</v>
      </c>
      <c r="AB49" s="7">
        <f t="shared" si="0"/>
        <v>1308.6656603773581</v>
      </c>
    </row>
    <row r="50" spans="2:28" x14ac:dyDescent="0.2">
      <c r="B50" s="6">
        <v>44244</v>
      </c>
      <c r="C50" s="12">
        <f>IF(Control!$C$16="None",Parameters!$C$29,IF(Control!$C$16="Low (100 bar)",'Actual H2'!C50*Parameters!$C$28,IF(Control!$C$16="Medium (350 bar)",'Actual H2'!C50*Parameters!$C$27,IF(Control!$C$16="High (700 bar)",'Actual H2'!C50*Parameters!$C$26,0))))</f>
        <v>40.809056603773584</v>
      </c>
      <c r="D50" s="12">
        <f>IF(Control!$C$16="None",Parameters!$C$29,IF(Control!$C$16="Low (100 bar)",'Actual H2'!D50*Parameters!$C$28,IF(Control!$C$16="Medium (350 bar)",'Actual H2'!D50*Parameters!$C$27,IF(Control!$C$16="High (700 bar)",'Actual H2'!D50*Parameters!$C$26,0))))</f>
        <v>37.901886792452828</v>
      </c>
      <c r="E50" s="12">
        <f>IF(Control!$C$16="None",Parameters!$C$29,IF(Control!$C$16="Low (100 bar)",'Actual H2'!E50*Parameters!$C$28,IF(Control!$C$16="Medium (350 bar)",'Actual H2'!E50*Parameters!$C$27,IF(Control!$C$16="High (700 bar)",'Actual H2'!E50*Parameters!$C$26,0))))</f>
        <v>40.102641509433965</v>
      </c>
      <c r="F50" s="12">
        <f>IF(Control!$C$16="None",Parameters!$C$29,IF(Control!$C$16="Low (100 bar)",'Actual H2'!F50*Parameters!$C$28,IF(Control!$C$16="Medium (350 bar)",'Actual H2'!F50*Parameters!$C$27,IF(Control!$C$16="High (700 bar)",'Actual H2'!F50*Parameters!$C$26,0))))</f>
        <v>41.261886792452835</v>
      </c>
      <c r="G50" s="12">
        <f>IF(Control!$C$16="None",Parameters!$C$29,IF(Control!$C$16="Low (100 bar)",'Actual H2'!G50*Parameters!$C$28,IF(Control!$C$16="Medium (350 bar)",'Actual H2'!G50*Parameters!$C$27,IF(Control!$C$16="High (700 bar)",'Actual H2'!G50*Parameters!$C$26,0))))</f>
        <v>52.437735849056594</v>
      </c>
      <c r="H50" s="12">
        <f>IF(Control!$C$16="None",Parameters!$C$29,IF(Control!$C$16="Low (100 bar)",'Actual H2'!H50*Parameters!$C$28,IF(Control!$C$16="Medium (350 bar)",'Actual H2'!H50*Parameters!$C$27,IF(Control!$C$16="High (700 bar)",'Actual H2'!H50*Parameters!$C$26,0))))</f>
        <v>55.20905660377359</v>
      </c>
      <c r="I50" s="12">
        <f>IF(Control!$C$16="None",Parameters!$C$29,IF(Control!$C$16="Low (100 bar)",'Actual H2'!I50*Parameters!$C$28,IF(Control!$C$16="Medium (350 bar)",'Actual H2'!I50*Parameters!$C$27,IF(Control!$C$16="High (700 bar)",'Actual H2'!I50*Parameters!$C$26,0))))</f>
        <v>56.323018867924539</v>
      </c>
      <c r="J50" s="12">
        <f>IF(Control!$C$16="None",Parameters!$C$29,IF(Control!$C$16="Low (100 bar)",'Actual H2'!J50*Parameters!$C$28,IF(Control!$C$16="Medium (350 bar)",'Actual H2'!J50*Parameters!$C$27,IF(Control!$C$16="High (700 bar)",'Actual H2'!J50*Parameters!$C$26,0))))</f>
        <v>56.603773584905667</v>
      </c>
      <c r="K50" s="12">
        <f>IF(Control!$C$16="None",Parameters!$C$29,IF(Control!$C$16="Low (100 bar)",'Actual H2'!K50*Parameters!$C$28,IF(Control!$C$16="Medium (350 bar)",'Actual H2'!K50*Parameters!$C$27,IF(Control!$C$16="High (700 bar)",'Actual H2'!K50*Parameters!$C$26,0))))</f>
        <v>56.603773584905667</v>
      </c>
      <c r="L50" s="12">
        <f>IF(Control!$C$16="None",Parameters!$C$29,IF(Control!$C$16="Low (100 bar)",'Actual H2'!L50*Parameters!$C$28,IF(Control!$C$16="Medium (350 bar)",'Actual H2'!L50*Parameters!$C$27,IF(Control!$C$16="High (700 bar)",'Actual H2'!L50*Parameters!$C$26,0))))</f>
        <v>56.603773584905667</v>
      </c>
      <c r="M50" s="12">
        <f>IF(Control!$C$16="None",Parameters!$C$29,IF(Control!$C$16="Low (100 bar)",'Actual H2'!M50*Parameters!$C$28,IF(Control!$C$16="Medium (350 bar)",'Actual H2'!M50*Parameters!$C$27,IF(Control!$C$16="High (700 bar)",'Actual H2'!M50*Parameters!$C$26,0))))</f>
        <v>56.603773584905667</v>
      </c>
      <c r="N50" s="12">
        <f>IF(Control!$C$16="None",Parameters!$C$29,IF(Control!$C$16="Low (100 bar)",'Actual H2'!N50*Parameters!$C$28,IF(Control!$C$16="Medium (350 bar)",'Actual H2'!N50*Parameters!$C$27,IF(Control!$C$16="High (700 bar)",'Actual H2'!N50*Parameters!$C$26,0))))</f>
        <v>56.603773584905667</v>
      </c>
      <c r="O50" s="12">
        <f>IF(Control!$C$16="None",Parameters!$C$29,IF(Control!$C$16="Low (100 bar)",'Actual H2'!O50*Parameters!$C$28,IF(Control!$C$16="Medium (350 bar)",'Actual H2'!O50*Parameters!$C$27,IF(Control!$C$16="High (700 bar)",'Actual H2'!O50*Parameters!$C$26,0))))</f>
        <v>56.603773584905667</v>
      </c>
      <c r="P50" s="12">
        <f>IF(Control!$C$16="None",Parameters!$C$29,IF(Control!$C$16="Low (100 bar)",'Actual H2'!P50*Parameters!$C$28,IF(Control!$C$16="Medium (350 bar)",'Actual H2'!P50*Parameters!$C$27,IF(Control!$C$16="High (700 bar)",'Actual H2'!P50*Parameters!$C$26,0))))</f>
        <v>56.603773584905667</v>
      </c>
      <c r="Q50" s="12">
        <f>IF(Control!$C$16="None",Parameters!$C$29,IF(Control!$C$16="Low (100 bar)",'Actual H2'!Q50*Parameters!$C$28,IF(Control!$C$16="Medium (350 bar)",'Actual H2'!Q50*Parameters!$C$27,IF(Control!$C$16="High (700 bar)",'Actual H2'!Q50*Parameters!$C$26,0))))</f>
        <v>56.603773584905667</v>
      </c>
      <c r="R50" s="12">
        <f>IF(Control!$C$16="None",Parameters!$C$29,IF(Control!$C$16="Low (100 bar)",'Actual H2'!R50*Parameters!$C$28,IF(Control!$C$16="Medium (350 bar)",'Actual H2'!R50*Parameters!$C$27,IF(Control!$C$16="High (700 bar)",'Actual H2'!R50*Parameters!$C$26,0))))</f>
        <v>56.603773584905667</v>
      </c>
      <c r="S50" s="12">
        <f>IF(Control!$C$16="None",Parameters!$C$29,IF(Control!$C$16="Low (100 bar)",'Actual H2'!S50*Parameters!$C$28,IF(Control!$C$16="Medium (350 bar)",'Actual H2'!S50*Parameters!$C$27,IF(Control!$C$16="High (700 bar)",'Actual H2'!S50*Parameters!$C$26,0))))</f>
        <v>56.603773584905667</v>
      </c>
      <c r="T50" s="12">
        <f>IF(Control!$C$16="None",Parameters!$C$29,IF(Control!$C$16="Low (100 bar)",'Actual H2'!T50*Parameters!$C$28,IF(Control!$C$16="Medium (350 bar)",'Actual H2'!T50*Parameters!$C$27,IF(Control!$C$16="High (700 bar)",'Actual H2'!T50*Parameters!$C$26,0))))</f>
        <v>56.603773584905667</v>
      </c>
      <c r="U50" s="12">
        <f>IF(Control!$C$16="None",Parameters!$C$29,IF(Control!$C$16="Low (100 bar)",'Actual H2'!U50*Parameters!$C$28,IF(Control!$C$16="Medium (350 bar)",'Actual H2'!U50*Parameters!$C$27,IF(Control!$C$16="High (700 bar)",'Actual H2'!U50*Parameters!$C$26,0))))</f>
        <v>56.603773584905667</v>
      </c>
      <c r="V50" s="12">
        <f>IF(Control!$C$16="None",Parameters!$C$29,IF(Control!$C$16="Low (100 bar)",'Actual H2'!V50*Parameters!$C$28,IF(Control!$C$16="Medium (350 bar)",'Actual H2'!V50*Parameters!$C$27,IF(Control!$C$16="High (700 bar)",'Actual H2'!V50*Parameters!$C$26,0))))</f>
        <v>56.603773584905667</v>
      </c>
      <c r="W50" s="12">
        <f>IF(Control!$C$16="None",Parameters!$C$29,IF(Control!$C$16="Low (100 bar)",'Actual H2'!W50*Parameters!$C$28,IF(Control!$C$16="Medium (350 bar)",'Actual H2'!W50*Parameters!$C$27,IF(Control!$C$16="High (700 bar)",'Actual H2'!W50*Parameters!$C$26,0))))</f>
        <v>56.603773584905667</v>
      </c>
      <c r="X50" s="12">
        <f>IF(Control!$C$16="None",Parameters!$C$29,IF(Control!$C$16="Low (100 bar)",'Actual H2'!X50*Parameters!$C$28,IF(Control!$C$16="Medium (350 bar)",'Actual H2'!X50*Parameters!$C$27,IF(Control!$C$16="High (700 bar)",'Actual H2'!X50*Parameters!$C$26,0))))</f>
        <v>56.603773584905667</v>
      </c>
      <c r="Y50" s="12">
        <f>IF(Control!$C$16="None",Parameters!$C$29,IF(Control!$C$16="Low (100 bar)",'Actual H2'!Y50*Parameters!$C$28,IF(Control!$C$16="Medium (350 bar)",'Actual H2'!Y50*Parameters!$C$27,IF(Control!$C$16="High (700 bar)",'Actual H2'!Y50*Parameters!$C$26,0))))</f>
        <v>56.083018867924523</v>
      </c>
      <c r="Z50" s="12">
        <f>IF(Control!$C$16="None",Parameters!$C$29,IF(Control!$C$16="Low (100 bar)",'Actual H2'!Z50*Parameters!$C$28,IF(Control!$C$16="Medium (350 bar)",'Actual H2'!Z50*Parameters!$C$27,IF(Control!$C$16="High (700 bar)",'Actual H2'!Z50*Parameters!$C$26,0))))</f>
        <v>52.890566037735852</v>
      </c>
      <c r="AB50" s="7">
        <f t="shared" si="0"/>
        <v>1282.075471698113</v>
      </c>
    </row>
    <row r="51" spans="2:28" x14ac:dyDescent="0.2">
      <c r="B51" s="6">
        <v>44245</v>
      </c>
      <c r="C51" s="12">
        <f>IF(Control!$C$16="None",Parameters!$C$29,IF(Control!$C$16="Low (100 bar)",'Actual H2'!C51*Parameters!$C$28,IF(Control!$C$16="Medium (350 bar)",'Actual H2'!C51*Parameters!$C$27,IF(Control!$C$16="High (700 bar)",'Actual H2'!C51*Parameters!$C$26,0))))</f>
        <v>49.612075471698105</v>
      </c>
      <c r="D51" s="12">
        <f>IF(Control!$C$16="None",Parameters!$C$29,IF(Control!$C$16="Low (100 bar)",'Actual H2'!D51*Parameters!$C$28,IF(Control!$C$16="Medium (350 bar)",'Actual H2'!D51*Parameters!$C$27,IF(Control!$C$16="High (700 bar)",'Actual H2'!D51*Parameters!$C$26,0))))</f>
        <v>45.518490566037741</v>
      </c>
      <c r="E51" s="12">
        <f>IF(Control!$C$16="None",Parameters!$C$29,IF(Control!$C$16="Low (100 bar)",'Actual H2'!E51*Parameters!$C$28,IF(Control!$C$16="Medium (350 bar)",'Actual H2'!E51*Parameters!$C$27,IF(Control!$C$16="High (700 bar)",'Actual H2'!E51*Parameters!$C$26,0))))</f>
        <v>40.102641509433965</v>
      </c>
      <c r="F51" s="12">
        <f>IF(Control!$C$16="None",Parameters!$C$29,IF(Control!$C$16="Low (100 bar)",'Actual H2'!F51*Parameters!$C$28,IF(Control!$C$16="Medium (350 bar)",'Actual H2'!F51*Parameters!$C$27,IF(Control!$C$16="High (700 bar)",'Actual H2'!F51*Parameters!$C$26,0))))</f>
        <v>28.156981132075465</v>
      </c>
      <c r="G51" s="12">
        <f>IF(Control!$C$16="None",Parameters!$C$29,IF(Control!$C$16="Low (100 bar)",'Actual H2'!G51*Parameters!$C$28,IF(Control!$C$16="Medium (350 bar)",'Actual H2'!G51*Parameters!$C$27,IF(Control!$C$16="High (700 bar)",'Actual H2'!G51*Parameters!$C$26,0))))</f>
        <v>19.598490566037732</v>
      </c>
      <c r="H51" s="12">
        <f>IF(Control!$C$16="None",Parameters!$C$29,IF(Control!$C$16="Low (100 bar)",'Actual H2'!H51*Parameters!$C$28,IF(Control!$C$16="Medium (350 bar)",'Actual H2'!H51*Parameters!$C$27,IF(Control!$C$16="High (700 bar)",'Actual H2'!H51*Parameters!$C$26,0))))</f>
        <v>20.513207547169809</v>
      </c>
      <c r="I51" s="12">
        <f>IF(Control!$C$16="None",Parameters!$C$29,IF(Control!$C$16="Low (100 bar)",'Actual H2'!I51*Parameters!$C$28,IF(Control!$C$16="Medium (350 bar)",'Actual H2'!I51*Parameters!$C$27,IF(Control!$C$16="High (700 bar)",'Actual H2'!I51*Parameters!$C$26,0))))</f>
        <v>32.938867924528296</v>
      </c>
      <c r="J51" s="12">
        <f>IF(Control!$C$16="None",Parameters!$C$29,IF(Control!$C$16="Low (100 bar)",'Actual H2'!J51*Parameters!$C$28,IF(Control!$C$16="Medium (350 bar)",'Actual H2'!J51*Parameters!$C$27,IF(Control!$C$16="High (700 bar)",'Actual H2'!J51*Parameters!$C$26,0))))</f>
        <v>46.247547169811327</v>
      </c>
      <c r="K51" s="12">
        <f>IF(Control!$C$16="None",Parameters!$C$29,IF(Control!$C$16="Low (100 bar)",'Actual H2'!K51*Parameters!$C$28,IF(Control!$C$16="Medium (350 bar)",'Actual H2'!K51*Parameters!$C$27,IF(Control!$C$16="High (700 bar)",'Actual H2'!K51*Parameters!$C$26,0))))</f>
        <v>54.978113207547167</v>
      </c>
      <c r="L51" s="12">
        <f>IF(Control!$C$16="None",Parameters!$C$29,IF(Control!$C$16="Low (100 bar)",'Actual H2'!L51*Parameters!$C$28,IF(Control!$C$16="Medium (350 bar)",'Actual H2'!L51*Parameters!$C$27,IF(Control!$C$16="High (700 bar)",'Actual H2'!L51*Parameters!$C$26,0))))</f>
        <v>55.218113207547177</v>
      </c>
      <c r="M51" s="12">
        <f>IF(Control!$C$16="None",Parameters!$C$29,IF(Control!$C$16="Low (100 bar)",'Actual H2'!M51*Parameters!$C$28,IF(Control!$C$16="Medium (350 bar)",'Actual H2'!M51*Parameters!$C$27,IF(Control!$C$16="High (700 bar)",'Actual H2'!M51*Parameters!$C$26,0))))</f>
        <v>54.978113207547167</v>
      </c>
      <c r="N51" s="12">
        <f>IF(Control!$C$16="None",Parameters!$C$29,IF(Control!$C$16="Low (100 bar)",'Actual H2'!N51*Parameters!$C$28,IF(Control!$C$16="Medium (350 bar)",'Actual H2'!N51*Parameters!$C$27,IF(Control!$C$16="High (700 bar)",'Actual H2'!N51*Parameters!$C$26,0))))</f>
        <v>55.218113207547177</v>
      </c>
      <c r="O51" s="12">
        <f>IF(Control!$C$16="None",Parameters!$C$29,IF(Control!$C$16="Low (100 bar)",'Actual H2'!O51*Parameters!$C$28,IF(Control!$C$16="Medium (350 bar)",'Actual H2'!O51*Parameters!$C$27,IF(Control!$C$16="High (700 bar)",'Actual H2'!O51*Parameters!$C$26,0))))</f>
        <v>54.978113207547167</v>
      </c>
      <c r="P51" s="12">
        <f>IF(Control!$C$16="None",Parameters!$C$29,IF(Control!$C$16="Low (100 bar)",'Actual H2'!P51*Parameters!$C$28,IF(Control!$C$16="Medium (350 bar)",'Actual H2'!P51*Parameters!$C$27,IF(Control!$C$16="High (700 bar)",'Actual H2'!P51*Parameters!$C$26,0))))</f>
        <v>52.437735849056594</v>
      </c>
      <c r="Q51" s="12">
        <f>IF(Control!$C$16="None",Parameters!$C$29,IF(Control!$C$16="Low (100 bar)",'Actual H2'!Q51*Parameters!$C$28,IF(Control!$C$16="Medium (350 bar)",'Actual H2'!Q51*Parameters!$C$27,IF(Control!$C$16="High (700 bar)",'Actual H2'!Q51*Parameters!$C$26,0))))</f>
        <v>50.064905660377356</v>
      </c>
      <c r="R51" s="12">
        <f>IF(Control!$C$16="None",Parameters!$C$29,IF(Control!$C$16="Low (100 bar)",'Actual H2'!R51*Parameters!$C$28,IF(Control!$C$16="Medium (350 bar)",'Actual H2'!R51*Parameters!$C$27,IF(Control!$C$16="High (700 bar)",'Actual H2'!R51*Parameters!$C$26,0))))</f>
        <v>50.341132075471691</v>
      </c>
      <c r="S51" s="12">
        <f>IF(Control!$C$16="None",Parameters!$C$29,IF(Control!$C$16="Low (100 bar)",'Actual H2'!S51*Parameters!$C$28,IF(Control!$C$16="Medium (350 bar)",'Actual H2'!S51*Parameters!$C$27,IF(Control!$C$16="High (700 bar)",'Actual H2'!S51*Parameters!$C$26,0))))</f>
        <v>50.341132075471691</v>
      </c>
      <c r="T51" s="12">
        <f>IF(Control!$C$16="None",Parameters!$C$29,IF(Control!$C$16="Low (100 bar)",'Actual H2'!T51*Parameters!$C$28,IF(Control!$C$16="Medium (350 bar)",'Actual H2'!T51*Parameters!$C$27,IF(Control!$C$16="High (700 bar)",'Actual H2'!T51*Parameters!$C$26,0))))</f>
        <v>49.612075471698105</v>
      </c>
      <c r="U51" s="12">
        <f>IF(Control!$C$16="None",Parameters!$C$29,IF(Control!$C$16="Low (100 bar)",'Actual H2'!U51*Parameters!$C$28,IF(Control!$C$16="Medium (350 bar)",'Actual H2'!U51*Parameters!$C$27,IF(Control!$C$16="High (700 bar)",'Actual H2'!U51*Parameters!$C$26,0))))</f>
        <v>53.166792452830187</v>
      </c>
      <c r="V51" s="12">
        <f>IF(Control!$C$16="None",Parameters!$C$29,IF(Control!$C$16="Low (100 bar)",'Actual H2'!V51*Parameters!$C$28,IF(Control!$C$16="Medium (350 bar)",'Actual H2'!V51*Parameters!$C$27,IF(Control!$C$16="High (700 bar)",'Actual H2'!V51*Parameters!$C$26,0))))</f>
        <v>54.978113207547167</v>
      </c>
      <c r="W51" s="12">
        <f>IF(Control!$C$16="None",Parameters!$C$29,IF(Control!$C$16="Low (100 bar)",'Actual H2'!W51*Parameters!$C$28,IF(Control!$C$16="Medium (350 bar)",'Actual H2'!W51*Parameters!$C$27,IF(Control!$C$16="High (700 bar)",'Actual H2'!W51*Parameters!$C$26,0))))</f>
        <v>56.603773584905667</v>
      </c>
      <c r="X51" s="12">
        <f>IF(Control!$C$16="None",Parameters!$C$29,IF(Control!$C$16="Low (100 bar)",'Actual H2'!X51*Parameters!$C$28,IF(Control!$C$16="Medium (350 bar)",'Actual H2'!X51*Parameters!$C$27,IF(Control!$C$16="High (700 bar)",'Actual H2'!X51*Parameters!$C$26,0))))</f>
        <v>56.603773584905667</v>
      </c>
      <c r="Y51" s="12">
        <f>IF(Control!$C$16="None",Parameters!$C$29,IF(Control!$C$16="Low (100 bar)",'Actual H2'!Y51*Parameters!$C$28,IF(Control!$C$16="Medium (350 bar)",'Actual H2'!Y51*Parameters!$C$27,IF(Control!$C$16="High (700 bar)",'Actual H2'!Y51*Parameters!$C$26,0))))</f>
        <v>56.603773584905667</v>
      </c>
      <c r="Z51" s="12">
        <f>IF(Control!$C$16="None",Parameters!$C$29,IF(Control!$C$16="Low (100 bar)",'Actual H2'!Z51*Parameters!$C$28,IF(Control!$C$16="Medium (350 bar)",'Actual H2'!Z51*Parameters!$C$27,IF(Control!$C$16="High (700 bar)",'Actual H2'!Z51*Parameters!$C$26,0))))</f>
        <v>56.603773584905667</v>
      </c>
      <c r="AB51" s="7">
        <f t="shared" si="0"/>
        <v>1145.4158490566035</v>
      </c>
    </row>
    <row r="52" spans="2:28" x14ac:dyDescent="0.2">
      <c r="B52" s="6">
        <v>44246</v>
      </c>
      <c r="C52" s="12">
        <f>IF(Control!$C$16="None",Parameters!$C$29,IF(Control!$C$16="Low (100 bar)",'Actual H2'!C52*Parameters!$C$28,IF(Control!$C$16="Medium (350 bar)",'Actual H2'!C52*Parameters!$C$27,IF(Control!$C$16="High (700 bar)",'Actual H2'!C52*Parameters!$C$26,0))))</f>
        <v>56.603773584905667</v>
      </c>
      <c r="D52" s="12">
        <f>IF(Control!$C$16="None",Parameters!$C$29,IF(Control!$C$16="Low (100 bar)",'Actual H2'!D52*Parameters!$C$28,IF(Control!$C$16="Medium (350 bar)",'Actual H2'!D52*Parameters!$C$27,IF(Control!$C$16="High (700 bar)",'Actual H2'!D52*Parameters!$C$26,0))))</f>
        <v>55.20905660377359</v>
      </c>
      <c r="E52" s="12">
        <f>IF(Control!$C$16="None",Parameters!$C$29,IF(Control!$C$16="Low (100 bar)",'Actual H2'!E52*Parameters!$C$28,IF(Control!$C$16="Medium (350 bar)",'Actual H2'!E52*Parameters!$C$27,IF(Control!$C$16="High (700 bar)",'Actual H2'!E52*Parameters!$C$26,0))))</f>
        <v>46.247547169811327</v>
      </c>
      <c r="F52" s="12">
        <f>IF(Control!$C$16="None",Parameters!$C$29,IF(Control!$C$16="Low (100 bar)",'Actual H2'!F52*Parameters!$C$28,IF(Control!$C$16="Medium (350 bar)",'Actual H2'!F52*Parameters!$C$27,IF(Control!$C$16="High (700 bar)",'Actual H2'!F52*Parameters!$C$26,0))))</f>
        <v>37.901886792452828</v>
      </c>
      <c r="G52" s="12">
        <f>IF(Control!$C$16="None",Parameters!$C$29,IF(Control!$C$16="Low (100 bar)",'Actual H2'!G52*Parameters!$C$28,IF(Control!$C$16="Medium (350 bar)",'Actual H2'!G52*Parameters!$C$27,IF(Control!$C$16="High (700 bar)",'Actual H2'!G52*Parameters!$C$26,0))))</f>
        <v>45.518490566037741</v>
      </c>
      <c r="H52" s="12">
        <f>IF(Control!$C$16="None",Parameters!$C$29,IF(Control!$C$16="Low (100 bar)",'Actual H2'!H52*Parameters!$C$28,IF(Control!$C$16="Medium (350 bar)",'Actual H2'!H52*Parameters!$C$27,IF(Control!$C$16="High (700 bar)",'Actual H2'!H52*Parameters!$C$26,0))))</f>
        <v>50.341132075471691</v>
      </c>
      <c r="I52" s="12">
        <f>IF(Control!$C$16="None",Parameters!$C$29,IF(Control!$C$16="Low (100 bar)",'Actual H2'!I52*Parameters!$C$28,IF(Control!$C$16="Medium (350 bar)",'Actual H2'!I52*Parameters!$C$27,IF(Control!$C$16="High (700 bar)",'Actual H2'!I52*Parameters!$C$26,0))))</f>
        <v>56.250566037735851</v>
      </c>
      <c r="J52" s="12">
        <f>IF(Control!$C$16="None",Parameters!$C$29,IF(Control!$C$16="Low (100 bar)",'Actual H2'!J52*Parameters!$C$28,IF(Control!$C$16="Medium (350 bar)",'Actual H2'!J52*Parameters!$C$27,IF(Control!$C$16="High (700 bar)",'Actual H2'!J52*Parameters!$C$26,0))))</f>
        <v>56.603773584905667</v>
      </c>
      <c r="K52" s="12">
        <f>IF(Control!$C$16="None",Parameters!$C$29,IF(Control!$C$16="Low (100 bar)",'Actual H2'!K52*Parameters!$C$28,IF(Control!$C$16="Medium (350 bar)",'Actual H2'!K52*Parameters!$C$27,IF(Control!$C$16="High (700 bar)",'Actual H2'!K52*Parameters!$C$26,0))))</f>
        <v>56.603773584905667</v>
      </c>
      <c r="L52" s="12">
        <f>IF(Control!$C$16="None",Parameters!$C$29,IF(Control!$C$16="Low (100 bar)",'Actual H2'!L52*Parameters!$C$28,IF(Control!$C$16="Medium (350 bar)",'Actual H2'!L52*Parameters!$C$27,IF(Control!$C$16="High (700 bar)",'Actual H2'!L52*Parameters!$C$26,0))))</f>
        <v>56.603773584905667</v>
      </c>
      <c r="M52" s="12">
        <f>IF(Control!$C$16="None",Parameters!$C$29,IF(Control!$C$16="Low (100 bar)",'Actual H2'!M52*Parameters!$C$28,IF(Control!$C$16="Medium (350 bar)",'Actual H2'!M52*Parameters!$C$27,IF(Control!$C$16="High (700 bar)",'Actual H2'!M52*Parameters!$C$26,0))))</f>
        <v>56.603773584905667</v>
      </c>
      <c r="N52" s="12">
        <f>IF(Control!$C$16="None",Parameters!$C$29,IF(Control!$C$16="Low (100 bar)",'Actual H2'!N52*Parameters!$C$28,IF(Control!$C$16="Medium (350 bar)",'Actual H2'!N52*Parameters!$C$27,IF(Control!$C$16="High (700 bar)",'Actual H2'!N52*Parameters!$C$26,0))))</f>
        <v>56.603773584905667</v>
      </c>
      <c r="O52" s="12">
        <f>IF(Control!$C$16="None",Parameters!$C$29,IF(Control!$C$16="Low (100 bar)",'Actual H2'!O52*Parameters!$C$28,IF(Control!$C$16="Medium (350 bar)",'Actual H2'!O52*Parameters!$C$27,IF(Control!$C$16="High (700 bar)",'Actual H2'!O52*Parameters!$C$26,0))))</f>
        <v>56.603773584905667</v>
      </c>
      <c r="P52" s="12">
        <f>IF(Control!$C$16="None",Parameters!$C$29,IF(Control!$C$16="Low (100 bar)",'Actual H2'!P52*Parameters!$C$28,IF(Control!$C$16="Medium (350 bar)",'Actual H2'!P52*Parameters!$C$27,IF(Control!$C$16="High (700 bar)",'Actual H2'!P52*Parameters!$C$26,0))))</f>
        <v>56.603773584905667</v>
      </c>
      <c r="Q52" s="12">
        <f>IF(Control!$C$16="None",Parameters!$C$29,IF(Control!$C$16="Low (100 bar)",'Actual H2'!Q52*Parameters!$C$28,IF(Control!$C$16="Medium (350 bar)",'Actual H2'!Q52*Parameters!$C$27,IF(Control!$C$16="High (700 bar)",'Actual H2'!Q52*Parameters!$C$26,0))))</f>
        <v>56.603773584905667</v>
      </c>
      <c r="R52" s="12">
        <f>IF(Control!$C$16="None",Parameters!$C$29,IF(Control!$C$16="Low (100 bar)",'Actual H2'!R52*Parameters!$C$28,IF(Control!$C$16="Medium (350 bar)",'Actual H2'!R52*Parameters!$C$27,IF(Control!$C$16="High (700 bar)",'Actual H2'!R52*Parameters!$C$26,0))))</f>
        <v>56.603773584905667</v>
      </c>
      <c r="S52" s="12">
        <f>IF(Control!$C$16="None",Parameters!$C$29,IF(Control!$C$16="Low (100 bar)",'Actual H2'!S52*Parameters!$C$28,IF(Control!$C$16="Medium (350 bar)",'Actual H2'!S52*Parameters!$C$27,IF(Control!$C$16="High (700 bar)",'Actual H2'!S52*Parameters!$C$26,0))))</f>
        <v>56.603773584905667</v>
      </c>
      <c r="T52" s="12">
        <f>IF(Control!$C$16="None",Parameters!$C$29,IF(Control!$C$16="Low (100 bar)",'Actual H2'!T52*Parameters!$C$28,IF(Control!$C$16="Medium (350 bar)",'Actual H2'!T52*Parameters!$C$27,IF(Control!$C$16="High (700 bar)",'Actual H2'!T52*Parameters!$C$26,0))))</f>
        <v>56.603773584905667</v>
      </c>
      <c r="U52" s="12">
        <f>IF(Control!$C$16="None",Parameters!$C$29,IF(Control!$C$16="Low (100 bar)",'Actual H2'!U52*Parameters!$C$28,IF(Control!$C$16="Medium (350 bar)",'Actual H2'!U52*Parameters!$C$27,IF(Control!$C$16="High (700 bar)",'Actual H2'!U52*Parameters!$C$26,0))))</f>
        <v>56.313962264150945</v>
      </c>
      <c r="V52" s="12">
        <f>IF(Control!$C$16="None",Parameters!$C$29,IF(Control!$C$16="Low (100 bar)",'Actual H2'!V52*Parameters!$C$28,IF(Control!$C$16="Medium (350 bar)",'Actual H2'!V52*Parameters!$C$27,IF(Control!$C$16="High (700 bar)",'Actual H2'!V52*Parameters!$C$26,0))))</f>
        <v>54.701886792452825</v>
      </c>
      <c r="W52" s="12">
        <f>IF(Control!$C$16="None",Parameters!$C$29,IF(Control!$C$16="Low (100 bar)",'Actual H2'!W52*Parameters!$C$28,IF(Control!$C$16="Medium (350 bar)",'Actual H2'!W52*Parameters!$C$27,IF(Control!$C$16="High (700 bar)",'Actual H2'!W52*Parameters!$C$26,0))))</f>
        <v>56.323018867924539</v>
      </c>
      <c r="X52" s="12">
        <f>IF(Control!$C$16="None",Parameters!$C$29,IF(Control!$C$16="Low (100 bar)",'Actual H2'!X52*Parameters!$C$28,IF(Control!$C$16="Medium (350 bar)",'Actual H2'!X52*Parameters!$C$27,IF(Control!$C$16="High (700 bar)",'Actual H2'!X52*Parameters!$C$26,0))))</f>
        <v>56.313962264150945</v>
      </c>
      <c r="Y52" s="12">
        <f>IF(Control!$C$16="None",Parameters!$C$29,IF(Control!$C$16="Low (100 bar)",'Actual H2'!Y52*Parameters!$C$28,IF(Control!$C$16="Medium (350 bar)",'Actual H2'!Y52*Parameters!$C$27,IF(Control!$C$16="High (700 bar)",'Actual H2'!Y52*Parameters!$C$26,0))))</f>
        <v>56.603773584905667</v>
      </c>
      <c r="Z52" s="12">
        <f>IF(Control!$C$16="None",Parameters!$C$29,IF(Control!$C$16="Low (100 bar)",'Actual H2'!Z52*Parameters!$C$28,IF(Control!$C$16="Medium (350 bar)",'Actual H2'!Z52*Parameters!$C$27,IF(Control!$C$16="High (700 bar)",'Actual H2'!Z52*Parameters!$C$26,0))))</f>
        <v>56.313962264150945</v>
      </c>
      <c r="AB52" s="7">
        <f t="shared" si="0"/>
        <v>1307.2845283018862</v>
      </c>
    </row>
    <row r="53" spans="2:28" x14ac:dyDescent="0.2">
      <c r="B53" s="6">
        <v>44247</v>
      </c>
      <c r="C53" s="12">
        <f>IF(Control!$C$16="None",Parameters!$C$29,IF(Control!$C$16="Low (100 bar)",'Actual H2'!C53*Parameters!$C$28,IF(Control!$C$16="Medium (350 bar)",'Actual H2'!C53*Parameters!$C$27,IF(Control!$C$16="High (700 bar)",'Actual H2'!C53*Parameters!$C$26,0))))</f>
        <v>55.218113207547177</v>
      </c>
      <c r="D53" s="12">
        <f>IF(Control!$C$16="None",Parameters!$C$29,IF(Control!$C$16="Low (100 bar)",'Actual H2'!D53*Parameters!$C$28,IF(Control!$C$16="Medium (350 bar)",'Actual H2'!D53*Parameters!$C$27,IF(Control!$C$16="High (700 bar)",'Actual H2'!D53*Parameters!$C$26,0))))</f>
        <v>55.20905660377359</v>
      </c>
      <c r="E53" s="12">
        <f>IF(Control!$C$16="None",Parameters!$C$29,IF(Control!$C$16="Low (100 bar)",'Actual H2'!E53*Parameters!$C$28,IF(Control!$C$16="Medium (350 bar)",'Actual H2'!E53*Parameters!$C$27,IF(Control!$C$16="High (700 bar)",'Actual H2'!E53*Parameters!$C$26,0))))</f>
        <v>54.701886792452825</v>
      </c>
      <c r="F53" s="12">
        <f>IF(Control!$C$16="None",Parameters!$C$29,IF(Control!$C$16="Low (100 bar)",'Actual H2'!F53*Parameters!$C$28,IF(Control!$C$16="Medium (350 bar)",'Actual H2'!F53*Parameters!$C$27,IF(Control!$C$16="High (700 bar)",'Actual H2'!F53*Parameters!$C$26,0))))</f>
        <v>50.341132075471691</v>
      </c>
      <c r="G53" s="12">
        <f>IF(Control!$C$16="None",Parameters!$C$29,IF(Control!$C$16="Low (100 bar)",'Actual H2'!G53*Parameters!$C$28,IF(Control!$C$16="Medium (350 bar)",'Actual H2'!G53*Parameters!$C$27,IF(Control!$C$16="High (700 bar)",'Actual H2'!G53*Parameters!$C$26,0))))</f>
        <v>45.518490566037741</v>
      </c>
      <c r="H53" s="12">
        <f>IF(Control!$C$16="None",Parameters!$C$29,IF(Control!$C$16="Low (100 bar)",'Actual H2'!H53*Parameters!$C$28,IF(Control!$C$16="Medium (350 bar)",'Actual H2'!H53*Parameters!$C$27,IF(Control!$C$16="High (700 bar)",'Actual H2'!H53*Parameters!$C$26,0))))</f>
        <v>40.102641509433965</v>
      </c>
      <c r="I53" s="12">
        <f>IF(Control!$C$16="None",Parameters!$C$29,IF(Control!$C$16="Low (100 bar)",'Actual H2'!I53*Parameters!$C$28,IF(Control!$C$16="Medium (350 bar)",'Actual H2'!I53*Parameters!$C$27,IF(Control!$C$16="High (700 bar)",'Actual H2'!I53*Parameters!$C$26,0))))</f>
        <v>30.357735849056599</v>
      </c>
      <c r="J53" s="12">
        <f>IF(Control!$C$16="None",Parameters!$C$29,IF(Control!$C$16="Low (100 bar)",'Actual H2'!J53*Parameters!$C$28,IF(Control!$C$16="Medium (350 bar)",'Actual H2'!J53*Parameters!$C$27,IF(Control!$C$16="High (700 bar)",'Actual H2'!J53*Parameters!$C$26,0))))</f>
        <v>30.357735849056599</v>
      </c>
      <c r="K53" s="12">
        <f>IF(Control!$C$16="None",Parameters!$C$29,IF(Control!$C$16="Low (100 bar)",'Actual H2'!K53*Parameters!$C$28,IF(Control!$C$16="Medium (350 bar)",'Actual H2'!K53*Parameters!$C$27,IF(Control!$C$16="High (700 bar)",'Actual H2'!K53*Parameters!$C$26,0))))</f>
        <v>21.554716981132074</v>
      </c>
      <c r="L53" s="12">
        <f>IF(Control!$C$16="None",Parameters!$C$29,IF(Control!$C$16="Low (100 bar)",'Actual H2'!L53*Parameters!$C$28,IF(Control!$C$16="Medium (350 bar)",'Actual H2'!L53*Parameters!$C$27,IF(Control!$C$16="High (700 bar)",'Actual H2'!L53*Parameters!$C$26,0))))</f>
        <v>15.939622641509436</v>
      </c>
      <c r="M53" s="12">
        <f>IF(Control!$C$16="None",Parameters!$C$29,IF(Control!$C$16="Low (100 bar)",'Actual H2'!M53*Parameters!$C$28,IF(Control!$C$16="Medium (350 bar)",'Actual H2'!M53*Parameters!$C$27,IF(Control!$C$16="High (700 bar)",'Actual H2'!M53*Parameters!$C$26,0))))</f>
        <v>13.616603773584908</v>
      </c>
      <c r="N53" s="12">
        <f>IF(Control!$C$16="None",Parameters!$C$29,IF(Control!$C$16="Low (100 bar)",'Actual H2'!N53*Parameters!$C$28,IF(Control!$C$16="Medium (350 bar)",'Actual H2'!N53*Parameters!$C$27,IF(Control!$C$16="High (700 bar)",'Actual H2'!N53*Parameters!$C$26,0))))</f>
        <v>20.513207547169809</v>
      </c>
      <c r="O53" s="12">
        <f>IF(Control!$C$16="None",Parameters!$C$29,IF(Control!$C$16="Low (100 bar)",'Actual H2'!O53*Parameters!$C$28,IF(Control!$C$16="Medium (350 bar)",'Actual H2'!O53*Parameters!$C$27,IF(Control!$C$16="High (700 bar)",'Actual H2'!O53*Parameters!$C$26,0))))</f>
        <v>35.139622641509433</v>
      </c>
      <c r="P53" s="12">
        <f>IF(Control!$C$16="None",Parameters!$C$29,IF(Control!$C$16="Low (100 bar)",'Actual H2'!P53*Parameters!$C$28,IF(Control!$C$16="Medium (350 bar)",'Actual H2'!P53*Parameters!$C$27,IF(Control!$C$16="High (700 bar)",'Actual H2'!P53*Parameters!$C$26,0))))</f>
        <v>45.518490566037741</v>
      </c>
      <c r="Q53" s="12">
        <f>IF(Control!$C$16="None",Parameters!$C$29,IF(Control!$C$16="Low (100 bar)",'Actual H2'!Q53*Parameters!$C$28,IF(Control!$C$16="Medium (350 bar)",'Actual H2'!Q53*Parameters!$C$27,IF(Control!$C$16="High (700 bar)",'Actual H2'!Q53*Parameters!$C$26,0))))</f>
        <v>52.890566037735852</v>
      </c>
      <c r="R53" s="12">
        <f>IF(Control!$C$16="None",Parameters!$C$29,IF(Control!$C$16="Low (100 bar)",'Actual H2'!R53*Parameters!$C$28,IF(Control!$C$16="Medium (350 bar)",'Actual H2'!R53*Parameters!$C$27,IF(Control!$C$16="High (700 bar)",'Actual H2'!R53*Parameters!$C$26,0))))</f>
        <v>56.603773584905667</v>
      </c>
      <c r="S53" s="12">
        <f>IF(Control!$C$16="None",Parameters!$C$29,IF(Control!$C$16="Low (100 bar)",'Actual H2'!S53*Parameters!$C$28,IF(Control!$C$16="Medium (350 bar)",'Actual H2'!S53*Parameters!$C$27,IF(Control!$C$16="High (700 bar)",'Actual H2'!S53*Parameters!$C$26,0))))</f>
        <v>56.603773584905667</v>
      </c>
      <c r="T53" s="12">
        <f>IF(Control!$C$16="None",Parameters!$C$29,IF(Control!$C$16="Low (100 bar)",'Actual H2'!T53*Parameters!$C$28,IF(Control!$C$16="Medium (350 bar)",'Actual H2'!T53*Parameters!$C$27,IF(Control!$C$16="High (700 bar)",'Actual H2'!T53*Parameters!$C$26,0))))</f>
        <v>56.603773584905667</v>
      </c>
      <c r="U53" s="12">
        <f>IF(Control!$C$16="None",Parameters!$C$29,IF(Control!$C$16="Low (100 bar)",'Actual H2'!U53*Parameters!$C$28,IF(Control!$C$16="Medium (350 bar)",'Actual H2'!U53*Parameters!$C$27,IF(Control!$C$16="High (700 bar)",'Actual H2'!U53*Parameters!$C$26,0))))</f>
        <v>56.603773584905667</v>
      </c>
      <c r="V53" s="12">
        <f>IF(Control!$C$16="None",Parameters!$C$29,IF(Control!$C$16="Low (100 bar)",'Actual H2'!V53*Parameters!$C$28,IF(Control!$C$16="Medium (350 bar)",'Actual H2'!V53*Parameters!$C$27,IF(Control!$C$16="High (700 bar)",'Actual H2'!V53*Parameters!$C$26,0))))</f>
        <v>56.603773584905667</v>
      </c>
      <c r="W53" s="12">
        <f>IF(Control!$C$16="None",Parameters!$C$29,IF(Control!$C$16="Low (100 bar)",'Actual H2'!W53*Parameters!$C$28,IF(Control!$C$16="Medium (350 bar)",'Actual H2'!W53*Parameters!$C$27,IF(Control!$C$16="High (700 bar)",'Actual H2'!W53*Parameters!$C$26,0))))</f>
        <v>56.603773584905667</v>
      </c>
      <c r="X53" s="12">
        <f>IF(Control!$C$16="None",Parameters!$C$29,IF(Control!$C$16="Low (100 bar)",'Actual H2'!X53*Parameters!$C$28,IF(Control!$C$16="Medium (350 bar)",'Actual H2'!X53*Parameters!$C$27,IF(Control!$C$16="High (700 bar)",'Actual H2'!X53*Parameters!$C$26,0))))</f>
        <v>56.603773584905667</v>
      </c>
      <c r="Y53" s="12">
        <f>IF(Control!$C$16="None",Parameters!$C$29,IF(Control!$C$16="Low (100 bar)",'Actual H2'!Y53*Parameters!$C$28,IF(Control!$C$16="Medium (350 bar)",'Actual H2'!Y53*Parameters!$C$27,IF(Control!$C$16="High (700 bar)",'Actual H2'!Y53*Parameters!$C$26,0))))</f>
        <v>56.603773584905667</v>
      </c>
      <c r="Z53" s="12">
        <f>IF(Control!$C$16="None",Parameters!$C$29,IF(Control!$C$16="Low (100 bar)",'Actual H2'!Z53*Parameters!$C$28,IF(Control!$C$16="Medium (350 bar)",'Actual H2'!Z53*Parameters!$C$27,IF(Control!$C$16="High (700 bar)",'Actual H2'!Z53*Parameters!$C$26,0))))</f>
        <v>56.603773584905667</v>
      </c>
      <c r="AB53" s="7">
        <f t="shared" si="0"/>
        <v>1076.4135849056604</v>
      </c>
    </row>
    <row r="54" spans="2:28" x14ac:dyDescent="0.2">
      <c r="B54" s="6">
        <v>44248</v>
      </c>
      <c r="C54" s="12">
        <f>IF(Control!$C$16="None",Parameters!$C$29,IF(Control!$C$16="Low (100 bar)",'Actual H2'!C54*Parameters!$C$28,IF(Control!$C$16="Medium (350 bar)",'Actual H2'!C54*Parameters!$C$27,IF(Control!$C$16="High (700 bar)",'Actual H2'!C54*Parameters!$C$26,0))))</f>
        <v>56.603773584905667</v>
      </c>
      <c r="D54" s="12">
        <f>IF(Control!$C$16="None",Parameters!$C$29,IF(Control!$C$16="Low (100 bar)",'Actual H2'!D54*Parameters!$C$28,IF(Control!$C$16="Medium (350 bar)",'Actual H2'!D54*Parameters!$C$27,IF(Control!$C$16="High (700 bar)",'Actual H2'!D54*Parameters!$C$26,0))))</f>
        <v>56.603773584905667</v>
      </c>
      <c r="E54" s="12">
        <f>IF(Control!$C$16="None",Parameters!$C$29,IF(Control!$C$16="Low (100 bar)",'Actual H2'!E54*Parameters!$C$28,IF(Control!$C$16="Medium (350 bar)",'Actual H2'!E54*Parameters!$C$27,IF(Control!$C$16="High (700 bar)",'Actual H2'!E54*Parameters!$C$26,0))))</f>
        <v>56.603773584905667</v>
      </c>
      <c r="F54" s="12">
        <f>IF(Control!$C$16="None",Parameters!$C$29,IF(Control!$C$16="Low (100 bar)",'Actual H2'!F54*Parameters!$C$28,IF(Control!$C$16="Medium (350 bar)",'Actual H2'!F54*Parameters!$C$27,IF(Control!$C$16="High (700 bar)",'Actual H2'!F54*Parameters!$C$26,0))))</f>
        <v>56.603773584905667</v>
      </c>
      <c r="G54" s="12">
        <f>IF(Control!$C$16="None",Parameters!$C$29,IF(Control!$C$16="Low (100 bar)",'Actual H2'!G54*Parameters!$C$28,IF(Control!$C$16="Medium (350 bar)",'Actual H2'!G54*Parameters!$C$27,IF(Control!$C$16="High (700 bar)",'Actual H2'!G54*Parameters!$C$26,0))))</f>
        <v>56.603773584905667</v>
      </c>
      <c r="H54" s="12">
        <f>IF(Control!$C$16="None",Parameters!$C$29,IF(Control!$C$16="Low (100 bar)",'Actual H2'!H54*Parameters!$C$28,IF(Control!$C$16="Medium (350 bar)",'Actual H2'!H54*Parameters!$C$27,IF(Control!$C$16="High (700 bar)",'Actual H2'!H54*Parameters!$C$26,0))))</f>
        <v>56.603773584905667</v>
      </c>
      <c r="I54" s="12">
        <f>IF(Control!$C$16="None",Parameters!$C$29,IF(Control!$C$16="Low (100 bar)",'Actual H2'!I54*Parameters!$C$28,IF(Control!$C$16="Medium (350 bar)",'Actual H2'!I54*Parameters!$C$27,IF(Control!$C$16="High (700 bar)",'Actual H2'!I54*Parameters!$C$26,0))))</f>
        <v>56.603773584905667</v>
      </c>
      <c r="J54" s="12">
        <f>IF(Control!$C$16="None",Parameters!$C$29,IF(Control!$C$16="Low (100 bar)",'Actual H2'!J54*Parameters!$C$28,IF(Control!$C$16="Medium (350 bar)",'Actual H2'!J54*Parameters!$C$27,IF(Control!$C$16="High (700 bar)",'Actual H2'!J54*Parameters!$C$26,0))))</f>
        <v>56.603773584905667</v>
      </c>
      <c r="K54" s="12">
        <f>IF(Control!$C$16="None",Parameters!$C$29,IF(Control!$C$16="Low (100 bar)",'Actual H2'!K54*Parameters!$C$28,IF(Control!$C$16="Medium (350 bar)",'Actual H2'!K54*Parameters!$C$27,IF(Control!$C$16="High (700 bar)",'Actual H2'!K54*Parameters!$C$26,0))))</f>
        <v>56.603773584905667</v>
      </c>
      <c r="L54" s="12">
        <f>IF(Control!$C$16="None",Parameters!$C$29,IF(Control!$C$16="Low (100 bar)",'Actual H2'!L54*Parameters!$C$28,IF(Control!$C$16="Medium (350 bar)",'Actual H2'!L54*Parameters!$C$27,IF(Control!$C$16="High (700 bar)",'Actual H2'!L54*Parameters!$C$26,0))))</f>
        <v>56.603773584905667</v>
      </c>
      <c r="M54" s="12">
        <f>IF(Control!$C$16="None",Parameters!$C$29,IF(Control!$C$16="Low (100 bar)",'Actual H2'!M54*Parameters!$C$28,IF(Control!$C$16="Medium (350 bar)",'Actual H2'!M54*Parameters!$C$27,IF(Control!$C$16="High (700 bar)",'Actual H2'!M54*Parameters!$C$26,0))))</f>
        <v>56.603773584905667</v>
      </c>
      <c r="N54" s="12">
        <f>IF(Control!$C$16="None",Parameters!$C$29,IF(Control!$C$16="Low (100 bar)",'Actual H2'!N54*Parameters!$C$28,IF(Control!$C$16="Medium (350 bar)",'Actual H2'!N54*Parameters!$C$27,IF(Control!$C$16="High (700 bar)",'Actual H2'!N54*Parameters!$C$26,0))))</f>
        <v>56.603773584905667</v>
      </c>
      <c r="O54" s="12">
        <f>IF(Control!$C$16="None",Parameters!$C$29,IF(Control!$C$16="Low (100 bar)",'Actual H2'!O54*Parameters!$C$28,IF(Control!$C$16="Medium (350 bar)",'Actual H2'!O54*Parameters!$C$27,IF(Control!$C$16="High (700 bar)",'Actual H2'!O54*Parameters!$C$26,0))))</f>
        <v>56.603773584905667</v>
      </c>
      <c r="P54" s="12">
        <f>IF(Control!$C$16="None",Parameters!$C$29,IF(Control!$C$16="Low (100 bar)",'Actual H2'!P54*Parameters!$C$28,IF(Control!$C$16="Medium (350 bar)",'Actual H2'!P54*Parameters!$C$27,IF(Control!$C$16="High (700 bar)",'Actual H2'!P54*Parameters!$C$26,0))))</f>
        <v>56.603773584905667</v>
      </c>
      <c r="Q54" s="12">
        <f>IF(Control!$C$16="None",Parameters!$C$29,IF(Control!$C$16="Low (100 bar)",'Actual H2'!Q54*Parameters!$C$28,IF(Control!$C$16="Medium (350 bar)",'Actual H2'!Q54*Parameters!$C$27,IF(Control!$C$16="High (700 bar)",'Actual H2'!Q54*Parameters!$C$26,0))))</f>
        <v>56.603773584905667</v>
      </c>
      <c r="R54" s="12">
        <f>IF(Control!$C$16="None",Parameters!$C$29,IF(Control!$C$16="Low (100 bar)",'Actual H2'!R54*Parameters!$C$28,IF(Control!$C$16="Medium (350 bar)",'Actual H2'!R54*Parameters!$C$27,IF(Control!$C$16="High (700 bar)",'Actual H2'!R54*Parameters!$C$26,0))))</f>
        <v>56.603773584905667</v>
      </c>
      <c r="S54" s="12">
        <f>IF(Control!$C$16="None",Parameters!$C$29,IF(Control!$C$16="Low (100 bar)",'Actual H2'!S54*Parameters!$C$28,IF(Control!$C$16="Medium (350 bar)",'Actual H2'!S54*Parameters!$C$27,IF(Control!$C$16="High (700 bar)",'Actual H2'!S54*Parameters!$C$26,0))))</f>
        <v>56.603773584905667</v>
      </c>
      <c r="T54" s="12">
        <f>IF(Control!$C$16="None",Parameters!$C$29,IF(Control!$C$16="Low (100 bar)",'Actual H2'!T54*Parameters!$C$28,IF(Control!$C$16="Medium (350 bar)",'Actual H2'!T54*Parameters!$C$27,IF(Control!$C$16="High (700 bar)",'Actual H2'!T54*Parameters!$C$26,0))))</f>
        <v>56.313962264150945</v>
      </c>
      <c r="U54" s="12">
        <f>IF(Control!$C$16="None",Parameters!$C$29,IF(Control!$C$16="Low (100 bar)",'Actual H2'!U54*Parameters!$C$28,IF(Control!$C$16="Medium (350 bar)",'Actual H2'!U54*Parameters!$C$27,IF(Control!$C$16="High (700 bar)",'Actual H2'!U54*Parameters!$C$26,0))))</f>
        <v>54.701886792452825</v>
      </c>
      <c r="V54" s="12">
        <f>IF(Control!$C$16="None",Parameters!$C$29,IF(Control!$C$16="Low (100 bar)",'Actual H2'!V54*Parameters!$C$28,IF(Control!$C$16="Medium (350 bar)",'Actual H2'!V54*Parameters!$C$27,IF(Control!$C$16="High (700 bar)",'Actual H2'!V54*Parameters!$C$26,0))))</f>
        <v>52.437735849056594</v>
      </c>
      <c r="W54" s="12">
        <f>IF(Control!$C$16="None",Parameters!$C$29,IF(Control!$C$16="Low (100 bar)",'Actual H2'!W54*Parameters!$C$28,IF(Control!$C$16="Medium (350 bar)",'Actual H2'!W54*Parameters!$C$27,IF(Control!$C$16="High (700 bar)",'Actual H2'!W54*Parameters!$C$26,0))))</f>
        <v>46.247547169811327</v>
      </c>
      <c r="X54" s="12">
        <f>IF(Control!$C$16="None",Parameters!$C$29,IF(Control!$C$16="Low (100 bar)",'Actual H2'!X54*Parameters!$C$28,IF(Control!$C$16="Medium (350 bar)",'Actual H2'!X54*Parameters!$C$27,IF(Control!$C$16="High (700 bar)",'Actual H2'!X54*Parameters!$C$26,0))))</f>
        <v>45.971320754716984</v>
      </c>
      <c r="Y54" s="12">
        <f>IF(Control!$C$16="None",Parameters!$C$29,IF(Control!$C$16="Low (100 bar)",'Actual H2'!Y54*Parameters!$C$28,IF(Control!$C$16="Medium (350 bar)",'Actual H2'!Y54*Parameters!$C$27,IF(Control!$C$16="High (700 bar)",'Actual H2'!Y54*Parameters!$C$26,0))))</f>
        <v>45.518490566037741</v>
      </c>
      <c r="Z54" s="12">
        <f>IF(Control!$C$16="None",Parameters!$C$29,IF(Control!$C$16="Low (100 bar)",'Actual H2'!Z54*Parameters!$C$28,IF(Control!$C$16="Medium (350 bar)",'Actual H2'!Z54*Parameters!$C$27,IF(Control!$C$16="High (700 bar)",'Actual H2'!Z54*Parameters!$C$26,0))))</f>
        <v>41.261886792452835</v>
      </c>
      <c r="AB54" s="7">
        <f t="shared" si="0"/>
        <v>1304.716981132075</v>
      </c>
    </row>
    <row r="55" spans="2:28" x14ac:dyDescent="0.2">
      <c r="B55" s="6">
        <v>44249</v>
      </c>
      <c r="C55" s="12">
        <f>IF(Control!$C$16="None",Parameters!$C$29,IF(Control!$C$16="Low (100 bar)",'Actual H2'!C55*Parameters!$C$28,IF(Control!$C$16="Medium (350 bar)",'Actual H2'!C55*Parameters!$C$27,IF(Control!$C$16="High (700 bar)",'Actual H2'!C55*Parameters!$C$26,0))))</f>
        <v>39.079245283018864</v>
      </c>
      <c r="D55" s="12">
        <f>IF(Control!$C$16="None",Parameters!$C$29,IF(Control!$C$16="Low (100 bar)",'Actual H2'!D55*Parameters!$C$28,IF(Control!$C$16="Medium (350 bar)",'Actual H2'!D55*Parameters!$C$27,IF(Control!$C$16="High (700 bar)",'Actual H2'!D55*Parameters!$C$26,0))))</f>
        <v>34.116226415094346</v>
      </c>
      <c r="E55" s="12">
        <f>IF(Control!$C$16="None",Parameters!$C$29,IF(Control!$C$16="Low (100 bar)",'Actual H2'!E55*Parameters!$C$28,IF(Control!$C$16="Medium (350 bar)",'Actual H2'!E55*Parameters!$C$27,IF(Control!$C$16="High (700 bar)",'Actual H2'!E55*Parameters!$C$26,0))))</f>
        <v>30.357735849056599</v>
      </c>
      <c r="F55" s="12">
        <f>IF(Control!$C$16="None",Parameters!$C$29,IF(Control!$C$16="Low (100 bar)",'Actual H2'!F55*Parameters!$C$28,IF(Control!$C$16="Medium (350 bar)",'Actual H2'!F55*Parameters!$C$27,IF(Control!$C$16="High (700 bar)",'Actual H2'!F55*Parameters!$C$26,0))))</f>
        <v>26.916226415094343</v>
      </c>
      <c r="G55" s="12">
        <f>IF(Control!$C$16="None",Parameters!$C$29,IF(Control!$C$16="Low (100 bar)",'Actual H2'!G55*Parameters!$C$28,IF(Control!$C$16="Medium (350 bar)",'Actual H2'!G55*Parameters!$C$27,IF(Control!$C$16="High (700 bar)",'Actual H2'!G55*Parameters!$C$26,0))))</f>
        <v>25.168301886792456</v>
      </c>
      <c r="H55" s="12">
        <f>IF(Control!$C$16="None",Parameters!$C$29,IF(Control!$C$16="Low (100 bar)",'Actual H2'!H55*Parameters!$C$28,IF(Control!$C$16="Medium (350 bar)",'Actual H2'!H55*Parameters!$C$27,IF(Control!$C$16="High (700 bar)",'Actual H2'!H55*Parameters!$C$26,0))))</f>
        <v>25.168301886792456</v>
      </c>
      <c r="I55" s="12">
        <f>IF(Control!$C$16="None",Parameters!$C$29,IF(Control!$C$16="Low (100 bar)",'Actual H2'!I55*Parameters!$C$28,IF(Control!$C$16="Medium (350 bar)",'Actual H2'!I55*Parameters!$C$27,IF(Control!$C$16="High (700 bar)",'Actual H2'!I55*Parameters!$C$26,0))))</f>
        <v>25.720754716981133</v>
      </c>
      <c r="J55" s="12">
        <f>IF(Control!$C$16="None",Parameters!$C$29,IF(Control!$C$16="Low (100 bar)",'Actual H2'!J55*Parameters!$C$28,IF(Control!$C$16="Medium (350 bar)",'Actual H2'!J55*Parameters!$C$27,IF(Control!$C$16="High (700 bar)",'Actual H2'!J55*Parameters!$C$26,0))))</f>
        <v>25.720754716981133</v>
      </c>
      <c r="K55" s="12">
        <f>IF(Control!$C$16="None",Parameters!$C$29,IF(Control!$C$16="Low (100 bar)",'Actual H2'!K55*Parameters!$C$28,IF(Control!$C$16="Medium (350 bar)",'Actual H2'!K55*Parameters!$C$27,IF(Control!$C$16="High (700 bar)",'Actual H2'!K55*Parameters!$C$26,0))))</f>
        <v>22.75018867924528</v>
      </c>
      <c r="L55" s="12">
        <f>IF(Control!$C$16="None",Parameters!$C$29,IF(Control!$C$16="Low (100 bar)",'Actual H2'!L55*Parameters!$C$28,IF(Control!$C$16="Medium (350 bar)",'Actual H2'!L55*Parameters!$C$27,IF(Control!$C$16="High (700 bar)",'Actual H2'!L55*Parameters!$C$26,0))))</f>
        <v>18.683773584905659</v>
      </c>
      <c r="M55" s="12">
        <f>IF(Control!$C$16="None",Parameters!$C$29,IF(Control!$C$16="Low (100 bar)",'Actual H2'!M55*Parameters!$C$28,IF(Control!$C$16="Medium (350 bar)",'Actual H2'!M55*Parameters!$C$27,IF(Control!$C$16="High (700 bar)",'Actual H2'!M55*Parameters!$C$26,0))))</f>
        <v>16.854339622641511</v>
      </c>
      <c r="N55" s="12">
        <f>IF(Control!$C$16="None",Parameters!$C$29,IF(Control!$C$16="Low (100 bar)",'Actual H2'!N55*Parameters!$C$28,IF(Control!$C$16="Medium (350 bar)",'Actual H2'!N55*Parameters!$C$27,IF(Control!$C$16="High (700 bar)",'Actual H2'!N55*Parameters!$C$26,0))))</f>
        <v>25.168301886792456</v>
      </c>
      <c r="O55" s="12">
        <f>IF(Control!$C$16="None",Parameters!$C$29,IF(Control!$C$16="Low (100 bar)",'Actual H2'!O55*Parameters!$C$28,IF(Control!$C$16="Medium (350 bar)",'Actual H2'!O55*Parameters!$C$27,IF(Control!$C$16="High (700 bar)",'Actual H2'!O55*Parameters!$C$26,0))))</f>
        <v>35.139622641509433</v>
      </c>
      <c r="P55" s="12">
        <f>IF(Control!$C$16="None",Parameters!$C$29,IF(Control!$C$16="Low (100 bar)",'Actual H2'!P55*Parameters!$C$28,IF(Control!$C$16="Medium (350 bar)",'Actual H2'!P55*Parameters!$C$27,IF(Control!$C$16="High (700 bar)",'Actual H2'!P55*Parameters!$C$26,0))))</f>
        <v>41.261886792452835</v>
      </c>
      <c r="Q55" s="12">
        <f>IF(Control!$C$16="None",Parameters!$C$29,IF(Control!$C$16="Low (100 bar)",'Actual H2'!Q55*Parameters!$C$28,IF(Control!$C$16="Medium (350 bar)",'Actual H2'!Q55*Parameters!$C$27,IF(Control!$C$16="High (700 bar)",'Actual H2'!Q55*Parameters!$C$26,0))))</f>
        <v>45.518490566037741</v>
      </c>
      <c r="R55" s="12">
        <f>IF(Control!$C$16="None",Parameters!$C$29,IF(Control!$C$16="Low (100 bar)",'Actual H2'!R55*Parameters!$C$28,IF(Control!$C$16="Medium (350 bar)",'Actual H2'!R55*Parameters!$C$27,IF(Control!$C$16="High (700 bar)",'Actual H2'!R55*Parameters!$C$26,0))))</f>
        <v>45.518490566037741</v>
      </c>
      <c r="S55" s="12">
        <f>IF(Control!$C$16="None",Parameters!$C$29,IF(Control!$C$16="Low (100 bar)",'Actual H2'!S55*Parameters!$C$28,IF(Control!$C$16="Medium (350 bar)",'Actual H2'!S55*Parameters!$C$27,IF(Control!$C$16="High (700 bar)",'Actual H2'!S55*Parameters!$C$26,0))))</f>
        <v>46.247547169811327</v>
      </c>
      <c r="T55" s="12">
        <f>IF(Control!$C$16="None",Parameters!$C$29,IF(Control!$C$16="Low (100 bar)",'Actual H2'!T55*Parameters!$C$28,IF(Control!$C$16="Medium (350 bar)",'Actual H2'!T55*Parameters!$C$27,IF(Control!$C$16="High (700 bar)",'Actual H2'!T55*Parameters!$C$26,0))))</f>
        <v>50.341132075471691</v>
      </c>
      <c r="U55" s="12">
        <f>IF(Control!$C$16="None",Parameters!$C$29,IF(Control!$C$16="Low (100 bar)",'Actual H2'!U55*Parameters!$C$28,IF(Control!$C$16="Medium (350 bar)",'Actual H2'!U55*Parameters!$C$27,IF(Control!$C$16="High (700 bar)",'Actual H2'!U55*Parameters!$C$26,0))))</f>
        <v>41.261886792452835</v>
      </c>
      <c r="V55" s="12">
        <f>IF(Control!$C$16="None",Parameters!$C$29,IF(Control!$C$16="Low (100 bar)",'Actual H2'!V55*Parameters!$C$28,IF(Control!$C$16="Medium (350 bar)",'Actual H2'!V55*Parameters!$C$27,IF(Control!$C$16="High (700 bar)",'Actual H2'!V55*Parameters!$C$26,0))))</f>
        <v>37.901886792452828</v>
      </c>
      <c r="W55" s="12">
        <f>IF(Control!$C$16="None",Parameters!$C$29,IF(Control!$C$16="Low (100 bar)",'Actual H2'!W55*Parameters!$C$28,IF(Control!$C$16="Medium (350 bar)",'Actual H2'!W55*Parameters!$C$27,IF(Control!$C$16="High (700 bar)",'Actual H2'!W55*Parameters!$C$26,0))))</f>
        <v>40.809056603773584</v>
      </c>
      <c r="X55" s="12">
        <f>IF(Control!$C$16="None",Parameters!$C$29,IF(Control!$C$16="Low (100 bar)",'Actual H2'!X55*Parameters!$C$28,IF(Control!$C$16="Medium (350 bar)",'Actual H2'!X55*Parameters!$C$27,IF(Control!$C$16="High (700 bar)",'Actual H2'!X55*Parameters!$C$26,0))))</f>
        <v>45.971320754716984</v>
      </c>
      <c r="Y55" s="12">
        <f>IF(Control!$C$16="None",Parameters!$C$29,IF(Control!$C$16="Low (100 bar)",'Actual H2'!Y55*Parameters!$C$28,IF(Control!$C$16="Medium (350 bar)",'Actual H2'!Y55*Parameters!$C$27,IF(Control!$C$16="High (700 bar)",'Actual H2'!Y55*Parameters!$C$26,0))))</f>
        <v>45.518490566037741</v>
      </c>
      <c r="Z55" s="12">
        <f>IF(Control!$C$16="None",Parameters!$C$29,IF(Control!$C$16="Low (100 bar)",'Actual H2'!Z55*Parameters!$C$28,IF(Control!$C$16="Medium (350 bar)",'Actual H2'!Z55*Parameters!$C$27,IF(Control!$C$16="High (700 bar)",'Actual H2'!Z55*Parameters!$C$26,0))))</f>
        <v>45.971320754716984</v>
      </c>
      <c r="AB55" s="7">
        <f t="shared" si="0"/>
        <v>837.16528301886797</v>
      </c>
    </row>
    <row r="56" spans="2:28" x14ac:dyDescent="0.2">
      <c r="B56" s="6">
        <v>44250</v>
      </c>
      <c r="C56" s="12">
        <f>IF(Control!$C$16="None",Parameters!$C$29,IF(Control!$C$16="Low (100 bar)",'Actual H2'!C56*Parameters!$C$28,IF(Control!$C$16="Medium (350 bar)",'Actual H2'!C56*Parameters!$C$27,IF(Control!$C$16="High (700 bar)",'Actual H2'!C56*Parameters!$C$26,0))))</f>
        <v>46.247547169811327</v>
      </c>
      <c r="D56" s="12">
        <f>IF(Control!$C$16="None",Parameters!$C$29,IF(Control!$C$16="Low (100 bar)",'Actual H2'!D56*Parameters!$C$28,IF(Control!$C$16="Medium (350 bar)",'Actual H2'!D56*Parameters!$C$27,IF(Control!$C$16="High (700 bar)",'Actual H2'!D56*Parameters!$C$26,0))))</f>
        <v>54.701886792452825</v>
      </c>
      <c r="E56" s="12">
        <f>IF(Control!$C$16="None",Parameters!$C$29,IF(Control!$C$16="Low (100 bar)",'Actual H2'!E56*Parameters!$C$28,IF(Control!$C$16="Medium (350 bar)",'Actual H2'!E56*Parameters!$C$27,IF(Control!$C$16="High (700 bar)",'Actual H2'!E56*Parameters!$C$26,0))))</f>
        <v>56.323018867924539</v>
      </c>
      <c r="F56" s="12">
        <f>IF(Control!$C$16="None",Parameters!$C$29,IF(Control!$C$16="Low (100 bar)",'Actual H2'!F56*Parameters!$C$28,IF(Control!$C$16="Medium (350 bar)",'Actual H2'!F56*Parameters!$C$27,IF(Control!$C$16="High (700 bar)",'Actual H2'!F56*Parameters!$C$26,0))))</f>
        <v>56.603773584905667</v>
      </c>
      <c r="G56" s="12">
        <f>IF(Control!$C$16="None",Parameters!$C$29,IF(Control!$C$16="Low (100 bar)",'Actual H2'!G56*Parameters!$C$28,IF(Control!$C$16="Medium (350 bar)",'Actual H2'!G56*Parameters!$C$27,IF(Control!$C$16="High (700 bar)",'Actual H2'!G56*Parameters!$C$26,0))))</f>
        <v>56.603773584905667</v>
      </c>
      <c r="H56" s="12">
        <f>IF(Control!$C$16="None",Parameters!$C$29,IF(Control!$C$16="Low (100 bar)",'Actual H2'!H56*Parameters!$C$28,IF(Control!$C$16="Medium (350 bar)",'Actual H2'!H56*Parameters!$C$27,IF(Control!$C$16="High (700 bar)",'Actual H2'!H56*Parameters!$C$26,0))))</f>
        <v>56.603773584905667</v>
      </c>
      <c r="I56" s="12">
        <f>IF(Control!$C$16="None",Parameters!$C$29,IF(Control!$C$16="Low (100 bar)",'Actual H2'!I56*Parameters!$C$28,IF(Control!$C$16="Medium (350 bar)",'Actual H2'!I56*Parameters!$C$27,IF(Control!$C$16="High (700 bar)",'Actual H2'!I56*Parameters!$C$26,0))))</f>
        <v>56.603773584905667</v>
      </c>
      <c r="J56" s="12">
        <f>IF(Control!$C$16="None",Parameters!$C$29,IF(Control!$C$16="Low (100 bar)",'Actual H2'!J56*Parameters!$C$28,IF(Control!$C$16="Medium (350 bar)",'Actual H2'!J56*Parameters!$C$27,IF(Control!$C$16="High (700 bar)",'Actual H2'!J56*Parameters!$C$26,0))))</f>
        <v>56.603773584905667</v>
      </c>
      <c r="K56" s="12">
        <f>IF(Control!$C$16="None",Parameters!$C$29,IF(Control!$C$16="Low (100 bar)",'Actual H2'!K56*Parameters!$C$28,IF(Control!$C$16="Medium (350 bar)",'Actual H2'!K56*Parameters!$C$27,IF(Control!$C$16="High (700 bar)",'Actual H2'!K56*Parameters!$C$26,0))))</f>
        <v>56.603773584905667</v>
      </c>
      <c r="L56" s="12">
        <f>IF(Control!$C$16="None",Parameters!$C$29,IF(Control!$C$16="Low (100 bar)",'Actual H2'!L56*Parameters!$C$28,IF(Control!$C$16="Medium (350 bar)",'Actual H2'!L56*Parameters!$C$27,IF(Control!$C$16="High (700 bar)",'Actual H2'!L56*Parameters!$C$26,0))))</f>
        <v>56.603773584905667</v>
      </c>
      <c r="M56" s="12">
        <f>IF(Control!$C$16="None",Parameters!$C$29,IF(Control!$C$16="Low (100 bar)",'Actual H2'!M56*Parameters!$C$28,IF(Control!$C$16="Medium (350 bar)",'Actual H2'!M56*Parameters!$C$27,IF(Control!$C$16="High (700 bar)",'Actual H2'!M56*Parameters!$C$26,0))))</f>
        <v>56.603773584905667</v>
      </c>
      <c r="N56" s="12">
        <f>IF(Control!$C$16="None",Parameters!$C$29,IF(Control!$C$16="Low (100 bar)",'Actual H2'!N56*Parameters!$C$28,IF(Control!$C$16="Medium (350 bar)",'Actual H2'!N56*Parameters!$C$27,IF(Control!$C$16="High (700 bar)",'Actual H2'!N56*Parameters!$C$26,0))))</f>
        <v>56.603773584905667</v>
      </c>
      <c r="O56" s="12">
        <f>IF(Control!$C$16="None",Parameters!$C$29,IF(Control!$C$16="Low (100 bar)",'Actual H2'!O56*Parameters!$C$28,IF(Control!$C$16="Medium (350 bar)",'Actual H2'!O56*Parameters!$C$27,IF(Control!$C$16="High (700 bar)",'Actual H2'!O56*Parameters!$C$26,0))))</f>
        <v>56.603773584905667</v>
      </c>
      <c r="P56" s="12">
        <f>IF(Control!$C$16="None",Parameters!$C$29,IF(Control!$C$16="Low (100 bar)",'Actual H2'!P56*Parameters!$C$28,IF(Control!$C$16="Medium (350 bar)",'Actual H2'!P56*Parameters!$C$27,IF(Control!$C$16="High (700 bar)",'Actual H2'!P56*Parameters!$C$26,0))))</f>
        <v>56.603773584905667</v>
      </c>
      <c r="Q56" s="12">
        <f>IF(Control!$C$16="None",Parameters!$C$29,IF(Control!$C$16="Low (100 bar)",'Actual H2'!Q56*Parameters!$C$28,IF(Control!$C$16="Medium (350 bar)",'Actual H2'!Q56*Parameters!$C$27,IF(Control!$C$16="High (700 bar)",'Actual H2'!Q56*Parameters!$C$26,0))))</f>
        <v>56.603773584905667</v>
      </c>
      <c r="R56" s="12">
        <f>IF(Control!$C$16="None",Parameters!$C$29,IF(Control!$C$16="Low (100 bar)",'Actual H2'!R56*Parameters!$C$28,IF(Control!$C$16="Medium (350 bar)",'Actual H2'!R56*Parameters!$C$27,IF(Control!$C$16="High (700 bar)",'Actual H2'!R56*Parameters!$C$26,0))))</f>
        <v>56.603773584905667</v>
      </c>
      <c r="S56" s="12">
        <f>IF(Control!$C$16="None",Parameters!$C$29,IF(Control!$C$16="Low (100 bar)",'Actual H2'!S56*Parameters!$C$28,IF(Control!$C$16="Medium (350 bar)",'Actual H2'!S56*Parameters!$C$27,IF(Control!$C$16="High (700 bar)",'Actual H2'!S56*Parameters!$C$26,0))))</f>
        <v>56.603773584905667</v>
      </c>
      <c r="T56" s="12">
        <f>IF(Control!$C$16="None",Parameters!$C$29,IF(Control!$C$16="Low (100 bar)",'Actual H2'!T56*Parameters!$C$28,IF(Control!$C$16="Medium (350 bar)",'Actual H2'!T56*Parameters!$C$27,IF(Control!$C$16="High (700 bar)",'Actual H2'!T56*Parameters!$C$26,0))))</f>
        <v>56.603773584905667</v>
      </c>
      <c r="U56" s="12">
        <f>IF(Control!$C$16="None",Parameters!$C$29,IF(Control!$C$16="Low (100 bar)",'Actual H2'!U56*Parameters!$C$28,IF(Control!$C$16="Medium (350 bar)",'Actual H2'!U56*Parameters!$C$27,IF(Control!$C$16="High (700 bar)",'Actual H2'!U56*Parameters!$C$26,0))))</f>
        <v>55.20905660377359</v>
      </c>
      <c r="V56" s="12">
        <f>IF(Control!$C$16="None",Parameters!$C$29,IF(Control!$C$16="Low (100 bar)",'Actual H2'!V56*Parameters!$C$28,IF(Control!$C$16="Medium (350 bar)",'Actual H2'!V56*Parameters!$C$27,IF(Control!$C$16="High (700 bar)",'Actual H2'!V56*Parameters!$C$26,0))))</f>
        <v>54.701886792452825</v>
      </c>
      <c r="W56" s="12">
        <f>IF(Control!$C$16="None",Parameters!$C$29,IF(Control!$C$16="Low (100 bar)",'Actual H2'!W56*Parameters!$C$28,IF(Control!$C$16="Medium (350 bar)",'Actual H2'!W56*Parameters!$C$27,IF(Control!$C$16="High (700 bar)",'Actual H2'!W56*Parameters!$C$26,0))))</f>
        <v>56.603773584905667</v>
      </c>
      <c r="X56" s="12">
        <f>IF(Control!$C$16="None",Parameters!$C$29,IF(Control!$C$16="Low (100 bar)",'Actual H2'!X56*Parameters!$C$28,IF(Control!$C$16="Medium (350 bar)",'Actual H2'!X56*Parameters!$C$27,IF(Control!$C$16="High (700 bar)",'Actual H2'!X56*Parameters!$C$26,0))))</f>
        <v>56.603773584905667</v>
      </c>
      <c r="Y56" s="12">
        <f>IF(Control!$C$16="None",Parameters!$C$29,IF(Control!$C$16="Low (100 bar)",'Actual H2'!Y56*Parameters!$C$28,IF(Control!$C$16="Medium (350 bar)",'Actual H2'!Y56*Parameters!$C$27,IF(Control!$C$16="High (700 bar)",'Actual H2'!Y56*Parameters!$C$26,0))))</f>
        <v>56.603773584905667</v>
      </c>
      <c r="Z56" s="12">
        <f>IF(Control!$C$16="None",Parameters!$C$29,IF(Control!$C$16="Low (100 bar)",'Actual H2'!Z56*Parameters!$C$28,IF(Control!$C$16="Medium (350 bar)",'Actual H2'!Z56*Parameters!$C$27,IF(Control!$C$16="High (700 bar)",'Actual H2'!Z56*Parameters!$C$26,0))))</f>
        <v>56.603773584905667</v>
      </c>
      <c r="AB56" s="7">
        <f t="shared" si="0"/>
        <v>1342.6550943396223</v>
      </c>
    </row>
    <row r="57" spans="2:28" x14ac:dyDescent="0.2">
      <c r="B57" s="6">
        <v>44251</v>
      </c>
      <c r="C57" s="12">
        <f>IF(Control!$C$16="None",Parameters!$C$29,IF(Control!$C$16="Low (100 bar)",'Actual H2'!C57*Parameters!$C$28,IF(Control!$C$16="Medium (350 bar)",'Actual H2'!C57*Parameters!$C$27,IF(Control!$C$16="High (700 bar)",'Actual H2'!C57*Parameters!$C$26,0))))</f>
        <v>56.603773584905667</v>
      </c>
      <c r="D57" s="12">
        <f>IF(Control!$C$16="None",Parameters!$C$29,IF(Control!$C$16="Low (100 bar)",'Actual H2'!D57*Parameters!$C$28,IF(Control!$C$16="Medium (350 bar)",'Actual H2'!D57*Parameters!$C$27,IF(Control!$C$16="High (700 bar)",'Actual H2'!D57*Parameters!$C$26,0))))</f>
        <v>56.603773584905667</v>
      </c>
      <c r="E57" s="12">
        <f>IF(Control!$C$16="None",Parameters!$C$29,IF(Control!$C$16="Low (100 bar)",'Actual H2'!E57*Parameters!$C$28,IF(Control!$C$16="Medium (350 bar)",'Actual H2'!E57*Parameters!$C$27,IF(Control!$C$16="High (700 bar)",'Actual H2'!E57*Parameters!$C$26,0))))</f>
        <v>56.603773584905667</v>
      </c>
      <c r="F57" s="12">
        <f>IF(Control!$C$16="None",Parameters!$C$29,IF(Control!$C$16="Low (100 bar)",'Actual H2'!F57*Parameters!$C$28,IF(Control!$C$16="Medium (350 bar)",'Actual H2'!F57*Parameters!$C$27,IF(Control!$C$16="High (700 bar)",'Actual H2'!F57*Parameters!$C$26,0))))</f>
        <v>56.603773584905667</v>
      </c>
      <c r="G57" s="12">
        <f>IF(Control!$C$16="None",Parameters!$C$29,IF(Control!$C$16="Low (100 bar)",'Actual H2'!G57*Parameters!$C$28,IF(Control!$C$16="Medium (350 bar)",'Actual H2'!G57*Parameters!$C$27,IF(Control!$C$16="High (700 bar)",'Actual H2'!G57*Parameters!$C$26,0))))</f>
        <v>56.603773584905667</v>
      </c>
      <c r="H57" s="12">
        <f>IF(Control!$C$16="None",Parameters!$C$29,IF(Control!$C$16="Low (100 bar)",'Actual H2'!H57*Parameters!$C$28,IF(Control!$C$16="Medium (350 bar)",'Actual H2'!H57*Parameters!$C$27,IF(Control!$C$16="High (700 bar)",'Actual H2'!H57*Parameters!$C$26,0))))</f>
        <v>56.603773584905667</v>
      </c>
      <c r="I57" s="12">
        <f>IF(Control!$C$16="None",Parameters!$C$29,IF(Control!$C$16="Low (100 bar)",'Actual H2'!I57*Parameters!$C$28,IF(Control!$C$16="Medium (350 bar)",'Actual H2'!I57*Parameters!$C$27,IF(Control!$C$16="High (700 bar)",'Actual H2'!I57*Parameters!$C$26,0))))</f>
        <v>56.603773584905667</v>
      </c>
      <c r="J57" s="12">
        <f>IF(Control!$C$16="None",Parameters!$C$29,IF(Control!$C$16="Low (100 bar)",'Actual H2'!J57*Parameters!$C$28,IF(Control!$C$16="Medium (350 bar)",'Actual H2'!J57*Parameters!$C$27,IF(Control!$C$16="High (700 bar)",'Actual H2'!J57*Parameters!$C$26,0))))</f>
        <v>56.603773584905667</v>
      </c>
      <c r="K57" s="12">
        <f>IF(Control!$C$16="None",Parameters!$C$29,IF(Control!$C$16="Low (100 bar)",'Actual H2'!K57*Parameters!$C$28,IF(Control!$C$16="Medium (350 bar)",'Actual H2'!K57*Parameters!$C$27,IF(Control!$C$16="High (700 bar)",'Actual H2'!K57*Parameters!$C$26,0))))</f>
        <v>56.603773584905667</v>
      </c>
      <c r="L57" s="12">
        <f>IF(Control!$C$16="None",Parameters!$C$29,IF(Control!$C$16="Low (100 bar)",'Actual H2'!L57*Parameters!$C$28,IF(Control!$C$16="Medium (350 bar)",'Actual H2'!L57*Parameters!$C$27,IF(Control!$C$16="High (700 bar)",'Actual H2'!L57*Parameters!$C$26,0))))</f>
        <v>56.603773584905667</v>
      </c>
      <c r="M57" s="12">
        <f>IF(Control!$C$16="None",Parameters!$C$29,IF(Control!$C$16="Low (100 bar)",'Actual H2'!M57*Parameters!$C$28,IF(Control!$C$16="Medium (350 bar)",'Actual H2'!M57*Parameters!$C$27,IF(Control!$C$16="High (700 bar)",'Actual H2'!M57*Parameters!$C$26,0))))</f>
        <v>56.603773584905667</v>
      </c>
      <c r="N57" s="12">
        <f>IF(Control!$C$16="None",Parameters!$C$29,IF(Control!$C$16="Low (100 bar)",'Actual H2'!N57*Parameters!$C$28,IF(Control!$C$16="Medium (350 bar)",'Actual H2'!N57*Parameters!$C$27,IF(Control!$C$16="High (700 bar)",'Actual H2'!N57*Parameters!$C$26,0))))</f>
        <v>56.603773584905667</v>
      </c>
      <c r="O57" s="12">
        <f>IF(Control!$C$16="None",Parameters!$C$29,IF(Control!$C$16="Low (100 bar)",'Actual H2'!O57*Parameters!$C$28,IF(Control!$C$16="Medium (350 bar)",'Actual H2'!O57*Parameters!$C$27,IF(Control!$C$16="High (700 bar)",'Actual H2'!O57*Parameters!$C$26,0))))</f>
        <v>56.603773584905667</v>
      </c>
      <c r="P57" s="12">
        <f>IF(Control!$C$16="None",Parameters!$C$29,IF(Control!$C$16="Low (100 bar)",'Actual H2'!P57*Parameters!$C$28,IF(Control!$C$16="Medium (350 bar)",'Actual H2'!P57*Parameters!$C$27,IF(Control!$C$16="High (700 bar)",'Actual H2'!P57*Parameters!$C$26,0))))</f>
        <v>56.603773584905667</v>
      </c>
      <c r="Q57" s="12">
        <f>IF(Control!$C$16="None",Parameters!$C$29,IF(Control!$C$16="Low (100 bar)",'Actual H2'!Q57*Parameters!$C$28,IF(Control!$C$16="Medium (350 bar)",'Actual H2'!Q57*Parameters!$C$27,IF(Control!$C$16="High (700 bar)",'Actual H2'!Q57*Parameters!$C$26,0))))</f>
        <v>56.603773584905667</v>
      </c>
      <c r="R57" s="12">
        <f>IF(Control!$C$16="None",Parameters!$C$29,IF(Control!$C$16="Low (100 bar)",'Actual H2'!R57*Parameters!$C$28,IF(Control!$C$16="Medium (350 bar)",'Actual H2'!R57*Parameters!$C$27,IF(Control!$C$16="High (700 bar)",'Actual H2'!R57*Parameters!$C$26,0))))</f>
        <v>56.603773584905667</v>
      </c>
      <c r="S57" s="12">
        <f>IF(Control!$C$16="None",Parameters!$C$29,IF(Control!$C$16="Low (100 bar)",'Actual H2'!S57*Parameters!$C$28,IF(Control!$C$16="Medium (350 bar)",'Actual H2'!S57*Parameters!$C$27,IF(Control!$C$16="High (700 bar)",'Actual H2'!S57*Parameters!$C$26,0))))</f>
        <v>56.603773584905667</v>
      </c>
      <c r="T57" s="12">
        <f>IF(Control!$C$16="None",Parameters!$C$29,IF(Control!$C$16="Low (100 bar)",'Actual H2'!T57*Parameters!$C$28,IF(Control!$C$16="Medium (350 bar)",'Actual H2'!T57*Parameters!$C$27,IF(Control!$C$16="High (700 bar)",'Actual H2'!T57*Parameters!$C$26,0))))</f>
        <v>56.603773584905667</v>
      </c>
      <c r="U57" s="12">
        <f>IF(Control!$C$16="None",Parameters!$C$29,IF(Control!$C$16="Low (100 bar)",'Actual H2'!U57*Parameters!$C$28,IF(Control!$C$16="Medium (350 bar)",'Actual H2'!U57*Parameters!$C$27,IF(Control!$C$16="High (700 bar)",'Actual H2'!U57*Parameters!$C$26,0))))</f>
        <v>56.603773584905667</v>
      </c>
      <c r="V57" s="12">
        <f>IF(Control!$C$16="None",Parameters!$C$29,IF(Control!$C$16="Low (100 bar)",'Actual H2'!V57*Parameters!$C$28,IF(Control!$C$16="Medium (350 bar)",'Actual H2'!V57*Parameters!$C$27,IF(Control!$C$16="High (700 bar)",'Actual H2'!V57*Parameters!$C$26,0))))</f>
        <v>56.603773584905667</v>
      </c>
      <c r="W57" s="12">
        <f>IF(Control!$C$16="None",Parameters!$C$29,IF(Control!$C$16="Low (100 bar)",'Actual H2'!W57*Parameters!$C$28,IF(Control!$C$16="Medium (350 bar)",'Actual H2'!W57*Parameters!$C$27,IF(Control!$C$16="High (700 bar)",'Actual H2'!W57*Parameters!$C$26,0))))</f>
        <v>56.603773584905667</v>
      </c>
      <c r="X57" s="12">
        <f>IF(Control!$C$16="None",Parameters!$C$29,IF(Control!$C$16="Low (100 bar)",'Actual H2'!X57*Parameters!$C$28,IF(Control!$C$16="Medium (350 bar)",'Actual H2'!X57*Parameters!$C$27,IF(Control!$C$16="High (700 bar)",'Actual H2'!X57*Parameters!$C$26,0))))</f>
        <v>56.603773584905667</v>
      </c>
      <c r="Y57" s="12">
        <f>IF(Control!$C$16="None",Parameters!$C$29,IF(Control!$C$16="Low (100 bar)",'Actual H2'!Y57*Parameters!$C$28,IF(Control!$C$16="Medium (350 bar)",'Actual H2'!Y57*Parameters!$C$27,IF(Control!$C$16="High (700 bar)",'Actual H2'!Y57*Parameters!$C$26,0))))</f>
        <v>56.603773584905667</v>
      </c>
      <c r="Z57" s="12">
        <f>IF(Control!$C$16="None",Parameters!$C$29,IF(Control!$C$16="Low (100 bar)",'Actual H2'!Z57*Parameters!$C$28,IF(Control!$C$16="Medium (350 bar)",'Actual H2'!Z57*Parameters!$C$27,IF(Control!$C$16="High (700 bar)",'Actual H2'!Z57*Parameters!$C$26,0))))</f>
        <v>56.603773584905667</v>
      </c>
      <c r="AB57" s="7">
        <f t="shared" si="0"/>
        <v>1358.4905660377356</v>
      </c>
    </row>
    <row r="58" spans="2:28" x14ac:dyDescent="0.2">
      <c r="B58" s="6">
        <v>44252</v>
      </c>
      <c r="C58" s="12">
        <f>IF(Control!$C$16="None",Parameters!$C$29,IF(Control!$C$16="Low (100 bar)",'Actual H2'!C58*Parameters!$C$28,IF(Control!$C$16="Medium (350 bar)",'Actual H2'!C58*Parameters!$C$27,IF(Control!$C$16="High (700 bar)",'Actual H2'!C58*Parameters!$C$26,0))))</f>
        <v>56.603773584905667</v>
      </c>
      <c r="D58" s="12">
        <f>IF(Control!$C$16="None",Parameters!$C$29,IF(Control!$C$16="Low (100 bar)",'Actual H2'!D58*Parameters!$C$28,IF(Control!$C$16="Medium (350 bar)",'Actual H2'!D58*Parameters!$C$27,IF(Control!$C$16="High (700 bar)",'Actual H2'!D58*Parameters!$C$26,0))))</f>
        <v>56.603773584905667</v>
      </c>
      <c r="E58" s="12">
        <f>IF(Control!$C$16="None",Parameters!$C$29,IF(Control!$C$16="Low (100 bar)",'Actual H2'!E58*Parameters!$C$28,IF(Control!$C$16="Medium (350 bar)",'Actual H2'!E58*Parameters!$C$27,IF(Control!$C$16="High (700 bar)",'Actual H2'!E58*Parameters!$C$26,0))))</f>
        <v>56.603773584905667</v>
      </c>
      <c r="F58" s="12">
        <f>IF(Control!$C$16="None",Parameters!$C$29,IF(Control!$C$16="Low (100 bar)",'Actual H2'!F58*Parameters!$C$28,IF(Control!$C$16="Medium (350 bar)",'Actual H2'!F58*Parameters!$C$27,IF(Control!$C$16="High (700 bar)",'Actual H2'!F58*Parameters!$C$26,0))))</f>
        <v>56.603773584905667</v>
      </c>
      <c r="G58" s="12">
        <f>IF(Control!$C$16="None",Parameters!$C$29,IF(Control!$C$16="Low (100 bar)",'Actual H2'!G58*Parameters!$C$28,IF(Control!$C$16="Medium (350 bar)",'Actual H2'!G58*Parameters!$C$27,IF(Control!$C$16="High (700 bar)",'Actual H2'!G58*Parameters!$C$26,0))))</f>
        <v>56.603773584905667</v>
      </c>
      <c r="H58" s="12">
        <f>IF(Control!$C$16="None",Parameters!$C$29,IF(Control!$C$16="Low (100 bar)",'Actual H2'!H58*Parameters!$C$28,IF(Control!$C$16="Medium (350 bar)",'Actual H2'!H58*Parameters!$C$27,IF(Control!$C$16="High (700 bar)",'Actual H2'!H58*Parameters!$C$26,0))))</f>
        <v>56.603773584905667</v>
      </c>
      <c r="I58" s="12">
        <f>IF(Control!$C$16="None",Parameters!$C$29,IF(Control!$C$16="Low (100 bar)",'Actual H2'!I58*Parameters!$C$28,IF(Control!$C$16="Medium (350 bar)",'Actual H2'!I58*Parameters!$C$27,IF(Control!$C$16="High (700 bar)",'Actual H2'!I58*Parameters!$C$26,0))))</f>
        <v>56.603773584905667</v>
      </c>
      <c r="J58" s="12">
        <f>IF(Control!$C$16="None",Parameters!$C$29,IF(Control!$C$16="Low (100 bar)",'Actual H2'!J58*Parameters!$C$28,IF(Control!$C$16="Medium (350 bar)",'Actual H2'!J58*Parameters!$C$27,IF(Control!$C$16="High (700 bar)",'Actual H2'!J58*Parameters!$C$26,0))))</f>
        <v>56.603773584905667</v>
      </c>
      <c r="K58" s="12">
        <f>IF(Control!$C$16="None",Parameters!$C$29,IF(Control!$C$16="Low (100 bar)",'Actual H2'!K58*Parameters!$C$28,IF(Control!$C$16="Medium (350 bar)",'Actual H2'!K58*Parameters!$C$27,IF(Control!$C$16="High (700 bar)",'Actual H2'!K58*Parameters!$C$26,0))))</f>
        <v>56.603773584905667</v>
      </c>
      <c r="L58" s="12">
        <f>IF(Control!$C$16="None",Parameters!$C$29,IF(Control!$C$16="Low (100 bar)",'Actual H2'!L58*Parameters!$C$28,IF(Control!$C$16="Medium (350 bar)",'Actual H2'!L58*Parameters!$C$27,IF(Control!$C$16="High (700 bar)",'Actual H2'!L58*Parameters!$C$26,0))))</f>
        <v>56.603773584905667</v>
      </c>
      <c r="M58" s="12">
        <f>IF(Control!$C$16="None",Parameters!$C$29,IF(Control!$C$16="Low (100 bar)",'Actual H2'!M58*Parameters!$C$28,IF(Control!$C$16="Medium (350 bar)",'Actual H2'!M58*Parameters!$C$27,IF(Control!$C$16="High (700 bar)",'Actual H2'!M58*Parameters!$C$26,0))))</f>
        <v>56.603773584905667</v>
      </c>
      <c r="N58" s="12">
        <f>IF(Control!$C$16="None",Parameters!$C$29,IF(Control!$C$16="Low (100 bar)",'Actual H2'!N58*Parameters!$C$28,IF(Control!$C$16="Medium (350 bar)",'Actual H2'!N58*Parameters!$C$27,IF(Control!$C$16="High (700 bar)",'Actual H2'!N58*Parameters!$C$26,0))))</f>
        <v>56.603773584905667</v>
      </c>
      <c r="O58" s="12">
        <f>IF(Control!$C$16="None",Parameters!$C$29,IF(Control!$C$16="Low (100 bar)",'Actual H2'!O58*Parameters!$C$28,IF(Control!$C$16="Medium (350 bar)",'Actual H2'!O58*Parameters!$C$27,IF(Control!$C$16="High (700 bar)",'Actual H2'!O58*Parameters!$C$26,0))))</f>
        <v>56.603773584905667</v>
      </c>
      <c r="P58" s="12">
        <f>IF(Control!$C$16="None",Parameters!$C$29,IF(Control!$C$16="Low (100 bar)",'Actual H2'!P58*Parameters!$C$28,IF(Control!$C$16="Medium (350 bar)",'Actual H2'!P58*Parameters!$C$27,IF(Control!$C$16="High (700 bar)",'Actual H2'!P58*Parameters!$C$26,0))))</f>
        <v>56.603773584905667</v>
      </c>
      <c r="Q58" s="12">
        <f>IF(Control!$C$16="None",Parameters!$C$29,IF(Control!$C$16="Low (100 bar)",'Actual H2'!Q58*Parameters!$C$28,IF(Control!$C$16="Medium (350 bar)",'Actual H2'!Q58*Parameters!$C$27,IF(Control!$C$16="High (700 bar)",'Actual H2'!Q58*Parameters!$C$26,0))))</f>
        <v>56.603773584905667</v>
      </c>
      <c r="R58" s="12">
        <f>IF(Control!$C$16="None",Parameters!$C$29,IF(Control!$C$16="Low (100 bar)",'Actual H2'!R58*Parameters!$C$28,IF(Control!$C$16="Medium (350 bar)",'Actual H2'!R58*Parameters!$C$27,IF(Control!$C$16="High (700 bar)",'Actual H2'!R58*Parameters!$C$26,0))))</f>
        <v>56.603773584905667</v>
      </c>
      <c r="S58" s="12">
        <f>IF(Control!$C$16="None",Parameters!$C$29,IF(Control!$C$16="Low (100 bar)",'Actual H2'!S58*Parameters!$C$28,IF(Control!$C$16="Medium (350 bar)",'Actual H2'!S58*Parameters!$C$27,IF(Control!$C$16="High (700 bar)",'Actual H2'!S58*Parameters!$C$26,0))))</f>
        <v>56.603773584905667</v>
      </c>
      <c r="T58" s="12">
        <f>IF(Control!$C$16="None",Parameters!$C$29,IF(Control!$C$16="Low (100 bar)",'Actual H2'!T58*Parameters!$C$28,IF(Control!$C$16="Medium (350 bar)",'Actual H2'!T58*Parameters!$C$27,IF(Control!$C$16="High (700 bar)",'Actual H2'!T58*Parameters!$C$26,0))))</f>
        <v>56.603773584905667</v>
      </c>
      <c r="U58" s="12">
        <f>IF(Control!$C$16="None",Parameters!$C$29,IF(Control!$C$16="Low (100 bar)",'Actual H2'!U58*Parameters!$C$28,IF(Control!$C$16="Medium (350 bar)",'Actual H2'!U58*Parameters!$C$27,IF(Control!$C$16="High (700 bar)",'Actual H2'!U58*Parameters!$C$26,0))))</f>
        <v>56.603773584905667</v>
      </c>
      <c r="V58" s="12">
        <f>IF(Control!$C$16="None",Parameters!$C$29,IF(Control!$C$16="Low (100 bar)",'Actual H2'!V58*Parameters!$C$28,IF(Control!$C$16="Medium (350 bar)",'Actual H2'!V58*Parameters!$C$27,IF(Control!$C$16="High (700 bar)",'Actual H2'!V58*Parameters!$C$26,0))))</f>
        <v>55.20905660377359</v>
      </c>
      <c r="W58" s="12">
        <f>IF(Control!$C$16="None",Parameters!$C$29,IF(Control!$C$16="Low (100 bar)",'Actual H2'!W58*Parameters!$C$28,IF(Control!$C$16="Medium (350 bar)",'Actual H2'!W58*Parameters!$C$27,IF(Control!$C$16="High (700 bar)",'Actual H2'!W58*Parameters!$C$26,0))))</f>
        <v>49.612075471698105</v>
      </c>
      <c r="X58" s="12">
        <f>IF(Control!$C$16="None",Parameters!$C$29,IF(Control!$C$16="Low (100 bar)",'Actual H2'!X58*Parameters!$C$28,IF(Control!$C$16="Medium (350 bar)",'Actual H2'!X58*Parameters!$C$27,IF(Control!$C$16="High (700 bar)",'Actual H2'!X58*Parameters!$C$26,0))))</f>
        <v>45.518490566037741</v>
      </c>
      <c r="Y58" s="12">
        <f>IF(Control!$C$16="None",Parameters!$C$29,IF(Control!$C$16="Low (100 bar)",'Actual H2'!Y58*Parameters!$C$28,IF(Control!$C$16="Medium (350 bar)",'Actual H2'!Y58*Parameters!$C$27,IF(Control!$C$16="High (700 bar)",'Actual H2'!Y58*Parameters!$C$26,0))))</f>
        <v>41.261886792452835</v>
      </c>
      <c r="Z58" s="12">
        <f>IF(Control!$C$16="None",Parameters!$C$29,IF(Control!$C$16="Low (100 bar)",'Actual H2'!Z58*Parameters!$C$28,IF(Control!$C$16="Medium (350 bar)",'Actual H2'!Z58*Parameters!$C$27,IF(Control!$C$16="High (700 bar)",'Actual H2'!Z58*Parameters!$C$26,0))))</f>
        <v>40.809056603773584</v>
      </c>
      <c r="AB58" s="7">
        <f t="shared" si="0"/>
        <v>1307.8822641509432</v>
      </c>
    </row>
    <row r="59" spans="2:28" x14ac:dyDescent="0.2">
      <c r="B59" s="6">
        <v>44253</v>
      </c>
      <c r="C59" s="12">
        <f>IF(Control!$C$16="None",Parameters!$C$29,IF(Control!$C$16="Low (100 bar)",'Actual H2'!C59*Parameters!$C$28,IF(Control!$C$16="Medium (350 bar)",'Actual H2'!C59*Parameters!$C$27,IF(Control!$C$16="High (700 bar)",'Actual H2'!C59*Parameters!$C$26,0))))</f>
        <v>40.809056603773584</v>
      </c>
      <c r="D59" s="12">
        <f>IF(Control!$C$16="None",Parameters!$C$29,IF(Control!$C$16="Low (100 bar)",'Actual H2'!D59*Parameters!$C$28,IF(Control!$C$16="Medium (350 bar)",'Actual H2'!D59*Parameters!$C$27,IF(Control!$C$16="High (700 bar)",'Actual H2'!D59*Parameters!$C$26,0))))</f>
        <v>40.102641509433965</v>
      </c>
      <c r="E59" s="12">
        <f>IF(Control!$C$16="None",Parameters!$C$29,IF(Control!$C$16="Low (100 bar)",'Actual H2'!E59*Parameters!$C$28,IF(Control!$C$16="Medium (350 bar)",'Actual H2'!E59*Parameters!$C$27,IF(Control!$C$16="High (700 bar)",'Actual H2'!E59*Parameters!$C$26,0))))</f>
        <v>40.809056603773584</v>
      </c>
      <c r="F59" s="12">
        <f>IF(Control!$C$16="None",Parameters!$C$29,IF(Control!$C$16="Low (100 bar)",'Actual H2'!F59*Parameters!$C$28,IF(Control!$C$16="Medium (350 bar)",'Actual H2'!F59*Parameters!$C$27,IF(Control!$C$16="High (700 bar)",'Actual H2'!F59*Parameters!$C$26,0))))</f>
        <v>45.518490566037741</v>
      </c>
      <c r="G59" s="12">
        <f>IF(Control!$C$16="None",Parameters!$C$29,IF(Control!$C$16="Low (100 bar)",'Actual H2'!G59*Parameters!$C$28,IF(Control!$C$16="Medium (350 bar)",'Actual H2'!G59*Parameters!$C$27,IF(Control!$C$16="High (700 bar)",'Actual H2'!G59*Parameters!$C$26,0))))</f>
        <v>45.518490566037741</v>
      </c>
      <c r="H59" s="12">
        <f>IF(Control!$C$16="None",Parameters!$C$29,IF(Control!$C$16="Low (100 bar)",'Actual H2'!H59*Parameters!$C$28,IF(Control!$C$16="Medium (350 bar)",'Actual H2'!H59*Parameters!$C$27,IF(Control!$C$16="High (700 bar)",'Actual H2'!H59*Parameters!$C$26,0))))</f>
        <v>40.102641509433965</v>
      </c>
      <c r="I59" s="12">
        <f>IF(Control!$C$16="None",Parameters!$C$29,IF(Control!$C$16="Low (100 bar)",'Actual H2'!I59*Parameters!$C$28,IF(Control!$C$16="Medium (350 bar)",'Actual H2'!I59*Parameters!$C$27,IF(Control!$C$16="High (700 bar)",'Actual H2'!I59*Parameters!$C$26,0))))</f>
        <v>39.079245283018864</v>
      </c>
      <c r="J59" s="12">
        <f>IF(Control!$C$16="None",Parameters!$C$29,IF(Control!$C$16="Low (100 bar)",'Actual H2'!J59*Parameters!$C$28,IF(Control!$C$16="Medium (350 bar)",'Actual H2'!J59*Parameters!$C$27,IF(Control!$C$16="High (700 bar)",'Actual H2'!J59*Parameters!$C$26,0))))</f>
        <v>40.809056603773584</v>
      </c>
      <c r="K59" s="12">
        <f>IF(Control!$C$16="None",Parameters!$C$29,IF(Control!$C$16="Low (100 bar)",'Actual H2'!K59*Parameters!$C$28,IF(Control!$C$16="Medium (350 bar)",'Actual H2'!K59*Parameters!$C$27,IF(Control!$C$16="High (700 bar)",'Actual H2'!K59*Parameters!$C$26,0))))</f>
        <v>39.079245283018864</v>
      </c>
      <c r="L59" s="12">
        <f>IF(Control!$C$16="None",Parameters!$C$29,IF(Control!$C$16="Low (100 bar)",'Actual H2'!L59*Parameters!$C$28,IF(Control!$C$16="Medium (350 bar)",'Actual H2'!L59*Parameters!$C$27,IF(Control!$C$16="High (700 bar)",'Actual H2'!L59*Parameters!$C$26,0))))</f>
        <v>34.116226415094346</v>
      </c>
      <c r="M59" s="12">
        <f>IF(Control!$C$16="None",Parameters!$C$29,IF(Control!$C$16="Low (100 bar)",'Actual H2'!M59*Parameters!$C$28,IF(Control!$C$16="Medium (350 bar)",'Actual H2'!M59*Parameters!$C$27,IF(Control!$C$16="High (700 bar)",'Actual H2'!M59*Parameters!$C$26,0))))</f>
        <v>39.079245283018864</v>
      </c>
      <c r="N59" s="12">
        <f>IF(Control!$C$16="None",Parameters!$C$29,IF(Control!$C$16="Low (100 bar)",'Actual H2'!N59*Parameters!$C$28,IF(Control!$C$16="Medium (350 bar)",'Actual H2'!N59*Parameters!$C$27,IF(Control!$C$16="High (700 bar)",'Actual H2'!N59*Parameters!$C$26,0))))</f>
        <v>49.612075471698105</v>
      </c>
      <c r="O59" s="12">
        <f>IF(Control!$C$16="None",Parameters!$C$29,IF(Control!$C$16="Low (100 bar)",'Actual H2'!O59*Parameters!$C$28,IF(Control!$C$16="Medium (350 bar)",'Actual H2'!O59*Parameters!$C$27,IF(Control!$C$16="High (700 bar)",'Actual H2'!O59*Parameters!$C$26,0))))</f>
        <v>50.064905660377356</v>
      </c>
      <c r="P59" s="12">
        <f>IF(Control!$C$16="None",Parameters!$C$29,IF(Control!$C$16="Low (100 bar)",'Actual H2'!P59*Parameters!$C$28,IF(Control!$C$16="Medium (350 bar)",'Actual H2'!P59*Parameters!$C$27,IF(Control!$C$16="High (700 bar)",'Actual H2'!P59*Parameters!$C$26,0))))</f>
        <v>49.612075471698105</v>
      </c>
      <c r="Q59" s="12">
        <f>IF(Control!$C$16="None",Parameters!$C$29,IF(Control!$C$16="Low (100 bar)",'Actual H2'!Q59*Parameters!$C$28,IF(Control!$C$16="Medium (350 bar)",'Actual H2'!Q59*Parameters!$C$27,IF(Control!$C$16="High (700 bar)",'Actual H2'!Q59*Parameters!$C$26,0))))</f>
        <v>45.518490566037741</v>
      </c>
      <c r="R59" s="12">
        <f>IF(Control!$C$16="None",Parameters!$C$29,IF(Control!$C$16="Low (100 bar)",'Actual H2'!R59*Parameters!$C$28,IF(Control!$C$16="Medium (350 bar)",'Actual H2'!R59*Parameters!$C$27,IF(Control!$C$16="High (700 bar)",'Actual H2'!R59*Parameters!$C$26,0))))</f>
        <v>40.809056603773584</v>
      </c>
      <c r="S59" s="12">
        <f>IF(Control!$C$16="None",Parameters!$C$29,IF(Control!$C$16="Low (100 bar)",'Actual H2'!S59*Parameters!$C$28,IF(Control!$C$16="Medium (350 bar)",'Actual H2'!S59*Parameters!$C$27,IF(Control!$C$16="High (700 bar)",'Actual H2'!S59*Parameters!$C$26,0))))</f>
        <v>40.102641509433965</v>
      </c>
      <c r="T59" s="12">
        <f>IF(Control!$C$16="None",Parameters!$C$29,IF(Control!$C$16="Low (100 bar)",'Actual H2'!T59*Parameters!$C$28,IF(Control!$C$16="Medium (350 bar)",'Actual H2'!T59*Parameters!$C$27,IF(Control!$C$16="High (700 bar)",'Actual H2'!T59*Parameters!$C$26,0))))</f>
        <v>41.261886792452835</v>
      </c>
      <c r="U59" s="12">
        <f>IF(Control!$C$16="None",Parameters!$C$29,IF(Control!$C$16="Low (100 bar)",'Actual H2'!U59*Parameters!$C$28,IF(Control!$C$16="Medium (350 bar)",'Actual H2'!U59*Parameters!$C$27,IF(Control!$C$16="High (700 bar)",'Actual H2'!U59*Parameters!$C$26,0))))</f>
        <v>45.518490566037741</v>
      </c>
      <c r="V59" s="12">
        <f>IF(Control!$C$16="None",Parameters!$C$29,IF(Control!$C$16="Low (100 bar)",'Actual H2'!V59*Parameters!$C$28,IF(Control!$C$16="Medium (350 bar)",'Actual H2'!V59*Parameters!$C$27,IF(Control!$C$16="High (700 bar)",'Actual H2'!V59*Parameters!$C$26,0))))</f>
        <v>45.518490566037741</v>
      </c>
      <c r="W59" s="12">
        <f>IF(Control!$C$16="None",Parameters!$C$29,IF(Control!$C$16="Low (100 bar)",'Actual H2'!W59*Parameters!$C$28,IF(Control!$C$16="Medium (350 bar)",'Actual H2'!W59*Parameters!$C$27,IF(Control!$C$16="High (700 bar)",'Actual H2'!W59*Parameters!$C$26,0))))</f>
        <v>39.079245283018864</v>
      </c>
      <c r="X59" s="12">
        <f>IF(Control!$C$16="None",Parameters!$C$29,IF(Control!$C$16="Low (100 bar)",'Actual H2'!X59*Parameters!$C$28,IF(Control!$C$16="Medium (350 bar)",'Actual H2'!X59*Parameters!$C$27,IF(Control!$C$16="High (700 bar)",'Actual H2'!X59*Parameters!$C$26,0))))</f>
        <v>40.809056603773584</v>
      </c>
      <c r="Y59" s="12">
        <f>IF(Control!$C$16="None",Parameters!$C$29,IF(Control!$C$16="Low (100 bar)",'Actual H2'!Y59*Parameters!$C$28,IF(Control!$C$16="Medium (350 bar)",'Actual H2'!Y59*Parameters!$C$27,IF(Control!$C$16="High (700 bar)",'Actual H2'!Y59*Parameters!$C$26,0))))</f>
        <v>45.518490566037741</v>
      </c>
      <c r="Z59" s="12">
        <f>IF(Control!$C$16="None",Parameters!$C$29,IF(Control!$C$16="Low (100 bar)",'Actual H2'!Z59*Parameters!$C$28,IF(Control!$C$16="Medium (350 bar)",'Actual H2'!Z59*Parameters!$C$27,IF(Control!$C$16="High (700 bar)",'Actual H2'!Z59*Parameters!$C$26,0))))</f>
        <v>45.518490566037741</v>
      </c>
      <c r="AB59" s="7">
        <f t="shared" si="0"/>
        <v>1023.96679245283</v>
      </c>
    </row>
    <row r="60" spans="2:28" x14ac:dyDescent="0.2">
      <c r="B60" s="6">
        <v>44254</v>
      </c>
      <c r="C60" s="12">
        <f>IF(Control!$C$16="None",Parameters!$C$29,IF(Control!$C$16="Low (100 bar)",'Actual H2'!C60*Parameters!$C$28,IF(Control!$C$16="Medium (350 bar)",'Actual H2'!C60*Parameters!$C$27,IF(Control!$C$16="High (700 bar)",'Actual H2'!C60*Parameters!$C$26,0))))</f>
        <v>44.812075471698115</v>
      </c>
      <c r="D60" s="12">
        <f>IF(Control!$C$16="None",Parameters!$C$29,IF(Control!$C$16="Low (100 bar)",'Actual H2'!D60*Parameters!$C$28,IF(Control!$C$16="Medium (350 bar)",'Actual H2'!D60*Parameters!$C$27,IF(Control!$C$16="High (700 bar)",'Actual H2'!D60*Parameters!$C$26,0))))</f>
        <v>45.518490566037741</v>
      </c>
      <c r="E60" s="12">
        <f>IF(Control!$C$16="None",Parameters!$C$29,IF(Control!$C$16="Low (100 bar)",'Actual H2'!E60*Parameters!$C$28,IF(Control!$C$16="Medium (350 bar)",'Actual H2'!E60*Parameters!$C$27,IF(Control!$C$16="High (700 bar)",'Actual H2'!E60*Parameters!$C$26,0))))</f>
        <v>53.334339622641515</v>
      </c>
      <c r="F60" s="12">
        <f>IF(Control!$C$16="None",Parameters!$C$29,IF(Control!$C$16="Low (100 bar)",'Actual H2'!F60*Parameters!$C$28,IF(Control!$C$16="Medium (350 bar)",'Actual H2'!F60*Parameters!$C$27,IF(Control!$C$16="High (700 bar)",'Actual H2'!F60*Parameters!$C$26,0))))</f>
        <v>54.978113207547167</v>
      </c>
      <c r="G60" s="12">
        <f>IF(Control!$C$16="None",Parameters!$C$29,IF(Control!$C$16="Low (100 bar)",'Actual H2'!G60*Parameters!$C$28,IF(Control!$C$16="Medium (350 bar)",'Actual H2'!G60*Parameters!$C$27,IF(Control!$C$16="High (700 bar)",'Actual H2'!G60*Parameters!$C$26,0))))</f>
        <v>53.334339622641515</v>
      </c>
      <c r="H60" s="12">
        <f>IF(Control!$C$16="None",Parameters!$C$29,IF(Control!$C$16="Low (100 bar)",'Actual H2'!H60*Parameters!$C$28,IF(Control!$C$16="Medium (350 bar)",'Actual H2'!H60*Parameters!$C$27,IF(Control!$C$16="High (700 bar)",'Actual H2'!H60*Parameters!$C$26,0))))</f>
        <v>50.508679245283012</v>
      </c>
      <c r="I60" s="12">
        <f>IF(Control!$C$16="None",Parameters!$C$29,IF(Control!$C$16="Low (100 bar)",'Actual H2'!I60*Parameters!$C$28,IF(Control!$C$16="Medium (350 bar)",'Actual H2'!I60*Parameters!$C$27,IF(Control!$C$16="High (700 bar)",'Actual H2'!I60*Parameters!$C$26,0))))</f>
        <v>49.612075471698105</v>
      </c>
      <c r="J60" s="12">
        <f>IF(Control!$C$16="None",Parameters!$C$29,IF(Control!$C$16="Low (100 bar)",'Actual H2'!J60*Parameters!$C$28,IF(Control!$C$16="Medium (350 bar)",'Actual H2'!J60*Parameters!$C$27,IF(Control!$C$16="High (700 bar)",'Actual H2'!J60*Parameters!$C$26,0))))</f>
        <v>45.518490566037741</v>
      </c>
      <c r="K60" s="12">
        <f>IF(Control!$C$16="None",Parameters!$C$29,IF(Control!$C$16="Low (100 bar)",'Actual H2'!K60*Parameters!$C$28,IF(Control!$C$16="Medium (350 bar)",'Actual H2'!K60*Parameters!$C$27,IF(Control!$C$16="High (700 bar)",'Actual H2'!K60*Parameters!$C$26,0))))</f>
        <v>40.102641509433965</v>
      </c>
      <c r="L60" s="12">
        <f>IF(Control!$C$16="None",Parameters!$C$29,IF(Control!$C$16="Low (100 bar)",'Actual H2'!L60*Parameters!$C$28,IF(Control!$C$16="Medium (350 bar)",'Actual H2'!L60*Parameters!$C$27,IF(Control!$C$16="High (700 bar)",'Actual H2'!L60*Parameters!$C$26,0))))</f>
        <v>34.116226415094346</v>
      </c>
      <c r="M60" s="12">
        <f>IF(Control!$C$16="None",Parameters!$C$29,IF(Control!$C$16="Low (100 bar)",'Actual H2'!M60*Parameters!$C$28,IF(Control!$C$16="Medium (350 bar)",'Actual H2'!M60*Parameters!$C$27,IF(Control!$C$16="High (700 bar)",'Actual H2'!M60*Parameters!$C$26,0))))</f>
        <v>35.139622641509433</v>
      </c>
      <c r="N60" s="12">
        <f>IF(Control!$C$16="None",Parameters!$C$29,IF(Control!$C$16="Low (100 bar)",'Actual H2'!N60*Parameters!$C$28,IF(Control!$C$16="Medium (350 bar)",'Actual H2'!N60*Parameters!$C$27,IF(Control!$C$16="High (700 bar)",'Actual H2'!N60*Parameters!$C$26,0))))</f>
        <v>40.102641509433965</v>
      </c>
      <c r="O60" s="12">
        <f>IF(Control!$C$16="None",Parameters!$C$29,IF(Control!$C$16="Low (100 bar)",'Actual H2'!O60*Parameters!$C$28,IF(Control!$C$16="Medium (350 bar)",'Actual H2'!O60*Parameters!$C$27,IF(Control!$C$16="High (700 bar)",'Actual H2'!O60*Parameters!$C$26,0))))</f>
        <v>39.079245283018864</v>
      </c>
      <c r="P60" s="12">
        <f>IF(Control!$C$16="None",Parameters!$C$29,IF(Control!$C$16="Low (100 bar)",'Actual H2'!P60*Parameters!$C$28,IF(Control!$C$16="Medium (350 bar)",'Actual H2'!P60*Parameters!$C$27,IF(Control!$C$16="High (700 bar)",'Actual H2'!P60*Parameters!$C$26,0))))</f>
        <v>35.139622641509433</v>
      </c>
      <c r="Q60" s="12">
        <f>IF(Control!$C$16="None",Parameters!$C$29,IF(Control!$C$16="Low (100 bar)",'Actual H2'!Q60*Parameters!$C$28,IF(Control!$C$16="Medium (350 bar)",'Actual H2'!Q60*Parameters!$C$27,IF(Control!$C$16="High (700 bar)",'Actual H2'!Q60*Parameters!$C$26,0))))</f>
        <v>31.698113207547166</v>
      </c>
      <c r="R60" s="12">
        <f>IF(Control!$C$16="None",Parameters!$C$29,IF(Control!$C$16="Low (100 bar)",'Actual H2'!R60*Parameters!$C$28,IF(Control!$C$16="Medium (350 bar)",'Actual H2'!R60*Parameters!$C$27,IF(Control!$C$16="High (700 bar)",'Actual H2'!R60*Parameters!$C$26,0))))</f>
        <v>26.916226415094343</v>
      </c>
      <c r="S60" s="12">
        <f>IF(Control!$C$16="None",Parameters!$C$29,IF(Control!$C$16="Low (100 bar)",'Actual H2'!S60*Parameters!$C$28,IF(Control!$C$16="Medium (350 bar)",'Actual H2'!S60*Parameters!$C$27,IF(Control!$C$16="High (700 bar)",'Actual H2'!S60*Parameters!$C$26,0))))</f>
        <v>25.720754716981133</v>
      </c>
      <c r="T60" s="12">
        <f>IF(Control!$C$16="None",Parameters!$C$29,IF(Control!$C$16="Low (100 bar)",'Actual H2'!T60*Parameters!$C$28,IF(Control!$C$16="Medium (350 bar)",'Actual H2'!T60*Parameters!$C$27,IF(Control!$C$16="High (700 bar)",'Actual H2'!T60*Parameters!$C$26,0))))</f>
        <v>28.156981132075465</v>
      </c>
      <c r="U60" s="12">
        <f>IF(Control!$C$16="None",Parameters!$C$29,IF(Control!$C$16="Low (100 bar)",'Actual H2'!U60*Parameters!$C$28,IF(Control!$C$16="Medium (350 bar)",'Actual H2'!U60*Parameters!$C$27,IF(Control!$C$16="High (700 bar)",'Actual H2'!U60*Parameters!$C$26,0))))</f>
        <v>29.334339622641508</v>
      </c>
      <c r="V60" s="12">
        <f>IF(Control!$C$16="None",Parameters!$C$29,IF(Control!$C$16="Low (100 bar)",'Actual H2'!V60*Parameters!$C$28,IF(Control!$C$16="Medium (350 bar)",'Actual H2'!V60*Parameters!$C$27,IF(Control!$C$16="High (700 bar)",'Actual H2'!V60*Parameters!$C$26,0))))</f>
        <v>26.916226415094343</v>
      </c>
      <c r="W60" s="12">
        <f>IF(Control!$C$16="None",Parameters!$C$29,IF(Control!$C$16="Low (100 bar)",'Actual H2'!W60*Parameters!$C$28,IF(Control!$C$16="Medium (350 bar)",'Actual H2'!W60*Parameters!$C$27,IF(Control!$C$16="High (700 bar)",'Actual H2'!W60*Parameters!$C$26,0))))</f>
        <v>22.75018867924528</v>
      </c>
      <c r="X60" s="12">
        <f>IF(Control!$C$16="None",Parameters!$C$29,IF(Control!$C$16="Low (100 bar)",'Actual H2'!X60*Parameters!$C$28,IF(Control!$C$16="Medium (350 bar)",'Actual H2'!X60*Parameters!$C$27,IF(Control!$C$16="High (700 bar)",'Actual H2'!X60*Parameters!$C$26,0))))</f>
        <v>21.554716981132074</v>
      </c>
      <c r="Y60" s="12">
        <f>IF(Control!$C$16="None",Parameters!$C$29,IF(Control!$C$16="Low (100 bar)",'Actual H2'!Y60*Parameters!$C$28,IF(Control!$C$16="Medium (350 bar)",'Actual H2'!Y60*Parameters!$C$27,IF(Control!$C$16="High (700 bar)",'Actual H2'!Y60*Parameters!$C$26,0))))</f>
        <v>20.513207547169809</v>
      </c>
      <c r="Z60" s="12">
        <f>IF(Control!$C$16="None",Parameters!$C$29,IF(Control!$C$16="Low (100 bar)",'Actual H2'!Z60*Parameters!$C$28,IF(Control!$C$16="Medium (350 bar)",'Actual H2'!Z60*Parameters!$C$27,IF(Control!$C$16="High (700 bar)",'Actual H2'!Z60*Parameters!$C$26,0))))</f>
        <v>21.554716981132074</v>
      </c>
      <c r="AB60" s="7">
        <f t="shared" si="0"/>
        <v>876.41207547169802</v>
      </c>
    </row>
    <row r="61" spans="2:28" x14ac:dyDescent="0.2">
      <c r="B61" s="6">
        <v>44255</v>
      </c>
      <c r="C61" s="12">
        <f>IF(Control!$C$16="None",Parameters!$C$29,IF(Control!$C$16="Low (100 bar)",'Actual H2'!C61*Parameters!$C$28,IF(Control!$C$16="Medium (350 bar)",'Actual H2'!C61*Parameters!$C$27,IF(Control!$C$16="High (700 bar)",'Actual H2'!C61*Parameters!$C$26,0))))</f>
        <v>20.513207547169809</v>
      </c>
      <c r="D61" s="12">
        <f>IF(Control!$C$16="None",Parameters!$C$29,IF(Control!$C$16="Low (100 bar)",'Actual H2'!D61*Parameters!$C$28,IF(Control!$C$16="Medium (350 bar)",'Actual H2'!D61*Parameters!$C$27,IF(Control!$C$16="High (700 bar)",'Actual H2'!D61*Parameters!$C$26,0))))</f>
        <v>19.598490566037732</v>
      </c>
      <c r="E61" s="12">
        <f>IF(Control!$C$16="None",Parameters!$C$29,IF(Control!$C$16="Low (100 bar)",'Actual H2'!E61*Parameters!$C$28,IF(Control!$C$16="Medium (350 bar)",'Actual H2'!E61*Parameters!$C$27,IF(Control!$C$16="High (700 bar)",'Actual H2'!E61*Parameters!$C$26,0))))</f>
        <v>17.769056603773585</v>
      </c>
      <c r="F61" s="12">
        <f>IF(Control!$C$16="None",Parameters!$C$29,IF(Control!$C$16="Low (100 bar)",'Actual H2'!F61*Parameters!$C$28,IF(Control!$C$16="Medium (350 bar)",'Actual H2'!F61*Parameters!$C$27,IF(Control!$C$16="High (700 bar)",'Actual H2'!F61*Parameters!$C$26,0))))</f>
        <v>13.616603773584908</v>
      </c>
      <c r="G61" s="12">
        <f>IF(Control!$C$16="None",Parameters!$C$29,IF(Control!$C$16="Low (100 bar)",'Actual H2'!G61*Parameters!$C$28,IF(Control!$C$16="Medium (350 bar)",'Actual H2'!G61*Parameters!$C$27,IF(Control!$C$16="High (700 bar)",'Actual H2'!G61*Parameters!$C$26,0))))</f>
        <v>10.763773584905662</v>
      </c>
      <c r="H61" s="12">
        <f>IF(Control!$C$16="None",Parameters!$C$29,IF(Control!$C$16="Low (100 bar)",'Actual H2'!H61*Parameters!$C$28,IF(Control!$C$16="Medium (350 bar)",'Actual H2'!H61*Parameters!$C$27,IF(Control!$C$16="High (700 bar)",'Actual H2'!H61*Parameters!$C$26,0))))</f>
        <v>9.4596226415094335</v>
      </c>
      <c r="I61" s="12">
        <f>IF(Control!$C$16="None",Parameters!$C$29,IF(Control!$C$16="Low (100 bar)",'Actual H2'!I61*Parameters!$C$28,IF(Control!$C$16="Medium (350 bar)",'Actual H2'!I61*Parameters!$C$27,IF(Control!$C$16="High (700 bar)",'Actual H2'!I61*Parameters!$C$26,0))))</f>
        <v>8.8075471698113201</v>
      </c>
      <c r="J61" s="12">
        <f>IF(Control!$C$16="None",Parameters!$C$29,IF(Control!$C$16="Low (100 bar)",'Actual H2'!J61*Parameters!$C$28,IF(Control!$C$16="Medium (350 bar)",'Actual H2'!J61*Parameters!$C$27,IF(Control!$C$16="High (700 bar)",'Actual H2'!J61*Parameters!$C$26,0))))</f>
        <v>8.2641509433962259</v>
      </c>
      <c r="K61" s="12">
        <f>IF(Control!$C$16="None",Parameters!$C$29,IF(Control!$C$16="Low (100 bar)",'Actual H2'!K61*Parameters!$C$28,IF(Control!$C$16="Medium (350 bar)",'Actual H2'!K61*Parameters!$C$27,IF(Control!$C$16="High (700 bar)",'Actual H2'!K61*Parameters!$C$26,0))))</f>
        <v>6.6339622641509433</v>
      </c>
      <c r="L61" s="12">
        <f>IF(Control!$C$16="None",Parameters!$C$29,IF(Control!$C$16="Low (100 bar)",'Actual H2'!L61*Parameters!$C$28,IF(Control!$C$16="Medium (350 bar)",'Actual H2'!L61*Parameters!$C$27,IF(Control!$C$16="High (700 bar)",'Actual H2'!L61*Parameters!$C$26,0))))</f>
        <v>5.2030188679245271</v>
      </c>
      <c r="M61" s="12">
        <f>IF(Control!$C$16="None",Parameters!$C$29,IF(Control!$C$16="Low (100 bar)",'Actual H2'!M61*Parameters!$C$28,IF(Control!$C$16="Medium (350 bar)",'Actual H2'!M61*Parameters!$C$27,IF(Control!$C$16="High (700 bar)",'Actual H2'!M61*Parameters!$C$26,0))))</f>
        <v>5.6467924528301889</v>
      </c>
      <c r="N61" s="12">
        <f>IF(Control!$C$16="None",Parameters!$C$29,IF(Control!$C$16="Low (100 bar)",'Actual H2'!N61*Parameters!$C$28,IF(Control!$C$16="Medium (350 bar)",'Actual H2'!N61*Parameters!$C$27,IF(Control!$C$16="High (700 bar)",'Actual H2'!N61*Parameters!$C$26,0))))</f>
        <v>10.111698113207549</v>
      </c>
      <c r="O61" s="12">
        <f>IF(Control!$C$16="None",Parameters!$C$29,IF(Control!$C$16="Low (100 bar)",'Actual H2'!O61*Parameters!$C$28,IF(Control!$C$16="Medium (350 bar)",'Actual H2'!O61*Parameters!$C$27,IF(Control!$C$16="High (700 bar)",'Actual H2'!O61*Parameters!$C$26,0))))</f>
        <v>15.16528301886793</v>
      </c>
      <c r="P61" s="12">
        <f>IF(Control!$C$16="None",Parameters!$C$29,IF(Control!$C$16="Low (100 bar)",'Actual H2'!P61*Parameters!$C$28,IF(Control!$C$16="Medium (350 bar)",'Actual H2'!P61*Parameters!$C$27,IF(Control!$C$16="High (700 bar)",'Actual H2'!P61*Parameters!$C$26,0))))</f>
        <v>16.854339622641511</v>
      </c>
      <c r="Q61" s="12">
        <f>IF(Control!$C$16="None",Parameters!$C$29,IF(Control!$C$16="Low (100 bar)",'Actual H2'!Q61*Parameters!$C$28,IF(Control!$C$16="Medium (350 bar)",'Actual H2'!Q61*Parameters!$C$27,IF(Control!$C$16="High (700 bar)",'Actual H2'!Q61*Parameters!$C$26,0))))</f>
        <v>13.616603773584908</v>
      </c>
      <c r="R61" s="12">
        <f>IF(Control!$C$16="None",Parameters!$C$29,IF(Control!$C$16="Low (100 bar)",'Actual H2'!R61*Parameters!$C$28,IF(Control!$C$16="Medium (350 bar)",'Actual H2'!R61*Parameters!$C$27,IF(Control!$C$16="High (700 bar)",'Actual H2'!R61*Parameters!$C$26,0))))</f>
        <v>10.763773584905662</v>
      </c>
      <c r="S61" s="12">
        <f>IF(Control!$C$16="None",Parameters!$C$29,IF(Control!$C$16="Low (100 bar)",'Actual H2'!S61*Parameters!$C$28,IF(Control!$C$16="Medium (350 bar)",'Actual H2'!S61*Parameters!$C$27,IF(Control!$C$16="High (700 bar)",'Actual H2'!S61*Parameters!$C$26,0))))</f>
        <v>10.763773584905662</v>
      </c>
      <c r="T61" s="12">
        <f>IF(Control!$C$16="None",Parameters!$C$29,IF(Control!$C$16="Low (100 bar)",'Actual H2'!T61*Parameters!$C$28,IF(Control!$C$16="Medium (350 bar)",'Actual H2'!T61*Parameters!$C$27,IF(Control!$C$16="High (700 bar)",'Actual H2'!T61*Parameters!$C$26,0))))</f>
        <v>12.067924528301885</v>
      </c>
      <c r="U61" s="12">
        <f>IF(Control!$C$16="None",Parameters!$C$29,IF(Control!$C$16="Low (100 bar)",'Actual H2'!U61*Parameters!$C$28,IF(Control!$C$16="Medium (350 bar)",'Actual H2'!U61*Parameters!$C$27,IF(Control!$C$16="High (700 bar)",'Actual H2'!U61*Parameters!$C$26,0))))</f>
        <v>14.390943396226419</v>
      </c>
      <c r="V61" s="12">
        <f>IF(Control!$C$16="None",Parameters!$C$29,IF(Control!$C$16="Low (100 bar)",'Actual H2'!V61*Parameters!$C$28,IF(Control!$C$16="Medium (350 bar)",'Actual H2'!V61*Parameters!$C$27,IF(Control!$C$16="High (700 bar)",'Actual H2'!V61*Parameters!$C$26,0))))</f>
        <v>17.769056603773585</v>
      </c>
      <c r="W61" s="12">
        <f>IF(Control!$C$16="None",Parameters!$C$29,IF(Control!$C$16="Low (100 bar)",'Actual H2'!W61*Parameters!$C$28,IF(Control!$C$16="Medium (350 bar)",'Actual H2'!W61*Parameters!$C$27,IF(Control!$C$16="High (700 bar)",'Actual H2'!W61*Parameters!$C$26,0))))</f>
        <v>20.513207547169809</v>
      </c>
      <c r="X61" s="12">
        <f>IF(Control!$C$16="None",Parameters!$C$29,IF(Control!$C$16="Low (100 bar)",'Actual H2'!X61*Parameters!$C$28,IF(Control!$C$16="Medium (350 bar)",'Actual H2'!X61*Parameters!$C$27,IF(Control!$C$16="High (700 bar)",'Actual H2'!X61*Parameters!$C$26,0))))</f>
        <v>22.75018867924528</v>
      </c>
      <c r="Y61" s="12">
        <f>IF(Control!$C$16="None",Parameters!$C$29,IF(Control!$C$16="Low (100 bar)",'Actual H2'!Y61*Parameters!$C$28,IF(Control!$C$16="Medium (350 bar)",'Actual H2'!Y61*Parameters!$C$27,IF(Control!$C$16="High (700 bar)",'Actual H2'!Y61*Parameters!$C$26,0))))</f>
        <v>23.990943396226413</v>
      </c>
      <c r="Z61" s="12">
        <f>IF(Control!$C$16="None",Parameters!$C$29,IF(Control!$C$16="Low (100 bar)",'Actual H2'!Z61*Parameters!$C$28,IF(Control!$C$16="Medium (350 bar)",'Actual H2'!Z61*Parameters!$C$27,IF(Control!$C$16="High (700 bar)",'Actual H2'!Z61*Parameters!$C$26,0))))</f>
        <v>22.75018867924528</v>
      </c>
      <c r="AB61" s="7">
        <f t="shared" si="0"/>
        <v>337.7841509433963</v>
      </c>
    </row>
    <row r="62" spans="2:28" x14ac:dyDescent="0.2">
      <c r="B62" s="6">
        <v>44256</v>
      </c>
      <c r="C62" s="12">
        <f>IF(Control!$C$16="None",Parameters!$C$29,IF(Control!$C$16="Low (100 bar)",'Actual H2'!C62*Parameters!$C$28,IF(Control!$C$16="Medium (350 bar)",'Actual H2'!C62*Parameters!$C$27,IF(Control!$C$16="High (700 bar)",'Actual H2'!C62*Parameters!$C$26,0))))</f>
        <v>20.513207547169809</v>
      </c>
      <c r="D62" s="12">
        <f>IF(Control!$C$16="None",Parameters!$C$29,IF(Control!$C$16="Low (100 bar)",'Actual H2'!D62*Parameters!$C$28,IF(Control!$C$16="Medium (350 bar)",'Actual H2'!D62*Parameters!$C$27,IF(Control!$C$16="High (700 bar)",'Actual H2'!D62*Parameters!$C$26,0))))</f>
        <v>17.769056603773585</v>
      </c>
      <c r="E62" s="12">
        <f>IF(Control!$C$16="None",Parameters!$C$29,IF(Control!$C$16="Low (100 bar)",'Actual H2'!E62*Parameters!$C$28,IF(Control!$C$16="Medium (350 bar)",'Actual H2'!E62*Parameters!$C$27,IF(Control!$C$16="High (700 bar)",'Actual H2'!E62*Parameters!$C$26,0))))</f>
        <v>17.769056603773585</v>
      </c>
      <c r="F62" s="12">
        <f>IF(Control!$C$16="None",Parameters!$C$29,IF(Control!$C$16="Low (100 bar)",'Actual H2'!F62*Parameters!$C$28,IF(Control!$C$16="Medium (350 bar)",'Actual H2'!F62*Parameters!$C$27,IF(Control!$C$16="High (700 bar)",'Actual H2'!F62*Parameters!$C$26,0))))</f>
        <v>15.939622641509436</v>
      </c>
      <c r="G62" s="12">
        <f>IF(Control!$C$16="None",Parameters!$C$29,IF(Control!$C$16="Low (100 bar)",'Actual H2'!G62*Parameters!$C$28,IF(Control!$C$16="Medium (350 bar)",'Actual H2'!G62*Parameters!$C$27,IF(Control!$C$16="High (700 bar)",'Actual H2'!G62*Parameters!$C$26,0))))</f>
        <v>14.390943396226419</v>
      </c>
      <c r="H62" s="12">
        <f>IF(Control!$C$16="None",Parameters!$C$29,IF(Control!$C$16="Low (100 bar)",'Actual H2'!H62*Parameters!$C$28,IF(Control!$C$16="Medium (350 bar)",'Actual H2'!H62*Parameters!$C$27,IF(Control!$C$16="High (700 bar)",'Actual H2'!H62*Parameters!$C$26,0))))</f>
        <v>11.415849056603774</v>
      </c>
      <c r="I62" s="12">
        <f>IF(Control!$C$16="None",Parameters!$C$29,IF(Control!$C$16="Low (100 bar)",'Actual H2'!I62*Parameters!$C$28,IF(Control!$C$16="Medium (350 bar)",'Actual H2'!I62*Parameters!$C$27,IF(Control!$C$16="High (700 bar)",'Actual H2'!I62*Parameters!$C$26,0))))</f>
        <v>10.111698113207549</v>
      </c>
      <c r="J62" s="12">
        <f>IF(Control!$C$16="None",Parameters!$C$29,IF(Control!$C$16="Low (100 bar)",'Actual H2'!J62*Parameters!$C$28,IF(Control!$C$16="Medium (350 bar)",'Actual H2'!J62*Parameters!$C$27,IF(Control!$C$16="High (700 bar)",'Actual H2'!J62*Parameters!$C$26,0))))</f>
        <v>9.4596226415094335</v>
      </c>
      <c r="K62" s="12">
        <f>IF(Control!$C$16="None",Parameters!$C$29,IF(Control!$C$16="Low (100 bar)",'Actual H2'!K62*Parameters!$C$28,IF(Control!$C$16="Medium (350 bar)",'Actual H2'!K62*Parameters!$C$27,IF(Control!$C$16="High (700 bar)",'Actual H2'!K62*Parameters!$C$26,0))))</f>
        <v>8.2641509433962259</v>
      </c>
      <c r="L62" s="12">
        <f>IF(Control!$C$16="None",Parameters!$C$29,IF(Control!$C$16="Low (100 bar)",'Actual H2'!L62*Parameters!$C$28,IF(Control!$C$16="Medium (350 bar)",'Actual H2'!L62*Parameters!$C$27,IF(Control!$C$16="High (700 bar)",'Actual H2'!L62*Parameters!$C$26,0))))</f>
        <v>5.6467924528301889</v>
      </c>
      <c r="M62" s="12">
        <f>IF(Control!$C$16="None",Parameters!$C$29,IF(Control!$C$16="Low (100 bar)",'Actual H2'!M62*Parameters!$C$28,IF(Control!$C$16="Medium (350 bar)",'Actual H2'!M62*Parameters!$C$27,IF(Control!$C$16="High (700 bar)",'Actual H2'!M62*Parameters!$C$26,0))))</f>
        <v>3.1290566037735852</v>
      </c>
      <c r="N62" s="12">
        <f>IF(Control!$C$16="None",Parameters!$C$29,IF(Control!$C$16="Low (100 bar)",'Actual H2'!N62*Parameters!$C$28,IF(Control!$C$16="Medium (350 bar)",'Actual H2'!N62*Parameters!$C$27,IF(Control!$C$16="High (700 bar)",'Actual H2'!N62*Parameters!$C$26,0))))</f>
        <v>0.5660377358490567</v>
      </c>
      <c r="O62" s="12">
        <f>IF(Control!$C$16="None",Parameters!$C$29,IF(Control!$C$16="Low (100 bar)",'Actual H2'!O62*Parameters!$C$28,IF(Control!$C$16="Medium (350 bar)",'Actual H2'!O62*Parameters!$C$27,IF(Control!$C$16="High (700 bar)",'Actual H2'!O62*Parameters!$C$26,0))))</f>
        <v>0</v>
      </c>
      <c r="P62" s="12">
        <f>IF(Control!$C$16="None",Parameters!$C$29,IF(Control!$C$16="Low (100 bar)",'Actual H2'!P62*Parameters!$C$28,IF(Control!$C$16="Medium (350 bar)",'Actual H2'!P62*Parameters!$C$27,IF(Control!$C$16="High (700 bar)",'Actual H2'!P62*Parameters!$C$26,0))))</f>
        <v>0</v>
      </c>
      <c r="Q62" s="12">
        <f>IF(Control!$C$16="None",Parameters!$C$29,IF(Control!$C$16="Low (100 bar)",'Actual H2'!Q62*Parameters!$C$28,IF(Control!$C$16="Medium (350 bar)",'Actual H2'!Q62*Parameters!$C$27,IF(Control!$C$16="High (700 bar)",'Actual H2'!Q62*Parameters!$C$26,0))))</f>
        <v>0</v>
      </c>
      <c r="R62" s="12">
        <f>IF(Control!$C$16="None",Parameters!$C$29,IF(Control!$C$16="Low (100 bar)",'Actual H2'!R62*Parameters!$C$28,IF(Control!$C$16="Medium (350 bar)",'Actual H2'!R62*Parameters!$C$27,IF(Control!$C$16="High (700 bar)",'Actual H2'!R62*Parameters!$C$26,0))))</f>
        <v>0</v>
      </c>
      <c r="S62" s="12">
        <f>IF(Control!$C$16="None",Parameters!$C$29,IF(Control!$C$16="Low (100 bar)",'Actual H2'!S62*Parameters!$C$28,IF(Control!$C$16="Medium (350 bar)",'Actual H2'!S62*Parameters!$C$27,IF(Control!$C$16="High (700 bar)",'Actual H2'!S62*Parameters!$C$26,0))))</f>
        <v>0</v>
      </c>
      <c r="T62" s="12">
        <f>IF(Control!$C$16="None",Parameters!$C$29,IF(Control!$C$16="Low (100 bar)",'Actual H2'!T62*Parameters!$C$28,IF(Control!$C$16="Medium (350 bar)",'Actual H2'!T62*Parameters!$C$27,IF(Control!$C$16="High (700 bar)",'Actual H2'!T62*Parameters!$C$26,0))))</f>
        <v>1.4354716981132074</v>
      </c>
      <c r="U62" s="12">
        <f>IF(Control!$C$16="None",Parameters!$C$29,IF(Control!$C$16="Low (100 bar)",'Actual H2'!U62*Parameters!$C$28,IF(Control!$C$16="Medium (350 bar)",'Actual H2'!U62*Parameters!$C$27,IF(Control!$C$16="High (700 bar)",'Actual H2'!U62*Parameters!$C$26,0))))</f>
        <v>3.8716981132075476</v>
      </c>
      <c r="V62" s="12">
        <f>IF(Control!$C$16="None",Parameters!$C$29,IF(Control!$C$16="Low (100 bar)",'Actual H2'!V62*Parameters!$C$28,IF(Control!$C$16="Medium (350 bar)",'Actual H2'!V62*Parameters!$C$27,IF(Control!$C$16="High (700 bar)",'Actual H2'!V62*Parameters!$C$26,0))))</f>
        <v>4.7592452830188678</v>
      </c>
      <c r="W62" s="12">
        <f>IF(Control!$C$16="None",Parameters!$C$29,IF(Control!$C$16="Low (100 bar)",'Actual H2'!W62*Parameters!$C$28,IF(Control!$C$16="Medium (350 bar)",'Actual H2'!W62*Parameters!$C$27,IF(Control!$C$16="High (700 bar)",'Actual H2'!W62*Parameters!$C$26,0))))</f>
        <v>3.8716981132075476</v>
      </c>
      <c r="X62" s="12">
        <f>IF(Control!$C$16="None",Parameters!$C$29,IF(Control!$C$16="Low (100 bar)",'Actual H2'!X62*Parameters!$C$28,IF(Control!$C$16="Medium (350 bar)",'Actual H2'!X62*Parameters!$C$27,IF(Control!$C$16="High (700 bar)",'Actual H2'!X62*Parameters!$C$26,0))))</f>
        <v>2.757735849056604</v>
      </c>
      <c r="Y62" s="12">
        <f>IF(Control!$C$16="None",Parameters!$C$29,IF(Control!$C$16="Low (100 bar)",'Actual H2'!Y62*Parameters!$C$28,IF(Control!$C$16="Medium (350 bar)",'Actual H2'!Y62*Parameters!$C$27,IF(Control!$C$16="High (700 bar)",'Actual H2'!Y62*Parameters!$C$26,0))))</f>
        <v>1.4354716981132074</v>
      </c>
      <c r="Z62" s="12">
        <f>IF(Control!$C$16="None",Parameters!$C$29,IF(Control!$C$16="Low (100 bar)",'Actual H2'!Z62*Parameters!$C$28,IF(Control!$C$16="Medium (350 bar)",'Actual H2'!Z62*Parameters!$C$27,IF(Control!$C$16="High (700 bar)",'Actual H2'!Z62*Parameters!$C$26,0))))</f>
        <v>0.5660377358490567</v>
      </c>
      <c r="AB62" s="7">
        <f t="shared" si="0"/>
        <v>153.67245283018872</v>
      </c>
    </row>
    <row r="63" spans="2:28" x14ac:dyDescent="0.2">
      <c r="B63" s="6">
        <v>44257</v>
      </c>
      <c r="C63" s="12">
        <f>IF(Control!$C$16="None",Parameters!$C$29,IF(Control!$C$16="Low (100 bar)",'Actual H2'!C63*Parameters!$C$28,IF(Control!$C$16="Medium (350 bar)",'Actual H2'!C63*Parameters!$C$27,IF(Control!$C$16="High (700 bar)",'Actual H2'!C63*Parameters!$C$26,0))))</f>
        <v>0</v>
      </c>
      <c r="D63" s="12">
        <f>IF(Control!$C$16="None",Parameters!$C$29,IF(Control!$C$16="Low (100 bar)",'Actual H2'!D63*Parameters!$C$28,IF(Control!$C$16="Medium (350 bar)",'Actual H2'!D63*Parameters!$C$27,IF(Control!$C$16="High (700 bar)",'Actual H2'!D63*Parameters!$C$26,0))))</f>
        <v>0</v>
      </c>
      <c r="E63" s="12">
        <f>IF(Control!$C$16="None",Parameters!$C$29,IF(Control!$C$16="Low (100 bar)",'Actual H2'!E63*Parameters!$C$28,IF(Control!$C$16="Medium (350 bar)",'Actual H2'!E63*Parameters!$C$27,IF(Control!$C$16="High (700 bar)",'Actual H2'!E63*Parameters!$C$26,0))))</f>
        <v>0</v>
      </c>
      <c r="F63" s="12">
        <f>IF(Control!$C$16="None",Parameters!$C$29,IF(Control!$C$16="Low (100 bar)",'Actual H2'!F63*Parameters!$C$28,IF(Control!$C$16="Medium (350 bar)",'Actual H2'!F63*Parameters!$C$27,IF(Control!$C$16="High (700 bar)",'Actual H2'!F63*Parameters!$C$26,0))))</f>
        <v>0.5660377358490567</v>
      </c>
      <c r="G63" s="12">
        <f>IF(Control!$C$16="None",Parameters!$C$29,IF(Control!$C$16="Low (100 bar)",'Actual H2'!G63*Parameters!$C$28,IF(Control!$C$16="Medium (350 bar)",'Actual H2'!G63*Parameters!$C$27,IF(Control!$C$16="High (700 bar)",'Actual H2'!G63*Parameters!$C$26,0))))</f>
        <v>0.85584905660377353</v>
      </c>
      <c r="H63" s="12">
        <f>IF(Control!$C$16="None",Parameters!$C$29,IF(Control!$C$16="Low (100 bar)",'Actual H2'!H63*Parameters!$C$28,IF(Control!$C$16="Medium (350 bar)",'Actual H2'!H63*Parameters!$C$27,IF(Control!$C$16="High (700 bar)",'Actual H2'!H63*Parameters!$C$26,0))))</f>
        <v>0.85584905660377353</v>
      </c>
      <c r="I63" s="12">
        <f>IF(Control!$C$16="None",Parameters!$C$29,IF(Control!$C$16="Low (100 bar)",'Actual H2'!I63*Parameters!$C$28,IF(Control!$C$16="Medium (350 bar)",'Actual H2'!I63*Parameters!$C$27,IF(Control!$C$16="High (700 bar)",'Actual H2'!I63*Parameters!$C$26,0))))</f>
        <v>0.85584905660377353</v>
      </c>
      <c r="J63" s="12">
        <f>IF(Control!$C$16="None",Parameters!$C$29,IF(Control!$C$16="Low (100 bar)",'Actual H2'!J63*Parameters!$C$28,IF(Control!$C$16="Medium (350 bar)",'Actual H2'!J63*Parameters!$C$27,IF(Control!$C$16="High (700 bar)",'Actual H2'!J63*Parameters!$C$26,0))))</f>
        <v>0.5660377358490567</v>
      </c>
      <c r="K63" s="12">
        <f>IF(Control!$C$16="None",Parameters!$C$29,IF(Control!$C$16="Low (100 bar)",'Actual H2'!K63*Parameters!$C$28,IF(Control!$C$16="Medium (350 bar)",'Actual H2'!K63*Parameters!$C$27,IF(Control!$C$16="High (700 bar)",'Actual H2'!K63*Parameters!$C$26,0))))</f>
        <v>0</v>
      </c>
      <c r="L63" s="12">
        <f>IF(Control!$C$16="None",Parameters!$C$29,IF(Control!$C$16="Low (100 bar)",'Actual H2'!L63*Parameters!$C$28,IF(Control!$C$16="Medium (350 bar)",'Actual H2'!L63*Parameters!$C$27,IF(Control!$C$16="High (700 bar)",'Actual H2'!L63*Parameters!$C$26,0))))</f>
        <v>0</v>
      </c>
      <c r="M63" s="12">
        <f>IF(Control!$C$16="None",Parameters!$C$29,IF(Control!$C$16="Low (100 bar)",'Actual H2'!M63*Parameters!$C$28,IF(Control!$C$16="Medium (350 bar)",'Actual H2'!M63*Parameters!$C$27,IF(Control!$C$16="High (700 bar)",'Actual H2'!M63*Parameters!$C$26,0))))</f>
        <v>0</v>
      </c>
      <c r="N63" s="12">
        <f>IF(Control!$C$16="None",Parameters!$C$29,IF(Control!$C$16="Low (100 bar)",'Actual H2'!N63*Parameters!$C$28,IF(Control!$C$16="Medium (350 bar)",'Actual H2'!N63*Parameters!$C$27,IF(Control!$C$16="High (700 bar)",'Actual H2'!N63*Parameters!$C$26,0))))</f>
        <v>0</v>
      </c>
      <c r="O63" s="12">
        <f>IF(Control!$C$16="None",Parameters!$C$29,IF(Control!$C$16="Low (100 bar)",'Actual H2'!O63*Parameters!$C$28,IF(Control!$C$16="Medium (350 bar)",'Actual H2'!O63*Parameters!$C$27,IF(Control!$C$16="High (700 bar)",'Actual H2'!O63*Parameters!$C$26,0))))</f>
        <v>0</v>
      </c>
      <c r="P63" s="12">
        <f>IF(Control!$C$16="None",Parameters!$C$29,IF(Control!$C$16="Low (100 bar)",'Actual H2'!P63*Parameters!$C$28,IF(Control!$C$16="Medium (350 bar)",'Actual H2'!P63*Parameters!$C$27,IF(Control!$C$16="High (700 bar)",'Actual H2'!P63*Parameters!$C$26,0))))</f>
        <v>0</v>
      </c>
      <c r="Q63" s="12">
        <f>IF(Control!$C$16="None",Parameters!$C$29,IF(Control!$C$16="Low (100 bar)",'Actual H2'!Q63*Parameters!$C$28,IF(Control!$C$16="Medium (350 bar)",'Actual H2'!Q63*Parameters!$C$27,IF(Control!$C$16="High (700 bar)",'Actual H2'!Q63*Parameters!$C$26,0))))</f>
        <v>0</v>
      </c>
      <c r="R63" s="12">
        <f>IF(Control!$C$16="None",Parameters!$C$29,IF(Control!$C$16="Low (100 bar)",'Actual H2'!R63*Parameters!$C$28,IF(Control!$C$16="Medium (350 bar)",'Actual H2'!R63*Parameters!$C$27,IF(Control!$C$16="High (700 bar)",'Actual H2'!R63*Parameters!$C$26,0))))</f>
        <v>0</v>
      </c>
      <c r="S63" s="12">
        <f>IF(Control!$C$16="None",Parameters!$C$29,IF(Control!$C$16="Low (100 bar)",'Actual H2'!S63*Parameters!$C$28,IF(Control!$C$16="Medium (350 bar)",'Actual H2'!S63*Parameters!$C$27,IF(Control!$C$16="High (700 bar)",'Actual H2'!S63*Parameters!$C$26,0))))</f>
        <v>0</v>
      </c>
      <c r="T63" s="12">
        <f>IF(Control!$C$16="None",Parameters!$C$29,IF(Control!$C$16="Low (100 bar)",'Actual H2'!T63*Parameters!$C$28,IF(Control!$C$16="Medium (350 bar)",'Actual H2'!T63*Parameters!$C$27,IF(Control!$C$16="High (700 bar)",'Actual H2'!T63*Parameters!$C$26,0))))</f>
        <v>0</v>
      </c>
      <c r="U63" s="12">
        <f>IF(Control!$C$16="None",Parameters!$C$29,IF(Control!$C$16="Low (100 bar)",'Actual H2'!U63*Parameters!$C$28,IF(Control!$C$16="Medium (350 bar)",'Actual H2'!U63*Parameters!$C$27,IF(Control!$C$16="High (700 bar)",'Actual H2'!U63*Parameters!$C$26,0))))</f>
        <v>0</v>
      </c>
      <c r="V63" s="12">
        <f>IF(Control!$C$16="None",Parameters!$C$29,IF(Control!$C$16="Low (100 bar)",'Actual H2'!V63*Parameters!$C$28,IF(Control!$C$16="Medium (350 bar)",'Actual H2'!V63*Parameters!$C$27,IF(Control!$C$16="High (700 bar)",'Actual H2'!V63*Parameters!$C$26,0))))</f>
        <v>0</v>
      </c>
      <c r="W63" s="12">
        <f>IF(Control!$C$16="None",Parameters!$C$29,IF(Control!$C$16="Low (100 bar)",'Actual H2'!W63*Parameters!$C$28,IF(Control!$C$16="Medium (350 bar)",'Actual H2'!W63*Parameters!$C$27,IF(Control!$C$16="High (700 bar)",'Actual H2'!W63*Parameters!$C$26,0))))</f>
        <v>0</v>
      </c>
      <c r="X63" s="12">
        <f>IF(Control!$C$16="None",Parameters!$C$29,IF(Control!$C$16="Low (100 bar)",'Actual H2'!X63*Parameters!$C$28,IF(Control!$C$16="Medium (350 bar)",'Actual H2'!X63*Parameters!$C$27,IF(Control!$C$16="High (700 bar)",'Actual H2'!X63*Parameters!$C$26,0))))</f>
        <v>0</v>
      </c>
      <c r="Y63" s="12">
        <f>IF(Control!$C$16="None",Parameters!$C$29,IF(Control!$C$16="Low (100 bar)",'Actual H2'!Y63*Parameters!$C$28,IF(Control!$C$16="Medium (350 bar)",'Actual H2'!Y63*Parameters!$C$27,IF(Control!$C$16="High (700 bar)",'Actual H2'!Y63*Parameters!$C$26,0))))</f>
        <v>0</v>
      </c>
      <c r="Z63" s="12">
        <f>IF(Control!$C$16="None",Parameters!$C$29,IF(Control!$C$16="Low (100 bar)",'Actual H2'!Z63*Parameters!$C$28,IF(Control!$C$16="Medium (350 bar)",'Actual H2'!Z63*Parameters!$C$27,IF(Control!$C$16="High (700 bar)",'Actual H2'!Z63*Parameters!$C$26,0))))</f>
        <v>0</v>
      </c>
      <c r="AB63" s="7">
        <f t="shared" si="0"/>
        <v>3.6996226415094338</v>
      </c>
    </row>
    <row r="64" spans="2:28" x14ac:dyDescent="0.2">
      <c r="B64" s="6">
        <v>44258</v>
      </c>
      <c r="C64" s="12">
        <f>IF(Control!$C$16="None",Parameters!$C$29,IF(Control!$C$16="Low (100 bar)",'Actual H2'!C64*Parameters!$C$28,IF(Control!$C$16="Medium (350 bar)",'Actual H2'!C64*Parameters!$C$27,IF(Control!$C$16="High (700 bar)",'Actual H2'!C64*Parameters!$C$26,0))))</f>
        <v>0</v>
      </c>
      <c r="D64" s="12">
        <f>IF(Control!$C$16="None",Parameters!$C$29,IF(Control!$C$16="Low (100 bar)",'Actual H2'!D64*Parameters!$C$28,IF(Control!$C$16="Medium (350 bar)",'Actual H2'!D64*Parameters!$C$27,IF(Control!$C$16="High (700 bar)",'Actual H2'!D64*Parameters!$C$26,0))))</f>
        <v>0</v>
      </c>
      <c r="E64" s="12">
        <f>IF(Control!$C$16="None",Parameters!$C$29,IF(Control!$C$16="Low (100 bar)",'Actual H2'!E64*Parameters!$C$28,IF(Control!$C$16="Medium (350 bar)",'Actual H2'!E64*Parameters!$C$27,IF(Control!$C$16="High (700 bar)",'Actual H2'!E64*Parameters!$C$26,0))))</f>
        <v>0</v>
      </c>
      <c r="F64" s="12">
        <f>IF(Control!$C$16="None",Parameters!$C$29,IF(Control!$C$16="Low (100 bar)",'Actual H2'!F64*Parameters!$C$28,IF(Control!$C$16="Medium (350 bar)",'Actual H2'!F64*Parameters!$C$27,IF(Control!$C$16="High (700 bar)",'Actual H2'!F64*Parameters!$C$26,0))))</f>
        <v>0</v>
      </c>
      <c r="G64" s="12">
        <f>IF(Control!$C$16="None",Parameters!$C$29,IF(Control!$C$16="Low (100 bar)",'Actual H2'!G64*Parameters!$C$28,IF(Control!$C$16="Medium (350 bar)",'Actual H2'!G64*Parameters!$C$27,IF(Control!$C$16="High (700 bar)",'Actual H2'!G64*Parameters!$C$26,0))))</f>
        <v>0</v>
      </c>
      <c r="H64" s="12">
        <f>IF(Control!$C$16="None",Parameters!$C$29,IF(Control!$C$16="Low (100 bar)",'Actual H2'!H64*Parameters!$C$28,IF(Control!$C$16="Medium (350 bar)",'Actual H2'!H64*Parameters!$C$27,IF(Control!$C$16="High (700 bar)",'Actual H2'!H64*Parameters!$C$26,0))))</f>
        <v>0</v>
      </c>
      <c r="I64" s="12">
        <f>IF(Control!$C$16="None",Parameters!$C$29,IF(Control!$C$16="Low (100 bar)",'Actual H2'!I64*Parameters!$C$28,IF(Control!$C$16="Medium (350 bar)",'Actual H2'!I64*Parameters!$C$27,IF(Control!$C$16="High (700 bar)",'Actual H2'!I64*Parameters!$C$26,0))))</f>
        <v>0</v>
      </c>
      <c r="J64" s="12">
        <f>IF(Control!$C$16="None",Parameters!$C$29,IF(Control!$C$16="Low (100 bar)",'Actual H2'!J64*Parameters!$C$28,IF(Control!$C$16="Medium (350 bar)",'Actual H2'!J64*Parameters!$C$27,IF(Control!$C$16="High (700 bar)",'Actual H2'!J64*Parameters!$C$26,0))))</f>
        <v>0</v>
      </c>
      <c r="K64" s="12">
        <f>IF(Control!$C$16="None",Parameters!$C$29,IF(Control!$C$16="Low (100 bar)",'Actual H2'!K64*Parameters!$C$28,IF(Control!$C$16="Medium (350 bar)",'Actual H2'!K64*Parameters!$C$27,IF(Control!$C$16="High (700 bar)",'Actual H2'!K64*Parameters!$C$26,0))))</f>
        <v>0</v>
      </c>
      <c r="L64" s="12">
        <f>IF(Control!$C$16="None",Parameters!$C$29,IF(Control!$C$16="Low (100 bar)",'Actual H2'!L64*Parameters!$C$28,IF(Control!$C$16="Medium (350 bar)",'Actual H2'!L64*Parameters!$C$27,IF(Control!$C$16="High (700 bar)",'Actual H2'!L64*Parameters!$C$26,0))))</f>
        <v>0</v>
      </c>
      <c r="M64" s="12">
        <f>IF(Control!$C$16="None",Parameters!$C$29,IF(Control!$C$16="Low (100 bar)",'Actual H2'!M64*Parameters!$C$28,IF(Control!$C$16="Medium (350 bar)",'Actual H2'!M64*Parameters!$C$27,IF(Control!$C$16="High (700 bar)",'Actual H2'!M64*Parameters!$C$26,0))))</f>
        <v>1.4354716981132074</v>
      </c>
      <c r="N64" s="12">
        <f>IF(Control!$C$16="None",Parameters!$C$29,IF(Control!$C$16="Low (100 bar)",'Actual H2'!N64*Parameters!$C$28,IF(Control!$C$16="Medium (350 bar)",'Actual H2'!N64*Parameters!$C$27,IF(Control!$C$16="High (700 bar)",'Actual H2'!N64*Parameters!$C$26,0))))</f>
        <v>2.0150943396226415</v>
      </c>
      <c r="O64" s="12">
        <f>IF(Control!$C$16="None",Parameters!$C$29,IF(Control!$C$16="Low (100 bar)",'Actual H2'!O64*Parameters!$C$28,IF(Control!$C$16="Medium (350 bar)",'Actual H2'!O64*Parameters!$C$27,IF(Control!$C$16="High (700 bar)",'Actual H2'!O64*Parameters!$C$26,0))))</f>
        <v>3.1290566037735852</v>
      </c>
      <c r="P64" s="12">
        <f>IF(Control!$C$16="None",Parameters!$C$29,IF(Control!$C$16="Low (100 bar)",'Actual H2'!P64*Parameters!$C$28,IF(Control!$C$16="Medium (350 bar)",'Actual H2'!P64*Parameters!$C$27,IF(Control!$C$16="High (700 bar)",'Actual H2'!P64*Parameters!$C$26,0))))</f>
        <v>4.3154716981132077</v>
      </c>
      <c r="Q64" s="12">
        <f>IF(Control!$C$16="None",Parameters!$C$29,IF(Control!$C$16="Low (100 bar)",'Actual H2'!Q64*Parameters!$C$28,IF(Control!$C$16="Medium (350 bar)",'Actual H2'!Q64*Parameters!$C$27,IF(Control!$C$16="High (700 bar)",'Actual H2'!Q64*Parameters!$C$26,0))))</f>
        <v>5.2030188679245271</v>
      </c>
      <c r="R64" s="12">
        <f>IF(Control!$C$16="None",Parameters!$C$29,IF(Control!$C$16="Low (100 bar)",'Actual H2'!R64*Parameters!$C$28,IF(Control!$C$16="Medium (350 bar)",'Actual H2'!R64*Parameters!$C$27,IF(Control!$C$16="High (700 bar)",'Actual H2'!R64*Parameters!$C$26,0))))</f>
        <v>4.7592452830188678</v>
      </c>
      <c r="S64" s="12">
        <f>IF(Control!$C$16="None",Parameters!$C$29,IF(Control!$C$16="Low (100 bar)",'Actual H2'!S64*Parameters!$C$28,IF(Control!$C$16="Medium (350 bar)",'Actual H2'!S64*Parameters!$C$27,IF(Control!$C$16="High (700 bar)",'Actual H2'!S64*Parameters!$C$26,0))))</f>
        <v>3.1290566037735852</v>
      </c>
      <c r="T64" s="12">
        <f>IF(Control!$C$16="None",Parameters!$C$29,IF(Control!$C$16="Low (100 bar)",'Actual H2'!T64*Parameters!$C$28,IF(Control!$C$16="Medium (350 bar)",'Actual H2'!T64*Parameters!$C$27,IF(Control!$C$16="High (700 bar)",'Actual H2'!T64*Parameters!$C$26,0))))</f>
        <v>1.7252830188679242</v>
      </c>
      <c r="U64" s="12">
        <f>IF(Control!$C$16="None",Parameters!$C$29,IF(Control!$C$16="Low (100 bar)",'Actual H2'!U64*Parameters!$C$28,IF(Control!$C$16="Medium (350 bar)",'Actual H2'!U64*Parameters!$C$27,IF(Control!$C$16="High (700 bar)",'Actual H2'!U64*Parameters!$C$26,0))))</f>
        <v>1.4354716981132074</v>
      </c>
      <c r="V64" s="12">
        <f>IF(Control!$C$16="None",Parameters!$C$29,IF(Control!$C$16="Low (100 bar)",'Actual H2'!V64*Parameters!$C$28,IF(Control!$C$16="Medium (350 bar)",'Actual H2'!V64*Parameters!$C$27,IF(Control!$C$16="High (700 bar)",'Actual H2'!V64*Parameters!$C$26,0))))</f>
        <v>1.4354716981132074</v>
      </c>
      <c r="W64" s="12">
        <f>IF(Control!$C$16="None",Parameters!$C$29,IF(Control!$C$16="Low (100 bar)",'Actual H2'!W64*Parameters!$C$28,IF(Control!$C$16="Medium (350 bar)",'Actual H2'!W64*Parameters!$C$27,IF(Control!$C$16="High (700 bar)",'Actual H2'!W64*Parameters!$C$26,0))))</f>
        <v>3.1290566037735852</v>
      </c>
      <c r="X64" s="12">
        <f>IF(Control!$C$16="None",Parameters!$C$29,IF(Control!$C$16="Low (100 bar)",'Actual H2'!X64*Parameters!$C$28,IF(Control!$C$16="Medium (350 bar)",'Actual H2'!X64*Parameters!$C$27,IF(Control!$C$16="High (700 bar)",'Actual H2'!X64*Parameters!$C$26,0))))</f>
        <v>6.090566037735849</v>
      </c>
      <c r="Y64" s="12">
        <f>IF(Control!$C$16="None",Parameters!$C$29,IF(Control!$C$16="Low (100 bar)",'Actual H2'!Y64*Parameters!$C$28,IF(Control!$C$16="Medium (350 bar)",'Actual H2'!Y64*Parameters!$C$27,IF(Control!$C$16="High (700 bar)",'Actual H2'!Y64*Parameters!$C$26,0))))</f>
        <v>10.763773584905662</v>
      </c>
      <c r="Z64" s="12">
        <f>IF(Control!$C$16="None",Parameters!$C$29,IF(Control!$C$16="Low (100 bar)",'Actual H2'!Z64*Parameters!$C$28,IF(Control!$C$16="Medium (350 bar)",'Actual H2'!Z64*Parameters!$C$27,IF(Control!$C$16="High (700 bar)",'Actual H2'!Z64*Parameters!$C$26,0))))</f>
        <v>16.854339622641511</v>
      </c>
      <c r="AB64" s="7">
        <f t="shared" si="0"/>
        <v>65.420377358490569</v>
      </c>
    </row>
    <row r="65" spans="2:28" x14ac:dyDescent="0.2">
      <c r="B65" s="6">
        <v>44259</v>
      </c>
      <c r="C65" s="12">
        <f>IF(Control!$C$16="None",Parameters!$C$29,IF(Control!$C$16="Low (100 bar)",'Actual H2'!C65*Parameters!$C$28,IF(Control!$C$16="Medium (350 bar)",'Actual H2'!C65*Parameters!$C$27,IF(Control!$C$16="High (700 bar)",'Actual H2'!C65*Parameters!$C$26,0))))</f>
        <v>23.990943396226413</v>
      </c>
      <c r="D65" s="12">
        <f>IF(Control!$C$16="None",Parameters!$C$29,IF(Control!$C$16="Low (100 bar)",'Actual H2'!D65*Parameters!$C$28,IF(Control!$C$16="Medium (350 bar)",'Actual H2'!D65*Parameters!$C$27,IF(Control!$C$16="High (700 bar)",'Actual H2'!D65*Parameters!$C$26,0))))</f>
        <v>37.901886792452828</v>
      </c>
      <c r="E65" s="12">
        <f>IF(Control!$C$16="None",Parameters!$C$29,IF(Control!$C$16="Low (100 bar)",'Actual H2'!E65*Parameters!$C$28,IF(Control!$C$16="Medium (350 bar)",'Actual H2'!E65*Parameters!$C$27,IF(Control!$C$16="High (700 bar)",'Actual H2'!E65*Parameters!$C$26,0))))</f>
        <v>50.064905660377356</v>
      </c>
      <c r="F65" s="12">
        <f>IF(Control!$C$16="None",Parameters!$C$29,IF(Control!$C$16="Low (100 bar)",'Actual H2'!F65*Parameters!$C$28,IF(Control!$C$16="Medium (350 bar)",'Actual H2'!F65*Parameters!$C$27,IF(Control!$C$16="High (700 bar)",'Actual H2'!F65*Parameters!$C$26,0))))</f>
        <v>52.437735849056594</v>
      </c>
      <c r="G65" s="12">
        <f>IF(Control!$C$16="None",Parameters!$C$29,IF(Control!$C$16="Low (100 bar)",'Actual H2'!G65*Parameters!$C$28,IF(Control!$C$16="Medium (350 bar)",'Actual H2'!G65*Parameters!$C$27,IF(Control!$C$16="High (700 bar)",'Actual H2'!G65*Parameters!$C$26,0))))</f>
        <v>49.612075471698105</v>
      </c>
      <c r="H65" s="12">
        <f>IF(Control!$C$16="None",Parameters!$C$29,IF(Control!$C$16="Low (100 bar)",'Actual H2'!H65*Parameters!$C$28,IF(Control!$C$16="Medium (350 bar)",'Actual H2'!H65*Parameters!$C$27,IF(Control!$C$16="High (700 bar)",'Actual H2'!H65*Parameters!$C$26,0))))</f>
        <v>44.812075471698115</v>
      </c>
      <c r="I65" s="12">
        <f>IF(Control!$C$16="None",Parameters!$C$29,IF(Control!$C$16="Low (100 bar)",'Actual H2'!I65*Parameters!$C$28,IF(Control!$C$16="Medium (350 bar)",'Actual H2'!I65*Parameters!$C$27,IF(Control!$C$16="High (700 bar)",'Actual H2'!I65*Parameters!$C$26,0))))</f>
        <v>37.901886792452828</v>
      </c>
      <c r="J65" s="12">
        <f>IF(Control!$C$16="None",Parameters!$C$29,IF(Control!$C$16="Low (100 bar)",'Actual H2'!J65*Parameters!$C$28,IF(Control!$C$16="Medium (350 bar)",'Actual H2'!J65*Parameters!$C$27,IF(Control!$C$16="High (700 bar)",'Actual H2'!J65*Parameters!$C$26,0))))</f>
        <v>32.938867924528296</v>
      </c>
      <c r="K65" s="12">
        <f>IF(Control!$C$16="None",Parameters!$C$29,IF(Control!$C$16="Low (100 bar)",'Actual H2'!K65*Parameters!$C$28,IF(Control!$C$16="Medium (350 bar)",'Actual H2'!K65*Parameters!$C$27,IF(Control!$C$16="High (700 bar)",'Actual H2'!K65*Parameters!$C$26,0))))</f>
        <v>25.168301886792456</v>
      </c>
      <c r="L65" s="12">
        <f>IF(Control!$C$16="None",Parameters!$C$29,IF(Control!$C$16="Low (100 bar)",'Actual H2'!L65*Parameters!$C$28,IF(Control!$C$16="Medium (350 bar)",'Actual H2'!L65*Parameters!$C$27,IF(Control!$C$16="High (700 bar)",'Actual H2'!L65*Parameters!$C$26,0))))</f>
        <v>22.75018867924528</v>
      </c>
      <c r="M65" s="12">
        <f>IF(Control!$C$16="None",Parameters!$C$29,IF(Control!$C$16="Low (100 bar)",'Actual H2'!M65*Parameters!$C$28,IF(Control!$C$16="Medium (350 bar)",'Actual H2'!M65*Parameters!$C$27,IF(Control!$C$16="High (700 bar)",'Actual H2'!M65*Parameters!$C$26,0))))</f>
        <v>20.513207547169809</v>
      </c>
      <c r="N65" s="12">
        <f>IF(Control!$C$16="None",Parameters!$C$29,IF(Control!$C$16="Low (100 bar)",'Actual H2'!N65*Parameters!$C$28,IF(Control!$C$16="Medium (350 bar)",'Actual H2'!N65*Parameters!$C$27,IF(Control!$C$16="High (700 bar)",'Actual H2'!N65*Parameters!$C$26,0))))</f>
        <v>17.769056603773585</v>
      </c>
      <c r="O65" s="12">
        <f>IF(Control!$C$16="None",Parameters!$C$29,IF(Control!$C$16="Low (100 bar)",'Actual H2'!O65*Parameters!$C$28,IF(Control!$C$16="Medium (350 bar)",'Actual H2'!O65*Parameters!$C$27,IF(Control!$C$16="High (700 bar)",'Actual H2'!O65*Parameters!$C$26,0))))</f>
        <v>14.390943396226419</v>
      </c>
      <c r="P65" s="12">
        <f>IF(Control!$C$16="None",Parameters!$C$29,IF(Control!$C$16="Low (100 bar)",'Actual H2'!P65*Parameters!$C$28,IF(Control!$C$16="Medium (350 bar)",'Actual H2'!P65*Parameters!$C$27,IF(Control!$C$16="High (700 bar)",'Actual H2'!P65*Parameters!$C$26,0))))</f>
        <v>10.111698113207549</v>
      </c>
      <c r="Q65" s="12">
        <f>IF(Control!$C$16="None",Parameters!$C$29,IF(Control!$C$16="Low (100 bar)",'Actual H2'!Q65*Parameters!$C$28,IF(Control!$C$16="Medium (350 bar)",'Actual H2'!Q65*Parameters!$C$27,IF(Control!$C$16="High (700 bar)",'Actual H2'!Q65*Parameters!$C$26,0))))</f>
        <v>7.1773584905660375</v>
      </c>
      <c r="R65" s="12">
        <f>IF(Control!$C$16="None",Parameters!$C$29,IF(Control!$C$16="Low (100 bar)",'Actual H2'!R65*Parameters!$C$28,IF(Control!$C$16="Medium (350 bar)",'Actual H2'!R65*Parameters!$C$27,IF(Control!$C$16="High (700 bar)",'Actual H2'!R65*Parameters!$C$26,0))))</f>
        <v>5.6467924528301889</v>
      </c>
      <c r="S65" s="12">
        <f>IF(Control!$C$16="None",Parameters!$C$29,IF(Control!$C$16="Low (100 bar)",'Actual H2'!S65*Parameters!$C$28,IF(Control!$C$16="Medium (350 bar)",'Actual H2'!S65*Parameters!$C$27,IF(Control!$C$16="High (700 bar)",'Actual H2'!S65*Parameters!$C$26,0))))</f>
        <v>5.2030188679245271</v>
      </c>
      <c r="T65" s="12">
        <f>IF(Control!$C$16="None",Parameters!$C$29,IF(Control!$C$16="Low (100 bar)",'Actual H2'!T65*Parameters!$C$28,IF(Control!$C$16="Medium (350 bar)",'Actual H2'!T65*Parameters!$C$27,IF(Control!$C$16="High (700 bar)",'Actual H2'!T65*Parameters!$C$26,0))))</f>
        <v>7.1773584905660375</v>
      </c>
      <c r="U65" s="12">
        <f>IF(Control!$C$16="None",Parameters!$C$29,IF(Control!$C$16="Low (100 bar)",'Actual H2'!U65*Parameters!$C$28,IF(Control!$C$16="Medium (350 bar)",'Actual H2'!U65*Parameters!$C$27,IF(Control!$C$16="High (700 bar)",'Actual H2'!U65*Parameters!$C$26,0))))</f>
        <v>7.7207547169811335</v>
      </c>
      <c r="V65" s="12">
        <f>IF(Control!$C$16="None",Parameters!$C$29,IF(Control!$C$16="Low (100 bar)",'Actual H2'!V65*Parameters!$C$28,IF(Control!$C$16="Medium (350 bar)",'Actual H2'!V65*Parameters!$C$27,IF(Control!$C$16="High (700 bar)",'Actual H2'!V65*Parameters!$C$26,0))))</f>
        <v>6.6339622641509433</v>
      </c>
      <c r="W65" s="12">
        <f>IF(Control!$C$16="None",Parameters!$C$29,IF(Control!$C$16="Low (100 bar)",'Actual H2'!W65*Parameters!$C$28,IF(Control!$C$16="Medium (350 bar)",'Actual H2'!W65*Parameters!$C$27,IF(Control!$C$16="High (700 bar)",'Actual H2'!W65*Parameters!$C$26,0))))</f>
        <v>5.2030188679245271</v>
      </c>
      <c r="X65" s="12">
        <f>IF(Control!$C$16="None",Parameters!$C$29,IF(Control!$C$16="Low (100 bar)",'Actual H2'!X65*Parameters!$C$28,IF(Control!$C$16="Medium (350 bar)",'Actual H2'!X65*Parameters!$C$27,IF(Control!$C$16="High (700 bar)",'Actual H2'!X65*Parameters!$C$26,0))))</f>
        <v>2.757735849056604</v>
      </c>
      <c r="Y65" s="12">
        <f>IF(Control!$C$16="None",Parameters!$C$29,IF(Control!$C$16="Low (100 bar)",'Actual H2'!Y65*Parameters!$C$28,IF(Control!$C$16="Medium (350 bar)",'Actual H2'!Y65*Parameters!$C$27,IF(Control!$C$16="High (700 bar)",'Actual H2'!Y65*Parameters!$C$26,0))))</f>
        <v>1.1456603773584904</v>
      </c>
      <c r="Z65" s="12">
        <f>IF(Control!$C$16="None",Parameters!$C$29,IF(Control!$C$16="Low (100 bar)",'Actual H2'!Z65*Parameters!$C$28,IF(Control!$C$16="Medium (350 bar)",'Actual H2'!Z65*Parameters!$C$27,IF(Control!$C$16="High (700 bar)",'Actual H2'!Z65*Parameters!$C$26,0))))</f>
        <v>0</v>
      </c>
      <c r="AB65" s="7">
        <f t="shared" si="0"/>
        <v>489.02943396226425</v>
      </c>
    </row>
    <row r="66" spans="2:28" x14ac:dyDescent="0.2">
      <c r="B66" s="6">
        <v>44260</v>
      </c>
      <c r="C66" s="12">
        <f>IF(Control!$C$16="None",Parameters!$C$29,IF(Control!$C$16="Low (100 bar)",'Actual H2'!C66*Parameters!$C$28,IF(Control!$C$16="Medium (350 bar)",'Actual H2'!C66*Parameters!$C$27,IF(Control!$C$16="High (700 bar)",'Actual H2'!C66*Parameters!$C$26,0))))</f>
        <v>0</v>
      </c>
      <c r="D66" s="12">
        <f>IF(Control!$C$16="None",Parameters!$C$29,IF(Control!$C$16="Low (100 bar)",'Actual H2'!D66*Parameters!$C$28,IF(Control!$C$16="Medium (350 bar)",'Actual H2'!D66*Parameters!$C$27,IF(Control!$C$16="High (700 bar)",'Actual H2'!D66*Parameters!$C$26,0))))</f>
        <v>0</v>
      </c>
      <c r="E66" s="12">
        <f>IF(Control!$C$16="None",Parameters!$C$29,IF(Control!$C$16="Low (100 bar)",'Actual H2'!E66*Parameters!$C$28,IF(Control!$C$16="Medium (350 bar)",'Actual H2'!E66*Parameters!$C$27,IF(Control!$C$16="High (700 bar)",'Actual H2'!E66*Parameters!$C$26,0))))</f>
        <v>0</v>
      </c>
      <c r="F66" s="12">
        <f>IF(Control!$C$16="None",Parameters!$C$29,IF(Control!$C$16="Low (100 bar)",'Actual H2'!F66*Parameters!$C$28,IF(Control!$C$16="Medium (350 bar)",'Actual H2'!F66*Parameters!$C$27,IF(Control!$C$16="High (700 bar)",'Actual H2'!F66*Parameters!$C$26,0))))</f>
        <v>0</v>
      </c>
      <c r="G66" s="12">
        <f>IF(Control!$C$16="None",Parameters!$C$29,IF(Control!$C$16="Low (100 bar)",'Actual H2'!G66*Parameters!$C$28,IF(Control!$C$16="Medium (350 bar)",'Actual H2'!G66*Parameters!$C$27,IF(Control!$C$16="High (700 bar)",'Actual H2'!G66*Parameters!$C$26,0))))</f>
        <v>1.1456603773584904</v>
      </c>
      <c r="H66" s="12">
        <f>IF(Control!$C$16="None",Parameters!$C$29,IF(Control!$C$16="Low (100 bar)",'Actual H2'!H66*Parameters!$C$28,IF(Control!$C$16="Medium (350 bar)",'Actual H2'!H66*Parameters!$C$27,IF(Control!$C$16="High (700 bar)",'Actual H2'!H66*Parameters!$C$26,0))))</f>
        <v>1.4354716981132074</v>
      </c>
      <c r="I66" s="12">
        <f>IF(Control!$C$16="None",Parameters!$C$29,IF(Control!$C$16="Low (100 bar)",'Actual H2'!I66*Parameters!$C$28,IF(Control!$C$16="Medium (350 bar)",'Actual H2'!I66*Parameters!$C$27,IF(Control!$C$16="High (700 bar)",'Actual H2'!I66*Parameters!$C$26,0))))</f>
        <v>1.4354716981132074</v>
      </c>
      <c r="J66" s="12">
        <f>IF(Control!$C$16="None",Parameters!$C$29,IF(Control!$C$16="Low (100 bar)",'Actual H2'!J66*Parameters!$C$28,IF(Control!$C$16="Medium (350 bar)",'Actual H2'!J66*Parameters!$C$27,IF(Control!$C$16="High (700 bar)",'Actual H2'!J66*Parameters!$C$26,0))))</f>
        <v>0.85584905660377353</v>
      </c>
      <c r="K66" s="12">
        <f>IF(Control!$C$16="None",Parameters!$C$29,IF(Control!$C$16="Low (100 bar)",'Actual H2'!K66*Parameters!$C$28,IF(Control!$C$16="Medium (350 bar)",'Actual H2'!K66*Parameters!$C$27,IF(Control!$C$16="High (700 bar)",'Actual H2'!K66*Parameters!$C$26,0))))</f>
        <v>0.5660377358490567</v>
      </c>
      <c r="L66" s="12">
        <f>IF(Control!$C$16="None",Parameters!$C$29,IF(Control!$C$16="Low (100 bar)",'Actual H2'!L66*Parameters!$C$28,IF(Control!$C$16="Medium (350 bar)",'Actual H2'!L66*Parameters!$C$27,IF(Control!$C$16="High (700 bar)",'Actual H2'!L66*Parameters!$C$26,0))))</f>
        <v>0</v>
      </c>
      <c r="M66" s="12">
        <f>IF(Control!$C$16="None",Parameters!$C$29,IF(Control!$C$16="Low (100 bar)",'Actual H2'!M66*Parameters!$C$28,IF(Control!$C$16="Medium (350 bar)",'Actual H2'!M66*Parameters!$C$27,IF(Control!$C$16="High (700 bar)",'Actual H2'!M66*Parameters!$C$26,0))))</f>
        <v>1.1456603773584904</v>
      </c>
      <c r="N66" s="12">
        <f>IF(Control!$C$16="None",Parameters!$C$29,IF(Control!$C$16="Low (100 bar)",'Actual H2'!N66*Parameters!$C$28,IF(Control!$C$16="Medium (350 bar)",'Actual H2'!N66*Parameters!$C$27,IF(Control!$C$16="High (700 bar)",'Actual H2'!N66*Parameters!$C$26,0))))</f>
        <v>2.3864150943396227</v>
      </c>
      <c r="O66" s="12">
        <f>IF(Control!$C$16="None",Parameters!$C$29,IF(Control!$C$16="Low (100 bar)",'Actual H2'!O66*Parameters!$C$28,IF(Control!$C$16="Medium (350 bar)",'Actual H2'!O66*Parameters!$C$27,IF(Control!$C$16="High (700 bar)",'Actual H2'!O66*Parameters!$C$26,0))))</f>
        <v>4.3154716981132077</v>
      </c>
      <c r="P66" s="12">
        <f>IF(Control!$C$16="None",Parameters!$C$29,IF(Control!$C$16="Low (100 bar)",'Actual H2'!P66*Parameters!$C$28,IF(Control!$C$16="Medium (350 bar)",'Actual H2'!P66*Parameters!$C$27,IF(Control!$C$16="High (700 bar)",'Actual H2'!P66*Parameters!$C$26,0))))</f>
        <v>5.2030188679245271</v>
      </c>
      <c r="Q66" s="12">
        <f>IF(Control!$C$16="None",Parameters!$C$29,IF(Control!$C$16="Low (100 bar)",'Actual H2'!Q66*Parameters!$C$28,IF(Control!$C$16="Medium (350 bar)",'Actual H2'!Q66*Parameters!$C$27,IF(Control!$C$16="High (700 bar)",'Actual H2'!Q66*Parameters!$C$26,0))))</f>
        <v>5.6467924528301889</v>
      </c>
      <c r="R66" s="12">
        <f>IF(Control!$C$16="None",Parameters!$C$29,IF(Control!$C$16="Low (100 bar)",'Actual H2'!R66*Parameters!$C$28,IF(Control!$C$16="Medium (350 bar)",'Actual H2'!R66*Parameters!$C$27,IF(Control!$C$16="High (700 bar)",'Actual H2'!R66*Parameters!$C$26,0))))</f>
        <v>4.7592452830188678</v>
      </c>
      <c r="S66" s="12">
        <f>IF(Control!$C$16="None",Parameters!$C$29,IF(Control!$C$16="Low (100 bar)",'Actual H2'!S66*Parameters!$C$28,IF(Control!$C$16="Medium (350 bar)",'Actual H2'!S66*Parameters!$C$27,IF(Control!$C$16="High (700 bar)",'Actual H2'!S66*Parameters!$C$26,0))))</f>
        <v>4.7592452830188678</v>
      </c>
      <c r="T66" s="12">
        <f>IF(Control!$C$16="None",Parameters!$C$29,IF(Control!$C$16="Low (100 bar)",'Actual H2'!T66*Parameters!$C$28,IF(Control!$C$16="Medium (350 bar)",'Actual H2'!T66*Parameters!$C$27,IF(Control!$C$16="High (700 bar)",'Actual H2'!T66*Parameters!$C$26,0))))</f>
        <v>5.2030188679245271</v>
      </c>
      <c r="U66" s="12">
        <f>IF(Control!$C$16="None",Parameters!$C$29,IF(Control!$C$16="Low (100 bar)",'Actual H2'!U66*Parameters!$C$28,IF(Control!$C$16="Medium (350 bar)",'Actual H2'!U66*Parameters!$C$27,IF(Control!$C$16="High (700 bar)",'Actual H2'!U66*Parameters!$C$26,0))))</f>
        <v>6.6339622641509433</v>
      </c>
      <c r="V66" s="12">
        <f>IF(Control!$C$16="None",Parameters!$C$29,IF(Control!$C$16="Low (100 bar)",'Actual H2'!V66*Parameters!$C$28,IF(Control!$C$16="Medium (350 bar)",'Actual H2'!V66*Parameters!$C$27,IF(Control!$C$16="High (700 bar)",'Actual H2'!V66*Parameters!$C$26,0))))</f>
        <v>8.8075471698113201</v>
      </c>
      <c r="W66" s="12">
        <f>IF(Control!$C$16="None",Parameters!$C$29,IF(Control!$C$16="Low (100 bar)",'Actual H2'!W66*Parameters!$C$28,IF(Control!$C$16="Medium (350 bar)",'Actual H2'!W66*Parameters!$C$27,IF(Control!$C$16="High (700 bar)",'Actual H2'!W66*Parameters!$C$26,0))))</f>
        <v>11.415849056603774</v>
      </c>
      <c r="X66" s="12">
        <f>IF(Control!$C$16="None",Parameters!$C$29,IF(Control!$C$16="Low (100 bar)",'Actual H2'!X66*Parameters!$C$28,IF(Control!$C$16="Medium (350 bar)",'Actual H2'!X66*Parameters!$C$27,IF(Control!$C$16="High (700 bar)",'Actual H2'!X66*Parameters!$C$26,0))))</f>
        <v>12.842264150943397</v>
      </c>
      <c r="Y66" s="12">
        <f>IF(Control!$C$16="None",Parameters!$C$29,IF(Control!$C$16="Low (100 bar)",'Actual H2'!Y66*Parameters!$C$28,IF(Control!$C$16="Medium (350 bar)",'Actual H2'!Y66*Parameters!$C$27,IF(Control!$C$16="High (700 bar)",'Actual H2'!Y66*Parameters!$C$26,0))))</f>
        <v>13.616603773584908</v>
      </c>
      <c r="Z66" s="12">
        <f>IF(Control!$C$16="None",Parameters!$C$29,IF(Control!$C$16="Low (100 bar)",'Actual H2'!Z66*Parameters!$C$28,IF(Control!$C$16="Medium (350 bar)",'Actual H2'!Z66*Parameters!$C$27,IF(Control!$C$16="High (700 bar)",'Actual H2'!Z66*Parameters!$C$26,0))))</f>
        <v>14.390943396226419</v>
      </c>
      <c r="AB66" s="7">
        <f t="shared" si="0"/>
        <v>106.5645283018868</v>
      </c>
    </row>
    <row r="67" spans="2:28" x14ac:dyDescent="0.2">
      <c r="B67" s="6">
        <v>44261</v>
      </c>
      <c r="C67" s="12">
        <f>IF(Control!$C$16="None",Parameters!$C$29,IF(Control!$C$16="Low (100 bar)",'Actual H2'!C67*Parameters!$C$28,IF(Control!$C$16="Medium (350 bar)",'Actual H2'!C67*Parameters!$C$27,IF(Control!$C$16="High (700 bar)",'Actual H2'!C67*Parameters!$C$26,0))))</f>
        <v>15.16528301886793</v>
      </c>
      <c r="D67" s="12">
        <f>IF(Control!$C$16="None",Parameters!$C$29,IF(Control!$C$16="Low (100 bar)",'Actual H2'!D67*Parameters!$C$28,IF(Control!$C$16="Medium (350 bar)",'Actual H2'!D67*Parameters!$C$27,IF(Control!$C$16="High (700 bar)",'Actual H2'!D67*Parameters!$C$26,0))))</f>
        <v>16.854339622641511</v>
      </c>
      <c r="E67" s="12">
        <f>IF(Control!$C$16="None",Parameters!$C$29,IF(Control!$C$16="Low (100 bar)",'Actual H2'!E67*Parameters!$C$28,IF(Control!$C$16="Medium (350 bar)",'Actual H2'!E67*Parameters!$C$27,IF(Control!$C$16="High (700 bar)",'Actual H2'!E67*Parameters!$C$26,0))))</f>
        <v>16.854339622641511</v>
      </c>
      <c r="F67" s="12">
        <f>IF(Control!$C$16="None",Parameters!$C$29,IF(Control!$C$16="Low (100 bar)",'Actual H2'!F67*Parameters!$C$28,IF(Control!$C$16="Medium (350 bar)",'Actual H2'!F67*Parameters!$C$27,IF(Control!$C$16="High (700 bar)",'Actual H2'!F67*Parameters!$C$26,0))))</f>
        <v>16.854339622641511</v>
      </c>
      <c r="G67" s="12">
        <f>IF(Control!$C$16="None",Parameters!$C$29,IF(Control!$C$16="Low (100 bar)",'Actual H2'!G67*Parameters!$C$28,IF(Control!$C$16="Medium (350 bar)",'Actual H2'!G67*Parameters!$C$27,IF(Control!$C$16="High (700 bar)",'Actual H2'!G67*Parameters!$C$26,0))))</f>
        <v>16.854339622641511</v>
      </c>
      <c r="H67" s="12">
        <f>IF(Control!$C$16="None",Parameters!$C$29,IF(Control!$C$16="Low (100 bar)",'Actual H2'!H67*Parameters!$C$28,IF(Control!$C$16="Medium (350 bar)",'Actual H2'!H67*Parameters!$C$27,IF(Control!$C$16="High (700 bar)",'Actual H2'!H67*Parameters!$C$26,0))))</f>
        <v>17.769056603773585</v>
      </c>
      <c r="I67" s="12">
        <f>IF(Control!$C$16="None",Parameters!$C$29,IF(Control!$C$16="Low (100 bar)",'Actual H2'!I67*Parameters!$C$28,IF(Control!$C$16="Medium (350 bar)",'Actual H2'!I67*Parameters!$C$27,IF(Control!$C$16="High (700 bar)",'Actual H2'!I67*Parameters!$C$26,0))))</f>
        <v>19.598490566037732</v>
      </c>
      <c r="J67" s="12">
        <f>IF(Control!$C$16="None",Parameters!$C$29,IF(Control!$C$16="Low (100 bar)",'Actual H2'!J67*Parameters!$C$28,IF(Control!$C$16="Medium (350 bar)",'Actual H2'!J67*Parameters!$C$27,IF(Control!$C$16="High (700 bar)",'Actual H2'!J67*Parameters!$C$26,0))))</f>
        <v>19.598490566037732</v>
      </c>
      <c r="K67" s="12">
        <f>IF(Control!$C$16="None",Parameters!$C$29,IF(Control!$C$16="Low (100 bar)",'Actual H2'!K67*Parameters!$C$28,IF(Control!$C$16="Medium (350 bar)",'Actual H2'!K67*Parameters!$C$27,IF(Control!$C$16="High (700 bar)",'Actual H2'!K67*Parameters!$C$26,0))))</f>
        <v>15.939622641509436</v>
      </c>
      <c r="L67" s="12">
        <f>IF(Control!$C$16="None",Parameters!$C$29,IF(Control!$C$16="Low (100 bar)",'Actual H2'!L67*Parameters!$C$28,IF(Control!$C$16="Medium (350 bar)",'Actual H2'!L67*Parameters!$C$27,IF(Control!$C$16="High (700 bar)",'Actual H2'!L67*Parameters!$C$26,0))))</f>
        <v>15.939622641509436</v>
      </c>
      <c r="M67" s="12">
        <f>IF(Control!$C$16="None",Parameters!$C$29,IF(Control!$C$16="Low (100 bar)",'Actual H2'!M67*Parameters!$C$28,IF(Control!$C$16="Medium (350 bar)",'Actual H2'!M67*Parameters!$C$27,IF(Control!$C$16="High (700 bar)",'Actual H2'!M67*Parameters!$C$26,0))))</f>
        <v>18.683773584905659</v>
      </c>
      <c r="N67" s="12">
        <f>IF(Control!$C$16="None",Parameters!$C$29,IF(Control!$C$16="Low (100 bar)",'Actual H2'!N67*Parameters!$C$28,IF(Control!$C$16="Medium (350 bar)",'Actual H2'!N67*Parameters!$C$27,IF(Control!$C$16="High (700 bar)",'Actual H2'!N67*Parameters!$C$26,0))))</f>
        <v>21.554716981132074</v>
      </c>
      <c r="O67" s="12">
        <f>IF(Control!$C$16="None",Parameters!$C$29,IF(Control!$C$16="Low (100 bar)",'Actual H2'!O67*Parameters!$C$28,IF(Control!$C$16="Medium (350 bar)",'Actual H2'!O67*Parameters!$C$27,IF(Control!$C$16="High (700 bar)",'Actual H2'!O67*Parameters!$C$26,0))))</f>
        <v>22.75018867924528</v>
      </c>
      <c r="P67" s="12">
        <f>IF(Control!$C$16="None",Parameters!$C$29,IF(Control!$C$16="Low (100 bar)",'Actual H2'!P67*Parameters!$C$28,IF(Control!$C$16="Medium (350 bar)",'Actual H2'!P67*Parameters!$C$27,IF(Control!$C$16="High (700 bar)",'Actual H2'!P67*Parameters!$C$26,0))))</f>
        <v>23.990943396226413</v>
      </c>
      <c r="Q67" s="12">
        <f>IF(Control!$C$16="None",Parameters!$C$29,IF(Control!$C$16="Low (100 bar)",'Actual H2'!Q67*Parameters!$C$28,IF(Control!$C$16="Medium (350 bar)",'Actual H2'!Q67*Parameters!$C$27,IF(Control!$C$16="High (700 bar)",'Actual H2'!Q67*Parameters!$C$26,0))))</f>
        <v>25.168301886792456</v>
      </c>
      <c r="R67" s="12">
        <f>IF(Control!$C$16="None",Parameters!$C$29,IF(Control!$C$16="Low (100 bar)",'Actual H2'!R67*Parameters!$C$28,IF(Control!$C$16="Medium (350 bar)",'Actual H2'!R67*Parameters!$C$27,IF(Control!$C$16="High (700 bar)",'Actual H2'!R67*Parameters!$C$26,0))))</f>
        <v>26.916226415094343</v>
      </c>
      <c r="S67" s="12">
        <f>IF(Control!$C$16="None",Parameters!$C$29,IF(Control!$C$16="Low (100 bar)",'Actual H2'!S67*Parameters!$C$28,IF(Control!$C$16="Medium (350 bar)",'Actual H2'!S67*Parameters!$C$27,IF(Control!$C$16="High (700 bar)",'Actual H2'!S67*Parameters!$C$26,0))))</f>
        <v>34.116226415094346</v>
      </c>
      <c r="T67" s="12">
        <f>IF(Control!$C$16="None",Parameters!$C$29,IF(Control!$C$16="Low (100 bar)",'Actual H2'!T67*Parameters!$C$28,IF(Control!$C$16="Medium (350 bar)",'Actual H2'!T67*Parameters!$C$27,IF(Control!$C$16="High (700 bar)",'Actual H2'!T67*Parameters!$C$26,0))))</f>
        <v>44.812075471698115</v>
      </c>
      <c r="U67" s="12">
        <f>IF(Control!$C$16="None",Parameters!$C$29,IF(Control!$C$16="Low (100 bar)",'Actual H2'!U67*Parameters!$C$28,IF(Control!$C$16="Medium (350 bar)",'Actual H2'!U67*Parameters!$C$27,IF(Control!$C$16="High (700 bar)",'Actual H2'!U67*Parameters!$C$26,0))))</f>
        <v>46.247547169811327</v>
      </c>
      <c r="V67" s="12">
        <f>IF(Control!$C$16="None",Parameters!$C$29,IF(Control!$C$16="Low (100 bar)",'Actual H2'!V67*Parameters!$C$28,IF(Control!$C$16="Medium (350 bar)",'Actual H2'!V67*Parameters!$C$27,IF(Control!$C$16="High (700 bar)",'Actual H2'!V67*Parameters!$C$26,0))))</f>
        <v>49.612075471698105</v>
      </c>
      <c r="W67" s="12">
        <f>IF(Control!$C$16="None",Parameters!$C$29,IF(Control!$C$16="Low (100 bar)",'Actual H2'!W67*Parameters!$C$28,IF(Control!$C$16="Medium (350 bar)",'Actual H2'!W67*Parameters!$C$27,IF(Control!$C$16="High (700 bar)",'Actual H2'!W67*Parameters!$C$26,0))))</f>
        <v>50.064905660377356</v>
      </c>
      <c r="X67" s="12">
        <f>IF(Control!$C$16="None",Parameters!$C$29,IF(Control!$C$16="Low (100 bar)",'Actual H2'!X67*Parameters!$C$28,IF(Control!$C$16="Medium (350 bar)",'Actual H2'!X67*Parameters!$C$27,IF(Control!$C$16="High (700 bar)",'Actual H2'!X67*Parameters!$C$26,0))))</f>
        <v>45.518490566037741</v>
      </c>
      <c r="Y67" s="12">
        <f>IF(Control!$C$16="None",Parameters!$C$29,IF(Control!$C$16="Low (100 bar)",'Actual H2'!Y67*Parameters!$C$28,IF(Control!$C$16="Medium (350 bar)",'Actual H2'!Y67*Parameters!$C$27,IF(Control!$C$16="High (700 bar)",'Actual H2'!Y67*Parameters!$C$26,0))))</f>
        <v>45.518490566037741</v>
      </c>
      <c r="Z67" s="12">
        <f>IF(Control!$C$16="None",Parameters!$C$29,IF(Control!$C$16="Low (100 bar)",'Actual H2'!Z67*Parameters!$C$28,IF(Control!$C$16="Medium (350 bar)",'Actual H2'!Z67*Parameters!$C$27,IF(Control!$C$16="High (700 bar)",'Actual H2'!Z67*Parameters!$C$26,0))))</f>
        <v>46.247547169811327</v>
      </c>
      <c r="AB67" s="7">
        <f t="shared" si="0"/>
        <v>672.6294339622641</v>
      </c>
    </row>
    <row r="68" spans="2:28" x14ac:dyDescent="0.2">
      <c r="B68" s="6">
        <v>44262</v>
      </c>
      <c r="C68" s="12">
        <f>IF(Control!$C$16="None",Parameters!$C$29,IF(Control!$C$16="Low (100 bar)",'Actual H2'!C68*Parameters!$C$28,IF(Control!$C$16="Medium (350 bar)",'Actual H2'!C68*Parameters!$C$27,IF(Control!$C$16="High (700 bar)",'Actual H2'!C68*Parameters!$C$26,0))))</f>
        <v>50.064905660377356</v>
      </c>
      <c r="D68" s="12">
        <f>IF(Control!$C$16="None",Parameters!$C$29,IF(Control!$C$16="Low (100 bar)",'Actual H2'!D68*Parameters!$C$28,IF(Control!$C$16="Medium (350 bar)",'Actual H2'!D68*Parameters!$C$27,IF(Control!$C$16="High (700 bar)",'Actual H2'!D68*Parameters!$C$26,0))))</f>
        <v>50.064905660377356</v>
      </c>
      <c r="E68" s="12">
        <f>IF(Control!$C$16="None",Parameters!$C$29,IF(Control!$C$16="Low (100 bar)",'Actual H2'!E68*Parameters!$C$28,IF(Control!$C$16="Medium (350 bar)",'Actual H2'!E68*Parameters!$C$27,IF(Control!$C$16="High (700 bar)",'Actual H2'!E68*Parameters!$C$26,0))))</f>
        <v>49.612075471698105</v>
      </c>
      <c r="F68" s="12">
        <f>IF(Control!$C$16="None",Parameters!$C$29,IF(Control!$C$16="Low (100 bar)",'Actual H2'!F68*Parameters!$C$28,IF(Control!$C$16="Medium (350 bar)",'Actual H2'!F68*Parameters!$C$27,IF(Control!$C$16="High (700 bar)",'Actual H2'!F68*Parameters!$C$26,0))))</f>
        <v>45.971320754716984</v>
      </c>
      <c r="G68" s="12">
        <f>IF(Control!$C$16="None",Parameters!$C$29,IF(Control!$C$16="Low (100 bar)",'Actual H2'!G68*Parameters!$C$28,IF(Control!$C$16="Medium (350 bar)",'Actual H2'!G68*Parameters!$C$27,IF(Control!$C$16="High (700 bar)",'Actual H2'!G68*Parameters!$C$26,0))))</f>
        <v>40.102641509433965</v>
      </c>
      <c r="H68" s="12">
        <f>IF(Control!$C$16="None",Parameters!$C$29,IF(Control!$C$16="Low (100 bar)",'Actual H2'!H68*Parameters!$C$28,IF(Control!$C$16="Medium (350 bar)",'Actual H2'!H68*Parameters!$C$27,IF(Control!$C$16="High (700 bar)",'Actual H2'!H68*Parameters!$C$26,0))))</f>
        <v>34.116226415094346</v>
      </c>
      <c r="I68" s="12">
        <f>IF(Control!$C$16="None",Parameters!$C$29,IF(Control!$C$16="Low (100 bar)",'Actual H2'!I68*Parameters!$C$28,IF(Control!$C$16="Medium (350 bar)",'Actual H2'!I68*Parameters!$C$27,IF(Control!$C$16="High (700 bar)",'Actual H2'!I68*Parameters!$C$26,0))))</f>
        <v>30.357735849056599</v>
      </c>
      <c r="J68" s="12">
        <f>IF(Control!$C$16="None",Parameters!$C$29,IF(Control!$C$16="Low (100 bar)",'Actual H2'!J68*Parameters!$C$28,IF(Control!$C$16="Medium (350 bar)",'Actual H2'!J68*Parameters!$C$27,IF(Control!$C$16="High (700 bar)",'Actual H2'!J68*Parameters!$C$26,0))))</f>
        <v>25.720754716981133</v>
      </c>
      <c r="K68" s="12">
        <f>IF(Control!$C$16="None",Parameters!$C$29,IF(Control!$C$16="Low (100 bar)",'Actual H2'!K68*Parameters!$C$28,IF(Control!$C$16="Medium (350 bar)",'Actual H2'!K68*Parameters!$C$27,IF(Control!$C$16="High (700 bar)",'Actual H2'!K68*Parameters!$C$26,0))))</f>
        <v>20.513207547169809</v>
      </c>
      <c r="L68" s="12">
        <f>IF(Control!$C$16="None",Parameters!$C$29,IF(Control!$C$16="Low (100 bar)",'Actual H2'!L68*Parameters!$C$28,IF(Control!$C$16="Medium (350 bar)",'Actual H2'!L68*Parameters!$C$27,IF(Control!$C$16="High (700 bar)",'Actual H2'!L68*Parameters!$C$26,0))))</f>
        <v>15.939622641509436</v>
      </c>
      <c r="M68" s="12">
        <f>IF(Control!$C$16="None",Parameters!$C$29,IF(Control!$C$16="Low (100 bar)",'Actual H2'!M68*Parameters!$C$28,IF(Control!$C$16="Medium (350 bar)",'Actual H2'!M68*Parameters!$C$27,IF(Control!$C$16="High (700 bar)",'Actual H2'!M68*Parameters!$C$26,0))))</f>
        <v>13.616603773584908</v>
      </c>
      <c r="N68" s="12">
        <f>IF(Control!$C$16="None",Parameters!$C$29,IF(Control!$C$16="Low (100 bar)",'Actual H2'!N68*Parameters!$C$28,IF(Control!$C$16="Medium (350 bar)",'Actual H2'!N68*Parameters!$C$27,IF(Control!$C$16="High (700 bar)",'Actual H2'!N68*Parameters!$C$26,0))))</f>
        <v>15.16528301886793</v>
      </c>
      <c r="O68" s="12">
        <f>IF(Control!$C$16="None",Parameters!$C$29,IF(Control!$C$16="Low (100 bar)",'Actual H2'!O68*Parameters!$C$28,IF(Control!$C$16="Medium (350 bar)",'Actual H2'!O68*Parameters!$C$27,IF(Control!$C$16="High (700 bar)",'Actual H2'!O68*Parameters!$C$26,0))))</f>
        <v>15.16528301886793</v>
      </c>
      <c r="P68" s="12">
        <f>IF(Control!$C$16="None",Parameters!$C$29,IF(Control!$C$16="Low (100 bar)",'Actual H2'!P68*Parameters!$C$28,IF(Control!$C$16="Medium (350 bar)",'Actual H2'!P68*Parameters!$C$27,IF(Control!$C$16="High (700 bar)",'Actual H2'!P68*Parameters!$C$26,0))))</f>
        <v>10.111698113207549</v>
      </c>
      <c r="Q68" s="12">
        <f>IF(Control!$C$16="None",Parameters!$C$29,IF(Control!$C$16="Low (100 bar)",'Actual H2'!Q68*Parameters!$C$28,IF(Control!$C$16="Medium (350 bar)",'Actual H2'!Q68*Parameters!$C$27,IF(Control!$C$16="High (700 bar)",'Actual H2'!Q68*Parameters!$C$26,0))))</f>
        <v>5.6467924528301889</v>
      </c>
      <c r="R68" s="12">
        <f>IF(Control!$C$16="None",Parameters!$C$29,IF(Control!$C$16="Low (100 bar)",'Actual H2'!R68*Parameters!$C$28,IF(Control!$C$16="Medium (350 bar)",'Actual H2'!R68*Parameters!$C$27,IF(Control!$C$16="High (700 bar)",'Actual H2'!R68*Parameters!$C$26,0))))</f>
        <v>3.8716981132075476</v>
      </c>
      <c r="S68" s="12">
        <f>IF(Control!$C$16="None",Parameters!$C$29,IF(Control!$C$16="Low (100 bar)",'Actual H2'!S68*Parameters!$C$28,IF(Control!$C$16="Medium (350 bar)",'Actual H2'!S68*Parameters!$C$27,IF(Control!$C$16="High (700 bar)",'Actual H2'!S68*Parameters!$C$26,0))))</f>
        <v>5.6467924528301889</v>
      </c>
      <c r="T68" s="12">
        <f>IF(Control!$C$16="None",Parameters!$C$29,IF(Control!$C$16="Low (100 bar)",'Actual H2'!T68*Parameters!$C$28,IF(Control!$C$16="Medium (350 bar)",'Actual H2'!T68*Parameters!$C$27,IF(Control!$C$16="High (700 bar)",'Actual H2'!T68*Parameters!$C$26,0))))</f>
        <v>12.067924528301885</v>
      </c>
      <c r="U68" s="12">
        <f>IF(Control!$C$16="None",Parameters!$C$29,IF(Control!$C$16="Low (100 bar)",'Actual H2'!U68*Parameters!$C$28,IF(Control!$C$16="Medium (350 bar)",'Actual H2'!U68*Parameters!$C$27,IF(Control!$C$16="High (700 bar)",'Actual H2'!U68*Parameters!$C$26,0))))</f>
        <v>19.598490566037732</v>
      </c>
      <c r="V68" s="12">
        <f>IF(Control!$C$16="None",Parameters!$C$29,IF(Control!$C$16="Low (100 bar)",'Actual H2'!V68*Parameters!$C$28,IF(Control!$C$16="Medium (350 bar)",'Actual H2'!V68*Parameters!$C$27,IF(Control!$C$16="High (700 bar)",'Actual H2'!V68*Parameters!$C$26,0))))</f>
        <v>23.990943396226413</v>
      </c>
      <c r="W68" s="12">
        <f>IF(Control!$C$16="None",Parameters!$C$29,IF(Control!$C$16="Low (100 bar)",'Actual H2'!W68*Parameters!$C$28,IF(Control!$C$16="Medium (350 bar)",'Actual H2'!W68*Parameters!$C$27,IF(Control!$C$16="High (700 bar)",'Actual H2'!W68*Parameters!$C$26,0))))</f>
        <v>23.990943396226413</v>
      </c>
      <c r="X68" s="12">
        <f>IF(Control!$C$16="None",Parameters!$C$29,IF(Control!$C$16="Low (100 bar)",'Actual H2'!X68*Parameters!$C$28,IF(Control!$C$16="Medium (350 bar)",'Actual H2'!X68*Parameters!$C$27,IF(Control!$C$16="High (700 bar)",'Actual H2'!X68*Parameters!$C$26,0))))</f>
        <v>25.168301886792456</v>
      </c>
      <c r="Y68" s="12">
        <f>IF(Control!$C$16="None",Parameters!$C$29,IF(Control!$C$16="Low (100 bar)",'Actual H2'!Y68*Parameters!$C$28,IF(Control!$C$16="Medium (350 bar)",'Actual H2'!Y68*Parameters!$C$27,IF(Control!$C$16="High (700 bar)",'Actual H2'!Y68*Parameters!$C$26,0))))</f>
        <v>25.720754716981133</v>
      </c>
      <c r="Z68" s="12">
        <f>IF(Control!$C$16="None",Parameters!$C$29,IF(Control!$C$16="Low (100 bar)",'Actual H2'!Z68*Parameters!$C$28,IF(Control!$C$16="Medium (350 bar)",'Actual H2'!Z68*Parameters!$C$27,IF(Control!$C$16="High (700 bar)",'Actual H2'!Z68*Parameters!$C$26,0))))</f>
        <v>28.156981132075465</v>
      </c>
      <c r="AB68" s="7">
        <f t="shared" ref="AB68:AB131" si="1">SUM(C68:Z68)</f>
        <v>590.38188679245286</v>
      </c>
    </row>
    <row r="69" spans="2:28" x14ac:dyDescent="0.2">
      <c r="B69" s="6">
        <v>44263</v>
      </c>
      <c r="C69" s="12">
        <f>IF(Control!$C$16="None",Parameters!$C$29,IF(Control!$C$16="Low (100 bar)",'Actual H2'!C69*Parameters!$C$28,IF(Control!$C$16="Medium (350 bar)",'Actual H2'!C69*Parameters!$C$27,IF(Control!$C$16="High (700 bar)",'Actual H2'!C69*Parameters!$C$26,0))))</f>
        <v>23.990943396226413</v>
      </c>
      <c r="D69" s="12">
        <f>IF(Control!$C$16="None",Parameters!$C$29,IF(Control!$C$16="Low (100 bar)",'Actual H2'!D69*Parameters!$C$28,IF(Control!$C$16="Medium (350 bar)",'Actual H2'!D69*Parameters!$C$27,IF(Control!$C$16="High (700 bar)",'Actual H2'!D69*Parameters!$C$26,0))))</f>
        <v>21.554716981132074</v>
      </c>
      <c r="E69" s="12">
        <f>IF(Control!$C$16="None",Parameters!$C$29,IF(Control!$C$16="Low (100 bar)",'Actual H2'!E69*Parameters!$C$28,IF(Control!$C$16="Medium (350 bar)",'Actual H2'!E69*Parameters!$C$27,IF(Control!$C$16="High (700 bar)",'Actual H2'!E69*Parameters!$C$26,0))))</f>
        <v>22.75018867924528</v>
      </c>
      <c r="F69" s="12">
        <f>IF(Control!$C$16="None",Parameters!$C$29,IF(Control!$C$16="Low (100 bar)",'Actual H2'!F69*Parameters!$C$28,IF(Control!$C$16="Medium (350 bar)",'Actual H2'!F69*Parameters!$C$27,IF(Control!$C$16="High (700 bar)",'Actual H2'!F69*Parameters!$C$26,0))))</f>
        <v>23.990943396226413</v>
      </c>
      <c r="G69" s="12">
        <f>IF(Control!$C$16="None",Parameters!$C$29,IF(Control!$C$16="Low (100 bar)",'Actual H2'!G69*Parameters!$C$28,IF(Control!$C$16="Medium (350 bar)",'Actual H2'!G69*Parameters!$C$27,IF(Control!$C$16="High (700 bar)",'Actual H2'!G69*Parameters!$C$26,0))))</f>
        <v>25.720754716981133</v>
      </c>
      <c r="H69" s="12">
        <f>IF(Control!$C$16="None",Parameters!$C$29,IF(Control!$C$16="Low (100 bar)",'Actual H2'!H69*Parameters!$C$28,IF(Control!$C$16="Medium (350 bar)",'Actual H2'!H69*Parameters!$C$27,IF(Control!$C$16="High (700 bar)",'Actual H2'!H69*Parameters!$C$26,0))))</f>
        <v>25.720754716981133</v>
      </c>
      <c r="I69" s="12">
        <f>IF(Control!$C$16="None",Parameters!$C$29,IF(Control!$C$16="Low (100 bar)",'Actual H2'!I69*Parameters!$C$28,IF(Control!$C$16="Medium (350 bar)",'Actual H2'!I69*Parameters!$C$27,IF(Control!$C$16="High (700 bar)",'Actual H2'!I69*Parameters!$C$26,0))))</f>
        <v>22.75018867924528</v>
      </c>
      <c r="J69" s="12">
        <f>IF(Control!$C$16="None",Parameters!$C$29,IF(Control!$C$16="Low (100 bar)",'Actual H2'!J69*Parameters!$C$28,IF(Control!$C$16="Medium (350 bar)",'Actual H2'!J69*Parameters!$C$27,IF(Control!$C$16="High (700 bar)",'Actual H2'!J69*Parameters!$C$26,0))))</f>
        <v>17.769056603773585</v>
      </c>
      <c r="K69" s="12">
        <f>IF(Control!$C$16="None",Parameters!$C$29,IF(Control!$C$16="Low (100 bar)",'Actual H2'!K69*Parameters!$C$28,IF(Control!$C$16="Medium (350 bar)",'Actual H2'!K69*Parameters!$C$27,IF(Control!$C$16="High (700 bar)",'Actual H2'!K69*Parameters!$C$26,0))))</f>
        <v>12.067924528301885</v>
      </c>
      <c r="L69" s="12">
        <f>IF(Control!$C$16="None",Parameters!$C$29,IF(Control!$C$16="Low (100 bar)",'Actual H2'!L69*Parameters!$C$28,IF(Control!$C$16="Medium (350 bar)",'Actual H2'!L69*Parameters!$C$27,IF(Control!$C$16="High (700 bar)",'Actual H2'!L69*Parameters!$C$26,0))))</f>
        <v>8.2641509433962259</v>
      </c>
      <c r="M69" s="12">
        <f>IF(Control!$C$16="None",Parameters!$C$29,IF(Control!$C$16="Low (100 bar)",'Actual H2'!M69*Parameters!$C$28,IF(Control!$C$16="Medium (350 bar)",'Actual H2'!M69*Parameters!$C$27,IF(Control!$C$16="High (700 bar)",'Actual H2'!M69*Parameters!$C$26,0))))</f>
        <v>6.090566037735849</v>
      </c>
      <c r="N69" s="12">
        <f>IF(Control!$C$16="None",Parameters!$C$29,IF(Control!$C$16="Low (100 bar)",'Actual H2'!N69*Parameters!$C$28,IF(Control!$C$16="Medium (350 bar)",'Actual H2'!N69*Parameters!$C$27,IF(Control!$C$16="High (700 bar)",'Actual H2'!N69*Parameters!$C$26,0))))</f>
        <v>3.5003773584905669</v>
      </c>
      <c r="O69" s="12">
        <f>IF(Control!$C$16="None",Parameters!$C$29,IF(Control!$C$16="Low (100 bar)",'Actual H2'!O69*Parameters!$C$28,IF(Control!$C$16="Medium (350 bar)",'Actual H2'!O69*Parameters!$C$27,IF(Control!$C$16="High (700 bar)",'Actual H2'!O69*Parameters!$C$26,0))))</f>
        <v>1.4354716981132074</v>
      </c>
      <c r="P69" s="12">
        <f>IF(Control!$C$16="None",Parameters!$C$29,IF(Control!$C$16="Low (100 bar)",'Actual H2'!P69*Parameters!$C$28,IF(Control!$C$16="Medium (350 bar)",'Actual H2'!P69*Parameters!$C$27,IF(Control!$C$16="High (700 bar)",'Actual H2'!P69*Parameters!$C$26,0))))</f>
        <v>0</v>
      </c>
      <c r="Q69" s="12">
        <f>IF(Control!$C$16="None",Parameters!$C$29,IF(Control!$C$16="Low (100 bar)",'Actual H2'!Q69*Parameters!$C$28,IF(Control!$C$16="Medium (350 bar)",'Actual H2'!Q69*Parameters!$C$27,IF(Control!$C$16="High (700 bar)",'Actual H2'!Q69*Parameters!$C$26,0))))</f>
        <v>0</v>
      </c>
      <c r="R69" s="12">
        <f>IF(Control!$C$16="None",Parameters!$C$29,IF(Control!$C$16="Low (100 bar)",'Actual H2'!R69*Parameters!$C$28,IF(Control!$C$16="Medium (350 bar)",'Actual H2'!R69*Parameters!$C$27,IF(Control!$C$16="High (700 bar)",'Actual H2'!R69*Parameters!$C$26,0))))</f>
        <v>0</v>
      </c>
      <c r="S69" s="12">
        <f>IF(Control!$C$16="None",Parameters!$C$29,IF(Control!$C$16="Low (100 bar)",'Actual H2'!S69*Parameters!$C$28,IF(Control!$C$16="Medium (350 bar)",'Actual H2'!S69*Parameters!$C$27,IF(Control!$C$16="High (700 bar)",'Actual H2'!S69*Parameters!$C$26,0))))</f>
        <v>0</v>
      </c>
      <c r="T69" s="12">
        <f>IF(Control!$C$16="None",Parameters!$C$29,IF(Control!$C$16="Low (100 bar)",'Actual H2'!T69*Parameters!$C$28,IF(Control!$C$16="Medium (350 bar)",'Actual H2'!T69*Parameters!$C$27,IF(Control!$C$16="High (700 bar)",'Actual H2'!T69*Parameters!$C$26,0))))</f>
        <v>0</v>
      </c>
      <c r="U69" s="12">
        <f>IF(Control!$C$16="None",Parameters!$C$29,IF(Control!$C$16="Low (100 bar)",'Actual H2'!U69*Parameters!$C$28,IF(Control!$C$16="Medium (350 bar)",'Actual H2'!U69*Parameters!$C$27,IF(Control!$C$16="High (700 bar)",'Actual H2'!U69*Parameters!$C$26,0))))</f>
        <v>0</v>
      </c>
      <c r="V69" s="12">
        <f>IF(Control!$C$16="None",Parameters!$C$29,IF(Control!$C$16="Low (100 bar)",'Actual H2'!V69*Parameters!$C$28,IF(Control!$C$16="Medium (350 bar)",'Actual H2'!V69*Parameters!$C$27,IF(Control!$C$16="High (700 bar)",'Actual H2'!V69*Parameters!$C$26,0))))</f>
        <v>0</v>
      </c>
      <c r="W69" s="12">
        <f>IF(Control!$C$16="None",Parameters!$C$29,IF(Control!$C$16="Low (100 bar)",'Actual H2'!W69*Parameters!$C$28,IF(Control!$C$16="Medium (350 bar)",'Actual H2'!W69*Parameters!$C$27,IF(Control!$C$16="High (700 bar)",'Actual H2'!W69*Parameters!$C$26,0))))</f>
        <v>3.5003773584905669</v>
      </c>
      <c r="X69" s="12">
        <f>IF(Control!$C$16="None",Parameters!$C$29,IF(Control!$C$16="Low (100 bar)",'Actual H2'!X69*Parameters!$C$28,IF(Control!$C$16="Medium (350 bar)",'Actual H2'!X69*Parameters!$C$27,IF(Control!$C$16="High (700 bar)",'Actual H2'!X69*Parameters!$C$26,0))))</f>
        <v>6.090566037735849</v>
      </c>
      <c r="Y69" s="12">
        <f>IF(Control!$C$16="None",Parameters!$C$29,IF(Control!$C$16="Low (100 bar)",'Actual H2'!Y69*Parameters!$C$28,IF(Control!$C$16="Medium (350 bar)",'Actual H2'!Y69*Parameters!$C$27,IF(Control!$C$16="High (700 bar)",'Actual H2'!Y69*Parameters!$C$26,0))))</f>
        <v>8.2641509433962259</v>
      </c>
      <c r="Z69" s="12">
        <f>IF(Control!$C$16="None",Parameters!$C$29,IF(Control!$C$16="Low (100 bar)",'Actual H2'!Z69*Parameters!$C$28,IF(Control!$C$16="Medium (350 bar)",'Actual H2'!Z69*Parameters!$C$27,IF(Control!$C$16="High (700 bar)",'Actual H2'!Z69*Parameters!$C$26,0))))</f>
        <v>9.4596226415094335</v>
      </c>
      <c r="AB69" s="7">
        <f t="shared" si="1"/>
        <v>242.92075471698112</v>
      </c>
    </row>
    <row r="70" spans="2:28" x14ac:dyDescent="0.2">
      <c r="B70" s="6">
        <v>44264</v>
      </c>
      <c r="C70" s="12">
        <f>IF(Control!$C$16="None",Parameters!$C$29,IF(Control!$C$16="Low (100 bar)",'Actual H2'!C70*Parameters!$C$28,IF(Control!$C$16="Medium (350 bar)",'Actual H2'!C70*Parameters!$C$27,IF(Control!$C$16="High (700 bar)",'Actual H2'!C70*Parameters!$C$26,0))))</f>
        <v>10.763773584905662</v>
      </c>
      <c r="D70" s="12">
        <f>IF(Control!$C$16="None",Parameters!$C$29,IF(Control!$C$16="Low (100 bar)",'Actual H2'!D70*Parameters!$C$28,IF(Control!$C$16="Medium (350 bar)",'Actual H2'!D70*Parameters!$C$27,IF(Control!$C$16="High (700 bar)",'Actual H2'!D70*Parameters!$C$26,0))))</f>
        <v>11.415849056603774</v>
      </c>
      <c r="E70" s="12">
        <f>IF(Control!$C$16="None",Parameters!$C$29,IF(Control!$C$16="Low (100 bar)",'Actual H2'!E70*Parameters!$C$28,IF(Control!$C$16="Medium (350 bar)",'Actual H2'!E70*Parameters!$C$27,IF(Control!$C$16="High (700 bar)",'Actual H2'!E70*Parameters!$C$26,0))))</f>
        <v>12.067924528301885</v>
      </c>
      <c r="F70" s="12">
        <f>IF(Control!$C$16="None",Parameters!$C$29,IF(Control!$C$16="Low (100 bar)",'Actual H2'!F70*Parameters!$C$28,IF(Control!$C$16="Medium (350 bar)",'Actual H2'!F70*Parameters!$C$27,IF(Control!$C$16="High (700 bar)",'Actual H2'!F70*Parameters!$C$26,0))))</f>
        <v>14.390943396226419</v>
      </c>
      <c r="G70" s="12">
        <f>IF(Control!$C$16="None",Parameters!$C$29,IF(Control!$C$16="Low (100 bar)",'Actual H2'!G70*Parameters!$C$28,IF(Control!$C$16="Medium (350 bar)",'Actual H2'!G70*Parameters!$C$27,IF(Control!$C$16="High (700 bar)",'Actual H2'!G70*Parameters!$C$26,0))))</f>
        <v>17.769056603773585</v>
      </c>
      <c r="H70" s="12">
        <f>IF(Control!$C$16="None",Parameters!$C$29,IF(Control!$C$16="Low (100 bar)",'Actual H2'!H70*Parameters!$C$28,IF(Control!$C$16="Medium (350 bar)",'Actual H2'!H70*Parameters!$C$27,IF(Control!$C$16="High (700 bar)",'Actual H2'!H70*Parameters!$C$26,0))))</f>
        <v>23.990943396226413</v>
      </c>
      <c r="I70" s="12">
        <f>IF(Control!$C$16="None",Parameters!$C$29,IF(Control!$C$16="Low (100 bar)",'Actual H2'!I70*Parameters!$C$28,IF(Control!$C$16="Medium (350 bar)",'Actual H2'!I70*Parameters!$C$27,IF(Control!$C$16="High (700 bar)",'Actual H2'!I70*Parameters!$C$26,0))))</f>
        <v>30.357735849056599</v>
      </c>
      <c r="J70" s="12">
        <f>IF(Control!$C$16="None",Parameters!$C$29,IF(Control!$C$16="Low (100 bar)",'Actual H2'!J70*Parameters!$C$28,IF(Control!$C$16="Medium (350 bar)",'Actual H2'!J70*Parameters!$C$27,IF(Control!$C$16="High (700 bar)",'Actual H2'!J70*Parameters!$C$26,0))))</f>
        <v>35.139622641509433</v>
      </c>
      <c r="K70" s="12">
        <f>IF(Control!$C$16="None",Parameters!$C$29,IF(Control!$C$16="Low (100 bar)",'Actual H2'!K70*Parameters!$C$28,IF(Control!$C$16="Medium (350 bar)",'Actual H2'!K70*Parameters!$C$27,IF(Control!$C$16="High (700 bar)",'Actual H2'!K70*Parameters!$C$26,0))))</f>
        <v>32.938867924528296</v>
      </c>
      <c r="L70" s="12">
        <f>IF(Control!$C$16="None",Parameters!$C$29,IF(Control!$C$16="Low (100 bar)",'Actual H2'!L70*Parameters!$C$28,IF(Control!$C$16="Medium (350 bar)",'Actual H2'!L70*Parameters!$C$27,IF(Control!$C$16="High (700 bar)",'Actual H2'!L70*Parameters!$C$26,0))))</f>
        <v>25.720754716981133</v>
      </c>
      <c r="M70" s="12">
        <f>IF(Control!$C$16="None",Parameters!$C$29,IF(Control!$C$16="Low (100 bar)",'Actual H2'!M70*Parameters!$C$28,IF(Control!$C$16="Medium (350 bar)",'Actual H2'!M70*Parameters!$C$27,IF(Control!$C$16="High (700 bar)",'Actual H2'!M70*Parameters!$C$26,0))))</f>
        <v>30.357735849056599</v>
      </c>
      <c r="N70" s="12">
        <f>IF(Control!$C$16="None",Parameters!$C$29,IF(Control!$C$16="Low (100 bar)",'Actual H2'!N70*Parameters!$C$28,IF(Control!$C$16="Medium (350 bar)",'Actual H2'!N70*Parameters!$C$27,IF(Control!$C$16="High (700 bar)",'Actual H2'!N70*Parameters!$C$26,0))))</f>
        <v>39.079245283018864</v>
      </c>
      <c r="O70" s="12">
        <f>IF(Control!$C$16="None",Parameters!$C$29,IF(Control!$C$16="Low (100 bar)",'Actual H2'!O70*Parameters!$C$28,IF(Control!$C$16="Medium (350 bar)",'Actual H2'!O70*Parameters!$C$27,IF(Control!$C$16="High (700 bar)",'Actual H2'!O70*Parameters!$C$26,0))))</f>
        <v>44.812075471698115</v>
      </c>
      <c r="P70" s="12">
        <f>IF(Control!$C$16="None",Parameters!$C$29,IF(Control!$C$16="Low (100 bar)",'Actual H2'!P70*Parameters!$C$28,IF(Control!$C$16="Medium (350 bar)",'Actual H2'!P70*Parameters!$C$27,IF(Control!$C$16="High (700 bar)",'Actual H2'!P70*Parameters!$C$26,0))))</f>
        <v>49.612075471698105</v>
      </c>
      <c r="Q70" s="12">
        <f>IF(Control!$C$16="None",Parameters!$C$29,IF(Control!$C$16="Low (100 bar)",'Actual H2'!Q70*Parameters!$C$28,IF(Control!$C$16="Medium (350 bar)",'Actual H2'!Q70*Parameters!$C$27,IF(Control!$C$16="High (700 bar)",'Actual H2'!Q70*Parameters!$C$26,0))))</f>
        <v>53.166792452830187</v>
      </c>
      <c r="R70" s="12">
        <f>IF(Control!$C$16="None",Parameters!$C$29,IF(Control!$C$16="Low (100 bar)",'Actual H2'!R70*Parameters!$C$28,IF(Control!$C$16="Medium (350 bar)",'Actual H2'!R70*Parameters!$C$27,IF(Control!$C$16="High (700 bar)",'Actual H2'!R70*Parameters!$C$26,0))))</f>
        <v>56.313962264150945</v>
      </c>
      <c r="S70" s="12">
        <f>IF(Control!$C$16="None",Parameters!$C$29,IF(Control!$C$16="Low (100 bar)",'Actual H2'!S70*Parameters!$C$28,IF(Control!$C$16="Medium (350 bar)",'Actual H2'!S70*Parameters!$C$27,IF(Control!$C$16="High (700 bar)",'Actual H2'!S70*Parameters!$C$26,0))))</f>
        <v>56.603773584905667</v>
      </c>
      <c r="T70" s="12">
        <f>IF(Control!$C$16="None",Parameters!$C$29,IF(Control!$C$16="Low (100 bar)",'Actual H2'!T70*Parameters!$C$28,IF(Control!$C$16="Medium (350 bar)",'Actual H2'!T70*Parameters!$C$27,IF(Control!$C$16="High (700 bar)",'Actual H2'!T70*Parameters!$C$26,0))))</f>
        <v>56.603773584905667</v>
      </c>
      <c r="U70" s="12">
        <f>IF(Control!$C$16="None",Parameters!$C$29,IF(Control!$C$16="Low (100 bar)",'Actual H2'!U70*Parameters!$C$28,IF(Control!$C$16="Medium (350 bar)",'Actual H2'!U70*Parameters!$C$27,IF(Control!$C$16="High (700 bar)",'Actual H2'!U70*Parameters!$C$26,0))))</f>
        <v>56.603773584905667</v>
      </c>
      <c r="V70" s="12">
        <f>IF(Control!$C$16="None",Parameters!$C$29,IF(Control!$C$16="Low (100 bar)",'Actual H2'!V70*Parameters!$C$28,IF(Control!$C$16="Medium (350 bar)",'Actual H2'!V70*Parameters!$C$27,IF(Control!$C$16="High (700 bar)",'Actual H2'!V70*Parameters!$C$26,0))))</f>
        <v>56.603773584905667</v>
      </c>
      <c r="W70" s="12">
        <f>IF(Control!$C$16="None",Parameters!$C$29,IF(Control!$C$16="Low (100 bar)",'Actual H2'!W70*Parameters!$C$28,IF(Control!$C$16="Medium (350 bar)",'Actual H2'!W70*Parameters!$C$27,IF(Control!$C$16="High (700 bar)",'Actual H2'!W70*Parameters!$C$26,0))))</f>
        <v>56.603773584905667</v>
      </c>
      <c r="X70" s="12">
        <f>IF(Control!$C$16="None",Parameters!$C$29,IF(Control!$C$16="Low (100 bar)",'Actual H2'!X70*Parameters!$C$28,IF(Control!$C$16="Medium (350 bar)",'Actual H2'!X70*Parameters!$C$27,IF(Control!$C$16="High (700 bar)",'Actual H2'!X70*Parameters!$C$26,0))))</f>
        <v>56.603773584905667</v>
      </c>
      <c r="Y70" s="12">
        <f>IF(Control!$C$16="None",Parameters!$C$29,IF(Control!$C$16="Low (100 bar)",'Actual H2'!Y70*Parameters!$C$28,IF(Control!$C$16="Medium (350 bar)",'Actual H2'!Y70*Parameters!$C$27,IF(Control!$C$16="High (700 bar)",'Actual H2'!Y70*Parameters!$C$26,0))))</f>
        <v>56.603773584905667</v>
      </c>
      <c r="Z70" s="12">
        <f>IF(Control!$C$16="None",Parameters!$C$29,IF(Control!$C$16="Low (100 bar)",'Actual H2'!Z70*Parameters!$C$28,IF(Control!$C$16="Medium (350 bar)",'Actual H2'!Z70*Parameters!$C$27,IF(Control!$C$16="High (700 bar)",'Actual H2'!Z70*Parameters!$C$26,0))))</f>
        <v>56.603773584905667</v>
      </c>
      <c r="AB70" s="7">
        <f t="shared" si="1"/>
        <v>940.72754716981115</v>
      </c>
    </row>
    <row r="71" spans="2:28" x14ac:dyDescent="0.2">
      <c r="B71" s="6">
        <v>44265</v>
      </c>
      <c r="C71" s="12">
        <f>IF(Control!$C$16="None",Parameters!$C$29,IF(Control!$C$16="Low (100 bar)",'Actual H2'!C71*Parameters!$C$28,IF(Control!$C$16="Medium (350 bar)",'Actual H2'!C71*Parameters!$C$27,IF(Control!$C$16="High (700 bar)",'Actual H2'!C71*Parameters!$C$26,0))))</f>
        <v>56.603773584905667</v>
      </c>
      <c r="D71" s="12">
        <f>IF(Control!$C$16="None",Parameters!$C$29,IF(Control!$C$16="Low (100 bar)",'Actual H2'!D71*Parameters!$C$28,IF(Control!$C$16="Medium (350 bar)",'Actual H2'!D71*Parameters!$C$27,IF(Control!$C$16="High (700 bar)",'Actual H2'!D71*Parameters!$C$26,0))))</f>
        <v>56.603773584905667</v>
      </c>
      <c r="E71" s="12">
        <f>IF(Control!$C$16="None",Parameters!$C$29,IF(Control!$C$16="Low (100 bar)",'Actual H2'!E71*Parameters!$C$28,IF(Control!$C$16="Medium (350 bar)",'Actual H2'!E71*Parameters!$C$27,IF(Control!$C$16="High (700 bar)",'Actual H2'!E71*Parameters!$C$26,0))))</f>
        <v>56.603773584905667</v>
      </c>
      <c r="F71" s="12">
        <f>IF(Control!$C$16="None",Parameters!$C$29,IF(Control!$C$16="Low (100 bar)",'Actual H2'!F71*Parameters!$C$28,IF(Control!$C$16="Medium (350 bar)",'Actual H2'!F71*Parameters!$C$27,IF(Control!$C$16="High (700 bar)",'Actual H2'!F71*Parameters!$C$26,0))))</f>
        <v>56.603773584905667</v>
      </c>
      <c r="G71" s="12">
        <f>IF(Control!$C$16="None",Parameters!$C$29,IF(Control!$C$16="Low (100 bar)",'Actual H2'!G71*Parameters!$C$28,IF(Control!$C$16="Medium (350 bar)",'Actual H2'!G71*Parameters!$C$27,IF(Control!$C$16="High (700 bar)",'Actual H2'!G71*Parameters!$C$26,0))))</f>
        <v>56.603773584905667</v>
      </c>
      <c r="H71" s="12">
        <f>IF(Control!$C$16="None",Parameters!$C$29,IF(Control!$C$16="Low (100 bar)",'Actual H2'!H71*Parameters!$C$28,IF(Control!$C$16="Medium (350 bar)",'Actual H2'!H71*Parameters!$C$27,IF(Control!$C$16="High (700 bar)",'Actual H2'!H71*Parameters!$C$26,0))))</f>
        <v>56.603773584905667</v>
      </c>
      <c r="I71" s="12">
        <f>IF(Control!$C$16="None",Parameters!$C$29,IF(Control!$C$16="Low (100 bar)",'Actual H2'!I71*Parameters!$C$28,IF(Control!$C$16="Medium (350 bar)",'Actual H2'!I71*Parameters!$C$27,IF(Control!$C$16="High (700 bar)",'Actual H2'!I71*Parameters!$C$26,0))))</f>
        <v>56.603773584905667</v>
      </c>
      <c r="J71" s="12">
        <f>IF(Control!$C$16="None",Parameters!$C$29,IF(Control!$C$16="Low (100 bar)",'Actual H2'!J71*Parameters!$C$28,IF(Control!$C$16="Medium (350 bar)",'Actual H2'!J71*Parameters!$C$27,IF(Control!$C$16="High (700 bar)",'Actual H2'!J71*Parameters!$C$26,0))))</f>
        <v>56.603773584905667</v>
      </c>
      <c r="K71" s="12">
        <f>IF(Control!$C$16="None",Parameters!$C$29,IF(Control!$C$16="Low (100 bar)",'Actual H2'!K71*Parameters!$C$28,IF(Control!$C$16="Medium (350 bar)",'Actual H2'!K71*Parameters!$C$27,IF(Control!$C$16="High (700 bar)",'Actual H2'!K71*Parameters!$C$26,0))))</f>
        <v>54.978113207547167</v>
      </c>
      <c r="L71" s="12">
        <f>IF(Control!$C$16="None",Parameters!$C$29,IF(Control!$C$16="Low (100 bar)",'Actual H2'!L71*Parameters!$C$28,IF(Control!$C$16="Medium (350 bar)",'Actual H2'!L71*Parameters!$C$27,IF(Control!$C$16="High (700 bar)",'Actual H2'!L71*Parameters!$C$26,0))))</f>
        <v>54.701886792452825</v>
      </c>
      <c r="M71" s="12">
        <f>IF(Control!$C$16="None",Parameters!$C$29,IF(Control!$C$16="Low (100 bar)",'Actual H2'!M71*Parameters!$C$28,IF(Control!$C$16="Medium (350 bar)",'Actual H2'!M71*Parameters!$C$27,IF(Control!$C$16="High (700 bar)",'Actual H2'!M71*Parameters!$C$26,0))))</f>
        <v>54.978113207547167</v>
      </c>
      <c r="N71" s="12">
        <f>IF(Control!$C$16="None",Parameters!$C$29,IF(Control!$C$16="Low (100 bar)",'Actual H2'!N71*Parameters!$C$28,IF(Control!$C$16="Medium (350 bar)",'Actual H2'!N71*Parameters!$C$27,IF(Control!$C$16="High (700 bar)",'Actual H2'!N71*Parameters!$C$26,0))))</f>
        <v>56.083018867924523</v>
      </c>
      <c r="O71" s="12">
        <f>IF(Control!$C$16="None",Parameters!$C$29,IF(Control!$C$16="Low (100 bar)",'Actual H2'!O71*Parameters!$C$28,IF(Control!$C$16="Medium (350 bar)",'Actual H2'!O71*Parameters!$C$27,IF(Control!$C$16="High (700 bar)",'Actual H2'!O71*Parameters!$C$26,0))))</f>
        <v>55.20905660377359</v>
      </c>
      <c r="P71" s="12">
        <f>IF(Control!$C$16="None",Parameters!$C$29,IF(Control!$C$16="Low (100 bar)",'Actual H2'!P71*Parameters!$C$28,IF(Control!$C$16="Medium (350 bar)",'Actual H2'!P71*Parameters!$C$27,IF(Control!$C$16="High (700 bar)",'Actual H2'!P71*Parameters!$C$26,0))))</f>
        <v>50.341132075471691</v>
      </c>
      <c r="Q71" s="12">
        <f>IF(Control!$C$16="None",Parameters!$C$29,IF(Control!$C$16="Low (100 bar)",'Actual H2'!Q71*Parameters!$C$28,IF(Control!$C$16="Medium (350 bar)",'Actual H2'!Q71*Parameters!$C$27,IF(Control!$C$16="High (700 bar)",'Actual H2'!Q71*Parameters!$C$26,0))))</f>
        <v>41.261886792452835</v>
      </c>
      <c r="R71" s="12">
        <f>IF(Control!$C$16="None",Parameters!$C$29,IF(Control!$C$16="Low (100 bar)",'Actual H2'!R71*Parameters!$C$28,IF(Control!$C$16="Medium (350 bar)",'Actual H2'!R71*Parameters!$C$27,IF(Control!$C$16="High (700 bar)",'Actual H2'!R71*Parameters!$C$26,0))))</f>
        <v>35.846037735849059</v>
      </c>
      <c r="S71" s="12">
        <f>IF(Control!$C$16="None",Parameters!$C$29,IF(Control!$C$16="Low (100 bar)",'Actual H2'!S71*Parameters!$C$28,IF(Control!$C$16="Medium (350 bar)",'Actual H2'!S71*Parameters!$C$27,IF(Control!$C$16="High (700 bar)",'Actual H2'!S71*Parameters!$C$26,0))))</f>
        <v>44.812075471698115</v>
      </c>
      <c r="T71" s="12">
        <f>IF(Control!$C$16="None",Parameters!$C$29,IF(Control!$C$16="Low (100 bar)",'Actual H2'!T71*Parameters!$C$28,IF(Control!$C$16="Medium (350 bar)",'Actual H2'!T71*Parameters!$C$27,IF(Control!$C$16="High (700 bar)",'Actual H2'!T71*Parameters!$C$26,0))))</f>
        <v>55.20905660377359</v>
      </c>
      <c r="U71" s="12">
        <f>IF(Control!$C$16="None",Parameters!$C$29,IF(Control!$C$16="Low (100 bar)",'Actual H2'!U71*Parameters!$C$28,IF(Control!$C$16="Medium (350 bar)",'Actual H2'!U71*Parameters!$C$27,IF(Control!$C$16="High (700 bar)",'Actual H2'!U71*Parameters!$C$26,0))))</f>
        <v>56.603773584905667</v>
      </c>
      <c r="V71" s="12">
        <f>IF(Control!$C$16="None",Parameters!$C$29,IF(Control!$C$16="Low (100 bar)",'Actual H2'!V71*Parameters!$C$28,IF(Control!$C$16="Medium (350 bar)",'Actual H2'!V71*Parameters!$C$27,IF(Control!$C$16="High (700 bar)",'Actual H2'!V71*Parameters!$C$26,0))))</f>
        <v>56.603773584905667</v>
      </c>
      <c r="W71" s="12">
        <f>IF(Control!$C$16="None",Parameters!$C$29,IF(Control!$C$16="Low (100 bar)",'Actual H2'!W71*Parameters!$C$28,IF(Control!$C$16="Medium (350 bar)",'Actual H2'!W71*Parameters!$C$27,IF(Control!$C$16="High (700 bar)",'Actual H2'!W71*Parameters!$C$26,0))))</f>
        <v>56.603773584905667</v>
      </c>
      <c r="X71" s="12">
        <f>IF(Control!$C$16="None",Parameters!$C$29,IF(Control!$C$16="Low (100 bar)",'Actual H2'!X71*Parameters!$C$28,IF(Control!$C$16="Medium (350 bar)",'Actual H2'!X71*Parameters!$C$27,IF(Control!$C$16="High (700 bar)",'Actual H2'!X71*Parameters!$C$26,0))))</f>
        <v>56.603773584905667</v>
      </c>
      <c r="Y71" s="12">
        <f>IF(Control!$C$16="None",Parameters!$C$29,IF(Control!$C$16="Low (100 bar)",'Actual H2'!Y71*Parameters!$C$28,IF(Control!$C$16="Medium (350 bar)",'Actual H2'!Y71*Parameters!$C$27,IF(Control!$C$16="High (700 bar)",'Actual H2'!Y71*Parameters!$C$26,0))))</f>
        <v>56.603773584905667</v>
      </c>
      <c r="Z71" s="12">
        <f>IF(Control!$C$16="None",Parameters!$C$29,IF(Control!$C$16="Low (100 bar)",'Actual H2'!Z71*Parameters!$C$28,IF(Control!$C$16="Medium (350 bar)",'Actual H2'!Z71*Parameters!$C$27,IF(Control!$C$16="High (700 bar)",'Actual H2'!Z71*Parameters!$C$26,0))))</f>
        <v>56.603773584905667</v>
      </c>
      <c r="AB71" s="7">
        <f t="shared" si="1"/>
        <v>1295.8732075471696</v>
      </c>
    </row>
    <row r="72" spans="2:28" x14ac:dyDescent="0.2">
      <c r="B72" s="6">
        <v>44266</v>
      </c>
      <c r="C72" s="12">
        <f>IF(Control!$C$16="None",Parameters!$C$29,IF(Control!$C$16="Low (100 bar)",'Actual H2'!C72*Parameters!$C$28,IF(Control!$C$16="Medium (350 bar)",'Actual H2'!C72*Parameters!$C$27,IF(Control!$C$16="High (700 bar)",'Actual H2'!C72*Parameters!$C$26,0))))</f>
        <v>56.603773584905667</v>
      </c>
      <c r="D72" s="12">
        <f>IF(Control!$C$16="None",Parameters!$C$29,IF(Control!$C$16="Low (100 bar)",'Actual H2'!D72*Parameters!$C$28,IF(Control!$C$16="Medium (350 bar)",'Actual H2'!D72*Parameters!$C$27,IF(Control!$C$16="High (700 bar)",'Actual H2'!D72*Parameters!$C$26,0))))</f>
        <v>56.603773584905667</v>
      </c>
      <c r="E72" s="12">
        <f>IF(Control!$C$16="None",Parameters!$C$29,IF(Control!$C$16="Low (100 bar)",'Actual H2'!E72*Parameters!$C$28,IF(Control!$C$16="Medium (350 bar)",'Actual H2'!E72*Parameters!$C$27,IF(Control!$C$16="High (700 bar)",'Actual H2'!E72*Parameters!$C$26,0))))</f>
        <v>56.603773584905667</v>
      </c>
      <c r="F72" s="12">
        <f>IF(Control!$C$16="None",Parameters!$C$29,IF(Control!$C$16="Low (100 bar)",'Actual H2'!F72*Parameters!$C$28,IF(Control!$C$16="Medium (350 bar)",'Actual H2'!F72*Parameters!$C$27,IF(Control!$C$16="High (700 bar)",'Actual H2'!F72*Parameters!$C$26,0))))</f>
        <v>56.603773584905667</v>
      </c>
      <c r="G72" s="12">
        <f>IF(Control!$C$16="None",Parameters!$C$29,IF(Control!$C$16="Low (100 bar)",'Actual H2'!G72*Parameters!$C$28,IF(Control!$C$16="Medium (350 bar)",'Actual H2'!G72*Parameters!$C$27,IF(Control!$C$16="High (700 bar)",'Actual H2'!G72*Parameters!$C$26,0))))</f>
        <v>56.603773584905667</v>
      </c>
      <c r="H72" s="12">
        <f>IF(Control!$C$16="None",Parameters!$C$29,IF(Control!$C$16="Low (100 bar)",'Actual H2'!H72*Parameters!$C$28,IF(Control!$C$16="Medium (350 bar)",'Actual H2'!H72*Parameters!$C$27,IF(Control!$C$16="High (700 bar)",'Actual H2'!H72*Parameters!$C$26,0))))</f>
        <v>56.603773584905667</v>
      </c>
      <c r="I72" s="12">
        <f>IF(Control!$C$16="None",Parameters!$C$29,IF(Control!$C$16="Low (100 bar)",'Actual H2'!I72*Parameters!$C$28,IF(Control!$C$16="Medium (350 bar)",'Actual H2'!I72*Parameters!$C$27,IF(Control!$C$16="High (700 bar)",'Actual H2'!I72*Parameters!$C$26,0))))</f>
        <v>56.603773584905667</v>
      </c>
      <c r="J72" s="12">
        <f>IF(Control!$C$16="None",Parameters!$C$29,IF(Control!$C$16="Low (100 bar)",'Actual H2'!J72*Parameters!$C$28,IF(Control!$C$16="Medium (350 bar)",'Actual H2'!J72*Parameters!$C$27,IF(Control!$C$16="High (700 bar)",'Actual H2'!J72*Parameters!$C$26,0))))</f>
        <v>56.603773584905667</v>
      </c>
      <c r="K72" s="12">
        <f>IF(Control!$C$16="None",Parameters!$C$29,IF(Control!$C$16="Low (100 bar)",'Actual H2'!K72*Parameters!$C$28,IF(Control!$C$16="Medium (350 bar)",'Actual H2'!K72*Parameters!$C$27,IF(Control!$C$16="High (700 bar)",'Actual H2'!K72*Parameters!$C$26,0))))</f>
        <v>56.603773584905667</v>
      </c>
      <c r="L72" s="12">
        <f>IF(Control!$C$16="None",Parameters!$C$29,IF(Control!$C$16="Low (100 bar)",'Actual H2'!L72*Parameters!$C$28,IF(Control!$C$16="Medium (350 bar)",'Actual H2'!L72*Parameters!$C$27,IF(Control!$C$16="High (700 bar)",'Actual H2'!L72*Parameters!$C$26,0))))</f>
        <v>56.603773584905667</v>
      </c>
      <c r="M72" s="12">
        <f>IF(Control!$C$16="None",Parameters!$C$29,IF(Control!$C$16="Low (100 bar)",'Actual H2'!M72*Parameters!$C$28,IF(Control!$C$16="Medium (350 bar)",'Actual H2'!M72*Parameters!$C$27,IF(Control!$C$16="High (700 bar)",'Actual H2'!M72*Parameters!$C$26,0))))</f>
        <v>56.603773584905667</v>
      </c>
      <c r="N72" s="12">
        <f>IF(Control!$C$16="None",Parameters!$C$29,IF(Control!$C$16="Low (100 bar)",'Actual H2'!N72*Parameters!$C$28,IF(Control!$C$16="Medium (350 bar)",'Actual H2'!N72*Parameters!$C$27,IF(Control!$C$16="High (700 bar)",'Actual H2'!N72*Parameters!$C$26,0))))</f>
        <v>56.603773584905667</v>
      </c>
      <c r="O72" s="12">
        <f>IF(Control!$C$16="None",Parameters!$C$29,IF(Control!$C$16="Low (100 bar)",'Actual H2'!O72*Parameters!$C$28,IF(Control!$C$16="Medium (350 bar)",'Actual H2'!O72*Parameters!$C$27,IF(Control!$C$16="High (700 bar)",'Actual H2'!O72*Parameters!$C$26,0))))</f>
        <v>56.603773584905667</v>
      </c>
      <c r="P72" s="12">
        <f>IF(Control!$C$16="None",Parameters!$C$29,IF(Control!$C$16="Low (100 bar)",'Actual H2'!P72*Parameters!$C$28,IF(Control!$C$16="Medium (350 bar)",'Actual H2'!P72*Parameters!$C$27,IF(Control!$C$16="High (700 bar)",'Actual H2'!P72*Parameters!$C$26,0))))</f>
        <v>56.603773584905667</v>
      </c>
      <c r="Q72" s="12">
        <f>IF(Control!$C$16="None",Parameters!$C$29,IF(Control!$C$16="Low (100 bar)",'Actual H2'!Q72*Parameters!$C$28,IF(Control!$C$16="Medium (350 bar)",'Actual H2'!Q72*Parameters!$C$27,IF(Control!$C$16="High (700 bar)",'Actual H2'!Q72*Parameters!$C$26,0))))</f>
        <v>56.603773584905667</v>
      </c>
      <c r="R72" s="12">
        <f>IF(Control!$C$16="None",Parameters!$C$29,IF(Control!$C$16="Low (100 bar)",'Actual H2'!R72*Parameters!$C$28,IF(Control!$C$16="Medium (350 bar)",'Actual H2'!R72*Parameters!$C$27,IF(Control!$C$16="High (700 bar)",'Actual H2'!R72*Parameters!$C$26,0))))</f>
        <v>56.603773584905667</v>
      </c>
      <c r="S72" s="12">
        <f>IF(Control!$C$16="None",Parameters!$C$29,IF(Control!$C$16="Low (100 bar)",'Actual H2'!S72*Parameters!$C$28,IF(Control!$C$16="Medium (350 bar)",'Actual H2'!S72*Parameters!$C$27,IF(Control!$C$16="High (700 bar)",'Actual H2'!S72*Parameters!$C$26,0))))</f>
        <v>56.603773584905667</v>
      </c>
      <c r="T72" s="12">
        <f>IF(Control!$C$16="None",Parameters!$C$29,IF(Control!$C$16="Low (100 bar)",'Actual H2'!T72*Parameters!$C$28,IF(Control!$C$16="Medium (350 bar)",'Actual H2'!T72*Parameters!$C$27,IF(Control!$C$16="High (700 bar)",'Actual H2'!T72*Parameters!$C$26,0))))</f>
        <v>56.603773584905667</v>
      </c>
      <c r="U72" s="12">
        <f>IF(Control!$C$16="None",Parameters!$C$29,IF(Control!$C$16="Low (100 bar)",'Actual H2'!U72*Parameters!$C$28,IF(Control!$C$16="Medium (350 bar)",'Actual H2'!U72*Parameters!$C$27,IF(Control!$C$16="High (700 bar)",'Actual H2'!U72*Parameters!$C$26,0))))</f>
        <v>56.603773584905667</v>
      </c>
      <c r="V72" s="12">
        <f>IF(Control!$C$16="None",Parameters!$C$29,IF(Control!$C$16="Low (100 bar)",'Actual H2'!V72*Parameters!$C$28,IF(Control!$C$16="Medium (350 bar)",'Actual H2'!V72*Parameters!$C$27,IF(Control!$C$16="High (700 bar)",'Actual H2'!V72*Parameters!$C$26,0))))</f>
        <v>56.603773584905667</v>
      </c>
      <c r="W72" s="12">
        <f>IF(Control!$C$16="None",Parameters!$C$29,IF(Control!$C$16="Low (100 bar)",'Actual H2'!W72*Parameters!$C$28,IF(Control!$C$16="Medium (350 bar)",'Actual H2'!W72*Parameters!$C$27,IF(Control!$C$16="High (700 bar)",'Actual H2'!W72*Parameters!$C$26,0))))</f>
        <v>56.603773584905667</v>
      </c>
      <c r="X72" s="12">
        <f>IF(Control!$C$16="None",Parameters!$C$29,IF(Control!$C$16="Low (100 bar)",'Actual H2'!X72*Parameters!$C$28,IF(Control!$C$16="Medium (350 bar)",'Actual H2'!X72*Parameters!$C$27,IF(Control!$C$16="High (700 bar)",'Actual H2'!X72*Parameters!$C$26,0))))</f>
        <v>56.603773584905667</v>
      </c>
      <c r="Y72" s="12">
        <f>IF(Control!$C$16="None",Parameters!$C$29,IF(Control!$C$16="Low (100 bar)",'Actual H2'!Y72*Parameters!$C$28,IF(Control!$C$16="Medium (350 bar)",'Actual H2'!Y72*Parameters!$C$27,IF(Control!$C$16="High (700 bar)",'Actual H2'!Y72*Parameters!$C$26,0))))</f>
        <v>56.603773584905667</v>
      </c>
      <c r="Z72" s="12">
        <f>IF(Control!$C$16="None",Parameters!$C$29,IF(Control!$C$16="Low (100 bar)",'Actual H2'!Z72*Parameters!$C$28,IF(Control!$C$16="Medium (350 bar)",'Actual H2'!Z72*Parameters!$C$27,IF(Control!$C$16="High (700 bar)",'Actual H2'!Z72*Parameters!$C$26,0))))</f>
        <v>56.603773584905667</v>
      </c>
      <c r="AB72" s="7">
        <f t="shared" si="1"/>
        <v>1358.4905660377356</v>
      </c>
    </row>
    <row r="73" spans="2:28" x14ac:dyDescent="0.2">
      <c r="B73" s="6">
        <v>44267</v>
      </c>
      <c r="C73" s="12">
        <f>IF(Control!$C$16="None",Parameters!$C$29,IF(Control!$C$16="Low (100 bar)",'Actual H2'!C73*Parameters!$C$28,IF(Control!$C$16="Medium (350 bar)",'Actual H2'!C73*Parameters!$C$27,IF(Control!$C$16="High (700 bar)",'Actual H2'!C73*Parameters!$C$26,0))))</f>
        <v>56.603773584905667</v>
      </c>
      <c r="D73" s="12">
        <f>IF(Control!$C$16="None",Parameters!$C$29,IF(Control!$C$16="Low (100 bar)",'Actual H2'!D73*Parameters!$C$28,IF(Control!$C$16="Medium (350 bar)",'Actual H2'!D73*Parameters!$C$27,IF(Control!$C$16="High (700 bar)",'Actual H2'!D73*Parameters!$C$26,0))))</f>
        <v>56.603773584905667</v>
      </c>
      <c r="E73" s="12">
        <f>IF(Control!$C$16="None",Parameters!$C$29,IF(Control!$C$16="Low (100 bar)",'Actual H2'!E73*Parameters!$C$28,IF(Control!$C$16="Medium (350 bar)",'Actual H2'!E73*Parameters!$C$27,IF(Control!$C$16="High (700 bar)",'Actual H2'!E73*Parameters!$C$26,0))))</f>
        <v>56.603773584905667</v>
      </c>
      <c r="F73" s="12">
        <f>IF(Control!$C$16="None",Parameters!$C$29,IF(Control!$C$16="Low (100 bar)",'Actual H2'!F73*Parameters!$C$28,IF(Control!$C$16="Medium (350 bar)",'Actual H2'!F73*Parameters!$C$27,IF(Control!$C$16="High (700 bar)",'Actual H2'!F73*Parameters!$C$26,0))))</f>
        <v>56.603773584905667</v>
      </c>
      <c r="G73" s="12">
        <f>IF(Control!$C$16="None",Parameters!$C$29,IF(Control!$C$16="Low (100 bar)",'Actual H2'!G73*Parameters!$C$28,IF(Control!$C$16="Medium (350 bar)",'Actual H2'!G73*Parameters!$C$27,IF(Control!$C$16="High (700 bar)",'Actual H2'!G73*Parameters!$C$26,0))))</f>
        <v>56.603773584905667</v>
      </c>
      <c r="H73" s="12">
        <f>IF(Control!$C$16="None",Parameters!$C$29,IF(Control!$C$16="Low (100 bar)",'Actual H2'!H73*Parameters!$C$28,IF(Control!$C$16="Medium (350 bar)",'Actual H2'!H73*Parameters!$C$27,IF(Control!$C$16="High (700 bar)",'Actual H2'!H73*Parameters!$C$26,0))))</f>
        <v>56.603773584905667</v>
      </c>
      <c r="I73" s="12">
        <f>IF(Control!$C$16="None",Parameters!$C$29,IF(Control!$C$16="Low (100 bar)",'Actual H2'!I73*Parameters!$C$28,IF(Control!$C$16="Medium (350 bar)",'Actual H2'!I73*Parameters!$C$27,IF(Control!$C$16="High (700 bar)",'Actual H2'!I73*Parameters!$C$26,0))))</f>
        <v>56.603773584905667</v>
      </c>
      <c r="J73" s="12">
        <f>IF(Control!$C$16="None",Parameters!$C$29,IF(Control!$C$16="Low (100 bar)",'Actual H2'!J73*Parameters!$C$28,IF(Control!$C$16="Medium (350 bar)",'Actual H2'!J73*Parameters!$C$27,IF(Control!$C$16="High (700 bar)",'Actual H2'!J73*Parameters!$C$26,0))))</f>
        <v>56.603773584905667</v>
      </c>
      <c r="K73" s="12">
        <f>IF(Control!$C$16="None",Parameters!$C$29,IF(Control!$C$16="Low (100 bar)",'Actual H2'!K73*Parameters!$C$28,IF(Control!$C$16="Medium (350 bar)",'Actual H2'!K73*Parameters!$C$27,IF(Control!$C$16="High (700 bar)",'Actual H2'!K73*Parameters!$C$26,0))))</f>
        <v>56.603773584905667</v>
      </c>
      <c r="L73" s="12">
        <f>IF(Control!$C$16="None",Parameters!$C$29,IF(Control!$C$16="Low (100 bar)",'Actual H2'!L73*Parameters!$C$28,IF(Control!$C$16="Medium (350 bar)",'Actual H2'!L73*Parameters!$C$27,IF(Control!$C$16="High (700 bar)",'Actual H2'!L73*Parameters!$C$26,0))))</f>
        <v>56.603773584905667</v>
      </c>
      <c r="M73" s="12">
        <f>IF(Control!$C$16="None",Parameters!$C$29,IF(Control!$C$16="Low (100 bar)",'Actual H2'!M73*Parameters!$C$28,IF(Control!$C$16="Medium (350 bar)",'Actual H2'!M73*Parameters!$C$27,IF(Control!$C$16="High (700 bar)",'Actual H2'!M73*Parameters!$C$26,0))))</f>
        <v>56.603773584905667</v>
      </c>
      <c r="N73" s="12">
        <f>IF(Control!$C$16="None",Parameters!$C$29,IF(Control!$C$16="Low (100 bar)",'Actual H2'!N73*Parameters!$C$28,IF(Control!$C$16="Medium (350 bar)",'Actual H2'!N73*Parameters!$C$27,IF(Control!$C$16="High (700 bar)",'Actual H2'!N73*Parameters!$C$26,0))))</f>
        <v>56.603773584905667</v>
      </c>
      <c r="O73" s="12">
        <f>IF(Control!$C$16="None",Parameters!$C$29,IF(Control!$C$16="Low (100 bar)",'Actual H2'!O73*Parameters!$C$28,IF(Control!$C$16="Medium (350 bar)",'Actual H2'!O73*Parameters!$C$27,IF(Control!$C$16="High (700 bar)",'Actual H2'!O73*Parameters!$C$26,0))))</f>
        <v>56.603773584905667</v>
      </c>
      <c r="P73" s="12">
        <f>IF(Control!$C$16="None",Parameters!$C$29,IF(Control!$C$16="Low (100 bar)",'Actual H2'!P73*Parameters!$C$28,IF(Control!$C$16="Medium (350 bar)",'Actual H2'!P73*Parameters!$C$27,IF(Control!$C$16="High (700 bar)",'Actual H2'!P73*Parameters!$C$26,0))))</f>
        <v>56.603773584905667</v>
      </c>
      <c r="Q73" s="12">
        <f>IF(Control!$C$16="None",Parameters!$C$29,IF(Control!$C$16="Low (100 bar)",'Actual H2'!Q73*Parameters!$C$28,IF(Control!$C$16="Medium (350 bar)",'Actual H2'!Q73*Parameters!$C$27,IF(Control!$C$16="High (700 bar)",'Actual H2'!Q73*Parameters!$C$26,0))))</f>
        <v>56.603773584905667</v>
      </c>
      <c r="R73" s="12">
        <f>IF(Control!$C$16="None",Parameters!$C$29,IF(Control!$C$16="Low (100 bar)",'Actual H2'!R73*Parameters!$C$28,IF(Control!$C$16="Medium (350 bar)",'Actual H2'!R73*Parameters!$C$27,IF(Control!$C$16="High (700 bar)",'Actual H2'!R73*Parameters!$C$26,0))))</f>
        <v>56.603773584905667</v>
      </c>
      <c r="S73" s="12">
        <f>IF(Control!$C$16="None",Parameters!$C$29,IF(Control!$C$16="Low (100 bar)",'Actual H2'!S73*Parameters!$C$28,IF(Control!$C$16="Medium (350 bar)",'Actual H2'!S73*Parameters!$C$27,IF(Control!$C$16="High (700 bar)",'Actual H2'!S73*Parameters!$C$26,0))))</f>
        <v>56.323018867924539</v>
      </c>
      <c r="T73" s="12">
        <f>IF(Control!$C$16="None",Parameters!$C$29,IF(Control!$C$16="Low (100 bar)",'Actual H2'!T73*Parameters!$C$28,IF(Control!$C$16="Medium (350 bar)",'Actual H2'!T73*Parameters!$C$27,IF(Control!$C$16="High (700 bar)",'Actual H2'!T73*Parameters!$C$26,0))))</f>
        <v>55.20905660377359</v>
      </c>
      <c r="U73" s="12">
        <f>IF(Control!$C$16="None",Parameters!$C$29,IF(Control!$C$16="Low (100 bar)",'Actual H2'!U73*Parameters!$C$28,IF(Control!$C$16="Medium (350 bar)",'Actual H2'!U73*Parameters!$C$27,IF(Control!$C$16="High (700 bar)",'Actual H2'!U73*Parameters!$C$26,0))))</f>
        <v>52.437735849056594</v>
      </c>
      <c r="V73" s="12">
        <f>IF(Control!$C$16="None",Parameters!$C$29,IF(Control!$C$16="Low (100 bar)",'Actual H2'!V73*Parameters!$C$28,IF(Control!$C$16="Medium (350 bar)",'Actual H2'!V73*Parameters!$C$27,IF(Control!$C$16="High (700 bar)",'Actual H2'!V73*Parameters!$C$26,0))))</f>
        <v>45.518490566037741</v>
      </c>
      <c r="W73" s="12">
        <f>IF(Control!$C$16="None",Parameters!$C$29,IF(Control!$C$16="Low (100 bar)",'Actual H2'!W73*Parameters!$C$28,IF(Control!$C$16="Medium (350 bar)",'Actual H2'!W73*Parameters!$C$27,IF(Control!$C$16="High (700 bar)",'Actual H2'!W73*Parameters!$C$26,0))))</f>
        <v>40.809056603773584</v>
      </c>
      <c r="X73" s="12">
        <f>IF(Control!$C$16="None",Parameters!$C$29,IF(Control!$C$16="Low (100 bar)",'Actual H2'!X73*Parameters!$C$28,IF(Control!$C$16="Medium (350 bar)",'Actual H2'!X73*Parameters!$C$27,IF(Control!$C$16="High (700 bar)",'Actual H2'!X73*Parameters!$C$26,0))))</f>
        <v>39.079245283018864</v>
      </c>
      <c r="Y73" s="12">
        <f>IF(Control!$C$16="None",Parameters!$C$29,IF(Control!$C$16="Low (100 bar)",'Actual H2'!Y73*Parameters!$C$28,IF(Control!$C$16="Medium (350 bar)",'Actual H2'!Y73*Parameters!$C$27,IF(Control!$C$16="High (700 bar)",'Actual H2'!Y73*Parameters!$C$26,0))))</f>
        <v>34.116226415094346</v>
      </c>
      <c r="Z73" s="12">
        <f>IF(Control!$C$16="None",Parameters!$C$29,IF(Control!$C$16="Low (100 bar)",'Actual H2'!Z73*Parameters!$C$28,IF(Control!$C$16="Medium (350 bar)",'Actual H2'!Z73*Parameters!$C$27,IF(Control!$C$16="High (700 bar)",'Actual H2'!Z73*Parameters!$C$26,0))))</f>
        <v>25.720754716981133</v>
      </c>
      <c r="AB73" s="7">
        <f t="shared" si="1"/>
        <v>1254.873962264151</v>
      </c>
    </row>
    <row r="74" spans="2:28" x14ac:dyDescent="0.2">
      <c r="B74" s="6">
        <v>44268</v>
      </c>
      <c r="C74" s="12">
        <f>IF(Control!$C$16="None",Parameters!$C$29,IF(Control!$C$16="Low (100 bar)",'Actual H2'!C74*Parameters!$C$28,IF(Control!$C$16="Medium (350 bar)",'Actual H2'!C74*Parameters!$C$27,IF(Control!$C$16="High (700 bar)",'Actual H2'!C74*Parameters!$C$26,0))))</f>
        <v>17.769056603773585</v>
      </c>
      <c r="D74" s="12">
        <f>IF(Control!$C$16="None",Parameters!$C$29,IF(Control!$C$16="Low (100 bar)",'Actual H2'!D74*Parameters!$C$28,IF(Control!$C$16="Medium (350 bar)",'Actual H2'!D74*Parameters!$C$27,IF(Control!$C$16="High (700 bar)",'Actual H2'!D74*Parameters!$C$26,0))))</f>
        <v>12.842264150943397</v>
      </c>
      <c r="E74" s="12">
        <f>IF(Control!$C$16="None",Parameters!$C$29,IF(Control!$C$16="Low (100 bar)",'Actual H2'!E74*Parameters!$C$28,IF(Control!$C$16="Medium (350 bar)",'Actual H2'!E74*Parameters!$C$27,IF(Control!$C$16="High (700 bar)",'Actual H2'!E74*Parameters!$C$26,0))))</f>
        <v>12.842264150943397</v>
      </c>
      <c r="F74" s="12">
        <f>IF(Control!$C$16="None",Parameters!$C$29,IF(Control!$C$16="Low (100 bar)",'Actual H2'!F74*Parameters!$C$28,IF(Control!$C$16="Medium (350 bar)",'Actual H2'!F74*Parameters!$C$27,IF(Control!$C$16="High (700 bar)",'Actual H2'!F74*Parameters!$C$26,0))))</f>
        <v>15.939622641509436</v>
      </c>
      <c r="G74" s="12">
        <f>IF(Control!$C$16="None",Parameters!$C$29,IF(Control!$C$16="Low (100 bar)",'Actual H2'!G74*Parameters!$C$28,IF(Control!$C$16="Medium (350 bar)",'Actual H2'!G74*Parameters!$C$27,IF(Control!$C$16="High (700 bar)",'Actual H2'!G74*Parameters!$C$26,0))))</f>
        <v>18.683773584905659</v>
      </c>
      <c r="H74" s="12">
        <f>IF(Control!$C$16="None",Parameters!$C$29,IF(Control!$C$16="Low (100 bar)",'Actual H2'!H74*Parameters!$C$28,IF(Control!$C$16="Medium (350 bar)",'Actual H2'!H74*Parameters!$C$27,IF(Control!$C$16="High (700 bar)",'Actual H2'!H74*Parameters!$C$26,0))))</f>
        <v>25.168301886792456</v>
      </c>
      <c r="I74" s="12">
        <f>IF(Control!$C$16="None",Parameters!$C$29,IF(Control!$C$16="Low (100 bar)",'Actual H2'!I74*Parameters!$C$28,IF(Control!$C$16="Medium (350 bar)",'Actual H2'!I74*Parameters!$C$27,IF(Control!$C$16="High (700 bar)",'Actual H2'!I74*Parameters!$C$26,0))))</f>
        <v>31.698113207547166</v>
      </c>
      <c r="J74" s="12">
        <f>IF(Control!$C$16="None",Parameters!$C$29,IF(Control!$C$16="Low (100 bar)",'Actual H2'!J74*Parameters!$C$28,IF(Control!$C$16="Medium (350 bar)",'Actual H2'!J74*Parameters!$C$27,IF(Control!$C$16="High (700 bar)",'Actual H2'!J74*Parameters!$C$26,0))))</f>
        <v>35.139622641509433</v>
      </c>
      <c r="K74" s="12">
        <f>IF(Control!$C$16="None",Parameters!$C$29,IF(Control!$C$16="Low (100 bar)",'Actual H2'!K74*Parameters!$C$28,IF(Control!$C$16="Medium (350 bar)",'Actual H2'!K74*Parameters!$C$27,IF(Control!$C$16="High (700 bar)",'Actual H2'!K74*Parameters!$C$26,0))))</f>
        <v>34.116226415094346</v>
      </c>
      <c r="L74" s="12">
        <f>IF(Control!$C$16="None",Parameters!$C$29,IF(Control!$C$16="Low (100 bar)",'Actual H2'!L74*Parameters!$C$28,IF(Control!$C$16="Medium (350 bar)",'Actual H2'!L74*Parameters!$C$27,IF(Control!$C$16="High (700 bar)",'Actual H2'!L74*Parameters!$C$26,0))))</f>
        <v>41.261886792452835</v>
      </c>
      <c r="M74" s="12">
        <f>IF(Control!$C$16="None",Parameters!$C$29,IF(Control!$C$16="Low (100 bar)",'Actual H2'!M74*Parameters!$C$28,IF(Control!$C$16="Medium (350 bar)",'Actual H2'!M74*Parameters!$C$27,IF(Control!$C$16="High (700 bar)",'Actual H2'!M74*Parameters!$C$26,0))))</f>
        <v>54.701886792452825</v>
      </c>
      <c r="N74" s="12">
        <f>IF(Control!$C$16="None",Parameters!$C$29,IF(Control!$C$16="Low (100 bar)",'Actual H2'!N74*Parameters!$C$28,IF(Control!$C$16="Medium (350 bar)",'Actual H2'!N74*Parameters!$C$27,IF(Control!$C$16="High (700 bar)",'Actual H2'!N74*Parameters!$C$26,0))))</f>
        <v>56.250566037735851</v>
      </c>
      <c r="O74" s="12">
        <f>IF(Control!$C$16="None",Parameters!$C$29,IF(Control!$C$16="Low (100 bar)",'Actual H2'!O74*Parameters!$C$28,IF(Control!$C$16="Medium (350 bar)",'Actual H2'!O74*Parameters!$C$27,IF(Control!$C$16="High (700 bar)",'Actual H2'!O74*Parameters!$C$26,0))))</f>
        <v>56.250566037735851</v>
      </c>
      <c r="P74" s="12">
        <f>IF(Control!$C$16="None",Parameters!$C$29,IF(Control!$C$16="Low (100 bar)",'Actual H2'!P74*Parameters!$C$28,IF(Control!$C$16="Medium (350 bar)",'Actual H2'!P74*Parameters!$C$27,IF(Control!$C$16="High (700 bar)",'Actual H2'!P74*Parameters!$C$26,0))))</f>
        <v>54.978113207547167</v>
      </c>
      <c r="Q74" s="12">
        <f>IF(Control!$C$16="None",Parameters!$C$29,IF(Control!$C$16="Low (100 bar)",'Actual H2'!Q74*Parameters!$C$28,IF(Control!$C$16="Medium (350 bar)",'Actual H2'!Q74*Parameters!$C$27,IF(Control!$C$16="High (700 bar)",'Actual H2'!Q74*Parameters!$C$26,0))))</f>
        <v>50.508679245283012</v>
      </c>
      <c r="R74" s="12">
        <f>IF(Control!$C$16="None",Parameters!$C$29,IF(Control!$C$16="Low (100 bar)",'Actual H2'!R74*Parameters!$C$28,IF(Control!$C$16="Medium (350 bar)",'Actual H2'!R74*Parameters!$C$27,IF(Control!$C$16="High (700 bar)",'Actual H2'!R74*Parameters!$C$26,0))))</f>
        <v>49.612075471698105</v>
      </c>
      <c r="S74" s="12">
        <f>IF(Control!$C$16="None",Parameters!$C$29,IF(Control!$C$16="Low (100 bar)",'Actual H2'!S74*Parameters!$C$28,IF(Control!$C$16="Medium (350 bar)",'Actual H2'!S74*Parameters!$C$27,IF(Control!$C$16="High (700 bar)",'Actual H2'!S74*Parameters!$C$26,0))))</f>
        <v>52.437735849056594</v>
      </c>
      <c r="T74" s="12">
        <f>IF(Control!$C$16="None",Parameters!$C$29,IF(Control!$C$16="Low (100 bar)",'Actual H2'!T74*Parameters!$C$28,IF(Control!$C$16="Medium (350 bar)",'Actual H2'!T74*Parameters!$C$27,IF(Control!$C$16="High (700 bar)",'Actual H2'!T74*Parameters!$C$26,0))))</f>
        <v>55.218113207547177</v>
      </c>
      <c r="U74" s="12">
        <f>IF(Control!$C$16="None",Parameters!$C$29,IF(Control!$C$16="Low (100 bar)",'Actual H2'!U74*Parameters!$C$28,IF(Control!$C$16="Medium (350 bar)",'Actual H2'!U74*Parameters!$C$27,IF(Control!$C$16="High (700 bar)",'Actual H2'!U74*Parameters!$C$26,0))))</f>
        <v>56.603773584905667</v>
      </c>
      <c r="V74" s="12">
        <f>IF(Control!$C$16="None",Parameters!$C$29,IF(Control!$C$16="Low (100 bar)",'Actual H2'!V74*Parameters!$C$28,IF(Control!$C$16="Medium (350 bar)",'Actual H2'!V74*Parameters!$C$27,IF(Control!$C$16="High (700 bar)",'Actual H2'!V74*Parameters!$C$26,0))))</f>
        <v>56.603773584905667</v>
      </c>
      <c r="W74" s="12">
        <f>IF(Control!$C$16="None",Parameters!$C$29,IF(Control!$C$16="Low (100 bar)",'Actual H2'!W74*Parameters!$C$28,IF(Control!$C$16="Medium (350 bar)",'Actual H2'!W74*Parameters!$C$27,IF(Control!$C$16="High (700 bar)",'Actual H2'!W74*Parameters!$C$26,0))))</f>
        <v>56.603773584905667</v>
      </c>
      <c r="X74" s="12">
        <f>IF(Control!$C$16="None",Parameters!$C$29,IF(Control!$C$16="Low (100 bar)",'Actual H2'!X74*Parameters!$C$28,IF(Control!$C$16="Medium (350 bar)",'Actual H2'!X74*Parameters!$C$27,IF(Control!$C$16="High (700 bar)",'Actual H2'!X74*Parameters!$C$26,0))))</f>
        <v>56.603773584905667</v>
      </c>
      <c r="Y74" s="12">
        <f>IF(Control!$C$16="None",Parameters!$C$29,IF(Control!$C$16="Low (100 bar)",'Actual H2'!Y74*Parameters!$C$28,IF(Control!$C$16="Medium (350 bar)",'Actual H2'!Y74*Parameters!$C$27,IF(Control!$C$16="High (700 bar)",'Actual H2'!Y74*Parameters!$C$26,0))))</f>
        <v>56.603773584905667</v>
      </c>
      <c r="Z74" s="12">
        <f>IF(Control!$C$16="None",Parameters!$C$29,IF(Control!$C$16="Low (100 bar)",'Actual H2'!Z74*Parameters!$C$28,IF(Control!$C$16="Medium (350 bar)",'Actual H2'!Z74*Parameters!$C$27,IF(Control!$C$16="High (700 bar)",'Actual H2'!Z74*Parameters!$C$26,0))))</f>
        <v>56.603773584905667</v>
      </c>
      <c r="AB74" s="7">
        <f t="shared" si="1"/>
        <v>1015.041509433962</v>
      </c>
    </row>
    <row r="75" spans="2:28" x14ac:dyDescent="0.2">
      <c r="B75" s="6">
        <v>44269</v>
      </c>
      <c r="C75" s="12">
        <f>IF(Control!$C$16="None",Parameters!$C$29,IF(Control!$C$16="Low (100 bar)",'Actual H2'!C75*Parameters!$C$28,IF(Control!$C$16="Medium (350 bar)",'Actual H2'!C75*Parameters!$C$27,IF(Control!$C$16="High (700 bar)",'Actual H2'!C75*Parameters!$C$26,0))))</f>
        <v>56.603773584905667</v>
      </c>
      <c r="D75" s="12">
        <f>IF(Control!$C$16="None",Parameters!$C$29,IF(Control!$C$16="Low (100 bar)",'Actual H2'!D75*Parameters!$C$28,IF(Control!$C$16="Medium (350 bar)",'Actual H2'!D75*Parameters!$C$27,IF(Control!$C$16="High (700 bar)",'Actual H2'!D75*Parameters!$C$26,0))))</f>
        <v>56.603773584905667</v>
      </c>
      <c r="E75" s="12">
        <f>IF(Control!$C$16="None",Parameters!$C$29,IF(Control!$C$16="Low (100 bar)",'Actual H2'!E75*Parameters!$C$28,IF(Control!$C$16="Medium (350 bar)",'Actual H2'!E75*Parameters!$C$27,IF(Control!$C$16="High (700 bar)",'Actual H2'!E75*Parameters!$C$26,0))))</f>
        <v>56.603773584905667</v>
      </c>
      <c r="F75" s="12">
        <f>IF(Control!$C$16="None",Parameters!$C$29,IF(Control!$C$16="Low (100 bar)",'Actual H2'!F75*Parameters!$C$28,IF(Control!$C$16="Medium (350 bar)",'Actual H2'!F75*Parameters!$C$27,IF(Control!$C$16="High (700 bar)",'Actual H2'!F75*Parameters!$C$26,0))))</f>
        <v>56.603773584905667</v>
      </c>
      <c r="G75" s="12">
        <f>IF(Control!$C$16="None",Parameters!$C$29,IF(Control!$C$16="Low (100 bar)",'Actual H2'!G75*Parameters!$C$28,IF(Control!$C$16="Medium (350 bar)",'Actual H2'!G75*Parameters!$C$27,IF(Control!$C$16="High (700 bar)",'Actual H2'!G75*Parameters!$C$26,0))))</f>
        <v>56.603773584905667</v>
      </c>
      <c r="H75" s="12">
        <f>IF(Control!$C$16="None",Parameters!$C$29,IF(Control!$C$16="Low (100 bar)",'Actual H2'!H75*Parameters!$C$28,IF(Control!$C$16="Medium (350 bar)",'Actual H2'!H75*Parameters!$C$27,IF(Control!$C$16="High (700 bar)",'Actual H2'!H75*Parameters!$C$26,0))))</f>
        <v>56.603773584905667</v>
      </c>
      <c r="I75" s="12">
        <f>IF(Control!$C$16="None",Parameters!$C$29,IF(Control!$C$16="Low (100 bar)",'Actual H2'!I75*Parameters!$C$28,IF(Control!$C$16="Medium (350 bar)",'Actual H2'!I75*Parameters!$C$27,IF(Control!$C$16="High (700 bar)",'Actual H2'!I75*Parameters!$C$26,0))))</f>
        <v>56.603773584905667</v>
      </c>
      <c r="J75" s="12">
        <f>IF(Control!$C$16="None",Parameters!$C$29,IF(Control!$C$16="Low (100 bar)",'Actual H2'!J75*Parameters!$C$28,IF(Control!$C$16="Medium (350 bar)",'Actual H2'!J75*Parameters!$C$27,IF(Control!$C$16="High (700 bar)",'Actual H2'!J75*Parameters!$C$26,0))))</f>
        <v>56.603773584905667</v>
      </c>
      <c r="K75" s="12">
        <f>IF(Control!$C$16="None",Parameters!$C$29,IF(Control!$C$16="Low (100 bar)",'Actual H2'!K75*Parameters!$C$28,IF(Control!$C$16="Medium (350 bar)",'Actual H2'!K75*Parameters!$C$27,IF(Control!$C$16="High (700 bar)",'Actual H2'!K75*Parameters!$C$26,0))))</f>
        <v>56.603773584905667</v>
      </c>
      <c r="L75" s="12">
        <f>IF(Control!$C$16="None",Parameters!$C$29,IF(Control!$C$16="Low (100 bar)",'Actual H2'!L75*Parameters!$C$28,IF(Control!$C$16="Medium (350 bar)",'Actual H2'!L75*Parameters!$C$27,IF(Control!$C$16="High (700 bar)",'Actual H2'!L75*Parameters!$C$26,0))))</f>
        <v>56.603773584905667</v>
      </c>
      <c r="M75" s="12">
        <f>IF(Control!$C$16="None",Parameters!$C$29,IF(Control!$C$16="Low (100 bar)",'Actual H2'!M75*Parameters!$C$28,IF(Control!$C$16="Medium (350 bar)",'Actual H2'!M75*Parameters!$C$27,IF(Control!$C$16="High (700 bar)",'Actual H2'!M75*Parameters!$C$26,0))))</f>
        <v>56.603773584905667</v>
      </c>
      <c r="N75" s="12">
        <f>IF(Control!$C$16="None",Parameters!$C$29,IF(Control!$C$16="Low (100 bar)",'Actual H2'!N75*Parameters!$C$28,IF(Control!$C$16="Medium (350 bar)",'Actual H2'!N75*Parameters!$C$27,IF(Control!$C$16="High (700 bar)",'Actual H2'!N75*Parameters!$C$26,0))))</f>
        <v>56.603773584905667</v>
      </c>
      <c r="O75" s="12">
        <f>IF(Control!$C$16="None",Parameters!$C$29,IF(Control!$C$16="Low (100 bar)",'Actual H2'!O75*Parameters!$C$28,IF(Control!$C$16="Medium (350 bar)",'Actual H2'!O75*Parameters!$C$27,IF(Control!$C$16="High (700 bar)",'Actual H2'!O75*Parameters!$C$26,0))))</f>
        <v>56.603773584905667</v>
      </c>
      <c r="P75" s="12">
        <f>IF(Control!$C$16="None",Parameters!$C$29,IF(Control!$C$16="Low (100 bar)",'Actual H2'!P75*Parameters!$C$28,IF(Control!$C$16="Medium (350 bar)",'Actual H2'!P75*Parameters!$C$27,IF(Control!$C$16="High (700 bar)",'Actual H2'!P75*Parameters!$C$26,0))))</f>
        <v>56.603773584905667</v>
      </c>
      <c r="Q75" s="12">
        <f>IF(Control!$C$16="None",Parameters!$C$29,IF(Control!$C$16="Low (100 bar)",'Actual H2'!Q75*Parameters!$C$28,IF(Control!$C$16="Medium (350 bar)",'Actual H2'!Q75*Parameters!$C$27,IF(Control!$C$16="High (700 bar)",'Actual H2'!Q75*Parameters!$C$26,0))))</f>
        <v>56.603773584905667</v>
      </c>
      <c r="R75" s="12">
        <f>IF(Control!$C$16="None",Parameters!$C$29,IF(Control!$C$16="Low (100 bar)",'Actual H2'!R75*Parameters!$C$28,IF(Control!$C$16="Medium (350 bar)",'Actual H2'!R75*Parameters!$C$27,IF(Control!$C$16="High (700 bar)",'Actual H2'!R75*Parameters!$C$26,0))))</f>
        <v>56.603773584905667</v>
      </c>
      <c r="S75" s="12">
        <f>IF(Control!$C$16="None",Parameters!$C$29,IF(Control!$C$16="Low (100 bar)",'Actual H2'!S75*Parameters!$C$28,IF(Control!$C$16="Medium (350 bar)",'Actual H2'!S75*Parameters!$C$27,IF(Control!$C$16="High (700 bar)",'Actual H2'!S75*Parameters!$C$26,0))))</f>
        <v>56.603773584905667</v>
      </c>
      <c r="T75" s="12">
        <f>IF(Control!$C$16="None",Parameters!$C$29,IF(Control!$C$16="Low (100 bar)",'Actual H2'!T75*Parameters!$C$28,IF(Control!$C$16="Medium (350 bar)",'Actual H2'!T75*Parameters!$C$27,IF(Control!$C$16="High (700 bar)",'Actual H2'!T75*Parameters!$C$26,0))))</f>
        <v>56.603773584905667</v>
      </c>
      <c r="U75" s="12">
        <f>IF(Control!$C$16="None",Parameters!$C$29,IF(Control!$C$16="Low (100 bar)",'Actual H2'!U75*Parameters!$C$28,IF(Control!$C$16="Medium (350 bar)",'Actual H2'!U75*Parameters!$C$27,IF(Control!$C$16="High (700 bar)",'Actual H2'!U75*Parameters!$C$26,0))))</f>
        <v>56.323018867924539</v>
      </c>
      <c r="V75" s="12">
        <f>IF(Control!$C$16="None",Parameters!$C$29,IF(Control!$C$16="Low (100 bar)",'Actual H2'!V75*Parameters!$C$28,IF(Control!$C$16="Medium (350 bar)",'Actual H2'!V75*Parameters!$C$27,IF(Control!$C$16="High (700 bar)",'Actual H2'!V75*Parameters!$C$26,0))))</f>
        <v>55.20905660377359</v>
      </c>
      <c r="W75" s="12">
        <f>IF(Control!$C$16="None",Parameters!$C$29,IF(Control!$C$16="Low (100 bar)",'Actual H2'!W75*Parameters!$C$28,IF(Control!$C$16="Medium (350 bar)",'Actual H2'!W75*Parameters!$C$27,IF(Control!$C$16="High (700 bar)",'Actual H2'!W75*Parameters!$C$26,0))))</f>
        <v>54.701886792452825</v>
      </c>
      <c r="X75" s="12">
        <f>IF(Control!$C$16="None",Parameters!$C$29,IF(Control!$C$16="Low (100 bar)",'Actual H2'!X75*Parameters!$C$28,IF(Control!$C$16="Medium (350 bar)",'Actual H2'!X75*Parameters!$C$27,IF(Control!$C$16="High (700 bar)",'Actual H2'!X75*Parameters!$C$26,0))))</f>
        <v>53.334339622641515</v>
      </c>
      <c r="Y75" s="12">
        <f>IF(Control!$C$16="None",Parameters!$C$29,IF(Control!$C$16="Low (100 bar)",'Actual H2'!Y75*Parameters!$C$28,IF(Control!$C$16="Medium (350 bar)",'Actual H2'!Y75*Parameters!$C$27,IF(Control!$C$16="High (700 bar)",'Actual H2'!Y75*Parameters!$C$26,0))))</f>
        <v>53.166792452830187</v>
      </c>
      <c r="Z75" s="12">
        <f>IF(Control!$C$16="None",Parameters!$C$29,IF(Control!$C$16="Low (100 bar)",'Actual H2'!Z75*Parameters!$C$28,IF(Control!$C$16="Medium (350 bar)",'Actual H2'!Z75*Parameters!$C$27,IF(Control!$C$16="High (700 bar)",'Actual H2'!Z75*Parameters!$C$26,0))))</f>
        <v>52.890566037735852</v>
      </c>
      <c r="AB75" s="7">
        <f t="shared" si="1"/>
        <v>1344.4935849056601</v>
      </c>
    </row>
    <row r="76" spans="2:28" x14ac:dyDescent="0.2">
      <c r="B76" s="6">
        <v>44270</v>
      </c>
      <c r="C76" s="12">
        <f>IF(Control!$C$16="None",Parameters!$C$29,IF(Control!$C$16="Low (100 bar)",'Actual H2'!C76*Parameters!$C$28,IF(Control!$C$16="Medium (350 bar)",'Actual H2'!C76*Parameters!$C$27,IF(Control!$C$16="High (700 bar)",'Actual H2'!C76*Parameters!$C$26,0))))</f>
        <v>52.890566037735852</v>
      </c>
      <c r="D76" s="12">
        <f>IF(Control!$C$16="None",Parameters!$C$29,IF(Control!$C$16="Low (100 bar)",'Actual H2'!D76*Parameters!$C$28,IF(Control!$C$16="Medium (350 bar)",'Actual H2'!D76*Parameters!$C$27,IF(Control!$C$16="High (700 bar)",'Actual H2'!D76*Parameters!$C$26,0))))</f>
        <v>55.20905660377359</v>
      </c>
      <c r="E76" s="12">
        <f>IF(Control!$C$16="None",Parameters!$C$29,IF(Control!$C$16="Low (100 bar)",'Actual H2'!E76*Parameters!$C$28,IF(Control!$C$16="Medium (350 bar)",'Actual H2'!E76*Parameters!$C$27,IF(Control!$C$16="High (700 bar)",'Actual H2'!E76*Parameters!$C$26,0))))</f>
        <v>54.701886792452825</v>
      </c>
      <c r="F76" s="12">
        <f>IF(Control!$C$16="None",Parameters!$C$29,IF(Control!$C$16="Low (100 bar)",'Actual H2'!F76*Parameters!$C$28,IF(Control!$C$16="Medium (350 bar)",'Actual H2'!F76*Parameters!$C$27,IF(Control!$C$16="High (700 bar)",'Actual H2'!F76*Parameters!$C$26,0))))</f>
        <v>53.166792452830187</v>
      </c>
      <c r="G76" s="12">
        <f>IF(Control!$C$16="None",Parameters!$C$29,IF(Control!$C$16="Low (100 bar)",'Actual H2'!G76*Parameters!$C$28,IF(Control!$C$16="Medium (350 bar)",'Actual H2'!G76*Parameters!$C$27,IF(Control!$C$16="High (700 bar)",'Actual H2'!G76*Parameters!$C$26,0))))</f>
        <v>50.341132075471691</v>
      </c>
      <c r="H76" s="12">
        <f>IF(Control!$C$16="None",Parameters!$C$29,IF(Control!$C$16="Low (100 bar)",'Actual H2'!H76*Parameters!$C$28,IF(Control!$C$16="Medium (350 bar)",'Actual H2'!H76*Parameters!$C$27,IF(Control!$C$16="High (700 bar)",'Actual H2'!H76*Parameters!$C$26,0))))</f>
        <v>45.518490566037741</v>
      </c>
      <c r="I76" s="12">
        <f>IF(Control!$C$16="None",Parameters!$C$29,IF(Control!$C$16="Low (100 bar)",'Actual H2'!I76*Parameters!$C$28,IF(Control!$C$16="Medium (350 bar)",'Actual H2'!I76*Parameters!$C$27,IF(Control!$C$16="High (700 bar)",'Actual H2'!I76*Parameters!$C$26,0))))</f>
        <v>41.261886792452835</v>
      </c>
      <c r="J76" s="12">
        <f>IF(Control!$C$16="None",Parameters!$C$29,IF(Control!$C$16="Low (100 bar)",'Actual H2'!J76*Parameters!$C$28,IF(Control!$C$16="Medium (350 bar)",'Actual H2'!J76*Parameters!$C$27,IF(Control!$C$16="High (700 bar)",'Actual H2'!J76*Parameters!$C$26,0))))</f>
        <v>32.938867924528296</v>
      </c>
      <c r="K76" s="12">
        <f>IF(Control!$C$16="None",Parameters!$C$29,IF(Control!$C$16="Low (100 bar)",'Actual H2'!K76*Parameters!$C$28,IF(Control!$C$16="Medium (350 bar)",'Actual H2'!K76*Parameters!$C$27,IF(Control!$C$16="High (700 bar)",'Actual H2'!K76*Parameters!$C$26,0))))</f>
        <v>20.513207547169809</v>
      </c>
      <c r="L76" s="12">
        <f>IF(Control!$C$16="None",Parameters!$C$29,IF(Control!$C$16="Low (100 bar)",'Actual H2'!L76*Parameters!$C$28,IF(Control!$C$16="Medium (350 bar)",'Actual H2'!L76*Parameters!$C$27,IF(Control!$C$16="High (700 bar)",'Actual H2'!L76*Parameters!$C$26,0))))</f>
        <v>12.067924528301885</v>
      </c>
      <c r="M76" s="12">
        <f>IF(Control!$C$16="None",Parameters!$C$29,IF(Control!$C$16="Low (100 bar)",'Actual H2'!M76*Parameters!$C$28,IF(Control!$C$16="Medium (350 bar)",'Actual H2'!M76*Parameters!$C$27,IF(Control!$C$16="High (700 bar)",'Actual H2'!M76*Parameters!$C$26,0))))</f>
        <v>11.415849056603774</v>
      </c>
      <c r="N76" s="12">
        <f>IF(Control!$C$16="None",Parameters!$C$29,IF(Control!$C$16="Low (100 bar)",'Actual H2'!N76*Parameters!$C$28,IF(Control!$C$16="Medium (350 bar)",'Actual H2'!N76*Parameters!$C$27,IF(Control!$C$16="High (700 bar)",'Actual H2'!N76*Parameters!$C$26,0))))</f>
        <v>11.415849056603774</v>
      </c>
      <c r="O76" s="12">
        <f>IF(Control!$C$16="None",Parameters!$C$29,IF(Control!$C$16="Low (100 bar)",'Actual H2'!O76*Parameters!$C$28,IF(Control!$C$16="Medium (350 bar)",'Actual H2'!O76*Parameters!$C$27,IF(Control!$C$16="High (700 bar)",'Actual H2'!O76*Parameters!$C$26,0))))</f>
        <v>11.415849056603774</v>
      </c>
      <c r="P76" s="12">
        <f>IF(Control!$C$16="None",Parameters!$C$29,IF(Control!$C$16="Low (100 bar)",'Actual H2'!P76*Parameters!$C$28,IF(Control!$C$16="Medium (350 bar)",'Actual H2'!P76*Parameters!$C$27,IF(Control!$C$16="High (700 bar)",'Actual H2'!P76*Parameters!$C$26,0))))</f>
        <v>10.763773584905662</v>
      </c>
      <c r="Q76" s="12">
        <f>IF(Control!$C$16="None",Parameters!$C$29,IF(Control!$C$16="Low (100 bar)",'Actual H2'!Q76*Parameters!$C$28,IF(Control!$C$16="Medium (350 bar)",'Actual H2'!Q76*Parameters!$C$27,IF(Control!$C$16="High (700 bar)",'Actual H2'!Q76*Parameters!$C$26,0))))</f>
        <v>8.8075471698113201</v>
      </c>
      <c r="R76" s="12">
        <f>IF(Control!$C$16="None",Parameters!$C$29,IF(Control!$C$16="Low (100 bar)",'Actual H2'!R76*Parameters!$C$28,IF(Control!$C$16="Medium (350 bar)",'Actual H2'!R76*Parameters!$C$27,IF(Control!$C$16="High (700 bar)",'Actual H2'!R76*Parameters!$C$26,0))))</f>
        <v>5.2030188679245271</v>
      </c>
      <c r="S76" s="12">
        <f>IF(Control!$C$16="None",Parameters!$C$29,IF(Control!$C$16="Low (100 bar)",'Actual H2'!S76*Parameters!$C$28,IF(Control!$C$16="Medium (350 bar)",'Actual H2'!S76*Parameters!$C$27,IF(Control!$C$16="High (700 bar)",'Actual H2'!S76*Parameters!$C$26,0))))</f>
        <v>1.1456603773584904</v>
      </c>
      <c r="T76" s="12">
        <f>IF(Control!$C$16="None",Parameters!$C$29,IF(Control!$C$16="Low (100 bar)",'Actual H2'!T76*Parameters!$C$28,IF(Control!$C$16="Medium (350 bar)",'Actual H2'!T76*Parameters!$C$27,IF(Control!$C$16="High (700 bar)",'Actual H2'!T76*Parameters!$C$26,0))))</f>
        <v>0</v>
      </c>
      <c r="U76" s="12">
        <f>IF(Control!$C$16="None",Parameters!$C$29,IF(Control!$C$16="Low (100 bar)",'Actual H2'!U76*Parameters!$C$28,IF(Control!$C$16="Medium (350 bar)",'Actual H2'!U76*Parameters!$C$27,IF(Control!$C$16="High (700 bar)",'Actual H2'!U76*Parameters!$C$26,0))))</f>
        <v>0</v>
      </c>
      <c r="V76" s="12">
        <f>IF(Control!$C$16="None",Parameters!$C$29,IF(Control!$C$16="Low (100 bar)",'Actual H2'!V76*Parameters!$C$28,IF(Control!$C$16="Medium (350 bar)",'Actual H2'!V76*Parameters!$C$27,IF(Control!$C$16="High (700 bar)",'Actual H2'!V76*Parameters!$C$26,0))))</f>
        <v>0</v>
      </c>
      <c r="W76" s="12">
        <f>IF(Control!$C$16="None",Parameters!$C$29,IF(Control!$C$16="Low (100 bar)",'Actual H2'!W76*Parameters!$C$28,IF(Control!$C$16="Medium (350 bar)",'Actual H2'!W76*Parameters!$C$27,IF(Control!$C$16="High (700 bar)",'Actual H2'!W76*Parameters!$C$26,0))))</f>
        <v>1.1456603773584904</v>
      </c>
      <c r="X76" s="12">
        <f>IF(Control!$C$16="None",Parameters!$C$29,IF(Control!$C$16="Low (100 bar)",'Actual H2'!X76*Parameters!$C$28,IF(Control!$C$16="Medium (350 bar)",'Actual H2'!X76*Parameters!$C$27,IF(Control!$C$16="High (700 bar)",'Actual H2'!X76*Parameters!$C$26,0))))</f>
        <v>6.6339622641509433</v>
      </c>
      <c r="Y76" s="12">
        <f>IF(Control!$C$16="None",Parameters!$C$29,IF(Control!$C$16="Low (100 bar)",'Actual H2'!Y76*Parameters!$C$28,IF(Control!$C$16="Medium (350 bar)",'Actual H2'!Y76*Parameters!$C$27,IF(Control!$C$16="High (700 bar)",'Actual H2'!Y76*Parameters!$C$26,0))))</f>
        <v>12.842264150943397</v>
      </c>
      <c r="Z76" s="12">
        <f>IF(Control!$C$16="None",Parameters!$C$29,IF(Control!$C$16="Low (100 bar)",'Actual H2'!Z76*Parameters!$C$28,IF(Control!$C$16="Medium (350 bar)",'Actual H2'!Z76*Parameters!$C$27,IF(Control!$C$16="High (700 bar)",'Actual H2'!Z76*Parameters!$C$26,0))))</f>
        <v>13.616603773584908</v>
      </c>
      <c r="AB76" s="7">
        <f t="shared" si="1"/>
        <v>513.01584905660366</v>
      </c>
    </row>
    <row r="77" spans="2:28" x14ac:dyDescent="0.2">
      <c r="B77" s="6">
        <v>44271</v>
      </c>
      <c r="C77" s="12">
        <f>IF(Control!$C$16="None",Parameters!$C$29,IF(Control!$C$16="Low (100 bar)",'Actual H2'!C77*Parameters!$C$28,IF(Control!$C$16="Medium (350 bar)",'Actual H2'!C77*Parameters!$C$27,IF(Control!$C$16="High (700 bar)",'Actual H2'!C77*Parameters!$C$26,0))))</f>
        <v>9.4596226415094335</v>
      </c>
      <c r="D77" s="12">
        <f>IF(Control!$C$16="None",Parameters!$C$29,IF(Control!$C$16="Low (100 bar)",'Actual H2'!D77*Parameters!$C$28,IF(Control!$C$16="Medium (350 bar)",'Actual H2'!D77*Parameters!$C$27,IF(Control!$C$16="High (700 bar)",'Actual H2'!D77*Parameters!$C$26,0))))</f>
        <v>9.4596226415094335</v>
      </c>
      <c r="E77" s="12">
        <f>IF(Control!$C$16="None",Parameters!$C$29,IF(Control!$C$16="Low (100 bar)",'Actual H2'!E77*Parameters!$C$28,IF(Control!$C$16="Medium (350 bar)",'Actual H2'!E77*Parameters!$C$27,IF(Control!$C$16="High (700 bar)",'Actual H2'!E77*Parameters!$C$26,0))))</f>
        <v>17.769056603773585</v>
      </c>
      <c r="F77" s="12">
        <f>IF(Control!$C$16="None",Parameters!$C$29,IF(Control!$C$16="Low (100 bar)",'Actual H2'!F77*Parameters!$C$28,IF(Control!$C$16="Medium (350 bar)",'Actual H2'!F77*Parameters!$C$27,IF(Control!$C$16="High (700 bar)",'Actual H2'!F77*Parameters!$C$26,0))))</f>
        <v>21.554716981132074</v>
      </c>
      <c r="G77" s="12">
        <f>IF(Control!$C$16="None",Parameters!$C$29,IF(Control!$C$16="Low (100 bar)",'Actual H2'!G77*Parameters!$C$28,IF(Control!$C$16="Medium (350 bar)",'Actual H2'!G77*Parameters!$C$27,IF(Control!$C$16="High (700 bar)",'Actual H2'!G77*Parameters!$C$26,0))))</f>
        <v>40.809056603773584</v>
      </c>
      <c r="H77" s="12">
        <f>IF(Control!$C$16="None",Parameters!$C$29,IF(Control!$C$16="Low (100 bar)",'Actual H2'!H77*Parameters!$C$28,IF(Control!$C$16="Medium (350 bar)",'Actual H2'!H77*Parameters!$C$27,IF(Control!$C$16="High (700 bar)",'Actual H2'!H77*Parameters!$C$26,0))))</f>
        <v>56.603773584905667</v>
      </c>
      <c r="I77" s="12">
        <f>IF(Control!$C$16="None",Parameters!$C$29,IF(Control!$C$16="Low (100 bar)",'Actual H2'!I77*Parameters!$C$28,IF(Control!$C$16="Medium (350 bar)",'Actual H2'!I77*Parameters!$C$27,IF(Control!$C$16="High (700 bar)",'Actual H2'!I77*Parameters!$C$26,0))))</f>
        <v>56.603773584905667</v>
      </c>
      <c r="J77" s="12">
        <f>IF(Control!$C$16="None",Parameters!$C$29,IF(Control!$C$16="Low (100 bar)",'Actual H2'!J77*Parameters!$C$28,IF(Control!$C$16="Medium (350 bar)",'Actual H2'!J77*Parameters!$C$27,IF(Control!$C$16="High (700 bar)",'Actual H2'!J77*Parameters!$C$26,0))))</f>
        <v>56.603773584905667</v>
      </c>
      <c r="K77" s="12">
        <f>IF(Control!$C$16="None",Parameters!$C$29,IF(Control!$C$16="Low (100 bar)",'Actual H2'!K77*Parameters!$C$28,IF(Control!$C$16="Medium (350 bar)",'Actual H2'!K77*Parameters!$C$27,IF(Control!$C$16="High (700 bar)",'Actual H2'!K77*Parameters!$C$26,0))))</f>
        <v>56.603773584905667</v>
      </c>
      <c r="L77" s="12">
        <f>IF(Control!$C$16="None",Parameters!$C$29,IF(Control!$C$16="Low (100 bar)",'Actual H2'!L77*Parameters!$C$28,IF(Control!$C$16="Medium (350 bar)",'Actual H2'!L77*Parameters!$C$27,IF(Control!$C$16="High (700 bar)",'Actual H2'!L77*Parameters!$C$26,0))))</f>
        <v>56.603773584905667</v>
      </c>
      <c r="M77" s="12">
        <f>IF(Control!$C$16="None",Parameters!$C$29,IF(Control!$C$16="Low (100 bar)",'Actual H2'!M77*Parameters!$C$28,IF(Control!$C$16="Medium (350 bar)",'Actual H2'!M77*Parameters!$C$27,IF(Control!$C$16="High (700 bar)",'Actual H2'!M77*Parameters!$C$26,0))))</f>
        <v>56.603773584905667</v>
      </c>
      <c r="N77" s="12">
        <f>IF(Control!$C$16="None",Parameters!$C$29,IF(Control!$C$16="Low (100 bar)",'Actual H2'!N77*Parameters!$C$28,IF(Control!$C$16="Medium (350 bar)",'Actual H2'!N77*Parameters!$C$27,IF(Control!$C$16="High (700 bar)",'Actual H2'!N77*Parameters!$C$26,0))))</f>
        <v>56.603773584905667</v>
      </c>
      <c r="O77" s="12">
        <f>IF(Control!$C$16="None",Parameters!$C$29,IF(Control!$C$16="Low (100 bar)",'Actual H2'!O77*Parameters!$C$28,IF(Control!$C$16="Medium (350 bar)",'Actual H2'!O77*Parameters!$C$27,IF(Control!$C$16="High (700 bar)",'Actual H2'!O77*Parameters!$C$26,0))))</f>
        <v>56.603773584905667</v>
      </c>
      <c r="P77" s="12">
        <f>IF(Control!$C$16="None",Parameters!$C$29,IF(Control!$C$16="Low (100 bar)",'Actual H2'!P77*Parameters!$C$28,IF(Control!$C$16="Medium (350 bar)",'Actual H2'!P77*Parameters!$C$27,IF(Control!$C$16="High (700 bar)",'Actual H2'!P77*Parameters!$C$26,0))))</f>
        <v>56.603773584905667</v>
      </c>
      <c r="Q77" s="12">
        <f>IF(Control!$C$16="None",Parameters!$C$29,IF(Control!$C$16="Low (100 bar)",'Actual H2'!Q77*Parameters!$C$28,IF(Control!$C$16="Medium (350 bar)",'Actual H2'!Q77*Parameters!$C$27,IF(Control!$C$16="High (700 bar)",'Actual H2'!Q77*Parameters!$C$26,0))))</f>
        <v>56.603773584905667</v>
      </c>
      <c r="R77" s="12">
        <f>IF(Control!$C$16="None",Parameters!$C$29,IF(Control!$C$16="Low (100 bar)",'Actual H2'!R77*Parameters!$C$28,IF(Control!$C$16="Medium (350 bar)",'Actual H2'!R77*Parameters!$C$27,IF(Control!$C$16="High (700 bar)",'Actual H2'!R77*Parameters!$C$26,0))))</f>
        <v>56.603773584905667</v>
      </c>
      <c r="S77" s="12">
        <f>IF(Control!$C$16="None",Parameters!$C$29,IF(Control!$C$16="Low (100 bar)",'Actual H2'!S77*Parameters!$C$28,IF(Control!$C$16="Medium (350 bar)",'Actual H2'!S77*Parameters!$C$27,IF(Control!$C$16="High (700 bar)",'Actual H2'!S77*Parameters!$C$26,0))))</f>
        <v>56.603773584905667</v>
      </c>
      <c r="T77" s="12">
        <f>IF(Control!$C$16="None",Parameters!$C$29,IF(Control!$C$16="Low (100 bar)",'Actual H2'!T77*Parameters!$C$28,IF(Control!$C$16="Medium (350 bar)",'Actual H2'!T77*Parameters!$C$27,IF(Control!$C$16="High (700 bar)",'Actual H2'!T77*Parameters!$C$26,0))))</f>
        <v>56.603773584905667</v>
      </c>
      <c r="U77" s="12">
        <f>IF(Control!$C$16="None",Parameters!$C$29,IF(Control!$C$16="Low (100 bar)",'Actual H2'!U77*Parameters!$C$28,IF(Control!$C$16="Medium (350 bar)",'Actual H2'!U77*Parameters!$C$27,IF(Control!$C$16="High (700 bar)",'Actual H2'!U77*Parameters!$C$26,0))))</f>
        <v>56.603773584905667</v>
      </c>
      <c r="V77" s="12">
        <f>IF(Control!$C$16="None",Parameters!$C$29,IF(Control!$C$16="Low (100 bar)",'Actual H2'!V77*Parameters!$C$28,IF(Control!$C$16="Medium (350 bar)",'Actual H2'!V77*Parameters!$C$27,IF(Control!$C$16="High (700 bar)",'Actual H2'!V77*Parameters!$C$26,0))))</f>
        <v>56.603773584905667</v>
      </c>
      <c r="W77" s="12">
        <f>IF(Control!$C$16="None",Parameters!$C$29,IF(Control!$C$16="Low (100 bar)",'Actual H2'!W77*Parameters!$C$28,IF(Control!$C$16="Medium (350 bar)",'Actual H2'!W77*Parameters!$C$27,IF(Control!$C$16="High (700 bar)",'Actual H2'!W77*Parameters!$C$26,0))))</f>
        <v>56.323018867924539</v>
      </c>
      <c r="X77" s="12">
        <f>IF(Control!$C$16="None",Parameters!$C$29,IF(Control!$C$16="Low (100 bar)",'Actual H2'!X77*Parameters!$C$28,IF(Control!$C$16="Medium (350 bar)",'Actual H2'!X77*Parameters!$C$27,IF(Control!$C$16="High (700 bar)",'Actual H2'!X77*Parameters!$C$26,0))))</f>
        <v>56.323018867924539</v>
      </c>
      <c r="Y77" s="12">
        <f>IF(Control!$C$16="None",Parameters!$C$29,IF(Control!$C$16="Low (100 bar)",'Actual H2'!Y77*Parameters!$C$28,IF(Control!$C$16="Medium (350 bar)",'Actual H2'!Y77*Parameters!$C$27,IF(Control!$C$16="High (700 bar)",'Actual H2'!Y77*Parameters!$C$26,0))))</f>
        <v>56.323018867924539</v>
      </c>
      <c r="Z77" s="12">
        <f>IF(Control!$C$16="None",Parameters!$C$29,IF(Control!$C$16="Low (100 bar)",'Actual H2'!Z77*Parameters!$C$28,IF(Control!$C$16="Medium (350 bar)",'Actual H2'!Z77*Parameters!$C$27,IF(Control!$C$16="High (700 bar)",'Actual H2'!Z77*Parameters!$C$26,0))))</f>
        <v>56.323018867924539</v>
      </c>
      <c r="AB77" s="7">
        <f t="shared" si="1"/>
        <v>1173.4007547169808</v>
      </c>
    </row>
    <row r="78" spans="2:28" x14ac:dyDescent="0.2">
      <c r="B78" s="6">
        <v>44272</v>
      </c>
      <c r="C78" s="12">
        <f>IF(Control!$C$16="None",Parameters!$C$29,IF(Control!$C$16="Low (100 bar)",'Actual H2'!C78*Parameters!$C$28,IF(Control!$C$16="Medium (350 bar)",'Actual H2'!C78*Parameters!$C$27,IF(Control!$C$16="High (700 bar)",'Actual H2'!C78*Parameters!$C$26,0))))</f>
        <v>56.323018867924539</v>
      </c>
      <c r="D78" s="12">
        <f>IF(Control!$C$16="None",Parameters!$C$29,IF(Control!$C$16="Low (100 bar)",'Actual H2'!D78*Parameters!$C$28,IF(Control!$C$16="Medium (350 bar)",'Actual H2'!D78*Parameters!$C$27,IF(Control!$C$16="High (700 bar)",'Actual H2'!D78*Parameters!$C$26,0))))</f>
        <v>56.323018867924539</v>
      </c>
      <c r="E78" s="12">
        <f>IF(Control!$C$16="None",Parameters!$C$29,IF(Control!$C$16="Low (100 bar)",'Actual H2'!E78*Parameters!$C$28,IF(Control!$C$16="Medium (350 bar)",'Actual H2'!E78*Parameters!$C$27,IF(Control!$C$16="High (700 bar)",'Actual H2'!E78*Parameters!$C$26,0))))</f>
        <v>56.250566037735851</v>
      </c>
      <c r="F78" s="12">
        <f>IF(Control!$C$16="None",Parameters!$C$29,IF(Control!$C$16="Low (100 bar)",'Actual H2'!F78*Parameters!$C$28,IF(Control!$C$16="Medium (350 bar)",'Actual H2'!F78*Parameters!$C$27,IF(Control!$C$16="High (700 bar)",'Actual H2'!F78*Parameters!$C$26,0))))</f>
        <v>56.250566037735851</v>
      </c>
      <c r="G78" s="12">
        <f>IF(Control!$C$16="None",Parameters!$C$29,IF(Control!$C$16="Low (100 bar)",'Actual H2'!G78*Parameters!$C$28,IF(Control!$C$16="Medium (350 bar)",'Actual H2'!G78*Parameters!$C$27,IF(Control!$C$16="High (700 bar)",'Actual H2'!G78*Parameters!$C$26,0))))</f>
        <v>56.083018867924523</v>
      </c>
      <c r="H78" s="12">
        <f>IF(Control!$C$16="None",Parameters!$C$29,IF(Control!$C$16="Low (100 bar)",'Actual H2'!H78*Parameters!$C$28,IF(Control!$C$16="Medium (350 bar)",'Actual H2'!H78*Parameters!$C$27,IF(Control!$C$16="High (700 bar)",'Actual H2'!H78*Parameters!$C$26,0))))</f>
        <v>54.701886792452825</v>
      </c>
      <c r="I78" s="12">
        <f>IF(Control!$C$16="None",Parameters!$C$29,IF(Control!$C$16="Low (100 bar)",'Actual H2'!I78*Parameters!$C$28,IF(Control!$C$16="Medium (350 bar)",'Actual H2'!I78*Parameters!$C$27,IF(Control!$C$16="High (700 bar)",'Actual H2'!I78*Parameters!$C$26,0))))</f>
        <v>52.437735849056594</v>
      </c>
      <c r="J78" s="12">
        <f>IF(Control!$C$16="None",Parameters!$C$29,IF(Control!$C$16="Low (100 bar)",'Actual H2'!J78*Parameters!$C$28,IF(Control!$C$16="Medium (350 bar)",'Actual H2'!J78*Parameters!$C$27,IF(Control!$C$16="High (700 bar)",'Actual H2'!J78*Parameters!$C$26,0))))</f>
        <v>49.612075471698105</v>
      </c>
      <c r="K78" s="12">
        <f>IF(Control!$C$16="None",Parameters!$C$29,IF(Control!$C$16="Low (100 bar)",'Actual H2'!K78*Parameters!$C$28,IF(Control!$C$16="Medium (350 bar)",'Actual H2'!K78*Parameters!$C$27,IF(Control!$C$16="High (700 bar)",'Actual H2'!K78*Parameters!$C$26,0))))</f>
        <v>41.261886792452835</v>
      </c>
      <c r="L78" s="12">
        <f>IF(Control!$C$16="None",Parameters!$C$29,IF(Control!$C$16="Low (100 bar)",'Actual H2'!L78*Parameters!$C$28,IF(Control!$C$16="Medium (350 bar)",'Actual H2'!L78*Parameters!$C$27,IF(Control!$C$16="High (700 bar)",'Actual H2'!L78*Parameters!$C$26,0))))</f>
        <v>44.812075471698115</v>
      </c>
      <c r="M78" s="12">
        <f>IF(Control!$C$16="None",Parameters!$C$29,IF(Control!$C$16="Low (100 bar)",'Actual H2'!M78*Parameters!$C$28,IF(Control!$C$16="Medium (350 bar)",'Actual H2'!M78*Parameters!$C$27,IF(Control!$C$16="High (700 bar)",'Actual H2'!M78*Parameters!$C$26,0))))</f>
        <v>44.812075471698115</v>
      </c>
      <c r="N78" s="12">
        <f>IF(Control!$C$16="None",Parameters!$C$29,IF(Control!$C$16="Low (100 bar)",'Actual H2'!N78*Parameters!$C$28,IF(Control!$C$16="Medium (350 bar)",'Actual H2'!N78*Parameters!$C$27,IF(Control!$C$16="High (700 bar)",'Actual H2'!N78*Parameters!$C$26,0))))</f>
        <v>39.079245283018864</v>
      </c>
      <c r="O78" s="12">
        <f>IF(Control!$C$16="None",Parameters!$C$29,IF(Control!$C$16="Low (100 bar)",'Actual H2'!O78*Parameters!$C$28,IF(Control!$C$16="Medium (350 bar)",'Actual H2'!O78*Parameters!$C$27,IF(Control!$C$16="High (700 bar)",'Actual H2'!O78*Parameters!$C$26,0))))</f>
        <v>35.846037735849059</v>
      </c>
      <c r="P78" s="12">
        <f>IF(Control!$C$16="None",Parameters!$C$29,IF(Control!$C$16="Low (100 bar)",'Actual H2'!P78*Parameters!$C$28,IF(Control!$C$16="Medium (350 bar)",'Actual H2'!P78*Parameters!$C$27,IF(Control!$C$16="High (700 bar)",'Actual H2'!P78*Parameters!$C$26,0))))</f>
        <v>31.698113207547166</v>
      </c>
      <c r="Q78" s="12">
        <f>IF(Control!$C$16="None",Parameters!$C$29,IF(Control!$C$16="Low (100 bar)",'Actual H2'!Q78*Parameters!$C$28,IF(Control!$C$16="Medium (350 bar)",'Actual H2'!Q78*Parameters!$C$27,IF(Control!$C$16="High (700 bar)",'Actual H2'!Q78*Parameters!$C$26,0))))</f>
        <v>22.75018867924528</v>
      </c>
      <c r="R78" s="12">
        <f>IF(Control!$C$16="None",Parameters!$C$29,IF(Control!$C$16="Low (100 bar)",'Actual H2'!R78*Parameters!$C$28,IF(Control!$C$16="Medium (350 bar)",'Actual H2'!R78*Parameters!$C$27,IF(Control!$C$16="High (700 bar)",'Actual H2'!R78*Parameters!$C$26,0))))</f>
        <v>15.939622641509436</v>
      </c>
      <c r="S78" s="12">
        <f>IF(Control!$C$16="None",Parameters!$C$29,IF(Control!$C$16="Low (100 bar)",'Actual H2'!S78*Parameters!$C$28,IF(Control!$C$16="Medium (350 bar)",'Actual H2'!S78*Parameters!$C$27,IF(Control!$C$16="High (700 bar)",'Actual H2'!S78*Parameters!$C$26,0))))</f>
        <v>10.111698113207549</v>
      </c>
      <c r="T78" s="12">
        <f>IF(Control!$C$16="None",Parameters!$C$29,IF(Control!$C$16="Low (100 bar)",'Actual H2'!T78*Parameters!$C$28,IF(Control!$C$16="Medium (350 bar)",'Actual H2'!T78*Parameters!$C$27,IF(Control!$C$16="High (700 bar)",'Actual H2'!T78*Parameters!$C$26,0))))</f>
        <v>8.8075471698113201</v>
      </c>
      <c r="U78" s="12">
        <f>IF(Control!$C$16="None",Parameters!$C$29,IF(Control!$C$16="Low (100 bar)",'Actual H2'!U78*Parameters!$C$28,IF(Control!$C$16="Medium (350 bar)",'Actual H2'!U78*Parameters!$C$27,IF(Control!$C$16="High (700 bar)",'Actual H2'!U78*Parameters!$C$26,0))))</f>
        <v>11.415849056603774</v>
      </c>
      <c r="V78" s="12">
        <f>IF(Control!$C$16="None",Parameters!$C$29,IF(Control!$C$16="Low (100 bar)",'Actual H2'!V78*Parameters!$C$28,IF(Control!$C$16="Medium (350 bar)",'Actual H2'!V78*Parameters!$C$27,IF(Control!$C$16="High (700 bar)",'Actual H2'!V78*Parameters!$C$26,0))))</f>
        <v>14.390943396226419</v>
      </c>
      <c r="W78" s="12">
        <f>IF(Control!$C$16="None",Parameters!$C$29,IF(Control!$C$16="Low (100 bar)",'Actual H2'!W78*Parameters!$C$28,IF(Control!$C$16="Medium (350 bar)",'Actual H2'!W78*Parameters!$C$27,IF(Control!$C$16="High (700 bar)",'Actual H2'!W78*Parameters!$C$26,0))))</f>
        <v>17.769056603773585</v>
      </c>
      <c r="X78" s="12">
        <f>IF(Control!$C$16="None",Parameters!$C$29,IF(Control!$C$16="Low (100 bar)",'Actual H2'!X78*Parameters!$C$28,IF(Control!$C$16="Medium (350 bar)",'Actual H2'!X78*Parameters!$C$27,IF(Control!$C$16="High (700 bar)",'Actual H2'!X78*Parameters!$C$26,0))))</f>
        <v>20.513207547169809</v>
      </c>
      <c r="Y78" s="12">
        <f>IF(Control!$C$16="None",Parameters!$C$29,IF(Control!$C$16="Low (100 bar)",'Actual H2'!Y78*Parameters!$C$28,IF(Control!$C$16="Medium (350 bar)",'Actual H2'!Y78*Parameters!$C$27,IF(Control!$C$16="High (700 bar)",'Actual H2'!Y78*Parameters!$C$26,0))))</f>
        <v>21.554716981132074</v>
      </c>
      <c r="Z78" s="12">
        <f>IF(Control!$C$16="None",Parameters!$C$29,IF(Control!$C$16="Low (100 bar)",'Actual H2'!Z78*Parameters!$C$28,IF(Control!$C$16="Medium (350 bar)",'Actual H2'!Z78*Parameters!$C$27,IF(Control!$C$16="High (700 bar)",'Actual H2'!Z78*Parameters!$C$26,0))))</f>
        <v>21.554716981132074</v>
      </c>
      <c r="AB78" s="7">
        <f t="shared" si="1"/>
        <v>840.29886792452851</v>
      </c>
    </row>
    <row r="79" spans="2:28" x14ac:dyDescent="0.2">
      <c r="B79" s="6">
        <v>44273</v>
      </c>
      <c r="C79" s="12">
        <f>IF(Control!$C$16="None",Parameters!$C$29,IF(Control!$C$16="Low (100 bar)",'Actual H2'!C79*Parameters!$C$28,IF(Control!$C$16="Medium (350 bar)",'Actual H2'!C79*Parameters!$C$27,IF(Control!$C$16="High (700 bar)",'Actual H2'!C79*Parameters!$C$26,0))))</f>
        <v>22.75018867924528</v>
      </c>
      <c r="D79" s="12">
        <f>IF(Control!$C$16="None",Parameters!$C$29,IF(Control!$C$16="Low (100 bar)",'Actual H2'!D79*Parameters!$C$28,IF(Control!$C$16="Medium (350 bar)",'Actual H2'!D79*Parameters!$C$27,IF(Control!$C$16="High (700 bar)",'Actual H2'!D79*Parameters!$C$26,0))))</f>
        <v>29.334339622641508</v>
      </c>
      <c r="E79" s="12">
        <f>IF(Control!$C$16="None",Parameters!$C$29,IF(Control!$C$16="Low (100 bar)",'Actual H2'!E79*Parameters!$C$28,IF(Control!$C$16="Medium (350 bar)",'Actual H2'!E79*Parameters!$C$27,IF(Control!$C$16="High (700 bar)",'Actual H2'!E79*Parameters!$C$26,0))))</f>
        <v>37.901886792452828</v>
      </c>
      <c r="F79" s="12">
        <f>IF(Control!$C$16="None",Parameters!$C$29,IF(Control!$C$16="Low (100 bar)",'Actual H2'!F79*Parameters!$C$28,IF(Control!$C$16="Medium (350 bar)",'Actual H2'!F79*Parameters!$C$27,IF(Control!$C$16="High (700 bar)",'Actual H2'!F79*Parameters!$C$26,0))))</f>
        <v>45.518490566037741</v>
      </c>
      <c r="G79" s="12">
        <f>IF(Control!$C$16="None",Parameters!$C$29,IF(Control!$C$16="Low (100 bar)",'Actual H2'!G79*Parameters!$C$28,IF(Control!$C$16="Medium (350 bar)",'Actual H2'!G79*Parameters!$C$27,IF(Control!$C$16="High (700 bar)",'Actual H2'!G79*Parameters!$C$26,0))))</f>
        <v>50.064905660377356</v>
      </c>
      <c r="H79" s="12">
        <f>IF(Control!$C$16="None",Parameters!$C$29,IF(Control!$C$16="Low (100 bar)",'Actual H2'!H79*Parameters!$C$28,IF(Control!$C$16="Medium (350 bar)",'Actual H2'!H79*Parameters!$C$27,IF(Control!$C$16="High (700 bar)",'Actual H2'!H79*Parameters!$C$26,0))))</f>
        <v>50.064905660377356</v>
      </c>
      <c r="I79" s="12">
        <f>IF(Control!$C$16="None",Parameters!$C$29,IF(Control!$C$16="Low (100 bar)",'Actual H2'!I79*Parameters!$C$28,IF(Control!$C$16="Medium (350 bar)",'Actual H2'!I79*Parameters!$C$27,IF(Control!$C$16="High (700 bar)",'Actual H2'!I79*Parameters!$C$26,0))))</f>
        <v>53.334339622641515</v>
      </c>
      <c r="J79" s="12">
        <f>IF(Control!$C$16="None",Parameters!$C$29,IF(Control!$C$16="Low (100 bar)",'Actual H2'!J79*Parameters!$C$28,IF(Control!$C$16="Medium (350 bar)",'Actual H2'!J79*Parameters!$C$27,IF(Control!$C$16="High (700 bar)",'Actual H2'!J79*Parameters!$C$26,0))))</f>
        <v>55.218113207547177</v>
      </c>
      <c r="K79" s="12">
        <f>IF(Control!$C$16="None",Parameters!$C$29,IF(Control!$C$16="Low (100 bar)",'Actual H2'!K79*Parameters!$C$28,IF(Control!$C$16="Medium (350 bar)",'Actual H2'!K79*Parameters!$C$27,IF(Control!$C$16="High (700 bar)",'Actual H2'!K79*Parameters!$C$26,0))))</f>
        <v>54.701886792452825</v>
      </c>
      <c r="L79" s="12">
        <f>IF(Control!$C$16="None",Parameters!$C$29,IF(Control!$C$16="Low (100 bar)",'Actual H2'!L79*Parameters!$C$28,IF(Control!$C$16="Medium (350 bar)",'Actual H2'!L79*Parameters!$C$27,IF(Control!$C$16="High (700 bar)",'Actual H2'!L79*Parameters!$C$26,0))))</f>
        <v>53.334339622641515</v>
      </c>
      <c r="M79" s="12">
        <f>IF(Control!$C$16="None",Parameters!$C$29,IF(Control!$C$16="Low (100 bar)",'Actual H2'!M79*Parameters!$C$28,IF(Control!$C$16="Medium (350 bar)",'Actual H2'!M79*Parameters!$C$27,IF(Control!$C$16="High (700 bar)",'Actual H2'!M79*Parameters!$C$26,0))))</f>
        <v>56.313962264150945</v>
      </c>
      <c r="N79" s="12">
        <f>IF(Control!$C$16="None",Parameters!$C$29,IF(Control!$C$16="Low (100 bar)",'Actual H2'!N79*Parameters!$C$28,IF(Control!$C$16="Medium (350 bar)",'Actual H2'!N79*Parameters!$C$27,IF(Control!$C$16="High (700 bar)",'Actual H2'!N79*Parameters!$C$26,0))))</f>
        <v>56.323018867924539</v>
      </c>
      <c r="O79" s="12">
        <f>IF(Control!$C$16="None",Parameters!$C$29,IF(Control!$C$16="Low (100 bar)",'Actual H2'!O79*Parameters!$C$28,IF(Control!$C$16="Medium (350 bar)",'Actual H2'!O79*Parameters!$C$27,IF(Control!$C$16="High (700 bar)",'Actual H2'!O79*Parameters!$C$26,0))))</f>
        <v>56.083018867924523</v>
      </c>
      <c r="P79" s="12">
        <f>IF(Control!$C$16="None",Parameters!$C$29,IF(Control!$C$16="Low (100 bar)",'Actual H2'!P79*Parameters!$C$28,IF(Control!$C$16="Medium (350 bar)",'Actual H2'!P79*Parameters!$C$27,IF(Control!$C$16="High (700 bar)",'Actual H2'!P79*Parameters!$C$26,0))))</f>
        <v>54.978113207547167</v>
      </c>
      <c r="Q79" s="12">
        <f>IF(Control!$C$16="None",Parameters!$C$29,IF(Control!$C$16="Low (100 bar)",'Actual H2'!Q79*Parameters!$C$28,IF(Control!$C$16="Medium (350 bar)",'Actual H2'!Q79*Parameters!$C$27,IF(Control!$C$16="High (700 bar)",'Actual H2'!Q79*Parameters!$C$26,0))))</f>
        <v>52.890566037735852</v>
      </c>
      <c r="R79" s="12">
        <f>IF(Control!$C$16="None",Parameters!$C$29,IF(Control!$C$16="Low (100 bar)",'Actual H2'!R79*Parameters!$C$28,IF(Control!$C$16="Medium (350 bar)",'Actual H2'!R79*Parameters!$C$27,IF(Control!$C$16="High (700 bar)",'Actual H2'!R79*Parameters!$C$26,0))))</f>
        <v>50.341132075471691</v>
      </c>
      <c r="S79" s="12">
        <f>IF(Control!$C$16="None",Parameters!$C$29,IF(Control!$C$16="Low (100 bar)",'Actual H2'!S79*Parameters!$C$28,IF(Control!$C$16="Medium (350 bar)",'Actual H2'!S79*Parameters!$C$27,IF(Control!$C$16="High (700 bar)",'Actual H2'!S79*Parameters!$C$26,0))))</f>
        <v>45.518490566037741</v>
      </c>
      <c r="T79" s="12">
        <f>IF(Control!$C$16="None",Parameters!$C$29,IF(Control!$C$16="Low (100 bar)",'Actual H2'!T79*Parameters!$C$28,IF(Control!$C$16="Medium (350 bar)",'Actual H2'!T79*Parameters!$C$27,IF(Control!$C$16="High (700 bar)",'Actual H2'!T79*Parameters!$C$26,0))))</f>
        <v>39.079245283018864</v>
      </c>
      <c r="U79" s="12">
        <f>IF(Control!$C$16="None",Parameters!$C$29,IF(Control!$C$16="Low (100 bar)",'Actual H2'!U79*Parameters!$C$28,IF(Control!$C$16="Medium (350 bar)",'Actual H2'!U79*Parameters!$C$27,IF(Control!$C$16="High (700 bar)",'Actual H2'!U79*Parameters!$C$26,0))))</f>
        <v>37.901886792452828</v>
      </c>
      <c r="V79" s="12">
        <f>IF(Control!$C$16="None",Parameters!$C$29,IF(Control!$C$16="Low (100 bar)",'Actual H2'!V79*Parameters!$C$28,IF(Control!$C$16="Medium (350 bar)",'Actual H2'!V79*Parameters!$C$27,IF(Control!$C$16="High (700 bar)",'Actual H2'!V79*Parameters!$C$26,0))))</f>
        <v>39.079245283018864</v>
      </c>
      <c r="W79" s="12">
        <f>IF(Control!$C$16="None",Parameters!$C$29,IF(Control!$C$16="Low (100 bar)",'Actual H2'!W79*Parameters!$C$28,IF(Control!$C$16="Medium (350 bar)",'Actual H2'!W79*Parameters!$C$27,IF(Control!$C$16="High (700 bar)",'Actual H2'!W79*Parameters!$C$26,0))))</f>
        <v>39.079245283018864</v>
      </c>
      <c r="X79" s="12">
        <f>IF(Control!$C$16="None",Parameters!$C$29,IF(Control!$C$16="Low (100 bar)",'Actual H2'!X79*Parameters!$C$28,IF(Control!$C$16="Medium (350 bar)",'Actual H2'!X79*Parameters!$C$27,IF(Control!$C$16="High (700 bar)",'Actual H2'!X79*Parameters!$C$26,0))))</f>
        <v>34.116226415094346</v>
      </c>
      <c r="Y79" s="12">
        <f>IF(Control!$C$16="None",Parameters!$C$29,IF(Control!$C$16="Low (100 bar)",'Actual H2'!Y79*Parameters!$C$28,IF(Control!$C$16="Medium (350 bar)",'Actual H2'!Y79*Parameters!$C$27,IF(Control!$C$16="High (700 bar)",'Actual H2'!Y79*Parameters!$C$26,0))))</f>
        <v>31.698113207547166</v>
      </c>
      <c r="Z79" s="12">
        <f>IF(Control!$C$16="None",Parameters!$C$29,IF(Control!$C$16="Low (100 bar)",'Actual H2'!Z79*Parameters!$C$28,IF(Control!$C$16="Medium (350 bar)",'Actual H2'!Z79*Parameters!$C$27,IF(Control!$C$16="High (700 bar)",'Actual H2'!Z79*Parameters!$C$26,0))))</f>
        <v>32.938867924528296</v>
      </c>
      <c r="AB79" s="7">
        <f t="shared" si="1"/>
        <v>1078.5645283018866</v>
      </c>
    </row>
    <row r="80" spans="2:28" x14ac:dyDescent="0.2">
      <c r="B80" s="6">
        <v>44274</v>
      </c>
      <c r="C80" s="12">
        <f>IF(Control!$C$16="None",Parameters!$C$29,IF(Control!$C$16="Low (100 bar)",'Actual H2'!C80*Parameters!$C$28,IF(Control!$C$16="Medium (350 bar)",'Actual H2'!C80*Parameters!$C$27,IF(Control!$C$16="High (700 bar)",'Actual H2'!C80*Parameters!$C$26,0))))</f>
        <v>22.75018867924528</v>
      </c>
      <c r="D80" s="12">
        <f>IF(Control!$C$16="None",Parameters!$C$29,IF(Control!$C$16="Low (100 bar)",'Actual H2'!D80*Parameters!$C$28,IF(Control!$C$16="Medium (350 bar)",'Actual H2'!D80*Parameters!$C$27,IF(Control!$C$16="High (700 bar)",'Actual H2'!D80*Parameters!$C$26,0))))</f>
        <v>17.769056603773585</v>
      </c>
      <c r="E80" s="12">
        <f>IF(Control!$C$16="None",Parameters!$C$29,IF(Control!$C$16="Low (100 bar)",'Actual H2'!E80*Parameters!$C$28,IF(Control!$C$16="Medium (350 bar)",'Actual H2'!E80*Parameters!$C$27,IF(Control!$C$16="High (700 bar)",'Actual H2'!E80*Parameters!$C$26,0))))</f>
        <v>19.598490566037732</v>
      </c>
      <c r="F80" s="12">
        <f>IF(Control!$C$16="None",Parameters!$C$29,IF(Control!$C$16="Low (100 bar)",'Actual H2'!F80*Parameters!$C$28,IF(Control!$C$16="Medium (350 bar)",'Actual H2'!F80*Parameters!$C$27,IF(Control!$C$16="High (700 bar)",'Actual H2'!F80*Parameters!$C$26,0))))</f>
        <v>25.168301886792456</v>
      </c>
      <c r="G80" s="12">
        <f>IF(Control!$C$16="None",Parameters!$C$29,IF(Control!$C$16="Low (100 bar)",'Actual H2'!G80*Parameters!$C$28,IF(Control!$C$16="Medium (350 bar)",'Actual H2'!G80*Parameters!$C$27,IF(Control!$C$16="High (700 bar)",'Actual H2'!G80*Parameters!$C$26,0))))</f>
        <v>23.990943396226413</v>
      </c>
      <c r="H80" s="12">
        <f>IF(Control!$C$16="None",Parameters!$C$29,IF(Control!$C$16="Low (100 bar)",'Actual H2'!H80*Parameters!$C$28,IF(Control!$C$16="Medium (350 bar)",'Actual H2'!H80*Parameters!$C$27,IF(Control!$C$16="High (700 bar)",'Actual H2'!H80*Parameters!$C$26,0))))</f>
        <v>22.75018867924528</v>
      </c>
      <c r="I80" s="12">
        <f>IF(Control!$C$16="None",Parameters!$C$29,IF(Control!$C$16="Low (100 bar)",'Actual H2'!I80*Parameters!$C$28,IF(Control!$C$16="Medium (350 bar)",'Actual H2'!I80*Parameters!$C$27,IF(Control!$C$16="High (700 bar)",'Actual H2'!I80*Parameters!$C$26,0))))</f>
        <v>23.990943396226413</v>
      </c>
      <c r="J80" s="12">
        <f>IF(Control!$C$16="None",Parameters!$C$29,IF(Control!$C$16="Low (100 bar)",'Actual H2'!J80*Parameters!$C$28,IF(Control!$C$16="Medium (350 bar)",'Actual H2'!J80*Parameters!$C$27,IF(Control!$C$16="High (700 bar)",'Actual H2'!J80*Parameters!$C$26,0))))</f>
        <v>26.916226415094343</v>
      </c>
      <c r="K80" s="12">
        <f>IF(Control!$C$16="None",Parameters!$C$29,IF(Control!$C$16="Low (100 bar)",'Actual H2'!K80*Parameters!$C$28,IF(Control!$C$16="Medium (350 bar)",'Actual H2'!K80*Parameters!$C$27,IF(Control!$C$16="High (700 bar)",'Actual H2'!K80*Parameters!$C$26,0))))</f>
        <v>22.75018867924528</v>
      </c>
      <c r="L80" s="12">
        <f>IF(Control!$C$16="None",Parameters!$C$29,IF(Control!$C$16="Low (100 bar)",'Actual H2'!L80*Parameters!$C$28,IF(Control!$C$16="Medium (350 bar)",'Actual H2'!L80*Parameters!$C$27,IF(Control!$C$16="High (700 bar)",'Actual H2'!L80*Parameters!$C$26,0))))</f>
        <v>20.513207547169809</v>
      </c>
      <c r="M80" s="12">
        <f>IF(Control!$C$16="None",Parameters!$C$29,IF(Control!$C$16="Low (100 bar)",'Actual H2'!M80*Parameters!$C$28,IF(Control!$C$16="Medium (350 bar)",'Actual H2'!M80*Parameters!$C$27,IF(Control!$C$16="High (700 bar)",'Actual H2'!M80*Parameters!$C$26,0))))</f>
        <v>20.513207547169809</v>
      </c>
      <c r="N80" s="12">
        <f>IF(Control!$C$16="None",Parameters!$C$29,IF(Control!$C$16="Low (100 bar)",'Actual H2'!N80*Parameters!$C$28,IF(Control!$C$16="Medium (350 bar)",'Actual H2'!N80*Parameters!$C$27,IF(Control!$C$16="High (700 bar)",'Actual H2'!N80*Parameters!$C$26,0))))</f>
        <v>19.598490566037732</v>
      </c>
      <c r="O80" s="12">
        <f>IF(Control!$C$16="None",Parameters!$C$29,IF(Control!$C$16="Low (100 bar)",'Actual H2'!O80*Parameters!$C$28,IF(Control!$C$16="Medium (350 bar)",'Actual H2'!O80*Parameters!$C$27,IF(Control!$C$16="High (700 bar)",'Actual H2'!O80*Parameters!$C$26,0))))</f>
        <v>16.854339622641511</v>
      </c>
      <c r="P80" s="12">
        <f>IF(Control!$C$16="None",Parameters!$C$29,IF(Control!$C$16="Low (100 bar)",'Actual H2'!P80*Parameters!$C$28,IF(Control!$C$16="Medium (350 bar)",'Actual H2'!P80*Parameters!$C$27,IF(Control!$C$16="High (700 bar)",'Actual H2'!P80*Parameters!$C$26,0))))</f>
        <v>14.390943396226419</v>
      </c>
      <c r="Q80" s="12">
        <f>IF(Control!$C$16="None",Parameters!$C$29,IF(Control!$C$16="Low (100 bar)",'Actual H2'!Q80*Parameters!$C$28,IF(Control!$C$16="Medium (350 bar)",'Actual H2'!Q80*Parameters!$C$27,IF(Control!$C$16="High (700 bar)",'Actual H2'!Q80*Parameters!$C$26,0))))</f>
        <v>14.390943396226419</v>
      </c>
      <c r="R80" s="12">
        <f>IF(Control!$C$16="None",Parameters!$C$29,IF(Control!$C$16="Low (100 bar)",'Actual H2'!R80*Parameters!$C$28,IF(Control!$C$16="Medium (350 bar)",'Actual H2'!R80*Parameters!$C$27,IF(Control!$C$16="High (700 bar)",'Actual H2'!R80*Parameters!$C$26,0))))</f>
        <v>11.415849056603774</v>
      </c>
      <c r="S80" s="12">
        <f>IF(Control!$C$16="None",Parameters!$C$29,IF(Control!$C$16="Low (100 bar)",'Actual H2'!S80*Parameters!$C$28,IF(Control!$C$16="Medium (350 bar)",'Actual H2'!S80*Parameters!$C$27,IF(Control!$C$16="High (700 bar)",'Actual H2'!S80*Parameters!$C$26,0))))</f>
        <v>9.4596226415094335</v>
      </c>
      <c r="T80" s="12">
        <f>IF(Control!$C$16="None",Parameters!$C$29,IF(Control!$C$16="Low (100 bar)",'Actual H2'!T80*Parameters!$C$28,IF(Control!$C$16="Medium (350 bar)",'Actual H2'!T80*Parameters!$C$27,IF(Control!$C$16="High (700 bar)",'Actual H2'!T80*Parameters!$C$26,0))))</f>
        <v>10.763773584905662</v>
      </c>
      <c r="U80" s="12">
        <f>IF(Control!$C$16="None",Parameters!$C$29,IF(Control!$C$16="Low (100 bar)",'Actual H2'!U80*Parameters!$C$28,IF(Control!$C$16="Medium (350 bar)",'Actual H2'!U80*Parameters!$C$27,IF(Control!$C$16="High (700 bar)",'Actual H2'!U80*Parameters!$C$26,0))))</f>
        <v>15.16528301886793</v>
      </c>
      <c r="V80" s="12">
        <f>IF(Control!$C$16="None",Parameters!$C$29,IF(Control!$C$16="Low (100 bar)",'Actual H2'!V80*Parameters!$C$28,IF(Control!$C$16="Medium (350 bar)",'Actual H2'!V80*Parameters!$C$27,IF(Control!$C$16="High (700 bar)",'Actual H2'!V80*Parameters!$C$26,0))))</f>
        <v>19.598490566037732</v>
      </c>
      <c r="W80" s="12">
        <f>IF(Control!$C$16="None",Parameters!$C$29,IF(Control!$C$16="Low (100 bar)",'Actual H2'!W80*Parameters!$C$28,IF(Control!$C$16="Medium (350 bar)",'Actual H2'!W80*Parameters!$C$27,IF(Control!$C$16="High (700 bar)",'Actual H2'!W80*Parameters!$C$26,0))))</f>
        <v>22.75018867924528</v>
      </c>
      <c r="X80" s="12">
        <f>IF(Control!$C$16="None",Parameters!$C$29,IF(Control!$C$16="Low (100 bar)",'Actual H2'!X80*Parameters!$C$28,IF(Control!$C$16="Medium (350 bar)",'Actual H2'!X80*Parameters!$C$27,IF(Control!$C$16="High (700 bar)",'Actual H2'!X80*Parameters!$C$26,0))))</f>
        <v>23.990943396226413</v>
      </c>
      <c r="Y80" s="12">
        <f>IF(Control!$C$16="None",Parameters!$C$29,IF(Control!$C$16="Low (100 bar)",'Actual H2'!Y80*Parameters!$C$28,IF(Control!$C$16="Medium (350 bar)",'Actual H2'!Y80*Parameters!$C$27,IF(Control!$C$16="High (700 bar)",'Actual H2'!Y80*Parameters!$C$26,0))))</f>
        <v>25.720754716981133</v>
      </c>
      <c r="Z80" s="12">
        <f>IF(Control!$C$16="None",Parameters!$C$29,IF(Control!$C$16="Low (100 bar)",'Actual H2'!Z80*Parameters!$C$28,IF(Control!$C$16="Medium (350 bar)",'Actual H2'!Z80*Parameters!$C$27,IF(Control!$C$16="High (700 bar)",'Actual H2'!Z80*Parameters!$C$26,0))))</f>
        <v>25.168301886792456</v>
      </c>
      <c r="AB80" s="7">
        <f t="shared" si="1"/>
        <v>475.97886792452829</v>
      </c>
    </row>
    <row r="81" spans="2:28" x14ac:dyDescent="0.2">
      <c r="B81" s="6">
        <v>44275</v>
      </c>
      <c r="C81" s="12">
        <f>IF(Control!$C$16="None",Parameters!$C$29,IF(Control!$C$16="Low (100 bar)",'Actual H2'!C81*Parameters!$C$28,IF(Control!$C$16="Medium (350 bar)",'Actual H2'!C81*Parameters!$C$27,IF(Control!$C$16="High (700 bar)",'Actual H2'!C81*Parameters!$C$26,0))))</f>
        <v>23.990943396226413</v>
      </c>
      <c r="D81" s="12">
        <f>IF(Control!$C$16="None",Parameters!$C$29,IF(Control!$C$16="Low (100 bar)",'Actual H2'!D81*Parameters!$C$28,IF(Control!$C$16="Medium (350 bar)",'Actual H2'!D81*Parameters!$C$27,IF(Control!$C$16="High (700 bar)",'Actual H2'!D81*Parameters!$C$26,0))))</f>
        <v>23.990943396226413</v>
      </c>
      <c r="E81" s="12">
        <f>IF(Control!$C$16="None",Parameters!$C$29,IF(Control!$C$16="Low (100 bar)",'Actual H2'!E81*Parameters!$C$28,IF(Control!$C$16="Medium (350 bar)",'Actual H2'!E81*Parameters!$C$27,IF(Control!$C$16="High (700 bar)",'Actual H2'!E81*Parameters!$C$26,0))))</f>
        <v>22.75018867924528</v>
      </c>
      <c r="F81" s="12">
        <f>IF(Control!$C$16="None",Parameters!$C$29,IF(Control!$C$16="Low (100 bar)",'Actual H2'!F81*Parameters!$C$28,IF(Control!$C$16="Medium (350 bar)",'Actual H2'!F81*Parameters!$C$27,IF(Control!$C$16="High (700 bar)",'Actual H2'!F81*Parameters!$C$26,0))))</f>
        <v>23.990943396226413</v>
      </c>
      <c r="G81" s="12">
        <f>IF(Control!$C$16="None",Parameters!$C$29,IF(Control!$C$16="Low (100 bar)",'Actual H2'!G81*Parameters!$C$28,IF(Control!$C$16="Medium (350 bar)",'Actual H2'!G81*Parameters!$C$27,IF(Control!$C$16="High (700 bar)",'Actual H2'!G81*Parameters!$C$26,0))))</f>
        <v>28.156981132075465</v>
      </c>
      <c r="H81" s="12">
        <f>IF(Control!$C$16="None",Parameters!$C$29,IF(Control!$C$16="Low (100 bar)",'Actual H2'!H81*Parameters!$C$28,IF(Control!$C$16="Medium (350 bar)",'Actual H2'!H81*Parameters!$C$27,IF(Control!$C$16="High (700 bar)",'Actual H2'!H81*Parameters!$C$26,0))))</f>
        <v>30.357735849056599</v>
      </c>
      <c r="I81" s="12">
        <f>IF(Control!$C$16="None",Parameters!$C$29,IF(Control!$C$16="Low (100 bar)",'Actual H2'!I81*Parameters!$C$28,IF(Control!$C$16="Medium (350 bar)",'Actual H2'!I81*Parameters!$C$27,IF(Control!$C$16="High (700 bar)",'Actual H2'!I81*Parameters!$C$26,0))))</f>
        <v>35.139622641509433</v>
      </c>
      <c r="J81" s="12">
        <f>IF(Control!$C$16="None",Parameters!$C$29,IF(Control!$C$16="Low (100 bar)",'Actual H2'!J81*Parameters!$C$28,IF(Control!$C$16="Medium (350 bar)",'Actual H2'!J81*Parameters!$C$27,IF(Control!$C$16="High (700 bar)",'Actual H2'!J81*Parameters!$C$26,0))))</f>
        <v>44.812075471698115</v>
      </c>
      <c r="K81" s="12">
        <f>IF(Control!$C$16="None",Parameters!$C$29,IF(Control!$C$16="Low (100 bar)",'Actual H2'!K81*Parameters!$C$28,IF(Control!$C$16="Medium (350 bar)",'Actual H2'!K81*Parameters!$C$27,IF(Control!$C$16="High (700 bar)",'Actual H2'!K81*Parameters!$C$26,0))))</f>
        <v>50.341132075471691</v>
      </c>
      <c r="L81" s="12">
        <f>IF(Control!$C$16="None",Parameters!$C$29,IF(Control!$C$16="Low (100 bar)",'Actual H2'!L81*Parameters!$C$28,IF(Control!$C$16="Medium (350 bar)",'Actual H2'!L81*Parameters!$C$27,IF(Control!$C$16="High (700 bar)",'Actual H2'!L81*Parameters!$C$26,0))))</f>
        <v>56.603773584905667</v>
      </c>
      <c r="M81" s="12">
        <f>IF(Control!$C$16="None",Parameters!$C$29,IF(Control!$C$16="Low (100 bar)",'Actual H2'!M81*Parameters!$C$28,IF(Control!$C$16="Medium (350 bar)",'Actual H2'!M81*Parameters!$C$27,IF(Control!$C$16="High (700 bar)",'Actual H2'!M81*Parameters!$C$26,0))))</f>
        <v>56.603773584905667</v>
      </c>
      <c r="N81" s="12">
        <f>IF(Control!$C$16="None",Parameters!$C$29,IF(Control!$C$16="Low (100 bar)",'Actual H2'!N81*Parameters!$C$28,IF(Control!$C$16="Medium (350 bar)",'Actual H2'!N81*Parameters!$C$27,IF(Control!$C$16="High (700 bar)",'Actual H2'!N81*Parameters!$C$26,0))))</f>
        <v>56.603773584905667</v>
      </c>
      <c r="O81" s="12">
        <f>IF(Control!$C$16="None",Parameters!$C$29,IF(Control!$C$16="Low (100 bar)",'Actual H2'!O81*Parameters!$C$28,IF(Control!$C$16="Medium (350 bar)",'Actual H2'!O81*Parameters!$C$27,IF(Control!$C$16="High (700 bar)",'Actual H2'!O81*Parameters!$C$26,0))))</f>
        <v>56.603773584905667</v>
      </c>
      <c r="P81" s="12">
        <f>IF(Control!$C$16="None",Parameters!$C$29,IF(Control!$C$16="Low (100 bar)",'Actual H2'!P81*Parameters!$C$28,IF(Control!$C$16="Medium (350 bar)",'Actual H2'!P81*Parameters!$C$27,IF(Control!$C$16="High (700 bar)",'Actual H2'!P81*Parameters!$C$26,0))))</f>
        <v>56.603773584905667</v>
      </c>
      <c r="Q81" s="12">
        <f>IF(Control!$C$16="None",Parameters!$C$29,IF(Control!$C$16="Low (100 bar)",'Actual H2'!Q81*Parameters!$C$28,IF(Control!$C$16="Medium (350 bar)",'Actual H2'!Q81*Parameters!$C$27,IF(Control!$C$16="High (700 bar)",'Actual H2'!Q81*Parameters!$C$26,0))))</f>
        <v>56.603773584905667</v>
      </c>
      <c r="R81" s="12">
        <f>IF(Control!$C$16="None",Parameters!$C$29,IF(Control!$C$16="Low (100 bar)",'Actual H2'!R81*Parameters!$C$28,IF(Control!$C$16="Medium (350 bar)",'Actual H2'!R81*Parameters!$C$27,IF(Control!$C$16="High (700 bar)",'Actual H2'!R81*Parameters!$C$26,0))))</f>
        <v>56.603773584905667</v>
      </c>
      <c r="S81" s="12">
        <f>IF(Control!$C$16="None",Parameters!$C$29,IF(Control!$C$16="Low (100 bar)",'Actual H2'!S81*Parameters!$C$28,IF(Control!$C$16="Medium (350 bar)",'Actual H2'!S81*Parameters!$C$27,IF(Control!$C$16="High (700 bar)",'Actual H2'!S81*Parameters!$C$26,0))))</f>
        <v>56.603773584905667</v>
      </c>
      <c r="T81" s="12">
        <f>IF(Control!$C$16="None",Parameters!$C$29,IF(Control!$C$16="Low (100 bar)",'Actual H2'!T81*Parameters!$C$28,IF(Control!$C$16="Medium (350 bar)",'Actual H2'!T81*Parameters!$C$27,IF(Control!$C$16="High (700 bar)",'Actual H2'!T81*Parameters!$C$26,0))))</f>
        <v>56.603773584905667</v>
      </c>
      <c r="U81" s="12">
        <f>IF(Control!$C$16="None",Parameters!$C$29,IF(Control!$C$16="Low (100 bar)",'Actual H2'!U81*Parameters!$C$28,IF(Control!$C$16="Medium (350 bar)",'Actual H2'!U81*Parameters!$C$27,IF(Control!$C$16="High (700 bar)",'Actual H2'!U81*Parameters!$C$26,0))))</f>
        <v>56.083018867924523</v>
      </c>
      <c r="V81" s="12">
        <f>IF(Control!$C$16="None",Parameters!$C$29,IF(Control!$C$16="Low (100 bar)",'Actual H2'!V81*Parameters!$C$28,IF(Control!$C$16="Medium (350 bar)",'Actual H2'!V81*Parameters!$C$27,IF(Control!$C$16="High (700 bar)",'Actual H2'!V81*Parameters!$C$26,0))))</f>
        <v>52.437735849056594</v>
      </c>
      <c r="W81" s="12">
        <f>IF(Control!$C$16="None",Parameters!$C$29,IF(Control!$C$16="Low (100 bar)",'Actual H2'!W81*Parameters!$C$28,IF(Control!$C$16="Medium (350 bar)",'Actual H2'!W81*Parameters!$C$27,IF(Control!$C$16="High (700 bar)",'Actual H2'!W81*Parameters!$C$26,0))))</f>
        <v>45.518490566037741</v>
      </c>
      <c r="X81" s="12">
        <f>IF(Control!$C$16="None",Parameters!$C$29,IF(Control!$C$16="Low (100 bar)",'Actual H2'!X81*Parameters!$C$28,IF(Control!$C$16="Medium (350 bar)",'Actual H2'!X81*Parameters!$C$27,IF(Control!$C$16="High (700 bar)",'Actual H2'!X81*Parameters!$C$26,0))))</f>
        <v>40.809056603773584</v>
      </c>
      <c r="Y81" s="12">
        <f>IF(Control!$C$16="None",Parameters!$C$29,IF(Control!$C$16="Low (100 bar)",'Actual H2'!Y81*Parameters!$C$28,IF(Control!$C$16="Medium (350 bar)",'Actual H2'!Y81*Parameters!$C$27,IF(Control!$C$16="High (700 bar)",'Actual H2'!Y81*Parameters!$C$26,0))))</f>
        <v>35.846037735849059</v>
      </c>
      <c r="Z81" s="12">
        <f>IF(Control!$C$16="None",Parameters!$C$29,IF(Control!$C$16="Low (100 bar)",'Actual H2'!Z81*Parameters!$C$28,IF(Control!$C$16="Medium (350 bar)",'Actual H2'!Z81*Parameters!$C$27,IF(Control!$C$16="High (700 bar)",'Actual H2'!Z81*Parameters!$C$26,0))))</f>
        <v>34.116226415094346</v>
      </c>
      <c r="AB81" s="7">
        <f t="shared" si="1"/>
        <v>1057.7750943396225</v>
      </c>
    </row>
    <row r="82" spans="2:28" x14ac:dyDescent="0.2">
      <c r="B82" s="6">
        <v>44276</v>
      </c>
      <c r="C82" s="12">
        <f>IF(Control!$C$16="None",Parameters!$C$29,IF(Control!$C$16="Low (100 bar)",'Actual H2'!C82*Parameters!$C$28,IF(Control!$C$16="Medium (350 bar)",'Actual H2'!C82*Parameters!$C$27,IF(Control!$C$16="High (700 bar)",'Actual H2'!C82*Parameters!$C$26,0))))</f>
        <v>35.139622641509433</v>
      </c>
      <c r="D82" s="12">
        <f>IF(Control!$C$16="None",Parameters!$C$29,IF(Control!$C$16="Low (100 bar)",'Actual H2'!D82*Parameters!$C$28,IF(Control!$C$16="Medium (350 bar)",'Actual H2'!D82*Parameters!$C$27,IF(Control!$C$16="High (700 bar)",'Actual H2'!D82*Parameters!$C$26,0))))</f>
        <v>35.139622641509433</v>
      </c>
      <c r="E82" s="12">
        <f>IF(Control!$C$16="None",Parameters!$C$29,IF(Control!$C$16="Low (100 bar)",'Actual H2'!E82*Parameters!$C$28,IF(Control!$C$16="Medium (350 bar)",'Actual H2'!E82*Parameters!$C$27,IF(Control!$C$16="High (700 bar)",'Actual H2'!E82*Parameters!$C$26,0))))</f>
        <v>35.139622641509433</v>
      </c>
      <c r="F82" s="12">
        <f>IF(Control!$C$16="None",Parameters!$C$29,IF(Control!$C$16="Low (100 bar)",'Actual H2'!F82*Parameters!$C$28,IF(Control!$C$16="Medium (350 bar)",'Actual H2'!F82*Parameters!$C$27,IF(Control!$C$16="High (700 bar)",'Actual H2'!F82*Parameters!$C$26,0))))</f>
        <v>37.901886792452828</v>
      </c>
      <c r="G82" s="12">
        <f>IF(Control!$C$16="None",Parameters!$C$29,IF(Control!$C$16="Low (100 bar)",'Actual H2'!G82*Parameters!$C$28,IF(Control!$C$16="Medium (350 bar)",'Actual H2'!G82*Parameters!$C$27,IF(Control!$C$16="High (700 bar)",'Actual H2'!G82*Parameters!$C$26,0))))</f>
        <v>40.809056603773584</v>
      </c>
      <c r="H82" s="12">
        <f>IF(Control!$C$16="None",Parameters!$C$29,IF(Control!$C$16="Low (100 bar)",'Actual H2'!H82*Parameters!$C$28,IF(Control!$C$16="Medium (350 bar)",'Actual H2'!H82*Parameters!$C$27,IF(Control!$C$16="High (700 bar)",'Actual H2'!H82*Parameters!$C$26,0))))</f>
        <v>44.812075471698115</v>
      </c>
      <c r="I82" s="12">
        <f>IF(Control!$C$16="None",Parameters!$C$29,IF(Control!$C$16="Low (100 bar)",'Actual H2'!I82*Parameters!$C$28,IF(Control!$C$16="Medium (350 bar)",'Actual H2'!I82*Parameters!$C$27,IF(Control!$C$16="High (700 bar)",'Actual H2'!I82*Parameters!$C$26,0))))</f>
        <v>45.518490566037741</v>
      </c>
      <c r="J82" s="12">
        <f>IF(Control!$C$16="None",Parameters!$C$29,IF(Control!$C$16="Low (100 bar)",'Actual H2'!J82*Parameters!$C$28,IF(Control!$C$16="Medium (350 bar)",'Actual H2'!J82*Parameters!$C$27,IF(Control!$C$16="High (700 bar)",'Actual H2'!J82*Parameters!$C$26,0))))</f>
        <v>41.261886792452835</v>
      </c>
      <c r="K82" s="12">
        <f>IF(Control!$C$16="None",Parameters!$C$29,IF(Control!$C$16="Low (100 bar)",'Actual H2'!K82*Parameters!$C$28,IF(Control!$C$16="Medium (350 bar)",'Actual H2'!K82*Parameters!$C$27,IF(Control!$C$16="High (700 bar)",'Actual H2'!K82*Parameters!$C$26,0))))</f>
        <v>40.102641509433965</v>
      </c>
      <c r="L82" s="12">
        <f>IF(Control!$C$16="None",Parameters!$C$29,IF(Control!$C$16="Low (100 bar)",'Actual H2'!L82*Parameters!$C$28,IF(Control!$C$16="Medium (350 bar)",'Actual H2'!L82*Parameters!$C$27,IF(Control!$C$16="High (700 bar)",'Actual H2'!L82*Parameters!$C$26,0))))</f>
        <v>40.809056603773584</v>
      </c>
      <c r="M82" s="12">
        <f>IF(Control!$C$16="None",Parameters!$C$29,IF(Control!$C$16="Low (100 bar)",'Actual H2'!M82*Parameters!$C$28,IF(Control!$C$16="Medium (350 bar)",'Actual H2'!M82*Parameters!$C$27,IF(Control!$C$16="High (700 bar)",'Actual H2'!M82*Parameters!$C$26,0))))</f>
        <v>40.102641509433965</v>
      </c>
      <c r="N82" s="12">
        <f>IF(Control!$C$16="None",Parameters!$C$29,IF(Control!$C$16="Low (100 bar)",'Actual H2'!N82*Parameters!$C$28,IF(Control!$C$16="Medium (350 bar)",'Actual H2'!N82*Parameters!$C$27,IF(Control!$C$16="High (700 bar)",'Actual H2'!N82*Parameters!$C$26,0))))</f>
        <v>40.102641509433965</v>
      </c>
      <c r="O82" s="12">
        <f>IF(Control!$C$16="None",Parameters!$C$29,IF(Control!$C$16="Low (100 bar)",'Actual H2'!O82*Parameters!$C$28,IF(Control!$C$16="Medium (350 bar)",'Actual H2'!O82*Parameters!$C$27,IF(Control!$C$16="High (700 bar)",'Actual H2'!O82*Parameters!$C$26,0))))</f>
        <v>40.102641509433965</v>
      </c>
      <c r="P82" s="12">
        <f>IF(Control!$C$16="None",Parameters!$C$29,IF(Control!$C$16="Low (100 bar)",'Actual H2'!P82*Parameters!$C$28,IF(Control!$C$16="Medium (350 bar)",'Actual H2'!P82*Parameters!$C$27,IF(Control!$C$16="High (700 bar)",'Actual H2'!P82*Parameters!$C$26,0))))</f>
        <v>41.261886792452835</v>
      </c>
      <c r="Q82" s="12">
        <f>IF(Control!$C$16="None",Parameters!$C$29,IF(Control!$C$16="Low (100 bar)",'Actual H2'!Q82*Parameters!$C$28,IF(Control!$C$16="Medium (350 bar)",'Actual H2'!Q82*Parameters!$C$27,IF(Control!$C$16="High (700 bar)",'Actual H2'!Q82*Parameters!$C$26,0))))</f>
        <v>41.261886792452835</v>
      </c>
      <c r="R82" s="12">
        <f>IF(Control!$C$16="None",Parameters!$C$29,IF(Control!$C$16="Low (100 bar)",'Actual H2'!R82*Parameters!$C$28,IF(Control!$C$16="Medium (350 bar)",'Actual H2'!R82*Parameters!$C$27,IF(Control!$C$16="High (700 bar)",'Actual H2'!R82*Parameters!$C$26,0))))</f>
        <v>41.261886792452835</v>
      </c>
      <c r="S82" s="12">
        <f>IF(Control!$C$16="None",Parameters!$C$29,IF(Control!$C$16="Low (100 bar)",'Actual H2'!S82*Parameters!$C$28,IF(Control!$C$16="Medium (350 bar)",'Actual H2'!S82*Parameters!$C$27,IF(Control!$C$16="High (700 bar)",'Actual H2'!S82*Parameters!$C$26,0))))</f>
        <v>35.139622641509433</v>
      </c>
      <c r="T82" s="12">
        <f>IF(Control!$C$16="None",Parameters!$C$29,IF(Control!$C$16="Low (100 bar)",'Actual H2'!T82*Parameters!$C$28,IF(Control!$C$16="Medium (350 bar)",'Actual H2'!T82*Parameters!$C$27,IF(Control!$C$16="High (700 bar)",'Actual H2'!T82*Parameters!$C$26,0))))</f>
        <v>25.720754716981133</v>
      </c>
      <c r="U82" s="12">
        <f>IF(Control!$C$16="None",Parameters!$C$29,IF(Control!$C$16="Low (100 bar)",'Actual H2'!U82*Parameters!$C$28,IF(Control!$C$16="Medium (350 bar)",'Actual H2'!U82*Parameters!$C$27,IF(Control!$C$16="High (700 bar)",'Actual H2'!U82*Parameters!$C$26,0))))</f>
        <v>25.720754716981133</v>
      </c>
      <c r="V82" s="12">
        <f>IF(Control!$C$16="None",Parameters!$C$29,IF(Control!$C$16="Low (100 bar)",'Actual H2'!V82*Parameters!$C$28,IF(Control!$C$16="Medium (350 bar)",'Actual H2'!V82*Parameters!$C$27,IF(Control!$C$16="High (700 bar)",'Actual H2'!V82*Parameters!$C$26,0))))</f>
        <v>30.357735849056599</v>
      </c>
      <c r="W82" s="12">
        <f>IF(Control!$C$16="None",Parameters!$C$29,IF(Control!$C$16="Low (100 bar)",'Actual H2'!W82*Parameters!$C$28,IF(Control!$C$16="Medium (350 bar)",'Actual H2'!W82*Parameters!$C$27,IF(Control!$C$16="High (700 bar)",'Actual H2'!W82*Parameters!$C$26,0))))</f>
        <v>34.116226415094346</v>
      </c>
      <c r="X82" s="12">
        <f>IF(Control!$C$16="None",Parameters!$C$29,IF(Control!$C$16="Low (100 bar)",'Actual H2'!X82*Parameters!$C$28,IF(Control!$C$16="Medium (350 bar)",'Actual H2'!X82*Parameters!$C$27,IF(Control!$C$16="High (700 bar)",'Actual H2'!X82*Parameters!$C$26,0))))</f>
        <v>37.901886792452828</v>
      </c>
      <c r="Y82" s="12">
        <f>IF(Control!$C$16="None",Parameters!$C$29,IF(Control!$C$16="Low (100 bar)",'Actual H2'!Y82*Parameters!$C$28,IF(Control!$C$16="Medium (350 bar)",'Actual H2'!Y82*Parameters!$C$27,IF(Control!$C$16="High (700 bar)",'Actual H2'!Y82*Parameters!$C$26,0))))</f>
        <v>34.116226415094346</v>
      </c>
      <c r="Z82" s="12">
        <f>IF(Control!$C$16="None",Parameters!$C$29,IF(Control!$C$16="Low (100 bar)",'Actual H2'!Z82*Parameters!$C$28,IF(Control!$C$16="Medium (350 bar)",'Actual H2'!Z82*Parameters!$C$27,IF(Control!$C$16="High (700 bar)",'Actual H2'!Z82*Parameters!$C$26,0))))</f>
        <v>31.698113207547166</v>
      </c>
      <c r="AB82" s="7">
        <f t="shared" si="1"/>
        <v>895.49886792452833</v>
      </c>
    </row>
    <row r="83" spans="2:28" x14ac:dyDescent="0.2">
      <c r="B83" s="6">
        <v>44277</v>
      </c>
      <c r="C83" s="12">
        <f>IF(Control!$C$16="None",Parameters!$C$29,IF(Control!$C$16="Low (100 bar)",'Actual H2'!C83*Parameters!$C$28,IF(Control!$C$16="Medium (350 bar)",'Actual H2'!C83*Parameters!$C$27,IF(Control!$C$16="High (700 bar)",'Actual H2'!C83*Parameters!$C$26,0))))</f>
        <v>30.357735849056599</v>
      </c>
      <c r="D83" s="12">
        <f>IF(Control!$C$16="None",Parameters!$C$29,IF(Control!$C$16="Low (100 bar)",'Actual H2'!D83*Parameters!$C$28,IF(Control!$C$16="Medium (350 bar)",'Actual H2'!D83*Parameters!$C$27,IF(Control!$C$16="High (700 bar)",'Actual H2'!D83*Parameters!$C$26,0))))</f>
        <v>29.334339622641508</v>
      </c>
      <c r="E83" s="12">
        <f>IF(Control!$C$16="None",Parameters!$C$29,IF(Control!$C$16="Low (100 bar)",'Actual H2'!E83*Parameters!$C$28,IF(Control!$C$16="Medium (350 bar)",'Actual H2'!E83*Parameters!$C$27,IF(Control!$C$16="High (700 bar)",'Actual H2'!E83*Parameters!$C$26,0))))</f>
        <v>29.334339622641508</v>
      </c>
      <c r="F83" s="12">
        <f>IF(Control!$C$16="None",Parameters!$C$29,IF(Control!$C$16="Low (100 bar)",'Actual H2'!F83*Parameters!$C$28,IF(Control!$C$16="Medium (350 bar)",'Actual H2'!F83*Parameters!$C$27,IF(Control!$C$16="High (700 bar)",'Actual H2'!F83*Parameters!$C$26,0))))</f>
        <v>32.938867924528296</v>
      </c>
      <c r="G83" s="12">
        <f>IF(Control!$C$16="None",Parameters!$C$29,IF(Control!$C$16="Low (100 bar)",'Actual H2'!G83*Parameters!$C$28,IF(Control!$C$16="Medium (350 bar)",'Actual H2'!G83*Parameters!$C$27,IF(Control!$C$16="High (700 bar)",'Actual H2'!G83*Parameters!$C$26,0))))</f>
        <v>32.938867924528296</v>
      </c>
      <c r="H83" s="12">
        <f>IF(Control!$C$16="None",Parameters!$C$29,IF(Control!$C$16="Low (100 bar)",'Actual H2'!H83*Parameters!$C$28,IF(Control!$C$16="Medium (350 bar)",'Actual H2'!H83*Parameters!$C$27,IF(Control!$C$16="High (700 bar)",'Actual H2'!H83*Parameters!$C$26,0))))</f>
        <v>30.357735849056599</v>
      </c>
      <c r="I83" s="12">
        <f>IF(Control!$C$16="None",Parameters!$C$29,IF(Control!$C$16="Low (100 bar)",'Actual H2'!I83*Parameters!$C$28,IF(Control!$C$16="Medium (350 bar)",'Actual H2'!I83*Parameters!$C$27,IF(Control!$C$16="High (700 bar)",'Actual H2'!I83*Parameters!$C$26,0))))</f>
        <v>35.846037735849059</v>
      </c>
      <c r="J83" s="12">
        <f>IF(Control!$C$16="None",Parameters!$C$29,IF(Control!$C$16="Low (100 bar)",'Actual H2'!J83*Parameters!$C$28,IF(Control!$C$16="Medium (350 bar)",'Actual H2'!J83*Parameters!$C$27,IF(Control!$C$16="High (700 bar)",'Actual H2'!J83*Parameters!$C$26,0))))</f>
        <v>40.102641509433965</v>
      </c>
      <c r="K83" s="12">
        <f>IF(Control!$C$16="None",Parameters!$C$29,IF(Control!$C$16="Low (100 bar)",'Actual H2'!K83*Parameters!$C$28,IF(Control!$C$16="Medium (350 bar)",'Actual H2'!K83*Parameters!$C$27,IF(Control!$C$16="High (700 bar)",'Actual H2'!K83*Parameters!$C$26,0))))</f>
        <v>46.247547169811327</v>
      </c>
      <c r="L83" s="12">
        <f>IF(Control!$C$16="None",Parameters!$C$29,IF(Control!$C$16="Low (100 bar)",'Actual H2'!L83*Parameters!$C$28,IF(Control!$C$16="Medium (350 bar)",'Actual H2'!L83*Parameters!$C$27,IF(Control!$C$16="High (700 bar)",'Actual H2'!L83*Parameters!$C$26,0))))</f>
        <v>41.261886792452835</v>
      </c>
      <c r="M83" s="12">
        <f>IF(Control!$C$16="None",Parameters!$C$29,IF(Control!$C$16="Low (100 bar)",'Actual H2'!M83*Parameters!$C$28,IF(Control!$C$16="Medium (350 bar)",'Actual H2'!M83*Parameters!$C$27,IF(Control!$C$16="High (700 bar)",'Actual H2'!M83*Parameters!$C$26,0))))</f>
        <v>45.971320754716984</v>
      </c>
      <c r="N83" s="12">
        <f>IF(Control!$C$16="None",Parameters!$C$29,IF(Control!$C$16="Low (100 bar)",'Actual H2'!N83*Parameters!$C$28,IF(Control!$C$16="Medium (350 bar)",'Actual H2'!N83*Parameters!$C$27,IF(Control!$C$16="High (700 bar)",'Actual H2'!N83*Parameters!$C$26,0))))</f>
        <v>54.701886792452825</v>
      </c>
      <c r="O83" s="12">
        <f>IF(Control!$C$16="None",Parameters!$C$29,IF(Control!$C$16="Low (100 bar)",'Actual H2'!O83*Parameters!$C$28,IF(Control!$C$16="Medium (350 bar)",'Actual H2'!O83*Parameters!$C$27,IF(Control!$C$16="High (700 bar)",'Actual H2'!O83*Parameters!$C$26,0))))</f>
        <v>56.250566037735851</v>
      </c>
      <c r="P83" s="12">
        <f>IF(Control!$C$16="None",Parameters!$C$29,IF(Control!$C$16="Low (100 bar)",'Actual H2'!P83*Parameters!$C$28,IF(Control!$C$16="Medium (350 bar)",'Actual H2'!P83*Parameters!$C$27,IF(Control!$C$16="High (700 bar)",'Actual H2'!P83*Parameters!$C$26,0))))</f>
        <v>56.313962264150945</v>
      </c>
      <c r="Q83" s="12">
        <f>IF(Control!$C$16="None",Parameters!$C$29,IF(Control!$C$16="Low (100 bar)",'Actual H2'!Q83*Parameters!$C$28,IF(Control!$C$16="Medium (350 bar)",'Actual H2'!Q83*Parameters!$C$27,IF(Control!$C$16="High (700 bar)",'Actual H2'!Q83*Parameters!$C$26,0))))</f>
        <v>55.145660377358496</v>
      </c>
      <c r="R83" s="12">
        <f>IF(Control!$C$16="None",Parameters!$C$29,IF(Control!$C$16="Low (100 bar)",'Actual H2'!R83*Parameters!$C$28,IF(Control!$C$16="Medium (350 bar)",'Actual H2'!R83*Parameters!$C$27,IF(Control!$C$16="High (700 bar)",'Actual H2'!R83*Parameters!$C$26,0))))</f>
        <v>52.437735849056594</v>
      </c>
      <c r="S83" s="12">
        <f>IF(Control!$C$16="None",Parameters!$C$29,IF(Control!$C$16="Low (100 bar)",'Actual H2'!S83*Parameters!$C$28,IF(Control!$C$16="Medium (350 bar)",'Actual H2'!S83*Parameters!$C$27,IF(Control!$C$16="High (700 bar)",'Actual H2'!S83*Parameters!$C$26,0))))</f>
        <v>49.612075471698105</v>
      </c>
      <c r="T83" s="12">
        <f>IF(Control!$C$16="None",Parameters!$C$29,IF(Control!$C$16="Low (100 bar)",'Actual H2'!T83*Parameters!$C$28,IF(Control!$C$16="Medium (350 bar)",'Actual H2'!T83*Parameters!$C$27,IF(Control!$C$16="High (700 bar)",'Actual H2'!T83*Parameters!$C$26,0))))</f>
        <v>49.612075471698105</v>
      </c>
      <c r="U83" s="12">
        <f>IF(Control!$C$16="None",Parameters!$C$29,IF(Control!$C$16="Low (100 bar)",'Actual H2'!U83*Parameters!$C$28,IF(Control!$C$16="Medium (350 bar)",'Actual H2'!U83*Parameters!$C$27,IF(Control!$C$16="High (700 bar)",'Actual H2'!U83*Parameters!$C$26,0))))</f>
        <v>49.612075471698105</v>
      </c>
      <c r="V83" s="12">
        <f>IF(Control!$C$16="None",Parameters!$C$29,IF(Control!$C$16="Low (100 bar)",'Actual H2'!V83*Parameters!$C$28,IF(Control!$C$16="Medium (350 bar)",'Actual H2'!V83*Parameters!$C$27,IF(Control!$C$16="High (700 bar)",'Actual H2'!V83*Parameters!$C$26,0))))</f>
        <v>46.247547169811327</v>
      </c>
      <c r="W83" s="12">
        <f>IF(Control!$C$16="None",Parameters!$C$29,IF(Control!$C$16="Low (100 bar)",'Actual H2'!W83*Parameters!$C$28,IF(Control!$C$16="Medium (350 bar)",'Actual H2'!W83*Parameters!$C$27,IF(Control!$C$16="High (700 bar)",'Actual H2'!W83*Parameters!$C$26,0))))</f>
        <v>45.518490566037741</v>
      </c>
      <c r="X83" s="12">
        <f>IF(Control!$C$16="None",Parameters!$C$29,IF(Control!$C$16="Low (100 bar)",'Actual H2'!X83*Parameters!$C$28,IF(Control!$C$16="Medium (350 bar)",'Actual H2'!X83*Parameters!$C$27,IF(Control!$C$16="High (700 bar)",'Actual H2'!X83*Parameters!$C$26,0))))</f>
        <v>45.971320754716984</v>
      </c>
      <c r="Y83" s="12">
        <f>IF(Control!$C$16="None",Parameters!$C$29,IF(Control!$C$16="Low (100 bar)",'Actual H2'!Y83*Parameters!$C$28,IF(Control!$C$16="Medium (350 bar)",'Actual H2'!Y83*Parameters!$C$27,IF(Control!$C$16="High (700 bar)",'Actual H2'!Y83*Parameters!$C$26,0))))</f>
        <v>45.518490566037741</v>
      </c>
      <c r="Z83" s="12">
        <f>IF(Control!$C$16="None",Parameters!$C$29,IF(Control!$C$16="Low (100 bar)",'Actual H2'!Z83*Parameters!$C$28,IF(Control!$C$16="Medium (350 bar)",'Actual H2'!Z83*Parameters!$C$27,IF(Control!$C$16="High (700 bar)",'Actual H2'!Z83*Parameters!$C$26,0))))</f>
        <v>45.518490566037741</v>
      </c>
      <c r="AB83" s="7">
        <f t="shared" si="1"/>
        <v>1047.1516981132074</v>
      </c>
    </row>
    <row r="84" spans="2:28" x14ac:dyDescent="0.2">
      <c r="B84" s="6">
        <v>44278</v>
      </c>
      <c r="C84" s="12">
        <f>IF(Control!$C$16="None",Parameters!$C$29,IF(Control!$C$16="Low (100 bar)",'Actual H2'!C84*Parameters!$C$28,IF(Control!$C$16="Medium (350 bar)",'Actual H2'!C84*Parameters!$C$27,IF(Control!$C$16="High (700 bar)",'Actual H2'!C84*Parameters!$C$26,0))))</f>
        <v>45.971320754716984</v>
      </c>
      <c r="D84" s="12">
        <f>IF(Control!$C$16="None",Parameters!$C$29,IF(Control!$C$16="Low (100 bar)",'Actual H2'!D84*Parameters!$C$28,IF(Control!$C$16="Medium (350 bar)",'Actual H2'!D84*Parameters!$C$27,IF(Control!$C$16="High (700 bar)",'Actual H2'!D84*Parameters!$C$26,0))))</f>
        <v>46.247547169811327</v>
      </c>
      <c r="E84" s="12">
        <f>IF(Control!$C$16="None",Parameters!$C$29,IF(Control!$C$16="Low (100 bar)",'Actual H2'!E84*Parameters!$C$28,IF(Control!$C$16="Medium (350 bar)",'Actual H2'!E84*Parameters!$C$27,IF(Control!$C$16="High (700 bar)",'Actual H2'!E84*Parameters!$C$26,0))))</f>
        <v>50.064905660377356</v>
      </c>
      <c r="F84" s="12">
        <f>IF(Control!$C$16="None",Parameters!$C$29,IF(Control!$C$16="Low (100 bar)",'Actual H2'!F84*Parameters!$C$28,IF(Control!$C$16="Medium (350 bar)",'Actual H2'!F84*Parameters!$C$27,IF(Control!$C$16="High (700 bar)",'Actual H2'!F84*Parameters!$C$26,0))))</f>
        <v>50.508679245283012</v>
      </c>
      <c r="G84" s="12">
        <f>IF(Control!$C$16="None",Parameters!$C$29,IF(Control!$C$16="Low (100 bar)",'Actual H2'!G84*Parameters!$C$28,IF(Control!$C$16="Medium (350 bar)",'Actual H2'!G84*Parameters!$C$27,IF(Control!$C$16="High (700 bar)",'Actual H2'!G84*Parameters!$C$26,0))))</f>
        <v>52.437735849056594</v>
      </c>
      <c r="H84" s="12">
        <f>IF(Control!$C$16="None",Parameters!$C$29,IF(Control!$C$16="Low (100 bar)",'Actual H2'!H84*Parameters!$C$28,IF(Control!$C$16="Medium (350 bar)",'Actual H2'!H84*Parameters!$C$27,IF(Control!$C$16="High (700 bar)",'Actual H2'!H84*Parameters!$C$26,0))))</f>
        <v>52.890566037735852</v>
      </c>
      <c r="I84" s="12">
        <f>IF(Control!$C$16="None",Parameters!$C$29,IF(Control!$C$16="Low (100 bar)",'Actual H2'!I84*Parameters!$C$28,IF(Control!$C$16="Medium (350 bar)",'Actual H2'!I84*Parameters!$C$27,IF(Control!$C$16="High (700 bar)",'Actual H2'!I84*Parameters!$C$26,0))))</f>
        <v>52.437735849056594</v>
      </c>
      <c r="J84" s="12">
        <f>IF(Control!$C$16="None",Parameters!$C$29,IF(Control!$C$16="Low (100 bar)",'Actual H2'!J84*Parameters!$C$28,IF(Control!$C$16="Medium (350 bar)",'Actual H2'!J84*Parameters!$C$27,IF(Control!$C$16="High (700 bar)",'Actual H2'!J84*Parameters!$C$26,0))))</f>
        <v>52.437735849056594</v>
      </c>
      <c r="K84" s="12">
        <f>IF(Control!$C$16="None",Parameters!$C$29,IF(Control!$C$16="Low (100 bar)",'Actual H2'!K84*Parameters!$C$28,IF(Control!$C$16="Medium (350 bar)",'Actual H2'!K84*Parameters!$C$27,IF(Control!$C$16="High (700 bar)",'Actual H2'!K84*Parameters!$C$26,0))))</f>
        <v>53.166792452830187</v>
      </c>
      <c r="L84" s="12">
        <f>IF(Control!$C$16="None",Parameters!$C$29,IF(Control!$C$16="Low (100 bar)",'Actual H2'!L84*Parameters!$C$28,IF(Control!$C$16="Medium (350 bar)",'Actual H2'!L84*Parameters!$C$27,IF(Control!$C$16="High (700 bar)",'Actual H2'!L84*Parameters!$C$26,0))))</f>
        <v>55.20905660377359</v>
      </c>
      <c r="M84" s="12">
        <f>IF(Control!$C$16="None",Parameters!$C$29,IF(Control!$C$16="Low (100 bar)",'Actual H2'!M84*Parameters!$C$28,IF(Control!$C$16="Medium (350 bar)",'Actual H2'!M84*Parameters!$C$27,IF(Control!$C$16="High (700 bar)",'Actual H2'!M84*Parameters!$C$26,0))))</f>
        <v>56.603773584905667</v>
      </c>
      <c r="N84" s="12">
        <f>IF(Control!$C$16="None",Parameters!$C$29,IF(Control!$C$16="Low (100 bar)",'Actual H2'!N84*Parameters!$C$28,IF(Control!$C$16="Medium (350 bar)",'Actual H2'!N84*Parameters!$C$27,IF(Control!$C$16="High (700 bar)",'Actual H2'!N84*Parameters!$C$26,0))))</f>
        <v>56.603773584905667</v>
      </c>
      <c r="O84" s="12">
        <f>IF(Control!$C$16="None",Parameters!$C$29,IF(Control!$C$16="Low (100 bar)",'Actual H2'!O84*Parameters!$C$28,IF(Control!$C$16="Medium (350 bar)",'Actual H2'!O84*Parameters!$C$27,IF(Control!$C$16="High (700 bar)",'Actual H2'!O84*Parameters!$C$26,0))))</f>
        <v>56.603773584905667</v>
      </c>
      <c r="P84" s="12">
        <f>IF(Control!$C$16="None",Parameters!$C$29,IF(Control!$C$16="Low (100 bar)",'Actual H2'!P84*Parameters!$C$28,IF(Control!$C$16="Medium (350 bar)",'Actual H2'!P84*Parameters!$C$27,IF(Control!$C$16="High (700 bar)",'Actual H2'!P84*Parameters!$C$26,0))))</f>
        <v>56.603773584905667</v>
      </c>
      <c r="Q84" s="12">
        <f>IF(Control!$C$16="None",Parameters!$C$29,IF(Control!$C$16="Low (100 bar)",'Actual H2'!Q84*Parameters!$C$28,IF(Control!$C$16="Medium (350 bar)",'Actual H2'!Q84*Parameters!$C$27,IF(Control!$C$16="High (700 bar)",'Actual H2'!Q84*Parameters!$C$26,0))))</f>
        <v>56.603773584905667</v>
      </c>
      <c r="R84" s="12">
        <f>IF(Control!$C$16="None",Parameters!$C$29,IF(Control!$C$16="Low (100 bar)",'Actual H2'!R84*Parameters!$C$28,IF(Control!$C$16="Medium (350 bar)",'Actual H2'!R84*Parameters!$C$27,IF(Control!$C$16="High (700 bar)",'Actual H2'!R84*Parameters!$C$26,0))))</f>
        <v>56.603773584905667</v>
      </c>
      <c r="S84" s="12">
        <f>IF(Control!$C$16="None",Parameters!$C$29,IF(Control!$C$16="Low (100 bar)",'Actual H2'!S84*Parameters!$C$28,IF(Control!$C$16="Medium (350 bar)",'Actual H2'!S84*Parameters!$C$27,IF(Control!$C$16="High (700 bar)",'Actual H2'!S84*Parameters!$C$26,0))))</f>
        <v>56.603773584905667</v>
      </c>
      <c r="T84" s="12">
        <f>IF(Control!$C$16="None",Parameters!$C$29,IF(Control!$C$16="Low (100 bar)",'Actual H2'!T84*Parameters!$C$28,IF(Control!$C$16="Medium (350 bar)",'Actual H2'!T84*Parameters!$C$27,IF(Control!$C$16="High (700 bar)",'Actual H2'!T84*Parameters!$C$26,0))))</f>
        <v>56.603773584905667</v>
      </c>
      <c r="U84" s="12">
        <f>IF(Control!$C$16="None",Parameters!$C$29,IF(Control!$C$16="Low (100 bar)",'Actual H2'!U84*Parameters!$C$28,IF(Control!$C$16="Medium (350 bar)",'Actual H2'!U84*Parameters!$C$27,IF(Control!$C$16="High (700 bar)",'Actual H2'!U84*Parameters!$C$26,0))))</f>
        <v>56.603773584905667</v>
      </c>
      <c r="V84" s="12">
        <f>IF(Control!$C$16="None",Parameters!$C$29,IF(Control!$C$16="Low (100 bar)",'Actual H2'!V84*Parameters!$C$28,IF(Control!$C$16="Medium (350 bar)",'Actual H2'!V84*Parameters!$C$27,IF(Control!$C$16="High (700 bar)",'Actual H2'!V84*Parameters!$C$26,0))))</f>
        <v>56.603773584905667</v>
      </c>
      <c r="W84" s="12">
        <f>IF(Control!$C$16="None",Parameters!$C$29,IF(Control!$C$16="Low (100 bar)",'Actual H2'!W84*Parameters!$C$28,IF(Control!$C$16="Medium (350 bar)",'Actual H2'!W84*Parameters!$C$27,IF(Control!$C$16="High (700 bar)",'Actual H2'!W84*Parameters!$C$26,0))))</f>
        <v>56.603773584905667</v>
      </c>
      <c r="X84" s="12">
        <f>IF(Control!$C$16="None",Parameters!$C$29,IF(Control!$C$16="Low (100 bar)",'Actual H2'!X84*Parameters!$C$28,IF(Control!$C$16="Medium (350 bar)",'Actual H2'!X84*Parameters!$C$27,IF(Control!$C$16="High (700 bar)",'Actual H2'!X84*Parameters!$C$26,0))))</f>
        <v>56.603773584905667</v>
      </c>
      <c r="Y84" s="12">
        <f>IF(Control!$C$16="None",Parameters!$C$29,IF(Control!$C$16="Low (100 bar)",'Actual H2'!Y84*Parameters!$C$28,IF(Control!$C$16="Medium (350 bar)",'Actual H2'!Y84*Parameters!$C$27,IF(Control!$C$16="High (700 bar)",'Actual H2'!Y84*Parameters!$C$26,0))))</f>
        <v>56.603773584905667</v>
      </c>
      <c r="Z84" s="12">
        <f>IF(Control!$C$16="None",Parameters!$C$29,IF(Control!$C$16="Low (100 bar)",'Actual H2'!Z84*Parameters!$C$28,IF(Control!$C$16="Medium (350 bar)",'Actual H2'!Z84*Parameters!$C$27,IF(Control!$C$16="High (700 bar)",'Actual H2'!Z84*Parameters!$C$26,0))))</f>
        <v>56.603773584905667</v>
      </c>
      <c r="AB84" s="7">
        <f t="shared" si="1"/>
        <v>1303.8249056603772</v>
      </c>
    </row>
    <row r="85" spans="2:28" x14ac:dyDescent="0.2">
      <c r="B85" s="6">
        <v>44279</v>
      </c>
      <c r="C85" s="12">
        <f>IF(Control!$C$16="None",Parameters!$C$29,IF(Control!$C$16="Low (100 bar)",'Actual H2'!C85*Parameters!$C$28,IF(Control!$C$16="Medium (350 bar)",'Actual H2'!C85*Parameters!$C$27,IF(Control!$C$16="High (700 bar)",'Actual H2'!C85*Parameters!$C$26,0))))</f>
        <v>56.603773584905667</v>
      </c>
      <c r="D85" s="12">
        <f>IF(Control!$C$16="None",Parameters!$C$29,IF(Control!$C$16="Low (100 bar)",'Actual H2'!D85*Parameters!$C$28,IF(Control!$C$16="Medium (350 bar)",'Actual H2'!D85*Parameters!$C$27,IF(Control!$C$16="High (700 bar)",'Actual H2'!D85*Parameters!$C$26,0))))</f>
        <v>56.603773584905667</v>
      </c>
      <c r="E85" s="12">
        <f>IF(Control!$C$16="None",Parameters!$C$29,IF(Control!$C$16="Low (100 bar)",'Actual H2'!E85*Parameters!$C$28,IF(Control!$C$16="Medium (350 bar)",'Actual H2'!E85*Parameters!$C$27,IF(Control!$C$16="High (700 bar)",'Actual H2'!E85*Parameters!$C$26,0))))</f>
        <v>55.20905660377359</v>
      </c>
      <c r="F85" s="12">
        <f>IF(Control!$C$16="None",Parameters!$C$29,IF(Control!$C$16="Low (100 bar)",'Actual H2'!F85*Parameters!$C$28,IF(Control!$C$16="Medium (350 bar)",'Actual H2'!F85*Parameters!$C$27,IF(Control!$C$16="High (700 bar)",'Actual H2'!F85*Parameters!$C$26,0))))</f>
        <v>52.437735849056594</v>
      </c>
      <c r="G85" s="12">
        <f>IF(Control!$C$16="None",Parameters!$C$29,IF(Control!$C$16="Low (100 bar)",'Actual H2'!G85*Parameters!$C$28,IF(Control!$C$16="Medium (350 bar)",'Actual H2'!G85*Parameters!$C$27,IF(Control!$C$16="High (700 bar)",'Actual H2'!G85*Parameters!$C$26,0))))</f>
        <v>45.518490566037741</v>
      </c>
      <c r="H85" s="12">
        <f>IF(Control!$C$16="None",Parameters!$C$29,IF(Control!$C$16="Low (100 bar)",'Actual H2'!H85*Parameters!$C$28,IF(Control!$C$16="Medium (350 bar)",'Actual H2'!H85*Parameters!$C$27,IF(Control!$C$16="High (700 bar)",'Actual H2'!H85*Parameters!$C$26,0))))</f>
        <v>40.102641509433965</v>
      </c>
      <c r="I85" s="12">
        <f>IF(Control!$C$16="None",Parameters!$C$29,IF(Control!$C$16="Low (100 bar)",'Actual H2'!I85*Parameters!$C$28,IF(Control!$C$16="Medium (350 bar)",'Actual H2'!I85*Parameters!$C$27,IF(Control!$C$16="High (700 bar)",'Actual H2'!I85*Parameters!$C$26,0))))</f>
        <v>35.139622641509433</v>
      </c>
      <c r="J85" s="12">
        <f>IF(Control!$C$16="None",Parameters!$C$29,IF(Control!$C$16="Low (100 bar)",'Actual H2'!J85*Parameters!$C$28,IF(Control!$C$16="Medium (350 bar)",'Actual H2'!J85*Parameters!$C$27,IF(Control!$C$16="High (700 bar)",'Actual H2'!J85*Parameters!$C$26,0))))</f>
        <v>26.916226415094343</v>
      </c>
      <c r="K85" s="12">
        <f>IF(Control!$C$16="None",Parameters!$C$29,IF(Control!$C$16="Low (100 bar)",'Actual H2'!K85*Parameters!$C$28,IF(Control!$C$16="Medium (350 bar)",'Actual H2'!K85*Parameters!$C$27,IF(Control!$C$16="High (700 bar)",'Actual H2'!K85*Parameters!$C$26,0))))</f>
        <v>29.334339622641508</v>
      </c>
      <c r="L85" s="12">
        <f>IF(Control!$C$16="None",Parameters!$C$29,IF(Control!$C$16="Low (100 bar)",'Actual H2'!L85*Parameters!$C$28,IF(Control!$C$16="Medium (350 bar)",'Actual H2'!L85*Parameters!$C$27,IF(Control!$C$16="High (700 bar)",'Actual H2'!L85*Parameters!$C$26,0))))</f>
        <v>44.812075471698115</v>
      </c>
      <c r="M85" s="12">
        <f>IF(Control!$C$16="None",Parameters!$C$29,IF(Control!$C$16="Low (100 bar)",'Actual H2'!M85*Parameters!$C$28,IF(Control!$C$16="Medium (350 bar)",'Actual H2'!M85*Parameters!$C$27,IF(Control!$C$16="High (700 bar)",'Actual H2'!M85*Parameters!$C$26,0))))</f>
        <v>50.064905660377356</v>
      </c>
      <c r="N85" s="12">
        <f>IF(Control!$C$16="None",Parameters!$C$29,IF(Control!$C$16="Low (100 bar)",'Actual H2'!N85*Parameters!$C$28,IF(Control!$C$16="Medium (350 bar)",'Actual H2'!N85*Parameters!$C$27,IF(Control!$C$16="High (700 bar)",'Actual H2'!N85*Parameters!$C$26,0))))</f>
        <v>52.890566037735852</v>
      </c>
      <c r="O85" s="12">
        <f>IF(Control!$C$16="None",Parameters!$C$29,IF(Control!$C$16="Low (100 bar)",'Actual H2'!O85*Parameters!$C$28,IF(Control!$C$16="Medium (350 bar)",'Actual H2'!O85*Parameters!$C$27,IF(Control!$C$16="High (700 bar)",'Actual H2'!O85*Parameters!$C$26,0))))</f>
        <v>55.218113207547177</v>
      </c>
      <c r="P85" s="12">
        <f>IF(Control!$C$16="None",Parameters!$C$29,IF(Control!$C$16="Low (100 bar)",'Actual H2'!P85*Parameters!$C$28,IF(Control!$C$16="Medium (350 bar)",'Actual H2'!P85*Parameters!$C$27,IF(Control!$C$16="High (700 bar)",'Actual H2'!P85*Parameters!$C$26,0))))</f>
        <v>56.603773584905667</v>
      </c>
      <c r="Q85" s="12">
        <f>IF(Control!$C$16="None",Parameters!$C$29,IF(Control!$C$16="Low (100 bar)",'Actual H2'!Q85*Parameters!$C$28,IF(Control!$C$16="Medium (350 bar)",'Actual H2'!Q85*Parameters!$C$27,IF(Control!$C$16="High (700 bar)",'Actual H2'!Q85*Parameters!$C$26,0))))</f>
        <v>56.603773584905667</v>
      </c>
      <c r="R85" s="12">
        <f>IF(Control!$C$16="None",Parameters!$C$29,IF(Control!$C$16="Low (100 bar)",'Actual H2'!R85*Parameters!$C$28,IF(Control!$C$16="Medium (350 bar)",'Actual H2'!R85*Parameters!$C$27,IF(Control!$C$16="High (700 bar)",'Actual H2'!R85*Parameters!$C$26,0))))</f>
        <v>56.603773584905667</v>
      </c>
      <c r="S85" s="12">
        <f>IF(Control!$C$16="None",Parameters!$C$29,IF(Control!$C$16="Low (100 bar)",'Actual H2'!S85*Parameters!$C$28,IF(Control!$C$16="Medium (350 bar)",'Actual H2'!S85*Parameters!$C$27,IF(Control!$C$16="High (700 bar)",'Actual H2'!S85*Parameters!$C$26,0))))</f>
        <v>56.603773584905667</v>
      </c>
      <c r="T85" s="12">
        <f>IF(Control!$C$16="None",Parameters!$C$29,IF(Control!$C$16="Low (100 bar)",'Actual H2'!T85*Parameters!$C$28,IF(Control!$C$16="Medium (350 bar)",'Actual H2'!T85*Parameters!$C$27,IF(Control!$C$16="High (700 bar)",'Actual H2'!T85*Parameters!$C$26,0))))</f>
        <v>56.603773584905667</v>
      </c>
      <c r="U85" s="12">
        <f>IF(Control!$C$16="None",Parameters!$C$29,IF(Control!$C$16="Low (100 bar)",'Actual H2'!U85*Parameters!$C$28,IF(Control!$C$16="Medium (350 bar)",'Actual H2'!U85*Parameters!$C$27,IF(Control!$C$16="High (700 bar)",'Actual H2'!U85*Parameters!$C$26,0))))</f>
        <v>56.603773584905667</v>
      </c>
      <c r="V85" s="12">
        <f>IF(Control!$C$16="None",Parameters!$C$29,IF(Control!$C$16="Low (100 bar)",'Actual H2'!V85*Parameters!$C$28,IF(Control!$C$16="Medium (350 bar)",'Actual H2'!V85*Parameters!$C$27,IF(Control!$C$16="High (700 bar)",'Actual H2'!V85*Parameters!$C$26,0))))</f>
        <v>56.603773584905667</v>
      </c>
      <c r="W85" s="12">
        <f>IF(Control!$C$16="None",Parameters!$C$29,IF(Control!$C$16="Low (100 bar)",'Actual H2'!W85*Parameters!$C$28,IF(Control!$C$16="Medium (350 bar)",'Actual H2'!W85*Parameters!$C$27,IF(Control!$C$16="High (700 bar)",'Actual H2'!W85*Parameters!$C$26,0))))</f>
        <v>56.603773584905667</v>
      </c>
      <c r="X85" s="12">
        <f>IF(Control!$C$16="None",Parameters!$C$29,IF(Control!$C$16="Low (100 bar)",'Actual H2'!X85*Parameters!$C$28,IF(Control!$C$16="Medium (350 bar)",'Actual H2'!X85*Parameters!$C$27,IF(Control!$C$16="High (700 bar)",'Actual H2'!X85*Parameters!$C$26,0))))</f>
        <v>56.603773584905667</v>
      </c>
      <c r="Y85" s="12">
        <f>IF(Control!$C$16="None",Parameters!$C$29,IF(Control!$C$16="Low (100 bar)",'Actual H2'!Y85*Parameters!$C$28,IF(Control!$C$16="Medium (350 bar)",'Actual H2'!Y85*Parameters!$C$27,IF(Control!$C$16="High (700 bar)",'Actual H2'!Y85*Parameters!$C$26,0))))</f>
        <v>56.603773584905667</v>
      </c>
      <c r="Z85" s="12">
        <f>IF(Control!$C$16="None",Parameters!$C$29,IF(Control!$C$16="Low (100 bar)",'Actual H2'!Z85*Parameters!$C$28,IF(Control!$C$16="Medium (350 bar)",'Actual H2'!Z85*Parameters!$C$27,IF(Control!$C$16="High (700 bar)",'Actual H2'!Z85*Parameters!$C$26,0))))</f>
        <v>53.334339622641515</v>
      </c>
      <c r="AB85" s="7">
        <f t="shared" si="1"/>
        <v>1220.2233962264149</v>
      </c>
    </row>
    <row r="86" spans="2:28" x14ac:dyDescent="0.2">
      <c r="B86" s="6">
        <v>44280</v>
      </c>
      <c r="C86" s="12">
        <f>IF(Control!$C$16="None",Parameters!$C$29,IF(Control!$C$16="Low (100 bar)",'Actual H2'!C86*Parameters!$C$28,IF(Control!$C$16="Medium (350 bar)",'Actual H2'!C86*Parameters!$C$27,IF(Control!$C$16="High (700 bar)",'Actual H2'!C86*Parameters!$C$26,0))))</f>
        <v>45.971320754716984</v>
      </c>
      <c r="D86" s="12">
        <f>IF(Control!$C$16="None",Parameters!$C$29,IF(Control!$C$16="Low (100 bar)",'Actual H2'!D86*Parameters!$C$28,IF(Control!$C$16="Medium (350 bar)",'Actual H2'!D86*Parameters!$C$27,IF(Control!$C$16="High (700 bar)",'Actual H2'!D86*Parameters!$C$26,0))))</f>
        <v>50.341132075471691</v>
      </c>
      <c r="E86" s="12">
        <f>IF(Control!$C$16="None",Parameters!$C$29,IF(Control!$C$16="Low (100 bar)",'Actual H2'!E86*Parameters!$C$28,IF(Control!$C$16="Medium (350 bar)",'Actual H2'!E86*Parameters!$C$27,IF(Control!$C$16="High (700 bar)",'Actual H2'!E86*Parameters!$C$26,0))))</f>
        <v>49.612075471698105</v>
      </c>
      <c r="F86" s="12">
        <f>IF(Control!$C$16="None",Parameters!$C$29,IF(Control!$C$16="Low (100 bar)",'Actual H2'!F86*Parameters!$C$28,IF(Control!$C$16="Medium (350 bar)",'Actual H2'!F86*Parameters!$C$27,IF(Control!$C$16="High (700 bar)",'Actual H2'!F86*Parameters!$C$26,0))))</f>
        <v>41.261886792452835</v>
      </c>
      <c r="G86" s="12">
        <f>IF(Control!$C$16="None",Parameters!$C$29,IF(Control!$C$16="Low (100 bar)",'Actual H2'!G86*Parameters!$C$28,IF(Control!$C$16="Medium (350 bar)",'Actual H2'!G86*Parameters!$C$27,IF(Control!$C$16="High (700 bar)",'Actual H2'!G86*Parameters!$C$26,0))))</f>
        <v>34.116226415094346</v>
      </c>
      <c r="H86" s="12">
        <f>IF(Control!$C$16="None",Parameters!$C$29,IF(Control!$C$16="Low (100 bar)",'Actual H2'!H86*Parameters!$C$28,IF(Control!$C$16="Medium (350 bar)",'Actual H2'!H86*Parameters!$C$27,IF(Control!$C$16="High (700 bar)",'Actual H2'!H86*Parameters!$C$26,0))))</f>
        <v>34.116226415094346</v>
      </c>
      <c r="I86" s="12">
        <f>IF(Control!$C$16="None",Parameters!$C$29,IF(Control!$C$16="Low (100 bar)",'Actual H2'!I86*Parameters!$C$28,IF(Control!$C$16="Medium (350 bar)",'Actual H2'!I86*Parameters!$C$27,IF(Control!$C$16="High (700 bar)",'Actual H2'!I86*Parameters!$C$26,0))))</f>
        <v>41.261886792452835</v>
      </c>
      <c r="J86" s="12">
        <f>IF(Control!$C$16="None",Parameters!$C$29,IF(Control!$C$16="Low (100 bar)",'Actual H2'!J86*Parameters!$C$28,IF(Control!$C$16="Medium (350 bar)",'Actual H2'!J86*Parameters!$C$27,IF(Control!$C$16="High (700 bar)",'Actual H2'!J86*Parameters!$C$26,0))))</f>
        <v>45.971320754716984</v>
      </c>
      <c r="K86" s="12">
        <f>IF(Control!$C$16="None",Parameters!$C$29,IF(Control!$C$16="Low (100 bar)",'Actual H2'!K86*Parameters!$C$28,IF(Control!$C$16="Medium (350 bar)",'Actual H2'!K86*Parameters!$C$27,IF(Control!$C$16="High (700 bar)",'Actual H2'!K86*Parameters!$C$26,0))))</f>
        <v>50.341132075471691</v>
      </c>
      <c r="L86" s="12">
        <f>IF(Control!$C$16="None",Parameters!$C$29,IF(Control!$C$16="Low (100 bar)",'Actual H2'!L86*Parameters!$C$28,IF(Control!$C$16="Medium (350 bar)",'Actual H2'!L86*Parameters!$C$27,IF(Control!$C$16="High (700 bar)",'Actual H2'!L86*Parameters!$C$26,0))))</f>
        <v>53.166792452830187</v>
      </c>
      <c r="M86" s="12">
        <f>IF(Control!$C$16="None",Parameters!$C$29,IF(Control!$C$16="Low (100 bar)",'Actual H2'!M86*Parameters!$C$28,IF(Control!$C$16="Medium (350 bar)",'Actual H2'!M86*Parameters!$C$27,IF(Control!$C$16="High (700 bar)",'Actual H2'!M86*Parameters!$C$26,0))))</f>
        <v>55.20905660377359</v>
      </c>
      <c r="N86" s="12">
        <f>IF(Control!$C$16="None",Parameters!$C$29,IF(Control!$C$16="Low (100 bar)",'Actual H2'!N86*Parameters!$C$28,IF(Control!$C$16="Medium (350 bar)",'Actual H2'!N86*Parameters!$C$27,IF(Control!$C$16="High (700 bar)",'Actual H2'!N86*Parameters!$C$26,0))))</f>
        <v>56.313962264150945</v>
      </c>
      <c r="O86" s="12">
        <f>IF(Control!$C$16="None",Parameters!$C$29,IF(Control!$C$16="Low (100 bar)",'Actual H2'!O86*Parameters!$C$28,IF(Control!$C$16="Medium (350 bar)",'Actual H2'!O86*Parameters!$C$27,IF(Control!$C$16="High (700 bar)",'Actual H2'!O86*Parameters!$C$26,0))))</f>
        <v>56.250566037735851</v>
      </c>
      <c r="P86" s="12">
        <f>IF(Control!$C$16="None",Parameters!$C$29,IF(Control!$C$16="Low (100 bar)",'Actual H2'!P86*Parameters!$C$28,IF(Control!$C$16="Medium (350 bar)",'Actual H2'!P86*Parameters!$C$27,IF(Control!$C$16="High (700 bar)",'Actual H2'!P86*Parameters!$C$26,0))))</f>
        <v>56.323018867924539</v>
      </c>
      <c r="Q86" s="12">
        <f>IF(Control!$C$16="None",Parameters!$C$29,IF(Control!$C$16="Low (100 bar)",'Actual H2'!Q86*Parameters!$C$28,IF(Control!$C$16="Medium (350 bar)",'Actual H2'!Q86*Parameters!$C$27,IF(Control!$C$16="High (700 bar)",'Actual H2'!Q86*Parameters!$C$26,0))))</f>
        <v>56.603773584905667</v>
      </c>
      <c r="R86" s="12">
        <f>IF(Control!$C$16="None",Parameters!$C$29,IF(Control!$C$16="Low (100 bar)",'Actual H2'!R86*Parameters!$C$28,IF(Control!$C$16="Medium (350 bar)",'Actual H2'!R86*Parameters!$C$27,IF(Control!$C$16="High (700 bar)",'Actual H2'!R86*Parameters!$C$26,0))))</f>
        <v>56.603773584905667</v>
      </c>
      <c r="S86" s="12">
        <f>IF(Control!$C$16="None",Parameters!$C$29,IF(Control!$C$16="Low (100 bar)",'Actual H2'!S86*Parameters!$C$28,IF(Control!$C$16="Medium (350 bar)",'Actual H2'!S86*Parameters!$C$27,IF(Control!$C$16="High (700 bar)",'Actual H2'!S86*Parameters!$C$26,0))))</f>
        <v>56.313962264150945</v>
      </c>
      <c r="T86" s="12">
        <f>IF(Control!$C$16="None",Parameters!$C$29,IF(Control!$C$16="Low (100 bar)",'Actual H2'!T86*Parameters!$C$28,IF(Control!$C$16="Medium (350 bar)",'Actual H2'!T86*Parameters!$C$27,IF(Control!$C$16="High (700 bar)",'Actual H2'!T86*Parameters!$C$26,0))))</f>
        <v>56.083018867924523</v>
      </c>
      <c r="U86" s="12">
        <f>IF(Control!$C$16="None",Parameters!$C$29,IF(Control!$C$16="Low (100 bar)",'Actual H2'!U86*Parameters!$C$28,IF(Control!$C$16="Medium (350 bar)",'Actual H2'!U86*Parameters!$C$27,IF(Control!$C$16="High (700 bar)",'Actual H2'!U86*Parameters!$C$26,0))))</f>
        <v>56.083018867924523</v>
      </c>
      <c r="V86" s="12">
        <f>IF(Control!$C$16="None",Parameters!$C$29,IF(Control!$C$16="Low (100 bar)",'Actual H2'!V86*Parameters!$C$28,IF(Control!$C$16="Medium (350 bar)",'Actual H2'!V86*Parameters!$C$27,IF(Control!$C$16="High (700 bar)",'Actual H2'!V86*Parameters!$C$26,0))))</f>
        <v>56.250566037735851</v>
      </c>
      <c r="W86" s="12">
        <f>IF(Control!$C$16="None",Parameters!$C$29,IF(Control!$C$16="Low (100 bar)",'Actual H2'!W86*Parameters!$C$28,IF(Control!$C$16="Medium (350 bar)",'Actual H2'!W86*Parameters!$C$27,IF(Control!$C$16="High (700 bar)",'Actual H2'!W86*Parameters!$C$26,0))))</f>
        <v>56.083018867924523</v>
      </c>
      <c r="X86" s="12">
        <f>IF(Control!$C$16="None",Parameters!$C$29,IF(Control!$C$16="Low (100 bar)",'Actual H2'!X86*Parameters!$C$28,IF(Control!$C$16="Medium (350 bar)",'Actual H2'!X86*Parameters!$C$27,IF(Control!$C$16="High (700 bar)",'Actual H2'!X86*Parameters!$C$26,0))))</f>
        <v>55.218113207547177</v>
      </c>
      <c r="Y86" s="12">
        <f>IF(Control!$C$16="None",Parameters!$C$29,IF(Control!$C$16="Low (100 bar)",'Actual H2'!Y86*Parameters!$C$28,IF(Control!$C$16="Medium (350 bar)",'Actual H2'!Y86*Parameters!$C$27,IF(Control!$C$16="High (700 bar)",'Actual H2'!Y86*Parameters!$C$26,0))))</f>
        <v>56.313962264150945</v>
      </c>
      <c r="Z86" s="12">
        <f>IF(Control!$C$16="None",Parameters!$C$29,IF(Control!$C$16="Low (100 bar)",'Actual H2'!Z86*Parameters!$C$28,IF(Control!$C$16="Medium (350 bar)",'Actual H2'!Z86*Parameters!$C$27,IF(Control!$C$16="High (700 bar)",'Actual H2'!Z86*Parameters!$C$26,0))))</f>
        <v>56.323018867924539</v>
      </c>
      <c r="AB86" s="7">
        <f t="shared" si="1"/>
        <v>1232.1328301886795</v>
      </c>
    </row>
    <row r="87" spans="2:28" x14ac:dyDescent="0.2">
      <c r="B87" s="6">
        <v>44281</v>
      </c>
      <c r="C87" s="12">
        <f>IF(Control!$C$16="None",Parameters!$C$29,IF(Control!$C$16="Low (100 bar)",'Actual H2'!C87*Parameters!$C$28,IF(Control!$C$16="Medium (350 bar)",'Actual H2'!C87*Parameters!$C$27,IF(Control!$C$16="High (700 bar)",'Actual H2'!C87*Parameters!$C$26,0))))</f>
        <v>56.083018867924523</v>
      </c>
      <c r="D87" s="12">
        <f>IF(Control!$C$16="None",Parameters!$C$29,IF(Control!$C$16="Low (100 bar)",'Actual H2'!D87*Parameters!$C$28,IF(Control!$C$16="Medium (350 bar)",'Actual H2'!D87*Parameters!$C$27,IF(Control!$C$16="High (700 bar)",'Actual H2'!D87*Parameters!$C$26,0))))</f>
        <v>56.313962264150945</v>
      </c>
      <c r="E87" s="12">
        <f>IF(Control!$C$16="None",Parameters!$C$29,IF(Control!$C$16="Low (100 bar)",'Actual H2'!E87*Parameters!$C$28,IF(Control!$C$16="Medium (350 bar)",'Actual H2'!E87*Parameters!$C$27,IF(Control!$C$16="High (700 bar)",'Actual H2'!E87*Parameters!$C$26,0))))</f>
        <v>56.313962264150945</v>
      </c>
      <c r="F87" s="12">
        <f>IF(Control!$C$16="None",Parameters!$C$29,IF(Control!$C$16="Low (100 bar)",'Actual H2'!F87*Parameters!$C$28,IF(Control!$C$16="Medium (350 bar)",'Actual H2'!F87*Parameters!$C$27,IF(Control!$C$16="High (700 bar)",'Actual H2'!F87*Parameters!$C$26,0))))</f>
        <v>45.971320754716984</v>
      </c>
      <c r="G87" s="12">
        <f>IF(Control!$C$16="None",Parameters!$C$29,IF(Control!$C$16="Low (100 bar)",'Actual H2'!G87*Parameters!$C$28,IF(Control!$C$16="Medium (350 bar)",'Actual H2'!G87*Parameters!$C$27,IF(Control!$C$16="High (700 bar)",'Actual H2'!G87*Parameters!$C$26,0))))</f>
        <v>35.139622641509433</v>
      </c>
      <c r="H87" s="12">
        <f>IF(Control!$C$16="None",Parameters!$C$29,IF(Control!$C$16="Low (100 bar)",'Actual H2'!H87*Parameters!$C$28,IF(Control!$C$16="Medium (350 bar)",'Actual H2'!H87*Parameters!$C$27,IF(Control!$C$16="High (700 bar)",'Actual H2'!H87*Parameters!$C$26,0))))</f>
        <v>28.156981132075465</v>
      </c>
      <c r="I87" s="12">
        <f>IF(Control!$C$16="None",Parameters!$C$29,IF(Control!$C$16="Low (100 bar)",'Actual H2'!I87*Parameters!$C$28,IF(Control!$C$16="Medium (350 bar)",'Actual H2'!I87*Parameters!$C$27,IF(Control!$C$16="High (700 bar)",'Actual H2'!I87*Parameters!$C$26,0))))</f>
        <v>29.334339622641508</v>
      </c>
      <c r="J87" s="12">
        <f>IF(Control!$C$16="None",Parameters!$C$29,IF(Control!$C$16="Low (100 bar)",'Actual H2'!J87*Parameters!$C$28,IF(Control!$C$16="Medium (350 bar)",'Actual H2'!J87*Parameters!$C$27,IF(Control!$C$16="High (700 bar)",'Actual H2'!J87*Parameters!$C$26,0))))</f>
        <v>34.116226415094346</v>
      </c>
      <c r="K87" s="12">
        <f>IF(Control!$C$16="None",Parameters!$C$29,IF(Control!$C$16="Low (100 bar)",'Actual H2'!K87*Parameters!$C$28,IF(Control!$C$16="Medium (350 bar)",'Actual H2'!K87*Parameters!$C$27,IF(Control!$C$16="High (700 bar)",'Actual H2'!K87*Parameters!$C$26,0))))</f>
        <v>35.846037735849059</v>
      </c>
      <c r="L87" s="12">
        <f>IF(Control!$C$16="None",Parameters!$C$29,IF(Control!$C$16="Low (100 bar)",'Actual H2'!L87*Parameters!$C$28,IF(Control!$C$16="Medium (350 bar)",'Actual H2'!L87*Parameters!$C$27,IF(Control!$C$16="High (700 bar)",'Actual H2'!L87*Parameters!$C$26,0))))</f>
        <v>41.261886792452835</v>
      </c>
      <c r="M87" s="12">
        <f>IF(Control!$C$16="None",Parameters!$C$29,IF(Control!$C$16="Low (100 bar)",'Actual H2'!M87*Parameters!$C$28,IF(Control!$C$16="Medium (350 bar)",'Actual H2'!M87*Parameters!$C$27,IF(Control!$C$16="High (700 bar)",'Actual H2'!M87*Parameters!$C$26,0))))</f>
        <v>52.890566037735852</v>
      </c>
      <c r="N87" s="12">
        <f>IF(Control!$C$16="None",Parameters!$C$29,IF(Control!$C$16="Low (100 bar)",'Actual H2'!N87*Parameters!$C$28,IF(Control!$C$16="Medium (350 bar)",'Actual H2'!N87*Parameters!$C$27,IF(Control!$C$16="High (700 bar)",'Actual H2'!N87*Parameters!$C$26,0))))</f>
        <v>56.323018867924539</v>
      </c>
      <c r="O87" s="12">
        <f>IF(Control!$C$16="None",Parameters!$C$29,IF(Control!$C$16="Low (100 bar)",'Actual H2'!O87*Parameters!$C$28,IF(Control!$C$16="Medium (350 bar)",'Actual H2'!O87*Parameters!$C$27,IF(Control!$C$16="High (700 bar)",'Actual H2'!O87*Parameters!$C$26,0))))</f>
        <v>56.603773584905667</v>
      </c>
      <c r="P87" s="12">
        <f>IF(Control!$C$16="None",Parameters!$C$29,IF(Control!$C$16="Low (100 bar)",'Actual H2'!P87*Parameters!$C$28,IF(Control!$C$16="Medium (350 bar)",'Actual H2'!P87*Parameters!$C$27,IF(Control!$C$16="High (700 bar)",'Actual H2'!P87*Parameters!$C$26,0))))</f>
        <v>56.603773584905667</v>
      </c>
      <c r="Q87" s="12">
        <f>IF(Control!$C$16="None",Parameters!$C$29,IF(Control!$C$16="Low (100 bar)",'Actual H2'!Q87*Parameters!$C$28,IF(Control!$C$16="Medium (350 bar)",'Actual H2'!Q87*Parameters!$C$27,IF(Control!$C$16="High (700 bar)",'Actual H2'!Q87*Parameters!$C$26,0))))</f>
        <v>56.603773584905667</v>
      </c>
      <c r="R87" s="12">
        <f>IF(Control!$C$16="None",Parameters!$C$29,IF(Control!$C$16="Low (100 bar)",'Actual H2'!R87*Parameters!$C$28,IF(Control!$C$16="Medium (350 bar)",'Actual H2'!R87*Parameters!$C$27,IF(Control!$C$16="High (700 bar)",'Actual H2'!R87*Parameters!$C$26,0))))</f>
        <v>56.603773584905667</v>
      </c>
      <c r="S87" s="12">
        <f>IF(Control!$C$16="None",Parameters!$C$29,IF(Control!$C$16="Low (100 bar)",'Actual H2'!S87*Parameters!$C$28,IF(Control!$C$16="Medium (350 bar)",'Actual H2'!S87*Parameters!$C$27,IF(Control!$C$16="High (700 bar)",'Actual H2'!S87*Parameters!$C$26,0))))</f>
        <v>55.20905660377359</v>
      </c>
      <c r="T87" s="12">
        <f>IF(Control!$C$16="None",Parameters!$C$29,IF(Control!$C$16="Low (100 bar)",'Actual H2'!T87*Parameters!$C$28,IF(Control!$C$16="Medium (350 bar)",'Actual H2'!T87*Parameters!$C$27,IF(Control!$C$16="High (700 bar)",'Actual H2'!T87*Parameters!$C$26,0))))</f>
        <v>50.508679245283012</v>
      </c>
      <c r="U87" s="12">
        <f>IF(Control!$C$16="None",Parameters!$C$29,IF(Control!$C$16="Low (100 bar)",'Actual H2'!U87*Parameters!$C$28,IF(Control!$C$16="Medium (350 bar)",'Actual H2'!U87*Parameters!$C$27,IF(Control!$C$16="High (700 bar)",'Actual H2'!U87*Parameters!$C$26,0))))</f>
        <v>49.612075471698105</v>
      </c>
      <c r="V87" s="12">
        <f>IF(Control!$C$16="None",Parameters!$C$29,IF(Control!$C$16="Low (100 bar)",'Actual H2'!V87*Parameters!$C$28,IF(Control!$C$16="Medium (350 bar)",'Actual H2'!V87*Parameters!$C$27,IF(Control!$C$16="High (700 bar)",'Actual H2'!V87*Parameters!$C$26,0))))</f>
        <v>45.971320754716984</v>
      </c>
      <c r="W87" s="12">
        <f>IF(Control!$C$16="None",Parameters!$C$29,IF(Control!$C$16="Low (100 bar)",'Actual H2'!W87*Parameters!$C$28,IF(Control!$C$16="Medium (350 bar)",'Actual H2'!W87*Parameters!$C$27,IF(Control!$C$16="High (700 bar)",'Actual H2'!W87*Parameters!$C$26,0))))</f>
        <v>39.079245283018864</v>
      </c>
      <c r="X87" s="12">
        <f>IF(Control!$C$16="None",Parameters!$C$29,IF(Control!$C$16="Low (100 bar)",'Actual H2'!X87*Parameters!$C$28,IF(Control!$C$16="Medium (350 bar)",'Actual H2'!X87*Parameters!$C$27,IF(Control!$C$16="High (700 bar)",'Actual H2'!X87*Parameters!$C$26,0))))</f>
        <v>32.938867924528296</v>
      </c>
      <c r="Y87" s="12">
        <f>IF(Control!$C$16="None",Parameters!$C$29,IF(Control!$C$16="Low (100 bar)",'Actual H2'!Y87*Parameters!$C$28,IF(Control!$C$16="Medium (350 bar)",'Actual H2'!Y87*Parameters!$C$27,IF(Control!$C$16="High (700 bar)",'Actual H2'!Y87*Parameters!$C$26,0))))</f>
        <v>29.334339622641508</v>
      </c>
      <c r="Z87" s="12">
        <f>IF(Control!$C$16="None",Parameters!$C$29,IF(Control!$C$16="Low (100 bar)",'Actual H2'!Z87*Parameters!$C$28,IF(Control!$C$16="Medium (350 bar)",'Actual H2'!Z87*Parameters!$C$27,IF(Control!$C$16="High (700 bar)",'Actual H2'!Z87*Parameters!$C$26,0))))</f>
        <v>29.334339622641508</v>
      </c>
      <c r="AB87" s="7">
        <f t="shared" si="1"/>
        <v>1086.1539622641508</v>
      </c>
    </row>
    <row r="88" spans="2:28" x14ac:dyDescent="0.2">
      <c r="B88" s="6">
        <v>44282</v>
      </c>
      <c r="C88" s="12">
        <f>IF(Control!$C$16="None",Parameters!$C$29,IF(Control!$C$16="Low (100 bar)",'Actual H2'!C88*Parameters!$C$28,IF(Control!$C$16="Medium (350 bar)",'Actual H2'!C88*Parameters!$C$27,IF(Control!$C$16="High (700 bar)",'Actual H2'!C88*Parameters!$C$26,0))))</f>
        <v>29.334339622641508</v>
      </c>
      <c r="D88" s="12">
        <f>IF(Control!$C$16="None",Parameters!$C$29,IF(Control!$C$16="Low (100 bar)",'Actual H2'!D88*Parameters!$C$28,IF(Control!$C$16="Medium (350 bar)",'Actual H2'!D88*Parameters!$C$27,IF(Control!$C$16="High (700 bar)",'Actual H2'!D88*Parameters!$C$26,0))))</f>
        <v>32.938867924528296</v>
      </c>
      <c r="E88" s="12">
        <f>IF(Control!$C$16="None",Parameters!$C$29,IF(Control!$C$16="Low (100 bar)",'Actual H2'!E88*Parameters!$C$28,IF(Control!$C$16="Medium (350 bar)",'Actual H2'!E88*Parameters!$C$27,IF(Control!$C$16="High (700 bar)",'Actual H2'!E88*Parameters!$C$26,0))))</f>
        <v>37.901886792452828</v>
      </c>
      <c r="F88" s="12">
        <f>IF(Control!$C$16="None",Parameters!$C$29,IF(Control!$C$16="Low (100 bar)",'Actual H2'!F88*Parameters!$C$28,IF(Control!$C$16="Medium (350 bar)",'Actual H2'!F88*Parameters!$C$27,IF(Control!$C$16="High (700 bar)",'Actual H2'!F88*Parameters!$C$26,0))))</f>
        <v>41.261886792452835</v>
      </c>
      <c r="G88" s="12">
        <f>IF(Control!$C$16="None",Parameters!$C$29,IF(Control!$C$16="Low (100 bar)",'Actual H2'!G88*Parameters!$C$28,IF(Control!$C$16="Medium (350 bar)",'Actual H2'!G88*Parameters!$C$27,IF(Control!$C$16="High (700 bar)",'Actual H2'!G88*Parameters!$C$26,0))))</f>
        <v>45.518490566037741</v>
      </c>
      <c r="H88" s="12">
        <f>IF(Control!$C$16="None",Parameters!$C$29,IF(Control!$C$16="Low (100 bar)",'Actual H2'!H88*Parameters!$C$28,IF(Control!$C$16="Medium (350 bar)",'Actual H2'!H88*Parameters!$C$27,IF(Control!$C$16="High (700 bar)",'Actual H2'!H88*Parameters!$C$26,0))))</f>
        <v>46.247547169811327</v>
      </c>
      <c r="I88" s="12">
        <f>IF(Control!$C$16="None",Parameters!$C$29,IF(Control!$C$16="Low (100 bar)",'Actual H2'!I88*Parameters!$C$28,IF(Control!$C$16="Medium (350 bar)",'Actual H2'!I88*Parameters!$C$27,IF(Control!$C$16="High (700 bar)",'Actual H2'!I88*Parameters!$C$26,0))))</f>
        <v>49.612075471698105</v>
      </c>
      <c r="J88" s="12">
        <f>IF(Control!$C$16="None",Parameters!$C$29,IF(Control!$C$16="Low (100 bar)",'Actual H2'!J88*Parameters!$C$28,IF(Control!$C$16="Medium (350 bar)",'Actual H2'!J88*Parameters!$C$27,IF(Control!$C$16="High (700 bar)",'Actual H2'!J88*Parameters!$C$26,0))))</f>
        <v>50.508679245283012</v>
      </c>
      <c r="K88" s="12">
        <f>IF(Control!$C$16="None",Parameters!$C$29,IF(Control!$C$16="Low (100 bar)",'Actual H2'!K88*Parameters!$C$28,IF(Control!$C$16="Medium (350 bar)",'Actual H2'!K88*Parameters!$C$27,IF(Control!$C$16="High (700 bar)",'Actual H2'!K88*Parameters!$C$26,0))))</f>
        <v>52.437735849056594</v>
      </c>
      <c r="L88" s="12">
        <f>IF(Control!$C$16="None",Parameters!$C$29,IF(Control!$C$16="Low (100 bar)",'Actual H2'!L88*Parameters!$C$28,IF(Control!$C$16="Medium (350 bar)",'Actual H2'!L88*Parameters!$C$27,IF(Control!$C$16="High (700 bar)",'Actual H2'!L88*Parameters!$C$26,0))))</f>
        <v>50.064905660377356</v>
      </c>
      <c r="M88" s="12">
        <f>IF(Control!$C$16="None",Parameters!$C$29,IF(Control!$C$16="Low (100 bar)",'Actual H2'!M88*Parameters!$C$28,IF(Control!$C$16="Medium (350 bar)",'Actual H2'!M88*Parameters!$C$27,IF(Control!$C$16="High (700 bar)",'Actual H2'!M88*Parameters!$C$26,0))))</f>
        <v>45.518490566037741</v>
      </c>
      <c r="N88" s="12">
        <f>IF(Control!$C$16="None",Parameters!$C$29,IF(Control!$C$16="Low (100 bar)",'Actual H2'!N88*Parameters!$C$28,IF(Control!$C$16="Medium (350 bar)",'Actual H2'!N88*Parameters!$C$27,IF(Control!$C$16="High (700 bar)",'Actual H2'!N88*Parameters!$C$26,0))))</f>
        <v>45.518490566037741</v>
      </c>
      <c r="O88" s="12">
        <f>IF(Control!$C$16="None",Parameters!$C$29,IF(Control!$C$16="Low (100 bar)",'Actual H2'!O88*Parameters!$C$28,IF(Control!$C$16="Medium (350 bar)",'Actual H2'!O88*Parameters!$C$27,IF(Control!$C$16="High (700 bar)",'Actual H2'!O88*Parameters!$C$26,0))))</f>
        <v>49.612075471698105</v>
      </c>
      <c r="P88" s="12">
        <f>IF(Control!$C$16="None",Parameters!$C$29,IF(Control!$C$16="Low (100 bar)",'Actual H2'!P88*Parameters!$C$28,IF(Control!$C$16="Medium (350 bar)",'Actual H2'!P88*Parameters!$C$27,IF(Control!$C$16="High (700 bar)",'Actual H2'!P88*Parameters!$C$26,0))))</f>
        <v>50.064905660377356</v>
      </c>
      <c r="Q88" s="12">
        <f>IF(Control!$C$16="None",Parameters!$C$29,IF(Control!$C$16="Low (100 bar)",'Actual H2'!Q88*Parameters!$C$28,IF(Control!$C$16="Medium (350 bar)",'Actual H2'!Q88*Parameters!$C$27,IF(Control!$C$16="High (700 bar)",'Actual H2'!Q88*Parameters!$C$26,0))))</f>
        <v>49.612075471698105</v>
      </c>
      <c r="R88" s="12">
        <f>IF(Control!$C$16="None",Parameters!$C$29,IF(Control!$C$16="Low (100 bar)",'Actual H2'!R88*Parameters!$C$28,IF(Control!$C$16="Medium (350 bar)",'Actual H2'!R88*Parameters!$C$27,IF(Control!$C$16="High (700 bar)",'Actual H2'!R88*Parameters!$C$26,0))))</f>
        <v>45.518490566037741</v>
      </c>
      <c r="S88" s="12">
        <f>IF(Control!$C$16="None",Parameters!$C$29,IF(Control!$C$16="Low (100 bar)",'Actual H2'!S88*Parameters!$C$28,IF(Control!$C$16="Medium (350 bar)",'Actual H2'!S88*Parameters!$C$27,IF(Control!$C$16="High (700 bar)",'Actual H2'!S88*Parameters!$C$26,0))))</f>
        <v>49.612075471698105</v>
      </c>
      <c r="T88" s="12">
        <f>IF(Control!$C$16="None",Parameters!$C$29,IF(Control!$C$16="Low (100 bar)",'Actual H2'!T88*Parameters!$C$28,IF(Control!$C$16="Medium (350 bar)",'Actual H2'!T88*Parameters!$C$27,IF(Control!$C$16="High (700 bar)",'Actual H2'!T88*Parameters!$C$26,0))))</f>
        <v>56.250566037735851</v>
      </c>
      <c r="U88" s="12">
        <f>IF(Control!$C$16="None",Parameters!$C$29,IF(Control!$C$16="Low (100 bar)",'Actual H2'!U88*Parameters!$C$28,IF(Control!$C$16="Medium (350 bar)",'Actual H2'!U88*Parameters!$C$27,IF(Control!$C$16="High (700 bar)",'Actual H2'!U88*Parameters!$C$26,0))))</f>
        <v>56.603773584905667</v>
      </c>
      <c r="V88" s="12">
        <f>IF(Control!$C$16="None",Parameters!$C$29,IF(Control!$C$16="Low (100 bar)",'Actual H2'!V88*Parameters!$C$28,IF(Control!$C$16="Medium (350 bar)",'Actual H2'!V88*Parameters!$C$27,IF(Control!$C$16="High (700 bar)",'Actual H2'!V88*Parameters!$C$26,0))))</f>
        <v>56.603773584905667</v>
      </c>
      <c r="W88" s="12">
        <f>IF(Control!$C$16="None",Parameters!$C$29,IF(Control!$C$16="Low (100 bar)",'Actual H2'!W88*Parameters!$C$28,IF(Control!$C$16="Medium (350 bar)",'Actual H2'!W88*Parameters!$C$27,IF(Control!$C$16="High (700 bar)",'Actual H2'!W88*Parameters!$C$26,0))))</f>
        <v>56.603773584905667</v>
      </c>
      <c r="X88" s="12">
        <f>IF(Control!$C$16="None",Parameters!$C$29,IF(Control!$C$16="Low (100 bar)",'Actual H2'!X88*Parameters!$C$28,IF(Control!$C$16="Medium (350 bar)",'Actual H2'!X88*Parameters!$C$27,IF(Control!$C$16="High (700 bar)",'Actual H2'!X88*Parameters!$C$26,0))))</f>
        <v>56.603773584905667</v>
      </c>
      <c r="Y88" s="12">
        <f>IF(Control!$C$16="None",Parameters!$C$29,IF(Control!$C$16="Low (100 bar)",'Actual H2'!Y88*Parameters!$C$28,IF(Control!$C$16="Medium (350 bar)",'Actual H2'!Y88*Parameters!$C$27,IF(Control!$C$16="High (700 bar)",'Actual H2'!Y88*Parameters!$C$26,0))))</f>
        <v>56.603773584905667</v>
      </c>
      <c r="Z88" s="12">
        <f>IF(Control!$C$16="None",Parameters!$C$29,IF(Control!$C$16="Low (100 bar)",'Actual H2'!Z88*Parameters!$C$28,IF(Control!$C$16="Medium (350 bar)",'Actual H2'!Z88*Parameters!$C$27,IF(Control!$C$16="High (700 bar)",'Actual H2'!Z88*Parameters!$C$26,0))))</f>
        <v>56.603773584905667</v>
      </c>
      <c r="AB88" s="7">
        <f t="shared" si="1"/>
        <v>1167.1562264150941</v>
      </c>
    </row>
    <row r="89" spans="2:28" x14ac:dyDescent="0.2">
      <c r="B89" s="6">
        <v>44283</v>
      </c>
      <c r="C89" s="12">
        <f>IF(Control!$C$16="None",Parameters!$C$29,IF(Control!$C$16="Low (100 bar)",'Actual H2'!C89*Parameters!$C$28,IF(Control!$C$16="Medium (350 bar)",'Actual H2'!C89*Parameters!$C$27,IF(Control!$C$16="High (700 bar)",'Actual H2'!C89*Parameters!$C$26,0))))</f>
        <v>56.603773584905667</v>
      </c>
      <c r="D89" s="12">
        <f>IF(Control!$C$16="None",Parameters!$C$29,IF(Control!$C$16="Low (100 bar)",'Actual H2'!D89*Parameters!$C$28,IF(Control!$C$16="Medium (350 bar)",'Actual H2'!D89*Parameters!$C$27,IF(Control!$C$16="High (700 bar)",'Actual H2'!D89*Parameters!$C$26,0))))</f>
        <v>56.603773584905667</v>
      </c>
      <c r="E89" s="12">
        <f>IF(Control!$C$16="None",Parameters!$C$29,IF(Control!$C$16="Low (100 bar)",'Actual H2'!E89*Parameters!$C$28,IF(Control!$C$16="Medium (350 bar)",'Actual H2'!E89*Parameters!$C$27,IF(Control!$C$16="High (700 bar)",'Actual H2'!E89*Parameters!$C$26,0))))</f>
        <v>56.603773584905667</v>
      </c>
      <c r="F89" s="12">
        <f>IF(Control!$C$16="None",Parameters!$C$29,IF(Control!$C$16="Low (100 bar)",'Actual H2'!F89*Parameters!$C$28,IF(Control!$C$16="Medium (350 bar)",'Actual H2'!F89*Parameters!$C$27,IF(Control!$C$16="High (700 bar)",'Actual H2'!F89*Parameters!$C$26,0))))</f>
        <v>56.603773584905667</v>
      </c>
      <c r="G89" s="12">
        <f>IF(Control!$C$16="None",Parameters!$C$29,IF(Control!$C$16="Low (100 bar)",'Actual H2'!G89*Parameters!$C$28,IF(Control!$C$16="Medium (350 bar)",'Actual H2'!G89*Parameters!$C$27,IF(Control!$C$16="High (700 bar)",'Actual H2'!G89*Parameters!$C$26,0))))</f>
        <v>56.603773584905667</v>
      </c>
      <c r="H89" s="12">
        <f>IF(Control!$C$16="None",Parameters!$C$29,IF(Control!$C$16="Low (100 bar)",'Actual H2'!H89*Parameters!$C$28,IF(Control!$C$16="Medium (350 bar)",'Actual H2'!H89*Parameters!$C$27,IF(Control!$C$16="High (700 bar)",'Actual H2'!H89*Parameters!$C$26,0))))</f>
        <v>56.603773584905667</v>
      </c>
      <c r="I89" s="12">
        <f>IF(Control!$C$16="None",Parameters!$C$29,IF(Control!$C$16="Low (100 bar)",'Actual H2'!I89*Parameters!$C$28,IF(Control!$C$16="Medium (350 bar)",'Actual H2'!I89*Parameters!$C$27,IF(Control!$C$16="High (700 bar)",'Actual H2'!I89*Parameters!$C$26,0))))</f>
        <v>56.603773584905667</v>
      </c>
      <c r="J89" s="12">
        <f>IF(Control!$C$16="None",Parameters!$C$29,IF(Control!$C$16="Low (100 bar)",'Actual H2'!J89*Parameters!$C$28,IF(Control!$C$16="Medium (350 bar)",'Actual H2'!J89*Parameters!$C$27,IF(Control!$C$16="High (700 bar)",'Actual H2'!J89*Parameters!$C$26,0))))</f>
        <v>56.603773584905667</v>
      </c>
      <c r="K89" s="12">
        <f>IF(Control!$C$16="None",Parameters!$C$29,IF(Control!$C$16="Low (100 bar)",'Actual H2'!K89*Parameters!$C$28,IF(Control!$C$16="Medium (350 bar)",'Actual H2'!K89*Parameters!$C$27,IF(Control!$C$16="High (700 bar)",'Actual H2'!K89*Parameters!$C$26,0))))</f>
        <v>56.603773584905667</v>
      </c>
      <c r="L89" s="12">
        <f>IF(Control!$C$16="None",Parameters!$C$29,IF(Control!$C$16="Low (100 bar)",'Actual H2'!L89*Parameters!$C$28,IF(Control!$C$16="Medium (350 bar)",'Actual H2'!L89*Parameters!$C$27,IF(Control!$C$16="High (700 bar)",'Actual H2'!L89*Parameters!$C$26,0))))</f>
        <v>56.603773584905667</v>
      </c>
      <c r="M89" s="12">
        <f>IF(Control!$C$16="None",Parameters!$C$29,IF(Control!$C$16="Low (100 bar)",'Actual H2'!M89*Parameters!$C$28,IF(Control!$C$16="Medium (350 bar)",'Actual H2'!M89*Parameters!$C$27,IF(Control!$C$16="High (700 bar)",'Actual H2'!M89*Parameters!$C$26,0))))</f>
        <v>56.603773584905667</v>
      </c>
      <c r="N89" s="12">
        <f>IF(Control!$C$16="None",Parameters!$C$29,IF(Control!$C$16="Low (100 bar)",'Actual H2'!N89*Parameters!$C$28,IF(Control!$C$16="Medium (350 bar)",'Actual H2'!N89*Parameters!$C$27,IF(Control!$C$16="High (700 bar)",'Actual H2'!N89*Parameters!$C$26,0))))</f>
        <v>56.603773584905667</v>
      </c>
      <c r="O89" s="12">
        <f>IF(Control!$C$16="None",Parameters!$C$29,IF(Control!$C$16="Low (100 bar)",'Actual H2'!O89*Parameters!$C$28,IF(Control!$C$16="Medium (350 bar)",'Actual H2'!O89*Parameters!$C$27,IF(Control!$C$16="High (700 bar)",'Actual H2'!O89*Parameters!$C$26,0))))</f>
        <v>55.145660377358496</v>
      </c>
      <c r="P89" s="12">
        <f>IF(Control!$C$16="None",Parameters!$C$29,IF(Control!$C$16="Low (100 bar)",'Actual H2'!P89*Parameters!$C$28,IF(Control!$C$16="Medium (350 bar)",'Actual H2'!P89*Parameters!$C$27,IF(Control!$C$16="High (700 bar)",'Actual H2'!P89*Parameters!$C$26,0))))</f>
        <v>55.145660377358496</v>
      </c>
      <c r="Q89" s="12">
        <f>IF(Control!$C$16="None",Parameters!$C$29,IF(Control!$C$16="Low (100 bar)",'Actual H2'!Q89*Parameters!$C$28,IF(Control!$C$16="Medium (350 bar)",'Actual H2'!Q89*Parameters!$C$27,IF(Control!$C$16="High (700 bar)",'Actual H2'!Q89*Parameters!$C$26,0))))</f>
        <v>52.437735849056594</v>
      </c>
      <c r="R89" s="12">
        <f>IF(Control!$C$16="None",Parameters!$C$29,IF(Control!$C$16="Low (100 bar)",'Actual H2'!R89*Parameters!$C$28,IF(Control!$C$16="Medium (350 bar)",'Actual H2'!R89*Parameters!$C$27,IF(Control!$C$16="High (700 bar)",'Actual H2'!R89*Parameters!$C$26,0))))</f>
        <v>45.518490566037741</v>
      </c>
      <c r="S89" s="12">
        <f>IF(Control!$C$16="None",Parameters!$C$29,IF(Control!$C$16="Low (100 bar)",'Actual H2'!S89*Parameters!$C$28,IF(Control!$C$16="Medium (350 bar)",'Actual H2'!S89*Parameters!$C$27,IF(Control!$C$16="High (700 bar)",'Actual H2'!S89*Parameters!$C$26,0))))</f>
        <v>54.701886792452825</v>
      </c>
      <c r="T89" s="12">
        <f>IF(Control!$C$16="None",Parameters!$C$29,IF(Control!$C$16="Low (100 bar)",'Actual H2'!T89*Parameters!$C$28,IF(Control!$C$16="Medium (350 bar)",'Actual H2'!T89*Parameters!$C$27,IF(Control!$C$16="High (700 bar)",'Actual H2'!T89*Parameters!$C$26,0))))</f>
        <v>56.603773584905667</v>
      </c>
      <c r="U89" s="12">
        <f>IF(Control!$C$16="None",Parameters!$C$29,IF(Control!$C$16="Low (100 bar)",'Actual H2'!U89*Parameters!$C$28,IF(Control!$C$16="Medium (350 bar)",'Actual H2'!U89*Parameters!$C$27,IF(Control!$C$16="High (700 bar)",'Actual H2'!U89*Parameters!$C$26,0))))</f>
        <v>56.603773584905667</v>
      </c>
      <c r="V89" s="12">
        <f>IF(Control!$C$16="None",Parameters!$C$29,IF(Control!$C$16="Low (100 bar)",'Actual H2'!V89*Parameters!$C$28,IF(Control!$C$16="Medium (350 bar)",'Actual H2'!V89*Parameters!$C$27,IF(Control!$C$16="High (700 bar)",'Actual H2'!V89*Parameters!$C$26,0))))</f>
        <v>56.603773584905667</v>
      </c>
      <c r="W89" s="12">
        <f>IF(Control!$C$16="None",Parameters!$C$29,IF(Control!$C$16="Low (100 bar)",'Actual H2'!W89*Parameters!$C$28,IF(Control!$C$16="Medium (350 bar)",'Actual H2'!W89*Parameters!$C$27,IF(Control!$C$16="High (700 bar)",'Actual H2'!W89*Parameters!$C$26,0))))</f>
        <v>56.603773584905667</v>
      </c>
      <c r="X89" s="12">
        <f>IF(Control!$C$16="None",Parameters!$C$29,IF(Control!$C$16="Low (100 bar)",'Actual H2'!X89*Parameters!$C$28,IF(Control!$C$16="Medium (350 bar)",'Actual H2'!X89*Parameters!$C$27,IF(Control!$C$16="High (700 bar)",'Actual H2'!X89*Parameters!$C$26,0))))</f>
        <v>56.603773584905667</v>
      </c>
      <c r="Y89" s="12">
        <f>IF(Control!$C$16="None",Parameters!$C$29,IF(Control!$C$16="Low (100 bar)",'Actual H2'!Y89*Parameters!$C$28,IF(Control!$C$16="Medium (350 bar)",'Actual H2'!Y89*Parameters!$C$27,IF(Control!$C$16="High (700 bar)",'Actual H2'!Y89*Parameters!$C$26,0))))</f>
        <v>56.603773584905667</v>
      </c>
      <c r="Z89" s="12">
        <f>IF(Control!$C$16="None",Parameters!$C$29,IF(Control!$C$16="Low (100 bar)",'Actual H2'!Z89*Parameters!$C$28,IF(Control!$C$16="Medium (350 bar)",'Actual H2'!Z89*Parameters!$C$27,IF(Control!$C$16="High (700 bar)",'Actual H2'!Z89*Parameters!$C$26,0))))</f>
        <v>56.603773584905667</v>
      </c>
      <c r="AB89" s="7">
        <f t="shared" si="1"/>
        <v>1338.4211320754714</v>
      </c>
    </row>
    <row r="90" spans="2:28" x14ac:dyDescent="0.2">
      <c r="B90" s="6">
        <v>44284</v>
      </c>
      <c r="C90" s="12">
        <f>IF(Control!$C$16="None",Parameters!$C$29,IF(Control!$C$16="Low (100 bar)",'Actual H2'!C90*Parameters!$C$28,IF(Control!$C$16="Medium (350 bar)",'Actual H2'!C90*Parameters!$C$27,IF(Control!$C$16="High (700 bar)",'Actual H2'!C90*Parameters!$C$26,0))))</f>
        <v>56.603773584905667</v>
      </c>
      <c r="D90" s="12">
        <f>IF(Control!$C$16="None",Parameters!$C$29,IF(Control!$C$16="Low (100 bar)",'Actual H2'!D90*Parameters!$C$28,IF(Control!$C$16="Medium (350 bar)",'Actual H2'!D90*Parameters!$C$27,IF(Control!$C$16="High (700 bar)",'Actual H2'!D90*Parameters!$C$26,0))))</f>
        <v>56.603773584905667</v>
      </c>
      <c r="E90" s="12">
        <f>IF(Control!$C$16="None",Parameters!$C$29,IF(Control!$C$16="Low (100 bar)",'Actual H2'!E90*Parameters!$C$28,IF(Control!$C$16="Medium (350 bar)",'Actual H2'!E90*Parameters!$C$27,IF(Control!$C$16="High (700 bar)",'Actual H2'!E90*Parameters!$C$26,0))))</f>
        <v>56.603773584905667</v>
      </c>
      <c r="F90" s="12">
        <f>IF(Control!$C$16="None",Parameters!$C$29,IF(Control!$C$16="Low (100 bar)",'Actual H2'!F90*Parameters!$C$28,IF(Control!$C$16="Medium (350 bar)",'Actual H2'!F90*Parameters!$C$27,IF(Control!$C$16="High (700 bar)",'Actual H2'!F90*Parameters!$C$26,0))))</f>
        <v>56.603773584905667</v>
      </c>
      <c r="G90" s="12">
        <f>IF(Control!$C$16="None",Parameters!$C$29,IF(Control!$C$16="Low (100 bar)",'Actual H2'!G90*Parameters!$C$28,IF(Control!$C$16="Medium (350 bar)",'Actual H2'!G90*Parameters!$C$27,IF(Control!$C$16="High (700 bar)",'Actual H2'!G90*Parameters!$C$26,0))))</f>
        <v>56.603773584905667</v>
      </c>
      <c r="H90" s="12">
        <f>IF(Control!$C$16="None",Parameters!$C$29,IF(Control!$C$16="Low (100 bar)",'Actual H2'!H90*Parameters!$C$28,IF(Control!$C$16="Medium (350 bar)",'Actual H2'!H90*Parameters!$C$27,IF(Control!$C$16="High (700 bar)",'Actual H2'!H90*Parameters!$C$26,0))))</f>
        <v>56.603773584905667</v>
      </c>
      <c r="I90" s="12">
        <f>IF(Control!$C$16="None",Parameters!$C$29,IF(Control!$C$16="Low (100 bar)",'Actual H2'!I90*Parameters!$C$28,IF(Control!$C$16="Medium (350 bar)",'Actual H2'!I90*Parameters!$C$27,IF(Control!$C$16="High (700 bar)",'Actual H2'!I90*Parameters!$C$26,0))))</f>
        <v>56.603773584905667</v>
      </c>
      <c r="J90" s="12">
        <f>IF(Control!$C$16="None",Parameters!$C$29,IF(Control!$C$16="Low (100 bar)",'Actual H2'!J90*Parameters!$C$28,IF(Control!$C$16="Medium (350 bar)",'Actual H2'!J90*Parameters!$C$27,IF(Control!$C$16="High (700 bar)",'Actual H2'!J90*Parameters!$C$26,0))))</f>
        <v>56.603773584905667</v>
      </c>
      <c r="K90" s="12">
        <f>IF(Control!$C$16="None",Parameters!$C$29,IF(Control!$C$16="Low (100 bar)",'Actual H2'!K90*Parameters!$C$28,IF(Control!$C$16="Medium (350 bar)",'Actual H2'!K90*Parameters!$C$27,IF(Control!$C$16="High (700 bar)",'Actual H2'!K90*Parameters!$C$26,0))))</f>
        <v>56.603773584905667</v>
      </c>
      <c r="L90" s="12">
        <f>IF(Control!$C$16="None",Parameters!$C$29,IF(Control!$C$16="Low (100 bar)",'Actual H2'!L90*Parameters!$C$28,IF(Control!$C$16="Medium (350 bar)",'Actual H2'!L90*Parameters!$C$27,IF(Control!$C$16="High (700 bar)",'Actual H2'!L90*Parameters!$C$26,0))))</f>
        <v>56.603773584905667</v>
      </c>
      <c r="M90" s="12">
        <f>IF(Control!$C$16="None",Parameters!$C$29,IF(Control!$C$16="Low (100 bar)",'Actual H2'!M90*Parameters!$C$28,IF(Control!$C$16="Medium (350 bar)",'Actual H2'!M90*Parameters!$C$27,IF(Control!$C$16="High (700 bar)",'Actual H2'!M90*Parameters!$C$26,0))))</f>
        <v>56.603773584905667</v>
      </c>
      <c r="N90" s="12">
        <f>IF(Control!$C$16="None",Parameters!$C$29,IF(Control!$C$16="Low (100 bar)",'Actual H2'!N90*Parameters!$C$28,IF(Control!$C$16="Medium (350 bar)",'Actual H2'!N90*Parameters!$C$27,IF(Control!$C$16="High (700 bar)",'Actual H2'!N90*Parameters!$C$26,0))))</f>
        <v>56.603773584905667</v>
      </c>
      <c r="O90" s="12">
        <f>IF(Control!$C$16="None",Parameters!$C$29,IF(Control!$C$16="Low (100 bar)",'Actual H2'!O90*Parameters!$C$28,IF(Control!$C$16="Medium (350 bar)",'Actual H2'!O90*Parameters!$C$27,IF(Control!$C$16="High (700 bar)",'Actual H2'!O90*Parameters!$C$26,0))))</f>
        <v>55.20905660377359</v>
      </c>
      <c r="P90" s="12">
        <f>IF(Control!$C$16="None",Parameters!$C$29,IF(Control!$C$16="Low (100 bar)",'Actual H2'!P90*Parameters!$C$28,IF(Control!$C$16="Medium (350 bar)",'Actual H2'!P90*Parameters!$C$27,IF(Control!$C$16="High (700 bar)",'Actual H2'!P90*Parameters!$C$26,0))))</f>
        <v>46.247547169811327</v>
      </c>
      <c r="Q90" s="12">
        <f>IF(Control!$C$16="None",Parameters!$C$29,IF(Control!$C$16="Low (100 bar)",'Actual H2'!Q90*Parameters!$C$28,IF(Control!$C$16="Medium (350 bar)",'Actual H2'!Q90*Parameters!$C$27,IF(Control!$C$16="High (700 bar)",'Actual H2'!Q90*Parameters!$C$26,0))))</f>
        <v>25.720754716981133</v>
      </c>
      <c r="R90" s="12">
        <f>IF(Control!$C$16="None",Parameters!$C$29,IF(Control!$C$16="Low (100 bar)",'Actual H2'!R90*Parameters!$C$28,IF(Control!$C$16="Medium (350 bar)",'Actual H2'!R90*Parameters!$C$27,IF(Control!$C$16="High (700 bar)",'Actual H2'!R90*Parameters!$C$26,0))))</f>
        <v>8.2641509433962259</v>
      </c>
      <c r="S90" s="12">
        <f>IF(Control!$C$16="None",Parameters!$C$29,IF(Control!$C$16="Low (100 bar)",'Actual H2'!S90*Parameters!$C$28,IF(Control!$C$16="Medium (350 bar)",'Actual H2'!S90*Parameters!$C$27,IF(Control!$C$16="High (700 bar)",'Actual H2'!S90*Parameters!$C$26,0))))</f>
        <v>6.090566037735849</v>
      </c>
      <c r="T90" s="12">
        <f>IF(Control!$C$16="None",Parameters!$C$29,IF(Control!$C$16="Low (100 bar)",'Actual H2'!T90*Parameters!$C$28,IF(Control!$C$16="Medium (350 bar)",'Actual H2'!T90*Parameters!$C$27,IF(Control!$C$16="High (700 bar)",'Actual H2'!T90*Parameters!$C$26,0))))</f>
        <v>20.513207547169809</v>
      </c>
      <c r="U90" s="12">
        <f>IF(Control!$C$16="None",Parameters!$C$29,IF(Control!$C$16="Low (100 bar)",'Actual H2'!U90*Parameters!$C$28,IF(Control!$C$16="Medium (350 bar)",'Actual H2'!U90*Parameters!$C$27,IF(Control!$C$16="High (700 bar)",'Actual H2'!U90*Parameters!$C$26,0))))</f>
        <v>49.612075471698105</v>
      </c>
      <c r="V90" s="12">
        <f>IF(Control!$C$16="None",Parameters!$C$29,IF(Control!$C$16="Low (100 bar)",'Actual H2'!V90*Parameters!$C$28,IF(Control!$C$16="Medium (350 bar)",'Actual H2'!V90*Parameters!$C$27,IF(Control!$C$16="High (700 bar)",'Actual H2'!V90*Parameters!$C$26,0))))</f>
        <v>56.603773584905667</v>
      </c>
      <c r="W90" s="12">
        <f>IF(Control!$C$16="None",Parameters!$C$29,IF(Control!$C$16="Low (100 bar)",'Actual H2'!W90*Parameters!$C$28,IF(Control!$C$16="Medium (350 bar)",'Actual H2'!W90*Parameters!$C$27,IF(Control!$C$16="High (700 bar)",'Actual H2'!W90*Parameters!$C$26,0))))</f>
        <v>56.603773584905667</v>
      </c>
      <c r="X90" s="12">
        <f>IF(Control!$C$16="None",Parameters!$C$29,IF(Control!$C$16="Low (100 bar)",'Actual H2'!X90*Parameters!$C$28,IF(Control!$C$16="Medium (350 bar)",'Actual H2'!X90*Parameters!$C$27,IF(Control!$C$16="High (700 bar)",'Actual H2'!X90*Parameters!$C$26,0))))</f>
        <v>56.603773584905667</v>
      </c>
      <c r="Y90" s="12">
        <f>IF(Control!$C$16="None",Parameters!$C$29,IF(Control!$C$16="Low (100 bar)",'Actual H2'!Y90*Parameters!$C$28,IF(Control!$C$16="Medium (350 bar)",'Actual H2'!Y90*Parameters!$C$27,IF(Control!$C$16="High (700 bar)",'Actual H2'!Y90*Parameters!$C$26,0))))</f>
        <v>56.603773584905667</v>
      </c>
      <c r="Z90" s="12">
        <f>IF(Control!$C$16="None",Parameters!$C$29,IF(Control!$C$16="Low (100 bar)",'Actual H2'!Z90*Parameters!$C$28,IF(Control!$C$16="Medium (350 bar)",'Actual H2'!Z90*Parameters!$C$27,IF(Control!$C$16="High (700 bar)",'Actual H2'!Z90*Parameters!$C$26,0))))</f>
        <v>56.603773584905667</v>
      </c>
      <c r="AB90" s="7">
        <f t="shared" si="1"/>
        <v>1173.921509433962</v>
      </c>
    </row>
    <row r="91" spans="2:28" x14ac:dyDescent="0.2">
      <c r="B91" s="6">
        <v>44285</v>
      </c>
      <c r="C91" s="12">
        <f>IF(Control!$C$16="None",Parameters!$C$29,IF(Control!$C$16="Low (100 bar)",'Actual H2'!C91*Parameters!$C$28,IF(Control!$C$16="Medium (350 bar)",'Actual H2'!C91*Parameters!$C$27,IF(Control!$C$16="High (700 bar)",'Actual H2'!C91*Parameters!$C$26,0))))</f>
        <v>56.603773584905667</v>
      </c>
      <c r="D91" s="12">
        <f>IF(Control!$C$16="None",Parameters!$C$29,IF(Control!$C$16="Low (100 bar)",'Actual H2'!D91*Parameters!$C$28,IF(Control!$C$16="Medium (350 bar)",'Actual H2'!D91*Parameters!$C$27,IF(Control!$C$16="High (700 bar)",'Actual H2'!D91*Parameters!$C$26,0))))</f>
        <v>56.603773584905667</v>
      </c>
      <c r="E91" s="12">
        <f>IF(Control!$C$16="None",Parameters!$C$29,IF(Control!$C$16="Low (100 bar)",'Actual H2'!E91*Parameters!$C$28,IF(Control!$C$16="Medium (350 bar)",'Actual H2'!E91*Parameters!$C$27,IF(Control!$C$16="High (700 bar)",'Actual H2'!E91*Parameters!$C$26,0))))</f>
        <v>56.603773584905667</v>
      </c>
      <c r="F91" s="12">
        <f>IF(Control!$C$16="None",Parameters!$C$29,IF(Control!$C$16="Low (100 bar)",'Actual H2'!F91*Parameters!$C$28,IF(Control!$C$16="Medium (350 bar)",'Actual H2'!F91*Parameters!$C$27,IF(Control!$C$16="High (700 bar)",'Actual H2'!F91*Parameters!$C$26,0))))</f>
        <v>56.603773584905667</v>
      </c>
      <c r="G91" s="12">
        <f>IF(Control!$C$16="None",Parameters!$C$29,IF(Control!$C$16="Low (100 bar)",'Actual H2'!G91*Parameters!$C$28,IF(Control!$C$16="Medium (350 bar)",'Actual H2'!G91*Parameters!$C$27,IF(Control!$C$16="High (700 bar)",'Actual H2'!G91*Parameters!$C$26,0))))</f>
        <v>56.603773584905667</v>
      </c>
      <c r="H91" s="12">
        <f>IF(Control!$C$16="None",Parameters!$C$29,IF(Control!$C$16="Low (100 bar)",'Actual H2'!H91*Parameters!$C$28,IF(Control!$C$16="Medium (350 bar)",'Actual H2'!H91*Parameters!$C$27,IF(Control!$C$16="High (700 bar)",'Actual H2'!H91*Parameters!$C$26,0))))</f>
        <v>56.603773584905667</v>
      </c>
      <c r="I91" s="12">
        <f>IF(Control!$C$16="None",Parameters!$C$29,IF(Control!$C$16="Low (100 bar)",'Actual H2'!I91*Parameters!$C$28,IF(Control!$C$16="Medium (350 bar)",'Actual H2'!I91*Parameters!$C$27,IF(Control!$C$16="High (700 bar)",'Actual H2'!I91*Parameters!$C$26,0))))</f>
        <v>56.603773584905667</v>
      </c>
      <c r="J91" s="12">
        <f>IF(Control!$C$16="None",Parameters!$C$29,IF(Control!$C$16="Low (100 bar)",'Actual H2'!J91*Parameters!$C$28,IF(Control!$C$16="Medium (350 bar)",'Actual H2'!J91*Parameters!$C$27,IF(Control!$C$16="High (700 bar)",'Actual H2'!J91*Parameters!$C$26,0))))</f>
        <v>56.603773584905667</v>
      </c>
      <c r="K91" s="12">
        <f>IF(Control!$C$16="None",Parameters!$C$29,IF(Control!$C$16="Low (100 bar)",'Actual H2'!K91*Parameters!$C$28,IF(Control!$C$16="Medium (350 bar)",'Actual H2'!K91*Parameters!$C$27,IF(Control!$C$16="High (700 bar)",'Actual H2'!K91*Parameters!$C$26,0))))</f>
        <v>56.603773584905667</v>
      </c>
      <c r="L91" s="12">
        <f>IF(Control!$C$16="None",Parameters!$C$29,IF(Control!$C$16="Low (100 bar)",'Actual H2'!L91*Parameters!$C$28,IF(Control!$C$16="Medium (350 bar)",'Actual H2'!L91*Parameters!$C$27,IF(Control!$C$16="High (700 bar)",'Actual H2'!L91*Parameters!$C$26,0))))</f>
        <v>56.603773584905667</v>
      </c>
      <c r="M91" s="12">
        <f>IF(Control!$C$16="None",Parameters!$C$29,IF(Control!$C$16="Low (100 bar)",'Actual H2'!M91*Parameters!$C$28,IF(Control!$C$16="Medium (350 bar)",'Actual H2'!M91*Parameters!$C$27,IF(Control!$C$16="High (700 bar)",'Actual H2'!M91*Parameters!$C$26,0))))</f>
        <v>56.603773584905667</v>
      </c>
      <c r="N91" s="12">
        <f>IF(Control!$C$16="None",Parameters!$C$29,IF(Control!$C$16="Low (100 bar)",'Actual H2'!N91*Parameters!$C$28,IF(Control!$C$16="Medium (350 bar)",'Actual H2'!N91*Parameters!$C$27,IF(Control!$C$16="High (700 bar)",'Actual H2'!N91*Parameters!$C$26,0))))</f>
        <v>56.603773584905667</v>
      </c>
      <c r="O91" s="12">
        <f>IF(Control!$C$16="None",Parameters!$C$29,IF(Control!$C$16="Low (100 bar)",'Actual H2'!O91*Parameters!$C$28,IF(Control!$C$16="Medium (350 bar)",'Actual H2'!O91*Parameters!$C$27,IF(Control!$C$16="High (700 bar)",'Actual H2'!O91*Parameters!$C$26,0))))</f>
        <v>56.603773584905667</v>
      </c>
      <c r="P91" s="12">
        <f>IF(Control!$C$16="None",Parameters!$C$29,IF(Control!$C$16="Low (100 bar)",'Actual H2'!P91*Parameters!$C$28,IF(Control!$C$16="Medium (350 bar)",'Actual H2'!P91*Parameters!$C$27,IF(Control!$C$16="High (700 bar)",'Actual H2'!P91*Parameters!$C$26,0))))</f>
        <v>56.313962264150945</v>
      </c>
      <c r="Q91" s="12">
        <f>IF(Control!$C$16="None",Parameters!$C$29,IF(Control!$C$16="Low (100 bar)",'Actual H2'!Q91*Parameters!$C$28,IF(Control!$C$16="Medium (350 bar)",'Actual H2'!Q91*Parameters!$C$27,IF(Control!$C$16="High (700 bar)",'Actual H2'!Q91*Parameters!$C$26,0))))</f>
        <v>55.145660377358496</v>
      </c>
      <c r="R91" s="12">
        <f>IF(Control!$C$16="None",Parameters!$C$29,IF(Control!$C$16="Low (100 bar)",'Actual H2'!R91*Parameters!$C$28,IF(Control!$C$16="Medium (350 bar)",'Actual H2'!R91*Parameters!$C$27,IF(Control!$C$16="High (700 bar)",'Actual H2'!R91*Parameters!$C$26,0))))</f>
        <v>50.341132075471691</v>
      </c>
      <c r="S91" s="12">
        <f>IF(Control!$C$16="None",Parameters!$C$29,IF(Control!$C$16="Low (100 bar)",'Actual H2'!S91*Parameters!$C$28,IF(Control!$C$16="Medium (350 bar)",'Actual H2'!S91*Parameters!$C$27,IF(Control!$C$16="High (700 bar)",'Actual H2'!S91*Parameters!$C$26,0))))</f>
        <v>35.846037735849059</v>
      </c>
      <c r="T91" s="12">
        <f>IF(Control!$C$16="None",Parameters!$C$29,IF(Control!$C$16="Low (100 bar)",'Actual H2'!T91*Parameters!$C$28,IF(Control!$C$16="Medium (350 bar)",'Actual H2'!T91*Parameters!$C$27,IF(Control!$C$16="High (700 bar)",'Actual H2'!T91*Parameters!$C$26,0))))</f>
        <v>14.390943396226419</v>
      </c>
      <c r="U91" s="12">
        <f>IF(Control!$C$16="None",Parameters!$C$29,IF(Control!$C$16="Low (100 bar)",'Actual H2'!U91*Parameters!$C$28,IF(Control!$C$16="Medium (350 bar)",'Actual H2'!U91*Parameters!$C$27,IF(Control!$C$16="High (700 bar)",'Actual H2'!U91*Parameters!$C$26,0))))</f>
        <v>4.3154716981132077</v>
      </c>
      <c r="V91" s="12">
        <f>IF(Control!$C$16="None",Parameters!$C$29,IF(Control!$C$16="Low (100 bar)",'Actual H2'!V91*Parameters!$C$28,IF(Control!$C$16="Medium (350 bar)",'Actual H2'!V91*Parameters!$C$27,IF(Control!$C$16="High (700 bar)",'Actual H2'!V91*Parameters!$C$26,0))))</f>
        <v>6.6339622641509433</v>
      </c>
      <c r="W91" s="12">
        <f>IF(Control!$C$16="None",Parameters!$C$29,IF(Control!$C$16="Low (100 bar)",'Actual H2'!W91*Parameters!$C$28,IF(Control!$C$16="Medium (350 bar)",'Actual H2'!W91*Parameters!$C$27,IF(Control!$C$16="High (700 bar)",'Actual H2'!W91*Parameters!$C$26,0))))</f>
        <v>15.939622641509436</v>
      </c>
      <c r="X91" s="12">
        <f>IF(Control!$C$16="None",Parameters!$C$29,IF(Control!$C$16="Low (100 bar)",'Actual H2'!X91*Parameters!$C$28,IF(Control!$C$16="Medium (350 bar)",'Actual H2'!X91*Parameters!$C$27,IF(Control!$C$16="High (700 bar)",'Actual H2'!X91*Parameters!$C$26,0))))</f>
        <v>31.698113207547166</v>
      </c>
      <c r="Y91" s="12">
        <f>IF(Control!$C$16="None",Parameters!$C$29,IF(Control!$C$16="Low (100 bar)",'Actual H2'!Y91*Parameters!$C$28,IF(Control!$C$16="Medium (350 bar)",'Actual H2'!Y91*Parameters!$C$27,IF(Control!$C$16="High (700 bar)",'Actual H2'!Y91*Parameters!$C$26,0))))</f>
        <v>41.261886792452835</v>
      </c>
      <c r="Z91" s="12">
        <f>IF(Control!$C$16="None",Parameters!$C$29,IF(Control!$C$16="Low (100 bar)",'Actual H2'!Z91*Parameters!$C$28,IF(Control!$C$16="Medium (350 bar)",'Actual H2'!Z91*Parameters!$C$27,IF(Control!$C$16="High (700 bar)",'Actual H2'!Z91*Parameters!$C$26,0))))</f>
        <v>45.971320754716984</v>
      </c>
      <c r="AB91" s="7">
        <f t="shared" si="1"/>
        <v>1093.7071698113207</v>
      </c>
    </row>
    <row r="92" spans="2:28" x14ac:dyDescent="0.2">
      <c r="B92" s="6">
        <v>44286</v>
      </c>
      <c r="C92" s="12">
        <f>IF(Control!$C$16="None",Parameters!$C$29,IF(Control!$C$16="Low (100 bar)",'Actual H2'!C92*Parameters!$C$28,IF(Control!$C$16="Medium (350 bar)",'Actual H2'!C92*Parameters!$C$27,IF(Control!$C$16="High (700 bar)",'Actual H2'!C92*Parameters!$C$26,0))))</f>
        <v>46.247547169811327</v>
      </c>
      <c r="D92" s="12">
        <f>IF(Control!$C$16="None",Parameters!$C$29,IF(Control!$C$16="Low (100 bar)",'Actual H2'!D92*Parameters!$C$28,IF(Control!$C$16="Medium (350 bar)",'Actual H2'!D92*Parameters!$C$27,IF(Control!$C$16="High (700 bar)",'Actual H2'!D92*Parameters!$C$26,0))))</f>
        <v>46.247547169811327</v>
      </c>
      <c r="E92" s="12">
        <f>IF(Control!$C$16="None",Parameters!$C$29,IF(Control!$C$16="Low (100 bar)",'Actual H2'!E92*Parameters!$C$28,IF(Control!$C$16="Medium (350 bar)",'Actual H2'!E92*Parameters!$C$27,IF(Control!$C$16="High (700 bar)",'Actual H2'!E92*Parameters!$C$26,0))))</f>
        <v>49.612075471698105</v>
      </c>
      <c r="F92" s="12">
        <f>IF(Control!$C$16="None",Parameters!$C$29,IF(Control!$C$16="Low (100 bar)",'Actual H2'!F92*Parameters!$C$28,IF(Control!$C$16="Medium (350 bar)",'Actual H2'!F92*Parameters!$C$27,IF(Control!$C$16="High (700 bar)",'Actual H2'!F92*Parameters!$C$26,0))))</f>
        <v>50.508679245283012</v>
      </c>
      <c r="G92" s="12">
        <f>IF(Control!$C$16="None",Parameters!$C$29,IF(Control!$C$16="Low (100 bar)",'Actual H2'!G92*Parameters!$C$28,IF(Control!$C$16="Medium (350 bar)",'Actual H2'!G92*Parameters!$C$27,IF(Control!$C$16="High (700 bar)",'Actual H2'!G92*Parameters!$C$26,0))))</f>
        <v>55.145660377358496</v>
      </c>
      <c r="H92" s="12">
        <f>IF(Control!$C$16="None",Parameters!$C$29,IF(Control!$C$16="Low (100 bar)",'Actual H2'!H92*Parameters!$C$28,IF(Control!$C$16="Medium (350 bar)",'Actual H2'!H92*Parameters!$C$27,IF(Control!$C$16="High (700 bar)",'Actual H2'!H92*Parameters!$C$26,0))))</f>
        <v>56.603773584905667</v>
      </c>
      <c r="I92" s="12">
        <f>IF(Control!$C$16="None",Parameters!$C$29,IF(Control!$C$16="Low (100 bar)",'Actual H2'!I92*Parameters!$C$28,IF(Control!$C$16="Medium (350 bar)",'Actual H2'!I92*Parameters!$C$27,IF(Control!$C$16="High (700 bar)",'Actual H2'!I92*Parameters!$C$26,0))))</f>
        <v>56.603773584905667</v>
      </c>
      <c r="J92" s="12">
        <f>IF(Control!$C$16="None",Parameters!$C$29,IF(Control!$C$16="Low (100 bar)",'Actual H2'!J92*Parameters!$C$28,IF(Control!$C$16="Medium (350 bar)",'Actual H2'!J92*Parameters!$C$27,IF(Control!$C$16="High (700 bar)",'Actual H2'!J92*Parameters!$C$26,0))))</f>
        <v>56.603773584905667</v>
      </c>
      <c r="K92" s="12">
        <f>IF(Control!$C$16="None",Parameters!$C$29,IF(Control!$C$16="Low (100 bar)",'Actual H2'!K92*Parameters!$C$28,IF(Control!$C$16="Medium (350 bar)",'Actual H2'!K92*Parameters!$C$27,IF(Control!$C$16="High (700 bar)",'Actual H2'!K92*Parameters!$C$26,0))))</f>
        <v>56.603773584905667</v>
      </c>
      <c r="L92" s="12">
        <f>IF(Control!$C$16="None",Parameters!$C$29,IF(Control!$C$16="Low (100 bar)",'Actual H2'!L92*Parameters!$C$28,IF(Control!$C$16="Medium (350 bar)",'Actual H2'!L92*Parameters!$C$27,IF(Control!$C$16="High (700 bar)",'Actual H2'!L92*Parameters!$C$26,0))))</f>
        <v>56.603773584905667</v>
      </c>
      <c r="M92" s="12">
        <f>IF(Control!$C$16="None",Parameters!$C$29,IF(Control!$C$16="Low (100 bar)",'Actual H2'!M92*Parameters!$C$28,IF(Control!$C$16="Medium (350 bar)",'Actual H2'!M92*Parameters!$C$27,IF(Control!$C$16="High (700 bar)",'Actual H2'!M92*Parameters!$C$26,0))))</f>
        <v>56.603773584905667</v>
      </c>
      <c r="N92" s="12">
        <f>IF(Control!$C$16="None",Parameters!$C$29,IF(Control!$C$16="Low (100 bar)",'Actual H2'!N92*Parameters!$C$28,IF(Control!$C$16="Medium (350 bar)",'Actual H2'!N92*Parameters!$C$27,IF(Control!$C$16="High (700 bar)",'Actual H2'!N92*Parameters!$C$26,0))))</f>
        <v>56.603773584905667</v>
      </c>
      <c r="O92" s="12">
        <f>IF(Control!$C$16="None",Parameters!$C$29,IF(Control!$C$16="Low (100 bar)",'Actual H2'!O92*Parameters!$C$28,IF(Control!$C$16="Medium (350 bar)",'Actual H2'!O92*Parameters!$C$27,IF(Control!$C$16="High (700 bar)",'Actual H2'!O92*Parameters!$C$26,0))))</f>
        <v>56.323018867924539</v>
      </c>
      <c r="P92" s="12">
        <f>IF(Control!$C$16="None",Parameters!$C$29,IF(Control!$C$16="Low (100 bar)",'Actual H2'!P92*Parameters!$C$28,IF(Control!$C$16="Medium (350 bar)",'Actual H2'!P92*Parameters!$C$27,IF(Control!$C$16="High (700 bar)",'Actual H2'!P92*Parameters!$C$26,0))))</f>
        <v>55.145660377358496</v>
      </c>
      <c r="Q92" s="12">
        <f>IF(Control!$C$16="None",Parameters!$C$29,IF(Control!$C$16="Low (100 bar)",'Actual H2'!Q92*Parameters!$C$28,IF(Control!$C$16="Medium (350 bar)",'Actual H2'!Q92*Parameters!$C$27,IF(Control!$C$16="High (700 bar)",'Actual H2'!Q92*Parameters!$C$26,0))))</f>
        <v>52.437735849056594</v>
      </c>
      <c r="R92" s="12">
        <f>IF(Control!$C$16="None",Parameters!$C$29,IF(Control!$C$16="Low (100 bar)",'Actual H2'!R92*Parameters!$C$28,IF(Control!$C$16="Medium (350 bar)",'Actual H2'!R92*Parameters!$C$27,IF(Control!$C$16="High (700 bar)",'Actual H2'!R92*Parameters!$C$26,0))))</f>
        <v>46.247547169811327</v>
      </c>
      <c r="S92" s="12">
        <f>IF(Control!$C$16="None",Parameters!$C$29,IF(Control!$C$16="Low (100 bar)",'Actual H2'!S92*Parameters!$C$28,IF(Control!$C$16="Medium (350 bar)",'Actual H2'!S92*Parameters!$C$27,IF(Control!$C$16="High (700 bar)",'Actual H2'!S92*Parameters!$C$26,0))))</f>
        <v>44.812075471698115</v>
      </c>
      <c r="T92" s="12">
        <f>IF(Control!$C$16="None",Parameters!$C$29,IF(Control!$C$16="Low (100 bar)",'Actual H2'!T92*Parameters!$C$28,IF(Control!$C$16="Medium (350 bar)",'Actual H2'!T92*Parameters!$C$27,IF(Control!$C$16="High (700 bar)",'Actual H2'!T92*Parameters!$C$26,0))))</f>
        <v>41.261886792452835</v>
      </c>
      <c r="U92" s="12">
        <f>IF(Control!$C$16="None",Parameters!$C$29,IF(Control!$C$16="Low (100 bar)",'Actual H2'!U92*Parameters!$C$28,IF(Control!$C$16="Medium (350 bar)",'Actual H2'!U92*Parameters!$C$27,IF(Control!$C$16="High (700 bar)",'Actual H2'!U92*Parameters!$C$26,0))))</f>
        <v>40.102641509433965</v>
      </c>
      <c r="V92" s="12">
        <f>IF(Control!$C$16="None",Parameters!$C$29,IF(Control!$C$16="Low (100 bar)",'Actual H2'!V92*Parameters!$C$28,IF(Control!$C$16="Medium (350 bar)",'Actual H2'!V92*Parameters!$C$27,IF(Control!$C$16="High (700 bar)",'Actual H2'!V92*Parameters!$C$26,0))))</f>
        <v>40.809056603773584</v>
      </c>
      <c r="W92" s="12">
        <f>IF(Control!$C$16="None",Parameters!$C$29,IF(Control!$C$16="Low (100 bar)",'Actual H2'!W92*Parameters!$C$28,IF(Control!$C$16="Medium (350 bar)",'Actual H2'!W92*Parameters!$C$27,IF(Control!$C$16="High (700 bar)",'Actual H2'!W92*Parameters!$C$26,0))))</f>
        <v>37.901886792452828</v>
      </c>
      <c r="X92" s="12">
        <f>IF(Control!$C$16="None",Parameters!$C$29,IF(Control!$C$16="Low (100 bar)",'Actual H2'!X92*Parameters!$C$28,IF(Control!$C$16="Medium (350 bar)",'Actual H2'!X92*Parameters!$C$27,IF(Control!$C$16="High (700 bar)",'Actual H2'!X92*Parameters!$C$26,0))))</f>
        <v>35.139622641509433</v>
      </c>
      <c r="Y92" s="12">
        <f>IF(Control!$C$16="None",Parameters!$C$29,IF(Control!$C$16="Low (100 bar)",'Actual H2'!Y92*Parameters!$C$28,IF(Control!$C$16="Medium (350 bar)",'Actual H2'!Y92*Parameters!$C$27,IF(Control!$C$16="High (700 bar)",'Actual H2'!Y92*Parameters!$C$26,0))))</f>
        <v>26.916226415094343</v>
      </c>
      <c r="Z92" s="12">
        <f>IF(Control!$C$16="None",Parameters!$C$29,IF(Control!$C$16="Low (100 bar)",'Actual H2'!Z92*Parameters!$C$28,IF(Control!$C$16="Medium (350 bar)",'Actual H2'!Z92*Parameters!$C$27,IF(Control!$C$16="High (700 bar)",'Actual H2'!Z92*Parameters!$C$26,0))))</f>
        <v>17.769056603773585</v>
      </c>
      <c r="AB92" s="7">
        <f t="shared" si="1"/>
        <v>1138.8543396226416</v>
      </c>
    </row>
    <row r="93" spans="2:28" x14ac:dyDescent="0.2">
      <c r="B93" s="6">
        <v>44287</v>
      </c>
      <c r="C93" s="12">
        <f>IF(Control!$C$16="None",Parameters!$C$29,IF(Control!$C$16="Low (100 bar)",'Actual H2'!C93*Parameters!$C$28,IF(Control!$C$16="Medium (350 bar)",'Actual H2'!C93*Parameters!$C$27,IF(Control!$C$16="High (700 bar)",'Actual H2'!C93*Parameters!$C$26,0))))</f>
        <v>10.111698113207549</v>
      </c>
      <c r="D93" s="12">
        <f>IF(Control!$C$16="None",Parameters!$C$29,IF(Control!$C$16="Low (100 bar)",'Actual H2'!D93*Parameters!$C$28,IF(Control!$C$16="Medium (350 bar)",'Actual H2'!D93*Parameters!$C$27,IF(Control!$C$16="High (700 bar)",'Actual H2'!D93*Parameters!$C$26,0))))</f>
        <v>7.1773584905660375</v>
      </c>
      <c r="E93" s="12">
        <f>IF(Control!$C$16="None",Parameters!$C$29,IF(Control!$C$16="Low (100 bar)",'Actual H2'!E93*Parameters!$C$28,IF(Control!$C$16="Medium (350 bar)",'Actual H2'!E93*Parameters!$C$27,IF(Control!$C$16="High (700 bar)",'Actual H2'!E93*Parameters!$C$26,0))))</f>
        <v>6.6339622641509433</v>
      </c>
      <c r="F93" s="12">
        <f>IF(Control!$C$16="None",Parameters!$C$29,IF(Control!$C$16="Low (100 bar)",'Actual H2'!F93*Parameters!$C$28,IF(Control!$C$16="Medium (350 bar)",'Actual H2'!F93*Parameters!$C$27,IF(Control!$C$16="High (700 bar)",'Actual H2'!F93*Parameters!$C$26,0))))</f>
        <v>6.090566037735849</v>
      </c>
      <c r="G93" s="12">
        <f>IF(Control!$C$16="None",Parameters!$C$29,IF(Control!$C$16="Low (100 bar)",'Actual H2'!G93*Parameters!$C$28,IF(Control!$C$16="Medium (350 bar)",'Actual H2'!G93*Parameters!$C$27,IF(Control!$C$16="High (700 bar)",'Actual H2'!G93*Parameters!$C$26,0))))</f>
        <v>4.7592452830188678</v>
      </c>
      <c r="H93" s="12">
        <f>IF(Control!$C$16="None",Parameters!$C$29,IF(Control!$C$16="Low (100 bar)",'Actual H2'!H93*Parameters!$C$28,IF(Control!$C$16="Medium (350 bar)",'Actual H2'!H93*Parameters!$C$27,IF(Control!$C$16="High (700 bar)",'Actual H2'!H93*Parameters!$C$26,0))))</f>
        <v>3.8716981132075476</v>
      </c>
      <c r="I93" s="12">
        <f>IF(Control!$C$16="None",Parameters!$C$29,IF(Control!$C$16="Low (100 bar)",'Actual H2'!I93*Parameters!$C$28,IF(Control!$C$16="Medium (350 bar)",'Actual H2'!I93*Parameters!$C$27,IF(Control!$C$16="High (700 bar)",'Actual H2'!I93*Parameters!$C$26,0))))</f>
        <v>4.7592452830188678</v>
      </c>
      <c r="J93" s="12">
        <f>IF(Control!$C$16="None",Parameters!$C$29,IF(Control!$C$16="Low (100 bar)",'Actual H2'!J93*Parameters!$C$28,IF(Control!$C$16="Medium (350 bar)",'Actual H2'!J93*Parameters!$C$27,IF(Control!$C$16="High (700 bar)",'Actual H2'!J93*Parameters!$C$26,0))))</f>
        <v>5.2030188679245271</v>
      </c>
      <c r="K93" s="12">
        <f>IF(Control!$C$16="None",Parameters!$C$29,IF(Control!$C$16="Low (100 bar)",'Actual H2'!K93*Parameters!$C$28,IF(Control!$C$16="Medium (350 bar)",'Actual H2'!K93*Parameters!$C$27,IF(Control!$C$16="High (700 bar)",'Actual H2'!K93*Parameters!$C$26,0))))</f>
        <v>3.5003773584905669</v>
      </c>
      <c r="L93" s="12">
        <f>IF(Control!$C$16="None",Parameters!$C$29,IF(Control!$C$16="Low (100 bar)",'Actual H2'!L93*Parameters!$C$28,IF(Control!$C$16="Medium (350 bar)",'Actual H2'!L93*Parameters!$C$27,IF(Control!$C$16="High (700 bar)",'Actual H2'!L93*Parameters!$C$26,0))))</f>
        <v>1.7252830188679242</v>
      </c>
      <c r="M93" s="12">
        <f>IF(Control!$C$16="None",Parameters!$C$29,IF(Control!$C$16="Low (100 bar)",'Actual H2'!M93*Parameters!$C$28,IF(Control!$C$16="Medium (350 bar)",'Actual H2'!M93*Parameters!$C$27,IF(Control!$C$16="High (700 bar)",'Actual H2'!M93*Parameters!$C$26,0))))</f>
        <v>0.85584905660377353</v>
      </c>
      <c r="N93" s="12">
        <f>IF(Control!$C$16="None",Parameters!$C$29,IF(Control!$C$16="Low (100 bar)",'Actual H2'!N93*Parameters!$C$28,IF(Control!$C$16="Medium (350 bar)",'Actual H2'!N93*Parameters!$C$27,IF(Control!$C$16="High (700 bar)",'Actual H2'!N93*Parameters!$C$26,0))))</f>
        <v>0</v>
      </c>
      <c r="O93" s="12">
        <f>IF(Control!$C$16="None",Parameters!$C$29,IF(Control!$C$16="Low (100 bar)",'Actual H2'!O93*Parameters!$C$28,IF(Control!$C$16="Medium (350 bar)",'Actual H2'!O93*Parameters!$C$27,IF(Control!$C$16="High (700 bar)",'Actual H2'!O93*Parameters!$C$26,0))))</f>
        <v>0</v>
      </c>
      <c r="P93" s="12">
        <f>IF(Control!$C$16="None",Parameters!$C$29,IF(Control!$C$16="Low (100 bar)",'Actual H2'!P93*Parameters!$C$28,IF(Control!$C$16="Medium (350 bar)",'Actual H2'!P93*Parameters!$C$27,IF(Control!$C$16="High (700 bar)",'Actual H2'!P93*Parameters!$C$26,0))))</f>
        <v>0</v>
      </c>
      <c r="Q93" s="12">
        <f>IF(Control!$C$16="None",Parameters!$C$29,IF(Control!$C$16="Low (100 bar)",'Actual H2'!Q93*Parameters!$C$28,IF(Control!$C$16="Medium (350 bar)",'Actual H2'!Q93*Parameters!$C$27,IF(Control!$C$16="High (700 bar)",'Actual H2'!Q93*Parameters!$C$26,0))))</f>
        <v>0</v>
      </c>
      <c r="R93" s="12">
        <f>IF(Control!$C$16="None",Parameters!$C$29,IF(Control!$C$16="Low (100 bar)",'Actual H2'!R93*Parameters!$C$28,IF(Control!$C$16="Medium (350 bar)",'Actual H2'!R93*Parameters!$C$27,IF(Control!$C$16="High (700 bar)",'Actual H2'!R93*Parameters!$C$26,0))))</f>
        <v>0</v>
      </c>
      <c r="S93" s="12">
        <f>IF(Control!$C$16="None",Parameters!$C$29,IF(Control!$C$16="Low (100 bar)",'Actual H2'!S93*Parameters!$C$28,IF(Control!$C$16="Medium (350 bar)",'Actual H2'!S93*Parameters!$C$27,IF(Control!$C$16="High (700 bar)",'Actual H2'!S93*Parameters!$C$26,0))))</f>
        <v>0</v>
      </c>
      <c r="T93" s="12">
        <f>IF(Control!$C$16="None",Parameters!$C$29,IF(Control!$C$16="Low (100 bar)",'Actual H2'!T93*Parameters!$C$28,IF(Control!$C$16="Medium (350 bar)",'Actual H2'!T93*Parameters!$C$27,IF(Control!$C$16="High (700 bar)",'Actual H2'!T93*Parameters!$C$26,0))))</f>
        <v>0</v>
      </c>
      <c r="U93" s="12">
        <f>IF(Control!$C$16="None",Parameters!$C$29,IF(Control!$C$16="Low (100 bar)",'Actual H2'!U93*Parameters!$C$28,IF(Control!$C$16="Medium (350 bar)",'Actual H2'!U93*Parameters!$C$27,IF(Control!$C$16="High (700 bar)",'Actual H2'!U93*Parameters!$C$26,0))))</f>
        <v>0.5660377358490567</v>
      </c>
      <c r="V93" s="12">
        <f>IF(Control!$C$16="None",Parameters!$C$29,IF(Control!$C$16="Low (100 bar)",'Actual H2'!V93*Parameters!$C$28,IF(Control!$C$16="Medium (350 bar)",'Actual H2'!V93*Parameters!$C$27,IF(Control!$C$16="High (700 bar)",'Actual H2'!V93*Parameters!$C$26,0))))</f>
        <v>2.3864150943396227</v>
      </c>
      <c r="W93" s="12">
        <f>IF(Control!$C$16="None",Parameters!$C$29,IF(Control!$C$16="Low (100 bar)",'Actual H2'!W93*Parameters!$C$28,IF(Control!$C$16="Medium (350 bar)",'Actual H2'!W93*Parameters!$C$27,IF(Control!$C$16="High (700 bar)",'Actual H2'!W93*Parameters!$C$26,0))))</f>
        <v>4.3154716981132077</v>
      </c>
      <c r="X93" s="12">
        <f>IF(Control!$C$16="None",Parameters!$C$29,IF(Control!$C$16="Low (100 bar)",'Actual H2'!X93*Parameters!$C$28,IF(Control!$C$16="Medium (350 bar)",'Actual H2'!X93*Parameters!$C$27,IF(Control!$C$16="High (700 bar)",'Actual H2'!X93*Parameters!$C$26,0))))</f>
        <v>6.6339622641509433</v>
      </c>
      <c r="Y93" s="12">
        <f>IF(Control!$C$16="None",Parameters!$C$29,IF(Control!$C$16="Low (100 bar)",'Actual H2'!Y93*Parameters!$C$28,IF(Control!$C$16="Medium (350 bar)",'Actual H2'!Y93*Parameters!$C$27,IF(Control!$C$16="High (700 bar)",'Actual H2'!Y93*Parameters!$C$26,0))))</f>
        <v>10.111698113207549</v>
      </c>
      <c r="Z93" s="12">
        <f>IF(Control!$C$16="None",Parameters!$C$29,IF(Control!$C$16="Low (100 bar)",'Actual H2'!Z93*Parameters!$C$28,IF(Control!$C$16="Medium (350 bar)",'Actual H2'!Z93*Parameters!$C$27,IF(Control!$C$16="High (700 bar)",'Actual H2'!Z93*Parameters!$C$26,0))))</f>
        <v>15.939622641509436</v>
      </c>
      <c r="AB93" s="7">
        <f t="shared" si="1"/>
        <v>94.641509433962284</v>
      </c>
    </row>
    <row r="94" spans="2:28" x14ac:dyDescent="0.2">
      <c r="B94" s="6">
        <v>44288</v>
      </c>
      <c r="C94" s="12">
        <f>IF(Control!$C$16="None",Parameters!$C$29,IF(Control!$C$16="Low (100 bar)",'Actual H2'!C94*Parameters!$C$28,IF(Control!$C$16="Medium (350 bar)",'Actual H2'!C94*Parameters!$C$27,IF(Control!$C$16="High (700 bar)",'Actual H2'!C94*Parameters!$C$26,0))))</f>
        <v>23.990943396226413</v>
      </c>
      <c r="D94" s="12">
        <f>IF(Control!$C$16="None",Parameters!$C$29,IF(Control!$C$16="Low (100 bar)",'Actual H2'!D94*Parameters!$C$28,IF(Control!$C$16="Medium (350 bar)",'Actual H2'!D94*Parameters!$C$27,IF(Control!$C$16="High (700 bar)",'Actual H2'!D94*Parameters!$C$26,0))))</f>
        <v>32.938867924528296</v>
      </c>
      <c r="E94" s="12">
        <f>IF(Control!$C$16="None",Parameters!$C$29,IF(Control!$C$16="Low (100 bar)",'Actual H2'!E94*Parameters!$C$28,IF(Control!$C$16="Medium (350 bar)",'Actual H2'!E94*Parameters!$C$27,IF(Control!$C$16="High (700 bar)",'Actual H2'!E94*Parameters!$C$26,0))))</f>
        <v>37.901886792452828</v>
      </c>
      <c r="F94" s="12">
        <f>IF(Control!$C$16="None",Parameters!$C$29,IF(Control!$C$16="Low (100 bar)",'Actual H2'!F94*Parameters!$C$28,IF(Control!$C$16="Medium (350 bar)",'Actual H2'!F94*Parameters!$C$27,IF(Control!$C$16="High (700 bar)",'Actual H2'!F94*Parameters!$C$26,0))))</f>
        <v>35.846037735849059</v>
      </c>
      <c r="G94" s="12">
        <f>IF(Control!$C$16="None",Parameters!$C$29,IF(Control!$C$16="Low (100 bar)",'Actual H2'!G94*Parameters!$C$28,IF(Control!$C$16="Medium (350 bar)",'Actual H2'!G94*Parameters!$C$27,IF(Control!$C$16="High (700 bar)",'Actual H2'!G94*Parameters!$C$26,0))))</f>
        <v>39.079245283018864</v>
      </c>
      <c r="H94" s="12">
        <f>IF(Control!$C$16="None",Parameters!$C$29,IF(Control!$C$16="Low (100 bar)",'Actual H2'!H94*Parameters!$C$28,IF(Control!$C$16="Medium (350 bar)",'Actual H2'!H94*Parameters!$C$27,IF(Control!$C$16="High (700 bar)",'Actual H2'!H94*Parameters!$C$26,0))))</f>
        <v>37.901886792452828</v>
      </c>
      <c r="I94" s="12">
        <f>IF(Control!$C$16="None",Parameters!$C$29,IF(Control!$C$16="Low (100 bar)",'Actual H2'!I94*Parameters!$C$28,IF(Control!$C$16="Medium (350 bar)",'Actual H2'!I94*Parameters!$C$27,IF(Control!$C$16="High (700 bar)",'Actual H2'!I94*Parameters!$C$26,0))))</f>
        <v>35.846037735849059</v>
      </c>
      <c r="J94" s="12">
        <f>IF(Control!$C$16="None",Parameters!$C$29,IF(Control!$C$16="Low (100 bar)",'Actual H2'!J94*Parameters!$C$28,IF(Control!$C$16="Medium (350 bar)",'Actual H2'!J94*Parameters!$C$27,IF(Control!$C$16="High (700 bar)",'Actual H2'!J94*Parameters!$C$26,0))))</f>
        <v>30.357735849056599</v>
      </c>
      <c r="K94" s="12">
        <f>IF(Control!$C$16="None",Parameters!$C$29,IF(Control!$C$16="Low (100 bar)",'Actual H2'!K94*Parameters!$C$28,IF(Control!$C$16="Medium (350 bar)",'Actual H2'!K94*Parameters!$C$27,IF(Control!$C$16="High (700 bar)",'Actual H2'!K94*Parameters!$C$26,0))))</f>
        <v>30.357735849056599</v>
      </c>
      <c r="L94" s="12">
        <f>IF(Control!$C$16="None",Parameters!$C$29,IF(Control!$C$16="Low (100 bar)",'Actual H2'!L94*Parameters!$C$28,IF(Control!$C$16="Medium (350 bar)",'Actual H2'!L94*Parameters!$C$27,IF(Control!$C$16="High (700 bar)",'Actual H2'!L94*Parameters!$C$26,0))))</f>
        <v>29.334339622641508</v>
      </c>
      <c r="M94" s="12">
        <f>IF(Control!$C$16="None",Parameters!$C$29,IF(Control!$C$16="Low (100 bar)",'Actual H2'!M94*Parameters!$C$28,IF(Control!$C$16="Medium (350 bar)",'Actual H2'!M94*Parameters!$C$27,IF(Control!$C$16="High (700 bar)",'Actual H2'!M94*Parameters!$C$26,0))))</f>
        <v>28.156981132075465</v>
      </c>
      <c r="N94" s="12">
        <f>IF(Control!$C$16="None",Parameters!$C$29,IF(Control!$C$16="Low (100 bar)",'Actual H2'!N94*Parameters!$C$28,IF(Control!$C$16="Medium (350 bar)",'Actual H2'!N94*Parameters!$C$27,IF(Control!$C$16="High (700 bar)",'Actual H2'!N94*Parameters!$C$26,0))))</f>
        <v>29.334339622641508</v>
      </c>
      <c r="O94" s="12">
        <f>IF(Control!$C$16="None",Parameters!$C$29,IF(Control!$C$16="Low (100 bar)",'Actual H2'!O94*Parameters!$C$28,IF(Control!$C$16="Medium (350 bar)",'Actual H2'!O94*Parameters!$C$27,IF(Control!$C$16="High (700 bar)",'Actual H2'!O94*Parameters!$C$26,0))))</f>
        <v>26.916226415094343</v>
      </c>
      <c r="P94" s="12">
        <f>IF(Control!$C$16="None",Parameters!$C$29,IF(Control!$C$16="Low (100 bar)",'Actual H2'!P94*Parameters!$C$28,IF(Control!$C$16="Medium (350 bar)",'Actual H2'!P94*Parameters!$C$27,IF(Control!$C$16="High (700 bar)",'Actual H2'!P94*Parameters!$C$26,0))))</f>
        <v>21.554716981132074</v>
      </c>
      <c r="Q94" s="12">
        <f>IF(Control!$C$16="None",Parameters!$C$29,IF(Control!$C$16="Low (100 bar)",'Actual H2'!Q94*Parameters!$C$28,IF(Control!$C$16="Medium (350 bar)",'Actual H2'!Q94*Parameters!$C$27,IF(Control!$C$16="High (700 bar)",'Actual H2'!Q94*Parameters!$C$26,0))))</f>
        <v>16.854339622641511</v>
      </c>
      <c r="R94" s="12">
        <f>IF(Control!$C$16="None",Parameters!$C$29,IF(Control!$C$16="Low (100 bar)",'Actual H2'!R94*Parameters!$C$28,IF(Control!$C$16="Medium (350 bar)",'Actual H2'!R94*Parameters!$C$27,IF(Control!$C$16="High (700 bar)",'Actual H2'!R94*Parameters!$C$26,0))))</f>
        <v>15.939622641509436</v>
      </c>
      <c r="S94" s="12">
        <f>IF(Control!$C$16="None",Parameters!$C$29,IF(Control!$C$16="Low (100 bar)",'Actual H2'!S94*Parameters!$C$28,IF(Control!$C$16="Medium (350 bar)",'Actual H2'!S94*Parameters!$C$27,IF(Control!$C$16="High (700 bar)",'Actual H2'!S94*Parameters!$C$26,0))))</f>
        <v>18.683773584905659</v>
      </c>
      <c r="T94" s="12">
        <f>IF(Control!$C$16="None",Parameters!$C$29,IF(Control!$C$16="Low (100 bar)",'Actual H2'!T94*Parameters!$C$28,IF(Control!$C$16="Medium (350 bar)",'Actual H2'!T94*Parameters!$C$27,IF(Control!$C$16="High (700 bar)",'Actual H2'!T94*Parameters!$C$26,0))))</f>
        <v>25.168301886792456</v>
      </c>
      <c r="U94" s="12">
        <f>IF(Control!$C$16="None",Parameters!$C$29,IF(Control!$C$16="Low (100 bar)",'Actual H2'!U94*Parameters!$C$28,IF(Control!$C$16="Medium (350 bar)",'Actual H2'!U94*Parameters!$C$27,IF(Control!$C$16="High (700 bar)",'Actual H2'!U94*Parameters!$C$26,0))))</f>
        <v>30.357735849056599</v>
      </c>
      <c r="V94" s="12">
        <f>IF(Control!$C$16="None",Parameters!$C$29,IF(Control!$C$16="Low (100 bar)",'Actual H2'!V94*Parameters!$C$28,IF(Control!$C$16="Medium (350 bar)",'Actual H2'!V94*Parameters!$C$27,IF(Control!$C$16="High (700 bar)",'Actual H2'!V94*Parameters!$C$26,0))))</f>
        <v>26.916226415094343</v>
      </c>
      <c r="W94" s="12">
        <f>IF(Control!$C$16="None",Parameters!$C$29,IF(Control!$C$16="Low (100 bar)",'Actual H2'!W94*Parameters!$C$28,IF(Control!$C$16="Medium (350 bar)",'Actual H2'!W94*Parameters!$C$27,IF(Control!$C$16="High (700 bar)",'Actual H2'!W94*Parameters!$C$26,0))))</f>
        <v>18.683773584905659</v>
      </c>
      <c r="X94" s="12">
        <f>IF(Control!$C$16="None",Parameters!$C$29,IF(Control!$C$16="Low (100 bar)",'Actual H2'!X94*Parameters!$C$28,IF(Control!$C$16="Medium (350 bar)",'Actual H2'!X94*Parameters!$C$27,IF(Control!$C$16="High (700 bar)",'Actual H2'!X94*Parameters!$C$26,0))))</f>
        <v>14.390943396226419</v>
      </c>
      <c r="Y94" s="12">
        <f>IF(Control!$C$16="None",Parameters!$C$29,IF(Control!$C$16="Low (100 bar)",'Actual H2'!Y94*Parameters!$C$28,IF(Control!$C$16="Medium (350 bar)",'Actual H2'!Y94*Parameters!$C$27,IF(Control!$C$16="High (700 bar)",'Actual H2'!Y94*Parameters!$C$26,0))))</f>
        <v>11.415849056603774</v>
      </c>
      <c r="Z94" s="12">
        <f>IF(Control!$C$16="None",Parameters!$C$29,IF(Control!$C$16="Low (100 bar)",'Actual H2'!Z94*Parameters!$C$28,IF(Control!$C$16="Medium (350 bar)",'Actual H2'!Z94*Parameters!$C$27,IF(Control!$C$16="High (700 bar)",'Actual H2'!Z94*Parameters!$C$26,0))))</f>
        <v>10.111698113207549</v>
      </c>
      <c r="AB94" s="7">
        <f t="shared" si="1"/>
        <v>628.03924528301889</v>
      </c>
    </row>
    <row r="95" spans="2:28" x14ac:dyDescent="0.2">
      <c r="B95" s="6">
        <v>44289</v>
      </c>
      <c r="C95" s="12">
        <f>IF(Control!$C$16="None",Parameters!$C$29,IF(Control!$C$16="Low (100 bar)",'Actual H2'!C95*Parameters!$C$28,IF(Control!$C$16="Medium (350 bar)",'Actual H2'!C95*Parameters!$C$27,IF(Control!$C$16="High (700 bar)",'Actual H2'!C95*Parameters!$C$26,0))))</f>
        <v>11.415849056603774</v>
      </c>
      <c r="D95" s="12">
        <f>IF(Control!$C$16="None",Parameters!$C$29,IF(Control!$C$16="Low (100 bar)",'Actual H2'!D95*Parameters!$C$28,IF(Control!$C$16="Medium (350 bar)",'Actual H2'!D95*Parameters!$C$27,IF(Control!$C$16="High (700 bar)",'Actual H2'!D95*Parameters!$C$26,0))))</f>
        <v>15.939622641509436</v>
      </c>
      <c r="E95" s="12">
        <f>IF(Control!$C$16="None",Parameters!$C$29,IF(Control!$C$16="Low (100 bar)",'Actual H2'!E95*Parameters!$C$28,IF(Control!$C$16="Medium (350 bar)",'Actual H2'!E95*Parameters!$C$27,IF(Control!$C$16="High (700 bar)",'Actual H2'!E95*Parameters!$C$26,0))))</f>
        <v>23.990943396226413</v>
      </c>
      <c r="F95" s="12">
        <f>IF(Control!$C$16="None",Parameters!$C$29,IF(Control!$C$16="Low (100 bar)",'Actual H2'!F95*Parameters!$C$28,IF(Control!$C$16="Medium (350 bar)",'Actual H2'!F95*Parameters!$C$27,IF(Control!$C$16="High (700 bar)",'Actual H2'!F95*Parameters!$C$26,0))))</f>
        <v>29.334339622641508</v>
      </c>
      <c r="G95" s="12">
        <f>IF(Control!$C$16="None",Parameters!$C$29,IF(Control!$C$16="Low (100 bar)",'Actual H2'!G95*Parameters!$C$28,IF(Control!$C$16="Medium (350 bar)",'Actual H2'!G95*Parameters!$C$27,IF(Control!$C$16="High (700 bar)",'Actual H2'!G95*Parameters!$C$26,0))))</f>
        <v>32.938867924528296</v>
      </c>
      <c r="H95" s="12">
        <f>IF(Control!$C$16="None",Parameters!$C$29,IF(Control!$C$16="Low (100 bar)",'Actual H2'!H95*Parameters!$C$28,IF(Control!$C$16="Medium (350 bar)",'Actual H2'!H95*Parameters!$C$27,IF(Control!$C$16="High (700 bar)",'Actual H2'!H95*Parameters!$C$26,0))))</f>
        <v>35.139622641509433</v>
      </c>
      <c r="I95" s="12">
        <f>IF(Control!$C$16="None",Parameters!$C$29,IF(Control!$C$16="Low (100 bar)",'Actual H2'!I95*Parameters!$C$28,IF(Control!$C$16="Medium (350 bar)",'Actual H2'!I95*Parameters!$C$27,IF(Control!$C$16="High (700 bar)",'Actual H2'!I95*Parameters!$C$26,0))))</f>
        <v>35.139622641509433</v>
      </c>
      <c r="J95" s="12">
        <f>IF(Control!$C$16="None",Parameters!$C$29,IF(Control!$C$16="Low (100 bar)",'Actual H2'!J95*Parameters!$C$28,IF(Control!$C$16="Medium (350 bar)",'Actual H2'!J95*Parameters!$C$27,IF(Control!$C$16="High (700 bar)",'Actual H2'!J95*Parameters!$C$26,0))))</f>
        <v>32.938867924528296</v>
      </c>
      <c r="K95" s="12">
        <f>IF(Control!$C$16="None",Parameters!$C$29,IF(Control!$C$16="Low (100 bar)",'Actual H2'!K95*Parameters!$C$28,IF(Control!$C$16="Medium (350 bar)",'Actual H2'!K95*Parameters!$C$27,IF(Control!$C$16="High (700 bar)",'Actual H2'!K95*Parameters!$C$26,0))))</f>
        <v>31.698113207547166</v>
      </c>
      <c r="L95" s="12">
        <f>IF(Control!$C$16="None",Parameters!$C$29,IF(Control!$C$16="Low (100 bar)",'Actual H2'!L95*Parameters!$C$28,IF(Control!$C$16="Medium (350 bar)",'Actual H2'!L95*Parameters!$C$27,IF(Control!$C$16="High (700 bar)",'Actual H2'!L95*Parameters!$C$26,0))))</f>
        <v>30.357735849056599</v>
      </c>
      <c r="M95" s="12">
        <f>IF(Control!$C$16="None",Parameters!$C$29,IF(Control!$C$16="Low (100 bar)",'Actual H2'!M95*Parameters!$C$28,IF(Control!$C$16="Medium (350 bar)",'Actual H2'!M95*Parameters!$C$27,IF(Control!$C$16="High (700 bar)",'Actual H2'!M95*Parameters!$C$26,0))))</f>
        <v>29.334339622641508</v>
      </c>
      <c r="N95" s="12">
        <f>IF(Control!$C$16="None",Parameters!$C$29,IF(Control!$C$16="Low (100 bar)",'Actual H2'!N95*Parameters!$C$28,IF(Control!$C$16="Medium (350 bar)",'Actual H2'!N95*Parameters!$C$27,IF(Control!$C$16="High (700 bar)",'Actual H2'!N95*Parameters!$C$26,0))))</f>
        <v>26.916226415094343</v>
      </c>
      <c r="O95" s="12">
        <f>IF(Control!$C$16="None",Parameters!$C$29,IF(Control!$C$16="Low (100 bar)",'Actual H2'!O95*Parameters!$C$28,IF(Control!$C$16="Medium (350 bar)",'Actual H2'!O95*Parameters!$C$27,IF(Control!$C$16="High (700 bar)",'Actual H2'!O95*Parameters!$C$26,0))))</f>
        <v>29.334339622641508</v>
      </c>
      <c r="P95" s="12">
        <f>IF(Control!$C$16="None",Parameters!$C$29,IF(Control!$C$16="Low (100 bar)",'Actual H2'!P95*Parameters!$C$28,IF(Control!$C$16="Medium (350 bar)",'Actual H2'!P95*Parameters!$C$27,IF(Control!$C$16="High (700 bar)",'Actual H2'!P95*Parameters!$C$26,0))))</f>
        <v>32.938867924528296</v>
      </c>
      <c r="Q95" s="12">
        <f>IF(Control!$C$16="None",Parameters!$C$29,IF(Control!$C$16="Low (100 bar)",'Actual H2'!Q95*Parameters!$C$28,IF(Control!$C$16="Medium (350 bar)",'Actual H2'!Q95*Parameters!$C$27,IF(Control!$C$16="High (700 bar)",'Actual H2'!Q95*Parameters!$C$26,0))))</f>
        <v>35.139622641509433</v>
      </c>
      <c r="R95" s="12">
        <f>IF(Control!$C$16="None",Parameters!$C$29,IF(Control!$C$16="Low (100 bar)",'Actual H2'!R95*Parameters!$C$28,IF(Control!$C$16="Medium (350 bar)",'Actual H2'!R95*Parameters!$C$27,IF(Control!$C$16="High (700 bar)",'Actual H2'!R95*Parameters!$C$26,0))))</f>
        <v>34.116226415094346</v>
      </c>
      <c r="S95" s="12">
        <f>IF(Control!$C$16="None",Parameters!$C$29,IF(Control!$C$16="Low (100 bar)",'Actual H2'!S95*Parameters!$C$28,IF(Control!$C$16="Medium (350 bar)",'Actual H2'!S95*Parameters!$C$27,IF(Control!$C$16="High (700 bar)",'Actual H2'!S95*Parameters!$C$26,0))))</f>
        <v>34.116226415094346</v>
      </c>
      <c r="T95" s="12">
        <f>IF(Control!$C$16="None",Parameters!$C$29,IF(Control!$C$16="Low (100 bar)",'Actual H2'!T95*Parameters!$C$28,IF(Control!$C$16="Medium (350 bar)",'Actual H2'!T95*Parameters!$C$27,IF(Control!$C$16="High (700 bar)",'Actual H2'!T95*Parameters!$C$26,0))))</f>
        <v>31.698113207547166</v>
      </c>
      <c r="U95" s="12">
        <f>IF(Control!$C$16="None",Parameters!$C$29,IF(Control!$C$16="Low (100 bar)",'Actual H2'!U95*Parameters!$C$28,IF(Control!$C$16="Medium (350 bar)",'Actual H2'!U95*Parameters!$C$27,IF(Control!$C$16="High (700 bar)",'Actual H2'!U95*Parameters!$C$26,0))))</f>
        <v>35.139622641509433</v>
      </c>
      <c r="V95" s="12">
        <f>IF(Control!$C$16="None",Parameters!$C$29,IF(Control!$C$16="Low (100 bar)",'Actual H2'!V95*Parameters!$C$28,IF(Control!$C$16="Medium (350 bar)",'Actual H2'!V95*Parameters!$C$27,IF(Control!$C$16="High (700 bar)",'Actual H2'!V95*Parameters!$C$26,0))))</f>
        <v>40.102641509433965</v>
      </c>
      <c r="W95" s="12">
        <f>IF(Control!$C$16="None",Parameters!$C$29,IF(Control!$C$16="Low (100 bar)",'Actual H2'!W95*Parameters!$C$28,IF(Control!$C$16="Medium (350 bar)",'Actual H2'!W95*Parameters!$C$27,IF(Control!$C$16="High (700 bar)",'Actual H2'!W95*Parameters!$C$26,0))))</f>
        <v>40.809056603773584</v>
      </c>
      <c r="X95" s="12">
        <f>IF(Control!$C$16="None",Parameters!$C$29,IF(Control!$C$16="Low (100 bar)",'Actual H2'!X95*Parameters!$C$28,IF(Control!$C$16="Medium (350 bar)",'Actual H2'!X95*Parameters!$C$27,IF(Control!$C$16="High (700 bar)",'Actual H2'!X95*Parameters!$C$26,0))))</f>
        <v>41.261886792452835</v>
      </c>
      <c r="Y95" s="12">
        <f>IF(Control!$C$16="None",Parameters!$C$29,IF(Control!$C$16="Low (100 bar)",'Actual H2'!Y95*Parameters!$C$28,IF(Control!$C$16="Medium (350 bar)",'Actual H2'!Y95*Parameters!$C$27,IF(Control!$C$16="High (700 bar)",'Actual H2'!Y95*Parameters!$C$26,0))))</f>
        <v>45.971320754716984</v>
      </c>
      <c r="Z95" s="12">
        <f>IF(Control!$C$16="None",Parameters!$C$29,IF(Control!$C$16="Low (100 bar)",'Actual H2'!Z95*Parameters!$C$28,IF(Control!$C$16="Medium (350 bar)",'Actual H2'!Z95*Parameters!$C$27,IF(Control!$C$16="High (700 bar)",'Actual H2'!Z95*Parameters!$C$26,0))))</f>
        <v>45.971320754716984</v>
      </c>
      <c r="AB95" s="7">
        <f t="shared" si="1"/>
        <v>781.74339622641503</v>
      </c>
    </row>
    <row r="96" spans="2:28" x14ac:dyDescent="0.2">
      <c r="B96" s="6">
        <v>44290</v>
      </c>
      <c r="C96" s="12">
        <f>IF(Control!$C$16="None",Parameters!$C$29,IF(Control!$C$16="Low (100 bar)",'Actual H2'!C96*Parameters!$C$28,IF(Control!$C$16="Medium (350 bar)",'Actual H2'!C96*Parameters!$C$27,IF(Control!$C$16="High (700 bar)",'Actual H2'!C96*Parameters!$C$26,0))))</f>
        <v>45.518490566037741</v>
      </c>
      <c r="D96" s="12">
        <f>IF(Control!$C$16="None",Parameters!$C$29,IF(Control!$C$16="Low (100 bar)",'Actual H2'!D96*Parameters!$C$28,IF(Control!$C$16="Medium (350 bar)",'Actual H2'!D96*Parameters!$C$27,IF(Control!$C$16="High (700 bar)",'Actual H2'!D96*Parameters!$C$26,0))))</f>
        <v>46.247547169811327</v>
      </c>
      <c r="E96" s="12">
        <f>IF(Control!$C$16="None",Parameters!$C$29,IF(Control!$C$16="Low (100 bar)",'Actual H2'!E96*Parameters!$C$28,IF(Control!$C$16="Medium (350 bar)",'Actual H2'!E96*Parameters!$C$27,IF(Control!$C$16="High (700 bar)",'Actual H2'!E96*Parameters!$C$26,0))))</f>
        <v>56.323018867924539</v>
      </c>
      <c r="F96" s="12">
        <f>IF(Control!$C$16="None",Parameters!$C$29,IF(Control!$C$16="Low (100 bar)",'Actual H2'!F96*Parameters!$C$28,IF(Control!$C$16="Medium (350 bar)",'Actual H2'!F96*Parameters!$C$27,IF(Control!$C$16="High (700 bar)",'Actual H2'!F96*Parameters!$C$26,0))))</f>
        <v>56.603773584905667</v>
      </c>
      <c r="G96" s="12">
        <f>IF(Control!$C$16="None",Parameters!$C$29,IF(Control!$C$16="Low (100 bar)",'Actual H2'!G96*Parameters!$C$28,IF(Control!$C$16="Medium (350 bar)",'Actual H2'!G96*Parameters!$C$27,IF(Control!$C$16="High (700 bar)",'Actual H2'!G96*Parameters!$C$26,0))))</f>
        <v>56.603773584905667</v>
      </c>
      <c r="H96" s="12">
        <f>IF(Control!$C$16="None",Parameters!$C$29,IF(Control!$C$16="Low (100 bar)",'Actual H2'!H96*Parameters!$C$28,IF(Control!$C$16="Medium (350 bar)",'Actual H2'!H96*Parameters!$C$27,IF(Control!$C$16="High (700 bar)",'Actual H2'!H96*Parameters!$C$26,0))))</f>
        <v>56.603773584905667</v>
      </c>
      <c r="I96" s="12">
        <f>IF(Control!$C$16="None",Parameters!$C$29,IF(Control!$C$16="Low (100 bar)",'Actual H2'!I96*Parameters!$C$28,IF(Control!$C$16="Medium (350 bar)",'Actual H2'!I96*Parameters!$C$27,IF(Control!$C$16="High (700 bar)",'Actual H2'!I96*Parameters!$C$26,0))))</f>
        <v>56.603773584905667</v>
      </c>
      <c r="J96" s="12">
        <f>IF(Control!$C$16="None",Parameters!$C$29,IF(Control!$C$16="Low (100 bar)",'Actual H2'!J96*Parameters!$C$28,IF(Control!$C$16="Medium (350 bar)",'Actual H2'!J96*Parameters!$C$27,IF(Control!$C$16="High (700 bar)",'Actual H2'!J96*Parameters!$C$26,0))))</f>
        <v>56.603773584905667</v>
      </c>
      <c r="K96" s="12">
        <f>IF(Control!$C$16="None",Parameters!$C$29,IF(Control!$C$16="Low (100 bar)",'Actual H2'!K96*Parameters!$C$28,IF(Control!$C$16="Medium (350 bar)",'Actual H2'!K96*Parameters!$C$27,IF(Control!$C$16="High (700 bar)",'Actual H2'!K96*Parameters!$C$26,0))))</f>
        <v>56.603773584905667</v>
      </c>
      <c r="L96" s="12">
        <f>IF(Control!$C$16="None",Parameters!$C$29,IF(Control!$C$16="Low (100 bar)",'Actual H2'!L96*Parameters!$C$28,IF(Control!$C$16="Medium (350 bar)",'Actual H2'!L96*Parameters!$C$27,IF(Control!$C$16="High (700 bar)",'Actual H2'!L96*Parameters!$C$26,0))))</f>
        <v>56.603773584905667</v>
      </c>
      <c r="M96" s="12">
        <f>IF(Control!$C$16="None",Parameters!$C$29,IF(Control!$C$16="Low (100 bar)",'Actual H2'!M96*Parameters!$C$28,IF(Control!$C$16="Medium (350 bar)",'Actual H2'!M96*Parameters!$C$27,IF(Control!$C$16="High (700 bar)",'Actual H2'!M96*Parameters!$C$26,0))))</f>
        <v>56.603773584905667</v>
      </c>
      <c r="N96" s="12">
        <f>IF(Control!$C$16="None",Parameters!$C$29,IF(Control!$C$16="Low (100 bar)",'Actual H2'!N96*Parameters!$C$28,IF(Control!$C$16="Medium (350 bar)",'Actual H2'!N96*Parameters!$C$27,IF(Control!$C$16="High (700 bar)",'Actual H2'!N96*Parameters!$C$26,0))))</f>
        <v>0</v>
      </c>
      <c r="O96" s="12">
        <f>IF(Control!$C$16="None",Parameters!$C$29,IF(Control!$C$16="Low (100 bar)",'Actual H2'!O96*Parameters!$C$28,IF(Control!$C$16="Medium (350 bar)",'Actual H2'!O96*Parameters!$C$27,IF(Control!$C$16="High (700 bar)",'Actual H2'!O96*Parameters!$C$26,0))))</f>
        <v>0</v>
      </c>
      <c r="P96" s="12">
        <f>IF(Control!$C$16="None",Parameters!$C$29,IF(Control!$C$16="Low (100 bar)",'Actual H2'!P96*Parameters!$C$28,IF(Control!$C$16="Medium (350 bar)",'Actual H2'!P96*Parameters!$C$27,IF(Control!$C$16="High (700 bar)",'Actual H2'!P96*Parameters!$C$26,0))))</f>
        <v>56.603773584905667</v>
      </c>
      <c r="Q96" s="12">
        <f>IF(Control!$C$16="None",Parameters!$C$29,IF(Control!$C$16="Low (100 bar)",'Actual H2'!Q96*Parameters!$C$28,IF(Control!$C$16="Medium (350 bar)",'Actual H2'!Q96*Parameters!$C$27,IF(Control!$C$16="High (700 bar)",'Actual H2'!Q96*Parameters!$C$26,0))))</f>
        <v>56.603773584905667</v>
      </c>
      <c r="R96" s="12">
        <f>IF(Control!$C$16="None",Parameters!$C$29,IF(Control!$C$16="Low (100 bar)",'Actual H2'!R96*Parameters!$C$28,IF(Control!$C$16="Medium (350 bar)",'Actual H2'!R96*Parameters!$C$27,IF(Control!$C$16="High (700 bar)",'Actual H2'!R96*Parameters!$C$26,0))))</f>
        <v>56.603773584905667</v>
      </c>
      <c r="S96" s="12">
        <f>IF(Control!$C$16="None",Parameters!$C$29,IF(Control!$C$16="Low (100 bar)",'Actual H2'!S96*Parameters!$C$28,IF(Control!$C$16="Medium (350 bar)",'Actual H2'!S96*Parameters!$C$27,IF(Control!$C$16="High (700 bar)",'Actual H2'!S96*Parameters!$C$26,0))))</f>
        <v>56.603773584905667</v>
      </c>
      <c r="T96" s="12">
        <f>IF(Control!$C$16="None",Parameters!$C$29,IF(Control!$C$16="Low (100 bar)",'Actual H2'!T96*Parameters!$C$28,IF(Control!$C$16="Medium (350 bar)",'Actual H2'!T96*Parameters!$C$27,IF(Control!$C$16="High (700 bar)",'Actual H2'!T96*Parameters!$C$26,0))))</f>
        <v>56.603773584905667</v>
      </c>
      <c r="U96" s="12">
        <f>IF(Control!$C$16="None",Parameters!$C$29,IF(Control!$C$16="Low (100 bar)",'Actual H2'!U96*Parameters!$C$28,IF(Control!$C$16="Medium (350 bar)",'Actual H2'!U96*Parameters!$C$27,IF(Control!$C$16="High (700 bar)",'Actual H2'!U96*Parameters!$C$26,0))))</f>
        <v>56.603773584905667</v>
      </c>
      <c r="V96" s="12">
        <f>IF(Control!$C$16="None",Parameters!$C$29,IF(Control!$C$16="Low (100 bar)",'Actual H2'!V96*Parameters!$C$28,IF(Control!$C$16="Medium (350 bar)",'Actual H2'!V96*Parameters!$C$27,IF(Control!$C$16="High (700 bar)",'Actual H2'!V96*Parameters!$C$26,0))))</f>
        <v>56.603773584905667</v>
      </c>
      <c r="W96" s="12">
        <f>IF(Control!$C$16="None",Parameters!$C$29,IF(Control!$C$16="Low (100 bar)",'Actual H2'!W96*Parameters!$C$28,IF(Control!$C$16="Medium (350 bar)",'Actual H2'!W96*Parameters!$C$27,IF(Control!$C$16="High (700 bar)",'Actual H2'!W96*Parameters!$C$26,0))))</f>
        <v>56.603773584905667</v>
      </c>
      <c r="X96" s="12">
        <f>IF(Control!$C$16="None",Parameters!$C$29,IF(Control!$C$16="Low (100 bar)",'Actual H2'!X96*Parameters!$C$28,IF(Control!$C$16="Medium (350 bar)",'Actual H2'!X96*Parameters!$C$27,IF(Control!$C$16="High (700 bar)",'Actual H2'!X96*Parameters!$C$26,0))))</f>
        <v>56.603773584905667</v>
      </c>
      <c r="Y96" s="12">
        <f>IF(Control!$C$16="None",Parameters!$C$29,IF(Control!$C$16="Low (100 bar)",'Actual H2'!Y96*Parameters!$C$28,IF(Control!$C$16="Medium (350 bar)",'Actual H2'!Y96*Parameters!$C$27,IF(Control!$C$16="High (700 bar)",'Actual H2'!Y96*Parameters!$C$26,0))))</f>
        <v>56.603773584905667</v>
      </c>
      <c r="Z96" s="12">
        <f>IF(Control!$C$16="None",Parameters!$C$29,IF(Control!$C$16="Low (100 bar)",'Actual H2'!Z96*Parameters!$C$28,IF(Control!$C$16="Medium (350 bar)",'Actual H2'!Z96*Parameters!$C$27,IF(Control!$C$16="High (700 bar)",'Actual H2'!Z96*Parameters!$C$26,0))))</f>
        <v>56.603773584905667</v>
      </c>
      <c r="AB96" s="7">
        <f t="shared" si="1"/>
        <v>1223.5607547169809</v>
      </c>
    </row>
    <row r="97" spans="2:28" x14ac:dyDescent="0.2">
      <c r="B97" s="6">
        <v>44291</v>
      </c>
      <c r="C97" s="12">
        <f>IF(Control!$C$16="None",Parameters!$C$29,IF(Control!$C$16="Low (100 bar)",'Actual H2'!C97*Parameters!$C$28,IF(Control!$C$16="Medium (350 bar)",'Actual H2'!C97*Parameters!$C$27,IF(Control!$C$16="High (700 bar)",'Actual H2'!C97*Parameters!$C$26,0))))</f>
        <v>56.603773584905667</v>
      </c>
      <c r="D97" s="12">
        <f>IF(Control!$C$16="None",Parameters!$C$29,IF(Control!$C$16="Low (100 bar)",'Actual H2'!D97*Parameters!$C$28,IF(Control!$C$16="Medium (350 bar)",'Actual H2'!D97*Parameters!$C$27,IF(Control!$C$16="High (700 bar)",'Actual H2'!D97*Parameters!$C$26,0))))</f>
        <v>56.603773584905667</v>
      </c>
      <c r="E97" s="12">
        <f>IF(Control!$C$16="None",Parameters!$C$29,IF(Control!$C$16="Low (100 bar)",'Actual H2'!E97*Parameters!$C$28,IF(Control!$C$16="Medium (350 bar)",'Actual H2'!E97*Parameters!$C$27,IF(Control!$C$16="High (700 bar)",'Actual H2'!E97*Parameters!$C$26,0))))</f>
        <v>56.603773584905667</v>
      </c>
      <c r="F97" s="12">
        <f>IF(Control!$C$16="None",Parameters!$C$29,IF(Control!$C$16="Low (100 bar)",'Actual H2'!F97*Parameters!$C$28,IF(Control!$C$16="Medium (350 bar)",'Actual H2'!F97*Parameters!$C$27,IF(Control!$C$16="High (700 bar)",'Actual H2'!F97*Parameters!$C$26,0))))</f>
        <v>56.603773584905667</v>
      </c>
      <c r="G97" s="12">
        <f>IF(Control!$C$16="None",Parameters!$C$29,IF(Control!$C$16="Low (100 bar)",'Actual H2'!G97*Parameters!$C$28,IF(Control!$C$16="Medium (350 bar)",'Actual H2'!G97*Parameters!$C$27,IF(Control!$C$16="High (700 bar)",'Actual H2'!G97*Parameters!$C$26,0))))</f>
        <v>56.603773584905667</v>
      </c>
      <c r="H97" s="12">
        <f>IF(Control!$C$16="None",Parameters!$C$29,IF(Control!$C$16="Low (100 bar)",'Actual H2'!H97*Parameters!$C$28,IF(Control!$C$16="Medium (350 bar)",'Actual H2'!H97*Parameters!$C$27,IF(Control!$C$16="High (700 bar)",'Actual H2'!H97*Parameters!$C$26,0))))</f>
        <v>56.603773584905667</v>
      </c>
      <c r="I97" s="12">
        <f>IF(Control!$C$16="None",Parameters!$C$29,IF(Control!$C$16="Low (100 bar)",'Actual H2'!I97*Parameters!$C$28,IF(Control!$C$16="Medium (350 bar)",'Actual H2'!I97*Parameters!$C$27,IF(Control!$C$16="High (700 bar)",'Actual H2'!I97*Parameters!$C$26,0))))</f>
        <v>56.603773584905667</v>
      </c>
      <c r="J97" s="12">
        <f>IF(Control!$C$16="None",Parameters!$C$29,IF(Control!$C$16="Low (100 bar)",'Actual H2'!J97*Parameters!$C$28,IF(Control!$C$16="Medium (350 bar)",'Actual H2'!J97*Parameters!$C$27,IF(Control!$C$16="High (700 bar)",'Actual H2'!J97*Parameters!$C$26,0))))</f>
        <v>56.603773584905667</v>
      </c>
      <c r="K97" s="12">
        <f>IF(Control!$C$16="None",Parameters!$C$29,IF(Control!$C$16="Low (100 bar)",'Actual H2'!K97*Parameters!$C$28,IF(Control!$C$16="Medium (350 bar)",'Actual H2'!K97*Parameters!$C$27,IF(Control!$C$16="High (700 bar)",'Actual H2'!K97*Parameters!$C$26,0))))</f>
        <v>56.603773584905667</v>
      </c>
      <c r="L97" s="12">
        <f>IF(Control!$C$16="None",Parameters!$C$29,IF(Control!$C$16="Low (100 bar)",'Actual H2'!L97*Parameters!$C$28,IF(Control!$C$16="Medium (350 bar)",'Actual H2'!L97*Parameters!$C$27,IF(Control!$C$16="High (700 bar)",'Actual H2'!L97*Parameters!$C$26,0))))</f>
        <v>56.603773584905667</v>
      </c>
      <c r="M97" s="12">
        <f>IF(Control!$C$16="None",Parameters!$C$29,IF(Control!$C$16="Low (100 bar)",'Actual H2'!M97*Parameters!$C$28,IF(Control!$C$16="Medium (350 bar)",'Actual H2'!M97*Parameters!$C$27,IF(Control!$C$16="High (700 bar)",'Actual H2'!M97*Parameters!$C$26,0))))</f>
        <v>56.603773584905667</v>
      </c>
      <c r="N97" s="12">
        <f>IF(Control!$C$16="None",Parameters!$C$29,IF(Control!$C$16="Low (100 bar)",'Actual H2'!N97*Parameters!$C$28,IF(Control!$C$16="Medium (350 bar)",'Actual H2'!N97*Parameters!$C$27,IF(Control!$C$16="High (700 bar)",'Actual H2'!N97*Parameters!$C$26,0))))</f>
        <v>56.603773584905667</v>
      </c>
      <c r="O97" s="12">
        <f>IF(Control!$C$16="None",Parameters!$C$29,IF(Control!$C$16="Low (100 bar)",'Actual H2'!O97*Parameters!$C$28,IF(Control!$C$16="Medium (350 bar)",'Actual H2'!O97*Parameters!$C$27,IF(Control!$C$16="High (700 bar)",'Actual H2'!O97*Parameters!$C$26,0))))</f>
        <v>56.603773584905667</v>
      </c>
      <c r="P97" s="12">
        <f>IF(Control!$C$16="None",Parameters!$C$29,IF(Control!$C$16="Low (100 bar)",'Actual H2'!P97*Parameters!$C$28,IF(Control!$C$16="Medium (350 bar)",'Actual H2'!P97*Parameters!$C$27,IF(Control!$C$16="High (700 bar)",'Actual H2'!P97*Parameters!$C$26,0))))</f>
        <v>56.603773584905667</v>
      </c>
      <c r="Q97" s="12">
        <f>IF(Control!$C$16="None",Parameters!$C$29,IF(Control!$C$16="Low (100 bar)",'Actual H2'!Q97*Parameters!$C$28,IF(Control!$C$16="Medium (350 bar)",'Actual H2'!Q97*Parameters!$C$27,IF(Control!$C$16="High (700 bar)",'Actual H2'!Q97*Parameters!$C$26,0))))</f>
        <v>56.603773584905667</v>
      </c>
      <c r="R97" s="12">
        <f>IF(Control!$C$16="None",Parameters!$C$29,IF(Control!$C$16="Low (100 bar)",'Actual H2'!R97*Parameters!$C$28,IF(Control!$C$16="Medium (350 bar)",'Actual H2'!R97*Parameters!$C$27,IF(Control!$C$16="High (700 bar)",'Actual H2'!R97*Parameters!$C$26,0))))</f>
        <v>56.603773584905667</v>
      </c>
      <c r="S97" s="12">
        <f>IF(Control!$C$16="None",Parameters!$C$29,IF(Control!$C$16="Low (100 bar)",'Actual H2'!S97*Parameters!$C$28,IF(Control!$C$16="Medium (350 bar)",'Actual H2'!S97*Parameters!$C$27,IF(Control!$C$16="High (700 bar)",'Actual H2'!S97*Parameters!$C$26,0))))</f>
        <v>56.603773584905667</v>
      </c>
      <c r="T97" s="12">
        <f>IF(Control!$C$16="None",Parameters!$C$29,IF(Control!$C$16="Low (100 bar)",'Actual H2'!T97*Parameters!$C$28,IF(Control!$C$16="Medium (350 bar)",'Actual H2'!T97*Parameters!$C$27,IF(Control!$C$16="High (700 bar)",'Actual H2'!T97*Parameters!$C$26,0))))</f>
        <v>56.603773584905667</v>
      </c>
      <c r="U97" s="12">
        <f>IF(Control!$C$16="None",Parameters!$C$29,IF(Control!$C$16="Low (100 bar)",'Actual H2'!U97*Parameters!$C$28,IF(Control!$C$16="Medium (350 bar)",'Actual H2'!U97*Parameters!$C$27,IF(Control!$C$16="High (700 bar)",'Actual H2'!U97*Parameters!$C$26,0))))</f>
        <v>56.603773584905667</v>
      </c>
      <c r="V97" s="12">
        <f>IF(Control!$C$16="None",Parameters!$C$29,IF(Control!$C$16="Low (100 bar)",'Actual H2'!V97*Parameters!$C$28,IF(Control!$C$16="Medium (350 bar)",'Actual H2'!V97*Parameters!$C$27,IF(Control!$C$16="High (700 bar)",'Actual H2'!V97*Parameters!$C$26,0))))</f>
        <v>56.603773584905667</v>
      </c>
      <c r="W97" s="12">
        <f>IF(Control!$C$16="None",Parameters!$C$29,IF(Control!$C$16="Low (100 bar)",'Actual H2'!W97*Parameters!$C$28,IF(Control!$C$16="Medium (350 bar)",'Actual H2'!W97*Parameters!$C$27,IF(Control!$C$16="High (700 bar)",'Actual H2'!W97*Parameters!$C$26,0))))</f>
        <v>56.603773584905667</v>
      </c>
      <c r="X97" s="12">
        <f>IF(Control!$C$16="None",Parameters!$C$29,IF(Control!$C$16="Low (100 bar)",'Actual H2'!X97*Parameters!$C$28,IF(Control!$C$16="Medium (350 bar)",'Actual H2'!X97*Parameters!$C$27,IF(Control!$C$16="High (700 bar)",'Actual H2'!X97*Parameters!$C$26,0))))</f>
        <v>56.603773584905667</v>
      </c>
      <c r="Y97" s="12">
        <f>IF(Control!$C$16="None",Parameters!$C$29,IF(Control!$C$16="Low (100 bar)",'Actual H2'!Y97*Parameters!$C$28,IF(Control!$C$16="Medium (350 bar)",'Actual H2'!Y97*Parameters!$C$27,IF(Control!$C$16="High (700 bar)",'Actual H2'!Y97*Parameters!$C$26,0))))</f>
        <v>56.603773584905667</v>
      </c>
      <c r="Z97" s="12">
        <f>IF(Control!$C$16="None",Parameters!$C$29,IF(Control!$C$16="Low (100 bar)",'Actual H2'!Z97*Parameters!$C$28,IF(Control!$C$16="Medium (350 bar)",'Actual H2'!Z97*Parameters!$C$27,IF(Control!$C$16="High (700 bar)",'Actual H2'!Z97*Parameters!$C$26,0))))</f>
        <v>56.603773584905667</v>
      </c>
      <c r="AB97" s="7">
        <f t="shared" si="1"/>
        <v>1358.4905660377356</v>
      </c>
    </row>
    <row r="98" spans="2:28" x14ac:dyDescent="0.2">
      <c r="B98" s="6">
        <v>44292</v>
      </c>
      <c r="C98" s="12">
        <f>IF(Control!$C$16="None",Parameters!$C$29,IF(Control!$C$16="Low (100 bar)",'Actual H2'!C98*Parameters!$C$28,IF(Control!$C$16="Medium (350 bar)",'Actual H2'!C98*Parameters!$C$27,IF(Control!$C$16="High (700 bar)",'Actual H2'!C98*Parameters!$C$26,0))))</f>
        <v>56.603773584905667</v>
      </c>
      <c r="D98" s="12">
        <f>IF(Control!$C$16="None",Parameters!$C$29,IF(Control!$C$16="Low (100 bar)",'Actual H2'!D98*Parameters!$C$28,IF(Control!$C$16="Medium (350 bar)",'Actual H2'!D98*Parameters!$C$27,IF(Control!$C$16="High (700 bar)",'Actual H2'!D98*Parameters!$C$26,0))))</f>
        <v>56.603773584905667</v>
      </c>
      <c r="E98" s="12">
        <f>IF(Control!$C$16="None",Parameters!$C$29,IF(Control!$C$16="Low (100 bar)",'Actual H2'!E98*Parameters!$C$28,IF(Control!$C$16="Medium (350 bar)",'Actual H2'!E98*Parameters!$C$27,IF(Control!$C$16="High (700 bar)",'Actual H2'!E98*Parameters!$C$26,0))))</f>
        <v>56.603773584905667</v>
      </c>
      <c r="F98" s="12">
        <f>IF(Control!$C$16="None",Parameters!$C$29,IF(Control!$C$16="Low (100 bar)",'Actual H2'!F98*Parameters!$C$28,IF(Control!$C$16="Medium (350 bar)",'Actual H2'!F98*Parameters!$C$27,IF(Control!$C$16="High (700 bar)",'Actual H2'!F98*Parameters!$C$26,0))))</f>
        <v>56.603773584905667</v>
      </c>
      <c r="G98" s="12">
        <f>IF(Control!$C$16="None",Parameters!$C$29,IF(Control!$C$16="Low (100 bar)",'Actual H2'!G98*Parameters!$C$28,IF(Control!$C$16="Medium (350 bar)",'Actual H2'!G98*Parameters!$C$27,IF(Control!$C$16="High (700 bar)",'Actual H2'!G98*Parameters!$C$26,0))))</f>
        <v>56.603773584905667</v>
      </c>
      <c r="H98" s="12">
        <f>IF(Control!$C$16="None",Parameters!$C$29,IF(Control!$C$16="Low (100 bar)",'Actual H2'!H98*Parameters!$C$28,IF(Control!$C$16="Medium (350 bar)",'Actual H2'!H98*Parameters!$C$27,IF(Control!$C$16="High (700 bar)",'Actual H2'!H98*Parameters!$C$26,0))))</f>
        <v>56.603773584905667</v>
      </c>
      <c r="I98" s="12">
        <f>IF(Control!$C$16="None",Parameters!$C$29,IF(Control!$C$16="Low (100 bar)",'Actual H2'!I98*Parameters!$C$28,IF(Control!$C$16="Medium (350 bar)",'Actual H2'!I98*Parameters!$C$27,IF(Control!$C$16="High (700 bar)",'Actual H2'!I98*Parameters!$C$26,0))))</f>
        <v>56.603773584905667</v>
      </c>
      <c r="J98" s="12">
        <f>IF(Control!$C$16="None",Parameters!$C$29,IF(Control!$C$16="Low (100 bar)",'Actual H2'!J98*Parameters!$C$28,IF(Control!$C$16="Medium (350 bar)",'Actual H2'!J98*Parameters!$C$27,IF(Control!$C$16="High (700 bar)",'Actual H2'!J98*Parameters!$C$26,0))))</f>
        <v>56.603773584905667</v>
      </c>
      <c r="K98" s="12">
        <f>IF(Control!$C$16="None",Parameters!$C$29,IF(Control!$C$16="Low (100 bar)",'Actual H2'!K98*Parameters!$C$28,IF(Control!$C$16="Medium (350 bar)",'Actual H2'!K98*Parameters!$C$27,IF(Control!$C$16="High (700 bar)",'Actual H2'!K98*Parameters!$C$26,0))))</f>
        <v>56.603773584905667</v>
      </c>
      <c r="L98" s="12">
        <f>IF(Control!$C$16="None",Parameters!$C$29,IF(Control!$C$16="Low (100 bar)",'Actual H2'!L98*Parameters!$C$28,IF(Control!$C$16="Medium (350 bar)",'Actual H2'!L98*Parameters!$C$27,IF(Control!$C$16="High (700 bar)",'Actual H2'!L98*Parameters!$C$26,0))))</f>
        <v>56.603773584905667</v>
      </c>
      <c r="M98" s="12">
        <f>IF(Control!$C$16="None",Parameters!$C$29,IF(Control!$C$16="Low (100 bar)",'Actual H2'!M98*Parameters!$C$28,IF(Control!$C$16="Medium (350 bar)",'Actual H2'!M98*Parameters!$C$27,IF(Control!$C$16="High (700 bar)",'Actual H2'!M98*Parameters!$C$26,0))))</f>
        <v>56.603773584905667</v>
      </c>
      <c r="N98" s="12">
        <f>IF(Control!$C$16="None",Parameters!$C$29,IF(Control!$C$16="Low (100 bar)",'Actual H2'!N98*Parameters!$C$28,IF(Control!$C$16="Medium (350 bar)",'Actual H2'!N98*Parameters!$C$27,IF(Control!$C$16="High (700 bar)",'Actual H2'!N98*Parameters!$C$26,0))))</f>
        <v>56.603773584905667</v>
      </c>
      <c r="O98" s="12">
        <f>IF(Control!$C$16="None",Parameters!$C$29,IF(Control!$C$16="Low (100 bar)",'Actual H2'!O98*Parameters!$C$28,IF(Control!$C$16="Medium (350 bar)",'Actual H2'!O98*Parameters!$C$27,IF(Control!$C$16="High (700 bar)",'Actual H2'!O98*Parameters!$C$26,0))))</f>
        <v>56.603773584905667</v>
      </c>
      <c r="P98" s="12">
        <f>IF(Control!$C$16="None",Parameters!$C$29,IF(Control!$C$16="Low (100 bar)",'Actual H2'!P98*Parameters!$C$28,IF(Control!$C$16="Medium (350 bar)",'Actual H2'!P98*Parameters!$C$27,IF(Control!$C$16="High (700 bar)",'Actual H2'!P98*Parameters!$C$26,0))))</f>
        <v>56.603773584905667</v>
      </c>
      <c r="Q98" s="12">
        <f>IF(Control!$C$16="None",Parameters!$C$29,IF(Control!$C$16="Low (100 bar)",'Actual H2'!Q98*Parameters!$C$28,IF(Control!$C$16="Medium (350 bar)",'Actual H2'!Q98*Parameters!$C$27,IF(Control!$C$16="High (700 bar)",'Actual H2'!Q98*Parameters!$C$26,0))))</f>
        <v>56.603773584905667</v>
      </c>
      <c r="R98" s="12">
        <f>IF(Control!$C$16="None",Parameters!$C$29,IF(Control!$C$16="Low (100 bar)",'Actual H2'!R98*Parameters!$C$28,IF(Control!$C$16="Medium (350 bar)",'Actual H2'!R98*Parameters!$C$27,IF(Control!$C$16="High (700 bar)",'Actual H2'!R98*Parameters!$C$26,0))))</f>
        <v>56.603773584905667</v>
      </c>
      <c r="S98" s="12">
        <f>IF(Control!$C$16="None",Parameters!$C$29,IF(Control!$C$16="Low (100 bar)",'Actual H2'!S98*Parameters!$C$28,IF(Control!$C$16="Medium (350 bar)",'Actual H2'!S98*Parameters!$C$27,IF(Control!$C$16="High (700 bar)",'Actual H2'!S98*Parameters!$C$26,0))))</f>
        <v>56.603773584905667</v>
      </c>
      <c r="T98" s="12">
        <f>IF(Control!$C$16="None",Parameters!$C$29,IF(Control!$C$16="Low (100 bar)",'Actual H2'!T98*Parameters!$C$28,IF(Control!$C$16="Medium (350 bar)",'Actual H2'!T98*Parameters!$C$27,IF(Control!$C$16="High (700 bar)",'Actual H2'!T98*Parameters!$C$26,0))))</f>
        <v>56.603773584905667</v>
      </c>
      <c r="U98" s="12">
        <f>IF(Control!$C$16="None",Parameters!$C$29,IF(Control!$C$16="Low (100 bar)",'Actual H2'!U98*Parameters!$C$28,IF(Control!$C$16="Medium (350 bar)",'Actual H2'!U98*Parameters!$C$27,IF(Control!$C$16="High (700 bar)",'Actual H2'!U98*Parameters!$C$26,0))))</f>
        <v>56.603773584905667</v>
      </c>
      <c r="V98" s="12">
        <f>IF(Control!$C$16="None",Parameters!$C$29,IF(Control!$C$16="Low (100 bar)",'Actual H2'!V98*Parameters!$C$28,IF(Control!$C$16="Medium (350 bar)",'Actual H2'!V98*Parameters!$C$27,IF(Control!$C$16="High (700 bar)",'Actual H2'!V98*Parameters!$C$26,0))))</f>
        <v>56.603773584905667</v>
      </c>
      <c r="W98" s="12">
        <f>IF(Control!$C$16="None",Parameters!$C$29,IF(Control!$C$16="Low (100 bar)",'Actual H2'!W98*Parameters!$C$28,IF(Control!$C$16="Medium (350 bar)",'Actual H2'!W98*Parameters!$C$27,IF(Control!$C$16="High (700 bar)",'Actual H2'!W98*Parameters!$C$26,0))))</f>
        <v>56.603773584905667</v>
      </c>
      <c r="X98" s="12">
        <f>IF(Control!$C$16="None",Parameters!$C$29,IF(Control!$C$16="Low (100 bar)",'Actual H2'!X98*Parameters!$C$28,IF(Control!$C$16="Medium (350 bar)",'Actual H2'!X98*Parameters!$C$27,IF(Control!$C$16="High (700 bar)",'Actual H2'!X98*Parameters!$C$26,0))))</f>
        <v>56.603773584905667</v>
      </c>
      <c r="Y98" s="12">
        <f>IF(Control!$C$16="None",Parameters!$C$29,IF(Control!$C$16="Low (100 bar)",'Actual H2'!Y98*Parameters!$C$28,IF(Control!$C$16="Medium (350 bar)",'Actual H2'!Y98*Parameters!$C$27,IF(Control!$C$16="High (700 bar)",'Actual H2'!Y98*Parameters!$C$26,0))))</f>
        <v>56.603773584905667</v>
      </c>
      <c r="Z98" s="12">
        <f>IF(Control!$C$16="None",Parameters!$C$29,IF(Control!$C$16="Low (100 bar)",'Actual H2'!Z98*Parameters!$C$28,IF(Control!$C$16="Medium (350 bar)",'Actual H2'!Z98*Parameters!$C$27,IF(Control!$C$16="High (700 bar)",'Actual H2'!Z98*Parameters!$C$26,0))))</f>
        <v>56.603773584905667</v>
      </c>
      <c r="AB98" s="7">
        <f t="shared" si="1"/>
        <v>1358.4905660377356</v>
      </c>
    </row>
    <row r="99" spans="2:28" x14ac:dyDescent="0.2">
      <c r="B99" s="6">
        <v>44293</v>
      </c>
      <c r="C99" s="12">
        <f>IF(Control!$C$16="None",Parameters!$C$29,IF(Control!$C$16="Low (100 bar)",'Actual H2'!C99*Parameters!$C$28,IF(Control!$C$16="Medium (350 bar)",'Actual H2'!C99*Parameters!$C$27,IF(Control!$C$16="High (700 bar)",'Actual H2'!C99*Parameters!$C$26,0))))</f>
        <v>56.603773584905667</v>
      </c>
      <c r="D99" s="12">
        <f>IF(Control!$C$16="None",Parameters!$C$29,IF(Control!$C$16="Low (100 bar)",'Actual H2'!D99*Parameters!$C$28,IF(Control!$C$16="Medium (350 bar)",'Actual H2'!D99*Parameters!$C$27,IF(Control!$C$16="High (700 bar)",'Actual H2'!D99*Parameters!$C$26,0))))</f>
        <v>56.603773584905667</v>
      </c>
      <c r="E99" s="12">
        <f>IF(Control!$C$16="None",Parameters!$C$29,IF(Control!$C$16="Low (100 bar)",'Actual H2'!E99*Parameters!$C$28,IF(Control!$C$16="Medium (350 bar)",'Actual H2'!E99*Parameters!$C$27,IF(Control!$C$16="High (700 bar)",'Actual H2'!E99*Parameters!$C$26,0))))</f>
        <v>56.323018867924539</v>
      </c>
      <c r="F99" s="12">
        <f>IF(Control!$C$16="None",Parameters!$C$29,IF(Control!$C$16="Low (100 bar)",'Actual H2'!F99*Parameters!$C$28,IF(Control!$C$16="Medium (350 bar)",'Actual H2'!F99*Parameters!$C$27,IF(Control!$C$16="High (700 bar)",'Actual H2'!F99*Parameters!$C$26,0))))</f>
        <v>56.603773584905667</v>
      </c>
      <c r="G99" s="12">
        <f>IF(Control!$C$16="None",Parameters!$C$29,IF(Control!$C$16="Low (100 bar)",'Actual H2'!G99*Parameters!$C$28,IF(Control!$C$16="Medium (350 bar)",'Actual H2'!G99*Parameters!$C$27,IF(Control!$C$16="High (700 bar)",'Actual H2'!G99*Parameters!$C$26,0))))</f>
        <v>56.323018867924539</v>
      </c>
      <c r="H99" s="12">
        <f>IF(Control!$C$16="None",Parameters!$C$29,IF(Control!$C$16="Low (100 bar)",'Actual H2'!H99*Parameters!$C$28,IF(Control!$C$16="Medium (350 bar)",'Actual H2'!H99*Parameters!$C$27,IF(Control!$C$16="High (700 bar)",'Actual H2'!H99*Parameters!$C$26,0))))</f>
        <v>55.20905660377359</v>
      </c>
      <c r="I99" s="12">
        <f>IF(Control!$C$16="None",Parameters!$C$29,IF(Control!$C$16="Low (100 bar)",'Actual H2'!I99*Parameters!$C$28,IF(Control!$C$16="Medium (350 bar)",'Actual H2'!I99*Parameters!$C$27,IF(Control!$C$16="High (700 bar)",'Actual H2'!I99*Parameters!$C$26,0))))</f>
        <v>52.890566037735852</v>
      </c>
      <c r="J99" s="12">
        <f>IF(Control!$C$16="None",Parameters!$C$29,IF(Control!$C$16="Low (100 bar)",'Actual H2'!J99*Parameters!$C$28,IF(Control!$C$16="Medium (350 bar)",'Actual H2'!J99*Parameters!$C$27,IF(Control!$C$16="High (700 bar)",'Actual H2'!J99*Parameters!$C$26,0))))</f>
        <v>50.341132075471691</v>
      </c>
      <c r="K99" s="12">
        <f>IF(Control!$C$16="None",Parameters!$C$29,IF(Control!$C$16="Low (100 bar)",'Actual H2'!K99*Parameters!$C$28,IF(Control!$C$16="Medium (350 bar)",'Actual H2'!K99*Parameters!$C$27,IF(Control!$C$16="High (700 bar)",'Actual H2'!K99*Parameters!$C$26,0))))</f>
        <v>50.064905660377356</v>
      </c>
      <c r="L99" s="12">
        <f>IF(Control!$C$16="None",Parameters!$C$29,IF(Control!$C$16="Low (100 bar)",'Actual H2'!L99*Parameters!$C$28,IF(Control!$C$16="Medium (350 bar)",'Actual H2'!L99*Parameters!$C$27,IF(Control!$C$16="High (700 bar)",'Actual H2'!L99*Parameters!$C$26,0))))</f>
        <v>45.971320754716984</v>
      </c>
      <c r="M99" s="12">
        <f>IF(Control!$C$16="None",Parameters!$C$29,IF(Control!$C$16="Low (100 bar)",'Actual H2'!M99*Parameters!$C$28,IF(Control!$C$16="Medium (350 bar)",'Actual H2'!M99*Parameters!$C$27,IF(Control!$C$16="High (700 bar)",'Actual H2'!M99*Parameters!$C$26,0))))</f>
        <v>41.261886792452835</v>
      </c>
      <c r="N99" s="12">
        <f>IF(Control!$C$16="None",Parameters!$C$29,IF(Control!$C$16="Low (100 bar)",'Actual H2'!N99*Parameters!$C$28,IF(Control!$C$16="Medium (350 bar)",'Actual H2'!N99*Parameters!$C$27,IF(Control!$C$16="High (700 bar)",'Actual H2'!N99*Parameters!$C$26,0))))</f>
        <v>37.901886792452828</v>
      </c>
      <c r="O99" s="12">
        <f>IF(Control!$C$16="None",Parameters!$C$29,IF(Control!$C$16="Low (100 bar)",'Actual H2'!O99*Parameters!$C$28,IF(Control!$C$16="Medium (350 bar)",'Actual H2'!O99*Parameters!$C$27,IF(Control!$C$16="High (700 bar)",'Actual H2'!O99*Parameters!$C$26,0))))</f>
        <v>34.116226415094346</v>
      </c>
      <c r="P99" s="12">
        <f>IF(Control!$C$16="None",Parameters!$C$29,IF(Control!$C$16="Low (100 bar)",'Actual H2'!P99*Parameters!$C$28,IF(Control!$C$16="Medium (350 bar)",'Actual H2'!P99*Parameters!$C$27,IF(Control!$C$16="High (700 bar)",'Actual H2'!P99*Parameters!$C$26,0))))</f>
        <v>29.334339622641508</v>
      </c>
      <c r="Q99" s="12">
        <f>IF(Control!$C$16="None",Parameters!$C$29,IF(Control!$C$16="Low (100 bar)",'Actual H2'!Q99*Parameters!$C$28,IF(Control!$C$16="Medium (350 bar)",'Actual H2'!Q99*Parameters!$C$27,IF(Control!$C$16="High (700 bar)",'Actual H2'!Q99*Parameters!$C$26,0))))</f>
        <v>25.720754716981133</v>
      </c>
      <c r="R99" s="12">
        <f>IF(Control!$C$16="None",Parameters!$C$29,IF(Control!$C$16="Low (100 bar)",'Actual H2'!R99*Parameters!$C$28,IF(Control!$C$16="Medium (350 bar)",'Actual H2'!R99*Parameters!$C$27,IF(Control!$C$16="High (700 bar)",'Actual H2'!R99*Parameters!$C$26,0))))</f>
        <v>21.554716981132074</v>
      </c>
      <c r="S99" s="12">
        <f>IF(Control!$C$16="None",Parameters!$C$29,IF(Control!$C$16="Low (100 bar)",'Actual H2'!S99*Parameters!$C$28,IF(Control!$C$16="Medium (350 bar)",'Actual H2'!S99*Parameters!$C$27,IF(Control!$C$16="High (700 bar)",'Actual H2'!S99*Parameters!$C$26,0))))</f>
        <v>16.854339622641511</v>
      </c>
      <c r="T99" s="12">
        <f>IF(Control!$C$16="None",Parameters!$C$29,IF(Control!$C$16="Low (100 bar)",'Actual H2'!T99*Parameters!$C$28,IF(Control!$C$16="Medium (350 bar)",'Actual H2'!T99*Parameters!$C$27,IF(Control!$C$16="High (700 bar)",'Actual H2'!T99*Parameters!$C$26,0))))</f>
        <v>12.842264150943397</v>
      </c>
      <c r="U99" s="12">
        <f>IF(Control!$C$16="None",Parameters!$C$29,IF(Control!$C$16="Low (100 bar)",'Actual H2'!U99*Parameters!$C$28,IF(Control!$C$16="Medium (350 bar)",'Actual H2'!U99*Parameters!$C$27,IF(Control!$C$16="High (700 bar)",'Actual H2'!U99*Parameters!$C$26,0))))</f>
        <v>11.415849056603774</v>
      </c>
      <c r="V99" s="12">
        <f>IF(Control!$C$16="None",Parameters!$C$29,IF(Control!$C$16="Low (100 bar)",'Actual H2'!V99*Parameters!$C$28,IF(Control!$C$16="Medium (350 bar)",'Actual H2'!V99*Parameters!$C$27,IF(Control!$C$16="High (700 bar)",'Actual H2'!V99*Parameters!$C$26,0))))</f>
        <v>10.763773584905662</v>
      </c>
      <c r="W99" s="12">
        <f>IF(Control!$C$16="None",Parameters!$C$29,IF(Control!$C$16="Low (100 bar)",'Actual H2'!W99*Parameters!$C$28,IF(Control!$C$16="Medium (350 bar)",'Actual H2'!W99*Parameters!$C$27,IF(Control!$C$16="High (700 bar)",'Actual H2'!W99*Parameters!$C$26,0))))</f>
        <v>15.16528301886793</v>
      </c>
      <c r="X99" s="12">
        <f>IF(Control!$C$16="None",Parameters!$C$29,IF(Control!$C$16="Low (100 bar)",'Actual H2'!X99*Parameters!$C$28,IF(Control!$C$16="Medium (350 bar)",'Actual H2'!X99*Parameters!$C$27,IF(Control!$C$16="High (700 bar)",'Actual H2'!X99*Parameters!$C$26,0))))</f>
        <v>25.720754716981133</v>
      </c>
      <c r="Y99" s="12">
        <f>IF(Control!$C$16="None",Parameters!$C$29,IF(Control!$C$16="Low (100 bar)",'Actual H2'!Y99*Parameters!$C$28,IF(Control!$C$16="Medium (350 bar)",'Actual H2'!Y99*Parameters!$C$27,IF(Control!$C$16="High (700 bar)",'Actual H2'!Y99*Parameters!$C$26,0))))</f>
        <v>39.079245283018864</v>
      </c>
      <c r="Z99" s="12">
        <f>IF(Control!$C$16="None",Parameters!$C$29,IF(Control!$C$16="Low (100 bar)",'Actual H2'!Z99*Parameters!$C$28,IF(Control!$C$16="Medium (350 bar)",'Actual H2'!Z99*Parameters!$C$27,IF(Control!$C$16="High (700 bar)",'Actual H2'!Z99*Parameters!$C$26,0))))</f>
        <v>50.064905660377356</v>
      </c>
      <c r="AB99" s="7">
        <f t="shared" si="1"/>
        <v>908.73056603773591</v>
      </c>
    </row>
    <row r="100" spans="2:28" x14ac:dyDescent="0.2">
      <c r="B100" s="6">
        <v>44294</v>
      </c>
      <c r="C100" s="12">
        <f>IF(Control!$C$16="None",Parameters!$C$29,IF(Control!$C$16="Low (100 bar)",'Actual H2'!C100*Parameters!$C$28,IF(Control!$C$16="Medium (350 bar)",'Actual H2'!C100*Parameters!$C$27,IF(Control!$C$16="High (700 bar)",'Actual H2'!C100*Parameters!$C$26,0))))</f>
        <v>56.323018867924539</v>
      </c>
      <c r="D100" s="12">
        <f>IF(Control!$C$16="None",Parameters!$C$29,IF(Control!$C$16="Low (100 bar)",'Actual H2'!D100*Parameters!$C$28,IF(Control!$C$16="Medium (350 bar)",'Actual H2'!D100*Parameters!$C$27,IF(Control!$C$16="High (700 bar)",'Actual H2'!D100*Parameters!$C$26,0))))</f>
        <v>56.603773584905667</v>
      </c>
      <c r="E100" s="12">
        <f>IF(Control!$C$16="None",Parameters!$C$29,IF(Control!$C$16="Low (100 bar)",'Actual H2'!E100*Parameters!$C$28,IF(Control!$C$16="Medium (350 bar)",'Actual H2'!E100*Parameters!$C$27,IF(Control!$C$16="High (700 bar)",'Actual H2'!E100*Parameters!$C$26,0))))</f>
        <v>56.603773584905667</v>
      </c>
      <c r="F100" s="12">
        <f>IF(Control!$C$16="None",Parameters!$C$29,IF(Control!$C$16="Low (100 bar)",'Actual H2'!F100*Parameters!$C$28,IF(Control!$C$16="Medium (350 bar)",'Actual H2'!F100*Parameters!$C$27,IF(Control!$C$16="High (700 bar)",'Actual H2'!F100*Parameters!$C$26,0))))</f>
        <v>56.603773584905667</v>
      </c>
      <c r="G100" s="12">
        <f>IF(Control!$C$16="None",Parameters!$C$29,IF(Control!$C$16="Low (100 bar)",'Actual H2'!G100*Parameters!$C$28,IF(Control!$C$16="Medium (350 bar)",'Actual H2'!G100*Parameters!$C$27,IF(Control!$C$16="High (700 bar)",'Actual H2'!G100*Parameters!$C$26,0))))</f>
        <v>56.603773584905667</v>
      </c>
      <c r="H100" s="12">
        <f>IF(Control!$C$16="None",Parameters!$C$29,IF(Control!$C$16="Low (100 bar)",'Actual H2'!H100*Parameters!$C$28,IF(Control!$C$16="Medium (350 bar)",'Actual H2'!H100*Parameters!$C$27,IF(Control!$C$16="High (700 bar)",'Actual H2'!H100*Parameters!$C$26,0))))</f>
        <v>56.603773584905667</v>
      </c>
      <c r="I100" s="12">
        <f>IF(Control!$C$16="None",Parameters!$C$29,IF(Control!$C$16="Low (100 bar)",'Actual H2'!I100*Parameters!$C$28,IF(Control!$C$16="Medium (350 bar)",'Actual H2'!I100*Parameters!$C$27,IF(Control!$C$16="High (700 bar)",'Actual H2'!I100*Parameters!$C$26,0))))</f>
        <v>56.603773584905667</v>
      </c>
      <c r="J100" s="12">
        <f>IF(Control!$C$16="None",Parameters!$C$29,IF(Control!$C$16="Low (100 bar)",'Actual H2'!J100*Parameters!$C$28,IF(Control!$C$16="Medium (350 bar)",'Actual H2'!J100*Parameters!$C$27,IF(Control!$C$16="High (700 bar)",'Actual H2'!J100*Parameters!$C$26,0))))</f>
        <v>56.603773584905667</v>
      </c>
      <c r="K100" s="12">
        <f>IF(Control!$C$16="None",Parameters!$C$29,IF(Control!$C$16="Low (100 bar)",'Actual H2'!K100*Parameters!$C$28,IF(Control!$C$16="Medium (350 bar)",'Actual H2'!K100*Parameters!$C$27,IF(Control!$C$16="High (700 bar)",'Actual H2'!K100*Parameters!$C$26,0))))</f>
        <v>56.603773584905667</v>
      </c>
      <c r="L100" s="12">
        <f>IF(Control!$C$16="None",Parameters!$C$29,IF(Control!$C$16="Low (100 bar)",'Actual H2'!L100*Parameters!$C$28,IF(Control!$C$16="Medium (350 bar)",'Actual H2'!L100*Parameters!$C$27,IF(Control!$C$16="High (700 bar)",'Actual H2'!L100*Parameters!$C$26,0))))</f>
        <v>56.603773584905667</v>
      </c>
      <c r="M100" s="12">
        <f>IF(Control!$C$16="None",Parameters!$C$29,IF(Control!$C$16="Low (100 bar)",'Actual H2'!M100*Parameters!$C$28,IF(Control!$C$16="Medium (350 bar)",'Actual H2'!M100*Parameters!$C$27,IF(Control!$C$16="High (700 bar)",'Actual H2'!M100*Parameters!$C$26,0))))</f>
        <v>56.603773584905667</v>
      </c>
      <c r="N100" s="12">
        <f>IF(Control!$C$16="None",Parameters!$C$29,IF(Control!$C$16="Low (100 bar)",'Actual H2'!N100*Parameters!$C$28,IF(Control!$C$16="Medium (350 bar)",'Actual H2'!N100*Parameters!$C$27,IF(Control!$C$16="High (700 bar)",'Actual H2'!N100*Parameters!$C$26,0))))</f>
        <v>56.603773584905667</v>
      </c>
      <c r="O100" s="12">
        <f>IF(Control!$C$16="None",Parameters!$C$29,IF(Control!$C$16="Low (100 bar)",'Actual H2'!O100*Parameters!$C$28,IF(Control!$C$16="Medium (350 bar)",'Actual H2'!O100*Parameters!$C$27,IF(Control!$C$16="High (700 bar)",'Actual H2'!O100*Parameters!$C$26,0))))</f>
        <v>56.603773584905667</v>
      </c>
      <c r="P100" s="12">
        <f>IF(Control!$C$16="None",Parameters!$C$29,IF(Control!$C$16="Low (100 bar)",'Actual H2'!P100*Parameters!$C$28,IF(Control!$C$16="Medium (350 bar)",'Actual H2'!P100*Parameters!$C$27,IF(Control!$C$16="High (700 bar)",'Actual H2'!P100*Parameters!$C$26,0))))</f>
        <v>56.603773584905667</v>
      </c>
      <c r="Q100" s="12">
        <f>IF(Control!$C$16="None",Parameters!$C$29,IF(Control!$C$16="Low (100 bar)",'Actual H2'!Q100*Parameters!$C$28,IF(Control!$C$16="Medium (350 bar)",'Actual H2'!Q100*Parameters!$C$27,IF(Control!$C$16="High (700 bar)",'Actual H2'!Q100*Parameters!$C$26,0))))</f>
        <v>56.603773584905667</v>
      </c>
      <c r="R100" s="12">
        <f>IF(Control!$C$16="None",Parameters!$C$29,IF(Control!$C$16="Low (100 bar)",'Actual H2'!R100*Parameters!$C$28,IF(Control!$C$16="Medium (350 bar)",'Actual H2'!R100*Parameters!$C$27,IF(Control!$C$16="High (700 bar)",'Actual H2'!R100*Parameters!$C$26,0))))</f>
        <v>56.603773584905667</v>
      </c>
      <c r="S100" s="12">
        <f>IF(Control!$C$16="None",Parameters!$C$29,IF(Control!$C$16="Low (100 bar)",'Actual H2'!S100*Parameters!$C$28,IF(Control!$C$16="Medium (350 bar)",'Actual H2'!S100*Parameters!$C$27,IF(Control!$C$16="High (700 bar)",'Actual H2'!S100*Parameters!$C$26,0))))</f>
        <v>56.603773584905667</v>
      </c>
      <c r="T100" s="12">
        <f>IF(Control!$C$16="None",Parameters!$C$29,IF(Control!$C$16="Low (100 bar)",'Actual H2'!T100*Parameters!$C$28,IF(Control!$C$16="Medium (350 bar)",'Actual H2'!T100*Parameters!$C$27,IF(Control!$C$16="High (700 bar)",'Actual H2'!T100*Parameters!$C$26,0))))</f>
        <v>56.603773584905667</v>
      </c>
      <c r="U100" s="12">
        <f>IF(Control!$C$16="None",Parameters!$C$29,IF(Control!$C$16="Low (100 bar)",'Actual H2'!U100*Parameters!$C$28,IF(Control!$C$16="Medium (350 bar)",'Actual H2'!U100*Parameters!$C$27,IF(Control!$C$16="High (700 bar)",'Actual H2'!U100*Parameters!$C$26,0))))</f>
        <v>56.603773584905667</v>
      </c>
      <c r="V100" s="12">
        <f>IF(Control!$C$16="None",Parameters!$C$29,IF(Control!$C$16="Low (100 bar)",'Actual H2'!V100*Parameters!$C$28,IF(Control!$C$16="Medium (350 bar)",'Actual H2'!V100*Parameters!$C$27,IF(Control!$C$16="High (700 bar)",'Actual H2'!V100*Parameters!$C$26,0))))</f>
        <v>56.603773584905667</v>
      </c>
      <c r="W100" s="12">
        <f>IF(Control!$C$16="None",Parameters!$C$29,IF(Control!$C$16="Low (100 bar)",'Actual H2'!W100*Parameters!$C$28,IF(Control!$C$16="Medium (350 bar)",'Actual H2'!W100*Parameters!$C$27,IF(Control!$C$16="High (700 bar)",'Actual H2'!W100*Parameters!$C$26,0))))</f>
        <v>56.603773584905667</v>
      </c>
      <c r="X100" s="12">
        <f>IF(Control!$C$16="None",Parameters!$C$29,IF(Control!$C$16="Low (100 bar)",'Actual H2'!X100*Parameters!$C$28,IF(Control!$C$16="Medium (350 bar)",'Actual H2'!X100*Parameters!$C$27,IF(Control!$C$16="High (700 bar)",'Actual H2'!X100*Parameters!$C$26,0))))</f>
        <v>56.603773584905667</v>
      </c>
      <c r="Y100" s="12">
        <f>IF(Control!$C$16="None",Parameters!$C$29,IF(Control!$C$16="Low (100 bar)",'Actual H2'!Y100*Parameters!$C$28,IF(Control!$C$16="Medium (350 bar)",'Actual H2'!Y100*Parameters!$C$27,IF(Control!$C$16="High (700 bar)",'Actual H2'!Y100*Parameters!$C$26,0))))</f>
        <v>56.603773584905667</v>
      </c>
      <c r="Z100" s="12">
        <f>IF(Control!$C$16="None",Parameters!$C$29,IF(Control!$C$16="Low (100 bar)",'Actual H2'!Z100*Parameters!$C$28,IF(Control!$C$16="Medium (350 bar)",'Actual H2'!Z100*Parameters!$C$27,IF(Control!$C$16="High (700 bar)",'Actual H2'!Z100*Parameters!$C$26,0))))</f>
        <v>56.603773584905667</v>
      </c>
      <c r="AB100" s="7">
        <f t="shared" si="1"/>
        <v>1358.2098113207544</v>
      </c>
    </row>
    <row r="101" spans="2:28" x14ac:dyDescent="0.2">
      <c r="B101" s="6">
        <v>44295</v>
      </c>
      <c r="C101" s="12">
        <f>IF(Control!$C$16="None",Parameters!$C$29,IF(Control!$C$16="Low (100 bar)",'Actual H2'!C101*Parameters!$C$28,IF(Control!$C$16="Medium (350 bar)",'Actual H2'!C101*Parameters!$C$27,IF(Control!$C$16="High (700 bar)",'Actual H2'!C101*Parameters!$C$26,0))))</f>
        <v>56.603773584905667</v>
      </c>
      <c r="D101" s="12">
        <f>IF(Control!$C$16="None",Parameters!$C$29,IF(Control!$C$16="Low (100 bar)",'Actual H2'!D101*Parameters!$C$28,IF(Control!$C$16="Medium (350 bar)",'Actual H2'!D101*Parameters!$C$27,IF(Control!$C$16="High (700 bar)",'Actual H2'!D101*Parameters!$C$26,0))))</f>
        <v>56.603773584905667</v>
      </c>
      <c r="E101" s="12">
        <f>IF(Control!$C$16="None",Parameters!$C$29,IF(Control!$C$16="Low (100 bar)",'Actual H2'!E101*Parameters!$C$28,IF(Control!$C$16="Medium (350 bar)",'Actual H2'!E101*Parameters!$C$27,IF(Control!$C$16="High (700 bar)",'Actual H2'!E101*Parameters!$C$26,0))))</f>
        <v>56.603773584905667</v>
      </c>
      <c r="F101" s="12">
        <f>IF(Control!$C$16="None",Parameters!$C$29,IF(Control!$C$16="Low (100 bar)",'Actual H2'!F101*Parameters!$C$28,IF(Control!$C$16="Medium (350 bar)",'Actual H2'!F101*Parameters!$C$27,IF(Control!$C$16="High (700 bar)",'Actual H2'!F101*Parameters!$C$26,0))))</f>
        <v>56.603773584905667</v>
      </c>
      <c r="G101" s="12">
        <f>IF(Control!$C$16="None",Parameters!$C$29,IF(Control!$C$16="Low (100 bar)",'Actual H2'!G101*Parameters!$C$28,IF(Control!$C$16="Medium (350 bar)",'Actual H2'!G101*Parameters!$C$27,IF(Control!$C$16="High (700 bar)",'Actual H2'!G101*Parameters!$C$26,0))))</f>
        <v>56.603773584905667</v>
      </c>
      <c r="H101" s="12">
        <f>IF(Control!$C$16="None",Parameters!$C$29,IF(Control!$C$16="Low (100 bar)",'Actual H2'!H101*Parameters!$C$28,IF(Control!$C$16="Medium (350 bar)",'Actual H2'!H101*Parameters!$C$27,IF(Control!$C$16="High (700 bar)",'Actual H2'!H101*Parameters!$C$26,0))))</f>
        <v>56.313962264150945</v>
      </c>
      <c r="I101" s="12">
        <f>IF(Control!$C$16="None",Parameters!$C$29,IF(Control!$C$16="Low (100 bar)",'Actual H2'!I101*Parameters!$C$28,IF(Control!$C$16="Medium (350 bar)",'Actual H2'!I101*Parameters!$C$27,IF(Control!$C$16="High (700 bar)",'Actual H2'!I101*Parameters!$C$26,0))))</f>
        <v>54.978113207547167</v>
      </c>
      <c r="J101" s="12">
        <f>IF(Control!$C$16="None",Parameters!$C$29,IF(Control!$C$16="Low (100 bar)",'Actual H2'!J101*Parameters!$C$28,IF(Control!$C$16="Medium (350 bar)",'Actual H2'!J101*Parameters!$C$27,IF(Control!$C$16="High (700 bar)",'Actual H2'!J101*Parameters!$C$26,0))))</f>
        <v>54.701886792452825</v>
      </c>
      <c r="K101" s="12">
        <f>IF(Control!$C$16="None",Parameters!$C$29,IF(Control!$C$16="Low (100 bar)",'Actual H2'!K101*Parameters!$C$28,IF(Control!$C$16="Medium (350 bar)",'Actual H2'!K101*Parameters!$C$27,IF(Control!$C$16="High (700 bar)",'Actual H2'!K101*Parameters!$C$26,0))))</f>
        <v>56.313962264150945</v>
      </c>
      <c r="L101" s="12">
        <f>IF(Control!$C$16="None",Parameters!$C$29,IF(Control!$C$16="Low (100 bar)",'Actual H2'!L101*Parameters!$C$28,IF(Control!$C$16="Medium (350 bar)",'Actual H2'!L101*Parameters!$C$27,IF(Control!$C$16="High (700 bar)",'Actual H2'!L101*Parameters!$C$26,0))))</f>
        <v>56.323018867924539</v>
      </c>
      <c r="M101" s="12">
        <f>IF(Control!$C$16="None",Parameters!$C$29,IF(Control!$C$16="Low (100 bar)",'Actual H2'!M101*Parameters!$C$28,IF(Control!$C$16="Medium (350 bar)",'Actual H2'!M101*Parameters!$C$27,IF(Control!$C$16="High (700 bar)",'Actual H2'!M101*Parameters!$C$26,0))))</f>
        <v>56.323018867924539</v>
      </c>
      <c r="N101" s="12">
        <f>IF(Control!$C$16="None",Parameters!$C$29,IF(Control!$C$16="Low (100 bar)",'Actual H2'!N101*Parameters!$C$28,IF(Control!$C$16="Medium (350 bar)",'Actual H2'!N101*Parameters!$C$27,IF(Control!$C$16="High (700 bar)",'Actual H2'!N101*Parameters!$C$26,0))))</f>
        <v>56.313962264150945</v>
      </c>
      <c r="O101" s="12">
        <f>IF(Control!$C$16="None",Parameters!$C$29,IF(Control!$C$16="Low (100 bar)",'Actual H2'!O101*Parameters!$C$28,IF(Control!$C$16="Medium (350 bar)",'Actual H2'!O101*Parameters!$C$27,IF(Control!$C$16="High (700 bar)",'Actual H2'!O101*Parameters!$C$26,0))))</f>
        <v>55.218113207547177</v>
      </c>
      <c r="P101" s="12">
        <f>IF(Control!$C$16="None",Parameters!$C$29,IF(Control!$C$16="Low (100 bar)",'Actual H2'!P101*Parameters!$C$28,IF(Control!$C$16="Medium (350 bar)",'Actual H2'!P101*Parameters!$C$27,IF(Control!$C$16="High (700 bar)",'Actual H2'!P101*Parameters!$C$26,0))))</f>
        <v>55.145660377358496</v>
      </c>
      <c r="Q101" s="12">
        <f>IF(Control!$C$16="None",Parameters!$C$29,IF(Control!$C$16="Low (100 bar)",'Actual H2'!Q101*Parameters!$C$28,IF(Control!$C$16="Medium (350 bar)",'Actual H2'!Q101*Parameters!$C$27,IF(Control!$C$16="High (700 bar)",'Actual H2'!Q101*Parameters!$C$26,0))))</f>
        <v>54.978113207547167</v>
      </c>
      <c r="R101" s="12">
        <f>IF(Control!$C$16="None",Parameters!$C$29,IF(Control!$C$16="Low (100 bar)",'Actual H2'!R101*Parameters!$C$28,IF(Control!$C$16="Medium (350 bar)",'Actual H2'!R101*Parameters!$C$27,IF(Control!$C$16="High (700 bar)",'Actual H2'!R101*Parameters!$C$26,0))))</f>
        <v>53.334339622641515</v>
      </c>
      <c r="S101" s="12">
        <f>IF(Control!$C$16="None",Parameters!$C$29,IF(Control!$C$16="Low (100 bar)",'Actual H2'!S101*Parameters!$C$28,IF(Control!$C$16="Medium (350 bar)",'Actual H2'!S101*Parameters!$C$27,IF(Control!$C$16="High (700 bar)",'Actual H2'!S101*Parameters!$C$26,0))))</f>
        <v>52.437735849056594</v>
      </c>
      <c r="T101" s="12">
        <f>IF(Control!$C$16="None",Parameters!$C$29,IF(Control!$C$16="Low (100 bar)",'Actual H2'!T101*Parameters!$C$28,IF(Control!$C$16="Medium (350 bar)",'Actual H2'!T101*Parameters!$C$27,IF(Control!$C$16="High (700 bar)",'Actual H2'!T101*Parameters!$C$26,0))))</f>
        <v>45.518490566037741</v>
      </c>
      <c r="U101" s="12">
        <f>IF(Control!$C$16="None",Parameters!$C$29,IF(Control!$C$16="Low (100 bar)",'Actual H2'!U101*Parameters!$C$28,IF(Control!$C$16="Medium (350 bar)",'Actual H2'!U101*Parameters!$C$27,IF(Control!$C$16="High (700 bar)",'Actual H2'!U101*Parameters!$C$26,0))))</f>
        <v>37.901886792452828</v>
      </c>
      <c r="V101" s="12">
        <f>IF(Control!$C$16="None",Parameters!$C$29,IF(Control!$C$16="Low (100 bar)",'Actual H2'!V101*Parameters!$C$28,IF(Control!$C$16="Medium (350 bar)",'Actual H2'!V101*Parameters!$C$27,IF(Control!$C$16="High (700 bar)",'Actual H2'!V101*Parameters!$C$26,0))))</f>
        <v>32.938867924528296</v>
      </c>
      <c r="W101" s="12">
        <f>IF(Control!$C$16="None",Parameters!$C$29,IF(Control!$C$16="Low (100 bar)",'Actual H2'!W101*Parameters!$C$28,IF(Control!$C$16="Medium (350 bar)",'Actual H2'!W101*Parameters!$C$27,IF(Control!$C$16="High (700 bar)",'Actual H2'!W101*Parameters!$C$26,0))))</f>
        <v>30.357735849056599</v>
      </c>
      <c r="X101" s="12">
        <f>IF(Control!$C$16="None",Parameters!$C$29,IF(Control!$C$16="Low (100 bar)",'Actual H2'!X101*Parameters!$C$28,IF(Control!$C$16="Medium (350 bar)",'Actual H2'!X101*Parameters!$C$27,IF(Control!$C$16="High (700 bar)",'Actual H2'!X101*Parameters!$C$26,0))))</f>
        <v>28.156981132075465</v>
      </c>
      <c r="Y101" s="12">
        <f>IF(Control!$C$16="None",Parameters!$C$29,IF(Control!$C$16="Low (100 bar)",'Actual H2'!Y101*Parameters!$C$28,IF(Control!$C$16="Medium (350 bar)",'Actual H2'!Y101*Parameters!$C$27,IF(Control!$C$16="High (700 bar)",'Actual H2'!Y101*Parameters!$C$26,0))))</f>
        <v>28.156981132075465</v>
      </c>
      <c r="Z101" s="12">
        <f>IF(Control!$C$16="None",Parameters!$C$29,IF(Control!$C$16="Low (100 bar)",'Actual H2'!Z101*Parameters!$C$28,IF(Control!$C$16="Medium (350 bar)",'Actual H2'!Z101*Parameters!$C$27,IF(Control!$C$16="High (700 bar)",'Actual H2'!Z101*Parameters!$C$26,0))))</f>
        <v>26.916226415094343</v>
      </c>
      <c r="AB101" s="7">
        <f t="shared" si="1"/>
        <v>1175.347924528302</v>
      </c>
    </row>
    <row r="102" spans="2:28" x14ac:dyDescent="0.2">
      <c r="B102" s="6">
        <v>44296</v>
      </c>
      <c r="C102" s="12">
        <f>IF(Control!$C$16="None",Parameters!$C$29,IF(Control!$C$16="Low (100 bar)",'Actual H2'!C102*Parameters!$C$28,IF(Control!$C$16="Medium (350 bar)",'Actual H2'!C102*Parameters!$C$27,IF(Control!$C$16="High (700 bar)",'Actual H2'!C102*Parameters!$C$26,0))))</f>
        <v>23.990943396226413</v>
      </c>
      <c r="D102" s="12">
        <f>IF(Control!$C$16="None",Parameters!$C$29,IF(Control!$C$16="Low (100 bar)",'Actual H2'!D102*Parameters!$C$28,IF(Control!$C$16="Medium (350 bar)",'Actual H2'!D102*Parameters!$C$27,IF(Control!$C$16="High (700 bar)",'Actual H2'!D102*Parameters!$C$26,0))))</f>
        <v>23.990943396226413</v>
      </c>
      <c r="E102" s="12">
        <f>IF(Control!$C$16="None",Parameters!$C$29,IF(Control!$C$16="Low (100 bar)",'Actual H2'!E102*Parameters!$C$28,IF(Control!$C$16="Medium (350 bar)",'Actual H2'!E102*Parameters!$C$27,IF(Control!$C$16="High (700 bar)",'Actual H2'!E102*Parameters!$C$26,0))))</f>
        <v>23.990943396226413</v>
      </c>
      <c r="F102" s="12">
        <f>IF(Control!$C$16="None",Parameters!$C$29,IF(Control!$C$16="Low (100 bar)",'Actual H2'!F102*Parameters!$C$28,IF(Control!$C$16="Medium (350 bar)",'Actual H2'!F102*Parameters!$C$27,IF(Control!$C$16="High (700 bar)",'Actual H2'!F102*Parameters!$C$26,0))))</f>
        <v>23.990943396226413</v>
      </c>
      <c r="G102" s="12">
        <f>IF(Control!$C$16="None",Parameters!$C$29,IF(Control!$C$16="Low (100 bar)",'Actual H2'!G102*Parameters!$C$28,IF(Control!$C$16="Medium (350 bar)",'Actual H2'!G102*Parameters!$C$27,IF(Control!$C$16="High (700 bar)",'Actual H2'!G102*Parameters!$C$26,0))))</f>
        <v>25.168301886792456</v>
      </c>
      <c r="H102" s="12">
        <f>IF(Control!$C$16="None",Parameters!$C$29,IF(Control!$C$16="Low (100 bar)",'Actual H2'!H102*Parameters!$C$28,IF(Control!$C$16="Medium (350 bar)",'Actual H2'!H102*Parameters!$C$27,IF(Control!$C$16="High (700 bar)",'Actual H2'!H102*Parameters!$C$26,0))))</f>
        <v>25.168301886792456</v>
      </c>
      <c r="I102" s="12">
        <f>IF(Control!$C$16="None",Parameters!$C$29,IF(Control!$C$16="Low (100 bar)",'Actual H2'!I102*Parameters!$C$28,IF(Control!$C$16="Medium (350 bar)",'Actual H2'!I102*Parameters!$C$27,IF(Control!$C$16="High (700 bar)",'Actual H2'!I102*Parameters!$C$26,0))))</f>
        <v>23.990943396226413</v>
      </c>
      <c r="J102" s="12">
        <f>IF(Control!$C$16="None",Parameters!$C$29,IF(Control!$C$16="Low (100 bar)",'Actual H2'!J102*Parameters!$C$28,IF(Control!$C$16="Medium (350 bar)",'Actual H2'!J102*Parameters!$C$27,IF(Control!$C$16="High (700 bar)",'Actual H2'!J102*Parameters!$C$26,0))))</f>
        <v>21.554716981132074</v>
      </c>
      <c r="K102" s="12">
        <f>IF(Control!$C$16="None",Parameters!$C$29,IF(Control!$C$16="Low (100 bar)",'Actual H2'!K102*Parameters!$C$28,IF(Control!$C$16="Medium (350 bar)",'Actual H2'!K102*Parameters!$C$27,IF(Control!$C$16="High (700 bar)",'Actual H2'!K102*Parameters!$C$26,0))))</f>
        <v>23.990943396226413</v>
      </c>
      <c r="L102" s="12">
        <f>IF(Control!$C$16="None",Parameters!$C$29,IF(Control!$C$16="Low (100 bar)",'Actual H2'!L102*Parameters!$C$28,IF(Control!$C$16="Medium (350 bar)",'Actual H2'!L102*Parameters!$C$27,IF(Control!$C$16="High (700 bar)",'Actual H2'!L102*Parameters!$C$26,0))))</f>
        <v>25.168301886792456</v>
      </c>
      <c r="M102" s="12">
        <f>IF(Control!$C$16="None",Parameters!$C$29,IF(Control!$C$16="Low (100 bar)",'Actual H2'!M102*Parameters!$C$28,IF(Control!$C$16="Medium (350 bar)",'Actual H2'!M102*Parameters!$C$27,IF(Control!$C$16="High (700 bar)",'Actual H2'!M102*Parameters!$C$26,0))))</f>
        <v>23.990943396226413</v>
      </c>
      <c r="N102" s="12">
        <f>IF(Control!$C$16="None",Parameters!$C$29,IF(Control!$C$16="Low (100 bar)",'Actual H2'!N102*Parameters!$C$28,IF(Control!$C$16="Medium (350 bar)",'Actual H2'!N102*Parameters!$C$27,IF(Control!$C$16="High (700 bar)",'Actual H2'!N102*Parameters!$C$26,0))))</f>
        <v>22.75018867924528</v>
      </c>
      <c r="O102" s="12">
        <f>IF(Control!$C$16="None",Parameters!$C$29,IF(Control!$C$16="Low (100 bar)",'Actual H2'!O102*Parameters!$C$28,IF(Control!$C$16="Medium (350 bar)",'Actual H2'!O102*Parameters!$C$27,IF(Control!$C$16="High (700 bar)",'Actual H2'!O102*Parameters!$C$26,0))))</f>
        <v>21.554716981132074</v>
      </c>
      <c r="P102" s="12">
        <f>IF(Control!$C$16="None",Parameters!$C$29,IF(Control!$C$16="Low (100 bar)",'Actual H2'!P102*Parameters!$C$28,IF(Control!$C$16="Medium (350 bar)",'Actual H2'!P102*Parameters!$C$27,IF(Control!$C$16="High (700 bar)",'Actual H2'!P102*Parameters!$C$26,0))))</f>
        <v>21.554716981132074</v>
      </c>
      <c r="Q102" s="12">
        <f>IF(Control!$C$16="None",Parameters!$C$29,IF(Control!$C$16="Low (100 bar)",'Actual H2'!Q102*Parameters!$C$28,IF(Control!$C$16="Medium (350 bar)",'Actual H2'!Q102*Parameters!$C$27,IF(Control!$C$16="High (700 bar)",'Actual H2'!Q102*Parameters!$C$26,0))))</f>
        <v>22.75018867924528</v>
      </c>
      <c r="R102" s="12">
        <f>IF(Control!$C$16="None",Parameters!$C$29,IF(Control!$C$16="Low (100 bar)",'Actual H2'!R102*Parameters!$C$28,IF(Control!$C$16="Medium (350 bar)",'Actual H2'!R102*Parameters!$C$27,IF(Control!$C$16="High (700 bar)",'Actual H2'!R102*Parameters!$C$26,0))))</f>
        <v>23.990943396226413</v>
      </c>
      <c r="S102" s="12">
        <f>IF(Control!$C$16="None",Parameters!$C$29,IF(Control!$C$16="Low (100 bar)",'Actual H2'!S102*Parameters!$C$28,IF(Control!$C$16="Medium (350 bar)",'Actual H2'!S102*Parameters!$C$27,IF(Control!$C$16="High (700 bar)",'Actual H2'!S102*Parameters!$C$26,0))))</f>
        <v>22.75018867924528</v>
      </c>
      <c r="T102" s="12">
        <f>IF(Control!$C$16="None",Parameters!$C$29,IF(Control!$C$16="Low (100 bar)",'Actual H2'!T102*Parameters!$C$28,IF(Control!$C$16="Medium (350 bar)",'Actual H2'!T102*Parameters!$C$27,IF(Control!$C$16="High (700 bar)",'Actual H2'!T102*Parameters!$C$26,0))))</f>
        <v>19.598490566037732</v>
      </c>
      <c r="U102" s="12">
        <f>IF(Control!$C$16="None",Parameters!$C$29,IF(Control!$C$16="Low (100 bar)",'Actual H2'!U102*Parameters!$C$28,IF(Control!$C$16="Medium (350 bar)",'Actual H2'!U102*Parameters!$C$27,IF(Control!$C$16="High (700 bar)",'Actual H2'!U102*Parameters!$C$26,0))))</f>
        <v>18.683773584905659</v>
      </c>
      <c r="V102" s="12">
        <f>IF(Control!$C$16="None",Parameters!$C$29,IF(Control!$C$16="Low (100 bar)",'Actual H2'!V102*Parameters!$C$28,IF(Control!$C$16="Medium (350 bar)",'Actual H2'!V102*Parameters!$C$27,IF(Control!$C$16="High (700 bar)",'Actual H2'!V102*Parameters!$C$26,0))))</f>
        <v>19.598490566037732</v>
      </c>
      <c r="W102" s="12">
        <f>IF(Control!$C$16="None",Parameters!$C$29,IF(Control!$C$16="Low (100 bar)",'Actual H2'!W102*Parameters!$C$28,IF(Control!$C$16="Medium (350 bar)",'Actual H2'!W102*Parameters!$C$27,IF(Control!$C$16="High (700 bar)",'Actual H2'!W102*Parameters!$C$26,0))))</f>
        <v>17.769056603773585</v>
      </c>
      <c r="X102" s="12">
        <f>IF(Control!$C$16="None",Parameters!$C$29,IF(Control!$C$16="Low (100 bar)",'Actual H2'!X102*Parameters!$C$28,IF(Control!$C$16="Medium (350 bar)",'Actual H2'!X102*Parameters!$C$27,IF(Control!$C$16="High (700 bar)",'Actual H2'!X102*Parameters!$C$26,0))))</f>
        <v>15.16528301886793</v>
      </c>
      <c r="Y102" s="12">
        <f>IF(Control!$C$16="None",Parameters!$C$29,IF(Control!$C$16="Low (100 bar)",'Actual H2'!Y102*Parameters!$C$28,IF(Control!$C$16="Medium (350 bar)",'Actual H2'!Y102*Parameters!$C$27,IF(Control!$C$16="High (700 bar)",'Actual H2'!Y102*Parameters!$C$26,0))))</f>
        <v>13.616603773584908</v>
      </c>
      <c r="Z102" s="12">
        <f>IF(Control!$C$16="None",Parameters!$C$29,IF(Control!$C$16="Low (100 bar)",'Actual H2'!Z102*Parameters!$C$28,IF(Control!$C$16="Medium (350 bar)",'Actual H2'!Z102*Parameters!$C$27,IF(Control!$C$16="High (700 bar)",'Actual H2'!Z102*Parameters!$C$26,0))))</f>
        <v>13.616603773584908</v>
      </c>
      <c r="AB102" s="7">
        <f t="shared" si="1"/>
        <v>518.39547169811328</v>
      </c>
    </row>
    <row r="103" spans="2:28" x14ac:dyDescent="0.2">
      <c r="B103" s="6">
        <v>44297</v>
      </c>
      <c r="C103" s="12">
        <f>IF(Control!$C$16="None",Parameters!$C$29,IF(Control!$C$16="Low (100 bar)",'Actual H2'!C103*Parameters!$C$28,IF(Control!$C$16="Medium (350 bar)",'Actual H2'!C103*Parameters!$C$27,IF(Control!$C$16="High (700 bar)",'Actual H2'!C103*Parameters!$C$26,0))))</f>
        <v>15.16528301886793</v>
      </c>
      <c r="D103" s="12">
        <f>IF(Control!$C$16="None",Parameters!$C$29,IF(Control!$C$16="Low (100 bar)",'Actual H2'!D103*Parameters!$C$28,IF(Control!$C$16="Medium (350 bar)",'Actual H2'!D103*Parameters!$C$27,IF(Control!$C$16="High (700 bar)",'Actual H2'!D103*Parameters!$C$26,0))))</f>
        <v>16.854339622641511</v>
      </c>
      <c r="E103" s="12">
        <f>IF(Control!$C$16="None",Parameters!$C$29,IF(Control!$C$16="Low (100 bar)",'Actual H2'!E103*Parameters!$C$28,IF(Control!$C$16="Medium (350 bar)",'Actual H2'!E103*Parameters!$C$27,IF(Control!$C$16="High (700 bar)",'Actual H2'!E103*Parameters!$C$26,0))))</f>
        <v>18.683773584905659</v>
      </c>
      <c r="F103" s="12">
        <f>IF(Control!$C$16="None",Parameters!$C$29,IF(Control!$C$16="Low (100 bar)",'Actual H2'!F103*Parameters!$C$28,IF(Control!$C$16="Medium (350 bar)",'Actual H2'!F103*Parameters!$C$27,IF(Control!$C$16="High (700 bar)",'Actual H2'!F103*Parameters!$C$26,0))))</f>
        <v>19.598490566037732</v>
      </c>
      <c r="G103" s="12">
        <f>IF(Control!$C$16="None",Parameters!$C$29,IF(Control!$C$16="Low (100 bar)",'Actual H2'!G103*Parameters!$C$28,IF(Control!$C$16="Medium (350 bar)",'Actual H2'!G103*Parameters!$C$27,IF(Control!$C$16="High (700 bar)",'Actual H2'!G103*Parameters!$C$26,0))))</f>
        <v>19.598490566037732</v>
      </c>
      <c r="H103" s="12">
        <f>IF(Control!$C$16="None",Parameters!$C$29,IF(Control!$C$16="Low (100 bar)",'Actual H2'!H103*Parameters!$C$28,IF(Control!$C$16="Medium (350 bar)",'Actual H2'!H103*Parameters!$C$27,IF(Control!$C$16="High (700 bar)",'Actual H2'!H103*Parameters!$C$26,0))))</f>
        <v>20.513207547169809</v>
      </c>
      <c r="I103" s="12">
        <f>IF(Control!$C$16="None",Parameters!$C$29,IF(Control!$C$16="Low (100 bar)",'Actual H2'!I103*Parameters!$C$28,IF(Control!$C$16="Medium (350 bar)",'Actual H2'!I103*Parameters!$C$27,IF(Control!$C$16="High (700 bar)",'Actual H2'!I103*Parameters!$C$26,0))))</f>
        <v>19.598490566037732</v>
      </c>
      <c r="J103" s="12">
        <f>IF(Control!$C$16="None",Parameters!$C$29,IF(Control!$C$16="Low (100 bar)",'Actual H2'!J103*Parameters!$C$28,IF(Control!$C$16="Medium (350 bar)",'Actual H2'!J103*Parameters!$C$27,IF(Control!$C$16="High (700 bar)",'Actual H2'!J103*Parameters!$C$26,0))))</f>
        <v>17.769056603773585</v>
      </c>
      <c r="K103" s="12">
        <f>IF(Control!$C$16="None",Parameters!$C$29,IF(Control!$C$16="Low (100 bar)",'Actual H2'!K103*Parameters!$C$28,IF(Control!$C$16="Medium (350 bar)",'Actual H2'!K103*Parameters!$C$27,IF(Control!$C$16="High (700 bar)",'Actual H2'!K103*Parameters!$C$26,0))))</f>
        <v>16.854339622641511</v>
      </c>
      <c r="L103" s="12">
        <f>IF(Control!$C$16="None",Parameters!$C$29,IF(Control!$C$16="Low (100 bar)",'Actual H2'!L103*Parameters!$C$28,IF(Control!$C$16="Medium (350 bar)",'Actual H2'!L103*Parameters!$C$27,IF(Control!$C$16="High (700 bar)",'Actual H2'!L103*Parameters!$C$26,0))))</f>
        <v>15.939622641509436</v>
      </c>
      <c r="M103" s="12">
        <f>IF(Control!$C$16="None",Parameters!$C$29,IF(Control!$C$16="Low (100 bar)",'Actual H2'!M103*Parameters!$C$28,IF(Control!$C$16="Medium (350 bar)",'Actual H2'!M103*Parameters!$C$27,IF(Control!$C$16="High (700 bar)",'Actual H2'!M103*Parameters!$C$26,0))))</f>
        <v>14.390943396226419</v>
      </c>
      <c r="N103" s="12">
        <f>IF(Control!$C$16="None",Parameters!$C$29,IF(Control!$C$16="Low (100 bar)",'Actual H2'!N103*Parameters!$C$28,IF(Control!$C$16="Medium (350 bar)",'Actual H2'!N103*Parameters!$C$27,IF(Control!$C$16="High (700 bar)",'Actual H2'!N103*Parameters!$C$26,0))))</f>
        <v>12.842264150943397</v>
      </c>
      <c r="O103" s="12">
        <f>IF(Control!$C$16="None",Parameters!$C$29,IF(Control!$C$16="Low (100 bar)",'Actual H2'!O103*Parameters!$C$28,IF(Control!$C$16="Medium (350 bar)",'Actual H2'!O103*Parameters!$C$27,IF(Control!$C$16="High (700 bar)",'Actual H2'!O103*Parameters!$C$26,0))))</f>
        <v>11.415849056603774</v>
      </c>
      <c r="P103" s="12">
        <f>IF(Control!$C$16="None",Parameters!$C$29,IF(Control!$C$16="Low (100 bar)",'Actual H2'!P103*Parameters!$C$28,IF(Control!$C$16="Medium (350 bar)",'Actual H2'!P103*Parameters!$C$27,IF(Control!$C$16="High (700 bar)",'Actual H2'!P103*Parameters!$C$26,0))))</f>
        <v>10.763773584905662</v>
      </c>
      <c r="Q103" s="12">
        <f>IF(Control!$C$16="None",Parameters!$C$29,IF(Control!$C$16="Low (100 bar)",'Actual H2'!Q103*Parameters!$C$28,IF(Control!$C$16="Medium (350 bar)",'Actual H2'!Q103*Parameters!$C$27,IF(Control!$C$16="High (700 bar)",'Actual H2'!Q103*Parameters!$C$26,0))))</f>
        <v>10.111698113207549</v>
      </c>
      <c r="R103" s="12">
        <f>IF(Control!$C$16="None",Parameters!$C$29,IF(Control!$C$16="Low (100 bar)",'Actual H2'!R103*Parameters!$C$28,IF(Control!$C$16="Medium (350 bar)",'Actual H2'!R103*Parameters!$C$27,IF(Control!$C$16="High (700 bar)",'Actual H2'!R103*Parameters!$C$26,0))))</f>
        <v>11.415849056603774</v>
      </c>
      <c r="S103" s="12">
        <f>IF(Control!$C$16="None",Parameters!$C$29,IF(Control!$C$16="Low (100 bar)",'Actual H2'!S103*Parameters!$C$28,IF(Control!$C$16="Medium (350 bar)",'Actual H2'!S103*Parameters!$C$27,IF(Control!$C$16="High (700 bar)",'Actual H2'!S103*Parameters!$C$26,0))))</f>
        <v>11.415849056603774</v>
      </c>
      <c r="T103" s="12">
        <f>IF(Control!$C$16="None",Parameters!$C$29,IF(Control!$C$16="Low (100 bar)",'Actual H2'!T103*Parameters!$C$28,IF(Control!$C$16="Medium (350 bar)",'Actual H2'!T103*Parameters!$C$27,IF(Control!$C$16="High (700 bar)",'Actual H2'!T103*Parameters!$C$26,0))))</f>
        <v>11.415849056603774</v>
      </c>
      <c r="U103" s="12">
        <f>IF(Control!$C$16="None",Parameters!$C$29,IF(Control!$C$16="Low (100 bar)",'Actual H2'!U103*Parameters!$C$28,IF(Control!$C$16="Medium (350 bar)",'Actual H2'!U103*Parameters!$C$27,IF(Control!$C$16="High (700 bar)",'Actual H2'!U103*Parameters!$C$26,0))))</f>
        <v>12.067924528301885</v>
      </c>
      <c r="V103" s="12">
        <f>IF(Control!$C$16="None",Parameters!$C$29,IF(Control!$C$16="Low (100 bar)",'Actual H2'!V103*Parameters!$C$28,IF(Control!$C$16="Medium (350 bar)",'Actual H2'!V103*Parameters!$C$27,IF(Control!$C$16="High (700 bar)",'Actual H2'!V103*Parameters!$C$26,0))))</f>
        <v>13.616603773584908</v>
      </c>
      <c r="W103" s="12">
        <f>IF(Control!$C$16="None",Parameters!$C$29,IF(Control!$C$16="Low (100 bar)",'Actual H2'!W103*Parameters!$C$28,IF(Control!$C$16="Medium (350 bar)",'Actual H2'!W103*Parameters!$C$27,IF(Control!$C$16="High (700 bar)",'Actual H2'!W103*Parameters!$C$26,0))))</f>
        <v>14.390943396226419</v>
      </c>
      <c r="X103" s="12">
        <f>IF(Control!$C$16="None",Parameters!$C$29,IF(Control!$C$16="Low (100 bar)",'Actual H2'!X103*Parameters!$C$28,IF(Control!$C$16="Medium (350 bar)",'Actual H2'!X103*Parameters!$C$27,IF(Control!$C$16="High (700 bar)",'Actual H2'!X103*Parameters!$C$26,0))))</f>
        <v>14.390943396226419</v>
      </c>
      <c r="Y103" s="12">
        <f>IF(Control!$C$16="None",Parameters!$C$29,IF(Control!$C$16="Low (100 bar)",'Actual H2'!Y103*Parameters!$C$28,IF(Control!$C$16="Medium (350 bar)",'Actual H2'!Y103*Parameters!$C$27,IF(Control!$C$16="High (700 bar)",'Actual H2'!Y103*Parameters!$C$26,0))))</f>
        <v>15.16528301886793</v>
      </c>
      <c r="Z103" s="12">
        <f>IF(Control!$C$16="None",Parameters!$C$29,IF(Control!$C$16="Low (100 bar)",'Actual H2'!Z103*Parameters!$C$28,IF(Control!$C$16="Medium (350 bar)",'Actual H2'!Z103*Parameters!$C$27,IF(Control!$C$16="High (700 bar)",'Actual H2'!Z103*Parameters!$C$26,0))))</f>
        <v>16.854339622641511</v>
      </c>
      <c r="AB103" s="7">
        <f t="shared" si="1"/>
        <v>360.83320754716982</v>
      </c>
    </row>
    <row r="104" spans="2:28" x14ac:dyDescent="0.2">
      <c r="B104" s="6">
        <v>44298</v>
      </c>
      <c r="C104" s="12">
        <f>IF(Control!$C$16="None",Parameters!$C$29,IF(Control!$C$16="Low (100 bar)",'Actual H2'!C104*Parameters!$C$28,IF(Control!$C$16="Medium (350 bar)",'Actual H2'!C104*Parameters!$C$27,IF(Control!$C$16="High (700 bar)",'Actual H2'!C104*Parameters!$C$26,0))))</f>
        <v>18.683773584905659</v>
      </c>
      <c r="D104" s="12">
        <f>IF(Control!$C$16="None",Parameters!$C$29,IF(Control!$C$16="Low (100 bar)",'Actual H2'!D104*Parameters!$C$28,IF(Control!$C$16="Medium (350 bar)",'Actual H2'!D104*Parameters!$C$27,IF(Control!$C$16="High (700 bar)",'Actual H2'!D104*Parameters!$C$26,0))))</f>
        <v>20.513207547169809</v>
      </c>
      <c r="E104" s="12">
        <f>IF(Control!$C$16="None",Parameters!$C$29,IF(Control!$C$16="Low (100 bar)",'Actual H2'!E104*Parameters!$C$28,IF(Control!$C$16="Medium (350 bar)",'Actual H2'!E104*Parameters!$C$27,IF(Control!$C$16="High (700 bar)",'Actual H2'!E104*Parameters!$C$26,0))))</f>
        <v>21.554716981132074</v>
      </c>
      <c r="F104" s="12">
        <f>IF(Control!$C$16="None",Parameters!$C$29,IF(Control!$C$16="Low (100 bar)",'Actual H2'!F104*Parameters!$C$28,IF(Control!$C$16="Medium (350 bar)",'Actual H2'!F104*Parameters!$C$27,IF(Control!$C$16="High (700 bar)",'Actual H2'!F104*Parameters!$C$26,0))))</f>
        <v>20.513207547169809</v>
      </c>
      <c r="G104" s="12">
        <f>IF(Control!$C$16="None",Parameters!$C$29,IF(Control!$C$16="Low (100 bar)",'Actual H2'!G104*Parameters!$C$28,IF(Control!$C$16="Medium (350 bar)",'Actual H2'!G104*Parameters!$C$27,IF(Control!$C$16="High (700 bar)",'Actual H2'!G104*Parameters!$C$26,0))))</f>
        <v>19.598490566037732</v>
      </c>
      <c r="H104" s="12">
        <f>IF(Control!$C$16="None",Parameters!$C$29,IF(Control!$C$16="Low (100 bar)",'Actual H2'!H104*Parameters!$C$28,IF(Control!$C$16="Medium (350 bar)",'Actual H2'!H104*Parameters!$C$27,IF(Control!$C$16="High (700 bar)",'Actual H2'!H104*Parameters!$C$26,0))))</f>
        <v>18.683773584905659</v>
      </c>
      <c r="I104" s="12">
        <f>IF(Control!$C$16="None",Parameters!$C$29,IF(Control!$C$16="Low (100 bar)",'Actual H2'!I104*Parameters!$C$28,IF(Control!$C$16="Medium (350 bar)",'Actual H2'!I104*Parameters!$C$27,IF(Control!$C$16="High (700 bar)",'Actual H2'!I104*Parameters!$C$26,0))))</f>
        <v>16.854339622641511</v>
      </c>
      <c r="J104" s="12">
        <f>IF(Control!$C$16="None",Parameters!$C$29,IF(Control!$C$16="Low (100 bar)",'Actual H2'!J104*Parameters!$C$28,IF(Control!$C$16="Medium (350 bar)",'Actual H2'!J104*Parameters!$C$27,IF(Control!$C$16="High (700 bar)",'Actual H2'!J104*Parameters!$C$26,0))))</f>
        <v>13.616603773584908</v>
      </c>
      <c r="K104" s="12">
        <f>IF(Control!$C$16="None",Parameters!$C$29,IF(Control!$C$16="Low (100 bar)",'Actual H2'!K104*Parameters!$C$28,IF(Control!$C$16="Medium (350 bar)",'Actual H2'!K104*Parameters!$C$27,IF(Control!$C$16="High (700 bar)",'Actual H2'!K104*Parameters!$C$26,0))))</f>
        <v>12.067924528301885</v>
      </c>
      <c r="L104" s="12">
        <f>IF(Control!$C$16="None",Parameters!$C$29,IF(Control!$C$16="Low (100 bar)",'Actual H2'!L104*Parameters!$C$28,IF(Control!$C$16="Medium (350 bar)",'Actual H2'!L104*Parameters!$C$27,IF(Control!$C$16="High (700 bar)",'Actual H2'!L104*Parameters!$C$26,0))))</f>
        <v>10.763773584905662</v>
      </c>
      <c r="M104" s="12">
        <f>IF(Control!$C$16="None",Parameters!$C$29,IF(Control!$C$16="Low (100 bar)",'Actual H2'!M104*Parameters!$C$28,IF(Control!$C$16="Medium (350 bar)",'Actual H2'!M104*Parameters!$C$27,IF(Control!$C$16="High (700 bar)",'Actual H2'!M104*Parameters!$C$26,0))))</f>
        <v>9.4596226415094335</v>
      </c>
      <c r="N104" s="12">
        <f>IF(Control!$C$16="None",Parameters!$C$29,IF(Control!$C$16="Low (100 bar)",'Actual H2'!N104*Parameters!$C$28,IF(Control!$C$16="Medium (350 bar)",'Actual H2'!N104*Parameters!$C$27,IF(Control!$C$16="High (700 bar)",'Actual H2'!N104*Parameters!$C$26,0))))</f>
        <v>8.8075471698113201</v>
      </c>
      <c r="O104" s="12">
        <f>IF(Control!$C$16="None",Parameters!$C$29,IF(Control!$C$16="Low (100 bar)",'Actual H2'!O104*Parameters!$C$28,IF(Control!$C$16="Medium (350 bar)",'Actual H2'!O104*Parameters!$C$27,IF(Control!$C$16="High (700 bar)",'Actual H2'!O104*Parameters!$C$26,0))))</f>
        <v>9.4596226415094335</v>
      </c>
      <c r="P104" s="12">
        <f>IF(Control!$C$16="None",Parameters!$C$29,IF(Control!$C$16="Low (100 bar)",'Actual H2'!P104*Parameters!$C$28,IF(Control!$C$16="Medium (350 bar)",'Actual H2'!P104*Parameters!$C$27,IF(Control!$C$16="High (700 bar)",'Actual H2'!P104*Parameters!$C$26,0))))</f>
        <v>10.763773584905662</v>
      </c>
      <c r="Q104" s="12">
        <f>IF(Control!$C$16="None",Parameters!$C$29,IF(Control!$C$16="Low (100 bar)",'Actual H2'!Q104*Parameters!$C$28,IF(Control!$C$16="Medium (350 bar)",'Actual H2'!Q104*Parameters!$C$27,IF(Control!$C$16="High (700 bar)",'Actual H2'!Q104*Parameters!$C$26,0))))</f>
        <v>12.067924528301885</v>
      </c>
      <c r="R104" s="12">
        <f>IF(Control!$C$16="None",Parameters!$C$29,IF(Control!$C$16="Low (100 bar)",'Actual H2'!R104*Parameters!$C$28,IF(Control!$C$16="Medium (350 bar)",'Actual H2'!R104*Parameters!$C$27,IF(Control!$C$16="High (700 bar)",'Actual H2'!R104*Parameters!$C$26,0))))</f>
        <v>11.415849056603774</v>
      </c>
      <c r="S104" s="12">
        <f>IF(Control!$C$16="None",Parameters!$C$29,IF(Control!$C$16="Low (100 bar)",'Actual H2'!S104*Parameters!$C$28,IF(Control!$C$16="Medium (350 bar)",'Actual H2'!S104*Parameters!$C$27,IF(Control!$C$16="High (700 bar)",'Actual H2'!S104*Parameters!$C$26,0))))</f>
        <v>10.763773584905662</v>
      </c>
      <c r="T104" s="12">
        <f>IF(Control!$C$16="None",Parameters!$C$29,IF(Control!$C$16="Low (100 bar)",'Actual H2'!T104*Parameters!$C$28,IF(Control!$C$16="Medium (350 bar)",'Actual H2'!T104*Parameters!$C$27,IF(Control!$C$16="High (700 bar)",'Actual H2'!T104*Parameters!$C$26,0))))</f>
        <v>10.111698113207549</v>
      </c>
      <c r="U104" s="12">
        <f>IF(Control!$C$16="None",Parameters!$C$29,IF(Control!$C$16="Low (100 bar)",'Actual H2'!U104*Parameters!$C$28,IF(Control!$C$16="Medium (350 bar)",'Actual H2'!U104*Parameters!$C$27,IF(Control!$C$16="High (700 bar)",'Actual H2'!U104*Parameters!$C$26,0))))</f>
        <v>10.111698113207549</v>
      </c>
      <c r="V104" s="12">
        <f>IF(Control!$C$16="None",Parameters!$C$29,IF(Control!$C$16="Low (100 bar)",'Actual H2'!V104*Parameters!$C$28,IF(Control!$C$16="Medium (350 bar)",'Actual H2'!V104*Parameters!$C$27,IF(Control!$C$16="High (700 bar)",'Actual H2'!V104*Parameters!$C$26,0))))</f>
        <v>9.4596226415094335</v>
      </c>
      <c r="W104" s="12">
        <f>IF(Control!$C$16="None",Parameters!$C$29,IF(Control!$C$16="Low (100 bar)",'Actual H2'!W104*Parameters!$C$28,IF(Control!$C$16="Medium (350 bar)",'Actual H2'!W104*Parameters!$C$27,IF(Control!$C$16="High (700 bar)",'Actual H2'!W104*Parameters!$C$26,0))))</f>
        <v>7.7207547169811335</v>
      </c>
      <c r="X104" s="12">
        <f>IF(Control!$C$16="None",Parameters!$C$29,IF(Control!$C$16="Low (100 bar)",'Actual H2'!X104*Parameters!$C$28,IF(Control!$C$16="Medium (350 bar)",'Actual H2'!X104*Parameters!$C$27,IF(Control!$C$16="High (700 bar)",'Actual H2'!X104*Parameters!$C$26,0))))</f>
        <v>6.090566037735849</v>
      </c>
      <c r="Y104" s="12">
        <f>IF(Control!$C$16="None",Parameters!$C$29,IF(Control!$C$16="Low (100 bar)",'Actual H2'!Y104*Parameters!$C$28,IF(Control!$C$16="Medium (350 bar)",'Actual H2'!Y104*Parameters!$C$27,IF(Control!$C$16="High (700 bar)",'Actual H2'!Y104*Parameters!$C$26,0))))</f>
        <v>5.6467924528301889</v>
      </c>
      <c r="Z104" s="12">
        <f>IF(Control!$C$16="None",Parameters!$C$29,IF(Control!$C$16="Low (100 bar)",'Actual H2'!Z104*Parameters!$C$28,IF(Control!$C$16="Medium (350 bar)",'Actual H2'!Z104*Parameters!$C$27,IF(Control!$C$16="High (700 bar)",'Actual H2'!Z104*Parameters!$C$26,0))))</f>
        <v>4.7592452830188678</v>
      </c>
      <c r="AB104" s="7">
        <f t="shared" si="1"/>
        <v>299.4883018867925</v>
      </c>
    </row>
    <row r="105" spans="2:28" x14ac:dyDescent="0.2">
      <c r="B105" s="6">
        <v>44299</v>
      </c>
      <c r="C105" s="12">
        <f>IF(Control!$C$16="None",Parameters!$C$29,IF(Control!$C$16="Low (100 bar)",'Actual H2'!C105*Parameters!$C$28,IF(Control!$C$16="Medium (350 bar)",'Actual H2'!C105*Parameters!$C$27,IF(Control!$C$16="High (700 bar)",'Actual H2'!C105*Parameters!$C$26,0))))</f>
        <v>4.7592452830188678</v>
      </c>
      <c r="D105" s="12">
        <f>IF(Control!$C$16="None",Parameters!$C$29,IF(Control!$C$16="Low (100 bar)",'Actual H2'!D105*Parameters!$C$28,IF(Control!$C$16="Medium (350 bar)",'Actual H2'!D105*Parameters!$C$27,IF(Control!$C$16="High (700 bar)",'Actual H2'!D105*Parameters!$C$26,0))))</f>
        <v>4.3154716981132077</v>
      </c>
      <c r="E105" s="12">
        <f>IF(Control!$C$16="None",Parameters!$C$29,IF(Control!$C$16="Low (100 bar)",'Actual H2'!E105*Parameters!$C$28,IF(Control!$C$16="Medium (350 bar)",'Actual H2'!E105*Parameters!$C$27,IF(Control!$C$16="High (700 bar)",'Actual H2'!E105*Parameters!$C$26,0))))</f>
        <v>3.8716981132075476</v>
      </c>
      <c r="F105" s="12">
        <f>IF(Control!$C$16="None",Parameters!$C$29,IF(Control!$C$16="Low (100 bar)",'Actual H2'!F105*Parameters!$C$28,IF(Control!$C$16="Medium (350 bar)",'Actual H2'!F105*Parameters!$C$27,IF(Control!$C$16="High (700 bar)",'Actual H2'!F105*Parameters!$C$26,0))))</f>
        <v>3.1290566037735852</v>
      </c>
      <c r="G105" s="12">
        <f>IF(Control!$C$16="None",Parameters!$C$29,IF(Control!$C$16="Low (100 bar)",'Actual H2'!G105*Parameters!$C$28,IF(Control!$C$16="Medium (350 bar)",'Actual H2'!G105*Parameters!$C$27,IF(Control!$C$16="High (700 bar)",'Actual H2'!G105*Parameters!$C$26,0))))</f>
        <v>2.3864150943396227</v>
      </c>
      <c r="H105" s="12">
        <f>IF(Control!$C$16="None",Parameters!$C$29,IF(Control!$C$16="Low (100 bar)",'Actual H2'!H105*Parameters!$C$28,IF(Control!$C$16="Medium (350 bar)",'Actual H2'!H105*Parameters!$C$27,IF(Control!$C$16="High (700 bar)",'Actual H2'!H105*Parameters!$C$26,0))))</f>
        <v>1.7252830188679242</v>
      </c>
      <c r="I105" s="12">
        <f>IF(Control!$C$16="None",Parameters!$C$29,IF(Control!$C$16="Low (100 bar)",'Actual H2'!I105*Parameters!$C$28,IF(Control!$C$16="Medium (350 bar)",'Actual H2'!I105*Parameters!$C$27,IF(Control!$C$16="High (700 bar)",'Actual H2'!I105*Parameters!$C$26,0))))</f>
        <v>0.5660377358490567</v>
      </c>
      <c r="J105" s="12">
        <f>IF(Control!$C$16="None",Parameters!$C$29,IF(Control!$C$16="Low (100 bar)",'Actual H2'!J105*Parameters!$C$28,IF(Control!$C$16="Medium (350 bar)",'Actual H2'!J105*Parameters!$C$27,IF(Control!$C$16="High (700 bar)",'Actual H2'!J105*Parameters!$C$26,0))))</f>
        <v>0</v>
      </c>
      <c r="K105" s="12">
        <f>IF(Control!$C$16="None",Parameters!$C$29,IF(Control!$C$16="Low (100 bar)",'Actual H2'!K105*Parameters!$C$28,IF(Control!$C$16="Medium (350 bar)",'Actual H2'!K105*Parameters!$C$27,IF(Control!$C$16="High (700 bar)",'Actual H2'!K105*Parameters!$C$26,0))))</f>
        <v>0</v>
      </c>
      <c r="L105" s="12">
        <f>IF(Control!$C$16="None",Parameters!$C$29,IF(Control!$C$16="Low (100 bar)",'Actual H2'!L105*Parameters!$C$28,IF(Control!$C$16="Medium (350 bar)",'Actual H2'!L105*Parameters!$C$27,IF(Control!$C$16="High (700 bar)",'Actual H2'!L105*Parameters!$C$26,0))))</f>
        <v>0</v>
      </c>
      <c r="M105" s="12">
        <f>IF(Control!$C$16="None",Parameters!$C$29,IF(Control!$C$16="Low (100 bar)",'Actual H2'!M105*Parameters!$C$28,IF(Control!$C$16="Medium (350 bar)",'Actual H2'!M105*Parameters!$C$27,IF(Control!$C$16="High (700 bar)",'Actual H2'!M105*Parameters!$C$26,0))))</f>
        <v>0</v>
      </c>
      <c r="N105" s="12">
        <f>IF(Control!$C$16="None",Parameters!$C$29,IF(Control!$C$16="Low (100 bar)",'Actual H2'!N105*Parameters!$C$28,IF(Control!$C$16="Medium (350 bar)",'Actual H2'!N105*Parameters!$C$27,IF(Control!$C$16="High (700 bar)",'Actual H2'!N105*Parameters!$C$26,0))))</f>
        <v>0</v>
      </c>
      <c r="O105" s="12">
        <f>IF(Control!$C$16="None",Parameters!$C$29,IF(Control!$C$16="Low (100 bar)",'Actual H2'!O105*Parameters!$C$28,IF(Control!$C$16="Medium (350 bar)",'Actual H2'!O105*Parameters!$C$27,IF(Control!$C$16="High (700 bar)",'Actual H2'!O105*Parameters!$C$26,0))))</f>
        <v>0</v>
      </c>
      <c r="P105" s="12">
        <f>IF(Control!$C$16="None",Parameters!$C$29,IF(Control!$C$16="Low (100 bar)",'Actual H2'!P105*Parameters!$C$28,IF(Control!$C$16="Medium (350 bar)",'Actual H2'!P105*Parameters!$C$27,IF(Control!$C$16="High (700 bar)",'Actual H2'!P105*Parameters!$C$26,0))))</f>
        <v>0</v>
      </c>
      <c r="Q105" s="12">
        <f>IF(Control!$C$16="None",Parameters!$C$29,IF(Control!$C$16="Low (100 bar)",'Actual H2'!Q105*Parameters!$C$28,IF(Control!$C$16="Medium (350 bar)",'Actual H2'!Q105*Parameters!$C$27,IF(Control!$C$16="High (700 bar)",'Actual H2'!Q105*Parameters!$C$26,0))))</f>
        <v>0</v>
      </c>
      <c r="R105" s="12">
        <f>IF(Control!$C$16="None",Parameters!$C$29,IF(Control!$C$16="Low (100 bar)",'Actual H2'!R105*Parameters!$C$28,IF(Control!$C$16="Medium (350 bar)",'Actual H2'!R105*Parameters!$C$27,IF(Control!$C$16="High (700 bar)",'Actual H2'!R105*Parameters!$C$26,0))))</f>
        <v>0</v>
      </c>
      <c r="S105" s="12">
        <f>IF(Control!$C$16="None",Parameters!$C$29,IF(Control!$C$16="Low (100 bar)",'Actual H2'!S105*Parameters!$C$28,IF(Control!$C$16="Medium (350 bar)",'Actual H2'!S105*Parameters!$C$27,IF(Control!$C$16="High (700 bar)",'Actual H2'!S105*Parameters!$C$26,0))))</f>
        <v>0</v>
      </c>
      <c r="T105" s="12">
        <f>IF(Control!$C$16="None",Parameters!$C$29,IF(Control!$C$16="Low (100 bar)",'Actual H2'!T105*Parameters!$C$28,IF(Control!$C$16="Medium (350 bar)",'Actual H2'!T105*Parameters!$C$27,IF(Control!$C$16="High (700 bar)",'Actual H2'!T105*Parameters!$C$26,0))))</f>
        <v>0</v>
      </c>
      <c r="U105" s="12">
        <f>IF(Control!$C$16="None",Parameters!$C$29,IF(Control!$C$16="Low (100 bar)",'Actual H2'!U105*Parameters!$C$28,IF(Control!$C$16="Medium (350 bar)",'Actual H2'!U105*Parameters!$C$27,IF(Control!$C$16="High (700 bar)",'Actual H2'!U105*Parameters!$C$26,0))))</f>
        <v>0</v>
      </c>
      <c r="V105" s="12">
        <f>IF(Control!$C$16="None",Parameters!$C$29,IF(Control!$C$16="Low (100 bar)",'Actual H2'!V105*Parameters!$C$28,IF(Control!$C$16="Medium (350 bar)",'Actual H2'!V105*Parameters!$C$27,IF(Control!$C$16="High (700 bar)",'Actual H2'!V105*Parameters!$C$26,0))))</f>
        <v>0.5660377358490567</v>
      </c>
      <c r="W105" s="12">
        <f>IF(Control!$C$16="None",Parameters!$C$29,IF(Control!$C$16="Low (100 bar)",'Actual H2'!W105*Parameters!$C$28,IF(Control!$C$16="Medium (350 bar)",'Actual H2'!W105*Parameters!$C$27,IF(Control!$C$16="High (700 bar)",'Actual H2'!W105*Parameters!$C$26,0))))</f>
        <v>0.5660377358490567</v>
      </c>
      <c r="X105" s="12">
        <f>IF(Control!$C$16="None",Parameters!$C$29,IF(Control!$C$16="Low (100 bar)",'Actual H2'!X105*Parameters!$C$28,IF(Control!$C$16="Medium (350 bar)",'Actual H2'!X105*Parameters!$C$27,IF(Control!$C$16="High (700 bar)",'Actual H2'!X105*Parameters!$C$26,0))))</f>
        <v>0</v>
      </c>
      <c r="Y105" s="12">
        <f>IF(Control!$C$16="None",Parameters!$C$29,IF(Control!$C$16="Low (100 bar)",'Actual H2'!Y105*Parameters!$C$28,IF(Control!$C$16="Medium (350 bar)",'Actual H2'!Y105*Parameters!$C$27,IF(Control!$C$16="High (700 bar)",'Actual H2'!Y105*Parameters!$C$26,0))))</f>
        <v>0</v>
      </c>
      <c r="Z105" s="12">
        <f>IF(Control!$C$16="None",Parameters!$C$29,IF(Control!$C$16="Low (100 bar)",'Actual H2'!Z105*Parameters!$C$28,IF(Control!$C$16="Medium (350 bar)",'Actual H2'!Z105*Parameters!$C$27,IF(Control!$C$16="High (700 bar)",'Actual H2'!Z105*Parameters!$C$26,0))))</f>
        <v>0.85584905660377353</v>
      </c>
      <c r="AB105" s="7">
        <f t="shared" si="1"/>
        <v>22.7411320754717</v>
      </c>
    </row>
    <row r="106" spans="2:28" x14ac:dyDescent="0.2">
      <c r="B106" s="6">
        <v>44300</v>
      </c>
      <c r="C106" s="12">
        <f>IF(Control!$C$16="None",Parameters!$C$29,IF(Control!$C$16="Low (100 bar)",'Actual H2'!C106*Parameters!$C$28,IF(Control!$C$16="Medium (350 bar)",'Actual H2'!C106*Parameters!$C$27,IF(Control!$C$16="High (700 bar)",'Actual H2'!C106*Parameters!$C$26,0))))</f>
        <v>1.1456603773584904</v>
      </c>
      <c r="D106" s="12">
        <f>IF(Control!$C$16="None",Parameters!$C$29,IF(Control!$C$16="Low (100 bar)",'Actual H2'!D106*Parameters!$C$28,IF(Control!$C$16="Medium (350 bar)",'Actual H2'!D106*Parameters!$C$27,IF(Control!$C$16="High (700 bar)",'Actual H2'!D106*Parameters!$C$26,0))))</f>
        <v>1.4354716981132074</v>
      </c>
      <c r="E106" s="12">
        <f>IF(Control!$C$16="None",Parameters!$C$29,IF(Control!$C$16="Low (100 bar)",'Actual H2'!E106*Parameters!$C$28,IF(Control!$C$16="Medium (350 bar)",'Actual H2'!E106*Parameters!$C$27,IF(Control!$C$16="High (700 bar)",'Actual H2'!E106*Parameters!$C$26,0))))</f>
        <v>1.4354716981132074</v>
      </c>
      <c r="F106" s="12">
        <f>IF(Control!$C$16="None",Parameters!$C$29,IF(Control!$C$16="Low (100 bar)",'Actual H2'!F106*Parameters!$C$28,IF(Control!$C$16="Medium (350 bar)",'Actual H2'!F106*Parameters!$C$27,IF(Control!$C$16="High (700 bar)",'Actual H2'!F106*Parameters!$C$26,0))))</f>
        <v>1.4354716981132074</v>
      </c>
      <c r="G106" s="12">
        <f>IF(Control!$C$16="None",Parameters!$C$29,IF(Control!$C$16="Low (100 bar)",'Actual H2'!G106*Parameters!$C$28,IF(Control!$C$16="Medium (350 bar)",'Actual H2'!G106*Parameters!$C$27,IF(Control!$C$16="High (700 bar)",'Actual H2'!G106*Parameters!$C$26,0))))</f>
        <v>1.4354716981132074</v>
      </c>
      <c r="H106" s="12">
        <f>IF(Control!$C$16="None",Parameters!$C$29,IF(Control!$C$16="Low (100 bar)",'Actual H2'!H106*Parameters!$C$28,IF(Control!$C$16="Medium (350 bar)",'Actual H2'!H106*Parameters!$C$27,IF(Control!$C$16="High (700 bar)",'Actual H2'!H106*Parameters!$C$26,0))))</f>
        <v>1.7252830188679242</v>
      </c>
      <c r="I106" s="12">
        <f>IF(Control!$C$16="None",Parameters!$C$29,IF(Control!$C$16="Low (100 bar)",'Actual H2'!I106*Parameters!$C$28,IF(Control!$C$16="Medium (350 bar)",'Actual H2'!I106*Parameters!$C$27,IF(Control!$C$16="High (700 bar)",'Actual H2'!I106*Parameters!$C$26,0))))</f>
        <v>2.3864150943396227</v>
      </c>
      <c r="J106" s="12">
        <f>IF(Control!$C$16="None",Parameters!$C$29,IF(Control!$C$16="Low (100 bar)",'Actual H2'!J106*Parameters!$C$28,IF(Control!$C$16="Medium (350 bar)",'Actual H2'!J106*Parameters!$C$27,IF(Control!$C$16="High (700 bar)",'Actual H2'!J106*Parameters!$C$26,0))))</f>
        <v>2.0150943396226415</v>
      </c>
      <c r="K106" s="12">
        <f>IF(Control!$C$16="None",Parameters!$C$29,IF(Control!$C$16="Low (100 bar)",'Actual H2'!K106*Parameters!$C$28,IF(Control!$C$16="Medium (350 bar)",'Actual H2'!K106*Parameters!$C$27,IF(Control!$C$16="High (700 bar)",'Actual H2'!K106*Parameters!$C$26,0))))</f>
        <v>1.7252830188679242</v>
      </c>
      <c r="L106" s="12">
        <f>IF(Control!$C$16="None",Parameters!$C$29,IF(Control!$C$16="Low (100 bar)",'Actual H2'!L106*Parameters!$C$28,IF(Control!$C$16="Medium (350 bar)",'Actual H2'!L106*Parameters!$C$27,IF(Control!$C$16="High (700 bar)",'Actual H2'!L106*Parameters!$C$26,0))))</f>
        <v>1.4354716981132074</v>
      </c>
      <c r="M106" s="12">
        <f>IF(Control!$C$16="None",Parameters!$C$29,IF(Control!$C$16="Low (100 bar)",'Actual H2'!M106*Parameters!$C$28,IF(Control!$C$16="Medium (350 bar)",'Actual H2'!M106*Parameters!$C$27,IF(Control!$C$16="High (700 bar)",'Actual H2'!M106*Parameters!$C$26,0))))</f>
        <v>0</v>
      </c>
      <c r="N106" s="12">
        <f>IF(Control!$C$16="None",Parameters!$C$29,IF(Control!$C$16="Low (100 bar)",'Actual H2'!N106*Parameters!$C$28,IF(Control!$C$16="Medium (350 bar)",'Actual H2'!N106*Parameters!$C$27,IF(Control!$C$16="High (700 bar)",'Actual H2'!N106*Parameters!$C$26,0))))</f>
        <v>0</v>
      </c>
      <c r="O106" s="12">
        <f>IF(Control!$C$16="None",Parameters!$C$29,IF(Control!$C$16="Low (100 bar)",'Actual H2'!O106*Parameters!$C$28,IF(Control!$C$16="Medium (350 bar)",'Actual H2'!O106*Parameters!$C$27,IF(Control!$C$16="High (700 bar)",'Actual H2'!O106*Parameters!$C$26,0))))</f>
        <v>0</v>
      </c>
      <c r="P106" s="12">
        <f>IF(Control!$C$16="None",Parameters!$C$29,IF(Control!$C$16="Low (100 bar)",'Actual H2'!P106*Parameters!$C$28,IF(Control!$C$16="Medium (350 bar)",'Actual H2'!P106*Parameters!$C$27,IF(Control!$C$16="High (700 bar)",'Actual H2'!P106*Parameters!$C$26,0))))</f>
        <v>0</v>
      </c>
      <c r="Q106" s="12">
        <f>IF(Control!$C$16="None",Parameters!$C$29,IF(Control!$C$16="Low (100 bar)",'Actual H2'!Q106*Parameters!$C$28,IF(Control!$C$16="Medium (350 bar)",'Actual H2'!Q106*Parameters!$C$27,IF(Control!$C$16="High (700 bar)",'Actual H2'!Q106*Parameters!$C$26,0))))</f>
        <v>0</v>
      </c>
      <c r="R106" s="12">
        <f>IF(Control!$C$16="None",Parameters!$C$29,IF(Control!$C$16="Low (100 bar)",'Actual H2'!R106*Parameters!$C$28,IF(Control!$C$16="Medium (350 bar)",'Actual H2'!R106*Parameters!$C$27,IF(Control!$C$16="High (700 bar)",'Actual H2'!R106*Parameters!$C$26,0))))</f>
        <v>0</v>
      </c>
      <c r="S106" s="12">
        <f>IF(Control!$C$16="None",Parameters!$C$29,IF(Control!$C$16="Low (100 bar)",'Actual H2'!S106*Parameters!$C$28,IF(Control!$C$16="Medium (350 bar)",'Actual H2'!S106*Parameters!$C$27,IF(Control!$C$16="High (700 bar)",'Actual H2'!S106*Parameters!$C$26,0))))</f>
        <v>0</v>
      </c>
      <c r="T106" s="12">
        <f>IF(Control!$C$16="None",Parameters!$C$29,IF(Control!$C$16="Low (100 bar)",'Actual H2'!T106*Parameters!$C$28,IF(Control!$C$16="Medium (350 bar)",'Actual H2'!T106*Parameters!$C$27,IF(Control!$C$16="High (700 bar)",'Actual H2'!T106*Parameters!$C$26,0))))</f>
        <v>0</v>
      </c>
      <c r="U106" s="12">
        <f>IF(Control!$C$16="None",Parameters!$C$29,IF(Control!$C$16="Low (100 bar)",'Actual H2'!U106*Parameters!$C$28,IF(Control!$C$16="Medium (350 bar)",'Actual H2'!U106*Parameters!$C$27,IF(Control!$C$16="High (700 bar)",'Actual H2'!U106*Parameters!$C$26,0))))</f>
        <v>0</v>
      </c>
      <c r="V106" s="12">
        <f>IF(Control!$C$16="None",Parameters!$C$29,IF(Control!$C$16="Low (100 bar)",'Actual H2'!V106*Parameters!$C$28,IF(Control!$C$16="Medium (350 bar)",'Actual H2'!V106*Parameters!$C$27,IF(Control!$C$16="High (700 bar)",'Actual H2'!V106*Parameters!$C$26,0))))</f>
        <v>0</v>
      </c>
      <c r="W106" s="12">
        <f>IF(Control!$C$16="None",Parameters!$C$29,IF(Control!$C$16="Low (100 bar)",'Actual H2'!W106*Parameters!$C$28,IF(Control!$C$16="Medium (350 bar)",'Actual H2'!W106*Parameters!$C$27,IF(Control!$C$16="High (700 bar)",'Actual H2'!W106*Parameters!$C$26,0))))</f>
        <v>0</v>
      </c>
      <c r="X106" s="12">
        <f>IF(Control!$C$16="None",Parameters!$C$29,IF(Control!$C$16="Low (100 bar)",'Actual H2'!X106*Parameters!$C$28,IF(Control!$C$16="Medium (350 bar)",'Actual H2'!X106*Parameters!$C$27,IF(Control!$C$16="High (700 bar)",'Actual H2'!X106*Parameters!$C$26,0))))</f>
        <v>1.4354716981132074</v>
      </c>
      <c r="Y106" s="12">
        <f>IF(Control!$C$16="None",Parameters!$C$29,IF(Control!$C$16="Low (100 bar)",'Actual H2'!Y106*Parameters!$C$28,IF(Control!$C$16="Medium (350 bar)",'Actual H2'!Y106*Parameters!$C$27,IF(Control!$C$16="High (700 bar)",'Actual H2'!Y106*Parameters!$C$26,0))))</f>
        <v>2.757735849056604</v>
      </c>
      <c r="Z106" s="12">
        <f>IF(Control!$C$16="None",Parameters!$C$29,IF(Control!$C$16="Low (100 bar)",'Actual H2'!Z106*Parameters!$C$28,IF(Control!$C$16="Medium (350 bar)",'Actual H2'!Z106*Parameters!$C$27,IF(Control!$C$16="High (700 bar)",'Actual H2'!Z106*Parameters!$C$26,0))))</f>
        <v>3.5003773584905669</v>
      </c>
      <c r="AB106" s="7">
        <f t="shared" si="1"/>
        <v>23.868679245283019</v>
      </c>
    </row>
    <row r="107" spans="2:28" x14ac:dyDescent="0.2">
      <c r="B107" s="6">
        <v>44301</v>
      </c>
      <c r="C107" s="12">
        <f>IF(Control!$C$16="None",Parameters!$C$29,IF(Control!$C$16="Low (100 bar)",'Actual H2'!C107*Parameters!$C$28,IF(Control!$C$16="Medium (350 bar)",'Actual H2'!C107*Parameters!$C$27,IF(Control!$C$16="High (700 bar)",'Actual H2'!C107*Parameters!$C$26,0))))</f>
        <v>3.8716981132075476</v>
      </c>
      <c r="D107" s="12">
        <f>IF(Control!$C$16="None",Parameters!$C$29,IF(Control!$C$16="Low (100 bar)",'Actual H2'!D107*Parameters!$C$28,IF(Control!$C$16="Medium (350 bar)",'Actual H2'!D107*Parameters!$C$27,IF(Control!$C$16="High (700 bar)",'Actual H2'!D107*Parameters!$C$26,0))))</f>
        <v>3.1290566037735852</v>
      </c>
      <c r="E107" s="12">
        <f>IF(Control!$C$16="None",Parameters!$C$29,IF(Control!$C$16="Low (100 bar)",'Actual H2'!E107*Parameters!$C$28,IF(Control!$C$16="Medium (350 bar)",'Actual H2'!E107*Parameters!$C$27,IF(Control!$C$16="High (700 bar)",'Actual H2'!E107*Parameters!$C$26,0))))</f>
        <v>1.7252830188679242</v>
      </c>
      <c r="F107" s="12">
        <f>IF(Control!$C$16="None",Parameters!$C$29,IF(Control!$C$16="Low (100 bar)",'Actual H2'!F107*Parameters!$C$28,IF(Control!$C$16="Medium (350 bar)",'Actual H2'!F107*Parameters!$C$27,IF(Control!$C$16="High (700 bar)",'Actual H2'!F107*Parameters!$C$26,0))))</f>
        <v>0.5660377358490567</v>
      </c>
      <c r="G107" s="12">
        <f>IF(Control!$C$16="None",Parameters!$C$29,IF(Control!$C$16="Low (100 bar)",'Actual H2'!G107*Parameters!$C$28,IF(Control!$C$16="Medium (350 bar)",'Actual H2'!G107*Parameters!$C$27,IF(Control!$C$16="High (700 bar)",'Actual H2'!G107*Parameters!$C$26,0))))</f>
        <v>0</v>
      </c>
      <c r="H107" s="12">
        <f>IF(Control!$C$16="None",Parameters!$C$29,IF(Control!$C$16="Low (100 bar)",'Actual H2'!H107*Parameters!$C$28,IF(Control!$C$16="Medium (350 bar)",'Actual H2'!H107*Parameters!$C$27,IF(Control!$C$16="High (700 bar)",'Actual H2'!H107*Parameters!$C$26,0))))</f>
        <v>0</v>
      </c>
      <c r="I107" s="12">
        <f>IF(Control!$C$16="None",Parameters!$C$29,IF(Control!$C$16="Low (100 bar)",'Actual H2'!I107*Parameters!$C$28,IF(Control!$C$16="Medium (350 bar)",'Actual H2'!I107*Parameters!$C$27,IF(Control!$C$16="High (700 bar)",'Actual H2'!I107*Parameters!$C$26,0))))</f>
        <v>0.85584905660377353</v>
      </c>
      <c r="J107" s="12">
        <f>IF(Control!$C$16="None",Parameters!$C$29,IF(Control!$C$16="Low (100 bar)",'Actual H2'!J107*Parameters!$C$28,IF(Control!$C$16="Medium (350 bar)",'Actual H2'!J107*Parameters!$C$27,IF(Control!$C$16="High (700 bar)",'Actual H2'!J107*Parameters!$C$26,0))))</f>
        <v>0.85584905660377353</v>
      </c>
      <c r="K107" s="12">
        <f>IF(Control!$C$16="None",Parameters!$C$29,IF(Control!$C$16="Low (100 bar)",'Actual H2'!K107*Parameters!$C$28,IF(Control!$C$16="Medium (350 bar)",'Actual H2'!K107*Parameters!$C$27,IF(Control!$C$16="High (700 bar)",'Actual H2'!K107*Parameters!$C$26,0))))</f>
        <v>2.0150943396226415</v>
      </c>
      <c r="L107" s="12">
        <f>IF(Control!$C$16="None",Parameters!$C$29,IF(Control!$C$16="Low (100 bar)",'Actual H2'!L107*Parameters!$C$28,IF(Control!$C$16="Medium (350 bar)",'Actual H2'!L107*Parameters!$C$27,IF(Control!$C$16="High (700 bar)",'Actual H2'!L107*Parameters!$C$26,0))))</f>
        <v>3.8716981132075476</v>
      </c>
      <c r="M107" s="12">
        <f>IF(Control!$C$16="None",Parameters!$C$29,IF(Control!$C$16="Low (100 bar)",'Actual H2'!M107*Parameters!$C$28,IF(Control!$C$16="Medium (350 bar)",'Actual H2'!M107*Parameters!$C$27,IF(Control!$C$16="High (700 bar)",'Actual H2'!M107*Parameters!$C$26,0))))</f>
        <v>3.8716981132075476</v>
      </c>
      <c r="N107" s="12">
        <f>IF(Control!$C$16="None",Parameters!$C$29,IF(Control!$C$16="Low (100 bar)",'Actual H2'!N107*Parameters!$C$28,IF(Control!$C$16="Medium (350 bar)",'Actual H2'!N107*Parameters!$C$27,IF(Control!$C$16="High (700 bar)",'Actual H2'!N107*Parameters!$C$26,0))))</f>
        <v>3.5003773584905669</v>
      </c>
      <c r="O107" s="12">
        <f>IF(Control!$C$16="None",Parameters!$C$29,IF(Control!$C$16="Low (100 bar)",'Actual H2'!O107*Parameters!$C$28,IF(Control!$C$16="Medium (350 bar)",'Actual H2'!O107*Parameters!$C$27,IF(Control!$C$16="High (700 bar)",'Actual H2'!O107*Parameters!$C$26,0))))</f>
        <v>3.1290566037735852</v>
      </c>
      <c r="P107" s="12">
        <f>IF(Control!$C$16="None",Parameters!$C$29,IF(Control!$C$16="Low (100 bar)",'Actual H2'!P107*Parameters!$C$28,IF(Control!$C$16="Medium (350 bar)",'Actual H2'!P107*Parameters!$C$27,IF(Control!$C$16="High (700 bar)",'Actual H2'!P107*Parameters!$C$26,0))))</f>
        <v>3.1290566037735852</v>
      </c>
      <c r="Q107" s="12">
        <f>IF(Control!$C$16="None",Parameters!$C$29,IF(Control!$C$16="Low (100 bar)",'Actual H2'!Q107*Parameters!$C$28,IF(Control!$C$16="Medium (350 bar)",'Actual H2'!Q107*Parameters!$C$27,IF(Control!$C$16="High (700 bar)",'Actual H2'!Q107*Parameters!$C$26,0))))</f>
        <v>3.1290566037735852</v>
      </c>
      <c r="R107" s="12">
        <f>IF(Control!$C$16="None",Parameters!$C$29,IF(Control!$C$16="Low (100 bar)",'Actual H2'!R107*Parameters!$C$28,IF(Control!$C$16="Medium (350 bar)",'Actual H2'!R107*Parameters!$C$27,IF(Control!$C$16="High (700 bar)",'Actual H2'!R107*Parameters!$C$26,0))))</f>
        <v>3.8716981132075476</v>
      </c>
      <c r="S107" s="12">
        <f>IF(Control!$C$16="None",Parameters!$C$29,IF(Control!$C$16="Low (100 bar)",'Actual H2'!S107*Parameters!$C$28,IF(Control!$C$16="Medium (350 bar)",'Actual H2'!S107*Parameters!$C$27,IF(Control!$C$16="High (700 bar)",'Actual H2'!S107*Parameters!$C$26,0))))</f>
        <v>6.090566037735849</v>
      </c>
      <c r="T107" s="12">
        <f>IF(Control!$C$16="None",Parameters!$C$29,IF(Control!$C$16="Low (100 bar)",'Actual H2'!T107*Parameters!$C$28,IF(Control!$C$16="Medium (350 bar)",'Actual H2'!T107*Parameters!$C$27,IF(Control!$C$16="High (700 bar)",'Actual H2'!T107*Parameters!$C$26,0))))</f>
        <v>10.111698113207549</v>
      </c>
      <c r="U107" s="12">
        <f>IF(Control!$C$16="None",Parameters!$C$29,IF(Control!$C$16="Low (100 bar)",'Actual H2'!U107*Parameters!$C$28,IF(Control!$C$16="Medium (350 bar)",'Actual H2'!U107*Parameters!$C$27,IF(Control!$C$16="High (700 bar)",'Actual H2'!U107*Parameters!$C$26,0))))</f>
        <v>15.16528301886793</v>
      </c>
      <c r="V107" s="12">
        <f>IF(Control!$C$16="None",Parameters!$C$29,IF(Control!$C$16="Low (100 bar)",'Actual H2'!V107*Parameters!$C$28,IF(Control!$C$16="Medium (350 bar)",'Actual H2'!V107*Parameters!$C$27,IF(Control!$C$16="High (700 bar)",'Actual H2'!V107*Parameters!$C$26,0))))</f>
        <v>21.554716981132074</v>
      </c>
      <c r="W107" s="12">
        <f>IF(Control!$C$16="None",Parameters!$C$29,IF(Control!$C$16="Low (100 bar)",'Actual H2'!W107*Parameters!$C$28,IF(Control!$C$16="Medium (350 bar)",'Actual H2'!W107*Parameters!$C$27,IF(Control!$C$16="High (700 bar)",'Actual H2'!W107*Parameters!$C$26,0))))</f>
        <v>26.916226415094343</v>
      </c>
      <c r="X107" s="12">
        <f>IF(Control!$C$16="None",Parameters!$C$29,IF(Control!$C$16="Low (100 bar)",'Actual H2'!X107*Parameters!$C$28,IF(Control!$C$16="Medium (350 bar)",'Actual H2'!X107*Parameters!$C$27,IF(Control!$C$16="High (700 bar)",'Actual H2'!X107*Parameters!$C$26,0))))</f>
        <v>30.357735849056599</v>
      </c>
      <c r="Y107" s="12">
        <f>IF(Control!$C$16="None",Parameters!$C$29,IF(Control!$C$16="Low (100 bar)",'Actual H2'!Y107*Parameters!$C$28,IF(Control!$C$16="Medium (350 bar)",'Actual H2'!Y107*Parameters!$C$27,IF(Control!$C$16="High (700 bar)",'Actual H2'!Y107*Parameters!$C$26,0))))</f>
        <v>32.938867924528296</v>
      </c>
      <c r="Z107" s="12">
        <f>IF(Control!$C$16="None",Parameters!$C$29,IF(Control!$C$16="Low (100 bar)",'Actual H2'!Z107*Parameters!$C$28,IF(Control!$C$16="Medium (350 bar)",'Actual H2'!Z107*Parameters!$C$27,IF(Control!$C$16="High (700 bar)",'Actual H2'!Z107*Parameters!$C$26,0))))</f>
        <v>34.116226415094346</v>
      </c>
      <c r="AB107" s="7">
        <f t="shared" si="1"/>
        <v>214.77283018867922</v>
      </c>
    </row>
    <row r="108" spans="2:28" x14ac:dyDescent="0.2">
      <c r="B108" s="6">
        <v>44302</v>
      </c>
      <c r="C108" s="12">
        <f>IF(Control!$C$16="None",Parameters!$C$29,IF(Control!$C$16="Low (100 bar)",'Actual H2'!C108*Parameters!$C$28,IF(Control!$C$16="Medium (350 bar)",'Actual H2'!C108*Parameters!$C$27,IF(Control!$C$16="High (700 bar)",'Actual H2'!C108*Parameters!$C$26,0))))</f>
        <v>34.116226415094346</v>
      </c>
      <c r="D108" s="12">
        <f>IF(Control!$C$16="None",Parameters!$C$29,IF(Control!$C$16="Low (100 bar)",'Actual H2'!D108*Parameters!$C$28,IF(Control!$C$16="Medium (350 bar)",'Actual H2'!D108*Parameters!$C$27,IF(Control!$C$16="High (700 bar)",'Actual H2'!D108*Parameters!$C$26,0))))</f>
        <v>34.116226415094346</v>
      </c>
      <c r="E108" s="12">
        <f>IF(Control!$C$16="None",Parameters!$C$29,IF(Control!$C$16="Low (100 bar)",'Actual H2'!E108*Parameters!$C$28,IF(Control!$C$16="Medium (350 bar)",'Actual H2'!E108*Parameters!$C$27,IF(Control!$C$16="High (700 bar)",'Actual H2'!E108*Parameters!$C$26,0))))</f>
        <v>31.698113207547166</v>
      </c>
      <c r="F108" s="12">
        <f>IF(Control!$C$16="None",Parameters!$C$29,IF(Control!$C$16="Low (100 bar)",'Actual H2'!F108*Parameters!$C$28,IF(Control!$C$16="Medium (350 bar)",'Actual H2'!F108*Parameters!$C$27,IF(Control!$C$16="High (700 bar)",'Actual H2'!F108*Parameters!$C$26,0))))</f>
        <v>28.156981132075465</v>
      </c>
      <c r="G108" s="12">
        <f>IF(Control!$C$16="None",Parameters!$C$29,IF(Control!$C$16="Low (100 bar)",'Actual H2'!G108*Parameters!$C$28,IF(Control!$C$16="Medium (350 bar)",'Actual H2'!G108*Parameters!$C$27,IF(Control!$C$16="High (700 bar)",'Actual H2'!G108*Parameters!$C$26,0))))</f>
        <v>26.916226415094343</v>
      </c>
      <c r="H108" s="12">
        <f>IF(Control!$C$16="None",Parameters!$C$29,IF(Control!$C$16="Low (100 bar)",'Actual H2'!H108*Parameters!$C$28,IF(Control!$C$16="Medium (350 bar)",'Actual H2'!H108*Parameters!$C$27,IF(Control!$C$16="High (700 bar)",'Actual H2'!H108*Parameters!$C$26,0))))</f>
        <v>26.916226415094343</v>
      </c>
      <c r="I108" s="12">
        <f>IF(Control!$C$16="None",Parameters!$C$29,IF(Control!$C$16="Low (100 bar)",'Actual H2'!I108*Parameters!$C$28,IF(Control!$C$16="Medium (350 bar)",'Actual H2'!I108*Parameters!$C$27,IF(Control!$C$16="High (700 bar)",'Actual H2'!I108*Parameters!$C$26,0))))</f>
        <v>19.598490566037732</v>
      </c>
      <c r="J108" s="12">
        <f>IF(Control!$C$16="None",Parameters!$C$29,IF(Control!$C$16="Low (100 bar)",'Actual H2'!J108*Parameters!$C$28,IF(Control!$C$16="Medium (350 bar)",'Actual H2'!J108*Parameters!$C$27,IF(Control!$C$16="High (700 bar)",'Actual H2'!J108*Parameters!$C$26,0))))</f>
        <v>11.415849056603774</v>
      </c>
      <c r="K108" s="12">
        <f>IF(Control!$C$16="None",Parameters!$C$29,IF(Control!$C$16="Low (100 bar)",'Actual H2'!K108*Parameters!$C$28,IF(Control!$C$16="Medium (350 bar)",'Actual H2'!K108*Parameters!$C$27,IF(Control!$C$16="High (700 bar)",'Actual H2'!K108*Parameters!$C$26,0))))</f>
        <v>12.067924528301885</v>
      </c>
      <c r="L108" s="12">
        <f>IF(Control!$C$16="None",Parameters!$C$29,IF(Control!$C$16="Low (100 bar)",'Actual H2'!L108*Parameters!$C$28,IF(Control!$C$16="Medium (350 bar)",'Actual H2'!L108*Parameters!$C$27,IF(Control!$C$16="High (700 bar)",'Actual H2'!L108*Parameters!$C$26,0))))</f>
        <v>16.854339622641511</v>
      </c>
      <c r="M108" s="12">
        <f>IF(Control!$C$16="None",Parameters!$C$29,IF(Control!$C$16="Low (100 bar)",'Actual H2'!M108*Parameters!$C$28,IF(Control!$C$16="Medium (350 bar)",'Actual H2'!M108*Parameters!$C$27,IF(Control!$C$16="High (700 bar)",'Actual H2'!M108*Parameters!$C$26,0))))</f>
        <v>14.390943396226419</v>
      </c>
      <c r="N108" s="12">
        <f>IF(Control!$C$16="None",Parameters!$C$29,IF(Control!$C$16="Low (100 bar)",'Actual H2'!N108*Parameters!$C$28,IF(Control!$C$16="Medium (350 bar)",'Actual H2'!N108*Parameters!$C$27,IF(Control!$C$16="High (700 bar)",'Actual H2'!N108*Parameters!$C$26,0))))</f>
        <v>10.763773584905662</v>
      </c>
      <c r="O108" s="12">
        <f>IF(Control!$C$16="None",Parameters!$C$29,IF(Control!$C$16="Low (100 bar)",'Actual H2'!O108*Parameters!$C$28,IF(Control!$C$16="Medium (350 bar)",'Actual H2'!O108*Parameters!$C$27,IF(Control!$C$16="High (700 bar)",'Actual H2'!O108*Parameters!$C$26,0))))</f>
        <v>8.2641509433962259</v>
      </c>
      <c r="P108" s="12">
        <f>IF(Control!$C$16="None",Parameters!$C$29,IF(Control!$C$16="Low (100 bar)",'Actual H2'!P108*Parameters!$C$28,IF(Control!$C$16="Medium (350 bar)",'Actual H2'!P108*Parameters!$C$27,IF(Control!$C$16="High (700 bar)",'Actual H2'!P108*Parameters!$C$26,0))))</f>
        <v>6.090566037735849</v>
      </c>
      <c r="Q108" s="12">
        <f>IF(Control!$C$16="None",Parameters!$C$29,IF(Control!$C$16="Low (100 bar)",'Actual H2'!Q108*Parameters!$C$28,IF(Control!$C$16="Medium (350 bar)",'Actual H2'!Q108*Parameters!$C$27,IF(Control!$C$16="High (700 bar)",'Actual H2'!Q108*Parameters!$C$26,0))))</f>
        <v>4.3154716981132077</v>
      </c>
      <c r="R108" s="12">
        <f>IF(Control!$C$16="None",Parameters!$C$29,IF(Control!$C$16="Low (100 bar)",'Actual H2'!R108*Parameters!$C$28,IF(Control!$C$16="Medium (350 bar)",'Actual H2'!R108*Parameters!$C$27,IF(Control!$C$16="High (700 bar)",'Actual H2'!R108*Parameters!$C$26,0))))</f>
        <v>3.1290566037735852</v>
      </c>
      <c r="S108" s="12">
        <f>IF(Control!$C$16="None",Parameters!$C$29,IF(Control!$C$16="Low (100 bar)",'Actual H2'!S108*Parameters!$C$28,IF(Control!$C$16="Medium (350 bar)",'Actual H2'!S108*Parameters!$C$27,IF(Control!$C$16="High (700 bar)",'Actual H2'!S108*Parameters!$C$26,0))))</f>
        <v>2.3864150943396227</v>
      </c>
      <c r="T108" s="12">
        <f>IF(Control!$C$16="None",Parameters!$C$29,IF(Control!$C$16="Low (100 bar)",'Actual H2'!T108*Parameters!$C$28,IF(Control!$C$16="Medium (350 bar)",'Actual H2'!T108*Parameters!$C$27,IF(Control!$C$16="High (700 bar)",'Actual H2'!T108*Parameters!$C$26,0))))</f>
        <v>2.3864150943396227</v>
      </c>
      <c r="U108" s="12">
        <f>IF(Control!$C$16="None",Parameters!$C$29,IF(Control!$C$16="Low (100 bar)",'Actual H2'!U108*Parameters!$C$28,IF(Control!$C$16="Medium (350 bar)",'Actual H2'!U108*Parameters!$C$27,IF(Control!$C$16="High (700 bar)",'Actual H2'!U108*Parameters!$C$26,0))))</f>
        <v>3.5003773584905669</v>
      </c>
      <c r="V108" s="12">
        <f>IF(Control!$C$16="None",Parameters!$C$29,IF(Control!$C$16="Low (100 bar)",'Actual H2'!V108*Parameters!$C$28,IF(Control!$C$16="Medium (350 bar)",'Actual H2'!V108*Parameters!$C$27,IF(Control!$C$16="High (700 bar)",'Actual H2'!V108*Parameters!$C$26,0))))</f>
        <v>5.6467924528301889</v>
      </c>
      <c r="W108" s="12">
        <f>IF(Control!$C$16="None",Parameters!$C$29,IF(Control!$C$16="Low (100 bar)",'Actual H2'!W108*Parameters!$C$28,IF(Control!$C$16="Medium (350 bar)",'Actual H2'!W108*Parameters!$C$27,IF(Control!$C$16="High (700 bar)",'Actual H2'!W108*Parameters!$C$26,0))))</f>
        <v>7.1773584905660375</v>
      </c>
      <c r="X108" s="12">
        <f>IF(Control!$C$16="None",Parameters!$C$29,IF(Control!$C$16="Low (100 bar)",'Actual H2'!X108*Parameters!$C$28,IF(Control!$C$16="Medium (350 bar)",'Actual H2'!X108*Parameters!$C$27,IF(Control!$C$16="High (700 bar)",'Actual H2'!X108*Parameters!$C$26,0))))</f>
        <v>6.090566037735849</v>
      </c>
      <c r="Y108" s="12">
        <f>IF(Control!$C$16="None",Parameters!$C$29,IF(Control!$C$16="Low (100 bar)",'Actual H2'!Y108*Parameters!$C$28,IF(Control!$C$16="Medium (350 bar)",'Actual H2'!Y108*Parameters!$C$27,IF(Control!$C$16="High (700 bar)",'Actual H2'!Y108*Parameters!$C$26,0))))</f>
        <v>4.3154716981132077</v>
      </c>
      <c r="Z108" s="12">
        <f>IF(Control!$C$16="None",Parameters!$C$29,IF(Control!$C$16="Low (100 bar)",'Actual H2'!Z108*Parameters!$C$28,IF(Control!$C$16="Medium (350 bar)",'Actual H2'!Z108*Parameters!$C$27,IF(Control!$C$16="High (700 bar)",'Actual H2'!Z108*Parameters!$C$26,0))))</f>
        <v>3.1290566037735852</v>
      </c>
      <c r="AB108" s="7">
        <f t="shared" si="1"/>
        <v>323.44301886792448</v>
      </c>
    </row>
    <row r="109" spans="2:28" x14ac:dyDescent="0.2">
      <c r="B109" s="6">
        <v>44303</v>
      </c>
      <c r="C109" s="12">
        <f>IF(Control!$C$16="None",Parameters!$C$29,IF(Control!$C$16="Low (100 bar)",'Actual H2'!C109*Parameters!$C$28,IF(Control!$C$16="Medium (350 bar)",'Actual H2'!C109*Parameters!$C$27,IF(Control!$C$16="High (700 bar)",'Actual H2'!C109*Parameters!$C$26,0))))</f>
        <v>2.757735849056604</v>
      </c>
      <c r="D109" s="12">
        <f>IF(Control!$C$16="None",Parameters!$C$29,IF(Control!$C$16="Low (100 bar)",'Actual H2'!D109*Parameters!$C$28,IF(Control!$C$16="Medium (350 bar)",'Actual H2'!D109*Parameters!$C$27,IF(Control!$C$16="High (700 bar)",'Actual H2'!D109*Parameters!$C$26,0))))</f>
        <v>2.3864150943396227</v>
      </c>
      <c r="E109" s="12">
        <f>IF(Control!$C$16="None",Parameters!$C$29,IF(Control!$C$16="Low (100 bar)",'Actual H2'!E109*Parameters!$C$28,IF(Control!$C$16="Medium (350 bar)",'Actual H2'!E109*Parameters!$C$27,IF(Control!$C$16="High (700 bar)",'Actual H2'!E109*Parameters!$C$26,0))))</f>
        <v>1.7252830188679242</v>
      </c>
      <c r="F109" s="12">
        <f>IF(Control!$C$16="None",Parameters!$C$29,IF(Control!$C$16="Low (100 bar)",'Actual H2'!F109*Parameters!$C$28,IF(Control!$C$16="Medium (350 bar)",'Actual H2'!F109*Parameters!$C$27,IF(Control!$C$16="High (700 bar)",'Actual H2'!F109*Parameters!$C$26,0))))</f>
        <v>2.3864150943396227</v>
      </c>
      <c r="G109" s="12">
        <f>IF(Control!$C$16="None",Parameters!$C$29,IF(Control!$C$16="Low (100 bar)",'Actual H2'!G109*Parameters!$C$28,IF(Control!$C$16="Medium (350 bar)",'Actual H2'!G109*Parameters!$C$27,IF(Control!$C$16="High (700 bar)",'Actual H2'!G109*Parameters!$C$26,0))))</f>
        <v>5.2030188679245271</v>
      </c>
      <c r="H109" s="12">
        <f>IF(Control!$C$16="None",Parameters!$C$29,IF(Control!$C$16="Low (100 bar)",'Actual H2'!H109*Parameters!$C$28,IF(Control!$C$16="Medium (350 bar)",'Actual H2'!H109*Parameters!$C$27,IF(Control!$C$16="High (700 bar)",'Actual H2'!H109*Parameters!$C$26,0))))</f>
        <v>7.7207547169811335</v>
      </c>
      <c r="I109" s="12">
        <f>IF(Control!$C$16="None",Parameters!$C$29,IF(Control!$C$16="Low (100 bar)",'Actual H2'!I109*Parameters!$C$28,IF(Control!$C$16="Medium (350 bar)",'Actual H2'!I109*Parameters!$C$27,IF(Control!$C$16="High (700 bar)",'Actual H2'!I109*Parameters!$C$26,0))))</f>
        <v>8.2641509433962259</v>
      </c>
      <c r="J109" s="12">
        <f>IF(Control!$C$16="None",Parameters!$C$29,IF(Control!$C$16="Low (100 bar)",'Actual H2'!J109*Parameters!$C$28,IF(Control!$C$16="Medium (350 bar)",'Actual H2'!J109*Parameters!$C$27,IF(Control!$C$16="High (700 bar)",'Actual H2'!J109*Parameters!$C$26,0))))</f>
        <v>4.7592452830188678</v>
      </c>
      <c r="K109" s="12">
        <f>IF(Control!$C$16="None",Parameters!$C$29,IF(Control!$C$16="Low (100 bar)",'Actual H2'!K109*Parameters!$C$28,IF(Control!$C$16="Medium (350 bar)",'Actual H2'!K109*Parameters!$C$27,IF(Control!$C$16="High (700 bar)",'Actual H2'!K109*Parameters!$C$26,0))))</f>
        <v>5.6467924528301889</v>
      </c>
      <c r="L109" s="12">
        <f>IF(Control!$C$16="None",Parameters!$C$29,IF(Control!$C$16="Low (100 bar)",'Actual H2'!L109*Parameters!$C$28,IF(Control!$C$16="Medium (350 bar)",'Actual H2'!L109*Parameters!$C$27,IF(Control!$C$16="High (700 bar)",'Actual H2'!L109*Parameters!$C$26,0))))</f>
        <v>6.090566037735849</v>
      </c>
      <c r="M109" s="12">
        <f>IF(Control!$C$16="None",Parameters!$C$29,IF(Control!$C$16="Low (100 bar)",'Actual H2'!M109*Parameters!$C$28,IF(Control!$C$16="Medium (350 bar)",'Actual H2'!M109*Parameters!$C$27,IF(Control!$C$16="High (700 bar)",'Actual H2'!M109*Parameters!$C$26,0))))</f>
        <v>5.6467924528301889</v>
      </c>
      <c r="N109" s="12">
        <f>IF(Control!$C$16="None",Parameters!$C$29,IF(Control!$C$16="Low (100 bar)",'Actual H2'!N109*Parameters!$C$28,IF(Control!$C$16="Medium (350 bar)",'Actual H2'!N109*Parameters!$C$27,IF(Control!$C$16="High (700 bar)",'Actual H2'!N109*Parameters!$C$26,0))))</f>
        <v>4.7592452830188678</v>
      </c>
      <c r="O109" s="12">
        <f>IF(Control!$C$16="None",Parameters!$C$29,IF(Control!$C$16="Low (100 bar)",'Actual H2'!O109*Parameters!$C$28,IF(Control!$C$16="Medium (350 bar)",'Actual H2'!O109*Parameters!$C$27,IF(Control!$C$16="High (700 bar)",'Actual H2'!O109*Parameters!$C$26,0))))</f>
        <v>5.2030188679245271</v>
      </c>
      <c r="P109" s="12">
        <f>IF(Control!$C$16="None",Parameters!$C$29,IF(Control!$C$16="Low (100 bar)",'Actual H2'!P109*Parameters!$C$28,IF(Control!$C$16="Medium (350 bar)",'Actual H2'!P109*Parameters!$C$27,IF(Control!$C$16="High (700 bar)",'Actual H2'!P109*Parameters!$C$26,0))))</f>
        <v>6.6339622641509433</v>
      </c>
      <c r="Q109" s="12">
        <f>IF(Control!$C$16="None",Parameters!$C$29,IF(Control!$C$16="Low (100 bar)",'Actual H2'!Q109*Parameters!$C$28,IF(Control!$C$16="Medium (350 bar)",'Actual H2'!Q109*Parameters!$C$27,IF(Control!$C$16="High (700 bar)",'Actual H2'!Q109*Parameters!$C$26,0))))</f>
        <v>9.4596226415094335</v>
      </c>
      <c r="R109" s="12">
        <f>IF(Control!$C$16="None",Parameters!$C$29,IF(Control!$C$16="Low (100 bar)",'Actual H2'!R109*Parameters!$C$28,IF(Control!$C$16="Medium (350 bar)",'Actual H2'!R109*Parameters!$C$27,IF(Control!$C$16="High (700 bar)",'Actual H2'!R109*Parameters!$C$26,0))))</f>
        <v>11.415849056603774</v>
      </c>
      <c r="S109" s="12">
        <f>IF(Control!$C$16="None",Parameters!$C$29,IF(Control!$C$16="Low (100 bar)",'Actual H2'!S109*Parameters!$C$28,IF(Control!$C$16="Medium (350 bar)",'Actual H2'!S109*Parameters!$C$27,IF(Control!$C$16="High (700 bar)",'Actual H2'!S109*Parameters!$C$26,0))))</f>
        <v>12.067924528301885</v>
      </c>
      <c r="T109" s="12">
        <f>IF(Control!$C$16="None",Parameters!$C$29,IF(Control!$C$16="Low (100 bar)",'Actual H2'!T109*Parameters!$C$28,IF(Control!$C$16="Medium (350 bar)",'Actual H2'!T109*Parameters!$C$27,IF(Control!$C$16="High (700 bar)",'Actual H2'!T109*Parameters!$C$26,0))))</f>
        <v>13.616603773584908</v>
      </c>
      <c r="U109" s="12">
        <f>IF(Control!$C$16="None",Parameters!$C$29,IF(Control!$C$16="Low (100 bar)",'Actual H2'!U109*Parameters!$C$28,IF(Control!$C$16="Medium (350 bar)",'Actual H2'!U109*Parameters!$C$27,IF(Control!$C$16="High (700 bar)",'Actual H2'!U109*Parameters!$C$26,0))))</f>
        <v>18.683773584905659</v>
      </c>
      <c r="V109" s="12">
        <f>IF(Control!$C$16="None",Parameters!$C$29,IF(Control!$C$16="Low (100 bar)",'Actual H2'!V109*Parameters!$C$28,IF(Control!$C$16="Medium (350 bar)",'Actual H2'!V109*Parameters!$C$27,IF(Control!$C$16="High (700 bar)",'Actual H2'!V109*Parameters!$C$26,0))))</f>
        <v>25.720754716981133</v>
      </c>
      <c r="W109" s="12">
        <f>IF(Control!$C$16="None",Parameters!$C$29,IF(Control!$C$16="Low (100 bar)",'Actual H2'!W109*Parameters!$C$28,IF(Control!$C$16="Medium (350 bar)",'Actual H2'!W109*Parameters!$C$27,IF(Control!$C$16="High (700 bar)",'Actual H2'!W109*Parameters!$C$26,0))))</f>
        <v>32.938867924528296</v>
      </c>
      <c r="X109" s="12">
        <f>IF(Control!$C$16="None",Parameters!$C$29,IF(Control!$C$16="Low (100 bar)",'Actual H2'!X109*Parameters!$C$28,IF(Control!$C$16="Medium (350 bar)",'Actual H2'!X109*Parameters!$C$27,IF(Control!$C$16="High (700 bar)",'Actual H2'!X109*Parameters!$C$26,0))))</f>
        <v>35.846037735849059</v>
      </c>
      <c r="Y109" s="12">
        <f>IF(Control!$C$16="None",Parameters!$C$29,IF(Control!$C$16="Low (100 bar)",'Actual H2'!Y109*Parameters!$C$28,IF(Control!$C$16="Medium (350 bar)",'Actual H2'!Y109*Parameters!$C$27,IF(Control!$C$16="High (700 bar)",'Actual H2'!Y109*Parameters!$C$26,0))))</f>
        <v>37.901886792452828</v>
      </c>
      <c r="Z109" s="12">
        <f>IF(Control!$C$16="None",Parameters!$C$29,IF(Control!$C$16="Low (100 bar)",'Actual H2'!Z109*Parameters!$C$28,IF(Control!$C$16="Medium (350 bar)",'Actual H2'!Z109*Parameters!$C$27,IF(Control!$C$16="High (700 bar)",'Actual H2'!Z109*Parameters!$C$26,0))))</f>
        <v>39.079245283018864</v>
      </c>
      <c r="AB109" s="7">
        <f t="shared" si="1"/>
        <v>305.91396226415094</v>
      </c>
    </row>
    <row r="110" spans="2:28" x14ac:dyDescent="0.2">
      <c r="B110" s="6">
        <v>44304</v>
      </c>
      <c r="C110" s="12">
        <f>IF(Control!$C$16="None",Parameters!$C$29,IF(Control!$C$16="Low (100 bar)",'Actual H2'!C110*Parameters!$C$28,IF(Control!$C$16="Medium (350 bar)",'Actual H2'!C110*Parameters!$C$27,IF(Control!$C$16="High (700 bar)",'Actual H2'!C110*Parameters!$C$26,0))))</f>
        <v>41.261886792452835</v>
      </c>
      <c r="D110" s="12">
        <f>IF(Control!$C$16="None",Parameters!$C$29,IF(Control!$C$16="Low (100 bar)",'Actual H2'!D110*Parameters!$C$28,IF(Control!$C$16="Medium (350 bar)",'Actual H2'!D110*Parameters!$C$27,IF(Control!$C$16="High (700 bar)",'Actual H2'!D110*Parameters!$C$26,0))))</f>
        <v>39.079245283018864</v>
      </c>
      <c r="E110" s="12">
        <f>IF(Control!$C$16="None",Parameters!$C$29,IF(Control!$C$16="Low (100 bar)",'Actual H2'!E110*Parameters!$C$28,IF(Control!$C$16="Medium (350 bar)",'Actual H2'!E110*Parameters!$C$27,IF(Control!$C$16="High (700 bar)",'Actual H2'!E110*Parameters!$C$26,0))))</f>
        <v>37.901886792452828</v>
      </c>
      <c r="F110" s="12">
        <f>IF(Control!$C$16="None",Parameters!$C$29,IF(Control!$C$16="Low (100 bar)",'Actual H2'!F110*Parameters!$C$28,IF(Control!$C$16="Medium (350 bar)",'Actual H2'!F110*Parameters!$C$27,IF(Control!$C$16="High (700 bar)",'Actual H2'!F110*Parameters!$C$26,0))))</f>
        <v>37.901886792452828</v>
      </c>
      <c r="G110" s="12">
        <f>IF(Control!$C$16="None",Parameters!$C$29,IF(Control!$C$16="Low (100 bar)",'Actual H2'!G110*Parameters!$C$28,IF(Control!$C$16="Medium (350 bar)",'Actual H2'!G110*Parameters!$C$27,IF(Control!$C$16="High (700 bar)",'Actual H2'!G110*Parameters!$C$26,0))))</f>
        <v>35.846037735849059</v>
      </c>
      <c r="H110" s="12">
        <f>IF(Control!$C$16="None",Parameters!$C$29,IF(Control!$C$16="Low (100 bar)",'Actual H2'!H110*Parameters!$C$28,IF(Control!$C$16="Medium (350 bar)",'Actual H2'!H110*Parameters!$C$27,IF(Control!$C$16="High (700 bar)",'Actual H2'!H110*Parameters!$C$26,0))))</f>
        <v>35.139622641509433</v>
      </c>
      <c r="I110" s="12">
        <f>IF(Control!$C$16="None",Parameters!$C$29,IF(Control!$C$16="Low (100 bar)",'Actual H2'!I110*Parameters!$C$28,IF(Control!$C$16="Medium (350 bar)",'Actual H2'!I110*Parameters!$C$27,IF(Control!$C$16="High (700 bar)",'Actual H2'!I110*Parameters!$C$26,0))))</f>
        <v>32.938867924528296</v>
      </c>
      <c r="J110" s="12">
        <f>IF(Control!$C$16="None",Parameters!$C$29,IF(Control!$C$16="Low (100 bar)",'Actual H2'!J110*Parameters!$C$28,IF(Control!$C$16="Medium (350 bar)",'Actual H2'!J110*Parameters!$C$27,IF(Control!$C$16="High (700 bar)",'Actual H2'!J110*Parameters!$C$26,0))))</f>
        <v>31.698113207547166</v>
      </c>
      <c r="K110" s="12">
        <f>IF(Control!$C$16="None",Parameters!$C$29,IF(Control!$C$16="Low (100 bar)",'Actual H2'!K110*Parameters!$C$28,IF(Control!$C$16="Medium (350 bar)",'Actual H2'!K110*Parameters!$C$27,IF(Control!$C$16="High (700 bar)",'Actual H2'!K110*Parameters!$C$26,0))))</f>
        <v>30.357735849056599</v>
      </c>
      <c r="L110" s="12">
        <f>IF(Control!$C$16="None",Parameters!$C$29,IF(Control!$C$16="Low (100 bar)",'Actual H2'!L110*Parameters!$C$28,IF(Control!$C$16="Medium (350 bar)",'Actual H2'!L110*Parameters!$C$27,IF(Control!$C$16="High (700 bar)",'Actual H2'!L110*Parameters!$C$26,0))))</f>
        <v>28.156981132075465</v>
      </c>
      <c r="M110" s="12">
        <f>IF(Control!$C$16="None",Parameters!$C$29,IF(Control!$C$16="Low (100 bar)",'Actual H2'!M110*Parameters!$C$28,IF(Control!$C$16="Medium (350 bar)",'Actual H2'!M110*Parameters!$C$27,IF(Control!$C$16="High (700 bar)",'Actual H2'!M110*Parameters!$C$26,0))))</f>
        <v>25.720754716981133</v>
      </c>
      <c r="N110" s="12">
        <f>IF(Control!$C$16="None",Parameters!$C$29,IF(Control!$C$16="Low (100 bar)",'Actual H2'!N110*Parameters!$C$28,IF(Control!$C$16="Medium (350 bar)",'Actual H2'!N110*Parameters!$C$27,IF(Control!$C$16="High (700 bar)",'Actual H2'!N110*Parameters!$C$26,0))))</f>
        <v>22.75018867924528</v>
      </c>
      <c r="O110" s="12">
        <f>IF(Control!$C$16="None",Parameters!$C$29,IF(Control!$C$16="Low (100 bar)",'Actual H2'!O110*Parameters!$C$28,IF(Control!$C$16="Medium (350 bar)",'Actual H2'!O110*Parameters!$C$27,IF(Control!$C$16="High (700 bar)",'Actual H2'!O110*Parameters!$C$26,0))))</f>
        <v>18.683773584905659</v>
      </c>
      <c r="P110" s="12">
        <f>IF(Control!$C$16="None",Parameters!$C$29,IF(Control!$C$16="Low (100 bar)",'Actual H2'!P110*Parameters!$C$28,IF(Control!$C$16="Medium (350 bar)",'Actual H2'!P110*Parameters!$C$27,IF(Control!$C$16="High (700 bar)",'Actual H2'!P110*Parameters!$C$26,0))))</f>
        <v>15.16528301886793</v>
      </c>
      <c r="Q110" s="12">
        <f>IF(Control!$C$16="None",Parameters!$C$29,IF(Control!$C$16="Low (100 bar)",'Actual H2'!Q110*Parameters!$C$28,IF(Control!$C$16="Medium (350 bar)",'Actual H2'!Q110*Parameters!$C$27,IF(Control!$C$16="High (700 bar)",'Actual H2'!Q110*Parameters!$C$26,0))))</f>
        <v>12.067924528301885</v>
      </c>
      <c r="R110" s="12">
        <f>IF(Control!$C$16="None",Parameters!$C$29,IF(Control!$C$16="Low (100 bar)",'Actual H2'!R110*Parameters!$C$28,IF(Control!$C$16="Medium (350 bar)",'Actual H2'!R110*Parameters!$C$27,IF(Control!$C$16="High (700 bar)",'Actual H2'!R110*Parameters!$C$26,0))))</f>
        <v>8.8075471698113201</v>
      </c>
      <c r="S110" s="12">
        <f>IF(Control!$C$16="None",Parameters!$C$29,IF(Control!$C$16="Low (100 bar)",'Actual H2'!S110*Parameters!$C$28,IF(Control!$C$16="Medium (350 bar)",'Actual H2'!S110*Parameters!$C$27,IF(Control!$C$16="High (700 bar)",'Actual H2'!S110*Parameters!$C$26,0))))</f>
        <v>7.7207547169811335</v>
      </c>
      <c r="T110" s="12">
        <f>IF(Control!$C$16="None",Parameters!$C$29,IF(Control!$C$16="Low (100 bar)",'Actual H2'!T110*Parameters!$C$28,IF(Control!$C$16="Medium (350 bar)",'Actual H2'!T110*Parameters!$C$27,IF(Control!$C$16="High (700 bar)",'Actual H2'!T110*Parameters!$C$26,0))))</f>
        <v>6.6339622641509433</v>
      </c>
      <c r="U110" s="12">
        <f>IF(Control!$C$16="None",Parameters!$C$29,IF(Control!$C$16="Low (100 bar)",'Actual H2'!U110*Parameters!$C$28,IF(Control!$C$16="Medium (350 bar)",'Actual H2'!U110*Parameters!$C$27,IF(Control!$C$16="High (700 bar)",'Actual H2'!U110*Parameters!$C$26,0))))</f>
        <v>8.8075471698113201</v>
      </c>
      <c r="V110" s="12">
        <f>IF(Control!$C$16="None",Parameters!$C$29,IF(Control!$C$16="Low (100 bar)",'Actual H2'!V110*Parameters!$C$28,IF(Control!$C$16="Medium (350 bar)",'Actual H2'!V110*Parameters!$C$27,IF(Control!$C$16="High (700 bar)",'Actual H2'!V110*Parameters!$C$26,0))))</f>
        <v>11.415849056603774</v>
      </c>
      <c r="W110" s="12">
        <f>IF(Control!$C$16="None",Parameters!$C$29,IF(Control!$C$16="Low (100 bar)",'Actual H2'!W110*Parameters!$C$28,IF(Control!$C$16="Medium (350 bar)",'Actual H2'!W110*Parameters!$C$27,IF(Control!$C$16="High (700 bar)",'Actual H2'!W110*Parameters!$C$26,0))))</f>
        <v>15.16528301886793</v>
      </c>
      <c r="X110" s="12">
        <f>IF(Control!$C$16="None",Parameters!$C$29,IF(Control!$C$16="Low (100 bar)",'Actual H2'!X110*Parameters!$C$28,IF(Control!$C$16="Medium (350 bar)",'Actual H2'!X110*Parameters!$C$27,IF(Control!$C$16="High (700 bar)",'Actual H2'!X110*Parameters!$C$26,0))))</f>
        <v>19.598490566037732</v>
      </c>
      <c r="Y110" s="12">
        <f>IF(Control!$C$16="None",Parameters!$C$29,IF(Control!$C$16="Low (100 bar)",'Actual H2'!Y110*Parameters!$C$28,IF(Control!$C$16="Medium (350 bar)",'Actual H2'!Y110*Parameters!$C$27,IF(Control!$C$16="High (700 bar)",'Actual H2'!Y110*Parameters!$C$26,0))))</f>
        <v>20.513207547169809</v>
      </c>
      <c r="Z110" s="12">
        <f>IF(Control!$C$16="None",Parameters!$C$29,IF(Control!$C$16="Low (100 bar)",'Actual H2'!Z110*Parameters!$C$28,IF(Control!$C$16="Medium (350 bar)",'Actual H2'!Z110*Parameters!$C$27,IF(Control!$C$16="High (700 bar)",'Actual H2'!Z110*Parameters!$C$26,0))))</f>
        <v>19.598490566037732</v>
      </c>
      <c r="AB110" s="7">
        <f t="shared" si="1"/>
        <v>562.93132075471704</v>
      </c>
    </row>
    <row r="111" spans="2:28" x14ac:dyDescent="0.2">
      <c r="B111" s="6">
        <v>44305</v>
      </c>
      <c r="C111" s="12">
        <f>IF(Control!$C$16="None",Parameters!$C$29,IF(Control!$C$16="Low (100 bar)",'Actual H2'!C111*Parameters!$C$28,IF(Control!$C$16="Medium (350 bar)",'Actual H2'!C111*Parameters!$C$27,IF(Control!$C$16="High (700 bar)",'Actual H2'!C111*Parameters!$C$26,0))))</f>
        <v>17.769056603773585</v>
      </c>
      <c r="D111" s="12">
        <f>IF(Control!$C$16="None",Parameters!$C$29,IF(Control!$C$16="Low (100 bar)",'Actual H2'!D111*Parameters!$C$28,IF(Control!$C$16="Medium (350 bar)",'Actual H2'!D111*Parameters!$C$27,IF(Control!$C$16="High (700 bar)",'Actual H2'!D111*Parameters!$C$26,0))))</f>
        <v>18.683773584905659</v>
      </c>
      <c r="E111" s="12">
        <f>IF(Control!$C$16="None",Parameters!$C$29,IF(Control!$C$16="Low (100 bar)",'Actual H2'!E111*Parameters!$C$28,IF(Control!$C$16="Medium (350 bar)",'Actual H2'!E111*Parameters!$C$27,IF(Control!$C$16="High (700 bar)",'Actual H2'!E111*Parameters!$C$26,0))))</f>
        <v>20.513207547169809</v>
      </c>
      <c r="F111" s="12">
        <f>IF(Control!$C$16="None",Parameters!$C$29,IF(Control!$C$16="Low (100 bar)",'Actual H2'!F111*Parameters!$C$28,IF(Control!$C$16="Medium (350 bar)",'Actual H2'!F111*Parameters!$C$27,IF(Control!$C$16="High (700 bar)",'Actual H2'!F111*Parameters!$C$26,0))))</f>
        <v>22.75018867924528</v>
      </c>
      <c r="G111" s="12">
        <f>IF(Control!$C$16="None",Parameters!$C$29,IF(Control!$C$16="Low (100 bar)",'Actual H2'!G111*Parameters!$C$28,IF(Control!$C$16="Medium (350 bar)",'Actual H2'!G111*Parameters!$C$27,IF(Control!$C$16="High (700 bar)",'Actual H2'!G111*Parameters!$C$26,0))))</f>
        <v>23.990943396226413</v>
      </c>
      <c r="H111" s="12">
        <f>IF(Control!$C$16="None",Parameters!$C$29,IF(Control!$C$16="Low (100 bar)",'Actual H2'!H111*Parameters!$C$28,IF(Control!$C$16="Medium (350 bar)",'Actual H2'!H111*Parameters!$C$27,IF(Control!$C$16="High (700 bar)",'Actual H2'!H111*Parameters!$C$26,0))))</f>
        <v>22.75018867924528</v>
      </c>
      <c r="I111" s="12">
        <f>IF(Control!$C$16="None",Parameters!$C$29,IF(Control!$C$16="Low (100 bar)",'Actual H2'!I111*Parameters!$C$28,IF(Control!$C$16="Medium (350 bar)",'Actual H2'!I111*Parameters!$C$27,IF(Control!$C$16="High (700 bar)",'Actual H2'!I111*Parameters!$C$26,0))))</f>
        <v>20.513207547169809</v>
      </c>
      <c r="J111" s="12">
        <f>IF(Control!$C$16="None",Parameters!$C$29,IF(Control!$C$16="Low (100 bar)",'Actual H2'!J111*Parameters!$C$28,IF(Control!$C$16="Medium (350 bar)",'Actual H2'!J111*Parameters!$C$27,IF(Control!$C$16="High (700 bar)",'Actual H2'!J111*Parameters!$C$26,0))))</f>
        <v>18.683773584905659</v>
      </c>
      <c r="K111" s="12">
        <f>IF(Control!$C$16="None",Parameters!$C$29,IF(Control!$C$16="Low (100 bar)",'Actual H2'!K111*Parameters!$C$28,IF(Control!$C$16="Medium (350 bar)",'Actual H2'!K111*Parameters!$C$27,IF(Control!$C$16="High (700 bar)",'Actual H2'!K111*Parameters!$C$26,0))))</f>
        <v>25.168301886792456</v>
      </c>
      <c r="L111" s="12">
        <f>IF(Control!$C$16="None",Parameters!$C$29,IF(Control!$C$16="Low (100 bar)",'Actual H2'!L111*Parameters!$C$28,IF(Control!$C$16="Medium (350 bar)",'Actual H2'!L111*Parameters!$C$27,IF(Control!$C$16="High (700 bar)",'Actual H2'!L111*Parameters!$C$26,0))))</f>
        <v>29.334339622641508</v>
      </c>
      <c r="M111" s="12">
        <f>IF(Control!$C$16="None",Parameters!$C$29,IF(Control!$C$16="Low (100 bar)",'Actual H2'!M111*Parameters!$C$28,IF(Control!$C$16="Medium (350 bar)",'Actual H2'!M111*Parameters!$C$27,IF(Control!$C$16="High (700 bar)",'Actual H2'!M111*Parameters!$C$26,0))))</f>
        <v>31.698113207547166</v>
      </c>
      <c r="N111" s="12">
        <f>IF(Control!$C$16="None",Parameters!$C$29,IF(Control!$C$16="Low (100 bar)",'Actual H2'!N111*Parameters!$C$28,IF(Control!$C$16="Medium (350 bar)",'Actual H2'!N111*Parameters!$C$27,IF(Control!$C$16="High (700 bar)",'Actual H2'!N111*Parameters!$C$26,0))))</f>
        <v>29.334339622641508</v>
      </c>
      <c r="O111" s="12">
        <f>IF(Control!$C$16="None",Parameters!$C$29,IF(Control!$C$16="Low (100 bar)",'Actual H2'!O111*Parameters!$C$28,IF(Control!$C$16="Medium (350 bar)",'Actual H2'!O111*Parameters!$C$27,IF(Control!$C$16="High (700 bar)",'Actual H2'!O111*Parameters!$C$26,0))))</f>
        <v>25.720754716981133</v>
      </c>
      <c r="P111" s="12">
        <f>IF(Control!$C$16="None",Parameters!$C$29,IF(Control!$C$16="Low (100 bar)",'Actual H2'!P111*Parameters!$C$28,IF(Control!$C$16="Medium (350 bar)",'Actual H2'!P111*Parameters!$C$27,IF(Control!$C$16="High (700 bar)",'Actual H2'!P111*Parameters!$C$26,0))))</f>
        <v>21.554716981132074</v>
      </c>
      <c r="Q111" s="12">
        <f>IF(Control!$C$16="None",Parameters!$C$29,IF(Control!$C$16="Low (100 bar)",'Actual H2'!Q111*Parameters!$C$28,IF(Control!$C$16="Medium (350 bar)",'Actual H2'!Q111*Parameters!$C$27,IF(Control!$C$16="High (700 bar)",'Actual H2'!Q111*Parameters!$C$26,0))))</f>
        <v>16.854339622641511</v>
      </c>
      <c r="R111" s="12">
        <f>IF(Control!$C$16="None",Parameters!$C$29,IF(Control!$C$16="Low (100 bar)",'Actual H2'!R111*Parameters!$C$28,IF(Control!$C$16="Medium (350 bar)",'Actual H2'!R111*Parameters!$C$27,IF(Control!$C$16="High (700 bar)",'Actual H2'!R111*Parameters!$C$26,0))))</f>
        <v>12.842264150943397</v>
      </c>
      <c r="S111" s="12">
        <f>IF(Control!$C$16="None",Parameters!$C$29,IF(Control!$C$16="Low (100 bar)",'Actual H2'!S111*Parameters!$C$28,IF(Control!$C$16="Medium (350 bar)",'Actual H2'!S111*Parameters!$C$27,IF(Control!$C$16="High (700 bar)",'Actual H2'!S111*Parameters!$C$26,0))))</f>
        <v>8.8075471698113201</v>
      </c>
      <c r="T111" s="12">
        <f>IF(Control!$C$16="None",Parameters!$C$29,IF(Control!$C$16="Low (100 bar)",'Actual H2'!T111*Parameters!$C$28,IF(Control!$C$16="Medium (350 bar)",'Actual H2'!T111*Parameters!$C$27,IF(Control!$C$16="High (700 bar)",'Actual H2'!T111*Parameters!$C$26,0))))</f>
        <v>6.090566037735849</v>
      </c>
      <c r="U111" s="12">
        <f>IF(Control!$C$16="None",Parameters!$C$29,IF(Control!$C$16="Low (100 bar)",'Actual H2'!U111*Parameters!$C$28,IF(Control!$C$16="Medium (350 bar)",'Actual H2'!U111*Parameters!$C$27,IF(Control!$C$16="High (700 bar)",'Actual H2'!U111*Parameters!$C$26,0))))</f>
        <v>5.6467924528301889</v>
      </c>
      <c r="V111" s="12">
        <f>IF(Control!$C$16="None",Parameters!$C$29,IF(Control!$C$16="Low (100 bar)",'Actual H2'!V111*Parameters!$C$28,IF(Control!$C$16="Medium (350 bar)",'Actual H2'!V111*Parameters!$C$27,IF(Control!$C$16="High (700 bar)",'Actual H2'!V111*Parameters!$C$26,0))))</f>
        <v>5.6467924528301889</v>
      </c>
      <c r="W111" s="12">
        <f>IF(Control!$C$16="None",Parameters!$C$29,IF(Control!$C$16="Low (100 bar)",'Actual H2'!W111*Parameters!$C$28,IF(Control!$C$16="Medium (350 bar)",'Actual H2'!W111*Parameters!$C$27,IF(Control!$C$16="High (700 bar)",'Actual H2'!W111*Parameters!$C$26,0))))</f>
        <v>6.090566037735849</v>
      </c>
      <c r="X111" s="12">
        <f>IF(Control!$C$16="None",Parameters!$C$29,IF(Control!$C$16="Low (100 bar)",'Actual H2'!X111*Parameters!$C$28,IF(Control!$C$16="Medium (350 bar)",'Actual H2'!X111*Parameters!$C$27,IF(Control!$C$16="High (700 bar)",'Actual H2'!X111*Parameters!$C$26,0))))</f>
        <v>7.1773584905660375</v>
      </c>
      <c r="Y111" s="12">
        <f>IF(Control!$C$16="None",Parameters!$C$29,IF(Control!$C$16="Low (100 bar)",'Actual H2'!Y111*Parameters!$C$28,IF(Control!$C$16="Medium (350 bar)",'Actual H2'!Y111*Parameters!$C$27,IF(Control!$C$16="High (700 bar)",'Actual H2'!Y111*Parameters!$C$26,0))))</f>
        <v>10.111698113207549</v>
      </c>
      <c r="Z111" s="12">
        <f>IF(Control!$C$16="None",Parameters!$C$29,IF(Control!$C$16="Low (100 bar)",'Actual H2'!Z111*Parameters!$C$28,IF(Control!$C$16="Medium (350 bar)",'Actual H2'!Z111*Parameters!$C$27,IF(Control!$C$16="High (700 bar)",'Actual H2'!Z111*Parameters!$C$26,0))))</f>
        <v>13.616603773584908</v>
      </c>
      <c r="AB111" s="7">
        <f t="shared" si="1"/>
        <v>421.34943396226419</v>
      </c>
    </row>
    <row r="112" spans="2:28" x14ac:dyDescent="0.2">
      <c r="B112" s="6">
        <v>44306</v>
      </c>
      <c r="C112" s="12">
        <f>IF(Control!$C$16="None",Parameters!$C$29,IF(Control!$C$16="Low (100 bar)",'Actual H2'!C112*Parameters!$C$28,IF(Control!$C$16="Medium (350 bar)",'Actual H2'!C112*Parameters!$C$27,IF(Control!$C$16="High (700 bar)",'Actual H2'!C112*Parameters!$C$26,0))))</f>
        <v>13.616603773584908</v>
      </c>
      <c r="D112" s="12">
        <f>IF(Control!$C$16="None",Parameters!$C$29,IF(Control!$C$16="Low (100 bar)",'Actual H2'!D112*Parameters!$C$28,IF(Control!$C$16="Medium (350 bar)",'Actual H2'!D112*Parameters!$C$27,IF(Control!$C$16="High (700 bar)",'Actual H2'!D112*Parameters!$C$26,0))))</f>
        <v>15.939622641509436</v>
      </c>
      <c r="E112" s="12">
        <f>IF(Control!$C$16="None",Parameters!$C$29,IF(Control!$C$16="Low (100 bar)",'Actual H2'!E112*Parameters!$C$28,IF(Control!$C$16="Medium (350 bar)",'Actual H2'!E112*Parameters!$C$27,IF(Control!$C$16="High (700 bar)",'Actual H2'!E112*Parameters!$C$26,0))))</f>
        <v>17.769056603773585</v>
      </c>
      <c r="F112" s="12">
        <f>IF(Control!$C$16="None",Parameters!$C$29,IF(Control!$C$16="Low (100 bar)",'Actual H2'!F112*Parameters!$C$28,IF(Control!$C$16="Medium (350 bar)",'Actual H2'!F112*Parameters!$C$27,IF(Control!$C$16="High (700 bar)",'Actual H2'!F112*Parameters!$C$26,0))))</f>
        <v>20.513207547169809</v>
      </c>
      <c r="G112" s="12">
        <f>IF(Control!$C$16="None",Parameters!$C$29,IF(Control!$C$16="Low (100 bar)",'Actual H2'!G112*Parameters!$C$28,IF(Control!$C$16="Medium (350 bar)",'Actual H2'!G112*Parameters!$C$27,IF(Control!$C$16="High (700 bar)",'Actual H2'!G112*Parameters!$C$26,0))))</f>
        <v>22.75018867924528</v>
      </c>
      <c r="H112" s="12">
        <f>IF(Control!$C$16="None",Parameters!$C$29,IF(Control!$C$16="Low (100 bar)",'Actual H2'!H112*Parameters!$C$28,IF(Control!$C$16="Medium (350 bar)",'Actual H2'!H112*Parameters!$C$27,IF(Control!$C$16="High (700 bar)",'Actual H2'!H112*Parameters!$C$26,0))))</f>
        <v>20.513207547169809</v>
      </c>
      <c r="I112" s="12">
        <f>IF(Control!$C$16="None",Parameters!$C$29,IF(Control!$C$16="Low (100 bar)",'Actual H2'!I112*Parameters!$C$28,IF(Control!$C$16="Medium (350 bar)",'Actual H2'!I112*Parameters!$C$27,IF(Control!$C$16="High (700 bar)",'Actual H2'!I112*Parameters!$C$26,0))))</f>
        <v>18.683773584905659</v>
      </c>
      <c r="J112" s="12">
        <f>IF(Control!$C$16="None",Parameters!$C$29,IF(Control!$C$16="Low (100 bar)",'Actual H2'!J112*Parameters!$C$28,IF(Control!$C$16="Medium (350 bar)",'Actual H2'!J112*Parameters!$C$27,IF(Control!$C$16="High (700 bar)",'Actual H2'!J112*Parameters!$C$26,0))))</f>
        <v>25.720754716981133</v>
      </c>
      <c r="K112" s="12">
        <f>IF(Control!$C$16="None",Parameters!$C$29,IF(Control!$C$16="Low (100 bar)",'Actual H2'!K112*Parameters!$C$28,IF(Control!$C$16="Medium (350 bar)",'Actual H2'!K112*Parameters!$C$27,IF(Control!$C$16="High (700 bar)",'Actual H2'!K112*Parameters!$C$26,0))))</f>
        <v>31.698113207547166</v>
      </c>
      <c r="L112" s="12">
        <f>IF(Control!$C$16="None",Parameters!$C$29,IF(Control!$C$16="Low (100 bar)",'Actual H2'!L112*Parameters!$C$28,IF(Control!$C$16="Medium (350 bar)",'Actual H2'!L112*Parameters!$C$27,IF(Control!$C$16="High (700 bar)",'Actual H2'!L112*Parameters!$C$26,0))))</f>
        <v>32.938867924528296</v>
      </c>
      <c r="M112" s="12">
        <f>IF(Control!$C$16="None",Parameters!$C$29,IF(Control!$C$16="Low (100 bar)",'Actual H2'!M112*Parameters!$C$28,IF(Control!$C$16="Medium (350 bar)",'Actual H2'!M112*Parameters!$C$27,IF(Control!$C$16="High (700 bar)",'Actual H2'!M112*Parameters!$C$26,0))))</f>
        <v>30.357735849056599</v>
      </c>
      <c r="N112" s="12">
        <f>IF(Control!$C$16="None",Parameters!$C$29,IF(Control!$C$16="Low (100 bar)",'Actual H2'!N112*Parameters!$C$28,IF(Control!$C$16="Medium (350 bar)",'Actual H2'!N112*Parameters!$C$27,IF(Control!$C$16="High (700 bar)",'Actual H2'!N112*Parameters!$C$26,0))))</f>
        <v>32.938867924528296</v>
      </c>
      <c r="O112" s="12">
        <f>IF(Control!$C$16="None",Parameters!$C$29,IF(Control!$C$16="Low (100 bar)",'Actual H2'!O112*Parameters!$C$28,IF(Control!$C$16="Medium (350 bar)",'Actual H2'!O112*Parameters!$C$27,IF(Control!$C$16="High (700 bar)",'Actual H2'!O112*Parameters!$C$26,0))))</f>
        <v>37.901886792452828</v>
      </c>
      <c r="P112" s="12">
        <f>IF(Control!$C$16="None",Parameters!$C$29,IF(Control!$C$16="Low (100 bar)",'Actual H2'!P112*Parameters!$C$28,IF(Control!$C$16="Medium (350 bar)",'Actual H2'!P112*Parameters!$C$27,IF(Control!$C$16="High (700 bar)",'Actual H2'!P112*Parameters!$C$26,0))))</f>
        <v>41.261886792452835</v>
      </c>
      <c r="Q112" s="12">
        <f>IF(Control!$C$16="None",Parameters!$C$29,IF(Control!$C$16="Low (100 bar)",'Actual H2'!Q112*Parameters!$C$28,IF(Control!$C$16="Medium (350 bar)",'Actual H2'!Q112*Parameters!$C$27,IF(Control!$C$16="High (700 bar)",'Actual H2'!Q112*Parameters!$C$26,0))))</f>
        <v>46.247547169811327</v>
      </c>
      <c r="R112" s="12">
        <f>IF(Control!$C$16="None",Parameters!$C$29,IF(Control!$C$16="Low (100 bar)",'Actual H2'!R112*Parameters!$C$28,IF(Control!$C$16="Medium (350 bar)",'Actual H2'!R112*Parameters!$C$27,IF(Control!$C$16="High (700 bar)",'Actual H2'!R112*Parameters!$C$26,0))))</f>
        <v>52.890566037735852</v>
      </c>
      <c r="S112" s="12">
        <f>IF(Control!$C$16="None",Parameters!$C$29,IF(Control!$C$16="Low (100 bar)",'Actual H2'!S112*Parameters!$C$28,IF(Control!$C$16="Medium (350 bar)",'Actual H2'!S112*Parameters!$C$27,IF(Control!$C$16="High (700 bar)",'Actual H2'!S112*Parameters!$C$26,0))))</f>
        <v>55.145660377358496</v>
      </c>
      <c r="T112" s="12">
        <f>IF(Control!$C$16="None",Parameters!$C$29,IF(Control!$C$16="Low (100 bar)",'Actual H2'!T112*Parameters!$C$28,IF(Control!$C$16="Medium (350 bar)",'Actual H2'!T112*Parameters!$C$27,IF(Control!$C$16="High (700 bar)",'Actual H2'!T112*Parameters!$C$26,0))))</f>
        <v>55.218113207547177</v>
      </c>
      <c r="U112" s="12">
        <f>IF(Control!$C$16="None",Parameters!$C$29,IF(Control!$C$16="Low (100 bar)",'Actual H2'!U112*Parameters!$C$28,IF(Control!$C$16="Medium (350 bar)",'Actual H2'!U112*Parameters!$C$27,IF(Control!$C$16="High (700 bar)",'Actual H2'!U112*Parameters!$C$26,0))))</f>
        <v>55.145660377358496</v>
      </c>
      <c r="V112" s="12">
        <f>IF(Control!$C$16="None",Parameters!$C$29,IF(Control!$C$16="Low (100 bar)",'Actual H2'!V112*Parameters!$C$28,IF(Control!$C$16="Medium (350 bar)",'Actual H2'!V112*Parameters!$C$27,IF(Control!$C$16="High (700 bar)",'Actual H2'!V112*Parameters!$C$26,0))))</f>
        <v>53.166792452830187</v>
      </c>
      <c r="W112" s="12">
        <f>IF(Control!$C$16="None",Parameters!$C$29,IF(Control!$C$16="Low (100 bar)",'Actual H2'!W112*Parameters!$C$28,IF(Control!$C$16="Medium (350 bar)",'Actual H2'!W112*Parameters!$C$27,IF(Control!$C$16="High (700 bar)",'Actual H2'!W112*Parameters!$C$26,0))))</f>
        <v>50.341132075471691</v>
      </c>
      <c r="X112" s="12">
        <f>IF(Control!$C$16="None",Parameters!$C$29,IF(Control!$C$16="Low (100 bar)",'Actual H2'!X112*Parameters!$C$28,IF(Control!$C$16="Medium (350 bar)",'Actual H2'!X112*Parameters!$C$27,IF(Control!$C$16="High (700 bar)",'Actual H2'!X112*Parameters!$C$26,0))))</f>
        <v>45.518490566037741</v>
      </c>
      <c r="Y112" s="12">
        <f>IF(Control!$C$16="None",Parameters!$C$29,IF(Control!$C$16="Low (100 bar)",'Actual H2'!Y112*Parameters!$C$28,IF(Control!$C$16="Medium (350 bar)",'Actual H2'!Y112*Parameters!$C$27,IF(Control!$C$16="High (700 bar)",'Actual H2'!Y112*Parameters!$C$26,0))))</f>
        <v>40.102641509433965</v>
      </c>
      <c r="Z112" s="12">
        <f>IF(Control!$C$16="None",Parameters!$C$29,IF(Control!$C$16="Low (100 bar)",'Actual H2'!Z112*Parameters!$C$28,IF(Control!$C$16="Medium (350 bar)",'Actual H2'!Z112*Parameters!$C$27,IF(Control!$C$16="High (700 bar)",'Actual H2'!Z112*Parameters!$C$26,0))))</f>
        <v>35.139622641509433</v>
      </c>
      <c r="AB112" s="7">
        <f t="shared" si="1"/>
        <v>851.52</v>
      </c>
    </row>
    <row r="113" spans="2:28" x14ac:dyDescent="0.2">
      <c r="B113" s="6">
        <v>44307</v>
      </c>
      <c r="C113" s="12">
        <f>IF(Control!$C$16="None",Parameters!$C$29,IF(Control!$C$16="Low (100 bar)",'Actual H2'!C113*Parameters!$C$28,IF(Control!$C$16="Medium (350 bar)",'Actual H2'!C113*Parameters!$C$27,IF(Control!$C$16="High (700 bar)",'Actual H2'!C113*Parameters!$C$26,0))))</f>
        <v>29.334339622641508</v>
      </c>
      <c r="D113" s="12">
        <f>IF(Control!$C$16="None",Parameters!$C$29,IF(Control!$C$16="Low (100 bar)",'Actual H2'!D113*Parameters!$C$28,IF(Control!$C$16="Medium (350 bar)",'Actual H2'!D113*Parameters!$C$27,IF(Control!$C$16="High (700 bar)",'Actual H2'!D113*Parameters!$C$26,0))))</f>
        <v>22.75018867924528</v>
      </c>
      <c r="E113" s="12">
        <f>IF(Control!$C$16="None",Parameters!$C$29,IF(Control!$C$16="Low (100 bar)",'Actual H2'!E113*Parameters!$C$28,IF(Control!$C$16="Medium (350 bar)",'Actual H2'!E113*Parameters!$C$27,IF(Control!$C$16="High (700 bar)",'Actual H2'!E113*Parameters!$C$26,0))))</f>
        <v>17.769056603773585</v>
      </c>
      <c r="F113" s="12">
        <f>IF(Control!$C$16="None",Parameters!$C$29,IF(Control!$C$16="Low (100 bar)",'Actual H2'!F113*Parameters!$C$28,IF(Control!$C$16="Medium (350 bar)",'Actual H2'!F113*Parameters!$C$27,IF(Control!$C$16="High (700 bar)",'Actual H2'!F113*Parameters!$C$26,0))))</f>
        <v>14.390943396226419</v>
      </c>
      <c r="G113" s="12">
        <f>IF(Control!$C$16="None",Parameters!$C$29,IF(Control!$C$16="Low (100 bar)",'Actual H2'!G113*Parameters!$C$28,IF(Control!$C$16="Medium (350 bar)",'Actual H2'!G113*Parameters!$C$27,IF(Control!$C$16="High (700 bar)",'Actual H2'!G113*Parameters!$C$26,0))))</f>
        <v>12.067924528301885</v>
      </c>
      <c r="H113" s="12">
        <f>IF(Control!$C$16="None",Parameters!$C$29,IF(Control!$C$16="Low (100 bar)",'Actual H2'!H113*Parameters!$C$28,IF(Control!$C$16="Medium (350 bar)",'Actual H2'!H113*Parameters!$C$27,IF(Control!$C$16="High (700 bar)",'Actual H2'!H113*Parameters!$C$26,0))))</f>
        <v>9.4596226415094335</v>
      </c>
      <c r="I113" s="12">
        <f>IF(Control!$C$16="None",Parameters!$C$29,IF(Control!$C$16="Low (100 bar)",'Actual H2'!I113*Parameters!$C$28,IF(Control!$C$16="Medium (350 bar)",'Actual H2'!I113*Parameters!$C$27,IF(Control!$C$16="High (700 bar)",'Actual H2'!I113*Parameters!$C$26,0))))</f>
        <v>5.2030188679245271</v>
      </c>
      <c r="J113" s="12">
        <f>IF(Control!$C$16="None",Parameters!$C$29,IF(Control!$C$16="Low (100 bar)",'Actual H2'!J113*Parameters!$C$28,IF(Control!$C$16="Medium (350 bar)",'Actual H2'!J113*Parameters!$C$27,IF(Control!$C$16="High (700 bar)",'Actual H2'!J113*Parameters!$C$26,0))))</f>
        <v>2.0150943396226415</v>
      </c>
      <c r="K113" s="12">
        <f>IF(Control!$C$16="None",Parameters!$C$29,IF(Control!$C$16="Low (100 bar)",'Actual H2'!K113*Parameters!$C$28,IF(Control!$C$16="Medium (350 bar)",'Actual H2'!K113*Parameters!$C$27,IF(Control!$C$16="High (700 bar)",'Actual H2'!K113*Parameters!$C$26,0))))</f>
        <v>0</v>
      </c>
      <c r="L113" s="12">
        <f>IF(Control!$C$16="None",Parameters!$C$29,IF(Control!$C$16="Low (100 bar)",'Actual H2'!L113*Parameters!$C$28,IF(Control!$C$16="Medium (350 bar)",'Actual H2'!L113*Parameters!$C$27,IF(Control!$C$16="High (700 bar)",'Actual H2'!L113*Parameters!$C$26,0))))</f>
        <v>0</v>
      </c>
      <c r="M113" s="12">
        <f>IF(Control!$C$16="None",Parameters!$C$29,IF(Control!$C$16="Low (100 bar)",'Actual H2'!M113*Parameters!$C$28,IF(Control!$C$16="Medium (350 bar)",'Actual H2'!M113*Parameters!$C$27,IF(Control!$C$16="High (700 bar)",'Actual H2'!M113*Parameters!$C$26,0))))</f>
        <v>0</v>
      </c>
      <c r="N113" s="12">
        <f>IF(Control!$C$16="None",Parameters!$C$29,IF(Control!$C$16="Low (100 bar)",'Actual H2'!N113*Parameters!$C$28,IF(Control!$C$16="Medium (350 bar)",'Actual H2'!N113*Parameters!$C$27,IF(Control!$C$16="High (700 bar)",'Actual H2'!N113*Parameters!$C$26,0))))</f>
        <v>0</v>
      </c>
      <c r="O113" s="12">
        <f>IF(Control!$C$16="None",Parameters!$C$29,IF(Control!$C$16="Low (100 bar)",'Actual H2'!O113*Parameters!$C$28,IF(Control!$C$16="Medium (350 bar)",'Actual H2'!O113*Parameters!$C$27,IF(Control!$C$16="High (700 bar)",'Actual H2'!O113*Parameters!$C$26,0))))</f>
        <v>0</v>
      </c>
      <c r="P113" s="12">
        <f>IF(Control!$C$16="None",Parameters!$C$29,IF(Control!$C$16="Low (100 bar)",'Actual H2'!P113*Parameters!$C$28,IF(Control!$C$16="Medium (350 bar)",'Actual H2'!P113*Parameters!$C$27,IF(Control!$C$16="High (700 bar)",'Actual H2'!P113*Parameters!$C$26,0))))</f>
        <v>0</v>
      </c>
      <c r="Q113" s="12">
        <f>IF(Control!$C$16="None",Parameters!$C$29,IF(Control!$C$16="Low (100 bar)",'Actual H2'!Q113*Parameters!$C$28,IF(Control!$C$16="Medium (350 bar)",'Actual H2'!Q113*Parameters!$C$27,IF(Control!$C$16="High (700 bar)",'Actual H2'!Q113*Parameters!$C$26,0))))</f>
        <v>0</v>
      </c>
      <c r="R113" s="12">
        <f>IF(Control!$C$16="None",Parameters!$C$29,IF(Control!$C$16="Low (100 bar)",'Actual H2'!R113*Parameters!$C$28,IF(Control!$C$16="Medium (350 bar)",'Actual H2'!R113*Parameters!$C$27,IF(Control!$C$16="High (700 bar)",'Actual H2'!R113*Parameters!$C$26,0))))</f>
        <v>0</v>
      </c>
      <c r="S113" s="12">
        <f>IF(Control!$C$16="None",Parameters!$C$29,IF(Control!$C$16="Low (100 bar)",'Actual H2'!S113*Parameters!$C$28,IF(Control!$C$16="Medium (350 bar)",'Actual H2'!S113*Parameters!$C$27,IF(Control!$C$16="High (700 bar)",'Actual H2'!S113*Parameters!$C$26,0))))</f>
        <v>0</v>
      </c>
      <c r="T113" s="12">
        <f>IF(Control!$C$16="None",Parameters!$C$29,IF(Control!$C$16="Low (100 bar)",'Actual H2'!T113*Parameters!$C$28,IF(Control!$C$16="Medium (350 bar)",'Actual H2'!T113*Parameters!$C$27,IF(Control!$C$16="High (700 bar)",'Actual H2'!T113*Parameters!$C$26,0))))</f>
        <v>0</v>
      </c>
      <c r="U113" s="12">
        <f>IF(Control!$C$16="None",Parameters!$C$29,IF(Control!$C$16="Low (100 bar)",'Actual H2'!U113*Parameters!$C$28,IF(Control!$C$16="Medium (350 bar)",'Actual H2'!U113*Parameters!$C$27,IF(Control!$C$16="High (700 bar)",'Actual H2'!U113*Parameters!$C$26,0))))</f>
        <v>0</v>
      </c>
      <c r="V113" s="12">
        <f>IF(Control!$C$16="None",Parameters!$C$29,IF(Control!$C$16="Low (100 bar)",'Actual H2'!V113*Parameters!$C$28,IF(Control!$C$16="Medium (350 bar)",'Actual H2'!V113*Parameters!$C$27,IF(Control!$C$16="High (700 bar)",'Actual H2'!V113*Parameters!$C$26,0))))</f>
        <v>1.7252830188679242</v>
      </c>
      <c r="W113" s="12">
        <f>IF(Control!$C$16="None",Parameters!$C$29,IF(Control!$C$16="Low (100 bar)",'Actual H2'!W113*Parameters!$C$28,IF(Control!$C$16="Medium (350 bar)",'Actual H2'!W113*Parameters!$C$27,IF(Control!$C$16="High (700 bar)",'Actual H2'!W113*Parameters!$C$26,0))))</f>
        <v>2.0150943396226415</v>
      </c>
      <c r="X113" s="12">
        <f>IF(Control!$C$16="None",Parameters!$C$29,IF(Control!$C$16="Low (100 bar)",'Actual H2'!X113*Parameters!$C$28,IF(Control!$C$16="Medium (350 bar)",'Actual H2'!X113*Parameters!$C$27,IF(Control!$C$16="High (700 bar)",'Actual H2'!X113*Parameters!$C$26,0))))</f>
        <v>0.85584905660377353</v>
      </c>
      <c r="Y113" s="12">
        <f>IF(Control!$C$16="None",Parameters!$C$29,IF(Control!$C$16="Low (100 bar)",'Actual H2'!Y113*Parameters!$C$28,IF(Control!$C$16="Medium (350 bar)",'Actual H2'!Y113*Parameters!$C$27,IF(Control!$C$16="High (700 bar)",'Actual H2'!Y113*Parameters!$C$26,0))))</f>
        <v>0</v>
      </c>
      <c r="Z113" s="12">
        <f>IF(Control!$C$16="None",Parameters!$C$29,IF(Control!$C$16="Low (100 bar)",'Actual H2'!Z113*Parameters!$C$28,IF(Control!$C$16="Medium (350 bar)",'Actual H2'!Z113*Parameters!$C$27,IF(Control!$C$16="High (700 bar)",'Actual H2'!Z113*Parameters!$C$26,0))))</f>
        <v>0</v>
      </c>
      <c r="AB113" s="7">
        <f t="shared" si="1"/>
        <v>117.58641509433961</v>
      </c>
    </row>
    <row r="114" spans="2:28" x14ac:dyDescent="0.2">
      <c r="B114" s="6">
        <v>44308</v>
      </c>
      <c r="C114" s="12">
        <f>IF(Control!$C$16="None",Parameters!$C$29,IF(Control!$C$16="Low (100 bar)",'Actual H2'!C114*Parameters!$C$28,IF(Control!$C$16="Medium (350 bar)",'Actual H2'!C114*Parameters!$C$27,IF(Control!$C$16="High (700 bar)",'Actual H2'!C114*Parameters!$C$26,0))))</f>
        <v>0</v>
      </c>
      <c r="D114" s="12">
        <f>IF(Control!$C$16="None",Parameters!$C$29,IF(Control!$C$16="Low (100 bar)",'Actual H2'!D114*Parameters!$C$28,IF(Control!$C$16="Medium (350 bar)",'Actual H2'!D114*Parameters!$C$27,IF(Control!$C$16="High (700 bar)",'Actual H2'!D114*Parameters!$C$26,0))))</f>
        <v>0</v>
      </c>
      <c r="E114" s="12">
        <f>IF(Control!$C$16="None",Parameters!$C$29,IF(Control!$C$16="Low (100 bar)",'Actual H2'!E114*Parameters!$C$28,IF(Control!$C$16="Medium (350 bar)",'Actual H2'!E114*Parameters!$C$27,IF(Control!$C$16="High (700 bar)",'Actual H2'!E114*Parameters!$C$26,0))))</f>
        <v>0</v>
      </c>
      <c r="F114" s="12">
        <f>IF(Control!$C$16="None",Parameters!$C$29,IF(Control!$C$16="Low (100 bar)",'Actual H2'!F114*Parameters!$C$28,IF(Control!$C$16="Medium (350 bar)",'Actual H2'!F114*Parameters!$C$27,IF(Control!$C$16="High (700 bar)",'Actual H2'!F114*Parameters!$C$26,0))))</f>
        <v>0</v>
      </c>
      <c r="G114" s="12">
        <f>IF(Control!$C$16="None",Parameters!$C$29,IF(Control!$C$16="Low (100 bar)",'Actual H2'!G114*Parameters!$C$28,IF(Control!$C$16="Medium (350 bar)",'Actual H2'!G114*Parameters!$C$27,IF(Control!$C$16="High (700 bar)",'Actual H2'!G114*Parameters!$C$26,0))))</f>
        <v>0</v>
      </c>
      <c r="H114" s="12">
        <f>IF(Control!$C$16="None",Parameters!$C$29,IF(Control!$C$16="Low (100 bar)",'Actual H2'!H114*Parameters!$C$28,IF(Control!$C$16="Medium (350 bar)",'Actual H2'!H114*Parameters!$C$27,IF(Control!$C$16="High (700 bar)",'Actual H2'!H114*Parameters!$C$26,0))))</f>
        <v>0</v>
      </c>
      <c r="I114" s="12">
        <f>IF(Control!$C$16="None",Parameters!$C$29,IF(Control!$C$16="Low (100 bar)",'Actual H2'!I114*Parameters!$C$28,IF(Control!$C$16="Medium (350 bar)",'Actual H2'!I114*Parameters!$C$27,IF(Control!$C$16="High (700 bar)",'Actual H2'!I114*Parameters!$C$26,0))))</f>
        <v>0</v>
      </c>
      <c r="J114" s="12">
        <f>IF(Control!$C$16="None",Parameters!$C$29,IF(Control!$C$16="Low (100 bar)",'Actual H2'!J114*Parameters!$C$28,IF(Control!$C$16="Medium (350 bar)",'Actual H2'!J114*Parameters!$C$27,IF(Control!$C$16="High (700 bar)",'Actual H2'!J114*Parameters!$C$26,0))))</f>
        <v>0</v>
      </c>
      <c r="K114" s="12">
        <f>IF(Control!$C$16="None",Parameters!$C$29,IF(Control!$C$16="Low (100 bar)",'Actual H2'!K114*Parameters!$C$28,IF(Control!$C$16="Medium (350 bar)",'Actual H2'!K114*Parameters!$C$27,IF(Control!$C$16="High (700 bar)",'Actual H2'!K114*Parameters!$C$26,0))))</f>
        <v>0</v>
      </c>
      <c r="L114" s="12">
        <f>IF(Control!$C$16="None",Parameters!$C$29,IF(Control!$C$16="Low (100 bar)",'Actual H2'!L114*Parameters!$C$28,IF(Control!$C$16="Medium (350 bar)",'Actual H2'!L114*Parameters!$C$27,IF(Control!$C$16="High (700 bar)",'Actual H2'!L114*Parameters!$C$26,0))))</f>
        <v>0</v>
      </c>
      <c r="M114" s="12">
        <f>IF(Control!$C$16="None",Parameters!$C$29,IF(Control!$C$16="Low (100 bar)",'Actual H2'!M114*Parameters!$C$28,IF(Control!$C$16="Medium (350 bar)",'Actual H2'!M114*Parameters!$C$27,IF(Control!$C$16="High (700 bar)",'Actual H2'!M114*Parameters!$C$26,0))))</f>
        <v>0</v>
      </c>
      <c r="N114" s="12">
        <f>IF(Control!$C$16="None",Parameters!$C$29,IF(Control!$C$16="Low (100 bar)",'Actual H2'!N114*Parameters!$C$28,IF(Control!$C$16="Medium (350 bar)",'Actual H2'!N114*Parameters!$C$27,IF(Control!$C$16="High (700 bar)",'Actual H2'!N114*Parameters!$C$26,0))))</f>
        <v>0</v>
      </c>
      <c r="O114" s="12">
        <f>IF(Control!$C$16="None",Parameters!$C$29,IF(Control!$C$16="Low (100 bar)",'Actual H2'!O114*Parameters!$C$28,IF(Control!$C$16="Medium (350 bar)",'Actual H2'!O114*Parameters!$C$27,IF(Control!$C$16="High (700 bar)",'Actual H2'!O114*Parameters!$C$26,0))))</f>
        <v>0</v>
      </c>
      <c r="P114" s="12">
        <f>IF(Control!$C$16="None",Parameters!$C$29,IF(Control!$C$16="Low (100 bar)",'Actual H2'!P114*Parameters!$C$28,IF(Control!$C$16="Medium (350 bar)",'Actual H2'!P114*Parameters!$C$27,IF(Control!$C$16="High (700 bar)",'Actual H2'!P114*Parameters!$C$26,0))))</f>
        <v>0.85584905660377353</v>
      </c>
      <c r="Q114" s="12">
        <f>IF(Control!$C$16="None",Parameters!$C$29,IF(Control!$C$16="Low (100 bar)",'Actual H2'!Q114*Parameters!$C$28,IF(Control!$C$16="Medium (350 bar)",'Actual H2'!Q114*Parameters!$C$27,IF(Control!$C$16="High (700 bar)",'Actual H2'!Q114*Parameters!$C$26,0))))</f>
        <v>1.4354716981132074</v>
      </c>
      <c r="R114" s="12">
        <f>IF(Control!$C$16="None",Parameters!$C$29,IF(Control!$C$16="Low (100 bar)",'Actual H2'!R114*Parameters!$C$28,IF(Control!$C$16="Medium (350 bar)",'Actual H2'!R114*Parameters!$C$27,IF(Control!$C$16="High (700 bar)",'Actual H2'!R114*Parameters!$C$26,0))))</f>
        <v>1.7252830188679242</v>
      </c>
      <c r="S114" s="12">
        <f>IF(Control!$C$16="None",Parameters!$C$29,IF(Control!$C$16="Low (100 bar)",'Actual H2'!S114*Parameters!$C$28,IF(Control!$C$16="Medium (350 bar)",'Actual H2'!S114*Parameters!$C$27,IF(Control!$C$16="High (700 bar)",'Actual H2'!S114*Parameters!$C$26,0))))</f>
        <v>2.0150943396226415</v>
      </c>
      <c r="T114" s="12">
        <f>IF(Control!$C$16="None",Parameters!$C$29,IF(Control!$C$16="Low (100 bar)",'Actual H2'!T114*Parameters!$C$28,IF(Control!$C$16="Medium (350 bar)",'Actual H2'!T114*Parameters!$C$27,IF(Control!$C$16="High (700 bar)",'Actual H2'!T114*Parameters!$C$26,0))))</f>
        <v>1.7252830188679242</v>
      </c>
      <c r="U114" s="12">
        <f>IF(Control!$C$16="None",Parameters!$C$29,IF(Control!$C$16="Low (100 bar)",'Actual H2'!U114*Parameters!$C$28,IF(Control!$C$16="Medium (350 bar)",'Actual H2'!U114*Parameters!$C$27,IF(Control!$C$16="High (700 bar)",'Actual H2'!U114*Parameters!$C$26,0))))</f>
        <v>1.4354716981132074</v>
      </c>
      <c r="V114" s="12">
        <f>IF(Control!$C$16="None",Parameters!$C$29,IF(Control!$C$16="Low (100 bar)",'Actual H2'!V114*Parameters!$C$28,IF(Control!$C$16="Medium (350 bar)",'Actual H2'!V114*Parameters!$C$27,IF(Control!$C$16="High (700 bar)",'Actual H2'!V114*Parameters!$C$26,0))))</f>
        <v>2.0150943396226415</v>
      </c>
      <c r="W114" s="12">
        <f>IF(Control!$C$16="None",Parameters!$C$29,IF(Control!$C$16="Low (100 bar)",'Actual H2'!W114*Parameters!$C$28,IF(Control!$C$16="Medium (350 bar)",'Actual H2'!W114*Parameters!$C$27,IF(Control!$C$16="High (700 bar)",'Actual H2'!W114*Parameters!$C$26,0))))</f>
        <v>2.0150943396226415</v>
      </c>
      <c r="X114" s="12">
        <f>IF(Control!$C$16="None",Parameters!$C$29,IF(Control!$C$16="Low (100 bar)",'Actual H2'!X114*Parameters!$C$28,IF(Control!$C$16="Medium (350 bar)",'Actual H2'!X114*Parameters!$C$27,IF(Control!$C$16="High (700 bar)",'Actual H2'!X114*Parameters!$C$26,0))))</f>
        <v>1.1456603773584904</v>
      </c>
      <c r="Y114" s="12">
        <f>IF(Control!$C$16="None",Parameters!$C$29,IF(Control!$C$16="Low (100 bar)",'Actual H2'!Y114*Parameters!$C$28,IF(Control!$C$16="Medium (350 bar)",'Actual H2'!Y114*Parameters!$C$27,IF(Control!$C$16="High (700 bar)",'Actual H2'!Y114*Parameters!$C$26,0))))</f>
        <v>0</v>
      </c>
      <c r="Z114" s="12">
        <f>IF(Control!$C$16="None",Parameters!$C$29,IF(Control!$C$16="Low (100 bar)",'Actual H2'!Z114*Parameters!$C$28,IF(Control!$C$16="Medium (350 bar)",'Actual H2'!Z114*Parameters!$C$27,IF(Control!$C$16="High (700 bar)",'Actual H2'!Z114*Parameters!$C$26,0))))</f>
        <v>0</v>
      </c>
      <c r="AB114" s="7">
        <f t="shared" si="1"/>
        <v>14.368301886792453</v>
      </c>
    </row>
    <row r="115" spans="2:28" x14ac:dyDescent="0.2">
      <c r="B115" s="6">
        <v>44309</v>
      </c>
      <c r="C115" s="12">
        <f>IF(Control!$C$16="None",Parameters!$C$29,IF(Control!$C$16="Low (100 bar)",'Actual H2'!C115*Parameters!$C$28,IF(Control!$C$16="Medium (350 bar)",'Actual H2'!C115*Parameters!$C$27,IF(Control!$C$16="High (700 bar)",'Actual H2'!C115*Parameters!$C$26,0))))</f>
        <v>0</v>
      </c>
      <c r="D115" s="12">
        <f>IF(Control!$C$16="None",Parameters!$C$29,IF(Control!$C$16="Low (100 bar)",'Actual H2'!D115*Parameters!$C$28,IF(Control!$C$16="Medium (350 bar)",'Actual H2'!D115*Parameters!$C$27,IF(Control!$C$16="High (700 bar)",'Actual H2'!D115*Parameters!$C$26,0))))</f>
        <v>0</v>
      </c>
      <c r="E115" s="12">
        <f>IF(Control!$C$16="None",Parameters!$C$29,IF(Control!$C$16="Low (100 bar)",'Actual H2'!E115*Parameters!$C$28,IF(Control!$C$16="Medium (350 bar)",'Actual H2'!E115*Parameters!$C$27,IF(Control!$C$16="High (700 bar)",'Actual H2'!E115*Parameters!$C$26,0))))</f>
        <v>0</v>
      </c>
      <c r="F115" s="12">
        <f>IF(Control!$C$16="None",Parameters!$C$29,IF(Control!$C$16="Low (100 bar)",'Actual H2'!F115*Parameters!$C$28,IF(Control!$C$16="Medium (350 bar)",'Actual H2'!F115*Parameters!$C$27,IF(Control!$C$16="High (700 bar)",'Actual H2'!F115*Parameters!$C$26,0))))</f>
        <v>0</v>
      </c>
      <c r="G115" s="12">
        <f>IF(Control!$C$16="None",Parameters!$C$29,IF(Control!$C$16="Low (100 bar)",'Actual H2'!G115*Parameters!$C$28,IF(Control!$C$16="Medium (350 bar)",'Actual H2'!G115*Parameters!$C$27,IF(Control!$C$16="High (700 bar)",'Actual H2'!G115*Parameters!$C$26,0))))</f>
        <v>0</v>
      </c>
      <c r="H115" s="12">
        <f>IF(Control!$C$16="None",Parameters!$C$29,IF(Control!$C$16="Low (100 bar)",'Actual H2'!H115*Parameters!$C$28,IF(Control!$C$16="Medium (350 bar)",'Actual H2'!H115*Parameters!$C$27,IF(Control!$C$16="High (700 bar)",'Actual H2'!H115*Parameters!$C$26,0))))</f>
        <v>0</v>
      </c>
      <c r="I115" s="12">
        <f>IF(Control!$C$16="None",Parameters!$C$29,IF(Control!$C$16="Low (100 bar)",'Actual H2'!I115*Parameters!$C$28,IF(Control!$C$16="Medium (350 bar)",'Actual H2'!I115*Parameters!$C$27,IF(Control!$C$16="High (700 bar)",'Actual H2'!I115*Parameters!$C$26,0))))</f>
        <v>0</v>
      </c>
      <c r="J115" s="12">
        <f>IF(Control!$C$16="None",Parameters!$C$29,IF(Control!$C$16="Low (100 bar)",'Actual H2'!J115*Parameters!$C$28,IF(Control!$C$16="Medium (350 bar)",'Actual H2'!J115*Parameters!$C$27,IF(Control!$C$16="High (700 bar)",'Actual H2'!J115*Parameters!$C$26,0))))</f>
        <v>0</v>
      </c>
      <c r="K115" s="12">
        <f>IF(Control!$C$16="None",Parameters!$C$29,IF(Control!$C$16="Low (100 bar)",'Actual H2'!K115*Parameters!$C$28,IF(Control!$C$16="Medium (350 bar)",'Actual H2'!K115*Parameters!$C$27,IF(Control!$C$16="High (700 bar)",'Actual H2'!K115*Parameters!$C$26,0))))</f>
        <v>0</v>
      </c>
      <c r="L115" s="12">
        <f>IF(Control!$C$16="None",Parameters!$C$29,IF(Control!$C$16="Low (100 bar)",'Actual H2'!L115*Parameters!$C$28,IF(Control!$C$16="Medium (350 bar)",'Actual H2'!L115*Parameters!$C$27,IF(Control!$C$16="High (700 bar)",'Actual H2'!L115*Parameters!$C$26,0))))</f>
        <v>0</v>
      </c>
      <c r="M115" s="12">
        <f>IF(Control!$C$16="None",Parameters!$C$29,IF(Control!$C$16="Low (100 bar)",'Actual H2'!M115*Parameters!$C$28,IF(Control!$C$16="Medium (350 bar)",'Actual H2'!M115*Parameters!$C$27,IF(Control!$C$16="High (700 bar)",'Actual H2'!M115*Parameters!$C$26,0))))</f>
        <v>0</v>
      </c>
      <c r="N115" s="12">
        <f>IF(Control!$C$16="None",Parameters!$C$29,IF(Control!$C$16="Low (100 bar)",'Actual H2'!N115*Parameters!$C$28,IF(Control!$C$16="Medium (350 bar)",'Actual H2'!N115*Parameters!$C$27,IF(Control!$C$16="High (700 bar)",'Actual H2'!N115*Parameters!$C$26,0))))</f>
        <v>0</v>
      </c>
      <c r="O115" s="12">
        <f>IF(Control!$C$16="None",Parameters!$C$29,IF(Control!$C$16="Low (100 bar)",'Actual H2'!O115*Parameters!$C$28,IF(Control!$C$16="Medium (350 bar)",'Actual H2'!O115*Parameters!$C$27,IF(Control!$C$16="High (700 bar)",'Actual H2'!O115*Parameters!$C$26,0))))</f>
        <v>0</v>
      </c>
      <c r="P115" s="12">
        <f>IF(Control!$C$16="None",Parameters!$C$29,IF(Control!$C$16="Low (100 bar)",'Actual H2'!P115*Parameters!$C$28,IF(Control!$C$16="Medium (350 bar)",'Actual H2'!P115*Parameters!$C$27,IF(Control!$C$16="High (700 bar)",'Actual H2'!P115*Parameters!$C$26,0))))</f>
        <v>1.7252830188679242</v>
      </c>
      <c r="Q115" s="12">
        <f>IF(Control!$C$16="None",Parameters!$C$29,IF(Control!$C$16="Low (100 bar)",'Actual H2'!Q115*Parameters!$C$28,IF(Control!$C$16="Medium (350 bar)",'Actual H2'!Q115*Parameters!$C$27,IF(Control!$C$16="High (700 bar)",'Actual H2'!Q115*Parameters!$C$26,0))))</f>
        <v>3.1290566037735852</v>
      </c>
      <c r="R115" s="12">
        <f>IF(Control!$C$16="None",Parameters!$C$29,IF(Control!$C$16="Low (100 bar)",'Actual H2'!R115*Parameters!$C$28,IF(Control!$C$16="Medium (350 bar)",'Actual H2'!R115*Parameters!$C$27,IF(Control!$C$16="High (700 bar)",'Actual H2'!R115*Parameters!$C$26,0))))</f>
        <v>5.2030188679245271</v>
      </c>
      <c r="S115" s="12">
        <f>IF(Control!$C$16="None",Parameters!$C$29,IF(Control!$C$16="Low (100 bar)",'Actual H2'!S115*Parameters!$C$28,IF(Control!$C$16="Medium (350 bar)",'Actual H2'!S115*Parameters!$C$27,IF(Control!$C$16="High (700 bar)",'Actual H2'!S115*Parameters!$C$26,0))))</f>
        <v>8.8075471698113201</v>
      </c>
      <c r="T115" s="12">
        <f>IF(Control!$C$16="None",Parameters!$C$29,IF(Control!$C$16="Low (100 bar)",'Actual H2'!T115*Parameters!$C$28,IF(Control!$C$16="Medium (350 bar)",'Actual H2'!T115*Parameters!$C$27,IF(Control!$C$16="High (700 bar)",'Actual H2'!T115*Parameters!$C$26,0))))</f>
        <v>15.16528301886793</v>
      </c>
      <c r="U115" s="12">
        <f>IF(Control!$C$16="None",Parameters!$C$29,IF(Control!$C$16="Low (100 bar)",'Actual H2'!U115*Parameters!$C$28,IF(Control!$C$16="Medium (350 bar)",'Actual H2'!U115*Parameters!$C$27,IF(Control!$C$16="High (700 bar)",'Actual H2'!U115*Parameters!$C$26,0))))</f>
        <v>20.513207547169809</v>
      </c>
      <c r="V115" s="12">
        <f>IF(Control!$C$16="None",Parameters!$C$29,IF(Control!$C$16="Low (100 bar)",'Actual H2'!V115*Parameters!$C$28,IF(Control!$C$16="Medium (350 bar)",'Actual H2'!V115*Parameters!$C$27,IF(Control!$C$16="High (700 bar)",'Actual H2'!V115*Parameters!$C$26,0))))</f>
        <v>26.916226415094343</v>
      </c>
      <c r="W115" s="12">
        <f>IF(Control!$C$16="None",Parameters!$C$29,IF(Control!$C$16="Low (100 bar)",'Actual H2'!W115*Parameters!$C$28,IF(Control!$C$16="Medium (350 bar)",'Actual H2'!W115*Parameters!$C$27,IF(Control!$C$16="High (700 bar)",'Actual H2'!W115*Parameters!$C$26,0))))</f>
        <v>29.334339622641508</v>
      </c>
      <c r="X115" s="12">
        <f>IF(Control!$C$16="None",Parameters!$C$29,IF(Control!$C$16="Low (100 bar)",'Actual H2'!X115*Parameters!$C$28,IF(Control!$C$16="Medium (350 bar)",'Actual H2'!X115*Parameters!$C$27,IF(Control!$C$16="High (700 bar)",'Actual H2'!X115*Parameters!$C$26,0))))</f>
        <v>29.334339622641508</v>
      </c>
      <c r="Y115" s="12">
        <f>IF(Control!$C$16="None",Parameters!$C$29,IF(Control!$C$16="Low (100 bar)",'Actual H2'!Y115*Parameters!$C$28,IF(Control!$C$16="Medium (350 bar)",'Actual H2'!Y115*Parameters!$C$27,IF(Control!$C$16="High (700 bar)",'Actual H2'!Y115*Parameters!$C$26,0))))</f>
        <v>25.720754716981133</v>
      </c>
      <c r="Z115" s="12">
        <f>IF(Control!$C$16="None",Parameters!$C$29,IF(Control!$C$16="Low (100 bar)",'Actual H2'!Z115*Parameters!$C$28,IF(Control!$C$16="Medium (350 bar)",'Actual H2'!Z115*Parameters!$C$27,IF(Control!$C$16="High (700 bar)",'Actual H2'!Z115*Parameters!$C$26,0))))</f>
        <v>20.513207547169809</v>
      </c>
      <c r="AB115" s="7">
        <f t="shared" si="1"/>
        <v>186.36226415094339</v>
      </c>
    </row>
    <row r="116" spans="2:28" x14ac:dyDescent="0.2">
      <c r="B116" s="6">
        <v>44310</v>
      </c>
      <c r="C116" s="12">
        <f>IF(Control!$C$16="None",Parameters!$C$29,IF(Control!$C$16="Low (100 bar)",'Actual H2'!C116*Parameters!$C$28,IF(Control!$C$16="Medium (350 bar)",'Actual H2'!C116*Parameters!$C$27,IF(Control!$C$16="High (700 bar)",'Actual H2'!C116*Parameters!$C$26,0))))</f>
        <v>15.939622641509436</v>
      </c>
      <c r="D116" s="12">
        <f>IF(Control!$C$16="None",Parameters!$C$29,IF(Control!$C$16="Low (100 bar)",'Actual H2'!D116*Parameters!$C$28,IF(Control!$C$16="Medium (350 bar)",'Actual H2'!D116*Parameters!$C$27,IF(Control!$C$16="High (700 bar)",'Actual H2'!D116*Parameters!$C$26,0))))</f>
        <v>11.415849056603774</v>
      </c>
      <c r="E116" s="12">
        <f>IF(Control!$C$16="None",Parameters!$C$29,IF(Control!$C$16="Low (100 bar)",'Actual H2'!E116*Parameters!$C$28,IF(Control!$C$16="Medium (350 bar)",'Actual H2'!E116*Parameters!$C$27,IF(Control!$C$16="High (700 bar)",'Actual H2'!E116*Parameters!$C$26,0))))</f>
        <v>8.2641509433962259</v>
      </c>
      <c r="F116" s="12">
        <f>IF(Control!$C$16="None",Parameters!$C$29,IF(Control!$C$16="Low (100 bar)",'Actual H2'!F116*Parameters!$C$28,IF(Control!$C$16="Medium (350 bar)",'Actual H2'!F116*Parameters!$C$27,IF(Control!$C$16="High (700 bar)",'Actual H2'!F116*Parameters!$C$26,0))))</f>
        <v>6.6339622641509433</v>
      </c>
      <c r="G116" s="12">
        <f>IF(Control!$C$16="None",Parameters!$C$29,IF(Control!$C$16="Low (100 bar)",'Actual H2'!G116*Parameters!$C$28,IF(Control!$C$16="Medium (350 bar)",'Actual H2'!G116*Parameters!$C$27,IF(Control!$C$16="High (700 bar)",'Actual H2'!G116*Parameters!$C$26,0))))</f>
        <v>5.6467924528301889</v>
      </c>
      <c r="H116" s="12">
        <f>IF(Control!$C$16="None",Parameters!$C$29,IF(Control!$C$16="Low (100 bar)",'Actual H2'!H116*Parameters!$C$28,IF(Control!$C$16="Medium (350 bar)",'Actual H2'!H116*Parameters!$C$27,IF(Control!$C$16="High (700 bar)",'Actual H2'!H116*Parameters!$C$26,0))))</f>
        <v>5.2030188679245271</v>
      </c>
      <c r="I116" s="12">
        <f>IF(Control!$C$16="None",Parameters!$C$29,IF(Control!$C$16="Low (100 bar)",'Actual H2'!I116*Parameters!$C$28,IF(Control!$C$16="Medium (350 bar)",'Actual H2'!I116*Parameters!$C$27,IF(Control!$C$16="High (700 bar)",'Actual H2'!I116*Parameters!$C$26,0))))</f>
        <v>3.5003773584905669</v>
      </c>
      <c r="J116" s="12">
        <f>IF(Control!$C$16="None",Parameters!$C$29,IF(Control!$C$16="Low (100 bar)",'Actual H2'!J116*Parameters!$C$28,IF(Control!$C$16="Medium (350 bar)",'Actual H2'!J116*Parameters!$C$27,IF(Control!$C$16="High (700 bar)",'Actual H2'!J116*Parameters!$C$26,0))))</f>
        <v>3.8716981132075476</v>
      </c>
      <c r="K116" s="12">
        <f>IF(Control!$C$16="None",Parameters!$C$29,IF(Control!$C$16="Low (100 bar)",'Actual H2'!K116*Parameters!$C$28,IF(Control!$C$16="Medium (350 bar)",'Actual H2'!K116*Parameters!$C$27,IF(Control!$C$16="High (700 bar)",'Actual H2'!K116*Parameters!$C$26,0))))</f>
        <v>4.3154716981132077</v>
      </c>
      <c r="L116" s="12">
        <f>IF(Control!$C$16="None",Parameters!$C$29,IF(Control!$C$16="Low (100 bar)",'Actual H2'!L116*Parameters!$C$28,IF(Control!$C$16="Medium (350 bar)",'Actual H2'!L116*Parameters!$C$27,IF(Control!$C$16="High (700 bar)",'Actual H2'!L116*Parameters!$C$26,0))))</f>
        <v>4.3154716981132077</v>
      </c>
      <c r="M116" s="12">
        <f>IF(Control!$C$16="None",Parameters!$C$29,IF(Control!$C$16="Low (100 bar)",'Actual H2'!M116*Parameters!$C$28,IF(Control!$C$16="Medium (350 bar)",'Actual H2'!M116*Parameters!$C$27,IF(Control!$C$16="High (700 bar)",'Actual H2'!M116*Parameters!$C$26,0))))</f>
        <v>3.5003773584905669</v>
      </c>
      <c r="N116" s="12">
        <f>IF(Control!$C$16="None",Parameters!$C$29,IF(Control!$C$16="Low (100 bar)",'Actual H2'!N116*Parameters!$C$28,IF(Control!$C$16="Medium (350 bar)",'Actual H2'!N116*Parameters!$C$27,IF(Control!$C$16="High (700 bar)",'Actual H2'!N116*Parameters!$C$26,0))))</f>
        <v>3.5003773584905669</v>
      </c>
      <c r="O116" s="12">
        <f>IF(Control!$C$16="None",Parameters!$C$29,IF(Control!$C$16="Low (100 bar)",'Actual H2'!O116*Parameters!$C$28,IF(Control!$C$16="Medium (350 bar)",'Actual H2'!O116*Parameters!$C$27,IF(Control!$C$16="High (700 bar)",'Actual H2'!O116*Parameters!$C$26,0))))</f>
        <v>3.1290566037735852</v>
      </c>
      <c r="P116" s="12">
        <f>IF(Control!$C$16="None",Parameters!$C$29,IF(Control!$C$16="Low (100 bar)",'Actual H2'!P116*Parameters!$C$28,IF(Control!$C$16="Medium (350 bar)",'Actual H2'!P116*Parameters!$C$27,IF(Control!$C$16="High (700 bar)",'Actual H2'!P116*Parameters!$C$26,0))))</f>
        <v>3.5003773584905669</v>
      </c>
      <c r="Q116" s="12">
        <f>IF(Control!$C$16="None",Parameters!$C$29,IF(Control!$C$16="Low (100 bar)",'Actual H2'!Q116*Parameters!$C$28,IF(Control!$C$16="Medium (350 bar)",'Actual H2'!Q116*Parameters!$C$27,IF(Control!$C$16="High (700 bar)",'Actual H2'!Q116*Parameters!$C$26,0))))</f>
        <v>4.3154716981132077</v>
      </c>
      <c r="R116" s="12">
        <f>IF(Control!$C$16="None",Parameters!$C$29,IF(Control!$C$16="Low (100 bar)",'Actual H2'!R116*Parameters!$C$28,IF(Control!$C$16="Medium (350 bar)",'Actual H2'!R116*Parameters!$C$27,IF(Control!$C$16="High (700 bar)",'Actual H2'!R116*Parameters!$C$26,0))))</f>
        <v>6.6339622641509433</v>
      </c>
      <c r="S116" s="12">
        <f>IF(Control!$C$16="None",Parameters!$C$29,IF(Control!$C$16="Low (100 bar)",'Actual H2'!S116*Parameters!$C$28,IF(Control!$C$16="Medium (350 bar)",'Actual H2'!S116*Parameters!$C$27,IF(Control!$C$16="High (700 bar)",'Actual H2'!S116*Parameters!$C$26,0))))</f>
        <v>9.4596226415094335</v>
      </c>
      <c r="T116" s="12">
        <f>IF(Control!$C$16="None",Parameters!$C$29,IF(Control!$C$16="Low (100 bar)",'Actual H2'!T116*Parameters!$C$28,IF(Control!$C$16="Medium (350 bar)",'Actual H2'!T116*Parameters!$C$27,IF(Control!$C$16="High (700 bar)",'Actual H2'!T116*Parameters!$C$26,0))))</f>
        <v>12.067924528301885</v>
      </c>
      <c r="U116" s="12">
        <f>IF(Control!$C$16="None",Parameters!$C$29,IF(Control!$C$16="Low (100 bar)",'Actual H2'!U116*Parameters!$C$28,IF(Control!$C$16="Medium (350 bar)",'Actual H2'!U116*Parameters!$C$27,IF(Control!$C$16="High (700 bar)",'Actual H2'!U116*Parameters!$C$26,0))))</f>
        <v>15.16528301886793</v>
      </c>
      <c r="V116" s="12">
        <f>IF(Control!$C$16="None",Parameters!$C$29,IF(Control!$C$16="Low (100 bar)",'Actual H2'!V116*Parameters!$C$28,IF(Control!$C$16="Medium (350 bar)",'Actual H2'!V116*Parameters!$C$27,IF(Control!$C$16="High (700 bar)",'Actual H2'!V116*Parameters!$C$26,0))))</f>
        <v>16.854339622641511</v>
      </c>
      <c r="W116" s="12">
        <f>IF(Control!$C$16="None",Parameters!$C$29,IF(Control!$C$16="Low (100 bar)",'Actual H2'!W116*Parameters!$C$28,IF(Control!$C$16="Medium (350 bar)",'Actual H2'!W116*Parameters!$C$27,IF(Control!$C$16="High (700 bar)",'Actual H2'!W116*Parameters!$C$26,0))))</f>
        <v>17.769056603773585</v>
      </c>
      <c r="X116" s="12">
        <f>IF(Control!$C$16="None",Parameters!$C$29,IF(Control!$C$16="Low (100 bar)",'Actual H2'!X116*Parameters!$C$28,IF(Control!$C$16="Medium (350 bar)",'Actual H2'!X116*Parameters!$C$27,IF(Control!$C$16="High (700 bar)",'Actual H2'!X116*Parameters!$C$26,0))))</f>
        <v>15.939622641509436</v>
      </c>
      <c r="Y116" s="12">
        <f>IF(Control!$C$16="None",Parameters!$C$29,IF(Control!$C$16="Low (100 bar)",'Actual H2'!Y116*Parameters!$C$28,IF(Control!$C$16="Medium (350 bar)",'Actual H2'!Y116*Parameters!$C$27,IF(Control!$C$16="High (700 bar)",'Actual H2'!Y116*Parameters!$C$26,0))))</f>
        <v>12.842264150943397</v>
      </c>
      <c r="Z116" s="12">
        <f>IF(Control!$C$16="None",Parameters!$C$29,IF(Control!$C$16="Low (100 bar)",'Actual H2'!Z116*Parameters!$C$28,IF(Control!$C$16="Medium (350 bar)",'Actual H2'!Z116*Parameters!$C$27,IF(Control!$C$16="High (700 bar)",'Actual H2'!Z116*Parameters!$C$26,0))))</f>
        <v>11.415849056603774</v>
      </c>
      <c r="AB116" s="7">
        <f t="shared" si="1"/>
        <v>205.20000000000005</v>
      </c>
    </row>
    <row r="117" spans="2:28" x14ac:dyDescent="0.2">
      <c r="B117" s="6">
        <v>44311</v>
      </c>
      <c r="C117" s="12">
        <f>IF(Control!$C$16="None",Parameters!$C$29,IF(Control!$C$16="Low (100 bar)",'Actual H2'!C117*Parameters!$C$28,IF(Control!$C$16="Medium (350 bar)",'Actual H2'!C117*Parameters!$C$27,IF(Control!$C$16="High (700 bar)",'Actual H2'!C117*Parameters!$C$26,0))))</f>
        <v>10.763773584905662</v>
      </c>
      <c r="D117" s="12">
        <f>IF(Control!$C$16="None",Parameters!$C$29,IF(Control!$C$16="Low (100 bar)",'Actual H2'!D117*Parameters!$C$28,IF(Control!$C$16="Medium (350 bar)",'Actual H2'!D117*Parameters!$C$27,IF(Control!$C$16="High (700 bar)",'Actual H2'!D117*Parameters!$C$26,0))))</f>
        <v>8.8075471698113201</v>
      </c>
      <c r="E117" s="12">
        <f>IF(Control!$C$16="None",Parameters!$C$29,IF(Control!$C$16="Low (100 bar)",'Actual H2'!E117*Parameters!$C$28,IF(Control!$C$16="Medium (350 bar)",'Actual H2'!E117*Parameters!$C$27,IF(Control!$C$16="High (700 bar)",'Actual H2'!E117*Parameters!$C$26,0))))</f>
        <v>6.090566037735849</v>
      </c>
      <c r="F117" s="12">
        <f>IF(Control!$C$16="None",Parameters!$C$29,IF(Control!$C$16="Low (100 bar)",'Actual H2'!F117*Parameters!$C$28,IF(Control!$C$16="Medium (350 bar)",'Actual H2'!F117*Parameters!$C$27,IF(Control!$C$16="High (700 bar)",'Actual H2'!F117*Parameters!$C$26,0))))</f>
        <v>5.2030188679245271</v>
      </c>
      <c r="G117" s="12">
        <f>IF(Control!$C$16="None",Parameters!$C$29,IF(Control!$C$16="Low (100 bar)",'Actual H2'!G117*Parameters!$C$28,IF(Control!$C$16="Medium (350 bar)",'Actual H2'!G117*Parameters!$C$27,IF(Control!$C$16="High (700 bar)",'Actual H2'!G117*Parameters!$C$26,0))))</f>
        <v>4.7592452830188678</v>
      </c>
      <c r="H117" s="12">
        <f>IF(Control!$C$16="None",Parameters!$C$29,IF(Control!$C$16="Low (100 bar)",'Actual H2'!H117*Parameters!$C$28,IF(Control!$C$16="Medium (350 bar)",'Actual H2'!H117*Parameters!$C$27,IF(Control!$C$16="High (700 bar)",'Actual H2'!H117*Parameters!$C$26,0))))</f>
        <v>4.3154716981132077</v>
      </c>
      <c r="I117" s="12">
        <f>IF(Control!$C$16="None",Parameters!$C$29,IF(Control!$C$16="Low (100 bar)",'Actual H2'!I117*Parameters!$C$28,IF(Control!$C$16="Medium (350 bar)",'Actual H2'!I117*Parameters!$C$27,IF(Control!$C$16="High (700 bar)",'Actual H2'!I117*Parameters!$C$26,0))))</f>
        <v>2.757735849056604</v>
      </c>
      <c r="J117" s="12">
        <f>IF(Control!$C$16="None",Parameters!$C$29,IF(Control!$C$16="Low (100 bar)",'Actual H2'!J117*Parameters!$C$28,IF(Control!$C$16="Medium (350 bar)",'Actual H2'!J117*Parameters!$C$27,IF(Control!$C$16="High (700 bar)",'Actual H2'!J117*Parameters!$C$26,0))))</f>
        <v>2.3864150943396227</v>
      </c>
      <c r="K117" s="12">
        <f>IF(Control!$C$16="None",Parameters!$C$29,IF(Control!$C$16="Low (100 bar)",'Actual H2'!K117*Parameters!$C$28,IF(Control!$C$16="Medium (350 bar)",'Actual H2'!K117*Parameters!$C$27,IF(Control!$C$16="High (700 bar)",'Actual H2'!K117*Parameters!$C$26,0))))</f>
        <v>2.757735849056604</v>
      </c>
      <c r="L117" s="12">
        <f>IF(Control!$C$16="None",Parameters!$C$29,IF(Control!$C$16="Low (100 bar)",'Actual H2'!L117*Parameters!$C$28,IF(Control!$C$16="Medium (350 bar)",'Actual H2'!L117*Parameters!$C$27,IF(Control!$C$16="High (700 bar)",'Actual H2'!L117*Parameters!$C$26,0))))</f>
        <v>2.757735849056604</v>
      </c>
      <c r="M117" s="12">
        <f>IF(Control!$C$16="None",Parameters!$C$29,IF(Control!$C$16="Low (100 bar)",'Actual H2'!M117*Parameters!$C$28,IF(Control!$C$16="Medium (350 bar)",'Actual H2'!M117*Parameters!$C$27,IF(Control!$C$16="High (700 bar)",'Actual H2'!M117*Parameters!$C$26,0))))</f>
        <v>1.7252830188679242</v>
      </c>
      <c r="N117" s="12">
        <f>IF(Control!$C$16="None",Parameters!$C$29,IF(Control!$C$16="Low (100 bar)",'Actual H2'!N117*Parameters!$C$28,IF(Control!$C$16="Medium (350 bar)",'Actual H2'!N117*Parameters!$C$27,IF(Control!$C$16="High (700 bar)",'Actual H2'!N117*Parameters!$C$26,0))))</f>
        <v>1.4354716981132074</v>
      </c>
      <c r="O117" s="12">
        <f>IF(Control!$C$16="None",Parameters!$C$29,IF(Control!$C$16="Low (100 bar)",'Actual H2'!O117*Parameters!$C$28,IF(Control!$C$16="Medium (350 bar)",'Actual H2'!O117*Parameters!$C$27,IF(Control!$C$16="High (700 bar)",'Actual H2'!O117*Parameters!$C$26,0))))</f>
        <v>0</v>
      </c>
      <c r="P117" s="12">
        <f>IF(Control!$C$16="None",Parameters!$C$29,IF(Control!$C$16="Low (100 bar)",'Actual H2'!P117*Parameters!$C$28,IF(Control!$C$16="Medium (350 bar)",'Actual H2'!P117*Parameters!$C$27,IF(Control!$C$16="High (700 bar)",'Actual H2'!P117*Parameters!$C$26,0))))</f>
        <v>0</v>
      </c>
      <c r="Q117" s="12">
        <f>IF(Control!$C$16="None",Parameters!$C$29,IF(Control!$C$16="Low (100 bar)",'Actual H2'!Q117*Parameters!$C$28,IF(Control!$C$16="Medium (350 bar)",'Actual H2'!Q117*Parameters!$C$27,IF(Control!$C$16="High (700 bar)",'Actual H2'!Q117*Parameters!$C$26,0))))</f>
        <v>0</v>
      </c>
      <c r="R117" s="12">
        <f>IF(Control!$C$16="None",Parameters!$C$29,IF(Control!$C$16="Low (100 bar)",'Actual H2'!R117*Parameters!$C$28,IF(Control!$C$16="Medium (350 bar)",'Actual H2'!R117*Parameters!$C$27,IF(Control!$C$16="High (700 bar)",'Actual H2'!R117*Parameters!$C$26,0))))</f>
        <v>0</v>
      </c>
      <c r="S117" s="12">
        <f>IF(Control!$C$16="None",Parameters!$C$29,IF(Control!$C$16="Low (100 bar)",'Actual H2'!S117*Parameters!$C$28,IF(Control!$C$16="Medium (350 bar)",'Actual H2'!S117*Parameters!$C$27,IF(Control!$C$16="High (700 bar)",'Actual H2'!S117*Parameters!$C$26,0))))</f>
        <v>0</v>
      </c>
      <c r="T117" s="12">
        <f>IF(Control!$C$16="None",Parameters!$C$29,IF(Control!$C$16="Low (100 bar)",'Actual H2'!T117*Parameters!$C$28,IF(Control!$C$16="Medium (350 bar)",'Actual H2'!T117*Parameters!$C$27,IF(Control!$C$16="High (700 bar)",'Actual H2'!T117*Parameters!$C$26,0))))</f>
        <v>0</v>
      </c>
      <c r="U117" s="12">
        <f>IF(Control!$C$16="None",Parameters!$C$29,IF(Control!$C$16="Low (100 bar)",'Actual H2'!U117*Parameters!$C$28,IF(Control!$C$16="Medium (350 bar)",'Actual H2'!U117*Parameters!$C$27,IF(Control!$C$16="High (700 bar)",'Actual H2'!U117*Parameters!$C$26,0))))</f>
        <v>0</v>
      </c>
      <c r="V117" s="12">
        <f>IF(Control!$C$16="None",Parameters!$C$29,IF(Control!$C$16="Low (100 bar)",'Actual H2'!V117*Parameters!$C$28,IF(Control!$C$16="Medium (350 bar)",'Actual H2'!V117*Parameters!$C$27,IF(Control!$C$16="High (700 bar)",'Actual H2'!V117*Parameters!$C$26,0))))</f>
        <v>0</v>
      </c>
      <c r="W117" s="12">
        <f>IF(Control!$C$16="None",Parameters!$C$29,IF(Control!$C$16="Low (100 bar)",'Actual H2'!W117*Parameters!$C$28,IF(Control!$C$16="Medium (350 bar)",'Actual H2'!W117*Parameters!$C$27,IF(Control!$C$16="High (700 bar)",'Actual H2'!W117*Parameters!$C$26,0))))</f>
        <v>0</v>
      </c>
      <c r="X117" s="12">
        <f>IF(Control!$C$16="None",Parameters!$C$29,IF(Control!$C$16="Low (100 bar)",'Actual H2'!X117*Parameters!$C$28,IF(Control!$C$16="Medium (350 bar)",'Actual H2'!X117*Parameters!$C$27,IF(Control!$C$16="High (700 bar)",'Actual H2'!X117*Parameters!$C$26,0))))</f>
        <v>0</v>
      </c>
      <c r="Y117" s="12">
        <f>IF(Control!$C$16="None",Parameters!$C$29,IF(Control!$C$16="Low (100 bar)",'Actual H2'!Y117*Parameters!$C$28,IF(Control!$C$16="Medium (350 bar)",'Actual H2'!Y117*Parameters!$C$27,IF(Control!$C$16="High (700 bar)",'Actual H2'!Y117*Parameters!$C$26,0))))</f>
        <v>0</v>
      </c>
      <c r="Z117" s="12">
        <f>IF(Control!$C$16="None",Parameters!$C$29,IF(Control!$C$16="Low (100 bar)",'Actual H2'!Z117*Parameters!$C$28,IF(Control!$C$16="Medium (350 bar)",'Actual H2'!Z117*Parameters!$C$27,IF(Control!$C$16="High (700 bar)",'Actual H2'!Z117*Parameters!$C$26,0))))</f>
        <v>0</v>
      </c>
      <c r="AB117" s="7">
        <f t="shared" si="1"/>
        <v>53.76</v>
      </c>
    </row>
    <row r="118" spans="2:28" x14ac:dyDescent="0.2">
      <c r="B118" s="6">
        <v>44312</v>
      </c>
      <c r="C118" s="12">
        <f>IF(Control!$C$16="None",Parameters!$C$29,IF(Control!$C$16="Low (100 bar)",'Actual H2'!C118*Parameters!$C$28,IF(Control!$C$16="Medium (350 bar)",'Actual H2'!C118*Parameters!$C$27,IF(Control!$C$16="High (700 bar)",'Actual H2'!C118*Parameters!$C$26,0))))</f>
        <v>0.5660377358490567</v>
      </c>
      <c r="D118" s="12">
        <f>IF(Control!$C$16="None",Parameters!$C$29,IF(Control!$C$16="Low (100 bar)",'Actual H2'!D118*Parameters!$C$28,IF(Control!$C$16="Medium (350 bar)",'Actual H2'!D118*Parameters!$C$27,IF(Control!$C$16="High (700 bar)",'Actual H2'!D118*Parameters!$C$26,0))))</f>
        <v>4.3154716981132077</v>
      </c>
      <c r="E118" s="12">
        <f>IF(Control!$C$16="None",Parameters!$C$29,IF(Control!$C$16="Low (100 bar)",'Actual H2'!E118*Parameters!$C$28,IF(Control!$C$16="Medium (350 bar)",'Actual H2'!E118*Parameters!$C$27,IF(Control!$C$16="High (700 bar)",'Actual H2'!E118*Parameters!$C$26,0))))</f>
        <v>8.8075471698113201</v>
      </c>
      <c r="F118" s="12">
        <f>IF(Control!$C$16="None",Parameters!$C$29,IF(Control!$C$16="Low (100 bar)",'Actual H2'!F118*Parameters!$C$28,IF(Control!$C$16="Medium (350 bar)",'Actual H2'!F118*Parameters!$C$27,IF(Control!$C$16="High (700 bar)",'Actual H2'!F118*Parameters!$C$26,0))))</f>
        <v>12.067924528301885</v>
      </c>
      <c r="G118" s="12">
        <f>IF(Control!$C$16="None",Parameters!$C$29,IF(Control!$C$16="Low (100 bar)",'Actual H2'!G118*Parameters!$C$28,IF(Control!$C$16="Medium (350 bar)",'Actual H2'!G118*Parameters!$C$27,IF(Control!$C$16="High (700 bar)",'Actual H2'!G118*Parameters!$C$26,0))))</f>
        <v>14.390943396226419</v>
      </c>
      <c r="H118" s="12">
        <f>IF(Control!$C$16="None",Parameters!$C$29,IF(Control!$C$16="Low (100 bar)",'Actual H2'!H118*Parameters!$C$28,IF(Control!$C$16="Medium (350 bar)",'Actual H2'!H118*Parameters!$C$27,IF(Control!$C$16="High (700 bar)",'Actual H2'!H118*Parameters!$C$26,0))))</f>
        <v>14.390943396226419</v>
      </c>
      <c r="I118" s="12">
        <f>IF(Control!$C$16="None",Parameters!$C$29,IF(Control!$C$16="Low (100 bar)",'Actual H2'!I118*Parameters!$C$28,IF(Control!$C$16="Medium (350 bar)",'Actual H2'!I118*Parameters!$C$27,IF(Control!$C$16="High (700 bar)",'Actual H2'!I118*Parameters!$C$26,0))))</f>
        <v>10.111698113207549</v>
      </c>
      <c r="J118" s="12">
        <f>IF(Control!$C$16="None",Parameters!$C$29,IF(Control!$C$16="Low (100 bar)",'Actual H2'!J118*Parameters!$C$28,IF(Control!$C$16="Medium (350 bar)",'Actual H2'!J118*Parameters!$C$27,IF(Control!$C$16="High (700 bar)",'Actual H2'!J118*Parameters!$C$26,0))))</f>
        <v>6.6339622641509433</v>
      </c>
      <c r="K118" s="12">
        <f>IF(Control!$C$16="None",Parameters!$C$29,IF(Control!$C$16="Low (100 bar)",'Actual H2'!K118*Parameters!$C$28,IF(Control!$C$16="Medium (350 bar)",'Actual H2'!K118*Parameters!$C$27,IF(Control!$C$16="High (700 bar)",'Actual H2'!K118*Parameters!$C$26,0))))</f>
        <v>13.616603773584908</v>
      </c>
      <c r="L118" s="12">
        <f>IF(Control!$C$16="None",Parameters!$C$29,IF(Control!$C$16="Low (100 bar)",'Actual H2'!L118*Parameters!$C$28,IF(Control!$C$16="Medium (350 bar)",'Actual H2'!L118*Parameters!$C$27,IF(Control!$C$16="High (700 bar)",'Actual H2'!L118*Parameters!$C$26,0))))</f>
        <v>25.168301886792456</v>
      </c>
      <c r="M118" s="12">
        <f>IF(Control!$C$16="None",Parameters!$C$29,IF(Control!$C$16="Low (100 bar)",'Actual H2'!M118*Parameters!$C$28,IF(Control!$C$16="Medium (350 bar)",'Actual H2'!M118*Parameters!$C$27,IF(Control!$C$16="High (700 bar)",'Actual H2'!M118*Parameters!$C$26,0))))</f>
        <v>26.916226415094343</v>
      </c>
      <c r="N118" s="12">
        <f>IF(Control!$C$16="None",Parameters!$C$29,IF(Control!$C$16="Low (100 bar)",'Actual H2'!N118*Parameters!$C$28,IF(Control!$C$16="Medium (350 bar)",'Actual H2'!N118*Parameters!$C$27,IF(Control!$C$16="High (700 bar)",'Actual H2'!N118*Parameters!$C$26,0))))</f>
        <v>25.168301886792456</v>
      </c>
      <c r="O118" s="12">
        <f>IF(Control!$C$16="None",Parameters!$C$29,IF(Control!$C$16="Low (100 bar)",'Actual H2'!O118*Parameters!$C$28,IF(Control!$C$16="Medium (350 bar)",'Actual H2'!O118*Parameters!$C$27,IF(Control!$C$16="High (700 bar)",'Actual H2'!O118*Parameters!$C$26,0))))</f>
        <v>17.769056603773585</v>
      </c>
      <c r="P118" s="12">
        <f>IF(Control!$C$16="None",Parameters!$C$29,IF(Control!$C$16="Low (100 bar)",'Actual H2'!P118*Parameters!$C$28,IF(Control!$C$16="Medium (350 bar)",'Actual H2'!P118*Parameters!$C$27,IF(Control!$C$16="High (700 bar)",'Actual H2'!P118*Parameters!$C$26,0))))</f>
        <v>13.616603773584908</v>
      </c>
      <c r="Q118" s="12">
        <f>IF(Control!$C$16="None",Parameters!$C$29,IF(Control!$C$16="Low (100 bar)",'Actual H2'!Q118*Parameters!$C$28,IF(Control!$C$16="Medium (350 bar)",'Actual H2'!Q118*Parameters!$C$27,IF(Control!$C$16="High (700 bar)",'Actual H2'!Q118*Parameters!$C$26,0))))</f>
        <v>12.067924528301885</v>
      </c>
      <c r="R118" s="12">
        <f>IF(Control!$C$16="None",Parameters!$C$29,IF(Control!$C$16="Low (100 bar)",'Actual H2'!R118*Parameters!$C$28,IF(Control!$C$16="Medium (350 bar)",'Actual H2'!R118*Parameters!$C$27,IF(Control!$C$16="High (700 bar)",'Actual H2'!R118*Parameters!$C$26,0))))</f>
        <v>12.067924528301885</v>
      </c>
      <c r="S118" s="12">
        <f>IF(Control!$C$16="None",Parameters!$C$29,IF(Control!$C$16="Low (100 bar)",'Actual H2'!S118*Parameters!$C$28,IF(Control!$C$16="Medium (350 bar)",'Actual H2'!S118*Parameters!$C$27,IF(Control!$C$16="High (700 bar)",'Actual H2'!S118*Parameters!$C$26,0))))</f>
        <v>13.616603773584908</v>
      </c>
      <c r="T118" s="12">
        <f>IF(Control!$C$16="None",Parameters!$C$29,IF(Control!$C$16="Low (100 bar)",'Actual H2'!T118*Parameters!$C$28,IF(Control!$C$16="Medium (350 bar)",'Actual H2'!T118*Parameters!$C$27,IF(Control!$C$16="High (700 bar)",'Actual H2'!T118*Parameters!$C$26,0))))</f>
        <v>14.390943396226419</v>
      </c>
      <c r="U118" s="12">
        <f>IF(Control!$C$16="None",Parameters!$C$29,IF(Control!$C$16="Low (100 bar)",'Actual H2'!U118*Parameters!$C$28,IF(Control!$C$16="Medium (350 bar)",'Actual H2'!U118*Parameters!$C$27,IF(Control!$C$16="High (700 bar)",'Actual H2'!U118*Parameters!$C$26,0))))</f>
        <v>12.067924528301885</v>
      </c>
      <c r="V118" s="12">
        <f>IF(Control!$C$16="None",Parameters!$C$29,IF(Control!$C$16="Low (100 bar)",'Actual H2'!V118*Parameters!$C$28,IF(Control!$C$16="Medium (350 bar)",'Actual H2'!V118*Parameters!$C$27,IF(Control!$C$16="High (700 bar)",'Actual H2'!V118*Parameters!$C$26,0))))</f>
        <v>12.842264150943397</v>
      </c>
      <c r="W118" s="12">
        <f>IF(Control!$C$16="None",Parameters!$C$29,IF(Control!$C$16="Low (100 bar)",'Actual H2'!W118*Parameters!$C$28,IF(Control!$C$16="Medium (350 bar)",'Actual H2'!W118*Parameters!$C$27,IF(Control!$C$16="High (700 bar)",'Actual H2'!W118*Parameters!$C$26,0))))</f>
        <v>18.683773584905659</v>
      </c>
      <c r="X118" s="12">
        <f>IF(Control!$C$16="None",Parameters!$C$29,IF(Control!$C$16="Low (100 bar)",'Actual H2'!X118*Parameters!$C$28,IF(Control!$C$16="Medium (350 bar)",'Actual H2'!X118*Parameters!$C$27,IF(Control!$C$16="High (700 bar)",'Actual H2'!X118*Parameters!$C$26,0))))</f>
        <v>29.334339622641508</v>
      </c>
      <c r="Y118" s="12">
        <f>IF(Control!$C$16="None",Parameters!$C$29,IF(Control!$C$16="Low (100 bar)",'Actual H2'!Y118*Parameters!$C$28,IF(Control!$C$16="Medium (350 bar)",'Actual H2'!Y118*Parameters!$C$27,IF(Control!$C$16="High (700 bar)",'Actual H2'!Y118*Parameters!$C$26,0))))</f>
        <v>40.809056603773584</v>
      </c>
      <c r="Z118" s="12">
        <f>IF(Control!$C$16="None",Parameters!$C$29,IF(Control!$C$16="Low (100 bar)",'Actual H2'!Z118*Parameters!$C$28,IF(Control!$C$16="Medium (350 bar)",'Actual H2'!Z118*Parameters!$C$27,IF(Control!$C$16="High (700 bar)",'Actual H2'!Z118*Parameters!$C$26,0))))</f>
        <v>49.612075471698105</v>
      </c>
      <c r="AB118" s="7">
        <f t="shared" si="1"/>
        <v>409.03245283018862</v>
      </c>
    </row>
    <row r="119" spans="2:28" x14ac:dyDescent="0.2">
      <c r="B119" s="6">
        <v>44313</v>
      </c>
      <c r="C119" s="12">
        <f>IF(Control!$C$16="None",Parameters!$C$29,IF(Control!$C$16="Low (100 bar)",'Actual H2'!C119*Parameters!$C$28,IF(Control!$C$16="Medium (350 bar)",'Actual H2'!C119*Parameters!$C$27,IF(Control!$C$16="High (700 bar)",'Actual H2'!C119*Parameters!$C$26,0))))</f>
        <v>55.20905660377359</v>
      </c>
      <c r="D119" s="12">
        <f>IF(Control!$C$16="None",Parameters!$C$29,IF(Control!$C$16="Low (100 bar)",'Actual H2'!D119*Parameters!$C$28,IF(Control!$C$16="Medium (350 bar)",'Actual H2'!D119*Parameters!$C$27,IF(Control!$C$16="High (700 bar)",'Actual H2'!D119*Parameters!$C$26,0))))</f>
        <v>56.603773584905667</v>
      </c>
      <c r="E119" s="12">
        <f>IF(Control!$C$16="None",Parameters!$C$29,IF(Control!$C$16="Low (100 bar)",'Actual H2'!E119*Parameters!$C$28,IF(Control!$C$16="Medium (350 bar)",'Actual H2'!E119*Parameters!$C$27,IF(Control!$C$16="High (700 bar)",'Actual H2'!E119*Parameters!$C$26,0))))</f>
        <v>56.603773584905667</v>
      </c>
      <c r="F119" s="12">
        <f>IF(Control!$C$16="None",Parameters!$C$29,IF(Control!$C$16="Low (100 bar)",'Actual H2'!F119*Parameters!$C$28,IF(Control!$C$16="Medium (350 bar)",'Actual H2'!F119*Parameters!$C$27,IF(Control!$C$16="High (700 bar)",'Actual H2'!F119*Parameters!$C$26,0))))</f>
        <v>56.603773584905667</v>
      </c>
      <c r="G119" s="12">
        <f>IF(Control!$C$16="None",Parameters!$C$29,IF(Control!$C$16="Low (100 bar)",'Actual H2'!G119*Parameters!$C$28,IF(Control!$C$16="Medium (350 bar)",'Actual H2'!G119*Parameters!$C$27,IF(Control!$C$16="High (700 bar)",'Actual H2'!G119*Parameters!$C$26,0))))</f>
        <v>56.603773584905667</v>
      </c>
      <c r="H119" s="12">
        <f>IF(Control!$C$16="None",Parameters!$C$29,IF(Control!$C$16="Low (100 bar)",'Actual H2'!H119*Parameters!$C$28,IF(Control!$C$16="Medium (350 bar)",'Actual H2'!H119*Parameters!$C$27,IF(Control!$C$16="High (700 bar)",'Actual H2'!H119*Parameters!$C$26,0))))</f>
        <v>56.603773584905667</v>
      </c>
      <c r="I119" s="12">
        <f>IF(Control!$C$16="None",Parameters!$C$29,IF(Control!$C$16="Low (100 bar)",'Actual H2'!I119*Parameters!$C$28,IF(Control!$C$16="Medium (350 bar)",'Actual H2'!I119*Parameters!$C$27,IF(Control!$C$16="High (700 bar)",'Actual H2'!I119*Parameters!$C$26,0))))</f>
        <v>56.323018867924539</v>
      </c>
      <c r="J119" s="12">
        <f>IF(Control!$C$16="None",Parameters!$C$29,IF(Control!$C$16="Low (100 bar)",'Actual H2'!J119*Parameters!$C$28,IF(Control!$C$16="Medium (350 bar)",'Actual H2'!J119*Parameters!$C$27,IF(Control!$C$16="High (700 bar)",'Actual H2'!J119*Parameters!$C$26,0))))</f>
        <v>56.323018867924539</v>
      </c>
      <c r="K119" s="12">
        <f>IF(Control!$C$16="None",Parameters!$C$29,IF(Control!$C$16="Low (100 bar)",'Actual H2'!K119*Parameters!$C$28,IF(Control!$C$16="Medium (350 bar)",'Actual H2'!K119*Parameters!$C$27,IF(Control!$C$16="High (700 bar)",'Actual H2'!K119*Parameters!$C$26,0))))</f>
        <v>55.145660377358496</v>
      </c>
      <c r="L119" s="12">
        <f>IF(Control!$C$16="None",Parameters!$C$29,IF(Control!$C$16="Low (100 bar)",'Actual H2'!L119*Parameters!$C$28,IF(Control!$C$16="Medium (350 bar)",'Actual H2'!L119*Parameters!$C$27,IF(Control!$C$16="High (700 bar)",'Actual H2'!L119*Parameters!$C$26,0))))</f>
        <v>52.890566037735852</v>
      </c>
      <c r="M119" s="12">
        <f>IF(Control!$C$16="None",Parameters!$C$29,IF(Control!$C$16="Low (100 bar)",'Actual H2'!M119*Parameters!$C$28,IF(Control!$C$16="Medium (350 bar)",'Actual H2'!M119*Parameters!$C$27,IF(Control!$C$16="High (700 bar)",'Actual H2'!M119*Parameters!$C$26,0))))</f>
        <v>50.341132075471691</v>
      </c>
      <c r="N119" s="12">
        <f>IF(Control!$C$16="None",Parameters!$C$29,IF(Control!$C$16="Low (100 bar)",'Actual H2'!N119*Parameters!$C$28,IF(Control!$C$16="Medium (350 bar)",'Actual H2'!N119*Parameters!$C$27,IF(Control!$C$16="High (700 bar)",'Actual H2'!N119*Parameters!$C$26,0))))</f>
        <v>46.247547169811327</v>
      </c>
      <c r="O119" s="12">
        <f>IF(Control!$C$16="None",Parameters!$C$29,IF(Control!$C$16="Low (100 bar)",'Actual H2'!O119*Parameters!$C$28,IF(Control!$C$16="Medium (350 bar)",'Actual H2'!O119*Parameters!$C$27,IF(Control!$C$16="High (700 bar)",'Actual H2'!O119*Parameters!$C$26,0))))</f>
        <v>44.812075471698115</v>
      </c>
      <c r="P119" s="12">
        <f>IF(Control!$C$16="None",Parameters!$C$29,IF(Control!$C$16="Low (100 bar)",'Actual H2'!P119*Parameters!$C$28,IF(Control!$C$16="Medium (350 bar)",'Actual H2'!P119*Parameters!$C$27,IF(Control!$C$16="High (700 bar)",'Actual H2'!P119*Parameters!$C$26,0))))</f>
        <v>39.079245283018864</v>
      </c>
      <c r="Q119" s="12">
        <f>IF(Control!$C$16="None",Parameters!$C$29,IF(Control!$C$16="Low (100 bar)",'Actual H2'!Q119*Parameters!$C$28,IF(Control!$C$16="Medium (350 bar)",'Actual H2'!Q119*Parameters!$C$27,IF(Control!$C$16="High (700 bar)",'Actual H2'!Q119*Parameters!$C$26,0))))</f>
        <v>34.116226415094346</v>
      </c>
      <c r="R119" s="12">
        <f>IF(Control!$C$16="None",Parameters!$C$29,IF(Control!$C$16="Low (100 bar)",'Actual H2'!R119*Parameters!$C$28,IF(Control!$C$16="Medium (350 bar)",'Actual H2'!R119*Parameters!$C$27,IF(Control!$C$16="High (700 bar)",'Actual H2'!R119*Parameters!$C$26,0))))</f>
        <v>30.357735849056599</v>
      </c>
      <c r="S119" s="12">
        <f>IF(Control!$C$16="None",Parameters!$C$29,IF(Control!$C$16="Low (100 bar)",'Actual H2'!S119*Parameters!$C$28,IF(Control!$C$16="Medium (350 bar)",'Actual H2'!S119*Parameters!$C$27,IF(Control!$C$16="High (700 bar)",'Actual H2'!S119*Parameters!$C$26,0))))</f>
        <v>26.916226415094343</v>
      </c>
      <c r="T119" s="12">
        <f>IF(Control!$C$16="None",Parameters!$C$29,IF(Control!$C$16="Low (100 bar)",'Actual H2'!T119*Parameters!$C$28,IF(Control!$C$16="Medium (350 bar)",'Actual H2'!T119*Parameters!$C$27,IF(Control!$C$16="High (700 bar)",'Actual H2'!T119*Parameters!$C$26,0))))</f>
        <v>25.168301886792456</v>
      </c>
      <c r="U119" s="12">
        <f>IF(Control!$C$16="None",Parameters!$C$29,IF(Control!$C$16="Low (100 bar)",'Actual H2'!U119*Parameters!$C$28,IF(Control!$C$16="Medium (350 bar)",'Actual H2'!U119*Parameters!$C$27,IF(Control!$C$16="High (700 bar)",'Actual H2'!U119*Parameters!$C$26,0))))</f>
        <v>22.75018867924528</v>
      </c>
      <c r="V119" s="12">
        <f>IF(Control!$C$16="None",Parameters!$C$29,IF(Control!$C$16="Low (100 bar)",'Actual H2'!V119*Parameters!$C$28,IF(Control!$C$16="Medium (350 bar)",'Actual H2'!V119*Parameters!$C$27,IF(Control!$C$16="High (700 bar)",'Actual H2'!V119*Parameters!$C$26,0))))</f>
        <v>21.554716981132074</v>
      </c>
      <c r="W119" s="12">
        <f>IF(Control!$C$16="None",Parameters!$C$29,IF(Control!$C$16="Low (100 bar)",'Actual H2'!W119*Parameters!$C$28,IF(Control!$C$16="Medium (350 bar)",'Actual H2'!W119*Parameters!$C$27,IF(Control!$C$16="High (700 bar)",'Actual H2'!W119*Parameters!$C$26,0))))</f>
        <v>26.916226415094343</v>
      </c>
      <c r="X119" s="12">
        <f>IF(Control!$C$16="None",Parameters!$C$29,IF(Control!$C$16="Low (100 bar)",'Actual H2'!X119*Parameters!$C$28,IF(Control!$C$16="Medium (350 bar)",'Actual H2'!X119*Parameters!$C$27,IF(Control!$C$16="High (700 bar)",'Actual H2'!X119*Parameters!$C$26,0))))</f>
        <v>29.334339622641508</v>
      </c>
      <c r="Y119" s="12">
        <f>IF(Control!$C$16="None",Parameters!$C$29,IF(Control!$C$16="Low (100 bar)",'Actual H2'!Y119*Parameters!$C$28,IF(Control!$C$16="Medium (350 bar)",'Actual H2'!Y119*Parameters!$C$27,IF(Control!$C$16="High (700 bar)",'Actual H2'!Y119*Parameters!$C$26,0))))</f>
        <v>31.698113207547166</v>
      </c>
      <c r="Z119" s="12">
        <f>IF(Control!$C$16="None",Parameters!$C$29,IF(Control!$C$16="Low (100 bar)",'Actual H2'!Z119*Parameters!$C$28,IF(Control!$C$16="Medium (350 bar)",'Actual H2'!Z119*Parameters!$C$27,IF(Control!$C$16="High (700 bar)",'Actual H2'!Z119*Parameters!$C$26,0))))</f>
        <v>34.116226415094346</v>
      </c>
      <c r="AB119" s="7">
        <f t="shared" si="1"/>
        <v>1022.318490566038</v>
      </c>
    </row>
    <row r="120" spans="2:28" x14ac:dyDescent="0.2">
      <c r="B120" s="6">
        <v>44314</v>
      </c>
      <c r="C120" s="12">
        <f>IF(Control!$C$16="None",Parameters!$C$29,IF(Control!$C$16="Low (100 bar)",'Actual H2'!C120*Parameters!$C$28,IF(Control!$C$16="Medium (350 bar)",'Actual H2'!C120*Parameters!$C$27,IF(Control!$C$16="High (700 bar)",'Actual H2'!C120*Parameters!$C$26,0))))</f>
        <v>35.139622641509433</v>
      </c>
      <c r="D120" s="12">
        <f>IF(Control!$C$16="None",Parameters!$C$29,IF(Control!$C$16="Low (100 bar)",'Actual H2'!D120*Parameters!$C$28,IF(Control!$C$16="Medium (350 bar)",'Actual H2'!D120*Parameters!$C$27,IF(Control!$C$16="High (700 bar)",'Actual H2'!D120*Parameters!$C$26,0))))</f>
        <v>35.139622641509433</v>
      </c>
      <c r="E120" s="12">
        <f>IF(Control!$C$16="None",Parameters!$C$29,IF(Control!$C$16="Low (100 bar)",'Actual H2'!E120*Parameters!$C$28,IF(Control!$C$16="Medium (350 bar)",'Actual H2'!E120*Parameters!$C$27,IF(Control!$C$16="High (700 bar)",'Actual H2'!E120*Parameters!$C$26,0))))</f>
        <v>34.116226415094346</v>
      </c>
      <c r="F120" s="12">
        <f>IF(Control!$C$16="None",Parameters!$C$29,IF(Control!$C$16="Low (100 bar)",'Actual H2'!F120*Parameters!$C$28,IF(Control!$C$16="Medium (350 bar)",'Actual H2'!F120*Parameters!$C$27,IF(Control!$C$16="High (700 bar)",'Actual H2'!F120*Parameters!$C$26,0))))</f>
        <v>32.938867924528296</v>
      </c>
      <c r="G120" s="12">
        <f>IF(Control!$C$16="None",Parameters!$C$29,IF(Control!$C$16="Low (100 bar)",'Actual H2'!G120*Parameters!$C$28,IF(Control!$C$16="Medium (350 bar)",'Actual H2'!G120*Parameters!$C$27,IF(Control!$C$16="High (700 bar)",'Actual H2'!G120*Parameters!$C$26,0))))</f>
        <v>30.357735849056599</v>
      </c>
      <c r="H120" s="12">
        <f>IF(Control!$C$16="None",Parameters!$C$29,IF(Control!$C$16="Low (100 bar)",'Actual H2'!H120*Parameters!$C$28,IF(Control!$C$16="Medium (350 bar)",'Actual H2'!H120*Parameters!$C$27,IF(Control!$C$16="High (700 bar)",'Actual H2'!H120*Parameters!$C$26,0))))</f>
        <v>28.156981132075465</v>
      </c>
      <c r="I120" s="12">
        <f>IF(Control!$C$16="None",Parameters!$C$29,IF(Control!$C$16="Low (100 bar)",'Actual H2'!I120*Parameters!$C$28,IF(Control!$C$16="Medium (350 bar)",'Actual H2'!I120*Parameters!$C$27,IF(Control!$C$16="High (700 bar)",'Actual H2'!I120*Parameters!$C$26,0))))</f>
        <v>23.990943396226413</v>
      </c>
      <c r="J120" s="12">
        <f>IF(Control!$C$16="None",Parameters!$C$29,IF(Control!$C$16="Low (100 bar)",'Actual H2'!J120*Parameters!$C$28,IF(Control!$C$16="Medium (350 bar)",'Actual H2'!J120*Parameters!$C$27,IF(Control!$C$16="High (700 bar)",'Actual H2'!J120*Parameters!$C$26,0))))</f>
        <v>21.554716981132074</v>
      </c>
      <c r="K120" s="12">
        <f>IF(Control!$C$16="None",Parameters!$C$29,IF(Control!$C$16="Low (100 bar)",'Actual H2'!K120*Parameters!$C$28,IF(Control!$C$16="Medium (350 bar)",'Actual H2'!K120*Parameters!$C$27,IF(Control!$C$16="High (700 bar)",'Actual H2'!K120*Parameters!$C$26,0))))</f>
        <v>18.683773584905659</v>
      </c>
      <c r="L120" s="12">
        <f>IF(Control!$C$16="None",Parameters!$C$29,IF(Control!$C$16="Low (100 bar)",'Actual H2'!L120*Parameters!$C$28,IF(Control!$C$16="Medium (350 bar)",'Actual H2'!L120*Parameters!$C$27,IF(Control!$C$16="High (700 bar)",'Actual H2'!L120*Parameters!$C$26,0))))</f>
        <v>16.854339622641511</v>
      </c>
      <c r="M120" s="12">
        <f>IF(Control!$C$16="None",Parameters!$C$29,IF(Control!$C$16="Low (100 bar)",'Actual H2'!M120*Parameters!$C$28,IF(Control!$C$16="Medium (350 bar)",'Actual H2'!M120*Parameters!$C$27,IF(Control!$C$16="High (700 bar)",'Actual H2'!M120*Parameters!$C$26,0))))</f>
        <v>15.939622641509436</v>
      </c>
      <c r="N120" s="12">
        <f>IF(Control!$C$16="None",Parameters!$C$29,IF(Control!$C$16="Low (100 bar)",'Actual H2'!N120*Parameters!$C$28,IF(Control!$C$16="Medium (350 bar)",'Actual H2'!N120*Parameters!$C$27,IF(Control!$C$16="High (700 bar)",'Actual H2'!N120*Parameters!$C$26,0))))</f>
        <v>14.390943396226419</v>
      </c>
      <c r="O120" s="12">
        <f>IF(Control!$C$16="None",Parameters!$C$29,IF(Control!$C$16="Low (100 bar)",'Actual H2'!O120*Parameters!$C$28,IF(Control!$C$16="Medium (350 bar)",'Actual H2'!O120*Parameters!$C$27,IF(Control!$C$16="High (700 bar)",'Actual H2'!O120*Parameters!$C$26,0))))</f>
        <v>12.842264150943397</v>
      </c>
      <c r="P120" s="12">
        <f>IF(Control!$C$16="None",Parameters!$C$29,IF(Control!$C$16="Low (100 bar)",'Actual H2'!P120*Parameters!$C$28,IF(Control!$C$16="Medium (350 bar)",'Actual H2'!P120*Parameters!$C$27,IF(Control!$C$16="High (700 bar)",'Actual H2'!P120*Parameters!$C$26,0))))</f>
        <v>11.415849056603774</v>
      </c>
      <c r="Q120" s="12">
        <f>IF(Control!$C$16="None",Parameters!$C$29,IF(Control!$C$16="Low (100 bar)",'Actual H2'!Q120*Parameters!$C$28,IF(Control!$C$16="Medium (350 bar)",'Actual H2'!Q120*Parameters!$C$27,IF(Control!$C$16="High (700 bar)",'Actual H2'!Q120*Parameters!$C$26,0))))</f>
        <v>9.4596226415094335</v>
      </c>
      <c r="R120" s="12">
        <f>IF(Control!$C$16="None",Parameters!$C$29,IF(Control!$C$16="Low (100 bar)",'Actual H2'!R120*Parameters!$C$28,IF(Control!$C$16="Medium (350 bar)",'Actual H2'!R120*Parameters!$C$27,IF(Control!$C$16="High (700 bar)",'Actual H2'!R120*Parameters!$C$26,0))))</f>
        <v>8.8075471698113201</v>
      </c>
      <c r="S120" s="12">
        <f>IF(Control!$C$16="None",Parameters!$C$29,IF(Control!$C$16="Low (100 bar)",'Actual H2'!S120*Parameters!$C$28,IF(Control!$C$16="Medium (350 bar)",'Actual H2'!S120*Parameters!$C$27,IF(Control!$C$16="High (700 bar)",'Actual H2'!S120*Parameters!$C$26,0))))</f>
        <v>8.2641509433962259</v>
      </c>
      <c r="T120" s="12">
        <f>IF(Control!$C$16="None",Parameters!$C$29,IF(Control!$C$16="Low (100 bar)",'Actual H2'!T120*Parameters!$C$28,IF(Control!$C$16="Medium (350 bar)",'Actual H2'!T120*Parameters!$C$27,IF(Control!$C$16="High (700 bar)",'Actual H2'!T120*Parameters!$C$26,0))))</f>
        <v>8.2641509433962259</v>
      </c>
      <c r="U120" s="12">
        <f>IF(Control!$C$16="None",Parameters!$C$29,IF(Control!$C$16="Low (100 bar)",'Actual H2'!U120*Parameters!$C$28,IF(Control!$C$16="Medium (350 bar)",'Actual H2'!U120*Parameters!$C$27,IF(Control!$C$16="High (700 bar)",'Actual H2'!U120*Parameters!$C$26,0))))</f>
        <v>8.2641509433962259</v>
      </c>
      <c r="V120" s="12">
        <f>IF(Control!$C$16="None",Parameters!$C$29,IF(Control!$C$16="Low (100 bar)",'Actual H2'!V120*Parameters!$C$28,IF(Control!$C$16="Medium (350 bar)",'Actual H2'!V120*Parameters!$C$27,IF(Control!$C$16="High (700 bar)",'Actual H2'!V120*Parameters!$C$26,0))))</f>
        <v>7.7207547169811335</v>
      </c>
      <c r="W120" s="12">
        <f>IF(Control!$C$16="None",Parameters!$C$29,IF(Control!$C$16="Low (100 bar)",'Actual H2'!W120*Parameters!$C$28,IF(Control!$C$16="Medium (350 bar)",'Actual H2'!W120*Parameters!$C$27,IF(Control!$C$16="High (700 bar)",'Actual H2'!W120*Parameters!$C$26,0))))</f>
        <v>7.7207547169811335</v>
      </c>
      <c r="X120" s="12">
        <f>IF(Control!$C$16="None",Parameters!$C$29,IF(Control!$C$16="Low (100 bar)",'Actual H2'!X120*Parameters!$C$28,IF(Control!$C$16="Medium (350 bar)",'Actual H2'!X120*Parameters!$C$27,IF(Control!$C$16="High (700 bar)",'Actual H2'!X120*Parameters!$C$26,0))))</f>
        <v>7.7207547169811335</v>
      </c>
      <c r="Y120" s="12">
        <f>IF(Control!$C$16="None",Parameters!$C$29,IF(Control!$C$16="Low (100 bar)",'Actual H2'!Y120*Parameters!$C$28,IF(Control!$C$16="Medium (350 bar)",'Actual H2'!Y120*Parameters!$C$27,IF(Control!$C$16="High (700 bar)",'Actual H2'!Y120*Parameters!$C$26,0))))</f>
        <v>8.8075471698113201</v>
      </c>
      <c r="Z120" s="12">
        <f>IF(Control!$C$16="None",Parameters!$C$29,IF(Control!$C$16="Low (100 bar)",'Actual H2'!Z120*Parameters!$C$28,IF(Control!$C$16="Medium (350 bar)",'Actual H2'!Z120*Parameters!$C$27,IF(Control!$C$16="High (700 bar)",'Actual H2'!Z120*Parameters!$C$26,0))))</f>
        <v>10.111698113207549</v>
      </c>
      <c r="AB120" s="7">
        <f t="shared" si="1"/>
        <v>416.66264150943374</v>
      </c>
    </row>
    <row r="121" spans="2:28" x14ac:dyDescent="0.2">
      <c r="B121" s="6">
        <v>44315</v>
      </c>
      <c r="C121" s="12">
        <f>IF(Control!$C$16="None",Parameters!$C$29,IF(Control!$C$16="Low (100 bar)",'Actual H2'!C121*Parameters!$C$28,IF(Control!$C$16="Medium (350 bar)",'Actual H2'!C121*Parameters!$C$27,IF(Control!$C$16="High (700 bar)",'Actual H2'!C121*Parameters!$C$26,0))))</f>
        <v>11.415849056603774</v>
      </c>
      <c r="D121" s="12">
        <f>IF(Control!$C$16="None",Parameters!$C$29,IF(Control!$C$16="Low (100 bar)",'Actual H2'!D121*Parameters!$C$28,IF(Control!$C$16="Medium (350 bar)",'Actual H2'!D121*Parameters!$C$27,IF(Control!$C$16="High (700 bar)",'Actual H2'!D121*Parameters!$C$26,0))))</f>
        <v>12.842264150943397</v>
      </c>
      <c r="E121" s="12">
        <f>IF(Control!$C$16="None",Parameters!$C$29,IF(Control!$C$16="Low (100 bar)",'Actual H2'!E121*Parameters!$C$28,IF(Control!$C$16="Medium (350 bar)",'Actual H2'!E121*Parameters!$C$27,IF(Control!$C$16="High (700 bar)",'Actual H2'!E121*Parameters!$C$26,0))))</f>
        <v>15.939622641509436</v>
      </c>
      <c r="F121" s="12">
        <f>IF(Control!$C$16="None",Parameters!$C$29,IF(Control!$C$16="Low (100 bar)",'Actual H2'!F121*Parameters!$C$28,IF(Control!$C$16="Medium (350 bar)",'Actual H2'!F121*Parameters!$C$27,IF(Control!$C$16="High (700 bar)",'Actual H2'!F121*Parameters!$C$26,0))))</f>
        <v>18.683773584905659</v>
      </c>
      <c r="G121" s="12">
        <f>IF(Control!$C$16="None",Parameters!$C$29,IF(Control!$C$16="Low (100 bar)",'Actual H2'!G121*Parameters!$C$28,IF(Control!$C$16="Medium (350 bar)",'Actual H2'!G121*Parameters!$C$27,IF(Control!$C$16="High (700 bar)",'Actual H2'!G121*Parameters!$C$26,0))))</f>
        <v>21.554716981132074</v>
      </c>
      <c r="H121" s="12">
        <f>IF(Control!$C$16="None",Parameters!$C$29,IF(Control!$C$16="Low (100 bar)",'Actual H2'!H121*Parameters!$C$28,IF(Control!$C$16="Medium (350 bar)",'Actual H2'!H121*Parameters!$C$27,IF(Control!$C$16="High (700 bar)",'Actual H2'!H121*Parameters!$C$26,0))))</f>
        <v>25.168301886792456</v>
      </c>
      <c r="I121" s="12">
        <f>IF(Control!$C$16="None",Parameters!$C$29,IF(Control!$C$16="Low (100 bar)",'Actual H2'!I121*Parameters!$C$28,IF(Control!$C$16="Medium (350 bar)",'Actual H2'!I121*Parameters!$C$27,IF(Control!$C$16="High (700 bar)",'Actual H2'!I121*Parameters!$C$26,0))))</f>
        <v>30.357735849056599</v>
      </c>
      <c r="J121" s="12">
        <f>IF(Control!$C$16="None",Parameters!$C$29,IF(Control!$C$16="Low (100 bar)",'Actual H2'!J121*Parameters!$C$28,IF(Control!$C$16="Medium (350 bar)",'Actual H2'!J121*Parameters!$C$27,IF(Control!$C$16="High (700 bar)",'Actual H2'!J121*Parameters!$C$26,0))))</f>
        <v>35.139622641509433</v>
      </c>
      <c r="K121" s="12">
        <f>IF(Control!$C$16="None",Parameters!$C$29,IF(Control!$C$16="Low (100 bar)",'Actual H2'!K121*Parameters!$C$28,IF(Control!$C$16="Medium (350 bar)",'Actual H2'!K121*Parameters!$C$27,IF(Control!$C$16="High (700 bar)",'Actual H2'!K121*Parameters!$C$26,0))))</f>
        <v>39.079245283018864</v>
      </c>
      <c r="L121" s="12">
        <f>IF(Control!$C$16="None",Parameters!$C$29,IF(Control!$C$16="Low (100 bar)",'Actual H2'!L121*Parameters!$C$28,IF(Control!$C$16="Medium (350 bar)",'Actual H2'!L121*Parameters!$C$27,IF(Control!$C$16="High (700 bar)",'Actual H2'!L121*Parameters!$C$26,0))))</f>
        <v>41.261886792452835</v>
      </c>
      <c r="M121" s="12">
        <f>IF(Control!$C$16="None",Parameters!$C$29,IF(Control!$C$16="Low (100 bar)",'Actual H2'!M121*Parameters!$C$28,IF(Control!$C$16="Medium (350 bar)",'Actual H2'!M121*Parameters!$C$27,IF(Control!$C$16="High (700 bar)",'Actual H2'!M121*Parameters!$C$26,0))))</f>
        <v>44.812075471698115</v>
      </c>
      <c r="N121" s="12">
        <f>IF(Control!$C$16="None",Parameters!$C$29,IF(Control!$C$16="Low (100 bar)",'Actual H2'!N121*Parameters!$C$28,IF(Control!$C$16="Medium (350 bar)",'Actual H2'!N121*Parameters!$C$27,IF(Control!$C$16="High (700 bar)",'Actual H2'!N121*Parameters!$C$26,0))))</f>
        <v>45.518490566037741</v>
      </c>
      <c r="O121" s="12">
        <f>IF(Control!$C$16="None",Parameters!$C$29,IF(Control!$C$16="Low (100 bar)",'Actual H2'!O121*Parameters!$C$28,IF(Control!$C$16="Medium (350 bar)",'Actual H2'!O121*Parameters!$C$27,IF(Control!$C$16="High (700 bar)",'Actual H2'!O121*Parameters!$C$26,0))))</f>
        <v>46.247547169811327</v>
      </c>
      <c r="P121" s="12">
        <f>IF(Control!$C$16="None",Parameters!$C$29,IF(Control!$C$16="Low (100 bar)",'Actual H2'!P121*Parameters!$C$28,IF(Control!$C$16="Medium (350 bar)",'Actual H2'!P121*Parameters!$C$27,IF(Control!$C$16="High (700 bar)",'Actual H2'!P121*Parameters!$C$26,0))))</f>
        <v>49.612075471698105</v>
      </c>
      <c r="Q121" s="12">
        <f>IF(Control!$C$16="None",Parameters!$C$29,IF(Control!$C$16="Low (100 bar)",'Actual H2'!Q121*Parameters!$C$28,IF(Control!$C$16="Medium (350 bar)",'Actual H2'!Q121*Parameters!$C$27,IF(Control!$C$16="High (700 bar)",'Actual H2'!Q121*Parameters!$C$26,0))))</f>
        <v>49.612075471698105</v>
      </c>
      <c r="R121" s="12">
        <f>IF(Control!$C$16="None",Parameters!$C$29,IF(Control!$C$16="Low (100 bar)",'Actual H2'!R121*Parameters!$C$28,IF(Control!$C$16="Medium (350 bar)",'Actual H2'!R121*Parameters!$C$27,IF(Control!$C$16="High (700 bar)",'Actual H2'!R121*Parameters!$C$26,0))))</f>
        <v>49.612075471698105</v>
      </c>
      <c r="S121" s="12">
        <f>IF(Control!$C$16="None",Parameters!$C$29,IF(Control!$C$16="Low (100 bar)",'Actual H2'!S121*Parameters!$C$28,IF(Control!$C$16="Medium (350 bar)",'Actual H2'!S121*Parameters!$C$27,IF(Control!$C$16="High (700 bar)",'Actual H2'!S121*Parameters!$C$26,0))))</f>
        <v>49.612075471698105</v>
      </c>
      <c r="T121" s="12">
        <f>IF(Control!$C$16="None",Parameters!$C$29,IF(Control!$C$16="Low (100 bar)",'Actual H2'!T121*Parameters!$C$28,IF(Control!$C$16="Medium (350 bar)",'Actual H2'!T121*Parameters!$C$27,IF(Control!$C$16="High (700 bar)",'Actual H2'!T121*Parameters!$C$26,0))))</f>
        <v>49.612075471698105</v>
      </c>
      <c r="U121" s="12">
        <f>IF(Control!$C$16="None",Parameters!$C$29,IF(Control!$C$16="Low (100 bar)",'Actual H2'!U121*Parameters!$C$28,IF(Control!$C$16="Medium (350 bar)",'Actual H2'!U121*Parameters!$C$27,IF(Control!$C$16="High (700 bar)",'Actual H2'!U121*Parameters!$C$26,0))))</f>
        <v>45.518490566037741</v>
      </c>
      <c r="V121" s="12">
        <f>IF(Control!$C$16="None",Parameters!$C$29,IF(Control!$C$16="Low (100 bar)",'Actual H2'!V121*Parameters!$C$28,IF(Control!$C$16="Medium (350 bar)",'Actual H2'!V121*Parameters!$C$27,IF(Control!$C$16="High (700 bar)",'Actual H2'!V121*Parameters!$C$26,0))))</f>
        <v>41.261886792452835</v>
      </c>
      <c r="W121" s="12">
        <f>IF(Control!$C$16="None",Parameters!$C$29,IF(Control!$C$16="Low (100 bar)",'Actual H2'!W121*Parameters!$C$28,IF(Control!$C$16="Medium (350 bar)",'Actual H2'!W121*Parameters!$C$27,IF(Control!$C$16="High (700 bar)",'Actual H2'!W121*Parameters!$C$26,0))))</f>
        <v>39.079245283018864</v>
      </c>
      <c r="X121" s="12">
        <f>IF(Control!$C$16="None",Parameters!$C$29,IF(Control!$C$16="Low (100 bar)",'Actual H2'!X121*Parameters!$C$28,IF(Control!$C$16="Medium (350 bar)",'Actual H2'!X121*Parameters!$C$27,IF(Control!$C$16="High (700 bar)",'Actual H2'!X121*Parameters!$C$26,0))))</f>
        <v>35.139622641509433</v>
      </c>
      <c r="Y121" s="12">
        <f>IF(Control!$C$16="None",Parameters!$C$29,IF(Control!$C$16="Low (100 bar)",'Actual H2'!Y121*Parameters!$C$28,IF(Control!$C$16="Medium (350 bar)",'Actual H2'!Y121*Parameters!$C$27,IF(Control!$C$16="High (700 bar)",'Actual H2'!Y121*Parameters!$C$26,0))))</f>
        <v>30.357735849056599</v>
      </c>
      <c r="Z121" s="12">
        <f>IF(Control!$C$16="None",Parameters!$C$29,IF(Control!$C$16="Low (100 bar)",'Actual H2'!Z121*Parameters!$C$28,IF(Control!$C$16="Medium (350 bar)",'Actual H2'!Z121*Parameters!$C$27,IF(Control!$C$16="High (700 bar)",'Actual H2'!Z121*Parameters!$C$26,0))))</f>
        <v>23.990943396226413</v>
      </c>
      <c r="AB121" s="7">
        <f t="shared" si="1"/>
        <v>851.42943396226394</v>
      </c>
    </row>
    <row r="122" spans="2:28" x14ac:dyDescent="0.2">
      <c r="B122" s="6">
        <v>44316</v>
      </c>
      <c r="C122" s="12">
        <f>IF(Control!$C$16="None",Parameters!$C$29,IF(Control!$C$16="Low (100 bar)",'Actual H2'!C122*Parameters!$C$28,IF(Control!$C$16="Medium (350 bar)",'Actual H2'!C122*Parameters!$C$27,IF(Control!$C$16="High (700 bar)",'Actual H2'!C122*Parameters!$C$26,0))))</f>
        <v>20.513207547169809</v>
      </c>
      <c r="D122" s="12">
        <f>IF(Control!$C$16="None",Parameters!$C$29,IF(Control!$C$16="Low (100 bar)",'Actual H2'!D122*Parameters!$C$28,IF(Control!$C$16="Medium (350 bar)",'Actual H2'!D122*Parameters!$C$27,IF(Control!$C$16="High (700 bar)",'Actual H2'!D122*Parameters!$C$26,0))))</f>
        <v>17.769056603773585</v>
      </c>
      <c r="E122" s="12">
        <f>IF(Control!$C$16="None",Parameters!$C$29,IF(Control!$C$16="Low (100 bar)",'Actual H2'!E122*Parameters!$C$28,IF(Control!$C$16="Medium (350 bar)",'Actual H2'!E122*Parameters!$C$27,IF(Control!$C$16="High (700 bar)",'Actual H2'!E122*Parameters!$C$26,0))))</f>
        <v>16.854339622641511</v>
      </c>
      <c r="F122" s="12">
        <f>IF(Control!$C$16="None",Parameters!$C$29,IF(Control!$C$16="Low (100 bar)",'Actual H2'!F122*Parameters!$C$28,IF(Control!$C$16="Medium (350 bar)",'Actual H2'!F122*Parameters!$C$27,IF(Control!$C$16="High (700 bar)",'Actual H2'!F122*Parameters!$C$26,0))))</f>
        <v>15.939622641509436</v>
      </c>
      <c r="G122" s="12">
        <f>IF(Control!$C$16="None",Parameters!$C$29,IF(Control!$C$16="Low (100 bar)",'Actual H2'!G122*Parameters!$C$28,IF(Control!$C$16="Medium (350 bar)",'Actual H2'!G122*Parameters!$C$27,IF(Control!$C$16="High (700 bar)",'Actual H2'!G122*Parameters!$C$26,0))))</f>
        <v>15.939622641509436</v>
      </c>
      <c r="H122" s="12">
        <f>IF(Control!$C$16="None",Parameters!$C$29,IF(Control!$C$16="Low (100 bar)",'Actual H2'!H122*Parameters!$C$28,IF(Control!$C$16="Medium (350 bar)",'Actual H2'!H122*Parameters!$C$27,IF(Control!$C$16="High (700 bar)",'Actual H2'!H122*Parameters!$C$26,0))))</f>
        <v>15.16528301886793</v>
      </c>
      <c r="I122" s="12">
        <f>IF(Control!$C$16="None",Parameters!$C$29,IF(Control!$C$16="Low (100 bar)",'Actual H2'!I122*Parameters!$C$28,IF(Control!$C$16="Medium (350 bar)",'Actual H2'!I122*Parameters!$C$27,IF(Control!$C$16="High (700 bar)",'Actual H2'!I122*Parameters!$C$26,0))))</f>
        <v>12.067924528301885</v>
      </c>
      <c r="J122" s="12">
        <f>IF(Control!$C$16="None",Parameters!$C$29,IF(Control!$C$16="Low (100 bar)",'Actual H2'!J122*Parameters!$C$28,IF(Control!$C$16="Medium (350 bar)",'Actual H2'!J122*Parameters!$C$27,IF(Control!$C$16="High (700 bar)",'Actual H2'!J122*Parameters!$C$26,0))))</f>
        <v>11.415849056603774</v>
      </c>
      <c r="K122" s="12">
        <f>IF(Control!$C$16="None",Parameters!$C$29,IF(Control!$C$16="Low (100 bar)",'Actual H2'!K122*Parameters!$C$28,IF(Control!$C$16="Medium (350 bar)",'Actual H2'!K122*Parameters!$C$27,IF(Control!$C$16="High (700 bar)",'Actual H2'!K122*Parameters!$C$26,0))))</f>
        <v>8.8075471698113201</v>
      </c>
      <c r="L122" s="12">
        <f>IF(Control!$C$16="None",Parameters!$C$29,IF(Control!$C$16="Low (100 bar)",'Actual H2'!L122*Parameters!$C$28,IF(Control!$C$16="Medium (350 bar)",'Actual H2'!L122*Parameters!$C$27,IF(Control!$C$16="High (700 bar)",'Actual H2'!L122*Parameters!$C$26,0))))</f>
        <v>7.1773584905660375</v>
      </c>
      <c r="M122" s="12">
        <f>IF(Control!$C$16="None",Parameters!$C$29,IF(Control!$C$16="Low (100 bar)",'Actual H2'!M122*Parameters!$C$28,IF(Control!$C$16="Medium (350 bar)",'Actual H2'!M122*Parameters!$C$27,IF(Control!$C$16="High (700 bar)",'Actual H2'!M122*Parameters!$C$26,0))))</f>
        <v>6.6339622641509433</v>
      </c>
      <c r="N122" s="12">
        <f>IF(Control!$C$16="None",Parameters!$C$29,IF(Control!$C$16="Low (100 bar)",'Actual H2'!N122*Parameters!$C$28,IF(Control!$C$16="Medium (350 bar)",'Actual H2'!N122*Parameters!$C$27,IF(Control!$C$16="High (700 bar)",'Actual H2'!N122*Parameters!$C$26,0))))</f>
        <v>6.090566037735849</v>
      </c>
      <c r="O122" s="12">
        <f>IF(Control!$C$16="None",Parameters!$C$29,IF(Control!$C$16="Low (100 bar)",'Actual H2'!O122*Parameters!$C$28,IF(Control!$C$16="Medium (350 bar)",'Actual H2'!O122*Parameters!$C$27,IF(Control!$C$16="High (700 bar)",'Actual H2'!O122*Parameters!$C$26,0))))</f>
        <v>6.090566037735849</v>
      </c>
      <c r="P122" s="12">
        <f>IF(Control!$C$16="None",Parameters!$C$29,IF(Control!$C$16="Low (100 bar)",'Actual H2'!P122*Parameters!$C$28,IF(Control!$C$16="Medium (350 bar)",'Actual H2'!P122*Parameters!$C$27,IF(Control!$C$16="High (700 bar)",'Actual H2'!P122*Parameters!$C$26,0))))</f>
        <v>6.090566037735849</v>
      </c>
      <c r="Q122" s="12">
        <f>IF(Control!$C$16="None",Parameters!$C$29,IF(Control!$C$16="Low (100 bar)",'Actual H2'!Q122*Parameters!$C$28,IF(Control!$C$16="Medium (350 bar)",'Actual H2'!Q122*Parameters!$C$27,IF(Control!$C$16="High (700 bar)",'Actual H2'!Q122*Parameters!$C$26,0))))</f>
        <v>6.6339622641509433</v>
      </c>
      <c r="R122" s="12">
        <f>IF(Control!$C$16="None",Parameters!$C$29,IF(Control!$C$16="Low (100 bar)",'Actual H2'!R122*Parameters!$C$28,IF(Control!$C$16="Medium (350 bar)",'Actual H2'!R122*Parameters!$C$27,IF(Control!$C$16="High (700 bar)",'Actual H2'!R122*Parameters!$C$26,0))))</f>
        <v>7.1773584905660375</v>
      </c>
      <c r="S122" s="12">
        <f>IF(Control!$C$16="None",Parameters!$C$29,IF(Control!$C$16="Low (100 bar)",'Actual H2'!S122*Parameters!$C$28,IF(Control!$C$16="Medium (350 bar)",'Actual H2'!S122*Parameters!$C$27,IF(Control!$C$16="High (700 bar)",'Actual H2'!S122*Parameters!$C$26,0))))</f>
        <v>7.1773584905660375</v>
      </c>
      <c r="T122" s="12">
        <f>IF(Control!$C$16="None",Parameters!$C$29,IF(Control!$C$16="Low (100 bar)",'Actual H2'!T122*Parameters!$C$28,IF(Control!$C$16="Medium (350 bar)",'Actual H2'!T122*Parameters!$C$27,IF(Control!$C$16="High (700 bar)",'Actual H2'!T122*Parameters!$C$26,0))))</f>
        <v>7.1773584905660375</v>
      </c>
      <c r="U122" s="12">
        <f>IF(Control!$C$16="None",Parameters!$C$29,IF(Control!$C$16="Low (100 bar)",'Actual H2'!U122*Parameters!$C$28,IF(Control!$C$16="Medium (350 bar)",'Actual H2'!U122*Parameters!$C$27,IF(Control!$C$16="High (700 bar)",'Actual H2'!U122*Parameters!$C$26,0))))</f>
        <v>6.090566037735849</v>
      </c>
      <c r="V122" s="12">
        <f>IF(Control!$C$16="None",Parameters!$C$29,IF(Control!$C$16="Low (100 bar)",'Actual H2'!V122*Parameters!$C$28,IF(Control!$C$16="Medium (350 bar)",'Actual H2'!V122*Parameters!$C$27,IF(Control!$C$16="High (700 bar)",'Actual H2'!V122*Parameters!$C$26,0))))</f>
        <v>5.2030188679245271</v>
      </c>
      <c r="W122" s="12">
        <f>IF(Control!$C$16="None",Parameters!$C$29,IF(Control!$C$16="Low (100 bar)",'Actual H2'!W122*Parameters!$C$28,IF(Control!$C$16="Medium (350 bar)",'Actual H2'!W122*Parameters!$C$27,IF(Control!$C$16="High (700 bar)",'Actual H2'!W122*Parameters!$C$26,0))))</f>
        <v>4.3154716981132077</v>
      </c>
      <c r="X122" s="12">
        <f>IF(Control!$C$16="None",Parameters!$C$29,IF(Control!$C$16="Low (100 bar)",'Actual H2'!X122*Parameters!$C$28,IF(Control!$C$16="Medium (350 bar)",'Actual H2'!X122*Parameters!$C$27,IF(Control!$C$16="High (700 bar)",'Actual H2'!X122*Parameters!$C$26,0))))</f>
        <v>3.1290566037735852</v>
      </c>
      <c r="Y122" s="12">
        <f>IF(Control!$C$16="None",Parameters!$C$29,IF(Control!$C$16="Low (100 bar)",'Actual H2'!Y122*Parameters!$C$28,IF(Control!$C$16="Medium (350 bar)",'Actual H2'!Y122*Parameters!$C$27,IF(Control!$C$16="High (700 bar)",'Actual H2'!Y122*Parameters!$C$26,0))))</f>
        <v>1.7252830188679242</v>
      </c>
      <c r="Z122" s="12">
        <f>IF(Control!$C$16="None",Parameters!$C$29,IF(Control!$C$16="Low (100 bar)",'Actual H2'!Z122*Parameters!$C$28,IF(Control!$C$16="Medium (350 bar)",'Actual H2'!Z122*Parameters!$C$27,IF(Control!$C$16="High (700 bar)",'Actual H2'!Z122*Parameters!$C$26,0))))</f>
        <v>1.1456603773584904</v>
      </c>
      <c r="AB122" s="7">
        <f t="shared" si="1"/>
        <v>216.33056603773579</v>
      </c>
    </row>
    <row r="123" spans="2:28" x14ac:dyDescent="0.2">
      <c r="B123" s="6">
        <v>44317</v>
      </c>
      <c r="C123" s="12">
        <f>IF(Control!$C$16="None",Parameters!$C$29,IF(Control!$C$16="Low (100 bar)",'Actual H2'!C123*Parameters!$C$28,IF(Control!$C$16="Medium (350 bar)",'Actual H2'!C123*Parameters!$C$27,IF(Control!$C$16="High (700 bar)",'Actual H2'!C123*Parameters!$C$26,0))))</f>
        <v>0</v>
      </c>
      <c r="D123" s="12">
        <f>IF(Control!$C$16="None",Parameters!$C$29,IF(Control!$C$16="Low (100 bar)",'Actual H2'!D123*Parameters!$C$28,IF(Control!$C$16="Medium (350 bar)",'Actual H2'!D123*Parameters!$C$27,IF(Control!$C$16="High (700 bar)",'Actual H2'!D123*Parameters!$C$26,0))))</f>
        <v>0</v>
      </c>
      <c r="E123" s="12">
        <f>IF(Control!$C$16="None",Parameters!$C$29,IF(Control!$C$16="Low (100 bar)",'Actual H2'!E123*Parameters!$C$28,IF(Control!$C$16="Medium (350 bar)",'Actual H2'!E123*Parameters!$C$27,IF(Control!$C$16="High (700 bar)",'Actual H2'!E123*Parameters!$C$26,0))))</f>
        <v>0</v>
      </c>
      <c r="F123" s="12">
        <f>IF(Control!$C$16="None",Parameters!$C$29,IF(Control!$C$16="Low (100 bar)",'Actual H2'!F123*Parameters!$C$28,IF(Control!$C$16="Medium (350 bar)",'Actual H2'!F123*Parameters!$C$27,IF(Control!$C$16="High (700 bar)",'Actual H2'!F123*Parameters!$C$26,0))))</f>
        <v>0</v>
      </c>
      <c r="G123" s="12">
        <f>IF(Control!$C$16="None",Parameters!$C$29,IF(Control!$C$16="Low (100 bar)",'Actual H2'!G123*Parameters!$C$28,IF(Control!$C$16="Medium (350 bar)",'Actual H2'!G123*Parameters!$C$27,IF(Control!$C$16="High (700 bar)",'Actual H2'!G123*Parameters!$C$26,0))))</f>
        <v>0</v>
      </c>
      <c r="H123" s="12">
        <f>IF(Control!$C$16="None",Parameters!$C$29,IF(Control!$C$16="Low (100 bar)",'Actual H2'!H123*Parameters!$C$28,IF(Control!$C$16="Medium (350 bar)",'Actual H2'!H123*Parameters!$C$27,IF(Control!$C$16="High (700 bar)",'Actual H2'!H123*Parameters!$C$26,0))))</f>
        <v>0</v>
      </c>
      <c r="I123" s="12">
        <f>IF(Control!$C$16="None",Parameters!$C$29,IF(Control!$C$16="Low (100 bar)",'Actual H2'!I123*Parameters!$C$28,IF(Control!$C$16="Medium (350 bar)",'Actual H2'!I123*Parameters!$C$27,IF(Control!$C$16="High (700 bar)",'Actual H2'!I123*Parameters!$C$26,0))))</f>
        <v>0</v>
      </c>
      <c r="J123" s="12">
        <f>IF(Control!$C$16="None",Parameters!$C$29,IF(Control!$C$16="Low (100 bar)",'Actual H2'!J123*Parameters!$C$28,IF(Control!$C$16="Medium (350 bar)",'Actual H2'!J123*Parameters!$C$27,IF(Control!$C$16="High (700 bar)",'Actual H2'!J123*Parameters!$C$26,0))))</f>
        <v>0</v>
      </c>
      <c r="K123" s="12">
        <f>IF(Control!$C$16="None",Parameters!$C$29,IF(Control!$C$16="Low (100 bar)",'Actual H2'!K123*Parameters!$C$28,IF(Control!$C$16="Medium (350 bar)",'Actual H2'!K123*Parameters!$C$27,IF(Control!$C$16="High (700 bar)",'Actual H2'!K123*Parameters!$C$26,0))))</f>
        <v>0</v>
      </c>
      <c r="L123" s="12">
        <f>IF(Control!$C$16="None",Parameters!$C$29,IF(Control!$C$16="Low (100 bar)",'Actual H2'!L123*Parameters!$C$28,IF(Control!$C$16="Medium (350 bar)",'Actual H2'!L123*Parameters!$C$27,IF(Control!$C$16="High (700 bar)",'Actual H2'!L123*Parameters!$C$26,0))))</f>
        <v>0</v>
      </c>
      <c r="M123" s="12">
        <f>IF(Control!$C$16="None",Parameters!$C$29,IF(Control!$C$16="Low (100 bar)",'Actual H2'!M123*Parameters!$C$28,IF(Control!$C$16="Medium (350 bar)",'Actual H2'!M123*Parameters!$C$27,IF(Control!$C$16="High (700 bar)",'Actual H2'!M123*Parameters!$C$26,0))))</f>
        <v>0</v>
      </c>
      <c r="N123" s="12">
        <f>IF(Control!$C$16="None",Parameters!$C$29,IF(Control!$C$16="Low (100 bar)",'Actual H2'!N123*Parameters!$C$28,IF(Control!$C$16="Medium (350 bar)",'Actual H2'!N123*Parameters!$C$27,IF(Control!$C$16="High (700 bar)",'Actual H2'!N123*Parameters!$C$26,0))))</f>
        <v>0</v>
      </c>
      <c r="O123" s="12">
        <f>IF(Control!$C$16="None",Parameters!$C$29,IF(Control!$C$16="Low (100 bar)",'Actual H2'!O123*Parameters!$C$28,IF(Control!$C$16="Medium (350 bar)",'Actual H2'!O123*Parameters!$C$27,IF(Control!$C$16="High (700 bar)",'Actual H2'!O123*Parameters!$C$26,0))))</f>
        <v>0</v>
      </c>
      <c r="P123" s="12">
        <f>IF(Control!$C$16="None",Parameters!$C$29,IF(Control!$C$16="Low (100 bar)",'Actual H2'!P123*Parameters!$C$28,IF(Control!$C$16="Medium (350 bar)",'Actual H2'!P123*Parameters!$C$27,IF(Control!$C$16="High (700 bar)",'Actual H2'!P123*Parameters!$C$26,0))))</f>
        <v>0</v>
      </c>
      <c r="Q123" s="12">
        <f>IF(Control!$C$16="None",Parameters!$C$29,IF(Control!$C$16="Low (100 bar)",'Actual H2'!Q123*Parameters!$C$28,IF(Control!$C$16="Medium (350 bar)",'Actual H2'!Q123*Parameters!$C$27,IF(Control!$C$16="High (700 bar)",'Actual H2'!Q123*Parameters!$C$26,0))))</f>
        <v>0</v>
      </c>
      <c r="R123" s="12">
        <f>IF(Control!$C$16="None",Parameters!$C$29,IF(Control!$C$16="Low (100 bar)",'Actual H2'!R123*Parameters!$C$28,IF(Control!$C$16="Medium (350 bar)",'Actual H2'!R123*Parameters!$C$27,IF(Control!$C$16="High (700 bar)",'Actual H2'!R123*Parameters!$C$26,0))))</f>
        <v>1.1456603773584904</v>
      </c>
      <c r="S123" s="12">
        <f>IF(Control!$C$16="None",Parameters!$C$29,IF(Control!$C$16="Low (100 bar)",'Actual H2'!S123*Parameters!$C$28,IF(Control!$C$16="Medium (350 bar)",'Actual H2'!S123*Parameters!$C$27,IF(Control!$C$16="High (700 bar)",'Actual H2'!S123*Parameters!$C$26,0))))</f>
        <v>1.1456603773584904</v>
      </c>
      <c r="T123" s="12">
        <f>IF(Control!$C$16="None",Parameters!$C$29,IF(Control!$C$16="Low (100 bar)",'Actual H2'!T123*Parameters!$C$28,IF(Control!$C$16="Medium (350 bar)",'Actual H2'!T123*Parameters!$C$27,IF(Control!$C$16="High (700 bar)",'Actual H2'!T123*Parameters!$C$26,0))))</f>
        <v>1.1456603773584904</v>
      </c>
      <c r="U123" s="12">
        <f>IF(Control!$C$16="None",Parameters!$C$29,IF(Control!$C$16="Low (100 bar)",'Actual H2'!U123*Parameters!$C$28,IF(Control!$C$16="Medium (350 bar)",'Actual H2'!U123*Parameters!$C$27,IF(Control!$C$16="High (700 bar)",'Actual H2'!U123*Parameters!$C$26,0))))</f>
        <v>0.85584905660377353</v>
      </c>
      <c r="V123" s="12">
        <f>IF(Control!$C$16="None",Parameters!$C$29,IF(Control!$C$16="Low (100 bar)",'Actual H2'!V123*Parameters!$C$28,IF(Control!$C$16="Medium (350 bar)",'Actual H2'!V123*Parameters!$C$27,IF(Control!$C$16="High (700 bar)",'Actual H2'!V123*Parameters!$C$26,0))))</f>
        <v>0.85584905660377353</v>
      </c>
      <c r="W123" s="12">
        <f>IF(Control!$C$16="None",Parameters!$C$29,IF(Control!$C$16="Low (100 bar)",'Actual H2'!W123*Parameters!$C$28,IF(Control!$C$16="Medium (350 bar)",'Actual H2'!W123*Parameters!$C$27,IF(Control!$C$16="High (700 bar)",'Actual H2'!W123*Parameters!$C$26,0))))</f>
        <v>0</v>
      </c>
      <c r="X123" s="12">
        <f>IF(Control!$C$16="None",Parameters!$C$29,IF(Control!$C$16="Low (100 bar)",'Actual H2'!X123*Parameters!$C$28,IF(Control!$C$16="Medium (350 bar)",'Actual H2'!X123*Parameters!$C$27,IF(Control!$C$16="High (700 bar)",'Actual H2'!X123*Parameters!$C$26,0))))</f>
        <v>0</v>
      </c>
      <c r="Y123" s="12">
        <f>IF(Control!$C$16="None",Parameters!$C$29,IF(Control!$C$16="Low (100 bar)",'Actual H2'!Y123*Parameters!$C$28,IF(Control!$C$16="Medium (350 bar)",'Actual H2'!Y123*Parameters!$C$27,IF(Control!$C$16="High (700 bar)",'Actual H2'!Y123*Parameters!$C$26,0))))</f>
        <v>0</v>
      </c>
      <c r="Z123" s="12">
        <f>IF(Control!$C$16="None",Parameters!$C$29,IF(Control!$C$16="Low (100 bar)",'Actual H2'!Z123*Parameters!$C$28,IF(Control!$C$16="Medium (350 bar)",'Actual H2'!Z123*Parameters!$C$27,IF(Control!$C$16="High (700 bar)",'Actual H2'!Z123*Parameters!$C$26,0))))</f>
        <v>0</v>
      </c>
      <c r="AB123" s="7">
        <f t="shared" si="1"/>
        <v>5.1486792452830175</v>
      </c>
    </row>
    <row r="124" spans="2:28" x14ac:dyDescent="0.2">
      <c r="B124" s="6">
        <v>44318</v>
      </c>
      <c r="C124" s="12">
        <f>IF(Control!$C$16="None",Parameters!$C$29,IF(Control!$C$16="Low (100 bar)",'Actual H2'!C124*Parameters!$C$28,IF(Control!$C$16="Medium (350 bar)",'Actual H2'!C124*Parameters!$C$27,IF(Control!$C$16="High (700 bar)",'Actual H2'!C124*Parameters!$C$26,0))))</f>
        <v>0</v>
      </c>
      <c r="D124" s="12">
        <f>IF(Control!$C$16="None",Parameters!$C$29,IF(Control!$C$16="Low (100 bar)",'Actual H2'!D124*Parameters!$C$28,IF(Control!$C$16="Medium (350 bar)",'Actual H2'!D124*Parameters!$C$27,IF(Control!$C$16="High (700 bar)",'Actual H2'!D124*Parameters!$C$26,0))))</f>
        <v>0</v>
      </c>
      <c r="E124" s="12">
        <f>IF(Control!$C$16="None",Parameters!$C$29,IF(Control!$C$16="Low (100 bar)",'Actual H2'!E124*Parameters!$C$28,IF(Control!$C$16="Medium (350 bar)",'Actual H2'!E124*Parameters!$C$27,IF(Control!$C$16="High (700 bar)",'Actual H2'!E124*Parameters!$C$26,0))))</f>
        <v>0</v>
      </c>
      <c r="F124" s="12">
        <f>IF(Control!$C$16="None",Parameters!$C$29,IF(Control!$C$16="Low (100 bar)",'Actual H2'!F124*Parameters!$C$28,IF(Control!$C$16="Medium (350 bar)",'Actual H2'!F124*Parameters!$C$27,IF(Control!$C$16="High (700 bar)",'Actual H2'!F124*Parameters!$C$26,0))))</f>
        <v>0</v>
      </c>
      <c r="G124" s="12">
        <f>IF(Control!$C$16="None",Parameters!$C$29,IF(Control!$C$16="Low (100 bar)",'Actual H2'!G124*Parameters!$C$28,IF(Control!$C$16="Medium (350 bar)",'Actual H2'!G124*Parameters!$C$27,IF(Control!$C$16="High (700 bar)",'Actual H2'!G124*Parameters!$C$26,0))))</f>
        <v>0</v>
      </c>
      <c r="H124" s="12">
        <f>IF(Control!$C$16="None",Parameters!$C$29,IF(Control!$C$16="Low (100 bar)",'Actual H2'!H124*Parameters!$C$28,IF(Control!$C$16="Medium (350 bar)",'Actual H2'!H124*Parameters!$C$27,IF(Control!$C$16="High (700 bar)",'Actual H2'!H124*Parameters!$C$26,0))))</f>
        <v>0</v>
      </c>
      <c r="I124" s="12">
        <f>IF(Control!$C$16="None",Parameters!$C$29,IF(Control!$C$16="Low (100 bar)",'Actual H2'!I124*Parameters!$C$28,IF(Control!$C$16="Medium (350 bar)",'Actual H2'!I124*Parameters!$C$27,IF(Control!$C$16="High (700 bar)",'Actual H2'!I124*Parameters!$C$26,0))))</f>
        <v>0</v>
      </c>
      <c r="J124" s="12">
        <f>IF(Control!$C$16="None",Parameters!$C$29,IF(Control!$C$16="Low (100 bar)",'Actual H2'!J124*Parameters!$C$28,IF(Control!$C$16="Medium (350 bar)",'Actual H2'!J124*Parameters!$C$27,IF(Control!$C$16="High (700 bar)",'Actual H2'!J124*Parameters!$C$26,0))))</f>
        <v>0</v>
      </c>
      <c r="K124" s="12">
        <f>IF(Control!$C$16="None",Parameters!$C$29,IF(Control!$C$16="Low (100 bar)",'Actual H2'!K124*Parameters!$C$28,IF(Control!$C$16="Medium (350 bar)",'Actual H2'!K124*Parameters!$C$27,IF(Control!$C$16="High (700 bar)",'Actual H2'!K124*Parameters!$C$26,0))))</f>
        <v>0</v>
      </c>
      <c r="L124" s="12">
        <f>IF(Control!$C$16="None",Parameters!$C$29,IF(Control!$C$16="Low (100 bar)",'Actual H2'!L124*Parameters!$C$28,IF(Control!$C$16="Medium (350 bar)",'Actual H2'!L124*Parameters!$C$27,IF(Control!$C$16="High (700 bar)",'Actual H2'!L124*Parameters!$C$26,0))))</f>
        <v>0</v>
      </c>
      <c r="M124" s="12">
        <f>IF(Control!$C$16="None",Parameters!$C$29,IF(Control!$C$16="Low (100 bar)",'Actual H2'!M124*Parameters!$C$28,IF(Control!$C$16="Medium (350 bar)",'Actual H2'!M124*Parameters!$C$27,IF(Control!$C$16="High (700 bar)",'Actual H2'!M124*Parameters!$C$26,0))))</f>
        <v>0</v>
      </c>
      <c r="N124" s="12">
        <f>IF(Control!$C$16="None",Parameters!$C$29,IF(Control!$C$16="Low (100 bar)",'Actual H2'!N124*Parameters!$C$28,IF(Control!$C$16="Medium (350 bar)",'Actual H2'!N124*Parameters!$C$27,IF(Control!$C$16="High (700 bar)",'Actual H2'!N124*Parameters!$C$26,0))))</f>
        <v>0</v>
      </c>
      <c r="O124" s="12">
        <f>IF(Control!$C$16="None",Parameters!$C$29,IF(Control!$C$16="Low (100 bar)",'Actual H2'!O124*Parameters!$C$28,IF(Control!$C$16="Medium (350 bar)",'Actual H2'!O124*Parameters!$C$27,IF(Control!$C$16="High (700 bar)",'Actual H2'!O124*Parameters!$C$26,0))))</f>
        <v>0</v>
      </c>
      <c r="P124" s="12">
        <f>IF(Control!$C$16="None",Parameters!$C$29,IF(Control!$C$16="Low (100 bar)",'Actual H2'!P124*Parameters!$C$28,IF(Control!$C$16="Medium (350 bar)",'Actual H2'!P124*Parameters!$C$27,IF(Control!$C$16="High (700 bar)",'Actual H2'!P124*Parameters!$C$26,0))))</f>
        <v>0</v>
      </c>
      <c r="Q124" s="12">
        <f>IF(Control!$C$16="None",Parameters!$C$29,IF(Control!$C$16="Low (100 bar)",'Actual H2'!Q124*Parameters!$C$28,IF(Control!$C$16="Medium (350 bar)",'Actual H2'!Q124*Parameters!$C$27,IF(Control!$C$16="High (700 bar)",'Actual H2'!Q124*Parameters!$C$26,0))))</f>
        <v>0.5660377358490567</v>
      </c>
      <c r="R124" s="12">
        <f>IF(Control!$C$16="None",Parameters!$C$29,IF(Control!$C$16="Low (100 bar)",'Actual H2'!R124*Parameters!$C$28,IF(Control!$C$16="Medium (350 bar)",'Actual H2'!R124*Parameters!$C$27,IF(Control!$C$16="High (700 bar)",'Actual H2'!R124*Parameters!$C$26,0))))</f>
        <v>0.85584905660377353</v>
      </c>
      <c r="S124" s="12">
        <f>IF(Control!$C$16="None",Parameters!$C$29,IF(Control!$C$16="Low (100 bar)",'Actual H2'!S124*Parameters!$C$28,IF(Control!$C$16="Medium (350 bar)",'Actual H2'!S124*Parameters!$C$27,IF(Control!$C$16="High (700 bar)",'Actual H2'!S124*Parameters!$C$26,0))))</f>
        <v>0.5660377358490567</v>
      </c>
      <c r="T124" s="12">
        <f>IF(Control!$C$16="None",Parameters!$C$29,IF(Control!$C$16="Low (100 bar)",'Actual H2'!T124*Parameters!$C$28,IF(Control!$C$16="Medium (350 bar)",'Actual H2'!T124*Parameters!$C$27,IF(Control!$C$16="High (700 bar)",'Actual H2'!T124*Parameters!$C$26,0))))</f>
        <v>0</v>
      </c>
      <c r="U124" s="12">
        <f>IF(Control!$C$16="None",Parameters!$C$29,IF(Control!$C$16="Low (100 bar)",'Actual H2'!U124*Parameters!$C$28,IF(Control!$C$16="Medium (350 bar)",'Actual H2'!U124*Parameters!$C$27,IF(Control!$C$16="High (700 bar)",'Actual H2'!U124*Parameters!$C$26,0))))</f>
        <v>0</v>
      </c>
      <c r="V124" s="12">
        <f>IF(Control!$C$16="None",Parameters!$C$29,IF(Control!$C$16="Low (100 bar)",'Actual H2'!V124*Parameters!$C$28,IF(Control!$C$16="Medium (350 bar)",'Actual H2'!V124*Parameters!$C$27,IF(Control!$C$16="High (700 bar)",'Actual H2'!V124*Parameters!$C$26,0))))</f>
        <v>0</v>
      </c>
      <c r="W124" s="12">
        <f>IF(Control!$C$16="None",Parameters!$C$29,IF(Control!$C$16="Low (100 bar)",'Actual H2'!W124*Parameters!$C$28,IF(Control!$C$16="Medium (350 bar)",'Actual H2'!W124*Parameters!$C$27,IF(Control!$C$16="High (700 bar)",'Actual H2'!W124*Parameters!$C$26,0))))</f>
        <v>0</v>
      </c>
      <c r="X124" s="12">
        <f>IF(Control!$C$16="None",Parameters!$C$29,IF(Control!$C$16="Low (100 bar)",'Actual H2'!X124*Parameters!$C$28,IF(Control!$C$16="Medium (350 bar)",'Actual H2'!X124*Parameters!$C$27,IF(Control!$C$16="High (700 bar)",'Actual H2'!X124*Parameters!$C$26,0))))</f>
        <v>0</v>
      </c>
      <c r="Y124" s="12">
        <f>IF(Control!$C$16="None",Parameters!$C$29,IF(Control!$C$16="Low (100 bar)",'Actual H2'!Y124*Parameters!$C$28,IF(Control!$C$16="Medium (350 bar)",'Actual H2'!Y124*Parameters!$C$27,IF(Control!$C$16="High (700 bar)",'Actual H2'!Y124*Parameters!$C$26,0))))</f>
        <v>0</v>
      </c>
      <c r="Z124" s="12">
        <f>IF(Control!$C$16="None",Parameters!$C$29,IF(Control!$C$16="Low (100 bar)",'Actual H2'!Z124*Parameters!$C$28,IF(Control!$C$16="Medium (350 bar)",'Actual H2'!Z124*Parameters!$C$27,IF(Control!$C$16="High (700 bar)",'Actual H2'!Z124*Parameters!$C$26,0))))</f>
        <v>0</v>
      </c>
      <c r="AB124" s="7">
        <f t="shared" si="1"/>
        <v>1.9879245283018869</v>
      </c>
    </row>
    <row r="125" spans="2:28" x14ac:dyDescent="0.2">
      <c r="B125" s="6">
        <v>44319</v>
      </c>
      <c r="C125" s="12">
        <f>IF(Control!$C$16="None",Parameters!$C$29,IF(Control!$C$16="Low (100 bar)",'Actual H2'!C125*Parameters!$C$28,IF(Control!$C$16="Medium (350 bar)",'Actual H2'!C125*Parameters!$C$27,IF(Control!$C$16="High (700 bar)",'Actual H2'!C125*Parameters!$C$26,0))))</f>
        <v>0</v>
      </c>
      <c r="D125" s="12">
        <f>IF(Control!$C$16="None",Parameters!$C$29,IF(Control!$C$16="Low (100 bar)",'Actual H2'!D125*Parameters!$C$28,IF(Control!$C$16="Medium (350 bar)",'Actual H2'!D125*Parameters!$C$27,IF(Control!$C$16="High (700 bar)",'Actual H2'!D125*Parameters!$C$26,0))))</f>
        <v>0</v>
      </c>
      <c r="E125" s="12">
        <f>IF(Control!$C$16="None",Parameters!$C$29,IF(Control!$C$16="Low (100 bar)",'Actual H2'!E125*Parameters!$C$28,IF(Control!$C$16="Medium (350 bar)",'Actual H2'!E125*Parameters!$C$27,IF(Control!$C$16="High (700 bar)",'Actual H2'!E125*Parameters!$C$26,0))))</f>
        <v>0</v>
      </c>
      <c r="F125" s="12">
        <f>IF(Control!$C$16="None",Parameters!$C$29,IF(Control!$C$16="Low (100 bar)",'Actual H2'!F125*Parameters!$C$28,IF(Control!$C$16="Medium (350 bar)",'Actual H2'!F125*Parameters!$C$27,IF(Control!$C$16="High (700 bar)",'Actual H2'!F125*Parameters!$C$26,0))))</f>
        <v>0</v>
      </c>
      <c r="G125" s="12">
        <f>IF(Control!$C$16="None",Parameters!$C$29,IF(Control!$C$16="Low (100 bar)",'Actual H2'!G125*Parameters!$C$28,IF(Control!$C$16="Medium (350 bar)",'Actual H2'!G125*Parameters!$C$27,IF(Control!$C$16="High (700 bar)",'Actual H2'!G125*Parameters!$C$26,0))))</f>
        <v>0</v>
      </c>
      <c r="H125" s="12">
        <f>IF(Control!$C$16="None",Parameters!$C$29,IF(Control!$C$16="Low (100 bar)",'Actual H2'!H125*Parameters!$C$28,IF(Control!$C$16="Medium (350 bar)",'Actual H2'!H125*Parameters!$C$27,IF(Control!$C$16="High (700 bar)",'Actual H2'!H125*Parameters!$C$26,0))))</f>
        <v>0</v>
      </c>
      <c r="I125" s="12">
        <f>IF(Control!$C$16="None",Parameters!$C$29,IF(Control!$C$16="Low (100 bar)",'Actual H2'!I125*Parameters!$C$28,IF(Control!$C$16="Medium (350 bar)",'Actual H2'!I125*Parameters!$C$27,IF(Control!$C$16="High (700 bar)",'Actual H2'!I125*Parameters!$C$26,0))))</f>
        <v>1.4354716981132074</v>
      </c>
      <c r="J125" s="12">
        <f>IF(Control!$C$16="None",Parameters!$C$29,IF(Control!$C$16="Low (100 bar)",'Actual H2'!J125*Parameters!$C$28,IF(Control!$C$16="Medium (350 bar)",'Actual H2'!J125*Parameters!$C$27,IF(Control!$C$16="High (700 bar)",'Actual H2'!J125*Parameters!$C$26,0))))</f>
        <v>4.3154716981132077</v>
      </c>
      <c r="K125" s="12">
        <f>IF(Control!$C$16="None",Parameters!$C$29,IF(Control!$C$16="Low (100 bar)",'Actual H2'!K125*Parameters!$C$28,IF(Control!$C$16="Medium (350 bar)",'Actual H2'!K125*Parameters!$C$27,IF(Control!$C$16="High (700 bar)",'Actual H2'!K125*Parameters!$C$26,0))))</f>
        <v>8.8075471698113201</v>
      </c>
      <c r="L125" s="12">
        <f>IF(Control!$C$16="None",Parameters!$C$29,IF(Control!$C$16="Low (100 bar)",'Actual H2'!L125*Parameters!$C$28,IF(Control!$C$16="Medium (350 bar)",'Actual H2'!L125*Parameters!$C$27,IF(Control!$C$16="High (700 bar)",'Actual H2'!L125*Parameters!$C$26,0))))</f>
        <v>14.390943396226419</v>
      </c>
      <c r="M125" s="12">
        <f>IF(Control!$C$16="None",Parameters!$C$29,IF(Control!$C$16="Low (100 bar)",'Actual H2'!M125*Parameters!$C$28,IF(Control!$C$16="Medium (350 bar)",'Actual H2'!M125*Parameters!$C$27,IF(Control!$C$16="High (700 bar)",'Actual H2'!M125*Parameters!$C$26,0))))</f>
        <v>22.75018867924528</v>
      </c>
      <c r="N125" s="12">
        <f>IF(Control!$C$16="None",Parameters!$C$29,IF(Control!$C$16="Low (100 bar)",'Actual H2'!N125*Parameters!$C$28,IF(Control!$C$16="Medium (350 bar)",'Actual H2'!N125*Parameters!$C$27,IF(Control!$C$16="High (700 bar)",'Actual H2'!N125*Parameters!$C$26,0))))</f>
        <v>32.938867924528296</v>
      </c>
      <c r="O125" s="12">
        <f>IF(Control!$C$16="None",Parameters!$C$29,IF(Control!$C$16="Low (100 bar)",'Actual H2'!O125*Parameters!$C$28,IF(Control!$C$16="Medium (350 bar)",'Actual H2'!O125*Parameters!$C$27,IF(Control!$C$16="High (700 bar)",'Actual H2'!O125*Parameters!$C$26,0))))</f>
        <v>41.261886792452835</v>
      </c>
      <c r="P125" s="12">
        <f>IF(Control!$C$16="None",Parameters!$C$29,IF(Control!$C$16="Low (100 bar)",'Actual H2'!P125*Parameters!$C$28,IF(Control!$C$16="Medium (350 bar)",'Actual H2'!P125*Parameters!$C$27,IF(Control!$C$16="High (700 bar)",'Actual H2'!P125*Parameters!$C$26,0))))</f>
        <v>49.612075471698105</v>
      </c>
      <c r="Q125" s="12">
        <f>IF(Control!$C$16="None",Parameters!$C$29,IF(Control!$C$16="Low (100 bar)",'Actual H2'!Q125*Parameters!$C$28,IF(Control!$C$16="Medium (350 bar)",'Actual H2'!Q125*Parameters!$C$27,IF(Control!$C$16="High (700 bar)",'Actual H2'!Q125*Parameters!$C$26,0))))</f>
        <v>53.166792452830187</v>
      </c>
      <c r="R125" s="12">
        <f>IF(Control!$C$16="None",Parameters!$C$29,IF(Control!$C$16="Low (100 bar)",'Actual H2'!R125*Parameters!$C$28,IF(Control!$C$16="Medium (350 bar)",'Actual H2'!R125*Parameters!$C$27,IF(Control!$C$16="High (700 bar)",'Actual H2'!R125*Parameters!$C$26,0))))</f>
        <v>55.218113207547177</v>
      </c>
      <c r="S125" s="12">
        <f>IF(Control!$C$16="None",Parameters!$C$29,IF(Control!$C$16="Low (100 bar)",'Actual H2'!S125*Parameters!$C$28,IF(Control!$C$16="Medium (350 bar)",'Actual H2'!S125*Parameters!$C$27,IF(Control!$C$16="High (700 bar)",'Actual H2'!S125*Parameters!$C$26,0))))</f>
        <v>56.603773584905667</v>
      </c>
      <c r="T125" s="12">
        <f>IF(Control!$C$16="None",Parameters!$C$29,IF(Control!$C$16="Low (100 bar)",'Actual H2'!T125*Parameters!$C$28,IF(Control!$C$16="Medium (350 bar)",'Actual H2'!T125*Parameters!$C$27,IF(Control!$C$16="High (700 bar)",'Actual H2'!T125*Parameters!$C$26,0))))</f>
        <v>56.603773584905667</v>
      </c>
      <c r="U125" s="12">
        <f>IF(Control!$C$16="None",Parameters!$C$29,IF(Control!$C$16="Low (100 bar)",'Actual H2'!U125*Parameters!$C$28,IF(Control!$C$16="Medium (350 bar)",'Actual H2'!U125*Parameters!$C$27,IF(Control!$C$16="High (700 bar)",'Actual H2'!U125*Parameters!$C$26,0))))</f>
        <v>56.323018867924539</v>
      </c>
      <c r="V125" s="12">
        <f>IF(Control!$C$16="None",Parameters!$C$29,IF(Control!$C$16="Low (100 bar)",'Actual H2'!V125*Parameters!$C$28,IF(Control!$C$16="Medium (350 bar)",'Actual H2'!V125*Parameters!$C$27,IF(Control!$C$16="High (700 bar)",'Actual H2'!V125*Parameters!$C$26,0))))</f>
        <v>56.313962264150945</v>
      </c>
      <c r="W125" s="12">
        <f>IF(Control!$C$16="None",Parameters!$C$29,IF(Control!$C$16="Low (100 bar)",'Actual H2'!W125*Parameters!$C$28,IF(Control!$C$16="Medium (350 bar)",'Actual H2'!W125*Parameters!$C$27,IF(Control!$C$16="High (700 bar)",'Actual H2'!W125*Parameters!$C$26,0))))</f>
        <v>56.323018867924539</v>
      </c>
      <c r="X125" s="12">
        <f>IF(Control!$C$16="None",Parameters!$C$29,IF(Control!$C$16="Low (100 bar)",'Actual H2'!X125*Parameters!$C$28,IF(Control!$C$16="Medium (350 bar)",'Actual H2'!X125*Parameters!$C$27,IF(Control!$C$16="High (700 bar)",'Actual H2'!X125*Parameters!$C$26,0))))</f>
        <v>56.603773584905667</v>
      </c>
      <c r="Y125" s="12">
        <f>IF(Control!$C$16="None",Parameters!$C$29,IF(Control!$C$16="Low (100 bar)",'Actual H2'!Y125*Parameters!$C$28,IF(Control!$C$16="Medium (350 bar)",'Actual H2'!Y125*Parameters!$C$27,IF(Control!$C$16="High (700 bar)",'Actual H2'!Y125*Parameters!$C$26,0))))</f>
        <v>56.603773584905667</v>
      </c>
      <c r="Z125" s="12">
        <f>IF(Control!$C$16="None",Parameters!$C$29,IF(Control!$C$16="Low (100 bar)",'Actual H2'!Z125*Parameters!$C$28,IF(Control!$C$16="Medium (350 bar)",'Actual H2'!Z125*Parameters!$C$27,IF(Control!$C$16="High (700 bar)",'Actual H2'!Z125*Parameters!$C$26,0))))</f>
        <v>56.603773584905667</v>
      </c>
      <c r="AB125" s="7">
        <f t="shared" si="1"/>
        <v>735.87622641509427</v>
      </c>
    </row>
    <row r="126" spans="2:28" x14ac:dyDescent="0.2">
      <c r="B126" s="6">
        <v>44320</v>
      </c>
      <c r="C126" s="12">
        <f>IF(Control!$C$16="None",Parameters!$C$29,IF(Control!$C$16="Low (100 bar)",'Actual H2'!C126*Parameters!$C$28,IF(Control!$C$16="Medium (350 bar)",'Actual H2'!C126*Parameters!$C$27,IF(Control!$C$16="High (700 bar)",'Actual H2'!C126*Parameters!$C$26,0))))</f>
        <v>56.603773584905667</v>
      </c>
      <c r="D126" s="12">
        <f>IF(Control!$C$16="None",Parameters!$C$29,IF(Control!$C$16="Low (100 bar)",'Actual H2'!D126*Parameters!$C$28,IF(Control!$C$16="Medium (350 bar)",'Actual H2'!D126*Parameters!$C$27,IF(Control!$C$16="High (700 bar)",'Actual H2'!D126*Parameters!$C$26,0))))</f>
        <v>56.603773584905667</v>
      </c>
      <c r="E126" s="12">
        <f>IF(Control!$C$16="None",Parameters!$C$29,IF(Control!$C$16="Low (100 bar)",'Actual H2'!E126*Parameters!$C$28,IF(Control!$C$16="Medium (350 bar)",'Actual H2'!E126*Parameters!$C$27,IF(Control!$C$16="High (700 bar)",'Actual H2'!E126*Parameters!$C$26,0))))</f>
        <v>56.603773584905667</v>
      </c>
      <c r="F126" s="12">
        <f>IF(Control!$C$16="None",Parameters!$C$29,IF(Control!$C$16="Low (100 bar)",'Actual H2'!F126*Parameters!$C$28,IF(Control!$C$16="Medium (350 bar)",'Actual H2'!F126*Parameters!$C$27,IF(Control!$C$16="High (700 bar)",'Actual H2'!F126*Parameters!$C$26,0))))</f>
        <v>56.603773584905667</v>
      </c>
      <c r="G126" s="12">
        <f>IF(Control!$C$16="None",Parameters!$C$29,IF(Control!$C$16="Low (100 bar)",'Actual H2'!G126*Parameters!$C$28,IF(Control!$C$16="Medium (350 bar)",'Actual H2'!G126*Parameters!$C$27,IF(Control!$C$16="High (700 bar)",'Actual H2'!G126*Parameters!$C$26,0))))</f>
        <v>56.603773584905667</v>
      </c>
      <c r="H126" s="12">
        <f>IF(Control!$C$16="None",Parameters!$C$29,IF(Control!$C$16="Low (100 bar)",'Actual H2'!H126*Parameters!$C$28,IF(Control!$C$16="Medium (350 bar)",'Actual H2'!H126*Parameters!$C$27,IF(Control!$C$16="High (700 bar)",'Actual H2'!H126*Parameters!$C$26,0))))</f>
        <v>56.603773584905667</v>
      </c>
      <c r="I126" s="12">
        <f>IF(Control!$C$16="None",Parameters!$C$29,IF(Control!$C$16="Low (100 bar)",'Actual H2'!I126*Parameters!$C$28,IF(Control!$C$16="Medium (350 bar)",'Actual H2'!I126*Parameters!$C$27,IF(Control!$C$16="High (700 bar)",'Actual H2'!I126*Parameters!$C$26,0))))</f>
        <v>56.603773584905667</v>
      </c>
      <c r="J126" s="12">
        <f>IF(Control!$C$16="None",Parameters!$C$29,IF(Control!$C$16="Low (100 bar)",'Actual H2'!J126*Parameters!$C$28,IF(Control!$C$16="Medium (350 bar)",'Actual H2'!J126*Parameters!$C$27,IF(Control!$C$16="High (700 bar)",'Actual H2'!J126*Parameters!$C$26,0))))</f>
        <v>56.603773584905667</v>
      </c>
      <c r="K126" s="12">
        <f>IF(Control!$C$16="None",Parameters!$C$29,IF(Control!$C$16="Low (100 bar)",'Actual H2'!K126*Parameters!$C$28,IF(Control!$C$16="Medium (350 bar)",'Actual H2'!K126*Parameters!$C$27,IF(Control!$C$16="High (700 bar)",'Actual H2'!K126*Parameters!$C$26,0))))</f>
        <v>56.603773584905667</v>
      </c>
      <c r="L126" s="12">
        <f>IF(Control!$C$16="None",Parameters!$C$29,IF(Control!$C$16="Low (100 bar)",'Actual H2'!L126*Parameters!$C$28,IF(Control!$C$16="Medium (350 bar)",'Actual H2'!L126*Parameters!$C$27,IF(Control!$C$16="High (700 bar)",'Actual H2'!L126*Parameters!$C$26,0))))</f>
        <v>56.603773584905667</v>
      </c>
      <c r="M126" s="12">
        <f>IF(Control!$C$16="None",Parameters!$C$29,IF(Control!$C$16="Low (100 bar)",'Actual H2'!M126*Parameters!$C$28,IF(Control!$C$16="Medium (350 bar)",'Actual H2'!M126*Parameters!$C$27,IF(Control!$C$16="High (700 bar)",'Actual H2'!M126*Parameters!$C$26,0))))</f>
        <v>56.603773584905667</v>
      </c>
      <c r="N126" s="12">
        <f>IF(Control!$C$16="None",Parameters!$C$29,IF(Control!$C$16="Low (100 bar)",'Actual H2'!N126*Parameters!$C$28,IF(Control!$C$16="Medium (350 bar)",'Actual H2'!N126*Parameters!$C$27,IF(Control!$C$16="High (700 bar)",'Actual H2'!N126*Parameters!$C$26,0))))</f>
        <v>56.603773584905667</v>
      </c>
      <c r="O126" s="12">
        <f>IF(Control!$C$16="None",Parameters!$C$29,IF(Control!$C$16="Low (100 bar)",'Actual H2'!O126*Parameters!$C$28,IF(Control!$C$16="Medium (350 bar)",'Actual H2'!O126*Parameters!$C$27,IF(Control!$C$16="High (700 bar)",'Actual H2'!O126*Parameters!$C$26,0))))</f>
        <v>56.603773584905667</v>
      </c>
      <c r="P126" s="12">
        <f>IF(Control!$C$16="None",Parameters!$C$29,IF(Control!$C$16="Low (100 bar)",'Actual H2'!P126*Parameters!$C$28,IF(Control!$C$16="Medium (350 bar)",'Actual H2'!P126*Parameters!$C$27,IF(Control!$C$16="High (700 bar)",'Actual H2'!P126*Parameters!$C$26,0))))</f>
        <v>56.603773584905667</v>
      </c>
      <c r="Q126" s="12">
        <f>IF(Control!$C$16="None",Parameters!$C$29,IF(Control!$C$16="Low (100 bar)",'Actual H2'!Q126*Parameters!$C$28,IF(Control!$C$16="Medium (350 bar)",'Actual H2'!Q126*Parameters!$C$27,IF(Control!$C$16="High (700 bar)",'Actual H2'!Q126*Parameters!$C$26,0))))</f>
        <v>56.603773584905667</v>
      </c>
      <c r="R126" s="12">
        <f>IF(Control!$C$16="None",Parameters!$C$29,IF(Control!$C$16="Low (100 bar)",'Actual H2'!R126*Parameters!$C$28,IF(Control!$C$16="Medium (350 bar)",'Actual H2'!R126*Parameters!$C$27,IF(Control!$C$16="High (700 bar)",'Actual H2'!R126*Parameters!$C$26,0))))</f>
        <v>56.603773584905667</v>
      </c>
      <c r="S126" s="12">
        <f>IF(Control!$C$16="None",Parameters!$C$29,IF(Control!$C$16="Low (100 bar)",'Actual H2'!S126*Parameters!$C$28,IF(Control!$C$16="Medium (350 bar)",'Actual H2'!S126*Parameters!$C$27,IF(Control!$C$16="High (700 bar)",'Actual H2'!S126*Parameters!$C$26,0))))</f>
        <v>56.603773584905667</v>
      </c>
      <c r="T126" s="12">
        <f>IF(Control!$C$16="None",Parameters!$C$29,IF(Control!$C$16="Low (100 bar)",'Actual H2'!T126*Parameters!$C$28,IF(Control!$C$16="Medium (350 bar)",'Actual H2'!T126*Parameters!$C$27,IF(Control!$C$16="High (700 bar)",'Actual H2'!T126*Parameters!$C$26,0))))</f>
        <v>56.603773584905667</v>
      </c>
      <c r="U126" s="12">
        <f>IF(Control!$C$16="None",Parameters!$C$29,IF(Control!$C$16="Low (100 bar)",'Actual H2'!U126*Parameters!$C$28,IF(Control!$C$16="Medium (350 bar)",'Actual H2'!U126*Parameters!$C$27,IF(Control!$C$16="High (700 bar)",'Actual H2'!U126*Parameters!$C$26,0))))</f>
        <v>56.603773584905667</v>
      </c>
      <c r="V126" s="12">
        <f>IF(Control!$C$16="None",Parameters!$C$29,IF(Control!$C$16="Low (100 bar)",'Actual H2'!V126*Parameters!$C$28,IF(Control!$C$16="Medium (350 bar)",'Actual H2'!V126*Parameters!$C$27,IF(Control!$C$16="High (700 bar)",'Actual H2'!V126*Parameters!$C$26,0))))</f>
        <v>56.603773584905667</v>
      </c>
      <c r="W126" s="12">
        <f>IF(Control!$C$16="None",Parameters!$C$29,IF(Control!$C$16="Low (100 bar)",'Actual H2'!W126*Parameters!$C$28,IF(Control!$C$16="Medium (350 bar)",'Actual H2'!W126*Parameters!$C$27,IF(Control!$C$16="High (700 bar)",'Actual H2'!W126*Parameters!$C$26,0))))</f>
        <v>56.603773584905667</v>
      </c>
      <c r="X126" s="12">
        <f>IF(Control!$C$16="None",Parameters!$C$29,IF(Control!$C$16="Low (100 bar)",'Actual H2'!X126*Parameters!$C$28,IF(Control!$C$16="Medium (350 bar)",'Actual H2'!X126*Parameters!$C$27,IF(Control!$C$16="High (700 bar)",'Actual H2'!X126*Parameters!$C$26,0))))</f>
        <v>56.323018867924539</v>
      </c>
      <c r="Y126" s="12">
        <f>IF(Control!$C$16="None",Parameters!$C$29,IF(Control!$C$16="Low (100 bar)",'Actual H2'!Y126*Parameters!$C$28,IF(Control!$C$16="Medium (350 bar)",'Actual H2'!Y126*Parameters!$C$27,IF(Control!$C$16="High (700 bar)",'Actual H2'!Y126*Parameters!$C$26,0))))</f>
        <v>56.250566037735851</v>
      </c>
      <c r="Z126" s="12">
        <f>IF(Control!$C$16="None",Parameters!$C$29,IF(Control!$C$16="Low (100 bar)",'Actual H2'!Z126*Parameters!$C$28,IF(Control!$C$16="Medium (350 bar)",'Actual H2'!Z126*Parameters!$C$27,IF(Control!$C$16="High (700 bar)",'Actual H2'!Z126*Parameters!$C$26,0))))</f>
        <v>55.218113207547177</v>
      </c>
      <c r="AB126" s="7">
        <f t="shared" si="1"/>
        <v>1356.4709433962262</v>
      </c>
    </row>
    <row r="127" spans="2:28" x14ac:dyDescent="0.2">
      <c r="B127" s="6">
        <v>44321</v>
      </c>
      <c r="C127" s="12">
        <f>IF(Control!$C$16="None",Parameters!$C$29,IF(Control!$C$16="Low (100 bar)",'Actual H2'!C127*Parameters!$C$28,IF(Control!$C$16="Medium (350 bar)",'Actual H2'!C127*Parameters!$C$27,IF(Control!$C$16="High (700 bar)",'Actual H2'!C127*Parameters!$C$26,0))))</f>
        <v>55.145660377358496</v>
      </c>
      <c r="D127" s="12">
        <f>IF(Control!$C$16="None",Parameters!$C$29,IF(Control!$C$16="Low (100 bar)",'Actual H2'!D127*Parameters!$C$28,IF(Control!$C$16="Medium (350 bar)",'Actual H2'!D127*Parameters!$C$27,IF(Control!$C$16="High (700 bar)",'Actual H2'!D127*Parameters!$C$26,0))))</f>
        <v>54.978113207547167</v>
      </c>
      <c r="E127" s="12">
        <f>IF(Control!$C$16="None",Parameters!$C$29,IF(Control!$C$16="Low (100 bar)",'Actual H2'!E127*Parameters!$C$28,IF(Control!$C$16="Medium (350 bar)",'Actual H2'!E127*Parameters!$C$27,IF(Control!$C$16="High (700 bar)",'Actual H2'!E127*Parameters!$C$26,0))))</f>
        <v>52.890566037735852</v>
      </c>
      <c r="F127" s="12">
        <f>IF(Control!$C$16="None",Parameters!$C$29,IF(Control!$C$16="Low (100 bar)",'Actual H2'!F127*Parameters!$C$28,IF(Control!$C$16="Medium (350 bar)",'Actual H2'!F127*Parameters!$C$27,IF(Control!$C$16="High (700 bar)",'Actual H2'!F127*Parameters!$C$26,0))))</f>
        <v>53.334339622641515</v>
      </c>
      <c r="G127" s="12">
        <f>IF(Control!$C$16="None",Parameters!$C$29,IF(Control!$C$16="Low (100 bar)",'Actual H2'!G127*Parameters!$C$28,IF(Control!$C$16="Medium (350 bar)",'Actual H2'!G127*Parameters!$C$27,IF(Control!$C$16="High (700 bar)",'Actual H2'!G127*Parameters!$C$26,0))))</f>
        <v>54.978113207547167</v>
      </c>
      <c r="H127" s="12">
        <f>IF(Control!$C$16="None",Parameters!$C$29,IF(Control!$C$16="Low (100 bar)",'Actual H2'!H127*Parameters!$C$28,IF(Control!$C$16="Medium (350 bar)",'Actual H2'!H127*Parameters!$C$27,IF(Control!$C$16="High (700 bar)",'Actual H2'!H127*Parameters!$C$26,0))))</f>
        <v>55.145660377358496</v>
      </c>
      <c r="I127" s="12">
        <f>IF(Control!$C$16="None",Parameters!$C$29,IF(Control!$C$16="Low (100 bar)",'Actual H2'!I127*Parameters!$C$28,IF(Control!$C$16="Medium (350 bar)",'Actual H2'!I127*Parameters!$C$27,IF(Control!$C$16="High (700 bar)",'Actual H2'!I127*Parameters!$C$26,0))))</f>
        <v>56.083018867924523</v>
      </c>
      <c r="J127" s="12">
        <f>IF(Control!$C$16="None",Parameters!$C$29,IF(Control!$C$16="Low (100 bar)",'Actual H2'!J127*Parameters!$C$28,IF(Control!$C$16="Medium (350 bar)",'Actual H2'!J127*Parameters!$C$27,IF(Control!$C$16="High (700 bar)",'Actual H2'!J127*Parameters!$C$26,0))))</f>
        <v>56.323018867924539</v>
      </c>
      <c r="K127" s="12">
        <f>IF(Control!$C$16="None",Parameters!$C$29,IF(Control!$C$16="Low (100 bar)",'Actual H2'!K127*Parameters!$C$28,IF(Control!$C$16="Medium (350 bar)",'Actual H2'!K127*Parameters!$C$27,IF(Control!$C$16="High (700 bar)",'Actual H2'!K127*Parameters!$C$26,0))))</f>
        <v>56.323018867924539</v>
      </c>
      <c r="L127" s="12">
        <f>IF(Control!$C$16="None",Parameters!$C$29,IF(Control!$C$16="Low (100 bar)",'Actual H2'!L127*Parameters!$C$28,IF(Control!$C$16="Medium (350 bar)",'Actual H2'!L127*Parameters!$C$27,IF(Control!$C$16="High (700 bar)",'Actual H2'!L127*Parameters!$C$26,0))))</f>
        <v>56.083018867924523</v>
      </c>
      <c r="M127" s="12">
        <f>IF(Control!$C$16="None",Parameters!$C$29,IF(Control!$C$16="Low (100 bar)",'Actual H2'!M127*Parameters!$C$28,IF(Control!$C$16="Medium (350 bar)",'Actual H2'!M127*Parameters!$C$27,IF(Control!$C$16="High (700 bar)",'Actual H2'!M127*Parameters!$C$26,0))))</f>
        <v>54.978113207547167</v>
      </c>
      <c r="N127" s="12">
        <f>IF(Control!$C$16="None",Parameters!$C$29,IF(Control!$C$16="Low (100 bar)",'Actual H2'!N127*Parameters!$C$28,IF(Control!$C$16="Medium (350 bar)",'Actual H2'!N127*Parameters!$C$27,IF(Control!$C$16="High (700 bar)",'Actual H2'!N127*Parameters!$C$26,0))))</f>
        <v>53.334339622641515</v>
      </c>
      <c r="O127" s="12">
        <f>IF(Control!$C$16="None",Parameters!$C$29,IF(Control!$C$16="Low (100 bar)",'Actual H2'!O127*Parameters!$C$28,IF(Control!$C$16="Medium (350 bar)",'Actual H2'!O127*Parameters!$C$27,IF(Control!$C$16="High (700 bar)",'Actual H2'!O127*Parameters!$C$26,0))))</f>
        <v>52.890566037735852</v>
      </c>
      <c r="P127" s="12">
        <f>IF(Control!$C$16="None",Parameters!$C$29,IF(Control!$C$16="Low (100 bar)",'Actual H2'!P127*Parameters!$C$28,IF(Control!$C$16="Medium (350 bar)",'Actual H2'!P127*Parameters!$C$27,IF(Control!$C$16="High (700 bar)",'Actual H2'!P127*Parameters!$C$26,0))))</f>
        <v>52.437735849056594</v>
      </c>
      <c r="Q127" s="12">
        <f>IF(Control!$C$16="None",Parameters!$C$29,IF(Control!$C$16="Low (100 bar)",'Actual H2'!Q127*Parameters!$C$28,IF(Control!$C$16="Medium (350 bar)",'Actual H2'!Q127*Parameters!$C$27,IF(Control!$C$16="High (700 bar)",'Actual H2'!Q127*Parameters!$C$26,0))))</f>
        <v>50.508679245283012</v>
      </c>
      <c r="R127" s="12">
        <f>IF(Control!$C$16="None",Parameters!$C$29,IF(Control!$C$16="Low (100 bar)",'Actual H2'!R127*Parameters!$C$28,IF(Control!$C$16="Medium (350 bar)",'Actual H2'!R127*Parameters!$C$27,IF(Control!$C$16="High (700 bar)",'Actual H2'!R127*Parameters!$C$26,0))))</f>
        <v>52.437735849056594</v>
      </c>
      <c r="S127" s="12">
        <f>IF(Control!$C$16="None",Parameters!$C$29,IF(Control!$C$16="Low (100 bar)",'Actual H2'!S127*Parameters!$C$28,IF(Control!$C$16="Medium (350 bar)",'Actual H2'!S127*Parameters!$C$27,IF(Control!$C$16="High (700 bar)",'Actual H2'!S127*Parameters!$C$26,0))))</f>
        <v>52.890566037735852</v>
      </c>
      <c r="T127" s="12">
        <f>IF(Control!$C$16="None",Parameters!$C$29,IF(Control!$C$16="Low (100 bar)",'Actual H2'!T127*Parameters!$C$28,IF(Control!$C$16="Medium (350 bar)",'Actual H2'!T127*Parameters!$C$27,IF(Control!$C$16="High (700 bar)",'Actual H2'!T127*Parameters!$C$26,0))))</f>
        <v>52.890566037735852</v>
      </c>
      <c r="U127" s="12">
        <f>IF(Control!$C$16="None",Parameters!$C$29,IF(Control!$C$16="Low (100 bar)",'Actual H2'!U127*Parameters!$C$28,IF(Control!$C$16="Medium (350 bar)",'Actual H2'!U127*Parameters!$C$27,IF(Control!$C$16="High (700 bar)",'Actual H2'!U127*Parameters!$C$26,0))))</f>
        <v>50.341132075471691</v>
      </c>
      <c r="V127" s="12">
        <f>IF(Control!$C$16="None",Parameters!$C$29,IF(Control!$C$16="Low (100 bar)",'Actual H2'!V127*Parameters!$C$28,IF(Control!$C$16="Medium (350 bar)",'Actual H2'!V127*Parameters!$C$27,IF(Control!$C$16="High (700 bar)",'Actual H2'!V127*Parameters!$C$26,0))))</f>
        <v>50.341132075471691</v>
      </c>
      <c r="W127" s="12">
        <f>IF(Control!$C$16="None",Parameters!$C$29,IF(Control!$C$16="Low (100 bar)",'Actual H2'!W127*Parameters!$C$28,IF(Control!$C$16="Medium (350 bar)",'Actual H2'!W127*Parameters!$C$27,IF(Control!$C$16="High (700 bar)",'Actual H2'!W127*Parameters!$C$26,0))))</f>
        <v>50.508679245283012</v>
      </c>
      <c r="X127" s="12">
        <f>IF(Control!$C$16="None",Parameters!$C$29,IF(Control!$C$16="Low (100 bar)",'Actual H2'!X127*Parameters!$C$28,IF(Control!$C$16="Medium (350 bar)",'Actual H2'!X127*Parameters!$C$27,IF(Control!$C$16="High (700 bar)",'Actual H2'!X127*Parameters!$C$26,0))))</f>
        <v>54.701886792452825</v>
      </c>
      <c r="Y127" s="12">
        <f>IF(Control!$C$16="None",Parameters!$C$29,IF(Control!$C$16="Low (100 bar)",'Actual H2'!Y127*Parameters!$C$28,IF(Control!$C$16="Medium (350 bar)",'Actual H2'!Y127*Parameters!$C$27,IF(Control!$C$16="High (700 bar)",'Actual H2'!Y127*Parameters!$C$26,0))))</f>
        <v>52.437735849056594</v>
      </c>
      <c r="Z127" s="12">
        <f>IF(Control!$C$16="None",Parameters!$C$29,IF(Control!$C$16="Low (100 bar)",'Actual H2'!Z127*Parameters!$C$28,IF(Control!$C$16="Medium (350 bar)",'Actual H2'!Z127*Parameters!$C$27,IF(Control!$C$16="High (700 bar)",'Actual H2'!Z127*Parameters!$C$26,0))))</f>
        <v>50.341132075471691</v>
      </c>
      <c r="AB127" s="7">
        <f t="shared" si="1"/>
        <v>1282.3245283018869</v>
      </c>
    </row>
    <row r="128" spans="2:28" x14ac:dyDescent="0.2">
      <c r="B128" s="6">
        <v>44322</v>
      </c>
      <c r="C128" s="12">
        <f>IF(Control!$C$16="None",Parameters!$C$29,IF(Control!$C$16="Low (100 bar)",'Actual H2'!C128*Parameters!$C$28,IF(Control!$C$16="Medium (350 bar)",'Actual H2'!C128*Parameters!$C$27,IF(Control!$C$16="High (700 bar)",'Actual H2'!C128*Parameters!$C$26,0))))</f>
        <v>45.518490566037741</v>
      </c>
      <c r="D128" s="12">
        <f>IF(Control!$C$16="None",Parameters!$C$29,IF(Control!$C$16="Low (100 bar)",'Actual H2'!D128*Parameters!$C$28,IF(Control!$C$16="Medium (350 bar)",'Actual H2'!D128*Parameters!$C$27,IF(Control!$C$16="High (700 bar)",'Actual H2'!D128*Parameters!$C$26,0))))</f>
        <v>32.938867924528296</v>
      </c>
      <c r="E128" s="12">
        <f>IF(Control!$C$16="None",Parameters!$C$29,IF(Control!$C$16="Low (100 bar)",'Actual H2'!E128*Parameters!$C$28,IF(Control!$C$16="Medium (350 bar)",'Actual H2'!E128*Parameters!$C$27,IF(Control!$C$16="High (700 bar)",'Actual H2'!E128*Parameters!$C$26,0))))</f>
        <v>20.513207547169809</v>
      </c>
      <c r="F128" s="12">
        <f>IF(Control!$C$16="None",Parameters!$C$29,IF(Control!$C$16="Low (100 bar)",'Actual H2'!F128*Parameters!$C$28,IF(Control!$C$16="Medium (350 bar)",'Actual H2'!F128*Parameters!$C$27,IF(Control!$C$16="High (700 bar)",'Actual H2'!F128*Parameters!$C$26,0))))</f>
        <v>19.598490566037732</v>
      </c>
      <c r="G128" s="12">
        <f>IF(Control!$C$16="None",Parameters!$C$29,IF(Control!$C$16="Low (100 bar)",'Actual H2'!G128*Parameters!$C$28,IF(Control!$C$16="Medium (350 bar)",'Actual H2'!G128*Parameters!$C$27,IF(Control!$C$16="High (700 bar)",'Actual H2'!G128*Parameters!$C$26,0))))</f>
        <v>31.698113207547166</v>
      </c>
      <c r="H128" s="12">
        <f>IF(Control!$C$16="None",Parameters!$C$29,IF(Control!$C$16="Low (100 bar)",'Actual H2'!H128*Parameters!$C$28,IF(Control!$C$16="Medium (350 bar)",'Actual H2'!H128*Parameters!$C$27,IF(Control!$C$16="High (700 bar)",'Actual H2'!H128*Parameters!$C$26,0))))</f>
        <v>44.812075471698115</v>
      </c>
      <c r="I128" s="12">
        <f>IF(Control!$C$16="None",Parameters!$C$29,IF(Control!$C$16="Low (100 bar)",'Actual H2'!I128*Parameters!$C$28,IF(Control!$C$16="Medium (350 bar)",'Actual H2'!I128*Parameters!$C$27,IF(Control!$C$16="High (700 bar)",'Actual H2'!I128*Parameters!$C$26,0))))</f>
        <v>50.341132075471691</v>
      </c>
      <c r="J128" s="12">
        <f>IF(Control!$C$16="None",Parameters!$C$29,IF(Control!$C$16="Low (100 bar)",'Actual H2'!J128*Parameters!$C$28,IF(Control!$C$16="Medium (350 bar)",'Actual H2'!J128*Parameters!$C$27,IF(Control!$C$16="High (700 bar)",'Actual H2'!J128*Parameters!$C$26,0))))</f>
        <v>50.064905660377356</v>
      </c>
      <c r="K128" s="12">
        <f>IF(Control!$C$16="None",Parameters!$C$29,IF(Control!$C$16="Low (100 bar)",'Actual H2'!K128*Parameters!$C$28,IF(Control!$C$16="Medium (350 bar)",'Actual H2'!K128*Parameters!$C$27,IF(Control!$C$16="High (700 bar)",'Actual H2'!K128*Parameters!$C$26,0))))</f>
        <v>52.890566037735852</v>
      </c>
      <c r="L128" s="12">
        <f>IF(Control!$C$16="None",Parameters!$C$29,IF(Control!$C$16="Low (100 bar)",'Actual H2'!L128*Parameters!$C$28,IF(Control!$C$16="Medium (350 bar)",'Actual H2'!L128*Parameters!$C$27,IF(Control!$C$16="High (700 bar)",'Actual H2'!L128*Parameters!$C$26,0))))</f>
        <v>52.890566037735852</v>
      </c>
      <c r="M128" s="12">
        <f>IF(Control!$C$16="None",Parameters!$C$29,IF(Control!$C$16="Low (100 bar)",'Actual H2'!M128*Parameters!$C$28,IF(Control!$C$16="Medium (350 bar)",'Actual H2'!M128*Parameters!$C$27,IF(Control!$C$16="High (700 bar)",'Actual H2'!M128*Parameters!$C$26,0))))</f>
        <v>49.612075471698105</v>
      </c>
      <c r="N128" s="12">
        <f>IF(Control!$C$16="None",Parameters!$C$29,IF(Control!$C$16="Low (100 bar)",'Actual H2'!N128*Parameters!$C$28,IF(Control!$C$16="Medium (350 bar)",'Actual H2'!N128*Parameters!$C$27,IF(Control!$C$16="High (700 bar)",'Actual H2'!N128*Parameters!$C$26,0))))</f>
        <v>41.261886792452835</v>
      </c>
      <c r="O128" s="12">
        <f>IF(Control!$C$16="None",Parameters!$C$29,IF(Control!$C$16="Low (100 bar)",'Actual H2'!O128*Parameters!$C$28,IF(Control!$C$16="Medium (350 bar)",'Actual H2'!O128*Parameters!$C$27,IF(Control!$C$16="High (700 bar)",'Actual H2'!O128*Parameters!$C$26,0))))</f>
        <v>40.102641509433965</v>
      </c>
      <c r="P128" s="12">
        <f>IF(Control!$C$16="None",Parameters!$C$29,IF(Control!$C$16="Low (100 bar)",'Actual H2'!P128*Parameters!$C$28,IF(Control!$C$16="Medium (350 bar)",'Actual H2'!P128*Parameters!$C$27,IF(Control!$C$16="High (700 bar)",'Actual H2'!P128*Parameters!$C$26,0))))</f>
        <v>40.102641509433965</v>
      </c>
      <c r="Q128" s="12">
        <f>IF(Control!$C$16="None",Parameters!$C$29,IF(Control!$C$16="Low (100 bar)",'Actual H2'!Q128*Parameters!$C$28,IF(Control!$C$16="Medium (350 bar)",'Actual H2'!Q128*Parameters!$C$27,IF(Control!$C$16="High (700 bar)",'Actual H2'!Q128*Parameters!$C$26,0))))</f>
        <v>41.261886792452835</v>
      </c>
      <c r="R128" s="12">
        <f>IF(Control!$C$16="None",Parameters!$C$29,IF(Control!$C$16="Low (100 bar)",'Actual H2'!R128*Parameters!$C$28,IF(Control!$C$16="Medium (350 bar)",'Actual H2'!R128*Parameters!$C$27,IF(Control!$C$16="High (700 bar)",'Actual H2'!R128*Parameters!$C$26,0))))</f>
        <v>41.261886792452835</v>
      </c>
      <c r="S128" s="12">
        <f>IF(Control!$C$16="None",Parameters!$C$29,IF(Control!$C$16="Low (100 bar)",'Actual H2'!S128*Parameters!$C$28,IF(Control!$C$16="Medium (350 bar)",'Actual H2'!S128*Parameters!$C$27,IF(Control!$C$16="High (700 bar)",'Actual H2'!S128*Parameters!$C$26,0))))</f>
        <v>40.102641509433965</v>
      </c>
      <c r="T128" s="12">
        <f>IF(Control!$C$16="None",Parameters!$C$29,IF(Control!$C$16="Low (100 bar)",'Actual H2'!T128*Parameters!$C$28,IF(Control!$C$16="Medium (350 bar)",'Actual H2'!T128*Parameters!$C$27,IF(Control!$C$16="High (700 bar)",'Actual H2'!T128*Parameters!$C$26,0))))</f>
        <v>37.901886792452828</v>
      </c>
      <c r="U128" s="12">
        <f>IF(Control!$C$16="None",Parameters!$C$29,IF(Control!$C$16="Low (100 bar)",'Actual H2'!U128*Parameters!$C$28,IF(Control!$C$16="Medium (350 bar)",'Actual H2'!U128*Parameters!$C$27,IF(Control!$C$16="High (700 bar)",'Actual H2'!U128*Parameters!$C$26,0))))</f>
        <v>34.116226415094346</v>
      </c>
      <c r="V128" s="12">
        <f>IF(Control!$C$16="None",Parameters!$C$29,IF(Control!$C$16="Low (100 bar)",'Actual H2'!V128*Parameters!$C$28,IF(Control!$C$16="Medium (350 bar)",'Actual H2'!V128*Parameters!$C$27,IF(Control!$C$16="High (700 bar)",'Actual H2'!V128*Parameters!$C$26,0))))</f>
        <v>31.698113207547166</v>
      </c>
      <c r="W128" s="12">
        <f>IF(Control!$C$16="None",Parameters!$C$29,IF(Control!$C$16="Low (100 bar)",'Actual H2'!W128*Parameters!$C$28,IF(Control!$C$16="Medium (350 bar)",'Actual H2'!W128*Parameters!$C$27,IF(Control!$C$16="High (700 bar)",'Actual H2'!W128*Parameters!$C$26,0))))</f>
        <v>30.357735849056599</v>
      </c>
      <c r="X128" s="12">
        <f>IF(Control!$C$16="None",Parameters!$C$29,IF(Control!$C$16="Low (100 bar)",'Actual H2'!X128*Parameters!$C$28,IF(Control!$C$16="Medium (350 bar)",'Actual H2'!X128*Parameters!$C$27,IF(Control!$C$16="High (700 bar)",'Actual H2'!X128*Parameters!$C$26,0))))</f>
        <v>29.334339622641508</v>
      </c>
      <c r="Y128" s="12">
        <f>IF(Control!$C$16="None",Parameters!$C$29,IF(Control!$C$16="Low (100 bar)",'Actual H2'!Y128*Parameters!$C$28,IF(Control!$C$16="Medium (350 bar)",'Actual H2'!Y128*Parameters!$C$27,IF(Control!$C$16="High (700 bar)",'Actual H2'!Y128*Parameters!$C$26,0))))</f>
        <v>28.156981132075465</v>
      </c>
      <c r="Z128" s="12">
        <f>IF(Control!$C$16="None",Parameters!$C$29,IF(Control!$C$16="Low (100 bar)",'Actual H2'!Z128*Parameters!$C$28,IF(Control!$C$16="Medium (350 bar)",'Actual H2'!Z128*Parameters!$C$27,IF(Control!$C$16="High (700 bar)",'Actual H2'!Z128*Parameters!$C$26,0))))</f>
        <v>25.720754716981133</v>
      </c>
      <c r="AB128" s="7">
        <f t="shared" si="1"/>
        <v>912.25811320754724</v>
      </c>
    </row>
    <row r="129" spans="2:28" x14ac:dyDescent="0.2">
      <c r="B129" s="6">
        <v>44323</v>
      </c>
      <c r="C129" s="12">
        <f>IF(Control!$C$16="None",Parameters!$C$29,IF(Control!$C$16="Low (100 bar)",'Actual H2'!C129*Parameters!$C$28,IF(Control!$C$16="Medium (350 bar)",'Actual H2'!C129*Parameters!$C$27,IF(Control!$C$16="High (700 bar)",'Actual H2'!C129*Parameters!$C$26,0))))</f>
        <v>25.168301886792456</v>
      </c>
      <c r="D129" s="12">
        <f>IF(Control!$C$16="None",Parameters!$C$29,IF(Control!$C$16="Low (100 bar)",'Actual H2'!D129*Parameters!$C$28,IF(Control!$C$16="Medium (350 bar)",'Actual H2'!D129*Parameters!$C$27,IF(Control!$C$16="High (700 bar)",'Actual H2'!D129*Parameters!$C$26,0))))</f>
        <v>26.916226415094343</v>
      </c>
      <c r="E129" s="12">
        <f>IF(Control!$C$16="None",Parameters!$C$29,IF(Control!$C$16="Low (100 bar)",'Actual H2'!E129*Parameters!$C$28,IF(Control!$C$16="Medium (350 bar)",'Actual H2'!E129*Parameters!$C$27,IF(Control!$C$16="High (700 bar)",'Actual H2'!E129*Parameters!$C$26,0))))</f>
        <v>30.357735849056599</v>
      </c>
      <c r="F129" s="12">
        <f>IF(Control!$C$16="None",Parameters!$C$29,IF(Control!$C$16="Low (100 bar)",'Actual H2'!F129*Parameters!$C$28,IF(Control!$C$16="Medium (350 bar)",'Actual H2'!F129*Parameters!$C$27,IF(Control!$C$16="High (700 bar)",'Actual H2'!F129*Parameters!$C$26,0))))</f>
        <v>32.938867924528296</v>
      </c>
      <c r="G129" s="12">
        <f>IF(Control!$C$16="None",Parameters!$C$29,IF(Control!$C$16="Low (100 bar)",'Actual H2'!G129*Parameters!$C$28,IF(Control!$C$16="Medium (350 bar)",'Actual H2'!G129*Parameters!$C$27,IF(Control!$C$16="High (700 bar)",'Actual H2'!G129*Parameters!$C$26,0))))</f>
        <v>34.116226415094346</v>
      </c>
      <c r="H129" s="12">
        <f>IF(Control!$C$16="None",Parameters!$C$29,IF(Control!$C$16="Low (100 bar)",'Actual H2'!H129*Parameters!$C$28,IF(Control!$C$16="Medium (350 bar)",'Actual H2'!H129*Parameters!$C$27,IF(Control!$C$16="High (700 bar)",'Actual H2'!H129*Parameters!$C$26,0))))</f>
        <v>31.698113207547166</v>
      </c>
      <c r="I129" s="12">
        <f>IF(Control!$C$16="None",Parameters!$C$29,IF(Control!$C$16="Low (100 bar)",'Actual H2'!I129*Parameters!$C$28,IF(Control!$C$16="Medium (350 bar)",'Actual H2'!I129*Parameters!$C$27,IF(Control!$C$16="High (700 bar)",'Actual H2'!I129*Parameters!$C$26,0))))</f>
        <v>30.357735849056599</v>
      </c>
      <c r="J129" s="12">
        <f>IF(Control!$C$16="None",Parameters!$C$29,IF(Control!$C$16="Low (100 bar)",'Actual H2'!J129*Parameters!$C$28,IF(Control!$C$16="Medium (350 bar)",'Actual H2'!J129*Parameters!$C$27,IF(Control!$C$16="High (700 bar)",'Actual H2'!J129*Parameters!$C$26,0))))</f>
        <v>30.357735849056599</v>
      </c>
      <c r="K129" s="12">
        <f>IF(Control!$C$16="None",Parameters!$C$29,IF(Control!$C$16="Low (100 bar)",'Actual H2'!K129*Parameters!$C$28,IF(Control!$C$16="Medium (350 bar)",'Actual H2'!K129*Parameters!$C$27,IF(Control!$C$16="High (700 bar)",'Actual H2'!K129*Parameters!$C$26,0))))</f>
        <v>28.156981132075465</v>
      </c>
      <c r="L129" s="12">
        <f>IF(Control!$C$16="None",Parameters!$C$29,IF(Control!$C$16="Low (100 bar)",'Actual H2'!L129*Parameters!$C$28,IF(Control!$C$16="Medium (350 bar)",'Actual H2'!L129*Parameters!$C$27,IF(Control!$C$16="High (700 bar)",'Actual H2'!L129*Parameters!$C$26,0))))</f>
        <v>25.168301886792456</v>
      </c>
      <c r="M129" s="12">
        <f>IF(Control!$C$16="None",Parameters!$C$29,IF(Control!$C$16="Low (100 bar)",'Actual H2'!M129*Parameters!$C$28,IF(Control!$C$16="Medium (350 bar)",'Actual H2'!M129*Parameters!$C$27,IF(Control!$C$16="High (700 bar)",'Actual H2'!M129*Parameters!$C$26,0))))</f>
        <v>22.75018867924528</v>
      </c>
      <c r="N129" s="12">
        <f>IF(Control!$C$16="None",Parameters!$C$29,IF(Control!$C$16="Low (100 bar)",'Actual H2'!N129*Parameters!$C$28,IF(Control!$C$16="Medium (350 bar)",'Actual H2'!N129*Parameters!$C$27,IF(Control!$C$16="High (700 bar)",'Actual H2'!N129*Parameters!$C$26,0))))</f>
        <v>20.513207547169809</v>
      </c>
      <c r="O129" s="12">
        <f>IF(Control!$C$16="None",Parameters!$C$29,IF(Control!$C$16="Low (100 bar)",'Actual H2'!O129*Parameters!$C$28,IF(Control!$C$16="Medium (350 bar)",'Actual H2'!O129*Parameters!$C$27,IF(Control!$C$16="High (700 bar)",'Actual H2'!O129*Parameters!$C$26,0))))</f>
        <v>19.598490566037732</v>
      </c>
      <c r="P129" s="12">
        <f>IF(Control!$C$16="None",Parameters!$C$29,IF(Control!$C$16="Low (100 bar)",'Actual H2'!P129*Parameters!$C$28,IF(Control!$C$16="Medium (350 bar)",'Actual H2'!P129*Parameters!$C$27,IF(Control!$C$16="High (700 bar)",'Actual H2'!P129*Parameters!$C$26,0))))</f>
        <v>17.769056603773585</v>
      </c>
      <c r="Q129" s="12">
        <f>IF(Control!$C$16="None",Parameters!$C$29,IF(Control!$C$16="Low (100 bar)",'Actual H2'!Q129*Parameters!$C$28,IF(Control!$C$16="Medium (350 bar)",'Actual H2'!Q129*Parameters!$C$27,IF(Control!$C$16="High (700 bar)",'Actual H2'!Q129*Parameters!$C$26,0))))</f>
        <v>15.939622641509436</v>
      </c>
      <c r="R129" s="12">
        <f>IF(Control!$C$16="None",Parameters!$C$29,IF(Control!$C$16="Low (100 bar)",'Actual H2'!R129*Parameters!$C$28,IF(Control!$C$16="Medium (350 bar)",'Actual H2'!R129*Parameters!$C$27,IF(Control!$C$16="High (700 bar)",'Actual H2'!R129*Parameters!$C$26,0))))</f>
        <v>13.616603773584908</v>
      </c>
      <c r="S129" s="12">
        <f>IF(Control!$C$16="None",Parameters!$C$29,IF(Control!$C$16="Low (100 bar)",'Actual H2'!S129*Parameters!$C$28,IF(Control!$C$16="Medium (350 bar)",'Actual H2'!S129*Parameters!$C$27,IF(Control!$C$16="High (700 bar)",'Actual H2'!S129*Parameters!$C$26,0))))</f>
        <v>10.763773584905662</v>
      </c>
      <c r="T129" s="12">
        <f>IF(Control!$C$16="None",Parameters!$C$29,IF(Control!$C$16="Low (100 bar)",'Actual H2'!T129*Parameters!$C$28,IF(Control!$C$16="Medium (350 bar)",'Actual H2'!T129*Parameters!$C$27,IF(Control!$C$16="High (700 bar)",'Actual H2'!T129*Parameters!$C$26,0))))</f>
        <v>7.1773584905660375</v>
      </c>
      <c r="U129" s="12">
        <f>IF(Control!$C$16="None",Parameters!$C$29,IF(Control!$C$16="Low (100 bar)",'Actual H2'!U129*Parameters!$C$28,IF(Control!$C$16="Medium (350 bar)",'Actual H2'!U129*Parameters!$C$27,IF(Control!$C$16="High (700 bar)",'Actual H2'!U129*Parameters!$C$26,0))))</f>
        <v>5.2030188679245271</v>
      </c>
      <c r="V129" s="12">
        <f>IF(Control!$C$16="None",Parameters!$C$29,IF(Control!$C$16="Low (100 bar)",'Actual H2'!V129*Parameters!$C$28,IF(Control!$C$16="Medium (350 bar)",'Actual H2'!V129*Parameters!$C$27,IF(Control!$C$16="High (700 bar)",'Actual H2'!V129*Parameters!$C$26,0))))</f>
        <v>4.3154716981132077</v>
      </c>
      <c r="W129" s="12">
        <f>IF(Control!$C$16="None",Parameters!$C$29,IF(Control!$C$16="Low (100 bar)",'Actual H2'!W129*Parameters!$C$28,IF(Control!$C$16="Medium (350 bar)",'Actual H2'!W129*Parameters!$C$27,IF(Control!$C$16="High (700 bar)",'Actual H2'!W129*Parameters!$C$26,0))))</f>
        <v>3.1290566037735852</v>
      </c>
      <c r="X129" s="12">
        <f>IF(Control!$C$16="None",Parameters!$C$29,IF(Control!$C$16="Low (100 bar)",'Actual H2'!X129*Parameters!$C$28,IF(Control!$C$16="Medium (350 bar)",'Actual H2'!X129*Parameters!$C$27,IF(Control!$C$16="High (700 bar)",'Actual H2'!X129*Parameters!$C$26,0))))</f>
        <v>2.757735849056604</v>
      </c>
      <c r="Y129" s="12">
        <f>IF(Control!$C$16="None",Parameters!$C$29,IF(Control!$C$16="Low (100 bar)",'Actual H2'!Y129*Parameters!$C$28,IF(Control!$C$16="Medium (350 bar)",'Actual H2'!Y129*Parameters!$C$27,IF(Control!$C$16="High (700 bar)",'Actual H2'!Y129*Parameters!$C$26,0))))</f>
        <v>1.4354716981132074</v>
      </c>
      <c r="Z129" s="12">
        <f>IF(Control!$C$16="None",Parameters!$C$29,IF(Control!$C$16="Low (100 bar)",'Actual H2'!Z129*Parameters!$C$28,IF(Control!$C$16="Medium (350 bar)",'Actual H2'!Z129*Parameters!$C$27,IF(Control!$C$16="High (700 bar)",'Actual H2'!Z129*Parameters!$C$26,0))))</f>
        <v>0</v>
      </c>
      <c r="AB129" s="7">
        <f t="shared" si="1"/>
        <v>440.20528301886804</v>
      </c>
    </row>
    <row r="130" spans="2:28" x14ac:dyDescent="0.2">
      <c r="B130" s="6">
        <v>44324</v>
      </c>
      <c r="C130" s="12">
        <f>IF(Control!$C$16="None",Parameters!$C$29,IF(Control!$C$16="Low (100 bar)",'Actual H2'!C130*Parameters!$C$28,IF(Control!$C$16="Medium (350 bar)",'Actual H2'!C130*Parameters!$C$27,IF(Control!$C$16="High (700 bar)",'Actual H2'!C130*Parameters!$C$26,0))))</f>
        <v>0</v>
      </c>
      <c r="D130" s="12">
        <f>IF(Control!$C$16="None",Parameters!$C$29,IF(Control!$C$16="Low (100 bar)",'Actual H2'!D130*Parameters!$C$28,IF(Control!$C$16="Medium (350 bar)",'Actual H2'!D130*Parameters!$C$27,IF(Control!$C$16="High (700 bar)",'Actual H2'!D130*Parameters!$C$26,0))))</f>
        <v>0</v>
      </c>
      <c r="E130" s="12">
        <f>IF(Control!$C$16="None",Parameters!$C$29,IF(Control!$C$16="Low (100 bar)",'Actual H2'!E130*Parameters!$C$28,IF(Control!$C$16="Medium (350 bar)",'Actual H2'!E130*Parameters!$C$27,IF(Control!$C$16="High (700 bar)",'Actual H2'!E130*Parameters!$C$26,0))))</f>
        <v>0</v>
      </c>
      <c r="F130" s="12">
        <f>IF(Control!$C$16="None",Parameters!$C$29,IF(Control!$C$16="Low (100 bar)",'Actual H2'!F130*Parameters!$C$28,IF(Control!$C$16="Medium (350 bar)",'Actual H2'!F130*Parameters!$C$27,IF(Control!$C$16="High (700 bar)",'Actual H2'!F130*Parameters!$C$26,0))))</f>
        <v>2.0150943396226415</v>
      </c>
      <c r="G130" s="12">
        <f>IF(Control!$C$16="None",Parameters!$C$29,IF(Control!$C$16="Low (100 bar)",'Actual H2'!G130*Parameters!$C$28,IF(Control!$C$16="Medium (350 bar)",'Actual H2'!G130*Parameters!$C$27,IF(Control!$C$16="High (700 bar)",'Actual H2'!G130*Parameters!$C$26,0))))</f>
        <v>7.1773584905660375</v>
      </c>
      <c r="H130" s="12">
        <f>IF(Control!$C$16="None",Parameters!$C$29,IF(Control!$C$16="Low (100 bar)",'Actual H2'!H130*Parameters!$C$28,IF(Control!$C$16="Medium (350 bar)",'Actual H2'!H130*Parameters!$C$27,IF(Control!$C$16="High (700 bar)",'Actual H2'!H130*Parameters!$C$26,0))))</f>
        <v>14.390943396226419</v>
      </c>
      <c r="I130" s="12">
        <f>IF(Control!$C$16="None",Parameters!$C$29,IF(Control!$C$16="Low (100 bar)",'Actual H2'!I130*Parameters!$C$28,IF(Control!$C$16="Medium (350 bar)",'Actual H2'!I130*Parameters!$C$27,IF(Control!$C$16="High (700 bar)",'Actual H2'!I130*Parameters!$C$26,0))))</f>
        <v>25.168301886792456</v>
      </c>
      <c r="J130" s="12">
        <f>IF(Control!$C$16="None",Parameters!$C$29,IF(Control!$C$16="Low (100 bar)",'Actual H2'!J130*Parameters!$C$28,IF(Control!$C$16="Medium (350 bar)",'Actual H2'!J130*Parameters!$C$27,IF(Control!$C$16="High (700 bar)",'Actual H2'!J130*Parameters!$C$26,0))))</f>
        <v>35.846037735849059</v>
      </c>
      <c r="K130" s="12">
        <f>IF(Control!$C$16="None",Parameters!$C$29,IF(Control!$C$16="Low (100 bar)",'Actual H2'!K130*Parameters!$C$28,IF(Control!$C$16="Medium (350 bar)",'Actual H2'!K130*Parameters!$C$27,IF(Control!$C$16="High (700 bar)",'Actual H2'!K130*Parameters!$C$26,0))))</f>
        <v>49.612075471698105</v>
      </c>
      <c r="L130" s="12">
        <f>IF(Control!$C$16="None",Parameters!$C$29,IF(Control!$C$16="Low (100 bar)",'Actual H2'!L130*Parameters!$C$28,IF(Control!$C$16="Medium (350 bar)",'Actual H2'!L130*Parameters!$C$27,IF(Control!$C$16="High (700 bar)",'Actual H2'!L130*Parameters!$C$26,0))))</f>
        <v>52.890566037735852</v>
      </c>
      <c r="M130" s="12">
        <f>IF(Control!$C$16="None",Parameters!$C$29,IF(Control!$C$16="Low (100 bar)",'Actual H2'!M130*Parameters!$C$28,IF(Control!$C$16="Medium (350 bar)",'Actual H2'!M130*Parameters!$C$27,IF(Control!$C$16="High (700 bar)",'Actual H2'!M130*Parameters!$C$26,0))))</f>
        <v>55.145660377358496</v>
      </c>
      <c r="N130" s="12">
        <f>IF(Control!$C$16="None",Parameters!$C$29,IF(Control!$C$16="Low (100 bar)",'Actual H2'!N130*Parameters!$C$28,IF(Control!$C$16="Medium (350 bar)",'Actual H2'!N130*Parameters!$C$27,IF(Control!$C$16="High (700 bar)",'Actual H2'!N130*Parameters!$C$26,0))))</f>
        <v>56.323018867924539</v>
      </c>
      <c r="O130" s="12">
        <f>IF(Control!$C$16="None",Parameters!$C$29,IF(Control!$C$16="Low (100 bar)",'Actual H2'!O130*Parameters!$C$28,IF(Control!$C$16="Medium (350 bar)",'Actual H2'!O130*Parameters!$C$27,IF(Control!$C$16="High (700 bar)",'Actual H2'!O130*Parameters!$C$26,0))))</f>
        <v>56.603773584905667</v>
      </c>
      <c r="P130" s="12">
        <f>IF(Control!$C$16="None",Parameters!$C$29,IF(Control!$C$16="Low (100 bar)",'Actual H2'!P130*Parameters!$C$28,IF(Control!$C$16="Medium (350 bar)",'Actual H2'!P130*Parameters!$C$27,IF(Control!$C$16="High (700 bar)",'Actual H2'!P130*Parameters!$C$26,0))))</f>
        <v>56.603773584905667</v>
      </c>
      <c r="Q130" s="12">
        <f>IF(Control!$C$16="None",Parameters!$C$29,IF(Control!$C$16="Low (100 bar)",'Actual H2'!Q130*Parameters!$C$28,IF(Control!$C$16="Medium (350 bar)",'Actual H2'!Q130*Parameters!$C$27,IF(Control!$C$16="High (700 bar)",'Actual H2'!Q130*Parameters!$C$26,0))))</f>
        <v>56.603773584905667</v>
      </c>
      <c r="R130" s="12">
        <f>IF(Control!$C$16="None",Parameters!$C$29,IF(Control!$C$16="Low (100 bar)",'Actual H2'!R130*Parameters!$C$28,IF(Control!$C$16="Medium (350 bar)",'Actual H2'!R130*Parameters!$C$27,IF(Control!$C$16="High (700 bar)",'Actual H2'!R130*Parameters!$C$26,0))))</f>
        <v>56.603773584905667</v>
      </c>
      <c r="S130" s="12">
        <f>IF(Control!$C$16="None",Parameters!$C$29,IF(Control!$C$16="Low (100 bar)",'Actual H2'!S130*Parameters!$C$28,IF(Control!$C$16="Medium (350 bar)",'Actual H2'!S130*Parameters!$C$27,IF(Control!$C$16="High (700 bar)",'Actual H2'!S130*Parameters!$C$26,0))))</f>
        <v>56.603773584905667</v>
      </c>
      <c r="T130" s="12">
        <f>IF(Control!$C$16="None",Parameters!$C$29,IF(Control!$C$16="Low (100 bar)",'Actual H2'!T130*Parameters!$C$28,IF(Control!$C$16="Medium (350 bar)",'Actual H2'!T130*Parameters!$C$27,IF(Control!$C$16="High (700 bar)",'Actual H2'!T130*Parameters!$C$26,0))))</f>
        <v>56.603773584905667</v>
      </c>
      <c r="U130" s="12">
        <f>IF(Control!$C$16="None",Parameters!$C$29,IF(Control!$C$16="Low (100 bar)",'Actual H2'!U130*Parameters!$C$28,IF(Control!$C$16="Medium (350 bar)",'Actual H2'!U130*Parameters!$C$27,IF(Control!$C$16="High (700 bar)",'Actual H2'!U130*Parameters!$C$26,0))))</f>
        <v>56.603773584905667</v>
      </c>
      <c r="V130" s="12">
        <f>IF(Control!$C$16="None",Parameters!$C$29,IF(Control!$C$16="Low (100 bar)",'Actual H2'!V130*Parameters!$C$28,IF(Control!$C$16="Medium (350 bar)",'Actual H2'!V130*Parameters!$C$27,IF(Control!$C$16="High (700 bar)",'Actual H2'!V130*Parameters!$C$26,0))))</f>
        <v>56.603773584905667</v>
      </c>
      <c r="W130" s="12">
        <f>IF(Control!$C$16="None",Parameters!$C$29,IF(Control!$C$16="Low (100 bar)",'Actual H2'!W130*Parameters!$C$28,IF(Control!$C$16="Medium (350 bar)",'Actual H2'!W130*Parameters!$C$27,IF(Control!$C$16="High (700 bar)",'Actual H2'!W130*Parameters!$C$26,0))))</f>
        <v>55.218113207547177</v>
      </c>
      <c r="X130" s="12">
        <f>IF(Control!$C$16="None",Parameters!$C$29,IF(Control!$C$16="Low (100 bar)",'Actual H2'!X130*Parameters!$C$28,IF(Control!$C$16="Medium (350 bar)",'Actual H2'!X130*Parameters!$C$27,IF(Control!$C$16="High (700 bar)",'Actual H2'!X130*Parameters!$C$26,0))))</f>
        <v>45.518490566037741</v>
      </c>
      <c r="Y130" s="12">
        <f>IF(Control!$C$16="None",Parameters!$C$29,IF(Control!$C$16="Low (100 bar)",'Actual H2'!Y130*Parameters!$C$28,IF(Control!$C$16="Medium (350 bar)",'Actual H2'!Y130*Parameters!$C$27,IF(Control!$C$16="High (700 bar)",'Actual H2'!Y130*Parameters!$C$26,0))))</f>
        <v>25.720754716981133</v>
      </c>
      <c r="Z130" s="12">
        <f>IF(Control!$C$16="None",Parameters!$C$29,IF(Control!$C$16="Low (100 bar)",'Actual H2'!Z130*Parameters!$C$28,IF(Control!$C$16="Medium (350 bar)",'Actual H2'!Z130*Parameters!$C$27,IF(Control!$C$16="High (700 bar)",'Actual H2'!Z130*Parameters!$C$26,0))))</f>
        <v>10.763773584905662</v>
      </c>
      <c r="AB130" s="7">
        <f t="shared" si="1"/>
        <v>888.62037735849037</v>
      </c>
    </row>
    <row r="131" spans="2:28" x14ac:dyDescent="0.2">
      <c r="B131" s="6">
        <v>44325</v>
      </c>
      <c r="C131" s="12">
        <f>IF(Control!$C$16="None",Parameters!$C$29,IF(Control!$C$16="Low (100 bar)",'Actual H2'!C131*Parameters!$C$28,IF(Control!$C$16="Medium (350 bar)",'Actual H2'!C131*Parameters!$C$27,IF(Control!$C$16="High (700 bar)",'Actual H2'!C131*Parameters!$C$26,0))))</f>
        <v>3.8716981132075476</v>
      </c>
      <c r="D131" s="12">
        <f>IF(Control!$C$16="None",Parameters!$C$29,IF(Control!$C$16="Low (100 bar)",'Actual H2'!D131*Parameters!$C$28,IF(Control!$C$16="Medium (350 bar)",'Actual H2'!D131*Parameters!$C$27,IF(Control!$C$16="High (700 bar)",'Actual H2'!D131*Parameters!$C$26,0))))</f>
        <v>0.85584905660377353</v>
      </c>
      <c r="E131" s="12">
        <f>IF(Control!$C$16="None",Parameters!$C$29,IF(Control!$C$16="Low (100 bar)",'Actual H2'!E131*Parameters!$C$28,IF(Control!$C$16="Medium (350 bar)",'Actual H2'!E131*Parameters!$C$27,IF(Control!$C$16="High (700 bar)",'Actual H2'!E131*Parameters!$C$26,0))))</f>
        <v>0</v>
      </c>
      <c r="F131" s="12">
        <f>IF(Control!$C$16="None",Parameters!$C$29,IF(Control!$C$16="Low (100 bar)",'Actual H2'!F131*Parameters!$C$28,IF(Control!$C$16="Medium (350 bar)",'Actual H2'!F131*Parameters!$C$27,IF(Control!$C$16="High (700 bar)",'Actual H2'!F131*Parameters!$C$26,0))))</f>
        <v>0.5660377358490567</v>
      </c>
      <c r="G131" s="12">
        <f>IF(Control!$C$16="None",Parameters!$C$29,IF(Control!$C$16="Low (100 bar)",'Actual H2'!G131*Parameters!$C$28,IF(Control!$C$16="Medium (350 bar)",'Actual H2'!G131*Parameters!$C$27,IF(Control!$C$16="High (700 bar)",'Actual H2'!G131*Parameters!$C$26,0))))</f>
        <v>2.3864150943396227</v>
      </c>
      <c r="H131" s="12">
        <f>IF(Control!$C$16="None",Parameters!$C$29,IF(Control!$C$16="Low (100 bar)",'Actual H2'!H131*Parameters!$C$28,IF(Control!$C$16="Medium (350 bar)",'Actual H2'!H131*Parameters!$C$27,IF(Control!$C$16="High (700 bar)",'Actual H2'!H131*Parameters!$C$26,0))))</f>
        <v>4.7592452830188678</v>
      </c>
      <c r="I131" s="12">
        <f>IF(Control!$C$16="None",Parameters!$C$29,IF(Control!$C$16="Low (100 bar)",'Actual H2'!I131*Parameters!$C$28,IF(Control!$C$16="Medium (350 bar)",'Actual H2'!I131*Parameters!$C$27,IF(Control!$C$16="High (700 bar)",'Actual H2'!I131*Parameters!$C$26,0))))</f>
        <v>7.7207547169811335</v>
      </c>
      <c r="J131" s="12">
        <f>IF(Control!$C$16="None",Parameters!$C$29,IF(Control!$C$16="Low (100 bar)",'Actual H2'!J131*Parameters!$C$28,IF(Control!$C$16="Medium (350 bar)",'Actual H2'!J131*Parameters!$C$27,IF(Control!$C$16="High (700 bar)",'Actual H2'!J131*Parameters!$C$26,0))))</f>
        <v>10.763773584905662</v>
      </c>
      <c r="K131" s="12">
        <f>IF(Control!$C$16="None",Parameters!$C$29,IF(Control!$C$16="Low (100 bar)",'Actual H2'!K131*Parameters!$C$28,IF(Control!$C$16="Medium (350 bar)",'Actual H2'!K131*Parameters!$C$27,IF(Control!$C$16="High (700 bar)",'Actual H2'!K131*Parameters!$C$26,0))))</f>
        <v>11.415849056603774</v>
      </c>
      <c r="L131" s="12">
        <f>IF(Control!$C$16="None",Parameters!$C$29,IF(Control!$C$16="Low (100 bar)",'Actual H2'!L131*Parameters!$C$28,IF(Control!$C$16="Medium (350 bar)",'Actual H2'!L131*Parameters!$C$27,IF(Control!$C$16="High (700 bar)",'Actual H2'!L131*Parameters!$C$26,0))))</f>
        <v>8.2641509433962259</v>
      </c>
      <c r="M131" s="12">
        <f>IF(Control!$C$16="None",Parameters!$C$29,IF(Control!$C$16="Low (100 bar)",'Actual H2'!M131*Parameters!$C$28,IF(Control!$C$16="Medium (350 bar)",'Actual H2'!M131*Parameters!$C$27,IF(Control!$C$16="High (700 bar)",'Actual H2'!M131*Parameters!$C$26,0))))</f>
        <v>4.7592452830188678</v>
      </c>
      <c r="N131" s="12">
        <f>IF(Control!$C$16="None",Parameters!$C$29,IF(Control!$C$16="Low (100 bar)",'Actual H2'!N131*Parameters!$C$28,IF(Control!$C$16="Medium (350 bar)",'Actual H2'!N131*Parameters!$C$27,IF(Control!$C$16="High (700 bar)",'Actual H2'!N131*Parameters!$C$26,0))))</f>
        <v>1.4354716981132074</v>
      </c>
      <c r="O131" s="12">
        <f>IF(Control!$C$16="None",Parameters!$C$29,IF(Control!$C$16="Low (100 bar)",'Actual H2'!O131*Parameters!$C$28,IF(Control!$C$16="Medium (350 bar)",'Actual H2'!O131*Parameters!$C$27,IF(Control!$C$16="High (700 bar)",'Actual H2'!O131*Parameters!$C$26,0))))</f>
        <v>0.5660377358490567</v>
      </c>
      <c r="P131" s="12">
        <f>IF(Control!$C$16="None",Parameters!$C$29,IF(Control!$C$16="Low (100 bar)",'Actual H2'!P131*Parameters!$C$28,IF(Control!$C$16="Medium (350 bar)",'Actual H2'!P131*Parameters!$C$27,IF(Control!$C$16="High (700 bar)",'Actual H2'!P131*Parameters!$C$26,0))))</f>
        <v>2.3864150943396227</v>
      </c>
      <c r="Q131" s="12">
        <f>IF(Control!$C$16="None",Parameters!$C$29,IF(Control!$C$16="Low (100 bar)",'Actual H2'!Q131*Parameters!$C$28,IF(Control!$C$16="Medium (350 bar)",'Actual H2'!Q131*Parameters!$C$27,IF(Control!$C$16="High (700 bar)",'Actual H2'!Q131*Parameters!$C$26,0))))</f>
        <v>6.090566037735849</v>
      </c>
      <c r="R131" s="12">
        <f>IF(Control!$C$16="None",Parameters!$C$29,IF(Control!$C$16="Low (100 bar)",'Actual H2'!R131*Parameters!$C$28,IF(Control!$C$16="Medium (350 bar)",'Actual H2'!R131*Parameters!$C$27,IF(Control!$C$16="High (700 bar)",'Actual H2'!R131*Parameters!$C$26,0))))</f>
        <v>10.111698113207549</v>
      </c>
      <c r="S131" s="12">
        <f>IF(Control!$C$16="None",Parameters!$C$29,IF(Control!$C$16="Low (100 bar)",'Actual H2'!S131*Parameters!$C$28,IF(Control!$C$16="Medium (350 bar)",'Actual H2'!S131*Parameters!$C$27,IF(Control!$C$16="High (700 bar)",'Actual H2'!S131*Parameters!$C$26,0))))</f>
        <v>12.067924528301885</v>
      </c>
      <c r="T131" s="12">
        <f>IF(Control!$C$16="None",Parameters!$C$29,IF(Control!$C$16="Low (100 bar)",'Actual H2'!T131*Parameters!$C$28,IF(Control!$C$16="Medium (350 bar)",'Actual H2'!T131*Parameters!$C$27,IF(Control!$C$16="High (700 bar)",'Actual H2'!T131*Parameters!$C$26,0))))</f>
        <v>12.067924528301885</v>
      </c>
      <c r="U131" s="12">
        <f>IF(Control!$C$16="None",Parameters!$C$29,IF(Control!$C$16="Low (100 bar)",'Actual H2'!U131*Parameters!$C$28,IF(Control!$C$16="Medium (350 bar)",'Actual H2'!U131*Parameters!$C$27,IF(Control!$C$16="High (700 bar)",'Actual H2'!U131*Parameters!$C$26,0))))</f>
        <v>14.390943396226419</v>
      </c>
      <c r="V131" s="12">
        <f>IF(Control!$C$16="None",Parameters!$C$29,IF(Control!$C$16="Low (100 bar)",'Actual H2'!V131*Parameters!$C$28,IF(Control!$C$16="Medium (350 bar)",'Actual H2'!V131*Parameters!$C$27,IF(Control!$C$16="High (700 bar)",'Actual H2'!V131*Parameters!$C$26,0))))</f>
        <v>17.769056603773585</v>
      </c>
      <c r="W131" s="12">
        <f>IF(Control!$C$16="None",Parameters!$C$29,IF(Control!$C$16="Low (100 bar)",'Actual H2'!W131*Parameters!$C$28,IF(Control!$C$16="Medium (350 bar)",'Actual H2'!W131*Parameters!$C$27,IF(Control!$C$16="High (700 bar)",'Actual H2'!W131*Parameters!$C$26,0))))</f>
        <v>25.168301886792456</v>
      </c>
      <c r="X131" s="12">
        <f>IF(Control!$C$16="None",Parameters!$C$29,IF(Control!$C$16="Low (100 bar)",'Actual H2'!X131*Parameters!$C$28,IF(Control!$C$16="Medium (350 bar)",'Actual H2'!X131*Parameters!$C$27,IF(Control!$C$16="High (700 bar)",'Actual H2'!X131*Parameters!$C$26,0))))</f>
        <v>29.334339622641508</v>
      </c>
      <c r="Y131" s="12">
        <f>IF(Control!$C$16="None",Parameters!$C$29,IF(Control!$C$16="Low (100 bar)",'Actual H2'!Y131*Parameters!$C$28,IF(Control!$C$16="Medium (350 bar)",'Actual H2'!Y131*Parameters!$C$27,IF(Control!$C$16="High (700 bar)",'Actual H2'!Y131*Parameters!$C$26,0))))</f>
        <v>30.357735849056599</v>
      </c>
      <c r="Z131" s="12">
        <f>IF(Control!$C$16="None",Parameters!$C$29,IF(Control!$C$16="Low (100 bar)",'Actual H2'!Z131*Parameters!$C$28,IF(Control!$C$16="Medium (350 bar)",'Actual H2'!Z131*Parameters!$C$27,IF(Control!$C$16="High (700 bar)",'Actual H2'!Z131*Parameters!$C$26,0))))</f>
        <v>28.156981132075465</v>
      </c>
      <c r="AB131" s="7">
        <f t="shared" si="1"/>
        <v>245.26641509433964</v>
      </c>
    </row>
    <row r="132" spans="2:28" x14ac:dyDescent="0.2">
      <c r="B132" s="6">
        <v>44326</v>
      </c>
      <c r="C132" s="12">
        <f>IF(Control!$C$16="None",Parameters!$C$29,IF(Control!$C$16="Low (100 bar)",'Actual H2'!C132*Parameters!$C$28,IF(Control!$C$16="Medium (350 bar)",'Actual H2'!C132*Parameters!$C$27,IF(Control!$C$16="High (700 bar)",'Actual H2'!C132*Parameters!$C$26,0))))</f>
        <v>25.720754716981133</v>
      </c>
      <c r="D132" s="12">
        <f>IF(Control!$C$16="None",Parameters!$C$29,IF(Control!$C$16="Low (100 bar)",'Actual H2'!D132*Parameters!$C$28,IF(Control!$C$16="Medium (350 bar)",'Actual H2'!D132*Parameters!$C$27,IF(Control!$C$16="High (700 bar)",'Actual H2'!D132*Parameters!$C$26,0))))</f>
        <v>22.75018867924528</v>
      </c>
      <c r="E132" s="12">
        <f>IF(Control!$C$16="None",Parameters!$C$29,IF(Control!$C$16="Low (100 bar)",'Actual H2'!E132*Parameters!$C$28,IF(Control!$C$16="Medium (350 bar)",'Actual H2'!E132*Parameters!$C$27,IF(Control!$C$16="High (700 bar)",'Actual H2'!E132*Parameters!$C$26,0))))</f>
        <v>15.939622641509436</v>
      </c>
      <c r="F132" s="12">
        <f>IF(Control!$C$16="None",Parameters!$C$29,IF(Control!$C$16="Low (100 bar)",'Actual H2'!F132*Parameters!$C$28,IF(Control!$C$16="Medium (350 bar)",'Actual H2'!F132*Parameters!$C$27,IF(Control!$C$16="High (700 bar)",'Actual H2'!F132*Parameters!$C$26,0))))</f>
        <v>12.842264150943397</v>
      </c>
      <c r="G132" s="12">
        <f>IF(Control!$C$16="None",Parameters!$C$29,IF(Control!$C$16="Low (100 bar)",'Actual H2'!G132*Parameters!$C$28,IF(Control!$C$16="Medium (350 bar)",'Actual H2'!G132*Parameters!$C$27,IF(Control!$C$16="High (700 bar)",'Actual H2'!G132*Parameters!$C$26,0))))</f>
        <v>11.415849056603774</v>
      </c>
      <c r="H132" s="12">
        <f>IF(Control!$C$16="None",Parameters!$C$29,IF(Control!$C$16="Low (100 bar)",'Actual H2'!H132*Parameters!$C$28,IF(Control!$C$16="Medium (350 bar)",'Actual H2'!H132*Parameters!$C$27,IF(Control!$C$16="High (700 bar)",'Actual H2'!H132*Parameters!$C$26,0))))</f>
        <v>7.7207547169811335</v>
      </c>
      <c r="I132" s="12">
        <f>IF(Control!$C$16="None",Parameters!$C$29,IF(Control!$C$16="Low (100 bar)",'Actual H2'!I132*Parameters!$C$28,IF(Control!$C$16="Medium (350 bar)",'Actual H2'!I132*Parameters!$C$27,IF(Control!$C$16="High (700 bar)",'Actual H2'!I132*Parameters!$C$26,0))))</f>
        <v>3.5003773584905669</v>
      </c>
      <c r="J132" s="12">
        <f>IF(Control!$C$16="None",Parameters!$C$29,IF(Control!$C$16="Low (100 bar)",'Actual H2'!J132*Parameters!$C$28,IF(Control!$C$16="Medium (350 bar)",'Actual H2'!J132*Parameters!$C$27,IF(Control!$C$16="High (700 bar)",'Actual H2'!J132*Parameters!$C$26,0))))</f>
        <v>2.3864150943396227</v>
      </c>
      <c r="K132" s="12">
        <f>IF(Control!$C$16="None",Parameters!$C$29,IF(Control!$C$16="Low (100 bar)",'Actual H2'!K132*Parameters!$C$28,IF(Control!$C$16="Medium (350 bar)",'Actual H2'!K132*Parameters!$C$27,IF(Control!$C$16="High (700 bar)",'Actual H2'!K132*Parameters!$C$26,0))))</f>
        <v>5.2030188679245271</v>
      </c>
      <c r="L132" s="12">
        <f>IF(Control!$C$16="None",Parameters!$C$29,IF(Control!$C$16="Low (100 bar)",'Actual H2'!L132*Parameters!$C$28,IF(Control!$C$16="Medium (350 bar)",'Actual H2'!L132*Parameters!$C$27,IF(Control!$C$16="High (700 bar)",'Actual H2'!L132*Parameters!$C$26,0))))</f>
        <v>6.090566037735849</v>
      </c>
      <c r="M132" s="12">
        <f>IF(Control!$C$16="None",Parameters!$C$29,IF(Control!$C$16="Low (100 bar)",'Actual H2'!M132*Parameters!$C$28,IF(Control!$C$16="Medium (350 bar)",'Actual H2'!M132*Parameters!$C$27,IF(Control!$C$16="High (700 bar)",'Actual H2'!M132*Parameters!$C$26,0))))</f>
        <v>9.4596226415094335</v>
      </c>
      <c r="N132" s="12">
        <f>IF(Control!$C$16="None",Parameters!$C$29,IF(Control!$C$16="Low (100 bar)",'Actual H2'!N132*Parameters!$C$28,IF(Control!$C$16="Medium (350 bar)",'Actual H2'!N132*Parameters!$C$27,IF(Control!$C$16="High (700 bar)",'Actual H2'!N132*Parameters!$C$26,0))))</f>
        <v>11.415849056603774</v>
      </c>
      <c r="O132" s="12">
        <f>IF(Control!$C$16="None",Parameters!$C$29,IF(Control!$C$16="Low (100 bar)",'Actual H2'!O132*Parameters!$C$28,IF(Control!$C$16="Medium (350 bar)",'Actual H2'!O132*Parameters!$C$27,IF(Control!$C$16="High (700 bar)",'Actual H2'!O132*Parameters!$C$26,0))))</f>
        <v>10.111698113207549</v>
      </c>
      <c r="P132" s="12">
        <f>IF(Control!$C$16="None",Parameters!$C$29,IF(Control!$C$16="Low (100 bar)",'Actual H2'!P132*Parameters!$C$28,IF(Control!$C$16="Medium (350 bar)",'Actual H2'!P132*Parameters!$C$27,IF(Control!$C$16="High (700 bar)",'Actual H2'!P132*Parameters!$C$26,0))))</f>
        <v>8.2641509433962259</v>
      </c>
      <c r="Q132" s="12">
        <f>IF(Control!$C$16="None",Parameters!$C$29,IF(Control!$C$16="Low (100 bar)",'Actual H2'!Q132*Parameters!$C$28,IF(Control!$C$16="Medium (350 bar)",'Actual H2'!Q132*Parameters!$C$27,IF(Control!$C$16="High (700 bar)",'Actual H2'!Q132*Parameters!$C$26,0))))</f>
        <v>6.6339622641509433</v>
      </c>
      <c r="R132" s="12">
        <f>IF(Control!$C$16="None",Parameters!$C$29,IF(Control!$C$16="Low (100 bar)",'Actual H2'!R132*Parameters!$C$28,IF(Control!$C$16="Medium (350 bar)",'Actual H2'!R132*Parameters!$C$27,IF(Control!$C$16="High (700 bar)",'Actual H2'!R132*Parameters!$C$26,0))))</f>
        <v>4.7592452830188678</v>
      </c>
      <c r="S132" s="12">
        <f>IF(Control!$C$16="None",Parameters!$C$29,IF(Control!$C$16="Low (100 bar)",'Actual H2'!S132*Parameters!$C$28,IF(Control!$C$16="Medium (350 bar)",'Actual H2'!S132*Parameters!$C$27,IF(Control!$C$16="High (700 bar)",'Actual H2'!S132*Parameters!$C$26,0))))</f>
        <v>3.1290566037735852</v>
      </c>
      <c r="T132" s="12">
        <f>IF(Control!$C$16="None",Parameters!$C$29,IF(Control!$C$16="Low (100 bar)",'Actual H2'!T132*Parameters!$C$28,IF(Control!$C$16="Medium (350 bar)",'Actual H2'!T132*Parameters!$C$27,IF(Control!$C$16="High (700 bar)",'Actual H2'!T132*Parameters!$C$26,0))))</f>
        <v>2.3864150943396227</v>
      </c>
      <c r="U132" s="12">
        <f>IF(Control!$C$16="None",Parameters!$C$29,IF(Control!$C$16="Low (100 bar)",'Actual H2'!U132*Parameters!$C$28,IF(Control!$C$16="Medium (350 bar)",'Actual H2'!U132*Parameters!$C$27,IF(Control!$C$16="High (700 bar)",'Actual H2'!U132*Parameters!$C$26,0))))</f>
        <v>2.0150943396226415</v>
      </c>
      <c r="V132" s="12">
        <f>IF(Control!$C$16="None",Parameters!$C$29,IF(Control!$C$16="Low (100 bar)",'Actual H2'!V132*Parameters!$C$28,IF(Control!$C$16="Medium (350 bar)",'Actual H2'!V132*Parameters!$C$27,IF(Control!$C$16="High (700 bar)",'Actual H2'!V132*Parameters!$C$26,0))))</f>
        <v>2.3864150943396227</v>
      </c>
      <c r="W132" s="12">
        <f>IF(Control!$C$16="None",Parameters!$C$29,IF(Control!$C$16="Low (100 bar)",'Actual H2'!W132*Parameters!$C$28,IF(Control!$C$16="Medium (350 bar)",'Actual H2'!W132*Parameters!$C$27,IF(Control!$C$16="High (700 bar)",'Actual H2'!W132*Parameters!$C$26,0))))</f>
        <v>2.3864150943396227</v>
      </c>
      <c r="X132" s="12">
        <f>IF(Control!$C$16="None",Parameters!$C$29,IF(Control!$C$16="Low (100 bar)",'Actual H2'!X132*Parameters!$C$28,IF(Control!$C$16="Medium (350 bar)",'Actual H2'!X132*Parameters!$C$27,IF(Control!$C$16="High (700 bar)",'Actual H2'!X132*Parameters!$C$26,0))))</f>
        <v>2.3864150943396227</v>
      </c>
      <c r="Y132" s="12">
        <f>IF(Control!$C$16="None",Parameters!$C$29,IF(Control!$C$16="Low (100 bar)",'Actual H2'!Y132*Parameters!$C$28,IF(Control!$C$16="Medium (350 bar)",'Actual H2'!Y132*Parameters!$C$27,IF(Control!$C$16="High (700 bar)",'Actual H2'!Y132*Parameters!$C$26,0))))</f>
        <v>3.5003773584905669</v>
      </c>
      <c r="Z132" s="12">
        <f>IF(Control!$C$16="None",Parameters!$C$29,IF(Control!$C$16="Low (100 bar)",'Actual H2'!Z132*Parameters!$C$28,IF(Control!$C$16="Medium (350 bar)",'Actual H2'!Z132*Parameters!$C$27,IF(Control!$C$16="High (700 bar)",'Actual H2'!Z132*Parameters!$C$26,0))))</f>
        <v>5.2030188679245271</v>
      </c>
      <c r="AB132" s="7">
        <f t="shared" ref="AB132:AB195" si="2">SUM(C132:Z132)</f>
        <v>187.60754716981128</v>
      </c>
    </row>
    <row r="133" spans="2:28" x14ac:dyDescent="0.2">
      <c r="B133" s="6">
        <v>44327</v>
      </c>
      <c r="C133" s="12">
        <f>IF(Control!$C$16="None",Parameters!$C$29,IF(Control!$C$16="Low (100 bar)",'Actual H2'!C133*Parameters!$C$28,IF(Control!$C$16="Medium (350 bar)",'Actual H2'!C133*Parameters!$C$27,IF(Control!$C$16="High (700 bar)",'Actual H2'!C133*Parameters!$C$26,0))))</f>
        <v>5.6467924528301889</v>
      </c>
      <c r="D133" s="12">
        <f>IF(Control!$C$16="None",Parameters!$C$29,IF(Control!$C$16="Low (100 bar)",'Actual H2'!D133*Parameters!$C$28,IF(Control!$C$16="Medium (350 bar)",'Actual H2'!D133*Parameters!$C$27,IF(Control!$C$16="High (700 bar)",'Actual H2'!D133*Parameters!$C$26,0))))</f>
        <v>5.6467924528301889</v>
      </c>
      <c r="E133" s="12">
        <f>IF(Control!$C$16="None",Parameters!$C$29,IF(Control!$C$16="Low (100 bar)",'Actual H2'!E133*Parameters!$C$28,IF(Control!$C$16="Medium (350 bar)",'Actual H2'!E133*Parameters!$C$27,IF(Control!$C$16="High (700 bar)",'Actual H2'!E133*Parameters!$C$26,0))))</f>
        <v>6.6339622641509433</v>
      </c>
      <c r="F133" s="12">
        <f>IF(Control!$C$16="None",Parameters!$C$29,IF(Control!$C$16="Low (100 bar)",'Actual H2'!F133*Parameters!$C$28,IF(Control!$C$16="Medium (350 bar)",'Actual H2'!F133*Parameters!$C$27,IF(Control!$C$16="High (700 bar)",'Actual H2'!F133*Parameters!$C$26,0))))</f>
        <v>7.1773584905660375</v>
      </c>
      <c r="G133" s="12">
        <f>IF(Control!$C$16="None",Parameters!$C$29,IF(Control!$C$16="Low (100 bar)",'Actual H2'!G133*Parameters!$C$28,IF(Control!$C$16="Medium (350 bar)",'Actual H2'!G133*Parameters!$C$27,IF(Control!$C$16="High (700 bar)",'Actual H2'!G133*Parameters!$C$26,0))))</f>
        <v>8.2641509433962259</v>
      </c>
      <c r="H133" s="12">
        <f>IF(Control!$C$16="None",Parameters!$C$29,IF(Control!$C$16="Low (100 bar)",'Actual H2'!H133*Parameters!$C$28,IF(Control!$C$16="Medium (350 bar)",'Actual H2'!H133*Parameters!$C$27,IF(Control!$C$16="High (700 bar)",'Actual H2'!H133*Parameters!$C$26,0))))</f>
        <v>8.8075471698113201</v>
      </c>
      <c r="I133" s="12">
        <f>IF(Control!$C$16="None",Parameters!$C$29,IF(Control!$C$16="Low (100 bar)",'Actual H2'!I133*Parameters!$C$28,IF(Control!$C$16="Medium (350 bar)",'Actual H2'!I133*Parameters!$C$27,IF(Control!$C$16="High (700 bar)",'Actual H2'!I133*Parameters!$C$26,0))))</f>
        <v>6.6339622641509433</v>
      </c>
      <c r="J133" s="12">
        <f>IF(Control!$C$16="None",Parameters!$C$29,IF(Control!$C$16="Low (100 bar)",'Actual H2'!J133*Parameters!$C$28,IF(Control!$C$16="Medium (350 bar)",'Actual H2'!J133*Parameters!$C$27,IF(Control!$C$16="High (700 bar)",'Actual H2'!J133*Parameters!$C$26,0))))</f>
        <v>8.2641509433962259</v>
      </c>
      <c r="K133" s="12">
        <f>IF(Control!$C$16="None",Parameters!$C$29,IF(Control!$C$16="Low (100 bar)",'Actual H2'!K133*Parameters!$C$28,IF(Control!$C$16="Medium (350 bar)",'Actual H2'!K133*Parameters!$C$27,IF(Control!$C$16="High (700 bar)",'Actual H2'!K133*Parameters!$C$26,0))))</f>
        <v>16.854339622641511</v>
      </c>
      <c r="L133" s="12">
        <f>IF(Control!$C$16="None",Parameters!$C$29,IF(Control!$C$16="Low (100 bar)",'Actual H2'!L133*Parameters!$C$28,IF(Control!$C$16="Medium (350 bar)",'Actual H2'!L133*Parameters!$C$27,IF(Control!$C$16="High (700 bar)",'Actual H2'!L133*Parameters!$C$26,0))))</f>
        <v>34.116226415094346</v>
      </c>
      <c r="M133" s="12">
        <f>IF(Control!$C$16="None",Parameters!$C$29,IF(Control!$C$16="Low (100 bar)",'Actual H2'!M133*Parameters!$C$28,IF(Control!$C$16="Medium (350 bar)",'Actual H2'!M133*Parameters!$C$27,IF(Control!$C$16="High (700 bar)",'Actual H2'!M133*Parameters!$C$26,0))))</f>
        <v>40.809056603773584</v>
      </c>
      <c r="N133" s="12">
        <f>IF(Control!$C$16="None",Parameters!$C$29,IF(Control!$C$16="Low (100 bar)",'Actual H2'!N133*Parameters!$C$28,IF(Control!$C$16="Medium (350 bar)",'Actual H2'!N133*Parameters!$C$27,IF(Control!$C$16="High (700 bar)",'Actual H2'!N133*Parameters!$C$26,0))))</f>
        <v>41.261886792452835</v>
      </c>
      <c r="O133" s="12">
        <f>IF(Control!$C$16="None",Parameters!$C$29,IF(Control!$C$16="Low (100 bar)",'Actual H2'!O133*Parameters!$C$28,IF(Control!$C$16="Medium (350 bar)",'Actual H2'!O133*Parameters!$C$27,IF(Control!$C$16="High (700 bar)",'Actual H2'!O133*Parameters!$C$26,0))))</f>
        <v>41.261886792452835</v>
      </c>
      <c r="P133" s="12">
        <f>IF(Control!$C$16="None",Parameters!$C$29,IF(Control!$C$16="Low (100 bar)",'Actual H2'!P133*Parameters!$C$28,IF(Control!$C$16="Medium (350 bar)",'Actual H2'!P133*Parameters!$C$27,IF(Control!$C$16="High (700 bar)",'Actual H2'!P133*Parameters!$C$26,0))))</f>
        <v>41.261886792452835</v>
      </c>
      <c r="Q133" s="12">
        <f>IF(Control!$C$16="None",Parameters!$C$29,IF(Control!$C$16="Low (100 bar)",'Actual H2'!Q133*Parameters!$C$28,IF(Control!$C$16="Medium (350 bar)",'Actual H2'!Q133*Parameters!$C$27,IF(Control!$C$16="High (700 bar)",'Actual H2'!Q133*Parameters!$C$26,0))))</f>
        <v>35.846037735849059</v>
      </c>
      <c r="R133" s="12">
        <f>IF(Control!$C$16="None",Parameters!$C$29,IF(Control!$C$16="Low (100 bar)",'Actual H2'!R133*Parameters!$C$28,IF(Control!$C$16="Medium (350 bar)",'Actual H2'!R133*Parameters!$C$27,IF(Control!$C$16="High (700 bar)",'Actual H2'!R133*Parameters!$C$26,0))))</f>
        <v>25.168301886792456</v>
      </c>
      <c r="S133" s="12">
        <f>IF(Control!$C$16="None",Parameters!$C$29,IF(Control!$C$16="Low (100 bar)",'Actual H2'!S133*Parameters!$C$28,IF(Control!$C$16="Medium (350 bar)",'Actual H2'!S133*Parameters!$C$27,IF(Control!$C$16="High (700 bar)",'Actual H2'!S133*Parameters!$C$26,0))))</f>
        <v>13.616603773584908</v>
      </c>
      <c r="T133" s="12">
        <f>IF(Control!$C$16="None",Parameters!$C$29,IF(Control!$C$16="Low (100 bar)",'Actual H2'!T133*Parameters!$C$28,IF(Control!$C$16="Medium (350 bar)",'Actual H2'!T133*Parameters!$C$27,IF(Control!$C$16="High (700 bar)",'Actual H2'!T133*Parameters!$C$26,0))))</f>
        <v>6.090566037735849</v>
      </c>
      <c r="U133" s="12">
        <f>IF(Control!$C$16="None",Parameters!$C$29,IF(Control!$C$16="Low (100 bar)",'Actual H2'!U133*Parameters!$C$28,IF(Control!$C$16="Medium (350 bar)",'Actual H2'!U133*Parameters!$C$27,IF(Control!$C$16="High (700 bar)",'Actual H2'!U133*Parameters!$C$26,0))))</f>
        <v>1.7252830188679242</v>
      </c>
      <c r="V133" s="12">
        <f>IF(Control!$C$16="None",Parameters!$C$29,IF(Control!$C$16="Low (100 bar)",'Actual H2'!V133*Parameters!$C$28,IF(Control!$C$16="Medium (350 bar)",'Actual H2'!V133*Parameters!$C$27,IF(Control!$C$16="High (700 bar)",'Actual H2'!V133*Parameters!$C$26,0))))</f>
        <v>0</v>
      </c>
      <c r="W133" s="12">
        <f>IF(Control!$C$16="None",Parameters!$C$29,IF(Control!$C$16="Low (100 bar)",'Actual H2'!W133*Parameters!$C$28,IF(Control!$C$16="Medium (350 bar)",'Actual H2'!W133*Parameters!$C$27,IF(Control!$C$16="High (700 bar)",'Actual H2'!W133*Parameters!$C$26,0))))</f>
        <v>0.85584905660377353</v>
      </c>
      <c r="X133" s="12">
        <f>IF(Control!$C$16="None",Parameters!$C$29,IF(Control!$C$16="Low (100 bar)",'Actual H2'!X133*Parameters!$C$28,IF(Control!$C$16="Medium (350 bar)",'Actual H2'!X133*Parameters!$C$27,IF(Control!$C$16="High (700 bar)",'Actual H2'!X133*Parameters!$C$26,0))))</f>
        <v>3.1290566037735852</v>
      </c>
      <c r="Y133" s="12">
        <f>IF(Control!$C$16="None",Parameters!$C$29,IF(Control!$C$16="Low (100 bar)",'Actual H2'!Y133*Parameters!$C$28,IF(Control!$C$16="Medium (350 bar)",'Actual H2'!Y133*Parameters!$C$27,IF(Control!$C$16="High (700 bar)",'Actual H2'!Y133*Parameters!$C$26,0))))</f>
        <v>5.6467924528301889</v>
      </c>
      <c r="Z133" s="12">
        <f>IF(Control!$C$16="None",Parameters!$C$29,IF(Control!$C$16="Low (100 bar)",'Actual H2'!Z133*Parameters!$C$28,IF(Control!$C$16="Medium (350 bar)",'Actual H2'!Z133*Parameters!$C$27,IF(Control!$C$16="High (700 bar)",'Actual H2'!Z133*Parameters!$C$26,0))))</f>
        <v>7.7207547169811335</v>
      </c>
      <c r="AB133" s="7">
        <f t="shared" si="2"/>
        <v>372.43924528301886</v>
      </c>
    </row>
    <row r="134" spans="2:28" x14ac:dyDescent="0.2">
      <c r="B134" s="6">
        <v>44328</v>
      </c>
      <c r="C134" s="12">
        <f>IF(Control!$C$16="None",Parameters!$C$29,IF(Control!$C$16="Low (100 bar)",'Actual H2'!C134*Parameters!$C$28,IF(Control!$C$16="Medium (350 bar)",'Actual H2'!C134*Parameters!$C$27,IF(Control!$C$16="High (700 bar)",'Actual H2'!C134*Parameters!$C$26,0))))</f>
        <v>9.4596226415094335</v>
      </c>
      <c r="D134" s="12">
        <f>IF(Control!$C$16="None",Parameters!$C$29,IF(Control!$C$16="Low (100 bar)",'Actual H2'!D134*Parameters!$C$28,IF(Control!$C$16="Medium (350 bar)",'Actual H2'!D134*Parameters!$C$27,IF(Control!$C$16="High (700 bar)",'Actual H2'!D134*Parameters!$C$26,0))))</f>
        <v>10.111698113207549</v>
      </c>
      <c r="E134" s="12">
        <f>IF(Control!$C$16="None",Parameters!$C$29,IF(Control!$C$16="Low (100 bar)",'Actual H2'!E134*Parameters!$C$28,IF(Control!$C$16="Medium (350 bar)",'Actual H2'!E134*Parameters!$C$27,IF(Control!$C$16="High (700 bar)",'Actual H2'!E134*Parameters!$C$26,0))))</f>
        <v>10.763773584905662</v>
      </c>
      <c r="F134" s="12">
        <f>IF(Control!$C$16="None",Parameters!$C$29,IF(Control!$C$16="Low (100 bar)",'Actual H2'!F134*Parameters!$C$28,IF(Control!$C$16="Medium (350 bar)",'Actual H2'!F134*Parameters!$C$27,IF(Control!$C$16="High (700 bar)",'Actual H2'!F134*Parameters!$C$26,0))))</f>
        <v>12.067924528301885</v>
      </c>
      <c r="G134" s="12">
        <f>IF(Control!$C$16="None",Parameters!$C$29,IF(Control!$C$16="Low (100 bar)",'Actual H2'!G134*Parameters!$C$28,IF(Control!$C$16="Medium (350 bar)",'Actual H2'!G134*Parameters!$C$27,IF(Control!$C$16="High (700 bar)",'Actual H2'!G134*Parameters!$C$26,0))))</f>
        <v>12.842264150943397</v>
      </c>
      <c r="H134" s="12">
        <f>IF(Control!$C$16="None",Parameters!$C$29,IF(Control!$C$16="Low (100 bar)",'Actual H2'!H134*Parameters!$C$28,IF(Control!$C$16="Medium (350 bar)",'Actual H2'!H134*Parameters!$C$27,IF(Control!$C$16="High (700 bar)",'Actual H2'!H134*Parameters!$C$26,0))))</f>
        <v>13.616603773584908</v>
      </c>
      <c r="I134" s="12">
        <f>IF(Control!$C$16="None",Parameters!$C$29,IF(Control!$C$16="Low (100 bar)",'Actual H2'!I134*Parameters!$C$28,IF(Control!$C$16="Medium (350 bar)",'Actual H2'!I134*Parameters!$C$27,IF(Control!$C$16="High (700 bar)",'Actual H2'!I134*Parameters!$C$26,0))))</f>
        <v>13.616603773584908</v>
      </c>
      <c r="J134" s="12">
        <f>IF(Control!$C$16="None",Parameters!$C$29,IF(Control!$C$16="Low (100 bar)",'Actual H2'!J134*Parameters!$C$28,IF(Control!$C$16="Medium (350 bar)",'Actual H2'!J134*Parameters!$C$27,IF(Control!$C$16="High (700 bar)",'Actual H2'!J134*Parameters!$C$26,0))))</f>
        <v>14.390943396226419</v>
      </c>
      <c r="K134" s="12">
        <f>IF(Control!$C$16="None",Parameters!$C$29,IF(Control!$C$16="Low (100 bar)",'Actual H2'!K134*Parameters!$C$28,IF(Control!$C$16="Medium (350 bar)",'Actual H2'!K134*Parameters!$C$27,IF(Control!$C$16="High (700 bar)",'Actual H2'!K134*Parameters!$C$26,0))))</f>
        <v>21.554716981132074</v>
      </c>
      <c r="L134" s="12">
        <f>IF(Control!$C$16="None",Parameters!$C$29,IF(Control!$C$16="Low (100 bar)",'Actual H2'!L134*Parameters!$C$28,IF(Control!$C$16="Medium (350 bar)",'Actual H2'!L134*Parameters!$C$27,IF(Control!$C$16="High (700 bar)",'Actual H2'!L134*Parameters!$C$26,0))))</f>
        <v>35.139622641509433</v>
      </c>
      <c r="M134" s="12">
        <f>IF(Control!$C$16="None",Parameters!$C$29,IF(Control!$C$16="Low (100 bar)",'Actual H2'!M134*Parameters!$C$28,IF(Control!$C$16="Medium (350 bar)",'Actual H2'!M134*Parameters!$C$27,IF(Control!$C$16="High (700 bar)",'Actual H2'!M134*Parameters!$C$26,0))))</f>
        <v>45.518490566037741</v>
      </c>
      <c r="N134" s="12">
        <f>IF(Control!$C$16="None",Parameters!$C$29,IF(Control!$C$16="Low (100 bar)",'Actual H2'!N134*Parameters!$C$28,IF(Control!$C$16="Medium (350 bar)",'Actual H2'!N134*Parameters!$C$27,IF(Control!$C$16="High (700 bar)",'Actual H2'!N134*Parameters!$C$26,0))))</f>
        <v>52.437735849056594</v>
      </c>
      <c r="O134" s="12">
        <f>IF(Control!$C$16="None",Parameters!$C$29,IF(Control!$C$16="Low (100 bar)",'Actual H2'!O134*Parameters!$C$28,IF(Control!$C$16="Medium (350 bar)",'Actual H2'!O134*Parameters!$C$27,IF(Control!$C$16="High (700 bar)",'Actual H2'!O134*Parameters!$C$26,0))))</f>
        <v>53.334339622641515</v>
      </c>
      <c r="P134" s="12">
        <f>IF(Control!$C$16="None",Parameters!$C$29,IF(Control!$C$16="Low (100 bar)",'Actual H2'!P134*Parameters!$C$28,IF(Control!$C$16="Medium (350 bar)",'Actual H2'!P134*Parameters!$C$27,IF(Control!$C$16="High (700 bar)",'Actual H2'!P134*Parameters!$C$26,0))))</f>
        <v>54.701886792452825</v>
      </c>
      <c r="Q134" s="12">
        <f>IF(Control!$C$16="None",Parameters!$C$29,IF(Control!$C$16="Low (100 bar)",'Actual H2'!Q134*Parameters!$C$28,IF(Control!$C$16="Medium (350 bar)",'Actual H2'!Q134*Parameters!$C$27,IF(Control!$C$16="High (700 bar)",'Actual H2'!Q134*Parameters!$C$26,0))))</f>
        <v>54.701886792452825</v>
      </c>
      <c r="R134" s="12">
        <f>IF(Control!$C$16="None",Parameters!$C$29,IF(Control!$C$16="Low (100 bar)",'Actual H2'!R134*Parameters!$C$28,IF(Control!$C$16="Medium (350 bar)",'Actual H2'!R134*Parameters!$C$27,IF(Control!$C$16="High (700 bar)",'Actual H2'!R134*Parameters!$C$26,0))))</f>
        <v>53.334339622641515</v>
      </c>
      <c r="S134" s="12">
        <f>IF(Control!$C$16="None",Parameters!$C$29,IF(Control!$C$16="Low (100 bar)",'Actual H2'!S134*Parameters!$C$28,IF(Control!$C$16="Medium (350 bar)",'Actual H2'!S134*Parameters!$C$27,IF(Control!$C$16="High (700 bar)",'Actual H2'!S134*Parameters!$C$26,0))))</f>
        <v>53.166792452830187</v>
      </c>
      <c r="T134" s="12">
        <f>IF(Control!$C$16="None",Parameters!$C$29,IF(Control!$C$16="Low (100 bar)",'Actual H2'!T134*Parameters!$C$28,IF(Control!$C$16="Medium (350 bar)",'Actual H2'!T134*Parameters!$C$27,IF(Control!$C$16="High (700 bar)",'Actual H2'!T134*Parameters!$C$26,0))))</f>
        <v>50.341132075471691</v>
      </c>
      <c r="U134" s="12">
        <f>IF(Control!$C$16="None",Parameters!$C$29,IF(Control!$C$16="Low (100 bar)",'Actual H2'!U134*Parameters!$C$28,IF(Control!$C$16="Medium (350 bar)",'Actual H2'!U134*Parameters!$C$27,IF(Control!$C$16="High (700 bar)",'Actual H2'!U134*Parameters!$C$26,0))))</f>
        <v>45.971320754716984</v>
      </c>
      <c r="V134" s="12">
        <f>IF(Control!$C$16="None",Parameters!$C$29,IF(Control!$C$16="Low (100 bar)",'Actual H2'!V134*Parameters!$C$28,IF(Control!$C$16="Medium (350 bar)",'Actual H2'!V134*Parameters!$C$27,IF(Control!$C$16="High (700 bar)",'Actual H2'!V134*Parameters!$C$26,0))))</f>
        <v>45.518490566037741</v>
      </c>
      <c r="W134" s="12">
        <f>IF(Control!$C$16="None",Parameters!$C$29,IF(Control!$C$16="Low (100 bar)",'Actual H2'!W134*Parameters!$C$28,IF(Control!$C$16="Medium (350 bar)",'Actual H2'!W134*Parameters!$C$27,IF(Control!$C$16="High (700 bar)",'Actual H2'!W134*Parameters!$C$26,0))))</f>
        <v>41.261886792452835</v>
      </c>
      <c r="X134" s="12">
        <f>IF(Control!$C$16="None",Parameters!$C$29,IF(Control!$C$16="Low (100 bar)",'Actual H2'!X134*Parameters!$C$28,IF(Control!$C$16="Medium (350 bar)",'Actual H2'!X134*Parameters!$C$27,IF(Control!$C$16="High (700 bar)",'Actual H2'!X134*Parameters!$C$26,0))))</f>
        <v>41.261886792452835</v>
      </c>
      <c r="Y134" s="12">
        <f>IF(Control!$C$16="None",Parameters!$C$29,IF(Control!$C$16="Low (100 bar)",'Actual H2'!Y134*Parameters!$C$28,IF(Control!$C$16="Medium (350 bar)",'Actual H2'!Y134*Parameters!$C$27,IF(Control!$C$16="High (700 bar)",'Actual H2'!Y134*Parameters!$C$26,0))))</f>
        <v>41.261886792452835</v>
      </c>
      <c r="Z134" s="12">
        <f>IF(Control!$C$16="None",Parameters!$C$29,IF(Control!$C$16="Low (100 bar)",'Actual H2'!Z134*Parameters!$C$28,IF(Control!$C$16="Medium (350 bar)",'Actual H2'!Z134*Parameters!$C$27,IF(Control!$C$16="High (700 bar)",'Actual H2'!Z134*Parameters!$C$26,0))))</f>
        <v>41.261886792452835</v>
      </c>
      <c r="AB134" s="7">
        <f t="shared" si="2"/>
        <v>827.63773584905664</v>
      </c>
    </row>
    <row r="135" spans="2:28" x14ac:dyDescent="0.2">
      <c r="B135" s="6">
        <v>44329</v>
      </c>
      <c r="C135" s="12">
        <f>IF(Control!$C$16="None",Parameters!$C$29,IF(Control!$C$16="Low (100 bar)",'Actual H2'!C135*Parameters!$C$28,IF(Control!$C$16="Medium (350 bar)",'Actual H2'!C135*Parameters!$C$27,IF(Control!$C$16="High (700 bar)",'Actual H2'!C135*Parameters!$C$26,0))))</f>
        <v>40.102641509433965</v>
      </c>
      <c r="D135" s="12">
        <f>IF(Control!$C$16="None",Parameters!$C$29,IF(Control!$C$16="Low (100 bar)",'Actual H2'!D135*Parameters!$C$28,IF(Control!$C$16="Medium (350 bar)",'Actual H2'!D135*Parameters!$C$27,IF(Control!$C$16="High (700 bar)",'Actual H2'!D135*Parameters!$C$26,0))))</f>
        <v>35.846037735849059</v>
      </c>
      <c r="E135" s="12">
        <f>IF(Control!$C$16="None",Parameters!$C$29,IF(Control!$C$16="Low (100 bar)",'Actual H2'!E135*Parameters!$C$28,IF(Control!$C$16="Medium (350 bar)",'Actual H2'!E135*Parameters!$C$27,IF(Control!$C$16="High (700 bar)",'Actual H2'!E135*Parameters!$C$26,0))))</f>
        <v>31.698113207547166</v>
      </c>
      <c r="F135" s="12">
        <f>IF(Control!$C$16="None",Parameters!$C$29,IF(Control!$C$16="Low (100 bar)",'Actual H2'!F135*Parameters!$C$28,IF(Control!$C$16="Medium (350 bar)",'Actual H2'!F135*Parameters!$C$27,IF(Control!$C$16="High (700 bar)",'Actual H2'!F135*Parameters!$C$26,0))))</f>
        <v>29.334339622641508</v>
      </c>
      <c r="G135" s="12">
        <f>IF(Control!$C$16="None",Parameters!$C$29,IF(Control!$C$16="Low (100 bar)",'Actual H2'!G135*Parameters!$C$28,IF(Control!$C$16="Medium (350 bar)",'Actual H2'!G135*Parameters!$C$27,IF(Control!$C$16="High (700 bar)",'Actual H2'!G135*Parameters!$C$26,0))))</f>
        <v>28.156981132075465</v>
      </c>
      <c r="H135" s="12">
        <f>IF(Control!$C$16="None",Parameters!$C$29,IF(Control!$C$16="Low (100 bar)",'Actual H2'!H135*Parameters!$C$28,IF(Control!$C$16="Medium (350 bar)",'Actual H2'!H135*Parameters!$C$27,IF(Control!$C$16="High (700 bar)",'Actual H2'!H135*Parameters!$C$26,0))))</f>
        <v>26.916226415094343</v>
      </c>
      <c r="I135" s="12">
        <f>IF(Control!$C$16="None",Parameters!$C$29,IF(Control!$C$16="Low (100 bar)",'Actual H2'!I135*Parameters!$C$28,IF(Control!$C$16="Medium (350 bar)",'Actual H2'!I135*Parameters!$C$27,IF(Control!$C$16="High (700 bar)",'Actual H2'!I135*Parameters!$C$26,0))))</f>
        <v>26.916226415094343</v>
      </c>
      <c r="J135" s="12">
        <f>IF(Control!$C$16="None",Parameters!$C$29,IF(Control!$C$16="Low (100 bar)",'Actual H2'!J135*Parameters!$C$28,IF(Control!$C$16="Medium (350 bar)",'Actual H2'!J135*Parameters!$C$27,IF(Control!$C$16="High (700 bar)",'Actual H2'!J135*Parameters!$C$26,0))))</f>
        <v>26.916226415094343</v>
      </c>
      <c r="K135" s="12">
        <f>IF(Control!$C$16="None",Parameters!$C$29,IF(Control!$C$16="Low (100 bar)",'Actual H2'!K135*Parameters!$C$28,IF(Control!$C$16="Medium (350 bar)",'Actual H2'!K135*Parameters!$C$27,IF(Control!$C$16="High (700 bar)",'Actual H2'!K135*Parameters!$C$26,0))))</f>
        <v>26.916226415094343</v>
      </c>
      <c r="L135" s="12">
        <f>IF(Control!$C$16="None",Parameters!$C$29,IF(Control!$C$16="Low (100 bar)",'Actual H2'!L135*Parameters!$C$28,IF(Control!$C$16="Medium (350 bar)",'Actual H2'!L135*Parameters!$C$27,IF(Control!$C$16="High (700 bar)",'Actual H2'!L135*Parameters!$C$26,0))))</f>
        <v>26.916226415094343</v>
      </c>
      <c r="M135" s="12">
        <f>IF(Control!$C$16="None",Parameters!$C$29,IF(Control!$C$16="Low (100 bar)",'Actual H2'!M135*Parameters!$C$28,IF(Control!$C$16="Medium (350 bar)",'Actual H2'!M135*Parameters!$C$27,IF(Control!$C$16="High (700 bar)",'Actual H2'!M135*Parameters!$C$26,0))))</f>
        <v>26.916226415094343</v>
      </c>
      <c r="N135" s="12">
        <f>IF(Control!$C$16="None",Parameters!$C$29,IF(Control!$C$16="Low (100 bar)",'Actual H2'!N135*Parameters!$C$28,IF(Control!$C$16="Medium (350 bar)",'Actual H2'!N135*Parameters!$C$27,IF(Control!$C$16="High (700 bar)",'Actual H2'!N135*Parameters!$C$26,0))))</f>
        <v>25.168301886792456</v>
      </c>
      <c r="O135" s="12">
        <f>IF(Control!$C$16="None",Parameters!$C$29,IF(Control!$C$16="Low (100 bar)",'Actual H2'!O135*Parameters!$C$28,IF(Control!$C$16="Medium (350 bar)",'Actual H2'!O135*Parameters!$C$27,IF(Control!$C$16="High (700 bar)",'Actual H2'!O135*Parameters!$C$26,0))))</f>
        <v>21.554716981132074</v>
      </c>
      <c r="P135" s="12">
        <f>IF(Control!$C$16="None",Parameters!$C$29,IF(Control!$C$16="Low (100 bar)",'Actual H2'!P135*Parameters!$C$28,IF(Control!$C$16="Medium (350 bar)",'Actual H2'!P135*Parameters!$C$27,IF(Control!$C$16="High (700 bar)",'Actual H2'!P135*Parameters!$C$26,0))))</f>
        <v>18.683773584905659</v>
      </c>
      <c r="Q135" s="12">
        <f>IF(Control!$C$16="None",Parameters!$C$29,IF(Control!$C$16="Low (100 bar)",'Actual H2'!Q135*Parameters!$C$28,IF(Control!$C$16="Medium (350 bar)",'Actual H2'!Q135*Parameters!$C$27,IF(Control!$C$16="High (700 bar)",'Actual H2'!Q135*Parameters!$C$26,0))))</f>
        <v>15.939622641509436</v>
      </c>
      <c r="R135" s="12">
        <f>IF(Control!$C$16="None",Parameters!$C$29,IF(Control!$C$16="Low (100 bar)",'Actual H2'!R135*Parameters!$C$28,IF(Control!$C$16="Medium (350 bar)",'Actual H2'!R135*Parameters!$C$27,IF(Control!$C$16="High (700 bar)",'Actual H2'!R135*Parameters!$C$26,0))))</f>
        <v>12.842264150943397</v>
      </c>
      <c r="S135" s="12">
        <f>IF(Control!$C$16="None",Parameters!$C$29,IF(Control!$C$16="Low (100 bar)",'Actual H2'!S135*Parameters!$C$28,IF(Control!$C$16="Medium (350 bar)",'Actual H2'!S135*Parameters!$C$27,IF(Control!$C$16="High (700 bar)",'Actual H2'!S135*Parameters!$C$26,0))))</f>
        <v>10.763773584905662</v>
      </c>
      <c r="T135" s="12">
        <f>IF(Control!$C$16="None",Parameters!$C$29,IF(Control!$C$16="Low (100 bar)",'Actual H2'!T135*Parameters!$C$28,IF(Control!$C$16="Medium (350 bar)",'Actual H2'!T135*Parameters!$C$27,IF(Control!$C$16="High (700 bar)",'Actual H2'!T135*Parameters!$C$26,0))))</f>
        <v>8.2641509433962259</v>
      </c>
      <c r="U135" s="12">
        <f>IF(Control!$C$16="None",Parameters!$C$29,IF(Control!$C$16="Low (100 bar)",'Actual H2'!U135*Parameters!$C$28,IF(Control!$C$16="Medium (350 bar)",'Actual H2'!U135*Parameters!$C$27,IF(Control!$C$16="High (700 bar)",'Actual H2'!U135*Parameters!$C$26,0))))</f>
        <v>6.090566037735849</v>
      </c>
      <c r="V135" s="12">
        <f>IF(Control!$C$16="None",Parameters!$C$29,IF(Control!$C$16="Low (100 bar)",'Actual H2'!V135*Parameters!$C$28,IF(Control!$C$16="Medium (350 bar)",'Actual H2'!V135*Parameters!$C$27,IF(Control!$C$16="High (700 bar)",'Actual H2'!V135*Parameters!$C$26,0))))</f>
        <v>4.7592452830188678</v>
      </c>
      <c r="W135" s="12">
        <f>IF(Control!$C$16="None",Parameters!$C$29,IF(Control!$C$16="Low (100 bar)",'Actual H2'!W135*Parameters!$C$28,IF(Control!$C$16="Medium (350 bar)",'Actual H2'!W135*Parameters!$C$27,IF(Control!$C$16="High (700 bar)",'Actual H2'!W135*Parameters!$C$26,0))))</f>
        <v>3.8716981132075476</v>
      </c>
      <c r="X135" s="12">
        <f>IF(Control!$C$16="None",Parameters!$C$29,IF(Control!$C$16="Low (100 bar)",'Actual H2'!X135*Parameters!$C$28,IF(Control!$C$16="Medium (350 bar)",'Actual H2'!X135*Parameters!$C$27,IF(Control!$C$16="High (700 bar)",'Actual H2'!X135*Parameters!$C$26,0))))</f>
        <v>2.757735849056604</v>
      </c>
      <c r="Y135" s="12">
        <f>IF(Control!$C$16="None",Parameters!$C$29,IF(Control!$C$16="Low (100 bar)",'Actual H2'!Y135*Parameters!$C$28,IF(Control!$C$16="Medium (350 bar)",'Actual H2'!Y135*Parameters!$C$27,IF(Control!$C$16="High (700 bar)",'Actual H2'!Y135*Parameters!$C$26,0))))</f>
        <v>2.0150943396226415</v>
      </c>
      <c r="Z135" s="12">
        <f>IF(Control!$C$16="None",Parameters!$C$29,IF(Control!$C$16="Low (100 bar)",'Actual H2'!Z135*Parameters!$C$28,IF(Control!$C$16="Medium (350 bar)",'Actual H2'!Z135*Parameters!$C$27,IF(Control!$C$16="High (700 bar)",'Actual H2'!Z135*Parameters!$C$26,0))))</f>
        <v>1.4354716981132074</v>
      </c>
      <c r="AB135" s="7">
        <f t="shared" si="2"/>
        <v>460.78188679245278</v>
      </c>
    </row>
    <row r="136" spans="2:28" x14ac:dyDescent="0.2">
      <c r="B136" s="6">
        <v>44330</v>
      </c>
      <c r="C136" s="12">
        <f>IF(Control!$C$16="None",Parameters!$C$29,IF(Control!$C$16="Low (100 bar)",'Actual H2'!C136*Parameters!$C$28,IF(Control!$C$16="Medium (350 bar)",'Actual H2'!C136*Parameters!$C$27,IF(Control!$C$16="High (700 bar)",'Actual H2'!C136*Parameters!$C$26,0))))</f>
        <v>2.0150943396226415</v>
      </c>
      <c r="D136" s="12">
        <f>IF(Control!$C$16="None",Parameters!$C$29,IF(Control!$C$16="Low (100 bar)",'Actual H2'!D136*Parameters!$C$28,IF(Control!$C$16="Medium (350 bar)",'Actual H2'!D136*Parameters!$C$27,IF(Control!$C$16="High (700 bar)",'Actual H2'!D136*Parameters!$C$26,0))))</f>
        <v>3.1290566037735852</v>
      </c>
      <c r="E136" s="12">
        <f>IF(Control!$C$16="None",Parameters!$C$29,IF(Control!$C$16="Low (100 bar)",'Actual H2'!E136*Parameters!$C$28,IF(Control!$C$16="Medium (350 bar)",'Actual H2'!E136*Parameters!$C$27,IF(Control!$C$16="High (700 bar)",'Actual H2'!E136*Parameters!$C$26,0))))</f>
        <v>4.7592452830188678</v>
      </c>
      <c r="F136" s="12">
        <f>IF(Control!$C$16="None",Parameters!$C$29,IF(Control!$C$16="Low (100 bar)",'Actual H2'!F136*Parameters!$C$28,IF(Control!$C$16="Medium (350 bar)",'Actual H2'!F136*Parameters!$C$27,IF(Control!$C$16="High (700 bar)",'Actual H2'!F136*Parameters!$C$26,0))))</f>
        <v>6.090566037735849</v>
      </c>
      <c r="G136" s="12">
        <f>IF(Control!$C$16="None",Parameters!$C$29,IF(Control!$C$16="Low (100 bar)",'Actual H2'!G136*Parameters!$C$28,IF(Control!$C$16="Medium (350 bar)",'Actual H2'!G136*Parameters!$C$27,IF(Control!$C$16="High (700 bar)",'Actual H2'!G136*Parameters!$C$26,0))))</f>
        <v>6.6339622641509433</v>
      </c>
      <c r="H136" s="12">
        <f>IF(Control!$C$16="None",Parameters!$C$29,IF(Control!$C$16="Low (100 bar)",'Actual H2'!H136*Parameters!$C$28,IF(Control!$C$16="Medium (350 bar)",'Actual H2'!H136*Parameters!$C$27,IF(Control!$C$16="High (700 bar)",'Actual H2'!H136*Parameters!$C$26,0))))</f>
        <v>6.6339622641509433</v>
      </c>
      <c r="I136" s="12">
        <f>IF(Control!$C$16="None",Parameters!$C$29,IF(Control!$C$16="Low (100 bar)",'Actual H2'!I136*Parameters!$C$28,IF(Control!$C$16="Medium (350 bar)",'Actual H2'!I136*Parameters!$C$27,IF(Control!$C$16="High (700 bar)",'Actual H2'!I136*Parameters!$C$26,0))))</f>
        <v>5.2030188679245271</v>
      </c>
      <c r="J136" s="12">
        <f>IF(Control!$C$16="None",Parameters!$C$29,IF(Control!$C$16="Low (100 bar)",'Actual H2'!J136*Parameters!$C$28,IF(Control!$C$16="Medium (350 bar)",'Actual H2'!J136*Parameters!$C$27,IF(Control!$C$16="High (700 bar)",'Actual H2'!J136*Parameters!$C$26,0))))</f>
        <v>4.3154716981132077</v>
      </c>
      <c r="K136" s="12">
        <f>IF(Control!$C$16="None",Parameters!$C$29,IF(Control!$C$16="Low (100 bar)",'Actual H2'!K136*Parameters!$C$28,IF(Control!$C$16="Medium (350 bar)",'Actual H2'!K136*Parameters!$C$27,IF(Control!$C$16="High (700 bar)",'Actual H2'!K136*Parameters!$C$26,0))))</f>
        <v>4.3154716981132077</v>
      </c>
      <c r="L136" s="12">
        <f>IF(Control!$C$16="None",Parameters!$C$29,IF(Control!$C$16="Low (100 bar)",'Actual H2'!L136*Parameters!$C$28,IF(Control!$C$16="Medium (350 bar)",'Actual H2'!L136*Parameters!$C$27,IF(Control!$C$16="High (700 bar)",'Actual H2'!L136*Parameters!$C$26,0))))</f>
        <v>3.8716981132075476</v>
      </c>
      <c r="M136" s="12">
        <f>IF(Control!$C$16="None",Parameters!$C$29,IF(Control!$C$16="Low (100 bar)",'Actual H2'!M136*Parameters!$C$28,IF(Control!$C$16="Medium (350 bar)",'Actual H2'!M136*Parameters!$C$27,IF(Control!$C$16="High (700 bar)",'Actual H2'!M136*Parameters!$C$26,0))))</f>
        <v>3.1290566037735852</v>
      </c>
      <c r="N136" s="12">
        <f>IF(Control!$C$16="None",Parameters!$C$29,IF(Control!$C$16="Low (100 bar)",'Actual H2'!N136*Parameters!$C$28,IF(Control!$C$16="Medium (350 bar)",'Actual H2'!N136*Parameters!$C$27,IF(Control!$C$16="High (700 bar)",'Actual H2'!N136*Parameters!$C$26,0))))</f>
        <v>2.0150943396226415</v>
      </c>
      <c r="O136" s="12">
        <f>IF(Control!$C$16="None",Parameters!$C$29,IF(Control!$C$16="Low (100 bar)",'Actual H2'!O136*Parameters!$C$28,IF(Control!$C$16="Medium (350 bar)",'Actual H2'!O136*Parameters!$C$27,IF(Control!$C$16="High (700 bar)",'Actual H2'!O136*Parameters!$C$26,0))))</f>
        <v>1.7252830188679242</v>
      </c>
      <c r="P136" s="12">
        <f>IF(Control!$C$16="None",Parameters!$C$29,IF(Control!$C$16="Low (100 bar)",'Actual H2'!P136*Parameters!$C$28,IF(Control!$C$16="Medium (350 bar)",'Actual H2'!P136*Parameters!$C$27,IF(Control!$C$16="High (700 bar)",'Actual H2'!P136*Parameters!$C$26,0))))</f>
        <v>1.4354716981132074</v>
      </c>
      <c r="Q136" s="12">
        <f>IF(Control!$C$16="None",Parameters!$C$29,IF(Control!$C$16="Low (100 bar)",'Actual H2'!Q136*Parameters!$C$28,IF(Control!$C$16="Medium (350 bar)",'Actual H2'!Q136*Parameters!$C$27,IF(Control!$C$16="High (700 bar)",'Actual H2'!Q136*Parameters!$C$26,0))))</f>
        <v>1.7252830188679242</v>
      </c>
      <c r="R136" s="12">
        <f>IF(Control!$C$16="None",Parameters!$C$29,IF(Control!$C$16="Low (100 bar)",'Actual H2'!R136*Parameters!$C$28,IF(Control!$C$16="Medium (350 bar)",'Actual H2'!R136*Parameters!$C$27,IF(Control!$C$16="High (700 bar)",'Actual H2'!R136*Parameters!$C$26,0))))</f>
        <v>3.1290566037735852</v>
      </c>
      <c r="S136" s="12">
        <f>IF(Control!$C$16="None",Parameters!$C$29,IF(Control!$C$16="Low (100 bar)",'Actual H2'!S136*Parameters!$C$28,IF(Control!$C$16="Medium (350 bar)",'Actual H2'!S136*Parameters!$C$27,IF(Control!$C$16="High (700 bar)",'Actual H2'!S136*Parameters!$C$26,0))))</f>
        <v>4.7592452830188678</v>
      </c>
      <c r="T136" s="12">
        <f>IF(Control!$C$16="None",Parameters!$C$29,IF(Control!$C$16="Low (100 bar)",'Actual H2'!T136*Parameters!$C$28,IF(Control!$C$16="Medium (350 bar)",'Actual H2'!T136*Parameters!$C$27,IF(Control!$C$16="High (700 bar)",'Actual H2'!T136*Parameters!$C$26,0))))</f>
        <v>6.6339622641509433</v>
      </c>
      <c r="U136" s="12">
        <f>IF(Control!$C$16="None",Parameters!$C$29,IF(Control!$C$16="Low (100 bar)",'Actual H2'!U136*Parameters!$C$28,IF(Control!$C$16="Medium (350 bar)",'Actual H2'!U136*Parameters!$C$27,IF(Control!$C$16="High (700 bar)",'Actual H2'!U136*Parameters!$C$26,0))))</f>
        <v>7.1773584905660375</v>
      </c>
      <c r="V136" s="12">
        <f>IF(Control!$C$16="None",Parameters!$C$29,IF(Control!$C$16="Low (100 bar)",'Actual H2'!V136*Parameters!$C$28,IF(Control!$C$16="Medium (350 bar)",'Actual H2'!V136*Parameters!$C$27,IF(Control!$C$16="High (700 bar)",'Actual H2'!V136*Parameters!$C$26,0))))</f>
        <v>4.7592452830188678</v>
      </c>
      <c r="W136" s="12">
        <f>IF(Control!$C$16="None",Parameters!$C$29,IF(Control!$C$16="Low (100 bar)",'Actual H2'!W136*Parameters!$C$28,IF(Control!$C$16="Medium (350 bar)",'Actual H2'!W136*Parameters!$C$27,IF(Control!$C$16="High (700 bar)",'Actual H2'!W136*Parameters!$C$26,0))))</f>
        <v>2.0150943396226415</v>
      </c>
      <c r="X136" s="12">
        <f>IF(Control!$C$16="None",Parameters!$C$29,IF(Control!$C$16="Low (100 bar)",'Actual H2'!X136*Parameters!$C$28,IF(Control!$C$16="Medium (350 bar)",'Actual H2'!X136*Parameters!$C$27,IF(Control!$C$16="High (700 bar)",'Actual H2'!X136*Parameters!$C$26,0))))</f>
        <v>0</v>
      </c>
      <c r="Y136" s="12">
        <f>IF(Control!$C$16="None",Parameters!$C$29,IF(Control!$C$16="Low (100 bar)",'Actual H2'!Y136*Parameters!$C$28,IF(Control!$C$16="Medium (350 bar)",'Actual H2'!Y136*Parameters!$C$27,IF(Control!$C$16="High (700 bar)",'Actual H2'!Y136*Parameters!$C$26,0))))</f>
        <v>0</v>
      </c>
      <c r="Z136" s="12">
        <f>IF(Control!$C$16="None",Parameters!$C$29,IF(Control!$C$16="Low (100 bar)",'Actual H2'!Z136*Parameters!$C$28,IF(Control!$C$16="Medium (350 bar)",'Actual H2'!Z136*Parameters!$C$27,IF(Control!$C$16="High (700 bar)",'Actual H2'!Z136*Parameters!$C$26,0))))</f>
        <v>0</v>
      </c>
      <c r="AB136" s="7">
        <f t="shared" si="2"/>
        <v>85.471698113207538</v>
      </c>
    </row>
    <row r="137" spans="2:28" x14ac:dyDescent="0.2">
      <c r="B137" s="6">
        <v>44331</v>
      </c>
      <c r="C137" s="12">
        <f>IF(Control!$C$16="None",Parameters!$C$29,IF(Control!$C$16="Low (100 bar)",'Actual H2'!C137*Parameters!$C$28,IF(Control!$C$16="Medium (350 bar)",'Actual H2'!C137*Parameters!$C$27,IF(Control!$C$16="High (700 bar)",'Actual H2'!C137*Parameters!$C$26,0))))</f>
        <v>0</v>
      </c>
      <c r="D137" s="12">
        <f>IF(Control!$C$16="None",Parameters!$C$29,IF(Control!$C$16="Low (100 bar)",'Actual H2'!D137*Parameters!$C$28,IF(Control!$C$16="Medium (350 bar)",'Actual H2'!D137*Parameters!$C$27,IF(Control!$C$16="High (700 bar)",'Actual H2'!D137*Parameters!$C$26,0))))</f>
        <v>0</v>
      </c>
      <c r="E137" s="12">
        <f>IF(Control!$C$16="None",Parameters!$C$29,IF(Control!$C$16="Low (100 bar)",'Actual H2'!E137*Parameters!$C$28,IF(Control!$C$16="Medium (350 bar)",'Actual H2'!E137*Parameters!$C$27,IF(Control!$C$16="High (700 bar)",'Actual H2'!E137*Parameters!$C$26,0))))</f>
        <v>0</v>
      </c>
      <c r="F137" s="12">
        <f>IF(Control!$C$16="None",Parameters!$C$29,IF(Control!$C$16="Low (100 bar)",'Actual H2'!F137*Parameters!$C$28,IF(Control!$C$16="Medium (350 bar)",'Actual H2'!F137*Parameters!$C$27,IF(Control!$C$16="High (700 bar)",'Actual H2'!F137*Parameters!$C$26,0))))</f>
        <v>0</v>
      </c>
      <c r="G137" s="12">
        <f>IF(Control!$C$16="None",Parameters!$C$29,IF(Control!$C$16="Low (100 bar)",'Actual H2'!G137*Parameters!$C$28,IF(Control!$C$16="Medium (350 bar)",'Actual H2'!G137*Parameters!$C$27,IF(Control!$C$16="High (700 bar)",'Actual H2'!G137*Parameters!$C$26,0))))</f>
        <v>0</v>
      </c>
      <c r="H137" s="12">
        <f>IF(Control!$C$16="None",Parameters!$C$29,IF(Control!$C$16="Low (100 bar)",'Actual H2'!H137*Parameters!$C$28,IF(Control!$C$16="Medium (350 bar)",'Actual H2'!H137*Parameters!$C$27,IF(Control!$C$16="High (700 bar)",'Actual H2'!H137*Parameters!$C$26,0))))</f>
        <v>0</v>
      </c>
      <c r="I137" s="12">
        <f>IF(Control!$C$16="None",Parameters!$C$29,IF(Control!$C$16="Low (100 bar)",'Actual H2'!I137*Parameters!$C$28,IF(Control!$C$16="Medium (350 bar)",'Actual H2'!I137*Parameters!$C$27,IF(Control!$C$16="High (700 bar)",'Actual H2'!I137*Parameters!$C$26,0))))</f>
        <v>0</v>
      </c>
      <c r="J137" s="12">
        <f>IF(Control!$C$16="None",Parameters!$C$29,IF(Control!$C$16="Low (100 bar)",'Actual H2'!J137*Parameters!$C$28,IF(Control!$C$16="Medium (350 bar)",'Actual H2'!J137*Parameters!$C$27,IF(Control!$C$16="High (700 bar)",'Actual H2'!J137*Parameters!$C$26,0))))</f>
        <v>0</v>
      </c>
      <c r="K137" s="12">
        <f>IF(Control!$C$16="None",Parameters!$C$29,IF(Control!$C$16="Low (100 bar)",'Actual H2'!K137*Parameters!$C$28,IF(Control!$C$16="Medium (350 bar)",'Actual H2'!K137*Parameters!$C$27,IF(Control!$C$16="High (700 bar)",'Actual H2'!K137*Parameters!$C$26,0))))</f>
        <v>0</v>
      </c>
      <c r="L137" s="12">
        <f>IF(Control!$C$16="None",Parameters!$C$29,IF(Control!$C$16="Low (100 bar)",'Actual H2'!L137*Parameters!$C$28,IF(Control!$C$16="Medium (350 bar)",'Actual H2'!L137*Parameters!$C$27,IF(Control!$C$16="High (700 bar)",'Actual H2'!L137*Parameters!$C$26,0))))</f>
        <v>0</v>
      </c>
      <c r="M137" s="12">
        <f>IF(Control!$C$16="None",Parameters!$C$29,IF(Control!$C$16="Low (100 bar)",'Actual H2'!M137*Parameters!$C$28,IF(Control!$C$16="Medium (350 bar)",'Actual H2'!M137*Parameters!$C$27,IF(Control!$C$16="High (700 bar)",'Actual H2'!M137*Parameters!$C$26,0))))</f>
        <v>0</v>
      </c>
      <c r="N137" s="12">
        <f>IF(Control!$C$16="None",Parameters!$C$29,IF(Control!$C$16="Low (100 bar)",'Actual H2'!N137*Parameters!$C$28,IF(Control!$C$16="Medium (350 bar)",'Actual H2'!N137*Parameters!$C$27,IF(Control!$C$16="High (700 bar)",'Actual H2'!N137*Parameters!$C$26,0))))</f>
        <v>0</v>
      </c>
      <c r="O137" s="12">
        <f>IF(Control!$C$16="None",Parameters!$C$29,IF(Control!$C$16="Low (100 bar)",'Actual H2'!O137*Parameters!$C$28,IF(Control!$C$16="Medium (350 bar)",'Actual H2'!O137*Parameters!$C$27,IF(Control!$C$16="High (700 bar)",'Actual H2'!O137*Parameters!$C$26,0))))</f>
        <v>0</v>
      </c>
      <c r="P137" s="12">
        <f>IF(Control!$C$16="None",Parameters!$C$29,IF(Control!$C$16="Low (100 bar)",'Actual H2'!P137*Parameters!$C$28,IF(Control!$C$16="Medium (350 bar)",'Actual H2'!P137*Parameters!$C$27,IF(Control!$C$16="High (700 bar)",'Actual H2'!P137*Parameters!$C$26,0))))</f>
        <v>0</v>
      </c>
      <c r="Q137" s="12">
        <f>IF(Control!$C$16="None",Parameters!$C$29,IF(Control!$C$16="Low (100 bar)",'Actual H2'!Q137*Parameters!$C$28,IF(Control!$C$16="Medium (350 bar)",'Actual H2'!Q137*Parameters!$C$27,IF(Control!$C$16="High (700 bar)",'Actual H2'!Q137*Parameters!$C$26,0))))</f>
        <v>0</v>
      </c>
      <c r="R137" s="12">
        <f>IF(Control!$C$16="None",Parameters!$C$29,IF(Control!$C$16="Low (100 bar)",'Actual H2'!R137*Parameters!$C$28,IF(Control!$C$16="Medium (350 bar)",'Actual H2'!R137*Parameters!$C$27,IF(Control!$C$16="High (700 bar)",'Actual H2'!R137*Parameters!$C$26,0))))</f>
        <v>0.5660377358490567</v>
      </c>
      <c r="S137" s="12">
        <f>IF(Control!$C$16="None",Parameters!$C$29,IF(Control!$C$16="Low (100 bar)",'Actual H2'!S137*Parameters!$C$28,IF(Control!$C$16="Medium (350 bar)",'Actual H2'!S137*Parameters!$C$27,IF(Control!$C$16="High (700 bar)",'Actual H2'!S137*Parameters!$C$26,0))))</f>
        <v>1.1456603773584904</v>
      </c>
      <c r="T137" s="12">
        <f>IF(Control!$C$16="None",Parameters!$C$29,IF(Control!$C$16="Low (100 bar)",'Actual H2'!T137*Parameters!$C$28,IF(Control!$C$16="Medium (350 bar)",'Actual H2'!T137*Parameters!$C$27,IF(Control!$C$16="High (700 bar)",'Actual H2'!T137*Parameters!$C$26,0))))</f>
        <v>1.7252830188679242</v>
      </c>
      <c r="U137" s="12">
        <f>IF(Control!$C$16="None",Parameters!$C$29,IF(Control!$C$16="Low (100 bar)",'Actual H2'!U137*Parameters!$C$28,IF(Control!$C$16="Medium (350 bar)",'Actual H2'!U137*Parameters!$C$27,IF(Control!$C$16="High (700 bar)",'Actual H2'!U137*Parameters!$C$26,0))))</f>
        <v>1.7252830188679242</v>
      </c>
      <c r="V137" s="12">
        <f>IF(Control!$C$16="None",Parameters!$C$29,IF(Control!$C$16="Low (100 bar)",'Actual H2'!V137*Parameters!$C$28,IF(Control!$C$16="Medium (350 bar)",'Actual H2'!V137*Parameters!$C$27,IF(Control!$C$16="High (700 bar)",'Actual H2'!V137*Parameters!$C$26,0))))</f>
        <v>0.85584905660377353</v>
      </c>
      <c r="W137" s="12">
        <f>IF(Control!$C$16="None",Parameters!$C$29,IF(Control!$C$16="Low (100 bar)",'Actual H2'!W137*Parameters!$C$28,IF(Control!$C$16="Medium (350 bar)",'Actual H2'!W137*Parameters!$C$27,IF(Control!$C$16="High (700 bar)",'Actual H2'!W137*Parameters!$C$26,0))))</f>
        <v>0</v>
      </c>
      <c r="X137" s="12">
        <f>IF(Control!$C$16="None",Parameters!$C$29,IF(Control!$C$16="Low (100 bar)",'Actual H2'!X137*Parameters!$C$28,IF(Control!$C$16="Medium (350 bar)",'Actual H2'!X137*Parameters!$C$27,IF(Control!$C$16="High (700 bar)",'Actual H2'!X137*Parameters!$C$26,0))))</f>
        <v>0</v>
      </c>
      <c r="Y137" s="12">
        <f>IF(Control!$C$16="None",Parameters!$C$29,IF(Control!$C$16="Low (100 bar)",'Actual H2'!Y137*Parameters!$C$28,IF(Control!$C$16="Medium (350 bar)",'Actual H2'!Y137*Parameters!$C$27,IF(Control!$C$16="High (700 bar)",'Actual H2'!Y137*Parameters!$C$26,0))))</f>
        <v>0</v>
      </c>
      <c r="Z137" s="12">
        <f>IF(Control!$C$16="None",Parameters!$C$29,IF(Control!$C$16="Low (100 bar)",'Actual H2'!Z137*Parameters!$C$28,IF(Control!$C$16="Medium (350 bar)",'Actual H2'!Z137*Parameters!$C$27,IF(Control!$C$16="High (700 bar)",'Actual H2'!Z137*Parameters!$C$26,0))))</f>
        <v>0</v>
      </c>
      <c r="AB137" s="7">
        <f t="shared" si="2"/>
        <v>6.0181132075471684</v>
      </c>
    </row>
    <row r="138" spans="2:28" x14ac:dyDescent="0.2">
      <c r="B138" s="6">
        <v>44332</v>
      </c>
      <c r="C138" s="12">
        <f>IF(Control!$C$16="None",Parameters!$C$29,IF(Control!$C$16="Low (100 bar)",'Actual H2'!C138*Parameters!$C$28,IF(Control!$C$16="Medium (350 bar)",'Actual H2'!C138*Parameters!$C$27,IF(Control!$C$16="High (700 bar)",'Actual H2'!C138*Parameters!$C$26,0))))</f>
        <v>0</v>
      </c>
      <c r="D138" s="12">
        <f>IF(Control!$C$16="None",Parameters!$C$29,IF(Control!$C$16="Low (100 bar)",'Actual H2'!D138*Parameters!$C$28,IF(Control!$C$16="Medium (350 bar)",'Actual H2'!D138*Parameters!$C$27,IF(Control!$C$16="High (700 bar)",'Actual H2'!D138*Parameters!$C$26,0))))</f>
        <v>0</v>
      </c>
      <c r="E138" s="12">
        <f>IF(Control!$C$16="None",Parameters!$C$29,IF(Control!$C$16="Low (100 bar)",'Actual H2'!E138*Parameters!$C$28,IF(Control!$C$16="Medium (350 bar)",'Actual H2'!E138*Parameters!$C$27,IF(Control!$C$16="High (700 bar)",'Actual H2'!E138*Parameters!$C$26,0))))</f>
        <v>0</v>
      </c>
      <c r="F138" s="12">
        <f>IF(Control!$C$16="None",Parameters!$C$29,IF(Control!$C$16="Low (100 bar)",'Actual H2'!F138*Parameters!$C$28,IF(Control!$C$16="Medium (350 bar)",'Actual H2'!F138*Parameters!$C$27,IF(Control!$C$16="High (700 bar)",'Actual H2'!F138*Parameters!$C$26,0))))</f>
        <v>0</v>
      </c>
      <c r="G138" s="12">
        <f>IF(Control!$C$16="None",Parameters!$C$29,IF(Control!$C$16="Low (100 bar)",'Actual H2'!G138*Parameters!$C$28,IF(Control!$C$16="Medium (350 bar)",'Actual H2'!G138*Parameters!$C$27,IF(Control!$C$16="High (700 bar)",'Actual H2'!G138*Parameters!$C$26,0))))</f>
        <v>0</v>
      </c>
      <c r="H138" s="12">
        <f>IF(Control!$C$16="None",Parameters!$C$29,IF(Control!$C$16="Low (100 bar)",'Actual H2'!H138*Parameters!$C$28,IF(Control!$C$16="Medium (350 bar)",'Actual H2'!H138*Parameters!$C$27,IF(Control!$C$16="High (700 bar)",'Actual H2'!H138*Parameters!$C$26,0))))</f>
        <v>0</v>
      </c>
      <c r="I138" s="12">
        <f>IF(Control!$C$16="None",Parameters!$C$29,IF(Control!$C$16="Low (100 bar)",'Actual H2'!I138*Parameters!$C$28,IF(Control!$C$16="Medium (350 bar)",'Actual H2'!I138*Parameters!$C$27,IF(Control!$C$16="High (700 bar)",'Actual H2'!I138*Parameters!$C$26,0))))</f>
        <v>0</v>
      </c>
      <c r="J138" s="12">
        <f>IF(Control!$C$16="None",Parameters!$C$29,IF(Control!$C$16="Low (100 bar)",'Actual H2'!J138*Parameters!$C$28,IF(Control!$C$16="Medium (350 bar)",'Actual H2'!J138*Parameters!$C$27,IF(Control!$C$16="High (700 bar)",'Actual H2'!J138*Parameters!$C$26,0))))</f>
        <v>0</v>
      </c>
      <c r="K138" s="12">
        <f>IF(Control!$C$16="None",Parameters!$C$29,IF(Control!$C$16="Low (100 bar)",'Actual H2'!K138*Parameters!$C$28,IF(Control!$C$16="Medium (350 bar)",'Actual H2'!K138*Parameters!$C$27,IF(Control!$C$16="High (700 bar)",'Actual H2'!K138*Parameters!$C$26,0))))</f>
        <v>0</v>
      </c>
      <c r="L138" s="12">
        <f>IF(Control!$C$16="None",Parameters!$C$29,IF(Control!$C$16="Low (100 bar)",'Actual H2'!L138*Parameters!$C$28,IF(Control!$C$16="Medium (350 bar)",'Actual H2'!L138*Parameters!$C$27,IF(Control!$C$16="High (700 bar)",'Actual H2'!L138*Parameters!$C$26,0))))</f>
        <v>0</v>
      </c>
      <c r="M138" s="12">
        <f>IF(Control!$C$16="None",Parameters!$C$29,IF(Control!$C$16="Low (100 bar)",'Actual H2'!M138*Parameters!$C$28,IF(Control!$C$16="Medium (350 bar)",'Actual H2'!M138*Parameters!$C$27,IF(Control!$C$16="High (700 bar)",'Actual H2'!M138*Parameters!$C$26,0))))</f>
        <v>0</v>
      </c>
      <c r="N138" s="12">
        <f>IF(Control!$C$16="None",Parameters!$C$29,IF(Control!$C$16="Low (100 bar)",'Actual H2'!N138*Parameters!$C$28,IF(Control!$C$16="Medium (350 bar)",'Actual H2'!N138*Parameters!$C$27,IF(Control!$C$16="High (700 bar)",'Actual H2'!N138*Parameters!$C$26,0))))</f>
        <v>0</v>
      </c>
      <c r="O138" s="12">
        <f>IF(Control!$C$16="None",Parameters!$C$29,IF(Control!$C$16="Low (100 bar)",'Actual H2'!O138*Parameters!$C$28,IF(Control!$C$16="Medium (350 bar)",'Actual H2'!O138*Parameters!$C$27,IF(Control!$C$16="High (700 bar)",'Actual H2'!O138*Parameters!$C$26,0))))</f>
        <v>0</v>
      </c>
      <c r="P138" s="12">
        <f>IF(Control!$C$16="None",Parameters!$C$29,IF(Control!$C$16="Low (100 bar)",'Actual H2'!P138*Parameters!$C$28,IF(Control!$C$16="Medium (350 bar)",'Actual H2'!P138*Parameters!$C$27,IF(Control!$C$16="High (700 bar)",'Actual H2'!P138*Parameters!$C$26,0))))</f>
        <v>0</v>
      </c>
      <c r="Q138" s="12">
        <f>IF(Control!$C$16="None",Parameters!$C$29,IF(Control!$C$16="Low (100 bar)",'Actual H2'!Q138*Parameters!$C$28,IF(Control!$C$16="Medium (350 bar)",'Actual H2'!Q138*Parameters!$C$27,IF(Control!$C$16="High (700 bar)",'Actual H2'!Q138*Parameters!$C$26,0))))</f>
        <v>0</v>
      </c>
      <c r="R138" s="12">
        <f>IF(Control!$C$16="None",Parameters!$C$29,IF(Control!$C$16="Low (100 bar)",'Actual H2'!R138*Parameters!$C$28,IF(Control!$C$16="Medium (350 bar)",'Actual H2'!R138*Parameters!$C$27,IF(Control!$C$16="High (700 bar)",'Actual H2'!R138*Parameters!$C$26,0))))</f>
        <v>1.1456603773584904</v>
      </c>
      <c r="S138" s="12">
        <f>IF(Control!$C$16="None",Parameters!$C$29,IF(Control!$C$16="Low (100 bar)",'Actual H2'!S138*Parameters!$C$28,IF(Control!$C$16="Medium (350 bar)",'Actual H2'!S138*Parameters!$C$27,IF(Control!$C$16="High (700 bar)",'Actual H2'!S138*Parameters!$C$26,0))))</f>
        <v>3.1290566037735852</v>
      </c>
      <c r="T138" s="12">
        <f>IF(Control!$C$16="None",Parameters!$C$29,IF(Control!$C$16="Low (100 bar)",'Actual H2'!T138*Parameters!$C$28,IF(Control!$C$16="Medium (350 bar)",'Actual H2'!T138*Parameters!$C$27,IF(Control!$C$16="High (700 bar)",'Actual H2'!T138*Parameters!$C$26,0))))</f>
        <v>5.6467924528301889</v>
      </c>
      <c r="U138" s="12">
        <f>IF(Control!$C$16="None",Parameters!$C$29,IF(Control!$C$16="Low (100 bar)",'Actual H2'!U138*Parameters!$C$28,IF(Control!$C$16="Medium (350 bar)",'Actual H2'!U138*Parameters!$C$27,IF(Control!$C$16="High (700 bar)",'Actual H2'!U138*Parameters!$C$26,0))))</f>
        <v>7.1773584905660375</v>
      </c>
      <c r="V138" s="12">
        <f>IF(Control!$C$16="None",Parameters!$C$29,IF(Control!$C$16="Low (100 bar)",'Actual H2'!V138*Parameters!$C$28,IF(Control!$C$16="Medium (350 bar)",'Actual H2'!V138*Parameters!$C$27,IF(Control!$C$16="High (700 bar)",'Actual H2'!V138*Parameters!$C$26,0))))</f>
        <v>8.2641509433962259</v>
      </c>
      <c r="W138" s="12">
        <f>IF(Control!$C$16="None",Parameters!$C$29,IF(Control!$C$16="Low (100 bar)",'Actual H2'!W138*Parameters!$C$28,IF(Control!$C$16="Medium (350 bar)",'Actual H2'!W138*Parameters!$C$27,IF(Control!$C$16="High (700 bar)",'Actual H2'!W138*Parameters!$C$26,0))))</f>
        <v>8.2641509433962259</v>
      </c>
      <c r="X138" s="12">
        <f>IF(Control!$C$16="None",Parameters!$C$29,IF(Control!$C$16="Low (100 bar)",'Actual H2'!X138*Parameters!$C$28,IF(Control!$C$16="Medium (350 bar)",'Actual H2'!X138*Parameters!$C$27,IF(Control!$C$16="High (700 bar)",'Actual H2'!X138*Parameters!$C$26,0))))</f>
        <v>6.6339622641509433</v>
      </c>
      <c r="Y138" s="12">
        <f>IF(Control!$C$16="None",Parameters!$C$29,IF(Control!$C$16="Low (100 bar)",'Actual H2'!Y138*Parameters!$C$28,IF(Control!$C$16="Medium (350 bar)",'Actual H2'!Y138*Parameters!$C$27,IF(Control!$C$16="High (700 bar)",'Actual H2'!Y138*Parameters!$C$26,0))))</f>
        <v>4.7592452830188678</v>
      </c>
      <c r="Z138" s="12">
        <f>IF(Control!$C$16="None",Parameters!$C$29,IF(Control!$C$16="Low (100 bar)",'Actual H2'!Z138*Parameters!$C$28,IF(Control!$C$16="Medium (350 bar)",'Actual H2'!Z138*Parameters!$C$27,IF(Control!$C$16="High (700 bar)",'Actual H2'!Z138*Parameters!$C$26,0))))</f>
        <v>2.3864150943396227</v>
      </c>
      <c r="AB138" s="7">
        <f t="shared" si="2"/>
        <v>47.406792452830189</v>
      </c>
    </row>
    <row r="139" spans="2:28" x14ac:dyDescent="0.2">
      <c r="B139" s="6">
        <v>44333</v>
      </c>
      <c r="C139" s="12">
        <f>IF(Control!$C$16="None",Parameters!$C$29,IF(Control!$C$16="Low (100 bar)",'Actual H2'!C139*Parameters!$C$28,IF(Control!$C$16="Medium (350 bar)",'Actual H2'!C139*Parameters!$C$27,IF(Control!$C$16="High (700 bar)",'Actual H2'!C139*Parameters!$C$26,0))))</f>
        <v>0</v>
      </c>
      <c r="D139" s="12">
        <f>IF(Control!$C$16="None",Parameters!$C$29,IF(Control!$C$16="Low (100 bar)",'Actual H2'!D139*Parameters!$C$28,IF(Control!$C$16="Medium (350 bar)",'Actual H2'!D139*Parameters!$C$27,IF(Control!$C$16="High (700 bar)",'Actual H2'!D139*Parameters!$C$26,0))))</f>
        <v>0</v>
      </c>
      <c r="E139" s="12">
        <f>IF(Control!$C$16="None",Parameters!$C$29,IF(Control!$C$16="Low (100 bar)",'Actual H2'!E139*Parameters!$C$28,IF(Control!$C$16="Medium (350 bar)",'Actual H2'!E139*Parameters!$C$27,IF(Control!$C$16="High (700 bar)",'Actual H2'!E139*Parameters!$C$26,0))))</f>
        <v>0</v>
      </c>
      <c r="F139" s="12">
        <f>IF(Control!$C$16="None",Parameters!$C$29,IF(Control!$C$16="Low (100 bar)",'Actual H2'!F139*Parameters!$C$28,IF(Control!$C$16="Medium (350 bar)",'Actual H2'!F139*Parameters!$C$27,IF(Control!$C$16="High (700 bar)",'Actual H2'!F139*Parameters!$C$26,0))))</f>
        <v>0</v>
      </c>
      <c r="G139" s="12">
        <f>IF(Control!$C$16="None",Parameters!$C$29,IF(Control!$C$16="Low (100 bar)",'Actual H2'!G139*Parameters!$C$28,IF(Control!$C$16="Medium (350 bar)",'Actual H2'!G139*Parameters!$C$27,IF(Control!$C$16="High (700 bar)",'Actual H2'!G139*Parameters!$C$26,0))))</f>
        <v>0</v>
      </c>
      <c r="H139" s="12">
        <f>IF(Control!$C$16="None",Parameters!$C$29,IF(Control!$C$16="Low (100 bar)",'Actual H2'!H139*Parameters!$C$28,IF(Control!$C$16="Medium (350 bar)",'Actual H2'!H139*Parameters!$C$27,IF(Control!$C$16="High (700 bar)",'Actual H2'!H139*Parameters!$C$26,0))))</f>
        <v>0</v>
      </c>
      <c r="I139" s="12">
        <f>IF(Control!$C$16="None",Parameters!$C$29,IF(Control!$C$16="Low (100 bar)",'Actual H2'!I139*Parameters!$C$28,IF(Control!$C$16="Medium (350 bar)",'Actual H2'!I139*Parameters!$C$27,IF(Control!$C$16="High (700 bar)",'Actual H2'!I139*Parameters!$C$26,0))))</f>
        <v>0</v>
      </c>
      <c r="J139" s="12">
        <f>IF(Control!$C$16="None",Parameters!$C$29,IF(Control!$C$16="Low (100 bar)",'Actual H2'!J139*Parameters!$C$28,IF(Control!$C$16="Medium (350 bar)",'Actual H2'!J139*Parameters!$C$27,IF(Control!$C$16="High (700 bar)",'Actual H2'!J139*Parameters!$C$26,0))))</f>
        <v>0</v>
      </c>
      <c r="K139" s="12">
        <f>IF(Control!$C$16="None",Parameters!$C$29,IF(Control!$C$16="Low (100 bar)",'Actual H2'!K139*Parameters!$C$28,IF(Control!$C$16="Medium (350 bar)",'Actual H2'!K139*Parameters!$C$27,IF(Control!$C$16="High (700 bar)",'Actual H2'!K139*Parameters!$C$26,0))))</f>
        <v>0</v>
      </c>
      <c r="L139" s="12">
        <f>IF(Control!$C$16="None",Parameters!$C$29,IF(Control!$C$16="Low (100 bar)",'Actual H2'!L139*Parameters!$C$28,IF(Control!$C$16="Medium (350 bar)",'Actual H2'!L139*Parameters!$C$27,IF(Control!$C$16="High (700 bar)",'Actual H2'!L139*Parameters!$C$26,0))))</f>
        <v>0</v>
      </c>
      <c r="M139" s="12">
        <f>IF(Control!$C$16="None",Parameters!$C$29,IF(Control!$C$16="Low (100 bar)",'Actual H2'!M139*Parameters!$C$28,IF(Control!$C$16="Medium (350 bar)",'Actual H2'!M139*Parameters!$C$27,IF(Control!$C$16="High (700 bar)",'Actual H2'!M139*Parameters!$C$26,0))))</f>
        <v>0</v>
      </c>
      <c r="N139" s="12">
        <f>IF(Control!$C$16="None",Parameters!$C$29,IF(Control!$C$16="Low (100 bar)",'Actual H2'!N139*Parameters!$C$28,IF(Control!$C$16="Medium (350 bar)",'Actual H2'!N139*Parameters!$C$27,IF(Control!$C$16="High (700 bar)",'Actual H2'!N139*Parameters!$C$26,0))))</f>
        <v>0</v>
      </c>
      <c r="O139" s="12">
        <f>IF(Control!$C$16="None",Parameters!$C$29,IF(Control!$C$16="Low (100 bar)",'Actual H2'!O139*Parameters!$C$28,IF(Control!$C$16="Medium (350 bar)",'Actual H2'!O139*Parameters!$C$27,IF(Control!$C$16="High (700 bar)",'Actual H2'!O139*Parameters!$C$26,0))))</f>
        <v>0</v>
      </c>
      <c r="P139" s="12">
        <f>IF(Control!$C$16="None",Parameters!$C$29,IF(Control!$C$16="Low (100 bar)",'Actual H2'!P139*Parameters!$C$28,IF(Control!$C$16="Medium (350 bar)",'Actual H2'!P139*Parameters!$C$27,IF(Control!$C$16="High (700 bar)",'Actual H2'!P139*Parameters!$C$26,0))))</f>
        <v>0</v>
      </c>
      <c r="Q139" s="12">
        <f>IF(Control!$C$16="None",Parameters!$C$29,IF(Control!$C$16="Low (100 bar)",'Actual H2'!Q139*Parameters!$C$28,IF(Control!$C$16="Medium (350 bar)",'Actual H2'!Q139*Parameters!$C$27,IF(Control!$C$16="High (700 bar)",'Actual H2'!Q139*Parameters!$C$26,0))))</f>
        <v>0</v>
      </c>
      <c r="R139" s="12">
        <f>IF(Control!$C$16="None",Parameters!$C$29,IF(Control!$C$16="Low (100 bar)",'Actual H2'!R139*Parameters!$C$28,IF(Control!$C$16="Medium (350 bar)",'Actual H2'!R139*Parameters!$C$27,IF(Control!$C$16="High (700 bar)",'Actual H2'!R139*Parameters!$C$26,0))))</f>
        <v>0</v>
      </c>
      <c r="S139" s="12">
        <f>IF(Control!$C$16="None",Parameters!$C$29,IF(Control!$C$16="Low (100 bar)",'Actual H2'!S139*Parameters!$C$28,IF(Control!$C$16="Medium (350 bar)",'Actual H2'!S139*Parameters!$C$27,IF(Control!$C$16="High (700 bar)",'Actual H2'!S139*Parameters!$C$26,0))))</f>
        <v>0</v>
      </c>
      <c r="T139" s="12">
        <f>IF(Control!$C$16="None",Parameters!$C$29,IF(Control!$C$16="Low (100 bar)",'Actual H2'!T139*Parameters!$C$28,IF(Control!$C$16="Medium (350 bar)",'Actual H2'!T139*Parameters!$C$27,IF(Control!$C$16="High (700 bar)",'Actual H2'!T139*Parameters!$C$26,0))))</f>
        <v>0</v>
      </c>
      <c r="U139" s="12">
        <f>IF(Control!$C$16="None",Parameters!$C$29,IF(Control!$C$16="Low (100 bar)",'Actual H2'!U139*Parameters!$C$28,IF(Control!$C$16="Medium (350 bar)",'Actual H2'!U139*Parameters!$C$27,IF(Control!$C$16="High (700 bar)",'Actual H2'!U139*Parameters!$C$26,0))))</f>
        <v>0.85584905660377353</v>
      </c>
      <c r="V139" s="12">
        <f>IF(Control!$C$16="None",Parameters!$C$29,IF(Control!$C$16="Low (100 bar)",'Actual H2'!V139*Parameters!$C$28,IF(Control!$C$16="Medium (350 bar)",'Actual H2'!V139*Parameters!$C$27,IF(Control!$C$16="High (700 bar)",'Actual H2'!V139*Parameters!$C$26,0))))</f>
        <v>0.85584905660377353</v>
      </c>
      <c r="W139" s="12">
        <f>IF(Control!$C$16="None",Parameters!$C$29,IF(Control!$C$16="Low (100 bar)",'Actual H2'!W139*Parameters!$C$28,IF(Control!$C$16="Medium (350 bar)",'Actual H2'!W139*Parameters!$C$27,IF(Control!$C$16="High (700 bar)",'Actual H2'!W139*Parameters!$C$26,0))))</f>
        <v>0</v>
      </c>
      <c r="X139" s="12">
        <f>IF(Control!$C$16="None",Parameters!$C$29,IF(Control!$C$16="Low (100 bar)",'Actual H2'!X139*Parameters!$C$28,IF(Control!$C$16="Medium (350 bar)",'Actual H2'!X139*Parameters!$C$27,IF(Control!$C$16="High (700 bar)",'Actual H2'!X139*Parameters!$C$26,0))))</f>
        <v>0</v>
      </c>
      <c r="Y139" s="12">
        <f>IF(Control!$C$16="None",Parameters!$C$29,IF(Control!$C$16="Low (100 bar)",'Actual H2'!Y139*Parameters!$C$28,IF(Control!$C$16="Medium (350 bar)",'Actual H2'!Y139*Parameters!$C$27,IF(Control!$C$16="High (700 bar)",'Actual H2'!Y139*Parameters!$C$26,0))))</f>
        <v>0</v>
      </c>
      <c r="Z139" s="12">
        <f>IF(Control!$C$16="None",Parameters!$C$29,IF(Control!$C$16="Low (100 bar)",'Actual H2'!Z139*Parameters!$C$28,IF(Control!$C$16="Medium (350 bar)",'Actual H2'!Z139*Parameters!$C$27,IF(Control!$C$16="High (700 bar)",'Actual H2'!Z139*Parameters!$C$26,0))))</f>
        <v>0</v>
      </c>
      <c r="AB139" s="7">
        <f t="shared" si="2"/>
        <v>1.7116981132075471</v>
      </c>
    </row>
    <row r="140" spans="2:28" x14ac:dyDescent="0.2">
      <c r="B140" s="6">
        <v>44334</v>
      </c>
      <c r="C140" s="12">
        <f>IF(Control!$C$16="None",Parameters!$C$29,IF(Control!$C$16="Low (100 bar)",'Actual H2'!C140*Parameters!$C$28,IF(Control!$C$16="Medium (350 bar)",'Actual H2'!C140*Parameters!$C$27,IF(Control!$C$16="High (700 bar)",'Actual H2'!C140*Parameters!$C$26,0))))</f>
        <v>1.1456603773584904</v>
      </c>
      <c r="D140" s="12">
        <f>IF(Control!$C$16="None",Parameters!$C$29,IF(Control!$C$16="Low (100 bar)",'Actual H2'!D140*Parameters!$C$28,IF(Control!$C$16="Medium (350 bar)",'Actual H2'!D140*Parameters!$C$27,IF(Control!$C$16="High (700 bar)",'Actual H2'!D140*Parameters!$C$26,0))))</f>
        <v>3.5003773584905669</v>
      </c>
      <c r="E140" s="12">
        <f>IF(Control!$C$16="None",Parameters!$C$29,IF(Control!$C$16="Low (100 bar)",'Actual H2'!E140*Parameters!$C$28,IF(Control!$C$16="Medium (350 bar)",'Actual H2'!E140*Parameters!$C$27,IF(Control!$C$16="High (700 bar)",'Actual H2'!E140*Parameters!$C$26,0))))</f>
        <v>6.090566037735849</v>
      </c>
      <c r="F140" s="12">
        <f>IF(Control!$C$16="None",Parameters!$C$29,IF(Control!$C$16="Low (100 bar)",'Actual H2'!F140*Parameters!$C$28,IF(Control!$C$16="Medium (350 bar)",'Actual H2'!F140*Parameters!$C$27,IF(Control!$C$16="High (700 bar)",'Actual H2'!F140*Parameters!$C$26,0))))</f>
        <v>7.7207547169811335</v>
      </c>
      <c r="G140" s="12">
        <f>IF(Control!$C$16="None",Parameters!$C$29,IF(Control!$C$16="Low (100 bar)",'Actual H2'!G140*Parameters!$C$28,IF(Control!$C$16="Medium (350 bar)",'Actual H2'!G140*Parameters!$C$27,IF(Control!$C$16="High (700 bar)",'Actual H2'!G140*Parameters!$C$26,0))))</f>
        <v>7.1773584905660375</v>
      </c>
      <c r="H140" s="12">
        <f>IF(Control!$C$16="None",Parameters!$C$29,IF(Control!$C$16="Low (100 bar)",'Actual H2'!H140*Parameters!$C$28,IF(Control!$C$16="Medium (350 bar)",'Actual H2'!H140*Parameters!$C$27,IF(Control!$C$16="High (700 bar)",'Actual H2'!H140*Parameters!$C$26,0))))</f>
        <v>5.2030188679245271</v>
      </c>
      <c r="I140" s="12">
        <f>IF(Control!$C$16="None",Parameters!$C$29,IF(Control!$C$16="Low (100 bar)",'Actual H2'!I140*Parameters!$C$28,IF(Control!$C$16="Medium (350 bar)",'Actual H2'!I140*Parameters!$C$27,IF(Control!$C$16="High (700 bar)",'Actual H2'!I140*Parameters!$C$26,0))))</f>
        <v>3.5003773584905669</v>
      </c>
      <c r="J140" s="12">
        <f>IF(Control!$C$16="None",Parameters!$C$29,IF(Control!$C$16="Low (100 bar)",'Actual H2'!J140*Parameters!$C$28,IF(Control!$C$16="Medium (350 bar)",'Actual H2'!J140*Parameters!$C$27,IF(Control!$C$16="High (700 bar)",'Actual H2'!J140*Parameters!$C$26,0))))</f>
        <v>2.757735849056604</v>
      </c>
      <c r="K140" s="12">
        <f>IF(Control!$C$16="None",Parameters!$C$29,IF(Control!$C$16="Low (100 bar)",'Actual H2'!K140*Parameters!$C$28,IF(Control!$C$16="Medium (350 bar)",'Actual H2'!K140*Parameters!$C$27,IF(Control!$C$16="High (700 bar)",'Actual H2'!K140*Parameters!$C$26,0))))</f>
        <v>2.0150943396226415</v>
      </c>
      <c r="L140" s="12">
        <f>IF(Control!$C$16="None",Parameters!$C$29,IF(Control!$C$16="Low (100 bar)",'Actual H2'!L140*Parameters!$C$28,IF(Control!$C$16="Medium (350 bar)",'Actual H2'!L140*Parameters!$C$27,IF(Control!$C$16="High (700 bar)",'Actual H2'!L140*Parameters!$C$26,0))))</f>
        <v>1.4354716981132074</v>
      </c>
      <c r="M140" s="12">
        <f>IF(Control!$C$16="None",Parameters!$C$29,IF(Control!$C$16="Low (100 bar)",'Actual H2'!M140*Parameters!$C$28,IF(Control!$C$16="Medium (350 bar)",'Actual H2'!M140*Parameters!$C$27,IF(Control!$C$16="High (700 bar)",'Actual H2'!M140*Parameters!$C$26,0))))</f>
        <v>1.1456603773584904</v>
      </c>
      <c r="N140" s="12">
        <f>IF(Control!$C$16="None",Parameters!$C$29,IF(Control!$C$16="Low (100 bar)",'Actual H2'!N140*Parameters!$C$28,IF(Control!$C$16="Medium (350 bar)",'Actual H2'!N140*Parameters!$C$27,IF(Control!$C$16="High (700 bar)",'Actual H2'!N140*Parameters!$C$26,0))))</f>
        <v>1.1456603773584904</v>
      </c>
      <c r="O140" s="12">
        <f>IF(Control!$C$16="None",Parameters!$C$29,IF(Control!$C$16="Low (100 bar)",'Actual H2'!O140*Parameters!$C$28,IF(Control!$C$16="Medium (350 bar)",'Actual H2'!O140*Parameters!$C$27,IF(Control!$C$16="High (700 bar)",'Actual H2'!O140*Parameters!$C$26,0))))</f>
        <v>1.4354716981132074</v>
      </c>
      <c r="P140" s="12">
        <f>IF(Control!$C$16="None",Parameters!$C$29,IF(Control!$C$16="Low (100 bar)",'Actual H2'!P140*Parameters!$C$28,IF(Control!$C$16="Medium (350 bar)",'Actual H2'!P140*Parameters!$C$27,IF(Control!$C$16="High (700 bar)",'Actual H2'!P140*Parameters!$C$26,0))))</f>
        <v>1.4354716981132074</v>
      </c>
      <c r="Q140" s="12">
        <f>IF(Control!$C$16="None",Parameters!$C$29,IF(Control!$C$16="Low (100 bar)",'Actual H2'!Q140*Parameters!$C$28,IF(Control!$C$16="Medium (350 bar)",'Actual H2'!Q140*Parameters!$C$27,IF(Control!$C$16="High (700 bar)",'Actual H2'!Q140*Parameters!$C$26,0))))</f>
        <v>1.1456603773584904</v>
      </c>
      <c r="R140" s="12">
        <f>IF(Control!$C$16="None",Parameters!$C$29,IF(Control!$C$16="Low (100 bar)",'Actual H2'!R140*Parameters!$C$28,IF(Control!$C$16="Medium (350 bar)",'Actual H2'!R140*Parameters!$C$27,IF(Control!$C$16="High (700 bar)",'Actual H2'!R140*Parameters!$C$26,0))))</f>
        <v>1.1456603773584904</v>
      </c>
      <c r="S140" s="12">
        <f>IF(Control!$C$16="None",Parameters!$C$29,IF(Control!$C$16="Low (100 bar)",'Actual H2'!S140*Parameters!$C$28,IF(Control!$C$16="Medium (350 bar)",'Actual H2'!S140*Parameters!$C$27,IF(Control!$C$16="High (700 bar)",'Actual H2'!S140*Parameters!$C$26,0))))</f>
        <v>1.7252830188679242</v>
      </c>
      <c r="T140" s="12">
        <f>IF(Control!$C$16="None",Parameters!$C$29,IF(Control!$C$16="Low (100 bar)",'Actual H2'!T140*Parameters!$C$28,IF(Control!$C$16="Medium (350 bar)",'Actual H2'!T140*Parameters!$C$27,IF(Control!$C$16="High (700 bar)",'Actual H2'!T140*Parameters!$C$26,0))))</f>
        <v>2.757735849056604</v>
      </c>
      <c r="U140" s="12">
        <f>IF(Control!$C$16="None",Parameters!$C$29,IF(Control!$C$16="Low (100 bar)",'Actual H2'!U140*Parameters!$C$28,IF(Control!$C$16="Medium (350 bar)",'Actual H2'!U140*Parameters!$C$27,IF(Control!$C$16="High (700 bar)",'Actual H2'!U140*Parameters!$C$26,0))))</f>
        <v>4.3154716981132077</v>
      </c>
      <c r="V140" s="12">
        <f>IF(Control!$C$16="None",Parameters!$C$29,IF(Control!$C$16="Low (100 bar)",'Actual H2'!V140*Parameters!$C$28,IF(Control!$C$16="Medium (350 bar)",'Actual H2'!V140*Parameters!$C$27,IF(Control!$C$16="High (700 bar)",'Actual H2'!V140*Parameters!$C$26,0))))</f>
        <v>4.7592452830188678</v>
      </c>
      <c r="W140" s="12">
        <f>IF(Control!$C$16="None",Parameters!$C$29,IF(Control!$C$16="Low (100 bar)",'Actual H2'!W140*Parameters!$C$28,IF(Control!$C$16="Medium (350 bar)",'Actual H2'!W140*Parameters!$C$27,IF(Control!$C$16="High (700 bar)",'Actual H2'!W140*Parameters!$C$26,0))))</f>
        <v>5.6467924528301889</v>
      </c>
      <c r="X140" s="12">
        <f>IF(Control!$C$16="None",Parameters!$C$29,IF(Control!$C$16="Low (100 bar)",'Actual H2'!X140*Parameters!$C$28,IF(Control!$C$16="Medium (350 bar)",'Actual H2'!X140*Parameters!$C$27,IF(Control!$C$16="High (700 bar)",'Actual H2'!X140*Parameters!$C$26,0))))</f>
        <v>6.090566037735849</v>
      </c>
      <c r="Y140" s="12">
        <f>IF(Control!$C$16="None",Parameters!$C$29,IF(Control!$C$16="Low (100 bar)",'Actual H2'!Y140*Parameters!$C$28,IF(Control!$C$16="Medium (350 bar)",'Actual H2'!Y140*Parameters!$C$27,IF(Control!$C$16="High (700 bar)",'Actual H2'!Y140*Parameters!$C$26,0))))</f>
        <v>7.1773584905660375</v>
      </c>
      <c r="Z140" s="12">
        <f>IF(Control!$C$16="None",Parameters!$C$29,IF(Control!$C$16="Low (100 bar)",'Actual H2'!Z140*Parameters!$C$28,IF(Control!$C$16="Medium (350 bar)",'Actual H2'!Z140*Parameters!$C$27,IF(Control!$C$16="High (700 bar)",'Actual H2'!Z140*Parameters!$C$26,0))))</f>
        <v>7.7207547169811335</v>
      </c>
      <c r="AB140" s="7">
        <f t="shared" si="2"/>
        <v>88.193207547169806</v>
      </c>
    </row>
    <row r="141" spans="2:28" x14ac:dyDescent="0.2">
      <c r="B141" s="6">
        <v>44335</v>
      </c>
      <c r="C141" s="12">
        <f>IF(Control!$C$16="None",Parameters!$C$29,IF(Control!$C$16="Low (100 bar)",'Actual H2'!C141*Parameters!$C$28,IF(Control!$C$16="Medium (350 bar)",'Actual H2'!C141*Parameters!$C$27,IF(Control!$C$16="High (700 bar)",'Actual H2'!C141*Parameters!$C$26,0))))</f>
        <v>8.8075471698113201</v>
      </c>
      <c r="D141" s="12">
        <f>IF(Control!$C$16="None",Parameters!$C$29,IF(Control!$C$16="Low (100 bar)",'Actual H2'!D141*Parameters!$C$28,IF(Control!$C$16="Medium (350 bar)",'Actual H2'!D141*Parameters!$C$27,IF(Control!$C$16="High (700 bar)",'Actual H2'!D141*Parameters!$C$26,0))))</f>
        <v>9.4596226415094335</v>
      </c>
      <c r="E141" s="12">
        <f>IF(Control!$C$16="None",Parameters!$C$29,IF(Control!$C$16="Low (100 bar)",'Actual H2'!E141*Parameters!$C$28,IF(Control!$C$16="Medium (350 bar)",'Actual H2'!E141*Parameters!$C$27,IF(Control!$C$16="High (700 bar)",'Actual H2'!E141*Parameters!$C$26,0))))</f>
        <v>8.8075471698113201</v>
      </c>
      <c r="F141" s="12">
        <f>IF(Control!$C$16="None",Parameters!$C$29,IF(Control!$C$16="Low (100 bar)",'Actual H2'!F141*Parameters!$C$28,IF(Control!$C$16="Medium (350 bar)",'Actual H2'!F141*Parameters!$C$27,IF(Control!$C$16="High (700 bar)",'Actual H2'!F141*Parameters!$C$26,0))))</f>
        <v>7.7207547169811335</v>
      </c>
      <c r="G141" s="12">
        <f>IF(Control!$C$16="None",Parameters!$C$29,IF(Control!$C$16="Low (100 bar)",'Actual H2'!G141*Parameters!$C$28,IF(Control!$C$16="Medium (350 bar)",'Actual H2'!G141*Parameters!$C$27,IF(Control!$C$16="High (700 bar)",'Actual H2'!G141*Parameters!$C$26,0))))</f>
        <v>6.090566037735849</v>
      </c>
      <c r="H141" s="12">
        <f>IF(Control!$C$16="None",Parameters!$C$29,IF(Control!$C$16="Low (100 bar)",'Actual H2'!H141*Parameters!$C$28,IF(Control!$C$16="Medium (350 bar)",'Actual H2'!H141*Parameters!$C$27,IF(Control!$C$16="High (700 bar)",'Actual H2'!H141*Parameters!$C$26,0))))</f>
        <v>4.7592452830188678</v>
      </c>
      <c r="I141" s="12">
        <f>IF(Control!$C$16="None",Parameters!$C$29,IF(Control!$C$16="Low (100 bar)",'Actual H2'!I141*Parameters!$C$28,IF(Control!$C$16="Medium (350 bar)",'Actual H2'!I141*Parameters!$C$27,IF(Control!$C$16="High (700 bar)",'Actual H2'!I141*Parameters!$C$26,0))))</f>
        <v>3.5003773584905669</v>
      </c>
      <c r="J141" s="12">
        <f>IF(Control!$C$16="None",Parameters!$C$29,IF(Control!$C$16="Low (100 bar)",'Actual H2'!J141*Parameters!$C$28,IF(Control!$C$16="Medium (350 bar)",'Actual H2'!J141*Parameters!$C$27,IF(Control!$C$16="High (700 bar)",'Actual H2'!J141*Parameters!$C$26,0))))</f>
        <v>2.3864150943396227</v>
      </c>
      <c r="K141" s="12">
        <f>IF(Control!$C$16="None",Parameters!$C$29,IF(Control!$C$16="Low (100 bar)",'Actual H2'!K141*Parameters!$C$28,IF(Control!$C$16="Medium (350 bar)",'Actual H2'!K141*Parameters!$C$27,IF(Control!$C$16="High (700 bar)",'Actual H2'!K141*Parameters!$C$26,0))))</f>
        <v>2.0150943396226415</v>
      </c>
      <c r="L141" s="12">
        <f>IF(Control!$C$16="None",Parameters!$C$29,IF(Control!$C$16="Low (100 bar)",'Actual H2'!L141*Parameters!$C$28,IF(Control!$C$16="Medium (350 bar)",'Actual H2'!L141*Parameters!$C$27,IF(Control!$C$16="High (700 bar)",'Actual H2'!L141*Parameters!$C$26,0))))</f>
        <v>2.3864150943396227</v>
      </c>
      <c r="M141" s="12">
        <f>IF(Control!$C$16="None",Parameters!$C$29,IF(Control!$C$16="Low (100 bar)",'Actual H2'!M141*Parameters!$C$28,IF(Control!$C$16="Medium (350 bar)",'Actual H2'!M141*Parameters!$C$27,IF(Control!$C$16="High (700 bar)",'Actual H2'!M141*Parameters!$C$26,0))))</f>
        <v>2.3864150943396227</v>
      </c>
      <c r="N141" s="12">
        <f>IF(Control!$C$16="None",Parameters!$C$29,IF(Control!$C$16="Low (100 bar)",'Actual H2'!N141*Parameters!$C$28,IF(Control!$C$16="Medium (350 bar)",'Actual H2'!N141*Parameters!$C$27,IF(Control!$C$16="High (700 bar)",'Actual H2'!N141*Parameters!$C$26,0))))</f>
        <v>2.3864150943396227</v>
      </c>
      <c r="O141" s="12">
        <f>IF(Control!$C$16="None",Parameters!$C$29,IF(Control!$C$16="Low (100 bar)",'Actual H2'!O141*Parameters!$C$28,IF(Control!$C$16="Medium (350 bar)",'Actual H2'!O141*Parameters!$C$27,IF(Control!$C$16="High (700 bar)",'Actual H2'!O141*Parameters!$C$26,0))))</f>
        <v>1.7252830188679242</v>
      </c>
      <c r="P141" s="12">
        <f>IF(Control!$C$16="None",Parameters!$C$29,IF(Control!$C$16="Low (100 bar)",'Actual H2'!P141*Parameters!$C$28,IF(Control!$C$16="Medium (350 bar)",'Actual H2'!P141*Parameters!$C$27,IF(Control!$C$16="High (700 bar)",'Actual H2'!P141*Parameters!$C$26,0))))</f>
        <v>1.4354716981132074</v>
      </c>
      <c r="Q141" s="12">
        <f>IF(Control!$C$16="None",Parameters!$C$29,IF(Control!$C$16="Low (100 bar)",'Actual H2'!Q141*Parameters!$C$28,IF(Control!$C$16="Medium (350 bar)",'Actual H2'!Q141*Parameters!$C$27,IF(Control!$C$16="High (700 bar)",'Actual H2'!Q141*Parameters!$C$26,0))))</f>
        <v>1.1456603773584904</v>
      </c>
      <c r="R141" s="12">
        <f>IF(Control!$C$16="None",Parameters!$C$29,IF(Control!$C$16="Low (100 bar)",'Actual H2'!R141*Parameters!$C$28,IF(Control!$C$16="Medium (350 bar)",'Actual H2'!R141*Parameters!$C$27,IF(Control!$C$16="High (700 bar)",'Actual H2'!R141*Parameters!$C$26,0))))</f>
        <v>0.85584905660377353</v>
      </c>
      <c r="S141" s="12">
        <f>IF(Control!$C$16="None",Parameters!$C$29,IF(Control!$C$16="Low (100 bar)",'Actual H2'!S141*Parameters!$C$28,IF(Control!$C$16="Medium (350 bar)",'Actual H2'!S141*Parameters!$C$27,IF(Control!$C$16="High (700 bar)",'Actual H2'!S141*Parameters!$C$26,0))))</f>
        <v>1.4354716981132074</v>
      </c>
      <c r="T141" s="12">
        <f>IF(Control!$C$16="None",Parameters!$C$29,IF(Control!$C$16="Low (100 bar)",'Actual H2'!T141*Parameters!$C$28,IF(Control!$C$16="Medium (350 bar)",'Actual H2'!T141*Parameters!$C$27,IF(Control!$C$16="High (700 bar)",'Actual H2'!T141*Parameters!$C$26,0))))</f>
        <v>2.0150943396226415</v>
      </c>
      <c r="U141" s="12">
        <f>IF(Control!$C$16="None",Parameters!$C$29,IF(Control!$C$16="Low (100 bar)",'Actual H2'!U141*Parameters!$C$28,IF(Control!$C$16="Medium (350 bar)",'Actual H2'!U141*Parameters!$C$27,IF(Control!$C$16="High (700 bar)",'Actual H2'!U141*Parameters!$C$26,0))))</f>
        <v>2.3864150943396227</v>
      </c>
      <c r="V141" s="12">
        <f>IF(Control!$C$16="None",Parameters!$C$29,IF(Control!$C$16="Low (100 bar)",'Actual H2'!V141*Parameters!$C$28,IF(Control!$C$16="Medium (350 bar)",'Actual H2'!V141*Parameters!$C$27,IF(Control!$C$16="High (700 bar)",'Actual H2'!V141*Parameters!$C$26,0))))</f>
        <v>2.757735849056604</v>
      </c>
      <c r="W141" s="12">
        <f>IF(Control!$C$16="None",Parameters!$C$29,IF(Control!$C$16="Low (100 bar)",'Actual H2'!W141*Parameters!$C$28,IF(Control!$C$16="Medium (350 bar)",'Actual H2'!W141*Parameters!$C$27,IF(Control!$C$16="High (700 bar)",'Actual H2'!W141*Parameters!$C$26,0))))</f>
        <v>3.8716981132075476</v>
      </c>
      <c r="X141" s="12">
        <f>IF(Control!$C$16="None",Parameters!$C$29,IF(Control!$C$16="Low (100 bar)",'Actual H2'!X141*Parameters!$C$28,IF(Control!$C$16="Medium (350 bar)",'Actual H2'!X141*Parameters!$C$27,IF(Control!$C$16="High (700 bar)",'Actual H2'!X141*Parameters!$C$26,0))))</f>
        <v>4.7592452830188678</v>
      </c>
      <c r="Y141" s="12">
        <f>IF(Control!$C$16="None",Parameters!$C$29,IF(Control!$C$16="Low (100 bar)",'Actual H2'!Y141*Parameters!$C$28,IF(Control!$C$16="Medium (350 bar)",'Actual H2'!Y141*Parameters!$C$27,IF(Control!$C$16="High (700 bar)",'Actual H2'!Y141*Parameters!$C$26,0))))</f>
        <v>5.6467924528301889</v>
      </c>
      <c r="Z141" s="12">
        <f>IF(Control!$C$16="None",Parameters!$C$29,IF(Control!$C$16="Low (100 bar)",'Actual H2'!Z141*Parameters!$C$28,IF(Control!$C$16="Medium (350 bar)",'Actual H2'!Z141*Parameters!$C$27,IF(Control!$C$16="High (700 bar)",'Actual H2'!Z141*Parameters!$C$26,0))))</f>
        <v>6.6339622641509433</v>
      </c>
      <c r="AB141" s="7">
        <f t="shared" si="2"/>
        <v>95.375094339622635</v>
      </c>
    </row>
    <row r="142" spans="2:28" x14ac:dyDescent="0.2">
      <c r="B142" s="6">
        <v>44336</v>
      </c>
      <c r="C142" s="12">
        <f>IF(Control!$C$16="None",Parameters!$C$29,IF(Control!$C$16="Low (100 bar)",'Actual H2'!C142*Parameters!$C$28,IF(Control!$C$16="Medium (350 bar)",'Actual H2'!C142*Parameters!$C$27,IF(Control!$C$16="High (700 bar)",'Actual H2'!C142*Parameters!$C$26,0))))</f>
        <v>8.2641509433962259</v>
      </c>
      <c r="D142" s="12">
        <f>IF(Control!$C$16="None",Parameters!$C$29,IF(Control!$C$16="Low (100 bar)",'Actual H2'!D142*Parameters!$C$28,IF(Control!$C$16="Medium (350 bar)",'Actual H2'!D142*Parameters!$C$27,IF(Control!$C$16="High (700 bar)",'Actual H2'!D142*Parameters!$C$26,0))))</f>
        <v>10.763773584905662</v>
      </c>
      <c r="E142" s="12">
        <f>IF(Control!$C$16="None",Parameters!$C$29,IF(Control!$C$16="Low (100 bar)",'Actual H2'!E142*Parameters!$C$28,IF(Control!$C$16="Medium (350 bar)",'Actual H2'!E142*Parameters!$C$27,IF(Control!$C$16="High (700 bar)",'Actual H2'!E142*Parameters!$C$26,0))))</f>
        <v>15.939622641509436</v>
      </c>
      <c r="F142" s="12">
        <f>IF(Control!$C$16="None",Parameters!$C$29,IF(Control!$C$16="Low (100 bar)",'Actual H2'!F142*Parameters!$C$28,IF(Control!$C$16="Medium (350 bar)",'Actual H2'!F142*Parameters!$C$27,IF(Control!$C$16="High (700 bar)",'Actual H2'!F142*Parameters!$C$26,0))))</f>
        <v>22.75018867924528</v>
      </c>
      <c r="G142" s="12">
        <f>IF(Control!$C$16="None",Parameters!$C$29,IF(Control!$C$16="Low (100 bar)",'Actual H2'!G142*Parameters!$C$28,IF(Control!$C$16="Medium (350 bar)",'Actual H2'!G142*Parameters!$C$27,IF(Control!$C$16="High (700 bar)",'Actual H2'!G142*Parameters!$C$26,0))))</f>
        <v>26.916226415094343</v>
      </c>
      <c r="H142" s="12">
        <f>IF(Control!$C$16="None",Parameters!$C$29,IF(Control!$C$16="Low (100 bar)",'Actual H2'!H142*Parameters!$C$28,IF(Control!$C$16="Medium (350 bar)",'Actual H2'!H142*Parameters!$C$27,IF(Control!$C$16="High (700 bar)",'Actual H2'!H142*Parameters!$C$26,0))))</f>
        <v>26.916226415094343</v>
      </c>
      <c r="I142" s="12">
        <f>IF(Control!$C$16="None",Parameters!$C$29,IF(Control!$C$16="Low (100 bar)",'Actual H2'!I142*Parameters!$C$28,IF(Control!$C$16="Medium (350 bar)",'Actual H2'!I142*Parameters!$C$27,IF(Control!$C$16="High (700 bar)",'Actual H2'!I142*Parameters!$C$26,0))))</f>
        <v>28.156981132075465</v>
      </c>
      <c r="J142" s="12">
        <f>IF(Control!$C$16="None",Parameters!$C$29,IF(Control!$C$16="Low (100 bar)",'Actual H2'!J142*Parameters!$C$28,IF(Control!$C$16="Medium (350 bar)",'Actual H2'!J142*Parameters!$C$27,IF(Control!$C$16="High (700 bar)",'Actual H2'!J142*Parameters!$C$26,0))))</f>
        <v>35.139622641509433</v>
      </c>
      <c r="K142" s="12">
        <f>IF(Control!$C$16="None",Parameters!$C$29,IF(Control!$C$16="Low (100 bar)",'Actual H2'!K142*Parameters!$C$28,IF(Control!$C$16="Medium (350 bar)",'Actual H2'!K142*Parameters!$C$27,IF(Control!$C$16="High (700 bar)",'Actual H2'!K142*Parameters!$C$26,0))))</f>
        <v>40.102641509433965</v>
      </c>
      <c r="L142" s="12">
        <f>IF(Control!$C$16="None",Parameters!$C$29,IF(Control!$C$16="Low (100 bar)",'Actual H2'!L142*Parameters!$C$28,IF(Control!$C$16="Medium (350 bar)",'Actual H2'!L142*Parameters!$C$27,IF(Control!$C$16="High (700 bar)",'Actual H2'!L142*Parameters!$C$26,0))))</f>
        <v>45.518490566037741</v>
      </c>
      <c r="M142" s="12">
        <f>IF(Control!$C$16="None",Parameters!$C$29,IF(Control!$C$16="Low (100 bar)",'Actual H2'!M142*Parameters!$C$28,IF(Control!$C$16="Medium (350 bar)",'Actual H2'!M142*Parameters!$C$27,IF(Control!$C$16="High (700 bar)",'Actual H2'!M142*Parameters!$C$26,0))))</f>
        <v>50.508679245283012</v>
      </c>
      <c r="N142" s="12">
        <f>IF(Control!$C$16="None",Parameters!$C$29,IF(Control!$C$16="Low (100 bar)",'Actual H2'!N142*Parameters!$C$28,IF(Control!$C$16="Medium (350 bar)",'Actual H2'!N142*Parameters!$C$27,IF(Control!$C$16="High (700 bar)",'Actual H2'!N142*Parameters!$C$26,0))))</f>
        <v>54.701886792452825</v>
      </c>
      <c r="O142" s="12">
        <f>IF(Control!$C$16="None",Parameters!$C$29,IF(Control!$C$16="Low (100 bar)",'Actual H2'!O142*Parameters!$C$28,IF(Control!$C$16="Medium (350 bar)",'Actual H2'!O142*Parameters!$C$27,IF(Control!$C$16="High (700 bar)",'Actual H2'!O142*Parameters!$C$26,0))))</f>
        <v>56.083018867924523</v>
      </c>
      <c r="P142" s="12">
        <f>IF(Control!$C$16="None",Parameters!$C$29,IF(Control!$C$16="Low (100 bar)",'Actual H2'!P142*Parameters!$C$28,IF(Control!$C$16="Medium (350 bar)",'Actual H2'!P142*Parameters!$C$27,IF(Control!$C$16="High (700 bar)",'Actual H2'!P142*Parameters!$C$26,0))))</f>
        <v>56.603773584905667</v>
      </c>
      <c r="Q142" s="12">
        <f>IF(Control!$C$16="None",Parameters!$C$29,IF(Control!$C$16="Low (100 bar)",'Actual H2'!Q142*Parameters!$C$28,IF(Control!$C$16="Medium (350 bar)",'Actual H2'!Q142*Parameters!$C$27,IF(Control!$C$16="High (700 bar)",'Actual H2'!Q142*Parameters!$C$26,0))))</f>
        <v>56.603773584905667</v>
      </c>
      <c r="R142" s="12">
        <f>IF(Control!$C$16="None",Parameters!$C$29,IF(Control!$C$16="Low (100 bar)",'Actual H2'!R142*Parameters!$C$28,IF(Control!$C$16="Medium (350 bar)",'Actual H2'!R142*Parameters!$C$27,IF(Control!$C$16="High (700 bar)",'Actual H2'!R142*Parameters!$C$26,0))))</f>
        <v>56.603773584905667</v>
      </c>
      <c r="S142" s="12">
        <f>IF(Control!$C$16="None",Parameters!$C$29,IF(Control!$C$16="Low (100 bar)",'Actual H2'!S142*Parameters!$C$28,IF(Control!$C$16="Medium (350 bar)",'Actual H2'!S142*Parameters!$C$27,IF(Control!$C$16="High (700 bar)",'Actual H2'!S142*Parameters!$C$26,0))))</f>
        <v>56.603773584905667</v>
      </c>
      <c r="T142" s="12">
        <f>IF(Control!$C$16="None",Parameters!$C$29,IF(Control!$C$16="Low (100 bar)",'Actual H2'!T142*Parameters!$C$28,IF(Control!$C$16="Medium (350 bar)",'Actual H2'!T142*Parameters!$C$27,IF(Control!$C$16="High (700 bar)",'Actual H2'!T142*Parameters!$C$26,0))))</f>
        <v>56.603773584905667</v>
      </c>
      <c r="U142" s="12">
        <f>IF(Control!$C$16="None",Parameters!$C$29,IF(Control!$C$16="Low (100 bar)",'Actual H2'!U142*Parameters!$C$28,IF(Control!$C$16="Medium (350 bar)",'Actual H2'!U142*Parameters!$C$27,IF(Control!$C$16="High (700 bar)",'Actual H2'!U142*Parameters!$C$26,0))))</f>
        <v>56.323018867924539</v>
      </c>
      <c r="V142" s="12">
        <f>IF(Control!$C$16="None",Parameters!$C$29,IF(Control!$C$16="Low (100 bar)",'Actual H2'!V142*Parameters!$C$28,IF(Control!$C$16="Medium (350 bar)",'Actual H2'!V142*Parameters!$C$27,IF(Control!$C$16="High (700 bar)",'Actual H2'!V142*Parameters!$C$26,0))))</f>
        <v>56.313962264150945</v>
      </c>
      <c r="W142" s="12">
        <f>IF(Control!$C$16="None",Parameters!$C$29,IF(Control!$C$16="Low (100 bar)",'Actual H2'!W142*Parameters!$C$28,IF(Control!$C$16="Medium (350 bar)",'Actual H2'!W142*Parameters!$C$27,IF(Control!$C$16="High (700 bar)",'Actual H2'!W142*Parameters!$C$26,0))))</f>
        <v>56.603773584905667</v>
      </c>
      <c r="X142" s="12">
        <f>IF(Control!$C$16="None",Parameters!$C$29,IF(Control!$C$16="Low (100 bar)",'Actual H2'!X142*Parameters!$C$28,IF(Control!$C$16="Medium (350 bar)",'Actual H2'!X142*Parameters!$C$27,IF(Control!$C$16="High (700 bar)",'Actual H2'!X142*Parameters!$C$26,0))))</f>
        <v>56.603773584905667</v>
      </c>
      <c r="Y142" s="12">
        <f>IF(Control!$C$16="None",Parameters!$C$29,IF(Control!$C$16="Low (100 bar)",'Actual H2'!Y142*Parameters!$C$28,IF(Control!$C$16="Medium (350 bar)",'Actual H2'!Y142*Parameters!$C$27,IF(Control!$C$16="High (700 bar)",'Actual H2'!Y142*Parameters!$C$26,0))))</f>
        <v>56.603773584905667</v>
      </c>
      <c r="Z142" s="12">
        <f>IF(Control!$C$16="None",Parameters!$C$29,IF(Control!$C$16="Low (100 bar)",'Actual H2'!Z142*Parameters!$C$28,IF(Control!$C$16="Medium (350 bar)",'Actual H2'!Z142*Parameters!$C$27,IF(Control!$C$16="High (700 bar)",'Actual H2'!Z142*Parameters!$C$26,0))))</f>
        <v>56.603773584905667</v>
      </c>
      <c r="AB142" s="7">
        <f t="shared" si="2"/>
        <v>1043.8324528301887</v>
      </c>
    </row>
    <row r="143" spans="2:28" x14ac:dyDescent="0.2">
      <c r="B143" s="6">
        <v>44337</v>
      </c>
      <c r="C143" s="12">
        <f>IF(Control!$C$16="None",Parameters!$C$29,IF(Control!$C$16="Low (100 bar)",'Actual H2'!C143*Parameters!$C$28,IF(Control!$C$16="Medium (350 bar)",'Actual H2'!C143*Parameters!$C$27,IF(Control!$C$16="High (700 bar)",'Actual H2'!C143*Parameters!$C$26,0))))</f>
        <v>56.603773584905667</v>
      </c>
      <c r="D143" s="12">
        <f>IF(Control!$C$16="None",Parameters!$C$29,IF(Control!$C$16="Low (100 bar)",'Actual H2'!D143*Parameters!$C$28,IF(Control!$C$16="Medium (350 bar)",'Actual H2'!D143*Parameters!$C$27,IF(Control!$C$16="High (700 bar)",'Actual H2'!D143*Parameters!$C$26,0))))</f>
        <v>56.603773584905667</v>
      </c>
      <c r="E143" s="12">
        <f>IF(Control!$C$16="None",Parameters!$C$29,IF(Control!$C$16="Low (100 bar)",'Actual H2'!E143*Parameters!$C$28,IF(Control!$C$16="Medium (350 bar)",'Actual H2'!E143*Parameters!$C$27,IF(Control!$C$16="High (700 bar)",'Actual H2'!E143*Parameters!$C$26,0))))</f>
        <v>56.603773584905667</v>
      </c>
      <c r="F143" s="12">
        <f>IF(Control!$C$16="None",Parameters!$C$29,IF(Control!$C$16="Low (100 bar)",'Actual H2'!F143*Parameters!$C$28,IF(Control!$C$16="Medium (350 bar)",'Actual H2'!F143*Parameters!$C$27,IF(Control!$C$16="High (700 bar)",'Actual H2'!F143*Parameters!$C$26,0))))</f>
        <v>56.603773584905667</v>
      </c>
      <c r="G143" s="12">
        <f>IF(Control!$C$16="None",Parameters!$C$29,IF(Control!$C$16="Low (100 bar)",'Actual H2'!G143*Parameters!$C$28,IF(Control!$C$16="Medium (350 bar)",'Actual H2'!G143*Parameters!$C$27,IF(Control!$C$16="High (700 bar)",'Actual H2'!G143*Parameters!$C$26,0))))</f>
        <v>56.603773584905667</v>
      </c>
      <c r="H143" s="12">
        <f>IF(Control!$C$16="None",Parameters!$C$29,IF(Control!$C$16="Low (100 bar)",'Actual H2'!H143*Parameters!$C$28,IF(Control!$C$16="Medium (350 bar)",'Actual H2'!H143*Parameters!$C$27,IF(Control!$C$16="High (700 bar)",'Actual H2'!H143*Parameters!$C$26,0))))</f>
        <v>56.603773584905667</v>
      </c>
      <c r="I143" s="12">
        <f>IF(Control!$C$16="None",Parameters!$C$29,IF(Control!$C$16="Low (100 bar)",'Actual H2'!I143*Parameters!$C$28,IF(Control!$C$16="Medium (350 bar)",'Actual H2'!I143*Parameters!$C$27,IF(Control!$C$16="High (700 bar)",'Actual H2'!I143*Parameters!$C$26,0))))</f>
        <v>56.603773584905667</v>
      </c>
      <c r="J143" s="12">
        <f>IF(Control!$C$16="None",Parameters!$C$29,IF(Control!$C$16="Low (100 bar)",'Actual H2'!J143*Parameters!$C$28,IF(Control!$C$16="Medium (350 bar)",'Actual H2'!J143*Parameters!$C$27,IF(Control!$C$16="High (700 bar)",'Actual H2'!J143*Parameters!$C$26,0))))</f>
        <v>56.603773584905667</v>
      </c>
      <c r="K143" s="12">
        <f>IF(Control!$C$16="None",Parameters!$C$29,IF(Control!$C$16="Low (100 bar)",'Actual H2'!K143*Parameters!$C$28,IF(Control!$C$16="Medium (350 bar)",'Actual H2'!K143*Parameters!$C$27,IF(Control!$C$16="High (700 bar)",'Actual H2'!K143*Parameters!$C$26,0))))</f>
        <v>56.603773584905667</v>
      </c>
      <c r="L143" s="12">
        <f>IF(Control!$C$16="None",Parameters!$C$29,IF(Control!$C$16="Low (100 bar)",'Actual H2'!L143*Parameters!$C$28,IF(Control!$C$16="Medium (350 bar)",'Actual H2'!L143*Parameters!$C$27,IF(Control!$C$16="High (700 bar)",'Actual H2'!L143*Parameters!$C$26,0))))</f>
        <v>56.603773584905667</v>
      </c>
      <c r="M143" s="12">
        <f>IF(Control!$C$16="None",Parameters!$C$29,IF(Control!$C$16="Low (100 bar)",'Actual H2'!M143*Parameters!$C$28,IF(Control!$C$16="Medium (350 bar)",'Actual H2'!M143*Parameters!$C$27,IF(Control!$C$16="High (700 bar)",'Actual H2'!M143*Parameters!$C$26,0))))</f>
        <v>56.603773584905667</v>
      </c>
      <c r="N143" s="12">
        <f>IF(Control!$C$16="None",Parameters!$C$29,IF(Control!$C$16="Low (100 bar)",'Actual H2'!N143*Parameters!$C$28,IF(Control!$C$16="Medium (350 bar)",'Actual H2'!N143*Parameters!$C$27,IF(Control!$C$16="High (700 bar)",'Actual H2'!N143*Parameters!$C$26,0))))</f>
        <v>56.603773584905667</v>
      </c>
      <c r="O143" s="12">
        <f>IF(Control!$C$16="None",Parameters!$C$29,IF(Control!$C$16="Low (100 bar)",'Actual H2'!O143*Parameters!$C$28,IF(Control!$C$16="Medium (350 bar)",'Actual H2'!O143*Parameters!$C$27,IF(Control!$C$16="High (700 bar)",'Actual H2'!O143*Parameters!$C$26,0))))</f>
        <v>56.603773584905667</v>
      </c>
      <c r="P143" s="12">
        <f>IF(Control!$C$16="None",Parameters!$C$29,IF(Control!$C$16="Low (100 bar)",'Actual H2'!P143*Parameters!$C$28,IF(Control!$C$16="Medium (350 bar)",'Actual H2'!P143*Parameters!$C$27,IF(Control!$C$16="High (700 bar)",'Actual H2'!P143*Parameters!$C$26,0))))</f>
        <v>56.603773584905667</v>
      </c>
      <c r="Q143" s="12">
        <f>IF(Control!$C$16="None",Parameters!$C$29,IF(Control!$C$16="Low (100 bar)",'Actual H2'!Q143*Parameters!$C$28,IF(Control!$C$16="Medium (350 bar)",'Actual H2'!Q143*Parameters!$C$27,IF(Control!$C$16="High (700 bar)",'Actual H2'!Q143*Parameters!$C$26,0))))</f>
        <v>56.603773584905667</v>
      </c>
      <c r="R143" s="12">
        <f>IF(Control!$C$16="None",Parameters!$C$29,IF(Control!$C$16="Low (100 bar)",'Actual H2'!R143*Parameters!$C$28,IF(Control!$C$16="Medium (350 bar)",'Actual H2'!R143*Parameters!$C$27,IF(Control!$C$16="High (700 bar)",'Actual H2'!R143*Parameters!$C$26,0))))</f>
        <v>56.603773584905667</v>
      </c>
      <c r="S143" s="12">
        <f>IF(Control!$C$16="None",Parameters!$C$29,IF(Control!$C$16="Low (100 bar)",'Actual H2'!S143*Parameters!$C$28,IF(Control!$C$16="Medium (350 bar)",'Actual H2'!S143*Parameters!$C$27,IF(Control!$C$16="High (700 bar)",'Actual H2'!S143*Parameters!$C$26,0))))</f>
        <v>56.603773584905667</v>
      </c>
      <c r="T143" s="12">
        <f>IF(Control!$C$16="None",Parameters!$C$29,IF(Control!$C$16="Low (100 bar)",'Actual H2'!T143*Parameters!$C$28,IF(Control!$C$16="Medium (350 bar)",'Actual H2'!T143*Parameters!$C$27,IF(Control!$C$16="High (700 bar)",'Actual H2'!T143*Parameters!$C$26,0))))</f>
        <v>56.603773584905667</v>
      </c>
      <c r="U143" s="12">
        <f>IF(Control!$C$16="None",Parameters!$C$29,IF(Control!$C$16="Low (100 bar)",'Actual H2'!U143*Parameters!$C$28,IF(Control!$C$16="Medium (350 bar)",'Actual H2'!U143*Parameters!$C$27,IF(Control!$C$16="High (700 bar)",'Actual H2'!U143*Parameters!$C$26,0))))</f>
        <v>56.603773584905667</v>
      </c>
      <c r="V143" s="12">
        <f>IF(Control!$C$16="None",Parameters!$C$29,IF(Control!$C$16="Low (100 bar)",'Actual H2'!V143*Parameters!$C$28,IF(Control!$C$16="Medium (350 bar)",'Actual H2'!V143*Parameters!$C$27,IF(Control!$C$16="High (700 bar)",'Actual H2'!V143*Parameters!$C$26,0))))</f>
        <v>55.20905660377359</v>
      </c>
      <c r="W143" s="12">
        <f>IF(Control!$C$16="None",Parameters!$C$29,IF(Control!$C$16="Low (100 bar)",'Actual H2'!W143*Parameters!$C$28,IF(Control!$C$16="Medium (350 bar)",'Actual H2'!W143*Parameters!$C$27,IF(Control!$C$16="High (700 bar)",'Actual H2'!W143*Parameters!$C$26,0))))</f>
        <v>53.166792452830187</v>
      </c>
      <c r="X143" s="12">
        <f>IF(Control!$C$16="None",Parameters!$C$29,IF(Control!$C$16="Low (100 bar)",'Actual H2'!X143*Parameters!$C$28,IF(Control!$C$16="Medium (350 bar)",'Actual H2'!X143*Parameters!$C$27,IF(Control!$C$16="High (700 bar)",'Actual H2'!X143*Parameters!$C$26,0))))</f>
        <v>52.890566037735852</v>
      </c>
      <c r="Y143" s="12">
        <f>IF(Control!$C$16="None",Parameters!$C$29,IF(Control!$C$16="Low (100 bar)",'Actual H2'!Y143*Parameters!$C$28,IF(Control!$C$16="Medium (350 bar)",'Actual H2'!Y143*Parameters!$C$27,IF(Control!$C$16="High (700 bar)",'Actual H2'!Y143*Parameters!$C$26,0))))</f>
        <v>52.437735849056594</v>
      </c>
      <c r="Z143" s="12">
        <f>IF(Control!$C$16="None",Parameters!$C$29,IF(Control!$C$16="Low (100 bar)",'Actual H2'!Z143*Parameters!$C$28,IF(Control!$C$16="Medium (350 bar)",'Actual H2'!Z143*Parameters!$C$27,IF(Control!$C$16="High (700 bar)",'Actual H2'!Z143*Parameters!$C$26,0))))</f>
        <v>52.437735849056594</v>
      </c>
      <c r="AB143" s="7">
        <f t="shared" si="2"/>
        <v>1341.61358490566</v>
      </c>
    </row>
    <row r="144" spans="2:28" x14ac:dyDescent="0.2">
      <c r="B144" s="6">
        <v>44338</v>
      </c>
      <c r="C144" s="12">
        <f>IF(Control!$C$16="None",Parameters!$C$29,IF(Control!$C$16="Low (100 bar)",'Actual H2'!C144*Parameters!$C$28,IF(Control!$C$16="Medium (350 bar)",'Actual H2'!C144*Parameters!$C$27,IF(Control!$C$16="High (700 bar)",'Actual H2'!C144*Parameters!$C$26,0))))</f>
        <v>50.341132075471691</v>
      </c>
      <c r="D144" s="12">
        <f>IF(Control!$C$16="None",Parameters!$C$29,IF(Control!$C$16="Low (100 bar)",'Actual H2'!D144*Parameters!$C$28,IF(Control!$C$16="Medium (350 bar)",'Actual H2'!D144*Parameters!$C$27,IF(Control!$C$16="High (700 bar)",'Actual H2'!D144*Parameters!$C$26,0))))</f>
        <v>50.341132075471691</v>
      </c>
      <c r="E144" s="12">
        <f>IF(Control!$C$16="None",Parameters!$C$29,IF(Control!$C$16="Low (100 bar)",'Actual H2'!E144*Parameters!$C$28,IF(Control!$C$16="Medium (350 bar)",'Actual H2'!E144*Parameters!$C$27,IF(Control!$C$16="High (700 bar)",'Actual H2'!E144*Parameters!$C$26,0))))</f>
        <v>50.341132075471691</v>
      </c>
      <c r="F144" s="12">
        <f>IF(Control!$C$16="None",Parameters!$C$29,IF(Control!$C$16="Low (100 bar)",'Actual H2'!F144*Parameters!$C$28,IF(Control!$C$16="Medium (350 bar)",'Actual H2'!F144*Parameters!$C$27,IF(Control!$C$16="High (700 bar)",'Actual H2'!F144*Parameters!$C$26,0))))</f>
        <v>50.064905660377356</v>
      </c>
      <c r="G144" s="12">
        <f>IF(Control!$C$16="None",Parameters!$C$29,IF(Control!$C$16="Low (100 bar)",'Actual H2'!G144*Parameters!$C$28,IF(Control!$C$16="Medium (350 bar)",'Actual H2'!G144*Parameters!$C$27,IF(Control!$C$16="High (700 bar)",'Actual H2'!G144*Parameters!$C$26,0))))</f>
        <v>45.971320754716984</v>
      </c>
      <c r="H144" s="12">
        <f>IF(Control!$C$16="None",Parameters!$C$29,IF(Control!$C$16="Low (100 bar)",'Actual H2'!H144*Parameters!$C$28,IF(Control!$C$16="Medium (350 bar)",'Actual H2'!H144*Parameters!$C$27,IF(Control!$C$16="High (700 bar)",'Actual H2'!H144*Parameters!$C$26,0))))</f>
        <v>44.812075471698115</v>
      </c>
      <c r="I144" s="12">
        <f>IF(Control!$C$16="None",Parameters!$C$29,IF(Control!$C$16="Low (100 bar)",'Actual H2'!I144*Parameters!$C$28,IF(Control!$C$16="Medium (350 bar)",'Actual H2'!I144*Parameters!$C$27,IF(Control!$C$16="High (700 bar)",'Actual H2'!I144*Parameters!$C$26,0))))</f>
        <v>44.812075471698115</v>
      </c>
      <c r="J144" s="12">
        <f>IF(Control!$C$16="None",Parameters!$C$29,IF(Control!$C$16="Low (100 bar)",'Actual H2'!J144*Parameters!$C$28,IF(Control!$C$16="Medium (350 bar)",'Actual H2'!J144*Parameters!$C$27,IF(Control!$C$16="High (700 bar)",'Actual H2'!J144*Parameters!$C$26,0))))</f>
        <v>40.809056603773584</v>
      </c>
      <c r="K144" s="12">
        <f>IF(Control!$C$16="None",Parameters!$C$29,IF(Control!$C$16="Low (100 bar)",'Actual H2'!K144*Parameters!$C$28,IF(Control!$C$16="Medium (350 bar)",'Actual H2'!K144*Parameters!$C$27,IF(Control!$C$16="High (700 bar)",'Actual H2'!K144*Parameters!$C$26,0))))</f>
        <v>37.901886792452828</v>
      </c>
      <c r="L144" s="12">
        <f>IF(Control!$C$16="None",Parameters!$C$29,IF(Control!$C$16="Low (100 bar)",'Actual H2'!L144*Parameters!$C$28,IF(Control!$C$16="Medium (350 bar)",'Actual H2'!L144*Parameters!$C$27,IF(Control!$C$16="High (700 bar)",'Actual H2'!L144*Parameters!$C$26,0))))</f>
        <v>32.938867924528296</v>
      </c>
      <c r="M144" s="12">
        <f>IF(Control!$C$16="None",Parameters!$C$29,IF(Control!$C$16="Low (100 bar)",'Actual H2'!M144*Parameters!$C$28,IF(Control!$C$16="Medium (350 bar)",'Actual H2'!M144*Parameters!$C$27,IF(Control!$C$16="High (700 bar)",'Actual H2'!M144*Parameters!$C$26,0))))</f>
        <v>28.156981132075465</v>
      </c>
      <c r="N144" s="12">
        <f>IF(Control!$C$16="None",Parameters!$C$29,IF(Control!$C$16="Low (100 bar)",'Actual H2'!N144*Parameters!$C$28,IF(Control!$C$16="Medium (350 bar)",'Actual H2'!N144*Parameters!$C$27,IF(Control!$C$16="High (700 bar)",'Actual H2'!N144*Parameters!$C$26,0))))</f>
        <v>25.168301886792456</v>
      </c>
      <c r="O144" s="12">
        <f>IF(Control!$C$16="None",Parameters!$C$29,IF(Control!$C$16="Low (100 bar)",'Actual H2'!O144*Parameters!$C$28,IF(Control!$C$16="Medium (350 bar)",'Actual H2'!O144*Parameters!$C$27,IF(Control!$C$16="High (700 bar)",'Actual H2'!O144*Parameters!$C$26,0))))</f>
        <v>25.168301886792456</v>
      </c>
      <c r="P144" s="12">
        <f>IF(Control!$C$16="None",Parameters!$C$29,IF(Control!$C$16="Low (100 bar)",'Actual H2'!P144*Parameters!$C$28,IF(Control!$C$16="Medium (350 bar)",'Actual H2'!P144*Parameters!$C$27,IF(Control!$C$16="High (700 bar)",'Actual H2'!P144*Parameters!$C$26,0))))</f>
        <v>25.168301886792456</v>
      </c>
      <c r="Q144" s="12">
        <f>IF(Control!$C$16="None",Parameters!$C$29,IF(Control!$C$16="Low (100 bar)",'Actual H2'!Q144*Parameters!$C$28,IF(Control!$C$16="Medium (350 bar)",'Actual H2'!Q144*Parameters!$C$27,IF(Control!$C$16="High (700 bar)",'Actual H2'!Q144*Parameters!$C$26,0))))</f>
        <v>23.990943396226413</v>
      </c>
      <c r="R144" s="12">
        <f>IF(Control!$C$16="None",Parameters!$C$29,IF(Control!$C$16="Low (100 bar)",'Actual H2'!R144*Parameters!$C$28,IF(Control!$C$16="Medium (350 bar)",'Actual H2'!R144*Parameters!$C$27,IF(Control!$C$16="High (700 bar)",'Actual H2'!R144*Parameters!$C$26,0))))</f>
        <v>22.75018867924528</v>
      </c>
      <c r="S144" s="12">
        <f>IF(Control!$C$16="None",Parameters!$C$29,IF(Control!$C$16="Low (100 bar)",'Actual H2'!S144*Parameters!$C$28,IF(Control!$C$16="Medium (350 bar)",'Actual H2'!S144*Parameters!$C$27,IF(Control!$C$16="High (700 bar)",'Actual H2'!S144*Parameters!$C$26,0))))</f>
        <v>18.683773584905659</v>
      </c>
      <c r="T144" s="12">
        <f>IF(Control!$C$16="None",Parameters!$C$29,IF(Control!$C$16="Low (100 bar)",'Actual H2'!T144*Parameters!$C$28,IF(Control!$C$16="Medium (350 bar)",'Actual H2'!T144*Parameters!$C$27,IF(Control!$C$16="High (700 bar)",'Actual H2'!T144*Parameters!$C$26,0))))</f>
        <v>15.16528301886793</v>
      </c>
      <c r="U144" s="12">
        <f>IF(Control!$C$16="None",Parameters!$C$29,IF(Control!$C$16="Low (100 bar)",'Actual H2'!U144*Parameters!$C$28,IF(Control!$C$16="Medium (350 bar)",'Actual H2'!U144*Parameters!$C$27,IF(Control!$C$16="High (700 bar)",'Actual H2'!U144*Parameters!$C$26,0))))</f>
        <v>11.415849056603774</v>
      </c>
      <c r="V144" s="12">
        <f>IF(Control!$C$16="None",Parameters!$C$29,IF(Control!$C$16="Low (100 bar)",'Actual H2'!V144*Parameters!$C$28,IF(Control!$C$16="Medium (350 bar)",'Actual H2'!V144*Parameters!$C$27,IF(Control!$C$16="High (700 bar)",'Actual H2'!V144*Parameters!$C$26,0))))</f>
        <v>8.8075471698113201</v>
      </c>
      <c r="W144" s="12">
        <f>IF(Control!$C$16="None",Parameters!$C$29,IF(Control!$C$16="Low (100 bar)",'Actual H2'!W144*Parameters!$C$28,IF(Control!$C$16="Medium (350 bar)",'Actual H2'!W144*Parameters!$C$27,IF(Control!$C$16="High (700 bar)",'Actual H2'!W144*Parameters!$C$26,0))))</f>
        <v>6.6339622641509433</v>
      </c>
      <c r="X144" s="12">
        <f>IF(Control!$C$16="None",Parameters!$C$29,IF(Control!$C$16="Low (100 bar)",'Actual H2'!X144*Parameters!$C$28,IF(Control!$C$16="Medium (350 bar)",'Actual H2'!X144*Parameters!$C$27,IF(Control!$C$16="High (700 bar)",'Actual H2'!X144*Parameters!$C$26,0))))</f>
        <v>3.8716981132075476</v>
      </c>
      <c r="Y144" s="12">
        <f>IF(Control!$C$16="None",Parameters!$C$29,IF(Control!$C$16="Low (100 bar)",'Actual H2'!Y144*Parameters!$C$28,IF(Control!$C$16="Medium (350 bar)",'Actual H2'!Y144*Parameters!$C$27,IF(Control!$C$16="High (700 bar)",'Actual H2'!Y144*Parameters!$C$26,0))))</f>
        <v>1.4354716981132074</v>
      </c>
      <c r="Z144" s="12">
        <f>IF(Control!$C$16="None",Parameters!$C$29,IF(Control!$C$16="Low (100 bar)",'Actual H2'!Z144*Parameters!$C$28,IF(Control!$C$16="Medium (350 bar)",'Actual H2'!Z144*Parameters!$C$27,IF(Control!$C$16="High (700 bar)",'Actual H2'!Z144*Parameters!$C$26,0))))</f>
        <v>0</v>
      </c>
      <c r="AB144" s="7">
        <f t="shared" si="2"/>
        <v>664.75018867924541</v>
      </c>
    </row>
    <row r="145" spans="2:28" x14ac:dyDescent="0.2">
      <c r="B145" s="6">
        <v>44339</v>
      </c>
      <c r="C145" s="12">
        <f>IF(Control!$C$16="None",Parameters!$C$29,IF(Control!$C$16="Low (100 bar)",'Actual H2'!C145*Parameters!$C$28,IF(Control!$C$16="Medium (350 bar)",'Actual H2'!C145*Parameters!$C$27,IF(Control!$C$16="High (700 bar)",'Actual H2'!C145*Parameters!$C$26,0))))</f>
        <v>0</v>
      </c>
      <c r="D145" s="12">
        <f>IF(Control!$C$16="None",Parameters!$C$29,IF(Control!$C$16="Low (100 bar)",'Actual H2'!D145*Parameters!$C$28,IF(Control!$C$16="Medium (350 bar)",'Actual H2'!D145*Parameters!$C$27,IF(Control!$C$16="High (700 bar)",'Actual H2'!D145*Parameters!$C$26,0))))</f>
        <v>0</v>
      </c>
      <c r="E145" s="12">
        <f>IF(Control!$C$16="None",Parameters!$C$29,IF(Control!$C$16="Low (100 bar)",'Actual H2'!E145*Parameters!$C$28,IF(Control!$C$16="Medium (350 bar)",'Actual H2'!E145*Parameters!$C$27,IF(Control!$C$16="High (700 bar)",'Actual H2'!E145*Parameters!$C$26,0))))</f>
        <v>0</v>
      </c>
      <c r="F145" s="12">
        <f>IF(Control!$C$16="None",Parameters!$C$29,IF(Control!$C$16="Low (100 bar)",'Actual H2'!F145*Parameters!$C$28,IF(Control!$C$16="Medium (350 bar)",'Actual H2'!F145*Parameters!$C$27,IF(Control!$C$16="High (700 bar)",'Actual H2'!F145*Parameters!$C$26,0))))</f>
        <v>1.1456603773584904</v>
      </c>
      <c r="G145" s="12">
        <f>IF(Control!$C$16="None",Parameters!$C$29,IF(Control!$C$16="Low (100 bar)",'Actual H2'!G145*Parameters!$C$28,IF(Control!$C$16="Medium (350 bar)",'Actual H2'!G145*Parameters!$C$27,IF(Control!$C$16="High (700 bar)",'Actual H2'!G145*Parameters!$C$26,0))))</f>
        <v>5.2030188679245271</v>
      </c>
      <c r="H145" s="12">
        <f>IF(Control!$C$16="None",Parameters!$C$29,IF(Control!$C$16="Low (100 bar)",'Actual H2'!H145*Parameters!$C$28,IF(Control!$C$16="Medium (350 bar)",'Actual H2'!H145*Parameters!$C$27,IF(Control!$C$16="High (700 bar)",'Actual H2'!H145*Parameters!$C$26,0))))</f>
        <v>10.763773584905662</v>
      </c>
      <c r="I145" s="12">
        <f>IF(Control!$C$16="None",Parameters!$C$29,IF(Control!$C$16="Low (100 bar)",'Actual H2'!I145*Parameters!$C$28,IF(Control!$C$16="Medium (350 bar)",'Actual H2'!I145*Parameters!$C$27,IF(Control!$C$16="High (700 bar)",'Actual H2'!I145*Parameters!$C$26,0))))</f>
        <v>13.616603773584908</v>
      </c>
      <c r="J145" s="12">
        <f>IF(Control!$C$16="None",Parameters!$C$29,IF(Control!$C$16="Low (100 bar)",'Actual H2'!J145*Parameters!$C$28,IF(Control!$C$16="Medium (350 bar)",'Actual H2'!J145*Parameters!$C$27,IF(Control!$C$16="High (700 bar)",'Actual H2'!J145*Parameters!$C$26,0))))</f>
        <v>17.769056603773585</v>
      </c>
      <c r="K145" s="12">
        <f>IF(Control!$C$16="None",Parameters!$C$29,IF(Control!$C$16="Low (100 bar)",'Actual H2'!K145*Parameters!$C$28,IF(Control!$C$16="Medium (350 bar)",'Actual H2'!K145*Parameters!$C$27,IF(Control!$C$16="High (700 bar)",'Actual H2'!K145*Parameters!$C$26,0))))</f>
        <v>20.513207547169809</v>
      </c>
      <c r="L145" s="12">
        <f>IF(Control!$C$16="None",Parameters!$C$29,IF(Control!$C$16="Low (100 bar)",'Actual H2'!L145*Parameters!$C$28,IF(Control!$C$16="Medium (350 bar)",'Actual H2'!L145*Parameters!$C$27,IF(Control!$C$16="High (700 bar)",'Actual H2'!L145*Parameters!$C$26,0))))</f>
        <v>21.554716981132074</v>
      </c>
      <c r="M145" s="12">
        <f>IF(Control!$C$16="None",Parameters!$C$29,IF(Control!$C$16="Low (100 bar)",'Actual H2'!M145*Parameters!$C$28,IF(Control!$C$16="Medium (350 bar)",'Actual H2'!M145*Parameters!$C$27,IF(Control!$C$16="High (700 bar)",'Actual H2'!M145*Parameters!$C$26,0))))</f>
        <v>23.990943396226413</v>
      </c>
      <c r="N145" s="12">
        <f>IF(Control!$C$16="None",Parameters!$C$29,IF(Control!$C$16="Low (100 bar)",'Actual H2'!N145*Parameters!$C$28,IF(Control!$C$16="Medium (350 bar)",'Actual H2'!N145*Parameters!$C$27,IF(Control!$C$16="High (700 bar)",'Actual H2'!N145*Parameters!$C$26,0))))</f>
        <v>28.156981132075465</v>
      </c>
      <c r="O145" s="12">
        <f>IF(Control!$C$16="None",Parameters!$C$29,IF(Control!$C$16="Low (100 bar)",'Actual H2'!O145*Parameters!$C$28,IF(Control!$C$16="Medium (350 bar)",'Actual H2'!O145*Parameters!$C$27,IF(Control!$C$16="High (700 bar)",'Actual H2'!O145*Parameters!$C$26,0))))</f>
        <v>35.139622641509433</v>
      </c>
      <c r="P145" s="12">
        <f>IF(Control!$C$16="None",Parameters!$C$29,IF(Control!$C$16="Low (100 bar)",'Actual H2'!P145*Parameters!$C$28,IF(Control!$C$16="Medium (350 bar)",'Actual H2'!P145*Parameters!$C$27,IF(Control!$C$16="High (700 bar)",'Actual H2'!P145*Parameters!$C$26,0))))</f>
        <v>41.261886792452835</v>
      </c>
      <c r="Q145" s="12">
        <f>IF(Control!$C$16="None",Parameters!$C$29,IF(Control!$C$16="Low (100 bar)",'Actual H2'!Q145*Parameters!$C$28,IF(Control!$C$16="Medium (350 bar)",'Actual H2'!Q145*Parameters!$C$27,IF(Control!$C$16="High (700 bar)",'Actual H2'!Q145*Parameters!$C$26,0))))</f>
        <v>46.247547169811327</v>
      </c>
      <c r="R145" s="12">
        <f>IF(Control!$C$16="None",Parameters!$C$29,IF(Control!$C$16="Low (100 bar)",'Actual H2'!R145*Parameters!$C$28,IF(Control!$C$16="Medium (350 bar)",'Actual H2'!R145*Parameters!$C$27,IF(Control!$C$16="High (700 bar)",'Actual H2'!R145*Parameters!$C$26,0))))</f>
        <v>52.437735849056594</v>
      </c>
      <c r="S145" s="12">
        <f>IF(Control!$C$16="None",Parameters!$C$29,IF(Control!$C$16="Low (100 bar)",'Actual H2'!S145*Parameters!$C$28,IF(Control!$C$16="Medium (350 bar)",'Actual H2'!S145*Parameters!$C$27,IF(Control!$C$16="High (700 bar)",'Actual H2'!S145*Parameters!$C$26,0))))</f>
        <v>54.701886792452825</v>
      </c>
      <c r="T145" s="12">
        <f>IF(Control!$C$16="None",Parameters!$C$29,IF(Control!$C$16="Low (100 bar)",'Actual H2'!T145*Parameters!$C$28,IF(Control!$C$16="Medium (350 bar)",'Actual H2'!T145*Parameters!$C$27,IF(Control!$C$16="High (700 bar)",'Actual H2'!T145*Parameters!$C$26,0))))</f>
        <v>53.334339622641515</v>
      </c>
      <c r="U145" s="12">
        <f>IF(Control!$C$16="None",Parameters!$C$29,IF(Control!$C$16="Low (100 bar)",'Actual H2'!U145*Parameters!$C$28,IF(Control!$C$16="Medium (350 bar)",'Actual H2'!U145*Parameters!$C$27,IF(Control!$C$16="High (700 bar)",'Actual H2'!U145*Parameters!$C$26,0))))</f>
        <v>52.890566037735852</v>
      </c>
      <c r="V145" s="12">
        <f>IF(Control!$C$16="None",Parameters!$C$29,IF(Control!$C$16="Low (100 bar)",'Actual H2'!V145*Parameters!$C$28,IF(Control!$C$16="Medium (350 bar)",'Actual H2'!V145*Parameters!$C$27,IF(Control!$C$16="High (700 bar)",'Actual H2'!V145*Parameters!$C$26,0))))</f>
        <v>52.890566037735852</v>
      </c>
      <c r="W145" s="12">
        <f>IF(Control!$C$16="None",Parameters!$C$29,IF(Control!$C$16="Low (100 bar)",'Actual H2'!W145*Parameters!$C$28,IF(Control!$C$16="Medium (350 bar)",'Actual H2'!W145*Parameters!$C$27,IF(Control!$C$16="High (700 bar)",'Actual H2'!W145*Parameters!$C$26,0))))</f>
        <v>52.437735849056594</v>
      </c>
      <c r="X145" s="12">
        <f>IF(Control!$C$16="None",Parameters!$C$29,IF(Control!$C$16="Low (100 bar)",'Actual H2'!X145*Parameters!$C$28,IF(Control!$C$16="Medium (350 bar)",'Actual H2'!X145*Parameters!$C$27,IF(Control!$C$16="High (700 bar)",'Actual H2'!X145*Parameters!$C$26,0))))</f>
        <v>49.612075471698105</v>
      </c>
      <c r="Y145" s="12">
        <f>IF(Control!$C$16="None",Parameters!$C$29,IF(Control!$C$16="Low (100 bar)",'Actual H2'!Y145*Parameters!$C$28,IF(Control!$C$16="Medium (350 bar)",'Actual H2'!Y145*Parameters!$C$27,IF(Control!$C$16="High (700 bar)",'Actual H2'!Y145*Parameters!$C$26,0))))</f>
        <v>44.812075471698115</v>
      </c>
      <c r="Z145" s="12">
        <f>IF(Control!$C$16="None",Parameters!$C$29,IF(Control!$C$16="Low (100 bar)",'Actual H2'!Z145*Parameters!$C$28,IF(Control!$C$16="Medium (350 bar)",'Actual H2'!Z145*Parameters!$C$27,IF(Control!$C$16="High (700 bar)",'Actual H2'!Z145*Parameters!$C$26,0))))</f>
        <v>40.809056603773584</v>
      </c>
      <c r="AB145" s="7">
        <f t="shared" si="2"/>
        <v>719.28905660377347</v>
      </c>
    </row>
    <row r="146" spans="2:28" x14ac:dyDescent="0.2">
      <c r="B146" s="6">
        <v>44340</v>
      </c>
      <c r="C146" s="12">
        <f>IF(Control!$C$16="None",Parameters!$C$29,IF(Control!$C$16="Low (100 bar)",'Actual H2'!C146*Parameters!$C$28,IF(Control!$C$16="Medium (350 bar)",'Actual H2'!C146*Parameters!$C$27,IF(Control!$C$16="High (700 bar)",'Actual H2'!C146*Parameters!$C$26,0))))</f>
        <v>40.809056603773584</v>
      </c>
      <c r="D146" s="12">
        <f>IF(Control!$C$16="None",Parameters!$C$29,IF(Control!$C$16="Low (100 bar)",'Actual H2'!D146*Parameters!$C$28,IF(Control!$C$16="Medium (350 bar)",'Actual H2'!D146*Parameters!$C$27,IF(Control!$C$16="High (700 bar)",'Actual H2'!D146*Parameters!$C$26,0))))</f>
        <v>45.518490566037741</v>
      </c>
      <c r="E146" s="12">
        <f>IF(Control!$C$16="None",Parameters!$C$29,IF(Control!$C$16="Low (100 bar)",'Actual H2'!E146*Parameters!$C$28,IF(Control!$C$16="Medium (350 bar)",'Actual H2'!E146*Parameters!$C$27,IF(Control!$C$16="High (700 bar)",'Actual H2'!E146*Parameters!$C$26,0))))</f>
        <v>50.341132075471691</v>
      </c>
      <c r="F146" s="12">
        <f>IF(Control!$C$16="None",Parameters!$C$29,IF(Control!$C$16="Low (100 bar)",'Actual H2'!F146*Parameters!$C$28,IF(Control!$C$16="Medium (350 bar)",'Actual H2'!F146*Parameters!$C$27,IF(Control!$C$16="High (700 bar)",'Actual H2'!F146*Parameters!$C$26,0))))</f>
        <v>53.166792452830187</v>
      </c>
      <c r="G146" s="12">
        <f>IF(Control!$C$16="None",Parameters!$C$29,IF(Control!$C$16="Low (100 bar)",'Actual H2'!G146*Parameters!$C$28,IF(Control!$C$16="Medium (350 bar)",'Actual H2'!G146*Parameters!$C$27,IF(Control!$C$16="High (700 bar)",'Actual H2'!G146*Parameters!$C$26,0))))</f>
        <v>54.978113207547167</v>
      </c>
      <c r="H146" s="12">
        <f>IF(Control!$C$16="None",Parameters!$C$29,IF(Control!$C$16="Low (100 bar)",'Actual H2'!H146*Parameters!$C$28,IF(Control!$C$16="Medium (350 bar)",'Actual H2'!H146*Parameters!$C$27,IF(Control!$C$16="High (700 bar)",'Actual H2'!H146*Parameters!$C$26,0))))</f>
        <v>55.145660377358496</v>
      </c>
      <c r="I146" s="12">
        <f>IF(Control!$C$16="None",Parameters!$C$29,IF(Control!$C$16="Low (100 bar)",'Actual H2'!I146*Parameters!$C$28,IF(Control!$C$16="Medium (350 bar)",'Actual H2'!I146*Parameters!$C$27,IF(Control!$C$16="High (700 bar)",'Actual H2'!I146*Parameters!$C$26,0))))</f>
        <v>55.145660377358496</v>
      </c>
      <c r="J146" s="12">
        <f>IF(Control!$C$16="None",Parameters!$C$29,IF(Control!$C$16="Low (100 bar)",'Actual H2'!J146*Parameters!$C$28,IF(Control!$C$16="Medium (350 bar)",'Actual H2'!J146*Parameters!$C$27,IF(Control!$C$16="High (700 bar)",'Actual H2'!J146*Parameters!$C$26,0))))</f>
        <v>55.20905660377359</v>
      </c>
      <c r="K146" s="12">
        <f>IF(Control!$C$16="None",Parameters!$C$29,IF(Control!$C$16="Low (100 bar)",'Actual H2'!K146*Parameters!$C$28,IF(Control!$C$16="Medium (350 bar)",'Actual H2'!K146*Parameters!$C$27,IF(Control!$C$16="High (700 bar)",'Actual H2'!K146*Parameters!$C$26,0))))</f>
        <v>55.145660377358496</v>
      </c>
      <c r="L146" s="12">
        <f>IF(Control!$C$16="None",Parameters!$C$29,IF(Control!$C$16="Low (100 bar)",'Actual H2'!L146*Parameters!$C$28,IF(Control!$C$16="Medium (350 bar)",'Actual H2'!L146*Parameters!$C$27,IF(Control!$C$16="High (700 bar)",'Actual H2'!L146*Parameters!$C$26,0))))</f>
        <v>54.701886792452825</v>
      </c>
      <c r="M146" s="12">
        <f>IF(Control!$C$16="None",Parameters!$C$29,IF(Control!$C$16="Low (100 bar)",'Actual H2'!M146*Parameters!$C$28,IF(Control!$C$16="Medium (350 bar)",'Actual H2'!M146*Parameters!$C$27,IF(Control!$C$16="High (700 bar)",'Actual H2'!M146*Parameters!$C$26,0))))</f>
        <v>52.437735849056594</v>
      </c>
      <c r="N146" s="12">
        <f>IF(Control!$C$16="None",Parameters!$C$29,IF(Control!$C$16="Low (100 bar)",'Actual H2'!N146*Parameters!$C$28,IF(Control!$C$16="Medium (350 bar)",'Actual H2'!N146*Parameters!$C$27,IF(Control!$C$16="High (700 bar)",'Actual H2'!N146*Parameters!$C$26,0))))</f>
        <v>50.064905660377356</v>
      </c>
      <c r="O146" s="12">
        <f>IF(Control!$C$16="None",Parameters!$C$29,IF(Control!$C$16="Low (100 bar)",'Actual H2'!O146*Parameters!$C$28,IF(Control!$C$16="Medium (350 bar)",'Actual H2'!O146*Parameters!$C$27,IF(Control!$C$16="High (700 bar)",'Actual H2'!O146*Parameters!$C$26,0))))</f>
        <v>49.612075471698105</v>
      </c>
      <c r="P146" s="12">
        <f>IF(Control!$C$16="None",Parameters!$C$29,IF(Control!$C$16="Low (100 bar)",'Actual H2'!P146*Parameters!$C$28,IF(Control!$C$16="Medium (350 bar)",'Actual H2'!P146*Parameters!$C$27,IF(Control!$C$16="High (700 bar)",'Actual H2'!P146*Parameters!$C$26,0))))</f>
        <v>45.971320754716984</v>
      </c>
      <c r="Q146" s="12">
        <f>IF(Control!$C$16="None",Parameters!$C$29,IF(Control!$C$16="Low (100 bar)",'Actual H2'!Q146*Parameters!$C$28,IF(Control!$C$16="Medium (350 bar)",'Actual H2'!Q146*Parameters!$C$27,IF(Control!$C$16="High (700 bar)",'Actual H2'!Q146*Parameters!$C$26,0))))</f>
        <v>45.518490566037741</v>
      </c>
      <c r="R146" s="12">
        <f>IF(Control!$C$16="None",Parameters!$C$29,IF(Control!$C$16="Low (100 bar)",'Actual H2'!R146*Parameters!$C$28,IF(Control!$C$16="Medium (350 bar)",'Actual H2'!R146*Parameters!$C$27,IF(Control!$C$16="High (700 bar)",'Actual H2'!R146*Parameters!$C$26,0))))</f>
        <v>41.261886792452835</v>
      </c>
      <c r="S146" s="12">
        <f>IF(Control!$C$16="None",Parameters!$C$29,IF(Control!$C$16="Low (100 bar)",'Actual H2'!S146*Parameters!$C$28,IF(Control!$C$16="Medium (350 bar)",'Actual H2'!S146*Parameters!$C$27,IF(Control!$C$16="High (700 bar)",'Actual H2'!S146*Parameters!$C$26,0))))</f>
        <v>39.079245283018864</v>
      </c>
      <c r="T146" s="12">
        <f>IF(Control!$C$16="None",Parameters!$C$29,IF(Control!$C$16="Low (100 bar)",'Actual H2'!T146*Parameters!$C$28,IF(Control!$C$16="Medium (350 bar)",'Actual H2'!T146*Parameters!$C$27,IF(Control!$C$16="High (700 bar)",'Actual H2'!T146*Parameters!$C$26,0))))</f>
        <v>34.116226415094346</v>
      </c>
      <c r="U146" s="12">
        <f>IF(Control!$C$16="None",Parameters!$C$29,IF(Control!$C$16="Low (100 bar)",'Actual H2'!U146*Parameters!$C$28,IF(Control!$C$16="Medium (350 bar)",'Actual H2'!U146*Parameters!$C$27,IF(Control!$C$16="High (700 bar)",'Actual H2'!U146*Parameters!$C$26,0))))</f>
        <v>28.156981132075465</v>
      </c>
      <c r="V146" s="12">
        <f>IF(Control!$C$16="None",Parameters!$C$29,IF(Control!$C$16="Low (100 bar)",'Actual H2'!V146*Parameters!$C$28,IF(Control!$C$16="Medium (350 bar)",'Actual H2'!V146*Parameters!$C$27,IF(Control!$C$16="High (700 bar)",'Actual H2'!V146*Parameters!$C$26,0))))</f>
        <v>25.720754716981133</v>
      </c>
      <c r="W146" s="12">
        <f>IF(Control!$C$16="None",Parameters!$C$29,IF(Control!$C$16="Low (100 bar)",'Actual H2'!W146*Parameters!$C$28,IF(Control!$C$16="Medium (350 bar)",'Actual H2'!W146*Parameters!$C$27,IF(Control!$C$16="High (700 bar)",'Actual H2'!W146*Parameters!$C$26,0))))</f>
        <v>30.357735849056599</v>
      </c>
      <c r="X146" s="12">
        <f>IF(Control!$C$16="None",Parameters!$C$29,IF(Control!$C$16="Low (100 bar)",'Actual H2'!X146*Parameters!$C$28,IF(Control!$C$16="Medium (350 bar)",'Actual H2'!X146*Parameters!$C$27,IF(Control!$C$16="High (700 bar)",'Actual H2'!X146*Parameters!$C$26,0))))</f>
        <v>34.116226415094346</v>
      </c>
      <c r="Y146" s="12">
        <f>IF(Control!$C$16="None",Parameters!$C$29,IF(Control!$C$16="Low (100 bar)",'Actual H2'!Y146*Parameters!$C$28,IF(Control!$C$16="Medium (350 bar)",'Actual H2'!Y146*Parameters!$C$27,IF(Control!$C$16="High (700 bar)",'Actual H2'!Y146*Parameters!$C$26,0))))</f>
        <v>34.116226415094346</v>
      </c>
      <c r="Z146" s="12">
        <f>IF(Control!$C$16="None",Parameters!$C$29,IF(Control!$C$16="Low (100 bar)",'Actual H2'!Z146*Parameters!$C$28,IF(Control!$C$16="Medium (350 bar)",'Actual H2'!Z146*Parameters!$C$27,IF(Control!$C$16="High (700 bar)",'Actual H2'!Z146*Parameters!$C$26,0))))</f>
        <v>34.116226415094346</v>
      </c>
      <c r="AB146" s="7">
        <f t="shared" si="2"/>
        <v>1064.8075471698112</v>
      </c>
    </row>
    <row r="147" spans="2:28" x14ac:dyDescent="0.2">
      <c r="B147" s="6">
        <v>44341</v>
      </c>
      <c r="C147" s="12">
        <f>IF(Control!$C$16="None",Parameters!$C$29,IF(Control!$C$16="Low (100 bar)",'Actual H2'!C147*Parameters!$C$28,IF(Control!$C$16="Medium (350 bar)",'Actual H2'!C147*Parameters!$C$27,IF(Control!$C$16="High (700 bar)",'Actual H2'!C147*Parameters!$C$26,0))))</f>
        <v>34.116226415094346</v>
      </c>
      <c r="D147" s="12">
        <f>IF(Control!$C$16="None",Parameters!$C$29,IF(Control!$C$16="Low (100 bar)",'Actual H2'!D147*Parameters!$C$28,IF(Control!$C$16="Medium (350 bar)",'Actual H2'!D147*Parameters!$C$27,IF(Control!$C$16="High (700 bar)",'Actual H2'!D147*Parameters!$C$26,0))))</f>
        <v>28.156981132075465</v>
      </c>
      <c r="E147" s="12">
        <f>IF(Control!$C$16="None",Parameters!$C$29,IF(Control!$C$16="Low (100 bar)",'Actual H2'!E147*Parameters!$C$28,IF(Control!$C$16="Medium (350 bar)",'Actual H2'!E147*Parameters!$C$27,IF(Control!$C$16="High (700 bar)",'Actual H2'!E147*Parameters!$C$26,0))))</f>
        <v>25.168301886792456</v>
      </c>
      <c r="F147" s="12">
        <f>IF(Control!$C$16="None",Parameters!$C$29,IF(Control!$C$16="Low (100 bar)",'Actual H2'!F147*Parameters!$C$28,IF(Control!$C$16="Medium (350 bar)",'Actual H2'!F147*Parameters!$C$27,IF(Control!$C$16="High (700 bar)",'Actual H2'!F147*Parameters!$C$26,0))))</f>
        <v>25.168301886792456</v>
      </c>
      <c r="G147" s="12">
        <f>IF(Control!$C$16="None",Parameters!$C$29,IF(Control!$C$16="Low (100 bar)",'Actual H2'!G147*Parameters!$C$28,IF(Control!$C$16="Medium (350 bar)",'Actual H2'!G147*Parameters!$C$27,IF(Control!$C$16="High (700 bar)",'Actual H2'!G147*Parameters!$C$26,0))))</f>
        <v>23.990943396226413</v>
      </c>
      <c r="H147" s="12">
        <f>IF(Control!$C$16="None",Parameters!$C$29,IF(Control!$C$16="Low (100 bar)",'Actual H2'!H147*Parameters!$C$28,IF(Control!$C$16="Medium (350 bar)",'Actual H2'!H147*Parameters!$C$27,IF(Control!$C$16="High (700 bar)",'Actual H2'!H147*Parameters!$C$26,0))))</f>
        <v>18.683773584905659</v>
      </c>
      <c r="I147" s="12">
        <f>IF(Control!$C$16="None",Parameters!$C$29,IF(Control!$C$16="Low (100 bar)",'Actual H2'!I147*Parameters!$C$28,IF(Control!$C$16="Medium (350 bar)",'Actual H2'!I147*Parameters!$C$27,IF(Control!$C$16="High (700 bar)",'Actual H2'!I147*Parameters!$C$26,0))))</f>
        <v>17.769056603773585</v>
      </c>
      <c r="J147" s="12">
        <f>IF(Control!$C$16="None",Parameters!$C$29,IF(Control!$C$16="Low (100 bar)",'Actual H2'!J147*Parameters!$C$28,IF(Control!$C$16="Medium (350 bar)",'Actual H2'!J147*Parameters!$C$27,IF(Control!$C$16="High (700 bar)",'Actual H2'!J147*Parameters!$C$26,0))))</f>
        <v>21.554716981132074</v>
      </c>
      <c r="K147" s="12">
        <f>IF(Control!$C$16="None",Parameters!$C$29,IF(Control!$C$16="Low (100 bar)",'Actual H2'!K147*Parameters!$C$28,IF(Control!$C$16="Medium (350 bar)",'Actual H2'!K147*Parameters!$C$27,IF(Control!$C$16="High (700 bar)",'Actual H2'!K147*Parameters!$C$26,0))))</f>
        <v>21.554716981132074</v>
      </c>
      <c r="L147" s="12">
        <f>IF(Control!$C$16="None",Parameters!$C$29,IF(Control!$C$16="Low (100 bar)",'Actual H2'!L147*Parameters!$C$28,IF(Control!$C$16="Medium (350 bar)",'Actual H2'!L147*Parameters!$C$27,IF(Control!$C$16="High (700 bar)",'Actual H2'!L147*Parameters!$C$26,0))))</f>
        <v>20.513207547169809</v>
      </c>
      <c r="M147" s="12">
        <f>IF(Control!$C$16="None",Parameters!$C$29,IF(Control!$C$16="Low (100 bar)",'Actual H2'!M147*Parameters!$C$28,IF(Control!$C$16="Medium (350 bar)",'Actual H2'!M147*Parameters!$C$27,IF(Control!$C$16="High (700 bar)",'Actual H2'!M147*Parameters!$C$26,0))))</f>
        <v>19.598490566037732</v>
      </c>
      <c r="N147" s="12">
        <f>IF(Control!$C$16="None",Parameters!$C$29,IF(Control!$C$16="Low (100 bar)",'Actual H2'!N147*Parameters!$C$28,IF(Control!$C$16="Medium (350 bar)",'Actual H2'!N147*Parameters!$C$27,IF(Control!$C$16="High (700 bar)",'Actual H2'!N147*Parameters!$C$26,0))))</f>
        <v>16.854339622641511</v>
      </c>
      <c r="O147" s="12">
        <f>IF(Control!$C$16="None",Parameters!$C$29,IF(Control!$C$16="Low (100 bar)",'Actual H2'!O147*Parameters!$C$28,IF(Control!$C$16="Medium (350 bar)",'Actual H2'!O147*Parameters!$C$27,IF(Control!$C$16="High (700 bar)",'Actual H2'!O147*Parameters!$C$26,0))))</f>
        <v>13.616603773584908</v>
      </c>
      <c r="P147" s="12">
        <f>IF(Control!$C$16="None",Parameters!$C$29,IF(Control!$C$16="Low (100 bar)",'Actual H2'!P147*Parameters!$C$28,IF(Control!$C$16="Medium (350 bar)",'Actual H2'!P147*Parameters!$C$27,IF(Control!$C$16="High (700 bar)",'Actual H2'!P147*Parameters!$C$26,0))))</f>
        <v>13.616603773584908</v>
      </c>
      <c r="Q147" s="12">
        <f>IF(Control!$C$16="None",Parameters!$C$29,IF(Control!$C$16="Low (100 bar)",'Actual H2'!Q147*Parameters!$C$28,IF(Control!$C$16="Medium (350 bar)",'Actual H2'!Q147*Parameters!$C$27,IF(Control!$C$16="High (700 bar)",'Actual H2'!Q147*Parameters!$C$26,0))))</f>
        <v>15.939622641509436</v>
      </c>
      <c r="R147" s="12">
        <f>IF(Control!$C$16="None",Parameters!$C$29,IF(Control!$C$16="Low (100 bar)",'Actual H2'!R147*Parameters!$C$28,IF(Control!$C$16="Medium (350 bar)",'Actual H2'!R147*Parameters!$C$27,IF(Control!$C$16="High (700 bar)",'Actual H2'!R147*Parameters!$C$26,0))))</f>
        <v>19.598490566037732</v>
      </c>
      <c r="S147" s="12">
        <f>IF(Control!$C$16="None",Parameters!$C$29,IF(Control!$C$16="Low (100 bar)",'Actual H2'!S147*Parameters!$C$28,IF(Control!$C$16="Medium (350 bar)",'Actual H2'!S147*Parameters!$C$27,IF(Control!$C$16="High (700 bar)",'Actual H2'!S147*Parameters!$C$26,0))))</f>
        <v>23.990943396226413</v>
      </c>
      <c r="T147" s="12">
        <f>IF(Control!$C$16="None",Parameters!$C$29,IF(Control!$C$16="Low (100 bar)",'Actual H2'!T147*Parameters!$C$28,IF(Control!$C$16="Medium (350 bar)",'Actual H2'!T147*Parameters!$C$27,IF(Control!$C$16="High (700 bar)",'Actual H2'!T147*Parameters!$C$26,0))))</f>
        <v>25.720754716981133</v>
      </c>
      <c r="U147" s="12">
        <f>IF(Control!$C$16="None",Parameters!$C$29,IF(Control!$C$16="Low (100 bar)",'Actual H2'!U147*Parameters!$C$28,IF(Control!$C$16="Medium (350 bar)",'Actual H2'!U147*Parameters!$C$27,IF(Control!$C$16="High (700 bar)",'Actual H2'!U147*Parameters!$C$26,0))))</f>
        <v>25.720754716981133</v>
      </c>
      <c r="V147" s="12">
        <f>IF(Control!$C$16="None",Parameters!$C$29,IF(Control!$C$16="Low (100 bar)",'Actual H2'!V147*Parameters!$C$28,IF(Control!$C$16="Medium (350 bar)",'Actual H2'!V147*Parameters!$C$27,IF(Control!$C$16="High (700 bar)",'Actual H2'!V147*Parameters!$C$26,0))))</f>
        <v>25.168301886792456</v>
      </c>
      <c r="W147" s="12">
        <f>IF(Control!$C$16="None",Parameters!$C$29,IF(Control!$C$16="Low (100 bar)",'Actual H2'!W147*Parameters!$C$28,IF(Control!$C$16="Medium (350 bar)",'Actual H2'!W147*Parameters!$C$27,IF(Control!$C$16="High (700 bar)",'Actual H2'!W147*Parameters!$C$26,0))))</f>
        <v>25.168301886792456</v>
      </c>
      <c r="X147" s="12">
        <f>IF(Control!$C$16="None",Parameters!$C$29,IF(Control!$C$16="Low (100 bar)",'Actual H2'!X147*Parameters!$C$28,IF(Control!$C$16="Medium (350 bar)",'Actual H2'!X147*Parameters!$C$27,IF(Control!$C$16="High (700 bar)",'Actual H2'!X147*Parameters!$C$26,0))))</f>
        <v>30.357735849056599</v>
      </c>
      <c r="Y147" s="12">
        <f>IF(Control!$C$16="None",Parameters!$C$29,IF(Control!$C$16="Low (100 bar)",'Actual H2'!Y147*Parameters!$C$28,IF(Control!$C$16="Medium (350 bar)",'Actual H2'!Y147*Parameters!$C$27,IF(Control!$C$16="High (700 bar)",'Actual H2'!Y147*Parameters!$C$26,0))))</f>
        <v>31.698113207547166</v>
      </c>
      <c r="Z147" s="12">
        <f>IF(Control!$C$16="None",Parameters!$C$29,IF(Control!$C$16="Low (100 bar)",'Actual H2'!Z147*Parameters!$C$28,IF(Control!$C$16="Medium (350 bar)",'Actual H2'!Z147*Parameters!$C$27,IF(Control!$C$16="High (700 bar)",'Actual H2'!Z147*Parameters!$C$26,0))))</f>
        <v>28.156981132075465</v>
      </c>
      <c r="AB147" s="7">
        <f t="shared" si="2"/>
        <v>551.88226415094334</v>
      </c>
    </row>
    <row r="148" spans="2:28" x14ac:dyDescent="0.2">
      <c r="B148" s="6">
        <v>44342</v>
      </c>
      <c r="C148" s="12">
        <f>IF(Control!$C$16="None",Parameters!$C$29,IF(Control!$C$16="Low (100 bar)",'Actual H2'!C148*Parameters!$C$28,IF(Control!$C$16="Medium (350 bar)",'Actual H2'!C148*Parameters!$C$27,IF(Control!$C$16="High (700 bar)",'Actual H2'!C148*Parameters!$C$26,0))))</f>
        <v>26.916226415094343</v>
      </c>
      <c r="D148" s="12">
        <f>IF(Control!$C$16="None",Parameters!$C$29,IF(Control!$C$16="Low (100 bar)",'Actual H2'!D148*Parameters!$C$28,IF(Control!$C$16="Medium (350 bar)",'Actual H2'!D148*Parameters!$C$27,IF(Control!$C$16="High (700 bar)",'Actual H2'!D148*Parameters!$C$26,0))))</f>
        <v>25.168301886792456</v>
      </c>
      <c r="E148" s="12">
        <f>IF(Control!$C$16="None",Parameters!$C$29,IF(Control!$C$16="Low (100 bar)",'Actual H2'!E148*Parameters!$C$28,IF(Control!$C$16="Medium (350 bar)",'Actual H2'!E148*Parameters!$C$27,IF(Control!$C$16="High (700 bar)",'Actual H2'!E148*Parameters!$C$26,0))))</f>
        <v>25.720754716981133</v>
      </c>
      <c r="F148" s="12">
        <f>IF(Control!$C$16="None",Parameters!$C$29,IF(Control!$C$16="Low (100 bar)",'Actual H2'!F148*Parameters!$C$28,IF(Control!$C$16="Medium (350 bar)",'Actual H2'!F148*Parameters!$C$27,IF(Control!$C$16="High (700 bar)",'Actual H2'!F148*Parameters!$C$26,0))))</f>
        <v>26.916226415094343</v>
      </c>
      <c r="G148" s="12">
        <f>IF(Control!$C$16="None",Parameters!$C$29,IF(Control!$C$16="Low (100 bar)",'Actual H2'!G148*Parameters!$C$28,IF(Control!$C$16="Medium (350 bar)",'Actual H2'!G148*Parameters!$C$27,IF(Control!$C$16="High (700 bar)",'Actual H2'!G148*Parameters!$C$26,0))))</f>
        <v>25.720754716981133</v>
      </c>
      <c r="H148" s="12">
        <f>IF(Control!$C$16="None",Parameters!$C$29,IF(Control!$C$16="Low (100 bar)",'Actual H2'!H148*Parameters!$C$28,IF(Control!$C$16="Medium (350 bar)",'Actual H2'!H148*Parameters!$C$27,IF(Control!$C$16="High (700 bar)",'Actual H2'!H148*Parameters!$C$26,0))))</f>
        <v>23.990943396226413</v>
      </c>
      <c r="I148" s="12">
        <f>IF(Control!$C$16="None",Parameters!$C$29,IF(Control!$C$16="Low (100 bar)",'Actual H2'!I148*Parameters!$C$28,IF(Control!$C$16="Medium (350 bar)",'Actual H2'!I148*Parameters!$C$27,IF(Control!$C$16="High (700 bar)",'Actual H2'!I148*Parameters!$C$26,0))))</f>
        <v>20.513207547169809</v>
      </c>
      <c r="J148" s="12">
        <f>IF(Control!$C$16="None",Parameters!$C$29,IF(Control!$C$16="Low (100 bar)",'Actual H2'!J148*Parameters!$C$28,IF(Control!$C$16="Medium (350 bar)",'Actual H2'!J148*Parameters!$C$27,IF(Control!$C$16="High (700 bar)",'Actual H2'!J148*Parameters!$C$26,0))))</f>
        <v>22.75018867924528</v>
      </c>
      <c r="K148" s="12">
        <f>IF(Control!$C$16="None",Parameters!$C$29,IF(Control!$C$16="Low (100 bar)",'Actual H2'!K148*Parameters!$C$28,IF(Control!$C$16="Medium (350 bar)",'Actual H2'!K148*Parameters!$C$27,IF(Control!$C$16="High (700 bar)",'Actual H2'!K148*Parameters!$C$26,0))))</f>
        <v>21.554716981132074</v>
      </c>
      <c r="L148" s="12">
        <f>IF(Control!$C$16="None",Parameters!$C$29,IF(Control!$C$16="Low (100 bar)",'Actual H2'!L148*Parameters!$C$28,IF(Control!$C$16="Medium (350 bar)",'Actual H2'!L148*Parameters!$C$27,IF(Control!$C$16="High (700 bar)",'Actual H2'!L148*Parameters!$C$26,0))))</f>
        <v>25.168301886792456</v>
      </c>
      <c r="M148" s="12">
        <f>IF(Control!$C$16="None",Parameters!$C$29,IF(Control!$C$16="Low (100 bar)",'Actual H2'!M148*Parameters!$C$28,IF(Control!$C$16="Medium (350 bar)",'Actual H2'!M148*Parameters!$C$27,IF(Control!$C$16="High (700 bar)",'Actual H2'!M148*Parameters!$C$26,0))))</f>
        <v>31.698113207547166</v>
      </c>
      <c r="N148" s="12">
        <f>IF(Control!$C$16="None",Parameters!$C$29,IF(Control!$C$16="Low (100 bar)",'Actual H2'!N148*Parameters!$C$28,IF(Control!$C$16="Medium (350 bar)",'Actual H2'!N148*Parameters!$C$27,IF(Control!$C$16="High (700 bar)",'Actual H2'!N148*Parameters!$C$26,0))))</f>
        <v>35.139622641509433</v>
      </c>
      <c r="O148" s="12">
        <f>IF(Control!$C$16="None",Parameters!$C$29,IF(Control!$C$16="Low (100 bar)",'Actual H2'!O148*Parameters!$C$28,IF(Control!$C$16="Medium (350 bar)",'Actual H2'!O148*Parameters!$C$27,IF(Control!$C$16="High (700 bar)",'Actual H2'!O148*Parameters!$C$26,0))))</f>
        <v>35.846037735849059</v>
      </c>
      <c r="P148" s="12">
        <f>IF(Control!$C$16="None",Parameters!$C$29,IF(Control!$C$16="Low (100 bar)",'Actual H2'!P148*Parameters!$C$28,IF(Control!$C$16="Medium (350 bar)",'Actual H2'!P148*Parameters!$C$27,IF(Control!$C$16="High (700 bar)",'Actual H2'!P148*Parameters!$C$26,0))))</f>
        <v>35.846037735849059</v>
      </c>
      <c r="Q148" s="12">
        <f>IF(Control!$C$16="None",Parameters!$C$29,IF(Control!$C$16="Low (100 bar)",'Actual H2'!Q148*Parameters!$C$28,IF(Control!$C$16="Medium (350 bar)",'Actual H2'!Q148*Parameters!$C$27,IF(Control!$C$16="High (700 bar)",'Actual H2'!Q148*Parameters!$C$26,0))))</f>
        <v>34.116226415094346</v>
      </c>
      <c r="R148" s="12">
        <f>IF(Control!$C$16="None",Parameters!$C$29,IF(Control!$C$16="Low (100 bar)",'Actual H2'!R148*Parameters!$C$28,IF(Control!$C$16="Medium (350 bar)",'Actual H2'!R148*Parameters!$C$27,IF(Control!$C$16="High (700 bar)",'Actual H2'!R148*Parameters!$C$26,0))))</f>
        <v>32.938867924528296</v>
      </c>
      <c r="S148" s="12">
        <f>IF(Control!$C$16="None",Parameters!$C$29,IF(Control!$C$16="Low (100 bar)",'Actual H2'!S148*Parameters!$C$28,IF(Control!$C$16="Medium (350 bar)",'Actual H2'!S148*Parameters!$C$27,IF(Control!$C$16="High (700 bar)",'Actual H2'!S148*Parameters!$C$26,0))))</f>
        <v>31.698113207547166</v>
      </c>
      <c r="T148" s="12">
        <f>IF(Control!$C$16="None",Parameters!$C$29,IF(Control!$C$16="Low (100 bar)",'Actual H2'!T148*Parameters!$C$28,IF(Control!$C$16="Medium (350 bar)",'Actual H2'!T148*Parameters!$C$27,IF(Control!$C$16="High (700 bar)",'Actual H2'!T148*Parameters!$C$26,0))))</f>
        <v>29.334339622641508</v>
      </c>
      <c r="U148" s="12">
        <f>IF(Control!$C$16="None",Parameters!$C$29,IF(Control!$C$16="Low (100 bar)",'Actual H2'!U148*Parameters!$C$28,IF(Control!$C$16="Medium (350 bar)",'Actual H2'!U148*Parameters!$C$27,IF(Control!$C$16="High (700 bar)",'Actual H2'!U148*Parameters!$C$26,0))))</f>
        <v>25.720754716981133</v>
      </c>
      <c r="V148" s="12">
        <f>IF(Control!$C$16="None",Parameters!$C$29,IF(Control!$C$16="Low (100 bar)",'Actual H2'!V148*Parameters!$C$28,IF(Control!$C$16="Medium (350 bar)",'Actual H2'!V148*Parameters!$C$27,IF(Control!$C$16="High (700 bar)",'Actual H2'!V148*Parameters!$C$26,0))))</f>
        <v>20.513207547169809</v>
      </c>
      <c r="W148" s="12">
        <f>IF(Control!$C$16="None",Parameters!$C$29,IF(Control!$C$16="Low (100 bar)",'Actual H2'!W148*Parameters!$C$28,IF(Control!$C$16="Medium (350 bar)",'Actual H2'!W148*Parameters!$C$27,IF(Control!$C$16="High (700 bar)",'Actual H2'!W148*Parameters!$C$26,0))))</f>
        <v>14.390943396226419</v>
      </c>
      <c r="X148" s="12">
        <f>IF(Control!$C$16="None",Parameters!$C$29,IF(Control!$C$16="Low (100 bar)",'Actual H2'!X148*Parameters!$C$28,IF(Control!$C$16="Medium (350 bar)",'Actual H2'!X148*Parameters!$C$27,IF(Control!$C$16="High (700 bar)",'Actual H2'!X148*Parameters!$C$26,0))))</f>
        <v>10.763773584905662</v>
      </c>
      <c r="Y148" s="12">
        <f>IF(Control!$C$16="None",Parameters!$C$29,IF(Control!$C$16="Low (100 bar)",'Actual H2'!Y148*Parameters!$C$28,IF(Control!$C$16="Medium (350 bar)",'Actual H2'!Y148*Parameters!$C$27,IF(Control!$C$16="High (700 bar)",'Actual H2'!Y148*Parameters!$C$26,0))))</f>
        <v>8.8075471698113201</v>
      </c>
      <c r="Z148" s="12">
        <f>IF(Control!$C$16="None",Parameters!$C$29,IF(Control!$C$16="Low (100 bar)",'Actual H2'!Z148*Parameters!$C$28,IF(Control!$C$16="Medium (350 bar)",'Actual H2'!Z148*Parameters!$C$27,IF(Control!$C$16="High (700 bar)",'Actual H2'!Z148*Parameters!$C$26,0))))</f>
        <v>8.8075471698113201</v>
      </c>
      <c r="AB148" s="7">
        <f t="shared" si="2"/>
        <v>600.04075471698104</v>
      </c>
    </row>
    <row r="149" spans="2:28" x14ac:dyDescent="0.2">
      <c r="B149" s="6">
        <v>44343</v>
      </c>
      <c r="C149" s="12">
        <f>IF(Control!$C$16="None",Parameters!$C$29,IF(Control!$C$16="Low (100 bar)",'Actual H2'!C149*Parameters!$C$28,IF(Control!$C$16="Medium (350 bar)",'Actual H2'!C149*Parameters!$C$27,IF(Control!$C$16="High (700 bar)",'Actual H2'!C149*Parameters!$C$26,0))))</f>
        <v>8.8075471698113201</v>
      </c>
      <c r="D149" s="12">
        <f>IF(Control!$C$16="None",Parameters!$C$29,IF(Control!$C$16="Low (100 bar)",'Actual H2'!D149*Parameters!$C$28,IF(Control!$C$16="Medium (350 bar)",'Actual H2'!D149*Parameters!$C$27,IF(Control!$C$16="High (700 bar)",'Actual H2'!D149*Parameters!$C$26,0))))</f>
        <v>8.8075471698113201</v>
      </c>
      <c r="E149" s="12">
        <f>IF(Control!$C$16="None",Parameters!$C$29,IF(Control!$C$16="Low (100 bar)",'Actual H2'!E149*Parameters!$C$28,IF(Control!$C$16="Medium (350 bar)",'Actual H2'!E149*Parameters!$C$27,IF(Control!$C$16="High (700 bar)",'Actual H2'!E149*Parameters!$C$26,0))))</f>
        <v>7.1773584905660375</v>
      </c>
      <c r="F149" s="12">
        <f>IF(Control!$C$16="None",Parameters!$C$29,IF(Control!$C$16="Low (100 bar)",'Actual H2'!F149*Parameters!$C$28,IF(Control!$C$16="Medium (350 bar)",'Actual H2'!F149*Parameters!$C$27,IF(Control!$C$16="High (700 bar)",'Actual H2'!F149*Parameters!$C$26,0))))</f>
        <v>4.7592452830188678</v>
      </c>
      <c r="G149" s="12">
        <f>IF(Control!$C$16="None",Parameters!$C$29,IF(Control!$C$16="Low (100 bar)",'Actual H2'!G149*Parameters!$C$28,IF(Control!$C$16="Medium (350 bar)",'Actual H2'!G149*Parameters!$C$27,IF(Control!$C$16="High (700 bar)",'Actual H2'!G149*Parameters!$C$26,0))))</f>
        <v>2.0150943396226415</v>
      </c>
      <c r="H149" s="12">
        <f>IF(Control!$C$16="None",Parameters!$C$29,IF(Control!$C$16="Low (100 bar)",'Actual H2'!H149*Parameters!$C$28,IF(Control!$C$16="Medium (350 bar)",'Actual H2'!H149*Parameters!$C$27,IF(Control!$C$16="High (700 bar)",'Actual H2'!H149*Parameters!$C$26,0))))</f>
        <v>0</v>
      </c>
      <c r="I149" s="12">
        <f>IF(Control!$C$16="None",Parameters!$C$29,IF(Control!$C$16="Low (100 bar)",'Actual H2'!I149*Parameters!$C$28,IF(Control!$C$16="Medium (350 bar)",'Actual H2'!I149*Parameters!$C$27,IF(Control!$C$16="High (700 bar)",'Actual H2'!I149*Parameters!$C$26,0))))</f>
        <v>0</v>
      </c>
      <c r="J149" s="12">
        <f>IF(Control!$C$16="None",Parameters!$C$29,IF(Control!$C$16="Low (100 bar)",'Actual H2'!J149*Parameters!$C$28,IF(Control!$C$16="Medium (350 bar)",'Actual H2'!J149*Parameters!$C$27,IF(Control!$C$16="High (700 bar)",'Actual H2'!J149*Parameters!$C$26,0))))</f>
        <v>0</v>
      </c>
      <c r="K149" s="12">
        <f>IF(Control!$C$16="None",Parameters!$C$29,IF(Control!$C$16="Low (100 bar)",'Actual H2'!K149*Parameters!$C$28,IF(Control!$C$16="Medium (350 bar)",'Actual H2'!K149*Parameters!$C$27,IF(Control!$C$16="High (700 bar)",'Actual H2'!K149*Parameters!$C$26,0))))</f>
        <v>0</v>
      </c>
      <c r="L149" s="12">
        <f>IF(Control!$C$16="None",Parameters!$C$29,IF(Control!$C$16="Low (100 bar)",'Actual H2'!L149*Parameters!$C$28,IF(Control!$C$16="Medium (350 bar)",'Actual H2'!L149*Parameters!$C$27,IF(Control!$C$16="High (700 bar)",'Actual H2'!L149*Parameters!$C$26,0))))</f>
        <v>0</v>
      </c>
      <c r="M149" s="12">
        <f>IF(Control!$C$16="None",Parameters!$C$29,IF(Control!$C$16="Low (100 bar)",'Actual H2'!M149*Parameters!$C$28,IF(Control!$C$16="Medium (350 bar)",'Actual H2'!M149*Parameters!$C$27,IF(Control!$C$16="High (700 bar)",'Actual H2'!M149*Parameters!$C$26,0))))</f>
        <v>0</v>
      </c>
      <c r="N149" s="12">
        <f>IF(Control!$C$16="None",Parameters!$C$29,IF(Control!$C$16="Low (100 bar)",'Actual H2'!N149*Parameters!$C$28,IF(Control!$C$16="Medium (350 bar)",'Actual H2'!N149*Parameters!$C$27,IF(Control!$C$16="High (700 bar)",'Actual H2'!N149*Parameters!$C$26,0))))</f>
        <v>0</v>
      </c>
      <c r="O149" s="12">
        <f>IF(Control!$C$16="None",Parameters!$C$29,IF(Control!$C$16="Low (100 bar)",'Actual H2'!O149*Parameters!$C$28,IF(Control!$C$16="Medium (350 bar)",'Actual H2'!O149*Parameters!$C$27,IF(Control!$C$16="High (700 bar)",'Actual H2'!O149*Parameters!$C$26,0))))</f>
        <v>0</v>
      </c>
      <c r="P149" s="12">
        <f>IF(Control!$C$16="None",Parameters!$C$29,IF(Control!$C$16="Low (100 bar)",'Actual H2'!P149*Parameters!$C$28,IF(Control!$C$16="Medium (350 bar)",'Actual H2'!P149*Parameters!$C$27,IF(Control!$C$16="High (700 bar)",'Actual H2'!P149*Parameters!$C$26,0))))</f>
        <v>0</v>
      </c>
      <c r="Q149" s="12">
        <f>IF(Control!$C$16="None",Parameters!$C$29,IF(Control!$C$16="Low (100 bar)",'Actual H2'!Q149*Parameters!$C$28,IF(Control!$C$16="Medium (350 bar)",'Actual H2'!Q149*Parameters!$C$27,IF(Control!$C$16="High (700 bar)",'Actual H2'!Q149*Parameters!$C$26,0))))</f>
        <v>0</v>
      </c>
      <c r="R149" s="12">
        <f>IF(Control!$C$16="None",Parameters!$C$29,IF(Control!$C$16="Low (100 bar)",'Actual H2'!R149*Parameters!$C$28,IF(Control!$C$16="Medium (350 bar)",'Actual H2'!R149*Parameters!$C$27,IF(Control!$C$16="High (700 bar)",'Actual H2'!R149*Parameters!$C$26,0))))</f>
        <v>0</v>
      </c>
      <c r="S149" s="12">
        <f>IF(Control!$C$16="None",Parameters!$C$29,IF(Control!$C$16="Low (100 bar)",'Actual H2'!S149*Parameters!$C$28,IF(Control!$C$16="Medium (350 bar)",'Actual H2'!S149*Parameters!$C$27,IF(Control!$C$16="High (700 bar)",'Actual H2'!S149*Parameters!$C$26,0))))</f>
        <v>0</v>
      </c>
      <c r="T149" s="12">
        <f>IF(Control!$C$16="None",Parameters!$C$29,IF(Control!$C$16="Low (100 bar)",'Actual H2'!T149*Parameters!$C$28,IF(Control!$C$16="Medium (350 bar)",'Actual H2'!T149*Parameters!$C$27,IF(Control!$C$16="High (700 bar)",'Actual H2'!T149*Parameters!$C$26,0))))</f>
        <v>0</v>
      </c>
      <c r="U149" s="12">
        <f>IF(Control!$C$16="None",Parameters!$C$29,IF(Control!$C$16="Low (100 bar)",'Actual H2'!U149*Parameters!$C$28,IF(Control!$C$16="Medium (350 bar)",'Actual H2'!U149*Parameters!$C$27,IF(Control!$C$16="High (700 bar)",'Actual H2'!U149*Parameters!$C$26,0))))</f>
        <v>0</v>
      </c>
      <c r="V149" s="12">
        <f>IF(Control!$C$16="None",Parameters!$C$29,IF(Control!$C$16="Low (100 bar)",'Actual H2'!V149*Parameters!$C$28,IF(Control!$C$16="Medium (350 bar)",'Actual H2'!V149*Parameters!$C$27,IF(Control!$C$16="High (700 bar)",'Actual H2'!V149*Parameters!$C$26,0))))</f>
        <v>1.4354716981132074</v>
      </c>
      <c r="W149" s="12">
        <f>IF(Control!$C$16="None",Parameters!$C$29,IF(Control!$C$16="Low (100 bar)",'Actual H2'!W149*Parameters!$C$28,IF(Control!$C$16="Medium (350 bar)",'Actual H2'!W149*Parameters!$C$27,IF(Control!$C$16="High (700 bar)",'Actual H2'!W149*Parameters!$C$26,0))))</f>
        <v>7.7207547169811335</v>
      </c>
      <c r="X149" s="12">
        <f>IF(Control!$C$16="None",Parameters!$C$29,IF(Control!$C$16="Low (100 bar)",'Actual H2'!X149*Parameters!$C$28,IF(Control!$C$16="Medium (350 bar)",'Actual H2'!X149*Parameters!$C$27,IF(Control!$C$16="High (700 bar)",'Actual H2'!X149*Parameters!$C$26,0))))</f>
        <v>11.415849056603774</v>
      </c>
      <c r="Y149" s="12">
        <f>IF(Control!$C$16="None",Parameters!$C$29,IF(Control!$C$16="Low (100 bar)",'Actual H2'!Y149*Parameters!$C$28,IF(Control!$C$16="Medium (350 bar)",'Actual H2'!Y149*Parameters!$C$27,IF(Control!$C$16="High (700 bar)",'Actual H2'!Y149*Parameters!$C$26,0))))</f>
        <v>10.111698113207549</v>
      </c>
      <c r="Z149" s="12">
        <f>IF(Control!$C$16="None",Parameters!$C$29,IF(Control!$C$16="Low (100 bar)",'Actual H2'!Z149*Parameters!$C$28,IF(Control!$C$16="Medium (350 bar)",'Actual H2'!Z149*Parameters!$C$27,IF(Control!$C$16="High (700 bar)",'Actual H2'!Z149*Parameters!$C$26,0))))</f>
        <v>6.6339622641509433</v>
      </c>
      <c r="AB149" s="7">
        <f t="shared" si="2"/>
        <v>68.884528301886789</v>
      </c>
    </row>
    <row r="150" spans="2:28" x14ac:dyDescent="0.2">
      <c r="B150" s="6">
        <v>44344</v>
      </c>
      <c r="C150" s="12">
        <f>IF(Control!$C$16="None",Parameters!$C$29,IF(Control!$C$16="Low (100 bar)",'Actual H2'!C150*Parameters!$C$28,IF(Control!$C$16="Medium (350 bar)",'Actual H2'!C150*Parameters!$C$27,IF(Control!$C$16="High (700 bar)",'Actual H2'!C150*Parameters!$C$26,0))))</f>
        <v>4.3154716981132077</v>
      </c>
      <c r="D150" s="12">
        <f>IF(Control!$C$16="None",Parameters!$C$29,IF(Control!$C$16="Low (100 bar)",'Actual H2'!D150*Parameters!$C$28,IF(Control!$C$16="Medium (350 bar)",'Actual H2'!D150*Parameters!$C$27,IF(Control!$C$16="High (700 bar)",'Actual H2'!D150*Parameters!$C$26,0))))</f>
        <v>3.1290566037735852</v>
      </c>
      <c r="E150" s="12">
        <f>IF(Control!$C$16="None",Parameters!$C$29,IF(Control!$C$16="Low (100 bar)",'Actual H2'!E150*Parameters!$C$28,IF(Control!$C$16="Medium (350 bar)",'Actual H2'!E150*Parameters!$C$27,IF(Control!$C$16="High (700 bar)",'Actual H2'!E150*Parameters!$C$26,0))))</f>
        <v>2.757735849056604</v>
      </c>
      <c r="F150" s="12">
        <f>IF(Control!$C$16="None",Parameters!$C$29,IF(Control!$C$16="Low (100 bar)",'Actual H2'!F150*Parameters!$C$28,IF(Control!$C$16="Medium (350 bar)",'Actual H2'!F150*Parameters!$C$27,IF(Control!$C$16="High (700 bar)",'Actual H2'!F150*Parameters!$C$26,0))))</f>
        <v>2.3864150943396227</v>
      </c>
      <c r="G150" s="12">
        <f>IF(Control!$C$16="None",Parameters!$C$29,IF(Control!$C$16="Low (100 bar)",'Actual H2'!G150*Parameters!$C$28,IF(Control!$C$16="Medium (350 bar)",'Actual H2'!G150*Parameters!$C$27,IF(Control!$C$16="High (700 bar)",'Actual H2'!G150*Parameters!$C$26,0))))</f>
        <v>2.3864150943396227</v>
      </c>
      <c r="H150" s="12">
        <f>IF(Control!$C$16="None",Parameters!$C$29,IF(Control!$C$16="Low (100 bar)",'Actual H2'!H150*Parameters!$C$28,IF(Control!$C$16="Medium (350 bar)",'Actual H2'!H150*Parameters!$C$27,IF(Control!$C$16="High (700 bar)",'Actual H2'!H150*Parameters!$C$26,0))))</f>
        <v>2.0150943396226415</v>
      </c>
      <c r="I150" s="12">
        <f>IF(Control!$C$16="None",Parameters!$C$29,IF(Control!$C$16="Low (100 bar)",'Actual H2'!I150*Parameters!$C$28,IF(Control!$C$16="Medium (350 bar)",'Actual H2'!I150*Parameters!$C$27,IF(Control!$C$16="High (700 bar)",'Actual H2'!I150*Parameters!$C$26,0))))</f>
        <v>2.757735849056604</v>
      </c>
      <c r="J150" s="12">
        <f>IF(Control!$C$16="None",Parameters!$C$29,IF(Control!$C$16="Low (100 bar)",'Actual H2'!J150*Parameters!$C$28,IF(Control!$C$16="Medium (350 bar)",'Actual H2'!J150*Parameters!$C$27,IF(Control!$C$16="High (700 bar)",'Actual H2'!J150*Parameters!$C$26,0))))</f>
        <v>4.7592452830188678</v>
      </c>
      <c r="K150" s="12">
        <f>IF(Control!$C$16="None",Parameters!$C$29,IF(Control!$C$16="Low (100 bar)",'Actual H2'!K150*Parameters!$C$28,IF(Control!$C$16="Medium (350 bar)",'Actual H2'!K150*Parameters!$C$27,IF(Control!$C$16="High (700 bar)",'Actual H2'!K150*Parameters!$C$26,0))))</f>
        <v>6.090566037735849</v>
      </c>
      <c r="L150" s="12">
        <f>IF(Control!$C$16="None",Parameters!$C$29,IF(Control!$C$16="Low (100 bar)",'Actual H2'!L150*Parameters!$C$28,IF(Control!$C$16="Medium (350 bar)",'Actual H2'!L150*Parameters!$C$27,IF(Control!$C$16="High (700 bar)",'Actual H2'!L150*Parameters!$C$26,0))))</f>
        <v>6.090566037735849</v>
      </c>
      <c r="M150" s="12">
        <f>IF(Control!$C$16="None",Parameters!$C$29,IF(Control!$C$16="Low (100 bar)",'Actual H2'!M150*Parameters!$C$28,IF(Control!$C$16="Medium (350 bar)",'Actual H2'!M150*Parameters!$C$27,IF(Control!$C$16="High (700 bar)",'Actual H2'!M150*Parameters!$C$26,0))))</f>
        <v>6.090566037735849</v>
      </c>
      <c r="N150" s="12">
        <f>IF(Control!$C$16="None",Parameters!$C$29,IF(Control!$C$16="Low (100 bar)",'Actual H2'!N150*Parameters!$C$28,IF(Control!$C$16="Medium (350 bar)",'Actual H2'!N150*Parameters!$C$27,IF(Control!$C$16="High (700 bar)",'Actual H2'!N150*Parameters!$C$26,0))))</f>
        <v>5.6467924528301889</v>
      </c>
      <c r="O150" s="12">
        <f>IF(Control!$C$16="None",Parameters!$C$29,IF(Control!$C$16="Low (100 bar)",'Actual H2'!O150*Parameters!$C$28,IF(Control!$C$16="Medium (350 bar)",'Actual H2'!O150*Parameters!$C$27,IF(Control!$C$16="High (700 bar)",'Actual H2'!O150*Parameters!$C$26,0))))</f>
        <v>6.6339622641509433</v>
      </c>
      <c r="P150" s="12">
        <f>IF(Control!$C$16="None",Parameters!$C$29,IF(Control!$C$16="Low (100 bar)",'Actual H2'!P150*Parameters!$C$28,IF(Control!$C$16="Medium (350 bar)",'Actual H2'!P150*Parameters!$C$27,IF(Control!$C$16="High (700 bar)",'Actual H2'!P150*Parameters!$C$26,0))))</f>
        <v>8.2641509433962259</v>
      </c>
      <c r="Q150" s="12">
        <f>IF(Control!$C$16="None",Parameters!$C$29,IF(Control!$C$16="Low (100 bar)",'Actual H2'!Q150*Parameters!$C$28,IF(Control!$C$16="Medium (350 bar)",'Actual H2'!Q150*Parameters!$C$27,IF(Control!$C$16="High (700 bar)",'Actual H2'!Q150*Parameters!$C$26,0))))</f>
        <v>10.763773584905662</v>
      </c>
      <c r="R150" s="12">
        <f>IF(Control!$C$16="None",Parameters!$C$29,IF(Control!$C$16="Low (100 bar)",'Actual H2'!R150*Parameters!$C$28,IF(Control!$C$16="Medium (350 bar)",'Actual H2'!R150*Parameters!$C$27,IF(Control!$C$16="High (700 bar)",'Actual H2'!R150*Parameters!$C$26,0))))</f>
        <v>13.616603773584908</v>
      </c>
      <c r="S150" s="12">
        <f>IF(Control!$C$16="None",Parameters!$C$29,IF(Control!$C$16="Low (100 bar)",'Actual H2'!S150*Parameters!$C$28,IF(Control!$C$16="Medium (350 bar)",'Actual H2'!S150*Parameters!$C$27,IF(Control!$C$16="High (700 bar)",'Actual H2'!S150*Parameters!$C$26,0))))</f>
        <v>15.939622641509436</v>
      </c>
      <c r="T150" s="12">
        <f>IF(Control!$C$16="None",Parameters!$C$29,IF(Control!$C$16="Low (100 bar)",'Actual H2'!T150*Parameters!$C$28,IF(Control!$C$16="Medium (350 bar)",'Actual H2'!T150*Parameters!$C$27,IF(Control!$C$16="High (700 bar)",'Actual H2'!T150*Parameters!$C$26,0))))</f>
        <v>18.683773584905659</v>
      </c>
      <c r="U150" s="12">
        <f>IF(Control!$C$16="None",Parameters!$C$29,IF(Control!$C$16="Low (100 bar)",'Actual H2'!U150*Parameters!$C$28,IF(Control!$C$16="Medium (350 bar)",'Actual H2'!U150*Parameters!$C$27,IF(Control!$C$16="High (700 bar)",'Actual H2'!U150*Parameters!$C$26,0))))</f>
        <v>19.598490566037732</v>
      </c>
      <c r="V150" s="12">
        <f>IF(Control!$C$16="None",Parameters!$C$29,IF(Control!$C$16="Low (100 bar)",'Actual H2'!V150*Parameters!$C$28,IF(Control!$C$16="Medium (350 bar)",'Actual H2'!V150*Parameters!$C$27,IF(Control!$C$16="High (700 bar)",'Actual H2'!V150*Parameters!$C$26,0))))</f>
        <v>19.598490566037732</v>
      </c>
      <c r="W150" s="12">
        <f>IF(Control!$C$16="None",Parameters!$C$29,IF(Control!$C$16="Low (100 bar)",'Actual H2'!W150*Parameters!$C$28,IF(Control!$C$16="Medium (350 bar)",'Actual H2'!W150*Parameters!$C$27,IF(Control!$C$16="High (700 bar)",'Actual H2'!W150*Parameters!$C$26,0))))</f>
        <v>18.683773584905659</v>
      </c>
      <c r="X150" s="12">
        <f>IF(Control!$C$16="None",Parameters!$C$29,IF(Control!$C$16="Low (100 bar)",'Actual H2'!X150*Parameters!$C$28,IF(Control!$C$16="Medium (350 bar)",'Actual H2'!X150*Parameters!$C$27,IF(Control!$C$16="High (700 bar)",'Actual H2'!X150*Parameters!$C$26,0))))</f>
        <v>17.769056603773585</v>
      </c>
      <c r="Y150" s="12">
        <f>IF(Control!$C$16="None",Parameters!$C$29,IF(Control!$C$16="Low (100 bar)",'Actual H2'!Y150*Parameters!$C$28,IF(Control!$C$16="Medium (350 bar)",'Actual H2'!Y150*Parameters!$C$27,IF(Control!$C$16="High (700 bar)",'Actual H2'!Y150*Parameters!$C$26,0))))</f>
        <v>15.939622641509436</v>
      </c>
      <c r="Z150" s="12">
        <f>IF(Control!$C$16="None",Parameters!$C$29,IF(Control!$C$16="Low (100 bar)",'Actual H2'!Z150*Parameters!$C$28,IF(Control!$C$16="Medium (350 bar)",'Actual H2'!Z150*Parameters!$C$27,IF(Control!$C$16="High (700 bar)",'Actual H2'!Z150*Parameters!$C$26,0))))</f>
        <v>14.390943396226419</v>
      </c>
      <c r="AB150" s="7">
        <f t="shared" si="2"/>
        <v>228.30792452830184</v>
      </c>
    </row>
    <row r="151" spans="2:28" x14ac:dyDescent="0.2">
      <c r="B151" s="6">
        <v>44345</v>
      </c>
      <c r="C151" s="12">
        <f>IF(Control!$C$16="None",Parameters!$C$29,IF(Control!$C$16="Low (100 bar)",'Actual H2'!C151*Parameters!$C$28,IF(Control!$C$16="Medium (350 bar)",'Actual H2'!C151*Parameters!$C$27,IF(Control!$C$16="High (700 bar)",'Actual H2'!C151*Parameters!$C$26,0))))</f>
        <v>11.415849056603774</v>
      </c>
      <c r="D151" s="12">
        <f>IF(Control!$C$16="None",Parameters!$C$29,IF(Control!$C$16="Low (100 bar)",'Actual H2'!D151*Parameters!$C$28,IF(Control!$C$16="Medium (350 bar)",'Actual H2'!D151*Parameters!$C$27,IF(Control!$C$16="High (700 bar)",'Actual H2'!D151*Parameters!$C$26,0))))</f>
        <v>8.2641509433962259</v>
      </c>
      <c r="E151" s="12">
        <f>IF(Control!$C$16="None",Parameters!$C$29,IF(Control!$C$16="Low (100 bar)",'Actual H2'!E151*Parameters!$C$28,IF(Control!$C$16="Medium (350 bar)",'Actual H2'!E151*Parameters!$C$27,IF(Control!$C$16="High (700 bar)",'Actual H2'!E151*Parameters!$C$26,0))))</f>
        <v>6.090566037735849</v>
      </c>
      <c r="F151" s="12">
        <f>IF(Control!$C$16="None",Parameters!$C$29,IF(Control!$C$16="Low (100 bar)",'Actual H2'!F151*Parameters!$C$28,IF(Control!$C$16="Medium (350 bar)",'Actual H2'!F151*Parameters!$C$27,IF(Control!$C$16="High (700 bar)",'Actual H2'!F151*Parameters!$C$26,0))))</f>
        <v>4.7592452830188678</v>
      </c>
      <c r="G151" s="12">
        <f>IF(Control!$C$16="None",Parameters!$C$29,IF(Control!$C$16="Low (100 bar)",'Actual H2'!G151*Parameters!$C$28,IF(Control!$C$16="Medium (350 bar)",'Actual H2'!G151*Parameters!$C$27,IF(Control!$C$16="High (700 bar)",'Actual H2'!G151*Parameters!$C$26,0))))</f>
        <v>3.8716981132075476</v>
      </c>
      <c r="H151" s="12">
        <f>IF(Control!$C$16="None",Parameters!$C$29,IF(Control!$C$16="Low (100 bar)",'Actual H2'!H151*Parameters!$C$28,IF(Control!$C$16="Medium (350 bar)",'Actual H2'!H151*Parameters!$C$27,IF(Control!$C$16="High (700 bar)",'Actual H2'!H151*Parameters!$C$26,0))))</f>
        <v>2.3864150943396227</v>
      </c>
      <c r="I151" s="12">
        <f>IF(Control!$C$16="None",Parameters!$C$29,IF(Control!$C$16="Low (100 bar)",'Actual H2'!I151*Parameters!$C$28,IF(Control!$C$16="Medium (350 bar)",'Actual H2'!I151*Parameters!$C$27,IF(Control!$C$16="High (700 bar)",'Actual H2'!I151*Parameters!$C$26,0))))</f>
        <v>0.85584905660377353</v>
      </c>
      <c r="J151" s="12">
        <f>IF(Control!$C$16="None",Parameters!$C$29,IF(Control!$C$16="Low (100 bar)",'Actual H2'!J151*Parameters!$C$28,IF(Control!$C$16="Medium (350 bar)",'Actual H2'!J151*Parameters!$C$27,IF(Control!$C$16="High (700 bar)",'Actual H2'!J151*Parameters!$C$26,0))))</f>
        <v>0.5660377358490567</v>
      </c>
      <c r="K151" s="12">
        <f>IF(Control!$C$16="None",Parameters!$C$29,IF(Control!$C$16="Low (100 bar)",'Actual H2'!K151*Parameters!$C$28,IF(Control!$C$16="Medium (350 bar)",'Actual H2'!K151*Parameters!$C$27,IF(Control!$C$16="High (700 bar)",'Actual H2'!K151*Parameters!$C$26,0))))</f>
        <v>0</v>
      </c>
      <c r="L151" s="12">
        <f>IF(Control!$C$16="None",Parameters!$C$29,IF(Control!$C$16="Low (100 bar)",'Actual H2'!L151*Parameters!$C$28,IF(Control!$C$16="Medium (350 bar)",'Actual H2'!L151*Parameters!$C$27,IF(Control!$C$16="High (700 bar)",'Actual H2'!L151*Parameters!$C$26,0))))</f>
        <v>0</v>
      </c>
      <c r="M151" s="12">
        <f>IF(Control!$C$16="None",Parameters!$C$29,IF(Control!$C$16="Low (100 bar)",'Actual H2'!M151*Parameters!$C$28,IF(Control!$C$16="Medium (350 bar)",'Actual H2'!M151*Parameters!$C$27,IF(Control!$C$16="High (700 bar)",'Actual H2'!M151*Parameters!$C$26,0))))</f>
        <v>0</v>
      </c>
      <c r="N151" s="12">
        <f>IF(Control!$C$16="None",Parameters!$C$29,IF(Control!$C$16="Low (100 bar)",'Actual H2'!N151*Parameters!$C$28,IF(Control!$C$16="Medium (350 bar)",'Actual H2'!N151*Parameters!$C$27,IF(Control!$C$16="High (700 bar)",'Actual H2'!N151*Parameters!$C$26,0))))</f>
        <v>0</v>
      </c>
      <c r="O151" s="12">
        <f>IF(Control!$C$16="None",Parameters!$C$29,IF(Control!$C$16="Low (100 bar)",'Actual H2'!O151*Parameters!$C$28,IF(Control!$C$16="Medium (350 bar)",'Actual H2'!O151*Parameters!$C$27,IF(Control!$C$16="High (700 bar)",'Actual H2'!O151*Parameters!$C$26,0))))</f>
        <v>0</v>
      </c>
      <c r="P151" s="12">
        <f>IF(Control!$C$16="None",Parameters!$C$29,IF(Control!$C$16="Low (100 bar)",'Actual H2'!P151*Parameters!$C$28,IF(Control!$C$16="Medium (350 bar)",'Actual H2'!P151*Parameters!$C$27,IF(Control!$C$16="High (700 bar)",'Actual H2'!P151*Parameters!$C$26,0))))</f>
        <v>0</v>
      </c>
      <c r="Q151" s="12">
        <f>IF(Control!$C$16="None",Parameters!$C$29,IF(Control!$C$16="Low (100 bar)",'Actual H2'!Q151*Parameters!$C$28,IF(Control!$C$16="Medium (350 bar)",'Actual H2'!Q151*Parameters!$C$27,IF(Control!$C$16="High (700 bar)",'Actual H2'!Q151*Parameters!$C$26,0))))</f>
        <v>0</v>
      </c>
      <c r="R151" s="12">
        <f>IF(Control!$C$16="None",Parameters!$C$29,IF(Control!$C$16="Low (100 bar)",'Actual H2'!R151*Parameters!$C$28,IF(Control!$C$16="Medium (350 bar)",'Actual H2'!R151*Parameters!$C$27,IF(Control!$C$16="High (700 bar)",'Actual H2'!R151*Parameters!$C$26,0))))</f>
        <v>0</v>
      </c>
      <c r="S151" s="12">
        <f>IF(Control!$C$16="None",Parameters!$C$29,IF(Control!$C$16="Low (100 bar)",'Actual H2'!S151*Parameters!$C$28,IF(Control!$C$16="Medium (350 bar)",'Actual H2'!S151*Parameters!$C$27,IF(Control!$C$16="High (700 bar)",'Actual H2'!S151*Parameters!$C$26,0))))</f>
        <v>0</v>
      </c>
      <c r="T151" s="12">
        <f>IF(Control!$C$16="None",Parameters!$C$29,IF(Control!$C$16="Low (100 bar)",'Actual H2'!T151*Parameters!$C$28,IF(Control!$C$16="Medium (350 bar)",'Actual H2'!T151*Parameters!$C$27,IF(Control!$C$16="High (700 bar)",'Actual H2'!T151*Parameters!$C$26,0))))</f>
        <v>0</v>
      </c>
      <c r="U151" s="12">
        <f>IF(Control!$C$16="None",Parameters!$C$29,IF(Control!$C$16="Low (100 bar)",'Actual H2'!U151*Parameters!$C$28,IF(Control!$C$16="Medium (350 bar)",'Actual H2'!U151*Parameters!$C$27,IF(Control!$C$16="High (700 bar)",'Actual H2'!U151*Parameters!$C$26,0))))</f>
        <v>0</v>
      </c>
      <c r="V151" s="12">
        <f>IF(Control!$C$16="None",Parameters!$C$29,IF(Control!$C$16="Low (100 bar)",'Actual H2'!V151*Parameters!$C$28,IF(Control!$C$16="Medium (350 bar)",'Actual H2'!V151*Parameters!$C$27,IF(Control!$C$16="High (700 bar)",'Actual H2'!V151*Parameters!$C$26,0))))</f>
        <v>1.4354716981132074</v>
      </c>
      <c r="W151" s="12">
        <f>IF(Control!$C$16="None",Parameters!$C$29,IF(Control!$C$16="Low (100 bar)",'Actual H2'!W151*Parameters!$C$28,IF(Control!$C$16="Medium (350 bar)",'Actual H2'!W151*Parameters!$C$27,IF(Control!$C$16="High (700 bar)",'Actual H2'!W151*Parameters!$C$26,0))))</f>
        <v>2.0150943396226415</v>
      </c>
      <c r="X151" s="12">
        <f>IF(Control!$C$16="None",Parameters!$C$29,IF(Control!$C$16="Low (100 bar)",'Actual H2'!X151*Parameters!$C$28,IF(Control!$C$16="Medium (350 bar)",'Actual H2'!X151*Parameters!$C$27,IF(Control!$C$16="High (700 bar)",'Actual H2'!X151*Parameters!$C$26,0))))</f>
        <v>2.0150943396226415</v>
      </c>
      <c r="Y151" s="12">
        <f>IF(Control!$C$16="None",Parameters!$C$29,IF(Control!$C$16="Low (100 bar)",'Actual H2'!Y151*Parameters!$C$28,IF(Control!$C$16="Medium (350 bar)",'Actual H2'!Y151*Parameters!$C$27,IF(Control!$C$16="High (700 bar)",'Actual H2'!Y151*Parameters!$C$26,0))))</f>
        <v>1.1456603773584904</v>
      </c>
      <c r="Z151" s="12">
        <f>IF(Control!$C$16="None",Parameters!$C$29,IF(Control!$C$16="Low (100 bar)",'Actual H2'!Z151*Parameters!$C$28,IF(Control!$C$16="Medium (350 bar)",'Actual H2'!Z151*Parameters!$C$27,IF(Control!$C$16="High (700 bar)",'Actual H2'!Z151*Parameters!$C$26,0))))</f>
        <v>0</v>
      </c>
      <c r="AB151" s="7">
        <f t="shared" si="2"/>
        <v>44.821132075471695</v>
      </c>
    </row>
    <row r="152" spans="2:28" x14ac:dyDescent="0.2">
      <c r="B152" s="6">
        <v>44346</v>
      </c>
      <c r="C152" s="12">
        <f>IF(Control!$C$16="None",Parameters!$C$29,IF(Control!$C$16="Low (100 bar)",'Actual H2'!C152*Parameters!$C$28,IF(Control!$C$16="Medium (350 bar)",'Actual H2'!C152*Parameters!$C$27,IF(Control!$C$16="High (700 bar)",'Actual H2'!C152*Parameters!$C$26,0))))</f>
        <v>0</v>
      </c>
      <c r="D152" s="12">
        <f>IF(Control!$C$16="None",Parameters!$C$29,IF(Control!$C$16="Low (100 bar)",'Actual H2'!D152*Parameters!$C$28,IF(Control!$C$16="Medium (350 bar)",'Actual H2'!D152*Parameters!$C$27,IF(Control!$C$16="High (700 bar)",'Actual H2'!D152*Parameters!$C$26,0))))</f>
        <v>0</v>
      </c>
      <c r="E152" s="12">
        <f>IF(Control!$C$16="None",Parameters!$C$29,IF(Control!$C$16="Low (100 bar)",'Actual H2'!E152*Parameters!$C$28,IF(Control!$C$16="Medium (350 bar)",'Actual H2'!E152*Parameters!$C$27,IF(Control!$C$16="High (700 bar)",'Actual H2'!E152*Parameters!$C$26,0))))</f>
        <v>0</v>
      </c>
      <c r="F152" s="12">
        <f>IF(Control!$C$16="None",Parameters!$C$29,IF(Control!$C$16="Low (100 bar)",'Actual H2'!F152*Parameters!$C$28,IF(Control!$C$16="Medium (350 bar)",'Actual H2'!F152*Parameters!$C$27,IF(Control!$C$16="High (700 bar)",'Actual H2'!F152*Parameters!$C$26,0))))</f>
        <v>0</v>
      </c>
      <c r="G152" s="12">
        <f>IF(Control!$C$16="None",Parameters!$C$29,IF(Control!$C$16="Low (100 bar)",'Actual H2'!G152*Parameters!$C$28,IF(Control!$C$16="Medium (350 bar)",'Actual H2'!G152*Parameters!$C$27,IF(Control!$C$16="High (700 bar)",'Actual H2'!G152*Parameters!$C$26,0))))</f>
        <v>0</v>
      </c>
      <c r="H152" s="12">
        <f>IF(Control!$C$16="None",Parameters!$C$29,IF(Control!$C$16="Low (100 bar)",'Actual H2'!H152*Parameters!$C$28,IF(Control!$C$16="Medium (350 bar)",'Actual H2'!H152*Parameters!$C$27,IF(Control!$C$16="High (700 bar)",'Actual H2'!H152*Parameters!$C$26,0))))</f>
        <v>0</v>
      </c>
      <c r="I152" s="12">
        <f>IF(Control!$C$16="None",Parameters!$C$29,IF(Control!$C$16="Low (100 bar)",'Actual H2'!I152*Parameters!$C$28,IF(Control!$C$16="Medium (350 bar)",'Actual H2'!I152*Parameters!$C$27,IF(Control!$C$16="High (700 bar)",'Actual H2'!I152*Parameters!$C$26,0))))</f>
        <v>0</v>
      </c>
      <c r="J152" s="12">
        <f>IF(Control!$C$16="None",Parameters!$C$29,IF(Control!$C$16="Low (100 bar)",'Actual H2'!J152*Parameters!$C$28,IF(Control!$C$16="Medium (350 bar)",'Actual H2'!J152*Parameters!$C$27,IF(Control!$C$16="High (700 bar)",'Actual H2'!J152*Parameters!$C$26,0))))</f>
        <v>0</v>
      </c>
      <c r="K152" s="12">
        <f>IF(Control!$C$16="None",Parameters!$C$29,IF(Control!$C$16="Low (100 bar)",'Actual H2'!K152*Parameters!$C$28,IF(Control!$C$16="Medium (350 bar)",'Actual H2'!K152*Parameters!$C$27,IF(Control!$C$16="High (700 bar)",'Actual H2'!K152*Parameters!$C$26,0))))</f>
        <v>0</v>
      </c>
      <c r="L152" s="12">
        <f>IF(Control!$C$16="None",Parameters!$C$29,IF(Control!$C$16="Low (100 bar)",'Actual H2'!L152*Parameters!$C$28,IF(Control!$C$16="Medium (350 bar)",'Actual H2'!L152*Parameters!$C$27,IF(Control!$C$16="High (700 bar)",'Actual H2'!L152*Parameters!$C$26,0))))</f>
        <v>0</v>
      </c>
      <c r="M152" s="12">
        <f>IF(Control!$C$16="None",Parameters!$C$29,IF(Control!$C$16="Low (100 bar)",'Actual H2'!M152*Parameters!$C$28,IF(Control!$C$16="Medium (350 bar)",'Actual H2'!M152*Parameters!$C$27,IF(Control!$C$16="High (700 bar)",'Actual H2'!M152*Parameters!$C$26,0))))</f>
        <v>0</v>
      </c>
      <c r="N152" s="12">
        <f>IF(Control!$C$16="None",Parameters!$C$29,IF(Control!$C$16="Low (100 bar)",'Actual H2'!N152*Parameters!$C$28,IF(Control!$C$16="Medium (350 bar)",'Actual H2'!N152*Parameters!$C$27,IF(Control!$C$16="High (700 bar)",'Actual H2'!N152*Parameters!$C$26,0))))</f>
        <v>0.85584905660377353</v>
      </c>
      <c r="O152" s="12">
        <f>IF(Control!$C$16="None",Parameters!$C$29,IF(Control!$C$16="Low (100 bar)",'Actual H2'!O152*Parameters!$C$28,IF(Control!$C$16="Medium (350 bar)",'Actual H2'!O152*Parameters!$C$27,IF(Control!$C$16="High (700 bar)",'Actual H2'!O152*Parameters!$C$26,0))))</f>
        <v>2.0150943396226415</v>
      </c>
      <c r="P152" s="12">
        <f>IF(Control!$C$16="None",Parameters!$C$29,IF(Control!$C$16="Low (100 bar)",'Actual H2'!P152*Parameters!$C$28,IF(Control!$C$16="Medium (350 bar)",'Actual H2'!P152*Parameters!$C$27,IF(Control!$C$16="High (700 bar)",'Actual H2'!P152*Parameters!$C$26,0))))</f>
        <v>3.8716981132075476</v>
      </c>
      <c r="Q152" s="12">
        <f>IF(Control!$C$16="None",Parameters!$C$29,IF(Control!$C$16="Low (100 bar)",'Actual H2'!Q152*Parameters!$C$28,IF(Control!$C$16="Medium (350 bar)",'Actual H2'!Q152*Parameters!$C$27,IF(Control!$C$16="High (700 bar)",'Actual H2'!Q152*Parameters!$C$26,0))))</f>
        <v>5.2030188679245271</v>
      </c>
      <c r="R152" s="12">
        <f>IF(Control!$C$16="None",Parameters!$C$29,IF(Control!$C$16="Low (100 bar)",'Actual H2'!R152*Parameters!$C$28,IF(Control!$C$16="Medium (350 bar)",'Actual H2'!R152*Parameters!$C$27,IF(Control!$C$16="High (700 bar)",'Actual H2'!R152*Parameters!$C$26,0))))</f>
        <v>6.090566037735849</v>
      </c>
      <c r="S152" s="12">
        <f>IF(Control!$C$16="None",Parameters!$C$29,IF(Control!$C$16="Low (100 bar)",'Actual H2'!S152*Parameters!$C$28,IF(Control!$C$16="Medium (350 bar)",'Actual H2'!S152*Parameters!$C$27,IF(Control!$C$16="High (700 bar)",'Actual H2'!S152*Parameters!$C$26,0))))</f>
        <v>5.6467924528301889</v>
      </c>
      <c r="T152" s="12">
        <f>IF(Control!$C$16="None",Parameters!$C$29,IF(Control!$C$16="Low (100 bar)",'Actual H2'!T152*Parameters!$C$28,IF(Control!$C$16="Medium (350 bar)",'Actual H2'!T152*Parameters!$C$27,IF(Control!$C$16="High (700 bar)",'Actual H2'!T152*Parameters!$C$26,0))))</f>
        <v>5.2030188679245271</v>
      </c>
      <c r="U152" s="12">
        <f>IF(Control!$C$16="None",Parameters!$C$29,IF(Control!$C$16="Low (100 bar)",'Actual H2'!U152*Parameters!$C$28,IF(Control!$C$16="Medium (350 bar)",'Actual H2'!U152*Parameters!$C$27,IF(Control!$C$16="High (700 bar)",'Actual H2'!U152*Parameters!$C$26,0))))</f>
        <v>5.6467924528301889</v>
      </c>
      <c r="V152" s="12">
        <f>IF(Control!$C$16="None",Parameters!$C$29,IF(Control!$C$16="Low (100 bar)",'Actual H2'!V152*Parameters!$C$28,IF(Control!$C$16="Medium (350 bar)",'Actual H2'!V152*Parameters!$C$27,IF(Control!$C$16="High (700 bar)",'Actual H2'!V152*Parameters!$C$26,0))))</f>
        <v>7.1773584905660375</v>
      </c>
      <c r="W152" s="12">
        <f>IF(Control!$C$16="None",Parameters!$C$29,IF(Control!$C$16="Low (100 bar)",'Actual H2'!W152*Parameters!$C$28,IF(Control!$C$16="Medium (350 bar)",'Actual H2'!W152*Parameters!$C$27,IF(Control!$C$16="High (700 bar)",'Actual H2'!W152*Parameters!$C$26,0))))</f>
        <v>10.111698113207549</v>
      </c>
      <c r="X152" s="12">
        <f>IF(Control!$C$16="None",Parameters!$C$29,IF(Control!$C$16="Low (100 bar)",'Actual H2'!X152*Parameters!$C$28,IF(Control!$C$16="Medium (350 bar)",'Actual H2'!X152*Parameters!$C$27,IF(Control!$C$16="High (700 bar)",'Actual H2'!X152*Parameters!$C$26,0))))</f>
        <v>14.390943396226419</v>
      </c>
      <c r="Y152" s="12">
        <f>IF(Control!$C$16="None",Parameters!$C$29,IF(Control!$C$16="Low (100 bar)",'Actual H2'!Y152*Parameters!$C$28,IF(Control!$C$16="Medium (350 bar)",'Actual H2'!Y152*Parameters!$C$27,IF(Control!$C$16="High (700 bar)",'Actual H2'!Y152*Parameters!$C$26,0))))</f>
        <v>15.939622641509436</v>
      </c>
      <c r="Z152" s="12">
        <f>IF(Control!$C$16="None",Parameters!$C$29,IF(Control!$C$16="Low (100 bar)",'Actual H2'!Z152*Parameters!$C$28,IF(Control!$C$16="Medium (350 bar)",'Actual H2'!Z152*Parameters!$C$27,IF(Control!$C$16="High (700 bar)",'Actual H2'!Z152*Parameters!$C$26,0))))</f>
        <v>15.939622641509436</v>
      </c>
      <c r="AB152" s="7">
        <f t="shared" si="2"/>
        <v>98.092075471698109</v>
      </c>
    </row>
    <row r="153" spans="2:28" x14ac:dyDescent="0.2">
      <c r="B153" s="6">
        <v>44347</v>
      </c>
      <c r="C153" s="12">
        <f>IF(Control!$C$16="None",Parameters!$C$29,IF(Control!$C$16="Low (100 bar)",'Actual H2'!C153*Parameters!$C$28,IF(Control!$C$16="Medium (350 bar)",'Actual H2'!C153*Parameters!$C$27,IF(Control!$C$16="High (700 bar)",'Actual H2'!C153*Parameters!$C$26,0))))</f>
        <v>14.390943396226419</v>
      </c>
      <c r="D153" s="12">
        <f>IF(Control!$C$16="None",Parameters!$C$29,IF(Control!$C$16="Low (100 bar)",'Actual H2'!D153*Parameters!$C$28,IF(Control!$C$16="Medium (350 bar)",'Actual H2'!D153*Parameters!$C$27,IF(Control!$C$16="High (700 bar)",'Actual H2'!D153*Parameters!$C$26,0))))</f>
        <v>12.067924528301885</v>
      </c>
      <c r="E153" s="12">
        <f>IF(Control!$C$16="None",Parameters!$C$29,IF(Control!$C$16="Low (100 bar)",'Actual H2'!E153*Parameters!$C$28,IF(Control!$C$16="Medium (350 bar)",'Actual H2'!E153*Parameters!$C$27,IF(Control!$C$16="High (700 bar)",'Actual H2'!E153*Parameters!$C$26,0))))</f>
        <v>10.111698113207549</v>
      </c>
      <c r="F153" s="12">
        <f>IF(Control!$C$16="None",Parameters!$C$29,IF(Control!$C$16="Low (100 bar)",'Actual H2'!F153*Parameters!$C$28,IF(Control!$C$16="Medium (350 bar)",'Actual H2'!F153*Parameters!$C$27,IF(Control!$C$16="High (700 bar)",'Actual H2'!F153*Parameters!$C$26,0))))</f>
        <v>8.2641509433962259</v>
      </c>
      <c r="G153" s="12">
        <f>IF(Control!$C$16="None",Parameters!$C$29,IF(Control!$C$16="Low (100 bar)",'Actual H2'!G153*Parameters!$C$28,IF(Control!$C$16="Medium (350 bar)",'Actual H2'!G153*Parameters!$C$27,IF(Control!$C$16="High (700 bar)",'Actual H2'!G153*Parameters!$C$26,0))))</f>
        <v>7.7207547169811335</v>
      </c>
      <c r="H153" s="12">
        <f>IF(Control!$C$16="None",Parameters!$C$29,IF(Control!$C$16="Low (100 bar)",'Actual H2'!H153*Parameters!$C$28,IF(Control!$C$16="Medium (350 bar)",'Actual H2'!H153*Parameters!$C$27,IF(Control!$C$16="High (700 bar)",'Actual H2'!H153*Parameters!$C$26,0))))</f>
        <v>6.090566037735849</v>
      </c>
      <c r="I153" s="12">
        <f>IF(Control!$C$16="None",Parameters!$C$29,IF(Control!$C$16="Low (100 bar)",'Actual H2'!I153*Parameters!$C$28,IF(Control!$C$16="Medium (350 bar)",'Actual H2'!I153*Parameters!$C$27,IF(Control!$C$16="High (700 bar)",'Actual H2'!I153*Parameters!$C$26,0))))</f>
        <v>3.5003773584905669</v>
      </c>
      <c r="J153" s="12">
        <f>IF(Control!$C$16="None",Parameters!$C$29,IF(Control!$C$16="Low (100 bar)",'Actual H2'!J153*Parameters!$C$28,IF(Control!$C$16="Medium (350 bar)",'Actual H2'!J153*Parameters!$C$27,IF(Control!$C$16="High (700 bar)",'Actual H2'!J153*Parameters!$C$26,0))))</f>
        <v>2.757735849056604</v>
      </c>
      <c r="K153" s="12">
        <f>IF(Control!$C$16="None",Parameters!$C$29,IF(Control!$C$16="Low (100 bar)",'Actual H2'!K153*Parameters!$C$28,IF(Control!$C$16="Medium (350 bar)",'Actual H2'!K153*Parameters!$C$27,IF(Control!$C$16="High (700 bar)",'Actual H2'!K153*Parameters!$C$26,0))))</f>
        <v>4.7592452830188678</v>
      </c>
      <c r="L153" s="12">
        <f>IF(Control!$C$16="None",Parameters!$C$29,IF(Control!$C$16="Low (100 bar)",'Actual H2'!L153*Parameters!$C$28,IF(Control!$C$16="Medium (350 bar)",'Actual H2'!L153*Parameters!$C$27,IF(Control!$C$16="High (700 bar)",'Actual H2'!L153*Parameters!$C$26,0))))</f>
        <v>6.090566037735849</v>
      </c>
      <c r="M153" s="12">
        <f>IF(Control!$C$16="None",Parameters!$C$29,IF(Control!$C$16="Low (100 bar)",'Actual H2'!M153*Parameters!$C$28,IF(Control!$C$16="Medium (350 bar)",'Actual H2'!M153*Parameters!$C$27,IF(Control!$C$16="High (700 bar)",'Actual H2'!M153*Parameters!$C$26,0))))</f>
        <v>8.2641509433962259</v>
      </c>
      <c r="N153" s="12">
        <f>IF(Control!$C$16="None",Parameters!$C$29,IF(Control!$C$16="Low (100 bar)",'Actual H2'!N153*Parameters!$C$28,IF(Control!$C$16="Medium (350 bar)",'Actual H2'!N153*Parameters!$C$27,IF(Control!$C$16="High (700 bar)",'Actual H2'!N153*Parameters!$C$26,0))))</f>
        <v>12.067924528301885</v>
      </c>
      <c r="O153" s="12">
        <f>IF(Control!$C$16="None",Parameters!$C$29,IF(Control!$C$16="Low (100 bar)",'Actual H2'!O153*Parameters!$C$28,IF(Control!$C$16="Medium (350 bar)",'Actual H2'!O153*Parameters!$C$27,IF(Control!$C$16="High (700 bar)",'Actual H2'!O153*Parameters!$C$26,0))))</f>
        <v>17.769056603773585</v>
      </c>
      <c r="P153" s="12">
        <f>IF(Control!$C$16="None",Parameters!$C$29,IF(Control!$C$16="Low (100 bar)",'Actual H2'!P153*Parameters!$C$28,IF(Control!$C$16="Medium (350 bar)",'Actual H2'!P153*Parameters!$C$27,IF(Control!$C$16="High (700 bar)",'Actual H2'!P153*Parameters!$C$26,0))))</f>
        <v>28.156981132075465</v>
      </c>
      <c r="Q153" s="12">
        <f>IF(Control!$C$16="None",Parameters!$C$29,IF(Control!$C$16="Low (100 bar)",'Actual H2'!Q153*Parameters!$C$28,IF(Control!$C$16="Medium (350 bar)",'Actual H2'!Q153*Parameters!$C$27,IF(Control!$C$16="High (700 bar)",'Actual H2'!Q153*Parameters!$C$26,0))))</f>
        <v>39.079245283018864</v>
      </c>
      <c r="R153" s="12">
        <f>IF(Control!$C$16="None",Parameters!$C$29,IF(Control!$C$16="Low (100 bar)",'Actual H2'!R153*Parameters!$C$28,IF(Control!$C$16="Medium (350 bar)",'Actual H2'!R153*Parameters!$C$27,IF(Control!$C$16="High (700 bar)",'Actual H2'!R153*Parameters!$C$26,0))))</f>
        <v>45.971320754716984</v>
      </c>
      <c r="S153" s="12">
        <f>IF(Control!$C$16="None",Parameters!$C$29,IF(Control!$C$16="Low (100 bar)",'Actual H2'!S153*Parameters!$C$28,IF(Control!$C$16="Medium (350 bar)",'Actual H2'!S153*Parameters!$C$27,IF(Control!$C$16="High (700 bar)",'Actual H2'!S153*Parameters!$C$26,0))))</f>
        <v>49.612075471698105</v>
      </c>
      <c r="T153" s="12">
        <f>IF(Control!$C$16="None",Parameters!$C$29,IF(Control!$C$16="Low (100 bar)",'Actual H2'!T153*Parameters!$C$28,IF(Control!$C$16="Medium (350 bar)",'Actual H2'!T153*Parameters!$C$27,IF(Control!$C$16="High (700 bar)",'Actual H2'!T153*Parameters!$C$26,0))))</f>
        <v>45.518490566037741</v>
      </c>
      <c r="U153" s="12">
        <f>IF(Control!$C$16="None",Parameters!$C$29,IF(Control!$C$16="Low (100 bar)",'Actual H2'!U153*Parameters!$C$28,IF(Control!$C$16="Medium (350 bar)",'Actual H2'!U153*Parameters!$C$27,IF(Control!$C$16="High (700 bar)",'Actual H2'!U153*Parameters!$C$26,0))))</f>
        <v>45.518490566037741</v>
      </c>
      <c r="V153" s="12">
        <f>IF(Control!$C$16="None",Parameters!$C$29,IF(Control!$C$16="Low (100 bar)",'Actual H2'!V153*Parameters!$C$28,IF(Control!$C$16="Medium (350 bar)",'Actual H2'!V153*Parameters!$C$27,IF(Control!$C$16="High (700 bar)",'Actual H2'!V153*Parameters!$C$26,0))))</f>
        <v>45.518490566037741</v>
      </c>
      <c r="W153" s="12">
        <f>IF(Control!$C$16="None",Parameters!$C$29,IF(Control!$C$16="Low (100 bar)",'Actual H2'!W153*Parameters!$C$28,IF(Control!$C$16="Medium (350 bar)",'Actual H2'!W153*Parameters!$C$27,IF(Control!$C$16="High (700 bar)",'Actual H2'!W153*Parameters!$C$26,0))))</f>
        <v>45.518490566037741</v>
      </c>
      <c r="X153" s="12">
        <f>IF(Control!$C$16="None",Parameters!$C$29,IF(Control!$C$16="Low (100 bar)",'Actual H2'!X153*Parameters!$C$28,IF(Control!$C$16="Medium (350 bar)",'Actual H2'!X153*Parameters!$C$27,IF(Control!$C$16="High (700 bar)",'Actual H2'!X153*Parameters!$C$26,0))))</f>
        <v>49.612075471698105</v>
      </c>
      <c r="Y153" s="12">
        <f>IF(Control!$C$16="None",Parameters!$C$29,IF(Control!$C$16="Low (100 bar)",'Actual H2'!Y153*Parameters!$C$28,IF(Control!$C$16="Medium (350 bar)",'Actual H2'!Y153*Parameters!$C$27,IF(Control!$C$16="High (700 bar)",'Actual H2'!Y153*Parameters!$C$26,0))))</f>
        <v>46.247547169811327</v>
      </c>
      <c r="Z153" s="12">
        <f>IF(Control!$C$16="None",Parameters!$C$29,IF(Control!$C$16="Low (100 bar)",'Actual H2'!Z153*Parameters!$C$28,IF(Control!$C$16="Medium (350 bar)",'Actual H2'!Z153*Parameters!$C$27,IF(Control!$C$16="High (700 bar)",'Actual H2'!Z153*Parameters!$C$26,0))))</f>
        <v>41.261886792452835</v>
      </c>
      <c r="AB153" s="7">
        <f t="shared" si="2"/>
        <v>595.8701886792453</v>
      </c>
    </row>
    <row r="154" spans="2:28" x14ac:dyDescent="0.2">
      <c r="B154" s="6">
        <v>44348</v>
      </c>
      <c r="C154" s="12">
        <f>IF(Control!$C$16="None",Parameters!$C$29,IF(Control!$C$16="Low (100 bar)",'Actual H2'!C154*Parameters!$C$28,IF(Control!$C$16="Medium (350 bar)",'Actual H2'!C154*Parameters!$C$27,IF(Control!$C$16="High (700 bar)",'Actual H2'!C154*Parameters!$C$26,0))))</f>
        <v>35.846037735849059</v>
      </c>
      <c r="D154" s="12">
        <f>IF(Control!$C$16="None",Parameters!$C$29,IF(Control!$C$16="Low (100 bar)",'Actual H2'!D154*Parameters!$C$28,IF(Control!$C$16="Medium (350 bar)",'Actual H2'!D154*Parameters!$C$27,IF(Control!$C$16="High (700 bar)",'Actual H2'!D154*Parameters!$C$26,0))))</f>
        <v>32.938867924528296</v>
      </c>
      <c r="E154" s="12">
        <f>IF(Control!$C$16="None",Parameters!$C$29,IF(Control!$C$16="Low (100 bar)",'Actual H2'!E154*Parameters!$C$28,IF(Control!$C$16="Medium (350 bar)",'Actual H2'!E154*Parameters!$C$27,IF(Control!$C$16="High (700 bar)",'Actual H2'!E154*Parameters!$C$26,0))))</f>
        <v>32.938867924528296</v>
      </c>
      <c r="F154" s="12">
        <f>IF(Control!$C$16="None",Parameters!$C$29,IF(Control!$C$16="Low (100 bar)",'Actual H2'!F154*Parameters!$C$28,IF(Control!$C$16="Medium (350 bar)",'Actual H2'!F154*Parameters!$C$27,IF(Control!$C$16="High (700 bar)",'Actual H2'!F154*Parameters!$C$26,0))))</f>
        <v>34.116226415094346</v>
      </c>
      <c r="G154" s="12">
        <f>IF(Control!$C$16="None",Parameters!$C$29,IF(Control!$C$16="Low (100 bar)",'Actual H2'!G154*Parameters!$C$28,IF(Control!$C$16="Medium (350 bar)",'Actual H2'!G154*Parameters!$C$27,IF(Control!$C$16="High (700 bar)",'Actual H2'!G154*Parameters!$C$26,0))))</f>
        <v>32.938867924528296</v>
      </c>
      <c r="H154" s="12">
        <f>IF(Control!$C$16="None",Parameters!$C$29,IF(Control!$C$16="Low (100 bar)",'Actual H2'!H154*Parameters!$C$28,IF(Control!$C$16="Medium (350 bar)",'Actual H2'!H154*Parameters!$C$27,IF(Control!$C$16="High (700 bar)",'Actual H2'!H154*Parameters!$C$26,0))))</f>
        <v>28.156981132075465</v>
      </c>
      <c r="I154" s="12">
        <f>IF(Control!$C$16="None",Parameters!$C$29,IF(Control!$C$16="Low (100 bar)",'Actual H2'!I154*Parameters!$C$28,IF(Control!$C$16="Medium (350 bar)",'Actual H2'!I154*Parameters!$C$27,IF(Control!$C$16="High (700 bar)",'Actual H2'!I154*Parameters!$C$26,0))))</f>
        <v>23.990943396226413</v>
      </c>
      <c r="J154" s="12">
        <f>IF(Control!$C$16="None",Parameters!$C$29,IF(Control!$C$16="Low (100 bar)",'Actual H2'!J154*Parameters!$C$28,IF(Control!$C$16="Medium (350 bar)",'Actual H2'!J154*Parameters!$C$27,IF(Control!$C$16="High (700 bar)",'Actual H2'!J154*Parameters!$C$26,0))))</f>
        <v>23.990943396226413</v>
      </c>
      <c r="K154" s="12">
        <f>IF(Control!$C$16="None",Parameters!$C$29,IF(Control!$C$16="Low (100 bar)",'Actual H2'!K154*Parameters!$C$28,IF(Control!$C$16="Medium (350 bar)",'Actual H2'!K154*Parameters!$C$27,IF(Control!$C$16="High (700 bar)",'Actual H2'!K154*Parameters!$C$26,0))))</f>
        <v>25.168301886792456</v>
      </c>
      <c r="L154" s="12">
        <f>IF(Control!$C$16="None",Parameters!$C$29,IF(Control!$C$16="Low (100 bar)",'Actual H2'!L154*Parameters!$C$28,IF(Control!$C$16="Medium (350 bar)",'Actual H2'!L154*Parameters!$C$27,IF(Control!$C$16="High (700 bar)",'Actual H2'!L154*Parameters!$C$26,0))))</f>
        <v>21.554716981132074</v>
      </c>
      <c r="M154" s="12">
        <f>IF(Control!$C$16="None",Parameters!$C$29,IF(Control!$C$16="Low (100 bar)",'Actual H2'!M154*Parameters!$C$28,IF(Control!$C$16="Medium (350 bar)",'Actual H2'!M154*Parameters!$C$27,IF(Control!$C$16="High (700 bar)",'Actual H2'!M154*Parameters!$C$26,0))))</f>
        <v>13.616603773584908</v>
      </c>
      <c r="N154" s="12">
        <f>IF(Control!$C$16="None",Parameters!$C$29,IF(Control!$C$16="Low (100 bar)",'Actual H2'!N154*Parameters!$C$28,IF(Control!$C$16="Medium (350 bar)",'Actual H2'!N154*Parameters!$C$27,IF(Control!$C$16="High (700 bar)",'Actual H2'!N154*Parameters!$C$26,0))))</f>
        <v>7.1773584905660375</v>
      </c>
      <c r="O154" s="12">
        <f>IF(Control!$C$16="None",Parameters!$C$29,IF(Control!$C$16="Low (100 bar)",'Actual H2'!O154*Parameters!$C$28,IF(Control!$C$16="Medium (350 bar)",'Actual H2'!O154*Parameters!$C$27,IF(Control!$C$16="High (700 bar)",'Actual H2'!O154*Parameters!$C$26,0))))</f>
        <v>3.1290566037735852</v>
      </c>
      <c r="P154" s="12">
        <f>IF(Control!$C$16="None",Parameters!$C$29,IF(Control!$C$16="Low (100 bar)",'Actual H2'!P154*Parameters!$C$28,IF(Control!$C$16="Medium (350 bar)",'Actual H2'!P154*Parameters!$C$27,IF(Control!$C$16="High (700 bar)",'Actual H2'!P154*Parameters!$C$26,0))))</f>
        <v>1.7252830188679242</v>
      </c>
      <c r="Q154" s="12">
        <f>IF(Control!$C$16="None",Parameters!$C$29,IF(Control!$C$16="Low (100 bar)",'Actual H2'!Q154*Parameters!$C$28,IF(Control!$C$16="Medium (350 bar)",'Actual H2'!Q154*Parameters!$C$27,IF(Control!$C$16="High (700 bar)",'Actual H2'!Q154*Parameters!$C$26,0))))</f>
        <v>0</v>
      </c>
      <c r="R154" s="12">
        <f>IF(Control!$C$16="None",Parameters!$C$29,IF(Control!$C$16="Low (100 bar)",'Actual H2'!R154*Parameters!$C$28,IF(Control!$C$16="Medium (350 bar)",'Actual H2'!R154*Parameters!$C$27,IF(Control!$C$16="High (700 bar)",'Actual H2'!R154*Parameters!$C$26,0))))</f>
        <v>0</v>
      </c>
      <c r="S154" s="12">
        <f>IF(Control!$C$16="None",Parameters!$C$29,IF(Control!$C$16="Low (100 bar)",'Actual H2'!S154*Parameters!$C$28,IF(Control!$C$16="Medium (350 bar)",'Actual H2'!S154*Parameters!$C$27,IF(Control!$C$16="High (700 bar)",'Actual H2'!S154*Parameters!$C$26,0))))</f>
        <v>0</v>
      </c>
      <c r="T154" s="12">
        <f>IF(Control!$C$16="None",Parameters!$C$29,IF(Control!$C$16="Low (100 bar)",'Actual H2'!T154*Parameters!$C$28,IF(Control!$C$16="Medium (350 bar)",'Actual H2'!T154*Parameters!$C$27,IF(Control!$C$16="High (700 bar)",'Actual H2'!T154*Parameters!$C$26,0))))</f>
        <v>0</v>
      </c>
      <c r="U154" s="12">
        <f>IF(Control!$C$16="None",Parameters!$C$29,IF(Control!$C$16="Low (100 bar)",'Actual H2'!U154*Parameters!$C$28,IF(Control!$C$16="Medium (350 bar)",'Actual H2'!U154*Parameters!$C$27,IF(Control!$C$16="High (700 bar)",'Actual H2'!U154*Parameters!$C$26,0))))</f>
        <v>2.0150943396226415</v>
      </c>
      <c r="V154" s="12">
        <f>IF(Control!$C$16="None",Parameters!$C$29,IF(Control!$C$16="Low (100 bar)",'Actual H2'!V154*Parameters!$C$28,IF(Control!$C$16="Medium (350 bar)",'Actual H2'!V154*Parameters!$C$27,IF(Control!$C$16="High (700 bar)",'Actual H2'!V154*Parameters!$C$26,0))))</f>
        <v>5.2030188679245271</v>
      </c>
      <c r="W154" s="12">
        <f>IF(Control!$C$16="None",Parameters!$C$29,IF(Control!$C$16="Low (100 bar)",'Actual H2'!W154*Parameters!$C$28,IF(Control!$C$16="Medium (350 bar)",'Actual H2'!W154*Parameters!$C$27,IF(Control!$C$16="High (700 bar)",'Actual H2'!W154*Parameters!$C$26,0))))</f>
        <v>6.6339622641509433</v>
      </c>
      <c r="X154" s="12">
        <f>IF(Control!$C$16="None",Parameters!$C$29,IF(Control!$C$16="Low (100 bar)",'Actual H2'!X154*Parameters!$C$28,IF(Control!$C$16="Medium (350 bar)",'Actual H2'!X154*Parameters!$C$27,IF(Control!$C$16="High (700 bar)",'Actual H2'!X154*Parameters!$C$26,0))))</f>
        <v>7.7207547169811335</v>
      </c>
      <c r="Y154" s="12">
        <f>IF(Control!$C$16="None",Parameters!$C$29,IF(Control!$C$16="Low (100 bar)",'Actual H2'!Y154*Parameters!$C$28,IF(Control!$C$16="Medium (350 bar)",'Actual H2'!Y154*Parameters!$C$27,IF(Control!$C$16="High (700 bar)",'Actual H2'!Y154*Parameters!$C$26,0))))</f>
        <v>8.2641509433962259</v>
      </c>
      <c r="Z154" s="12">
        <f>IF(Control!$C$16="None",Parameters!$C$29,IF(Control!$C$16="Low (100 bar)",'Actual H2'!Z154*Parameters!$C$28,IF(Control!$C$16="Medium (350 bar)",'Actual H2'!Z154*Parameters!$C$27,IF(Control!$C$16="High (700 bar)",'Actual H2'!Z154*Parameters!$C$26,0))))</f>
        <v>10.111698113207549</v>
      </c>
      <c r="AB154" s="7">
        <f t="shared" si="2"/>
        <v>357.23773584905649</v>
      </c>
    </row>
    <row r="155" spans="2:28" x14ac:dyDescent="0.2">
      <c r="B155" s="6">
        <v>44349</v>
      </c>
      <c r="C155" s="12">
        <f>IF(Control!$C$16="None",Parameters!$C$29,IF(Control!$C$16="Low (100 bar)",'Actual H2'!C155*Parameters!$C$28,IF(Control!$C$16="Medium (350 bar)",'Actual H2'!C155*Parameters!$C$27,IF(Control!$C$16="High (700 bar)",'Actual H2'!C155*Parameters!$C$26,0))))</f>
        <v>10.763773584905662</v>
      </c>
      <c r="D155" s="12">
        <f>IF(Control!$C$16="None",Parameters!$C$29,IF(Control!$C$16="Low (100 bar)",'Actual H2'!D155*Parameters!$C$28,IF(Control!$C$16="Medium (350 bar)",'Actual H2'!D155*Parameters!$C$27,IF(Control!$C$16="High (700 bar)",'Actual H2'!D155*Parameters!$C$26,0))))</f>
        <v>11.415849056603774</v>
      </c>
      <c r="E155" s="12">
        <f>IF(Control!$C$16="None",Parameters!$C$29,IF(Control!$C$16="Low (100 bar)",'Actual H2'!E155*Parameters!$C$28,IF(Control!$C$16="Medium (350 bar)",'Actual H2'!E155*Parameters!$C$27,IF(Control!$C$16="High (700 bar)",'Actual H2'!E155*Parameters!$C$26,0))))</f>
        <v>12.842264150943397</v>
      </c>
      <c r="F155" s="12">
        <f>IF(Control!$C$16="None",Parameters!$C$29,IF(Control!$C$16="Low (100 bar)",'Actual H2'!F155*Parameters!$C$28,IF(Control!$C$16="Medium (350 bar)",'Actual H2'!F155*Parameters!$C$27,IF(Control!$C$16="High (700 bar)",'Actual H2'!F155*Parameters!$C$26,0))))</f>
        <v>14.390943396226419</v>
      </c>
      <c r="G155" s="12">
        <f>IF(Control!$C$16="None",Parameters!$C$29,IF(Control!$C$16="Low (100 bar)",'Actual H2'!G155*Parameters!$C$28,IF(Control!$C$16="Medium (350 bar)",'Actual H2'!G155*Parameters!$C$27,IF(Control!$C$16="High (700 bar)",'Actual H2'!G155*Parameters!$C$26,0))))</f>
        <v>14.390943396226419</v>
      </c>
      <c r="H155" s="12">
        <f>IF(Control!$C$16="None",Parameters!$C$29,IF(Control!$C$16="Low (100 bar)",'Actual H2'!H155*Parameters!$C$28,IF(Control!$C$16="Medium (350 bar)",'Actual H2'!H155*Parameters!$C$27,IF(Control!$C$16="High (700 bar)",'Actual H2'!H155*Parameters!$C$26,0))))</f>
        <v>10.763773584905662</v>
      </c>
      <c r="I155" s="12">
        <f>IF(Control!$C$16="None",Parameters!$C$29,IF(Control!$C$16="Low (100 bar)",'Actual H2'!I155*Parameters!$C$28,IF(Control!$C$16="Medium (350 bar)",'Actual H2'!I155*Parameters!$C$27,IF(Control!$C$16="High (700 bar)",'Actual H2'!I155*Parameters!$C$26,0))))</f>
        <v>9.4596226415094335</v>
      </c>
      <c r="J155" s="12">
        <f>IF(Control!$C$16="None",Parameters!$C$29,IF(Control!$C$16="Low (100 bar)",'Actual H2'!J155*Parameters!$C$28,IF(Control!$C$16="Medium (350 bar)",'Actual H2'!J155*Parameters!$C$27,IF(Control!$C$16="High (700 bar)",'Actual H2'!J155*Parameters!$C$26,0))))</f>
        <v>12.842264150943397</v>
      </c>
      <c r="K155" s="12">
        <f>IF(Control!$C$16="None",Parameters!$C$29,IF(Control!$C$16="Low (100 bar)",'Actual H2'!K155*Parameters!$C$28,IF(Control!$C$16="Medium (350 bar)",'Actual H2'!K155*Parameters!$C$27,IF(Control!$C$16="High (700 bar)",'Actual H2'!K155*Parameters!$C$26,0))))</f>
        <v>19.598490566037732</v>
      </c>
      <c r="L155" s="12">
        <f>IF(Control!$C$16="None",Parameters!$C$29,IF(Control!$C$16="Low (100 bar)",'Actual H2'!L155*Parameters!$C$28,IF(Control!$C$16="Medium (350 bar)",'Actual H2'!L155*Parameters!$C$27,IF(Control!$C$16="High (700 bar)",'Actual H2'!L155*Parameters!$C$26,0))))</f>
        <v>26.916226415094343</v>
      </c>
      <c r="M155" s="12">
        <f>IF(Control!$C$16="None",Parameters!$C$29,IF(Control!$C$16="Low (100 bar)",'Actual H2'!M155*Parameters!$C$28,IF(Control!$C$16="Medium (350 bar)",'Actual H2'!M155*Parameters!$C$27,IF(Control!$C$16="High (700 bar)",'Actual H2'!M155*Parameters!$C$26,0))))</f>
        <v>35.846037735849059</v>
      </c>
      <c r="N155" s="12">
        <f>IF(Control!$C$16="None",Parameters!$C$29,IF(Control!$C$16="Low (100 bar)",'Actual H2'!N155*Parameters!$C$28,IF(Control!$C$16="Medium (350 bar)",'Actual H2'!N155*Parameters!$C$27,IF(Control!$C$16="High (700 bar)",'Actual H2'!N155*Parameters!$C$26,0))))</f>
        <v>40.809056603773584</v>
      </c>
      <c r="O155" s="12">
        <f>IF(Control!$C$16="None",Parameters!$C$29,IF(Control!$C$16="Low (100 bar)",'Actual H2'!O155*Parameters!$C$28,IF(Control!$C$16="Medium (350 bar)",'Actual H2'!O155*Parameters!$C$27,IF(Control!$C$16="High (700 bar)",'Actual H2'!O155*Parameters!$C$26,0))))</f>
        <v>41.261886792452835</v>
      </c>
      <c r="P155" s="12">
        <f>IF(Control!$C$16="None",Parameters!$C$29,IF(Control!$C$16="Low (100 bar)",'Actual H2'!P155*Parameters!$C$28,IF(Control!$C$16="Medium (350 bar)",'Actual H2'!P155*Parameters!$C$27,IF(Control!$C$16="High (700 bar)",'Actual H2'!P155*Parameters!$C$26,0))))</f>
        <v>44.812075471698115</v>
      </c>
      <c r="Q155" s="12">
        <f>IF(Control!$C$16="None",Parameters!$C$29,IF(Control!$C$16="Low (100 bar)",'Actual H2'!Q155*Parameters!$C$28,IF(Control!$C$16="Medium (350 bar)",'Actual H2'!Q155*Parameters!$C$27,IF(Control!$C$16="High (700 bar)",'Actual H2'!Q155*Parameters!$C$26,0))))</f>
        <v>45.518490566037741</v>
      </c>
      <c r="R155" s="12">
        <f>IF(Control!$C$16="None",Parameters!$C$29,IF(Control!$C$16="Low (100 bar)",'Actual H2'!R155*Parameters!$C$28,IF(Control!$C$16="Medium (350 bar)",'Actual H2'!R155*Parameters!$C$27,IF(Control!$C$16="High (700 bar)",'Actual H2'!R155*Parameters!$C$26,0))))</f>
        <v>46.247547169811327</v>
      </c>
      <c r="S155" s="12">
        <f>IF(Control!$C$16="None",Parameters!$C$29,IF(Control!$C$16="Low (100 bar)",'Actual H2'!S155*Parameters!$C$28,IF(Control!$C$16="Medium (350 bar)",'Actual H2'!S155*Parameters!$C$27,IF(Control!$C$16="High (700 bar)",'Actual H2'!S155*Parameters!$C$26,0))))</f>
        <v>50.341132075471691</v>
      </c>
      <c r="T155" s="12">
        <f>IF(Control!$C$16="None",Parameters!$C$29,IF(Control!$C$16="Low (100 bar)",'Actual H2'!T155*Parameters!$C$28,IF(Control!$C$16="Medium (350 bar)",'Actual H2'!T155*Parameters!$C$27,IF(Control!$C$16="High (700 bar)",'Actual H2'!T155*Parameters!$C$26,0))))</f>
        <v>50.341132075471691</v>
      </c>
      <c r="U155" s="12">
        <f>IF(Control!$C$16="None",Parameters!$C$29,IF(Control!$C$16="Low (100 bar)",'Actual H2'!U155*Parameters!$C$28,IF(Control!$C$16="Medium (350 bar)",'Actual H2'!U155*Parameters!$C$27,IF(Control!$C$16="High (700 bar)",'Actual H2'!U155*Parameters!$C$26,0))))</f>
        <v>45.971320754716984</v>
      </c>
      <c r="V155" s="12">
        <f>IF(Control!$C$16="None",Parameters!$C$29,IF(Control!$C$16="Low (100 bar)",'Actual H2'!V155*Parameters!$C$28,IF(Control!$C$16="Medium (350 bar)",'Actual H2'!V155*Parameters!$C$27,IF(Control!$C$16="High (700 bar)",'Actual H2'!V155*Parameters!$C$26,0))))</f>
        <v>41.261886792452835</v>
      </c>
      <c r="W155" s="12">
        <f>IF(Control!$C$16="None",Parameters!$C$29,IF(Control!$C$16="Low (100 bar)",'Actual H2'!W155*Parameters!$C$28,IF(Control!$C$16="Medium (350 bar)",'Actual H2'!W155*Parameters!$C$27,IF(Control!$C$16="High (700 bar)",'Actual H2'!W155*Parameters!$C$26,0))))</f>
        <v>40.809056603773584</v>
      </c>
      <c r="X155" s="12">
        <f>IF(Control!$C$16="None",Parameters!$C$29,IF(Control!$C$16="Low (100 bar)",'Actual H2'!X155*Parameters!$C$28,IF(Control!$C$16="Medium (350 bar)",'Actual H2'!X155*Parameters!$C$27,IF(Control!$C$16="High (700 bar)",'Actual H2'!X155*Parameters!$C$26,0))))</f>
        <v>40.102641509433965</v>
      </c>
      <c r="Y155" s="12">
        <f>IF(Control!$C$16="None",Parameters!$C$29,IF(Control!$C$16="Low (100 bar)",'Actual H2'!Y155*Parameters!$C$28,IF(Control!$C$16="Medium (350 bar)",'Actual H2'!Y155*Parameters!$C$27,IF(Control!$C$16="High (700 bar)",'Actual H2'!Y155*Parameters!$C$26,0))))</f>
        <v>35.846037735849059</v>
      </c>
      <c r="Z155" s="12">
        <f>IF(Control!$C$16="None",Parameters!$C$29,IF(Control!$C$16="Low (100 bar)",'Actual H2'!Z155*Parameters!$C$28,IF(Control!$C$16="Medium (350 bar)",'Actual H2'!Z155*Parameters!$C$27,IF(Control!$C$16="High (700 bar)",'Actual H2'!Z155*Parameters!$C$26,0))))</f>
        <v>34.116226415094346</v>
      </c>
      <c r="AB155" s="7">
        <f t="shared" si="2"/>
        <v>736.66867924528322</v>
      </c>
    </row>
    <row r="156" spans="2:28" x14ac:dyDescent="0.2">
      <c r="B156" s="6">
        <v>44350</v>
      </c>
      <c r="C156" s="12">
        <f>IF(Control!$C$16="None",Parameters!$C$29,IF(Control!$C$16="Low (100 bar)",'Actual H2'!C156*Parameters!$C$28,IF(Control!$C$16="Medium (350 bar)",'Actual H2'!C156*Parameters!$C$27,IF(Control!$C$16="High (700 bar)",'Actual H2'!C156*Parameters!$C$26,0))))</f>
        <v>34.116226415094346</v>
      </c>
      <c r="D156" s="12">
        <f>IF(Control!$C$16="None",Parameters!$C$29,IF(Control!$C$16="Low (100 bar)",'Actual H2'!D156*Parameters!$C$28,IF(Control!$C$16="Medium (350 bar)",'Actual H2'!D156*Parameters!$C$27,IF(Control!$C$16="High (700 bar)",'Actual H2'!D156*Parameters!$C$26,0))))</f>
        <v>32.938867924528296</v>
      </c>
      <c r="E156" s="12">
        <f>IF(Control!$C$16="None",Parameters!$C$29,IF(Control!$C$16="Low (100 bar)",'Actual H2'!E156*Parameters!$C$28,IF(Control!$C$16="Medium (350 bar)",'Actual H2'!E156*Parameters!$C$27,IF(Control!$C$16="High (700 bar)",'Actual H2'!E156*Parameters!$C$26,0))))</f>
        <v>31.698113207547166</v>
      </c>
      <c r="F156" s="12">
        <f>IF(Control!$C$16="None",Parameters!$C$29,IF(Control!$C$16="Low (100 bar)",'Actual H2'!F156*Parameters!$C$28,IF(Control!$C$16="Medium (350 bar)",'Actual H2'!F156*Parameters!$C$27,IF(Control!$C$16="High (700 bar)",'Actual H2'!F156*Parameters!$C$26,0))))</f>
        <v>30.357735849056599</v>
      </c>
      <c r="G156" s="12">
        <f>IF(Control!$C$16="None",Parameters!$C$29,IF(Control!$C$16="Low (100 bar)",'Actual H2'!G156*Parameters!$C$28,IF(Control!$C$16="Medium (350 bar)",'Actual H2'!G156*Parameters!$C$27,IF(Control!$C$16="High (700 bar)",'Actual H2'!G156*Parameters!$C$26,0))))</f>
        <v>31.698113207547166</v>
      </c>
      <c r="H156" s="12">
        <f>IF(Control!$C$16="None",Parameters!$C$29,IF(Control!$C$16="Low (100 bar)",'Actual H2'!H156*Parameters!$C$28,IF(Control!$C$16="Medium (350 bar)",'Actual H2'!H156*Parameters!$C$27,IF(Control!$C$16="High (700 bar)",'Actual H2'!H156*Parameters!$C$26,0))))</f>
        <v>29.334339622641508</v>
      </c>
      <c r="I156" s="12">
        <f>IF(Control!$C$16="None",Parameters!$C$29,IF(Control!$C$16="Low (100 bar)",'Actual H2'!I156*Parameters!$C$28,IF(Control!$C$16="Medium (350 bar)",'Actual H2'!I156*Parameters!$C$27,IF(Control!$C$16="High (700 bar)",'Actual H2'!I156*Parameters!$C$26,0))))</f>
        <v>32.938867924528296</v>
      </c>
      <c r="J156" s="12">
        <f>IF(Control!$C$16="None",Parameters!$C$29,IF(Control!$C$16="Low (100 bar)",'Actual H2'!J156*Parameters!$C$28,IF(Control!$C$16="Medium (350 bar)",'Actual H2'!J156*Parameters!$C$27,IF(Control!$C$16="High (700 bar)",'Actual H2'!J156*Parameters!$C$26,0))))</f>
        <v>34.116226415094346</v>
      </c>
      <c r="K156" s="12">
        <f>IF(Control!$C$16="None",Parameters!$C$29,IF(Control!$C$16="Low (100 bar)",'Actual H2'!K156*Parameters!$C$28,IF(Control!$C$16="Medium (350 bar)",'Actual H2'!K156*Parameters!$C$27,IF(Control!$C$16="High (700 bar)",'Actual H2'!K156*Parameters!$C$26,0))))</f>
        <v>37.901886792452828</v>
      </c>
      <c r="L156" s="12">
        <f>IF(Control!$C$16="None",Parameters!$C$29,IF(Control!$C$16="Low (100 bar)",'Actual H2'!L156*Parameters!$C$28,IF(Control!$C$16="Medium (350 bar)",'Actual H2'!L156*Parameters!$C$27,IF(Control!$C$16="High (700 bar)",'Actual H2'!L156*Parameters!$C$26,0))))</f>
        <v>40.102641509433965</v>
      </c>
      <c r="M156" s="12">
        <f>IF(Control!$C$16="None",Parameters!$C$29,IF(Control!$C$16="Low (100 bar)",'Actual H2'!M156*Parameters!$C$28,IF(Control!$C$16="Medium (350 bar)",'Actual H2'!M156*Parameters!$C$27,IF(Control!$C$16="High (700 bar)",'Actual H2'!M156*Parameters!$C$26,0))))</f>
        <v>40.102641509433965</v>
      </c>
      <c r="N156" s="12">
        <f>IF(Control!$C$16="None",Parameters!$C$29,IF(Control!$C$16="Low (100 bar)",'Actual H2'!N156*Parameters!$C$28,IF(Control!$C$16="Medium (350 bar)",'Actual H2'!N156*Parameters!$C$27,IF(Control!$C$16="High (700 bar)",'Actual H2'!N156*Parameters!$C$26,0))))</f>
        <v>41.261886792452835</v>
      </c>
      <c r="O156" s="12">
        <f>IF(Control!$C$16="None",Parameters!$C$29,IF(Control!$C$16="Low (100 bar)",'Actual H2'!O156*Parameters!$C$28,IF(Control!$C$16="Medium (350 bar)",'Actual H2'!O156*Parameters!$C$27,IF(Control!$C$16="High (700 bar)",'Actual H2'!O156*Parameters!$C$26,0))))</f>
        <v>41.261886792452835</v>
      </c>
      <c r="P156" s="12">
        <f>IF(Control!$C$16="None",Parameters!$C$29,IF(Control!$C$16="Low (100 bar)",'Actual H2'!P156*Parameters!$C$28,IF(Control!$C$16="Medium (350 bar)",'Actual H2'!P156*Parameters!$C$27,IF(Control!$C$16="High (700 bar)",'Actual H2'!P156*Parameters!$C$26,0))))</f>
        <v>41.261886792452835</v>
      </c>
      <c r="Q156" s="12">
        <f>IF(Control!$C$16="None",Parameters!$C$29,IF(Control!$C$16="Low (100 bar)",'Actual H2'!Q156*Parameters!$C$28,IF(Control!$C$16="Medium (350 bar)",'Actual H2'!Q156*Parameters!$C$27,IF(Control!$C$16="High (700 bar)",'Actual H2'!Q156*Parameters!$C$26,0))))</f>
        <v>40.809056603773584</v>
      </c>
      <c r="R156" s="12">
        <f>IF(Control!$C$16="None",Parameters!$C$29,IF(Control!$C$16="Low (100 bar)",'Actual H2'!R156*Parameters!$C$28,IF(Control!$C$16="Medium (350 bar)",'Actual H2'!R156*Parameters!$C$27,IF(Control!$C$16="High (700 bar)",'Actual H2'!R156*Parameters!$C$26,0))))</f>
        <v>37.901886792452828</v>
      </c>
      <c r="S156" s="12">
        <f>IF(Control!$C$16="None",Parameters!$C$29,IF(Control!$C$16="Low (100 bar)",'Actual H2'!S156*Parameters!$C$28,IF(Control!$C$16="Medium (350 bar)",'Actual H2'!S156*Parameters!$C$27,IF(Control!$C$16="High (700 bar)",'Actual H2'!S156*Parameters!$C$26,0))))</f>
        <v>35.846037735849059</v>
      </c>
      <c r="T156" s="12">
        <f>IF(Control!$C$16="None",Parameters!$C$29,IF(Control!$C$16="Low (100 bar)",'Actual H2'!T156*Parameters!$C$28,IF(Control!$C$16="Medium (350 bar)",'Actual H2'!T156*Parameters!$C$27,IF(Control!$C$16="High (700 bar)",'Actual H2'!T156*Parameters!$C$26,0))))</f>
        <v>35.139622641509433</v>
      </c>
      <c r="U156" s="12">
        <f>IF(Control!$C$16="None",Parameters!$C$29,IF(Control!$C$16="Low (100 bar)",'Actual H2'!U156*Parameters!$C$28,IF(Control!$C$16="Medium (350 bar)",'Actual H2'!U156*Parameters!$C$27,IF(Control!$C$16="High (700 bar)",'Actual H2'!U156*Parameters!$C$26,0))))</f>
        <v>35.846037735849059</v>
      </c>
      <c r="V156" s="12">
        <f>IF(Control!$C$16="None",Parameters!$C$29,IF(Control!$C$16="Low (100 bar)",'Actual H2'!V156*Parameters!$C$28,IF(Control!$C$16="Medium (350 bar)",'Actual H2'!V156*Parameters!$C$27,IF(Control!$C$16="High (700 bar)",'Actual H2'!V156*Parameters!$C$26,0))))</f>
        <v>39.079245283018864</v>
      </c>
      <c r="W156" s="12">
        <f>IF(Control!$C$16="None",Parameters!$C$29,IF(Control!$C$16="Low (100 bar)",'Actual H2'!W156*Parameters!$C$28,IF(Control!$C$16="Medium (350 bar)",'Actual H2'!W156*Parameters!$C$27,IF(Control!$C$16="High (700 bar)",'Actual H2'!W156*Parameters!$C$26,0))))</f>
        <v>44.812075471698115</v>
      </c>
      <c r="X156" s="12">
        <f>IF(Control!$C$16="None",Parameters!$C$29,IF(Control!$C$16="Low (100 bar)",'Actual H2'!X156*Parameters!$C$28,IF(Control!$C$16="Medium (350 bar)",'Actual H2'!X156*Parameters!$C$27,IF(Control!$C$16="High (700 bar)",'Actual H2'!X156*Parameters!$C$26,0))))</f>
        <v>45.971320754716984</v>
      </c>
      <c r="Y156" s="12">
        <f>IF(Control!$C$16="None",Parameters!$C$29,IF(Control!$C$16="Low (100 bar)",'Actual H2'!Y156*Parameters!$C$28,IF(Control!$C$16="Medium (350 bar)",'Actual H2'!Y156*Parameters!$C$27,IF(Control!$C$16="High (700 bar)",'Actual H2'!Y156*Parameters!$C$26,0))))</f>
        <v>45.518490566037741</v>
      </c>
      <c r="Z156" s="12">
        <f>IF(Control!$C$16="None",Parameters!$C$29,IF(Control!$C$16="Low (100 bar)",'Actual H2'!Z156*Parameters!$C$28,IF(Control!$C$16="Medium (350 bar)",'Actual H2'!Z156*Parameters!$C$27,IF(Control!$C$16="High (700 bar)",'Actual H2'!Z156*Parameters!$C$26,0))))</f>
        <v>35.846037735849059</v>
      </c>
      <c r="AB156" s="7">
        <f t="shared" si="2"/>
        <v>895.86113207547191</v>
      </c>
    </row>
    <row r="157" spans="2:28" x14ac:dyDescent="0.2">
      <c r="B157" s="6">
        <v>44351</v>
      </c>
      <c r="C157" s="12">
        <f>IF(Control!$C$16="None",Parameters!$C$29,IF(Control!$C$16="Low (100 bar)",'Actual H2'!C157*Parameters!$C$28,IF(Control!$C$16="Medium (350 bar)",'Actual H2'!C157*Parameters!$C$27,IF(Control!$C$16="High (700 bar)",'Actual H2'!C157*Parameters!$C$26,0))))</f>
        <v>28.156981132075465</v>
      </c>
      <c r="D157" s="12">
        <f>IF(Control!$C$16="None",Parameters!$C$29,IF(Control!$C$16="Low (100 bar)",'Actual H2'!D157*Parameters!$C$28,IF(Control!$C$16="Medium (350 bar)",'Actual H2'!D157*Parameters!$C$27,IF(Control!$C$16="High (700 bar)",'Actual H2'!D157*Parameters!$C$26,0))))</f>
        <v>22.75018867924528</v>
      </c>
      <c r="E157" s="12">
        <f>IF(Control!$C$16="None",Parameters!$C$29,IF(Control!$C$16="Low (100 bar)",'Actual H2'!E157*Parameters!$C$28,IF(Control!$C$16="Medium (350 bar)",'Actual H2'!E157*Parameters!$C$27,IF(Control!$C$16="High (700 bar)",'Actual H2'!E157*Parameters!$C$26,0))))</f>
        <v>20.513207547169809</v>
      </c>
      <c r="F157" s="12">
        <f>IF(Control!$C$16="None",Parameters!$C$29,IF(Control!$C$16="Low (100 bar)",'Actual H2'!F157*Parameters!$C$28,IF(Control!$C$16="Medium (350 bar)",'Actual H2'!F157*Parameters!$C$27,IF(Control!$C$16="High (700 bar)",'Actual H2'!F157*Parameters!$C$26,0))))</f>
        <v>16.854339622641511</v>
      </c>
      <c r="G157" s="12">
        <f>IF(Control!$C$16="None",Parameters!$C$29,IF(Control!$C$16="Low (100 bar)",'Actual H2'!G157*Parameters!$C$28,IF(Control!$C$16="Medium (350 bar)",'Actual H2'!G157*Parameters!$C$27,IF(Control!$C$16="High (700 bar)",'Actual H2'!G157*Parameters!$C$26,0))))</f>
        <v>15.939622641509436</v>
      </c>
      <c r="H157" s="12">
        <f>IF(Control!$C$16="None",Parameters!$C$29,IF(Control!$C$16="Low (100 bar)",'Actual H2'!H157*Parameters!$C$28,IF(Control!$C$16="Medium (350 bar)",'Actual H2'!H157*Parameters!$C$27,IF(Control!$C$16="High (700 bar)",'Actual H2'!H157*Parameters!$C$26,0))))</f>
        <v>15.16528301886793</v>
      </c>
      <c r="I157" s="12">
        <f>IF(Control!$C$16="None",Parameters!$C$29,IF(Control!$C$16="Low (100 bar)",'Actual H2'!I157*Parameters!$C$28,IF(Control!$C$16="Medium (350 bar)",'Actual H2'!I157*Parameters!$C$27,IF(Control!$C$16="High (700 bar)",'Actual H2'!I157*Parameters!$C$26,0))))</f>
        <v>18.683773584905659</v>
      </c>
      <c r="J157" s="12">
        <f>IF(Control!$C$16="None",Parameters!$C$29,IF(Control!$C$16="Low (100 bar)",'Actual H2'!J157*Parameters!$C$28,IF(Control!$C$16="Medium (350 bar)",'Actual H2'!J157*Parameters!$C$27,IF(Control!$C$16="High (700 bar)",'Actual H2'!J157*Parameters!$C$26,0))))</f>
        <v>23.990943396226413</v>
      </c>
      <c r="K157" s="12">
        <f>IF(Control!$C$16="None",Parameters!$C$29,IF(Control!$C$16="Low (100 bar)",'Actual H2'!K157*Parameters!$C$28,IF(Control!$C$16="Medium (350 bar)",'Actual H2'!K157*Parameters!$C$27,IF(Control!$C$16="High (700 bar)",'Actual H2'!K157*Parameters!$C$26,0))))</f>
        <v>23.990943396226413</v>
      </c>
      <c r="L157" s="12">
        <f>IF(Control!$C$16="None",Parameters!$C$29,IF(Control!$C$16="Low (100 bar)",'Actual H2'!L157*Parameters!$C$28,IF(Control!$C$16="Medium (350 bar)",'Actual H2'!L157*Parameters!$C$27,IF(Control!$C$16="High (700 bar)",'Actual H2'!L157*Parameters!$C$26,0))))</f>
        <v>22.75018867924528</v>
      </c>
      <c r="M157" s="12">
        <f>IF(Control!$C$16="None",Parameters!$C$29,IF(Control!$C$16="Low (100 bar)",'Actual H2'!M157*Parameters!$C$28,IF(Control!$C$16="Medium (350 bar)",'Actual H2'!M157*Parameters!$C$27,IF(Control!$C$16="High (700 bar)",'Actual H2'!M157*Parameters!$C$26,0))))</f>
        <v>20.513207547169809</v>
      </c>
      <c r="N157" s="12">
        <f>IF(Control!$C$16="None",Parameters!$C$29,IF(Control!$C$16="Low (100 bar)",'Actual H2'!N157*Parameters!$C$28,IF(Control!$C$16="Medium (350 bar)",'Actual H2'!N157*Parameters!$C$27,IF(Control!$C$16="High (700 bar)",'Actual H2'!N157*Parameters!$C$26,0))))</f>
        <v>18.683773584905659</v>
      </c>
      <c r="O157" s="12">
        <f>IF(Control!$C$16="None",Parameters!$C$29,IF(Control!$C$16="Low (100 bar)",'Actual H2'!O157*Parameters!$C$28,IF(Control!$C$16="Medium (350 bar)",'Actual H2'!O157*Parameters!$C$27,IF(Control!$C$16="High (700 bar)",'Actual H2'!O157*Parameters!$C$26,0))))</f>
        <v>15.939622641509436</v>
      </c>
      <c r="P157" s="12">
        <f>IF(Control!$C$16="None",Parameters!$C$29,IF(Control!$C$16="Low (100 bar)",'Actual H2'!P157*Parameters!$C$28,IF(Control!$C$16="Medium (350 bar)",'Actual H2'!P157*Parameters!$C$27,IF(Control!$C$16="High (700 bar)",'Actual H2'!P157*Parameters!$C$26,0))))</f>
        <v>13.616603773584908</v>
      </c>
      <c r="Q157" s="12">
        <f>IF(Control!$C$16="None",Parameters!$C$29,IF(Control!$C$16="Low (100 bar)",'Actual H2'!Q157*Parameters!$C$28,IF(Control!$C$16="Medium (350 bar)",'Actual H2'!Q157*Parameters!$C$27,IF(Control!$C$16="High (700 bar)",'Actual H2'!Q157*Parameters!$C$26,0))))</f>
        <v>8.2641509433962259</v>
      </c>
      <c r="R157" s="12">
        <f>IF(Control!$C$16="None",Parameters!$C$29,IF(Control!$C$16="Low (100 bar)",'Actual H2'!R157*Parameters!$C$28,IF(Control!$C$16="Medium (350 bar)",'Actual H2'!R157*Parameters!$C$27,IF(Control!$C$16="High (700 bar)",'Actual H2'!R157*Parameters!$C$26,0))))</f>
        <v>4.7592452830188678</v>
      </c>
      <c r="S157" s="12">
        <f>IF(Control!$C$16="None",Parameters!$C$29,IF(Control!$C$16="Low (100 bar)",'Actual H2'!S157*Parameters!$C$28,IF(Control!$C$16="Medium (350 bar)",'Actual H2'!S157*Parameters!$C$27,IF(Control!$C$16="High (700 bar)",'Actual H2'!S157*Parameters!$C$26,0))))</f>
        <v>1.4354716981132074</v>
      </c>
      <c r="T157" s="12">
        <f>IF(Control!$C$16="None",Parameters!$C$29,IF(Control!$C$16="Low (100 bar)",'Actual H2'!T157*Parameters!$C$28,IF(Control!$C$16="Medium (350 bar)",'Actual H2'!T157*Parameters!$C$27,IF(Control!$C$16="High (700 bar)",'Actual H2'!T157*Parameters!$C$26,0))))</f>
        <v>0</v>
      </c>
      <c r="U157" s="12">
        <f>IF(Control!$C$16="None",Parameters!$C$29,IF(Control!$C$16="Low (100 bar)",'Actual H2'!U157*Parameters!$C$28,IF(Control!$C$16="Medium (350 bar)",'Actual H2'!U157*Parameters!$C$27,IF(Control!$C$16="High (700 bar)",'Actual H2'!U157*Parameters!$C$26,0))))</f>
        <v>0</v>
      </c>
      <c r="V157" s="12">
        <f>IF(Control!$C$16="None",Parameters!$C$29,IF(Control!$C$16="Low (100 bar)",'Actual H2'!V157*Parameters!$C$28,IF(Control!$C$16="Medium (350 bar)",'Actual H2'!V157*Parameters!$C$27,IF(Control!$C$16="High (700 bar)",'Actual H2'!V157*Parameters!$C$26,0))))</f>
        <v>0</v>
      </c>
      <c r="W157" s="12">
        <f>IF(Control!$C$16="None",Parameters!$C$29,IF(Control!$C$16="Low (100 bar)",'Actual H2'!W157*Parameters!$C$28,IF(Control!$C$16="Medium (350 bar)",'Actual H2'!W157*Parameters!$C$27,IF(Control!$C$16="High (700 bar)",'Actual H2'!W157*Parameters!$C$26,0))))</f>
        <v>0</v>
      </c>
      <c r="X157" s="12">
        <f>IF(Control!$C$16="None",Parameters!$C$29,IF(Control!$C$16="Low (100 bar)",'Actual H2'!X157*Parameters!$C$28,IF(Control!$C$16="Medium (350 bar)",'Actual H2'!X157*Parameters!$C$27,IF(Control!$C$16="High (700 bar)",'Actual H2'!X157*Parameters!$C$26,0))))</f>
        <v>0</v>
      </c>
      <c r="Y157" s="12">
        <f>IF(Control!$C$16="None",Parameters!$C$29,IF(Control!$C$16="Low (100 bar)",'Actual H2'!Y157*Parameters!$C$28,IF(Control!$C$16="Medium (350 bar)",'Actual H2'!Y157*Parameters!$C$27,IF(Control!$C$16="High (700 bar)",'Actual H2'!Y157*Parameters!$C$26,0))))</f>
        <v>0</v>
      </c>
      <c r="Z157" s="12">
        <f>IF(Control!$C$16="None",Parameters!$C$29,IF(Control!$C$16="Low (100 bar)",'Actual H2'!Z157*Parameters!$C$28,IF(Control!$C$16="Medium (350 bar)",'Actual H2'!Z157*Parameters!$C$27,IF(Control!$C$16="High (700 bar)",'Actual H2'!Z157*Parameters!$C$26,0))))</f>
        <v>0</v>
      </c>
      <c r="AB157" s="7">
        <f t="shared" si="2"/>
        <v>292.00754716981123</v>
      </c>
    </row>
    <row r="158" spans="2:28" x14ac:dyDescent="0.2">
      <c r="B158" s="6">
        <v>44352</v>
      </c>
      <c r="C158" s="12">
        <f>IF(Control!$C$16="None",Parameters!$C$29,IF(Control!$C$16="Low (100 bar)",'Actual H2'!C158*Parameters!$C$28,IF(Control!$C$16="Medium (350 bar)",'Actual H2'!C158*Parameters!$C$27,IF(Control!$C$16="High (700 bar)",'Actual H2'!C158*Parameters!$C$26,0))))</f>
        <v>0</v>
      </c>
      <c r="D158" s="12">
        <f>IF(Control!$C$16="None",Parameters!$C$29,IF(Control!$C$16="Low (100 bar)",'Actual H2'!D158*Parameters!$C$28,IF(Control!$C$16="Medium (350 bar)",'Actual H2'!D158*Parameters!$C$27,IF(Control!$C$16="High (700 bar)",'Actual H2'!D158*Parameters!$C$26,0))))</f>
        <v>0</v>
      </c>
      <c r="E158" s="12">
        <f>IF(Control!$C$16="None",Parameters!$C$29,IF(Control!$C$16="Low (100 bar)",'Actual H2'!E158*Parameters!$C$28,IF(Control!$C$16="Medium (350 bar)",'Actual H2'!E158*Parameters!$C$27,IF(Control!$C$16="High (700 bar)",'Actual H2'!E158*Parameters!$C$26,0))))</f>
        <v>0</v>
      </c>
      <c r="F158" s="12">
        <f>IF(Control!$C$16="None",Parameters!$C$29,IF(Control!$C$16="Low (100 bar)",'Actual H2'!F158*Parameters!$C$28,IF(Control!$C$16="Medium (350 bar)",'Actual H2'!F158*Parameters!$C$27,IF(Control!$C$16="High (700 bar)",'Actual H2'!F158*Parameters!$C$26,0))))</f>
        <v>0</v>
      </c>
      <c r="G158" s="12">
        <f>IF(Control!$C$16="None",Parameters!$C$29,IF(Control!$C$16="Low (100 bar)",'Actual H2'!G158*Parameters!$C$28,IF(Control!$C$16="Medium (350 bar)",'Actual H2'!G158*Parameters!$C$27,IF(Control!$C$16="High (700 bar)",'Actual H2'!G158*Parameters!$C$26,0))))</f>
        <v>0</v>
      </c>
      <c r="H158" s="12">
        <f>IF(Control!$C$16="None",Parameters!$C$29,IF(Control!$C$16="Low (100 bar)",'Actual H2'!H158*Parameters!$C$28,IF(Control!$C$16="Medium (350 bar)",'Actual H2'!H158*Parameters!$C$27,IF(Control!$C$16="High (700 bar)",'Actual H2'!H158*Parameters!$C$26,0))))</f>
        <v>0</v>
      </c>
      <c r="I158" s="12">
        <f>IF(Control!$C$16="None",Parameters!$C$29,IF(Control!$C$16="Low (100 bar)",'Actual H2'!I158*Parameters!$C$28,IF(Control!$C$16="Medium (350 bar)",'Actual H2'!I158*Parameters!$C$27,IF(Control!$C$16="High (700 bar)",'Actual H2'!I158*Parameters!$C$26,0))))</f>
        <v>0</v>
      </c>
      <c r="J158" s="12">
        <f>IF(Control!$C$16="None",Parameters!$C$29,IF(Control!$C$16="Low (100 bar)",'Actual H2'!J158*Parameters!$C$28,IF(Control!$C$16="Medium (350 bar)",'Actual H2'!J158*Parameters!$C$27,IF(Control!$C$16="High (700 bar)",'Actual H2'!J158*Parameters!$C$26,0))))</f>
        <v>0</v>
      </c>
      <c r="K158" s="12">
        <f>IF(Control!$C$16="None",Parameters!$C$29,IF(Control!$C$16="Low (100 bar)",'Actual H2'!K158*Parameters!$C$28,IF(Control!$C$16="Medium (350 bar)",'Actual H2'!K158*Parameters!$C$27,IF(Control!$C$16="High (700 bar)",'Actual H2'!K158*Parameters!$C$26,0))))</f>
        <v>0</v>
      </c>
      <c r="L158" s="12">
        <f>IF(Control!$C$16="None",Parameters!$C$29,IF(Control!$C$16="Low (100 bar)",'Actual H2'!L158*Parameters!$C$28,IF(Control!$C$16="Medium (350 bar)",'Actual H2'!L158*Parameters!$C$27,IF(Control!$C$16="High (700 bar)",'Actual H2'!L158*Parameters!$C$26,0))))</f>
        <v>0</v>
      </c>
      <c r="M158" s="12">
        <f>IF(Control!$C$16="None",Parameters!$C$29,IF(Control!$C$16="Low (100 bar)",'Actual H2'!M158*Parameters!$C$28,IF(Control!$C$16="Medium (350 bar)",'Actual H2'!M158*Parameters!$C$27,IF(Control!$C$16="High (700 bar)",'Actual H2'!M158*Parameters!$C$26,0))))</f>
        <v>0</v>
      </c>
      <c r="N158" s="12">
        <f>IF(Control!$C$16="None",Parameters!$C$29,IF(Control!$C$16="Low (100 bar)",'Actual H2'!N158*Parameters!$C$28,IF(Control!$C$16="Medium (350 bar)",'Actual H2'!N158*Parameters!$C$27,IF(Control!$C$16="High (700 bar)",'Actual H2'!N158*Parameters!$C$26,0))))</f>
        <v>0</v>
      </c>
      <c r="O158" s="12">
        <f>IF(Control!$C$16="None",Parameters!$C$29,IF(Control!$C$16="Low (100 bar)",'Actual H2'!O158*Parameters!$C$28,IF(Control!$C$16="Medium (350 bar)",'Actual H2'!O158*Parameters!$C$27,IF(Control!$C$16="High (700 bar)",'Actual H2'!O158*Parameters!$C$26,0))))</f>
        <v>0</v>
      </c>
      <c r="P158" s="12">
        <f>IF(Control!$C$16="None",Parameters!$C$29,IF(Control!$C$16="Low (100 bar)",'Actual H2'!P158*Parameters!$C$28,IF(Control!$C$16="Medium (350 bar)",'Actual H2'!P158*Parameters!$C$27,IF(Control!$C$16="High (700 bar)",'Actual H2'!P158*Parameters!$C$26,0))))</f>
        <v>0</v>
      </c>
      <c r="Q158" s="12">
        <f>IF(Control!$C$16="None",Parameters!$C$29,IF(Control!$C$16="Low (100 bar)",'Actual H2'!Q158*Parameters!$C$28,IF(Control!$C$16="Medium (350 bar)",'Actual H2'!Q158*Parameters!$C$27,IF(Control!$C$16="High (700 bar)",'Actual H2'!Q158*Parameters!$C$26,0))))</f>
        <v>0</v>
      </c>
      <c r="R158" s="12">
        <f>IF(Control!$C$16="None",Parameters!$C$29,IF(Control!$C$16="Low (100 bar)",'Actual H2'!R158*Parameters!$C$28,IF(Control!$C$16="Medium (350 bar)",'Actual H2'!R158*Parameters!$C$27,IF(Control!$C$16="High (700 bar)",'Actual H2'!R158*Parameters!$C$26,0))))</f>
        <v>0</v>
      </c>
      <c r="S158" s="12">
        <f>IF(Control!$C$16="None",Parameters!$C$29,IF(Control!$C$16="Low (100 bar)",'Actual H2'!S158*Parameters!$C$28,IF(Control!$C$16="Medium (350 bar)",'Actual H2'!S158*Parameters!$C$27,IF(Control!$C$16="High (700 bar)",'Actual H2'!S158*Parameters!$C$26,0))))</f>
        <v>0</v>
      </c>
      <c r="T158" s="12">
        <f>IF(Control!$C$16="None",Parameters!$C$29,IF(Control!$C$16="Low (100 bar)",'Actual H2'!T158*Parameters!$C$28,IF(Control!$C$16="Medium (350 bar)",'Actual H2'!T158*Parameters!$C$27,IF(Control!$C$16="High (700 bar)",'Actual H2'!T158*Parameters!$C$26,0))))</f>
        <v>0</v>
      </c>
      <c r="U158" s="12">
        <f>IF(Control!$C$16="None",Parameters!$C$29,IF(Control!$C$16="Low (100 bar)",'Actual H2'!U158*Parameters!$C$28,IF(Control!$C$16="Medium (350 bar)",'Actual H2'!U158*Parameters!$C$27,IF(Control!$C$16="High (700 bar)",'Actual H2'!U158*Parameters!$C$26,0))))</f>
        <v>0</v>
      </c>
      <c r="V158" s="12">
        <f>IF(Control!$C$16="None",Parameters!$C$29,IF(Control!$C$16="Low (100 bar)",'Actual H2'!V158*Parameters!$C$28,IF(Control!$C$16="Medium (350 bar)",'Actual H2'!V158*Parameters!$C$27,IF(Control!$C$16="High (700 bar)",'Actual H2'!V158*Parameters!$C$26,0))))</f>
        <v>0</v>
      </c>
      <c r="W158" s="12">
        <f>IF(Control!$C$16="None",Parameters!$C$29,IF(Control!$C$16="Low (100 bar)",'Actual H2'!W158*Parameters!$C$28,IF(Control!$C$16="Medium (350 bar)",'Actual H2'!W158*Parameters!$C$27,IF(Control!$C$16="High (700 bar)",'Actual H2'!W158*Parameters!$C$26,0))))</f>
        <v>0</v>
      </c>
      <c r="X158" s="12">
        <f>IF(Control!$C$16="None",Parameters!$C$29,IF(Control!$C$16="Low (100 bar)",'Actual H2'!X158*Parameters!$C$28,IF(Control!$C$16="Medium (350 bar)",'Actual H2'!X158*Parameters!$C$27,IF(Control!$C$16="High (700 bar)",'Actual H2'!X158*Parameters!$C$26,0))))</f>
        <v>0.85584905660377353</v>
      </c>
      <c r="Y158" s="12">
        <f>IF(Control!$C$16="None",Parameters!$C$29,IF(Control!$C$16="Low (100 bar)",'Actual H2'!Y158*Parameters!$C$28,IF(Control!$C$16="Medium (350 bar)",'Actual H2'!Y158*Parameters!$C$27,IF(Control!$C$16="High (700 bar)",'Actual H2'!Y158*Parameters!$C$26,0))))</f>
        <v>2.757735849056604</v>
      </c>
      <c r="Z158" s="12">
        <f>IF(Control!$C$16="None",Parameters!$C$29,IF(Control!$C$16="Low (100 bar)",'Actual H2'!Z158*Parameters!$C$28,IF(Control!$C$16="Medium (350 bar)",'Actual H2'!Z158*Parameters!$C$27,IF(Control!$C$16="High (700 bar)",'Actual H2'!Z158*Parameters!$C$26,0))))</f>
        <v>6.090566037735849</v>
      </c>
      <c r="AB158" s="7">
        <f t="shared" si="2"/>
        <v>9.7041509433962254</v>
      </c>
    </row>
    <row r="159" spans="2:28" x14ac:dyDescent="0.2">
      <c r="B159" s="6">
        <v>44353</v>
      </c>
      <c r="C159" s="12">
        <f>IF(Control!$C$16="None",Parameters!$C$29,IF(Control!$C$16="Low (100 bar)",'Actual H2'!C159*Parameters!$C$28,IF(Control!$C$16="Medium (350 bar)",'Actual H2'!C159*Parameters!$C$27,IF(Control!$C$16="High (700 bar)",'Actual H2'!C159*Parameters!$C$26,0))))</f>
        <v>9.4596226415094335</v>
      </c>
      <c r="D159" s="12">
        <f>IF(Control!$C$16="None",Parameters!$C$29,IF(Control!$C$16="Low (100 bar)",'Actual H2'!D159*Parameters!$C$28,IF(Control!$C$16="Medium (350 bar)",'Actual H2'!D159*Parameters!$C$27,IF(Control!$C$16="High (700 bar)",'Actual H2'!D159*Parameters!$C$26,0))))</f>
        <v>11.415849056603774</v>
      </c>
      <c r="E159" s="12">
        <f>IF(Control!$C$16="None",Parameters!$C$29,IF(Control!$C$16="Low (100 bar)",'Actual H2'!E159*Parameters!$C$28,IF(Control!$C$16="Medium (350 bar)",'Actual H2'!E159*Parameters!$C$27,IF(Control!$C$16="High (700 bar)",'Actual H2'!E159*Parameters!$C$26,0))))</f>
        <v>10.763773584905662</v>
      </c>
      <c r="F159" s="12">
        <f>IF(Control!$C$16="None",Parameters!$C$29,IF(Control!$C$16="Low (100 bar)",'Actual H2'!F159*Parameters!$C$28,IF(Control!$C$16="Medium (350 bar)",'Actual H2'!F159*Parameters!$C$27,IF(Control!$C$16="High (700 bar)",'Actual H2'!F159*Parameters!$C$26,0))))</f>
        <v>10.111698113207549</v>
      </c>
      <c r="G159" s="12">
        <f>IF(Control!$C$16="None",Parameters!$C$29,IF(Control!$C$16="Low (100 bar)",'Actual H2'!G159*Parameters!$C$28,IF(Control!$C$16="Medium (350 bar)",'Actual H2'!G159*Parameters!$C$27,IF(Control!$C$16="High (700 bar)",'Actual H2'!G159*Parameters!$C$26,0))))</f>
        <v>10.763773584905662</v>
      </c>
      <c r="H159" s="12">
        <f>IF(Control!$C$16="None",Parameters!$C$29,IF(Control!$C$16="Low (100 bar)",'Actual H2'!H159*Parameters!$C$28,IF(Control!$C$16="Medium (350 bar)",'Actual H2'!H159*Parameters!$C$27,IF(Control!$C$16="High (700 bar)",'Actual H2'!H159*Parameters!$C$26,0))))</f>
        <v>12.842264150943397</v>
      </c>
      <c r="I159" s="12">
        <f>IF(Control!$C$16="None",Parameters!$C$29,IF(Control!$C$16="Low (100 bar)",'Actual H2'!I159*Parameters!$C$28,IF(Control!$C$16="Medium (350 bar)",'Actual H2'!I159*Parameters!$C$27,IF(Control!$C$16="High (700 bar)",'Actual H2'!I159*Parameters!$C$26,0))))</f>
        <v>15.16528301886793</v>
      </c>
      <c r="J159" s="12">
        <f>IF(Control!$C$16="None",Parameters!$C$29,IF(Control!$C$16="Low (100 bar)",'Actual H2'!J159*Parameters!$C$28,IF(Control!$C$16="Medium (350 bar)",'Actual H2'!J159*Parameters!$C$27,IF(Control!$C$16="High (700 bar)",'Actual H2'!J159*Parameters!$C$26,0))))</f>
        <v>13.616603773584908</v>
      </c>
      <c r="K159" s="12">
        <f>IF(Control!$C$16="None",Parameters!$C$29,IF(Control!$C$16="Low (100 bar)",'Actual H2'!K159*Parameters!$C$28,IF(Control!$C$16="Medium (350 bar)",'Actual H2'!K159*Parameters!$C$27,IF(Control!$C$16="High (700 bar)",'Actual H2'!K159*Parameters!$C$26,0))))</f>
        <v>11.415849056603774</v>
      </c>
      <c r="L159" s="12">
        <f>IF(Control!$C$16="None",Parameters!$C$29,IF(Control!$C$16="Low (100 bar)",'Actual H2'!L159*Parameters!$C$28,IF(Control!$C$16="Medium (350 bar)",'Actual H2'!L159*Parameters!$C$27,IF(Control!$C$16="High (700 bar)",'Actual H2'!L159*Parameters!$C$26,0))))</f>
        <v>8.8075471698113201</v>
      </c>
      <c r="M159" s="12">
        <f>IF(Control!$C$16="None",Parameters!$C$29,IF(Control!$C$16="Low (100 bar)",'Actual H2'!M159*Parameters!$C$28,IF(Control!$C$16="Medium (350 bar)",'Actual H2'!M159*Parameters!$C$27,IF(Control!$C$16="High (700 bar)",'Actual H2'!M159*Parameters!$C$26,0))))</f>
        <v>6.090566037735849</v>
      </c>
      <c r="N159" s="12">
        <f>IF(Control!$C$16="None",Parameters!$C$29,IF(Control!$C$16="Low (100 bar)",'Actual H2'!N159*Parameters!$C$28,IF(Control!$C$16="Medium (350 bar)",'Actual H2'!N159*Parameters!$C$27,IF(Control!$C$16="High (700 bar)",'Actual H2'!N159*Parameters!$C$26,0))))</f>
        <v>3.8716981132075476</v>
      </c>
      <c r="O159" s="12">
        <f>IF(Control!$C$16="None",Parameters!$C$29,IF(Control!$C$16="Low (100 bar)",'Actual H2'!O159*Parameters!$C$28,IF(Control!$C$16="Medium (350 bar)",'Actual H2'!O159*Parameters!$C$27,IF(Control!$C$16="High (700 bar)",'Actual H2'!O159*Parameters!$C$26,0))))</f>
        <v>1.4354716981132074</v>
      </c>
      <c r="P159" s="12">
        <f>IF(Control!$C$16="None",Parameters!$C$29,IF(Control!$C$16="Low (100 bar)",'Actual H2'!P159*Parameters!$C$28,IF(Control!$C$16="Medium (350 bar)",'Actual H2'!P159*Parameters!$C$27,IF(Control!$C$16="High (700 bar)",'Actual H2'!P159*Parameters!$C$26,0))))</f>
        <v>0</v>
      </c>
      <c r="Q159" s="12">
        <f>IF(Control!$C$16="None",Parameters!$C$29,IF(Control!$C$16="Low (100 bar)",'Actual H2'!Q159*Parameters!$C$28,IF(Control!$C$16="Medium (350 bar)",'Actual H2'!Q159*Parameters!$C$27,IF(Control!$C$16="High (700 bar)",'Actual H2'!Q159*Parameters!$C$26,0))))</f>
        <v>0</v>
      </c>
      <c r="R159" s="12">
        <f>IF(Control!$C$16="None",Parameters!$C$29,IF(Control!$C$16="Low (100 bar)",'Actual H2'!R159*Parameters!$C$28,IF(Control!$C$16="Medium (350 bar)",'Actual H2'!R159*Parameters!$C$27,IF(Control!$C$16="High (700 bar)",'Actual H2'!R159*Parameters!$C$26,0))))</f>
        <v>0</v>
      </c>
      <c r="S159" s="12">
        <f>IF(Control!$C$16="None",Parameters!$C$29,IF(Control!$C$16="Low (100 bar)",'Actual H2'!S159*Parameters!$C$28,IF(Control!$C$16="Medium (350 bar)",'Actual H2'!S159*Parameters!$C$27,IF(Control!$C$16="High (700 bar)",'Actual H2'!S159*Parameters!$C$26,0))))</f>
        <v>0</v>
      </c>
      <c r="T159" s="12">
        <f>IF(Control!$C$16="None",Parameters!$C$29,IF(Control!$C$16="Low (100 bar)",'Actual H2'!T159*Parameters!$C$28,IF(Control!$C$16="Medium (350 bar)",'Actual H2'!T159*Parameters!$C$27,IF(Control!$C$16="High (700 bar)",'Actual H2'!T159*Parameters!$C$26,0))))</f>
        <v>0</v>
      </c>
      <c r="U159" s="12">
        <f>IF(Control!$C$16="None",Parameters!$C$29,IF(Control!$C$16="Low (100 bar)",'Actual H2'!U159*Parameters!$C$28,IF(Control!$C$16="Medium (350 bar)",'Actual H2'!U159*Parameters!$C$27,IF(Control!$C$16="High (700 bar)",'Actual H2'!U159*Parameters!$C$26,0))))</f>
        <v>0</v>
      </c>
      <c r="V159" s="12">
        <f>IF(Control!$C$16="None",Parameters!$C$29,IF(Control!$C$16="Low (100 bar)",'Actual H2'!V159*Parameters!$C$28,IF(Control!$C$16="Medium (350 bar)",'Actual H2'!V159*Parameters!$C$27,IF(Control!$C$16="High (700 bar)",'Actual H2'!V159*Parameters!$C$26,0))))</f>
        <v>0.85584905660377353</v>
      </c>
      <c r="W159" s="12">
        <f>IF(Control!$C$16="None",Parameters!$C$29,IF(Control!$C$16="Low (100 bar)",'Actual H2'!W159*Parameters!$C$28,IF(Control!$C$16="Medium (350 bar)",'Actual H2'!W159*Parameters!$C$27,IF(Control!$C$16="High (700 bar)",'Actual H2'!W159*Parameters!$C$26,0))))</f>
        <v>5.6467924528301889</v>
      </c>
      <c r="X159" s="12">
        <f>IF(Control!$C$16="None",Parameters!$C$29,IF(Control!$C$16="Low (100 bar)",'Actual H2'!X159*Parameters!$C$28,IF(Control!$C$16="Medium (350 bar)",'Actual H2'!X159*Parameters!$C$27,IF(Control!$C$16="High (700 bar)",'Actual H2'!X159*Parameters!$C$26,0))))</f>
        <v>9.4596226415094335</v>
      </c>
      <c r="Y159" s="12">
        <f>IF(Control!$C$16="None",Parameters!$C$29,IF(Control!$C$16="Low (100 bar)",'Actual H2'!Y159*Parameters!$C$28,IF(Control!$C$16="Medium (350 bar)",'Actual H2'!Y159*Parameters!$C$27,IF(Control!$C$16="High (700 bar)",'Actual H2'!Y159*Parameters!$C$26,0))))</f>
        <v>9.4596226415094335</v>
      </c>
      <c r="Z159" s="12">
        <f>IF(Control!$C$16="None",Parameters!$C$29,IF(Control!$C$16="Low (100 bar)",'Actual H2'!Z159*Parameters!$C$28,IF(Control!$C$16="Medium (350 bar)",'Actual H2'!Z159*Parameters!$C$27,IF(Control!$C$16="High (700 bar)",'Actual H2'!Z159*Parameters!$C$26,0))))</f>
        <v>8.2641509433962259</v>
      </c>
      <c r="AB159" s="7">
        <f t="shared" si="2"/>
        <v>159.44603773584907</v>
      </c>
    </row>
    <row r="160" spans="2:28" x14ac:dyDescent="0.2">
      <c r="B160" s="6">
        <v>44354</v>
      </c>
      <c r="C160" s="12">
        <f>IF(Control!$C$16="None",Parameters!$C$29,IF(Control!$C$16="Low (100 bar)",'Actual H2'!C160*Parameters!$C$28,IF(Control!$C$16="Medium (350 bar)",'Actual H2'!C160*Parameters!$C$27,IF(Control!$C$16="High (700 bar)",'Actual H2'!C160*Parameters!$C$26,0))))</f>
        <v>7.7207547169811335</v>
      </c>
      <c r="D160" s="12">
        <f>IF(Control!$C$16="None",Parameters!$C$29,IF(Control!$C$16="Low (100 bar)",'Actual H2'!D160*Parameters!$C$28,IF(Control!$C$16="Medium (350 bar)",'Actual H2'!D160*Parameters!$C$27,IF(Control!$C$16="High (700 bar)",'Actual H2'!D160*Parameters!$C$26,0))))</f>
        <v>7.1773584905660375</v>
      </c>
      <c r="E160" s="12">
        <f>IF(Control!$C$16="None",Parameters!$C$29,IF(Control!$C$16="Low (100 bar)",'Actual H2'!E160*Parameters!$C$28,IF(Control!$C$16="Medium (350 bar)",'Actual H2'!E160*Parameters!$C$27,IF(Control!$C$16="High (700 bar)",'Actual H2'!E160*Parameters!$C$26,0))))</f>
        <v>7.1773584905660375</v>
      </c>
      <c r="F160" s="12">
        <f>IF(Control!$C$16="None",Parameters!$C$29,IF(Control!$C$16="Low (100 bar)",'Actual H2'!F160*Parameters!$C$28,IF(Control!$C$16="Medium (350 bar)",'Actual H2'!F160*Parameters!$C$27,IF(Control!$C$16="High (700 bar)",'Actual H2'!F160*Parameters!$C$26,0))))</f>
        <v>6.6339622641509433</v>
      </c>
      <c r="G160" s="12">
        <f>IF(Control!$C$16="None",Parameters!$C$29,IF(Control!$C$16="Low (100 bar)",'Actual H2'!G160*Parameters!$C$28,IF(Control!$C$16="Medium (350 bar)",'Actual H2'!G160*Parameters!$C$27,IF(Control!$C$16="High (700 bar)",'Actual H2'!G160*Parameters!$C$26,0))))</f>
        <v>5.2030188679245271</v>
      </c>
      <c r="H160" s="12">
        <f>IF(Control!$C$16="None",Parameters!$C$29,IF(Control!$C$16="Low (100 bar)",'Actual H2'!H160*Parameters!$C$28,IF(Control!$C$16="Medium (350 bar)",'Actual H2'!H160*Parameters!$C$27,IF(Control!$C$16="High (700 bar)",'Actual H2'!H160*Parameters!$C$26,0))))</f>
        <v>3.5003773584905669</v>
      </c>
      <c r="I160" s="12">
        <f>IF(Control!$C$16="None",Parameters!$C$29,IF(Control!$C$16="Low (100 bar)",'Actual H2'!I160*Parameters!$C$28,IF(Control!$C$16="Medium (350 bar)",'Actual H2'!I160*Parameters!$C$27,IF(Control!$C$16="High (700 bar)",'Actual H2'!I160*Parameters!$C$26,0))))</f>
        <v>2.3864150943396227</v>
      </c>
      <c r="J160" s="12">
        <f>IF(Control!$C$16="None",Parameters!$C$29,IF(Control!$C$16="Low (100 bar)",'Actual H2'!J160*Parameters!$C$28,IF(Control!$C$16="Medium (350 bar)",'Actual H2'!J160*Parameters!$C$27,IF(Control!$C$16="High (700 bar)",'Actual H2'!J160*Parameters!$C$26,0))))</f>
        <v>1.4354716981132074</v>
      </c>
      <c r="K160" s="12">
        <f>IF(Control!$C$16="None",Parameters!$C$29,IF(Control!$C$16="Low (100 bar)",'Actual H2'!K160*Parameters!$C$28,IF(Control!$C$16="Medium (350 bar)",'Actual H2'!K160*Parameters!$C$27,IF(Control!$C$16="High (700 bar)",'Actual H2'!K160*Parameters!$C$26,0))))</f>
        <v>0.85584905660377353</v>
      </c>
      <c r="L160" s="12">
        <f>IF(Control!$C$16="None",Parameters!$C$29,IF(Control!$C$16="Low (100 bar)",'Actual H2'!L160*Parameters!$C$28,IF(Control!$C$16="Medium (350 bar)",'Actual H2'!L160*Parameters!$C$27,IF(Control!$C$16="High (700 bar)",'Actual H2'!L160*Parameters!$C$26,0))))</f>
        <v>0</v>
      </c>
      <c r="M160" s="12">
        <f>IF(Control!$C$16="None",Parameters!$C$29,IF(Control!$C$16="Low (100 bar)",'Actual H2'!M160*Parameters!$C$28,IF(Control!$C$16="Medium (350 bar)",'Actual H2'!M160*Parameters!$C$27,IF(Control!$C$16="High (700 bar)",'Actual H2'!M160*Parameters!$C$26,0))))</f>
        <v>0</v>
      </c>
      <c r="N160" s="12">
        <f>IF(Control!$C$16="None",Parameters!$C$29,IF(Control!$C$16="Low (100 bar)",'Actual H2'!N160*Parameters!$C$28,IF(Control!$C$16="Medium (350 bar)",'Actual H2'!N160*Parameters!$C$27,IF(Control!$C$16="High (700 bar)",'Actual H2'!N160*Parameters!$C$26,0))))</f>
        <v>0.5660377358490567</v>
      </c>
      <c r="O160" s="12">
        <f>IF(Control!$C$16="None",Parameters!$C$29,IF(Control!$C$16="Low (100 bar)",'Actual H2'!O160*Parameters!$C$28,IF(Control!$C$16="Medium (350 bar)",'Actual H2'!O160*Parameters!$C$27,IF(Control!$C$16="High (700 bar)",'Actual H2'!O160*Parameters!$C$26,0))))</f>
        <v>0.5660377358490567</v>
      </c>
      <c r="P160" s="12">
        <f>IF(Control!$C$16="None",Parameters!$C$29,IF(Control!$C$16="Low (100 bar)",'Actual H2'!P160*Parameters!$C$28,IF(Control!$C$16="Medium (350 bar)",'Actual H2'!P160*Parameters!$C$27,IF(Control!$C$16="High (700 bar)",'Actual H2'!P160*Parameters!$C$26,0))))</f>
        <v>0</v>
      </c>
      <c r="Q160" s="12">
        <f>IF(Control!$C$16="None",Parameters!$C$29,IF(Control!$C$16="Low (100 bar)",'Actual H2'!Q160*Parameters!$C$28,IF(Control!$C$16="Medium (350 bar)",'Actual H2'!Q160*Parameters!$C$27,IF(Control!$C$16="High (700 bar)",'Actual H2'!Q160*Parameters!$C$26,0))))</f>
        <v>0</v>
      </c>
      <c r="R160" s="12">
        <f>IF(Control!$C$16="None",Parameters!$C$29,IF(Control!$C$16="Low (100 bar)",'Actual H2'!R160*Parameters!$C$28,IF(Control!$C$16="Medium (350 bar)",'Actual H2'!R160*Parameters!$C$27,IF(Control!$C$16="High (700 bar)",'Actual H2'!R160*Parameters!$C$26,0))))</f>
        <v>0</v>
      </c>
      <c r="S160" s="12">
        <f>IF(Control!$C$16="None",Parameters!$C$29,IF(Control!$C$16="Low (100 bar)",'Actual H2'!S160*Parameters!$C$28,IF(Control!$C$16="Medium (350 bar)",'Actual H2'!S160*Parameters!$C$27,IF(Control!$C$16="High (700 bar)",'Actual H2'!S160*Parameters!$C$26,0))))</f>
        <v>0</v>
      </c>
      <c r="T160" s="12">
        <f>IF(Control!$C$16="None",Parameters!$C$29,IF(Control!$C$16="Low (100 bar)",'Actual H2'!T160*Parameters!$C$28,IF(Control!$C$16="Medium (350 bar)",'Actual H2'!T160*Parameters!$C$27,IF(Control!$C$16="High (700 bar)",'Actual H2'!T160*Parameters!$C$26,0))))</f>
        <v>0.5660377358490567</v>
      </c>
      <c r="U160" s="12">
        <f>IF(Control!$C$16="None",Parameters!$C$29,IF(Control!$C$16="Low (100 bar)",'Actual H2'!U160*Parameters!$C$28,IF(Control!$C$16="Medium (350 bar)",'Actual H2'!U160*Parameters!$C$27,IF(Control!$C$16="High (700 bar)",'Actual H2'!U160*Parameters!$C$26,0))))</f>
        <v>1.4354716981132074</v>
      </c>
      <c r="V160" s="12">
        <f>IF(Control!$C$16="None",Parameters!$C$29,IF(Control!$C$16="Low (100 bar)",'Actual H2'!V160*Parameters!$C$28,IF(Control!$C$16="Medium (350 bar)",'Actual H2'!V160*Parameters!$C$27,IF(Control!$C$16="High (700 bar)",'Actual H2'!V160*Parameters!$C$26,0))))</f>
        <v>2.0150943396226415</v>
      </c>
      <c r="W160" s="12">
        <f>IF(Control!$C$16="None",Parameters!$C$29,IF(Control!$C$16="Low (100 bar)",'Actual H2'!W160*Parameters!$C$28,IF(Control!$C$16="Medium (350 bar)",'Actual H2'!W160*Parameters!$C$27,IF(Control!$C$16="High (700 bar)",'Actual H2'!W160*Parameters!$C$26,0))))</f>
        <v>3.1290566037735852</v>
      </c>
      <c r="X160" s="12">
        <f>IF(Control!$C$16="None",Parameters!$C$29,IF(Control!$C$16="Low (100 bar)",'Actual H2'!X160*Parameters!$C$28,IF(Control!$C$16="Medium (350 bar)",'Actual H2'!X160*Parameters!$C$27,IF(Control!$C$16="High (700 bar)",'Actual H2'!X160*Parameters!$C$26,0))))</f>
        <v>4.3154716981132077</v>
      </c>
      <c r="Y160" s="12">
        <f>IF(Control!$C$16="None",Parameters!$C$29,IF(Control!$C$16="Low (100 bar)",'Actual H2'!Y160*Parameters!$C$28,IF(Control!$C$16="Medium (350 bar)",'Actual H2'!Y160*Parameters!$C$27,IF(Control!$C$16="High (700 bar)",'Actual H2'!Y160*Parameters!$C$26,0))))</f>
        <v>6.090566037735849</v>
      </c>
      <c r="Z160" s="12">
        <f>IF(Control!$C$16="None",Parameters!$C$29,IF(Control!$C$16="Low (100 bar)",'Actual H2'!Z160*Parameters!$C$28,IF(Control!$C$16="Medium (350 bar)",'Actual H2'!Z160*Parameters!$C$27,IF(Control!$C$16="High (700 bar)",'Actual H2'!Z160*Parameters!$C$26,0))))</f>
        <v>8.2641509433962259</v>
      </c>
      <c r="AB160" s="7">
        <f t="shared" si="2"/>
        <v>69.038490566037737</v>
      </c>
    </row>
    <row r="161" spans="2:28" x14ac:dyDescent="0.2">
      <c r="B161" s="6">
        <v>44355</v>
      </c>
      <c r="C161" s="12">
        <f>IF(Control!$C$16="None",Parameters!$C$29,IF(Control!$C$16="Low (100 bar)",'Actual H2'!C161*Parameters!$C$28,IF(Control!$C$16="Medium (350 bar)",'Actual H2'!C161*Parameters!$C$27,IF(Control!$C$16="High (700 bar)",'Actual H2'!C161*Parameters!$C$26,0))))</f>
        <v>10.763773584905662</v>
      </c>
      <c r="D161" s="12">
        <f>IF(Control!$C$16="None",Parameters!$C$29,IF(Control!$C$16="Low (100 bar)",'Actual H2'!D161*Parameters!$C$28,IF(Control!$C$16="Medium (350 bar)",'Actual H2'!D161*Parameters!$C$27,IF(Control!$C$16="High (700 bar)",'Actual H2'!D161*Parameters!$C$26,0))))</f>
        <v>10.111698113207549</v>
      </c>
      <c r="E161" s="12">
        <f>IF(Control!$C$16="None",Parameters!$C$29,IF(Control!$C$16="Low (100 bar)",'Actual H2'!E161*Parameters!$C$28,IF(Control!$C$16="Medium (350 bar)",'Actual H2'!E161*Parameters!$C$27,IF(Control!$C$16="High (700 bar)",'Actual H2'!E161*Parameters!$C$26,0))))</f>
        <v>7.7207547169811335</v>
      </c>
      <c r="F161" s="12">
        <f>IF(Control!$C$16="None",Parameters!$C$29,IF(Control!$C$16="Low (100 bar)",'Actual H2'!F161*Parameters!$C$28,IF(Control!$C$16="Medium (350 bar)",'Actual H2'!F161*Parameters!$C$27,IF(Control!$C$16="High (700 bar)",'Actual H2'!F161*Parameters!$C$26,0))))</f>
        <v>6.6339622641509433</v>
      </c>
      <c r="G161" s="12">
        <f>IF(Control!$C$16="None",Parameters!$C$29,IF(Control!$C$16="Low (100 bar)",'Actual H2'!G161*Parameters!$C$28,IF(Control!$C$16="Medium (350 bar)",'Actual H2'!G161*Parameters!$C$27,IF(Control!$C$16="High (700 bar)",'Actual H2'!G161*Parameters!$C$26,0))))</f>
        <v>7.1773584905660375</v>
      </c>
      <c r="H161" s="12">
        <f>IF(Control!$C$16="None",Parameters!$C$29,IF(Control!$C$16="Low (100 bar)",'Actual H2'!H161*Parameters!$C$28,IF(Control!$C$16="Medium (350 bar)",'Actual H2'!H161*Parameters!$C$27,IF(Control!$C$16="High (700 bar)",'Actual H2'!H161*Parameters!$C$26,0))))</f>
        <v>6.6339622641509433</v>
      </c>
      <c r="I161" s="12">
        <f>IF(Control!$C$16="None",Parameters!$C$29,IF(Control!$C$16="Low (100 bar)",'Actual H2'!I161*Parameters!$C$28,IF(Control!$C$16="Medium (350 bar)",'Actual H2'!I161*Parameters!$C$27,IF(Control!$C$16="High (700 bar)",'Actual H2'!I161*Parameters!$C$26,0))))</f>
        <v>5.2030188679245271</v>
      </c>
      <c r="J161" s="12">
        <f>IF(Control!$C$16="None",Parameters!$C$29,IF(Control!$C$16="Low (100 bar)",'Actual H2'!J161*Parameters!$C$28,IF(Control!$C$16="Medium (350 bar)",'Actual H2'!J161*Parameters!$C$27,IF(Control!$C$16="High (700 bar)",'Actual H2'!J161*Parameters!$C$26,0))))</f>
        <v>6.090566037735849</v>
      </c>
      <c r="K161" s="12">
        <f>IF(Control!$C$16="None",Parameters!$C$29,IF(Control!$C$16="Low (100 bar)",'Actual H2'!K161*Parameters!$C$28,IF(Control!$C$16="Medium (350 bar)",'Actual H2'!K161*Parameters!$C$27,IF(Control!$C$16="High (700 bar)",'Actual H2'!K161*Parameters!$C$26,0))))</f>
        <v>11.415849056603774</v>
      </c>
      <c r="L161" s="12">
        <f>IF(Control!$C$16="None",Parameters!$C$29,IF(Control!$C$16="Low (100 bar)",'Actual H2'!L161*Parameters!$C$28,IF(Control!$C$16="Medium (350 bar)",'Actual H2'!L161*Parameters!$C$27,IF(Control!$C$16="High (700 bar)",'Actual H2'!L161*Parameters!$C$26,0))))</f>
        <v>13.616603773584908</v>
      </c>
      <c r="M161" s="12">
        <f>IF(Control!$C$16="None",Parameters!$C$29,IF(Control!$C$16="Low (100 bar)",'Actual H2'!M161*Parameters!$C$28,IF(Control!$C$16="Medium (350 bar)",'Actual H2'!M161*Parameters!$C$27,IF(Control!$C$16="High (700 bar)",'Actual H2'!M161*Parameters!$C$26,0))))</f>
        <v>15.939622641509436</v>
      </c>
      <c r="N161" s="12">
        <f>IF(Control!$C$16="None",Parameters!$C$29,IF(Control!$C$16="Low (100 bar)",'Actual H2'!N161*Parameters!$C$28,IF(Control!$C$16="Medium (350 bar)",'Actual H2'!N161*Parameters!$C$27,IF(Control!$C$16="High (700 bar)",'Actual H2'!N161*Parameters!$C$26,0))))</f>
        <v>19.598490566037732</v>
      </c>
      <c r="O161" s="12">
        <f>IF(Control!$C$16="None",Parameters!$C$29,IF(Control!$C$16="Low (100 bar)",'Actual H2'!O161*Parameters!$C$28,IF(Control!$C$16="Medium (350 bar)",'Actual H2'!O161*Parameters!$C$27,IF(Control!$C$16="High (700 bar)",'Actual H2'!O161*Parameters!$C$26,0))))</f>
        <v>18.683773584905659</v>
      </c>
      <c r="P161" s="12">
        <f>IF(Control!$C$16="None",Parameters!$C$29,IF(Control!$C$16="Low (100 bar)",'Actual H2'!P161*Parameters!$C$28,IF(Control!$C$16="Medium (350 bar)",'Actual H2'!P161*Parameters!$C$27,IF(Control!$C$16="High (700 bar)",'Actual H2'!P161*Parameters!$C$26,0))))</f>
        <v>20.513207547169809</v>
      </c>
      <c r="Q161" s="12">
        <f>IF(Control!$C$16="None",Parameters!$C$29,IF(Control!$C$16="Low (100 bar)",'Actual H2'!Q161*Parameters!$C$28,IF(Control!$C$16="Medium (350 bar)",'Actual H2'!Q161*Parameters!$C$27,IF(Control!$C$16="High (700 bar)",'Actual H2'!Q161*Parameters!$C$26,0))))</f>
        <v>22.75018867924528</v>
      </c>
      <c r="R161" s="12">
        <f>IF(Control!$C$16="None",Parameters!$C$29,IF(Control!$C$16="Low (100 bar)",'Actual H2'!R161*Parameters!$C$28,IF(Control!$C$16="Medium (350 bar)",'Actual H2'!R161*Parameters!$C$27,IF(Control!$C$16="High (700 bar)",'Actual H2'!R161*Parameters!$C$26,0))))</f>
        <v>20.513207547169809</v>
      </c>
      <c r="S161" s="12">
        <f>IF(Control!$C$16="None",Parameters!$C$29,IF(Control!$C$16="Low (100 bar)",'Actual H2'!S161*Parameters!$C$28,IF(Control!$C$16="Medium (350 bar)",'Actual H2'!S161*Parameters!$C$27,IF(Control!$C$16="High (700 bar)",'Actual H2'!S161*Parameters!$C$26,0))))</f>
        <v>15.16528301886793</v>
      </c>
      <c r="T161" s="12">
        <f>IF(Control!$C$16="None",Parameters!$C$29,IF(Control!$C$16="Low (100 bar)",'Actual H2'!T161*Parameters!$C$28,IF(Control!$C$16="Medium (350 bar)",'Actual H2'!T161*Parameters!$C$27,IF(Control!$C$16="High (700 bar)",'Actual H2'!T161*Parameters!$C$26,0))))</f>
        <v>9.4596226415094335</v>
      </c>
      <c r="U161" s="12">
        <f>IF(Control!$C$16="None",Parameters!$C$29,IF(Control!$C$16="Low (100 bar)",'Actual H2'!U161*Parameters!$C$28,IF(Control!$C$16="Medium (350 bar)",'Actual H2'!U161*Parameters!$C$27,IF(Control!$C$16="High (700 bar)",'Actual H2'!U161*Parameters!$C$26,0))))</f>
        <v>4.7592452830188678</v>
      </c>
      <c r="V161" s="12">
        <f>IF(Control!$C$16="None",Parameters!$C$29,IF(Control!$C$16="Low (100 bar)",'Actual H2'!V161*Parameters!$C$28,IF(Control!$C$16="Medium (350 bar)",'Actual H2'!V161*Parameters!$C$27,IF(Control!$C$16="High (700 bar)",'Actual H2'!V161*Parameters!$C$26,0))))</f>
        <v>4.3154716981132077</v>
      </c>
      <c r="W161" s="12">
        <f>IF(Control!$C$16="None",Parameters!$C$29,IF(Control!$C$16="Low (100 bar)",'Actual H2'!W161*Parameters!$C$28,IF(Control!$C$16="Medium (350 bar)",'Actual H2'!W161*Parameters!$C$27,IF(Control!$C$16="High (700 bar)",'Actual H2'!W161*Parameters!$C$26,0))))</f>
        <v>8.2641509433962259</v>
      </c>
      <c r="X161" s="12">
        <f>IF(Control!$C$16="None",Parameters!$C$29,IF(Control!$C$16="Low (100 bar)",'Actual H2'!X161*Parameters!$C$28,IF(Control!$C$16="Medium (350 bar)",'Actual H2'!X161*Parameters!$C$27,IF(Control!$C$16="High (700 bar)",'Actual H2'!X161*Parameters!$C$26,0))))</f>
        <v>15.939622641509436</v>
      </c>
      <c r="Y161" s="12">
        <f>IF(Control!$C$16="None",Parameters!$C$29,IF(Control!$C$16="Low (100 bar)",'Actual H2'!Y161*Parameters!$C$28,IF(Control!$C$16="Medium (350 bar)",'Actual H2'!Y161*Parameters!$C$27,IF(Control!$C$16="High (700 bar)",'Actual H2'!Y161*Parameters!$C$26,0))))</f>
        <v>25.168301886792456</v>
      </c>
      <c r="Z161" s="12">
        <f>IF(Control!$C$16="None",Parameters!$C$29,IF(Control!$C$16="Low (100 bar)",'Actual H2'!Z161*Parameters!$C$28,IF(Control!$C$16="Medium (350 bar)",'Actual H2'!Z161*Parameters!$C$27,IF(Control!$C$16="High (700 bar)",'Actual H2'!Z161*Parameters!$C$26,0))))</f>
        <v>30.357735849056599</v>
      </c>
      <c r="AB161" s="7">
        <f t="shared" si="2"/>
        <v>316.7954716981132</v>
      </c>
    </row>
    <row r="162" spans="2:28" x14ac:dyDescent="0.2">
      <c r="B162" s="6">
        <v>44356</v>
      </c>
      <c r="C162" s="12">
        <f>IF(Control!$C$16="None",Parameters!$C$29,IF(Control!$C$16="Low (100 bar)",'Actual H2'!C162*Parameters!$C$28,IF(Control!$C$16="Medium (350 bar)",'Actual H2'!C162*Parameters!$C$27,IF(Control!$C$16="High (700 bar)",'Actual H2'!C162*Parameters!$C$26,0))))</f>
        <v>30.357735849056599</v>
      </c>
      <c r="D162" s="12">
        <f>IF(Control!$C$16="None",Parameters!$C$29,IF(Control!$C$16="Low (100 bar)",'Actual H2'!D162*Parameters!$C$28,IF(Control!$C$16="Medium (350 bar)",'Actual H2'!D162*Parameters!$C$27,IF(Control!$C$16="High (700 bar)",'Actual H2'!D162*Parameters!$C$26,0))))</f>
        <v>28.156981132075465</v>
      </c>
      <c r="E162" s="12">
        <f>IF(Control!$C$16="None",Parameters!$C$29,IF(Control!$C$16="Low (100 bar)",'Actual H2'!E162*Parameters!$C$28,IF(Control!$C$16="Medium (350 bar)",'Actual H2'!E162*Parameters!$C$27,IF(Control!$C$16="High (700 bar)",'Actual H2'!E162*Parameters!$C$26,0))))</f>
        <v>25.168301886792456</v>
      </c>
      <c r="F162" s="12">
        <f>IF(Control!$C$16="None",Parameters!$C$29,IF(Control!$C$16="Low (100 bar)",'Actual H2'!F162*Parameters!$C$28,IF(Control!$C$16="Medium (350 bar)",'Actual H2'!F162*Parameters!$C$27,IF(Control!$C$16="High (700 bar)",'Actual H2'!F162*Parameters!$C$26,0))))</f>
        <v>28.156981132075465</v>
      </c>
      <c r="G162" s="12">
        <f>IF(Control!$C$16="None",Parameters!$C$29,IF(Control!$C$16="Low (100 bar)",'Actual H2'!G162*Parameters!$C$28,IF(Control!$C$16="Medium (350 bar)",'Actual H2'!G162*Parameters!$C$27,IF(Control!$C$16="High (700 bar)",'Actual H2'!G162*Parameters!$C$26,0))))</f>
        <v>29.334339622641508</v>
      </c>
      <c r="H162" s="12">
        <f>IF(Control!$C$16="None",Parameters!$C$29,IF(Control!$C$16="Low (100 bar)",'Actual H2'!H162*Parameters!$C$28,IF(Control!$C$16="Medium (350 bar)",'Actual H2'!H162*Parameters!$C$27,IF(Control!$C$16="High (700 bar)",'Actual H2'!H162*Parameters!$C$26,0))))</f>
        <v>29.334339622641508</v>
      </c>
      <c r="I162" s="12">
        <f>IF(Control!$C$16="None",Parameters!$C$29,IF(Control!$C$16="Low (100 bar)",'Actual H2'!I162*Parameters!$C$28,IF(Control!$C$16="Medium (350 bar)",'Actual H2'!I162*Parameters!$C$27,IF(Control!$C$16="High (700 bar)",'Actual H2'!I162*Parameters!$C$26,0))))</f>
        <v>26.916226415094343</v>
      </c>
      <c r="J162" s="12">
        <f>IF(Control!$C$16="None",Parameters!$C$29,IF(Control!$C$16="Low (100 bar)",'Actual H2'!J162*Parameters!$C$28,IF(Control!$C$16="Medium (350 bar)",'Actual H2'!J162*Parameters!$C$27,IF(Control!$C$16="High (700 bar)",'Actual H2'!J162*Parameters!$C$26,0))))</f>
        <v>28.156981132075465</v>
      </c>
      <c r="K162" s="12">
        <f>IF(Control!$C$16="None",Parameters!$C$29,IF(Control!$C$16="Low (100 bar)",'Actual H2'!K162*Parameters!$C$28,IF(Control!$C$16="Medium (350 bar)",'Actual H2'!K162*Parameters!$C$27,IF(Control!$C$16="High (700 bar)",'Actual H2'!K162*Parameters!$C$26,0))))</f>
        <v>25.720754716981133</v>
      </c>
      <c r="L162" s="12">
        <f>IF(Control!$C$16="None",Parameters!$C$29,IF(Control!$C$16="Low (100 bar)",'Actual H2'!L162*Parameters!$C$28,IF(Control!$C$16="Medium (350 bar)",'Actual H2'!L162*Parameters!$C$27,IF(Control!$C$16="High (700 bar)",'Actual H2'!L162*Parameters!$C$26,0))))</f>
        <v>29.334339622641508</v>
      </c>
      <c r="M162" s="12">
        <f>IF(Control!$C$16="None",Parameters!$C$29,IF(Control!$C$16="Low (100 bar)",'Actual H2'!M162*Parameters!$C$28,IF(Control!$C$16="Medium (350 bar)",'Actual H2'!M162*Parameters!$C$27,IF(Control!$C$16="High (700 bar)",'Actual H2'!M162*Parameters!$C$26,0))))</f>
        <v>30.357735849056599</v>
      </c>
      <c r="N162" s="12">
        <f>IF(Control!$C$16="None",Parameters!$C$29,IF(Control!$C$16="Low (100 bar)",'Actual H2'!N162*Parameters!$C$28,IF(Control!$C$16="Medium (350 bar)",'Actual H2'!N162*Parameters!$C$27,IF(Control!$C$16="High (700 bar)",'Actual H2'!N162*Parameters!$C$26,0))))</f>
        <v>31.698113207547166</v>
      </c>
      <c r="O162" s="12">
        <f>IF(Control!$C$16="None",Parameters!$C$29,IF(Control!$C$16="Low (100 bar)",'Actual H2'!O162*Parameters!$C$28,IF(Control!$C$16="Medium (350 bar)",'Actual H2'!O162*Parameters!$C$27,IF(Control!$C$16="High (700 bar)",'Actual H2'!O162*Parameters!$C$26,0))))</f>
        <v>29.334339622641508</v>
      </c>
      <c r="P162" s="12">
        <f>IF(Control!$C$16="None",Parameters!$C$29,IF(Control!$C$16="Low (100 bar)",'Actual H2'!P162*Parameters!$C$28,IF(Control!$C$16="Medium (350 bar)",'Actual H2'!P162*Parameters!$C$27,IF(Control!$C$16="High (700 bar)",'Actual H2'!P162*Parameters!$C$26,0))))</f>
        <v>28.156981132075465</v>
      </c>
      <c r="Q162" s="12">
        <f>IF(Control!$C$16="None",Parameters!$C$29,IF(Control!$C$16="Low (100 bar)",'Actual H2'!Q162*Parameters!$C$28,IF(Control!$C$16="Medium (350 bar)",'Actual H2'!Q162*Parameters!$C$27,IF(Control!$C$16="High (700 bar)",'Actual H2'!Q162*Parameters!$C$26,0))))</f>
        <v>30.357735849056599</v>
      </c>
      <c r="R162" s="12">
        <f>IF(Control!$C$16="None",Parameters!$C$29,IF(Control!$C$16="Low (100 bar)",'Actual H2'!R162*Parameters!$C$28,IF(Control!$C$16="Medium (350 bar)",'Actual H2'!R162*Parameters!$C$27,IF(Control!$C$16="High (700 bar)",'Actual H2'!R162*Parameters!$C$26,0))))</f>
        <v>35.139622641509433</v>
      </c>
      <c r="S162" s="12">
        <f>IF(Control!$C$16="None",Parameters!$C$29,IF(Control!$C$16="Low (100 bar)",'Actual H2'!S162*Parameters!$C$28,IF(Control!$C$16="Medium (350 bar)",'Actual H2'!S162*Parameters!$C$27,IF(Control!$C$16="High (700 bar)",'Actual H2'!S162*Parameters!$C$26,0))))</f>
        <v>34.116226415094346</v>
      </c>
      <c r="T162" s="12">
        <f>IF(Control!$C$16="None",Parameters!$C$29,IF(Control!$C$16="Low (100 bar)",'Actual H2'!T162*Parameters!$C$28,IF(Control!$C$16="Medium (350 bar)",'Actual H2'!T162*Parameters!$C$27,IF(Control!$C$16="High (700 bar)",'Actual H2'!T162*Parameters!$C$26,0))))</f>
        <v>30.357735849056599</v>
      </c>
      <c r="U162" s="12">
        <f>IF(Control!$C$16="None",Parameters!$C$29,IF(Control!$C$16="Low (100 bar)",'Actual H2'!U162*Parameters!$C$28,IF(Control!$C$16="Medium (350 bar)",'Actual H2'!U162*Parameters!$C$27,IF(Control!$C$16="High (700 bar)",'Actual H2'!U162*Parameters!$C$26,0))))</f>
        <v>35.139622641509433</v>
      </c>
      <c r="V162" s="12">
        <f>IF(Control!$C$16="None",Parameters!$C$29,IF(Control!$C$16="Low (100 bar)",'Actual H2'!V162*Parameters!$C$28,IF(Control!$C$16="Medium (350 bar)",'Actual H2'!V162*Parameters!$C$27,IF(Control!$C$16="High (700 bar)",'Actual H2'!V162*Parameters!$C$26,0))))</f>
        <v>32.938867924528296</v>
      </c>
      <c r="W162" s="12">
        <f>IF(Control!$C$16="None",Parameters!$C$29,IF(Control!$C$16="Low (100 bar)",'Actual H2'!W162*Parameters!$C$28,IF(Control!$C$16="Medium (350 bar)",'Actual H2'!W162*Parameters!$C$27,IF(Control!$C$16="High (700 bar)",'Actual H2'!W162*Parameters!$C$26,0))))</f>
        <v>35.846037735849059</v>
      </c>
      <c r="X162" s="12">
        <f>IF(Control!$C$16="None",Parameters!$C$29,IF(Control!$C$16="Low (100 bar)",'Actual H2'!X162*Parameters!$C$28,IF(Control!$C$16="Medium (350 bar)",'Actual H2'!X162*Parameters!$C$27,IF(Control!$C$16="High (700 bar)",'Actual H2'!X162*Parameters!$C$26,0))))</f>
        <v>41.261886792452835</v>
      </c>
      <c r="Y162" s="12">
        <f>IF(Control!$C$16="None",Parameters!$C$29,IF(Control!$C$16="Low (100 bar)",'Actual H2'!Y162*Parameters!$C$28,IF(Control!$C$16="Medium (350 bar)",'Actual H2'!Y162*Parameters!$C$27,IF(Control!$C$16="High (700 bar)",'Actual H2'!Y162*Parameters!$C$26,0))))</f>
        <v>44.812075471698115</v>
      </c>
      <c r="Z162" s="12">
        <f>IF(Control!$C$16="None",Parameters!$C$29,IF(Control!$C$16="Low (100 bar)",'Actual H2'!Z162*Parameters!$C$28,IF(Control!$C$16="Medium (350 bar)",'Actual H2'!Z162*Parameters!$C$27,IF(Control!$C$16="High (700 bar)",'Actual H2'!Z162*Parameters!$C$26,0))))</f>
        <v>45.518490566037741</v>
      </c>
      <c r="AB162" s="7">
        <f t="shared" si="2"/>
        <v>765.6724528301886</v>
      </c>
    </row>
    <row r="163" spans="2:28" x14ac:dyDescent="0.2">
      <c r="B163" s="6">
        <v>44357</v>
      </c>
      <c r="C163" s="12">
        <f>IF(Control!$C$16="None",Parameters!$C$29,IF(Control!$C$16="Low (100 bar)",'Actual H2'!C163*Parameters!$C$28,IF(Control!$C$16="Medium (350 bar)",'Actual H2'!C163*Parameters!$C$27,IF(Control!$C$16="High (700 bar)",'Actual H2'!C163*Parameters!$C$26,0))))</f>
        <v>45.518490566037741</v>
      </c>
      <c r="D163" s="12">
        <f>IF(Control!$C$16="None",Parameters!$C$29,IF(Control!$C$16="Low (100 bar)",'Actual H2'!D163*Parameters!$C$28,IF(Control!$C$16="Medium (350 bar)",'Actual H2'!D163*Parameters!$C$27,IF(Control!$C$16="High (700 bar)",'Actual H2'!D163*Parameters!$C$26,0))))</f>
        <v>44.812075471698115</v>
      </c>
      <c r="E163" s="12">
        <f>IF(Control!$C$16="None",Parameters!$C$29,IF(Control!$C$16="Low (100 bar)",'Actual H2'!E163*Parameters!$C$28,IF(Control!$C$16="Medium (350 bar)",'Actual H2'!E163*Parameters!$C$27,IF(Control!$C$16="High (700 bar)",'Actual H2'!E163*Parameters!$C$26,0))))</f>
        <v>44.812075471698115</v>
      </c>
      <c r="F163" s="12">
        <f>IF(Control!$C$16="None",Parameters!$C$29,IF(Control!$C$16="Low (100 bar)",'Actual H2'!F163*Parameters!$C$28,IF(Control!$C$16="Medium (350 bar)",'Actual H2'!F163*Parameters!$C$27,IF(Control!$C$16="High (700 bar)",'Actual H2'!F163*Parameters!$C$26,0))))</f>
        <v>45.971320754716984</v>
      </c>
      <c r="G163" s="12">
        <f>IF(Control!$C$16="None",Parameters!$C$29,IF(Control!$C$16="Low (100 bar)",'Actual H2'!G163*Parameters!$C$28,IF(Control!$C$16="Medium (350 bar)",'Actual H2'!G163*Parameters!$C$27,IF(Control!$C$16="High (700 bar)",'Actual H2'!G163*Parameters!$C$26,0))))</f>
        <v>49.612075471698105</v>
      </c>
      <c r="H163" s="12">
        <f>IF(Control!$C$16="None",Parameters!$C$29,IF(Control!$C$16="Low (100 bar)",'Actual H2'!H163*Parameters!$C$28,IF(Control!$C$16="Medium (350 bar)",'Actual H2'!H163*Parameters!$C$27,IF(Control!$C$16="High (700 bar)",'Actual H2'!H163*Parameters!$C$26,0))))</f>
        <v>46.247547169811327</v>
      </c>
      <c r="I163" s="12">
        <f>IF(Control!$C$16="None",Parameters!$C$29,IF(Control!$C$16="Low (100 bar)",'Actual H2'!I163*Parameters!$C$28,IF(Control!$C$16="Medium (350 bar)",'Actual H2'!I163*Parameters!$C$27,IF(Control!$C$16="High (700 bar)",'Actual H2'!I163*Parameters!$C$26,0))))</f>
        <v>49.612075471698105</v>
      </c>
      <c r="J163" s="12">
        <f>IF(Control!$C$16="None",Parameters!$C$29,IF(Control!$C$16="Low (100 bar)",'Actual H2'!J163*Parameters!$C$28,IF(Control!$C$16="Medium (350 bar)",'Actual H2'!J163*Parameters!$C$27,IF(Control!$C$16="High (700 bar)",'Actual H2'!J163*Parameters!$C$26,0))))</f>
        <v>54.978113207547167</v>
      </c>
      <c r="K163" s="12">
        <f>IF(Control!$C$16="None",Parameters!$C$29,IF(Control!$C$16="Low (100 bar)",'Actual H2'!K163*Parameters!$C$28,IF(Control!$C$16="Medium (350 bar)",'Actual H2'!K163*Parameters!$C$27,IF(Control!$C$16="High (700 bar)",'Actual H2'!K163*Parameters!$C$26,0))))</f>
        <v>56.603773584905667</v>
      </c>
      <c r="L163" s="12">
        <f>IF(Control!$C$16="None",Parameters!$C$29,IF(Control!$C$16="Low (100 bar)",'Actual H2'!L163*Parameters!$C$28,IF(Control!$C$16="Medium (350 bar)",'Actual H2'!L163*Parameters!$C$27,IF(Control!$C$16="High (700 bar)",'Actual H2'!L163*Parameters!$C$26,0))))</f>
        <v>56.603773584905667</v>
      </c>
      <c r="M163" s="12">
        <f>IF(Control!$C$16="None",Parameters!$C$29,IF(Control!$C$16="Low (100 bar)",'Actual H2'!M163*Parameters!$C$28,IF(Control!$C$16="Medium (350 bar)",'Actual H2'!M163*Parameters!$C$27,IF(Control!$C$16="High (700 bar)",'Actual H2'!M163*Parameters!$C$26,0))))</f>
        <v>56.323018867924539</v>
      </c>
      <c r="N163" s="12">
        <f>IF(Control!$C$16="None",Parameters!$C$29,IF(Control!$C$16="Low (100 bar)",'Actual H2'!N163*Parameters!$C$28,IF(Control!$C$16="Medium (350 bar)",'Actual H2'!N163*Parameters!$C$27,IF(Control!$C$16="High (700 bar)",'Actual H2'!N163*Parameters!$C$26,0))))</f>
        <v>55.218113207547177</v>
      </c>
      <c r="O163" s="12">
        <f>IF(Control!$C$16="None",Parameters!$C$29,IF(Control!$C$16="Low (100 bar)",'Actual H2'!O163*Parameters!$C$28,IF(Control!$C$16="Medium (350 bar)",'Actual H2'!O163*Parameters!$C$27,IF(Control!$C$16="High (700 bar)",'Actual H2'!O163*Parameters!$C$26,0))))</f>
        <v>55.20905660377359</v>
      </c>
      <c r="P163" s="12">
        <f>IF(Control!$C$16="None",Parameters!$C$29,IF(Control!$C$16="Low (100 bar)",'Actual H2'!P163*Parameters!$C$28,IF(Control!$C$16="Medium (350 bar)",'Actual H2'!P163*Parameters!$C$27,IF(Control!$C$16="High (700 bar)",'Actual H2'!P163*Parameters!$C$26,0))))</f>
        <v>55.218113207547177</v>
      </c>
      <c r="Q163" s="12">
        <f>IF(Control!$C$16="None",Parameters!$C$29,IF(Control!$C$16="Low (100 bar)",'Actual H2'!Q163*Parameters!$C$28,IF(Control!$C$16="Medium (350 bar)",'Actual H2'!Q163*Parameters!$C$27,IF(Control!$C$16="High (700 bar)",'Actual H2'!Q163*Parameters!$C$26,0))))</f>
        <v>53.334339622641515</v>
      </c>
      <c r="R163" s="12">
        <f>IF(Control!$C$16="None",Parameters!$C$29,IF(Control!$C$16="Low (100 bar)",'Actual H2'!R163*Parameters!$C$28,IF(Control!$C$16="Medium (350 bar)",'Actual H2'!R163*Parameters!$C$27,IF(Control!$C$16="High (700 bar)",'Actual H2'!R163*Parameters!$C$26,0))))</f>
        <v>53.334339622641515</v>
      </c>
      <c r="S163" s="12">
        <f>IF(Control!$C$16="None",Parameters!$C$29,IF(Control!$C$16="Low (100 bar)",'Actual H2'!S163*Parameters!$C$28,IF(Control!$C$16="Medium (350 bar)",'Actual H2'!S163*Parameters!$C$27,IF(Control!$C$16="High (700 bar)",'Actual H2'!S163*Parameters!$C$26,0))))</f>
        <v>50.508679245283012</v>
      </c>
      <c r="T163" s="12">
        <f>IF(Control!$C$16="None",Parameters!$C$29,IF(Control!$C$16="Low (100 bar)",'Actual H2'!T163*Parameters!$C$28,IF(Control!$C$16="Medium (350 bar)",'Actual H2'!T163*Parameters!$C$27,IF(Control!$C$16="High (700 bar)",'Actual H2'!T163*Parameters!$C$26,0))))</f>
        <v>49.612075471698105</v>
      </c>
      <c r="U163" s="12">
        <f>IF(Control!$C$16="None",Parameters!$C$29,IF(Control!$C$16="Low (100 bar)",'Actual H2'!U163*Parameters!$C$28,IF(Control!$C$16="Medium (350 bar)",'Actual H2'!U163*Parameters!$C$27,IF(Control!$C$16="High (700 bar)",'Actual H2'!U163*Parameters!$C$26,0))))</f>
        <v>46.247547169811327</v>
      </c>
      <c r="V163" s="12">
        <f>IF(Control!$C$16="None",Parameters!$C$29,IF(Control!$C$16="Low (100 bar)",'Actual H2'!V163*Parameters!$C$28,IF(Control!$C$16="Medium (350 bar)",'Actual H2'!V163*Parameters!$C$27,IF(Control!$C$16="High (700 bar)",'Actual H2'!V163*Parameters!$C$26,0))))</f>
        <v>46.247547169811327</v>
      </c>
      <c r="W163" s="12">
        <f>IF(Control!$C$16="None",Parameters!$C$29,IF(Control!$C$16="Low (100 bar)",'Actual H2'!W163*Parameters!$C$28,IF(Control!$C$16="Medium (350 bar)",'Actual H2'!W163*Parameters!$C$27,IF(Control!$C$16="High (700 bar)",'Actual H2'!W163*Parameters!$C$26,0))))</f>
        <v>49.612075471698105</v>
      </c>
      <c r="X163" s="12">
        <f>IF(Control!$C$16="None",Parameters!$C$29,IF(Control!$C$16="Low (100 bar)",'Actual H2'!X163*Parameters!$C$28,IF(Control!$C$16="Medium (350 bar)",'Actual H2'!X163*Parameters!$C$27,IF(Control!$C$16="High (700 bar)",'Actual H2'!X163*Parameters!$C$26,0))))</f>
        <v>50.064905660377356</v>
      </c>
      <c r="Y163" s="12">
        <f>IF(Control!$C$16="None",Parameters!$C$29,IF(Control!$C$16="Low (100 bar)",'Actual H2'!Y163*Parameters!$C$28,IF(Control!$C$16="Medium (350 bar)",'Actual H2'!Y163*Parameters!$C$27,IF(Control!$C$16="High (700 bar)",'Actual H2'!Y163*Parameters!$C$26,0))))</f>
        <v>50.508679245283012</v>
      </c>
      <c r="Z163" s="12">
        <f>IF(Control!$C$16="None",Parameters!$C$29,IF(Control!$C$16="Low (100 bar)",'Actual H2'!Z163*Parameters!$C$28,IF(Control!$C$16="Medium (350 bar)",'Actual H2'!Z163*Parameters!$C$27,IF(Control!$C$16="High (700 bar)",'Actual H2'!Z163*Parameters!$C$26,0))))</f>
        <v>53.334339622641515</v>
      </c>
      <c r="AB163" s="7">
        <f t="shared" si="2"/>
        <v>1219.5441509433963</v>
      </c>
    </row>
    <row r="164" spans="2:28" x14ac:dyDescent="0.2">
      <c r="B164" s="6">
        <v>44358</v>
      </c>
      <c r="C164" s="12">
        <f>IF(Control!$C$16="None",Parameters!$C$29,IF(Control!$C$16="Low (100 bar)",'Actual H2'!C164*Parameters!$C$28,IF(Control!$C$16="Medium (350 bar)",'Actual H2'!C164*Parameters!$C$27,IF(Control!$C$16="High (700 bar)",'Actual H2'!C164*Parameters!$C$26,0))))</f>
        <v>55.20905660377359</v>
      </c>
      <c r="D164" s="12">
        <f>IF(Control!$C$16="None",Parameters!$C$29,IF(Control!$C$16="Low (100 bar)",'Actual H2'!D164*Parameters!$C$28,IF(Control!$C$16="Medium (350 bar)",'Actual H2'!D164*Parameters!$C$27,IF(Control!$C$16="High (700 bar)",'Actual H2'!D164*Parameters!$C$26,0))))</f>
        <v>55.20905660377359</v>
      </c>
      <c r="E164" s="12">
        <f>IF(Control!$C$16="None",Parameters!$C$29,IF(Control!$C$16="Low (100 bar)",'Actual H2'!E164*Parameters!$C$28,IF(Control!$C$16="Medium (350 bar)",'Actual H2'!E164*Parameters!$C$27,IF(Control!$C$16="High (700 bar)",'Actual H2'!E164*Parameters!$C$26,0))))</f>
        <v>54.978113207547167</v>
      </c>
      <c r="F164" s="12">
        <f>IF(Control!$C$16="None",Parameters!$C$29,IF(Control!$C$16="Low (100 bar)",'Actual H2'!F164*Parameters!$C$28,IF(Control!$C$16="Medium (350 bar)",'Actual H2'!F164*Parameters!$C$27,IF(Control!$C$16="High (700 bar)",'Actual H2'!F164*Parameters!$C$26,0))))</f>
        <v>52.890566037735852</v>
      </c>
      <c r="G164" s="12">
        <f>IF(Control!$C$16="None",Parameters!$C$29,IF(Control!$C$16="Low (100 bar)",'Actual H2'!G164*Parameters!$C$28,IF(Control!$C$16="Medium (350 bar)",'Actual H2'!G164*Parameters!$C$27,IF(Control!$C$16="High (700 bar)",'Actual H2'!G164*Parameters!$C$26,0))))</f>
        <v>49.612075471698105</v>
      </c>
      <c r="H164" s="12">
        <f>IF(Control!$C$16="None",Parameters!$C$29,IF(Control!$C$16="Low (100 bar)",'Actual H2'!H164*Parameters!$C$28,IF(Control!$C$16="Medium (350 bar)",'Actual H2'!H164*Parameters!$C$27,IF(Control!$C$16="High (700 bar)",'Actual H2'!H164*Parameters!$C$26,0))))</f>
        <v>46.247547169811327</v>
      </c>
      <c r="I164" s="12">
        <f>IF(Control!$C$16="None",Parameters!$C$29,IF(Control!$C$16="Low (100 bar)",'Actual H2'!I164*Parameters!$C$28,IF(Control!$C$16="Medium (350 bar)",'Actual H2'!I164*Parameters!$C$27,IF(Control!$C$16="High (700 bar)",'Actual H2'!I164*Parameters!$C$26,0))))</f>
        <v>50.341132075471691</v>
      </c>
      <c r="J164" s="12">
        <f>IF(Control!$C$16="None",Parameters!$C$29,IF(Control!$C$16="Low (100 bar)",'Actual H2'!J164*Parameters!$C$28,IF(Control!$C$16="Medium (350 bar)",'Actual H2'!J164*Parameters!$C$27,IF(Control!$C$16="High (700 bar)",'Actual H2'!J164*Parameters!$C$26,0))))</f>
        <v>53.166792452830187</v>
      </c>
      <c r="K164" s="12">
        <f>IF(Control!$C$16="None",Parameters!$C$29,IF(Control!$C$16="Low (100 bar)",'Actual H2'!K164*Parameters!$C$28,IF(Control!$C$16="Medium (350 bar)",'Actual H2'!K164*Parameters!$C$27,IF(Control!$C$16="High (700 bar)",'Actual H2'!K164*Parameters!$C$26,0))))</f>
        <v>54.978113207547167</v>
      </c>
      <c r="L164" s="12">
        <f>IF(Control!$C$16="None",Parameters!$C$29,IF(Control!$C$16="Low (100 bar)",'Actual H2'!L164*Parameters!$C$28,IF(Control!$C$16="Medium (350 bar)",'Actual H2'!L164*Parameters!$C$27,IF(Control!$C$16="High (700 bar)",'Actual H2'!L164*Parameters!$C$26,0))))</f>
        <v>55.145660377358496</v>
      </c>
      <c r="M164" s="12">
        <f>IF(Control!$C$16="None",Parameters!$C$29,IF(Control!$C$16="Low (100 bar)",'Actual H2'!M164*Parameters!$C$28,IF(Control!$C$16="Medium (350 bar)",'Actual H2'!M164*Parameters!$C$27,IF(Control!$C$16="High (700 bar)",'Actual H2'!M164*Parameters!$C$26,0))))</f>
        <v>53.334339622641515</v>
      </c>
      <c r="N164" s="12">
        <f>IF(Control!$C$16="None",Parameters!$C$29,IF(Control!$C$16="Low (100 bar)",'Actual H2'!N164*Parameters!$C$28,IF(Control!$C$16="Medium (350 bar)",'Actual H2'!N164*Parameters!$C$27,IF(Control!$C$16="High (700 bar)",'Actual H2'!N164*Parameters!$C$26,0))))</f>
        <v>54.978113207547167</v>
      </c>
      <c r="O164" s="12">
        <f>IF(Control!$C$16="None",Parameters!$C$29,IF(Control!$C$16="Low (100 bar)",'Actual H2'!O164*Parameters!$C$28,IF(Control!$C$16="Medium (350 bar)",'Actual H2'!O164*Parameters!$C$27,IF(Control!$C$16="High (700 bar)",'Actual H2'!O164*Parameters!$C$26,0))))</f>
        <v>55.145660377358496</v>
      </c>
      <c r="P164" s="12">
        <f>IF(Control!$C$16="None",Parameters!$C$29,IF(Control!$C$16="Low (100 bar)",'Actual H2'!P164*Parameters!$C$28,IF(Control!$C$16="Medium (350 bar)",'Actual H2'!P164*Parameters!$C$27,IF(Control!$C$16="High (700 bar)",'Actual H2'!P164*Parameters!$C$26,0))))</f>
        <v>56.250566037735851</v>
      </c>
      <c r="Q164" s="12">
        <f>IF(Control!$C$16="None",Parameters!$C$29,IF(Control!$C$16="Low (100 bar)",'Actual H2'!Q164*Parameters!$C$28,IF(Control!$C$16="Medium (350 bar)",'Actual H2'!Q164*Parameters!$C$27,IF(Control!$C$16="High (700 bar)",'Actual H2'!Q164*Parameters!$C$26,0))))</f>
        <v>56.603773584905667</v>
      </c>
      <c r="R164" s="12">
        <f>IF(Control!$C$16="None",Parameters!$C$29,IF(Control!$C$16="Low (100 bar)",'Actual H2'!R164*Parameters!$C$28,IF(Control!$C$16="Medium (350 bar)",'Actual H2'!R164*Parameters!$C$27,IF(Control!$C$16="High (700 bar)",'Actual H2'!R164*Parameters!$C$26,0))))</f>
        <v>56.603773584905667</v>
      </c>
      <c r="S164" s="12">
        <f>IF(Control!$C$16="None",Parameters!$C$29,IF(Control!$C$16="Low (100 bar)",'Actual H2'!S164*Parameters!$C$28,IF(Control!$C$16="Medium (350 bar)",'Actual H2'!S164*Parameters!$C$27,IF(Control!$C$16="High (700 bar)",'Actual H2'!S164*Parameters!$C$26,0))))</f>
        <v>56.603773584905667</v>
      </c>
      <c r="T164" s="12">
        <f>IF(Control!$C$16="None",Parameters!$C$29,IF(Control!$C$16="Low (100 bar)",'Actual H2'!T164*Parameters!$C$28,IF(Control!$C$16="Medium (350 bar)",'Actual H2'!T164*Parameters!$C$27,IF(Control!$C$16="High (700 bar)",'Actual H2'!T164*Parameters!$C$26,0))))</f>
        <v>56.603773584905667</v>
      </c>
      <c r="U164" s="12">
        <f>IF(Control!$C$16="None",Parameters!$C$29,IF(Control!$C$16="Low (100 bar)",'Actual H2'!U164*Parameters!$C$28,IF(Control!$C$16="Medium (350 bar)",'Actual H2'!U164*Parameters!$C$27,IF(Control!$C$16="High (700 bar)",'Actual H2'!U164*Parameters!$C$26,0))))</f>
        <v>56.603773584905667</v>
      </c>
      <c r="V164" s="12">
        <f>IF(Control!$C$16="None",Parameters!$C$29,IF(Control!$C$16="Low (100 bar)",'Actual H2'!V164*Parameters!$C$28,IF(Control!$C$16="Medium (350 bar)",'Actual H2'!V164*Parameters!$C$27,IF(Control!$C$16="High (700 bar)",'Actual H2'!V164*Parameters!$C$26,0))))</f>
        <v>56.083018867924523</v>
      </c>
      <c r="W164" s="12">
        <f>IF(Control!$C$16="None",Parameters!$C$29,IF(Control!$C$16="Low (100 bar)",'Actual H2'!W164*Parameters!$C$28,IF(Control!$C$16="Medium (350 bar)",'Actual H2'!W164*Parameters!$C$27,IF(Control!$C$16="High (700 bar)",'Actual H2'!W164*Parameters!$C$26,0))))</f>
        <v>55.145660377358496</v>
      </c>
      <c r="X164" s="12">
        <f>IF(Control!$C$16="None",Parameters!$C$29,IF(Control!$C$16="Low (100 bar)",'Actual H2'!X164*Parameters!$C$28,IF(Control!$C$16="Medium (350 bar)",'Actual H2'!X164*Parameters!$C$27,IF(Control!$C$16="High (700 bar)",'Actual H2'!X164*Parameters!$C$26,0))))</f>
        <v>54.978113207547167</v>
      </c>
      <c r="Y164" s="12">
        <f>IF(Control!$C$16="None",Parameters!$C$29,IF(Control!$C$16="Low (100 bar)",'Actual H2'!Y164*Parameters!$C$28,IF(Control!$C$16="Medium (350 bar)",'Actual H2'!Y164*Parameters!$C$27,IF(Control!$C$16="High (700 bar)",'Actual H2'!Y164*Parameters!$C$26,0))))</f>
        <v>55.145660377358496</v>
      </c>
      <c r="Z164" s="12">
        <f>IF(Control!$C$16="None",Parameters!$C$29,IF(Control!$C$16="Low (100 bar)",'Actual H2'!Z164*Parameters!$C$28,IF(Control!$C$16="Medium (350 bar)",'Actual H2'!Z164*Parameters!$C$27,IF(Control!$C$16="High (700 bar)",'Actual H2'!Z164*Parameters!$C$26,0))))</f>
        <v>56.250566037735851</v>
      </c>
      <c r="AB164" s="7">
        <f t="shared" si="2"/>
        <v>1308.1086792452832</v>
      </c>
    </row>
    <row r="165" spans="2:28" x14ac:dyDescent="0.2">
      <c r="B165" s="6">
        <v>44359</v>
      </c>
      <c r="C165" s="12">
        <f>IF(Control!$C$16="None",Parameters!$C$29,IF(Control!$C$16="Low (100 bar)",'Actual H2'!C165*Parameters!$C$28,IF(Control!$C$16="Medium (350 bar)",'Actual H2'!C165*Parameters!$C$27,IF(Control!$C$16="High (700 bar)",'Actual H2'!C165*Parameters!$C$26,0))))</f>
        <v>56.083018867924523</v>
      </c>
      <c r="D165" s="12">
        <f>IF(Control!$C$16="None",Parameters!$C$29,IF(Control!$C$16="Low (100 bar)",'Actual H2'!D165*Parameters!$C$28,IF(Control!$C$16="Medium (350 bar)",'Actual H2'!D165*Parameters!$C$27,IF(Control!$C$16="High (700 bar)",'Actual H2'!D165*Parameters!$C$26,0))))</f>
        <v>55.218113207547177</v>
      </c>
      <c r="E165" s="12">
        <f>IF(Control!$C$16="None",Parameters!$C$29,IF(Control!$C$16="Low (100 bar)",'Actual H2'!E165*Parameters!$C$28,IF(Control!$C$16="Medium (350 bar)",'Actual H2'!E165*Parameters!$C$27,IF(Control!$C$16="High (700 bar)",'Actual H2'!E165*Parameters!$C$26,0))))</f>
        <v>56.313962264150945</v>
      </c>
      <c r="F165" s="12">
        <f>IF(Control!$C$16="None",Parameters!$C$29,IF(Control!$C$16="Low (100 bar)",'Actual H2'!F165*Parameters!$C$28,IF(Control!$C$16="Medium (350 bar)",'Actual H2'!F165*Parameters!$C$27,IF(Control!$C$16="High (700 bar)",'Actual H2'!F165*Parameters!$C$26,0))))</f>
        <v>56.323018867924539</v>
      </c>
      <c r="G165" s="12">
        <f>IF(Control!$C$16="None",Parameters!$C$29,IF(Control!$C$16="Low (100 bar)",'Actual H2'!G165*Parameters!$C$28,IF(Control!$C$16="Medium (350 bar)",'Actual H2'!G165*Parameters!$C$27,IF(Control!$C$16="High (700 bar)",'Actual H2'!G165*Parameters!$C$26,0))))</f>
        <v>56.603773584905667</v>
      </c>
      <c r="H165" s="12">
        <f>IF(Control!$C$16="None",Parameters!$C$29,IF(Control!$C$16="Low (100 bar)",'Actual H2'!H165*Parameters!$C$28,IF(Control!$C$16="Medium (350 bar)",'Actual H2'!H165*Parameters!$C$27,IF(Control!$C$16="High (700 bar)",'Actual H2'!H165*Parameters!$C$26,0))))</f>
        <v>56.603773584905667</v>
      </c>
      <c r="I165" s="12">
        <f>IF(Control!$C$16="None",Parameters!$C$29,IF(Control!$C$16="Low (100 bar)",'Actual H2'!I165*Parameters!$C$28,IF(Control!$C$16="Medium (350 bar)",'Actual H2'!I165*Parameters!$C$27,IF(Control!$C$16="High (700 bar)",'Actual H2'!I165*Parameters!$C$26,0))))</f>
        <v>56.603773584905667</v>
      </c>
      <c r="J165" s="12">
        <f>IF(Control!$C$16="None",Parameters!$C$29,IF(Control!$C$16="Low (100 bar)",'Actual H2'!J165*Parameters!$C$28,IF(Control!$C$16="Medium (350 bar)",'Actual H2'!J165*Parameters!$C$27,IF(Control!$C$16="High (700 bar)",'Actual H2'!J165*Parameters!$C$26,0))))</f>
        <v>56.603773584905667</v>
      </c>
      <c r="K165" s="12">
        <f>IF(Control!$C$16="None",Parameters!$C$29,IF(Control!$C$16="Low (100 bar)",'Actual H2'!K165*Parameters!$C$28,IF(Control!$C$16="Medium (350 bar)",'Actual H2'!K165*Parameters!$C$27,IF(Control!$C$16="High (700 bar)",'Actual H2'!K165*Parameters!$C$26,0))))</f>
        <v>56.603773584905667</v>
      </c>
      <c r="L165" s="12">
        <f>IF(Control!$C$16="None",Parameters!$C$29,IF(Control!$C$16="Low (100 bar)",'Actual H2'!L165*Parameters!$C$28,IF(Control!$C$16="Medium (350 bar)",'Actual H2'!L165*Parameters!$C$27,IF(Control!$C$16="High (700 bar)",'Actual H2'!L165*Parameters!$C$26,0))))</f>
        <v>56.603773584905667</v>
      </c>
      <c r="M165" s="12">
        <f>IF(Control!$C$16="None",Parameters!$C$29,IF(Control!$C$16="Low (100 bar)",'Actual H2'!M165*Parameters!$C$28,IF(Control!$C$16="Medium (350 bar)",'Actual H2'!M165*Parameters!$C$27,IF(Control!$C$16="High (700 bar)",'Actual H2'!M165*Parameters!$C$26,0))))</f>
        <v>56.603773584905667</v>
      </c>
      <c r="N165" s="12">
        <f>IF(Control!$C$16="None",Parameters!$C$29,IF(Control!$C$16="Low (100 bar)",'Actual H2'!N165*Parameters!$C$28,IF(Control!$C$16="Medium (350 bar)",'Actual H2'!N165*Parameters!$C$27,IF(Control!$C$16="High (700 bar)",'Actual H2'!N165*Parameters!$C$26,0))))</f>
        <v>56.603773584905667</v>
      </c>
      <c r="O165" s="12">
        <f>IF(Control!$C$16="None",Parameters!$C$29,IF(Control!$C$16="Low (100 bar)",'Actual H2'!O165*Parameters!$C$28,IF(Control!$C$16="Medium (350 bar)",'Actual H2'!O165*Parameters!$C$27,IF(Control!$C$16="High (700 bar)",'Actual H2'!O165*Parameters!$C$26,0))))</f>
        <v>56.603773584905667</v>
      </c>
      <c r="P165" s="12">
        <f>IF(Control!$C$16="None",Parameters!$C$29,IF(Control!$C$16="Low (100 bar)",'Actual H2'!P165*Parameters!$C$28,IF(Control!$C$16="Medium (350 bar)",'Actual H2'!P165*Parameters!$C$27,IF(Control!$C$16="High (700 bar)",'Actual H2'!P165*Parameters!$C$26,0))))</f>
        <v>56.603773584905667</v>
      </c>
      <c r="Q165" s="12">
        <f>IF(Control!$C$16="None",Parameters!$C$29,IF(Control!$C$16="Low (100 bar)",'Actual H2'!Q165*Parameters!$C$28,IF(Control!$C$16="Medium (350 bar)",'Actual H2'!Q165*Parameters!$C$27,IF(Control!$C$16="High (700 bar)",'Actual H2'!Q165*Parameters!$C$26,0))))</f>
        <v>56.603773584905667</v>
      </c>
      <c r="R165" s="12">
        <f>IF(Control!$C$16="None",Parameters!$C$29,IF(Control!$C$16="Low (100 bar)",'Actual H2'!R165*Parameters!$C$28,IF(Control!$C$16="Medium (350 bar)",'Actual H2'!R165*Parameters!$C$27,IF(Control!$C$16="High (700 bar)",'Actual H2'!R165*Parameters!$C$26,0))))</f>
        <v>54.978113207547167</v>
      </c>
      <c r="S165" s="12">
        <f>IF(Control!$C$16="None",Parameters!$C$29,IF(Control!$C$16="Low (100 bar)",'Actual H2'!S165*Parameters!$C$28,IF(Control!$C$16="Medium (350 bar)",'Actual H2'!S165*Parameters!$C$27,IF(Control!$C$16="High (700 bar)",'Actual H2'!S165*Parameters!$C$26,0))))</f>
        <v>49.612075471698105</v>
      </c>
      <c r="T165" s="12">
        <f>IF(Control!$C$16="None",Parameters!$C$29,IF(Control!$C$16="Low (100 bar)",'Actual H2'!T165*Parameters!$C$28,IF(Control!$C$16="Medium (350 bar)",'Actual H2'!T165*Parameters!$C$27,IF(Control!$C$16="High (700 bar)",'Actual H2'!T165*Parameters!$C$26,0))))</f>
        <v>37.901886792452828</v>
      </c>
      <c r="U165" s="12">
        <f>IF(Control!$C$16="None",Parameters!$C$29,IF(Control!$C$16="Low (100 bar)",'Actual H2'!U165*Parameters!$C$28,IF(Control!$C$16="Medium (350 bar)",'Actual H2'!U165*Parameters!$C$27,IF(Control!$C$16="High (700 bar)",'Actual H2'!U165*Parameters!$C$26,0))))</f>
        <v>22.75018867924528</v>
      </c>
      <c r="V165" s="12">
        <f>IF(Control!$C$16="None",Parameters!$C$29,IF(Control!$C$16="Low (100 bar)",'Actual H2'!V165*Parameters!$C$28,IF(Control!$C$16="Medium (350 bar)",'Actual H2'!V165*Parameters!$C$27,IF(Control!$C$16="High (700 bar)",'Actual H2'!V165*Parameters!$C$26,0))))</f>
        <v>11.415849056603774</v>
      </c>
      <c r="W165" s="12">
        <f>IF(Control!$C$16="None",Parameters!$C$29,IF(Control!$C$16="Low (100 bar)",'Actual H2'!W165*Parameters!$C$28,IF(Control!$C$16="Medium (350 bar)",'Actual H2'!W165*Parameters!$C$27,IF(Control!$C$16="High (700 bar)",'Actual H2'!W165*Parameters!$C$26,0))))</f>
        <v>8.2641509433962259</v>
      </c>
      <c r="X165" s="12">
        <f>IF(Control!$C$16="None",Parameters!$C$29,IF(Control!$C$16="Low (100 bar)",'Actual H2'!X165*Parameters!$C$28,IF(Control!$C$16="Medium (350 bar)",'Actual H2'!X165*Parameters!$C$27,IF(Control!$C$16="High (700 bar)",'Actual H2'!X165*Parameters!$C$26,0))))</f>
        <v>13.616603773584908</v>
      </c>
      <c r="Y165" s="12">
        <f>IF(Control!$C$16="None",Parameters!$C$29,IF(Control!$C$16="Low (100 bar)",'Actual H2'!Y165*Parameters!$C$28,IF(Control!$C$16="Medium (350 bar)",'Actual H2'!Y165*Parameters!$C$27,IF(Control!$C$16="High (700 bar)",'Actual H2'!Y165*Parameters!$C$26,0))))</f>
        <v>21.554716981132074</v>
      </c>
      <c r="Z165" s="12">
        <f>IF(Control!$C$16="None",Parameters!$C$29,IF(Control!$C$16="Low (100 bar)",'Actual H2'!Z165*Parameters!$C$28,IF(Control!$C$16="Medium (350 bar)",'Actual H2'!Z165*Parameters!$C$27,IF(Control!$C$16="High (700 bar)",'Actual H2'!Z165*Parameters!$C$26,0))))</f>
        <v>28.156981132075465</v>
      </c>
      <c r="AB165" s="7">
        <f t="shared" si="2"/>
        <v>1094.8301886792451</v>
      </c>
    </row>
    <row r="166" spans="2:28" x14ac:dyDescent="0.2">
      <c r="B166" s="6">
        <v>44360</v>
      </c>
      <c r="C166" s="12">
        <f>IF(Control!$C$16="None",Parameters!$C$29,IF(Control!$C$16="Low (100 bar)",'Actual H2'!C166*Parameters!$C$28,IF(Control!$C$16="Medium (350 bar)",'Actual H2'!C166*Parameters!$C$27,IF(Control!$C$16="High (700 bar)",'Actual H2'!C166*Parameters!$C$26,0))))</f>
        <v>34.116226415094346</v>
      </c>
      <c r="D166" s="12">
        <f>IF(Control!$C$16="None",Parameters!$C$29,IF(Control!$C$16="Low (100 bar)",'Actual H2'!D166*Parameters!$C$28,IF(Control!$C$16="Medium (350 bar)",'Actual H2'!D166*Parameters!$C$27,IF(Control!$C$16="High (700 bar)",'Actual H2'!D166*Parameters!$C$26,0))))</f>
        <v>34.116226415094346</v>
      </c>
      <c r="E166" s="12">
        <f>IF(Control!$C$16="None",Parameters!$C$29,IF(Control!$C$16="Low (100 bar)",'Actual H2'!E166*Parameters!$C$28,IF(Control!$C$16="Medium (350 bar)",'Actual H2'!E166*Parameters!$C$27,IF(Control!$C$16="High (700 bar)",'Actual H2'!E166*Parameters!$C$26,0))))</f>
        <v>40.102641509433965</v>
      </c>
      <c r="F166" s="12">
        <f>IF(Control!$C$16="None",Parameters!$C$29,IF(Control!$C$16="Low (100 bar)",'Actual H2'!F166*Parameters!$C$28,IF(Control!$C$16="Medium (350 bar)",'Actual H2'!F166*Parameters!$C$27,IF(Control!$C$16="High (700 bar)",'Actual H2'!F166*Parameters!$C$26,0))))</f>
        <v>45.518490566037741</v>
      </c>
      <c r="G166" s="12">
        <f>IF(Control!$C$16="None",Parameters!$C$29,IF(Control!$C$16="Low (100 bar)",'Actual H2'!G166*Parameters!$C$28,IF(Control!$C$16="Medium (350 bar)",'Actual H2'!G166*Parameters!$C$27,IF(Control!$C$16="High (700 bar)",'Actual H2'!G166*Parameters!$C$26,0))))</f>
        <v>45.518490566037741</v>
      </c>
      <c r="H166" s="12">
        <f>IF(Control!$C$16="None",Parameters!$C$29,IF(Control!$C$16="Low (100 bar)",'Actual H2'!H166*Parameters!$C$28,IF(Control!$C$16="Medium (350 bar)",'Actual H2'!H166*Parameters!$C$27,IF(Control!$C$16="High (700 bar)",'Actual H2'!H166*Parameters!$C$26,0))))</f>
        <v>44.812075471698115</v>
      </c>
      <c r="I166" s="12">
        <f>IF(Control!$C$16="None",Parameters!$C$29,IF(Control!$C$16="Low (100 bar)",'Actual H2'!I166*Parameters!$C$28,IF(Control!$C$16="Medium (350 bar)",'Actual H2'!I166*Parameters!$C$27,IF(Control!$C$16="High (700 bar)",'Actual H2'!I166*Parameters!$C$26,0))))</f>
        <v>50.341132075471691</v>
      </c>
      <c r="J166" s="12">
        <f>IF(Control!$C$16="None",Parameters!$C$29,IF(Control!$C$16="Low (100 bar)",'Actual H2'!J166*Parameters!$C$28,IF(Control!$C$16="Medium (350 bar)",'Actual H2'!J166*Parameters!$C$27,IF(Control!$C$16="High (700 bar)",'Actual H2'!J166*Parameters!$C$26,0))))</f>
        <v>53.334339622641515</v>
      </c>
      <c r="K166" s="12">
        <f>IF(Control!$C$16="None",Parameters!$C$29,IF(Control!$C$16="Low (100 bar)",'Actual H2'!K166*Parameters!$C$28,IF(Control!$C$16="Medium (350 bar)",'Actual H2'!K166*Parameters!$C$27,IF(Control!$C$16="High (700 bar)",'Actual H2'!K166*Parameters!$C$26,0))))</f>
        <v>56.250566037735851</v>
      </c>
      <c r="L166" s="12">
        <f>IF(Control!$C$16="None",Parameters!$C$29,IF(Control!$C$16="Low (100 bar)",'Actual H2'!L166*Parameters!$C$28,IF(Control!$C$16="Medium (350 bar)",'Actual H2'!L166*Parameters!$C$27,IF(Control!$C$16="High (700 bar)",'Actual H2'!L166*Parameters!$C$26,0))))</f>
        <v>56.603773584905667</v>
      </c>
      <c r="M166" s="12">
        <f>IF(Control!$C$16="None",Parameters!$C$29,IF(Control!$C$16="Low (100 bar)",'Actual H2'!M166*Parameters!$C$28,IF(Control!$C$16="Medium (350 bar)",'Actual H2'!M166*Parameters!$C$27,IF(Control!$C$16="High (700 bar)",'Actual H2'!M166*Parameters!$C$26,0))))</f>
        <v>56.603773584905667</v>
      </c>
      <c r="N166" s="12">
        <f>IF(Control!$C$16="None",Parameters!$C$29,IF(Control!$C$16="Low (100 bar)",'Actual H2'!N166*Parameters!$C$28,IF(Control!$C$16="Medium (350 bar)",'Actual H2'!N166*Parameters!$C$27,IF(Control!$C$16="High (700 bar)",'Actual H2'!N166*Parameters!$C$26,0))))</f>
        <v>56.603773584905667</v>
      </c>
      <c r="O166" s="12">
        <f>IF(Control!$C$16="None",Parameters!$C$29,IF(Control!$C$16="Low (100 bar)",'Actual H2'!O166*Parameters!$C$28,IF(Control!$C$16="Medium (350 bar)",'Actual H2'!O166*Parameters!$C$27,IF(Control!$C$16="High (700 bar)",'Actual H2'!O166*Parameters!$C$26,0))))</f>
        <v>56.603773584905667</v>
      </c>
      <c r="P166" s="12">
        <f>IF(Control!$C$16="None",Parameters!$C$29,IF(Control!$C$16="Low (100 bar)",'Actual H2'!P166*Parameters!$C$28,IF(Control!$C$16="Medium (350 bar)",'Actual H2'!P166*Parameters!$C$27,IF(Control!$C$16="High (700 bar)",'Actual H2'!P166*Parameters!$C$26,0))))</f>
        <v>56.603773584905667</v>
      </c>
      <c r="Q166" s="12">
        <f>IF(Control!$C$16="None",Parameters!$C$29,IF(Control!$C$16="Low (100 bar)",'Actual H2'!Q166*Parameters!$C$28,IF(Control!$C$16="Medium (350 bar)",'Actual H2'!Q166*Parameters!$C$27,IF(Control!$C$16="High (700 bar)",'Actual H2'!Q166*Parameters!$C$26,0))))</f>
        <v>56.603773584905667</v>
      </c>
      <c r="R166" s="12">
        <f>IF(Control!$C$16="None",Parameters!$C$29,IF(Control!$C$16="Low (100 bar)",'Actual H2'!R166*Parameters!$C$28,IF(Control!$C$16="Medium (350 bar)",'Actual H2'!R166*Parameters!$C$27,IF(Control!$C$16="High (700 bar)",'Actual H2'!R166*Parameters!$C$26,0))))</f>
        <v>56.603773584905667</v>
      </c>
      <c r="S166" s="12">
        <f>IF(Control!$C$16="None",Parameters!$C$29,IF(Control!$C$16="Low (100 bar)",'Actual H2'!S166*Parameters!$C$28,IF(Control!$C$16="Medium (350 bar)",'Actual H2'!S166*Parameters!$C$27,IF(Control!$C$16="High (700 bar)",'Actual H2'!S166*Parameters!$C$26,0))))</f>
        <v>53.166792452830187</v>
      </c>
      <c r="T166" s="12">
        <f>IF(Control!$C$16="None",Parameters!$C$29,IF(Control!$C$16="Low (100 bar)",'Actual H2'!T166*Parameters!$C$28,IF(Control!$C$16="Medium (350 bar)",'Actual H2'!T166*Parameters!$C$27,IF(Control!$C$16="High (700 bar)",'Actual H2'!T166*Parameters!$C$26,0))))</f>
        <v>45.518490566037741</v>
      </c>
      <c r="U166" s="12">
        <f>IF(Control!$C$16="None",Parameters!$C$29,IF(Control!$C$16="Low (100 bar)",'Actual H2'!U166*Parameters!$C$28,IF(Control!$C$16="Medium (350 bar)",'Actual H2'!U166*Parameters!$C$27,IF(Control!$C$16="High (700 bar)",'Actual H2'!U166*Parameters!$C$26,0))))</f>
        <v>37.901886792452828</v>
      </c>
      <c r="V166" s="12">
        <f>IF(Control!$C$16="None",Parameters!$C$29,IF(Control!$C$16="Low (100 bar)",'Actual H2'!V166*Parameters!$C$28,IF(Control!$C$16="Medium (350 bar)",'Actual H2'!V166*Parameters!$C$27,IF(Control!$C$16="High (700 bar)",'Actual H2'!V166*Parameters!$C$26,0))))</f>
        <v>34.116226415094346</v>
      </c>
      <c r="W166" s="12">
        <f>IF(Control!$C$16="None",Parameters!$C$29,IF(Control!$C$16="Low (100 bar)",'Actual H2'!W166*Parameters!$C$28,IF(Control!$C$16="Medium (350 bar)",'Actual H2'!W166*Parameters!$C$27,IF(Control!$C$16="High (700 bar)",'Actual H2'!W166*Parameters!$C$26,0))))</f>
        <v>29.334339622641508</v>
      </c>
      <c r="X166" s="12">
        <f>IF(Control!$C$16="None",Parameters!$C$29,IF(Control!$C$16="Low (100 bar)",'Actual H2'!X166*Parameters!$C$28,IF(Control!$C$16="Medium (350 bar)",'Actual H2'!X166*Parameters!$C$27,IF(Control!$C$16="High (700 bar)",'Actual H2'!X166*Parameters!$C$26,0))))</f>
        <v>29.334339622641508</v>
      </c>
      <c r="Y166" s="12">
        <f>IF(Control!$C$16="None",Parameters!$C$29,IF(Control!$C$16="Low (100 bar)",'Actual H2'!Y166*Parameters!$C$28,IF(Control!$C$16="Medium (350 bar)",'Actual H2'!Y166*Parameters!$C$27,IF(Control!$C$16="High (700 bar)",'Actual H2'!Y166*Parameters!$C$26,0))))</f>
        <v>40.809056603773584</v>
      </c>
      <c r="Z166" s="12">
        <f>IF(Control!$C$16="None",Parameters!$C$29,IF(Control!$C$16="Low (100 bar)",'Actual H2'!Z166*Parameters!$C$28,IF(Control!$C$16="Medium (350 bar)",'Actual H2'!Z166*Parameters!$C$27,IF(Control!$C$16="High (700 bar)",'Actual H2'!Z166*Parameters!$C$26,0))))</f>
        <v>46.247547169811327</v>
      </c>
      <c r="AB166" s="7">
        <f t="shared" si="2"/>
        <v>1116.7652830188679</v>
      </c>
    </row>
    <row r="167" spans="2:28" x14ac:dyDescent="0.2">
      <c r="B167" s="6">
        <v>44361</v>
      </c>
      <c r="C167" s="12">
        <f>IF(Control!$C$16="None",Parameters!$C$29,IF(Control!$C$16="Low (100 bar)",'Actual H2'!C167*Parameters!$C$28,IF(Control!$C$16="Medium (350 bar)",'Actual H2'!C167*Parameters!$C$27,IF(Control!$C$16="High (700 bar)",'Actual H2'!C167*Parameters!$C$26,0))))</f>
        <v>49.612075471698105</v>
      </c>
      <c r="D167" s="12">
        <f>IF(Control!$C$16="None",Parameters!$C$29,IF(Control!$C$16="Low (100 bar)",'Actual H2'!D167*Parameters!$C$28,IF(Control!$C$16="Medium (350 bar)",'Actual H2'!D167*Parameters!$C$27,IF(Control!$C$16="High (700 bar)",'Actual H2'!D167*Parameters!$C$26,0))))</f>
        <v>49.612075471698105</v>
      </c>
      <c r="E167" s="12">
        <f>IF(Control!$C$16="None",Parameters!$C$29,IF(Control!$C$16="Low (100 bar)",'Actual H2'!E167*Parameters!$C$28,IF(Control!$C$16="Medium (350 bar)",'Actual H2'!E167*Parameters!$C$27,IF(Control!$C$16="High (700 bar)",'Actual H2'!E167*Parameters!$C$26,0))))</f>
        <v>52.437735849056594</v>
      </c>
      <c r="F167" s="12">
        <f>IF(Control!$C$16="None",Parameters!$C$29,IF(Control!$C$16="Low (100 bar)",'Actual H2'!F167*Parameters!$C$28,IF(Control!$C$16="Medium (350 bar)",'Actual H2'!F167*Parameters!$C$27,IF(Control!$C$16="High (700 bar)",'Actual H2'!F167*Parameters!$C$26,0))))</f>
        <v>53.166792452830187</v>
      </c>
      <c r="G167" s="12">
        <f>IF(Control!$C$16="None",Parameters!$C$29,IF(Control!$C$16="Low (100 bar)",'Actual H2'!G167*Parameters!$C$28,IF(Control!$C$16="Medium (350 bar)",'Actual H2'!G167*Parameters!$C$27,IF(Control!$C$16="High (700 bar)",'Actual H2'!G167*Parameters!$C$26,0))))</f>
        <v>55.20905660377359</v>
      </c>
      <c r="H167" s="12">
        <f>IF(Control!$C$16="None",Parameters!$C$29,IF(Control!$C$16="Low (100 bar)",'Actual H2'!H167*Parameters!$C$28,IF(Control!$C$16="Medium (350 bar)",'Actual H2'!H167*Parameters!$C$27,IF(Control!$C$16="High (700 bar)",'Actual H2'!H167*Parameters!$C$26,0))))</f>
        <v>56.323018867924539</v>
      </c>
      <c r="I167" s="12">
        <f>IF(Control!$C$16="None",Parameters!$C$29,IF(Control!$C$16="Low (100 bar)",'Actual H2'!I167*Parameters!$C$28,IF(Control!$C$16="Medium (350 bar)",'Actual H2'!I167*Parameters!$C$27,IF(Control!$C$16="High (700 bar)",'Actual H2'!I167*Parameters!$C$26,0))))</f>
        <v>56.603773584905667</v>
      </c>
      <c r="J167" s="12">
        <f>IF(Control!$C$16="None",Parameters!$C$29,IF(Control!$C$16="Low (100 bar)",'Actual H2'!J167*Parameters!$C$28,IF(Control!$C$16="Medium (350 bar)",'Actual H2'!J167*Parameters!$C$27,IF(Control!$C$16="High (700 bar)",'Actual H2'!J167*Parameters!$C$26,0))))</f>
        <v>56.603773584905667</v>
      </c>
      <c r="K167" s="12">
        <f>IF(Control!$C$16="None",Parameters!$C$29,IF(Control!$C$16="Low (100 bar)",'Actual H2'!K167*Parameters!$C$28,IF(Control!$C$16="Medium (350 bar)",'Actual H2'!K167*Parameters!$C$27,IF(Control!$C$16="High (700 bar)",'Actual H2'!K167*Parameters!$C$26,0))))</f>
        <v>56.603773584905667</v>
      </c>
      <c r="L167" s="12">
        <f>IF(Control!$C$16="None",Parameters!$C$29,IF(Control!$C$16="Low (100 bar)",'Actual H2'!L167*Parameters!$C$28,IF(Control!$C$16="Medium (350 bar)",'Actual H2'!L167*Parameters!$C$27,IF(Control!$C$16="High (700 bar)",'Actual H2'!L167*Parameters!$C$26,0))))</f>
        <v>56.603773584905667</v>
      </c>
      <c r="M167" s="12">
        <f>IF(Control!$C$16="None",Parameters!$C$29,IF(Control!$C$16="Low (100 bar)",'Actual H2'!M167*Parameters!$C$28,IF(Control!$C$16="Medium (350 bar)",'Actual H2'!M167*Parameters!$C$27,IF(Control!$C$16="High (700 bar)",'Actual H2'!M167*Parameters!$C$26,0))))</f>
        <v>56.603773584905667</v>
      </c>
      <c r="N167" s="12">
        <f>IF(Control!$C$16="None",Parameters!$C$29,IF(Control!$C$16="Low (100 bar)",'Actual H2'!N167*Parameters!$C$28,IF(Control!$C$16="Medium (350 bar)",'Actual H2'!N167*Parameters!$C$27,IF(Control!$C$16="High (700 bar)",'Actual H2'!N167*Parameters!$C$26,0))))</f>
        <v>56.603773584905667</v>
      </c>
      <c r="O167" s="12">
        <f>IF(Control!$C$16="None",Parameters!$C$29,IF(Control!$C$16="Low (100 bar)",'Actual H2'!O167*Parameters!$C$28,IF(Control!$C$16="Medium (350 bar)",'Actual H2'!O167*Parameters!$C$27,IF(Control!$C$16="High (700 bar)",'Actual H2'!O167*Parameters!$C$26,0))))</f>
        <v>56.603773584905667</v>
      </c>
      <c r="P167" s="12">
        <f>IF(Control!$C$16="None",Parameters!$C$29,IF(Control!$C$16="Low (100 bar)",'Actual H2'!P167*Parameters!$C$28,IF(Control!$C$16="Medium (350 bar)",'Actual H2'!P167*Parameters!$C$27,IF(Control!$C$16="High (700 bar)",'Actual H2'!P167*Parameters!$C$26,0))))</f>
        <v>56.603773584905667</v>
      </c>
      <c r="Q167" s="12">
        <f>IF(Control!$C$16="None",Parameters!$C$29,IF(Control!$C$16="Low (100 bar)",'Actual H2'!Q167*Parameters!$C$28,IF(Control!$C$16="Medium (350 bar)",'Actual H2'!Q167*Parameters!$C$27,IF(Control!$C$16="High (700 bar)",'Actual H2'!Q167*Parameters!$C$26,0))))</f>
        <v>56.603773584905667</v>
      </c>
      <c r="R167" s="12">
        <f>IF(Control!$C$16="None",Parameters!$C$29,IF(Control!$C$16="Low (100 bar)",'Actual H2'!R167*Parameters!$C$28,IF(Control!$C$16="Medium (350 bar)",'Actual H2'!R167*Parameters!$C$27,IF(Control!$C$16="High (700 bar)",'Actual H2'!R167*Parameters!$C$26,0))))</f>
        <v>56.603773584905667</v>
      </c>
      <c r="S167" s="12">
        <f>IF(Control!$C$16="None",Parameters!$C$29,IF(Control!$C$16="Low (100 bar)",'Actual H2'!S167*Parameters!$C$28,IF(Control!$C$16="Medium (350 bar)",'Actual H2'!S167*Parameters!$C$27,IF(Control!$C$16="High (700 bar)",'Actual H2'!S167*Parameters!$C$26,0))))</f>
        <v>56.603773584905667</v>
      </c>
      <c r="T167" s="12">
        <f>IF(Control!$C$16="None",Parameters!$C$29,IF(Control!$C$16="Low (100 bar)",'Actual H2'!T167*Parameters!$C$28,IF(Control!$C$16="Medium (350 bar)",'Actual H2'!T167*Parameters!$C$27,IF(Control!$C$16="High (700 bar)",'Actual H2'!T167*Parameters!$C$26,0))))</f>
        <v>56.603773584905667</v>
      </c>
      <c r="U167" s="12">
        <f>IF(Control!$C$16="None",Parameters!$C$29,IF(Control!$C$16="Low (100 bar)",'Actual H2'!U167*Parameters!$C$28,IF(Control!$C$16="Medium (350 bar)",'Actual H2'!U167*Parameters!$C$27,IF(Control!$C$16="High (700 bar)",'Actual H2'!U167*Parameters!$C$26,0))))</f>
        <v>56.603773584905667</v>
      </c>
      <c r="V167" s="12">
        <f>IF(Control!$C$16="None",Parameters!$C$29,IF(Control!$C$16="Low (100 bar)",'Actual H2'!V167*Parameters!$C$28,IF(Control!$C$16="Medium (350 bar)",'Actual H2'!V167*Parameters!$C$27,IF(Control!$C$16="High (700 bar)",'Actual H2'!V167*Parameters!$C$26,0))))</f>
        <v>56.323018867924539</v>
      </c>
      <c r="W167" s="12">
        <f>IF(Control!$C$16="None",Parameters!$C$29,IF(Control!$C$16="Low (100 bar)",'Actual H2'!W167*Parameters!$C$28,IF(Control!$C$16="Medium (350 bar)",'Actual H2'!W167*Parameters!$C$27,IF(Control!$C$16="High (700 bar)",'Actual H2'!W167*Parameters!$C$26,0))))</f>
        <v>53.334339622641515</v>
      </c>
      <c r="X167" s="12">
        <f>IF(Control!$C$16="None",Parameters!$C$29,IF(Control!$C$16="Low (100 bar)",'Actual H2'!X167*Parameters!$C$28,IF(Control!$C$16="Medium (350 bar)",'Actual H2'!X167*Parameters!$C$27,IF(Control!$C$16="High (700 bar)",'Actual H2'!X167*Parameters!$C$26,0))))</f>
        <v>50.341132075471691</v>
      </c>
      <c r="Y167" s="12">
        <f>IF(Control!$C$16="None",Parameters!$C$29,IF(Control!$C$16="Low (100 bar)",'Actual H2'!Y167*Parameters!$C$28,IF(Control!$C$16="Medium (350 bar)",'Actual H2'!Y167*Parameters!$C$27,IF(Control!$C$16="High (700 bar)",'Actual H2'!Y167*Parameters!$C$26,0))))</f>
        <v>46.247547169811327</v>
      </c>
      <c r="Z167" s="12">
        <f>IF(Control!$C$16="None",Parameters!$C$29,IF(Control!$C$16="Low (100 bar)",'Actual H2'!Z167*Parameters!$C$28,IF(Control!$C$16="Medium (350 bar)",'Actual H2'!Z167*Parameters!$C$27,IF(Control!$C$16="High (700 bar)",'Actual H2'!Z167*Parameters!$C$26,0))))</f>
        <v>40.809056603773584</v>
      </c>
      <c r="AB167" s="7">
        <f t="shared" si="2"/>
        <v>1299.2649056603768</v>
      </c>
    </row>
    <row r="168" spans="2:28" x14ac:dyDescent="0.2">
      <c r="B168" s="6">
        <v>44362</v>
      </c>
      <c r="C168" s="12">
        <f>IF(Control!$C$16="None",Parameters!$C$29,IF(Control!$C$16="Low (100 bar)",'Actual H2'!C168*Parameters!$C$28,IF(Control!$C$16="Medium (350 bar)",'Actual H2'!C168*Parameters!$C$27,IF(Control!$C$16="High (700 bar)",'Actual H2'!C168*Parameters!$C$26,0))))</f>
        <v>37.901886792452828</v>
      </c>
      <c r="D168" s="12">
        <f>IF(Control!$C$16="None",Parameters!$C$29,IF(Control!$C$16="Low (100 bar)",'Actual H2'!D168*Parameters!$C$28,IF(Control!$C$16="Medium (350 bar)",'Actual H2'!D168*Parameters!$C$27,IF(Control!$C$16="High (700 bar)",'Actual H2'!D168*Parameters!$C$26,0))))</f>
        <v>34.116226415094346</v>
      </c>
      <c r="E168" s="12">
        <f>IF(Control!$C$16="None",Parameters!$C$29,IF(Control!$C$16="Low (100 bar)",'Actual H2'!E168*Parameters!$C$28,IF(Control!$C$16="Medium (350 bar)",'Actual H2'!E168*Parameters!$C$27,IF(Control!$C$16="High (700 bar)",'Actual H2'!E168*Parameters!$C$26,0))))</f>
        <v>28.156981132075465</v>
      </c>
      <c r="F168" s="12">
        <f>IF(Control!$C$16="None",Parameters!$C$29,IF(Control!$C$16="Low (100 bar)",'Actual H2'!F168*Parameters!$C$28,IF(Control!$C$16="Medium (350 bar)",'Actual H2'!F168*Parameters!$C$27,IF(Control!$C$16="High (700 bar)",'Actual H2'!F168*Parameters!$C$26,0))))</f>
        <v>21.554716981132074</v>
      </c>
      <c r="G168" s="12">
        <f>IF(Control!$C$16="None",Parameters!$C$29,IF(Control!$C$16="Low (100 bar)",'Actual H2'!G168*Parameters!$C$28,IF(Control!$C$16="Medium (350 bar)",'Actual H2'!G168*Parameters!$C$27,IF(Control!$C$16="High (700 bar)",'Actual H2'!G168*Parameters!$C$26,0))))</f>
        <v>13.616603773584908</v>
      </c>
      <c r="H168" s="12">
        <f>IF(Control!$C$16="None",Parameters!$C$29,IF(Control!$C$16="Low (100 bar)",'Actual H2'!H168*Parameters!$C$28,IF(Control!$C$16="Medium (350 bar)",'Actual H2'!H168*Parameters!$C$27,IF(Control!$C$16="High (700 bar)",'Actual H2'!H168*Parameters!$C$26,0))))</f>
        <v>7.1773584905660375</v>
      </c>
      <c r="I168" s="12">
        <f>IF(Control!$C$16="None",Parameters!$C$29,IF(Control!$C$16="Low (100 bar)",'Actual H2'!I168*Parameters!$C$28,IF(Control!$C$16="Medium (350 bar)",'Actual H2'!I168*Parameters!$C$27,IF(Control!$C$16="High (700 bar)",'Actual H2'!I168*Parameters!$C$26,0))))</f>
        <v>3.8716981132075476</v>
      </c>
      <c r="J168" s="12">
        <f>IF(Control!$C$16="None",Parameters!$C$29,IF(Control!$C$16="Low (100 bar)",'Actual H2'!J168*Parameters!$C$28,IF(Control!$C$16="Medium (350 bar)",'Actual H2'!J168*Parameters!$C$27,IF(Control!$C$16="High (700 bar)",'Actual H2'!J168*Parameters!$C$26,0))))</f>
        <v>1.4354716981132074</v>
      </c>
      <c r="K168" s="12">
        <f>IF(Control!$C$16="None",Parameters!$C$29,IF(Control!$C$16="Low (100 bar)",'Actual H2'!K168*Parameters!$C$28,IF(Control!$C$16="Medium (350 bar)",'Actual H2'!K168*Parameters!$C$27,IF(Control!$C$16="High (700 bar)",'Actual H2'!K168*Parameters!$C$26,0))))</f>
        <v>1.4354716981132074</v>
      </c>
      <c r="L168" s="12">
        <f>IF(Control!$C$16="None",Parameters!$C$29,IF(Control!$C$16="Low (100 bar)",'Actual H2'!L168*Parameters!$C$28,IF(Control!$C$16="Medium (350 bar)",'Actual H2'!L168*Parameters!$C$27,IF(Control!$C$16="High (700 bar)",'Actual H2'!L168*Parameters!$C$26,0))))</f>
        <v>4.3154716981132077</v>
      </c>
      <c r="M168" s="12">
        <f>IF(Control!$C$16="None",Parameters!$C$29,IF(Control!$C$16="Low (100 bar)",'Actual H2'!M168*Parameters!$C$28,IF(Control!$C$16="Medium (350 bar)",'Actual H2'!M168*Parameters!$C$27,IF(Control!$C$16="High (700 bar)",'Actual H2'!M168*Parameters!$C$26,0))))</f>
        <v>8.8075471698113201</v>
      </c>
      <c r="N168" s="12">
        <f>IF(Control!$C$16="None",Parameters!$C$29,IF(Control!$C$16="Low (100 bar)",'Actual H2'!N168*Parameters!$C$28,IF(Control!$C$16="Medium (350 bar)",'Actual H2'!N168*Parameters!$C$27,IF(Control!$C$16="High (700 bar)",'Actual H2'!N168*Parameters!$C$26,0))))</f>
        <v>12.842264150943397</v>
      </c>
      <c r="O168" s="12">
        <f>IF(Control!$C$16="None",Parameters!$C$29,IF(Control!$C$16="Low (100 bar)",'Actual H2'!O168*Parameters!$C$28,IF(Control!$C$16="Medium (350 bar)",'Actual H2'!O168*Parameters!$C$27,IF(Control!$C$16="High (700 bar)",'Actual H2'!O168*Parameters!$C$26,0))))</f>
        <v>15.939622641509436</v>
      </c>
      <c r="P168" s="12">
        <f>IF(Control!$C$16="None",Parameters!$C$29,IF(Control!$C$16="Low (100 bar)",'Actual H2'!P168*Parameters!$C$28,IF(Control!$C$16="Medium (350 bar)",'Actual H2'!P168*Parameters!$C$27,IF(Control!$C$16="High (700 bar)",'Actual H2'!P168*Parameters!$C$26,0))))</f>
        <v>19.598490566037732</v>
      </c>
      <c r="Q168" s="12">
        <f>IF(Control!$C$16="None",Parameters!$C$29,IF(Control!$C$16="Low (100 bar)",'Actual H2'!Q168*Parameters!$C$28,IF(Control!$C$16="Medium (350 bar)",'Actual H2'!Q168*Parameters!$C$27,IF(Control!$C$16="High (700 bar)",'Actual H2'!Q168*Parameters!$C$26,0))))</f>
        <v>25.720754716981133</v>
      </c>
      <c r="R168" s="12">
        <f>IF(Control!$C$16="None",Parameters!$C$29,IF(Control!$C$16="Low (100 bar)",'Actual H2'!R168*Parameters!$C$28,IF(Control!$C$16="Medium (350 bar)",'Actual H2'!R168*Parameters!$C$27,IF(Control!$C$16="High (700 bar)",'Actual H2'!R168*Parameters!$C$26,0))))</f>
        <v>32.938867924528296</v>
      </c>
      <c r="S168" s="12">
        <f>IF(Control!$C$16="None",Parameters!$C$29,IF(Control!$C$16="Low (100 bar)",'Actual H2'!S168*Parameters!$C$28,IF(Control!$C$16="Medium (350 bar)",'Actual H2'!S168*Parameters!$C$27,IF(Control!$C$16="High (700 bar)",'Actual H2'!S168*Parameters!$C$26,0))))</f>
        <v>37.901886792452828</v>
      </c>
      <c r="T168" s="12">
        <f>IF(Control!$C$16="None",Parameters!$C$29,IF(Control!$C$16="Low (100 bar)",'Actual H2'!T168*Parameters!$C$28,IF(Control!$C$16="Medium (350 bar)",'Actual H2'!T168*Parameters!$C$27,IF(Control!$C$16="High (700 bar)",'Actual H2'!T168*Parameters!$C$26,0))))</f>
        <v>45.518490566037741</v>
      </c>
      <c r="U168" s="12">
        <f>IF(Control!$C$16="None",Parameters!$C$29,IF(Control!$C$16="Low (100 bar)",'Actual H2'!U168*Parameters!$C$28,IF(Control!$C$16="Medium (350 bar)",'Actual H2'!U168*Parameters!$C$27,IF(Control!$C$16="High (700 bar)",'Actual H2'!U168*Parameters!$C$26,0))))</f>
        <v>50.341132075471691</v>
      </c>
      <c r="V168" s="12">
        <f>IF(Control!$C$16="None",Parameters!$C$29,IF(Control!$C$16="Low (100 bar)",'Actual H2'!V168*Parameters!$C$28,IF(Control!$C$16="Medium (350 bar)",'Actual H2'!V168*Parameters!$C$27,IF(Control!$C$16="High (700 bar)",'Actual H2'!V168*Parameters!$C$26,0))))</f>
        <v>50.341132075471691</v>
      </c>
      <c r="W168" s="12">
        <f>IF(Control!$C$16="None",Parameters!$C$29,IF(Control!$C$16="Low (100 bar)",'Actual H2'!W168*Parameters!$C$28,IF(Control!$C$16="Medium (350 bar)",'Actual H2'!W168*Parameters!$C$27,IF(Control!$C$16="High (700 bar)",'Actual H2'!W168*Parameters!$C$26,0))))</f>
        <v>50.341132075471691</v>
      </c>
      <c r="X168" s="12">
        <f>IF(Control!$C$16="None",Parameters!$C$29,IF(Control!$C$16="Low (100 bar)",'Actual H2'!X168*Parameters!$C$28,IF(Control!$C$16="Medium (350 bar)",'Actual H2'!X168*Parameters!$C$27,IF(Control!$C$16="High (700 bar)",'Actual H2'!X168*Parameters!$C$26,0))))</f>
        <v>40.809056603773584</v>
      </c>
      <c r="Y168" s="12">
        <f>IF(Control!$C$16="None",Parameters!$C$29,IF(Control!$C$16="Low (100 bar)",'Actual H2'!Y168*Parameters!$C$28,IF(Control!$C$16="Medium (350 bar)",'Actual H2'!Y168*Parameters!$C$27,IF(Control!$C$16="High (700 bar)",'Actual H2'!Y168*Parameters!$C$26,0))))</f>
        <v>34.116226415094346</v>
      </c>
      <c r="Z168" s="12">
        <f>IF(Control!$C$16="None",Parameters!$C$29,IF(Control!$C$16="Low (100 bar)",'Actual H2'!Z168*Parameters!$C$28,IF(Control!$C$16="Medium (350 bar)",'Actual H2'!Z168*Parameters!$C$27,IF(Control!$C$16="High (700 bar)",'Actual H2'!Z168*Parameters!$C$26,0))))</f>
        <v>29.334339622641508</v>
      </c>
      <c r="AB168" s="7">
        <f t="shared" si="2"/>
        <v>608.13283018867935</v>
      </c>
    </row>
    <row r="169" spans="2:28" x14ac:dyDescent="0.2">
      <c r="B169" s="6">
        <v>44363</v>
      </c>
      <c r="C169" s="12">
        <f>IF(Control!$C$16="None",Parameters!$C$29,IF(Control!$C$16="Low (100 bar)",'Actual H2'!C169*Parameters!$C$28,IF(Control!$C$16="Medium (350 bar)",'Actual H2'!C169*Parameters!$C$27,IF(Control!$C$16="High (700 bar)",'Actual H2'!C169*Parameters!$C$26,0))))</f>
        <v>21.554716981132074</v>
      </c>
      <c r="D169" s="12">
        <f>IF(Control!$C$16="None",Parameters!$C$29,IF(Control!$C$16="Low (100 bar)",'Actual H2'!D169*Parameters!$C$28,IF(Control!$C$16="Medium (350 bar)",'Actual H2'!D169*Parameters!$C$27,IF(Control!$C$16="High (700 bar)",'Actual H2'!D169*Parameters!$C$26,0))))</f>
        <v>13.616603773584908</v>
      </c>
      <c r="E169" s="12">
        <f>IF(Control!$C$16="None",Parameters!$C$29,IF(Control!$C$16="Low (100 bar)",'Actual H2'!E169*Parameters!$C$28,IF(Control!$C$16="Medium (350 bar)",'Actual H2'!E169*Parameters!$C$27,IF(Control!$C$16="High (700 bar)",'Actual H2'!E169*Parameters!$C$26,0))))</f>
        <v>9.4596226415094335</v>
      </c>
      <c r="F169" s="12">
        <f>IF(Control!$C$16="None",Parameters!$C$29,IF(Control!$C$16="Low (100 bar)",'Actual H2'!F169*Parameters!$C$28,IF(Control!$C$16="Medium (350 bar)",'Actual H2'!F169*Parameters!$C$27,IF(Control!$C$16="High (700 bar)",'Actual H2'!F169*Parameters!$C$26,0))))</f>
        <v>10.111698113207549</v>
      </c>
      <c r="G169" s="12">
        <f>IF(Control!$C$16="None",Parameters!$C$29,IF(Control!$C$16="Low (100 bar)",'Actual H2'!G169*Parameters!$C$28,IF(Control!$C$16="Medium (350 bar)",'Actual H2'!G169*Parameters!$C$27,IF(Control!$C$16="High (700 bar)",'Actual H2'!G169*Parameters!$C$26,0))))</f>
        <v>12.842264150943397</v>
      </c>
      <c r="H169" s="12">
        <f>IF(Control!$C$16="None",Parameters!$C$29,IF(Control!$C$16="Low (100 bar)",'Actual H2'!H169*Parameters!$C$28,IF(Control!$C$16="Medium (350 bar)",'Actual H2'!H169*Parameters!$C$27,IF(Control!$C$16="High (700 bar)",'Actual H2'!H169*Parameters!$C$26,0))))</f>
        <v>12.067924528301885</v>
      </c>
      <c r="I169" s="12">
        <f>IF(Control!$C$16="None",Parameters!$C$29,IF(Control!$C$16="Low (100 bar)",'Actual H2'!I169*Parameters!$C$28,IF(Control!$C$16="Medium (350 bar)",'Actual H2'!I169*Parameters!$C$27,IF(Control!$C$16="High (700 bar)",'Actual H2'!I169*Parameters!$C$26,0))))</f>
        <v>21.554716981132074</v>
      </c>
      <c r="J169" s="12">
        <f>IF(Control!$C$16="None",Parameters!$C$29,IF(Control!$C$16="Low (100 bar)",'Actual H2'!J169*Parameters!$C$28,IF(Control!$C$16="Medium (350 bar)",'Actual H2'!J169*Parameters!$C$27,IF(Control!$C$16="High (700 bar)",'Actual H2'!J169*Parameters!$C$26,0))))</f>
        <v>35.846037735849059</v>
      </c>
      <c r="K169" s="12">
        <f>IF(Control!$C$16="None",Parameters!$C$29,IF(Control!$C$16="Low (100 bar)",'Actual H2'!K169*Parameters!$C$28,IF(Control!$C$16="Medium (350 bar)",'Actual H2'!K169*Parameters!$C$27,IF(Control!$C$16="High (700 bar)",'Actual H2'!K169*Parameters!$C$26,0))))</f>
        <v>41.261886792452835</v>
      </c>
      <c r="L169" s="12">
        <f>IF(Control!$C$16="None",Parameters!$C$29,IF(Control!$C$16="Low (100 bar)",'Actual H2'!L169*Parameters!$C$28,IF(Control!$C$16="Medium (350 bar)",'Actual H2'!L169*Parameters!$C$27,IF(Control!$C$16="High (700 bar)",'Actual H2'!L169*Parameters!$C$26,0))))</f>
        <v>45.518490566037741</v>
      </c>
      <c r="M169" s="12">
        <f>IF(Control!$C$16="None",Parameters!$C$29,IF(Control!$C$16="Low (100 bar)",'Actual H2'!M169*Parameters!$C$28,IF(Control!$C$16="Medium (350 bar)",'Actual H2'!M169*Parameters!$C$27,IF(Control!$C$16="High (700 bar)",'Actual H2'!M169*Parameters!$C$26,0))))</f>
        <v>46.247547169811327</v>
      </c>
      <c r="N169" s="12">
        <f>IF(Control!$C$16="None",Parameters!$C$29,IF(Control!$C$16="Low (100 bar)",'Actual H2'!N169*Parameters!$C$28,IF(Control!$C$16="Medium (350 bar)",'Actual H2'!N169*Parameters!$C$27,IF(Control!$C$16="High (700 bar)",'Actual H2'!N169*Parameters!$C$26,0))))</f>
        <v>50.064905660377356</v>
      </c>
      <c r="O169" s="12">
        <f>IF(Control!$C$16="None",Parameters!$C$29,IF(Control!$C$16="Low (100 bar)",'Actual H2'!O169*Parameters!$C$28,IF(Control!$C$16="Medium (350 bar)",'Actual H2'!O169*Parameters!$C$27,IF(Control!$C$16="High (700 bar)",'Actual H2'!O169*Parameters!$C$26,0))))</f>
        <v>50.341132075471691</v>
      </c>
      <c r="P169" s="12">
        <f>IF(Control!$C$16="None",Parameters!$C$29,IF(Control!$C$16="Low (100 bar)",'Actual H2'!P169*Parameters!$C$28,IF(Control!$C$16="Medium (350 bar)",'Actual H2'!P169*Parameters!$C$27,IF(Control!$C$16="High (700 bar)",'Actual H2'!P169*Parameters!$C$26,0))))</f>
        <v>52.890566037735852</v>
      </c>
      <c r="Q169" s="12">
        <f>IF(Control!$C$16="None",Parameters!$C$29,IF(Control!$C$16="Low (100 bar)",'Actual H2'!Q169*Parameters!$C$28,IF(Control!$C$16="Medium (350 bar)",'Actual H2'!Q169*Parameters!$C$27,IF(Control!$C$16="High (700 bar)",'Actual H2'!Q169*Parameters!$C$26,0))))</f>
        <v>52.890566037735852</v>
      </c>
      <c r="R169" s="12">
        <f>IF(Control!$C$16="None",Parameters!$C$29,IF(Control!$C$16="Low (100 bar)",'Actual H2'!R169*Parameters!$C$28,IF(Control!$C$16="Medium (350 bar)",'Actual H2'!R169*Parameters!$C$27,IF(Control!$C$16="High (700 bar)",'Actual H2'!R169*Parameters!$C$26,0))))</f>
        <v>50.341132075471691</v>
      </c>
      <c r="S169" s="12">
        <f>IF(Control!$C$16="None",Parameters!$C$29,IF(Control!$C$16="Low (100 bar)",'Actual H2'!S169*Parameters!$C$28,IF(Control!$C$16="Medium (350 bar)",'Actual H2'!S169*Parameters!$C$27,IF(Control!$C$16="High (700 bar)",'Actual H2'!S169*Parameters!$C$26,0))))</f>
        <v>45.971320754716984</v>
      </c>
      <c r="T169" s="12">
        <f>IF(Control!$C$16="None",Parameters!$C$29,IF(Control!$C$16="Low (100 bar)",'Actual H2'!T169*Parameters!$C$28,IF(Control!$C$16="Medium (350 bar)",'Actual H2'!T169*Parameters!$C$27,IF(Control!$C$16="High (700 bar)",'Actual H2'!T169*Parameters!$C$26,0))))</f>
        <v>40.102641509433965</v>
      </c>
      <c r="U169" s="12">
        <f>IF(Control!$C$16="None",Parameters!$C$29,IF(Control!$C$16="Low (100 bar)",'Actual H2'!U169*Parameters!$C$28,IF(Control!$C$16="Medium (350 bar)",'Actual H2'!U169*Parameters!$C$27,IF(Control!$C$16="High (700 bar)",'Actual H2'!U169*Parameters!$C$26,0))))</f>
        <v>30.357735849056599</v>
      </c>
      <c r="V169" s="12">
        <f>IF(Control!$C$16="None",Parameters!$C$29,IF(Control!$C$16="Low (100 bar)",'Actual H2'!V169*Parameters!$C$28,IF(Control!$C$16="Medium (350 bar)",'Actual H2'!V169*Parameters!$C$27,IF(Control!$C$16="High (700 bar)",'Actual H2'!V169*Parameters!$C$26,0))))</f>
        <v>20.513207547169809</v>
      </c>
      <c r="W169" s="12">
        <f>IF(Control!$C$16="None",Parameters!$C$29,IF(Control!$C$16="Low (100 bar)",'Actual H2'!W169*Parameters!$C$28,IF(Control!$C$16="Medium (350 bar)",'Actual H2'!W169*Parameters!$C$27,IF(Control!$C$16="High (700 bar)",'Actual H2'!W169*Parameters!$C$26,0))))</f>
        <v>15.939622641509436</v>
      </c>
      <c r="X169" s="12">
        <f>IF(Control!$C$16="None",Parameters!$C$29,IF(Control!$C$16="Low (100 bar)",'Actual H2'!X169*Parameters!$C$28,IF(Control!$C$16="Medium (350 bar)",'Actual H2'!X169*Parameters!$C$27,IF(Control!$C$16="High (700 bar)",'Actual H2'!X169*Parameters!$C$26,0))))</f>
        <v>14.390943396226419</v>
      </c>
      <c r="Y169" s="12">
        <f>IF(Control!$C$16="None",Parameters!$C$29,IF(Control!$C$16="Low (100 bar)",'Actual H2'!Y169*Parameters!$C$28,IF(Control!$C$16="Medium (350 bar)",'Actual H2'!Y169*Parameters!$C$27,IF(Control!$C$16="High (700 bar)",'Actual H2'!Y169*Parameters!$C$26,0))))</f>
        <v>11.415849056603774</v>
      </c>
      <c r="Z169" s="12">
        <f>IF(Control!$C$16="None",Parameters!$C$29,IF(Control!$C$16="Low (100 bar)",'Actual H2'!Z169*Parameters!$C$28,IF(Control!$C$16="Medium (350 bar)",'Actual H2'!Z169*Parameters!$C$27,IF(Control!$C$16="High (700 bar)",'Actual H2'!Z169*Parameters!$C$26,0))))</f>
        <v>9.4596226415094335</v>
      </c>
      <c r="AB169" s="7">
        <f t="shared" si="2"/>
        <v>714.76075471698118</v>
      </c>
    </row>
    <row r="170" spans="2:28" x14ac:dyDescent="0.2">
      <c r="B170" s="6">
        <v>44364</v>
      </c>
      <c r="C170" s="12">
        <f>IF(Control!$C$16="None",Parameters!$C$29,IF(Control!$C$16="Low (100 bar)",'Actual H2'!C170*Parameters!$C$28,IF(Control!$C$16="Medium (350 bar)",'Actual H2'!C170*Parameters!$C$27,IF(Control!$C$16="High (700 bar)",'Actual H2'!C170*Parameters!$C$26,0))))</f>
        <v>8.2641509433962259</v>
      </c>
      <c r="D170" s="12">
        <f>IF(Control!$C$16="None",Parameters!$C$29,IF(Control!$C$16="Low (100 bar)",'Actual H2'!D170*Parameters!$C$28,IF(Control!$C$16="Medium (350 bar)",'Actual H2'!D170*Parameters!$C$27,IF(Control!$C$16="High (700 bar)",'Actual H2'!D170*Parameters!$C$26,0))))</f>
        <v>7.1773584905660375</v>
      </c>
      <c r="E170" s="12">
        <f>IF(Control!$C$16="None",Parameters!$C$29,IF(Control!$C$16="Low (100 bar)",'Actual H2'!E170*Parameters!$C$28,IF(Control!$C$16="Medium (350 bar)",'Actual H2'!E170*Parameters!$C$27,IF(Control!$C$16="High (700 bar)",'Actual H2'!E170*Parameters!$C$26,0))))</f>
        <v>6.6339622641509433</v>
      </c>
      <c r="F170" s="12">
        <f>IF(Control!$C$16="None",Parameters!$C$29,IF(Control!$C$16="Low (100 bar)",'Actual H2'!F170*Parameters!$C$28,IF(Control!$C$16="Medium (350 bar)",'Actual H2'!F170*Parameters!$C$27,IF(Control!$C$16="High (700 bar)",'Actual H2'!F170*Parameters!$C$26,0))))</f>
        <v>7.1773584905660375</v>
      </c>
      <c r="G170" s="12">
        <f>IF(Control!$C$16="None",Parameters!$C$29,IF(Control!$C$16="Low (100 bar)",'Actual H2'!G170*Parameters!$C$28,IF(Control!$C$16="Medium (350 bar)",'Actual H2'!G170*Parameters!$C$27,IF(Control!$C$16="High (700 bar)",'Actual H2'!G170*Parameters!$C$26,0))))</f>
        <v>7.1773584905660375</v>
      </c>
      <c r="H170" s="12">
        <f>IF(Control!$C$16="None",Parameters!$C$29,IF(Control!$C$16="Low (100 bar)",'Actual H2'!H170*Parameters!$C$28,IF(Control!$C$16="Medium (350 bar)",'Actual H2'!H170*Parameters!$C$27,IF(Control!$C$16="High (700 bar)",'Actual H2'!H170*Parameters!$C$26,0))))</f>
        <v>4.3154716981132077</v>
      </c>
      <c r="I170" s="12">
        <f>IF(Control!$C$16="None",Parameters!$C$29,IF(Control!$C$16="Low (100 bar)",'Actual H2'!I170*Parameters!$C$28,IF(Control!$C$16="Medium (350 bar)",'Actual H2'!I170*Parameters!$C$27,IF(Control!$C$16="High (700 bar)",'Actual H2'!I170*Parameters!$C$26,0))))</f>
        <v>6.6339622641509433</v>
      </c>
      <c r="J170" s="12">
        <f>IF(Control!$C$16="None",Parameters!$C$29,IF(Control!$C$16="Low (100 bar)",'Actual H2'!J170*Parameters!$C$28,IF(Control!$C$16="Medium (350 bar)",'Actual H2'!J170*Parameters!$C$27,IF(Control!$C$16="High (700 bar)",'Actual H2'!J170*Parameters!$C$26,0))))</f>
        <v>8.2641509433962259</v>
      </c>
      <c r="K170" s="12">
        <f>IF(Control!$C$16="None",Parameters!$C$29,IF(Control!$C$16="Low (100 bar)",'Actual H2'!K170*Parameters!$C$28,IF(Control!$C$16="Medium (350 bar)",'Actual H2'!K170*Parameters!$C$27,IF(Control!$C$16="High (700 bar)",'Actual H2'!K170*Parameters!$C$26,0))))</f>
        <v>7.7207547169811335</v>
      </c>
      <c r="L170" s="12">
        <f>IF(Control!$C$16="None",Parameters!$C$29,IF(Control!$C$16="Low (100 bar)",'Actual H2'!L170*Parameters!$C$28,IF(Control!$C$16="Medium (350 bar)",'Actual H2'!L170*Parameters!$C$27,IF(Control!$C$16="High (700 bar)",'Actual H2'!L170*Parameters!$C$26,0))))</f>
        <v>6.6339622641509433</v>
      </c>
      <c r="M170" s="12">
        <f>IF(Control!$C$16="None",Parameters!$C$29,IF(Control!$C$16="Low (100 bar)",'Actual H2'!M170*Parameters!$C$28,IF(Control!$C$16="Medium (350 bar)",'Actual H2'!M170*Parameters!$C$27,IF(Control!$C$16="High (700 bar)",'Actual H2'!M170*Parameters!$C$26,0))))</f>
        <v>5.2030188679245271</v>
      </c>
      <c r="N170" s="12">
        <f>IF(Control!$C$16="None",Parameters!$C$29,IF(Control!$C$16="Low (100 bar)",'Actual H2'!N170*Parameters!$C$28,IF(Control!$C$16="Medium (350 bar)",'Actual H2'!N170*Parameters!$C$27,IF(Control!$C$16="High (700 bar)",'Actual H2'!N170*Parameters!$C$26,0))))</f>
        <v>3.8716981132075476</v>
      </c>
      <c r="O170" s="12">
        <f>IF(Control!$C$16="None",Parameters!$C$29,IF(Control!$C$16="Low (100 bar)",'Actual H2'!O170*Parameters!$C$28,IF(Control!$C$16="Medium (350 bar)",'Actual H2'!O170*Parameters!$C$27,IF(Control!$C$16="High (700 bar)",'Actual H2'!O170*Parameters!$C$26,0))))</f>
        <v>3.1290566037735852</v>
      </c>
      <c r="P170" s="12">
        <f>IF(Control!$C$16="None",Parameters!$C$29,IF(Control!$C$16="Low (100 bar)",'Actual H2'!P170*Parameters!$C$28,IF(Control!$C$16="Medium (350 bar)",'Actual H2'!P170*Parameters!$C$27,IF(Control!$C$16="High (700 bar)",'Actual H2'!P170*Parameters!$C$26,0))))</f>
        <v>2.0150943396226415</v>
      </c>
      <c r="Q170" s="12">
        <f>IF(Control!$C$16="None",Parameters!$C$29,IF(Control!$C$16="Low (100 bar)",'Actual H2'!Q170*Parameters!$C$28,IF(Control!$C$16="Medium (350 bar)",'Actual H2'!Q170*Parameters!$C$27,IF(Control!$C$16="High (700 bar)",'Actual H2'!Q170*Parameters!$C$26,0))))</f>
        <v>1.4354716981132074</v>
      </c>
      <c r="R170" s="12">
        <f>IF(Control!$C$16="None",Parameters!$C$29,IF(Control!$C$16="Low (100 bar)",'Actual H2'!R170*Parameters!$C$28,IF(Control!$C$16="Medium (350 bar)",'Actual H2'!R170*Parameters!$C$27,IF(Control!$C$16="High (700 bar)",'Actual H2'!R170*Parameters!$C$26,0))))</f>
        <v>1.7252830188679242</v>
      </c>
      <c r="S170" s="12">
        <f>IF(Control!$C$16="None",Parameters!$C$29,IF(Control!$C$16="Low (100 bar)",'Actual H2'!S170*Parameters!$C$28,IF(Control!$C$16="Medium (350 bar)",'Actual H2'!S170*Parameters!$C$27,IF(Control!$C$16="High (700 bar)",'Actual H2'!S170*Parameters!$C$26,0))))</f>
        <v>2.3864150943396227</v>
      </c>
      <c r="T170" s="12">
        <f>IF(Control!$C$16="None",Parameters!$C$29,IF(Control!$C$16="Low (100 bar)",'Actual H2'!T170*Parameters!$C$28,IF(Control!$C$16="Medium (350 bar)",'Actual H2'!T170*Parameters!$C$27,IF(Control!$C$16="High (700 bar)",'Actual H2'!T170*Parameters!$C$26,0))))</f>
        <v>3.1290566037735852</v>
      </c>
      <c r="U170" s="12">
        <f>IF(Control!$C$16="None",Parameters!$C$29,IF(Control!$C$16="Low (100 bar)",'Actual H2'!U170*Parameters!$C$28,IF(Control!$C$16="Medium (350 bar)",'Actual H2'!U170*Parameters!$C$27,IF(Control!$C$16="High (700 bar)",'Actual H2'!U170*Parameters!$C$26,0))))</f>
        <v>3.8716981132075476</v>
      </c>
      <c r="V170" s="12">
        <f>IF(Control!$C$16="None",Parameters!$C$29,IF(Control!$C$16="Low (100 bar)",'Actual H2'!V170*Parameters!$C$28,IF(Control!$C$16="Medium (350 bar)",'Actual H2'!V170*Parameters!$C$27,IF(Control!$C$16="High (700 bar)",'Actual H2'!V170*Parameters!$C$26,0))))</f>
        <v>4.3154716981132077</v>
      </c>
      <c r="W170" s="12">
        <f>IF(Control!$C$16="None",Parameters!$C$29,IF(Control!$C$16="Low (100 bar)",'Actual H2'!W170*Parameters!$C$28,IF(Control!$C$16="Medium (350 bar)",'Actual H2'!W170*Parameters!$C$27,IF(Control!$C$16="High (700 bar)",'Actual H2'!W170*Parameters!$C$26,0))))</f>
        <v>6.6339622641509433</v>
      </c>
      <c r="X170" s="12">
        <f>IF(Control!$C$16="None",Parameters!$C$29,IF(Control!$C$16="Low (100 bar)",'Actual H2'!X170*Parameters!$C$28,IF(Control!$C$16="Medium (350 bar)",'Actual H2'!X170*Parameters!$C$27,IF(Control!$C$16="High (700 bar)",'Actual H2'!X170*Parameters!$C$26,0))))</f>
        <v>10.763773584905662</v>
      </c>
      <c r="Y170" s="12">
        <f>IF(Control!$C$16="None",Parameters!$C$29,IF(Control!$C$16="Low (100 bar)",'Actual H2'!Y170*Parameters!$C$28,IF(Control!$C$16="Medium (350 bar)",'Actual H2'!Y170*Parameters!$C$27,IF(Control!$C$16="High (700 bar)",'Actual H2'!Y170*Parameters!$C$26,0))))</f>
        <v>15.939622641509436</v>
      </c>
      <c r="Z170" s="12">
        <f>IF(Control!$C$16="None",Parameters!$C$29,IF(Control!$C$16="Low (100 bar)",'Actual H2'!Z170*Parameters!$C$28,IF(Control!$C$16="Medium (350 bar)",'Actual H2'!Z170*Parameters!$C$27,IF(Control!$C$16="High (700 bar)",'Actual H2'!Z170*Parameters!$C$26,0))))</f>
        <v>23.990943396226413</v>
      </c>
      <c r="AB170" s="7">
        <f t="shared" si="2"/>
        <v>158.40905660377359</v>
      </c>
    </row>
    <row r="171" spans="2:28" x14ac:dyDescent="0.2">
      <c r="B171" s="6">
        <v>44365</v>
      </c>
      <c r="C171" s="12">
        <f>IF(Control!$C$16="None",Parameters!$C$29,IF(Control!$C$16="Low (100 bar)",'Actual H2'!C171*Parameters!$C$28,IF(Control!$C$16="Medium (350 bar)",'Actual H2'!C171*Parameters!$C$27,IF(Control!$C$16="High (700 bar)",'Actual H2'!C171*Parameters!$C$26,0))))</f>
        <v>29.334339622641508</v>
      </c>
      <c r="D171" s="12">
        <f>IF(Control!$C$16="None",Parameters!$C$29,IF(Control!$C$16="Low (100 bar)",'Actual H2'!D171*Parameters!$C$28,IF(Control!$C$16="Medium (350 bar)",'Actual H2'!D171*Parameters!$C$27,IF(Control!$C$16="High (700 bar)",'Actual H2'!D171*Parameters!$C$26,0))))</f>
        <v>25.720754716981133</v>
      </c>
      <c r="E171" s="12">
        <f>IF(Control!$C$16="None",Parameters!$C$29,IF(Control!$C$16="Low (100 bar)",'Actual H2'!E171*Parameters!$C$28,IF(Control!$C$16="Medium (350 bar)",'Actual H2'!E171*Parameters!$C$27,IF(Control!$C$16="High (700 bar)",'Actual H2'!E171*Parameters!$C$26,0))))</f>
        <v>22.75018867924528</v>
      </c>
      <c r="F171" s="12">
        <f>IF(Control!$C$16="None",Parameters!$C$29,IF(Control!$C$16="Low (100 bar)",'Actual H2'!F171*Parameters!$C$28,IF(Control!$C$16="Medium (350 bar)",'Actual H2'!F171*Parameters!$C$27,IF(Control!$C$16="High (700 bar)",'Actual H2'!F171*Parameters!$C$26,0))))</f>
        <v>20.513207547169809</v>
      </c>
      <c r="G171" s="12">
        <f>IF(Control!$C$16="None",Parameters!$C$29,IF(Control!$C$16="Low (100 bar)",'Actual H2'!G171*Parameters!$C$28,IF(Control!$C$16="Medium (350 bar)",'Actual H2'!G171*Parameters!$C$27,IF(Control!$C$16="High (700 bar)",'Actual H2'!G171*Parameters!$C$26,0))))</f>
        <v>17.769056603773585</v>
      </c>
      <c r="H171" s="12">
        <f>IF(Control!$C$16="None",Parameters!$C$29,IF(Control!$C$16="Low (100 bar)",'Actual H2'!H171*Parameters!$C$28,IF(Control!$C$16="Medium (350 bar)",'Actual H2'!H171*Parameters!$C$27,IF(Control!$C$16="High (700 bar)",'Actual H2'!H171*Parameters!$C$26,0))))</f>
        <v>15.939622641509436</v>
      </c>
      <c r="I171" s="12">
        <f>IF(Control!$C$16="None",Parameters!$C$29,IF(Control!$C$16="Low (100 bar)",'Actual H2'!I171*Parameters!$C$28,IF(Control!$C$16="Medium (350 bar)",'Actual H2'!I171*Parameters!$C$27,IF(Control!$C$16="High (700 bar)",'Actual H2'!I171*Parameters!$C$26,0))))</f>
        <v>12.842264150943397</v>
      </c>
      <c r="J171" s="12">
        <f>IF(Control!$C$16="None",Parameters!$C$29,IF(Control!$C$16="Low (100 bar)",'Actual H2'!J171*Parameters!$C$28,IF(Control!$C$16="Medium (350 bar)",'Actual H2'!J171*Parameters!$C$27,IF(Control!$C$16="High (700 bar)",'Actual H2'!J171*Parameters!$C$26,0))))</f>
        <v>10.763773584905662</v>
      </c>
      <c r="K171" s="12">
        <f>IF(Control!$C$16="None",Parameters!$C$29,IF(Control!$C$16="Low (100 bar)",'Actual H2'!K171*Parameters!$C$28,IF(Control!$C$16="Medium (350 bar)",'Actual H2'!K171*Parameters!$C$27,IF(Control!$C$16="High (700 bar)",'Actual H2'!K171*Parameters!$C$26,0))))</f>
        <v>8.2641509433962259</v>
      </c>
      <c r="L171" s="12">
        <f>IF(Control!$C$16="None",Parameters!$C$29,IF(Control!$C$16="Low (100 bar)",'Actual H2'!L171*Parameters!$C$28,IF(Control!$C$16="Medium (350 bar)",'Actual H2'!L171*Parameters!$C$27,IF(Control!$C$16="High (700 bar)",'Actual H2'!L171*Parameters!$C$26,0))))</f>
        <v>5.6467924528301889</v>
      </c>
      <c r="M171" s="12">
        <f>IF(Control!$C$16="None",Parameters!$C$29,IF(Control!$C$16="Low (100 bar)",'Actual H2'!M171*Parameters!$C$28,IF(Control!$C$16="Medium (350 bar)",'Actual H2'!M171*Parameters!$C$27,IF(Control!$C$16="High (700 bar)",'Actual H2'!M171*Parameters!$C$26,0))))</f>
        <v>2.0150943396226415</v>
      </c>
      <c r="N171" s="12">
        <f>IF(Control!$C$16="None",Parameters!$C$29,IF(Control!$C$16="Low (100 bar)",'Actual H2'!N171*Parameters!$C$28,IF(Control!$C$16="Medium (350 bar)",'Actual H2'!N171*Parameters!$C$27,IF(Control!$C$16="High (700 bar)",'Actual H2'!N171*Parameters!$C$26,0))))</f>
        <v>0</v>
      </c>
      <c r="O171" s="12">
        <f>IF(Control!$C$16="None",Parameters!$C$29,IF(Control!$C$16="Low (100 bar)",'Actual H2'!O171*Parameters!$C$28,IF(Control!$C$16="Medium (350 bar)",'Actual H2'!O171*Parameters!$C$27,IF(Control!$C$16="High (700 bar)",'Actual H2'!O171*Parameters!$C$26,0))))</f>
        <v>0</v>
      </c>
      <c r="P171" s="12">
        <f>IF(Control!$C$16="None",Parameters!$C$29,IF(Control!$C$16="Low (100 bar)",'Actual H2'!P171*Parameters!$C$28,IF(Control!$C$16="Medium (350 bar)",'Actual H2'!P171*Parameters!$C$27,IF(Control!$C$16="High (700 bar)",'Actual H2'!P171*Parameters!$C$26,0))))</f>
        <v>0</v>
      </c>
      <c r="Q171" s="12">
        <f>IF(Control!$C$16="None",Parameters!$C$29,IF(Control!$C$16="Low (100 bar)",'Actual H2'!Q171*Parameters!$C$28,IF(Control!$C$16="Medium (350 bar)",'Actual H2'!Q171*Parameters!$C$27,IF(Control!$C$16="High (700 bar)",'Actual H2'!Q171*Parameters!$C$26,0))))</f>
        <v>0</v>
      </c>
      <c r="R171" s="12">
        <f>IF(Control!$C$16="None",Parameters!$C$29,IF(Control!$C$16="Low (100 bar)",'Actual H2'!R171*Parameters!$C$28,IF(Control!$C$16="Medium (350 bar)",'Actual H2'!R171*Parameters!$C$27,IF(Control!$C$16="High (700 bar)",'Actual H2'!R171*Parameters!$C$26,0))))</f>
        <v>0</v>
      </c>
      <c r="S171" s="12">
        <f>IF(Control!$C$16="None",Parameters!$C$29,IF(Control!$C$16="Low (100 bar)",'Actual H2'!S171*Parameters!$C$28,IF(Control!$C$16="Medium (350 bar)",'Actual H2'!S171*Parameters!$C$27,IF(Control!$C$16="High (700 bar)",'Actual H2'!S171*Parameters!$C$26,0))))</f>
        <v>2.3864150943396227</v>
      </c>
      <c r="T171" s="12">
        <f>IF(Control!$C$16="None",Parameters!$C$29,IF(Control!$C$16="Low (100 bar)",'Actual H2'!T171*Parameters!$C$28,IF(Control!$C$16="Medium (350 bar)",'Actual H2'!T171*Parameters!$C$27,IF(Control!$C$16="High (700 bar)",'Actual H2'!T171*Parameters!$C$26,0))))</f>
        <v>8.8075471698113201</v>
      </c>
      <c r="U171" s="12">
        <f>IF(Control!$C$16="None",Parameters!$C$29,IF(Control!$C$16="Low (100 bar)",'Actual H2'!U171*Parameters!$C$28,IF(Control!$C$16="Medium (350 bar)",'Actual H2'!U171*Parameters!$C$27,IF(Control!$C$16="High (700 bar)",'Actual H2'!U171*Parameters!$C$26,0))))</f>
        <v>17.769056603773585</v>
      </c>
      <c r="V171" s="12">
        <f>IF(Control!$C$16="None",Parameters!$C$29,IF(Control!$C$16="Low (100 bar)",'Actual H2'!V171*Parameters!$C$28,IF(Control!$C$16="Medium (350 bar)",'Actual H2'!V171*Parameters!$C$27,IF(Control!$C$16="High (700 bar)",'Actual H2'!V171*Parameters!$C$26,0))))</f>
        <v>23.990943396226413</v>
      </c>
      <c r="W171" s="12">
        <f>IF(Control!$C$16="None",Parameters!$C$29,IF(Control!$C$16="Low (100 bar)",'Actual H2'!W171*Parameters!$C$28,IF(Control!$C$16="Medium (350 bar)",'Actual H2'!W171*Parameters!$C$27,IF(Control!$C$16="High (700 bar)",'Actual H2'!W171*Parameters!$C$26,0))))</f>
        <v>25.168301886792456</v>
      </c>
      <c r="X171" s="12">
        <f>IF(Control!$C$16="None",Parameters!$C$29,IF(Control!$C$16="Low (100 bar)",'Actual H2'!X171*Parameters!$C$28,IF(Control!$C$16="Medium (350 bar)",'Actual H2'!X171*Parameters!$C$27,IF(Control!$C$16="High (700 bar)",'Actual H2'!X171*Parameters!$C$26,0))))</f>
        <v>21.554716981132074</v>
      </c>
      <c r="Y171" s="12">
        <f>IF(Control!$C$16="None",Parameters!$C$29,IF(Control!$C$16="Low (100 bar)",'Actual H2'!Y171*Parameters!$C$28,IF(Control!$C$16="Medium (350 bar)",'Actual H2'!Y171*Parameters!$C$27,IF(Control!$C$16="High (700 bar)",'Actual H2'!Y171*Parameters!$C$26,0))))</f>
        <v>19.598490566037732</v>
      </c>
      <c r="Z171" s="12">
        <f>IF(Control!$C$16="None",Parameters!$C$29,IF(Control!$C$16="Low (100 bar)",'Actual H2'!Z171*Parameters!$C$28,IF(Control!$C$16="Medium (350 bar)",'Actual H2'!Z171*Parameters!$C$27,IF(Control!$C$16="High (700 bar)",'Actual H2'!Z171*Parameters!$C$26,0))))</f>
        <v>19.598490566037732</v>
      </c>
      <c r="AB171" s="7">
        <f t="shared" si="2"/>
        <v>310.43320754716984</v>
      </c>
    </row>
    <row r="172" spans="2:28" x14ac:dyDescent="0.2">
      <c r="B172" s="6">
        <v>44366</v>
      </c>
      <c r="C172" s="12">
        <f>IF(Control!$C$16="None",Parameters!$C$29,IF(Control!$C$16="Low (100 bar)",'Actual H2'!C172*Parameters!$C$28,IF(Control!$C$16="Medium (350 bar)",'Actual H2'!C172*Parameters!$C$27,IF(Control!$C$16="High (700 bar)",'Actual H2'!C172*Parameters!$C$26,0))))</f>
        <v>20.513207547169809</v>
      </c>
      <c r="D172" s="12">
        <f>IF(Control!$C$16="None",Parameters!$C$29,IF(Control!$C$16="Low (100 bar)",'Actual H2'!D172*Parameters!$C$28,IF(Control!$C$16="Medium (350 bar)",'Actual H2'!D172*Parameters!$C$27,IF(Control!$C$16="High (700 bar)",'Actual H2'!D172*Parameters!$C$26,0))))</f>
        <v>21.554716981132074</v>
      </c>
      <c r="E172" s="12">
        <f>IF(Control!$C$16="None",Parameters!$C$29,IF(Control!$C$16="Low (100 bar)",'Actual H2'!E172*Parameters!$C$28,IF(Control!$C$16="Medium (350 bar)",'Actual H2'!E172*Parameters!$C$27,IF(Control!$C$16="High (700 bar)",'Actual H2'!E172*Parameters!$C$26,0))))</f>
        <v>21.554716981132074</v>
      </c>
      <c r="F172" s="12">
        <f>IF(Control!$C$16="None",Parameters!$C$29,IF(Control!$C$16="Low (100 bar)",'Actual H2'!F172*Parameters!$C$28,IF(Control!$C$16="Medium (350 bar)",'Actual H2'!F172*Parameters!$C$27,IF(Control!$C$16="High (700 bar)",'Actual H2'!F172*Parameters!$C$26,0))))</f>
        <v>19.598490566037732</v>
      </c>
      <c r="G172" s="12">
        <f>IF(Control!$C$16="None",Parameters!$C$29,IF(Control!$C$16="Low (100 bar)",'Actual H2'!G172*Parameters!$C$28,IF(Control!$C$16="Medium (350 bar)",'Actual H2'!G172*Parameters!$C$27,IF(Control!$C$16="High (700 bar)",'Actual H2'!G172*Parameters!$C$26,0))))</f>
        <v>17.769056603773585</v>
      </c>
      <c r="H172" s="12">
        <f>IF(Control!$C$16="None",Parameters!$C$29,IF(Control!$C$16="Low (100 bar)",'Actual H2'!H172*Parameters!$C$28,IF(Control!$C$16="Medium (350 bar)",'Actual H2'!H172*Parameters!$C$27,IF(Control!$C$16="High (700 bar)",'Actual H2'!H172*Parameters!$C$26,0))))</f>
        <v>15.16528301886793</v>
      </c>
      <c r="I172" s="12">
        <f>IF(Control!$C$16="None",Parameters!$C$29,IF(Control!$C$16="Low (100 bar)",'Actual H2'!I172*Parameters!$C$28,IF(Control!$C$16="Medium (350 bar)",'Actual H2'!I172*Parameters!$C$27,IF(Control!$C$16="High (700 bar)",'Actual H2'!I172*Parameters!$C$26,0))))</f>
        <v>15.16528301886793</v>
      </c>
      <c r="J172" s="12">
        <f>IF(Control!$C$16="None",Parameters!$C$29,IF(Control!$C$16="Low (100 bar)",'Actual H2'!J172*Parameters!$C$28,IF(Control!$C$16="Medium (350 bar)",'Actual H2'!J172*Parameters!$C$27,IF(Control!$C$16="High (700 bar)",'Actual H2'!J172*Parameters!$C$26,0))))</f>
        <v>14.390943396226419</v>
      </c>
      <c r="K172" s="12">
        <f>IF(Control!$C$16="None",Parameters!$C$29,IF(Control!$C$16="Low (100 bar)",'Actual H2'!K172*Parameters!$C$28,IF(Control!$C$16="Medium (350 bar)",'Actual H2'!K172*Parameters!$C$27,IF(Control!$C$16="High (700 bar)",'Actual H2'!K172*Parameters!$C$26,0))))</f>
        <v>12.842264150943397</v>
      </c>
      <c r="L172" s="12">
        <f>IF(Control!$C$16="None",Parameters!$C$29,IF(Control!$C$16="Low (100 bar)",'Actual H2'!L172*Parameters!$C$28,IF(Control!$C$16="Medium (350 bar)",'Actual H2'!L172*Parameters!$C$27,IF(Control!$C$16="High (700 bar)",'Actual H2'!L172*Parameters!$C$26,0))))</f>
        <v>12.067924528301885</v>
      </c>
      <c r="M172" s="12">
        <f>IF(Control!$C$16="None",Parameters!$C$29,IF(Control!$C$16="Low (100 bar)",'Actual H2'!M172*Parameters!$C$28,IF(Control!$C$16="Medium (350 bar)",'Actual H2'!M172*Parameters!$C$27,IF(Control!$C$16="High (700 bar)",'Actual H2'!M172*Parameters!$C$26,0))))</f>
        <v>11.415849056603774</v>
      </c>
      <c r="N172" s="12">
        <f>IF(Control!$C$16="None",Parameters!$C$29,IF(Control!$C$16="Low (100 bar)",'Actual H2'!N172*Parameters!$C$28,IF(Control!$C$16="Medium (350 bar)",'Actual H2'!N172*Parameters!$C$27,IF(Control!$C$16="High (700 bar)",'Actual H2'!N172*Parameters!$C$26,0))))</f>
        <v>11.415849056603774</v>
      </c>
      <c r="O172" s="12">
        <f>IF(Control!$C$16="None",Parameters!$C$29,IF(Control!$C$16="Low (100 bar)",'Actual H2'!O172*Parameters!$C$28,IF(Control!$C$16="Medium (350 bar)",'Actual H2'!O172*Parameters!$C$27,IF(Control!$C$16="High (700 bar)",'Actual H2'!O172*Parameters!$C$26,0))))</f>
        <v>12.842264150943397</v>
      </c>
      <c r="P172" s="12">
        <f>IF(Control!$C$16="None",Parameters!$C$29,IF(Control!$C$16="Low (100 bar)",'Actual H2'!P172*Parameters!$C$28,IF(Control!$C$16="Medium (350 bar)",'Actual H2'!P172*Parameters!$C$27,IF(Control!$C$16="High (700 bar)",'Actual H2'!P172*Parameters!$C$26,0))))</f>
        <v>16.854339622641511</v>
      </c>
      <c r="Q172" s="12">
        <f>IF(Control!$C$16="None",Parameters!$C$29,IF(Control!$C$16="Low (100 bar)",'Actual H2'!Q172*Parameters!$C$28,IF(Control!$C$16="Medium (350 bar)",'Actual H2'!Q172*Parameters!$C$27,IF(Control!$C$16="High (700 bar)",'Actual H2'!Q172*Parameters!$C$26,0))))</f>
        <v>22.75018867924528</v>
      </c>
      <c r="R172" s="12">
        <f>IF(Control!$C$16="None",Parameters!$C$29,IF(Control!$C$16="Low (100 bar)",'Actual H2'!R172*Parameters!$C$28,IF(Control!$C$16="Medium (350 bar)",'Actual H2'!R172*Parameters!$C$27,IF(Control!$C$16="High (700 bar)",'Actual H2'!R172*Parameters!$C$26,0))))</f>
        <v>26.916226415094343</v>
      </c>
      <c r="S172" s="12">
        <f>IF(Control!$C$16="None",Parameters!$C$29,IF(Control!$C$16="Low (100 bar)",'Actual H2'!S172*Parameters!$C$28,IF(Control!$C$16="Medium (350 bar)",'Actual H2'!S172*Parameters!$C$27,IF(Control!$C$16="High (700 bar)",'Actual H2'!S172*Parameters!$C$26,0))))</f>
        <v>29.334339622641508</v>
      </c>
      <c r="T172" s="12">
        <f>IF(Control!$C$16="None",Parameters!$C$29,IF(Control!$C$16="Low (100 bar)",'Actual H2'!T172*Parameters!$C$28,IF(Control!$C$16="Medium (350 bar)",'Actual H2'!T172*Parameters!$C$27,IF(Control!$C$16="High (700 bar)",'Actual H2'!T172*Parameters!$C$26,0))))</f>
        <v>31.698113207547166</v>
      </c>
      <c r="U172" s="12">
        <f>IF(Control!$C$16="None",Parameters!$C$29,IF(Control!$C$16="Low (100 bar)",'Actual H2'!U172*Parameters!$C$28,IF(Control!$C$16="Medium (350 bar)",'Actual H2'!U172*Parameters!$C$27,IF(Control!$C$16="High (700 bar)",'Actual H2'!U172*Parameters!$C$26,0))))</f>
        <v>35.139622641509433</v>
      </c>
      <c r="V172" s="12">
        <f>IF(Control!$C$16="None",Parameters!$C$29,IF(Control!$C$16="Low (100 bar)",'Actual H2'!V172*Parameters!$C$28,IF(Control!$C$16="Medium (350 bar)",'Actual H2'!V172*Parameters!$C$27,IF(Control!$C$16="High (700 bar)",'Actual H2'!V172*Parameters!$C$26,0))))</f>
        <v>40.102641509433965</v>
      </c>
      <c r="W172" s="12">
        <f>IF(Control!$C$16="None",Parameters!$C$29,IF(Control!$C$16="Low (100 bar)",'Actual H2'!W172*Parameters!$C$28,IF(Control!$C$16="Medium (350 bar)",'Actual H2'!W172*Parameters!$C$27,IF(Control!$C$16="High (700 bar)",'Actual H2'!W172*Parameters!$C$26,0))))</f>
        <v>39.079245283018864</v>
      </c>
      <c r="X172" s="12">
        <f>IF(Control!$C$16="None",Parameters!$C$29,IF(Control!$C$16="Low (100 bar)",'Actual H2'!X172*Parameters!$C$28,IF(Control!$C$16="Medium (350 bar)",'Actual H2'!X172*Parameters!$C$27,IF(Control!$C$16="High (700 bar)",'Actual H2'!X172*Parameters!$C$26,0))))</f>
        <v>40.102641509433965</v>
      </c>
      <c r="Y172" s="12">
        <f>IF(Control!$C$16="None",Parameters!$C$29,IF(Control!$C$16="Low (100 bar)",'Actual H2'!Y172*Parameters!$C$28,IF(Control!$C$16="Medium (350 bar)",'Actual H2'!Y172*Parameters!$C$27,IF(Control!$C$16="High (700 bar)",'Actual H2'!Y172*Parameters!$C$26,0))))</f>
        <v>34.116226415094346</v>
      </c>
      <c r="Z172" s="12">
        <f>IF(Control!$C$16="None",Parameters!$C$29,IF(Control!$C$16="Low (100 bar)",'Actual H2'!Z172*Parameters!$C$28,IF(Control!$C$16="Medium (350 bar)",'Actual H2'!Z172*Parameters!$C$27,IF(Control!$C$16="High (700 bar)",'Actual H2'!Z172*Parameters!$C$26,0))))</f>
        <v>26.916226415094343</v>
      </c>
      <c r="AB172" s="7">
        <f t="shared" si="2"/>
        <v>549.30566037735855</v>
      </c>
    </row>
    <row r="173" spans="2:28" x14ac:dyDescent="0.2">
      <c r="B173" s="6">
        <v>44367</v>
      </c>
      <c r="C173" s="12">
        <f>IF(Control!$C$16="None",Parameters!$C$29,IF(Control!$C$16="Low (100 bar)",'Actual H2'!C173*Parameters!$C$28,IF(Control!$C$16="Medium (350 bar)",'Actual H2'!C173*Parameters!$C$27,IF(Control!$C$16="High (700 bar)",'Actual H2'!C173*Parameters!$C$26,0))))</f>
        <v>21.554716981132074</v>
      </c>
      <c r="D173" s="12">
        <f>IF(Control!$C$16="None",Parameters!$C$29,IF(Control!$C$16="Low (100 bar)",'Actual H2'!D173*Parameters!$C$28,IF(Control!$C$16="Medium (350 bar)",'Actual H2'!D173*Parameters!$C$27,IF(Control!$C$16="High (700 bar)",'Actual H2'!D173*Parameters!$C$26,0))))</f>
        <v>17.769056603773585</v>
      </c>
      <c r="E173" s="12">
        <f>IF(Control!$C$16="None",Parameters!$C$29,IF(Control!$C$16="Low (100 bar)",'Actual H2'!E173*Parameters!$C$28,IF(Control!$C$16="Medium (350 bar)",'Actual H2'!E173*Parameters!$C$27,IF(Control!$C$16="High (700 bar)",'Actual H2'!E173*Parameters!$C$26,0))))</f>
        <v>15.939622641509436</v>
      </c>
      <c r="F173" s="12">
        <f>IF(Control!$C$16="None",Parameters!$C$29,IF(Control!$C$16="Low (100 bar)",'Actual H2'!F173*Parameters!$C$28,IF(Control!$C$16="Medium (350 bar)",'Actual H2'!F173*Parameters!$C$27,IF(Control!$C$16="High (700 bar)",'Actual H2'!F173*Parameters!$C$26,0))))</f>
        <v>12.067924528301885</v>
      </c>
      <c r="G173" s="12">
        <f>IF(Control!$C$16="None",Parameters!$C$29,IF(Control!$C$16="Low (100 bar)",'Actual H2'!G173*Parameters!$C$28,IF(Control!$C$16="Medium (350 bar)",'Actual H2'!G173*Parameters!$C$27,IF(Control!$C$16="High (700 bar)",'Actual H2'!G173*Parameters!$C$26,0))))</f>
        <v>6.6339622641509433</v>
      </c>
      <c r="H173" s="12">
        <f>IF(Control!$C$16="None",Parameters!$C$29,IF(Control!$C$16="Low (100 bar)",'Actual H2'!H173*Parameters!$C$28,IF(Control!$C$16="Medium (350 bar)",'Actual H2'!H173*Parameters!$C$27,IF(Control!$C$16="High (700 bar)",'Actual H2'!H173*Parameters!$C$26,0))))</f>
        <v>2.3864150943396227</v>
      </c>
      <c r="I173" s="12">
        <f>IF(Control!$C$16="None",Parameters!$C$29,IF(Control!$C$16="Low (100 bar)",'Actual H2'!I173*Parameters!$C$28,IF(Control!$C$16="Medium (350 bar)",'Actual H2'!I173*Parameters!$C$27,IF(Control!$C$16="High (700 bar)",'Actual H2'!I173*Parameters!$C$26,0))))</f>
        <v>0</v>
      </c>
      <c r="J173" s="12">
        <f>IF(Control!$C$16="None",Parameters!$C$29,IF(Control!$C$16="Low (100 bar)",'Actual H2'!J173*Parameters!$C$28,IF(Control!$C$16="Medium (350 bar)",'Actual H2'!J173*Parameters!$C$27,IF(Control!$C$16="High (700 bar)",'Actual H2'!J173*Parameters!$C$26,0))))</f>
        <v>0</v>
      </c>
      <c r="K173" s="12">
        <f>IF(Control!$C$16="None",Parameters!$C$29,IF(Control!$C$16="Low (100 bar)",'Actual H2'!K173*Parameters!$C$28,IF(Control!$C$16="Medium (350 bar)",'Actual H2'!K173*Parameters!$C$27,IF(Control!$C$16="High (700 bar)",'Actual H2'!K173*Parameters!$C$26,0))))</f>
        <v>0</v>
      </c>
      <c r="L173" s="12">
        <f>IF(Control!$C$16="None",Parameters!$C$29,IF(Control!$C$16="Low (100 bar)",'Actual H2'!L173*Parameters!$C$28,IF(Control!$C$16="Medium (350 bar)",'Actual H2'!L173*Parameters!$C$27,IF(Control!$C$16="High (700 bar)",'Actual H2'!L173*Parameters!$C$26,0))))</f>
        <v>0</v>
      </c>
      <c r="M173" s="12">
        <f>IF(Control!$C$16="None",Parameters!$C$29,IF(Control!$C$16="Low (100 bar)",'Actual H2'!M173*Parameters!$C$28,IF(Control!$C$16="Medium (350 bar)",'Actual H2'!M173*Parameters!$C$27,IF(Control!$C$16="High (700 bar)",'Actual H2'!M173*Parameters!$C$26,0))))</f>
        <v>0</v>
      </c>
      <c r="N173" s="12">
        <f>IF(Control!$C$16="None",Parameters!$C$29,IF(Control!$C$16="Low (100 bar)",'Actual H2'!N173*Parameters!$C$28,IF(Control!$C$16="Medium (350 bar)",'Actual H2'!N173*Parameters!$C$27,IF(Control!$C$16="High (700 bar)",'Actual H2'!N173*Parameters!$C$26,0))))</f>
        <v>3.5003773584905669</v>
      </c>
      <c r="O173" s="12">
        <f>IF(Control!$C$16="None",Parameters!$C$29,IF(Control!$C$16="Low (100 bar)",'Actual H2'!O173*Parameters!$C$28,IF(Control!$C$16="Medium (350 bar)",'Actual H2'!O173*Parameters!$C$27,IF(Control!$C$16="High (700 bar)",'Actual H2'!O173*Parameters!$C$26,0))))</f>
        <v>8.2641509433962259</v>
      </c>
      <c r="P173" s="12">
        <f>IF(Control!$C$16="None",Parameters!$C$29,IF(Control!$C$16="Low (100 bar)",'Actual H2'!P173*Parameters!$C$28,IF(Control!$C$16="Medium (350 bar)",'Actual H2'!P173*Parameters!$C$27,IF(Control!$C$16="High (700 bar)",'Actual H2'!P173*Parameters!$C$26,0))))</f>
        <v>13.616603773584908</v>
      </c>
      <c r="Q173" s="12">
        <f>IF(Control!$C$16="None",Parameters!$C$29,IF(Control!$C$16="Low (100 bar)",'Actual H2'!Q173*Parameters!$C$28,IF(Control!$C$16="Medium (350 bar)",'Actual H2'!Q173*Parameters!$C$27,IF(Control!$C$16="High (700 bar)",'Actual H2'!Q173*Parameters!$C$26,0))))</f>
        <v>19.598490566037732</v>
      </c>
      <c r="R173" s="12">
        <f>IF(Control!$C$16="None",Parameters!$C$29,IF(Control!$C$16="Low (100 bar)",'Actual H2'!R173*Parameters!$C$28,IF(Control!$C$16="Medium (350 bar)",'Actual H2'!R173*Parameters!$C$27,IF(Control!$C$16="High (700 bar)",'Actual H2'!R173*Parameters!$C$26,0))))</f>
        <v>26.916226415094343</v>
      </c>
      <c r="S173" s="12">
        <f>IF(Control!$C$16="None",Parameters!$C$29,IF(Control!$C$16="Low (100 bar)",'Actual H2'!S173*Parameters!$C$28,IF(Control!$C$16="Medium (350 bar)",'Actual H2'!S173*Parameters!$C$27,IF(Control!$C$16="High (700 bar)",'Actual H2'!S173*Parameters!$C$26,0))))</f>
        <v>30.357735849056599</v>
      </c>
      <c r="T173" s="12">
        <f>IF(Control!$C$16="None",Parameters!$C$29,IF(Control!$C$16="Low (100 bar)",'Actual H2'!T173*Parameters!$C$28,IF(Control!$C$16="Medium (350 bar)",'Actual H2'!T173*Parameters!$C$27,IF(Control!$C$16="High (700 bar)",'Actual H2'!T173*Parameters!$C$26,0))))</f>
        <v>31.698113207547166</v>
      </c>
      <c r="U173" s="12">
        <f>IF(Control!$C$16="None",Parameters!$C$29,IF(Control!$C$16="Low (100 bar)",'Actual H2'!U173*Parameters!$C$28,IF(Control!$C$16="Medium (350 bar)",'Actual H2'!U173*Parameters!$C$27,IF(Control!$C$16="High (700 bar)",'Actual H2'!U173*Parameters!$C$26,0))))</f>
        <v>31.698113207547166</v>
      </c>
      <c r="V173" s="12">
        <f>IF(Control!$C$16="None",Parameters!$C$29,IF(Control!$C$16="Low (100 bar)",'Actual H2'!V173*Parameters!$C$28,IF(Control!$C$16="Medium (350 bar)",'Actual H2'!V173*Parameters!$C$27,IF(Control!$C$16="High (700 bar)",'Actual H2'!V173*Parameters!$C$26,0))))</f>
        <v>31.698113207547166</v>
      </c>
      <c r="W173" s="12">
        <f>IF(Control!$C$16="None",Parameters!$C$29,IF(Control!$C$16="Low (100 bar)",'Actual H2'!W173*Parameters!$C$28,IF(Control!$C$16="Medium (350 bar)",'Actual H2'!W173*Parameters!$C$27,IF(Control!$C$16="High (700 bar)",'Actual H2'!W173*Parameters!$C$26,0))))</f>
        <v>30.357735849056599</v>
      </c>
      <c r="X173" s="12">
        <f>IF(Control!$C$16="None",Parameters!$C$29,IF(Control!$C$16="Low (100 bar)",'Actual H2'!X173*Parameters!$C$28,IF(Control!$C$16="Medium (350 bar)",'Actual H2'!X173*Parameters!$C$27,IF(Control!$C$16="High (700 bar)",'Actual H2'!X173*Parameters!$C$26,0))))</f>
        <v>29.334339622641508</v>
      </c>
      <c r="Y173" s="12">
        <f>IF(Control!$C$16="None",Parameters!$C$29,IF(Control!$C$16="Low (100 bar)",'Actual H2'!Y173*Parameters!$C$28,IF(Control!$C$16="Medium (350 bar)",'Actual H2'!Y173*Parameters!$C$27,IF(Control!$C$16="High (700 bar)",'Actual H2'!Y173*Parameters!$C$26,0))))</f>
        <v>30.357735849056599</v>
      </c>
      <c r="Z173" s="12">
        <f>IF(Control!$C$16="None",Parameters!$C$29,IF(Control!$C$16="Low (100 bar)",'Actual H2'!Z173*Parameters!$C$28,IF(Control!$C$16="Medium (350 bar)",'Actual H2'!Z173*Parameters!$C$27,IF(Control!$C$16="High (700 bar)",'Actual H2'!Z173*Parameters!$C$26,0))))</f>
        <v>30.357735849056599</v>
      </c>
      <c r="AB173" s="7">
        <f t="shared" si="2"/>
        <v>394.10716981132077</v>
      </c>
    </row>
    <row r="174" spans="2:28" x14ac:dyDescent="0.2">
      <c r="B174" s="6">
        <v>44368</v>
      </c>
      <c r="C174" s="12">
        <f>IF(Control!$C$16="None",Parameters!$C$29,IF(Control!$C$16="Low (100 bar)",'Actual H2'!C174*Parameters!$C$28,IF(Control!$C$16="Medium (350 bar)",'Actual H2'!C174*Parameters!$C$27,IF(Control!$C$16="High (700 bar)",'Actual H2'!C174*Parameters!$C$26,0))))</f>
        <v>34.116226415094346</v>
      </c>
      <c r="D174" s="12">
        <f>IF(Control!$C$16="None",Parameters!$C$29,IF(Control!$C$16="Low (100 bar)",'Actual H2'!D174*Parameters!$C$28,IF(Control!$C$16="Medium (350 bar)",'Actual H2'!D174*Parameters!$C$27,IF(Control!$C$16="High (700 bar)",'Actual H2'!D174*Parameters!$C$26,0))))</f>
        <v>40.102641509433965</v>
      </c>
      <c r="E174" s="12">
        <f>IF(Control!$C$16="None",Parameters!$C$29,IF(Control!$C$16="Low (100 bar)",'Actual H2'!E174*Parameters!$C$28,IF(Control!$C$16="Medium (350 bar)",'Actual H2'!E174*Parameters!$C$27,IF(Control!$C$16="High (700 bar)",'Actual H2'!E174*Parameters!$C$26,0))))</f>
        <v>40.809056603773584</v>
      </c>
      <c r="F174" s="12">
        <f>IF(Control!$C$16="None",Parameters!$C$29,IF(Control!$C$16="Low (100 bar)",'Actual H2'!F174*Parameters!$C$28,IF(Control!$C$16="Medium (350 bar)",'Actual H2'!F174*Parameters!$C$27,IF(Control!$C$16="High (700 bar)",'Actual H2'!F174*Parameters!$C$26,0))))</f>
        <v>39.079245283018864</v>
      </c>
      <c r="G174" s="12">
        <f>IF(Control!$C$16="None",Parameters!$C$29,IF(Control!$C$16="Low (100 bar)",'Actual H2'!G174*Parameters!$C$28,IF(Control!$C$16="Medium (350 bar)",'Actual H2'!G174*Parameters!$C$27,IF(Control!$C$16="High (700 bar)",'Actual H2'!G174*Parameters!$C$26,0))))</f>
        <v>34.116226415094346</v>
      </c>
      <c r="H174" s="12">
        <f>IF(Control!$C$16="None",Parameters!$C$29,IF(Control!$C$16="Low (100 bar)",'Actual H2'!H174*Parameters!$C$28,IF(Control!$C$16="Medium (350 bar)",'Actual H2'!H174*Parameters!$C$27,IF(Control!$C$16="High (700 bar)",'Actual H2'!H174*Parameters!$C$26,0))))</f>
        <v>30.357735849056599</v>
      </c>
      <c r="I174" s="12">
        <f>IF(Control!$C$16="None",Parameters!$C$29,IF(Control!$C$16="Low (100 bar)",'Actual H2'!I174*Parameters!$C$28,IF(Control!$C$16="Medium (350 bar)",'Actual H2'!I174*Parameters!$C$27,IF(Control!$C$16="High (700 bar)",'Actual H2'!I174*Parameters!$C$26,0))))</f>
        <v>28.156981132075465</v>
      </c>
      <c r="J174" s="12">
        <f>IF(Control!$C$16="None",Parameters!$C$29,IF(Control!$C$16="Low (100 bar)",'Actual H2'!J174*Parameters!$C$28,IF(Control!$C$16="Medium (350 bar)",'Actual H2'!J174*Parameters!$C$27,IF(Control!$C$16="High (700 bar)",'Actual H2'!J174*Parameters!$C$26,0))))</f>
        <v>29.334339622641508</v>
      </c>
      <c r="K174" s="12">
        <f>IF(Control!$C$16="None",Parameters!$C$29,IF(Control!$C$16="Low (100 bar)",'Actual H2'!K174*Parameters!$C$28,IF(Control!$C$16="Medium (350 bar)",'Actual H2'!K174*Parameters!$C$27,IF(Control!$C$16="High (700 bar)",'Actual H2'!K174*Parameters!$C$26,0))))</f>
        <v>30.357735849056599</v>
      </c>
      <c r="L174" s="12">
        <f>IF(Control!$C$16="None",Parameters!$C$29,IF(Control!$C$16="Low (100 bar)",'Actual H2'!L174*Parameters!$C$28,IF(Control!$C$16="Medium (350 bar)",'Actual H2'!L174*Parameters!$C$27,IF(Control!$C$16="High (700 bar)",'Actual H2'!L174*Parameters!$C$26,0))))</f>
        <v>31.698113207547166</v>
      </c>
      <c r="M174" s="12">
        <f>IF(Control!$C$16="None",Parameters!$C$29,IF(Control!$C$16="Low (100 bar)",'Actual H2'!M174*Parameters!$C$28,IF(Control!$C$16="Medium (350 bar)",'Actual H2'!M174*Parameters!$C$27,IF(Control!$C$16="High (700 bar)",'Actual H2'!M174*Parameters!$C$26,0))))</f>
        <v>35.846037735849059</v>
      </c>
      <c r="N174" s="12">
        <f>IF(Control!$C$16="None",Parameters!$C$29,IF(Control!$C$16="Low (100 bar)",'Actual H2'!N174*Parameters!$C$28,IF(Control!$C$16="Medium (350 bar)",'Actual H2'!N174*Parameters!$C$27,IF(Control!$C$16="High (700 bar)",'Actual H2'!N174*Parameters!$C$26,0))))</f>
        <v>41.261886792452835</v>
      </c>
      <c r="O174" s="12">
        <f>IF(Control!$C$16="None",Parameters!$C$29,IF(Control!$C$16="Low (100 bar)",'Actual H2'!O174*Parameters!$C$28,IF(Control!$C$16="Medium (350 bar)",'Actual H2'!O174*Parameters!$C$27,IF(Control!$C$16="High (700 bar)",'Actual H2'!O174*Parameters!$C$26,0))))</f>
        <v>45.971320754716984</v>
      </c>
      <c r="P174" s="12">
        <f>IF(Control!$C$16="None",Parameters!$C$29,IF(Control!$C$16="Low (100 bar)",'Actual H2'!P174*Parameters!$C$28,IF(Control!$C$16="Medium (350 bar)",'Actual H2'!P174*Parameters!$C$27,IF(Control!$C$16="High (700 bar)",'Actual H2'!P174*Parameters!$C$26,0))))</f>
        <v>49.612075471698105</v>
      </c>
      <c r="Q174" s="12">
        <f>IF(Control!$C$16="None",Parameters!$C$29,IF(Control!$C$16="Low (100 bar)",'Actual H2'!Q174*Parameters!$C$28,IF(Control!$C$16="Medium (350 bar)",'Actual H2'!Q174*Parameters!$C$27,IF(Control!$C$16="High (700 bar)",'Actual H2'!Q174*Parameters!$C$26,0))))</f>
        <v>49.612075471698105</v>
      </c>
      <c r="R174" s="12">
        <f>IF(Control!$C$16="None",Parameters!$C$29,IF(Control!$C$16="Low (100 bar)",'Actual H2'!R174*Parameters!$C$28,IF(Control!$C$16="Medium (350 bar)",'Actual H2'!R174*Parameters!$C$27,IF(Control!$C$16="High (700 bar)",'Actual H2'!R174*Parameters!$C$26,0))))</f>
        <v>45.518490566037741</v>
      </c>
      <c r="S174" s="12">
        <f>IF(Control!$C$16="None",Parameters!$C$29,IF(Control!$C$16="Low (100 bar)",'Actual H2'!S174*Parameters!$C$28,IF(Control!$C$16="Medium (350 bar)",'Actual H2'!S174*Parameters!$C$27,IF(Control!$C$16="High (700 bar)",'Actual H2'!S174*Parameters!$C$26,0))))</f>
        <v>41.261886792452835</v>
      </c>
      <c r="T174" s="12">
        <f>IF(Control!$C$16="None",Parameters!$C$29,IF(Control!$C$16="Low (100 bar)",'Actual H2'!T174*Parameters!$C$28,IF(Control!$C$16="Medium (350 bar)",'Actual H2'!T174*Parameters!$C$27,IF(Control!$C$16="High (700 bar)",'Actual H2'!T174*Parameters!$C$26,0))))</f>
        <v>35.846037735849059</v>
      </c>
      <c r="U174" s="12">
        <f>IF(Control!$C$16="None",Parameters!$C$29,IF(Control!$C$16="Low (100 bar)",'Actual H2'!U174*Parameters!$C$28,IF(Control!$C$16="Medium (350 bar)",'Actual H2'!U174*Parameters!$C$27,IF(Control!$C$16="High (700 bar)",'Actual H2'!U174*Parameters!$C$26,0))))</f>
        <v>29.334339622641508</v>
      </c>
      <c r="V174" s="12">
        <f>IF(Control!$C$16="None",Parameters!$C$29,IF(Control!$C$16="Low (100 bar)",'Actual H2'!V174*Parameters!$C$28,IF(Control!$C$16="Medium (350 bar)",'Actual H2'!V174*Parameters!$C$27,IF(Control!$C$16="High (700 bar)",'Actual H2'!V174*Parameters!$C$26,0))))</f>
        <v>25.168301886792456</v>
      </c>
      <c r="W174" s="12">
        <f>IF(Control!$C$16="None",Parameters!$C$29,IF(Control!$C$16="Low (100 bar)",'Actual H2'!W174*Parameters!$C$28,IF(Control!$C$16="Medium (350 bar)",'Actual H2'!W174*Parameters!$C$27,IF(Control!$C$16="High (700 bar)",'Actual H2'!W174*Parameters!$C$26,0))))</f>
        <v>20.513207547169809</v>
      </c>
      <c r="X174" s="12">
        <f>IF(Control!$C$16="None",Parameters!$C$29,IF(Control!$C$16="Low (100 bar)",'Actual H2'!X174*Parameters!$C$28,IF(Control!$C$16="Medium (350 bar)",'Actual H2'!X174*Parameters!$C$27,IF(Control!$C$16="High (700 bar)",'Actual H2'!X174*Parameters!$C$26,0))))</f>
        <v>17.769056603773585</v>
      </c>
      <c r="Y174" s="12">
        <f>IF(Control!$C$16="None",Parameters!$C$29,IF(Control!$C$16="Low (100 bar)",'Actual H2'!Y174*Parameters!$C$28,IF(Control!$C$16="Medium (350 bar)",'Actual H2'!Y174*Parameters!$C$27,IF(Control!$C$16="High (700 bar)",'Actual H2'!Y174*Parameters!$C$26,0))))</f>
        <v>15.16528301886793</v>
      </c>
      <c r="Z174" s="12">
        <f>IF(Control!$C$16="None",Parameters!$C$29,IF(Control!$C$16="Low (100 bar)",'Actual H2'!Z174*Parameters!$C$28,IF(Control!$C$16="Medium (350 bar)",'Actual H2'!Z174*Parameters!$C$27,IF(Control!$C$16="High (700 bar)",'Actual H2'!Z174*Parameters!$C$26,0))))</f>
        <v>12.842264150943397</v>
      </c>
      <c r="AB174" s="7">
        <f t="shared" si="2"/>
        <v>803.85056603773614</v>
      </c>
    </row>
    <row r="175" spans="2:28" x14ac:dyDescent="0.2">
      <c r="B175" s="6">
        <v>44369</v>
      </c>
      <c r="C175" s="12">
        <f>IF(Control!$C$16="None",Parameters!$C$29,IF(Control!$C$16="Low (100 bar)",'Actual H2'!C175*Parameters!$C$28,IF(Control!$C$16="Medium (350 bar)",'Actual H2'!C175*Parameters!$C$27,IF(Control!$C$16="High (700 bar)",'Actual H2'!C175*Parameters!$C$26,0))))</f>
        <v>10.763773584905662</v>
      </c>
      <c r="D175" s="12">
        <f>IF(Control!$C$16="None",Parameters!$C$29,IF(Control!$C$16="Low (100 bar)",'Actual H2'!D175*Parameters!$C$28,IF(Control!$C$16="Medium (350 bar)",'Actual H2'!D175*Parameters!$C$27,IF(Control!$C$16="High (700 bar)",'Actual H2'!D175*Parameters!$C$26,0))))</f>
        <v>9.4596226415094335</v>
      </c>
      <c r="E175" s="12">
        <f>IF(Control!$C$16="None",Parameters!$C$29,IF(Control!$C$16="Low (100 bar)",'Actual H2'!E175*Parameters!$C$28,IF(Control!$C$16="Medium (350 bar)",'Actual H2'!E175*Parameters!$C$27,IF(Control!$C$16="High (700 bar)",'Actual H2'!E175*Parameters!$C$26,0))))</f>
        <v>8.2641509433962259</v>
      </c>
      <c r="F175" s="12">
        <f>IF(Control!$C$16="None",Parameters!$C$29,IF(Control!$C$16="Low (100 bar)",'Actual H2'!F175*Parameters!$C$28,IF(Control!$C$16="Medium (350 bar)",'Actual H2'!F175*Parameters!$C$27,IF(Control!$C$16="High (700 bar)",'Actual H2'!F175*Parameters!$C$26,0))))</f>
        <v>6.6339622641509433</v>
      </c>
      <c r="G175" s="12">
        <f>IF(Control!$C$16="None",Parameters!$C$29,IF(Control!$C$16="Low (100 bar)",'Actual H2'!G175*Parameters!$C$28,IF(Control!$C$16="Medium (350 bar)",'Actual H2'!G175*Parameters!$C$27,IF(Control!$C$16="High (700 bar)",'Actual H2'!G175*Parameters!$C$26,0))))</f>
        <v>4.7592452830188678</v>
      </c>
      <c r="H175" s="12">
        <f>IF(Control!$C$16="None",Parameters!$C$29,IF(Control!$C$16="Low (100 bar)",'Actual H2'!H175*Parameters!$C$28,IF(Control!$C$16="Medium (350 bar)",'Actual H2'!H175*Parameters!$C$27,IF(Control!$C$16="High (700 bar)",'Actual H2'!H175*Parameters!$C$26,0))))</f>
        <v>3.5003773584905669</v>
      </c>
      <c r="I175" s="12">
        <f>IF(Control!$C$16="None",Parameters!$C$29,IF(Control!$C$16="Low (100 bar)",'Actual H2'!I175*Parameters!$C$28,IF(Control!$C$16="Medium (350 bar)",'Actual H2'!I175*Parameters!$C$27,IF(Control!$C$16="High (700 bar)",'Actual H2'!I175*Parameters!$C$26,0))))</f>
        <v>2.3864150943396227</v>
      </c>
      <c r="J175" s="12">
        <f>IF(Control!$C$16="None",Parameters!$C$29,IF(Control!$C$16="Low (100 bar)",'Actual H2'!J175*Parameters!$C$28,IF(Control!$C$16="Medium (350 bar)",'Actual H2'!J175*Parameters!$C$27,IF(Control!$C$16="High (700 bar)",'Actual H2'!J175*Parameters!$C$26,0))))</f>
        <v>0.85584905660377353</v>
      </c>
      <c r="K175" s="12">
        <f>IF(Control!$C$16="None",Parameters!$C$29,IF(Control!$C$16="Low (100 bar)",'Actual H2'!K175*Parameters!$C$28,IF(Control!$C$16="Medium (350 bar)",'Actual H2'!K175*Parameters!$C$27,IF(Control!$C$16="High (700 bar)",'Actual H2'!K175*Parameters!$C$26,0))))</f>
        <v>0.85584905660377353</v>
      </c>
      <c r="L175" s="12">
        <f>IF(Control!$C$16="None",Parameters!$C$29,IF(Control!$C$16="Low (100 bar)",'Actual H2'!L175*Parameters!$C$28,IF(Control!$C$16="Medium (350 bar)",'Actual H2'!L175*Parameters!$C$27,IF(Control!$C$16="High (700 bar)",'Actual H2'!L175*Parameters!$C$26,0))))</f>
        <v>1.4354716981132074</v>
      </c>
      <c r="M175" s="12">
        <f>IF(Control!$C$16="None",Parameters!$C$29,IF(Control!$C$16="Low (100 bar)",'Actual H2'!M175*Parameters!$C$28,IF(Control!$C$16="Medium (350 bar)",'Actual H2'!M175*Parameters!$C$27,IF(Control!$C$16="High (700 bar)",'Actual H2'!M175*Parameters!$C$26,0))))</f>
        <v>1.7252830188679242</v>
      </c>
      <c r="N175" s="12">
        <f>IF(Control!$C$16="None",Parameters!$C$29,IF(Control!$C$16="Low (100 bar)",'Actual H2'!N175*Parameters!$C$28,IF(Control!$C$16="Medium (350 bar)",'Actual H2'!N175*Parameters!$C$27,IF(Control!$C$16="High (700 bar)",'Actual H2'!N175*Parameters!$C$26,0))))</f>
        <v>2.3864150943396227</v>
      </c>
      <c r="O175" s="12">
        <f>IF(Control!$C$16="None",Parameters!$C$29,IF(Control!$C$16="Low (100 bar)",'Actual H2'!O175*Parameters!$C$28,IF(Control!$C$16="Medium (350 bar)",'Actual H2'!O175*Parameters!$C$27,IF(Control!$C$16="High (700 bar)",'Actual H2'!O175*Parameters!$C$26,0))))</f>
        <v>3.1290566037735852</v>
      </c>
      <c r="P175" s="12">
        <f>IF(Control!$C$16="None",Parameters!$C$29,IF(Control!$C$16="Low (100 bar)",'Actual H2'!P175*Parameters!$C$28,IF(Control!$C$16="Medium (350 bar)",'Actual H2'!P175*Parameters!$C$27,IF(Control!$C$16="High (700 bar)",'Actual H2'!P175*Parameters!$C$26,0))))</f>
        <v>4.3154716981132077</v>
      </c>
      <c r="Q175" s="12">
        <f>IF(Control!$C$16="None",Parameters!$C$29,IF(Control!$C$16="Low (100 bar)",'Actual H2'!Q175*Parameters!$C$28,IF(Control!$C$16="Medium (350 bar)",'Actual H2'!Q175*Parameters!$C$27,IF(Control!$C$16="High (700 bar)",'Actual H2'!Q175*Parameters!$C$26,0))))</f>
        <v>6.090566037735849</v>
      </c>
      <c r="R175" s="12">
        <f>IF(Control!$C$16="None",Parameters!$C$29,IF(Control!$C$16="Low (100 bar)",'Actual H2'!R175*Parameters!$C$28,IF(Control!$C$16="Medium (350 bar)",'Actual H2'!R175*Parameters!$C$27,IF(Control!$C$16="High (700 bar)",'Actual H2'!R175*Parameters!$C$26,0))))</f>
        <v>8.2641509433962259</v>
      </c>
      <c r="S175" s="12">
        <f>IF(Control!$C$16="None",Parameters!$C$29,IF(Control!$C$16="Low (100 bar)",'Actual H2'!S175*Parameters!$C$28,IF(Control!$C$16="Medium (350 bar)",'Actual H2'!S175*Parameters!$C$27,IF(Control!$C$16="High (700 bar)",'Actual H2'!S175*Parameters!$C$26,0))))</f>
        <v>11.415849056603774</v>
      </c>
      <c r="T175" s="12">
        <f>IF(Control!$C$16="None",Parameters!$C$29,IF(Control!$C$16="Low (100 bar)",'Actual H2'!T175*Parameters!$C$28,IF(Control!$C$16="Medium (350 bar)",'Actual H2'!T175*Parameters!$C$27,IF(Control!$C$16="High (700 bar)",'Actual H2'!T175*Parameters!$C$26,0))))</f>
        <v>13.616603773584908</v>
      </c>
      <c r="U175" s="12">
        <f>IF(Control!$C$16="None",Parameters!$C$29,IF(Control!$C$16="Low (100 bar)",'Actual H2'!U175*Parameters!$C$28,IF(Control!$C$16="Medium (350 bar)",'Actual H2'!U175*Parameters!$C$27,IF(Control!$C$16="High (700 bar)",'Actual H2'!U175*Parameters!$C$26,0))))</f>
        <v>14.390943396226419</v>
      </c>
      <c r="V175" s="12">
        <f>IF(Control!$C$16="None",Parameters!$C$29,IF(Control!$C$16="Low (100 bar)",'Actual H2'!V175*Parameters!$C$28,IF(Control!$C$16="Medium (350 bar)",'Actual H2'!V175*Parameters!$C$27,IF(Control!$C$16="High (700 bar)",'Actual H2'!V175*Parameters!$C$26,0))))</f>
        <v>15.16528301886793</v>
      </c>
      <c r="W175" s="12">
        <f>IF(Control!$C$16="None",Parameters!$C$29,IF(Control!$C$16="Low (100 bar)",'Actual H2'!W175*Parameters!$C$28,IF(Control!$C$16="Medium (350 bar)",'Actual H2'!W175*Parameters!$C$27,IF(Control!$C$16="High (700 bar)",'Actual H2'!W175*Parameters!$C$26,0))))</f>
        <v>23.990943396226413</v>
      </c>
      <c r="X175" s="12">
        <f>IF(Control!$C$16="None",Parameters!$C$29,IF(Control!$C$16="Low (100 bar)",'Actual H2'!X175*Parameters!$C$28,IF(Control!$C$16="Medium (350 bar)",'Actual H2'!X175*Parameters!$C$27,IF(Control!$C$16="High (700 bar)",'Actual H2'!X175*Parameters!$C$26,0))))</f>
        <v>26.916226415094343</v>
      </c>
      <c r="Y175" s="12">
        <f>IF(Control!$C$16="None",Parameters!$C$29,IF(Control!$C$16="Low (100 bar)",'Actual H2'!Y175*Parameters!$C$28,IF(Control!$C$16="Medium (350 bar)",'Actual H2'!Y175*Parameters!$C$27,IF(Control!$C$16="High (700 bar)",'Actual H2'!Y175*Parameters!$C$26,0))))</f>
        <v>25.720754716981133</v>
      </c>
      <c r="Z175" s="12">
        <f>IF(Control!$C$16="None",Parameters!$C$29,IF(Control!$C$16="Low (100 bar)",'Actual H2'!Z175*Parameters!$C$28,IF(Control!$C$16="Medium (350 bar)",'Actual H2'!Z175*Parameters!$C$27,IF(Control!$C$16="High (700 bar)",'Actual H2'!Z175*Parameters!$C$26,0))))</f>
        <v>22.75018867924528</v>
      </c>
      <c r="AB175" s="7">
        <f t="shared" si="2"/>
        <v>228.79245283018869</v>
      </c>
    </row>
    <row r="176" spans="2:28" x14ac:dyDescent="0.2">
      <c r="B176" s="6">
        <v>44370</v>
      </c>
      <c r="C176" s="12">
        <f>IF(Control!$C$16="None",Parameters!$C$29,IF(Control!$C$16="Low (100 bar)",'Actual H2'!C176*Parameters!$C$28,IF(Control!$C$16="Medium (350 bar)",'Actual H2'!C176*Parameters!$C$27,IF(Control!$C$16="High (700 bar)",'Actual H2'!C176*Parameters!$C$26,0))))</f>
        <v>19.598490566037732</v>
      </c>
      <c r="D176" s="12">
        <f>IF(Control!$C$16="None",Parameters!$C$29,IF(Control!$C$16="Low (100 bar)",'Actual H2'!D176*Parameters!$C$28,IF(Control!$C$16="Medium (350 bar)",'Actual H2'!D176*Parameters!$C$27,IF(Control!$C$16="High (700 bar)",'Actual H2'!D176*Parameters!$C$26,0))))</f>
        <v>21.554716981132074</v>
      </c>
      <c r="E176" s="12">
        <f>IF(Control!$C$16="None",Parameters!$C$29,IF(Control!$C$16="Low (100 bar)",'Actual H2'!E176*Parameters!$C$28,IF(Control!$C$16="Medium (350 bar)",'Actual H2'!E176*Parameters!$C$27,IF(Control!$C$16="High (700 bar)",'Actual H2'!E176*Parameters!$C$26,0))))</f>
        <v>22.75018867924528</v>
      </c>
      <c r="F176" s="12">
        <f>IF(Control!$C$16="None",Parameters!$C$29,IF(Control!$C$16="Low (100 bar)",'Actual H2'!F176*Parameters!$C$28,IF(Control!$C$16="Medium (350 bar)",'Actual H2'!F176*Parameters!$C$27,IF(Control!$C$16="High (700 bar)",'Actual H2'!F176*Parameters!$C$26,0))))</f>
        <v>22.75018867924528</v>
      </c>
      <c r="G176" s="12">
        <f>IF(Control!$C$16="None",Parameters!$C$29,IF(Control!$C$16="Low (100 bar)",'Actual H2'!G176*Parameters!$C$28,IF(Control!$C$16="Medium (350 bar)",'Actual H2'!G176*Parameters!$C$27,IF(Control!$C$16="High (700 bar)",'Actual H2'!G176*Parameters!$C$26,0))))</f>
        <v>22.75018867924528</v>
      </c>
      <c r="H176" s="12">
        <f>IF(Control!$C$16="None",Parameters!$C$29,IF(Control!$C$16="Low (100 bar)",'Actual H2'!H176*Parameters!$C$28,IF(Control!$C$16="Medium (350 bar)",'Actual H2'!H176*Parameters!$C$27,IF(Control!$C$16="High (700 bar)",'Actual H2'!H176*Parameters!$C$26,0))))</f>
        <v>19.598490566037732</v>
      </c>
      <c r="I176" s="12">
        <f>IF(Control!$C$16="None",Parameters!$C$29,IF(Control!$C$16="Low (100 bar)",'Actual H2'!I176*Parameters!$C$28,IF(Control!$C$16="Medium (350 bar)",'Actual H2'!I176*Parameters!$C$27,IF(Control!$C$16="High (700 bar)",'Actual H2'!I176*Parameters!$C$26,0))))</f>
        <v>15.16528301886793</v>
      </c>
      <c r="J176" s="12">
        <f>IF(Control!$C$16="None",Parameters!$C$29,IF(Control!$C$16="Low (100 bar)",'Actual H2'!J176*Parameters!$C$28,IF(Control!$C$16="Medium (350 bar)",'Actual H2'!J176*Parameters!$C$27,IF(Control!$C$16="High (700 bar)",'Actual H2'!J176*Parameters!$C$26,0))))</f>
        <v>13.616603773584908</v>
      </c>
      <c r="K176" s="12">
        <f>IF(Control!$C$16="None",Parameters!$C$29,IF(Control!$C$16="Low (100 bar)",'Actual H2'!K176*Parameters!$C$28,IF(Control!$C$16="Medium (350 bar)",'Actual H2'!K176*Parameters!$C$27,IF(Control!$C$16="High (700 bar)",'Actual H2'!K176*Parameters!$C$26,0))))</f>
        <v>12.067924528301885</v>
      </c>
      <c r="L176" s="12">
        <f>IF(Control!$C$16="None",Parameters!$C$29,IF(Control!$C$16="Low (100 bar)",'Actual H2'!L176*Parameters!$C$28,IF(Control!$C$16="Medium (350 bar)",'Actual H2'!L176*Parameters!$C$27,IF(Control!$C$16="High (700 bar)",'Actual H2'!L176*Parameters!$C$26,0))))</f>
        <v>12.067924528301885</v>
      </c>
      <c r="M176" s="12">
        <f>IF(Control!$C$16="None",Parameters!$C$29,IF(Control!$C$16="Low (100 bar)",'Actual H2'!M176*Parameters!$C$28,IF(Control!$C$16="Medium (350 bar)",'Actual H2'!M176*Parameters!$C$27,IF(Control!$C$16="High (700 bar)",'Actual H2'!M176*Parameters!$C$26,0))))</f>
        <v>13.616603773584908</v>
      </c>
      <c r="N176" s="12">
        <f>IF(Control!$C$16="None",Parameters!$C$29,IF(Control!$C$16="Low (100 bar)",'Actual H2'!N176*Parameters!$C$28,IF(Control!$C$16="Medium (350 bar)",'Actual H2'!N176*Parameters!$C$27,IF(Control!$C$16="High (700 bar)",'Actual H2'!N176*Parameters!$C$26,0))))</f>
        <v>15.16528301886793</v>
      </c>
      <c r="O176" s="12">
        <f>IF(Control!$C$16="None",Parameters!$C$29,IF(Control!$C$16="Low (100 bar)",'Actual H2'!O176*Parameters!$C$28,IF(Control!$C$16="Medium (350 bar)",'Actual H2'!O176*Parameters!$C$27,IF(Control!$C$16="High (700 bar)",'Actual H2'!O176*Parameters!$C$26,0))))</f>
        <v>16.854339622641511</v>
      </c>
      <c r="P176" s="12">
        <f>IF(Control!$C$16="None",Parameters!$C$29,IF(Control!$C$16="Low (100 bar)",'Actual H2'!P176*Parameters!$C$28,IF(Control!$C$16="Medium (350 bar)",'Actual H2'!P176*Parameters!$C$27,IF(Control!$C$16="High (700 bar)",'Actual H2'!P176*Parameters!$C$26,0))))</f>
        <v>15.939622641509436</v>
      </c>
      <c r="Q176" s="12">
        <f>IF(Control!$C$16="None",Parameters!$C$29,IF(Control!$C$16="Low (100 bar)",'Actual H2'!Q176*Parameters!$C$28,IF(Control!$C$16="Medium (350 bar)",'Actual H2'!Q176*Parameters!$C$27,IF(Control!$C$16="High (700 bar)",'Actual H2'!Q176*Parameters!$C$26,0))))</f>
        <v>12.842264150943397</v>
      </c>
      <c r="R176" s="12">
        <f>IF(Control!$C$16="None",Parameters!$C$29,IF(Control!$C$16="Low (100 bar)",'Actual H2'!R176*Parameters!$C$28,IF(Control!$C$16="Medium (350 bar)",'Actual H2'!R176*Parameters!$C$27,IF(Control!$C$16="High (700 bar)",'Actual H2'!R176*Parameters!$C$26,0))))</f>
        <v>9.4596226415094335</v>
      </c>
      <c r="S176" s="12">
        <f>IF(Control!$C$16="None",Parameters!$C$29,IF(Control!$C$16="Low (100 bar)",'Actual H2'!S176*Parameters!$C$28,IF(Control!$C$16="Medium (350 bar)",'Actual H2'!S176*Parameters!$C$27,IF(Control!$C$16="High (700 bar)",'Actual H2'!S176*Parameters!$C$26,0))))</f>
        <v>6.6339622641509433</v>
      </c>
      <c r="T176" s="12">
        <f>IF(Control!$C$16="None",Parameters!$C$29,IF(Control!$C$16="Low (100 bar)",'Actual H2'!T176*Parameters!$C$28,IF(Control!$C$16="Medium (350 bar)",'Actual H2'!T176*Parameters!$C$27,IF(Control!$C$16="High (700 bar)",'Actual H2'!T176*Parameters!$C$26,0))))</f>
        <v>3.8716981132075476</v>
      </c>
      <c r="U176" s="12">
        <f>IF(Control!$C$16="None",Parameters!$C$29,IF(Control!$C$16="Low (100 bar)",'Actual H2'!U176*Parameters!$C$28,IF(Control!$C$16="Medium (350 bar)",'Actual H2'!U176*Parameters!$C$27,IF(Control!$C$16="High (700 bar)",'Actual H2'!U176*Parameters!$C$26,0))))</f>
        <v>1.4354716981132074</v>
      </c>
      <c r="V176" s="12">
        <f>IF(Control!$C$16="None",Parameters!$C$29,IF(Control!$C$16="Low (100 bar)",'Actual H2'!V176*Parameters!$C$28,IF(Control!$C$16="Medium (350 bar)",'Actual H2'!V176*Parameters!$C$27,IF(Control!$C$16="High (700 bar)",'Actual H2'!V176*Parameters!$C$26,0))))</f>
        <v>0</v>
      </c>
      <c r="W176" s="12">
        <f>IF(Control!$C$16="None",Parameters!$C$29,IF(Control!$C$16="Low (100 bar)",'Actual H2'!W176*Parameters!$C$28,IF(Control!$C$16="Medium (350 bar)",'Actual H2'!W176*Parameters!$C$27,IF(Control!$C$16="High (700 bar)",'Actual H2'!W176*Parameters!$C$26,0))))</f>
        <v>1.4354716981132074</v>
      </c>
      <c r="X176" s="12">
        <f>IF(Control!$C$16="None",Parameters!$C$29,IF(Control!$C$16="Low (100 bar)",'Actual H2'!X176*Parameters!$C$28,IF(Control!$C$16="Medium (350 bar)",'Actual H2'!X176*Parameters!$C$27,IF(Control!$C$16="High (700 bar)",'Actual H2'!X176*Parameters!$C$26,0))))</f>
        <v>3.5003773584905669</v>
      </c>
      <c r="Y176" s="12">
        <f>IF(Control!$C$16="None",Parameters!$C$29,IF(Control!$C$16="Low (100 bar)",'Actual H2'!Y176*Parameters!$C$28,IF(Control!$C$16="Medium (350 bar)",'Actual H2'!Y176*Parameters!$C$27,IF(Control!$C$16="High (700 bar)",'Actual H2'!Y176*Parameters!$C$26,0))))</f>
        <v>6.6339622641509433</v>
      </c>
      <c r="Z176" s="12">
        <f>IF(Control!$C$16="None",Parameters!$C$29,IF(Control!$C$16="Low (100 bar)",'Actual H2'!Z176*Parameters!$C$28,IF(Control!$C$16="Medium (350 bar)",'Actual H2'!Z176*Parameters!$C$27,IF(Control!$C$16="High (700 bar)",'Actual H2'!Z176*Parameters!$C$26,0))))</f>
        <v>10.111698113207549</v>
      </c>
      <c r="AB176" s="7">
        <f t="shared" si="2"/>
        <v>299.42037735849055</v>
      </c>
    </row>
    <row r="177" spans="2:28" x14ac:dyDescent="0.2">
      <c r="B177" s="6">
        <v>44371</v>
      </c>
      <c r="C177" s="12">
        <f>IF(Control!$C$16="None",Parameters!$C$29,IF(Control!$C$16="Low (100 bar)",'Actual H2'!C177*Parameters!$C$28,IF(Control!$C$16="Medium (350 bar)",'Actual H2'!C177*Parameters!$C$27,IF(Control!$C$16="High (700 bar)",'Actual H2'!C177*Parameters!$C$26,0))))</f>
        <v>12.842264150943397</v>
      </c>
      <c r="D177" s="12">
        <f>IF(Control!$C$16="None",Parameters!$C$29,IF(Control!$C$16="Low (100 bar)",'Actual H2'!D177*Parameters!$C$28,IF(Control!$C$16="Medium (350 bar)",'Actual H2'!D177*Parameters!$C$27,IF(Control!$C$16="High (700 bar)",'Actual H2'!D177*Parameters!$C$26,0))))</f>
        <v>16.854339622641511</v>
      </c>
      <c r="E177" s="12">
        <f>IF(Control!$C$16="None",Parameters!$C$29,IF(Control!$C$16="Low (100 bar)",'Actual H2'!E177*Parameters!$C$28,IF(Control!$C$16="Medium (350 bar)",'Actual H2'!E177*Parameters!$C$27,IF(Control!$C$16="High (700 bar)",'Actual H2'!E177*Parameters!$C$26,0))))</f>
        <v>21.554716981132074</v>
      </c>
      <c r="F177" s="12">
        <f>IF(Control!$C$16="None",Parameters!$C$29,IF(Control!$C$16="Low (100 bar)",'Actual H2'!F177*Parameters!$C$28,IF(Control!$C$16="Medium (350 bar)",'Actual H2'!F177*Parameters!$C$27,IF(Control!$C$16="High (700 bar)",'Actual H2'!F177*Parameters!$C$26,0))))</f>
        <v>28.156981132075465</v>
      </c>
      <c r="G177" s="12">
        <f>IF(Control!$C$16="None",Parameters!$C$29,IF(Control!$C$16="Low (100 bar)",'Actual H2'!G177*Parameters!$C$28,IF(Control!$C$16="Medium (350 bar)",'Actual H2'!G177*Parameters!$C$27,IF(Control!$C$16="High (700 bar)",'Actual H2'!G177*Parameters!$C$26,0))))</f>
        <v>31.698113207547166</v>
      </c>
      <c r="H177" s="12">
        <f>IF(Control!$C$16="None",Parameters!$C$29,IF(Control!$C$16="Low (100 bar)",'Actual H2'!H177*Parameters!$C$28,IF(Control!$C$16="Medium (350 bar)",'Actual H2'!H177*Parameters!$C$27,IF(Control!$C$16="High (700 bar)",'Actual H2'!H177*Parameters!$C$26,0))))</f>
        <v>28.156981132075465</v>
      </c>
      <c r="I177" s="12">
        <f>IF(Control!$C$16="None",Parameters!$C$29,IF(Control!$C$16="Low (100 bar)",'Actual H2'!I177*Parameters!$C$28,IF(Control!$C$16="Medium (350 bar)",'Actual H2'!I177*Parameters!$C$27,IF(Control!$C$16="High (700 bar)",'Actual H2'!I177*Parameters!$C$26,0))))</f>
        <v>31.698113207547166</v>
      </c>
      <c r="J177" s="12">
        <f>IF(Control!$C$16="None",Parameters!$C$29,IF(Control!$C$16="Low (100 bar)",'Actual H2'!J177*Parameters!$C$28,IF(Control!$C$16="Medium (350 bar)",'Actual H2'!J177*Parameters!$C$27,IF(Control!$C$16="High (700 bar)",'Actual H2'!J177*Parameters!$C$26,0))))</f>
        <v>40.809056603773584</v>
      </c>
      <c r="K177" s="12">
        <f>IF(Control!$C$16="None",Parameters!$C$29,IF(Control!$C$16="Low (100 bar)",'Actual H2'!K177*Parameters!$C$28,IF(Control!$C$16="Medium (350 bar)",'Actual H2'!K177*Parameters!$C$27,IF(Control!$C$16="High (700 bar)",'Actual H2'!K177*Parameters!$C$26,0))))</f>
        <v>41.261886792452835</v>
      </c>
      <c r="L177" s="12">
        <f>IF(Control!$C$16="None",Parameters!$C$29,IF(Control!$C$16="Low (100 bar)",'Actual H2'!L177*Parameters!$C$28,IF(Control!$C$16="Medium (350 bar)",'Actual H2'!L177*Parameters!$C$27,IF(Control!$C$16="High (700 bar)",'Actual H2'!L177*Parameters!$C$26,0))))</f>
        <v>37.901886792452828</v>
      </c>
      <c r="M177" s="12">
        <f>IF(Control!$C$16="None",Parameters!$C$29,IF(Control!$C$16="Low (100 bar)",'Actual H2'!M177*Parameters!$C$28,IF(Control!$C$16="Medium (350 bar)",'Actual H2'!M177*Parameters!$C$27,IF(Control!$C$16="High (700 bar)",'Actual H2'!M177*Parameters!$C$26,0))))</f>
        <v>34.116226415094346</v>
      </c>
      <c r="N177" s="12">
        <f>IF(Control!$C$16="None",Parameters!$C$29,IF(Control!$C$16="Low (100 bar)",'Actual H2'!N177*Parameters!$C$28,IF(Control!$C$16="Medium (350 bar)",'Actual H2'!N177*Parameters!$C$27,IF(Control!$C$16="High (700 bar)",'Actual H2'!N177*Parameters!$C$26,0))))</f>
        <v>30.357735849056599</v>
      </c>
      <c r="O177" s="12">
        <f>IF(Control!$C$16="None",Parameters!$C$29,IF(Control!$C$16="Low (100 bar)",'Actual H2'!O177*Parameters!$C$28,IF(Control!$C$16="Medium (350 bar)",'Actual H2'!O177*Parameters!$C$27,IF(Control!$C$16="High (700 bar)",'Actual H2'!O177*Parameters!$C$26,0))))</f>
        <v>28.156981132075465</v>
      </c>
      <c r="P177" s="12">
        <f>IF(Control!$C$16="None",Parameters!$C$29,IF(Control!$C$16="Low (100 bar)",'Actual H2'!P177*Parameters!$C$28,IF(Control!$C$16="Medium (350 bar)",'Actual H2'!P177*Parameters!$C$27,IF(Control!$C$16="High (700 bar)",'Actual H2'!P177*Parameters!$C$26,0))))</f>
        <v>31.698113207547166</v>
      </c>
      <c r="Q177" s="12">
        <f>IF(Control!$C$16="None",Parameters!$C$29,IF(Control!$C$16="Low (100 bar)",'Actual H2'!Q177*Parameters!$C$28,IF(Control!$C$16="Medium (350 bar)",'Actual H2'!Q177*Parameters!$C$27,IF(Control!$C$16="High (700 bar)",'Actual H2'!Q177*Parameters!$C$26,0))))</f>
        <v>44.812075471698115</v>
      </c>
      <c r="R177" s="12">
        <f>IF(Control!$C$16="None",Parameters!$C$29,IF(Control!$C$16="Low (100 bar)",'Actual H2'!R177*Parameters!$C$28,IF(Control!$C$16="Medium (350 bar)",'Actual H2'!R177*Parameters!$C$27,IF(Control!$C$16="High (700 bar)",'Actual H2'!R177*Parameters!$C$26,0))))</f>
        <v>55.145660377358496</v>
      </c>
      <c r="S177" s="12">
        <f>IF(Control!$C$16="None",Parameters!$C$29,IF(Control!$C$16="Low (100 bar)",'Actual H2'!S177*Parameters!$C$28,IF(Control!$C$16="Medium (350 bar)",'Actual H2'!S177*Parameters!$C$27,IF(Control!$C$16="High (700 bar)",'Actual H2'!S177*Parameters!$C$26,0))))</f>
        <v>56.603773584905667</v>
      </c>
      <c r="T177" s="12">
        <f>IF(Control!$C$16="None",Parameters!$C$29,IF(Control!$C$16="Low (100 bar)",'Actual H2'!T177*Parameters!$C$28,IF(Control!$C$16="Medium (350 bar)",'Actual H2'!T177*Parameters!$C$27,IF(Control!$C$16="High (700 bar)",'Actual H2'!T177*Parameters!$C$26,0))))</f>
        <v>56.603773584905667</v>
      </c>
      <c r="U177" s="12">
        <f>IF(Control!$C$16="None",Parameters!$C$29,IF(Control!$C$16="Low (100 bar)",'Actual H2'!U177*Parameters!$C$28,IF(Control!$C$16="Medium (350 bar)",'Actual H2'!U177*Parameters!$C$27,IF(Control!$C$16="High (700 bar)",'Actual H2'!U177*Parameters!$C$26,0))))</f>
        <v>56.603773584905667</v>
      </c>
      <c r="V177" s="12">
        <f>IF(Control!$C$16="None",Parameters!$C$29,IF(Control!$C$16="Low (100 bar)",'Actual H2'!V177*Parameters!$C$28,IF(Control!$C$16="Medium (350 bar)",'Actual H2'!V177*Parameters!$C$27,IF(Control!$C$16="High (700 bar)",'Actual H2'!V177*Parameters!$C$26,0))))</f>
        <v>56.603773584905667</v>
      </c>
      <c r="W177" s="12">
        <f>IF(Control!$C$16="None",Parameters!$C$29,IF(Control!$C$16="Low (100 bar)",'Actual H2'!W177*Parameters!$C$28,IF(Control!$C$16="Medium (350 bar)",'Actual H2'!W177*Parameters!$C$27,IF(Control!$C$16="High (700 bar)",'Actual H2'!W177*Parameters!$C$26,0))))</f>
        <v>56.250566037735851</v>
      </c>
      <c r="X177" s="12">
        <f>IF(Control!$C$16="None",Parameters!$C$29,IF(Control!$C$16="Low (100 bar)",'Actual H2'!X177*Parameters!$C$28,IF(Control!$C$16="Medium (350 bar)",'Actual H2'!X177*Parameters!$C$27,IF(Control!$C$16="High (700 bar)",'Actual H2'!X177*Parameters!$C$26,0))))</f>
        <v>56.083018867924523</v>
      </c>
      <c r="Y177" s="12">
        <f>IF(Control!$C$16="None",Parameters!$C$29,IF(Control!$C$16="Low (100 bar)",'Actual H2'!Y177*Parameters!$C$28,IF(Control!$C$16="Medium (350 bar)",'Actual H2'!Y177*Parameters!$C$27,IF(Control!$C$16="High (700 bar)",'Actual H2'!Y177*Parameters!$C$26,0))))</f>
        <v>56.313962264150945</v>
      </c>
      <c r="Z177" s="12">
        <f>IF(Control!$C$16="None",Parameters!$C$29,IF(Control!$C$16="Low (100 bar)",'Actual H2'!Z177*Parameters!$C$28,IF(Control!$C$16="Medium (350 bar)",'Actual H2'!Z177*Parameters!$C$27,IF(Control!$C$16="High (700 bar)",'Actual H2'!Z177*Parameters!$C$26,0))))</f>
        <v>56.323018867924539</v>
      </c>
      <c r="AB177" s="7">
        <f t="shared" si="2"/>
        <v>966.60679245283018</v>
      </c>
    </row>
    <row r="178" spans="2:28" x14ac:dyDescent="0.2">
      <c r="B178" s="6">
        <v>44372</v>
      </c>
      <c r="C178" s="12">
        <f>IF(Control!$C$16="None",Parameters!$C$29,IF(Control!$C$16="Low (100 bar)",'Actual H2'!C178*Parameters!$C$28,IF(Control!$C$16="Medium (350 bar)",'Actual H2'!C178*Parameters!$C$27,IF(Control!$C$16="High (700 bar)",'Actual H2'!C178*Parameters!$C$26,0))))</f>
        <v>56.323018867924539</v>
      </c>
      <c r="D178" s="12">
        <f>IF(Control!$C$16="None",Parameters!$C$29,IF(Control!$C$16="Low (100 bar)",'Actual H2'!D178*Parameters!$C$28,IF(Control!$C$16="Medium (350 bar)",'Actual H2'!D178*Parameters!$C$27,IF(Control!$C$16="High (700 bar)",'Actual H2'!D178*Parameters!$C$26,0))))</f>
        <v>56.603773584905667</v>
      </c>
      <c r="E178" s="12">
        <f>IF(Control!$C$16="None",Parameters!$C$29,IF(Control!$C$16="Low (100 bar)",'Actual H2'!E178*Parameters!$C$28,IF(Control!$C$16="Medium (350 bar)",'Actual H2'!E178*Parameters!$C$27,IF(Control!$C$16="High (700 bar)",'Actual H2'!E178*Parameters!$C$26,0))))</f>
        <v>56.603773584905667</v>
      </c>
      <c r="F178" s="12">
        <f>IF(Control!$C$16="None",Parameters!$C$29,IF(Control!$C$16="Low (100 bar)",'Actual H2'!F178*Parameters!$C$28,IF(Control!$C$16="Medium (350 bar)",'Actual H2'!F178*Parameters!$C$27,IF(Control!$C$16="High (700 bar)",'Actual H2'!F178*Parameters!$C$26,0))))</f>
        <v>56.603773584905667</v>
      </c>
      <c r="G178" s="12">
        <f>IF(Control!$C$16="None",Parameters!$C$29,IF(Control!$C$16="Low (100 bar)",'Actual H2'!G178*Parameters!$C$28,IF(Control!$C$16="Medium (350 bar)",'Actual H2'!G178*Parameters!$C$27,IF(Control!$C$16="High (700 bar)",'Actual H2'!G178*Parameters!$C$26,0))))</f>
        <v>56.603773584905667</v>
      </c>
      <c r="H178" s="12">
        <f>IF(Control!$C$16="None",Parameters!$C$29,IF(Control!$C$16="Low (100 bar)",'Actual H2'!H178*Parameters!$C$28,IF(Control!$C$16="Medium (350 bar)",'Actual H2'!H178*Parameters!$C$27,IF(Control!$C$16="High (700 bar)",'Actual H2'!H178*Parameters!$C$26,0))))</f>
        <v>56.603773584905667</v>
      </c>
      <c r="I178" s="12">
        <f>IF(Control!$C$16="None",Parameters!$C$29,IF(Control!$C$16="Low (100 bar)",'Actual H2'!I178*Parameters!$C$28,IF(Control!$C$16="Medium (350 bar)",'Actual H2'!I178*Parameters!$C$27,IF(Control!$C$16="High (700 bar)",'Actual H2'!I178*Parameters!$C$26,0))))</f>
        <v>56.603773584905667</v>
      </c>
      <c r="J178" s="12">
        <f>IF(Control!$C$16="None",Parameters!$C$29,IF(Control!$C$16="Low (100 bar)",'Actual H2'!J178*Parameters!$C$28,IF(Control!$C$16="Medium (350 bar)",'Actual H2'!J178*Parameters!$C$27,IF(Control!$C$16="High (700 bar)",'Actual H2'!J178*Parameters!$C$26,0))))</f>
        <v>56.603773584905667</v>
      </c>
      <c r="K178" s="12">
        <f>IF(Control!$C$16="None",Parameters!$C$29,IF(Control!$C$16="Low (100 bar)",'Actual H2'!K178*Parameters!$C$28,IF(Control!$C$16="Medium (350 bar)",'Actual H2'!K178*Parameters!$C$27,IF(Control!$C$16="High (700 bar)",'Actual H2'!K178*Parameters!$C$26,0))))</f>
        <v>56.603773584905667</v>
      </c>
      <c r="L178" s="12">
        <f>IF(Control!$C$16="None",Parameters!$C$29,IF(Control!$C$16="Low (100 bar)",'Actual H2'!L178*Parameters!$C$28,IF(Control!$C$16="Medium (350 bar)",'Actual H2'!L178*Parameters!$C$27,IF(Control!$C$16="High (700 bar)",'Actual H2'!L178*Parameters!$C$26,0))))</f>
        <v>56.603773584905667</v>
      </c>
      <c r="M178" s="12">
        <f>IF(Control!$C$16="None",Parameters!$C$29,IF(Control!$C$16="Low (100 bar)",'Actual H2'!M178*Parameters!$C$28,IF(Control!$C$16="Medium (350 bar)",'Actual H2'!M178*Parameters!$C$27,IF(Control!$C$16="High (700 bar)",'Actual H2'!M178*Parameters!$C$26,0))))</f>
        <v>56.603773584905667</v>
      </c>
      <c r="N178" s="12">
        <f>IF(Control!$C$16="None",Parameters!$C$29,IF(Control!$C$16="Low (100 bar)",'Actual H2'!N178*Parameters!$C$28,IF(Control!$C$16="Medium (350 bar)",'Actual H2'!N178*Parameters!$C$27,IF(Control!$C$16="High (700 bar)",'Actual H2'!N178*Parameters!$C$26,0))))</f>
        <v>56.603773584905667</v>
      </c>
      <c r="O178" s="12">
        <f>IF(Control!$C$16="None",Parameters!$C$29,IF(Control!$C$16="Low (100 bar)",'Actual H2'!O178*Parameters!$C$28,IF(Control!$C$16="Medium (350 bar)",'Actual H2'!O178*Parameters!$C$27,IF(Control!$C$16="High (700 bar)",'Actual H2'!O178*Parameters!$C$26,0))))</f>
        <v>56.603773584905667</v>
      </c>
      <c r="P178" s="12">
        <f>IF(Control!$C$16="None",Parameters!$C$29,IF(Control!$C$16="Low (100 bar)",'Actual H2'!P178*Parameters!$C$28,IF(Control!$C$16="Medium (350 bar)",'Actual H2'!P178*Parameters!$C$27,IF(Control!$C$16="High (700 bar)",'Actual H2'!P178*Parameters!$C$26,0))))</f>
        <v>56.323018867924539</v>
      </c>
      <c r="Q178" s="12">
        <f>IF(Control!$C$16="None",Parameters!$C$29,IF(Control!$C$16="Low (100 bar)",'Actual H2'!Q178*Parameters!$C$28,IF(Control!$C$16="Medium (350 bar)",'Actual H2'!Q178*Parameters!$C$27,IF(Control!$C$16="High (700 bar)",'Actual H2'!Q178*Parameters!$C$26,0))))</f>
        <v>56.250566037735851</v>
      </c>
      <c r="R178" s="12">
        <f>IF(Control!$C$16="None",Parameters!$C$29,IF(Control!$C$16="Low (100 bar)",'Actual H2'!R178*Parameters!$C$28,IF(Control!$C$16="Medium (350 bar)",'Actual H2'!R178*Parameters!$C$27,IF(Control!$C$16="High (700 bar)",'Actual H2'!R178*Parameters!$C$26,0))))</f>
        <v>55.218113207547177</v>
      </c>
      <c r="S178" s="12">
        <f>IF(Control!$C$16="None",Parameters!$C$29,IF(Control!$C$16="Low (100 bar)",'Actual H2'!S178*Parameters!$C$28,IF(Control!$C$16="Medium (350 bar)",'Actual H2'!S178*Parameters!$C$27,IF(Control!$C$16="High (700 bar)",'Actual H2'!S178*Parameters!$C$26,0))))</f>
        <v>55.20905660377359</v>
      </c>
      <c r="T178" s="12">
        <f>IF(Control!$C$16="None",Parameters!$C$29,IF(Control!$C$16="Low (100 bar)",'Actual H2'!T178*Parameters!$C$28,IF(Control!$C$16="Medium (350 bar)",'Actual H2'!T178*Parameters!$C$27,IF(Control!$C$16="High (700 bar)",'Actual H2'!T178*Parameters!$C$26,0))))</f>
        <v>55.145660377358496</v>
      </c>
      <c r="U178" s="12">
        <f>IF(Control!$C$16="None",Parameters!$C$29,IF(Control!$C$16="Low (100 bar)",'Actual H2'!U178*Parameters!$C$28,IF(Control!$C$16="Medium (350 bar)",'Actual H2'!U178*Parameters!$C$27,IF(Control!$C$16="High (700 bar)",'Actual H2'!U178*Parameters!$C$26,0))))</f>
        <v>53.166792452830187</v>
      </c>
      <c r="V178" s="12">
        <f>IF(Control!$C$16="None",Parameters!$C$29,IF(Control!$C$16="Low (100 bar)",'Actual H2'!V178*Parameters!$C$28,IF(Control!$C$16="Medium (350 bar)",'Actual H2'!V178*Parameters!$C$27,IF(Control!$C$16="High (700 bar)",'Actual H2'!V178*Parameters!$C$26,0))))</f>
        <v>50.064905660377356</v>
      </c>
      <c r="W178" s="12">
        <f>IF(Control!$C$16="None",Parameters!$C$29,IF(Control!$C$16="Low (100 bar)",'Actual H2'!W178*Parameters!$C$28,IF(Control!$C$16="Medium (350 bar)",'Actual H2'!W178*Parameters!$C$27,IF(Control!$C$16="High (700 bar)",'Actual H2'!W178*Parameters!$C$26,0))))</f>
        <v>46.247547169811327</v>
      </c>
      <c r="X178" s="12">
        <f>IF(Control!$C$16="None",Parameters!$C$29,IF(Control!$C$16="Low (100 bar)",'Actual H2'!X178*Parameters!$C$28,IF(Control!$C$16="Medium (350 bar)",'Actual H2'!X178*Parameters!$C$27,IF(Control!$C$16="High (700 bar)",'Actual H2'!X178*Parameters!$C$26,0))))</f>
        <v>45.518490566037741</v>
      </c>
      <c r="Y178" s="12">
        <f>IF(Control!$C$16="None",Parameters!$C$29,IF(Control!$C$16="Low (100 bar)",'Actual H2'!Y178*Parameters!$C$28,IF(Control!$C$16="Medium (350 bar)",'Actual H2'!Y178*Parameters!$C$27,IF(Control!$C$16="High (700 bar)",'Actual H2'!Y178*Parameters!$C$26,0))))</f>
        <v>40.809056603773584</v>
      </c>
      <c r="Z178" s="12">
        <f>IF(Control!$C$16="None",Parameters!$C$29,IF(Control!$C$16="Low (100 bar)",'Actual H2'!Z178*Parameters!$C$28,IF(Control!$C$16="Medium (350 bar)",'Actual H2'!Z178*Parameters!$C$27,IF(Control!$C$16="High (700 bar)",'Actual H2'!Z178*Parameters!$C$26,0))))</f>
        <v>35.139622641509433</v>
      </c>
      <c r="AB178" s="7">
        <f t="shared" si="2"/>
        <v>1284.6611320754719</v>
      </c>
    </row>
    <row r="179" spans="2:28" x14ac:dyDescent="0.2">
      <c r="B179" s="6">
        <v>44373</v>
      </c>
      <c r="C179" s="12">
        <f>IF(Control!$C$16="None",Parameters!$C$29,IF(Control!$C$16="Low (100 bar)",'Actual H2'!C179*Parameters!$C$28,IF(Control!$C$16="Medium (350 bar)",'Actual H2'!C179*Parameters!$C$27,IF(Control!$C$16="High (700 bar)",'Actual H2'!C179*Parameters!$C$26,0))))</f>
        <v>30.357735849056599</v>
      </c>
      <c r="D179" s="12">
        <f>IF(Control!$C$16="None",Parameters!$C$29,IF(Control!$C$16="Low (100 bar)",'Actual H2'!D179*Parameters!$C$28,IF(Control!$C$16="Medium (350 bar)",'Actual H2'!D179*Parameters!$C$27,IF(Control!$C$16="High (700 bar)",'Actual H2'!D179*Parameters!$C$26,0))))</f>
        <v>28.156981132075465</v>
      </c>
      <c r="E179" s="12">
        <f>IF(Control!$C$16="None",Parameters!$C$29,IF(Control!$C$16="Low (100 bar)",'Actual H2'!E179*Parameters!$C$28,IF(Control!$C$16="Medium (350 bar)",'Actual H2'!E179*Parameters!$C$27,IF(Control!$C$16="High (700 bar)",'Actual H2'!E179*Parameters!$C$26,0))))</f>
        <v>25.720754716981133</v>
      </c>
      <c r="F179" s="12">
        <f>IF(Control!$C$16="None",Parameters!$C$29,IF(Control!$C$16="Low (100 bar)",'Actual H2'!F179*Parameters!$C$28,IF(Control!$C$16="Medium (350 bar)",'Actual H2'!F179*Parameters!$C$27,IF(Control!$C$16="High (700 bar)",'Actual H2'!F179*Parameters!$C$26,0))))</f>
        <v>20.513207547169809</v>
      </c>
      <c r="G179" s="12">
        <f>IF(Control!$C$16="None",Parameters!$C$29,IF(Control!$C$16="Low (100 bar)",'Actual H2'!G179*Parameters!$C$28,IF(Control!$C$16="Medium (350 bar)",'Actual H2'!G179*Parameters!$C$27,IF(Control!$C$16="High (700 bar)",'Actual H2'!G179*Parameters!$C$26,0))))</f>
        <v>12.842264150943397</v>
      </c>
      <c r="H179" s="12">
        <f>IF(Control!$C$16="None",Parameters!$C$29,IF(Control!$C$16="Low (100 bar)",'Actual H2'!H179*Parameters!$C$28,IF(Control!$C$16="Medium (350 bar)",'Actual H2'!H179*Parameters!$C$27,IF(Control!$C$16="High (700 bar)",'Actual H2'!H179*Parameters!$C$26,0))))</f>
        <v>9.4596226415094335</v>
      </c>
      <c r="I179" s="12">
        <f>IF(Control!$C$16="None",Parameters!$C$29,IF(Control!$C$16="Low (100 bar)",'Actual H2'!I179*Parameters!$C$28,IF(Control!$C$16="Medium (350 bar)",'Actual H2'!I179*Parameters!$C$27,IF(Control!$C$16="High (700 bar)",'Actual H2'!I179*Parameters!$C$26,0))))</f>
        <v>6.6339622641509433</v>
      </c>
      <c r="J179" s="12">
        <f>IF(Control!$C$16="None",Parameters!$C$29,IF(Control!$C$16="Low (100 bar)",'Actual H2'!J179*Parameters!$C$28,IF(Control!$C$16="Medium (350 bar)",'Actual H2'!J179*Parameters!$C$27,IF(Control!$C$16="High (700 bar)",'Actual H2'!J179*Parameters!$C$26,0))))</f>
        <v>4.3154716981132077</v>
      </c>
      <c r="K179" s="12">
        <f>IF(Control!$C$16="None",Parameters!$C$29,IF(Control!$C$16="Low (100 bar)",'Actual H2'!K179*Parameters!$C$28,IF(Control!$C$16="Medium (350 bar)",'Actual H2'!K179*Parameters!$C$27,IF(Control!$C$16="High (700 bar)",'Actual H2'!K179*Parameters!$C$26,0))))</f>
        <v>2.757735849056604</v>
      </c>
      <c r="L179" s="12">
        <f>IF(Control!$C$16="None",Parameters!$C$29,IF(Control!$C$16="Low (100 bar)",'Actual H2'!L179*Parameters!$C$28,IF(Control!$C$16="Medium (350 bar)",'Actual H2'!L179*Parameters!$C$27,IF(Control!$C$16="High (700 bar)",'Actual H2'!L179*Parameters!$C$26,0))))</f>
        <v>1.7252830188679242</v>
      </c>
      <c r="M179" s="12">
        <f>IF(Control!$C$16="None",Parameters!$C$29,IF(Control!$C$16="Low (100 bar)",'Actual H2'!M179*Parameters!$C$28,IF(Control!$C$16="Medium (350 bar)",'Actual H2'!M179*Parameters!$C$27,IF(Control!$C$16="High (700 bar)",'Actual H2'!M179*Parameters!$C$26,0))))</f>
        <v>0</v>
      </c>
      <c r="N179" s="12">
        <f>IF(Control!$C$16="None",Parameters!$C$29,IF(Control!$C$16="Low (100 bar)",'Actual H2'!N179*Parameters!$C$28,IF(Control!$C$16="Medium (350 bar)",'Actual H2'!N179*Parameters!$C$27,IF(Control!$C$16="High (700 bar)",'Actual H2'!N179*Parameters!$C$26,0))))</f>
        <v>0</v>
      </c>
      <c r="O179" s="12">
        <f>IF(Control!$C$16="None",Parameters!$C$29,IF(Control!$C$16="Low (100 bar)",'Actual H2'!O179*Parameters!$C$28,IF(Control!$C$16="Medium (350 bar)",'Actual H2'!O179*Parameters!$C$27,IF(Control!$C$16="High (700 bar)",'Actual H2'!O179*Parameters!$C$26,0))))</f>
        <v>0</v>
      </c>
      <c r="P179" s="12">
        <f>IF(Control!$C$16="None",Parameters!$C$29,IF(Control!$C$16="Low (100 bar)",'Actual H2'!P179*Parameters!$C$28,IF(Control!$C$16="Medium (350 bar)",'Actual H2'!P179*Parameters!$C$27,IF(Control!$C$16="High (700 bar)",'Actual H2'!P179*Parameters!$C$26,0))))</f>
        <v>0</v>
      </c>
      <c r="Q179" s="12">
        <f>IF(Control!$C$16="None",Parameters!$C$29,IF(Control!$C$16="Low (100 bar)",'Actual H2'!Q179*Parameters!$C$28,IF(Control!$C$16="Medium (350 bar)",'Actual H2'!Q179*Parameters!$C$27,IF(Control!$C$16="High (700 bar)",'Actual H2'!Q179*Parameters!$C$26,0))))</f>
        <v>0</v>
      </c>
      <c r="R179" s="12">
        <f>IF(Control!$C$16="None",Parameters!$C$29,IF(Control!$C$16="Low (100 bar)",'Actual H2'!R179*Parameters!$C$28,IF(Control!$C$16="Medium (350 bar)",'Actual H2'!R179*Parameters!$C$27,IF(Control!$C$16="High (700 bar)",'Actual H2'!R179*Parameters!$C$26,0))))</f>
        <v>0</v>
      </c>
      <c r="S179" s="12">
        <f>IF(Control!$C$16="None",Parameters!$C$29,IF(Control!$C$16="Low (100 bar)",'Actual H2'!S179*Parameters!$C$28,IF(Control!$C$16="Medium (350 bar)",'Actual H2'!S179*Parameters!$C$27,IF(Control!$C$16="High (700 bar)",'Actual H2'!S179*Parameters!$C$26,0))))</f>
        <v>0</v>
      </c>
      <c r="T179" s="12">
        <f>IF(Control!$C$16="None",Parameters!$C$29,IF(Control!$C$16="Low (100 bar)",'Actual H2'!T179*Parameters!$C$28,IF(Control!$C$16="Medium (350 bar)",'Actual H2'!T179*Parameters!$C$27,IF(Control!$C$16="High (700 bar)",'Actual H2'!T179*Parameters!$C$26,0))))</f>
        <v>0</v>
      </c>
      <c r="U179" s="12">
        <f>IF(Control!$C$16="None",Parameters!$C$29,IF(Control!$C$16="Low (100 bar)",'Actual H2'!U179*Parameters!$C$28,IF(Control!$C$16="Medium (350 bar)",'Actual H2'!U179*Parameters!$C$27,IF(Control!$C$16="High (700 bar)",'Actual H2'!U179*Parameters!$C$26,0))))</f>
        <v>0</v>
      </c>
      <c r="V179" s="12">
        <f>IF(Control!$C$16="None",Parameters!$C$29,IF(Control!$C$16="Low (100 bar)",'Actual H2'!V179*Parameters!$C$28,IF(Control!$C$16="Medium (350 bar)",'Actual H2'!V179*Parameters!$C$27,IF(Control!$C$16="High (700 bar)",'Actual H2'!V179*Parameters!$C$26,0))))</f>
        <v>0.85584905660377353</v>
      </c>
      <c r="W179" s="12">
        <f>IF(Control!$C$16="None",Parameters!$C$29,IF(Control!$C$16="Low (100 bar)",'Actual H2'!W179*Parameters!$C$28,IF(Control!$C$16="Medium (350 bar)",'Actual H2'!W179*Parameters!$C$27,IF(Control!$C$16="High (700 bar)",'Actual H2'!W179*Parameters!$C$26,0))))</f>
        <v>0</v>
      </c>
      <c r="X179" s="12">
        <f>IF(Control!$C$16="None",Parameters!$C$29,IF(Control!$C$16="Low (100 bar)",'Actual H2'!X179*Parameters!$C$28,IF(Control!$C$16="Medium (350 bar)",'Actual H2'!X179*Parameters!$C$27,IF(Control!$C$16="High (700 bar)",'Actual H2'!X179*Parameters!$C$26,0))))</f>
        <v>0</v>
      </c>
      <c r="Y179" s="12">
        <f>IF(Control!$C$16="None",Parameters!$C$29,IF(Control!$C$16="Low (100 bar)",'Actual H2'!Y179*Parameters!$C$28,IF(Control!$C$16="Medium (350 bar)",'Actual H2'!Y179*Parameters!$C$27,IF(Control!$C$16="High (700 bar)",'Actual H2'!Y179*Parameters!$C$26,0))))</f>
        <v>0</v>
      </c>
      <c r="Z179" s="12">
        <f>IF(Control!$C$16="None",Parameters!$C$29,IF(Control!$C$16="Low (100 bar)",'Actual H2'!Z179*Parameters!$C$28,IF(Control!$C$16="Medium (350 bar)",'Actual H2'!Z179*Parameters!$C$27,IF(Control!$C$16="High (700 bar)",'Actual H2'!Z179*Parameters!$C$26,0))))</f>
        <v>0</v>
      </c>
      <c r="AB179" s="7">
        <f t="shared" si="2"/>
        <v>143.3388679245283</v>
      </c>
    </row>
    <row r="180" spans="2:28" x14ac:dyDescent="0.2">
      <c r="B180" s="6">
        <v>44374</v>
      </c>
      <c r="C180" s="12">
        <f>IF(Control!$C$16="None",Parameters!$C$29,IF(Control!$C$16="Low (100 bar)",'Actual H2'!C180*Parameters!$C$28,IF(Control!$C$16="Medium (350 bar)",'Actual H2'!C180*Parameters!$C$27,IF(Control!$C$16="High (700 bar)",'Actual H2'!C180*Parameters!$C$26,0))))</f>
        <v>0</v>
      </c>
      <c r="D180" s="12">
        <f>IF(Control!$C$16="None",Parameters!$C$29,IF(Control!$C$16="Low (100 bar)",'Actual H2'!D180*Parameters!$C$28,IF(Control!$C$16="Medium (350 bar)",'Actual H2'!D180*Parameters!$C$27,IF(Control!$C$16="High (700 bar)",'Actual H2'!D180*Parameters!$C$26,0))))</f>
        <v>0</v>
      </c>
      <c r="E180" s="12">
        <f>IF(Control!$C$16="None",Parameters!$C$29,IF(Control!$C$16="Low (100 bar)",'Actual H2'!E180*Parameters!$C$28,IF(Control!$C$16="Medium (350 bar)",'Actual H2'!E180*Parameters!$C$27,IF(Control!$C$16="High (700 bar)",'Actual H2'!E180*Parameters!$C$26,0))))</f>
        <v>2.0150943396226415</v>
      </c>
      <c r="F180" s="12">
        <f>IF(Control!$C$16="None",Parameters!$C$29,IF(Control!$C$16="Low (100 bar)",'Actual H2'!F180*Parameters!$C$28,IF(Control!$C$16="Medium (350 bar)",'Actual H2'!F180*Parameters!$C$27,IF(Control!$C$16="High (700 bar)",'Actual H2'!F180*Parameters!$C$26,0))))</f>
        <v>3.5003773584905669</v>
      </c>
      <c r="G180" s="12">
        <f>IF(Control!$C$16="None",Parameters!$C$29,IF(Control!$C$16="Low (100 bar)",'Actual H2'!G180*Parameters!$C$28,IF(Control!$C$16="Medium (350 bar)",'Actual H2'!G180*Parameters!$C$27,IF(Control!$C$16="High (700 bar)",'Actual H2'!G180*Parameters!$C$26,0))))</f>
        <v>3.5003773584905669</v>
      </c>
      <c r="H180" s="12">
        <f>IF(Control!$C$16="None",Parameters!$C$29,IF(Control!$C$16="Low (100 bar)",'Actual H2'!H180*Parameters!$C$28,IF(Control!$C$16="Medium (350 bar)",'Actual H2'!H180*Parameters!$C$27,IF(Control!$C$16="High (700 bar)",'Actual H2'!H180*Parameters!$C$26,0))))</f>
        <v>2.3864150943396227</v>
      </c>
      <c r="I180" s="12">
        <f>IF(Control!$C$16="None",Parameters!$C$29,IF(Control!$C$16="Low (100 bar)",'Actual H2'!I180*Parameters!$C$28,IF(Control!$C$16="Medium (350 bar)",'Actual H2'!I180*Parameters!$C$27,IF(Control!$C$16="High (700 bar)",'Actual H2'!I180*Parameters!$C$26,0))))</f>
        <v>2.757735849056604</v>
      </c>
      <c r="J180" s="12">
        <f>IF(Control!$C$16="None",Parameters!$C$29,IF(Control!$C$16="Low (100 bar)",'Actual H2'!J180*Parameters!$C$28,IF(Control!$C$16="Medium (350 bar)",'Actual H2'!J180*Parameters!$C$27,IF(Control!$C$16="High (700 bar)",'Actual H2'!J180*Parameters!$C$26,0))))</f>
        <v>2.757735849056604</v>
      </c>
      <c r="K180" s="12">
        <f>IF(Control!$C$16="None",Parameters!$C$29,IF(Control!$C$16="Low (100 bar)",'Actual H2'!K180*Parameters!$C$28,IF(Control!$C$16="Medium (350 bar)",'Actual H2'!K180*Parameters!$C$27,IF(Control!$C$16="High (700 bar)",'Actual H2'!K180*Parameters!$C$26,0))))</f>
        <v>2.3864150943396227</v>
      </c>
      <c r="L180" s="12">
        <f>IF(Control!$C$16="None",Parameters!$C$29,IF(Control!$C$16="Low (100 bar)",'Actual H2'!L180*Parameters!$C$28,IF(Control!$C$16="Medium (350 bar)",'Actual H2'!L180*Parameters!$C$27,IF(Control!$C$16="High (700 bar)",'Actual H2'!L180*Parameters!$C$26,0))))</f>
        <v>2.0150943396226415</v>
      </c>
      <c r="M180" s="12">
        <f>IF(Control!$C$16="None",Parameters!$C$29,IF(Control!$C$16="Low (100 bar)",'Actual H2'!M180*Parameters!$C$28,IF(Control!$C$16="Medium (350 bar)",'Actual H2'!M180*Parameters!$C$27,IF(Control!$C$16="High (700 bar)",'Actual H2'!M180*Parameters!$C$26,0))))</f>
        <v>1.7252830188679242</v>
      </c>
      <c r="N180" s="12">
        <f>IF(Control!$C$16="None",Parameters!$C$29,IF(Control!$C$16="Low (100 bar)",'Actual H2'!N180*Parameters!$C$28,IF(Control!$C$16="Medium (350 bar)",'Actual H2'!N180*Parameters!$C$27,IF(Control!$C$16="High (700 bar)",'Actual H2'!N180*Parameters!$C$26,0))))</f>
        <v>0.85584905660377353</v>
      </c>
      <c r="O180" s="12">
        <f>IF(Control!$C$16="None",Parameters!$C$29,IF(Control!$C$16="Low (100 bar)",'Actual H2'!O180*Parameters!$C$28,IF(Control!$C$16="Medium (350 bar)",'Actual H2'!O180*Parameters!$C$27,IF(Control!$C$16="High (700 bar)",'Actual H2'!O180*Parameters!$C$26,0))))</f>
        <v>0</v>
      </c>
      <c r="P180" s="12">
        <f>IF(Control!$C$16="None",Parameters!$C$29,IF(Control!$C$16="Low (100 bar)",'Actual H2'!P180*Parameters!$C$28,IF(Control!$C$16="Medium (350 bar)",'Actual H2'!P180*Parameters!$C$27,IF(Control!$C$16="High (700 bar)",'Actual H2'!P180*Parameters!$C$26,0))))</f>
        <v>0</v>
      </c>
      <c r="Q180" s="12">
        <f>IF(Control!$C$16="None",Parameters!$C$29,IF(Control!$C$16="Low (100 bar)",'Actual H2'!Q180*Parameters!$C$28,IF(Control!$C$16="Medium (350 bar)",'Actual H2'!Q180*Parameters!$C$27,IF(Control!$C$16="High (700 bar)",'Actual H2'!Q180*Parameters!$C$26,0))))</f>
        <v>0</v>
      </c>
      <c r="R180" s="12">
        <f>IF(Control!$C$16="None",Parameters!$C$29,IF(Control!$C$16="Low (100 bar)",'Actual H2'!R180*Parameters!$C$28,IF(Control!$C$16="Medium (350 bar)",'Actual H2'!R180*Parameters!$C$27,IF(Control!$C$16="High (700 bar)",'Actual H2'!R180*Parameters!$C$26,0))))</f>
        <v>0</v>
      </c>
      <c r="S180" s="12">
        <f>IF(Control!$C$16="None",Parameters!$C$29,IF(Control!$C$16="Low (100 bar)",'Actual H2'!S180*Parameters!$C$28,IF(Control!$C$16="Medium (350 bar)",'Actual H2'!S180*Parameters!$C$27,IF(Control!$C$16="High (700 bar)",'Actual H2'!S180*Parameters!$C$26,0))))</f>
        <v>0</v>
      </c>
      <c r="T180" s="12">
        <f>IF(Control!$C$16="None",Parameters!$C$29,IF(Control!$C$16="Low (100 bar)",'Actual H2'!T180*Parameters!$C$28,IF(Control!$C$16="Medium (350 bar)",'Actual H2'!T180*Parameters!$C$27,IF(Control!$C$16="High (700 bar)",'Actual H2'!T180*Parameters!$C$26,0))))</f>
        <v>0</v>
      </c>
      <c r="U180" s="12">
        <f>IF(Control!$C$16="None",Parameters!$C$29,IF(Control!$C$16="Low (100 bar)",'Actual H2'!U180*Parameters!$C$28,IF(Control!$C$16="Medium (350 bar)",'Actual H2'!U180*Parameters!$C$27,IF(Control!$C$16="High (700 bar)",'Actual H2'!U180*Parameters!$C$26,0))))</f>
        <v>0</v>
      </c>
      <c r="V180" s="12">
        <f>IF(Control!$C$16="None",Parameters!$C$29,IF(Control!$C$16="Low (100 bar)",'Actual H2'!V180*Parameters!$C$28,IF(Control!$C$16="Medium (350 bar)",'Actual H2'!V180*Parameters!$C$27,IF(Control!$C$16="High (700 bar)",'Actual H2'!V180*Parameters!$C$26,0))))</f>
        <v>0</v>
      </c>
      <c r="W180" s="12">
        <f>IF(Control!$C$16="None",Parameters!$C$29,IF(Control!$C$16="Low (100 bar)",'Actual H2'!W180*Parameters!$C$28,IF(Control!$C$16="Medium (350 bar)",'Actual H2'!W180*Parameters!$C$27,IF(Control!$C$16="High (700 bar)",'Actual H2'!W180*Parameters!$C$26,0))))</f>
        <v>0</v>
      </c>
      <c r="X180" s="12">
        <f>IF(Control!$C$16="None",Parameters!$C$29,IF(Control!$C$16="Low (100 bar)",'Actual H2'!X180*Parameters!$C$28,IF(Control!$C$16="Medium (350 bar)",'Actual H2'!X180*Parameters!$C$27,IF(Control!$C$16="High (700 bar)",'Actual H2'!X180*Parameters!$C$26,0))))</f>
        <v>0</v>
      </c>
      <c r="Y180" s="12">
        <f>IF(Control!$C$16="None",Parameters!$C$29,IF(Control!$C$16="Low (100 bar)",'Actual H2'!Y180*Parameters!$C$28,IF(Control!$C$16="Medium (350 bar)",'Actual H2'!Y180*Parameters!$C$27,IF(Control!$C$16="High (700 bar)",'Actual H2'!Y180*Parameters!$C$26,0))))</f>
        <v>0</v>
      </c>
      <c r="Z180" s="12">
        <f>IF(Control!$C$16="None",Parameters!$C$29,IF(Control!$C$16="Low (100 bar)",'Actual H2'!Z180*Parameters!$C$28,IF(Control!$C$16="Medium (350 bar)",'Actual H2'!Z180*Parameters!$C$27,IF(Control!$C$16="High (700 bar)",'Actual H2'!Z180*Parameters!$C$26,0))))</f>
        <v>0</v>
      </c>
      <c r="AB180" s="7">
        <f t="shared" si="2"/>
        <v>23.900377358490569</v>
      </c>
    </row>
    <row r="181" spans="2:28" x14ac:dyDescent="0.2">
      <c r="B181" s="6">
        <v>44375</v>
      </c>
      <c r="C181" s="12">
        <f>IF(Control!$C$16="None",Parameters!$C$29,IF(Control!$C$16="Low (100 bar)",'Actual H2'!C181*Parameters!$C$28,IF(Control!$C$16="Medium (350 bar)",'Actual H2'!C181*Parameters!$C$27,IF(Control!$C$16="High (700 bar)",'Actual H2'!C181*Parameters!$C$26,0))))</f>
        <v>0</v>
      </c>
      <c r="D181" s="12">
        <f>IF(Control!$C$16="None",Parameters!$C$29,IF(Control!$C$16="Low (100 bar)",'Actual H2'!D181*Parameters!$C$28,IF(Control!$C$16="Medium (350 bar)",'Actual H2'!D181*Parameters!$C$27,IF(Control!$C$16="High (700 bar)",'Actual H2'!D181*Parameters!$C$26,0))))</f>
        <v>0</v>
      </c>
      <c r="E181" s="12">
        <f>IF(Control!$C$16="None",Parameters!$C$29,IF(Control!$C$16="Low (100 bar)",'Actual H2'!E181*Parameters!$C$28,IF(Control!$C$16="Medium (350 bar)",'Actual H2'!E181*Parameters!$C$27,IF(Control!$C$16="High (700 bar)",'Actual H2'!E181*Parameters!$C$26,0))))</f>
        <v>0</v>
      </c>
      <c r="F181" s="12">
        <f>IF(Control!$C$16="None",Parameters!$C$29,IF(Control!$C$16="Low (100 bar)",'Actual H2'!F181*Parameters!$C$28,IF(Control!$C$16="Medium (350 bar)",'Actual H2'!F181*Parameters!$C$27,IF(Control!$C$16="High (700 bar)",'Actual H2'!F181*Parameters!$C$26,0))))</f>
        <v>0.5660377358490567</v>
      </c>
      <c r="G181" s="12">
        <f>IF(Control!$C$16="None",Parameters!$C$29,IF(Control!$C$16="Low (100 bar)",'Actual H2'!G181*Parameters!$C$28,IF(Control!$C$16="Medium (350 bar)",'Actual H2'!G181*Parameters!$C$27,IF(Control!$C$16="High (700 bar)",'Actual H2'!G181*Parameters!$C$26,0))))</f>
        <v>0.5660377358490567</v>
      </c>
      <c r="H181" s="12">
        <f>IF(Control!$C$16="None",Parameters!$C$29,IF(Control!$C$16="Low (100 bar)",'Actual H2'!H181*Parameters!$C$28,IF(Control!$C$16="Medium (350 bar)",'Actual H2'!H181*Parameters!$C$27,IF(Control!$C$16="High (700 bar)",'Actual H2'!H181*Parameters!$C$26,0))))</f>
        <v>0</v>
      </c>
      <c r="I181" s="12">
        <f>IF(Control!$C$16="None",Parameters!$C$29,IF(Control!$C$16="Low (100 bar)",'Actual H2'!I181*Parameters!$C$28,IF(Control!$C$16="Medium (350 bar)",'Actual H2'!I181*Parameters!$C$27,IF(Control!$C$16="High (700 bar)",'Actual H2'!I181*Parameters!$C$26,0))))</f>
        <v>0</v>
      </c>
      <c r="J181" s="12">
        <f>IF(Control!$C$16="None",Parameters!$C$29,IF(Control!$C$16="Low (100 bar)",'Actual H2'!J181*Parameters!$C$28,IF(Control!$C$16="Medium (350 bar)",'Actual H2'!J181*Parameters!$C$27,IF(Control!$C$16="High (700 bar)",'Actual H2'!J181*Parameters!$C$26,0))))</f>
        <v>0</v>
      </c>
      <c r="K181" s="12">
        <f>IF(Control!$C$16="None",Parameters!$C$29,IF(Control!$C$16="Low (100 bar)",'Actual H2'!K181*Parameters!$C$28,IF(Control!$C$16="Medium (350 bar)",'Actual H2'!K181*Parameters!$C$27,IF(Control!$C$16="High (700 bar)",'Actual H2'!K181*Parameters!$C$26,0))))</f>
        <v>0</v>
      </c>
      <c r="L181" s="12">
        <f>IF(Control!$C$16="None",Parameters!$C$29,IF(Control!$C$16="Low (100 bar)",'Actual H2'!L181*Parameters!$C$28,IF(Control!$C$16="Medium (350 bar)",'Actual H2'!L181*Parameters!$C$27,IF(Control!$C$16="High (700 bar)",'Actual H2'!L181*Parameters!$C$26,0))))</f>
        <v>0</v>
      </c>
      <c r="M181" s="12">
        <f>IF(Control!$C$16="None",Parameters!$C$29,IF(Control!$C$16="Low (100 bar)",'Actual H2'!M181*Parameters!$C$28,IF(Control!$C$16="Medium (350 bar)",'Actual H2'!M181*Parameters!$C$27,IF(Control!$C$16="High (700 bar)",'Actual H2'!M181*Parameters!$C$26,0))))</f>
        <v>0</v>
      </c>
      <c r="N181" s="12">
        <f>IF(Control!$C$16="None",Parameters!$C$29,IF(Control!$C$16="Low (100 bar)",'Actual H2'!N181*Parameters!$C$28,IF(Control!$C$16="Medium (350 bar)",'Actual H2'!N181*Parameters!$C$27,IF(Control!$C$16="High (700 bar)",'Actual H2'!N181*Parameters!$C$26,0))))</f>
        <v>0</v>
      </c>
      <c r="O181" s="12">
        <f>IF(Control!$C$16="None",Parameters!$C$29,IF(Control!$C$16="Low (100 bar)",'Actual H2'!O181*Parameters!$C$28,IF(Control!$C$16="Medium (350 bar)",'Actual H2'!O181*Parameters!$C$27,IF(Control!$C$16="High (700 bar)",'Actual H2'!O181*Parameters!$C$26,0))))</f>
        <v>1.4354716981132074</v>
      </c>
      <c r="P181" s="12">
        <f>IF(Control!$C$16="None",Parameters!$C$29,IF(Control!$C$16="Low (100 bar)",'Actual H2'!P181*Parameters!$C$28,IF(Control!$C$16="Medium (350 bar)",'Actual H2'!P181*Parameters!$C$27,IF(Control!$C$16="High (700 bar)",'Actual H2'!P181*Parameters!$C$26,0))))</f>
        <v>3.8716981132075476</v>
      </c>
      <c r="Q181" s="12">
        <f>IF(Control!$C$16="None",Parameters!$C$29,IF(Control!$C$16="Low (100 bar)",'Actual H2'!Q181*Parameters!$C$28,IF(Control!$C$16="Medium (350 bar)",'Actual H2'!Q181*Parameters!$C$27,IF(Control!$C$16="High (700 bar)",'Actual H2'!Q181*Parameters!$C$26,0))))</f>
        <v>5.6467924528301889</v>
      </c>
      <c r="R181" s="12">
        <f>IF(Control!$C$16="None",Parameters!$C$29,IF(Control!$C$16="Low (100 bar)",'Actual H2'!R181*Parameters!$C$28,IF(Control!$C$16="Medium (350 bar)",'Actual H2'!R181*Parameters!$C$27,IF(Control!$C$16="High (700 bar)",'Actual H2'!R181*Parameters!$C$26,0))))</f>
        <v>5.6467924528301889</v>
      </c>
      <c r="S181" s="12">
        <f>IF(Control!$C$16="None",Parameters!$C$29,IF(Control!$C$16="Low (100 bar)",'Actual H2'!S181*Parameters!$C$28,IF(Control!$C$16="Medium (350 bar)",'Actual H2'!S181*Parameters!$C$27,IF(Control!$C$16="High (700 bar)",'Actual H2'!S181*Parameters!$C$26,0))))</f>
        <v>5.6467924528301889</v>
      </c>
      <c r="T181" s="12">
        <f>IF(Control!$C$16="None",Parameters!$C$29,IF(Control!$C$16="Low (100 bar)",'Actual H2'!T181*Parameters!$C$28,IF(Control!$C$16="Medium (350 bar)",'Actual H2'!T181*Parameters!$C$27,IF(Control!$C$16="High (700 bar)",'Actual H2'!T181*Parameters!$C$26,0))))</f>
        <v>6.6339622641509433</v>
      </c>
      <c r="U181" s="12">
        <f>IF(Control!$C$16="None",Parameters!$C$29,IF(Control!$C$16="Low (100 bar)",'Actual H2'!U181*Parameters!$C$28,IF(Control!$C$16="Medium (350 bar)",'Actual H2'!U181*Parameters!$C$27,IF(Control!$C$16="High (700 bar)",'Actual H2'!U181*Parameters!$C$26,0))))</f>
        <v>6.6339622641509433</v>
      </c>
      <c r="V181" s="12">
        <f>IF(Control!$C$16="None",Parameters!$C$29,IF(Control!$C$16="Low (100 bar)",'Actual H2'!V181*Parameters!$C$28,IF(Control!$C$16="Medium (350 bar)",'Actual H2'!V181*Parameters!$C$27,IF(Control!$C$16="High (700 bar)",'Actual H2'!V181*Parameters!$C$26,0))))</f>
        <v>6.6339622641509433</v>
      </c>
      <c r="W181" s="12">
        <f>IF(Control!$C$16="None",Parameters!$C$29,IF(Control!$C$16="Low (100 bar)",'Actual H2'!W181*Parameters!$C$28,IF(Control!$C$16="Medium (350 bar)",'Actual H2'!W181*Parameters!$C$27,IF(Control!$C$16="High (700 bar)",'Actual H2'!W181*Parameters!$C$26,0))))</f>
        <v>6.090566037735849</v>
      </c>
      <c r="X181" s="12">
        <f>IF(Control!$C$16="None",Parameters!$C$29,IF(Control!$C$16="Low (100 bar)",'Actual H2'!X181*Parameters!$C$28,IF(Control!$C$16="Medium (350 bar)",'Actual H2'!X181*Parameters!$C$27,IF(Control!$C$16="High (700 bar)",'Actual H2'!X181*Parameters!$C$26,0))))</f>
        <v>8.8075471698113201</v>
      </c>
      <c r="Y181" s="12">
        <f>IF(Control!$C$16="None",Parameters!$C$29,IF(Control!$C$16="Low (100 bar)",'Actual H2'!Y181*Parameters!$C$28,IF(Control!$C$16="Medium (350 bar)",'Actual H2'!Y181*Parameters!$C$27,IF(Control!$C$16="High (700 bar)",'Actual H2'!Y181*Parameters!$C$26,0))))</f>
        <v>12.842264150943397</v>
      </c>
      <c r="Z181" s="12">
        <f>IF(Control!$C$16="None",Parameters!$C$29,IF(Control!$C$16="Low (100 bar)",'Actual H2'!Z181*Parameters!$C$28,IF(Control!$C$16="Medium (350 bar)",'Actual H2'!Z181*Parameters!$C$27,IF(Control!$C$16="High (700 bar)",'Actual H2'!Z181*Parameters!$C$26,0))))</f>
        <v>13.616603773584908</v>
      </c>
      <c r="AB181" s="7">
        <f t="shared" si="2"/>
        <v>84.638490566037746</v>
      </c>
    </row>
    <row r="182" spans="2:28" x14ac:dyDescent="0.2">
      <c r="B182" s="6">
        <v>44376</v>
      </c>
      <c r="C182" s="12">
        <f>IF(Control!$C$16="None",Parameters!$C$29,IF(Control!$C$16="Low (100 bar)",'Actual H2'!C182*Parameters!$C$28,IF(Control!$C$16="Medium (350 bar)",'Actual H2'!C182*Parameters!$C$27,IF(Control!$C$16="High (700 bar)",'Actual H2'!C182*Parameters!$C$26,0))))</f>
        <v>10.763773584905662</v>
      </c>
      <c r="D182" s="12">
        <f>IF(Control!$C$16="None",Parameters!$C$29,IF(Control!$C$16="Low (100 bar)",'Actual H2'!D182*Parameters!$C$28,IF(Control!$C$16="Medium (350 bar)",'Actual H2'!D182*Parameters!$C$27,IF(Control!$C$16="High (700 bar)",'Actual H2'!D182*Parameters!$C$26,0))))</f>
        <v>9.4596226415094335</v>
      </c>
      <c r="E182" s="12">
        <f>IF(Control!$C$16="None",Parameters!$C$29,IF(Control!$C$16="Low (100 bar)",'Actual H2'!E182*Parameters!$C$28,IF(Control!$C$16="Medium (350 bar)",'Actual H2'!E182*Parameters!$C$27,IF(Control!$C$16="High (700 bar)",'Actual H2'!E182*Parameters!$C$26,0))))</f>
        <v>8.8075471698113201</v>
      </c>
      <c r="F182" s="12">
        <f>IF(Control!$C$16="None",Parameters!$C$29,IF(Control!$C$16="Low (100 bar)",'Actual H2'!F182*Parameters!$C$28,IF(Control!$C$16="Medium (350 bar)",'Actual H2'!F182*Parameters!$C$27,IF(Control!$C$16="High (700 bar)",'Actual H2'!F182*Parameters!$C$26,0))))</f>
        <v>8.2641509433962259</v>
      </c>
      <c r="G182" s="12">
        <f>IF(Control!$C$16="None",Parameters!$C$29,IF(Control!$C$16="Low (100 bar)",'Actual H2'!G182*Parameters!$C$28,IF(Control!$C$16="Medium (350 bar)",'Actual H2'!G182*Parameters!$C$27,IF(Control!$C$16="High (700 bar)",'Actual H2'!G182*Parameters!$C$26,0))))</f>
        <v>5.6467924528301889</v>
      </c>
      <c r="H182" s="12">
        <f>IF(Control!$C$16="None",Parameters!$C$29,IF(Control!$C$16="Low (100 bar)",'Actual H2'!H182*Parameters!$C$28,IF(Control!$C$16="Medium (350 bar)",'Actual H2'!H182*Parameters!$C$27,IF(Control!$C$16="High (700 bar)",'Actual H2'!H182*Parameters!$C$26,0))))</f>
        <v>4.7592452830188678</v>
      </c>
      <c r="I182" s="12">
        <f>IF(Control!$C$16="None",Parameters!$C$29,IF(Control!$C$16="Low (100 bar)",'Actual H2'!I182*Parameters!$C$28,IF(Control!$C$16="Medium (350 bar)",'Actual H2'!I182*Parameters!$C$27,IF(Control!$C$16="High (700 bar)",'Actual H2'!I182*Parameters!$C$26,0))))</f>
        <v>4.3154716981132077</v>
      </c>
      <c r="J182" s="12">
        <f>IF(Control!$C$16="None",Parameters!$C$29,IF(Control!$C$16="Low (100 bar)",'Actual H2'!J182*Parameters!$C$28,IF(Control!$C$16="Medium (350 bar)",'Actual H2'!J182*Parameters!$C$27,IF(Control!$C$16="High (700 bar)",'Actual H2'!J182*Parameters!$C$26,0))))</f>
        <v>3.5003773584905669</v>
      </c>
      <c r="K182" s="12">
        <f>IF(Control!$C$16="None",Parameters!$C$29,IF(Control!$C$16="Low (100 bar)",'Actual H2'!K182*Parameters!$C$28,IF(Control!$C$16="Medium (350 bar)",'Actual H2'!K182*Parameters!$C$27,IF(Control!$C$16="High (700 bar)",'Actual H2'!K182*Parameters!$C$26,0))))</f>
        <v>2.757735849056604</v>
      </c>
      <c r="L182" s="12">
        <f>IF(Control!$C$16="None",Parameters!$C$29,IF(Control!$C$16="Low (100 bar)",'Actual H2'!L182*Parameters!$C$28,IF(Control!$C$16="Medium (350 bar)",'Actual H2'!L182*Parameters!$C$27,IF(Control!$C$16="High (700 bar)",'Actual H2'!L182*Parameters!$C$26,0))))</f>
        <v>1.1456603773584904</v>
      </c>
      <c r="M182" s="12">
        <f>IF(Control!$C$16="None",Parameters!$C$29,IF(Control!$C$16="Low (100 bar)",'Actual H2'!M182*Parameters!$C$28,IF(Control!$C$16="Medium (350 bar)",'Actual H2'!M182*Parameters!$C$27,IF(Control!$C$16="High (700 bar)",'Actual H2'!M182*Parameters!$C$26,0))))</f>
        <v>0</v>
      </c>
      <c r="N182" s="12">
        <f>IF(Control!$C$16="None",Parameters!$C$29,IF(Control!$C$16="Low (100 bar)",'Actual H2'!N182*Parameters!$C$28,IF(Control!$C$16="Medium (350 bar)",'Actual H2'!N182*Parameters!$C$27,IF(Control!$C$16="High (700 bar)",'Actual H2'!N182*Parameters!$C$26,0))))</f>
        <v>0.85584905660377353</v>
      </c>
      <c r="O182" s="12">
        <f>IF(Control!$C$16="None",Parameters!$C$29,IF(Control!$C$16="Low (100 bar)",'Actual H2'!O182*Parameters!$C$28,IF(Control!$C$16="Medium (350 bar)",'Actual H2'!O182*Parameters!$C$27,IF(Control!$C$16="High (700 bar)",'Actual H2'!O182*Parameters!$C$26,0))))</f>
        <v>2.757735849056604</v>
      </c>
      <c r="P182" s="12">
        <f>IF(Control!$C$16="None",Parameters!$C$29,IF(Control!$C$16="Low (100 bar)",'Actual H2'!P182*Parameters!$C$28,IF(Control!$C$16="Medium (350 bar)",'Actual H2'!P182*Parameters!$C$27,IF(Control!$C$16="High (700 bar)",'Actual H2'!P182*Parameters!$C$26,0))))</f>
        <v>3.8716981132075476</v>
      </c>
      <c r="Q182" s="12">
        <f>IF(Control!$C$16="None",Parameters!$C$29,IF(Control!$C$16="Low (100 bar)",'Actual H2'!Q182*Parameters!$C$28,IF(Control!$C$16="Medium (350 bar)",'Actual H2'!Q182*Parameters!$C$27,IF(Control!$C$16="High (700 bar)",'Actual H2'!Q182*Parameters!$C$26,0))))</f>
        <v>4.3154716981132077</v>
      </c>
      <c r="R182" s="12">
        <f>IF(Control!$C$16="None",Parameters!$C$29,IF(Control!$C$16="Low (100 bar)",'Actual H2'!R182*Parameters!$C$28,IF(Control!$C$16="Medium (350 bar)",'Actual H2'!R182*Parameters!$C$27,IF(Control!$C$16="High (700 bar)",'Actual H2'!R182*Parameters!$C$26,0))))</f>
        <v>4.3154716981132077</v>
      </c>
      <c r="S182" s="12">
        <f>IF(Control!$C$16="None",Parameters!$C$29,IF(Control!$C$16="Low (100 bar)",'Actual H2'!S182*Parameters!$C$28,IF(Control!$C$16="Medium (350 bar)",'Actual H2'!S182*Parameters!$C$27,IF(Control!$C$16="High (700 bar)",'Actual H2'!S182*Parameters!$C$26,0))))</f>
        <v>5.2030188679245271</v>
      </c>
      <c r="T182" s="12">
        <f>IF(Control!$C$16="None",Parameters!$C$29,IF(Control!$C$16="Low (100 bar)",'Actual H2'!T182*Parameters!$C$28,IF(Control!$C$16="Medium (350 bar)",'Actual H2'!T182*Parameters!$C$27,IF(Control!$C$16="High (700 bar)",'Actual H2'!T182*Parameters!$C$26,0))))</f>
        <v>6.6339622641509433</v>
      </c>
      <c r="U182" s="12">
        <f>IF(Control!$C$16="None",Parameters!$C$29,IF(Control!$C$16="Low (100 bar)",'Actual H2'!U182*Parameters!$C$28,IF(Control!$C$16="Medium (350 bar)",'Actual H2'!U182*Parameters!$C$27,IF(Control!$C$16="High (700 bar)",'Actual H2'!U182*Parameters!$C$26,0))))</f>
        <v>8.8075471698113201</v>
      </c>
      <c r="V182" s="12">
        <f>IF(Control!$C$16="None",Parameters!$C$29,IF(Control!$C$16="Low (100 bar)",'Actual H2'!V182*Parameters!$C$28,IF(Control!$C$16="Medium (350 bar)",'Actual H2'!V182*Parameters!$C$27,IF(Control!$C$16="High (700 bar)",'Actual H2'!V182*Parameters!$C$26,0))))</f>
        <v>8.8075471698113201</v>
      </c>
      <c r="W182" s="12">
        <f>IF(Control!$C$16="None",Parameters!$C$29,IF(Control!$C$16="Low (100 bar)",'Actual H2'!W182*Parameters!$C$28,IF(Control!$C$16="Medium (350 bar)",'Actual H2'!W182*Parameters!$C$27,IF(Control!$C$16="High (700 bar)",'Actual H2'!W182*Parameters!$C$26,0))))</f>
        <v>9.4596226415094335</v>
      </c>
      <c r="X182" s="12">
        <f>IF(Control!$C$16="None",Parameters!$C$29,IF(Control!$C$16="Low (100 bar)",'Actual H2'!X182*Parameters!$C$28,IF(Control!$C$16="Medium (350 bar)",'Actual H2'!X182*Parameters!$C$27,IF(Control!$C$16="High (700 bar)",'Actual H2'!X182*Parameters!$C$26,0))))</f>
        <v>8.8075471698113201</v>
      </c>
      <c r="Y182" s="12">
        <f>IF(Control!$C$16="None",Parameters!$C$29,IF(Control!$C$16="Low (100 bar)",'Actual H2'!Y182*Parameters!$C$28,IF(Control!$C$16="Medium (350 bar)",'Actual H2'!Y182*Parameters!$C$27,IF(Control!$C$16="High (700 bar)",'Actual H2'!Y182*Parameters!$C$26,0))))</f>
        <v>6.090566037735849</v>
      </c>
      <c r="Z182" s="12">
        <f>IF(Control!$C$16="None",Parameters!$C$29,IF(Control!$C$16="Low (100 bar)",'Actual H2'!Z182*Parameters!$C$28,IF(Control!$C$16="Medium (350 bar)",'Actual H2'!Z182*Parameters!$C$27,IF(Control!$C$16="High (700 bar)",'Actual H2'!Z182*Parameters!$C$26,0))))</f>
        <v>3.5003773584905669</v>
      </c>
      <c r="AB182" s="7">
        <f t="shared" si="2"/>
        <v>132.84679245283019</v>
      </c>
    </row>
    <row r="183" spans="2:28" x14ac:dyDescent="0.2">
      <c r="B183" s="6">
        <v>44377</v>
      </c>
      <c r="C183" s="12">
        <f>IF(Control!$C$16="None",Parameters!$C$29,IF(Control!$C$16="Low (100 bar)",'Actual H2'!C183*Parameters!$C$28,IF(Control!$C$16="Medium (350 bar)",'Actual H2'!C183*Parameters!$C$27,IF(Control!$C$16="High (700 bar)",'Actual H2'!C183*Parameters!$C$26,0))))</f>
        <v>2.0150943396226415</v>
      </c>
      <c r="D183" s="12">
        <f>IF(Control!$C$16="None",Parameters!$C$29,IF(Control!$C$16="Low (100 bar)",'Actual H2'!D183*Parameters!$C$28,IF(Control!$C$16="Medium (350 bar)",'Actual H2'!D183*Parameters!$C$27,IF(Control!$C$16="High (700 bar)",'Actual H2'!D183*Parameters!$C$26,0))))</f>
        <v>1.7252830188679242</v>
      </c>
      <c r="E183" s="12">
        <f>IF(Control!$C$16="None",Parameters!$C$29,IF(Control!$C$16="Low (100 bar)",'Actual H2'!E183*Parameters!$C$28,IF(Control!$C$16="Medium (350 bar)",'Actual H2'!E183*Parameters!$C$27,IF(Control!$C$16="High (700 bar)",'Actual H2'!E183*Parameters!$C$26,0))))</f>
        <v>2.3864150943396227</v>
      </c>
      <c r="F183" s="12">
        <f>IF(Control!$C$16="None",Parameters!$C$29,IF(Control!$C$16="Low (100 bar)",'Actual H2'!F183*Parameters!$C$28,IF(Control!$C$16="Medium (350 bar)",'Actual H2'!F183*Parameters!$C$27,IF(Control!$C$16="High (700 bar)",'Actual H2'!F183*Parameters!$C$26,0))))</f>
        <v>2.757735849056604</v>
      </c>
      <c r="G183" s="12">
        <f>IF(Control!$C$16="None",Parameters!$C$29,IF(Control!$C$16="Low (100 bar)",'Actual H2'!G183*Parameters!$C$28,IF(Control!$C$16="Medium (350 bar)",'Actual H2'!G183*Parameters!$C$27,IF(Control!$C$16="High (700 bar)",'Actual H2'!G183*Parameters!$C$26,0))))</f>
        <v>3.1290566037735852</v>
      </c>
      <c r="H183" s="12">
        <f>IF(Control!$C$16="None",Parameters!$C$29,IF(Control!$C$16="Low (100 bar)",'Actual H2'!H183*Parameters!$C$28,IF(Control!$C$16="Medium (350 bar)",'Actual H2'!H183*Parameters!$C$27,IF(Control!$C$16="High (700 bar)",'Actual H2'!H183*Parameters!$C$26,0))))</f>
        <v>3.5003773584905669</v>
      </c>
      <c r="I183" s="12">
        <f>IF(Control!$C$16="None",Parameters!$C$29,IF(Control!$C$16="Low (100 bar)",'Actual H2'!I183*Parameters!$C$28,IF(Control!$C$16="Medium (350 bar)",'Actual H2'!I183*Parameters!$C$27,IF(Control!$C$16="High (700 bar)",'Actual H2'!I183*Parameters!$C$26,0))))</f>
        <v>3.5003773584905669</v>
      </c>
      <c r="J183" s="12">
        <f>IF(Control!$C$16="None",Parameters!$C$29,IF(Control!$C$16="Low (100 bar)",'Actual H2'!J183*Parameters!$C$28,IF(Control!$C$16="Medium (350 bar)",'Actual H2'!J183*Parameters!$C$27,IF(Control!$C$16="High (700 bar)",'Actual H2'!J183*Parameters!$C$26,0))))</f>
        <v>3.1290566037735852</v>
      </c>
      <c r="K183" s="12">
        <f>IF(Control!$C$16="None",Parameters!$C$29,IF(Control!$C$16="Low (100 bar)",'Actual H2'!K183*Parameters!$C$28,IF(Control!$C$16="Medium (350 bar)",'Actual H2'!K183*Parameters!$C$27,IF(Control!$C$16="High (700 bar)",'Actual H2'!K183*Parameters!$C$26,0))))</f>
        <v>2.3864150943396227</v>
      </c>
      <c r="L183" s="12">
        <f>IF(Control!$C$16="None",Parameters!$C$29,IF(Control!$C$16="Low (100 bar)",'Actual H2'!L183*Parameters!$C$28,IF(Control!$C$16="Medium (350 bar)",'Actual H2'!L183*Parameters!$C$27,IF(Control!$C$16="High (700 bar)",'Actual H2'!L183*Parameters!$C$26,0))))</f>
        <v>2.0150943396226415</v>
      </c>
      <c r="M183" s="12">
        <f>IF(Control!$C$16="None",Parameters!$C$29,IF(Control!$C$16="Low (100 bar)",'Actual H2'!M183*Parameters!$C$28,IF(Control!$C$16="Medium (350 bar)",'Actual H2'!M183*Parameters!$C$27,IF(Control!$C$16="High (700 bar)",'Actual H2'!M183*Parameters!$C$26,0))))</f>
        <v>2.0150943396226415</v>
      </c>
      <c r="N183" s="12">
        <f>IF(Control!$C$16="None",Parameters!$C$29,IF(Control!$C$16="Low (100 bar)",'Actual H2'!N183*Parameters!$C$28,IF(Control!$C$16="Medium (350 bar)",'Actual H2'!N183*Parameters!$C$27,IF(Control!$C$16="High (700 bar)",'Actual H2'!N183*Parameters!$C$26,0))))</f>
        <v>2.3864150943396227</v>
      </c>
      <c r="O183" s="12">
        <f>IF(Control!$C$16="None",Parameters!$C$29,IF(Control!$C$16="Low (100 bar)",'Actual H2'!O183*Parameters!$C$28,IF(Control!$C$16="Medium (350 bar)",'Actual H2'!O183*Parameters!$C$27,IF(Control!$C$16="High (700 bar)",'Actual H2'!O183*Parameters!$C$26,0))))</f>
        <v>2.757735849056604</v>
      </c>
      <c r="P183" s="12">
        <f>IF(Control!$C$16="None",Parameters!$C$29,IF(Control!$C$16="Low (100 bar)",'Actual H2'!P183*Parameters!$C$28,IF(Control!$C$16="Medium (350 bar)",'Actual H2'!P183*Parameters!$C$27,IF(Control!$C$16="High (700 bar)",'Actual H2'!P183*Parameters!$C$26,0))))</f>
        <v>2.757735849056604</v>
      </c>
      <c r="Q183" s="12">
        <f>IF(Control!$C$16="None",Parameters!$C$29,IF(Control!$C$16="Low (100 bar)",'Actual H2'!Q183*Parameters!$C$28,IF(Control!$C$16="Medium (350 bar)",'Actual H2'!Q183*Parameters!$C$27,IF(Control!$C$16="High (700 bar)",'Actual H2'!Q183*Parameters!$C$26,0))))</f>
        <v>2.0150943396226415</v>
      </c>
      <c r="R183" s="12">
        <f>IF(Control!$C$16="None",Parameters!$C$29,IF(Control!$C$16="Low (100 bar)",'Actual H2'!R183*Parameters!$C$28,IF(Control!$C$16="Medium (350 bar)",'Actual H2'!R183*Parameters!$C$27,IF(Control!$C$16="High (700 bar)",'Actual H2'!R183*Parameters!$C$26,0))))</f>
        <v>1.4354716981132074</v>
      </c>
      <c r="S183" s="12">
        <f>IF(Control!$C$16="None",Parameters!$C$29,IF(Control!$C$16="Low (100 bar)",'Actual H2'!S183*Parameters!$C$28,IF(Control!$C$16="Medium (350 bar)",'Actual H2'!S183*Parameters!$C$27,IF(Control!$C$16="High (700 bar)",'Actual H2'!S183*Parameters!$C$26,0))))</f>
        <v>1.1456603773584904</v>
      </c>
      <c r="T183" s="12">
        <f>IF(Control!$C$16="None",Parameters!$C$29,IF(Control!$C$16="Low (100 bar)",'Actual H2'!T183*Parameters!$C$28,IF(Control!$C$16="Medium (350 bar)",'Actual H2'!T183*Parameters!$C$27,IF(Control!$C$16="High (700 bar)",'Actual H2'!T183*Parameters!$C$26,0))))</f>
        <v>0.85584905660377353</v>
      </c>
      <c r="U183" s="12">
        <f>IF(Control!$C$16="None",Parameters!$C$29,IF(Control!$C$16="Low (100 bar)",'Actual H2'!U183*Parameters!$C$28,IF(Control!$C$16="Medium (350 bar)",'Actual H2'!U183*Parameters!$C$27,IF(Control!$C$16="High (700 bar)",'Actual H2'!U183*Parameters!$C$26,0))))</f>
        <v>1.4354716981132074</v>
      </c>
      <c r="V183" s="12">
        <f>IF(Control!$C$16="None",Parameters!$C$29,IF(Control!$C$16="Low (100 bar)",'Actual H2'!V183*Parameters!$C$28,IF(Control!$C$16="Medium (350 bar)",'Actual H2'!V183*Parameters!$C$27,IF(Control!$C$16="High (700 bar)",'Actual H2'!V183*Parameters!$C$26,0))))</f>
        <v>2.3864150943396227</v>
      </c>
      <c r="W183" s="12">
        <f>IF(Control!$C$16="None",Parameters!$C$29,IF(Control!$C$16="Low (100 bar)",'Actual H2'!W183*Parameters!$C$28,IF(Control!$C$16="Medium (350 bar)",'Actual H2'!W183*Parameters!$C$27,IF(Control!$C$16="High (700 bar)",'Actual H2'!W183*Parameters!$C$26,0))))</f>
        <v>3.8716981132075476</v>
      </c>
      <c r="X183" s="12">
        <f>IF(Control!$C$16="None",Parameters!$C$29,IF(Control!$C$16="Low (100 bar)",'Actual H2'!X183*Parameters!$C$28,IF(Control!$C$16="Medium (350 bar)",'Actual H2'!X183*Parameters!$C$27,IF(Control!$C$16="High (700 bar)",'Actual H2'!X183*Parameters!$C$26,0))))</f>
        <v>4.3154716981132077</v>
      </c>
      <c r="Y183" s="12">
        <f>IF(Control!$C$16="None",Parameters!$C$29,IF(Control!$C$16="Low (100 bar)",'Actual H2'!Y183*Parameters!$C$28,IF(Control!$C$16="Medium (350 bar)",'Actual H2'!Y183*Parameters!$C$27,IF(Control!$C$16="High (700 bar)",'Actual H2'!Y183*Parameters!$C$26,0))))</f>
        <v>3.8716981132075476</v>
      </c>
      <c r="Z183" s="12">
        <f>IF(Control!$C$16="None",Parameters!$C$29,IF(Control!$C$16="Low (100 bar)",'Actual H2'!Z183*Parameters!$C$28,IF(Control!$C$16="Medium (350 bar)",'Actual H2'!Z183*Parameters!$C$27,IF(Control!$C$16="High (700 bar)",'Actual H2'!Z183*Parameters!$C$26,0))))</f>
        <v>3.5003773584905669</v>
      </c>
      <c r="AB183" s="7">
        <f t="shared" si="2"/>
        <v>61.295094339622644</v>
      </c>
    </row>
    <row r="184" spans="2:28" x14ac:dyDescent="0.2">
      <c r="B184" s="6">
        <v>44378</v>
      </c>
      <c r="C184" s="12">
        <f>IF(Control!$C$16="None",Parameters!$C$29,IF(Control!$C$16="Low (100 bar)",'Actual H2'!C184*Parameters!$C$28,IF(Control!$C$16="Medium (350 bar)",'Actual H2'!C184*Parameters!$C$27,IF(Control!$C$16="High (700 bar)",'Actual H2'!C184*Parameters!$C$26,0))))</f>
        <v>2.3864150943396227</v>
      </c>
      <c r="D184" s="12">
        <f>IF(Control!$C$16="None",Parameters!$C$29,IF(Control!$C$16="Low (100 bar)",'Actual H2'!D184*Parameters!$C$28,IF(Control!$C$16="Medium (350 bar)",'Actual H2'!D184*Parameters!$C$27,IF(Control!$C$16="High (700 bar)",'Actual H2'!D184*Parameters!$C$26,0))))</f>
        <v>1.4354716981132074</v>
      </c>
      <c r="E184" s="12">
        <f>IF(Control!$C$16="None",Parameters!$C$29,IF(Control!$C$16="Low (100 bar)",'Actual H2'!E184*Parameters!$C$28,IF(Control!$C$16="Medium (350 bar)",'Actual H2'!E184*Parameters!$C$27,IF(Control!$C$16="High (700 bar)",'Actual H2'!E184*Parameters!$C$26,0))))</f>
        <v>0.5660377358490567</v>
      </c>
      <c r="F184" s="12">
        <f>IF(Control!$C$16="None",Parameters!$C$29,IF(Control!$C$16="Low (100 bar)",'Actual H2'!F184*Parameters!$C$28,IF(Control!$C$16="Medium (350 bar)",'Actual H2'!F184*Parameters!$C$27,IF(Control!$C$16="High (700 bar)",'Actual H2'!F184*Parameters!$C$26,0))))</f>
        <v>0</v>
      </c>
      <c r="G184" s="12">
        <f>IF(Control!$C$16="None",Parameters!$C$29,IF(Control!$C$16="Low (100 bar)",'Actual H2'!G184*Parameters!$C$28,IF(Control!$C$16="Medium (350 bar)",'Actual H2'!G184*Parameters!$C$27,IF(Control!$C$16="High (700 bar)",'Actual H2'!G184*Parameters!$C$26,0))))</f>
        <v>0</v>
      </c>
      <c r="H184" s="12">
        <f>IF(Control!$C$16="None",Parameters!$C$29,IF(Control!$C$16="Low (100 bar)",'Actual H2'!H184*Parameters!$C$28,IF(Control!$C$16="Medium (350 bar)",'Actual H2'!H184*Parameters!$C$27,IF(Control!$C$16="High (700 bar)",'Actual H2'!H184*Parameters!$C$26,0))))</f>
        <v>0</v>
      </c>
      <c r="I184" s="12">
        <f>IF(Control!$C$16="None",Parameters!$C$29,IF(Control!$C$16="Low (100 bar)",'Actual H2'!I184*Parameters!$C$28,IF(Control!$C$16="Medium (350 bar)",'Actual H2'!I184*Parameters!$C$27,IF(Control!$C$16="High (700 bar)",'Actual H2'!I184*Parameters!$C$26,0))))</f>
        <v>0</v>
      </c>
      <c r="J184" s="12">
        <f>IF(Control!$C$16="None",Parameters!$C$29,IF(Control!$C$16="Low (100 bar)",'Actual H2'!J184*Parameters!$C$28,IF(Control!$C$16="Medium (350 bar)",'Actual H2'!J184*Parameters!$C$27,IF(Control!$C$16="High (700 bar)",'Actual H2'!J184*Parameters!$C$26,0))))</f>
        <v>0</v>
      </c>
      <c r="K184" s="12">
        <f>IF(Control!$C$16="None",Parameters!$C$29,IF(Control!$C$16="Low (100 bar)",'Actual H2'!K184*Parameters!$C$28,IF(Control!$C$16="Medium (350 bar)",'Actual H2'!K184*Parameters!$C$27,IF(Control!$C$16="High (700 bar)",'Actual H2'!K184*Parameters!$C$26,0))))</f>
        <v>0.5660377358490567</v>
      </c>
      <c r="L184" s="12">
        <f>IF(Control!$C$16="None",Parameters!$C$29,IF(Control!$C$16="Low (100 bar)",'Actual H2'!L184*Parameters!$C$28,IF(Control!$C$16="Medium (350 bar)",'Actual H2'!L184*Parameters!$C$27,IF(Control!$C$16="High (700 bar)",'Actual H2'!L184*Parameters!$C$26,0))))</f>
        <v>1.4354716981132074</v>
      </c>
      <c r="M184" s="12">
        <f>IF(Control!$C$16="None",Parameters!$C$29,IF(Control!$C$16="Low (100 bar)",'Actual H2'!M184*Parameters!$C$28,IF(Control!$C$16="Medium (350 bar)",'Actual H2'!M184*Parameters!$C$27,IF(Control!$C$16="High (700 bar)",'Actual H2'!M184*Parameters!$C$26,0))))</f>
        <v>2.3864150943396227</v>
      </c>
      <c r="N184" s="12">
        <f>IF(Control!$C$16="None",Parameters!$C$29,IF(Control!$C$16="Low (100 bar)",'Actual H2'!N184*Parameters!$C$28,IF(Control!$C$16="Medium (350 bar)",'Actual H2'!N184*Parameters!$C$27,IF(Control!$C$16="High (700 bar)",'Actual H2'!N184*Parameters!$C$26,0))))</f>
        <v>3.5003773584905669</v>
      </c>
      <c r="O184" s="12">
        <f>IF(Control!$C$16="None",Parameters!$C$29,IF(Control!$C$16="Low (100 bar)",'Actual H2'!O184*Parameters!$C$28,IF(Control!$C$16="Medium (350 bar)",'Actual H2'!O184*Parameters!$C$27,IF(Control!$C$16="High (700 bar)",'Actual H2'!O184*Parameters!$C$26,0))))</f>
        <v>3.8716981132075476</v>
      </c>
      <c r="P184" s="12">
        <f>IF(Control!$C$16="None",Parameters!$C$29,IF(Control!$C$16="Low (100 bar)",'Actual H2'!P184*Parameters!$C$28,IF(Control!$C$16="Medium (350 bar)",'Actual H2'!P184*Parameters!$C$27,IF(Control!$C$16="High (700 bar)",'Actual H2'!P184*Parameters!$C$26,0))))</f>
        <v>4.3154716981132077</v>
      </c>
      <c r="Q184" s="12">
        <f>IF(Control!$C$16="None",Parameters!$C$29,IF(Control!$C$16="Low (100 bar)",'Actual H2'!Q184*Parameters!$C$28,IF(Control!$C$16="Medium (350 bar)",'Actual H2'!Q184*Parameters!$C$27,IF(Control!$C$16="High (700 bar)",'Actual H2'!Q184*Parameters!$C$26,0))))</f>
        <v>4.7592452830188678</v>
      </c>
      <c r="R184" s="12">
        <f>IF(Control!$C$16="None",Parameters!$C$29,IF(Control!$C$16="Low (100 bar)",'Actual H2'!R184*Parameters!$C$28,IF(Control!$C$16="Medium (350 bar)",'Actual H2'!R184*Parameters!$C$27,IF(Control!$C$16="High (700 bar)",'Actual H2'!R184*Parameters!$C$26,0))))</f>
        <v>4.7592452830188678</v>
      </c>
      <c r="S184" s="12">
        <f>IF(Control!$C$16="None",Parameters!$C$29,IF(Control!$C$16="Low (100 bar)",'Actual H2'!S184*Parameters!$C$28,IF(Control!$C$16="Medium (350 bar)",'Actual H2'!S184*Parameters!$C$27,IF(Control!$C$16="High (700 bar)",'Actual H2'!S184*Parameters!$C$26,0))))</f>
        <v>4.7592452830188678</v>
      </c>
      <c r="T184" s="12">
        <f>IF(Control!$C$16="None",Parameters!$C$29,IF(Control!$C$16="Low (100 bar)",'Actual H2'!T184*Parameters!$C$28,IF(Control!$C$16="Medium (350 bar)",'Actual H2'!T184*Parameters!$C$27,IF(Control!$C$16="High (700 bar)",'Actual H2'!T184*Parameters!$C$26,0))))</f>
        <v>5.6467924528301889</v>
      </c>
      <c r="U184" s="12">
        <f>IF(Control!$C$16="None",Parameters!$C$29,IF(Control!$C$16="Low (100 bar)",'Actual H2'!U184*Parameters!$C$28,IF(Control!$C$16="Medium (350 bar)",'Actual H2'!U184*Parameters!$C$27,IF(Control!$C$16="High (700 bar)",'Actual H2'!U184*Parameters!$C$26,0))))</f>
        <v>6.6339622641509433</v>
      </c>
      <c r="V184" s="12">
        <f>IF(Control!$C$16="None",Parameters!$C$29,IF(Control!$C$16="Low (100 bar)",'Actual H2'!V184*Parameters!$C$28,IF(Control!$C$16="Medium (350 bar)",'Actual H2'!V184*Parameters!$C$27,IF(Control!$C$16="High (700 bar)",'Actual H2'!V184*Parameters!$C$26,0))))</f>
        <v>6.090566037735849</v>
      </c>
      <c r="W184" s="12">
        <f>IF(Control!$C$16="None",Parameters!$C$29,IF(Control!$C$16="Low (100 bar)",'Actual H2'!W184*Parameters!$C$28,IF(Control!$C$16="Medium (350 bar)",'Actual H2'!W184*Parameters!$C$27,IF(Control!$C$16="High (700 bar)",'Actual H2'!W184*Parameters!$C$26,0))))</f>
        <v>5.2030188679245271</v>
      </c>
      <c r="X184" s="12">
        <f>IF(Control!$C$16="None",Parameters!$C$29,IF(Control!$C$16="Low (100 bar)",'Actual H2'!X184*Parameters!$C$28,IF(Control!$C$16="Medium (350 bar)",'Actual H2'!X184*Parameters!$C$27,IF(Control!$C$16="High (700 bar)",'Actual H2'!X184*Parameters!$C$26,0))))</f>
        <v>3.5003773584905669</v>
      </c>
      <c r="Y184" s="12">
        <f>IF(Control!$C$16="None",Parameters!$C$29,IF(Control!$C$16="Low (100 bar)",'Actual H2'!Y184*Parameters!$C$28,IF(Control!$C$16="Medium (350 bar)",'Actual H2'!Y184*Parameters!$C$27,IF(Control!$C$16="High (700 bar)",'Actual H2'!Y184*Parameters!$C$26,0))))</f>
        <v>1.4354716981132074</v>
      </c>
      <c r="Z184" s="12">
        <f>IF(Control!$C$16="None",Parameters!$C$29,IF(Control!$C$16="Low (100 bar)",'Actual H2'!Z184*Parameters!$C$28,IF(Control!$C$16="Medium (350 bar)",'Actual H2'!Z184*Parameters!$C$27,IF(Control!$C$16="High (700 bar)",'Actual H2'!Z184*Parameters!$C$26,0))))</f>
        <v>0</v>
      </c>
      <c r="AB184" s="7">
        <f t="shared" si="2"/>
        <v>63.251320754716978</v>
      </c>
    </row>
    <row r="185" spans="2:28" x14ac:dyDescent="0.2">
      <c r="B185" s="6">
        <v>44379</v>
      </c>
      <c r="C185" s="12">
        <f>IF(Control!$C$16="None",Parameters!$C$29,IF(Control!$C$16="Low (100 bar)",'Actual H2'!C185*Parameters!$C$28,IF(Control!$C$16="Medium (350 bar)",'Actual H2'!C185*Parameters!$C$27,IF(Control!$C$16="High (700 bar)",'Actual H2'!C185*Parameters!$C$26,0))))</f>
        <v>0</v>
      </c>
      <c r="D185" s="12">
        <f>IF(Control!$C$16="None",Parameters!$C$29,IF(Control!$C$16="Low (100 bar)",'Actual H2'!D185*Parameters!$C$28,IF(Control!$C$16="Medium (350 bar)",'Actual H2'!D185*Parameters!$C$27,IF(Control!$C$16="High (700 bar)",'Actual H2'!D185*Parameters!$C$26,0))))</f>
        <v>0</v>
      </c>
      <c r="E185" s="12">
        <f>IF(Control!$C$16="None",Parameters!$C$29,IF(Control!$C$16="Low (100 bar)",'Actual H2'!E185*Parameters!$C$28,IF(Control!$C$16="Medium (350 bar)",'Actual H2'!E185*Parameters!$C$27,IF(Control!$C$16="High (700 bar)",'Actual H2'!E185*Parameters!$C$26,0))))</f>
        <v>0</v>
      </c>
      <c r="F185" s="12">
        <f>IF(Control!$C$16="None",Parameters!$C$29,IF(Control!$C$16="Low (100 bar)",'Actual H2'!F185*Parameters!$C$28,IF(Control!$C$16="Medium (350 bar)",'Actual H2'!F185*Parameters!$C$27,IF(Control!$C$16="High (700 bar)",'Actual H2'!F185*Parameters!$C$26,0))))</f>
        <v>0</v>
      </c>
      <c r="G185" s="12">
        <f>IF(Control!$C$16="None",Parameters!$C$29,IF(Control!$C$16="Low (100 bar)",'Actual H2'!G185*Parameters!$C$28,IF(Control!$C$16="Medium (350 bar)",'Actual H2'!G185*Parameters!$C$27,IF(Control!$C$16="High (700 bar)",'Actual H2'!G185*Parameters!$C$26,0))))</f>
        <v>0</v>
      </c>
      <c r="H185" s="12">
        <f>IF(Control!$C$16="None",Parameters!$C$29,IF(Control!$C$16="Low (100 bar)",'Actual H2'!H185*Parameters!$C$28,IF(Control!$C$16="Medium (350 bar)",'Actual H2'!H185*Parameters!$C$27,IF(Control!$C$16="High (700 bar)",'Actual H2'!H185*Parameters!$C$26,0))))</f>
        <v>0</v>
      </c>
      <c r="I185" s="12">
        <f>IF(Control!$C$16="None",Parameters!$C$29,IF(Control!$C$16="Low (100 bar)",'Actual H2'!I185*Parameters!$C$28,IF(Control!$C$16="Medium (350 bar)",'Actual H2'!I185*Parameters!$C$27,IF(Control!$C$16="High (700 bar)",'Actual H2'!I185*Parameters!$C$26,0))))</f>
        <v>0</v>
      </c>
      <c r="J185" s="12">
        <f>IF(Control!$C$16="None",Parameters!$C$29,IF(Control!$C$16="Low (100 bar)",'Actual H2'!J185*Parameters!$C$28,IF(Control!$C$16="Medium (350 bar)",'Actual H2'!J185*Parameters!$C$27,IF(Control!$C$16="High (700 bar)",'Actual H2'!J185*Parameters!$C$26,0))))</f>
        <v>0</v>
      </c>
      <c r="K185" s="12">
        <f>IF(Control!$C$16="None",Parameters!$C$29,IF(Control!$C$16="Low (100 bar)",'Actual H2'!K185*Parameters!$C$28,IF(Control!$C$16="Medium (350 bar)",'Actual H2'!K185*Parameters!$C$27,IF(Control!$C$16="High (700 bar)",'Actual H2'!K185*Parameters!$C$26,0))))</f>
        <v>0</v>
      </c>
      <c r="L185" s="12">
        <f>IF(Control!$C$16="None",Parameters!$C$29,IF(Control!$C$16="Low (100 bar)",'Actual H2'!L185*Parameters!$C$28,IF(Control!$C$16="Medium (350 bar)",'Actual H2'!L185*Parameters!$C$27,IF(Control!$C$16="High (700 bar)",'Actual H2'!L185*Parameters!$C$26,0))))</f>
        <v>0</v>
      </c>
      <c r="M185" s="12">
        <f>IF(Control!$C$16="None",Parameters!$C$29,IF(Control!$C$16="Low (100 bar)",'Actual H2'!M185*Parameters!$C$28,IF(Control!$C$16="Medium (350 bar)",'Actual H2'!M185*Parameters!$C$27,IF(Control!$C$16="High (700 bar)",'Actual H2'!M185*Parameters!$C$26,0))))</f>
        <v>1.7252830188679242</v>
      </c>
      <c r="N185" s="12">
        <f>IF(Control!$C$16="None",Parameters!$C$29,IF(Control!$C$16="Low (100 bar)",'Actual H2'!N185*Parameters!$C$28,IF(Control!$C$16="Medium (350 bar)",'Actual H2'!N185*Parameters!$C$27,IF(Control!$C$16="High (700 bar)",'Actual H2'!N185*Parameters!$C$26,0))))</f>
        <v>2.757735849056604</v>
      </c>
      <c r="O185" s="12">
        <f>IF(Control!$C$16="None",Parameters!$C$29,IF(Control!$C$16="Low (100 bar)",'Actual H2'!O185*Parameters!$C$28,IF(Control!$C$16="Medium (350 bar)",'Actual H2'!O185*Parameters!$C$27,IF(Control!$C$16="High (700 bar)",'Actual H2'!O185*Parameters!$C$26,0))))</f>
        <v>3.5003773584905669</v>
      </c>
      <c r="P185" s="12">
        <f>IF(Control!$C$16="None",Parameters!$C$29,IF(Control!$C$16="Low (100 bar)",'Actual H2'!P185*Parameters!$C$28,IF(Control!$C$16="Medium (350 bar)",'Actual H2'!P185*Parameters!$C$27,IF(Control!$C$16="High (700 bar)",'Actual H2'!P185*Parameters!$C$26,0))))</f>
        <v>4.3154716981132077</v>
      </c>
      <c r="Q185" s="12">
        <f>IF(Control!$C$16="None",Parameters!$C$29,IF(Control!$C$16="Low (100 bar)",'Actual H2'!Q185*Parameters!$C$28,IF(Control!$C$16="Medium (350 bar)",'Actual H2'!Q185*Parameters!$C$27,IF(Control!$C$16="High (700 bar)",'Actual H2'!Q185*Parameters!$C$26,0))))</f>
        <v>4.7592452830188678</v>
      </c>
      <c r="R185" s="12">
        <f>IF(Control!$C$16="None",Parameters!$C$29,IF(Control!$C$16="Low (100 bar)",'Actual H2'!R185*Parameters!$C$28,IF(Control!$C$16="Medium (350 bar)",'Actual H2'!R185*Parameters!$C$27,IF(Control!$C$16="High (700 bar)",'Actual H2'!R185*Parameters!$C$26,0))))</f>
        <v>5.6467924528301889</v>
      </c>
      <c r="S185" s="12">
        <f>IF(Control!$C$16="None",Parameters!$C$29,IF(Control!$C$16="Low (100 bar)",'Actual H2'!S185*Parameters!$C$28,IF(Control!$C$16="Medium (350 bar)",'Actual H2'!S185*Parameters!$C$27,IF(Control!$C$16="High (700 bar)",'Actual H2'!S185*Parameters!$C$26,0))))</f>
        <v>7.7207547169811335</v>
      </c>
      <c r="T185" s="12">
        <f>IF(Control!$C$16="None",Parameters!$C$29,IF(Control!$C$16="Low (100 bar)",'Actual H2'!T185*Parameters!$C$28,IF(Control!$C$16="Medium (350 bar)",'Actual H2'!T185*Parameters!$C$27,IF(Control!$C$16="High (700 bar)",'Actual H2'!T185*Parameters!$C$26,0))))</f>
        <v>9.4596226415094335</v>
      </c>
      <c r="U185" s="12">
        <f>IF(Control!$C$16="None",Parameters!$C$29,IF(Control!$C$16="Low (100 bar)",'Actual H2'!U185*Parameters!$C$28,IF(Control!$C$16="Medium (350 bar)",'Actual H2'!U185*Parameters!$C$27,IF(Control!$C$16="High (700 bar)",'Actual H2'!U185*Parameters!$C$26,0))))</f>
        <v>12.067924528301885</v>
      </c>
      <c r="V185" s="12">
        <f>IF(Control!$C$16="None",Parameters!$C$29,IF(Control!$C$16="Low (100 bar)",'Actual H2'!V185*Parameters!$C$28,IF(Control!$C$16="Medium (350 bar)",'Actual H2'!V185*Parameters!$C$27,IF(Control!$C$16="High (700 bar)",'Actual H2'!V185*Parameters!$C$26,0))))</f>
        <v>12.842264150943397</v>
      </c>
      <c r="W185" s="12">
        <f>IF(Control!$C$16="None",Parameters!$C$29,IF(Control!$C$16="Low (100 bar)",'Actual H2'!W185*Parameters!$C$28,IF(Control!$C$16="Medium (350 bar)",'Actual H2'!W185*Parameters!$C$27,IF(Control!$C$16="High (700 bar)",'Actual H2'!W185*Parameters!$C$26,0))))</f>
        <v>10.111698113207549</v>
      </c>
      <c r="X185" s="12">
        <f>IF(Control!$C$16="None",Parameters!$C$29,IF(Control!$C$16="Low (100 bar)",'Actual H2'!X185*Parameters!$C$28,IF(Control!$C$16="Medium (350 bar)",'Actual H2'!X185*Parameters!$C$27,IF(Control!$C$16="High (700 bar)",'Actual H2'!X185*Parameters!$C$26,0))))</f>
        <v>6.6339622641509433</v>
      </c>
      <c r="Y185" s="12">
        <f>IF(Control!$C$16="None",Parameters!$C$29,IF(Control!$C$16="Low (100 bar)",'Actual H2'!Y185*Parameters!$C$28,IF(Control!$C$16="Medium (350 bar)",'Actual H2'!Y185*Parameters!$C$27,IF(Control!$C$16="High (700 bar)",'Actual H2'!Y185*Parameters!$C$26,0))))</f>
        <v>3.5003773584905669</v>
      </c>
      <c r="Z185" s="12">
        <f>IF(Control!$C$16="None",Parameters!$C$29,IF(Control!$C$16="Low (100 bar)",'Actual H2'!Z185*Parameters!$C$28,IF(Control!$C$16="Medium (350 bar)",'Actual H2'!Z185*Parameters!$C$27,IF(Control!$C$16="High (700 bar)",'Actual H2'!Z185*Parameters!$C$26,0))))</f>
        <v>1.7252830188679242</v>
      </c>
      <c r="AB185" s="7">
        <f t="shared" si="2"/>
        <v>86.766792452830188</v>
      </c>
    </row>
    <row r="186" spans="2:28" x14ac:dyDescent="0.2">
      <c r="B186" s="6">
        <v>44380</v>
      </c>
      <c r="C186" s="12">
        <f>IF(Control!$C$16="None",Parameters!$C$29,IF(Control!$C$16="Low (100 bar)",'Actual H2'!C186*Parameters!$C$28,IF(Control!$C$16="Medium (350 bar)",'Actual H2'!C186*Parameters!$C$27,IF(Control!$C$16="High (700 bar)",'Actual H2'!C186*Parameters!$C$26,0))))</f>
        <v>1.7252830188679242</v>
      </c>
      <c r="D186" s="12">
        <f>IF(Control!$C$16="None",Parameters!$C$29,IF(Control!$C$16="Low (100 bar)",'Actual H2'!D186*Parameters!$C$28,IF(Control!$C$16="Medium (350 bar)",'Actual H2'!D186*Parameters!$C$27,IF(Control!$C$16="High (700 bar)",'Actual H2'!D186*Parameters!$C$26,0))))</f>
        <v>2.757735849056604</v>
      </c>
      <c r="E186" s="12">
        <f>IF(Control!$C$16="None",Parameters!$C$29,IF(Control!$C$16="Low (100 bar)",'Actual H2'!E186*Parameters!$C$28,IF(Control!$C$16="Medium (350 bar)",'Actual H2'!E186*Parameters!$C$27,IF(Control!$C$16="High (700 bar)",'Actual H2'!E186*Parameters!$C$26,0))))</f>
        <v>4.7592452830188678</v>
      </c>
      <c r="F186" s="12">
        <f>IF(Control!$C$16="None",Parameters!$C$29,IF(Control!$C$16="Low (100 bar)",'Actual H2'!F186*Parameters!$C$28,IF(Control!$C$16="Medium (350 bar)",'Actual H2'!F186*Parameters!$C$27,IF(Control!$C$16="High (700 bar)",'Actual H2'!F186*Parameters!$C$26,0))))</f>
        <v>7.1773584905660375</v>
      </c>
      <c r="G186" s="12">
        <f>IF(Control!$C$16="None",Parameters!$C$29,IF(Control!$C$16="Low (100 bar)",'Actual H2'!G186*Parameters!$C$28,IF(Control!$C$16="Medium (350 bar)",'Actual H2'!G186*Parameters!$C$27,IF(Control!$C$16="High (700 bar)",'Actual H2'!G186*Parameters!$C$26,0))))</f>
        <v>9.4596226415094335</v>
      </c>
      <c r="H186" s="12">
        <f>IF(Control!$C$16="None",Parameters!$C$29,IF(Control!$C$16="Low (100 bar)",'Actual H2'!H186*Parameters!$C$28,IF(Control!$C$16="Medium (350 bar)",'Actual H2'!H186*Parameters!$C$27,IF(Control!$C$16="High (700 bar)",'Actual H2'!H186*Parameters!$C$26,0))))</f>
        <v>7.1773584905660375</v>
      </c>
      <c r="I186" s="12">
        <f>IF(Control!$C$16="None",Parameters!$C$29,IF(Control!$C$16="Low (100 bar)",'Actual H2'!I186*Parameters!$C$28,IF(Control!$C$16="Medium (350 bar)",'Actual H2'!I186*Parameters!$C$27,IF(Control!$C$16="High (700 bar)",'Actual H2'!I186*Parameters!$C$26,0))))</f>
        <v>4.3154716981132077</v>
      </c>
      <c r="J186" s="12">
        <f>IF(Control!$C$16="None",Parameters!$C$29,IF(Control!$C$16="Low (100 bar)",'Actual H2'!J186*Parameters!$C$28,IF(Control!$C$16="Medium (350 bar)",'Actual H2'!J186*Parameters!$C$27,IF(Control!$C$16="High (700 bar)",'Actual H2'!J186*Parameters!$C$26,0))))</f>
        <v>4.3154716981132077</v>
      </c>
      <c r="K186" s="12">
        <f>IF(Control!$C$16="None",Parameters!$C$29,IF(Control!$C$16="Low (100 bar)",'Actual H2'!K186*Parameters!$C$28,IF(Control!$C$16="Medium (350 bar)",'Actual H2'!K186*Parameters!$C$27,IF(Control!$C$16="High (700 bar)",'Actual H2'!K186*Parameters!$C$26,0))))</f>
        <v>5.2030188679245271</v>
      </c>
      <c r="L186" s="12">
        <f>IF(Control!$C$16="None",Parameters!$C$29,IF(Control!$C$16="Low (100 bar)",'Actual H2'!L186*Parameters!$C$28,IF(Control!$C$16="Medium (350 bar)",'Actual H2'!L186*Parameters!$C$27,IF(Control!$C$16="High (700 bar)",'Actual H2'!L186*Parameters!$C$26,0))))</f>
        <v>5.2030188679245271</v>
      </c>
      <c r="M186" s="12">
        <f>IF(Control!$C$16="None",Parameters!$C$29,IF(Control!$C$16="Low (100 bar)",'Actual H2'!M186*Parameters!$C$28,IF(Control!$C$16="Medium (350 bar)",'Actual H2'!M186*Parameters!$C$27,IF(Control!$C$16="High (700 bar)",'Actual H2'!M186*Parameters!$C$26,0))))</f>
        <v>6.090566037735849</v>
      </c>
      <c r="N186" s="12">
        <f>IF(Control!$C$16="None",Parameters!$C$29,IF(Control!$C$16="Low (100 bar)",'Actual H2'!N186*Parameters!$C$28,IF(Control!$C$16="Medium (350 bar)",'Actual H2'!N186*Parameters!$C$27,IF(Control!$C$16="High (700 bar)",'Actual H2'!N186*Parameters!$C$26,0))))</f>
        <v>8.2641509433962259</v>
      </c>
      <c r="O186" s="12">
        <f>IF(Control!$C$16="None",Parameters!$C$29,IF(Control!$C$16="Low (100 bar)",'Actual H2'!O186*Parameters!$C$28,IF(Control!$C$16="Medium (350 bar)",'Actual H2'!O186*Parameters!$C$27,IF(Control!$C$16="High (700 bar)",'Actual H2'!O186*Parameters!$C$26,0))))</f>
        <v>11.415849056603774</v>
      </c>
      <c r="P186" s="12">
        <f>IF(Control!$C$16="None",Parameters!$C$29,IF(Control!$C$16="Low (100 bar)",'Actual H2'!P186*Parameters!$C$28,IF(Control!$C$16="Medium (350 bar)",'Actual H2'!P186*Parameters!$C$27,IF(Control!$C$16="High (700 bar)",'Actual H2'!P186*Parameters!$C$26,0))))</f>
        <v>15.939622641509436</v>
      </c>
      <c r="Q186" s="12">
        <f>IF(Control!$C$16="None",Parameters!$C$29,IF(Control!$C$16="Low (100 bar)",'Actual H2'!Q186*Parameters!$C$28,IF(Control!$C$16="Medium (350 bar)",'Actual H2'!Q186*Parameters!$C$27,IF(Control!$C$16="High (700 bar)",'Actual H2'!Q186*Parameters!$C$26,0))))</f>
        <v>20.513207547169809</v>
      </c>
      <c r="R186" s="12">
        <f>IF(Control!$C$16="None",Parameters!$C$29,IF(Control!$C$16="Low (100 bar)",'Actual H2'!R186*Parameters!$C$28,IF(Control!$C$16="Medium (350 bar)",'Actual H2'!R186*Parameters!$C$27,IF(Control!$C$16="High (700 bar)",'Actual H2'!R186*Parameters!$C$26,0))))</f>
        <v>25.168301886792456</v>
      </c>
      <c r="S186" s="12">
        <f>IF(Control!$C$16="None",Parameters!$C$29,IF(Control!$C$16="Low (100 bar)",'Actual H2'!S186*Parameters!$C$28,IF(Control!$C$16="Medium (350 bar)",'Actual H2'!S186*Parameters!$C$27,IF(Control!$C$16="High (700 bar)",'Actual H2'!S186*Parameters!$C$26,0))))</f>
        <v>30.357735849056599</v>
      </c>
      <c r="T186" s="12">
        <f>IF(Control!$C$16="None",Parameters!$C$29,IF(Control!$C$16="Low (100 bar)",'Actual H2'!T186*Parameters!$C$28,IF(Control!$C$16="Medium (350 bar)",'Actual H2'!T186*Parameters!$C$27,IF(Control!$C$16="High (700 bar)",'Actual H2'!T186*Parameters!$C$26,0))))</f>
        <v>37.901886792452828</v>
      </c>
      <c r="U186" s="12">
        <f>IF(Control!$C$16="None",Parameters!$C$29,IF(Control!$C$16="Low (100 bar)",'Actual H2'!U186*Parameters!$C$28,IF(Control!$C$16="Medium (350 bar)",'Actual H2'!U186*Parameters!$C$27,IF(Control!$C$16="High (700 bar)",'Actual H2'!U186*Parameters!$C$26,0))))</f>
        <v>40.102641509433965</v>
      </c>
      <c r="V186" s="12">
        <f>IF(Control!$C$16="None",Parameters!$C$29,IF(Control!$C$16="Low (100 bar)",'Actual H2'!V186*Parameters!$C$28,IF(Control!$C$16="Medium (350 bar)",'Actual H2'!V186*Parameters!$C$27,IF(Control!$C$16="High (700 bar)",'Actual H2'!V186*Parameters!$C$26,0))))</f>
        <v>35.846037735849059</v>
      </c>
      <c r="W186" s="12">
        <f>IF(Control!$C$16="None",Parameters!$C$29,IF(Control!$C$16="Low (100 bar)",'Actual H2'!W186*Parameters!$C$28,IF(Control!$C$16="Medium (350 bar)",'Actual H2'!W186*Parameters!$C$27,IF(Control!$C$16="High (700 bar)",'Actual H2'!W186*Parameters!$C$26,0))))</f>
        <v>39.079245283018864</v>
      </c>
      <c r="X186" s="12">
        <f>IF(Control!$C$16="None",Parameters!$C$29,IF(Control!$C$16="Low (100 bar)",'Actual H2'!X186*Parameters!$C$28,IF(Control!$C$16="Medium (350 bar)",'Actual H2'!X186*Parameters!$C$27,IF(Control!$C$16="High (700 bar)",'Actual H2'!X186*Parameters!$C$26,0))))</f>
        <v>39.079245283018864</v>
      </c>
      <c r="Y186" s="12">
        <f>IF(Control!$C$16="None",Parameters!$C$29,IF(Control!$C$16="Low (100 bar)",'Actual H2'!Y186*Parameters!$C$28,IF(Control!$C$16="Medium (350 bar)",'Actual H2'!Y186*Parameters!$C$27,IF(Control!$C$16="High (700 bar)",'Actual H2'!Y186*Parameters!$C$26,0))))</f>
        <v>39.079245283018864</v>
      </c>
      <c r="Z186" s="12">
        <f>IF(Control!$C$16="None",Parameters!$C$29,IF(Control!$C$16="Low (100 bar)",'Actual H2'!Z186*Parameters!$C$28,IF(Control!$C$16="Medium (350 bar)",'Actual H2'!Z186*Parameters!$C$27,IF(Control!$C$16="High (700 bar)",'Actual H2'!Z186*Parameters!$C$26,0))))</f>
        <v>39.079245283018864</v>
      </c>
      <c r="AB186" s="7">
        <f t="shared" si="2"/>
        <v>440.01056603773577</v>
      </c>
    </row>
    <row r="187" spans="2:28" x14ac:dyDescent="0.2">
      <c r="B187" s="6">
        <v>44381</v>
      </c>
      <c r="C187" s="12">
        <f>IF(Control!$C$16="None",Parameters!$C$29,IF(Control!$C$16="Low (100 bar)",'Actual H2'!C187*Parameters!$C$28,IF(Control!$C$16="Medium (350 bar)",'Actual H2'!C187*Parameters!$C$27,IF(Control!$C$16="High (700 bar)",'Actual H2'!C187*Parameters!$C$26,0))))</f>
        <v>37.901886792452828</v>
      </c>
      <c r="D187" s="12">
        <f>IF(Control!$C$16="None",Parameters!$C$29,IF(Control!$C$16="Low (100 bar)",'Actual H2'!D187*Parameters!$C$28,IF(Control!$C$16="Medium (350 bar)",'Actual H2'!D187*Parameters!$C$27,IF(Control!$C$16="High (700 bar)",'Actual H2'!D187*Parameters!$C$26,0))))</f>
        <v>35.846037735849059</v>
      </c>
      <c r="E187" s="12">
        <f>IF(Control!$C$16="None",Parameters!$C$29,IF(Control!$C$16="Low (100 bar)",'Actual H2'!E187*Parameters!$C$28,IF(Control!$C$16="Medium (350 bar)",'Actual H2'!E187*Parameters!$C$27,IF(Control!$C$16="High (700 bar)",'Actual H2'!E187*Parameters!$C$26,0))))</f>
        <v>37.901886792452828</v>
      </c>
      <c r="F187" s="12">
        <f>IF(Control!$C$16="None",Parameters!$C$29,IF(Control!$C$16="Low (100 bar)",'Actual H2'!F187*Parameters!$C$28,IF(Control!$C$16="Medium (350 bar)",'Actual H2'!F187*Parameters!$C$27,IF(Control!$C$16="High (700 bar)",'Actual H2'!F187*Parameters!$C$26,0))))</f>
        <v>35.846037735849059</v>
      </c>
      <c r="G187" s="12">
        <f>IF(Control!$C$16="None",Parameters!$C$29,IF(Control!$C$16="Low (100 bar)",'Actual H2'!G187*Parameters!$C$28,IF(Control!$C$16="Medium (350 bar)",'Actual H2'!G187*Parameters!$C$27,IF(Control!$C$16="High (700 bar)",'Actual H2'!G187*Parameters!$C$26,0))))</f>
        <v>31.698113207547166</v>
      </c>
      <c r="H187" s="12">
        <f>IF(Control!$C$16="None",Parameters!$C$29,IF(Control!$C$16="Low (100 bar)",'Actual H2'!H187*Parameters!$C$28,IF(Control!$C$16="Medium (350 bar)",'Actual H2'!H187*Parameters!$C$27,IF(Control!$C$16="High (700 bar)",'Actual H2'!H187*Parameters!$C$26,0))))</f>
        <v>26.916226415094343</v>
      </c>
      <c r="I187" s="12">
        <f>IF(Control!$C$16="None",Parameters!$C$29,IF(Control!$C$16="Low (100 bar)",'Actual H2'!I187*Parameters!$C$28,IF(Control!$C$16="Medium (350 bar)",'Actual H2'!I187*Parameters!$C$27,IF(Control!$C$16="High (700 bar)",'Actual H2'!I187*Parameters!$C$26,0))))</f>
        <v>34.116226415094346</v>
      </c>
      <c r="J187" s="12">
        <f>IF(Control!$C$16="None",Parameters!$C$29,IF(Control!$C$16="Low (100 bar)",'Actual H2'!J187*Parameters!$C$28,IF(Control!$C$16="Medium (350 bar)",'Actual H2'!J187*Parameters!$C$27,IF(Control!$C$16="High (700 bar)",'Actual H2'!J187*Parameters!$C$26,0))))</f>
        <v>35.846037735849059</v>
      </c>
      <c r="K187" s="12">
        <f>IF(Control!$C$16="None",Parameters!$C$29,IF(Control!$C$16="Low (100 bar)",'Actual H2'!K187*Parameters!$C$28,IF(Control!$C$16="Medium (350 bar)",'Actual H2'!K187*Parameters!$C$27,IF(Control!$C$16="High (700 bar)",'Actual H2'!K187*Parameters!$C$26,0))))</f>
        <v>35.139622641509433</v>
      </c>
      <c r="L187" s="12">
        <f>IF(Control!$C$16="None",Parameters!$C$29,IF(Control!$C$16="Low (100 bar)",'Actual H2'!L187*Parameters!$C$28,IF(Control!$C$16="Medium (350 bar)",'Actual H2'!L187*Parameters!$C$27,IF(Control!$C$16="High (700 bar)",'Actual H2'!L187*Parameters!$C$26,0))))</f>
        <v>32.938867924528296</v>
      </c>
      <c r="M187" s="12">
        <f>IF(Control!$C$16="None",Parameters!$C$29,IF(Control!$C$16="Low (100 bar)",'Actual H2'!M187*Parameters!$C$28,IF(Control!$C$16="Medium (350 bar)",'Actual H2'!M187*Parameters!$C$27,IF(Control!$C$16="High (700 bar)",'Actual H2'!M187*Parameters!$C$26,0))))</f>
        <v>32.938867924528296</v>
      </c>
      <c r="N187" s="12">
        <f>IF(Control!$C$16="None",Parameters!$C$29,IF(Control!$C$16="Low (100 bar)",'Actual H2'!N187*Parameters!$C$28,IF(Control!$C$16="Medium (350 bar)",'Actual H2'!N187*Parameters!$C$27,IF(Control!$C$16="High (700 bar)",'Actual H2'!N187*Parameters!$C$26,0))))</f>
        <v>37.901886792452828</v>
      </c>
      <c r="O187" s="12">
        <f>IF(Control!$C$16="None",Parameters!$C$29,IF(Control!$C$16="Low (100 bar)",'Actual H2'!O187*Parameters!$C$28,IF(Control!$C$16="Medium (350 bar)",'Actual H2'!O187*Parameters!$C$27,IF(Control!$C$16="High (700 bar)",'Actual H2'!O187*Parameters!$C$26,0))))</f>
        <v>41.261886792452835</v>
      </c>
      <c r="P187" s="12">
        <f>IF(Control!$C$16="None",Parameters!$C$29,IF(Control!$C$16="Low (100 bar)",'Actual H2'!P187*Parameters!$C$28,IF(Control!$C$16="Medium (350 bar)",'Actual H2'!P187*Parameters!$C$27,IF(Control!$C$16="High (700 bar)",'Actual H2'!P187*Parameters!$C$26,0))))</f>
        <v>41.261886792452835</v>
      </c>
      <c r="Q187" s="12">
        <f>IF(Control!$C$16="None",Parameters!$C$29,IF(Control!$C$16="Low (100 bar)",'Actual H2'!Q187*Parameters!$C$28,IF(Control!$C$16="Medium (350 bar)",'Actual H2'!Q187*Parameters!$C$27,IF(Control!$C$16="High (700 bar)",'Actual H2'!Q187*Parameters!$C$26,0))))</f>
        <v>41.261886792452835</v>
      </c>
      <c r="R187" s="12">
        <f>IF(Control!$C$16="None",Parameters!$C$29,IF(Control!$C$16="Low (100 bar)",'Actual H2'!R187*Parameters!$C$28,IF(Control!$C$16="Medium (350 bar)",'Actual H2'!R187*Parameters!$C$27,IF(Control!$C$16="High (700 bar)",'Actual H2'!R187*Parameters!$C$26,0))))</f>
        <v>41.261886792452835</v>
      </c>
      <c r="S187" s="12">
        <f>IF(Control!$C$16="None",Parameters!$C$29,IF(Control!$C$16="Low (100 bar)",'Actual H2'!S187*Parameters!$C$28,IF(Control!$C$16="Medium (350 bar)",'Actual H2'!S187*Parameters!$C$27,IF(Control!$C$16="High (700 bar)",'Actual H2'!S187*Parameters!$C$26,0))))</f>
        <v>41.261886792452835</v>
      </c>
      <c r="T187" s="12">
        <f>IF(Control!$C$16="None",Parameters!$C$29,IF(Control!$C$16="Low (100 bar)",'Actual H2'!T187*Parameters!$C$28,IF(Control!$C$16="Medium (350 bar)",'Actual H2'!T187*Parameters!$C$27,IF(Control!$C$16="High (700 bar)",'Actual H2'!T187*Parameters!$C$26,0))))</f>
        <v>40.809056603773584</v>
      </c>
      <c r="U187" s="12">
        <f>IF(Control!$C$16="None",Parameters!$C$29,IF(Control!$C$16="Low (100 bar)",'Actual H2'!U187*Parameters!$C$28,IF(Control!$C$16="Medium (350 bar)",'Actual H2'!U187*Parameters!$C$27,IF(Control!$C$16="High (700 bar)",'Actual H2'!U187*Parameters!$C$26,0))))</f>
        <v>35.139622641509433</v>
      </c>
      <c r="V187" s="12">
        <f>IF(Control!$C$16="None",Parameters!$C$29,IF(Control!$C$16="Low (100 bar)",'Actual H2'!V187*Parameters!$C$28,IF(Control!$C$16="Medium (350 bar)",'Actual H2'!V187*Parameters!$C$27,IF(Control!$C$16="High (700 bar)",'Actual H2'!V187*Parameters!$C$26,0))))</f>
        <v>26.916226415094343</v>
      </c>
      <c r="W187" s="12">
        <f>IF(Control!$C$16="None",Parameters!$C$29,IF(Control!$C$16="Low (100 bar)",'Actual H2'!W187*Parameters!$C$28,IF(Control!$C$16="Medium (350 bar)",'Actual H2'!W187*Parameters!$C$27,IF(Control!$C$16="High (700 bar)",'Actual H2'!W187*Parameters!$C$26,0))))</f>
        <v>22.75018867924528</v>
      </c>
      <c r="X187" s="12">
        <f>IF(Control!$C$16="None",Parameters!$C$29,IF(Control!$C$16="Low (100 bar)",'Actual H2'!X187*Parameters!$C$28,IF(Control!$C$16="Medium (350 bar)",'Actual H2'!X187*Parameters!$C$27,IF(Control!$C$16="High (700 bar)",'Actual H2'!X187*Parameters!$C$26,0))))</f>
        <v>21.554716981132074</v>
      </c>
      <c r="Y187" s="12">
        <f>IF(Control!$C$16="None",Parameters!$C$29,IF(Control!$C$16="Low (100 bar)",'Actual H2'!Y187*Parameters!$C$28,IF(Control!$C$16="Medium (350 bar)",'Actual H2'!Y187*Parameters!$C$27,IF(Control!$C$16="High (700 bar)",'Actual H2'!Y187*Parameters!$C$26,0))))</f>
        <v>19.598490566037732</v>
      </c>
      <c r="Z187" s="12">
        <f>IF(Control!$C$16="None",Parameters!$C$29,IF(Control!$C$16="Low (100 bar)",'Actual H2'!Z187*Parameters!$C$28,IF(Control!$C$16="Medium (350 bar)",'Actual H2'!Z187*Parameters!$C$27,IF(Control!$C$16="High (700 bar)",'Actual H2'!Z187*Parameters!$C$26,0))))</f>
        <v>18.683773584905659</v>
      </c>
      <c r="AB187" s="7">
        <f t="shared" si="2"/>
        <v>806.75320754716995</v>
      </c>
    </row>
    <row r="188" spans="2:28" x14ac:dyDescent="0.2">
      <c r="B188" s="6">
        <v>44382</v>
      </c>
      <c r="C188" s="12">
        <f>IF(Control!$C$16="None",Parameters!$C$29,IF(Control!$C$16="Low (100 bar)",'Actual H2'!C188*Parameters!$C$28,IF(Control!$C$16="Medium (350 bar)",'Actual H2'!C188*Parameters!$C$27,IF(Control!$C$16="High (700 bar)",'Actual H2'!C188*Parameters!$C$26,0))))</f>
        <v>18.683773584905659</v>
      </c>
      <c r="D188" s="12">
        <f>IF(Control!$C$16="None",Parameters!$C$29,IF(Control!$C$16="Low (100 bar)",'Actual H2'!D188*Parameters!$C$28,IF(Control!$C$16="Medium (350 bar)",'Actual H2'!D188*Parameters!$C$27,IF(Control!$C$16="High (700 bar)",'Actual H2'!D188*Parameters!$C$26,0))))</f>
        <v>17.769056603773585</v>
      </c>
      <c r="E188" s="12">
        <f>IF(Control!$C$16="None",Parameters!$C$29,IF(Control!$C$16="Low (100 bar)",'Actual H2'!E188*Parameters!$C$28,IF(Control!$C$16="Medium (350 bar)",'Actual H2'!E188*Parameters!$C$27,IF(Control!$C$16="High (700 bar)",'Actual H2'!E188*Parameters!$C$26,0))))</f>
        <v>18.683773584905659</v>
      </c>
      <c r="F188" s="12">
        <f>IF(Control!$C$16="None",Parameters!$C$29,IF(Control!$C$16="Low (100 bar)",'Actual H2'!F188*Parameters!$C$28,IF(Control!$C$16="Medium (350 bar)",'Actual H2'!F188*Parameters!$C$27,IF(Control!$C$16="High (700 bar)",'Actual H2'!F188*Parameters!$C$26,0))))</f>
        <v>22.75018867924528</v>
      </c>
      <c r="G188" s="12">
        <f>IF(Control!$C$16="None",Parameters!$C$29,IF(Control!$C$16="Low (100 bar)",'Actual H2'!G188*Parameters!$C$28,IF(Control!$C$16="Medium (350 bar)",'Actual H2'!G188*Parameters!$C$27,IF(Control!$C$16="High (700 bar)",'Actual H2'!G188*Parameters!$C$26,0))))</f>
        <v>25.168301886792456</v>
      </c>
      <c r="H188" s="12">
        <f>IF(Control!$C$16="None",Parameters!$C$29,IF(Control!$C$16="Low (100 bar)",'Actual H2'!H188*Parameters!$C$28,IF(Control!$C$16="Medium (350 bar)",'Actual H2'!H188*Parameters!$C$27,IF(Control!$C$16="High (700 bar)",'Actual H2'!H188*Parameters!$C$26,0))))</f>
        <v>25.168301886792456</v>
      </c>
      <c r="I188" s="12">
        <f>IF(Control!$C$16="None",Parameters!$C$29,IF(Control!$C$16="Low (100 bar)",'Actual H2'!I188*Parameters!$C$28,IF(Control!$C$16="Medium (350 bar)",'Actual H2'!I188*Parameters!$C$27,IF(Control!$C$16="High (700 bar)",'Actual H2'!I188*Parameters!$C$26,0))))</f>
        <v>25.720754716981133</v>
      </c>
      <c r="J188" s="12">
        <f>IF(Control!$C$16="None",Parameters!$C$29,IF(Control!$C$16="Low (100 bar)",'Actual H2'!J188*Parameters!$C$28,IF(Control!$C$16="Medium (350 bar)",'Actual H2'!J188*Parameters!$C$27,IF(Control!$C$16="High (700 bar)",'Actual H2'!J188*Parameters!$C$26,0))))</f>
        <v>32.938867924528296</v>
      </c>
      <c r="K188" s="12">
        <f>IF(Control!$C$16="None",Parameters!$C$29,IF(Control!$C$16="Low (100 bar)",'Actual H2'!K188*Parameters!$C$28,IF(Control!$C$16="Medium (350 bar)",'Actual H2'!K188*Parameters!$C$27,IF(Control!$C$16="High (700 bar)",'Actual H2'!K188*Parameters!$C$26,0))))</f>
        <v>35.846037735849059</v>
      </c>
      <c r="L188" s="12">
        <f>IF(Control!$C$16="None",Parameters!$C$29,IF(Control!$C$16="Low (100 bar)",'Actual H2'!L188*Parameters!$C$28,IF(Control!$C$16="Medium (350 bar)",'Actual H2'!L188*Parameters!$C$27,IF(Control!$C$16="High (700 bar)",'Actual H2'!L188*Parameters!$C$26,0))))</f>
        <v>39.079245283018864</v>
      </c>
      <c r="M188" s="12">
        <f>IF(Control!$C$16="None",Parameters!$C$29,IF(Control!$C$16="Low (100 bar)",'Actual H2'!M188*Parameters!$C$28,IF(Control!$C$16="Medium (350 bar)",'Actual H2'!M188*Parameters!$C$27,IF(Control!$C$16="High (700 bar)",'Actual H2'!M188*Parameters!$C$26,0))))</f>
        <v>40.809056603773584</v>
      </c>
      <c r="N188" s="12">
        <f>IF(Control!$C$16="None",Parameters!$C$29,IF(Control!$C$16="Low (100 bar)",'Actual H2'!N188*Parameters!$C$28,IF(Control!$C$16="Medium (350 bar)",'Actual H2'!N188*Parameters!$C$27,IF(Control!$C$16="High (700 bar)",'Actual H2'!N188*Parameters!$C$26,0))))</f>
        <v>44.812075471698115</v>
      </c>
      <c r="O188" s="12">
        <f>IF(Control!$C$16="None",Parameters!$C$29,IF(Control!$C$16="Low (100 bar)",'Actual H2'!O188*Parameters!$C$28,IF(Control!$C$16="Medium (350 bar)",'Actual H2'!O188*Parameters!$C$27,IF(Control!$C$16="High (700 bar)",'Actual H2'!O188*Parameters!$C$26,0))))</f>
        <v>45.518490566037741</v>
      </c>
      <c r="P188" s="12">
        <f>IF(Control!$C$16="None",Parameters!$C$29,IF(Control!$C$16="Low (100 bar)",'Actual H2'!P188*Parameters!$C$28,IF(Control!$C$16="Medium (350 bar)",'Actual H2'!P188*Parameters!$C$27,IF(Control!$C$16="High (700 bar)",'Actual H2'!P188*Parameters!$C$26,0))))</f>
        <v>45.971320754716984</v>
      </c>
      <c r="Q188" s="12">
        <f>IF(Control!$C$16="None",Parameters!$C$29,IF(Control!$C$16="Low (100 bar)",'Actual H2'!Q188*Parameters!$C$28,IF(Control!$C$16="Medium (350 bar)",'Actual H2'!Q188*Parameters!$C$27,IF(Control!$C$16="High (700 bar)",'Actual H2'!Q188*Parameters!$C$26,0))))</f>
        <v>45.518490566037741</v>
      </c>
      <c r="R188" s="12">
        <f>IF(Control!$C$16="None",Parameters!$C$29,IF(Control!$C$16="Low (100 bar)",'Actual H2'!R188*Parameters!$C$28,IF(Control!$C$16="Medium (350 bar)",'Actual H2'!R188*Parameters!$C$27,IF(Control!$C$16="High (700 bar)",'Actual H2'!R188*Parameters!$C$26,0))))</f>
        <v>45.518490566037741</v>
      </c>
      <c r="S188" s="12">
        <f>IF(Control!$C$16="None",Parameters!$C$29,IF(Control!$C$16="Low (100 bar)",'Actual H2'!S188*Parameters!$C$28,IF(Control!$C$16="Medium (350 bar)",'Actual H2'!S188*Parameters!$C$27,IF(Control!$C$16="High (700 bar)",'Actual H2'!S188*Parameters!$C$26,0))))</f>
        <v>44.812075471698115</v>
      </c>
      <c r="T188" s="12">
        <f>IF(Control!$C$16="None",Parameters!$C$29,IF(Control!$C$16="Low (100 bar)",'Actual H2'!T188*Parameters!$C$28,IF(Control!$C$16="Medium (350 bar)",'Actual H2'!T188*Parameters!$C$27,IF(Control!$C$16="High (700 bar)",'Actual H2'!T188*Parameters!$C$26,0))))</f>
        <v>41.261886792452835</v>
      </c>
      <c r="U188" s="12">
        <f>IF(Control!$C$16="None",Parameters!$C$29,IF(Control!$C$16="Low (100 bar)",'Actual H2'!U188*Parameters!$C$28,IF(Control!$C$16="Medium (350 bar)",'Actual H2'!U188*Parameters!$C$27,IF(Control!$C$16="High (700 bar)",'Actual H2'!U188*Parameters!$C$26,0))))</f>
        <v>35.846037735849059</v>
      </c>
      <c r="V188" s="12">
        <f>IF(Control!$C$16="None",Parameters!$C$29,IF(Control!$C$16="Low (100 bar)",'Actual H2'!V188*Parameters!$C$28,IF(Control!$C$16="Medium (350 bar)",'Actual H2'!V188*Parameters!$C$27,IF(Control!$C$16="High (700 bar)",'Actual H2'!V188*Parameters!$C$26,0))))</f>
        <v>32.938867924528296</v>
      </c>
      <c r="W188" s="12">
        <f>IF(Control!$C$16="None",Parameters!$C$29,IF(Control!$C$16="Low (100 bar)",'Actual H2'!W188*Parameters!$C$28,IF(Control!$C$16="Medium (350 bar)",'Actual H2'!W188*Parameters!$C$27,IF(Control!$C$16="High (700 bar)",'Actual H2'!W188*Parameters!$C$26,0))))</f>
        <v>32.938867924528296</v>
      </c>
      <c r="X188" s="12">
        <f>IF(Control!$C$16="None",Parameters!$C$29,IF(Control!$C$16="Low (100 bar)",'Actual H2'!X188*Parameters!$C$28,IF(Control!$C$16="Medium (350 bar)",'Actual H2'!X188*Parameters!$C$27,IF(Control!$C$16="High (700 bar)",'Actual H2'!X188*Parameters!$C$26,0))))</f>
        <v>29.334339622641508</v>
      </c>
      <c r="Y188" s="12">
        <f>IF(Control!$C$16="None",Parameters!$C$29,IF(Control!$C$16="Low (100 bar)",'Actual H2'!Y188*Parameters!$C$28,IF(Control!$C$16="Medium (350 bar)",'Actual H2'!Y188*Parameters!$C$27,IF(Control!$C$16="High (700 bar)",'Actual H2'!Y188*Parameters!$C$26,0))))</f>
        <v>25.168301886792456</v>
      </c>
      <c r="Z188" s="12">
        <f>IF(Control!$C$16="None",Parameters!$C$29,IF(Control!$C$16="Low (100 bar)",'Actual H2'!Z188*Parameters!$C$28,IF(Control!$C$16="Medium (350 bar)",'Actual H2'!Z188*Parameters!$C$27,IF(Control!$C$16="High (700 bar)",'Actual H2'!Z188*Parameters!$C$26,0))))</f>
        <v>17.769056603773585</v>
      </c>
      <c r="AB188" s="7">
        <f t="shared" si="2"/>
        <v>790.02566037735858</v>
      </c>
    </row>
    <row r="189" spans="2:28" x14ac:dyDescent="0.2">
      <c r="B189" s="6">
        <v>44383</v>
      </c>
      <c r="C189" s="12">
        <f>IF(Control!$C$16="None",Parameters!$C$29,IF(Control!$C$16="Low (100 bar)",'Actual H2'!C189*Parameters!$C$28,IF(Control!$C$16="Medium (350 bar)",'Actual H2'!C189*Parameters!$C$27,IF(Control!$C$16="High (700 bar)",'Actual H2'!C189*Parameters!$C$26,0))))</f>
        <v>12.067924528301885</v>
      </c>
      <c r="D189" s="12">
        <f>IF(Control!$C$16="None",Parameters!$C$29,IF(Control!$C$16="Low (100 bar)",'Actual H2'!D189*Parameters!$C$28,IF(Control!$C$16="Medium (350 bar)",'Actual H2'!D189*Parameters!$C$27,IF(Control!$C$16="High (700 bar)",'Actual H2'!D189*Parameters!$C$26,0))))</f>
        <v>8.2641509433962259</v>
      </c>
      <c r="E189" s="12">
        <f>IF(Control!$C$16="None",Parameters!$C$29,IF(Control!$C$16="Low (100 bar)",'Actual H2'!E189*Parameters!$C$28,IF(Control!$C$16="Medium (350 bar)",'Actual H2'!E189*Parameters!$C$27,IF(Control!$C$16="High (700 bar)",'Actual H2'!E189*Parameters!$C$26,0))))</f>
        <v>6.6339622641509433</v>
      </c>
      <c r="F189" s="12">
        <f>IF(Control!$C$16="None",Parameters!$C$29,IF(Control!$C$16="Low (100 bar)",'Actual H2'!F189*Parameters!$C$28,IF(Control!$C$16="Medium (350 bar)",'Actual H2'!F189*Parameters!$C$27,IF(Control!$C$16="High (700 bar)",'Actual H2'!F189*Parameters!$C$26,0))))</f>
        <v>9.4596226415094335</v>
      </c>
      <c r="G189" s="12">
        <f>IF(Control!$C$16="None",Parameters!$C$29,IF(Control!$C$16="Low (100 bar)",'Actual H2'!G189*Parameters!$C$28,IF(Control!$C$16="Medium (350 bar)",'Actual H2'!G189*Parameters!$C$27,IF(Control!$C$16="High (700 bar)",'Actual H2'!G189*Parameters!$C$26,0))))</f>
        <v>12.067924528301885</v>
      </c>
      <c r="H189" s="12">
        <f>IF(Control!$C$16="None",Parameters!$C$29,IF(Control!$C$16="Low (100 bar)",'Actual H2'!H189*Parameters!$C$28,IF(Control!$C$16="Medium (350 bar)",'Actual H2'!H189*Parameters!$C$27,IF(Control!$C$16="High (700 bar)",'Actual H2'!H189*Parameters!$C$26,0))))</f>
        <v>10.111698113207549</v>
      </c>
      <c r="I189" s="12">
        <f>IF(Control!$C$16="None",Parameters!$C$29,IF(Control!$C$16="Low (100 bar)",'Actual H2'!I189*Parameters!$C$28,IF(Control!$C$16="Medium (350 bar)",'Actual H2'!I189*Parameters!$C$27,IF(Control!$C$16="High (700 bar)",'Actual H2'!I189*Parameters!$C$26,0))))</f>
        <v>6.6339622641509433</v>
      </c>
      <c r="J189" s="12">
        <f>IF(Control!$C$16="None",Parameters!$C$29,IF(Control!$C$16="Low (100 bar)",'Actual H2'!J189*Parameters!$C$28,IF(Control!$C$16="Medium (350 bar)",'Actual H2'!J189*Parameters!$C$27,IF(Control!$C$16="High (700 bar)",'Actual H2'!J189*Parameters!$C$26,0))))</f>
        <v>3.5003773584905669</v>
      </c>
      <c r="K189" s="12">
        <f>IF(Control!$C$16="None",Parameters!$C$29,IF(Control!$C$16="Low (100 bar)",'Actual H2'!K189*Parameters!$C$28,IF(Control!$C$16="Medium (350 bar)",'Actual H2'!K189*Parameters!$C$27,IF(Control!$C$16="High (700 bar)",'Actual H2'!K189*Parameters!$C$26,0))))</f>
        <v>2.0150943396226415</v>
      </c>
      <c r="L189" s="12">
        <f>IF(Control!$C$16="None",Parameters!$C$29,IF(Control!$C$16="Low (100 bar)",'Actual H2'!L189*Parameters!$C$28,IF(Control!$C$16="Medium (350 bar)",'Actual H2'!L189*Parameters!$C$27,IF(Control!$C$16="High (700 bar)",'Actual H2'!L189*Parameters!$C$26,0))))</f>
        <v>2.0150943396226415</v>
      </c>
      <c r="M189" s="12">
        <f>IF(Control!$C$16="None",Parameters!$C$29,IF(Control!$C$16="Low (100 bar)",'Actual H2'!M189*Parameters!$C$28,IF(Control!$C$16="Medium (350 bar)",'Actual H2'!M189*Parameters!$C$27,IF(Control!$C$16="High (700 bar)",'Actual H2'!M189*Parameters!$C$26,0))))</f>
        <v>2.0150943396226415</v>
      </c>
      <c r="N189" s="12">
        <f>IF(Control!$C$16="None",Parameters!$C$29,IF(Control!$C$16="Low (100 bar)",'Actual H2'!N189*Parameters!$C$28,IF(Control!$C$16="Medium (350 bar)",'Actual H2'!N189*Parameters!$C$27,IF(Control!$C$16="High (700 bar)",'Actual H2'!N189*Parameters!$C$26,0))))</f>
        <v>3.5003773584905669</v>
      </c>
      <c r="O189" s="12">
        <f>IF(Control!$C$16="None",Parameters!$C$29,IF(Control!$C$16="Low (100 bar)",'Actual H2'!O189*Parameters!$C$28,IF(Control!$C$16="Medium (350 bar)",'Actual H2'!O189*Parameters!$C$27,IF(Control!$C$16="High (700 bar)",'Actual H2'!O189*Parameters!$C$26,0))))</f>
        <v>6.090566037735849</v>
      </c>
      <c r="P189" s="12">
        <f>IF(Control!$C$16="None",Parameters!$C$29,IF(Control!$C$16="Low (100 bar)",'Actual H2'!P189*Parameters!$C$28,IF(Control!$C$16="Medium (350 bar)",'Actual H2'!P189*Parameters!$C$27,IF(Control!$C$16="High (700 bar)",'Actual H2'!P189*Parameters!$C$26,0))))</f>
        <v>10.763773584905662</v>
      </c>
      <c r="Q189" s="12">
        <f>IF(Control!$C$16="None",Parameters!$C$29,IF(Control!$C$16="Low (100 bar)",'Actual H2'!Q189*Parameters!$C$28,IF(Control!$C$16="Medium (350 bar)",'Actual H2'!Q189*Parameters!$C$27,IF(Control!$C$16="High (700 bar)",'Actual H2'!Q189*Parameters!$C$26,0))))</f>
        <v>16.854339622641511</v>
      </c>
      <c r="R189" s="12">
        <f>IF(Control!$C$16="None",Parameters!$C$29,IF(Control!$C$16="Low (100 bar)",'Actual H2'!R189*Parameters!$C$28,IF(Control!$C$16="Medium (350 bar)",'Actual H2'!R189*Parameters!$C$27,IF(Control!$C$16="High (700 bar)",'Actual H2'!R189*Parameters!$C$26,0))))</f>
        <v>17.769056603773585</v>
      </c>
      <c r="S189" s="12">
        <f>IF(Control!$C$16="None",Parameters!$C$29,IF(Control!$C$16="Low (100 bar)",'Actual H2'!S189*Parameters!$C$28,IF(Control!$C$16="Medium (350 bar)",'Actual H2'!S189*Parameters!$C$27,IF(Control!$C$16="High (700 bar)",'Actual H2'!S189*Parameters!$C$26,0))))</f>
        <v>14.390943396226419</v>
      </c>
      <c r="T189" s="12">
        <f>IF(Control!$C$16="None",Parameters!$C$29,IF(Control!$C$16="Low (100 bar)",'Actual H2'!T189*Parameters!$C$28,IF(Control!$C$16="Medium (350 bar)",'Actual H2'!T189*Parameters!$C$27,IF(Control!$C$16="High (700 bar)",'Actual H2'!T189*Parameters!$C$26,0))))</f>
        <v>9.4596226415094335</v>
      </c>
      <c r="U189" s="12">
        <f>IF(Control!$C$16="None",Parameters!$C$29,IF(Control!$C$16="Low (100 bar)",'Actual H2'!U189*Parameters!$C$28,IF(Control!$C$16="Medium (350 bar)",'Actual H2'!U189*Parameters!$C$27,IF(Control!$C$16="High (700 bar)",'Actual H2'!U189*Parameters!$C$26,0))))</f>
        <v>6.090566037735849</v>
      </c>
      <c r="V189" s="12">
        <f>IF(Control!$C$16="None",Parameters!$C$29,IF(Control!$C$16="Low (100 bar)",'Actual H2'!V189*Parameters!$C$28,IF(Control!$C$16="Medium (350 bar)",'Actual H2'!V189*Parameters!$C$27,IF(Control!$C$16="High (700 bar)",'Actual H2'!V189*Parameters!$C$26,0))))</f>
        <v>7.7207547169811335</v>
      </c>
      <c r="W189" s="12">
        <f>IF(Control!$C$16="None",Parameters!$C$29,IF(Control!$C$16="Low (100 bar)",'Actual H2'!W189*Parameters!$C$28,IF(Control!$C$16="Medium (350 bar)",'Actual H2'!W189*Parameters!$C$27,IF(Control!$C$16="High (700 bar)",'Actual H2'!W189*Parameters!$C$26,0))))</f>
        <v>14.390943396226419</v>
      </c>
      <c r="X189" s="12">
        <f>IF(Control!$C$16="None",Parameters!$C$29,IF(Control!$C$16="Low (100 bar)",'Actual H2'!X189*Parameters!$C$28,IF(Control!$C$16="Medium (350 bar)",'Actual H2'!X189*Parameters!$C$27,IF(Control!$C$16="High (700 bar)",'Actual H2'!X189*Parameters!$C$26,0))))</f>
        <v>25.720754716981133</v>
      </c>
      <c r="Y189" s="12">
        <f>IF(Control!$C$16="None",Parameters!$C$29,IF(Control!$C$16="Low (100 bar)",'Actual H2'!Y189*Parameters!$C$28,IF(Control!$C$16="Medium (350 bar)",'Actual H2'!Y189*Parameters!$C$27,IF(Control!$C$16="High (700 bar)",'Actual H2'!Y189*Parameters!$C$26,0))))</f>
        <v>30.357735849056599</v>
      </c>
      <c r="Z189" s="12">
        <f>IF(Control!$C$16="None",Parameters!$C$29,IF(Control!$C$16="Low (100 bar)",'Actual H2'!Z189*Parameters!$C$28,IF(Control!$C$16="Medium (350 bar)",'Actual H2'!Z189*Parameters!$C$27,IF(Control!$C$16="High (700 bar)",'Actual H2'!Z189*Parameters!$C$26,0))))</f>
        <v>31.698113207547166</v>
      </c>
      <c r="AB189" s="7">
        <f t="shared" si="2"/>
        <v>269.59245283018868</v>
      </c>
    </row>
    <row r="190" spans="2:28" x14ac:dyDescent="0.2">
      <c r="B190" s="6">
        <v>44384</v>
      </c>
      <c r="C190" s="12">
        <f>IF(Control!$C$16="None",Parameters!$C$29,IF(Control!$C$16="Low (100 bar)",'Actual H2'!C190*Parameters!$C$28,IF(Control!$C$16="Medium (350 bar)",'Actual H2'!C190*Parameters!$C$27,IF(Control!$C$16="High (700 bar)",'Actual H2'!C190*Parameters!$C$26,0))))</f>
        <v>35.139622641509433</v>
      </c>
      <c r="D190" s="12">
        <f>IF(Control!$C$16="None",Parameters!$C$29,IF(Control!$C$16="Low (100 bar)",'Actual H2'!D190*Parameters!$C$28,IF(Control!$C$16="Medium (350 bar)",'Actual H2'!D190*Parameters!$C$27,IF(Control!$C$16="High (700 bar)",'Actual H2'!D190*Parameters!$C$26,0))))</f>
        <v>37.901886792452828</v>
      </c>
      <c r="E190" s="12">
        <f>IF(Control!$C$16="None",Parameters!$C$29,IF(Control!$C$16="Low (100 bar)",'Actual H2'!E190*Parameters!$C$28,IF(Control!$C$16="Medium (350 bar)",'Actual H2'!E190*Parameters!$C$27,IF(Control!$C$16="High (700 bar)",'Actual H2'!E190*Parameters!$C$26,0))))</f>
        <v>35.846037735849059</v>
      </c>
      <c r="F190" s="12">
        <f>IF(Control!$C$16="None",Parameters!$C$29,IF(Control!$C$16="Low (100 bar)",'Actual H2'!F190*Parameters!$C$28,IF(Control!$C$16="Medium (350 bar)",'Actual H2'!F190*Parameters!$C$27,IF(Control!$C$16="High (700 bar)",'Actual H2'!F190*Parameters!$C$26,0))))</f>
        <v>39.079245283018864</v>
      </c>
      <c r="G190" s="12">
        <f>IF(Control!$C$16="None",Parameters!$C$29,IF(Control!$C$16="Low (100 bar)",'Actual H2'!G190*Parameters!$C$28,IF(Control!$C$16="Medium (350 bar)",'Actual H2'!G190*Parameters!$C$27,IF(Control!$C$16="High (700 bar)",'Actual H2'!G190*Parameters!$C$26,0))))</f>
        <v>39.079245283018864</v>
      </c>
      <c r="H190" s="12">
        <f>IF(Control!$C$16="None",Parameters!$C$29,IF(Control!$C$16="Low (100 bar)",'Actual H2'!H190*Parameters!$C$28,IF(Control!$C$16="Medium (350 bar)",'Actual H2'!H190*Parameters!$C$27,IF(Control!$C$16="High (700 bar)",'Actual H2'!H190*Parameters!$C$26,0))))</f>
        <v>32.938867924528296</v>
      </c>
      <c r="I190" s="12">
        <f>IF(Control!$C$16="None",Parameters!$C$29,IF(Control!$C$16="Low (100 bar)",'Actual H2'!I190*Parameters!$C$28,IF(Control!$C$16="Medium (350 bar)",'Actual H2'!I190*Parameters!$C$27,IF(Control!$C$16="High (700 bar)",'Actual H2'!I190*Parameters!$C$26,0))))</f>
        <v>39.079245283018864</v>
      </c>
      <c r="J190" s="12">
        <f>IF(Control!$C$16="None",Parameters!$C$29,IF(Control!$C$16="Low (100 bar)",'Actual H2'!J190*Parameters!$C$28,IF(Control!$C$16="Medium (350 bar)",'Actual H2'!J190*Parameters!$C$27,IF(Control!$C$16="High (700 bar)",'Actual H2'!J190*Parameters!$C$26,0))))</f>
        <v>41.261886792452835</v>
      </c>
      <c r="K190" s="12">
        <f>IF(Control!$C$16="None",Parameters!$C$29,IF(Control!$C$16="Low (100 bar)",'Actual H2'!K190*Parameters!$C$28,IF(Control!$C$16="Medium (350 bar)",'Actual H2'!K190*Parameters!$C$27,IF(Control!$C$16="High (700 bar)",'Actual H2'!K190*Parameters!$C$26,0))))</f>
        <v>41.261886792452835</v>
      </c>
      <c r="L190" s="12">
        <f>IF(Control!$C$16="None",Parameters!$C$29,IF(Control!$C$16="Low (100 bar)",'Actual H2'!L190*Parameters!$C$28,IF(Control!$C$16="Medium (350 bar)",'Actual H2'!L190*Parameters!$C$27,IF(Control!$C$16="High (700 bar)",'Actual H2'!L190*Parameters!$C$26,0))))</f>
        <v>40.102641509433965</v>
      </c>
      <c r="M190" s="12">
        <f>IF(Control!$C$16="None",Parameters!$C$29,IF(Control!$C$16="Low (100 bar)",'Actual H2'!M190*Parameters!$C$28,IF(Control!$C$16="Medium (350 bar)",'Actual H2'!M190*Parameters!$C$27,IF(Control!$C$16="High (700 bar)",'Actual H2'!M190*Parameters!$C$26,0))))</f>
        <v>35.846037735849059</v>
      </c>
      <c r="N190" s="12">
        <f>IF(Control!$C$16="None",Parameters!$C$29,IF(Control!$C$16="Low (100 bar)",'Actual H2'!N190*Parameters!$C$28,IF(Control!$C$16="Medium (350 bar)",'Actual H2'!N190*Parameters!$C$27,IF(Control!$C$16="High (700 bar)",'Actual H2'!N190*Parameters!$C$26,0))))</f>
        <v>35.139622641509433</v>
      </c>
      <c r="O190" s="12">
        <f>IF(Control!$C$16="None",Parameters!$C$29,IF(Control!$C$16="Low (100 bar)",'Actual H2'!O190*Parameters!$C$28,IF(Control!$C$16="Medium (350 bar)",'Actual H2'!O190*Parameters!$C$27,IF(Control!$C$16="High (700 bar)",'Actual H2'!O190*Parameters!$C$26,0))))</f>
        <v>34.116226415094346</v>
      </c>
      <c r="P190" s="12">
        <f>IF(Control!$C$16="None",Parameters!$C$29,IF(Control!$C$16="Low (100 bar)",'Actual H2'!P190*Parameters!$C$28,IF(Control!$C$16="Medium (350 bar)",'Actual H2'!P190*Parameters!$C$27,IF(Control!$C$16="High (700 bar)",'Actual H2'!P190*Parameters!$C$26,0))))</f>
        <v>32.938867924528296</v>
      </c>
      <c r="Q190" s="12">
        <f>IF(Control!$C$16="None",Parameters!$C$29,IF(Control!$C$16="Low (100 bar)",'Actual H2'!Q190*Parameters!$C$28,IF(Control!$C$16="Medium (350 bar)",'Actual H2'!Q190*Parameters!$C$27,IF(Control!$C$16="High (700 bar)",'Actual H2'!Q190*Parameters!$C$26,0))))</f>
        <v>34.116226415094346</v>
      </c>
      <c r="R190" s="12">
        <f>IF(Control!$C$16="None",Parameters!$C$29,IF(Control!$C$16="Low (100 bar)",'Actual H2'!R190*Parameters!$C$28,IF(Control!$C$16="Medium (350 bar)",'Actual H2'!R190*Parameters!$C$27,IF(Control!$C$16="High (700 bar)",'Actual H2'!R190*Parameters!$C$26,0))))</f>
        <v>35.139622641509433</v>
      </c>
      <c r="S190" s="12">
        <f>IF(Control!$C$16="None",Parameters!$C$29,IF(Control!$C$16="Low (100 bar)",'Actual H2'!S190*Parameters!$C$28,IF(Control!$C$16="Medium (350 bar)",'Actual H2'!S190*Parameters!$C$27,IF(Control!$C$16="High (700 bar)",'Actual H2'!S190*Parameters!$C$26,0))))</f>
        <v>35.139622641509433</v>
      </c>
      <c r="T190" s="12">
        <f>IF(Control!$C$16="None",Parameters!$C$29,IF(Control!$C$16="Low (100 bar)",'Actual H2'!T190*Parameters!$C$28,IF(Control!$C$16="Medium (350 bar)",'Actual H2'!T190*Parameters!$C$27,IF(Control!$C$16="High (700 bar)",'Actual H2'!T190*Parameters!$C$26,0))))</f>
        <v>34.116226415094346</v>
      </c>
      <c r="U190" s="12">
        <f>IF(Control!$C$16="None",Parameters!$C$29,IF(Control!$C$16="Low (100 bar)",'Actual H2'!U190*Parameters!$C$28,IF(Control!$C$16="Medium (350 bar)",'Actual H2'!U190*Parameters!$C$27,IF(Control!$C$16="High (700 bar)",'Actual H2'!U190*Parameters!$C$26,0))))</f>
        <v>31.698113207547166</v>
      </c>
      <c r="V190" s="12">
        <f>IF(Control!$C$16="None",Parameters!$C$29,IF(Control!$C$16="Low (100 bar)",'Actual H2'!V190*Parameters!$C$28,IF(Control!$C$16="Medium (350 bar)",'Actual H2'!V190*Parameters!$C$27,IF(Control!$C$16="High (700 bar)",'Actual H2'!V190*Parameters!$C$26,0))))</f>
        <v>26.916226415094343</v>
      </c>
      <c r="W190" s="12">
        <f>IF(Control!$C$16="None",Parameters!$C$29,IF(Control!$C$16="Low (100 bar)",'Actual H2'!W190*Parameters!$C$28,IF(Control!$C$16="Medium (350 bar)",'Actual H2'!W190*Parameters!$C$27,IF(Control!$C$16="High (700 bar)",'Actual H2'!W190*Parameters!$C$26,0))))</f>
        <v>25.168301886792456</v>
      </c>
      <c r="X190" s="12">
        <f>IF(Control!$C$16="None",Parameters!$C$29,IF(Control!$C$16="Low (100 bar)",'Actual H2'!X190*Parameters!$C$28,IF(Control!$C$16="Medium (350 bar)",'Actual H2'!X190*Parameters!$C$27,IF(Control!$C$16="High (700 bar)",'Actual H2'!X190*Parameters!$C$26,0))))</f>
        <v>25.168301886792456</v>
      </c>
      <c r="Y190" s="12">
        <f>IF(Control!$C$16="None",Parameters!$C$29,IF(Control!$C$16="Low (100 bar)",'Actual H2'!Y190*Parameters!$C$28,IF(Control!$C$16="Medium (350 bar)",'Actual H2'!Y190*Parameters!$C$27,IF(Control!$C$16="High (700 bar)",'Actual H2'!Y190*Parameters!$C$26,0))))</f>
        <v>26.916226415094343</v>
      </c>
      <c r="Z190" s="12">
        <f>IF(Control!$C$16="None",Parameters!$C$29,IF(Control!$C$16="Low (100 bar)",'Actual H2'!Z190*Parameters!$C$28,IF(Control!$C$16="Medium (350 bar)",'Actual H2'!Z190*Parameters!$C$27,IF(Control!$C$16="High (700 bar)",'Actual H2'!Z190*Parameters!$C$26,0))))</f>
        <v>26.916226415094343</v>
      </c>
      <c r="AB190" s="7">
        <f t="shared" si="2"/>
        <v>821.02641509433977</v>
      </c>
    </row>
    <row r="191" spans="2:28" x14ac:dyDescent="0.2">
      <c r="B191" s="6">
        <v>44385</v>
      </c>
      <c r="C191" s="12">
        <f>IF(Control!$C$16="None",Parameters!$C$29,IF(Control!$C$16="Low (100 bar)",'Actual H2'!C191*Parameters!$C$28,IF(Control!$C$16="Medium (350 bar)",'Actual H2'!C191*Parameters!$C$27,IF(Control!$C$16="High (700 bar)",'Actual H2'!C191*Parameters!$C$26,0))))</f>
        <v>25.168301886792456</v>
      </c>
      <c r="D191" s="12">
        <f>IF(Control!$C$16="None",Parameters!$C$29,IF(Control!$C$16="Low (100 bar)",'Actual H2'!D191*Parameters!$C$28,IF(Control!$C$16="Medium (350 bar)",'Actual H2'!D191*Parameters!$C$27,IF(Control!$C$16="High (700 bar)",'Actual H2'!D191*Parameters!$C$26,0))))</f>
        <v>25.168301886792456</v>
      </c>
      <c r="E191" s="12">
        <f>IF(Control!$C$16="None",Parameters!$C$29,IF(Control!$C$16="Low (100 bar)",'Actual H2'!E191*Parameters!$C$28,IF(Control!$C$16="Medium (350 bar)",'Actual H2'!E191*Parameters!$C$27,IF(Control!$C$16="High (700 bar)",'Actual H2'!E191*Parameters!$C$26,0))))</f>
        <v>23.990943396226413</v>
      </c>
      <c r="F191" s="12">
        <f>IF(Control!$C$16="None",Parameters!$C$29,IF(Control!$C$16="Low (100 bar)",'Actual H2'!F191*Parameters!$C$28,IF(Control!$C$16="Medium (350 bar)",'Actual H2'!F191*Parameters!$C$27,IF(Control!$C$16="High (700 bar)",'Actual H2'!F191*Parameters!$C$26,0))))</f>
        <v>21.554716981132074</v>
      </c>
      <c r="G191" s="12">
        <f>IF(Control!$C$16="None",Parameters!$C$29,IF(Control!$C$16="Low (100 bar)",'Actual H2'!G191*Parameters!$C$28,IF(Control!$C$16="Medium (350 bar)",'Actual H2'!G191*Parameters!$C$27,IF(Control!$C$16="High (700 bar)",'Actual H2'!G191*Parameters!$C$26,0))))</f>
        <v>18.683773584905659</v>
      </c>
      <c r="H191" s="12">
        <f>IF(Control!$C$16="None",Parameters!$C$29,IF(Control!$C$16="Low (100 bar)",'Actual H2'!H191*Parameters!$C$28,IF(Control!$C$16="Medium (350 bar)",'Actual H2'!H191*Parameters!$C$27,IF(Control!$C$16="High (700 bar)",'Actual H2'!H191*Parameters!$C$26,0))))</f>
        <v>14.390943396226419</v>
      </c>
      <c r="I191" s="12">
        <f>IF(Control!$C$16="None",Parameters!$C$29,IF(Control!$C$16="Low (100 bar)",'Actual H2'!I191*Parameters!$C$28,IF(Control!$C$16="Medium (350 bar)",'Actual H2'!I191*Parameters!$C$27,IF(Control!$C$16="High (700 bar)",'Actual H2'!I191*Parameters!$C$26,0))))</f>
        <v>10.763773584905662</v>
      </c>
      <c r="J191" s="12">
        <f>IF(Control!$C$16="None",Parameters!$C$29,IF(Control!$C$16="Low (100 bar)",'Actual H2'!J191*Parameters!$C$28,IF(Control!$C$16="Medium (350 bar)",'Actual H2'!J191*Parameters!$C$27,IF(Control!$C$16="High (700 bar)",'Actual H2'!J191*Parameters!$C$26,0))))</f>
        <v>9.4596226415094335</v>
      </c>
      <c r="K191" s="12">
        <f>IF(Control!$C$16="None",Parameters!$C$29,IF(Control!$C$16="Low (100 bar)",'Actual H2'!K191*Parameters!$C$28,IF(Control!$C$16="Medium (350 bar)",'Actual H2'!K191*Parameters!$C$27,IF(Control!$C$16="High (700 bar)",'Actual H2'!K191*Parameters!$C$26,0))))</f>
        <v>8.2641509433962259</v>
      </c>
      <c r="L191" s="12">
        <f>IF(Control!$C$16="None",Parameters!$C$29,IF(Control!$C$16="Low (100 bar)",'Actual H2'!L191*Parameters!$C$28,IF(Control!$C$16="Medium (350 bar)",'Actual H2'!L191*Parameters!$C$27,IF(Control!$C$16="High (700 bar)",'Actual H2'!L191*Parameters!$C$26,0))))</f>
        <v>7.1773584905660375</v>
      </c>
      <c r="M191" s="12">
        <f>IF(Control!$C$16="None",Parameters!$C$29,IF(Control!$C$16="Low (100 bar)",'Actual H2'!M191*Parameters!$C$28,IF(Control!$C$16="Medium (350 bar)",'Actual H2'!M191*Parameters!$C$27,IF(Control!$C$16="High (700 bar)",'Actual H2'!M191*Parameters!$C$26,0))))</f>
        <v>5.2030188679245271</v>
      </c>
      <c r="N191" s="12">
        <f>IF(Control!$C$16="None",Parameters!$C$29,IF(Control!$C$16="Low (100 bar)",'Actual H2'!N191*Parameters!$C$28,IF(Control!$C$16="Medium (350 bar)",'Actual H2'!N191*Parameters!$C$27,IF(Control!$C$16="High (700 bar)",'Actual H2'!N191*Parameters!$C$26,0))))</f>
        <v>3.1290566037735852</v>
      </c>
      <c r="O191" s="12">
        <f>IF(Control!$C$16="None",Parameters!$C$29,IF(Control!$C$16="Low (100 bar)",'Actual H2'!O191*Parameters!$C$28,IF(Control!$C$16="Medium (350 bar)",'Actual H2'!O191*Parameters!$C$27,IF(Control!$C$16="High (700 bar)",'Actual H2'!O191*Parameters!$C$26,0))))</f>
        <v>1.1456603773584904</v>
      </c>
      <c r="P191" s="12">
        <f>IF(Control!$C$16="None",Parameters!$C$29,IF(Control!$C$16="Low (100 bar)",'Actual H2'!P191*Parameters!$C$28,IF(Control!$C$16="Medium (350 bar)",'Actual H2'!P191*Parameters!$C$27,IF(Control!$C$16="High (700 bar)",'Actual H2'!P191*Parameters!$C$26,0))))</f>
        <v>0</v>
      </c>
      <c r="Q191" s="12">
        <f>IF(Control!$C$16="None",Parameters!$C$29,IF(Control!$C$16="Low (100 bar)",'Actual H2'!Q191*Parameters!$C$28,IF(Control!$C$16="Medium (350 bar)",'Actual H2'!Q191*Parameters!$C$27,IF(Control!$C$16="High (700 bar)",'Actual H2'!Q191*Parameters!$C$26,0))))</f>
        <v>0</v>
      </c>
      <c r="R191" s="12">
        <f>IF(Control!$C$16="None",Parameters!$C$29,IF(Control!$C$16="Low (100 bar)",'Actual H2'!R191*Parameters!$C$28,IF(Control!$C$16="Medium (350 bar)",'Actual H2'!R191*Parameters!$C$27,IF(Control!$C$16="High (700 bar)",'Actual H2'!R191*Parameters!$C$26,0))))</f>
        <v>0</v>
      </c>
      <c r="S191" s="12">
        <f>IF(Control!$C$16="None",Parameters!$C$29,IF(Control!$C$16="Low (100 bar)",'Actual H2'!S191*Parameters!$C$28,IF(Control!$C$16="Medium (350 bar)",'Actual H2'!S191*Parameters!$C$27,IF(Control!$C$16="High (700 bar)",'Actual H2'!S191*Parameters!$C$26,0))))</f>
        <v>0</v>
      </c>
      <c r="T191" s="12">
        <f>IF(Control!$C$16="None",Parameters!$C$29,IF(Control!$C$16="Low (100 bar)",'Actual H2'!T191*Parameters!$C$28,IF(Control!$C$16="Medium (350 bar)",'Actual H2'!T191*Parameters!$C$27,IF(Control!$C$16="High (700 bar)",'Actual H2'!T191*Parameters!$C$26,0))))</f>
        <v>0</v>
      </c>
      <c r="U191" s="12">
        <f>IF(Control!$C$16="None",Parameters!$C$29,IF(Control!$C$16="Low (100 bar)",'Actual H2'!U191*Parameters!$C$28,IF(Control!$C$16="Medium (350 bar)",'Actual H2'!U191*Parameters!$C$27,IF(Control!$C$16="High (700 bar)",'Actual H2'!U191*Parameters!$C$26,0))))</f>
        <v>0</v>
      </c>
      <c r="V191" s="12">
        <f>IF(Control!$C$16="None",Parameters!$C$29,IF(Control!$C$16="Low (100 bar)",'Actual H2'!V191*Parameters!$C$28,IF(Control!$C$16="Medium (350 bar)",'Actual H2'!V191*Parameters!$C$27,IF(Control!$C$16="High (700 bar)",'Actual H2'!V191*Parameters!$C$26,0))))</f>
        <v>0</v>
      </c>
      <c r="W191" s="12">
        <f>IF(Control!$C$16="None",Parameters!$C$29,IF(Control!$C$16="Low (100 bar)",'Actual H2'!W191*Parameters!$C$28,IF(Control!$C$16="Medium (350 bar)",'Actual H2'!W191*Parameters!$C$27,IF(Control!$C$16="High (700 bar)",'Actual H2'!W191*Parameters!$C$26,0))))</f>
        <v>0.5660377358490567</v>
      </c>
      <c r="X191" s="12">
        <f>IF(Control!$C$16="None",Parameters!$C$29,IF(Control!$C$16="Low (100 bar)",'Actual H2'!X191*Parameters!$C$28,IF(Control!$C$16="Medium (350 bar)",'Actual H2'!X191*Parameters!$C$27,IF(Control!$C$16="High (700 bar)",'Actual H2'!X191*Parameters!$C$26,0))))</f>
        <v>0.85584905660377353</v>
      </c>
      <c r="Y191" s="12">
        <f>IF(Control!$C$16="None",Parameters!$C$29,IF(Control!$C$16="Low (100 bar)",'Actual H2'!Y191*Parameters!$C$28,IF(Control!$C$16="Medium (350 bar)",'Actual H2'!Y191*Parameters!$C$27,IF(Control!$C$16="High (700 bar)",'Actual H2'!Y191*Parameters!$C$26,0))))</f>
        <v>0.5660377358490567</v>
      </c>
      <c r="Z191" s="12">
        <f>IF(Control!$C$16="None",Parameters!$C$29,IF(Control!$C$16="Low (100 bar)",'Actual H2'!Z191*Parameters!$C$28,IF(Control!$C$16="Medium (350 bar)",'Actual H2'!Z191*Parameters!$C$27,IF(Control!$C$16="High (700 bar)",'Actual H2'!Z191*Parameters!$C$26,0))))</f>
        <v>0</v>
      </c>
      <c r="AB191" s="7">
        <f t="shared" si="2"/>
        <v>176.08754716981133</v>
      </c>
    </row>
    <row r="192" spans="2:28" x14ac:dyDescent="0.2">
      <c r="B192" s="6">
        <v>44386</v>
      </c>
      <c r="C192" s="12">
        <f>IF(Control!$C$16="None",Parameters!$C$29,IF(Control!$C$16="Low (100 bar)",'Actual H2'!C192*Parameters!$C$28,IF(Control!$C$16="Medium (350 bar)",'Actual H2'!C192*Parameters!$C$27,IF(Control!$C$16="High (700 bar)",'Actual H2'!C192*Parameters!$C$26,0))))</f>
        <v>0</v>
      </c>
      <c r="D192" s="12">
        <f>IF(Control!$C$16="None",Parameters!$C$29,IF(Control!$C$16="Low (100 bar)",'Actual H2'!D192*Parameters!$C$28,IF(Control!$C$16="Medium (350 bar)",'Actual H2'!D192*Parameters!$C$27,IF(Control!$C$16="High (700 bar)",'Actual H2'!D192*Parameters!$C$26,0))))</f>
        <v>0</v>
      </c>
      <c r="E192" s="12">
        <f>IF(Control!$C$16="None",Parameters!$C$29,IF(Control!$C$16="Low (100 bar)",'Actual H2'!E192*Parameters!$C$28,IF(Control!$C$16="Medium (350 bar)",'Actual H2'!E192*Parameters!$C$27,IF(Control!$C$16="High (700 bar)",'Actual H2'!E192*Parameters!$C$26,0))))</f>
        <v>0</v>
      </c>
      <c r="F192" s="12">
        <f>IF(Control!$C$16="None",Parameters!$C$29,IF(Control!$C$16="Low (100 bar)",'Actual H2'!F192*Parameters!$C$28,IF(Control!$C$16="Medium (350 bar)",'Actual H2'!F192*Parameters!$C$27,IF(Control!$C$16="High (700 bar)",'Actual H2'!F192*Parameters!$C$26,0))))</f>
        <v>0</v>
      </c>
      <c r="G192" s="12">
        <f>IF(Control!$C$16="None",Parameters!$C$29,IF(Control!$C$16="Low (100 bar)",'Actual H2'!G192*Parameters!$C$28,IF(Control!$C$16="Medium (350 bar)",'Actual H2'!G192*Parameters!$C$27,IF(Control!$C$16="High (700 bar)",'Actual H2'!G192*Parameters!$C$26,0))))</f>
        <v>0</v>
      </c>
      <c r="H192" s="12">
        <f>IF(Control!$C$16="None",Parameters!$C$29,IF(Control!$C$16="Low (100 bar)",'Actual H2'!H192*Parameters!$C$28,IF(Control!$C$16="Medium (350 bar)",'Actual H2'!H192*Parameters!$C$27,IF(Control!$C$16="High (700 bar)",'Actual H2'!H192*Parameters!$C$26,0))))</f>
        <v>0</v>
      </c>
      <c r="I192" s="12">
        <f>IF(Control!$C$16="None",Parameters!$C$29,IF(Control!$C$16="Low (100 bar)",'Actual H2'!I192*Parameters!$C$28,IF(Control!$C$16="Medium (350 bar)",'Actual H2'!I192*Parameters!$C$27,IF(Control!$C$16="High (700 bar)",'Actual H2'!I192*Parameters!$C$26,0))))</f>
        <v>0.85584905660377353</v>
      </c>
      <c r="J192" s="12">
        <f>IF(Control!$C$16="None",Parameters!$C$29,IF(Control!$C$16="Low (100 bar)",'Actual H2'!J192*Parameters!$C$28,IF(Control!$C$16="Medium (350 bar)",'Actual H2'!J192*Parameters!$C$27,IF(Control!$C$16="High (700 bar)",'Actual H2'!J192*Parameters!$C$26,0))))</f>
        <v>1.7252830188679242</v>
      </c>
      <c r="K192" s="12">
        <f>IF(Control!$C$16="None",Parameters!$C$29,IF(Control!$C$16="Low (100 bar)",'Actual H2'!K192*Parameters!$C$28,IF(Control!$C$16="Medium (350 bar)",'Actual H2'!K192*Parameters!$C$27,IF(Control!$C$16="High (700 bar)",'Actual H2'!K192*Parameters!$C$26,0))))</f>
        <v>2.757735849056604</v>
      </c>
      <c r="L192" s="12">
        <f>IF(Control!$C$16="None",Parameters!$C$29,IF(Control!$C$16="Low (100 bar)",'Actual H2'!L192*Parameters!$C$28,IF(Control!$C$16="Medium (350 bar)",'Actual H2'!L192*Parameters!$C$27,IF(Control!$C$16="High (700 bar)",'Actual H2'!L192*Parameters!$C$26,0))))</f>
        <v>3.1290566037735852</v>
      </c>
      <c r="M192" s="12">
        <f>IF(Control!$C$16="None",Parameters!$C$29,IF(Control!$C$16="Low (100 bar)",'Actual H2'!M192*Parameters!$C$28,IF(Control!$C$16="Medium (350 bar)",'Actual H2'!M192*Parameters!$C$27,IF(Control!$C$16="High (700 bar)",'Actual H2'!M192*Parameters!$C$26,0))))</f>
        <v>3.1290566037735852</v>
      </c>
      <c r="N192" s="12">
        <f>IF(Control!$C$16="None",Parameters!$C$29,IF(Control!$C$16="Low (100 bar)",'Actual H2'!N192*Parameters!$C$28,IF(Control!$C$16="Medium (350 bar)",'Actual H2'!N192*Parameters!$C$27,IF(Control!$C$16="High (700 bar)",'Actual H2'!N192*Parameters!$C$26,0))))</f>
        <v>3.1290566037735852</v>
      </c>
      <c r="O192" s="12">
        <f>IF(Control!$C$16="None",Parameters!$C$29,IF(Control!$C$16="Low (100 bar)",'Actual H2'!O192*Parameters!$C$28,IF(Control!$C$16="Medium (350 bar)",'Actual H2'!O192*Parameters!$C$27,IF(Control!$C$16="High (700 bar)",'Actual H2'!O192*Parameters!$C$26,0))))</f>
        <v>3.1290566037735852</v>
      </c>
      <c r="P192" s="12">
        <f>IF(Control!$C$16="None",Parameters!$C$29,IF(Control!$C$16="Low (100 bar)",'Actual H2'!P192*Parameters!$C$28,IF(Control!$C$16="Medium (350 bar)",'Actual H2'!P192*Parameters!$C$27,IF(Control!$C$16="High (700 bar)",'Actual H2'!P192*Parameters!$C$26,0))))</f>
        <v>3.1290566037735852</v>
      </c>
      <c r="Q192" s="12">
        <f>IF(Control!$C$16="None",Parameters!$C$29,IF(Control!$C$16="Low (100 bar)",'Actual H2'!Q192*Parameters!$C$28,IF(Control!$C$16="Medium (350 bar)",'Actual H2'!Q192*Parameters!$C$27,IF(Control!$C$16="High (700 bar)",'Actual H2'!Q192*Parameters!$C$26,0))))</f>
        <v>2.757735849056604</v>
      </c>
      <c r="R192" s="12">
        <f>IF(Control!$C$16="None",Parameters!$C$29,IF(Control!$C$16="Low (100 bar)",'Actual H2'!R192*Parameters!$C$28,IF(Control!$C$16="Medium (350 bar)",'Actual H2'!R192*Parameters!$C$27,IF(Control!$C$16="High (700 bar)",'Actual H2'!R192*Parameters!$C$26,0))))</f>
        <v>2.757735849056604</v>
      </c>
      <c r="S192" s="12">
        <f>IF(Control!$C$16="None",Parameters!$C$29,IF(Control!$C$16="Low (100 bar)",'Actual H2'!S192*Parameters!$C$28,IF(Control!$C$16="Medium (350 bar)",'Actual H2'!S192*Parameters!$C$27,IF(Control!$C$16="High (700 bar)",'Actual H2'!S192*Parameters!$C$26,0))))</f>
        <v>3.5003773584905669</v>
      </c>
      <c r="T192" s="12">
        <f>IF(Control!$C$16="None",Parameters!$C$29,IF(Control!$C$16="Low (100 bar)",'Actual H2'!T192*Parameters!$C$28,IF(Control!$C$16="Medium (350 bar)",'Actual H2'!T192*Parameters!$C$27,IF(Control!$C$16="High (700 bar)",'Actual H2'!T192*Parameters!$C$26,0))))</f>
        <v>5.2030188679245271</v>
      </c>
      <c r="U192" s="12">
        <f>IF(Control!$C$16="None",Parameters!$C$29,IF(Control!$C$16="Low (100 bar)",'Actual H2'!U192*Parameters!$C$28,IF(Control!$C$16="Medium (350 bar)",'Actual H2'!U192*Parameters!$C$27,IF(Control!$C$16="High (700 bar)",'Actual H2'!U192*Parameters!$C$26,0))))</f>
        <v>8.2641509433962259</v>
      </c>
      <c r="V192" s="12">
        <f>IF(Control!$C$16="None",Parameters!$C$29,IF(Control!$C$16="Low (100 bar)",'Actual H2'!V192*Parameters!$C$28,IF(Control!$C$16="Medium (350 bar)",'Actual H2'!V192*Parameters!$C$27,IF(Control!$C$16="High (700 bar)",'Actual H2'!V192*Parameters!$C$26,0))))</f>
        <v>10.763773584905662</v>
      </c>
      <c r="W192" s="12">
        <f>IF(Control!$C$16="None",Parameters!$C$29,IF(Control!$C$16="Low (100 bar)",'Actual H2'!W192*Parameters!$C$28,IF(Control!$C$16="Medium (350 bar)",'Actual H2'!W192*Parameters!$C$27,IF(Control!$C$16="High (700 bar)",'Actual H2'!W192*Parameters!$C$26,0))))</f>
        <v>10.763773584905662</v>
      </c>
      <c r="X192" s="12">
        <f>IF(Control!$C$16="None",Parameters!$C$29,IF(Control!$C$16="Low (100 bar)",'Actual H2'!X192*Parameters!$C$28,IF(Control!$C$16="Medium (350 bar)",'Actual H2'!X192*Parameters!$C$27,IF(Control!$C$16="High (700 bar)",'Actual H2'!X192*Parameters!$C$26,0))))</f>
        <v>10.763773584905662</v>
      </c>
      <c r="Y192" s="12">
        <f>IF(Control!$C$16="None",Parameters!$C$29,IF(Control!$C$16="Low (100 bar)",'Actual H2'!Y192*Parameters!$C$28,IF(Control!$C$16="Medium (350 bar)",'Actual H2'!Y192*Parameters!$C$27,IF(Control!$C$16="High (700 bar)",'Actual H2'!Y192*Parameters!$C$26,0))))</f>
        <v>10.111698113207549</v>
      </c>
      <c r="Z192" s="12">
        <f>IF(Control!$C$16="None",Parameters!$C$29,IF(Control!$C$16="Low (100 bar)",'Actual H2'!Z192*Parameters!$C$28,IF(Control!$C$16="Medium (350 bar)",'Actual H2'!Z192*Parameters!$C$27,IF(Control!$C$16="High (700 bar)",'Actual H2'!Z192*Parameters!$C$26,0))))</f>
        <v>8.8075471698113201</v>
      </c>
      <c r="AB192" s="7">
        <f t="shared" si="2"/>
        <v>94.677735849056603</v>
      </c>
    </row>
    <row r="193" spans="2:28" x14ac:dyDescent="0.2">
      <c r="B193" s="6">
        <v>44387</v>
      </c>
      <c r="C193" s="12">
        <f>IF(Control!$C$16="None",Parameters!$C$29,IF(Control!$C$16="Low (100 bar)",'Actual H2'!C193*Parameters!$C$28,IF(Control!$C$16="Medium (350 bar)",'Actual H2'!C193*Parameters!$C$27,IF(Control!$C$16="High (700 bar)",'Actual H2'!C193*Parameters!$C$26,0))))</f>
        <v>7.7207547169811335</v>
      </c>
      <c r="D193" s="12">
        <f>IF(Control!$C$16="None",Parameters!$C$29,IF(Control!$C$16="Low (100 bar)",'Actual H2'!D193*Parameters!$C$28,IF(Control!$C$16="Medium (350 bar)",'Actual H2'!D193*Parameters!$C$27,IF(Control!$C$16="High (700 bar)",'Actual H2'!D193*Parameters!$C$26,0))))</f>
        <v>7.1773584905660375</v>
      </c>
      <c r="E193" s="12">
        <f>IF(Control!$C$16="None",Parameters!$C$29,IF(Control!$C$16="Low (100 bar)",'Actual H2'!E193*Parameters!$C$28,IF(Control!$C$16="Medium (350 bar)",'Actual H2'!E193*Parameters!$C$27,IF(Control!$C$16="High (700 bar)",'Actual H2'!E193*Parameters!$C$26,0))))</f>
        <v>7.1773584905660375</v>
      </c>
      <c r="F193" s="12">
        <f>IF(Control!$C$16="None",Parameters!$C$29,IF(Control!$C$16="Low (100 bar)",'Actual H2'!F193*Parameters!$C$28,IF(Control!$C$16="Medium (350 bar)",'Actual H2'!F193*Parameters!$C$27,IF(Control!$C$16="High (700 bar)",'Actual H2'!F193*Parameters!$C$26,0))))</f>
        <v>7.1773584905660375</v>
      </c>
      <c r="G193" s="12">
        <f>IF(Control!$C$16="None",Parameters!$C$29,IF(Control!$C$16="Low (100 bar)",'Actual H2'!G193*Parameters!$C$28,IF(Control!$C$16="Medium (350 bar)",'Actual H2'!G193*Parameters!$C$27,IF(Control!$C$16="High (700 bar)",'Actual H2'!G193*Parameters!$C$26,0))))</f>
        <v>7.7207547169811335</v>
      </c>
      <c r="H193" s="12">
        <f>IF(Control!$C$16="None",Parameters!$C$29,IF(Control!$C$16="Low (100 bar)",'Actual H2'!H193*Parameters!$C$28,IF(Control!$C$16="Medium (350 bar)",'Actual H2'!H193*Parameters!$C$27,IF(Control!$C$16="High (700 bar)",'Actual H2'!H193*Parameters!$C$26,0))))</f>
        <v>6.6339622641509433</v>
      </c>
      <c r="I193" s="12">
        <f>IF(Control!$C$16="None",Parameters!$C$29,IF(Control!$C$16="Low (100 bar)",'Actual H2'!I193*Parameters!$C$28,IF(Control!$C$16="Medium (350 bar)",'Actual H2'!I193*Parameters!$C$27,IF(Control!$C$16="High (700 bar)",'Actual H2'!I193*Parameters!$C$26,0))))</f>
        <v>5.6467924528301889</v>
      </c>
      <c r="J193" s="12">
        <f>IF(Control!$C$16="None",Parameters!$C$29,IF(Control!$C$16="Low (100 bar)",'Actual H2'!J193*Parameters!$C$28,IF(Control!$C$16="Medium (350 bar)",'Actual H2'!J193*Parameters!$C$27,IF(Control!$C$16="High (700 bar)",'Actual H2'!J193*Parameters!$C$26,0))))</f>
        <v>6.090566037735849</v>
      </c>
      <c r="K193" s="12">
        <f>IF(Control!$C$16="None",Parameters!$C$29,IF(Control!$C$16="Low (100 bar)",'Actual H2'!K193*Parameters!$C$28,IF(Control!$C$16="Medium (350 bar)",'Actual H2'!K193*Parameters!$C$27,IF(Control!$C$16="High (700 bar)",'Actual H2'!K193*Parameters!$C$26,0))))</f>
        <v>5.6467924528301889</v>
      </c>
      <c r="L193" s="12">
        <f>IF(Control!$C$16="None",Parameters!$C$29,IF(Control!$C$16="Low (100 bar)",'Actual H2'!L193*Parameters!$C$28,IF(Control!$C$16="Medium (350 bar)",'Actual H2'!L193*Parameters!$C$27,IF(Control!$C$16="High (700 bar)",'Actual H2'!L193*Parameters!$C$26,0))))</f>
        <v>4.7592452830188678</v>
      </c>
      <c r="M193" s="12">
        <f>IF(Control!$C$16="None",Parameters!$C$29,IF(Control!$C$16="Low (100 bar)",'Actual H2'!M193*Parameters!$C$28,IF(Control!$C$16="Medium (350 bar)",'Actual H2'!M193*Parameters!$C$27,IF(Control!$C$16="High (700 bar)",'Actual H2'!M193*Parameters!$C$26,0))))</f>
        <v>3.1290566037735852</v>
      </c>
      <c r="N193" s="12">
        <f>IF(Control!$C$16="None",Parameters!$C$29,IF(Control!$C$16="Low (100 bar)",'Actual H2'!N193*Parameters!$C$28,IF(Control!$C$16="Medium (350 bar)",'Actual H2'!N193*Parameters!$C$27,IF(Control!$C$16="High (700 bar)",'Actual H2'!N193*Parameters!$C$26,0))))</f>
        <v>2.0150943396226415</v>
      </c>
      <c r="O193" s="12">
        <f>IF(Control!$C$16="None",Parameters!$C$29,IF(Control!$C$16="Low (100 bar)",'Actual H2'!O193*Parameters!$C$28,IF(Control!$C$16="Medium (350 bar)",'Actual H2'!O193*Parameters!$C$27,IF(Control!$C$16="High (700 bar)",'Actual H2'!O193*Parameters!$C$26,0))))</f>
        <v>2.3864150943396227</v>
      </c>
      <c r="P193" s="12">
        <f>IF(Control!$C$16="None",Parameters!$C$29,IF(Control!$C$16="Low (100 bar)",'Actual H2'!P193*Parameters!$C$28,IF(Control!$C$16="Medium (350 bar)",'Actual H2'!P193*Parameters!$C$27,IF(Control!$C$16="High (700 bar)",'Actual H2'!P193*Parameters!$C$26,0))))</f>
        <v>4.3154716981132077</v>
      </c>
      <c r="Q193" s="12">
        <f>IF(Control!$C$16="None",Parameters!$C$29,IF(Control!$C$16="Low (100 bar)",'Actual H2'!Q193*Parameters!$C$28,IF(Control!$C$16="Medium (350 bar)",'Actual H2'!Q193*Parameters!$C$27,IF(Control!$C$16="High (700 bar)",'Actual H2'!Q193*Parameters!$C$26,0))))</f>
        <v>7.7207547169811335</v>
      </c>
      <c r="R193" s="12">
        <f>IF(Control!$C$16="None",Parameters!$C$29,IF(Control!$C$16="Low (100 bar)",'Actual H2'!R193*Parameters!$C$28,IF(Control!$C$16="Medium (350 bar)",'Actual H2'!R193*Parameters!$C$27,IF(Control!$C$16="High (700 bar)",'Actual H2'!R193*Parameters!$C$26,0))))</f>
        <v>12.067924528301885</v>
      </c>
      <c r="S193" s="12">
        <f>IF(Control!$C$16="None",Parameters!$C$29,IF(Control!$C$16="Low (100 bar)",'Actual H2'!S193*Parameters!$C$28,IF(Control!$C$16="Medium (350 bar)",'Actual H2'!S193*Parameters!$C$27,IF(Control!$C$16="High (700 bar)",'Actual H2'!S193*Parameters!$C$26,0))))</f>
        <v>15.16528301886793</v>
      </c>
      <c r="T193" s="12">
        <f>IF(Control!$C$16="None",Parameters!$C$29,IF(Control!$C$16="Low (100 bar)",'Actual H2'!T193*Parameters!$C$28,IF(Control!$C$16="Medium (350 bar)",'Actual H2'!T193*Parameters!$C$27,IF(Control!$C$16="High (700 bar)",'Actual H2'!T193*Parameters!$C$26,0))))</f>
        <v>16.854339622641511</v>
      </c>
      <c r="U193" s="12">
        <f>IF(Control!$C$16="None",Parameters!$C$29,IF(Control!$C$16="Low (100 bar)",'Actual H2'!U193*Parameters!$C$28,IF(Control!$C$16="Medium (350 bar)",'Actual H2'!U193*Parameters!$C$27,IF(Control!$C$16="High (700 bar)",'Actual H2'!U193*Parameters!$C$26,0))))</f>
        <v>15.16528301886793</v>
      </c>
      <c r="V193" s="12">
        <f>IF(Control!$C$16="None",Parameters!$C$29,IF(Control!$C$16="Low (100 bar)",'Actual H2'!V193*Parameters!$C$28,IF(Control!$C$16="Medium (350 bar)",'Actual H2'!V193*Parameters!$C$27,IF(Control!$C$16="High (700 bar)",'Actual H2'!V193*Parameters!$C$26,0))))</f>
        <v>12.067924528301885</v>
      </c>
      <c r="W193" s="12">
        <f>IF(Control!$C$16="None",Parameters!$C$29,IF(Control!$C$16="Low (100 bar)",'Actual H2'!W193*Parameters!$C$28,IF(Control!$C$16="Medium (350 bar)",'Actual H2'!W193*Parameters!$C$27,IF(Control!$C$16="High (700 bar)",'Actual H2'!W193*Parameters!$C$26,0))))</f>
        <v>9.4596226415094335</v>
      </c>
      <c r="X193" s="12">
        <f>IF(Control!$C$16="None",Parameters!$C$29,IF(Control!$C$16="Low (100 bar)",'Actual H2'!X193*Parameters!$C$28,IF(Control!$C$16="Medium (350 bar)",'Actual H2'!X193*Parameters!$C$27,IF(Control!$C$16="High (700 bar)",'Actual H2'!X193*Parameters!$C$26,0))))</f>
        <v>7.7207547169811335</v>
      </c>
      <c r="Y193" s="12">
        <f>IF(Control!$C$16="None",Parameters!$C$29,IF(Control!$C$16="Low (100 bar)",'Actual H2'!Y193*Parameters!$C$28,IF(Control!$C$16="Medium (350 bar)",'Actual H2'!Y193*Parameters!$C$27,IF(Control!$C$16="High (700 bar)",'Actual H2'!Y193*Parameters!$C$26,0))))</f>
        <v>6.090566037735849</v>
      </c>
      <c r="Z193" s="12">
        <f>IF(Control!$C$16="None",Parameters!$C$29,IF(Control!$C$16="Low (100 bar)",'Actual H2'!Z193*Parameters!$C$28,IF(Control!$C$16="Medium (350 bar)",'Actual H2'!Z193*Parameters!$C$27,IF(Control!$C$16="High (700 bar)",'Actual H2'!Z193*Parameters!$C$26,0))))</f>
        <v>4.3154716981132077</v>
      </c>
      <c r="AB193" s="7">
        <f t="shared" si="2"/>
        <v>184.2249056603774</v>
      </c>
    </row>
    <row r="194" spans="2:28" x14ac:dyDescent="0.2">
      <c r="B194" s="6">
        <v>44388</v>
      </c>
      <c r="C194" s="12">
        <f>IF(Control!$C$16="None",Parameters!$C$29,IF(Control!$C$16="Low (100 bar)",'Actual H2'!C194*Parameters!$C$28,IF(Control!$C$16="Medium (350 bar)",'Actual H2'!C194*Parameters!$C$27,IF(Control!$C$16="High (700 bar)",'Actual H2'!C194*Parameters!$C$26,0))))</f>
        <v>2.3864150943396227</v>
      </c>
      <c r="D194" s="12">
        <f>IF(Control!$C$16="None",Parameters!$C$29,IF(Control!$C$16="Low (100 bar)",'Actual H2'!D194*Parameters!$C$28,IF(Control!$C$16="Medium (350 bar)",'Actual H2'!D194*Parameters!$C$27,IF(Control!$C$16="High (700 bar)",'Actual H2'!D194*Parameters!$C$26,0))))</f>
        <v>0</v>
      </c>
      <c r="E194" s="12">
        <f>IF(Control!$C$16="None",Parameters!$C$29,IF(Control!$C$16="Low (100 bar)",'Actual H2'!E194*Parameters!$C$28,IF(Control!$C$16="Medium (350 bar)",'Actual H2'!E194*Parameters!$C$27,IF(Control!$C$16="High (700 bar)",'Actual H2'!E194*Parameters!$C$26,0))))</f>
        <v>0</v>
      </c>
      <c r="F194" s="12">
        <f>IF(Control!$C$16="None",Parameters!$C$29,IF(Control!$C$16="Low (100 bar)",'Actual H2'!F194*Parameters!$C$28,IF(Control!$C$16="Medium (350 bar)",'Actual H2'!F194*Parameters!$C$27,IF(Control!$C$16="High (700 bar)",'Actual H2'!F194*Parameters!$C$26,0))))</f>
        <v>0</v>
      </c>
      <c r="G194" s="12">
        <f>IF(Control!$C$16="None",Parameters!$C$29,IF(Control!$C$16="Low (100 bar)",'Actual H2'!G194*Parameters!$C$28,IF(Control!$C$16="Medium (350 bar)",'Actual H2'!G194*Parameters!$C$27,IF(Control!$C$16="High (700 bar)",'Actual H2'!G194*Parameters!$C$26,0))))</f>
        <v>0</v>
      </c>
      <c r="H194" s="12">
        <f>IF(Control!$C$16="None",Parameters!$C$29,IF(Control!$C$16="Low (100 bar)",'Actual H2'!H194*Parameters!$C$28,IF(Control!$C$16="Medium (350 bar)",'Actual H2'!H194*Parameters!$C$27,IF(Control!$C$16="High (700 bar)",'Actual H2'!H194*Parameters!$C$26,0))))</f>
        <v>0</v>
      </c>
      <c r="I194" s="12">
        <f>IF(Control!$C$16="None",Parameters!$C$29,IF(Control!$C$16="Low (100 bar)",'Actual H2'!I194*Parameters!$C$28,IF(Control!$C$16="Medium (350 bar)",'Actual H2'!I194*Parameters!$C$27,IF(Control!$C$16="High (700 bar)",'Actual H2'!I194*Parameters!$C$26,0))))</f>
        <v>0</v>
      </c>
      <c r="J194" s="12">
        <f>IF(Control!$C$16="None",Parameters!$C$29,IF(Control!$C$16="Low (100 bar)",'Actual H2'!J194*Parameters!$C$28,IF(Control!$C$16="Medium (350 bar)",'Actual H2'!J194*Parameters!$C$27,IF(Control!$C$16="High (700 bar)",'Actual H2'!J194*Parameters!$C$26,0))))</f>
        <v>0</v>
      </c>
      <c r="K194" s="12">
        <f>IF(Control!$C$16="None",Parameters!$C$29,IF(Control!$C$16="Low (100 bar)",'Actual H2'!K194*Parameters!$C$28,IF(Control!$C$16="Medium (350 bar)",'Actual H2'!K194*Parameters!$C$27,IF(Control!$C$16="High (700 bar)",'Actual H2'!K194*Parameters!$C$26,0))))</f>
        <v>0</v>
      </c>
      <c r="L194" s="12">
        <f>IF(Control!$C$16="None",Parameters!$C$29,IF(Control!$C$16="Low (100 bar)",'Actual H2'!L194*Parameters!$C$28,IF(Control!$C$16="Medium (350 bar)",'Actual H2'!L194*Parameters!$C$27,IF(Control!$C$16="High (700 bar)",'Actual H2'!L194*Parameters!$C$26,0))))</f>
        <v>0</v>
      </c>
      <c r="M194" s="12">
        <f>IF(Control!$C$16="None",Parameters!$C$29,IF(Control!$C$16="Low (100 bar)",'Actual H2'!M194*Parameters!$C$28,IF(Control!$C$16="Medium (350 bar)",'Actual H2'!M194*Parameters!$C$27,IF(Control!$C$16="High (700 bar)",'Actual H2'!M194*Parameters!$C$26,0))))</f>
        <v>0</v>
      </c>
      <c r="N194" s="12">
        <f>IF(Control!$C$16="None",Parameters!$C$29,IF(Control!$C$16="Low (100 bar)",'Actual H2'!N194*Parameters!$C$28,IF(Control!$C$16="Medium (350 bar)",'Actual H2'!N194*Parameters!$C$27,IF(Control!$C$16="High (700 bar)",'Actual H2'!N194*Parameters!$C$26,0))))</f>
        <v>0</v>
      </c>
      <c r="O194" s="12">
        <f>IF(Control!$C$16="None",Parameters!$C$29,IF(Control!$C$16="Low (100 bar)",'Actual H2'!O194*Parameters!$C$28,IF(Control!$C$16="Medium (350 bar)",'Actual H2'!O194*Parameters!$C$27,IF(Control!$C$16="High (700 bar)",'Actual H2'!O194*Parameters!$C$26,0))))</f>
        <v>0</v>
      </c>
      <c r="P194" s="12">
        <f>IF(Control!$C$16="None",Parameters!$C$29,IF(Control!$C$16="Low (100 bar)",'Actual H2'!P194*Parameters!$C$28,IF(Control!$C$16="Medium (350 bar)",'Actual H2'!P194*Parameters!$C$27,IF(Control!$C$16="High (700 bar)",'Actual H2'!P194*Parameters!$C$26,0))))</f>
        <v>0</v>
      </c>
      <c r="Q194" s="12">
        <f>IF(Control!$C$16="None",Parameters!$C$29,IF(Control!$C$16="Low (100 bar)",'Actual H2'!Q194*Parameters!$C$28,IF(Control!$C$16="Medium (350 bar)",'Actual H2'!Q194*Parameters!$C$27,IF(Control!$C$16="High (700 bar)",'Actual H2'!Q194*Parameters!$C$26,0))))</f>
        <v>0.5660377358490567</v>
      </c>
      <c r="R194" s="12">
        <f>IF(Control!$C$16="None",Parameters!$C$29,IF(Control!$C$16="Low (100 bar)",'Actual H2'!R194*Parameters!$C$28,IF(Control!$C$16="Medium (350 bar)",'Actual H2'!R194*Parameters!$C$27,IF(Control!$C$16="High (700 bar)",'Actual H2'!R194*Parameters!$C$26,0))))</f>
        <v>2.3864150943396227</v>
      </c>
      <c r="S194" s="12">
        <f>IF(Control!$C$16="None",Parameters!$C$29,IF(Control!$C$16="Low (100 bar)",'Actual H2'!S194*Parameters!$C$28,IF(Control!$C$16="Medium (350 bar)",'Actual H2'!S194*Parameters!$C$27,IF(Control!$C$16="High (700 bar)",'Actual H2'!S194*Parameters!$C$26,0))))</f>
        <v>3.8716981132075476</v>
      </c>
      <c r="T194" s="12">
        <f>IF(Control!$C$16="None",Parameters!$C$29,IF(Control!$C$16="Low (100 bar)",'Actual H2'!T194*Parameters!$C$28,IF(Control!$C$16="Medium (350 bar)",'Actual H2'!T194*Parameters!$C$27,IF(Control!$C$16="High (700 bar)",'Actual H2'!T194*Parameters!$C$26,0))))</f>
        <v>4.7592452830188678</v>
      </c>
      <c r="U194" s="12">
        <f>IF(Control!$C$16="None",Parameters!$C$29,IF(Control!$C$16="Low (100 bar)",'Actual H2'!U194*Parameters!$C$28,IF(Control!$C$16="Medium (350 bar)",'Actual H2'!U194*Parameters!$C$27,IF(Control!$C$16="High (700 bar)",'Actual H2'!U194*Parameters!$C$26,0))))</f>
        <v>4.3154716981132077</v>
      </c>
      <c r="V194" s="12">
        <f>IF(Control!$C$16="None",Parameters!$C$29,IF(Control!$C$16="Low (100 bar)",'Actual H2'!V194*Parameters!$C$28,IF(Control!$C$16="Medium (350 bar)",'Actual H2'!V194*Parameters!$C$27,IF(Control!$C$16="High (700 bar)",'Actual H2'!V194*Parameters!$C$26,0))))</f>
        <v>2.3864150943396227</v>
      </c>
      <c r="W194" s="12">
        <f>IF(Control!$C$16="None",Parameters!$C$29,IF(Control!$C$16="Low (100 bar)",'Actual H2'!W194*Parameters!$C$28,IF(Control!$C$16="Medium (350 bar)",'Actual H2'!W194*Parameters!$C$27,IF(Control!$C$16="High (700 bar)",'Actual H2'!W194*Parameters!$C$26,0))))</f>
        <v>1.1456603773584904</v>
      </c>
      <c r="X194" s="12">
        <f>IF(Control!$C$16="None",Parameters!$C$29,IF(Control!$C$16="Low (100 bar)",'Actual H2'!X194*Parameters!$C$28,IF(Control!$C$16="Medium (350 bar)",'Actual H2'!X194*Parameters!$C$27,IF(Control!$C$16="High (700 bar)",'Actual H2'!X194*Parameters!$C$26,0))))</f>
        <v>0</v>
      </c>
      <c r="Y194" s="12">
        <f>IF(Control!$C$16="None",Parameters!$C$29,IF(Control!$C$16="Low (100 bar)",'Actual H2'!Y194*Parameters!$C$28,IF(Control!$C$16="Medium (350 bar)",'Actual H2'!Y194*Parameters!$C$27,IF(Control!$C$16="High (700 bar)",'Actual H2'!Y194*Parameters!$C$26,0))))</f>
        <v>0</v>
      </c>
      <c r="Z194" s="12">
        <f>IF(Control!$C$16="None",Parameters!$C$29,IF(Control!$C$16="Low (100 bar)",'Actual H2'!Z194*Parameters!$C$28,IF(Control!$C$16="Medium (350 bar)",'Actual H2'!Z194*Parameters!$C$27,IF(Control!$C$16="High (700 bar)",'Actual H2'!Z194*Parameters!$C$26,0))))</f>
        <v>0</v>
      </c>
      <c r="AB194" s="7">
        <f t="shared" si="2"/>
        <v>21.817358490566036</v>
      </c>
    </row>
    <row r="195" spans="2:28" x14ac:dyDescent="0.2">
      <c r="B195" s="6">
        <v>44389</v>
      </c>
      <c r="C195" s="12">
        <f>IF(Control!$C$16="None",Parameters!$C$29,IF(Control!$C$16="Low (100 bar)",'Actual H2'!C195*Parameters!$C$28,IF(Control!$C$16="Medium (350 bar)",'Actual H2'!C195*Parameters!$C$27,IF(Control!$C$16="High (700 bar)",'Actual H2'!C195*Parameters!$C$26,0))))</f>
        <v>0</v>
      </c>
      <c r="D195" s="12">
        <f>IF(Control!$C$16="None",Parameters!$C$29,IF(Control!$C$16="Low (100 bar)",'Actual H2'!D195*Parameters!$C$28,IF(Control!$C$16="Medium (350 bar)",'Actual H2'!D195*Parameters!$C$27,IF(Control!$C$16="High (700 bar)",'Actual H2'!D195*Parameters!$C$26,0))))</f>
        <v>0</v>
      </c>
      <c r="E195" s="12">
        <f>IF(Control!$C$16="None",Parameters!$C$29,IF(Control!$C$16="Low (100 bar)",'Actual H2'!E195*Parameters!$C$28,IF(Control!$C$16="Medium (350 bar)",'Actual H2'!E195*Parameters!$C$27,IF(Control!$C$16="High (700 bar)",'Actual H2'!E195*Parameters!$C$26,0))))</f>
        <v>0</v>
      </c>
      <c r="F195" s="12">
        <f>IF(Control!$C$16="None",Parameters!$C$29,IF(Control!$C$16="Low (100 bar)",'Actual H2'!F195*Parameters!$C$28,IF(Control!$C$16="Medium (350 bar)",'Actual H2'!F195*Parameters!$C$27,IF(Control!$C$16="High (700 bar)",'Actual H2'!F195*Parameters!$C$26,0))))</f>
        <v>0</v>
      </c>
      <c r="G195" s="12">
        <f>IF(Control!$C$16="None",Parameters!$C$29,IF(Control!$C$16="Low (100 bar)",'Actual H2'!G195*Parameters!$C$28,IF(Control!$C$16="Medium (350 bar)",'Actual H2'!G195*Parameters!$C$27,IF(Control!$C$16="High (700 bar)",'Actual H2'!G195*Parameters!$C$26,0))))</f>
        <v>0</v>
      </c>
      <c r="H195" s="12">
        <f>IF(Control!$C$16="None",Parameters!$C$29,IF(Control!$C$16="Low (100 bar)",'Actual H2'!H195*Parameters!$C$28,IF(Control!$C$16="Medium (350 bar)",'Actual H2'!H195*Parameters!$C$27,IF(Control!$C$16="High (700 bar)",'Actual H2'!H195*Parameters!$C$26,0))))</f>
        <v>0</v>
      </c>
      <c r="I195" s="12">
        <f>IF(Control!$C$16="None",Parameters!$C$29,IF(Control!$C$16="Low (100 bar)",'Actual H2'!I195*Parameters!$C$28,IF(Control!$C$16="Medium (350 bar)",'Actual H2'!I195*Parameters!$C$27,IF(Control!$C$16="High (700 bar)",'Actual H2'!I195*Parameters!$C$26,0))))</f>
        <v>0</v>
      </c>
      <c r="J195" s="12">
        <f>IF(Control!$C$16="None",Parameters!$C$29,IF(Control!$C$16="Low (100 bar)",'Actual H2'!J195*Parameters!$C$28,IF(Control!$C$16="Medium (350 bar)",'Actual H2'!J195*Parameters!$C$27,IF(Control!$C$16="High (700 bar)",'Actual H2'!J195*Parameters!$C$26,0))))</f>
        <v>0</v>
      </c>
      <c r="K195" s="12">
        <f>IF(Control!$C$16="None",Parameters!$C$29,IF(Control!$C$16="Low (100 bar)",'Actual H2'!K195*Parameters!$C$28,IF(Control!$C$16="Medium (350 bar)",'Actual H2'!K195*Parameters!$C$27,IF(Control!$C$16="High (700 bar)",'Actual H2'!K195*Parameters!$C$26,0))))</f>
        <v>0</v>
      </c>
      <c r="L195" s="12">
        <f>IF(Control!$C$16="None",Parameters!$C$29,IF(Control!$C$16="Low (100 bar)",'Actual H2'!L195*Parameters!$C$28,IF(Control!$C$16="Medium (350 bar)",'Actual H2'!L195*Parameters!$C$27,IF(Control!$C$16="High (700 bar)",'Actual H2'!L195*Parameters!$C$26,0))))</f>
        <v>0</v>
      </c>
      <c r="M195" s="12">
        <f>IF(Control!$C$16="None",Parameters!$C$29,IF(Control!$C$16="Low (100 bar)",'Actual H2'!M195*Parameters!$C$28,IF(Control!$C$16="Medium (350 bar)",'Actual H2'!M195*Parameters!$C$27,IF(Control!$C$16="High (700 bar)",'Actual H2'!M195*Parameters!$C$26,0))))</f>
        <v>0</v>
      </c>
      <c r="N195" s="12">
        <f>IF(Control!$C$16="None",Parameters!$C$29,IF(Control!$C$16="Low (100 bar)",'Actual H2'!N195*Parameters!$C$28,IF(Control!$C$16="Medium (350 bar)",'Actual H2'!N195*Parameters!$C$27,IF(Control!$C$16="High (700 bar)",'Actual H2'!N195*Parameters!$C$26,0))))</f>
        <v>0</v>
      </c>
      <c r="O195" s="12">
        <f>IF(Control!$C$16="None",Parameters!$C$29,IF(Control!$C$16="Low (100 bar)",'Actual H2'!O195*Parameters!$C$28,IF(Control!$C$16="Medium (350 bar)",'Actual H2'!O195*Parameters!$C$27,IF(Control!$C$16="High (700 bar)",'Actual H2'!O195*Parameters!$C$26,0))))</f>
        <v>0.85584905660377353</v>
      </c>
      <c r="P195" s="12">
        <f>IF(Control!$C$16="None",Parameters!$C$29,IF(Control!$C$16="Low (100 bar)",'Actual H2'!P195*Parameters!$C$28,IF(Control!$C$16="Medium (350 bar)",'Actual H2'!P195*Parameters!$C$27,IF(Control!$C$16="High (700 bar)",'Actual H2'!P195*Parameters!$C$26,0))))</f>
        <v>2.3864150943396227</v>
      </c>
      <c r="Q195" s="12">
        <f>IF(Control!$C$16="None",Parameters!$C$29,IF(Control!$C$16="Low (100 bar)",'Actual H2'!Q195*Parameters!$C$28,IF(Control!$C$16="Medium (350 bar)",'Actual H2'!Q195*Parameters!$C$27,IF(Control!$C$16="High (700 bar)",'Actual H2'!Q195*Parameters!$C$26,0))))</f>
        <v>3.8716981132075476</v>
      </c>
      <c r="R195" s="12">
        <f>IF(Control!$C$16="None",Parameters!$C$29,IF(Control!$C$16="Low (100 bar)",'Actual H2'!R195*Parameters!$C$28,IF(Control!$C$16="Medium (350 bar)",'Actual H2'!R195*Parameters!$C$27,IF(Control!$C$16="High (700 bar)",'Actual H2'!R195*Parameters!$C$26,0))))</f>
        <v>6.090566037735849</v>
      </c>
      <c r="S195" s="12">
        <f>IF(Control!$C$16="None",Parameters!$C$29,IF(Control!$C$16="Low (100 bar)",'Actual H2'!S195*Parameters!$C$28,IF(Control!$C$16="Medium (350 bar)",'Actual H2'!S195*Parameters!$C$27,IF(Control!$C$16="High (700 bar)",'Actual H2'!S195*Parameters!$C$26,0))))</f>
        <v>7.7207547169811335</v>
      </c>
      <c r="T195" s="12">
        <f>IF(Control!$C$16="None",Parameters!$C$29,IF(Control!$C$16="Low (100 bar)",'Actual H2'!T195*Parameters!$C$28,IF(Control!$C$16="Medium (350 bar)",'Actual H2'!T195*Parameters!$C$27,IF(Control!$C$16="High (700 bar)",'Actual H2'!T195*Parameters!$C$26,0))))</f>
        <v>8.8075471698113201</v>
      </c>
      <c r="U195" s="12">
        <f>IF(Control!$C$16="None",Parameters!$C$29,IF(Control!$C$16="Low (100 bar)",'Actual H2'!U195*Parameters!$C$28,IF(Control!$C$16="Medium (350 bar)",'Actual H2'!U195*Parameters!$C$27,IF(Control!$C$16="High (700 bar)",'Actual H2'!U195*Parameters!$C$26,0))))</f>
        <v>7.7207547169811335</v>
      </c>
      <c r="V195" s="12">
        <f>IF(Control!$C$16="None",Parameters!$C$29,IF(Control!$C$16="Low (100 bar)",'Actual H2'!V195*Parameters!$C$28,IF(Control!$C$16="Medium (350 bar)",'Actual H2'!V195*Parameters!$C$27,IF(Control!$C$16="High (700 bar)",'Actual H2'!V195*Parameters!$C$26,0))))</f>
        <v>6.090566037735849</v>
      </c>
      <c r="W195" s="12">
        <f>IF(Control!$C$16="None",Parameters!$C$29,IF(Control!$C$16="Low (100 bar)",'Actual H2'!W195*Parameters!$C$28,IF(Control!$C$16="Medium (350 bar)",'Actual H2'!W195*Parameters!$C$27,IF(Control!$C$16="High (700 bar)",'Actual H2'!W195*Parameters!$C$26,0))))</f>
        <v>5.2030188679245271</v>
      </c>
      <c r="X195" s="12">
        <f>IF(Control!$C$16="None",Parameters!$C$29,IF(Control!$C$16="Low (100 bar)",'Actual H2'!X195*Parameters!$C$28,IF(Control!$C$16="Medium (350 bar)",'Actual H2'!X195*Parameters!$C$27,IF(Control!$C$16="High (700 bar)",'Actual H2'!X195*Parameters!$C$26,0))))</f>
        <v>3.8716981132075476</v>
      </c>
      <c r="Y195" s="12">
        <f>IF(Control!$C$16="None",Parameters!$C$29,IF(Control!$C$16="Low (100 bar)",'Actual H2'!Y195*Parameters!$C$28,IF(Control!$C$16="Medium (350 bar)",'Actual H2'!Y195*Parameters!$C$27,IF(Control!$C$16="High (700 bar)",'Actual H2'!Y195*Parameters!$C$26,0))))</f>
        <v>3.1290566037735852</v>
      </c>
      <c r="Z195" s="12">
        <f>IF(Control!$C$16="None",Parameters!$C$29,IF(Control!$C$16="Low (100 bar)",'Actual H2'!Z195*Parameters!$C$28,IF(Control!$C$16="Medium (350 bar)",'Actual H2'!Z195*Parameters!$C$27,IF(Control!$C$16="High (700 bar)",'Actual H2'!Z195*Parameters!$C$26,0))))</f>
        <v>2.0150943396226415</v>
      </c>
      <c r="AB195" s="7">
        <f t="shared" si="2"/>
        <v>57.763018867924529</v>
      </c>
    </row>
    <row r="196" spans="2:28" x14ac:dyDescent="0.2">
      <c r="B196" s="6">
        <v>44390</v>
      </c>
      <c r="C196" s="12">
        <f>IF(Control!$C$16="None",Parameters!$C$29,IF(Control!$C$16="Low (100 bar)",'Actual H2'!C196*Parameters!$C$28,IF(Control!$C$16="Medium (350 bar)",'Actual H2'!C196*Parameters!$C$27,IF(Control!$C$16="High (700 bar)",'Actual H2'!C196*Parameters!$C$26,0))))</f>
        <v>1.4354716981132074</v>
      </c>
      <c r="D196" s="12">
        <f>IF(Control!$C$16="None",Parameters!$C$29,IF(Control!$C$16="Low (100 bar)",'Actual H2'!D196*Parameters!$C$28,IF(Control!$C$16="Medium (350 bar)",'Actual H2'!D196*Parameters!$C$27,IF(Control!$C$16="High (700 bar)",'Actual H2'!D196*Parameters!$C$26,0))))</f>
        <v>1.1456603773584904</v>
      </c>
      <c r="E196" s="12">
        <f>IF(Control!$C$16="None",Parameters!$C$29,IF(Control!$C$16="Low (100 bar)",'Actual H2'!E196*Parameters!$C$28,IF(Control!$C$16="Medium (350 bar)",'Actual H2'!E196*Parameters!$C$27,IF(Control!$C$16="High (700 bar)",'Actual H2'!E196*Parameters!$C$26,0))))</f>
        <v>0.5660377358490567</v>
      </c>
      <c r="F196" s="12">
        <f>IF(Control!$C$16="None",Parameters!$C$29,IF(Control!$C$16="Low (100 bar)",'Actual H2'!F196*Parameters!$C$28,IF(Control!$C$16="Medium (350 bar)",'Actual H2'!F196*Parameters!$C$27,IF(Control!$C$16="High (700 bar)",'Actual H2'!F196*Parameters!$C$26,0))))</f>
        <v>0</v>
      </c>
      <c r="G196" s="12">
        <f>IF(Control!$C$16="None",Parameters!$C$29,IF(Control!$C$16="Low (100 bar)",'Actual H2'!G196*Parameters!$C$28,IF(Control!$C$16="Medium (350 bar)",'Actual H2'!G196*Parameters!$C$27,IF(Control!$C$16="High (700 bar)",'Actual H2'!G196*Parameters!$C$26,0))))</f>
        <v>0</v>
      </c>
      <c r="H196" s="12">
        <f>IF(Control!$C$16="None",Parameters!$C$29,IF(Control!$C$16="Low (100 bar)",'Actual H2'!H196*Parameters!$C$28,IF(Control!$C$16="Medium (350 bar)",'Actual H2'!H196*Parameters!$C$27,IF(Control!$C$16="High (700 bar)",'Actual H2'!H196*Parameters!$C$26,0))))</f>
        <v>0</v>
      </c>
      <c r="I196" s="12">
        <f>IF(Control!$C$16="None",Parameters!$C$29,IF(Control!$C$16="Low (100 bar)",'Actual H2'!I196*Parameters!$C$28,IF(Control!$C$16="Medium (350 bar)",'Actual H2'!I196*Parameters!$C$27,IF(Control!$C$16="High (700 bar)",'Actual H2'!I196*Parameters!$C$26,0))))</f>
        <v>0</v>
      </c>
      <c r="J196" s="12">
        <f>IF(Control!$C$16="None",Parameters!$C$29,IF(Control!$C$16="Low (100 bar)",'Actual H2'!J196*Parameters!$C$28,IF(Control!$C$16="Medium (350 bar)",'Actual H2'!J196*Parameters!$C$27,IF(Control!$C$16="High (700 bar)",'Actual H2'!J196*Parameters!$C$26,0))))</f>
        <v>0</v>
      </c>
      <c r="K196" s="12">
        <f>IF(Control!$C$16="None",Parameters!$C$29,IF(Control!$C$16="Low (100 bar)",'Actual H2'!K196*Parameters!$C$28,IF(Control!$C$16="Medium (350 bar)",'Actual H2'!K196*Parameters!$C$27,IF(Control!$C$16="High (700 bar)",'Actual H2'!K196*Parameters!$C$26,0))))</f>
        <v>0</v>
      </c>
      <c r="L196" s="12">
        <f>IF(Control!$C$16="None",Parameters!$C$29,IF(Control!$C$16="Low (100 bar)",'Actual H2'!L196*Parameters!$C$28,IF(Control!$C$16="Medium (350 bar)",'Actual H2'!L196*Parameters!$C$27,IF(Control!$C$16="High (700 bar)",'Actual H2'!L196*Parameters!$C$26,0))))</f>
        <v>0</v>
      </c>
      <c r="M196" s="12">
        <f>IF(Control!$C$16="None",Parameters!$C$29,IF(Control!$C$16="Low (100 bar)",'Actual H2'!M196*Parameters!$C$28,IF(Control!$C$16="Medium (350 bar)",'Actual H2'!M196*Parameters!$C$27,IF(Control!$C$16="High (700 bar)",'Actual H2'!M196*Parameters!$C$26,0))))</f>
        <v>1.1456603773584904</v>
      </c>
      <c r="N196" s="12">
        <f>IF(Control!$C$16="None",Parameters!$C$29,IF(Control!$C$16="Low (100 bar)",'Actual H2'!N196*Parameters!$C$28,IF(Control!$C$16="Medium (350 bar)",'Actual H2'!N196*Parameters!$C$27,IF(Control!$C$16="High (700 bar)",'Actual H2'!N196*Parameters!$C$26,0))))</f>
        <v>1.7252830188679242</v>
      </c>
      <c r="O196" s="12">
        <f>IF(Control!$C$16="None",Parameters!$C$29,IF(Control!$C$16="Low (100 bar)",'Actual H2'!O196*Parameters!$C$28,IF(Control!$C$16="Medium (350 bar)",'Actual H2'!O196*Parameters!$C$27,IF(Control!$C$16="High (700 bar)",'Actual H2'!O196*Parameters!$C$26,0))))</f>
        <v>2.3864150943396227</v>
      </c>
      <c r="P196" s="12">
        <f>IF(Control!$C$16="None",Parameters!$C$29,IF(Control!$C$16="Low (100 bar)",'Actual H2'!P196*Parameters!$C$28,IF(Control!$C$16="Medium (350 bar)",'Actual H2'!P196*Parameters!$C$27,IF(Control!$C$16="High (700 bar)",'Actual H2'!P196*Parameters!$C$26,0))))</f>
        <v>3.1290566037735852</v>
      </c>
      <c r="Q196" s="12">
        <f>IF(Control!$C$16="None",Parameters!$C$29,IF(Control!$C$16="Low (100 bar)",'Actual H2'!Q196*Parameters!$C$28,IF(Control!$C$16="Medium (350 bar)",'Actual H2'!Q196*Parameters!$C$27,IF(Control!$C$16="High (700 bar)",'Actual H2'!Q196*Parameters!$C$26,0))))</f>
        <v>3.8716981132075476</v>
      </c>
      <c r="R196" s="12">
        <f>IF(Control!$C$16="None",Parameters!$C$29,IF(Control!$C$16="Low (100 bar)",'Actual H2'!R196*Parameters!$C$28,IF(Control!$C$16="Medium (350 bar)",'Actual H2'!R196*Parameters!$C$27,IF(Control!$C$16="High (700 bar)",'Actual H2'!R196*Parameters!$C$26,0))))</f>
        <v>4.7592452830188678</v>
      </c>
      <c r="S196" s="12">
        <f>IF(Control!$C$16="None",Parameters!$C$29,IF(Control!$C$16="Low (100 bar)",'Actual H2'!S196*Parameters!$C$28,IF(Control!$C$16="Medium (350 bar)",'Actual H2'!S196*Parameters!$C$27,IF(Control!$C$16="High (700 bar)",'Actual H2'!S196*Parameters!$C$26,0))))</f>
        <v>5.2030188679245271</v>
      </c>
      <c r="T196" s="12">
        <f>IF(Control!$C$16="None",Parameters!$C$29,IF(Control!$C$16="Low (100 bar)",'Actual H2'!T196*Parameters!$C$28,IF(Control!$C$16="Medium (350 bar)",'Actual H2'!T196*Parameters!$C$27,IF(Control!$C$16="High (700 bar)",'Actual H2'!T196*Parameters!$C$26,0))))</f>
        <v>4.7592452830188678</v>
      </c>
      <c r="U196" s="12">
        <f>IF(Control!$C$16="None",Parameters!$C$29,IF(Control!$C$16="Low (100 bar)",'Actual H2'!U196*Parameters!$C$28,IF(Control!$C$16="Medium (350 bar)",'Actual H2'!U196*Parameters!$C$27,IF(Control!$C$16="High (700 bar)",'Actual H2'!U196*Parameters!$C$26,0))))</f>
        <v>4.7592452830188678</v>
      </c>
      <c r="V196" s="12">
        <f>IF(Control!$C$16="None",Parameters!$C$29,IF(Control!$C$16="Low (100 bar)",'Actual H2'!V196*Parameters!$C$28,IF(Control!$C$16="Medium (350 bar)",'Actual H2'!V196*Parameters!$C$27,IF(Control!$C$16="High (700 bar)",'Actual H2'!V196*Parameters!$C$26,0))))</f>
        <v>4.7592452830188678</v>
      </c>
      <c r="W196" s="12">
        <f>IF(Control!$C$16="None",Parameters!$C$29,IF(Control!$C$16="Low (100 bar)",'Actual H2'!W196*Parameters!$C$28,IF(Control!$C$16="Medium (350 bar)",'Actual H2'!W196*Parameters!$C$27,IF(Control!$C$16="High (700 bar)",'Actual H2'!W196*Parameters!$C$26,0))))</f>
        <v>5.2030188679245271</v>
      </c>
      <c r="X196" s="12">
        <f>IF(Control!$C$16="None",Parameters!$C$29,IF(Control!$C$16="Low (100 bar)",'Actual H2'!X196*Parameters!$C$28,IF(Control!$C$16="Medium (350 bar)",'Actual H2'!X196*Parameters!$C$27,IF(Control!$C$16="High (700 bar)",'Actual H2'!X196*Parameters!$C$26,0))))</f>
        <v>4.7592452830188678</v>
      </c>
      <c r="Y196" s="12">
        <f>IF(Control!$C$16="None",Parameters!$C$29,IF(Control!$C$16="Low (100 bar)",'Actual H2'!Y196*Parameters!$C$28,IF(Control!$C$16="Medium (350 bar)",'Actual H2'!Y196*Parameters!$C$27,IF(Control!$C$16="High (700 bar)",'Actual H2'!Y196*Parameters!$C$26,0))))</f>
        <v>2.0150943396226415</v>
      </c>
      <c r="Z196" s="12">
        <f>IF(Control!$C$16="None",Parameters!$C$29,IF(Control!$C$16="Low (100 bar)",'Actual H2'!Z196*Parameters!$C$28,IF(Control!$C$16="Medium (350 bar)",'Actual H2'!Z196*Parameters!$C$27,IF(Control!$C$16="High (700 bar)",'Actual H2'!Z196*Parameters!$C$26,0))))</f>
        <v>0</v>
      </c>
      <c r="AB196" s="7">
        <f t="shared" ref="AB196:AB259" si="3">SUM(C196:Z196)</f>
        <v>51.622641509433961</v>
      </c>
    </row>
    <row r="197" spans="2:28" x14ac:dyDescent="0.2">
      <c r="B197" s="6">
        <v>44391</v>
      </c>
      <c r="C197" s="12">
        <f>IF(Control!$C$16="None",Parameters!$C$29,IF(Control!$C$16="Low (100 bar)",'Actual H2'!C197*Parameters!$C$28,IF(Control!$C$16="Medium (350 bar)",'Actual H2'!C197*Parameters!$C$27,IF(Control!$C$16="High (700 bar)",'Actual H2'!C197*Parameters!$C$26,0))))</f>
        <v>0</v>
      </c>
      <c r="D197" s="12">
        <f>IF(Control!$C$16="None",Parameters!$C$29,IF(Control!$C$16="Low (100 bar)",'Actual H2'!D197*Parameters!$C$28,IF(Control!$C$16="Medium (350 bar)",'Actual H2'!D197*Parameters!$C$27,IF(Control!$C$16="High (700 bar)",'Actual H2'!D197*Parameters!$C$26,0))))</f>
        <v>0</v>
      </c>
      <c r="E197" s="12">
        <f>IF(Control!$C$16="None",Parameters!$C$29,IF(Control!$C$16="Low (100 bar)",'Actual H2'!E197*Parameters!$C$28,IF(Control!$C$16="Medium (350 bar)",'Actual H2'!E197*Parameters!$C$27,IF(Control!$C$16="High (700 bar)",'Actual H2'!E197*Parameters!$C$26,0))))</f>
        <v>0</v>
      </c>
      <c r="F197" s="12">
        <f>IF(Control!$C$16="None",Parameters!$C$29,IF(Control!$C$16="Low (100 bar)",'Actual H2'!F197*Parameters!$C$28,IF(Control!$C$16="Medium (350 bar)",'Actual H2'!F197*Parameters!$C$27,IF(Control!$C$16="High (700 bar)",'Actual H2'!F197*Parameters!$C$26,0))))</f>
        <v>0</v>
      </c>
      <c r="G197" s="12">
        <f>IF(Control!$C$16="None",Parameters!$C$29,IF(Control!$C$16="Low (100 bar)",'Actual H2'!G197*Parameters!$C$28,IF(Control!$C$16="Medium (350 bar)",'Actual H2'!G197*Parameters!$C$27,IF(Control!$C$16="High (700 bar)",'Actual H2'!G197*Parameters!$C$26,0))))</f>
        <v>0</v>
      </c>
      <c r="H197" s="12">
        <f>IF(Control!$C$16="None",Parameters!$C$29,IF(Control!$C$16="Low (100 bar)",'Actual H2'!H197*Parameters!$C$28,IF(Control!$C$16="Medium (350 bar)",'Actual H2'!H197*Parameters!$C$27,IF(Control!$C$16="High (700 bar)",'Actual H2'!H197*Parameters!$C$26,0))))</f>
        <v>0</v>
      </c>
      <c r="I197" s="12">
        <f>IF(Control!$C$16="None",Parameters!$C$29,IF(Control!$C$16="Low (100 bar)",'Actual H2'!I197*Parameters!$C$28,IF(Control!$C$16="Medium (350 bar)",'Actual H2'!I197*Parameters!$C$27,IF(Control!$C$16="High (700 bar)",'Actual H2'!I197*Parameters!$C$26,0))))</f>
        <v>0</v>
      </c>
      <c r="J197" s="12">
        <f>IF(Control!$C$16="None",Parameters!$C$29,IF(Control!$C$16="Low (100 bar)",'Actual H2'!J197*Parameters!$C$28,IF(Control!$C$16="Medium (350 bar)",'Actual H2'!J197*Parameters!$C$27,IF(Control!$C$16="High (700 bar)",'Actual H2'!J197*Parameters!$C$26,0))))</f>
        <v>0</v>
      </c>
      <c r="K197" s="12">
        <f>IF(Control!$C$16="None",Parameters!$C$29,IF(Control!$C$16="Low (100 bar)",'Actual H2'!K197*Parameters!$C$28,IF(Control!$C$16="Medium (350 bar)",'Actual H2'!K197*Parameters!$C$27,IF(Control!$C$16="High (700 bar)",'Actual H2'!K197*Parameters!$C$26,0))))</f>
        <v>1.4354716981132074</v>
      </c>
      <c r="L197" s="12">
        <f>IF(Control!$C$16="None",Parameters!$C$29,IF(Control!$C$16="Low (100 bar)",'Actual H2'!L197*Parameters!$C$28,IF(Control!$C$16="Medium (350 bar)",'Actual H2'!L197*Parameters!$C$27,IF(Control!$C$16="High (700 bar)",'Actual H2'!L197*Parameters!$C$26,0))))</f>
        <v>2.3864150943396227</v>
      </c>
      <c r="M197" s="12">
        <f>IF(Control!$C$16="None",Parameters!$C$29,IF(Control!$C$16="Low (100 bar)",'Actual H2'!M197*Parameters!$C$28,IF(Control!$C$16="Medium (350 bar)",'Actual H2'!M197*Parameters!$C$27,IF(Control!$C$16="High (700 bar)",'Actual H2'!M197*Parameters!$C$26,0))))</f>
        <v>4.7592452830188678</v>
      </c>
      <c r="N197" s="12">
        <f>IF(Control!$C$16="None",Parameters!$C$29,IF(Control!$C$16="Low (100 bar)",'Actual H2'!N197*Parameters!$C$28,IF(Control!$C$16="Medium (350 bar)",'Actual H2'!N197*Parameters!$C$27,IF(Control!$C$16="High (700 bar)",'Actual H2'!N197*Parameters!$C$26,0))))</f>
        <v>8.8075471698113201</v>
      </c>
      <c r="O197" s="12">
        <f>IF(Control!$C$16="None",Parameters!$C$29,IF(Control!$C$16="Low (100 bar)",'Actual H2'!O197*Parameters!$C$28,IF(Control!$C$16="Medium (350 bar)",'Actual H2'!O197*Parameters!$C$27,IF(Control!$C$16="High (700 bar)",'Actual H2'!O197*Parameters!$C$26,0))))</f>
        <v>14.390943396226419</v>
      </c>
      <c r="P197" s="12">
        <f>IF(Control!$C$16="None",Parameters!$C$29,IF(Control!$C$16="Low (100 bar)",'Actual H2'!P197*Parameters!$C$28,IF(Control!$C$16="Medium (350 bar)",'Actual H2'!P197*Parameters!$C$27,IF(Control!$C$16="High (700 bar)",'Actual H2'!P197*Parameters!$C$26,0))))</f>
        <v>22.75018867924528</v>
      </c>
      <c r="Q197" s="12">
        <f>IF(Control!$C$16="None",Parameters!$C$29,IF(Control!$C$16="Low (100 bar)",'Actual H2'!Q197*Parameters!$C$28,IF(Control!$C$16="Medium (350 bar)",'Actual H2'!Q197*Parameters!$C$27,IF(Control!$C$16="High (700 bar)",'Actual H2'!Q197*Parameters!$C$26,0))))</f>
        <v>30.357735849056599</v>
      </c>
      <c r="R197" s="12">
        <f>IF(Control!$C$16="None",Parameters!$C$29,IF(Control!$C$16="Low (100 bar)",'Actual H2'!R197*Parameters!$C$28,IF(Control!$C$16="Medium (350 bar)",'Actual H2'!R197*Parameters!$C$27,IF(Control!$C$16="High (700 bar)",'Actual H2'!R197*Parameters!$C$26,0))))</f>
        <v>37.901886792452828</v>
      </c>
      <c r="S197" s="12">
        <f>IF(Control!$C$16="None",Parameters!$C$29,IF(Control!$C$16="Low (100 bar)",'Actual H2'!S197*Parameters!$C$28,IF(Control!$C$16="Medium (350 bar)",'Actual H2'!S197*Parameters!$C$27,IF(Control!$C$16="High (700 bar)",'Actual H2'!S197*Parameters!$C$26,0))))</f>
        <v>45.518490566037741</v>
      </c>
      <c r="T197" s="12">
        <f>IF(Control!$C$16="None",Parameters!$C$29,IF(Control!$C$16="Low (100 bar)",'Actual H2'!T197*Parameters!$C$28,IF(Control!$C$16="Medium (350 bar)",'Actual H2'!T197*Parameters!$C$27,IF(Control!$C$16="High (700 bar)",'Actual H2'!T197*Parameters!$C$26,0))))</f>
        <v>50.341132075471691</v>
      </c>
      <c r="U197" s="12">
        <f>IF(Control!$C$16="None",Parameters!$C$29,IF(Control!$C$16="Low (100 bar)",'Actual H2'!U197*Parameters!$C$28,IF(Control!$C$16="Medium (350 bar)",'Actual H2'!U197*Parameters!$C$27,IF(Control!$C$16="High (700 bar)",'Actual H2'!U197*Parameters!$C$26,0))))</f>
        <v>52.890566037735852</v>
      </c>
      <c r="V197" s="12">
        <f>IF(Control!$C$16="None",Parameters!$C$29,IF(Control!$C$16="Low (100 bar)",'Actual H2'!V197*Parameters!$C$28,IF(Control!$C$16="Medium (350 bar)",'Actual H2'!V197*Parameters!$C$27,IF(Control!$C$16="High (700 bar)",'Actual H2'!V197*Parameters!$C$26,0))))</f>
        <v>54.701886792452825</v>
      </c>
      <c r="W197" s="12">
        <f>IF(Control!$C$16="None",Parameters!$C$29,IF(Control!$C$16="Low (100 bar)",'Actual H2'!W197*Parameters!$C$28,IF(Control!$C$16="Medium (350 bar)",'Actual H2'!W197*Parameters!$C$27,IF(Control!$C$16="High (700 bar)",'Actual H2'!W197*Parameters!$C$26,0))))</f>
        <v>55.145660377358496</v>
      </c>
      <c r="X197" s="12">
        <f>IF(Control!$C$16="None",Parameters!$C$29,IF(Control!$C$16="Low (100 bar)",'Actual H2'!X197*Parameters!$C$28,IF(Control!$C$16="Medium (350 bar)",'Actual H2'!X197*Parameters!$C$27,IF(Control!$C$16="High (700 bar)",'Actual H2'!X197*Parameters!$C$26,0))))</f>
        <v>56.083018867924523</v>
      </c>
      <c r="Y197" s="12">
        <f>IF(Control!$C$16="None",Parameters!$C$29,IF(Control!$C$16="Low (100 bar)",'Actual H2'!Y197*Parameters!$C$28,IF(Control!$C$16="Medium (350 bar)",'Actual H2'!Y197*Parameters!$C$27,IF(Control!$C$16="High (700 bar)",'Actual H2'!Y197*Parameters!$C$26,0))))</f>
        <v>56.083018867924523</v>
      </c>
      <c r="Z197" s="12">
        <f>IF(Control!$C$16="None",Parameters!$C$29,IF(Control!$C$16="Low (100 bar)",'Actual H2'!Z197*Parameters!$C$28,IF(Control!$C$16="Medium (350 bar)",'Actual H2'!Z197*Parameters!$C$27,IF(Control!$C$16="High (700 bar)",'Actual H2'!Z197*Parameters!$C$26,0))))</f>
        <v>54.701886792452825</v>
      </c>
      <c r="AB197" s="7">
        <f t="shared" si="3"/>
        <v>548.25509433962259</v>
      </c>
    </row>
    <row r="198" spans="2:28" x14ac:dyDescent="0.2">
      <c r="B198" s="6">
        <v>44392</v>
      </c>
      <c r="C198" s="12">
        <f>IF(Control!$C$16="None",Parameters!$C$29,IF(Control!$C$16="Low (100 bar)",'Actual H2'!C198*Parameters!$C$28,IF(Control!$C$16="Medium (350 bar)",'Actual H2'!C198*Parameters!$C$27,IF(Control!$C$16="High (700 bar)",'Actual H2'!C198*Parameters!$C$26,0))))</f>
        <v>52.890566037735852</v>
      </c>
      <c r="D198" s="12">
        <f>IF(Control!$C$16="None",Parameters!$C$29,IF(Control!$C$16="Low (100 bar)",'Actual H2'!D198*Parameters!$C$28,IF(Control!$C$16="Medium (350 bar)",'Actual H2'!D198*Parameters!$C$27,IF(Control!$C$16="High (700 bar)",'Actual H2'!D198*Parameters!$C$26,0))))</f>
        <v>49.612075471698105</v>
      </c>
      <c r="E198" s="12">
        <f>IF(Control!$C$16="None",Parameters!$C$29,IF(Control!$C$16="Low (100 bar)",'Actual H2'!E198*Parameters!$C$28,IF(Control!$C$16="Medium (350 bar)",'Actual H2'!E198*Parameters!$C$27,IF(Control!$C$16="High (700 bar)",'Actual H2'!E198*Parameters!$C$26,0))))</f>
        <v>41.261886792452835</v>
      </c>
      <c r="F198" s="12">
        <f>IF(Control!$C$16="None",Parameters!$C$29,IF(Control!$C$16="Low (100 bar)",'Actual H2'!F198*Parameters!$C$28,IF(Control!$C$16="Medium (350 bar)",'Actual H2'!F198*Parameters!$C$27,IF(Control!$C$16="High (700 bar)",'Actual H2'!F198*Parameters!$C$26,0))))</f>
        <v>40.809056603773584</v>
      </c>
      <c r="G198" s="12">
        <f>IF(Control!$C$16="None",Parameters!$C$29,IF(Control!$C$16="Low (100 bar)",'Actual H2'!G198*Parameters!$C$28,IF(Control!$C$16="Medium (350 bar)",'Actual H2'!G198*Parameters!$C$27,IF(Control!$C$16="High (700 bar)",'Actual H2'!G198*Parameters!$C$26,0))))</f>
        <v>35.139622641509433</v>
      </c>
      <c r="H198" s="12">
        <f>IF(Control!$C$16="None",Parameters!$C$29,IF(Control!$C$16="Low (100 bar)",'Actual H2'!H198*Parameters!$C$28,IF(Control!$C$16="Medium (350 bar)",'Actual H2'!H198*Parameters!$C$27,IF(Control!$C$16="High (700 bar)",'Actual H2'!H198*Parameters!$C$26,0))))</f>
        <v>30.357735849056599</v>
      </c>
      <c r="I198" s="12">
        <f>IF(Control!$C$16="None",Parameters!$C$29,IF(Control!$C$16="Low (100 bar)",'Actual H2'!I198*Parameters!$C$28,IF(Control!$C$16="Medium (350 bar)",'Actual H2'!I198*Parameters!$C$27,IF(Control!$C$16="High (700 bar)",'Actual H2'!I198*Parameters!$C$26,0))))</f>
        <v>28.156981132075465</v>
      </c>
      <c r="J198" s="12">
        <f>IF(Control!$C$16="None",Parameters!$C$29,IF(Control!$C$16="Low (100 bar)",'Actual H2'!J198*Parameters!$C$28,IF(Control!$C$16="Medium (350 bar)",'Actual H2'!J198*Parameters!$C$27,IF(Control!$C$16="High (700 bar)",'Actual H2'!J198*Parameters!$C$26,0))))</f>
        <v>19.598490566037732</v>
      </c>
      <c r="K198" s="12">
        <f>IF(Control!$C$16="None",Parameters!$C$29,IF(Control!$C$16="Low (100 bar)",'Actual H2'!K198*Parameters!$C$28,IF(Control!$C$16="Medium (350 bar)",'Actual H2'!K198*Parameters!$C$27,IF(Control!$C$16="High (700 bar)",'Actual H2'!K198*Parameters!$C$26,0))))</f>
        <v>12.842264150943397</v>
      </c>
      <c r="L198" s="12">
        <f>IF(Control!$C$16="None",Parameters!$C$29,IF(Control!$C$16="Low (100 bar)",'Actual H2'!L198*Parameters!$C$28,IF(Control!$C$16="Medium (350 bar)",'Actual H2'!L198*Parameters!$C$27,IF(Control!$C$16="High (700 bar)",'Actual H2'!L198*Parameters!$C$26,0))))</f>
        <v>8.2641509433962259</v>
      </c>
      <c r="M198" s="12">
        <f>IF(Control!$C$16="None",Parameters!$C$29,IF(Control!$C$16="Low (100 bar)",'Actual H2'!M198*Parameters!$C$28,IF(Control!$C$16="Medium (350 bar)",'Actual H2'!M198*Parameters!$C$27,IF(Control!$C$16="High (700 bar)",'Actual H2'!M198*Parameters!$C$26,0))))</f>
        <v>5.6467924528301889</v>
      </c>
      <c r="N198" s="12">
        <f>IF(Control!$C$16="None",Parameters!$C$29,IF(Control!$C$16="Low (100 bar)",'Actual H2'!N198*Parameters!$C$28,IF(Control!$C$16="Medium (350 bar)",'Actual H2'!N198*Parameters!$C$27,IF(Control!$C$16="High (700 bar)",'Actual H2'!N198*Parameters!$C$26,0))))</f>
        <v>4.3154716981132077</v>
      </c>
      <c r="O198" s="12">
        <f>IF(Control!$C$16="None",Parameters!$C$29,IF(Control!$C$16="Low (100 bar)",'Actual H2'!O198*Parameters!$C$28,IF(Control!$C$16="Medium (350 bar)",'Actual H2'!O198*Parameters!$C$27,IF(Control!$C$16="High (700 bar)",'Actual H2'!O198*Parameters!$C$26,0))))</f>
        <v>3.1290566037735852</v>
      </c>
      <c r="P198" s="12">
        <f>IF(Control!$C$16="None",Parameters!$C$29,IF(Control!$C$16="Low (100 bar)",'Actual H2'!P198*Parameters!$C$28,IF(Control!$C$16="Medium (350 bar)",'Actual H2'!P198*Parameters!$C$27,IF(Control!$C$16="High (700 bar)",'Actual H2'!P198*Parameters!$C$26,0))))</f>
        <v>2.3864150943396227</v>
      </c>
      <c r="Q198" s="12">
        <f>IF(Control!$C$16="None",Parameters!$C$29,IF(Control!$C$16="Low (100 bar)",'Actual H2'!Q198*Parameters!$C$28,IF(Control!$C$16="Medium (350 bar)",'Actual H2'!Q198*Parameters!$C$27,IF(Control!$C$16="High (700 bar)",'Actual H2'!Q198*Parameters!$C$26,0))))</f>
        <v>1.7252830188679242</v>
      </c>
      <c r="R198" s="12">
        <f>IF(Control!$C$16="None",Parameters!$C$29,IF(Control!$C$16="Low (100 bar)",'Actual H2'!R198*Parameters!$C$28,IF(Control!$C$16="Medium (350 bar)",'Actual H2'!R198*Parameters!$C$27,IF(Control!$C$16="High (700 bar)",'Actual H2'!R198*Parameters!$C$26,0))))</f>
        <v>1.1456603773584904</v>
      </c>
      <c r="S198" s="12">
        <f>IF(Control!$C$16="None",Parameters!$C$29,IF(Control!$C$16="Low (100 bar)",'Actual H2'!S198*Parameters!$C$28,IF(Control!$C$16="Medium (350 bar)",'Actual H2'!S198*Parameters!$C$27,IF(Control!$C$16="High (700 bar)",'Actual H2'!S198*Parameters!$C$26,0))))</f>
        <v>0</v>
      </c>
      <c r="T198" s="12">
        <f>IF(Control!$C$16="None",Parameters!$C$29,IF(Control!$C$16="Low (100 bar)",'Actual H2'!T198*Parameters!$C$28,IF(Control!$C$16="Medium (350 bar)",'Actual H2'!T198*Parameters!$C$27,IF(Control!$C$16="High (700 bar)",'Actual H2'!T198*Parameters!$C$26,0))))</f>
        <v>0</v>
      </c>
      <c r="U198" s="12">
        <f>IF(Control!$C$16="None",Parameters!$C$29,IF(Control!$C$16="Low (100 bar)",'Actual H2'!U198*Parameters!$C$28,IF(Control!$C$16="Medium (350 bar)",'Actual H2'!U198*Parameters!$C$27,IF(Control!$C$16="High (700 bar)",'Actual H2'!U198*Parameters!$C$26,0))))</f>
        <v>0</v>
      </c>
      <c r="V198" s="12">
        <f>IF(Control!$C$16="None",Parameters!$C$29,IF(Control!$C$16="Low (100 bar)",'Actual H2'!V198*Parameters!$C$28,IF(Control!$C$16="Medium (350 bar)",'Actual H2'!V198*Parameters!$C$27,IF(Control!$C$16="High (700 bar)",'Actual H2'!V198*Parameters!$C$26,0))))</f>
        <v>0</v>
      </c>
      <c r="W198" s="12">
        <f>IF(Control!$C$16="None",Parameters!$C$29,IF(Control!$C$16="Low (100 bar)",'Actual H2'!W198*Parameters!$C$28,IF(Control!$C$16="Medium (350 bar)",'Actual H2'!W198*Parameters!$C$27,IF(Control!$C$16="High (700 bar)",'Actual H2'!W198*Parameters!$C$26,0))))</f>
        <v>0</v>
      </c>
      <c r="X198" s="12">
        <f>IF(Control!$C$16="None",Parameters!$C$29,IF(Control!$C$16="Low (100 bar)",'Actual H2'!X198*Parameters!$C$28,IF(Control!$C$16="Medium (350 bar)",'Actual H2'!X198*Parameters!$C$27,IF(Control!$C$16="High (700 bar)",'Actual H2'!X198*Parameters!$C$26,0))))</f>
        <v>0</v>
      </c>
      <c r="Y198" s="12">
        <f>IF(Control!$C$16="None",Parameters!$C$29,IF(Control!$C$16="Low (100 bar)",'Actual H2'!Y198*Parameters!$C$28,IF(Control!$C$16="Medium (350 bar)",'Actual H2'!Y198*Parameters!$C$27,IF(Control!$C$16="High (700 bar)",'Actual H2'!Y198*Parameters!$C$26,0))))</f>
        <v>4.3154716981132077</v>
      </c>
      <c r="Z198" s="12">
        <f>IF(Control!$C$16="None",Parameters!$C$29,IF(Control!$C$16="Low (100 bar)",'Actual H2'!Z198*Parameters!$C$28,IF(Control!$C$16="Medium (350 bar)",'Actual H2'!Z198*Parameters!$C$27,IF(Control!$C$16="High (700 bar)",'Actual H2'!Z198*Parameters!$C$26,0))))</f>
        <v>11.415849056603774</v>
      </c>
      <c r="AB198" s="7">
        <f t="shared" si="3"/>
        <v>353.01283018867912</v>
      </c>
    </row>
    <row r="199" spans="2:28" x14ac:dyDescent="0.2">
      <c r="B199" s="6">
        <v>44393</v>
      </c>
      <c r="C199" s="12">
        <f>IF(Control!$C$16="None",Parameters!$C$29,IF(Control!$C$16="Low (100 bar)",'Actual H2'!C199*Parameters!$C$28,IF(Control!$C$16="Medium (350 bar)",'Actual H2'!C199*Parameters!$C$27,IF(Control!$C$16="High (700 bar)",'Actual H2'!C199*Parameters!$C$26,0))))</f>
        <v>16.854339622641511</v>
      </c>
      <c r="D199" s="12">
        <f>IF(Control!$C$16="None",Parameters!$C$29,IF(Control!$C$16="Low (100 bar)",'Actual H2'!D199*Parameters!$C$28,IF(Control!$C$16="Medium (350 bar)",'Actual H2'!D199*Parameters!$C$27,IF(Control!$C$16="High (700 bar)",'Actual H2'!D199*Parameters!$C$26,0))))</f>
        <v>18.683773584905659</v>
      </c>
      <c r="E199" s="12">
        <f>IF(Control!$C$16="None",Parameters!$C$29,IF(Control!$C$16="Low (100 bar)",'Actual H2'!E199*Parameters!$C$28,IF(Control!$C$16="Medium (350 bar)",'Actual H2'!E199*Parameters!$C$27,IF(Control!$C$16="High (700 bar)",'Actual H2'!E199*Parameters!$C$26,0))))</f>
        <v>19.598490566037732</v>
      </c>
      <c r="F199" s="12">
        <f>IF(Control!$C$16="None",Parameters!$C$29,IF(Control!$C$16="Low (100 bar)",'Actual H2'!F199*Parameters!$C$28,IF(Control!$C$16="Medium (350 bar)",'Actual H2'!F199*Parameters!$C$27,IF(Control!$C$16="High (700 bar)",'Actual H2'!F199*Parameters!$C$26,0))))</f>
        <v>22.75018867924528</v>
      </c>
      <c r="G199" s="12">
        <f>IF(Control!$C$16="None",Parameters!$C$29,IF(Control!$C$16="Low (100 bar)",'Actual H2'!G199*Parameters!$C$28,IF(Control!$C$16="Medium (350 bar)",'Actual H2'!G199*Parameters!$C$27,IF(Control!$C$16="High (700 bar)",'Actual H2'!G199*Parameters!$C$26,0))))</f>
        <v>26.916226415094343</v>
      </c>
      <c r="H199" s="12">
        <f>IF(Control!$C$16="None",Parameters!$C$29,IF(Control!$C$16="Low (100 bar)",'Actual H2'!H199*Parameters!$C$28,IF(Control!$C$16="Medium (350 bar)",'Actual H2'!H199*Parameters!$C$27,IF(Control!$C$16="High (700 bar)",'Actual H2'!H199*Parameters!$C$26,0))))</f>
        <v>25.168301886792456</v>
      </c>
      <c r="I199" s="12">
        <f>IF(Control!$C$16="None",Parameters!$C$29,IF(Control!$C$16="Low (100 bar)",'Actual H2'!I199*Parameters!$C$28,IF(Control!$C$16="Medium (350 bar)",'Actual H2'!I199*Parameters!$C$27,IF(Control!$C$16="High (700 bar)",'Actual H2'!I199*Parameters!$C$26,0))))</f>
        <v>32.938867924528296</v>
      </c>
      <c r="J199" s="12">
        <f>IF(Control!$C$16="None",Parameters!$C$29,IF(Control!$C$16="Low (100 bar)",'Actual H2'!J199*Parameters!$C$28,IF(Control!$C$16="Medium (350 bar)",'Actual H2'!J199*Parameters!$C$27,IF(Control!$C$16="High (700 bar)",'Actual H2'!J199*Parameters!$C$26,0))))</f>
        <v>40.809056603773584</v>
      </c>
      <c r="K199" s="12">
        <f>IF(Control!$C$16="None",Parameters!$C$29,IF(Control!$C$16="Low (100 bar)",'Actual H2'!K199*Parameters!$C$28,IF(Control!$C$16="Medium (350 bar)",'Actual H2'!K199*Parameters!$C$27,IF(Control!$C$16="High (700 bar)",'Actual H2'!K199*Parameters!$C$26,0))))</f>
        <v>50.341132075471691</v>
      </c>
      <c r="L199" s="12">
        <f>IF(Control!$C$16="None",Parameters!$C$29,IF(Control!$C$16="Low (100 bar)",'Actual H2'!L199*Parameters!$C$28,IF(Control!$C$16="Medium (350 bar)",'Actual H2'!L199*Parameters!$C$27,IF(Control!$C$16="High (700 bar)",'Actual H2'!L199*Parameters!$C$26,0))))</f>
        <v>54.701886792452825</v>
      </c>
      <c r="M199" s="12">
        <f>IF(Control!$C$16="None",Parameters!$C$29,IF(Control!$C$16="Low (100 bar)",'Actual H2'!M199*Parameters!$C$28,IF(Control!$C$16="Medium (350 bar)",'Actual H2'!M199*Parameters!$C$27,IF(Control!$C$16="High (700 bar)",'Actual H2'!M199*Parameters!$C$26,0))))</f>
        <v>56.083018867924523</v>
      </c>
      <c r="N199" s="12">
        <f>IF(Control!$C$16="None",Parameters!$C$29,IF(Control!$C$16="Low (100 bar)",'Actual H2'!N199*Parameters!$C$28,IF(Control!$C$16="Medium (350 bar)",'Actual H2'!N199*Parameters!$C$27,IF(Control!$C$16="High (700 bar)",'Actual H2'!N199*Parameters!$C$26,0))))</f>
        <v>56.603773584905667</v>
      </c>
      <c r="O199" s="12">
        <f>IF(Control!$C$16="None",Parameters!$C$29,IF(Control!$C$16="Low (100 bar)",'Actual H2'!O199*Parameters!$C$28,IF(Control!$C$16="Medium (350 bar)",'Actual H2'!O199*Parameters!$C$27,IF(Control!$C$16="High (700 bar)",'Actual H2'!O199*Parameters!$C$26,0))))</f>
        <v>56.603773584905667</v>
      </c>
      <c r="P199" s="12">
        <f>IF(Control!$C$16="None",Parameters!$C$29,IF(Control!$C$16="Low (100 bar)",'Actual H2'!P199*Parameters!$C$28,IF(Control!$C$16="Medium (350 bar)",'Actual H2'!P199*Parameters!$C$27,IF(Control!$C$16="High (700 bar)",'Actual H2'!P199*Parameters!$C$26,0))))</f>
        <v>56.603773584905667</v>
      </c>
      <c r="Q199" s="12">
        <f>IF(Control!$C$16="None",Parameters!$C$29,IF(Control!$C$16="Low (100 bar)",'Actual H2'!Q199*Parameters!$C$28,IF(Control!$C$16="Medium (350 bar)",'Actual H2'!Q199*Parameters!$C$27,IF(Control!$C$16="High (700 bar)",'Actual H2'!Q199*Parameters!$C$26,0))))</f>
        <v>56.603773584905667</v>
      </c>
      <c r="R199" s="12">
        <f>IF(Control!$C$16="None",Parameters!$C$29,IF(Control!$C$16="Low (100 bar)",'Actual H2'!R199*Parameters!$C$28,IF(Control!$C$16="Medium (350 bar)",'Actual H2'!R199*Parameters!$C$27,IF(Control!$C$16="High (700 bar)",'Actual H2'!R199*Parameters!$C$26,0))))</f>
        <v>56.603773584905667</v>
      </c>
      <c r="S199" s="12">
        <f>IF(Control!$C$16="None",Parameters!$C$29,IF(Control!$C$16="Low (100 bar)",'Actual H2'!S199*Parameters!$C$28,IF(Control!$C$16="Medium (350 bar)",'Actual H2'!S199*Parameters!$C$27,IF(Control!$C$16="High (700 bar)",'Actual H2'!S199*Parameters!$C$26,0))))</f>
        <v>56.603773584905667</v>
      </c>
      <c r="T199" s="12">
        <f>IF(Control!$C$16="None",Parameters!$C$29,IF(Control!$C$16="Low (100 bar)",'Actual H2'!T199*Parameters!$C$28,IF(Control!$C$16="Medium (350 bar)",'Actual H2'!T199*Parameters!$C$27,IF(Control!$C$16="High (700 bar)",'Actual H2'!T199*Parameters!$C$26,0))))</f>
        <v>56.603773584905667</v>
      </c>
      <c r="U199" s="12">
        <f>IF(Control!$C$16="None",Parameters!$C$29,IF(Control!$C$16="Low (100 bar)",'Actual H2'!U199*Parameters!$C$28,IF(Control!$C$16="Medium (350 bar)",'Actual H2'!U199*Parameters!$C$27,IF(Control!$C$16="High (700 bar)",'Actual H2'!U199*Parameters!$C$26,0))))</f>
        <v>56.603773584905667</v>
      </c>
      <c r="V199" s="12">
        <f>IF(Control!$C$16="None",Parameters!$C$29,IF(Control!$C$16="Low (100 bar)",'Actual H2'!V199*Parameters!$C$28,IF(Control!$C$16="Medium (350 bar)",'Actual H2'!V199*Parameters!$C$27,IF(Control!$C$16="High (700 bar)",'Actual H2'!V199*Parameters!$C$26,0))))</f>
        <v>56.323018867924539</v>
      </c>
      <c r="W199" s="12">
        <f>IF(Control!$C$16="None",Parameters!$C$29,IF(Control!$C$16="Low (100 bar)",'Actual H2'!W199*Parameters!$C$28,IF(Control!$C$16="Medium (350 bar)",'Actual H2'!W199*Parameters!$C$27,IF(Control!$C$16="High (700 bar)",'Actual H2'!W199*Parameters!$C$26,0))))</f>
        <v>56.250566037735851</v>
      </c>
      <c r="X199" s="12">
        <f>IF(Control!$C$16="None",Parameters!$C$29,IF(Control!$C$16="Low (100 bar)",'Actual H2'!X199*Parameters!$C$28,IF(Control!$C$16="Medium (350 bar)",'Actual H2'!X199*Parameters!$C$27,IF(Control!$C$16="High (700 bar)",'Actual H2'!X199*Parameters!$C$26,0))))</f>
        <v>55.145660377358496</v>
      </c>
      <c r="Y199" s="12">
        <f>IF(Control!$C$16="None",Parameters!$C$29,IF(Control!$C$16="Low (100 bar)",'Actual H2'!Y199*Parameters!$C$28,IF(Control!$C$16="Medium (350 bar)",'Actual H2'!Y199*Parameters!$C$27,IF(Control!$C$16="High (700 bar)",'Actual H2'!Y199*Parameters!$C$26,0))))</f>
        <v>50.064905660377356</v>
      </c>
      <c r="Z199" s="12">
        <f>IF(Control!$C$16="None",Parameters!$C$29,IF(Control!$C$16="Low (100 bar)",'Actual H2'!Z199*Parameters!$C$28,IF(Control!$C$16="Medium (350 bar)",'Actual H2'!Z199*Parameters!$C$27,IF(Control!$C$16="High (700 bar)",'Actual H2'!Z199*Parameters!$C$26,0))))</f>
        <v>45.518490566037741</v>
      </c>
      <c r="AB199" s="7">
        <f t="shared" si="3"/>
        <v>1080.9781132075473</v>
      </c>
    </row>
    <row r="200" spans="2:28" x14ac:dyDescent="0.2">
      <c r="B200" s="6">
        <v>44394</v>
      </c>
      <c r="C200" s="12">
        <f>IF(Control!$C$16="None",Parameters!$C$29,IF(Control!$C$16="Low (100 bar)",'Actual H2'!C200*Parameters!$C$28,IF(Control!$C$16="Medium (350 bar)",'Actual H2'!C200*Parameters!$C$27,IF(Control!$C$16="High (700 bar)",'Actual H2'!C200*Parameters!$C$26,0))))</f>
        <v>45.518490566037741</v>
      </c>
      <c r="D200" s="12">
        <f>IF(Control!$C$16="None",Parameters!$C$29,IF(Control!$C$16="Low (100 bar)",'Actual H2'!D200*Parameters!$C$28,IF(Control!$C$16="Medium (350 bar)",'Actual H2'!D200*Parameters!$C$27,IF(Control!$C$16="High (700 bar)",'Actual H2'!D200*Parameters!$C$26,0))))</f>
        <v>45.518490566037741</v>
      </c>
      <c r="E200" s="12">
        <f>IF(Control!$C$16="None",Parameters!$C$29,IF(Control!$C$16="Low (100 bar)",'Actual H2'!E200*Parameters!$C$28,IF(Control!$C$16="Medium (350 bar)",'Actual H2'!E200*Parameters!$C$27,IF(Control!$C$16="High (700 bar)",'Actual H2'!E200*Parameters!$C$26,0))))</f>
        <v>45.518490566037741</v>
      </c>
      <c r="F200" s="12">
        <f>IF(Control!$C$16="None",Parameters!$C$29,IF(Control!$C$16="Low (100 bar)",'Actual H2'!F200*Parameters!$C$28,IF(Control!$C$16="Medium (350 bar)",'Actual H2'!F200*Parameters!$C$27,IF(Control!$C$16="High (700 bar)",'Actual H2'!F200*Parameters!$C$26,0))))</f>
        <v>44.812075471698115</v>
      </c>
      <c r="G200" s="12">
        <f>IF(Control!$C$16="None",Parameters!$C$29,IF(Control!$C$16="Low (100 bar)",'Actual H2'!G200*Parameters!$C$28,IF(Control!$C$16="Medium (350 bar)",'Actual H2'!G200*Parameters!$C$27,IF(Control!$C$16="High (700 bar)",'Actual H2'!G200*Parameters!$C$26,0))))</f>
        <v>45.518490566037741</v>
      </c>
      <c r="H200" s="12">
        <f>IF(Control!$C$16="None",Parameters!$C$29,IF(Control!$C$16="Low (100 bar)",'Actual H2'!H200*Parameters!$C$28,IF(Control!$C$16="Medium (350 bar)",'Actual H2'!H200*Parameters!$C$27,IF(Control!$C$16="High (700 bar)",'Actual H2'!H200*Parameters!$C$26,0))))</f>
        <v>45.518490566037741</v>
      </c>
      <c r="I200" s="12">
        <f>IF(Control!$C$16="None",Parameters!$C$29,IF(Control!$C$16="Low (100 bar)",'Actual H2'!I200*Parameters!$C$28,IF(Control!$C$16="Medium (350 bar)",'Actual H2'!I200*Parameters!$C$27,IF(Control!$C$16="High (700 bar)",'Actual H2'!I200*Parameters!$C$26,0))))</f>
        <v>55.218113207547177</v>
      </c>
      <c r="J200" s="12">
        <f>IF(Control!$C$16="None",Parameters!$C$29,IF(Control!$C$16="Low (100 bar)",'Actual H2'!J200*Parameters!$C$28,IF(Control!$C$16="Medium (350 bar)",'Actual H2'!J200*Parameters!$C$27,IF(Control!$C$16="High (700 bar)",'Actual H2'!J200*Parameters!$C$26,0))))</f>
        <v>56.603773584905667</v>
      </c>
      <c r="K200" s="12">
        <f>IF(Control!$C$16="None",Parameters!$C$29,IF(Control!$C$16="Low (100 bar)",'Actual H2'!K200*Parameters!$C$28,IF(Control!$C$16="Medium (350 bar)",'Actual H2'!K200*Parameters!$C$27,IF(Control!$C$16="High (700 bar)",'Actual H2'!K200*Parameters!$C$26,0))))</f>
        <v>56.603773584905667</v>
      </c>
      <c r="L200" s="12">
        <f>IF(Control!$C$16="None",Parameters!$C$29,IF(Control!$C$16="Low (100 bar)",'Actual H2'!L200*Parameters!$C$28,IF(Control!$C$16="Medium (350 bar)",'Actual H2'!L200*Parameters!$C$27,IF(Control!$C$16="High (700 bar)",'Actual H2'!L200*Parameters!$C$26,0))))</f>
        <v>56.603773584905667</v>
      </c>
      <c r="M200" s="12">
        <f>IF(Control!$C$16="None",Parameters!$C$29,IF(Control!$C$16="Low (100 bar)",'Actual H2'!M200*Parameters!$C$28,IF(Control!$C$16="Medium (350 bar)",'Actual H2'!M200*Parameters!$C$27,IF(Control!$C$16="High (700 bar)",'Actual H2'!M200*Parameters!$C$26,0))))</f>
        <v>56.603773584905667</v>
      </c>
      <c r="N200" s="12">
        <f>IF(Control!$C$16="None",Parameters!$C$29,IF(Control!$C$16="Low (100 bar)",'Actual H2'!N200*Parameters!$C$28,IF(Control!$C$16="Medium (350 bar)",'Actual H2'!N200*Parameters!$C$27,IF(Control!$C$16="High (700 bar)",'Actual H2'!N200*Parameters!$C$26,0))))</f>
        <v>56.603773584905667</v>
      </c>
      <c r="O200" s="12">
        <f>IF(Control!$C$16="None",Parameters!$C$29,IF(Control!$C$16="Low (100 bar)",'Actual H2'!O200*Parameters!$C$28,IF(Control!$C$16="Medium (350 bar)",'Actual H2'!O200*Parameters!$C$27,IF(Control!$C$16="High (700 bar)",'Actual H2'!O200*Parameters!$C$26,0))))</f>
        <v>56.603773584905667</v>
      </c>
      <c r="P200" s="12">
        <f>IF(Control!$C$16="None",Parameters!$C$29,IF(Control!$C$16="Low (100 bar)",'Actual H2'!P200*Parameters!$C$28,IF(Control!$C$16="Medium (350 bar)",'Actual H2'!P200*Parameters!$C$27,IF(Control!$C$16="High (700 bar)",'Actual H2'!P200*Parameters!$C$26,0))))</f>
        <v>56.603773584905667</v>
      </c>
      <c r="Q200" s="12">
        <f>IF(Control!$C$16="None",Parameters!$C$29,IF(Control!$C$16="Low (100 bar)",'Actual H2'!Q200*Parameters!$C$28,IF(Control!$C$16="Medium (350 bar)",'Actual H2'!Q200*Parameters!$C$27,IF(Control!$C$16="High (700 bar)",'Actual H2'!Q200*Parameters!$C$26,0))))</f>
        <v>56.603773584905667</v>
      </c>
      <c r="R200" s="12">
        <f>IF(Control!$C$16="None",Parameters!$C$29,IF(Control!$C$16="Low (100 bar)",'Actual H2'!R200*Parameters!$C$28,IF(Control!$C$16="Medium (350 bar)",'Actual H2'!R200*Parameters!$C$27,IF(Control!$C$16="High (700 bar)",'Actual H2'!R200*Parameters!$C$26,0))))</f>
        <v>56.603773584905667</v>
      </c>
      <c r="S200" s="12">
        <f>IF(Control!$C$16="None",Parameters!$C$29,IF(Control!$C$16="Low (100 bar)",'Actual H2'!S200*Parameters!$C$28,IF(Control!$C$16="Medium (350 bar)",'Actual H2'!S200*Parameters!$C$27,IF(Control!$C$16="High (700 bar)",'Actual H2'!S200*Parameters!$C$26,0))))</f>
        <v>56.603773584905667</v>
      </c>
      <c r="T200" s="12">
        <f>IF(Control!$C$16="None",Parameters!$C$29,IF(Control!$C$16="Low (100 bar)",'Actual H2'!T200*Parameters!$C$28,IF(Control!$C$16="Medium (350 bar)",'Actual H2'!T200*Parameters!$C$27,IF(Control!$C$16="High (700 bar)",'Actual H2'!T200*Parameters!$C$26,0))))</f>
        <v>56.603773584905667</v>
      </c>
      <c r="U200" s="12">
        <f>IF(Control!$C$16="None",Parameters!$C$29,IF(Control!$C$16="Low (100 bar)",'Actual H2'!U200*Parameters!$C$28,IF(Control!$C$16="Medium (350 bar)",'Actual H2'!U200*Parameters!$C$27,IF(Control!$C$16="High (700 bar)",'Actual H2'!U200*Parameters!$C$26,0))))</f>
        <v>56.603773584905667</v>
      </c>
      <c r="V200" s="12">
        <f>IF(Control!$C$16="None",Parameters!$C$29,IF(Control!$C$16="Low (100 bar)",'Actual H2'!V200*Parameters!$C$28,IF(Control!$C$16="Medium (350 bar)",'Actual H2'!V200*Parameters!$C$27,IF(Control!$C$16="High (700 bar)",'Actual H2'!V200*Parameters!$C$26,0))))</f>
        <v>56.313962264150945</v>
      </c>
      <c r="W200" s="12">
        <f>IF(Control!$C$16="None",Parameters!$C$29,IF(Control!$C$16="Low (100 bar)",'Actual H2'!W200*Parameters!$C$28,IF(Control!$C$16="Medium (350 bar)",'Actual H2'!W200*Parameters!$C$27,IF(Control!$C$16="High (700 bar)",'Actual H2'!W200*Parameters!$C$26,0))))</f>
        <v>55.145660377358496</v>
      </c>
      <c r="X200" s="12">
        <f>IF(Control!$C$16="None",Parameters!$C$29,IF(Control!$C$16="Low (100 bar)",'Actual H2'!X200*Parameters!$C$28,IF(Control!$C$16="Medium (350 bar)",'Actual H2'!X200*Parameters!$C$27,IF(Control!$C$16="High (700 bar)",'Actual H2'!X200*Parameters!$C$26,0))))</f>
        <v>55.145660377358496</v>
      </c>
      <c r="Y200" s="12">
        <f>IF(Control!$C$16="None",Parameters!$C$29,IF(Control!$C$16="Low (100 bar)",'Actual H2'!Y200*Parameters!$C$28,IF(Control!$C$16="Medium (350 bar)",'Actual H2'!Y200*Parameters!$C$27,IF(Control!$C$16="High (700 bar)",'Actual H2'!Y200*Parameters!$C$26,0))))</f>
        <v>52.890566037735852</v>
      </c>
      <c r="Z200" s="12">
        <f>IF(Control!$C$16="None",Parameters!$C$29,IF(Control!$C$16="Low (100 bar)",'Actual H2'!Z200*Parameters!$C$28,IF(Control!$C$16="Medium (350 bar)",'Actual H2'!Z200*Parameters!$C$27,IF(Control!$C$16="High (700 bar)",'Actual H2'!Z200*Parameters!$C$26,0))))</f>
        <v>49.612075471698105</v>
      </c>
      <c r="AB200" s="7">
        <f t="shared" si="3"/>
        <v>1275.9758490566037</v>
      </c>
    </row>
    <row r="201" spans="2:28" x14ac:dyDescent="0.2">
      <c r="B201" s="6">
        <v>44395</v>
      </c>
      <c r="C201" s="12">
        <f>IF(Control!$C$16="None",Parameters!$C$29,IF(Control!$C$16="Low (100 bar)",'Actual H2'!C201*Parameters!$C$28,IF(Control!$C$16="Medium (350 bar)",'Actual H2'!C201*Parameters!$C$27,IF(Control!$C$16="High (700 bar)",'Actual H2'!C201*Parameters!$C$26,0))))</f>
        <v>40.809056603773584</v>
      </c>
      <c r="D201" s="12">
        <f>IF(Control!$C$16="None",Parameters!$C$29,IF(Control!$C$16="Low (100 bar)",'Actual H2'!D201*Parameters!$C$28,IF(Control!$C$16="Medium (350 bar)",'Actual H2'!D201*Parameters!$C$27,IF(Control!$C$16="High (700 bar)",'Actual H2'!D201*Parameters!$C$26,0))))</f>
        <v>31.698113207547166</v>
      </c>
      <c r="E201" s="12">
        <f>IF(Control!$C$16="None",Parameters!$C$29,IF(Control!$C$16="Low (100 bar)",'Actual H2'!E201*Parameters!$C$28,IF(Control!$C$16="Medium (350 bar)",'Actual H2'!E201*Parameters!$C$27,IF(Control!$C$16="High (700 bar)",'Actual H2'!E201*Parameters!$C$26,0))))</f>
        <v>25.720754716981133</v>
      </c>
      <c r="F201" s="12">
        <f>IF(Control!$C$16="None",Parameters!$C$29,IF(Control!$C$16="Low (100 bar)",'Actual H2'!F201*Parameters!$C$28,IF(Control!$C$16="Medium (350 bar)",'Actual H2'!F201*Parameters!$C$27,IF(Control!$C$16="High (700 bar)",'Actual H2'!F201*Parameters!$C$26,0))))</f>
        <v>23.990943396226413</v>
      </c>
      <c r="G201" s="12">
        <f>IF(Control!$C$16="None",Parameters!$C$29,IF(Control!$C$16="Low (100 bar)",'Actual H2'!G201*Parameters!$C$28,IF(Control!$C$16="Medium (350 bar)",'Actual H2'!G201*Parameters!$C$27,IF(Control!$C$16="High (700 bar)",'Actual H2'!G201*Parameters!$C$26,0))))</f>
        <v>20.513207547169809</v>
      </c>
      <c r="H201" s="12">
        <f>IF(Control!$C$16="None",Parameters!$C$29,IF(Control!$C$16="Low (100 bar)",'Actual H2'!H201*Parameters!$C$28,IF(Control!$C$16="Medium (350 bar)",'Actual H2'!H201*Parameters!$C$27,IF(Control!$C$16="High (700 bar)",'Actual H2'!H201*Parameters!$C$26,0))))</f>
        <v>15.16528301886793</v>
      </c>
      <c r="I201" s="12">
        <f>IF(Control!$C$16="None",Parameters!$C$29,IF(Control!$C$16="Low (100 bar)",'Actual H2'!I201*Parameters!$C$28,IF(Control!$C$16="Medium (350 bar)",'Actual H2'!I201*Parameters!$C$27,IF(Control!$C$16="High (700 bar)",'Actual H2'!I201*Parameters!$C$26,0))))</f>
        <v>12.842264150943397</v>
      </c>
      <c r="J201" s="12">
        <f>IF(Control!$C$16="None",Parameters!$C$29,IF(Control!$C$16="Low (100 bar)",'Actual H2'!J201*Parameters!$C$28,IF(Control!$C$16="Medium (350 bar)",'Actual H2'!J201*Parameters!$C$27,IF(Control!$C$16="High (700 bar)",'Actual H2'!J201*Parameters!$C$26,0))))</f>
        <v>14.390943396226419</v>
      </c>
      <c r="K201" s="12">
        <f>IF(Control!$C$16="None",Parameters!$C$29,IF(Control!$C$16="Low (100 bar)",'Actual H2'!K201*Parameters!$C$28,IF(Control!$C$16="Medium (350 bar)",'Actual H2'!K201*Parameters!$C$27,IF(Control!$C$16="High (700 bar)",'Actual H2'!K201*Parameters!$C$26,0))))</f>
        <v>15.939622641509436</v>
      </c>
      <c r="L201" s="12">
        <f>IF(Control!$C$16="None",Parameters!$C$29,IF(Control!$C$16="Low (100 bar)",'Actual H2'!L201*Parameters!$C$28,IF(Control!$C$16="Medium (350 bar)",'Actual H2'!L201*Parameters!$C$27,IF(Control!$C$16="High (700 bar)",'Actual H2'!L201*Parameters!$C$26,0))))</f>
        <v>15.939622641509436</v>
      </c>
      <c r="M201" s="12">
        <f>IF(Control!$C$16="None",Parameters!$C$29,IF(Control!$C$16="Low (100 bar)",'Actual H2'!M201*Parameters!$C$28,IF(Control!$C$16="Medium (350 bar)",'Actual H2'!M201*Parameters!$C$27,IF(Control!$C$16="High (700 bar)",'Actual H2'!M201*Parameters!$C$26,0))))</f>
        <v>15.16528301886793</v>
      </c>
      <c r="N201" s="12">
        <f>IF(Control!$C$16="None",Parameters!$C$29,IF(Control!$C$16="Low (100 bar)",'Actual H2'!N201*Parameters!$C$28,IF(Control!$C$16="Medium (350 bar)",'Actual H2'!N201*Parameters!$C$27,IF(Control!$C$16="High (700 bar)",'Actual H2'!N201*Parameters!$C$26,0))))</f>
        <v>13.616603773584908</v>
      </c>
      <c r="O201" s="12">
        <f>IF(Control!$C$16="None",Parameters!$C$29,IF(Control!$C$16="Low (100 bar)",'Actual H2'!O201*Parameters!$C$28,IF(Control!$C$16="Medium (350 bar)",'Actual H2'!O201*Parameters!$C$27,IF(Control!$C$16="High (700 bar)",'Actual H2'!O201*Parameters!$C$26,0))))</f>
        <v>12.842264150943397</v>
      </c>
      <c r="P201" s="12">
        <f>IF(Control!$C$16="None",Parameters!$C$29,IF(Control!$C$16="Low (100 bar)",'Actual H2'!P201*Parameters!$C$28,IF(Control!$C$16="Medium (350 bar)",'Actual H2'!P201*Parameters!$C$27,IF(Control!$C$16="High (700 bar)",'Actual H2'!P201*Parameters!$C$26,0))))</f>
        <v>12.067924528301885</v>
      </c>
      <c r="Q201" s="12">
        <f>IF(Control!$C$16="None",Parameters!$C$29,IF(Control!$C$16="Low (100 bar)",'Actual H2'!Q201*Parameters!$C$28,IF(Control!$C$16="Medium (350 bar)",'Actual H2'!Q201*Parameters!$C$27,IF(Control!$C$16="High (700 bar)",'Actual H2'!Q201*Parameters!$C$26,0))))</f>
        <v>10.111698113207549</v>
      </c>
      <c r="R201" s="12">
        <f>IF(Control!$C$16="None",Parameters!$C$29,IF(Control!$C$16="Low (100 bar)",'Actual H2'!R201*Parameters!$C$28,IF(Control!$C$16="Medium (350 bar)",'Actual H2'!R201*Parameters!$C$27,IF(Control!$C$16="High (700 bar)",'Actual H2'!R201*Parameters!$C$26,0))))</f>
        <v>8.8075471698113201</v>
      </c>
      <c r="S201" s="12">
        <f>IF(Control!$C$16="None",Parameters!$C$29,IF(Control!$C$16="Low (100 bar)",'Actual H2'!S201*Parameters!$C$28,IF(Control!$C$16="Medium (350 bar)",'Actual H2'!S201*Parameters!$C$27,IF(Control!$C$16="High (700 bar)",'Actual H2'!S201*Parameters!$C$26,0))))</f>
        <v>7.1773584905660375</v>
      </c>
      <c r="T201" s="12">
        <f>IF(Control!$C$16="None",Parameters!$C$29,IF(Control!$C$16="Low (100 bar)",'Actual H2'!T201*Parameters!$C$28,IF(Control!$C$16="Medium (350 bar)",'Actual H2'!T201*Parameters!$C$27,IF(Control!$C$16="High (700 bar)",'Actual H2'!T201*Parameters!$C$26,0))))</f>
        <v>5.2030188679245271</v>
      </c>
      <c r="U201" s="12">
        <f>IF(Control!$C$16="None",Parameters!$C$29,IF(Control!$C$16="Low (100 bar)",'Actual H2'!U201*Parameters!$C$28,IF(Control!$C$16="Medium (350 bar)",'Actual H2'!U201*Parameters!$C$27,IF(Control!$C$16="High (700 bar)",'Actual H2'!U201*Parameters!$C$26,0))))</f>
        <v>3.8716981132075476</v>
      </c>
      <c r="V201" s="12">
        <f>IF(Control!$C$16="None",Parameters!$C$29,IF(Control!$C$16="Low (100 bar)",'Actual H2'!V201*Parameters!$C$28,IF(Control!$C$16="Medium (350 bar)",'Actual H2'!V201*Parameters!$C$27,IF(Control!$C$16="High (700 bar)",'Actual H2'!V201*Parameters!$C$26,0))))</f>
        <v>1.7252830188679242</v>
      </c>
      <c r="W201" s="12">
        <f>IF(Control!$C$16="None",Parameters!$C$29,IF(Control!$C$16="Low (100 bar)",'Actual H2'!W201*Parameters!$C$28,IF(Control!$C$16="Medium (350 bar)",'Actual H2'!W201*Parameters!$C$27,IF(Control!$C$16="High (700 bar)",'Actual H2'!W201*Parameters!$C$26,0))))</f>
        <v>0</v>
      </c>
      <c r="X201" s="12">
        <f>IF(Control!$C$16="None",Parameters!$C$29,IF(Control!$C$16="Low (100 bar)",'Actual H2'!X201*Parameters!$C$28,IF(Control!$C$16="Medium (350 bar)",'Actual H2'!X201*Parameters!$C$27,IF(Control!$C$16="High (700 bar)",'Actual H2'!X201*Parameters!$C$26,0))))</f>
        <v>0</v>
      </c>
      <c r="Y201" s="12">
        <f>IF(Control!$C$16="None",Parameters!$C$29,IF(Control!$C$16="Low (100 bar)",'Actual H2'!Y201*Parameters!$C$28,IF(Control!$C$16="Medium (350 bar)",'Actual H2'!Y201*Parameters!$C$27,IF(Control!$C$16="High (700 bar)",'Actual H2'!Y201*Parameters!$C$26,0))))</f>
        <v>0</v>
      </c>
      <c r="Z201" s="12">
        <f>IF(Control!$C$16="None",Parameters!$C$29,IF(Control!$C$16="Low (100 bar)",'Actual H2'!Z201*Parameters!$C$28,IF(Control!$C$16="Medium (350 bar)",'Actual H2'!Z201*Parameters!$C$27,IF(Control!$C$16="High (700 bar)",'Actual H2'!Z201*Parameters!$C$26,0))))</f>
        <v>0</v>
      </c>
      <c r="AB201" s="7">
        <f t="shared" si="3"/>
        <v>307.59849056603775</v>
      </c>
    </row>
    <row r="202" spans="2:28" x14ac:dyDescent="0.2">
      <c r="B202" s="6">
        <v>44396</v>
      </c>
      <c r="C202" s="12">
        <f>IF(Control!$C$16="None",Parameters!$C$29,IF(Control!$C$16="Low (100 bar)",'Actual H2'!C202*Parameters!$C$28,IF(Control!$C$16="Medium (350 bar)",'Actual H2'!C202*Parameters!$C$27,IF(Control!$C$16="High (700 bar)",'Actual H2'!C202*Parameters!$C$26,0))))</f>
        <v>0</v>
      </c>
      <c r="D202" s="12">
        <f>IF(Control!$C$16="None",Parameters!$C$29,IF(Control!$C$16="Low (100 bar)",'Actual H2'!D202*Parameters!$C$28,IF(Control!$C$16="Medium (350 bar)",'Actual H2'!D202*Parameters!$C$27,IF(Control!$C$16="High (700 bar)",'Actual H2'!D202*Parameters!$C$26,0))))</f>
        <v>0</v>
      </c>
      <c r="E202" s="12">
        <f>IF(Control!$C$16="None",Parameters!$C$29,IF(Control!$C$16="Low (100 bar)",'Actual H2'!E202*Parameters!$C$28,IF(Control!$C$16="Medium (350 bar)",'Actual H2'!E202*Parameters!$C$27,IF(Control!$C$16="High (700 bar)",'Actual H2'!E202*Parameters!$C$26,0))))</f>
        <v>0</v>
      </c>
      <c r="F202" s="12">
        <f>IF(Control!$C$16="None",Parameters!$C$29,IF(Control!$C$16="Low (100 bar)",'Actual H2'!F202*Parameters!$C$28,IF(Control!$C$16="Medium (350 bar)",'Actual H2'!F202*Parameters!$C$27,IF(Control!$C$16="High (700 bar)",'Actual H2'!F202*Parameters!$C$26,0))))</f>
        <v>0</v>
      </c>
      <c r="G202" s="12">
        <f>IF(Control!$C$16="None",Parameters!$C$29,IF(Control!$C$16="Low (100 bar)",'Actual H2'!G202*Parameters!$C$28,IF(Control!$C$16="Medium (350 bar)",'Actual H2'!G202*Parameters!$C$27,IF(Control!$C$16="High (700 bar)",'Actual H2'!G202*Parameters!$C$26,0))))</f>
        <v>0</v>
      </c>
      <c r="H202" s="12">
        <f>IF(Control!$C$16="None",Parameters!$C$29,IF(Control!$C$16="Low (100 bar)",'Actual H2'!H202*Parameters!$C$28,IF(Control!$C$16="Medium (350 bar)",'Actual H2'!H202*Parameters!$C$27,IF(Control!$C$16="High (700 bar)",'Actual H2'!H202*Parameters!$C$26,0))))</f>
        <v>0</v>
      </c>
      <c r="I202" s="12">
        <f>IF(Control!$C$16="None",Parameters!$C$29,IF(Control!$C$16="Low (100 bar)",'Actual H2'!I202*Parameters!$C$28,IF(Control!$C$16="Medium (350 bar)",'Actual H2'!I202*Parameters!$C$27,IF(Control!$C$16="High (700 bar)",'Actual H2'!I202*Parameters!$C$26,0))))</f>
        <v>0</v>
      </c>
      <c r="J202" s="12">
        <f>IF(Control!$C$16="None",Parameters!$C$29,IF(Control!$C$16="Low (100 bar)",'Actual H2'!J202*Parameters!$C$28,IF(Control!$C$16="Medium (350 bar)",'Actual H2'!J202*Parameters!$C$27,IF(Control!$C$16="High (700 bar)",'Actual H2'!J202*Parameters!$C$26,0))))</f>
        <v>0</v>
      </c>
      <c r="K202" s="12">
        <f>IF(Control!$C$16="None",Parameters!$C$29,IF(Control!$C$16="Low (100 bar)",'Actual H2'!K202*Parameters!$C$28,IF(Control!$C$16="Medium (350 bar)",'Actual H2'!K202*Parameters!$C$27,IF(Control!$C$16="High (700 bar)",'Actual H2'!K202*Parameters!$C$26,0))))</f>
        <v>0.85584905660377353</v>
      </c>
      <c r="L202" s="12">
        <f>IF(Control!$C$16="None",Parameters!$C$29,IF(Control!$C$16="Low (100 bar)",'Actual H2'!L202*Parameters!$C$28,IF(Control!$C$16="Medium (350 bar)",'Actual H2'!L202*Parameters!$C$27,IF(Control!$C$16="High (700 bar)",'Actual H2'!L202*Parameters!$C$26,0))))</f>
        <v>2.0150943396226415</v>
      </c>
      <c r="M202" s="12">
        <f>IF(Control!$C$16="None",Parameters!$C$29,IF(Control!$C$16="Low (100 bar)",'Actual H2'!M202*Parameters!$C$28,IF(Control!$C$16="Medium (350 bar)",'Actual H2'!M202*Parameters!$C$27,IF(Control!$C$16="High (700 bar)",'Actual H2'!M202*Parameters!$C$26,0))))</f>
        <v>2.3864150943396227</v>
      </c>
      <c r="N202" s="12">
        <f>IF(Control!$C$16="None",Parameters!$C$29,IF(Control!$C$16="Low (100 bar)",'Actual H2'!N202*Parameters!$C$28,IF(Control!$C$16="Medium (350 bar)",'Actual H2'!N202*Parameters!$C$27,IF(Control!$C$16="High (700 bar)",'Actual H2'!N202*Parameters!$C$26,0))))</f>
        <v>2.757735849056604</v>
      </c>
      <c r="O202" s="12">
        <f>IF(Control!$C$16="None",Parameters!$C$29,IF(Control!$C$16="Low (100 bar)",'Actual H2'!O202*Parameters!$C$28,IF(Control!$C$16="Medium (350 bar)",'Actual H2'!O202*Parameters!$C$27,IF(Control!$C$16="High (700 bar)",'Actual H2'!O202*Parameters!$C$26,0))))</f>
        <v>3.1290566037735852</v>
      </c>
      <c r="P202" s="12">
        <f>IF(Control!$C$16="None",Parameters!$C$29,IF(Control!$C$16="Low (100 bar)",'Actual H2'!P202*Parameters!$C$28,IF(Control!$C$16="Medium (350 bar)",'Actual H2'!P202*Parameters!$C$27,IF(Control!$C$16="High (700 bar)",'Actual H2'!P202*Parameters!$C$26,0))))</f>
        <v>3.8716981132075476</v>
      </c>
      <c r="Q202" s="12">
        <f>IF(Control!$C$16="None",Parameters!$C$29,IF(Control!$C$16="Low (100 bar)",'Actual H2'!Q202*Parameters!$C$28,IF(Control!$C$16="Medium (350 bar)",'Actual H2'!Q202*Parameters!$C$27,IF(Control!$C$16="High (700 bar)",'Actual H2'!Q202*Parameters!$C$26,0))))</f>
        <v>5.2030188679245271</v>
      </c>
      <c r="R202" s="12">
        <f>IF(Control!$C$16="None",Parameters!$C$29,IF(Control!$C$16="Low (100 bar)",'Actual H2'!R202*Parameters!$C$28,IF(Control!$C$16="Medium (350 bar)",'Actual H2'!R202*Parameters!$C$27,IF(Control!$C$16="High (700 bar)",'Actual H2'!R202*Parameters!$C$26,0))))</f>
        <v>7.7207547169811335</v>
      </c>
      <c r="S202" s="12">
        <f>IF(Control!$C$16="None",Parameters!$C$29,IF(Control!$C$16="Low (100 bar)",'Actual H2'!S202*Parameters!$C$28,IF(Control!$C$16="Medium (350 bar)",'Actual H2'!S202*Parameters!$C$27,IF(Control!$C$16="High (700 bar)",'Actual H2'!S202*Parameters!$C$26,0))))</f>
        <v>11.415849056603774</v>
      </c>
      <c r="T202" s="12">
        <f>IF(Control!$C$16="None",Parameters!$C$29,IF(Control!$C$16="Low (100 bar)",'Actual H2'!T202*Parameters!$C$28,IF(Control!$C$16="Medium (350 bar)",'Actual H2'!T202*Parameters!$C$27,IF(Control!$C$16="High (700 bar)",'Actual H2'!T202*Parameters!$C$26,0))))</f>
        <v>14.390943396226419</v>
      </c>
      <c r="U202" s="12">
        <f>IF(Control!$C$16="None",Parameters!$C$29,IF(Control!$C$16="Low (100 bar)",'Actual H2'!U202*Parameters!$C$28,IF(Control!$C$16="Medium (350 bar)",'Actual H2'!U202*Parameters!$C$27,IF(Control!$C$16="High (700 bar)",'Actual H2'!U202*Parameters!$C$26,0))))</f>
        <v>13.616603773584908</v>
      </c>
      <c r="V202" s="12">
        <f>IF(Control!$C$16="None",Parameters!$C$29,IF(Control!$C$16="Low (100 bar)",'Actual H2'!V202*Parameters!$C$28,IF(Control!$C$16="Medium (350 bar)",'Actual H2'!V202*Parameters!$C$27,IF(Control!$C$16="High (700 bar)",'Actual H2'!V202*Parameters!$C$26,0))))</f>
        <v>8.8075471698113201</v>
      </c>
      <c r="W202" s="12">
        <f>IF(Control!$C$16="None",Parameters!$C$29,IF(Control!$C$16="Low (100 bar)",'Actual H2'!W202*Parameters!$C$28,IF(Control!$C$16="Medium (350 bar)",'Actual H2'!W202*Parameters!$C$27,IF(Control!$C$16="High (700 bar)",'Actual H2'!W202*Parameters!$C$26,0))))</f>
        <v>3.8716981132075476</v>
      </c>
      <c r="X202" s="12">
        <f>IF(Control!$C$16="None",Parameters!$C$29,IF(Control!$C$16="Low (100 bar)",'Actual H2'!X202*Parameters!$C$28,IF(Control!$C$16="Medium (350 bar)",'Actual H2'!X202*Parameters!$C$27,IF(Control!$C$16="High (700 bar)",'Actual H2'!X202*Parameters!$C$26,0))))</f>
        <v>2.3864150943396227</v>
      </c>
      <c r="Y202" s="12">
        <f>IF(Control!$C$16="None",Parameters!$C$29,IF(Control!$C$16="Low (100 bar)",'Actual H2'!Y202*Parameters!$C$28,IF(Control!$C$16="Medium (350 bar)",'Actual H2'!Y202*Parameters!$C$27,IF(Control!$C$16="High (700 bar)",'Actual H2'!Y202*Parameters!$C$26,0))))</f>
        <v>2.0150943396226415</v>
      </c>
      <c r="Z202" s="12">
        <f>IF(Control!$C$16="None",Parameters!$C$29,IF(Control!$C$16="Low (100 bar)",'Actual H2'!Z202*Parameters!$C$28,IF(Control!$C$16="Medium (350 bar)",'Actual H2'!Z202*Parameters!$C$27,IF(Control!$C$16="High (700 bar)",'Actual H2'!Z202*Parameters!$C$26,0))))</f>
        <v>2.757735849056604</v>
      </c>
      <c r="AB202" s="7">
        <f t="shared" si="3"/>
        <v>87.201509433962258</v>
      </c>
    </row>
    <row r="203" spans="2:28" x14ac:dyDescent="0.2">
      <c r="B203" s="6">
        <v>44397</v>
      </c>
      <c r="C203" s="12">
        <f>IF(Control!$C$16="None",Parameters!$C$29,IF(Control!$C$16="Low (100 bar)",'Actual H2'!C203*Parameters!$C$28,IF(Control!$C$16="Medium (350 bar)",'Actual H2'!C203*Parameters!$C$27,IF(Control!$C$16="High (700 bar)",'Actual H2'!C203*Parameters!$C$26,0))))</f>
        <v>3.8716981132075476</v>
      </c>
      <c r="D203" s="12">
        <f>IF(Control!$C$16="None",Parameters!$C$29,IF(Control!$C$16="Low (100 bar)",'Actual H2'!D203*Parameters!$C$28,IF(Control!$C$16="Medium (350 bar)",'Actual H2'!D203*Parameters!$C$27,IF(Control!$C$16="High (700 bar)",'Actual H2'!D203*Parameters!$C$26,0))))</f>
        <v>5.6467924528301889</v>
      </c>
      <c r="E203" s="12">
        <f>IF(Control!$C$16="None",Parameters!$C$29,IF(Control!$C$16="Low (100 bar)",'Actual H2'!E203*Parameters!$C$28,IF(Control!$C$16="Medium (350 bar)",'Actual H2'!E203*Parameters!$C$27,IF(Control!$C$16="High (700 bar)",'Actual H2'!E203*Parameters!$C$26,0))))</f>
        <v>6.090566037735849</v>
      </c>
      <c r="F203" s="12">
        <f>IF(Control!$C$16="None",Parameters!$C$29,IF(Control!$C$16="Low (100 bar)",'Actual H2'!F203*Parameters!$C$28,IF(Control!$C$16="Medium (350 bar)",'Actual H2'!F203*Parameters!$C$27,IF(Control!$C$16="High (700 bar)",'Actual H2'!F203*Parameters!$C$26,0))))</f>
        <v>6.6339622641509433</v>
      </c>
      <c r="G203" s="12">
        <f>IF(Control!$C$16="None",Parameters!$C$29,IF(Control!$C$16="Low (100 bar)",'Actual H2'!G203*Parameters!$C$28,IF(Control!$C$16="Medium (350 bar)",'Actual H2'!G203*Parameters!$C$27,IF(Control!$C$16="High (700 bar)",'Actual H2'!G203*Parameters!$C$26,0))))</f>
        <v>6.090566037735849</v>
      </c>
      <c r="H203" s="12">
        <f>IF(Control!$C$16="None",Parameters!$C$29,IF(Control!$C$16="Low (100 bar)",'Actual H2'!H203*Parameters!$C$28,IF(Control!$C$16="Medium (350 bar)",'Actual H2'!H203*Parameters!$C$27,IF(Control!$C$16="High (700 bar)",'Actual H2'!H203*Parameters!$C$26,0))))</f>
        <v>4.7592452830188678</v>
      </c>
      <c r="I203" s="12">
        <f>IF(Control!$C$16="None",Parameters!$C$29,IF(Control!$C$16="Low (100 bar)",'Actual H2'!I203*Parameters!$C$28,IF(Control!$C$16="Medium (350 bar)",'Actual H2'!I203*Parameters!$C$27,IF(Control!$C$16="High (700 bar)",'Actual H2'!I203*Parameters!$C$26,0))))</f>
        <v>4.3154716981132077</v>
      </c>
      <c r="J203" s="12">
        <f>IF(Control!$C$16="None",Parameters!$C$29,IF(Control!$C$16="Low (100 bar)",'Actual H2'!J203*Parameters!$C$28,IF(Control!$C$16="Medium (350 bar)",'Actual H2'!J203*Parameters!$C$27,IF(Control!$C$16="High (700 bar)",'Actual H2'!J203*Parameters!$C$26,0))))</f>
        <v>4.7592452830188678</v>
      </c>
      <c r="K203" s="12">
        <f>IF(Control!$C$16="None",Parameters!$C$29,IF(Control!$C$16="Low (100 bar)",'Actual H2'!K203*Parameters!$C$28,IF(Control!$C$16="Medium (350 bar)",'Actual H2'!K203*Parameters!$C$27,IF(Control!$C$16="High (700 bar)",'Actual H2'!K203*Parameters!$C$26,0))))</f>
        <v>4.3154716981132077</v>
      </c>
      <c r="L203" s="12">
        <f>IF(Control!$C$16="None",Parameters!$C$29,IF(Control!$C$16="Low (100 bar)",'Actual H2'!L203*Parameters!$C$28,IF(Control!$C$16="Medium (350 bar)",'Actual H2'!L203*Parameters!$C$27,IF(Control!$C$16="High (700 bar)",'Actual H2'!L203*Parameters!$C$26,0))))</f>
        <v>3.1290566037735852</v>
      </c>
      <c r="M203" s="12">
        <f>IF(Control!$C$16="None",Parameters!$C$29,IF(Control!$C$16="Low (100 bar)",'Actual H2'!M203*Parameters!$C$28,IF(Control!$C$16="Medium (350 bar)",'Actual H2'!M203*Parameters!$C$27,IF(Control!$C$16="High (700 bar)",'Actual H2'!M203*Parameters!$C$26,0))))</f>
        <v>2.0150943396226415</v>
      </c>
      <c r="N203" s="12">
        <f>IF(Control!$C$16="None",Parameters!$C$29,IF(Control!$C$16="Low (100 bar)",'Actual H2'!N203*Parameters!$C$28,IF(Control!$C$16="Medium (350 bar)",'Actual H2'!N203*Parameters!$C$27,IF(Control!$C$16="High (700 bar)",'Actual H2'!N203*Parameters!$C$26,0))))</f>
        <v>1.1456603773584904</v>
      </c>
      <c r="O203" s="12">
        <f>IF(Control!$C$16="None",Parameters!$C$29,IF(Control!$C$16="Low (100 bar)",'Actual H2'!O203*Parameters!$C$28,IF(Control!$C$16="Medium (350 bar)",'Actual H2'!O203*Parameters!$C$27,IF(Control!$C$16="High (700 bar)",'Actual H2'!O203*Parameters!$C$26,0))))</f>
        <v>0.5660377358490567</v>
      </c>
      <c r="P203" s="12">
        <f>IF(Control!$C$16="None",Parameters!$C$29,IF(Control!$C$16="Low (100 bar)",'Actual H2'!P203*Parameters!$C$28,IF(Control!$C$16="Medium (350 bar)",'Actual H2'!P203*Parameters!$C$27,IF(Control!$C$16="High (700 bar)",'Actual H2'!P203*Parameters!$C$26,0))))</f>
        <v>0</v>
      </c>
      <c r="Q203" s="12">
        <f>IF(Control!$C$16="None",Parameters!$C$29,IF(Control!$C$16="Low (100 bar)",'Actual H2'!Q203*Parameters!$C$28,IF(Control!$C$16="Medium (350 bar)",'Actual H2'!Q203*Parameters!$C$27,IF(Control!$C$16="High (700 bar)",'Actual H2'!Q203*Parameters!$C$26,0))))</f>
        <v>0.5660377358490567</v>
      </c>
      <c r="R203" s="12">
        <f>IF(Control!$C$16="None",Parameters!$C$29,IF(Control!$C$16="Low (100 bar)",'Actual H2'!R203*Parameters!$C$28,IF(Control!$C$16="Medium (350 bar)",'Actual H2'!R203*Parameters!$C$27,IF(Control!$C$16="High (700 bar)",'Actual H2'!R203*Parameters!$C$26,0))))</f>
        <v>1.1456603773584904</v>
      </c>
      <c r="S203" s="12">
        <f>IF(Control!$C$16="None",Parameters!$C$29,IF(Control!$C$16="Low (100 bar)",'Actual H2'!S203*Parameters!$C$28,IF(Control!$C$16="Medium (350 bar)",'Actual H2'!S203*Parameters!$C$27,IF(Control!$C$16="High (700 bar)",'Actual H2'!S203*Parameters!$C$26,0))))</f>
        <v>2.0150943396226415</v>
      </c>
      <c r="T203" s="12">
        <f>IF(Control!$C$16="None",Parameters!$C$29,IF(Control!$C$16="Low (100 bar)",'Actual H2'!T203*Parameters!$C$28,IF(Control!$C$16="Medium (350 bar)",'Actual H2'!T203*Parameters!$C$27,IF(Control!$C$16="High (700 bar)",'Actual H2'!T203*Parameters!$C$26,0))))</f>
        <v>2.3864150943396227</v>
      </c>
      <c r="U203" s="12">
        <f>IF(Control!$C$16="None",Parameters!$C$29,IF(Control!$C$16="Low (100 bar)",'Actual H2'!U203*Parameters!$C$28,IF(Control!$C$16="Medium (350 bar)",'Actual H2'!U203*Parameters!$C$27,IF(Control!$C$16="High (700 bar)",'Actual H2'!U203*Parameters!$C$26,0))))</f>
        <v>2.3864150943396227</v>
      </c>
      <c r="V203" s="12">
        <f>IF(Control!$C$16="None",Parameters!$C$29,IF(Control!$C$16="Low (100 bar)",'Actual H2'!V203*Parameters!$C$28,IF(Control!$C$16="Medium (350 bar)",'Actual H2'!V203*Parameters!$C$27,IF(Control!$C$16="High (700 bar)",'Actual H2'!V203*Parameters!$C$26,0))))</f>
        <v>2.3864150943396227</v>
      </c>
      <c r="W203" s="12">
        <f>IF(Control!$C$16="None",Parameters!$C$29,IF(Control!$C$16="Low (100 bar)",'Actual H2'!W203*Parameters!$C$28,IF(Control!$C$16="Medium (350 bar)",'Actual H2'!W203*Parameters!$C$27,IF(Control!$C$16="High (700 bar)",'Actual H2'!W203*Parameters!$C$26,0))))</f>
        <v>2.0150943396226415</v>
      </c>
      <c r="X203" s="12">
        <f>IF(Control!$C$16="None",Parameters!$C$29,IF(Control!$C$16="Low (100 bar)",'Actual H2'!X203*Parameters!$C$28,IF(Control!$C$16="Medium (350 bar)",'Actual H2'!X203*Parameters!$C$27,IF(Control!$C$16="High (700 bar)",'Actual H2'!X203*Parameters!$C$26,0))))</f>
        <v>1.4354716981132074</v>
      </c>
      <c r="Y203" s="12">
        <f>IF(Control!$C$16="None",Parameters!$C$29,IF(Control!$C$16="Low (100 bar)",'Actual H2'!Y203*Parameters!$C$28,IF(Control!$C$16="Medium (350 bar)",'Actual H2'!Y203*Parameters!$C$27,IF(Control!$C$16="High (700 bar)",'Actual H2'!Y203*Parameters!$C$26,0))))</f>
        <v>0</v>
      </c>
      <c r="Z203" s="12">
        <f>IF(Control!$C$16="None",Parameters!$C$29,IF(Control!$C$16="Low (100 bar)",'Actual H2'!Z203*Parameters!$C$28,IF(Control!$C$16="Medium (350 bar)",'Actual H2'!Z203*Parameters!$C$27,IF(Control!$C$16="High (700 bar)",'Actual H2'!Z203*Parameters!$C$26,0))))</f>
        <v>0</v>
      </c>
      <c r="AB203" s="7">
        <f t="shared" si="3"/>
        <v>67.675471698113213</v>
      </c>
    </row>
    <row r="204" spans="2:28" x14ac:dyDescent="0.2">
      <c r="B204" s="6">
        <v>44398</v>
      </c>
      <c r="C204" s="12">
        <f>IF(Control!$C$16="None",Parameters!$C$29,IF(Control!$C$16="Low (100 bar)",'Actual H2'!C204*Parameters!$C$28,IF(Control!$C$16="Medium (350 bar)",'Actual H2'!C204*Parameters!$C$27,IF(Control!$C$16="High (700 bar)",'Actual H2'!C204*Parameters!$C$26,0))))</f>
        <v>0</v>
      </c>
      <c r="D204" s="12">
        <f>IF(Control!$C$16="None",Parameters!$C$29,IF(Control!$C$16="Low (100 bar)",'Actual H2'!D204*Parameters!$C$28,IF(Control!$C$16="Medium (350 bar)",'Actual H2'!D204*Parameters!$C$27,IF(Control!$C$16="High (700 bar)",'Actual H2'!D204*Parameters!$C$26,0))))</f>
        <v>0</v>
      </c>
      <c r="E204" s="12">
        <f>IF(Control!$C$16="None",Parameters!$C$29,IF(Control!$C$16="Low (100 bar)",'Actual H2'!E204*Parameters!$C$28,IF(Control!$C$16="Medium (350 bar)",'Actual H2'!E204*Parameters!$C$27,IF(Control!$C$16="High (700 bar)",'Actual H2'!E204*Parameters!$C$26,0))))</f>
        <v>0</v>
      </c>
      <c r="F204" s="12">
        <f>IF(Control!$C$16="None",Parameters!$C$29,IF(Control!$C$16="Low (100 bar)",'Actual H2'!F204*Parameters!$C$28,IF(Control!$C$16="Medium (350 bar)",'Actual H2'!F204*Parameters!$C$27,IF(Control!$C$16="High (700 bar)",'Actual H2'!F204*Parameters!$C$26,0))))</f>
        <v>0</v>
      </c>
      <c r="G204" s="12">
        <f>IF(Control!$C$16="None",Parameters!$C$29,IF(Control!$C$16="Low (100 bar)",'Actual H2'!G204*Parameters!$C$28,IF(Control!$C$16="Medium (350 bar)",'Actual H2'!G204*Parameters!$C$27,IF(Control!$C$16="High (700 bar)",'Actual H2'!G204*Parameters!$C$26,0))))</f>
        <v>0</v>
      </c>
      <c r="H204" s="12">
        <f>IF(Control!$C$16="None",Parameters!$C$29,IF(Control!$C$16="Low (100 bar)",'Actual H2'!H204*Parameters!$C$28,IF(Control!$C$16="Medium (350 bar)",'Actual H2'!H204*Parameters!$C$27,IF(Control!$C$16="High (700 bar)",'Actual H2'!H204*Parameters!$C$26,0))))</f>
        <v>0</v>
      </c>
      <c r="I204" s="12">
        <f>IF(Control!$C$16="None",Parameters!$C$29,IF(Control!$C$16="Low (100 bar)",'Actual H2'!I204*Parameters!$C$28,IF(Control!$C$16="Medium (350 bar)",'Actual H2'!I204*Parameters!$C$27,IF(Control!$C$16="High (700 bar)",'Actual H2'!I204*Parameters!$C$26,0))))</f>
        <v>0</v>
      </c>
      <c r="J204" s="12">
        <f>IF(Control!$C$16="None",Parameters!$C$29,IF(Control!$C$16="Low (100 bar)",'Actual H2'!J204*Parameters!$C$28,IF(Control!$C$16="Medium (350 bar)",'Actual H2'!J204*Parameters!$C$27,IF(Control!$C$16="High (700 bar)",'Actual H2'!J204*Parameters!$C$26,0))))</f>
        <v>0</v>
      </c>
      <c r="K204" s="12">
        <f>IF(Control!$C$16="None",Parameters!$C$29,IF(Control!$C$16="Low (100 bar)",'Actual H2'!K204*Parameters!$C$28,IF(Control!$C$16="Medium (350 bar)",'Actual H2'!K204*Parameters!$C$27,IF(Control!$C$16="High (700 bar)",'Actual H2'!K204*Parameters!$C$26,0))))</f>
        <v>0</v>
      </c>
      <c r="L204" s="12">
        <f>IF(Control!$C$16="None",Parameters!$C$29,IF(Control!$C$16="Low (100 bar)",'Actual H2'!L204*Parameters!$C$28,IF(Control!$C$16="Medium (350 bar)",'Actual H2'!L204*Parameters!$C$27,IF(Control!$C$16="High (700 bar)",'Actual H2'!L204*Parameters!$C$26,0))))</f>
        <v>0</v>
      </c>
      <c r="M204" s="12">
        <f>IF(Control!$C$16="None",Parameters!$C$29,IF(Control!$C$16="Low (100 bar)",'Actual H2'!M204*Parameters!$C$28,IF(Control!$C$16="Medium (350 bar)",'Actual H2'!M204*Parameters!$C$27,IF(Control!$C$16="High (700 bar)",'Actual H2'!M204*Parameters!$C$26,0))))</f>
        <v>0</v>
      </c>
      <c r="N204" s="12">
        <f>IF(Control!$C$16="None",Parameters!$C$29,IF(Control!$C$16="Low (100 bar)",'Actual H2'!N204*Parameters!$C$28,IF(Control!$C$16="Medium (350 bar)",'Actual H2'!N204*Parameters!$C$27,IF(Control!$C$16="High (700 bar)",'Actual H2'!N204*Parameters!$C$26,0))))</f>
        <v>0</v>
      </c>
      <c r="O204" s="12">
        <f>IF(Control!$C$16="None",Parameters!$C$29,IF(Control!$C$16="Low (100 bar)",'Actual H2'!O204*Parameters!$C$28,IF(Control!$C$16="Medium (350 bar)",'Actual H2'!O204*Parameters!$C$27,IF(Control!$C$16="High (700 bar)",'Actual H2'!O204*Parameters!$C$26,0))))</f>
        <v>0</v>
      </c>
      <c r="P204" s="12">
        <f>IF(Control!$C$16="None",Parameters!$C$29,IF(Control!$C$16="Low (100 bar)",'Actual H2'!P204*Parameters!$C$28,IF(Control!$C$16="Medium (350 bar)",'Actual H2'!P204*Parameters!$C$27,IF(Control!$C$16="High (700 bar)",'Actual H2'!P204*Parameters!$C$26,0))))</f>
        <v>0</v>
      </c>
      <c r="Q204" s="12">
        <f>IF(Control!$C$16="None",Parameters!$C$29,IF(Control!$C$16="Low (100 bar)",'Actual H2'!Q204*Parameters!$C$28,IF(Control!$C$16="Medium (350 bar)",'Actual H2'!Q204*Parameters!$C$27,IF(Control!$C$16="High (700 bar)",'Actual H2'!Q204*Parameters!$C$26,0))))</f>
        <v>0</v>
      </c>
      <c r="R204" s="12">
        <f>IF(Control!$C$16="None",Parameters!$C$29,IF(Control!$C$16="Low (100 bar)",'Actual H2'!R204*Parameters!$C$28,IF(Control!$C$16="Medium (350 bar)",'Actual H2'!R204*Parameters!$C$27,IF(Control!$C$16="High (700 bar)",'Actual H2'!R204*Parameters!$C$26,0))))</f>
        <v>0</v>
      </c>
      <c r="S204" s="12">
        <f>IF(Control!$C$16="None",Parameters!$C$29,IF(Control!$C$16="Low (100 bar)",'Actual H2'!S204*Parameters!$C$28,IF(Control!$C$16="Medium (350 bar)",'Actual H2'!S204*Parameters!$C$27,IF(Control!$C$16="High (700 bar)",'Actual H2'!S204*Parameters!$C$26,0))))</f>
        <v>0</v>
      </c>
      <c r="T204" s="12">
        <f>IF(Control!$C$16="None",Parameters!$C$29,IF(Control!$C$16="Low (100 bar)",'Actual H2'!T204*Parameters!$C$28,IF(Control!$C$16="Medium (350 bar)",'Actual H2'!T204*Parameters!$C$27,IF(Control!$C$16="High (700 bar)",'Actual H2'!T204*Parameters!$C$26,0))))</f>
        <v>0</v>
      </c>
      <c r="U204" s="12">
        <f>IF(Control!$C$16="None",Parameters!$C$29,IF(Control!$C$16="Low (100 bar)",'Actual H2'!U204*Parameters!$C$28,IF(Control!$C$16="Medium (350 bar)",'Actual H2'!U204*Parameters!$C$27,IF(Control!$C$16="High (700 bar)",'Actual H2'!U204*Parameters!$C$26,0))))</f>
        <v>0</v>
      </c>
      <c r="V204" s="12">
        <f>IF(Control!$C$16="None",Parameters!$C$29,IF(Control!$C$16="Low (100 bar)",'Actual H2'!V204*Parameters!$C$28,IF(Control!$C$16="Medium (350 bar)",'Actual H2'!V204*Parameters!$C$27,IF(Control!$C$16="High (700 bar)",'Actual H2'!V204*Parameters!$C$26,0))))</f>
        <v>0</v>
      </c>
      <c r="W204" s="12">
        <f>IF(Control!$C$16="None",Parameters!$C$29,IF(Control!$C$16="Low (100 bar)",'Actual H2'!W204*Parameters!$C$28,IF(Control!$C$16="Medium (350 bar)",'Actual H2'!W204*Parameters!$C$27,IF(Control!$C$16="High (700 bar)",'Actual H2'!W204*Parameters!$C$26,0))))</f>
        <v>0.5660377358490567</v>
      </c>
      <c r="X204" s="12">
        <f>IF(Control!$C$16="None",Parameters!$C$29,IF(Control!$C$16="Low (100 bar)",'Actual H2'!X204*Parameters!$C$28,IF(Control!$C$16="Medium (350 bar)",'Actual H2'!X204*Parameters!$C$27,IF(Control!$C$16="High (700 bar)",'Actual H2'!X204*Parameters!$C$26,0))))</f>
        <v>0</v>
      </c>
      <c r="Y204" s="12">
        <f>IF(Control!$C$16="None",Parameters!$C$29,IF(Control!$C$16="Low (100 bar)",'Actual H2'!Y204*Parameters!$C$28,IF(Control!$C$16="Medium (350 bar)",'Actual H2'!Y204*Parameters!$C$27,IF(Control!$C$16="High (700 bar)",'Actual H2'!Y204*Parameters!$C$26,0))))</f>
        <v>0</v>
      </c>
      <c r="Z204" s="12">
        <f>IF(Control!$C$16="None",Parameters!$C$29,IF(Control!$C$16="Low (100 bar)",'Actual H2'!Z204*Parameters!$C$28,IF(Control!$C$16="Medium (350 bar)",'Actual H2'!Z204*Parameters!$C$27,IF(Control!$C$16="High (700 bar)",'Actual H2'!Z204*Parameters!$C$26,0))))</f>
        <v>0</v>
      </c>
      <c r="AB204" s="7">
        <f t="shared" si="3"/>
        <v>0.5660377358490567</v>
      </c>
    </row>
    <row r="205" spans="2:28" x14ac:dyDescent="0.2">
      <c r="B205" s="6">
        <v>44399</v>
      </c>
      <c r="C205" s="12">
        <f>IF(Control!$C$16="None",Parameters!$C$29,IF(Control!$C$16="Low (100 bar)",'Actual H2'!C205*Parameters!$C$28,IF(Control!$C$16="Medium (350 bar)",'Actual H2'!C205*Parameters!$C$27,IF(Control!$C$16="High (700 bar)",'Actual H2'!C205*Parameters!$C$26,0))))</f>
        <v>0</v>
      </c>
      <c r="D205" s="12">
        <f>IF(Control!$C$16="None",Parameters!$C$29,IF(Control!$C$16="Low (100 bar)",'Actual H2'!D205*Parameters!$C$28,IF(Control!$C$16="Medium (350 bar)",'Actual H2'!D205*Parameters!$C$27,IF(Control!$C$16="High (700 bar)",'Actual H2'!D205*Parameters!$C$26,0))))</f>
        <v>1.1456603773584904</v>
      </c>
      <c r="E205" s="12">
        <f>IF(Control!$C$16="None",Parameters!$C$29,IF(Control!$C$16="Low (100 bar)",'Actual H2'!E205*Parameters!$C$28,IF(Control!$C$16="Medium (350 bar)",'Actual H2'!E205*Parameters!$C$27,IF(Control!$C$16="High (700 bar)",'Actual H2'!E205*Parameters!$C$26,0))))</f>
        <v>1.7252830188679242</v>
      </c>
      <c r="F205" s="12">
        <f>IF(Control!$C$16="None",Parameters!$C$29,IF(Control!$C$16="Low (100 bar)",'Actual H2'!F205*Parameters!$C$28,IF(Control!$C$16="Medium (350 bar)",'Actual H2'!F205*Parameters!$C$27,IF(Control!$C$16="High (700 bar)",'Actual H2'!F205*Parameters!$C$26,0))))</f>
        <v>1.7252830188679242</v>
      </c>
      <c r="G205" s="12">
        <f>IF(Control!$C$16="None",Parameters!$C$29,IF(Control!$C$16="Low (100 bar)",'Actual H2'!G205*Parameters!$C$28,IF(Control!$C$16="Medium (350 bar)",'Actual H2'!G205*Parameters!$C$27,IF(Control!$C$16="High (700 bar)",'Actual H2'!G205*Parameters!$C$26,0))))</f>
        <v>1.1456603773584904</v>
      </c>
      <c r="H205" s="12">
        <f>IF(Control!$C$16="None",Parameters!$C$29,IF(Control!$C$16="Low (100 bar)",'Actual H2'!H205*Parameters!$C$28,IF(Control!$C$16="Medium (350 bar)",'Actual H2'!H205*Parameters!$C$27,IF(Control!$C$16="High (700 bar)",'Actual H2'!H205*Parameters!$C$26,0))))</f>
        <v>0</v>
      </c>
      <c r="I205" s="12">
        <f>IF(Control!$C$16="None",Parameters!$C$29,IF(Control!$C$16="Low (100 bar)",'Actual H2'!I205*Parameters!$C$28,IF(Control!$C$16="Medium (350 bar)",'Actual H2'!I205*Parameters!$C$27,IF(Control!$C$16="High (700 bar)",'Actual H2'!I205*Parameters!$C$26,0))))</f>
        <v>0</v>
      </c>
      <c r="J205" s="12">
        <f>IF(Control!$C$16="None",Parameters!$C$29,IF(Control!$C$16="Low (100 bar)",'Actual H2'!J205*Parameters!$C$28,IF(Control!$C$16="Medium (350 bar)",'Actual H2'!J205*Parameters!$C$27,IF(Control!$C$16="High (700 bar)",'Actual H2'!J205*Parameters!$C$26,0))))</f>
        <v>0</v>
      </c>
      <c r="K205" s="12">
        <f>IF(Control!$C$16="None",Parameters!$C$29,IF(Control!$C$16="Low (100 bar)",'Actual H2'!K205*Parameters!$C$28,IF(Control!$C$16="Medium (350 bar)",'Actual H2'!K205*Parameters!$C$27,IF(Control!$C$16="High (700 bar)",'Actual H2'!K205*Parameters!$C$26,0))))</f>
        <v>0</v>
      </c>
      <c r="L205" s="12">
        <f>IF(Control!$C$16="None",Parameters!$C$29,IF(Control!$C$16="Low (100 bar)",'Actual H2'!L205*Parameters!$C$28,IF(Control!$C$16="Medium (350 bar)",'Actual H2'!L205*Parameters!$C$27,IF(Control!$C$16="High (700 bar)",'Actual H2'!L205*Parameters!$C$26,0))))</f>
        <v>0</v>
      </c>
      <c r="M205" s="12">
        <f>IF(Control!$C$16="None",Parameters!$C$29,IF(Control!$C$16="Low (100 bar)",'Actual H2'!M205*Parameters!$C$28,IF(Control!$C$16="Medium (350 bar)",'Actual H2'!M205*Parameters!$C$27,IF(Control!$C$16="High (700 bar)",'Actual H2'!M205*Parameters!$C$26,0))))</f>
        <v>0</v>
      </c>
      <c r="N205" s="12">
        <f>IF(Control!$C$16="None",Parameters!$C$29,IF(Control!$C$16="Low (100 bar)",'Actual H2'!N205*Parameters!$C$28,IF(Control!$C$16="Medium (350 bar)",'Actual H2'!N205*Parameters!$C$27,IF(Control!$C$16="High (700 bar)",'Actual H2'!N205*Parameters!$C$26,0))))</f>
        <v>0</v>
      </c>
      <c r="O205" s="12">
        <f>IF(Control!$C$16="None",Parameters!$C$29,IF(Control!$C$16="Low (100 bar)",'Actual H2'!O205*Parameters!$C$28,IF(Control!$C$16="Medium (350 bar)",'Actual H2'!O205*Parameters!$C$27,IF(Control!$C$16="High (700 bar)",'Actual H2'!O205*Parameters!$C$26,0))))</f>
        <v>0</v>
      </c>
      <c r="P205" s="12">
        <f>IF(Control!$C$16="None",Parameters!$C$29,IF(Control!$C$16="Low (100 bar)",'Actual H2'!P205*Parameters!$C$28,IF(Control!$C$16="Medium (350 bar)",'Actual H2'!P205*Parameters!$C$27,IF(Control!$C$16="High (700 bar)",'Actual H2'!P205*Parameters!$C$26,0))))</f>
        <v>0</v>
      </c>
      <c r="Q205" s="12">
        <f>IF(Control!$C$16="None",Parameters!$C$29,IF(Control!$C$16="Low (100 bar)",'Actual H2'!Q205*Parameters!$C$28,IF(Control!$C$16="Medium (350 bar)",'Actual H2'!Q205*Parameters!$C$27,IF(Control!$C$16="High (700 bar)",'Actual H2'!Q205*Parameters!$C$26,0))))</f>
        <v>0</v>
      </c>
      <c r="R205" s="12">
        <f>IF(Control!$C$16="None",Parameters!$C$29,IF(Control!$C$16="Low (100 bar)",'Actual H2'!R205*Parameters!$C$28,IF(Control!$C$16="Medium (350 bar)",'Actual H2'!R205*Parameters!$C$27,IF(Control!$C$16="High (700 bar)",'Actual H2'!R205*Parameters!$C$26,0))))</f>
        <v>0</v>
      </c>
      <c r="S205" s="12">
        <f>IF(Control!$C$16="None",Parameters!$C$29,IF(Control!$C$16="Low (100 bar)",'Actual H2'!S205*Parameters!$C$28,IF(Control!$C$16="Medium (350 bar)",'Actual H2'!S205*Parameters!$C$27,IF(Control!$C$16="High (700 bar)",'Actual H2'!S205*Parameters!$C$26,0))))</f>
        <v>0</v>
      </c>
      <c r="T205" s="12">
        <f>IF(Control!$C$16="None",Parameters!$C$29,IF(Control!$C$16="Low (100 bar)",'Actual H2'!T205*Parameters!$C$28,IF(Control!$C$16="Medium (350 bar)",'Actual H2'!T205*Parameters!$C$27,IF(Control!$C$16="High (700 bar)",'Actual H2'!T205*Parameters!$C$26,0))))</f>
        <v>0</v>
      </c>
      <c r="U205" s="12">
        <f>IF(Control!$C$16="None",Parameters!$C$29,IF(Control!$C$16="Low (100 bar)",'Actual H2'!U205*Parameters!$C$28,IF(Control!$C$16="Medium (350 bar)",'Actual H2'!U205*Parameters!$C$27,IF(Control!$C$16="High (700 bar)",'Actual H2'!U205*Parameters!$C$26,0))))</f>
        <v>0.85584905660377353</v>
      </c>
      <c r="V205" s="12">
        <f>IF(Control!$C$16="None",Parameters!$C$29,IF(Control!$C$16="Low (100 bar)",'Actual H2'!V205*Parameters!$C$28,IF(Control!$C$16="Medium (350 bar)",'Actual H2'!V205*Parameters!$C$27,IF(Control!$C$16="High (700 bar)",'Actual H2'!V205*Parameters!$C$26,0))))</f>
        <v>1.7252830188679242</v>
      </c>
      <c r="W205" s="12">
        <f>IF(Control!$C$16="None",Parameters!$C$29,IF(Control!$C$16="Low (100 bar)",'Actual H2'!W205*Parameters!$C$28,IF(Control!$C$16="Medium (350 bar)",'Actual H2'!W205*Parameters!$C$27,IF(Control!$C$16="High (700 bar)",'Actual H2'!W205*Parameters!$C$26,0))))</f>
        <v>3.1290566037735852</v>
      </c>
      <c r="X205" s="12">
        <f>IF(Control!$C$16="None",Parameters!$C$29,IF(Control!$C$16="Low (100 bar)",'Actual H2'!X205*Parameters!$C$28,IF(Control!$C$16="Medium (350 bar)",'Actual H2'!X205*Parameters!$C$27,IF(Control!$C$16="High (700 bar)",'Actual H2'!X205*Parameters!$C$26,0))))</f>
        <v>3.1290566037735852</v>
      </c>
      <c r="Y205" s="12">
        <f>IF(Control!$C$16="None",Parameters!$C$29,IF(Control!$C$16="Low (100 bar)",'Actual H2'!Y205*Parameters!$C$28,IF(Control!$C$16="Medium (350 bar)",'Actual H2'!Y205*Parameters!$C$27,IF(Control!$C$16="High (700 bar)",'Actual H2'!Y205*Parameters!$C$26,0))))</f>
        <v>2.757735849056604</v>
      </c>
      <c r="Z205" s="12">
        <f>IF(Control!$C$16="None",Parameters!$C$29,IF(Control!$C$16="Low (100 bar)",'Actual H2'!Z205*Parameters!$C$28,IF(Control!$C$16="Medium (350 bar)",'Actual H2'!Z205*Parameters!$C$27,IF(Control!$C$16="High (700 bar)",'Actual H2'!Z205*Parameters!$C$26,0))))</f>
        <v>2.0150943396226415</v>
      </c>
      <c r="AB205" s="7">
        <f t="shared" si="3"/>
        <v>19.353962264150944</v>
      </c>
    </row>
    <row r="206" spans="2:28" x14ac:dyDescent="0.2">
      <c r="B206" s="6">
        <v>44400</v>
      </c>
      <c r="C206" s="12">
        <f>IF(Control!$C$16="None",Parameters!$C$29,IF(Control!$C$16="Low (100 bar)",'Actual H2'!C206*Parameters!$C$28,IF(Control!$C$16="Medium (350 bar)",'Actual H2'!C206*Parameters!$C$27,IF(Control!$C$16="High (700 bar)",'Actual H2'!C206*Parameters!$C$26,0))))</f>
        <v>1.1456603773584904</v>
      </c>
      <c r="D206" s="12">
        <f>IF(Control!$C$16="None",Parameters!$C$29,IF(Control!$C$16="Low (100 bar)",'Actual H2'!D206*Parameters!$C$28,IF(Control!$C$16="Medium (350 bar)",'Actual H2'!D206*Parameters!$C$27,IF(Control!$C$16="High (700 bar)",'Actual H2'!D206*Parameters!$C$26,0))))</f>
        <v>0</v>
      </c>
      <c r="E206" s="12">
        <f>IF(Control!$C$16="None",Parameters!$C$29,IF(Control!$C$16="Low (100 bar)",'Actual H2'!E206*Parameters!$C$28,IF(Control!$C$16="Medium (350 bar)",'Actual H2'!E206*Parameters!$C$27,IF(Control!$C$16="High (700 bar)",'Actual H2'!E206*Parameters!$C$26,0))))</f>
        <v>0</v>
      </c>
      <c r="F206" s="12">
        <f>IF(Control!$C$16="None",Parameters!$C$29,IF(Control!$C$16="Low (100 bar)",'Actual H2'!F206*Parameters!$C$28,IF(Control!$C$16="Medium (350 bar)",'Actual H2'!F206*Parameters!$C$27,IF(Control!$C$16="High (700 bar)",'Actual H2'!F206*Parameters!$C$26,0))))</f>
        <v>0</v>
      </c>
      <c r="G206" s="12">
        <f>IF(Control!$C$16="None",Parameters!$C$29,IF(Control!$C$16="Low (100 bar)",'Actual H2'!G206*Parameters!$C$28,IF(Control!$C$16="Medium (350 bar)",'Actual H2'!G206*Parameters!$C$27,IF(Control!$C$16="High (700 bar)",'Actual H2'!G206*Parameters!$C$26,0))))</f>
        <v>0</v>
      </c>
      <c r="H206" s="12">
        <f>IF(Control!$C$16="None",Parameters!$C$29,IF(Control!$C$16="Low (100 bar)",'Actual H2'!H206*Parameters!$C$28,IF(Control!$C$16="Medium (350 bar)",'Actual H2'!H206*Parameters!$C$27,IF(Control!$C$16="High (700 bar)",'Actual H2'!H206*Parameters!$C$26,0))))</f>
        <v>0</v>
      </c>
      <c r="I206" s="12">
        <f>IF(Control!$C$16="None",Parameters!$C$29,IF(Control!$C$16="Low (100 bar)",'Actual H2'!I206*Parameters!$C$28,IF(Control!$C$16="Medium (350 bar)",'Actual H2'!I206*Parameters!$C$27,IF(Control!$C$16="High (700 bar)",'Actual H2'!I206*Parameters!$C$26,0))))</f>
        <v>0</v>
      </c>
      <c r="J206" s="12">
        <f>IF(Control!$C$16="None",Parameters!$C$29,IF(Control!$C$16="Low (100 bar)",'Actual H2'!J206*Parameters!$C$28,IF(Control!$C$16="Medium (350 bar)",'Actual H2'!J206*Parameters!$C$27,IF(Control!$C$16="High (700 bar)",'Actual H2'!J206*Parameters!$C$26,0))))</f>
        <v>0.5660377358490567</v>
      </c>
      <c r="K206" s="12">
        <f>IF(Control!$C$16="None",Parameters!$C$29,IF(Control!$C$16="Low (100 bar)",'Actual H2'!K206*Parameters!$C$28,IF(Control!$C$16="Medium (350 bar)",'Actual H2'!K206*Parameters!$C$27,IF(Control!$C$16="High (700 bar)",'Actual H2'!K206*Parameters!$C$26,0))))</f>
        <v>0.85584905660377353</v>
      </c>
      <c r="L206" s="12">
        <f>IF(Control!$C$16="None",Parameters!$C$29,IF(Control!$C$16="Low (100 bar)",'Actual H2'!L206*Parameters!$C$28,IF(Control!$C$16="Medium (350 bar)",'Actual H2'!L206*Parameters!$C$27,IF(Control!$C$16="High (700 bar)",'Actual H2'!L206*Parameters!$C$26,0))))</f>
        <v>0.85584905660377353</v>
      </c>
      <c r="M206" s="12">
        <f>IF(Control!$C$16="None",Parameters!$C$29,IF(Control!$C$16="Low (100 bar)",'Actual H2'!M206*Parameters!$C$28,IF(Control!$C$16="Medium (350 bar)",'Actual H2'!M206*Parameters!$C$27,IF(Control!$C$16="High (700 bar)",'Actual H2'!M206*Parameters!$C$26,0))))</f>
        <v>0.85584905660377353</v>
      </c>
      <c r="N206" s="12">
        <f>IF(Control!$C$16="None",Parameters!$C$29,IF(Control!$C$16="Low (100 bar)",'Actual H2'!N206*Parameters!$C$28,IF(Control!$C$16="Medium (350 bar)",'Actual H2'!N206*Parameters!$C$27,IF(Control!$C$16="High (700 bar)",'Actual H2'!N206*Parameters!$C$26,0))))</f>
        <v>0.85584905660377353</v>
      </c>
      <c r="O206" s="12">
        <f>IF(Control!$C$16="None",Parameters!$C$29,IF(Control!$C$16="Low (100 bar)",'Actual H2'!O206*Parameters!$C$28,IF(Control!$C$16="Medium (350 bar)",'Actual H2'!O206*Parameters!$C$27,IF(Control!$C$16="High (700 bar)",'Actual H2'!O206*Parameters!$C$26,0))))</f>
        <v>0.85584905660377353</v>
      </c>
      <c r="P206" s="12">
        <f>IF(Control!$C$16="None",Parameters!$C$29,IF(Control!$C$16="Low (100 bar)",'Actual H2'!P206*Parameters!$C$28,IF(Control!$C$16="Medium (350 bar)",'Actual H2'!P206*Parameters!$C$27,IF(Control!$C$16="High (700 bar)",'Actual H2'!P206*Parameters!$C$26,0))))</f>
        <v>0.85584905660377353</v>
      </c>
      <c r="Q206" s="12">
        <f>IF(Control!$C$16="None",Parameters!$C$29,IF(Control!$C$16="Low (100 bar)",'Actual H2'!Q206*Parameters!$C$28,IF(Control!$C$16="Medium (350 bar)",'Actual H2'!Q206*Parameters!$C$27,IF(Control!$C$16="High (700 bar)",'Actual H2'!Q206*Parameters!$C$26,0))))</f>
        <v>1.4354716981132074</v>
      </c>
      <c r="R206" s="12">
        <f>IF(Control!$C$16="None",Parameters!$C$29,IF(Control!$C$16="Low (100 bar)",'Actual H2'!R206*Parameters!$C$28,IF(Control!$C$16="Medium (350 bar)",'Actual H2'!R206*Parameters!$C$27,IF(Control!$C$16="High (700 bar)",'Actual H2'!R206*Parameters!$C$26,0))))</f>
        <v>2.0150943396226415</v>
      </c>
      <c r="S206" s="12">
        <f>IF(Control!$C$16="None",Parameters!$C$29,IF(Control!$C$16="Low (100 bar)",'Actual H2'!S206*Parameters!$C$28,IF(Control!$C$16="Medium (350 bar)",'Actual H2'!S206*Parameters!$C$27,IF(Control!$C$16="High (700 bar)",'Actual H2'!S206*Parameters!$C$26,0))))</f>
        <v>2.3864150943396227</v>
      </c>
      <c r="T206" s="12">
        <f>IF(Control!$C$16="None",Parameters!$C$29,IF(Control!$C$16="Low (100 bar)",'Actual H2'!T206*Parameters!$C$28,IF(Control!$C$16="Medium (350 bar)",'Actual H2'!T206*Parameters!$C$27,IF(Control!$C$16="High (700 bar)",'Actual H2'!T206*Parameters!$C$26,0))))</f>
        <v>3.1290566037735852</v>
      </c>
      <c r="U206" s="12">
        <f>IF(Control!$C$16="None",Parameters!$C$29,IF(Control!$C$16="Low (100 bar)",'Actual H2'!U206*Parameters!$C$28,IF(Control!$C$16="Medium (350 bar)",'Actual H2'!U206*Parameters!$C$27,IF(Control!$C$16="High (700 bar)",'Actual H2'!U206*Parameters!$C$26,0))))</f>
        <v>3.8716981132075476</v>
      </c>
      <c r="V206" s="12">
        <f>IF(Control!$C$16="None",Parameters!$C$29,IF(Control!$C$16="Low (100 bar)",'Actual H2'!V206*Parameters!$C$28,IF(Control!$C$16="Medium (350 bar)",'Actual H2'!V206*Parameters!$C$27,IF(Control!$C$16="High (700 bar)",'Actual H2'!V206*Parameters!$C$26,0))))</f>
        <v>3.8716981132075476</v>
      </c>
      <c r="W206" s="12">
        <f>IF(Control!$C$16="None",Parameters!$C$29,IF(Control!$C$16="Low (100 bar)",'Actual H2'!W206*Parameters!$C$28,IF(Control!$C$16="Medium (350 bar)",'Actual H2'!W206*Parameters!$C$27,IF(Control!$C$16="High (700 bar)",'Actual H2'!W206*Parameters!$C$26,0))))</f>
        <v>3.8716981132075476</v>
      </c>
      <c r="X206" s="12">
        <f>IF(Control!$C$16="None",Parameters!$C$29,IF(Control!$C$16="Low (100 bar)",'Actual H2'!X206*Parameters!$C$28,IF(Control!$C$16="Medium (350 bar)",'Actual H2'!X206*Parameters!$C$27,IF(Control!$C$16="High (700 bar)",'Actual H2'!X206*Parameters!$C$26,0))))</f>
        <v>3.5003773584905669</v>
      </c>
      <c r="Y206" s="12">
        <f>IF(Control!$C$16="None",Parameters!$C$29,IF(Control!$C$16="Low (100 bar)",'Actual H2'!Y206*Parameters!$C$28,IF(Control!$C$16="Medium (350 bar)",'Actual H2'!Y206*Parameters!$C$27,IF(Control!$C$16="High (700 bar)",'Actual H2'!Y206*Parameters!$C$26,0))))</f>
        <v>3.5003773584905669</v>
      </c>
      <c r="Z206" s="12">
        <f>IF(Control!$C$16="None",Parameters!$C$29,IF(Control!$C$16="Low (100 bar)",'Actual H2'!Z206*Parameters!$C$28,IF(Control!$C$16="Medium (350 bar)",'Actual H2'!Z206*Parameters!$C$27,IF(Control!$C$16="High (700 bar)",'Actual H2'!Z206*Parameters!$C$26,0))))</f>
        <v>3.5003773584905669</v>
      </c>
      <c r="AB206" s="7">
        <f t="shared" si="3"/>
        <v>37.929056603773581</v>
      </c>
    </row>
    <row r="207" spans="2:28" x14ac:dyDescent="0.2">
      <c r="B207" s="6">
        <v>44401</v>
      </c>
      <c r="C207" s="12">
        <f>IF(Control!$C$16="None",Parameters!$C$29,IF(Control!$C$16="Low (100 bar)",'Actual H2'!C207*Parameters!$C$28,IF(Control!$C$16="Medium (350 bar)",'Actual H2'!C207*Parameters!$C$27,IF(Control!$C$16="High (700 bar)",'Actual H2'!C207*Parameters!$C$26,0))))</f>
        <v>3.1290566037735852</v>
      </c>
      <c r="D207" s="12">
        <f>IF(Control!$C$16="None",Parameters!$C$29,IF(Control!$C$16="Low (100 bar)",'Actual H2'!D207*Parameters!$C$28,IF(Control!$C$16="Medium (350 bar)",'Actual H2'!D207*Parameters!$C$27,IF(Control!$C$16="High (700 bar)",'Actual H2'!D207*Parameters!$C$26,0))))</f>
        <v>2.757735849056604</v>
      </c>
      <c r="E207" s="12">
        <f>IF(Control!$C$16="None",Parameters!$C$29,IF(Control!$C$16="Low (100 bar)",'Actual H2'!E207*Parameters!$C$28,IF(Control!$C$16="Medium (350 bar)",'Actual H2'!E207*Parameters!$C$27,IF(Control!$C$16="High (700 bar)",'Actual H2'!E207*Parameters!$C$26,0))))</f>
        <v>2.3864150943396227</v>
      </c>
      <c r="F207" s="12">
        <f>IF(Control!$C$16="None",Parameters!$C$29,IF(Control!$C$16="Low (100 bar)",'Actual H2'!F207*Parameters!$C$28,IF(Control!$C$16="Medium (350 bar)",'Actual H2'!F207*Parameters!$C$27,IF(Control!$C$16="High (700 bar)",'Actual H2'!F207*Parameters!$C$26,0))))</f>
        <v>2.0150943396226415</v>
      </c>
      <c r="G207" s="12">
        <f>IF(Control!$C$16="None",Parameters!$C$29,IF(Control!$C$16="Low (100 bar)",'Actual H2'!G207*Parameters!$C$28,IF(Control!$C$16="Medium (350 bar)",'Actual H2'!G207*Parameters!$C$27,IF(Control!$C$16="High (700 bar)",'Actual H2'!G207*Parameters!$C$26,0))))</f>
        <v>1.7252830188679242</v>
      </c>
      <c r="H207" s="12">
        <f>IF(Control!$C$16="None",Parameters!$C$29,IF(Control!$C$16="Low (100 bar)",'Actual H2'!H207*Parameters!$C$28,IF(Control!$C$16="Medium (350 bar)",'Actual H2'!H207*Parameters!$C$27,IF(Control!$C$16="High (700 bar)",'Actual H2'!H207*Parameters!$C$26,0))))</f>
        <v>1.7252830188679242</v>
      </c>
      <c r="I207" s="12">
        <f>IF(Control!$C$16="None",Parameters!$C$29,IF(Control!$C$16="Low (100 bar)",'Actual H2'!I207*Parameters!$C$28,IF(Control!$C$16="Medium (350 bar)",'Actual H2'!I207*Parameters!$C$27,IF(Control!$C$16="High (700 bar)",'Actual H2'!I207*Parameters!$C$26,0))))</f>
        <v>2.0150943396226415</v>
      </c>
      <c r="J207" s="12">
        <f>IF(Control!$C$16="None",Parameters!$C$29,IF(Control!$C$16="Low (100 bar)",'Actual H2'!J207*Parameters!$C$28,IF(Control!$C$16="Medium (350 bar)",'Actual H2'!J207*Parameters!$C$27,IF(Control!$C$16="High (700 bar)",'Actual H2'!J207*Parameters!$C$26,0))))</f>
        <v>2.757735849056604</v>
      </c>
      <c r="K207" s="12">
        <f>IF(Control!$C$16="None",Parameters!$C$29,IF(Control!$C$16="Low (100 bar)",'Actual H2'!K207*Parameters!$C$28,IF(Control!$C$16="Medium (350 bar)",'Actual H2'!K207*Parameters!$C$27,IF(Control!$C$16="High (700 bar)",'Actual H2'!K207*Parameters!$C$26,0))))</f>
        <v>3.5003773584905669</v>
      </c>
      <c r="L207" s="12">
        <f>IF(Control!$C$16="None",Parameters!$C$29,IF(Control!$C$16="Low (100 bar)",'Actual H2'!L207*Parameters!$C$28,IF(Control!$C$16="Medium (350 bar)",'Actual H2'!L207*Parameters!$C$27,IF(Control!$C$16="High (700 bar)",'Actual H2'!L207*Parameters!$C$26,0))))</f>
        <v>3.1290566037735852</v>
      </c>
      <c r="M207" s="12">
        <f>IF(Control!$C$16="None",Parameters!$C$29,IF(Control!$C$16="Low (100 bar)",'Actual H2'!M207*Parameters!$C$28,IF(Control!$C$16="Medium (350 bar)",'Actual H2'!M207*Parameters!$C$27,IF(Control!$C$16="High (700 bar)",'Actual H2'!M207*Parameters!$C$26,0))))</f>
        <v>3.5003773584905669</v>
      </c>
      <c r="N207" s="12">
        <f>IF(Control!$C$16="None",Parameters!$C$29,IF(Control!$C$16="Low (100 bar)",'Actual H2'!N207*Parameters!$C$28,IF(Control!$C$16="Medium (350 bar)",'Actual H2'!N207*Parameters!$C$27,IF(Control!$C$16="High (700 bar)",'Actual H2'!N207*Parameters!$C$26,0))))</f>
        <v>4.3154716981132077</v>
      </c>
      <c r="O207" s="12">
        <f>IF(Control!$C$16="None",Parameters!$C$29,IF(Control!$C$16="Low (100 bar)",'Actual H2'!O207*Parameters!$C$28,IF(Control!$C$16="Medium (350 bar)",'Actual H2'!O207*Parameters!$C$27,IF(Control!$C$16="High (700 bar)",'Actual H2'!O207*Parameters!$C$26,0))))</f>
        <v>3.8716981132075476</v>
      </c>
      <c r="P207" s="12">
        <f>IF(Control!$C$16="None",Parameters!$C$29,IF(Control!$C$16="Low (100 bar)",'Actual H2'!P207*Parameters!$C$28,IF(Control!$C$16="Medium (350 bar)",'Actual H2'!P207*Parameters!$C$27,IF(Control!$C$16="High (700 bar)",'Actual H2'!P207*Parameters!$C$26,0))))</f>
        <v>3.1290566037735852</v>
      </c>
      <c r="Q207" s="12">
        <f>IF(Control!$C$16="None",Parameters!$C$29,IF(Control!$C$16="Low (100 bar)",'Actual H2'!Q207*Parameters!$C$28,IF(Control!$C$16="Medium (350 bar)",'Actual H2'!Q207*Parameters!$C$27,IF(Control!$C$16="High (700 bar)",'Actual H2'!Q207*Parameters!$C$26,0))))</f>
        <v>1.4354716981132074</v>
      </c>
      <c r="R207" s="12">
        <f>IF(Control!$C$16="None",Parameters!$C$29,IF(Control!$C$16="Low (100 bar)",'Actual H2'!R207*Parameters!$C$28,IF(Control!$C$16="Medium (350 bar)",'Actual H2'!R207*Parameters!$C$27,IF(Control!$C$16="High (700 bar)",'Actual H2'!R207*Parameters!$C$26,0))))</f>
        <v>0.85584905660377353</v>
      </c>
      <c r="S207" s="12">
        <f>IF(Control!$C$16="None",Parameters!$C$29,IF(Control!$C$16="Low (100 bar)",'Actual H2'!S207*Parameters!$C$28,IF(Control!$C$16="Medium (350 bar)",'Actual H2'!S207*Parameters!$C$27,IF(Control!$C$16="High (700 bar)",'Actual H2'!S207*Parameters!$C$26,0))))</f>
        <v>1.7252830188679242</v>
      </c>
      <c r="T207" s="12">
        <f>IF(Control!$C$16="None",Parameters!$C$29,IF(Control!$C$16="Low (100 bar)",'Actual H2'!T207*Parameters!$C$28,IF(Control!$C$16="Medium (350 bar)",'Actual H2'!T207*Parameters!$C$27,IF(Control!$C$16="High (700 bar)",'Actual H2'!T207*Parameters!$C$26,0))))</f>
        <v>3.8716981132075476</v>
      </c>
      <c r="U207" s="12">
        <f>IF(Control!$C$16="None",Parameters!$C$29,IF(Control!$C$16="Low (100 bar)",'Actual H2'!U207*Parameters!$C$28,IF(Control!$C$16="Medium (350 bar)",'Actual H2'!U207*Parameters!$C$27,IF(Control!$C$16="High (700 bar)",'Actual H2'!U207*Parameters!$C$26,0))))</f>
        <v>8.2641509433962259</v>
      </c>
      <c r="V207" s="12">
        <f>IF(Control!$C$16="None",Parameters!$C$29,IF(Control!$C$16="Low (100 bar)",'Actual H2'!V207*Parameters!$C$28,IF(Control!$C$16="Medium (350 bar)",'Actual H2'!V207*Parameters!$C$27,IF(Control!$C$16="High (700 bar)",'Actual H2'!V207*Parameters!$C$26,0))))</f>
        <v>12.067924528301885</v>
      </c>
      <c r="W207" s="12">
        <f>IF(Control!$C$16="None",Parameters!$C$29,IF(Control!$C$16="Low (100 bar)",'Actual H2'!W207*Parameters!$C$28,IF(Control!$C$16="Medium (350 bar)",'Actual H2'!W207*Parameters!$C$27,IF(Control!$C$16="High (700 bar)",'Actual H2'!W207*Parameters!$C$26,0))))</f>
        <v>10.763773584905662</v>
      </c>
      <c r="X207" s="12">
        <f>IF(Control!$C$16="None",Parameters!$C$29,IF(Control!$C$16="Low (100 bar)",'Actual H2'!X207*Parameters!$C$28,IF(Control!$C$16="Medium (350 bar)",'Actual H2'!X207*Parameters!$C$27,IF(Control!$C$16="High (700 bar)",'Actual H2'!X207*Parameters!$C$26,0))))</f>
        <v>7.7207547169811335</v>
      </c>
      <c r="Y207" s="12">
        <f>IF(Control!$C$16="None",Parameters!$C$29,IF(Control!$C$16="Low (100 bar)",'Actual H2'!Y207*Parameters!$C$28,IF(Control!$C$16="Medium (350 bar)",'Actual H2'!Y207*Parameters!$C$27,IF(Control!$C$16="High (700 bar)",'Actual H2'!Y207*Parameters!$C$26,0))))</f>
        <v>4.7592452830188678</v>
      </c>
      <c r="Z207" s="12">
        <f>IF(Control!$C$16="None",Parameters!$C$29,IF(Control!$C$16="Low (100 bar)",'Actual H2'!Z207*Parameters!$C$28,IF(Control!$C$16="Medium (350 bar)",'Actual H2'!Z207*Parameters!$C$27,IF(Control!$C$16="High (700 bar)",'Actual H2'!Z207*Parameters!$C$26,0))))</f>
        <v>1.7252830188679242</v>
      </c>
      <c r="AB207" s="7">
        <f t="shared" si="3"/>
        <v>93.147169811320765</v>
      </c>
    </row>
    <row r="208" spans="2:28" x14ac:dyDescent="0.2">
      <c r="B208" s="6">
        <v>44402</v>
      </c>
      <c r="C208" s="12">
        <f>IF(Control!$C$16="None",Parameters!$C$29,IF(Control!$C$16="Low (100 bar)",'Actual H2'!C208*Parameters!$C$28,IF(Control!$C$16="Medium (350 bar)",'Actual H2'!C208*Parameters!$C$27,IF(Control!$C$16="High (700 bar)",'Actual H2'!C208*Parameters!$C$26,0))))</f>
        <v>0</v>
      </c>
      <c r="D208" s="12">
        <f>IF(Control!$C$16="None",Parameters!$C$29,IF(Control!$C$16="Low (100 bar)",'Actual H2'!D208*Parameters!$C$28,IF(Control!$C$16="Medium (350 bar)",'Actual H2'!D208*Parameters!$C$27,IF(Control!$C$16="High (700 bar)",'Actual H2'!D208*Parameters!$C$26,0))))</f>
        <v>0</v>
      </c>
      <c r="E208" s="12">
        <f>IF(Control!$C$16="None",Parameters!$C$29,IF(Control!$C$16="Low (100 bar)",'Actual H2'!E208*Parameters!$C$28,IF(Control!$C$16="Medium (350 bar)",'Actual H2'!E208*Parameters!$C$27,IF(Control!$C$16="High (700 bar)",'Actual H2'!E208*Parameters!$C$26,0))))</f>
        <v>0</v>
      </c>
      <c r="F208" s="12">
        <f>IF(Control!$C$16="None",Parameters!$C$29,IF(Control!$C$16="Low (100 bar)",'Actual H2'!F208*Parameters!$C$28,IF(Control!$C$16="Medium (350 bar)",'Actual H2'!F208*Parameters!$C$27,IF(Control!$C$16="High (700 bar)",'Actual H2'!F208*Parameters!$C$26,0))))</f>
        <v>0</v>
      </c>
      <c r="G208" s="12">
        <f>IF(Control!$C$16="None",Parameters!$C$29,IF(Control!$C$16="Low (100 bar)",'Actual H2'!G208*Parameters!$C$28,IF(Control!$C$16="Medium (350 bar)",'Actual H2'!G208*Parameters!$C$27,IF(Control!$C$16="High (700 bar)",'Actual H2'!G208*Parameters!$C$26,0))))</f>
        <v>0</v>
      </c>
      <c r="H208" s="12">
        <f>IF(Control!$C$16="None",Parameters!$C$29,IF(Control!$C$16="Low (100 bar)",'Actual H2'!H208*Parameters!$C$28,IF(Control!$C$16="Medium (350 bar)",'Actual H2'!H208*Parameters!$C$27,IF(Control!$C$16="High (700 bar)",'Actual H2'!H208*Parameters!$C$26,0))))</f>
        <v>1.4354716981132074</v>
      </c>
      <c r="I208" s="12">
        <f>IF(Control!$C$16="None",Parameters!$C$29,IF(Control!$C$16="Low (100 bar)",'Actual H2'!I208*Parameters!$C$28,IF(Control!$C$16="Medium (350 bar)",'Actual H2'!I208*Parameters!$C$27,IF(Control!$C$16="High (700 bar)",'Actual H2'!I208*Parameters!$C$26,0))))</f>
        <v>2.3864150943396227</v>
      </c>
      <c r="J208" s="12">
        <f>IF(Control!$C$16="None",Parameters!$C$29,IF(Control!$C$16="Low (100 bar)",'Actual H2'!J208*Parameters!$C$28,IF(Control!$C$16="Medium (350 bar)",'Actual H2'!J208*Parameters!$C$27,IF(Control!$C$16="High (700 bar)",'Actual H2'!J208*Parameters!$C$26,0))))</f>
        <v>3.1290566037735852</v>
      </c>
      <c r="K208" s="12">
        <f>IF(Control!$C$16="None",Parameters!$C$29,IF(Control!$C$16="Low (100 bar)",'Actual H2'!K208*Parameters!$C$28,IF(Control!$C$16="Medium (350 bar)",'Actual H2'!K208*Parameters!$C$27,IF(Control!$C$16="High (700 bar)",'Actual H2'!K208*Parameters!$C$26,0))))</f>
        <v>3.1290566037735852</v>
      </c>
      <c r="L208" s="12">
        <f>IF(Control!$C$16="None",Parameters!$C$29,IF(Control!$C$16="Low (100 bar)",'Actual H2'!L208*Parameters!$C$28,IF(Control!$C$16="Medium (350 bar)",'Actual H2'!L208*Parameters!$C$27,IF(Control!$C$16="High (700 bar)",'Actual H2'!L208*Parameters!$C$26,0))))</f>
        <v>3.5003773584905669</v>
      </c>
      <c r="M208" s="12">
        <f>IF(Control!$C$16="None",Parameters!$C$29,IF(Control!$C$16="Low (100 bar)",'Actual H2'!M208*Parameters!$C$28,IF(Control!$C$16="Medium (350 bar)",'Actual H2'!M208*Parameters!$C$27,IF(Control!$C$16="High (700 bar)",'Actual H2'!M208*Parameters!$C$26,0))))</f>
        <v>4.7592452830188678</v>
      </c>
      <c r="N208" s="12">
        <f>IF(Control!$C$16="None",Parameters!$C$29,IF(Control!$C$16="Low (100 bar)",'Actual H2'!N208*Parameters!$C$28,IF(Control!$C$16="Medium (350 bar)",'Actual H2'!N208*Parameters!$C$27,IF(Control!$C$16="High (700 bar)",'Actual H2'!N208*Parameters!$C$26,0))))</f>
        <v>6.6339622641509433</v>
      </c>
      <c r="O208" s="12">
        <f>IF(Control!$C$16="None",Parameters!$C$29,IF(Control!$C$16="Low (100 bar)",'Actual H2'!O208*Parameters!$C$28,IF(Control!$C$16="Medium (350 bar)",'Actual H2'!O208*Parameters!$C$27,IF(Control!$C$16="High (700 bar)",'Actual H2'!O208*Parameters!$C$26,0))))</f>
        <v>8.8075471698113201</v>
      </c>
      <c r="P208" s="12">
        <f>IF(Control!$C$16="None",Parameters!$C$29,IF(Control!$C$16="Low (100 bar)",'Actual H2'!P208*Parameters!$C$28,IF(Control!$C$16="Medium (350 bar)",'Actual H2'!P208*Parameters!$C$27,IF(Control!$C$16="High (700 bar)",'Actual H2'!P208*Parameters!$C$26,0))))</f>
        <v>11.415849056603774</v>
      </c>
      <c r="Q208" s="12">
        <f>IF(Control!$C$16="None",Parameters!$C$29,IF(Control!$C$16="Low (100 bar)",'Actual H2'!Q208*Parameters!$C$28,IF(Control!$C$16="Medium (350 bar)",'Actual H2'!Q208*Parameters!$C$27,IF(Control!$C$16="High (700 bar)",'Actual H2'!Q208*Parameters!$C$26,0))))</f>
        <v>12.842264150943397</v>
      </c>
      <c r="R208" s="12">
        <f>IF(Control!$C$16="None",Parameters!$C$29,IF(Control!$C$16="Low (100 bar)",'Actual H2'!R208*Parameters!$C$28,IF(Control!$C$16="Medium (350 bar)",'Actual H2'!R208*Parameters!$C$27,IF(Control!$C$16="High (700 bar)",'Actual H2'!R208*Parameters!$C$26,0))))</f>
        <v>13.616603773584908</v>
      </c>
      <c r="S208" s="12">
        <f>IF(Control!$C$16="None",Parameters!$C$29,IF(Control!$C$16="Low (100 bar)",'Actual H2'!S208*Parameters!$C$28,IF(Control!$C$16="Medium (350 bar)",'Actual H2'!S208*Parameters!$C$27,IF(Control!$C$16="High (700 bar)",'Actual H2'!S208*Parameters!$C$26,0))))</f>
        <v>12.067924528301885</v>
      </c>
      <c r="T208" s="12">
        <f>IF(Control!$C$16="None",Parameters!$C$29,IF(Control!$C$16="Low (100 bar)",'Actual H2'!T208*Parameters!$C$28,IF(Control!$C$16="Medium (350 bar)",'Actual H2'!T208*Parameters!$C$27,IF(Control!$C$16="High (700 bar)",'Actual H2'!T208*Parameters!$C$26,0))))</f>
        <v>10.763773584905662</v>
      </c>
      <c r="U208" s="12">
        <f>IF(Control!$C$16="None",Parameters!$C$29,IF(Control!$C$16="Low (100 bar)",'Actual H2'!U208*Parameters!$C$28,IF(Control!$C$16="Medium (350 bar)",'Actual H2'!U208*Parameters!$C$27,IF(Control!$C$16="High (700 bar)",'Actual H2'!U208*Parameters!$C$26,0))))</f>
        <v>9.4596226415094335</v>
      </c>
      <c r="V208" s="12">
        <f>IF(Control!$C$16="None",Parameters!$C$29,IF(Control!$C$16="Low (100 bar)",'Actual H2'!V208*Parameters!$C$28,IF(Control!$C$16="Medium (350 bar)",'Actual H2'!V208*Parameters!$C$27,IF(Control!$C$16="High (700 bar)",'Actual H2'!V208*Parameters!$C$26,0))))</f>
        <v>8.2641509433962259</v>
      </c>
      <c r="W208" s="12">
        <f>IF(Control!$C$16="None",Parameters!$C$29,IF(Control!$C$16="Low (100 bar)",'Actual H2'!W208*Parameters!$C$28,IF(Control!$C$16="Medium (350 bar)",'Actual H2'!W208*Parameters!$C$27,IF(Control!$C$16="High (700 bar)",'Actual H2'!W208*Parameters!$C$26,0))))</f>
        <v>7.7207547169811335</v>
      </c>
      <c r="X208" s="12">
        <f>IF(Control!$C$16="None",Parameters!$C$29,IF(Control!$C$16="Low (100 bar)",'Actual H2'!X208*Parameters!$C$28,IF(Control!$C$16="Medium (350 bar)",'Actual H2'!X208*Parameters!$C$27,IF(Control!$C$16="High (700 bar)",'Actual H2'!X208*Parameters!$C$26,0))))</f>
        <v>6.6339622641509433</v>
      </c>
      <c r="Y208" s="12">
        <f>IF(Control!$C$16="None",Parameters!$C$29,IF(Control!$C$16="Low (100 bar)",'Actual H2'!Y208*Parameters!$C$28,IF(Control!$C$16="Medium (350 bar)",'Actual H2'!Y208*Parameters!$C$27,IF(Control!$C$16="High (700 bar)",'Actual H2'!Y208*Parameters!$C$26,0))))</f>
        <v>6.6339622641509433</v>
      </c>
      <c r="Z208" s="12">
        <f>IF(Control!$C$16="None",Parameters!$C$29,IF(Control!$C$16="Low (100 bar)",'Actual H2'!Z208*Parameters!$C$28,IF(Control!$C$16="Medium (350 bar)",'Actual H2'!Z208*Parameters!$C$27,IF(Control!$C$16="High (700 bar)",'Actual H2'!Z208*Parameters!$C$26,0))))</f>
        <v>6.6339622641509433</v>
      </c>
      <c r="AB208" s="7">
        <f t="shared" si="3"/>
        <v>139.83396226415095</v>
      </c>
    </row>
    <row r="209" spans="2:28" x14ac:dyDescent="0.2">
      <c r="B209" s="6">
        <v>44403</v>
      </c>
      <c r="C209" s="12">
        <f>IF(Control!$C$16="None",Parameters!$C$29,IF(Control!$C$16="Low (100 bar)",'Actual H2'!C209*Parameters!$C$28,IF(Control!$C$16="Medium (350 bar)",'Actual H2'!C209*Parameters!$C$27,IF(Control!$C$16="High (700 bar)",'Actual H2'!C209*Parameters!$C$26,0))))</f>
        <v>6.090566037735849</v>
      </c>
      <c r="D209" s="12">
        <f>IF(Control!$C$16="None",Parameters!$C$29,IF(Control!$C$16="Low (100 bar)",'Actual H2'!D209*Parameters!$C$28,IF(Control!$C$16="Medium (350 bar)",'Actual H2'!D209*Parameters!$C$27,IF(Control!$C$16="High (700 bar)",'Actual H2'!D209*Parameters!$C$26,0))))</f>
        <v>5.2030188679245271</v>
      </c>
      <c r="E209" s="12">
        <f>IF(Control!$C$16="None",Parameters!$C$29,IF(Control!$C$16="Low (100 bar)",'Actual H2'!E209*Parameters!$C$28,IF(Control!$C$16="Medium (350 bar)",'Actual H2'!E209*Parameters!$C$27,IF(Control!$C$16="High (700 bar)",'Actual H2'!E209*Parameters!$C$26,0))))</f>
        <v>5.6467924528301889</v>
      </c>
      <c r="F209" s="12">
        <f>IF(Control!$C$16="None",Parameters!$C$29,IF(Control!$C$16="Low (100 bar)",'Actual H2'!F209*Parameters!$C$28,IF(Control!$C$16="Medium (350 bar)",'Actual H2'!F209*Parameters!$C$27,IF(Control!$C$16="High (700 bar)",'Actual H2'!F209*Parameters!$C$26,0))))</f>
        <v>5.6467924528301889</v>
      </c>
      <c r="G209" s="12">
        <f>IF(Control!$C$16="None",Parameters!$C$29,IF(Control!$C$16="Low (100 bar)",'Actual H2'!G209*Parameters!$C$28,IF(Control!$C$16="Medium (350 bar)",'Actual H2'!G209*Parameters!$C$27,IF(Control!$C$16="High (700 bar)",'Actual H2'!G209*Parameters!$C$26,0))))</f>
        <v>4.3154716981132077</v>
      </c>
      <c r="H209" s="12">
        <f>IF(Control!$C$16="None",Parameters!$C$29,IF(Control!$C$16="Low (100 bar)",'Actual H2'!H209*Parameters!$C$28,IF(Control!$C$16="Medium (350 bar)",'Actual H2'!H209*Parameters!$C$27,IF(Control!$C$16="High (700 bar)",'Actual H2'!H209*Parameters!$C$26,0))))</f>
        <v>2.757735849056604</v>
      </c>
      <c r="I209" s="12">
        <f>IF(Control!$C$16="None",Parameters!$C$29,IF(Control!$C$16="Low (100 bar)",'Actual H2'!I209*Parameters!$C$28,IF(Control!$C$16="Medium (350 bar)",'Actual H2'!I209*Parameters!$C$27,IF(Control!$C$16="High (700 bar)",'Actual H2'!I209*Parameters!$C$26,0))))</f>
        <v>1.4354716981132074</v>
      </c>
      <c r="J209" s="12">
        <f>IF(Control!$C$16="None",Parameters!$C$29,IF(Control!$C$16="Low (100 bar)",'Actual H2'!J209*Parameters!$C$28,IF(Control!$C$16="Medium (350 bar)",'Actual H2'!J209*Parameters!$C$27,IF(Control!$C$16="High (700 bar)",'Actual H2'!J209*Parameters!$C$26,0))))</f>
        <v>1.4354716981132074</v>
      </c>
      <c r="K209" s="12">
        <f>IF(Control!$C$16="None",Parameters!$C$29,IF(Control!$C$16="Low (100 bar)",'Actual H2'!K209*Parameters!$C$28,IF(Control!$C$16="Medium (350 bar)",'Actual H2'!K209*Parameters!$C$27,IF(Control!$C$16="High (700 bar)",'Actual H2'!K209*Parameters!$C$26,0))))</f>
        <v>2.0150943396226415</v>
      </c>
      <c r="L209" s="12">
        <f>IF(Control!$C$16="None",Parameters!$C$29,IF(Control!$C$16="Low (100 bar)",'Actual H2'!L209*Parameters!$C$28,IF(Control!$C$16="Medium (350 bar)",'Actual H2'!L209*Parameters!$C$27,IF(Control!$C$16="High (700 bar)",'Actual H2'!L209*Parameters!$C$26,0))))</f>
        <v>3.1290566037735852</v>
      </c>
      <c r="M209" s="12">
        <f>IF(Control!$C$16="None",Parameters!$C$29,IF(Control!$C$16="Low (100 bar)",'Actual H2'!M209*Parameters!$C$28,IF(Control!$C$16="Medium (350 bar)",'Actual H2'!M209*Parameters!$C$27,IF(Control!$C$16="High (700 bar)",'Actual H2'!M209*Parameters!$C$26,0))))</f>
        <v>3.8716981132075476</v>
      </c>
      <c r="N209" s="12">
        <f>IF(Control!$C$16="None",Parameters!$C$29,IF(Control!$C$16="Low (100 bar)",'Actual H2'!N209*Parameters!$C$28,IF(Control!$C$16="Medium (350 bar)",'Actual H2'!N209*Parameters!$C$27,IF(Control!$C$16="High (700 bar)",'Actual H2'!N209*Parameters!$C$26,0))))</f>
        <v>3.8716981132075476</v>
      </c>
      <c r="O209" s="12">
        <f>IF(Control!$C$16="None",Parameters!$C$29,IF(Control!$C$16="Low (100 bar)",'Actual H2'!O209*Parameters!$C$28,IF(Control!$C$16="Medium (350 bar)",'Actual H2'!O209*Parameters!$C$27,IF(Control!$C$16="High (700 bar)",'Actual H2'!O209*Parameters!$C$26,0))))</f>
        <v>3.5003773584905669</v>
      </c>
      <c r="P209" s="12">
        <f>IF(Control!$C$16="None",Parameters!$C$29,IF(Control!$C$16="Low (100 bar)",'Actual H2'!P209*Parameters!$C$28,IF(Control!$C$16="Medium (350 bar)",'Actual H2'!P209*Parameters!$C$27,IF(Control!$C$16="High (700 bar)",'Actual H2'!P209*Parameters!$C$26,0))))</f>
        <v>2.757735849056604</v>
      </c>
      <c r="Q209" s="12">
        <f>IF(Control!$C$16="None",Parameters!$C$29,IF(Control!$C$16="Low (100 bar)",'Actual H2'!Q209*Parameters!$C$28,IF(Control!$C$16="Medium (350 bar)",'Actual H2'!Q209*Parameters!$C$27,IF(Control!$C$16="High (700 bar)",'Actual H2'!Q209*Parameters!$C$26,0))))</f>
        <v>3.1290566037735852</v>
      </c>
      <c r="R209" s="12">
        <f>IF(Control!$C$16="None",Parameters!$C$29,IF(Control!$C$16="Low (100 bar)",'Actual H2'!R209*Parameters!$C$28,IF(Control!$C$16="Medium (350 bar)",'Actual H2'!R209*Parameters!$C$27,IF(Control!$C$16="High (700 bar)",'Actual H2'!R209*Parameters!$C$26,0))))</f>
        <v>3.8716981132075476</v>
      </c>
      <c r="S209" s="12">
        <f>IF(Control!$C$16="None",Parameters!$C$29,IF(Control!$C$16="Low (100 bar)",'Actual H2'!S209*Parameters!$C$28,IF(Control!$C$16="Medium (350 bar)",'Actual H2'!S209*Parameters!$C$27,IF(Control!$C$16="High (700 bar)",'Actual H2'!S209*Parameters!$C$26,0))))</f>
        <v>3.8716981132075476</v>
      </c>
      <c r="T209" s="12">
        <f>IF(Control!$C$16="None",Parameters!$C$29,IF(Control!$C$16="Low (100 bar)",'Actual H2'!T209*Parameters!$C$28,IF(Control!$C$16="Medium (350 bar)",'Actual H2'!T209*Parameters!$C$27,IF(Control!$C$16="High (700 bar)",'Actual H2'!T209*Parameters!$C$26,0))))</f>
        <v>3.5003773584905669</v>
      </c>
      <c r="U209" s="12">
        <f>IF(Control!$C$16="None",Parameters!$C$29,IF(Control!$C$16="Low (100 bar)",'Actual H2'!U209*Parameters!$C$28,IF(Control!$C$16="Medium (350 bar)",'Actual H2'!U209*Parameters!$C$27,IF(Control!$C$16="High (700 bar)",'Actual H2'!U209*Parameters!$C$26,0))))</f>
        <v>2.757735849056604</v>
      </c>
      <c r="V209" s="12">
        <f>IF(Control!$C$16="None",Parameters!$C$29,IF(Control!$C$16="Low (100 bar)",'Actual H2'!V209*Parameters!$C$28,IF(Control!$C$16="Medium (350 bar)",'Actual H2'!V209*Parameters!$C$27,IF(Control!$C$16="High (700 bar)",'Actual H2'!V209*Parameters!$C$26,0))))</f>
        <v>2.3864150943396227</v>
      </c>
      <c r="W209" s="12">
        <f>IF(Control!$C$16="None",Parameters!$C$29,IF(Control!$C$16="Low (100 bar)",'Actual H2'!W209*Parameters!$C$28,IF(Control!$C$16="Medium (350 bar)",'Actual H2'!W209*Parameters!$C$27,IF(Control!$C$16="High (700 bar)",'Actual H2'!W209*Parameters!$C$26,0))))</f>
        <v>2.3864150943396227</v>
      </c>
      <c r="X209" s="12">
        <f>IF(Control!$C$16="None",Parameters!$C$29,IF(Control!$C$16="Low (100 bar)",'Actual H2'!X209*Parameters!$C$28,IF(Control!$C$16="Medium (350 bar)",'Actual H2'!X209*Parameters!$C$27,IF(Control!$C$16="High (700 bar)",'Actual H2'!X209*Parameters!$C$26,0))))</f>
        <v>3.1290566037735852</v>
      </c>
      <c r="Y209" s="12">
        <f>IF(Control!$C$16="None",Parameters!$C$29,IF(Control!$C$16="Low (100 bar)",'Actual H2'!Y209*Parameters!$C$28,IF(Control!$C$16="Medium (350 bar)",'Actual H2'!Y209*Parameters!$C$27,IF(Control!$C$16="High (700 bar)",'Actual H2'!Y209*Parameters!$C$26,0))))</f>
        <v>3.5003773584905669</v>
      </c>
      <c r="Z209" s="12">
        <f>IF(Control!$C$16="None",Parameters!$C$29,IF(Control!$C$16="Low (100 bar)",'Actual H2'!Z209*Parameters!$C$28,IF(Control!$C$16="Medium (350 bar)",'Actual H2'!Z209*Parameters!$C$27,IF(Control!$C$16="High (700 bar)",'Actual H2'!Z209*Parameters!$C$26,0))))</f>
        <v>4.3154716981132077</v>
      </c>
      <c r="AB209" s="7">
        <f t="shared" si="3"/>
        <v>84.525283018867952</v>
      </c>
    </row>
    <row r="210" spans="2:28" x14ac:dyDescent="0.2">
      <c r="B210" s="6">
        <v>44404</v>
      </c>
      <c r="C210" s="12">
        <f>IF(Control!$C$16="None",Parameters!$C$29,IF(Control!$C$16="Low (100 bar)",'Actual H2'!C210*Parameters!$C$28,IF(Control!$C$16="Medium (350 bar)",'Actual H2'!C210*Parameters!$C$27,IF(Control!$C$16="High (700 bar)",'Actual H2'!C210*Parameters!$C$26,0))))</f>
        <v>5.6467924528301889</v>
      </c>
      <c r="D210" s="12">
        <f>IF(Control!$C$16="None",Parameters!$C$29,IF(Control!$C$16="Low (100 bar)",'Actual H2'!D210*Parameters!$C$28,IF(Control!$C$16="Medium (350 bar)",'Actual H2'!D210*Parameters!$C$27,IF(Control!$C$16="High (700 bar)",'Actual H2'!D210*Parameters!$C$26,0))))</f>
        <v>6.090566037735849</v>
      </c>
      <c r="E210" s="12">
        <f>IF(Control!$C$16="None",Parameters!$C$29,IF(Control!$C$16="Low (100 bar)",'Actual H2'!E210*Parameters!$C$28,IF(Control!$C$16="Medium (350 bar)",'Actual H2'!E210*Parameters!$C$27,IF(Control!$C$16="High (700 bar)",'Actual H2'!E210*Parameters!$C$26,0))))</f>
        <v>6.090566037735849</v>
      </c>
      <c r="F210" s="12">
        <f>IF(Control!$C$16="None",Parameters!$C$29,IF(Control!$C$16="Low (100 bar)",'Actual H2'!F210*Parameters!$C$28,IF(Control!$C$16="Medium (350 bar)",'Actual H2'!F210*Parameters!$C$27,IF(Control!$C$16="High (700 bar)",'Actual H2'!F210*Parameters!$C$26,0))))</f>
        <v>5.6467924528301889</v>
      </c>
      <c r="G210" s="12">
        <f>IF(Control!$C$16="None",Parameters!$C$29,IF(Control!$C$16="Low (100 bar)",'Actual H2'!G210*Parameters!$C$28,IF(Control!$C$16="Medium (350 bar)",'Actual H2'!G210*Parameters!$C$27,IF(Control!$C$16="High (700 bar)",'Actual H2'!G210*Parameters!$C$26,0))))</f>
        <v>4.7592452830188678</v>
      </c>
      <c r="H210" s="12">
        <f>IF(Control!$C$16="None",Parameters!$C$29,IF(Control!$C$16="Low (100 bar)",'Actual H2'!H210*Parameters!$C$28,IF(Control!$C$16="Medium (350 bar)",'Actual H2'!H210*Parameters!$C$27,IF(Control!$C$16="High (700 bar)",'Actual H2'!H210*Parameters!$C$26,0))))</f>
        <v>2.0150943396226415</v>
      </c>
      <c r="I210" s="12">
        <f>IF(Control!$C$16="None",Parameters!$C$29,IF(Control!$C$16="Low (100 bar)",'Actual H2'!I210*Parameters!$C$28,IF(Control!$C$16="Medium (350 bar)",'Actual H2'!I210*Parameters!$C$27,IF(Control!$C$16="High (700 bar)",'Actual H2'!I210*Parameters!$C$26,0))))</f>
        <v>0</v>
      </c>
      <c r="J210" s="12">
        <f>IF(Control!$C$16="None",Parameters!$C$29,IF(Control!$C$16="Low (100 bar)",'Actual H2'!J210*Parameters!$C$28,IF(Control!$C$16="Medium (350 bar)",'Actual H2'!J210*Parameters!$C$27,IF(Control!$C$16="High (700 bar)",'Actual H2'!J210*Parameters!$C$26,0))))</f>
        <v>0</v>
      </c>
      <c r="K210" s="12">
        <f>IF(Control!$C$16="None",Parameters!$C$29,IF(Control!$C$16="Low (100 bar)",'Actual H2'!K210*Parameters!$C$28,IF(Control!$C$16="Medium (350 bar)",'Actual H2'!K210*Parameters!$C$27,IF(Control!$C$16="High (700 bar)",'Actual H2'!K210*Parameters!$C$26,0))))</f>
        <v>0</v>
      </c>
      <c r="L210" s="12">
        <f>IF(Control!$C$16="None",Parameters!$C$29,IF(Control!$C$16="Low (100 bar)",'Actual H2'!L210*Parameters!$C$28,IF(Control!$C$16="Medium (350 bar)",'Actual H2'!L210*Parameters!$C$27,IF(Control!$C$16="High (700 bar)",'Actual H2'!L210*Parameters!$C$26,0))))</f>
        <v>0</v>
      </c>
      <c r="M210" s="12">
        <f>IF(Control!$C$16="None",Parameters!$C$29,IF(Control!$C$16="Low (100 bar)",'Actual H2'!M210*Parameters!$C$28,IF(Control!$C$16="Medium (350 bar)",'Actual H2'!M210*Parameters!$C$27,IF(Control!$C$16="High (700 bar)",'Actual H2'!M210*Parameters!$C$26,0))))</f>
        <v>0</v>
      </c>
      <c r="N210" s="12">
        <f>IF(Control!$C$16="None",Parameters!$C$29,IF(Control!$C$16="Low (100 bar)",'Actual H2'!N210*Parameters!$C$28,IF(Control!$C$16="Medium (350 bar)",'Actual H2'!N210*Parameters!$C$27,IF(Control!$C$16="High (700 bar)",'Actual H2'!N210*Parameters!$C$26,0))))</f>
        <v>0</v>
      </c>
      <c r="O210" s="12">
        <f>IF(Control!$C$16="None",Parameters!$C$29,IF(Control!$C$16="Low (100 bar)",'Actual H2'!O210*Parameters!$C$28,IF(Control!$C$16="Medium (350 bar)",'Actual H2'!O210*Parameters!$C$27,IF(Control!$C$16="High (700 bar)",'Actual H2'!O210*Parameters!$C$26,0))))</f>
        <v>0.85584905660377353</v>
      </c>
      <c r="P210" s="12">
        <f>IF(Control!$C$16="None",Parameters!$C$29,IF(Control!$C$16="Low (100 bar)",'Actual H2'!P210*Parameters!$C$28,IF(Control!$C$16="Medium (350 bar)",'Actual H2'!P210*Parameters!$C$27,IF(Control!$C$16="High (700 bar)",'Actual H2'!P210*Parameters!$C$26,0))))</f>
        <v>2.757735849056604</v>
      </c>
      <c r="Q210" s="12">
        <f>IF(Control!$C$16="None",Parameters!$C$29,IF(Control!$C$16="Low (100 bar)",'Actual H2'!Q210*Parameters!$C$28,IF(Control!$C$16="Medium (350 bar)",'Actual H2'!Q210*Parameters!$C$27,IF(Control!$C$16="High (700 bar)",'Actual H2'!Q210*Parameters!$C$26,0))))</f>
        <v>5.6467924528301889</v>
      </c>
      <c r="R210" s="12">
        <f>IF(Control!$C$16="None",Parameters!$C$29,IF(Control!$C$16="Low (100 bar)",'Actual H2'!R210*Parameters!$C$28,IF(Control!$C$16="Medium (350 bar)",'Actual H2'!R210*Parameters!$C$27,IF(Control!$C$16="High (700 bar)",'Actual H2'!R210*Parameters!$C$26,0))))</f>
        <v>8.8075471698113201</v>
      </c>
      <c r="S210" s="12">
        <f>IF(Control!$C$16="None",Parameters!$C$29,IF(Control!$C$16="Low (100 bar)",'Actual H2'!S210*Parameters!$C$28,IF(Control!$C$16="Medium (350 bar)",'Actual H2'!S210*Parameters!$C$27,IF(Control!$C$16="High (700 bar)",'Actual H2'!S210*Parameters!$C$26,0))))</f>
        <v>12.067924528301885</v>
      </c>
      <c r="T210" s="12">
        <f>IF(Control!$C$16="None",Parameters!$C$29,IF(Control!$C$16="Low (100 bar)",'Actual H2'!T210*Parameters!$C$28,IF(Control!$C$16="Medium (350 bar)",'Actual H2'!T210*Parameters!$C$27,IF(Control!$C$16="High (700 bar)",'Actual H2'!T210*Parameters!$C$26,0))))</f>
        <v>15.939622641509436</v>
      </c>
      <c r="U210" s="12">
        <f>IF(Control!$C$16="None",Parameters!$C$29,IF(Control!$C$16="Low (100 bar)",'Actual H2'!U210*Parameters!$C$28,IF(Control!$C$16="Medium (350 bar)",'Actual H2'!U210*Parameters!$C$27,IF(Control!$C$16="High (700 bar)",'Actual H2'!U210*Parameters!$C$26,0))))</f>
        <v>18.683773584905659</v>
      </c>
      <c r="V210" s="12">
        <f>IF(Control!$C$16="None",Parameters!$C$29,IF(Control!$C$16="Low (100 bar)",'Actual H2'!V210*Parameters!$C$28,IF(Control!$C$16="Medium (350 bar)",'Actual H2'!V210*Parameters!$C$27,IF(Control!$C$16="High (700 bar)",'Actual H2'!V210*Parameters!$C$26,0))))</f>
        <v>19.598490566037732</v>
      </c>
      <c r="W210" s="12">
        <f>IF(Control!$C$16="None",Parameters!$C$29,IF(Control!$C$16="Low (100 bar)",'Actual H2'!W210*Parameters!$C$28,IF(Control!$C$16="Medium (350 bar)",'Actual H2'!W210*Parameters!$C$27,IF(Control!$C$16="High (700 bar)",'Actual H2'!W210*Parameters!$C$26,0))))</f>
        <v>17.769056603773585</v>
      </c>
      <c r="X210" s="12">
        <f>IF(Control!$C$16="None",Parameters!$C$29,IF(Control!$C$16="Low (100 bar)",'Actual H2'!X210*Parameters!$C$28,IF(Control!$C$16="Medium (350 bar)",'Actual H2'!X210*Parameters!$C$27,IF(Control!$C$16="High (700 bar)",'Actual H2'!X210*Parameters!$C$26,0))))</f>
        <v>18.683773584905659</v>
      </c>
      <c r="Y210" s="12">
        <f>IF(Control!$C$16="None",Parameters!$C$29,IF(Control!$C$16="Low (100 bar)",'Actual H2'!Y210*Parameters!$C$28,IF(Control!$C$16="Medium (350 bar)",'Actual H2'!Y210*Parameters!$C$27,IF(Control!$C$16="High (700 bar)",'Actual H2'!Y210*Parameters!$C$26,0))))</f>
        <v>25.720754716981133</v>
      </c>
      <c r="Z210" s="12">
        <f>IF(Control!$C$16="None",Parameters!$C$29,IF(Control!$C$16="Low (100 bar)",'Actual H2'!Z210*Parameters!$C$28,IF(Control!$C$16="Medium (350 bar)",'Actual H2'!Z210*Parameters!$C$27,IF(Control!$C$16="High (700 bar)",'Actual H2'!Z210*Parameters!$C$26,0))))</f>
        <v>29.334339622641508</v>
      </c>
      <c r="AB210" s="7">
        <f t="shared" si="3"/>
        <v>206.11471698113206</v>
      </c>
    </row>
    <row r="211" spans="2:28" x14ac:dyDescent="0.2">
      <c r="B211" s="6">
        <v>44405</v>
      </c>
      <c r="C211" s="12">
        <f>IF(Control!$C$16="None",Parameters!$C$29,IF(Control!$C$16="Low (100 bar)",'Actual H2'!C211*Parameters!$C$28,IF(Control!$C$16="Medium (350 bar)",'Actual H2'!C211*Parameters!$C$27,IF(Control!$C$16="High (700 bar)",'Actual H2'!C211*Parameters!$C$26,0))))</f>
        <v>28.156981132075465</v>
      </c>
      <c r="D211" s="12">
        <f>IF(Control!$C$16="None",Parameters!$C$29,IF(Control!$C$16="Low (100 bar)",'Actual H2'!D211*Parameters!$C$28,IF(Control!$C$16="Medium (350 bar)",'Actual H2'!D211*Parameters!$C$27,IF(Control!$C$16="High (700 bar)",'Actual H2'!D211*Parameters!$C$26,0))))</f>
        <v>25.720754716981133</v>
      </c>
      <c r="E211" s="12">
        <f>IF(Control!$C$16="None",Parameters!$C$29,IF(Control!$C$16="Low (100 bar)",'Actual H2'!E211*Parameters!$C$28,IF(Control!$C$16="Medium (350 bar)",'Actual H2'!E211*Parameters!$C$27,IF(Control!$C$16="High (700 bar)",'Actual H2'!E211*Parameters!$C$26,0))))</f>
        <v>25.720754716981133</v>
      </c>
      <c r="F211" s="12">
        <f>IF(Control!$C$16="None",Parameters!$C$29,IF(Control!$C$16="Low (100 bar)",'Actual H2'!F211*Parameters!$C$28,IF(Control!$C$16="Medium (350 bar)",'Actual H2'!F211*Parameters!$C$27,IF(Control!$C$16="High (700 bar)",'Actual H2'!F211*Parameters!$C$26,0))))</f>
        <v>26.916226415094343</v>
      </c>
      <c r="G211" s="12">
        <f>IF(Control!$C$16="None",Parameters!$C$29,IF(Control!$C$16="Low (100 bar)",'Actual H2'!G211*Parameters!$C$28,IF(Control!$C$16="Medium (350 bar)",'Actual H2'!G211*Parameters!$C$27,IF(Control!$C$16="High (700 bar)",'Actual H2'!G211*Parameters!$C$26,0))))</f>
        <v>26.916226415094343</v>
      </c>
      <c r="H211" s="12">
        <f>IF(Control!$C$16="None",Parameters!$C$29,IF(Control!$C$16="Low (100 bar)",'Actual H2'!H211*Parameters!$C$28,IF(Control!$C$16="Medium (350 bar)",'Actual H2'!H211*Parameters!$C$27,IF(Control!$C$16="High (700 bar)",'Actual H2'!H211*Parameters!$C$26,0))))</f>
        <v>26.916226415094343</v>
      </c>
      <c r="I211" s="12">
        <f>IF(Control!$C$16="None",Parameters!$C$29,IF(Control!$C$16="Low (100 bar)",'Actual H2'!I211*Parameters!$C$28,IF(Control!$C$16="Medium (350 bar)",'Actual H2'!I211*Parameters!$C$27,IF(Control!$C$16="High (700 bar)",'Actual H2'!I211*Parameters!$C$26,0))))</f>
        <v>28.156981132075465</v>
      </c>
      <c r="J211" s="12">
        <f>IF(Control!$C$16="None",Parameters!$C$29,IF(Control!$C$16="Low (100 bar)",'Actual H2'!J211*Parameters!$C$28,IF(Control!$C$16="Medium (350 bar)",'Actual H2'!J211*Parameters!$C$27,IF(Control!$C$16="High (700 bar)",'Actual H2'!J211*Parameters!$C$26,0))))</f>
        <v>34.116226415094346</v>
      </c>
      <c r="K211" s="12">
        <f>IF(Control!$C$16="None",Parameters!$C$29,IF(Control!$C$16="Low (100 bar)",'Actual H2'!K211*Parameters!$C$28,IF(Control!$C$16="Medium (350 bar)",'Actual H2'!K211*Parameters!$C$27,IF(Control!$C$16="High (700 bar)",'Actual H2'!K211*Parameters!$C$26,0))))</f>
        <v>40.102641509433965</v>
      </c>
      <c r="L211" s="12">
        <f>IF(Control!$C$16="None",Parameters!$C$29,IF(Control!$C$16="Low (100 bar)",'Actual H2'!L211*Parameters!$C$28,IF(Control!$C$16="Medium (350 bar)",'Actual H2'!L211*Parameters!$C$27,IF(Control!$C$16="High (700 bar)",'Actual H2'!L211*Parameters!$C$26,0))))</f>
        <v>41.261886792452835</v>
      </c>
      <c r="M211" s="12">
        <f>IF(Control!$C$16="None",Parameters!$C$29,IF(Control!$C$16="Low (100 bar)",'Actual H2'!M211*Parameters!$C$28,IF(Control!$C$16="Medium (350 bar)",'Actual H2'!M211*Parameters!$C$27,IF(Control!$C$16="High (700 bar)",'Actual H2'!M211*Parameters!$C$26,0))))</f>
        <v>41.261886792452835</v>
      </c>
      <c r="N211" s="12">
        <f>IF(Control!$C$16="None",Parameters!$C$29,IF(Control!$C$16="Low (100 bar)",'Actual H2'!N211*Parameters!$C$28,IF(Control!$C$16="Medium (350 bar)",'Actual H2'!N211*Parameters!$C$27,IF(Control!$C$16="High (700 bar)",'Actual H2'!N211*Parameters!$C$26,0))))</f>
        <v>41.261886792452835</v>
      </c>
      <c r="O211" s="12">
        <f>IF(Control!$C$16="None",Parameters!$C$29,IF(Control!$C$16="Low (100 bar)",'Actual H2'!O211*Parameters!$C$28,IF(Control!$C$16="Medium (350 bar)",'Actual H2'!O211*Parameters!$C$27,IF(Control!$C$16="High (700 bar)",'Actual H2'!O211*Parameters!$C$26,0))))</f>
        <v>39.079245283018864</v>
      </c>
      <c r="P211" s="12">
        <f>IF(Control!$C$16="None",Parameters!$C$29,IF(Control!$C$16="Low (100 bar)",'Actual H2'!P211*Parameters!$C$28,IF(Control!$C$16="Medium (350 bar)",'Actual H2'!P211*Parameters!$C$27,IF(Control!$C$16="High (700 bar)",'Actual H2'!P211*Parameters!$C$26,0))))</f>
        <v>35.139622641509433</v>
      </c>
      <c r="Q211" s="12">
        <f>IF(Control!$C$16="None",Parameters!$C$29,IF(Control!$C$16="Low (100 bar)",'Actual H2'!Q211*Parameters!$C$28,IF(Control!$C$16="Medium (350 bar)",'Actual H2'!Q211*Parameters!$C$27,IF(Control!$C$16="High (700 bar)",'Actual H2'!Q211*Parameters!$C$26,0))))</f>
        <v>32.938867924528296</v>
      </c>
      <c r="R211" s="12">
        <f>IF(Control!$C$16="None",Parameters!$C$29,IF(Control!$C$16="Low (100 bar)",'Actual H2'!R211*Parameters!$C$28,IF(Control!$C$16="Medium (350 bar)",'Actual H2'!R211*Parameters!$C$27,IF(Control!$C$16="High (700 bar)",'Actual H2'!R211*Parameters!$C$26,0))))</f>
        <v>30.357735849056599</v>
      </c>
      <c r="S211" s="12">
        <f>IF(Control!$C$16="None",Parameters!$C$29,IF(Control!$C$16="Low (100 bar)",'Actual H2'!S211*Parameters!$C$28,IF(Control!$C$16="Medium (350 bar)",'Actual H2'!S211*Parameters!$C$27,IF(Control!$C$16="High (700 bar)",'Actual H2'!S211*Parameters!$C$26,0))))</f>
        <v>28.156981132075465</v>
      </c>
      <c r="T211" s="12">
        <f>IF(Control!$C$16="None",Parameters!$C$29,IF(Control!$C$16="Low (100 bar)",'Actual H2'!T211*Parameters!$C$28,IF(Control!$C$16="Medium (350 bar)",'Actual H2'!T211*Parameters!$C$27,IF(Control!$C$16="High (700 bar)",'Actual H2'!T211*Parameters!$C$26,0))))</f>
        <v>25.168301886792456</v>
      </c>
      <c r="U211" s="12">
        <f>IF(Control!$C$16="None",Parameters!$C$29,IF(Control!$C$16="Low (100 bar)",'Actual H2'!U211*Parameters!$C$28,IF(Control!$C$16="Medium (350 bar)",'Actual H2'!U211*Parameters!$C$27,IF(Control!$C$16="High (700 bar)",'Actual H2'!U211*Parameters!$C$26,0))))</f>
        <v>20.513207547169809</v>
      </c>
      <c r="V211" s="12">
        <f>IF(Control!$C$16="None",Parameters!$C$29,IF(Control!$C$16="Low (100 bar)",'Actual H2'!V211*Parameters!$C$28,IF(Control!$C$16="Medium (350 bar)",'Actual H2'!V211*Parameters!$C$27,IF(Control!$C$16="High (700 bar)",'Actual H2'!V211*Parameters!$C$26,0))))</f>
        <v>18.683773584905659</v>
      </c>
      <c r="W211" s="12">
        <f>IF(Control!$C$16="None",Parameters!$C$29,IF(Control!$C$16="Low (100 bar)",'Actual H2'!W211*Parameters!$C$28,IF(Control!$C$16="Medium (350 bar)",'Actual H2'!W211*Parameters!$C$27,IF(Control!$C$16="High (700 bar)",'Actual H2'!W211*Parameters!$C$26,0))))</f>
        <v>17.769056603773585</v>
      </c>
      <c r="X211" s="12">
        <f>IF(Control!$C$16="None",Parameters!$C$29,IF(Control!$C$16="Low (100 bar)",'Actual H2'!X211*Parameters!$C$28,IF(Control!$C$16="Medium (350 bar)",'Actual H2'!X211*Parameters!$C$27,IF(Control!$C$16="High (700 bar)",'Actual H2'!X211*Parameters!$C$26,0))))</f>
        <v>17.769056603773585</v>
      </c>
      <c r="Y211" s="12">
        <f>IF(Control!$C$16="None",Parameters!$C$29,IF(Control!$C$16="Low (100 bar)",'Actual H2'!Y211*Parameters!$C$28,IF(Control!$C$16="Medium (350 bar)",'Actual H2'!Y211*Parameters!$C$27,IF(Control!$C$16="High (700 bar)",'Actual H2'!Y211*Parameters!$C$26,0))))</f>
        <v>15.939622641509436</v>
      </c>
      <c r="Z211" s="12">
        <f>IF(Control!$C$16="None",Parameters!$C$29,IF(Control!$C$16="Low (100 bar)",'Actual H2'!Z211*Parameters!$C$28,IF(Control!$C$16="Medium (350 bar)",'Actual H2'!Z211*Parameters!$C$27,IF(Control!$C$16="High (700 bar)",'Actual H2'!Z211*Parameters!$C$26,0))))</f>
        <v>13.616603773584908</v>
      </c>
      <c r="AB211" s="7">
        <f t="shared" si="3"/>
        <v>681.64075471698118</v>
      </c>
    </row>
    <row r="212" spans="2:28" x14ac:dyDescent="0.2">
      <c r="B212" s="6">
        <v>44406</v>
      </c>
      <c r="C212" s="12">
        <f>IF(Control!$C$16="None",Parameters!$C$29,IF(Control!$C$16="Low (100 bar)",'Actual H2'!C212*Parameters!$C$28,IF(Control!$C$16="Medium (350 bar)",'Actual H2'!C212*Parameters!$C$27,IF(Control!$C$16="High (700 bar)",'Actual H2'!C212*Parameters!$C$26,0))))</f>
        <v>13.616603773584908</v>
      </c>
      <c r="D212" s="12">
        <f>IF(Control!$C$16="None",Parameters!$C$29,IF(Control!$C$16="Low (100 bar)",'Actual H2'!D212*Parameters!$C$28,IF(Control!$C$16="Medium (350 bar)",'Actual H2'!D212*Parameters!$C$27,IF(Control!$C$16="High (700 bar)",'Actual H2'!D212*Parameters!$C$26,0))))</f>
        <v>15.16528301886793</v>
      </c>
      <c r="E212" s="12">
        <f>IF(Control!$C$16="None",Parameters!$C$29,IF(Control!$C$16="Low (100 bar)",'Actual H2'!E212*Parameters!$C$28,IF(Control!$C$16="Medium (350 bar)",'Actual H2'!E212*Parameters!$C$27,IF(Control!$C$16="High (700 bar)",'Actual H2'!E212*Parameters!$C$26,0))))</f>
        <v>19.598490566037732</v>
      </c>
      <c r="F212" s="12">
        <f>IF(Control!$C$16="None",Parameters!$C$29,IF(Control!$C$16="Low (100 bar)",'Actual H2'!F212*Parameters!$C$28,IF(Control!$C$16="Medium (350 bar)",'Actual H2'!F212*Parameters!$C$27,IF(Control!$C$16="High (700 bar)",'Actual H2'!F212*Parameters!$C$26,0))))</f>
        <v>22.75018867924528</v>
      </c>
      <c r="G212" s="12">
        <f>IF(Control!$C$16="None",Parameters!$C$29,IF(Control!$C$16="Low (100 bar)",'Actual H2'!G212*Parameters!$C$28,IF(Control!$C$16="Medium (350 bar)",'Actual H2'!G212*Parameters!$C$27,IF(Control!$C$16="High (700 bar)",'Actual H2'!G212*Parameters!$C$26,0))))</f>
        <v>25.168301886792456</v>
      </c>
      <c r="H212" s="12">
        <f>IF(Control!$C$16="None",Parameters!$C$29,IF(Control!$C$16="Low (100 bar)",'Actual H2'!H212*Parameters!$C$28,IF(Control!$C$16="Medium (350 bar)",'Actual H2'!H212*Parameters!$C$27,IF(Control!$C$16="High (700 bar)",'Actual H2'!H212*Parameters!$C$26,0))))</f>
        <v>25.168301886792456</v>
      </c>
      <c r="I212" s="12">
        <f>IF(Control!$C$16="None",Parameters!$C$29,IF(Control!$C$16="Low (100 bar)",'Actual H2'!I212*Parameters!$C$28,IF(Control!$C$16="Medium (350 bar)",'Actual H2'!I212*Parameters!$C$27,IF(Control!$C$16="High (700 bar)",'Actual H2'!I212*Parameters!$C$26,0))))</f>
        <v>25.720754716981133</v>
      </c>
      <c r="J212" s="12">
        <f>IF(Control!$C$16="None",Parameters!$C$29,IF(Control!$C$16="Low (100 bar)",'Actual H2'!J212*Parameters!$C$28,IF(Control!$C$16="Medium (350 bar)",'Actual H2'!J212*Parameters!$C$27,IF(Control!$C$16="High (700 bar)",'Actual H2'!J212*Parameters!$C$26,0))))</f>
        <v>29.334339622641508</v>
      </c>
      <c r="K212" s="12">
        <f>IF(Control!$C$16="None",Parameters!$C$29,IF(Control!$C$16="Low (100 bar)",'Actual H2'!K212*Parameters!$C$28,IF(Control!$C$16="Medium (350 bar)",'Actual H2'!K212*Parameters!$C$27,IF(Control!$C$16="High (700 bar)",'Actual H2'!K212*Parameters!$C$26,0))))</f>
        <v>31.698113207547166</v>
      </c>
      <c r="L212" s="12">
        <f>IF(Control!$C$16="None",Parameters!$C$29,IF(Control!$C$16="Low (100 bar)",'Actual H2'!L212*Parameters!$C$28,IF(Control!$C$16="Medium (350 bar)",'Actual H2'!L212*Parameters!$C$27,IF(Control!$C$16="High (700 bar)",'Actual H2'!L212*Parameters!$C$26,0))))</f>
        <v>32.938867924528296</v>
      </c>
      <c r="M212" s="12">
        <f>IF(Control!$C$16="None",Parameters!$C$29,IF(Control!$C$16="Low (100 bar)",'Actual H2'!M212*Parameters!$C$28,IF(Control!$C$16="Medium (350 bar)",'Actual H2'!M212*Parameters!$C$27,IF(Control!$C$16="High (700 bar)",'Actual H2'!M212*Parameters!$C$26,0))))</f>
        <v>31.698113207547166</v>
      </c>
      <c r="N212" s="12">
        <f>IF(Control!$C$16="None",Parameters!$C$29,IF(Control!$C$16="Low (100 bar)",'Actual H2'!N212*Parameters!$C$28,IF(Control!$C$16="Medium (350 bar)",'Actual H2'!N212*Parameters!$C$27,IF(Control!$C$16="High (700 bar)",'Actual H2'!N212*Parameters!$C$26,0))))</f>
        <v>30.357735849056599</v>
      </c>
      <c r="O212" s="12">
        <f>IF(Control!$C$16="None",Parameters!$C$29,IF(Control!$C$16="Low (100 bar)",'Actual H2'!O212*Parameters!$C$28,IF(Control!$C$16="Medium (350 bar)",'Actual H2'!O212*Parameters!$C$27,IF(Control!$C$16="High (700 bar)",'Actual H2'!O212*Parameters!$C$26,0))))</f>
        <v>29.334339622641508</v>
      </c>
      <c r="P212" s="12">
        <f>IF(Control!$C$16="None",Parameters!$C$29,IF(Control!$C$16="Low (100 bar)",'Actual H2'!P212*Parameters!$C$28,IF(Control!$C$16="Medium (350 bar)",'Actual H2'!P212*Parameters!$C$27,IF(Control!$C$16="High (700 bar)",'Actual H2'!P212*Parameters!$C$26,0))))</f>
        <v>26.916226415094343</v>
      </c>
      <c r="Q212" s="12">
        <f>IF(Control!$C$16="None",Parameters!$C$29,IF(Control!$C$16="Low (100 bar)",'Actual H2'!Q212*Parameters!$C$28,IF(Control!$C$16="Medium (350 bar)",'Actual H2'!Q212*Parameters!$C$27,IF(Control!$C$16="High (700 bar)",'Actual H2'!Q212*Parameters!$C$26,0))))</f>
        <v>23.990943396226413</v>
      </c>
      <c r="R212" s="12">
        <f>IF(Control!$C$16="None",Parameters!$C$29,IF(Control!$C$16="Low (100 bar)",'Actual H2'!R212*Parameters!$C$28,IF(Control!$C$16="Medium (350 bar)",'Actual H2'!R212*Parameters!$C$27,IF(Control!$C$16="High (700 bar)",'Actual H2'!R212*Parameters!$C$26,0))))</f>
        <v>20.513207547169809</v>
      </c>
      <c r="S212" s="12">
        <f>IF(Control!$C$16="None",Parameters!$C$29,IF(Control!$C$16="Low (100 bar)",'Actual H2'!S212*Parameters!$C$28,IF(Control!$C$16="Medium (350 bar)",'Actual H2'!S212*Parameters!$C$27,IF(Control!$C$16="High (700 bar)",'Actual H2'!S212*Parameters!$C$26,0))))</f>
        <v>16.854339622641511</v>
      </c>
      <c r="T212" s="12">
        <f>IF(Control!$C$16="None",Parameters!$C$29,IF(Control!$C$16="Low (100 bar)",'Actual H2'!T212*Parameters!$C$28,IF(Control!$C$16="Medium (350 bar)",'Actual H2'!T212*Parameters!$C$27,IF(Control!$C$16="High (700 bar)",'Actual H2'!T212*Parameters!$C$26,0))))</f>
        <v>13.616603773584908</v>
      </c>
      <c r="U212" s="12">
        <f>IF(Control!$C$16="None",Parameters!$C$29,IF(Control!$C$16="Low (100 bar)",'Actual H2'!U212*Parameters!$C$28,IF(Control!$C$16="Medium (350 bar)",'Actual H2'!U212*Parameters!$C$27,IF(Control!$C$16="High (700 bar)",'Actual H2'!U212*Parameters!$C$26,0))))</f>
        <v>10.763773584905662</v>
      </c>
      <c r="V212" s="12">
        <f>IF(Control!$C$16="None",Parameters!$C$29,IF(Control!$C$16="Low (100 bar)",'Actual H2'!V212*Parameters!$C$28,IF(Control!$C$16="Medium (350 bar)",'Actual H2'!V212*Parameters!$C$27,IF(Control!$C$16="High (700 bar)",'Actual H2'!V212*Parameters!$C$26,0))))</f>
        <v>8.8075471698113201</v>
      </c>
      <c r="W212" s="12">
        <f>IF(Control!$C$16="None",Parameters!$C$29,IF(Control!$C$16="Low (100 bar)",'Actual H2'!W212*Parameters!$C$28,IF(Control!$C$16="Medium (350 bar)",'Actual H2'!W212*Parameters!$C$27,IF(Control!$C$16="High (700 bar)",'Actual H2'!W212*Parameters!$C$26,0))))</f>
        <v>9.4596226415094335</v>
      </c>
      <c r="X212" s="12">
        <f>IF(Control!$C$16="None",Parameters!$C$29,IF(Control!$C$16="Low (100 bar)",'Actual H2'!X212*Parameters!$C$28,IF(Control!$C$16="Medium (350 bar)",'Actual H2'!X212*Parameters!$C$27,IF(Control!$C$16="High (700 bar)",'Actual H2'!X212*Parameters!$C$26,0))))</f>
        <v>10.763773584905662</v>
      </c>
      <c r="Y212" s="12">
        <f>IF(Control!$C$16="None",Parameters!$C$29,IF(Control!$C$16="Low (100 bar)",'Actual H2'!Y212*Parameters!$C$28,IF(Control!$C$16="Medium (350 bar)",'Actual H2'!Y212*Parameters!$C$27,IF(Control!$C$16="High (700 bar)",'Actual H2'!Y212*Parameters!$C$26,0))))</f>
        <v>10.111698113207549</v>
      </c>
      <c r="Z212" s="12">
        <f>IF(Control!$C$16="None",Parameters!$C$29,IF(Control!$C$16="Low (100 bar)",'Actual H2'!Z212*Parameters!$C$28,IF(Control!$C$16="Medium (350 bar)",'Actual H2'!Z212*Parameters!$C$27,IF(Control!$C$16="High (700 bar)",'Actual H2'!Z212*Parameters!$C$26,0))))</f>
        <v>9.4596226415094335</v>
      </c>
      <c r="AB212" s="7">
        <f t="shared" si="3"/>
        <v>493.80679245283022</v>
      </c>
    </row>
    <row r="213" spans="2:28" x14ac:dyDescent="0.2">
      <c r="B213" s="6">
        <v>44407</v>
      </c>
      <c r="C213" s="12">
        <f>IF(Control!$C$16="None",Parameters!$C$29,IF(Control!$C$16="Low (100 bar)",'Actual H2'!C213*Parameters!$C$28,IF(Control!$C$16="Medium (350 bar)",'Actual H2'!C213*Parameters!$C$27,IF(Control!$C$16="High (700 bar)",'Actual H2'!C213*Parameters!$C$26,0))))</f>
        <v>8.8075471698113201</v>
      </c>
      <c r="D213" s="12">
        <f>IF(Control!$C$16="None",Parameters!$C$29,IF(Control!$C$16="Low (100 bar)",'Actual H2'!D213*Parameters!$C$28,IF(Control!$C$16="Medium (350 bar)",'Actual H2'!D213*Parameters!$C$27,IF(Control!$C$16="High (700 bar)",'Actual H2'!D213*Parameters!$C$26,0))))</f>
        <v>8.2641509433962259</v>
      </c>
      <c r="E213" s="12">
        <f>IF(Control!$C$16="None",Parameters!$C$29,IF(Control!$C$16="Low (100 bar)",'Actual H2'!E213*Parameters!$C$28,IF(Control!$C$16="Medium (350 bar)",'Actual H2'!E213*Parameters!$C$27,IF(Control!$C$16="High (700 bar)",'Actual H2'!E213*Parameters!$C$26,0))))</f>
        <v>7.7207547169811335</v>
      </c>
      <c r="F213" s="12">
        <f>IF(Control!$C$16="None",Parameters!$C$29,IF(Control!$C$16="Low (100 bar)",'Actual H2'!F213*Parameters!$C$28,IF(Control!$C$16="Medium (350 bar)",'Actual H2'!F213*Parameters!$C$27,IF(Control!$C$16="High (700 bar)",'Actual H2'!F213*Parameters!$C$26,0))))</f>
        <v>7.1773584905660375</v>
      </c>
      <c r="G213" s="12">
        <f>IF(Control!$C$16="None",Parameters!$C$29,IF(Control!$C$16="Low (100 bar)",'Actual H2'!G213*Parameters!$C$28,IF(Control!$C$16="Medium (350 bar)",'Actual H2'!G213*Parameters!$C$27,IF(Control!$C$16="High (700 bar)",'Actual H2'!G213*Parameters!$C$26,0))))</f>
        <v>5.6467924528301889</v>
      </c>
      <c r="H213" s="12">
        <f>IF(Control!$C$16="None",Parameters!$C$29,IF(Control!$C$16="Low (100 bar)",'Actual H2'!H213*Parameters!$C$28,IF(Control!$C$16="Medium (350 bar)",'Actual H2'!H213*Parameters!$C$27,IF(Control!$C$16="High (700 bar)",'Actual H2'!H213*Parameters!$C$26,0))))</f>
        <v>3.8716981132075476</v>
      </c>
      <c r="I213" s="12">
        <f>IF(Control!$C$16="None",Parameters!$C$29,IF(Control!$C$16="Low (100 bar)",'Actual H2'!I213*Parameters!$C$28,IF(Control!$C$16="Medium (350 bar)",'Actual H2'!I213*Parameters!$C$27,IF(Control!$C$16="High (700 bar)",'Actual H2'!I213*Parameters!$C$26,0))))</f>
        <v>2.0150943396226415</v>
      </c>
      <c r="J213" s="12">
        <f>IF(Control!$C$16="None",Parameters!$C$29,IF(Control!$C$16="Low (100 bar)",'Actual H2'!J213*Parameters!$C$28,IF(Control!$C$16="Medium (350 bar)",'Actual H2'!J213*Parameters!$C$27,IF(Control!$C$16="High (700 bar)",'Actual H2'!J213*Parameters!$C$26,0))))</f>
        <v>0.85584905660377353</v>
      </c>
      <c r="K213" s="12">
        <f>IF(Control!$C$16="None",Parameters!$C$29,IF(Control!$C$16="Low (100 bar)",'Actual H2'!K213*Parameters!$C$28,IF(Control!$C$16="Medium (350 bar)",'Actual H2'!K213*Parameters!$C$27,IF(Control!$C$16="High (700 bar)",'Actual H2'!K213*Parameters!$C$26,0))))</f>
        <v>0</v>
      </c>
      <c r="L213" s="12">
        <f>IF(Control!$C$16="None",Parameters!$C$29,IF(Control!$C$16="Low (100 bar)",'Actual H2'!L213*Parameters!$C$28,IF(Control!$C$16="Medium (350 bar)",'Actual H2'!L213*Parameters!$C$27,IF(Control!$C$16="High (700 bar)",'Actual H2'!L213*Parameters!$C$26,0))))</f>
        <v>0</v>
      </c>
      <c r="M213" s="12">
        <f>IF(Control!$C$16="None",Parameters!$C$29,IF(Control!$C$16="Low (100 bar)",'Actual H2'!M213*Parameters!$C$28,IF(Control!$C$16="Medium (350 bar)",'Actual H2'!M213*Parameters!$C$27,IF(Control!$C$16="High (700 bar)",'Actual H2'!M213*Parameters!$C$26,0))))</f>
        <v>0</v>
      </c>
      <c r="N213" s="12">
        <f>IF(Control!$C$16="None",Parameters!$C$29,IF(Control!$C$16="Low (100 bar)",'Actual H2'!N213*Parameters!$C$28,IF(Control!$C$16="Medium (350 bar)",'Actual H2'!N213*Parameters!$C$27,IF(Control!$C$16="High (700 bar)",'Actual H2'!N213*Parameters!$C$26,0))))</f>
        <v>1.1456603773584904</v>
      </c>
      <c r="O213" s="12">
        <f>IF(Control!$C$16="None",Parameters!$C$29,IF(Control!$C$16="Low (100 bar)",'Actual H2'!O213*Parameters!$C$28,IF(Control!$C$16="Medium (350 bar)",'Actual H2'!O213*Parameters!$C$27,IF(Control!$C$16="High (700 bar)",'Actual H2'!O213*Parameters!$C$26,0))))</f>
        <v>2.757735849056604</v>
      </c>
      <c r="P213" s="12">
        <f>IF(Control!$C$16="None",Parameters!$C$29,IF(Control!$C$16="Low (100 bar)",'Actual H2'!P213*Parameters!$C$28,IF(Control!$C$16="Medium (350 bar)",'Actual H2'!P213*Parameters!$C$27,IF(Control!$C$16="High (700 bar)",'Actual H2'!P213*Parameters!$C$26,0))))</f>
        <v>5.2030188679245271</v>
      </c>
      <c r="Q213" s="12">
        <f>IF(Control!$C$16="None",Parameters!$C$29,IF(Control!$C$16="Low (100 bar)",'Actual H2'!Q213*Parameters!$C$28,IF(Control!$C$16="Medium (350 bar)",'Actual H2'!Q213*Parameters!$C$27,IF(Control!$C$16="High (700 bar)",'Actual H2'!Q213*Parameters!$C$26,0))))</f>
        <v>8.2641509433962259</v>
      </c>
      <c r="R213" s="12">
        <f>IF(Control!$C$16="None",Parameters!$C$29,IF(Control!$C$16="Low (100 bar)",'Actual H2'!R213*Parameters!$C$28,IF(Control!$C$16="Medium (350 bar)",'Actual H2'!R213*Parameters!$C$27,IF(Control!$C$16="High (700 bar)",'Actual H2'!R213*Parameters!$C$26,0))))</f>
        <v>10.763773584905662</v>
      </c>
      <c r="S213" s="12">
        <f>IF(Control!$C$16="None",Parameters!$C$29,IF(Control!$C$16="Low (100 bar)",'Actual H2'!S213*Parameters!$C$28,IF(Control!$C$16="Medium (350 bar)",'Actual H2'!S213*Parameters!$C$27,IF(Control!$C$16="High (700 bar)",'Actual H2'!S213*Parameters!$C$26,0))))</f>
        <v>12.842264150943397</v>
      </c>
      <c r="T213" s="12">
        <f>IF(Control!$C$16="None",Parameters!$C$29,IF(Control!$C$16="Low (100 bar)",'Actual H2'!T213*Parameters!$C$28,IF(Control!$C$16="Medium (350 bar)",'Actual H2'!T213*Parameters!$C$27,IF(Control!$C$16="High (700 bar)",'Actual H2'!T213*Parameters!$C$26,0))))</f>
        <v>13.616603773584908</v>
      </c>
      <c r="U213" s="12">
        <f>IF(Control!$C$16="None",Parameters!$C$29,IF(Control!$C$16="Low (100 bar)",'Actual H2'!U213*Parameters!$C$28,IF(Control!$C$16="Medium (350 bar)",'Actual H2'!U213*Parameters!$C$27,IF(Control!$C$16="High (700 bar)",'Actual H2'!U213*Parameters!$C$26,0))))</f>
        <v>13.616603773584908</v>
      </c>
      <c r="V213" s="12">
        <f>IF(Control!$C$16="None",Parameters!$C$29,IF(Control!$C$16="Low (100 bar)",'Actual H2'!V213*Parameters!$C$28,IF(Control!$C$16="Medium (350 bar)",'Actual H2'!V213*Parameters!$C$27,IF(Control!$C$16="High (700 bar)",'Actual H2'!V213*Parameters!$C$26,0))))</f>
        <v>13.616603773584908</v>
      </c>
      <c r="W213" s="12">
        <f>IF(Control!$C$16="None",Parameters!$C$29,IF(Control!$C$16="Low (100 bar)",'Actual H2'!W213*Parameters!$C$28,IF(Control!$C$16="Medium (350 bar)",'Actual H2'!W213*Parameters!$C$27,IF(Control!$C$16="High (700 bar)",'Actual H2'!W213*Parameters!$C$26,0))))</f>
        <v>12.842264150943397</v>
      </c>
      <c r="X213" s="12">
        <f>IF(Control!$C$16="None",Parameters!$C$29,IF(Control!$C$16="Low (100 bar)",'Actual H2'!X213*Parameters!$C$28,IF(Control!$C$16="Medium (350 bar)",'Actual H2'!X213*Parameters!$C$27,IF(Control!$C$16="High (700 bar)",'Actual H2'!X213*Parameters!$C$26,0))))</f>
        <v>12.842264150943397</v>
      </c>
      <c r="Y213" s="12">
        <f>IF(Control!$C$16="None",Parameters!$C$29,IF(Control!$C$16="Low (100 bar)",'Actual H2'!Y213*Parameters!$C$28,IF(Control!$C$16="Medium (350 bar)",'Actual H2'!Y213*Parameters!$C$27,IF(Control!$C$16="High (700 bar)",'Actual H2'!Y213*Parameters!$C$26,0))))</f>
        <v>12.842264150943397</v>
      </c>
      <c r="Z213" s="12">
        <f>IF(Control!$C$16="None",Parameters!$C$29,IF(Control!$C$16="Low (100 bar)",'Actual H2'!Z213*Parameters!$C$28,IF(Control!$C$16="Medium (350 bar)",'Actual H2'!Z213*Parameters!$C$27,IF(Control!$C$16="High (700 bar)",'Actual H2'!Z213*Parameters!$C$26,0))))</f>
        <v>14.390943396226419</v>
      </c>
      <c r="AB213" s="7">
        <f t="shared" si="3"/>
        <v>179.10339622641513</v>
      </c>
    </row>
    <row r="214" spans="2:28" x14ac:dyDescent="0.2">
      <c r="B214" s="6">
        <v>44408</v>
      </c>
      <c r="C214" s="12">
        <f>IF(Control!$C$16="None",Parameters!$C$29,IF(Control!$C$16="Low (100 bar)",'Actual H2'!C214*Parameters!$C$28,IF(Control!$C$16="Medium (350 bar)",'Actual H2'!C214*Parameters!$C$27,IF(Control!$C$16="High (700 bar)",'Actual H2'!C214*Parameters!$C$26,0))))</f>
        <v>15.939622641509436</v>
      </c>
      <c r="D214" s="12">
        <f>IF(Control!$C$16="None",Parameters!$C$29,IF(Control!$C$16="Low (100 bar)",'Actual H2'!D214*Parameters!$C$28,IF(Control!$C$16="Medium (350 bar)",'Actual H2'!D214*Parameters!$C$27,IF(Control!$C$16="High (700 bar)",'Actual H2'!D214*Parameters!$C$26,0))))</f>
        <v>19.598490566037732</v>
      </c>
      <c r="E214" s="12">
        <f>IF(Control!$C$16="None",Parameters!$C$29,IF(Control!$C$16="Low (100 bar)",'Actual H2'!E214*Parameters!$C$28,IF(Control!$C$16="Medium (350 bar)",'Actual H2'!E214*Parameters!$C$27,IF(Control!$C$16="High (700 bar)",'Actual H2'!E214*Parameters!$C$26,0))))</f>
        <v>22.75018867924528</v>
      </c>
      <c r="F214" s="12">
        <f>IF(Control!$C$16="None",Parameters!$C$29,IF(Control!$C$16="Low (100 bar)",'Actual H2'!F214*Parameters!$C$28,IF(Control!$C$16="Medium (350 bar)",'Actual H2'!F214*Parameters!$C$27,IF(Control!$C$16="High (700 bar)",'Actual H2'!F214*Parameters!$C$26,0))))</f>
        <v>22.75018867924528</v>
      </c>
      <c r="G214" s="12">
        <f>IF(Control!$C$16="None",Parameters!$C$29,IF(Control!$C$16="Low (100 bar)",'Actual H2'!G214*Parameters!$C$28,IF(Control!$C$16="Medium (350 bar)",'Actual H2'!G214*Parameters!$C$27,IF(Control!$C$16="High (700 bar)",'Actual H2'!G214*Parameters!$C$26,0))))</f>
        <v>22.75018867924528</v>
      </c>
      <c r="H214" s="12">
        <f>IF(Control!$C$16="None",Parameters!$C$29,IF(Control!$C$16="Low (100 bar)",'Actual H2'!H214*Parameters!$C$28,IF(Control!$C$16="Medium (350 bar)",'Actual H2'!H214*Parameters!$C$27,IF(Control!$C$16="High (700 bar)",'Actual H2'!H214*Parameters!$C$26,0))))</f>
        <v>26.916226415094343</v>
      </c>
      <c r="I214" s="12">
        <f>IF(Control!$C$16="None",Parameters!$C$29,IF(Control!$C$16="Low (100 bar)",'Actual H2'!I214*Parameters!$C$28,IF(Control!$C$16="Medium (350 bar)",'Actual H2'!I214*Parameters!$C$27,IF(Control!$C$16="High (700 bar)",'Actual H2'!I214*Parameters!$C$26,0))))</f>
        <v>28.156981132075465</v>
      </c>
      <c r="J214" s="12">
        <f>IF(Control!$C$16="None",Parameters!$C$29,IF(Control!$C$16="Low (100 bar)",'Actual H2'!J214*Parameters!$C$28,IF(Control!$C$16="Medium (350 bar)",'Actual H2'!J214*Parameters!$C$27,IF(Control!$C$16="High (700 bar)",'Actual H2'!J214*Parameters!$C$26,0))))</f>
        <v>28.156981132075465</v>
      </c>
      <c r="K214" s="12">
        <f>IF(Control!$C$16="None",Parameters!$C$29,IF(Control!$C$16="Low (100 bar)",'Actual H2'!K214*Parameters!$C$28,IF(Control!$C$16="Medium (350 bar)",'Actual H2'!K214*Parameters!$C$27,IF(Control!$C$16="High (700 bar)",'Actual H2'!K214*Parameters!$C$26,0))))</f>
        <v>26.916226415094343</v>
      </c>
      <c r="L214" s="12">
        <f>IF(Control!$C$16="None",Parameters!$C$29,IF(Control!$C$16="Low (100 bar)",'Actual H2'!L214*Parameters!$C$28,IF(Control!$C$16="Medium (350 bar)",'Actual H2'!L214*Parameters!$C$27,IF(Control!$C$16="High (700 bar)",'Actual H2'!L214*Parameters!$C$26,0))))</f>
        <v>25.720754716981133</v>
      </c>
      <c r="M214" s="12">
        <f>IF(Control!$C$16="None",Parameters!$C$29,IF(Control!$C$16="Low (100 bar)",'Actual H2'!M214*Parameters!$C$28,IF(Control!$C$16="Medium (350 bar)",'Actual H2'!M214*Parameters!$C$27,IF(Control!$C$16="High (700 bar)",'Actual H2'!M214*Parameters!$C$26,0))))</f>
        <v>25.168301886792456</v>
      </c>
      <c r="N214" s="12">
        <f>IF(Control!$C$16="None",Parameters!$C$29,IF(Control!$C$16="Low (100 bar)",'Actual H2'!N214*Parameters!$C$28,IF(Control!$C$16="Medium (350 bar)",'Actual H2'!N214*Parameters!$C$27,IF(Control!$C$16="High (700 bar)",'Actual H2'!N214*Parameters!$C$26,0))))</f>
        <v>23.990943396226413</v>
      </c>
      <c r="O214" s="12">
        <f>IF(Control!$C$16="None",Parameters!$C$29,IF(Control!$C$16="Low (100 bar)",'Actual H2'!O214*Parameters!$C$28,IF(Control!$C$16="Medium (350 bar)",'Actual H2'!O214*Parameters!$C$27,IF(Control!$C$16="High (700 bar)",'Actual H2'!O214*Parameters!$C$26,0))))</f>
        <v>21.554716981132074</v>
      </c>
      <c r="P214" s="12">
        <f>IF(Control!$C$16="None",Parameters!$C$29,IF(Control!$C$16="Low (100 bar)",'Actual H2'!P214*Parameters!$C$28,IF(Control!$C$16="Medium (350 bar)",'Actual H2'!P214*Parameters!$C$27,IF(Control!$C$16="High (700 bar)",'Actual H2'!P214*Parameters!$C$26,0))))</f>
        <v>22.75018867924528</v>
      </c>
      <c r="Q214" s="12">
        <f>IF(Control!$C$16="None",Parameters!$C$29,IF(Control!$C$16="Low (100 bar)",'Actual H2'!Q214*Parameters!$C$28,IF(Control!$C$16="Medium (350 bar)",'Actual H2'!Q214*Parameters!$C$27,IF(Control!$C$16="High (700 bar)",'Actual H2'!Q214*Parameters!$C$26,0))))</f>
        <v>23.990943396226413</v>
      </c>
      <c r="R214" s="12">
        <f>IF(Control!$C$16="None",Parameters!$C$29,IF(Control!$C$16="Low (100 bar)",'Actual H2'!R214*Parameters!$C$28,IF(Control!$C$16="Medium (350 bar)",'Actual H2'!R214*Parameters!$C$27,IF(Control!$C$16="High (700 bar)",'Actual H2'!R214*Parameters!$C$26,0))))</f>
        <v>25.168301886792456</v>
      </c>
      <c r="S214" s="12">
        <f>IF(Control!$C$16="None",Parameters!$C$29,IF(Control!$C$16="Low (100 bar)",'Actual H2'!S214*Parameters!$C$28,IF(Control!$C$16="Medium (350 bar)",'Actual H2'!S214*Parameters!$C$27,IF(Control!$C$16="High (700 bar)",'Actual H2'!S214*Parameters!$C$26,0))))</f>
        <v>26.916226415094343</v>
      </c>
      <c r="T214" s="12">
        <f>IF(Control!$C$16="None",Parameters!$C$29,IF(Control!$C$16="Low (100 bar)",'Actual H2'!T214*Parameters!$C$28,IF(Control!$C$16="Medium (350 bar)",'Actual H2'!T214*Parameters!$C$27,IF(Control!$C$16="High (700 bar)",'Actual H2'!T214*Parameters!$C$26,0))))</f>
        <v>28.156981132075465</v>
      </c>
      <c r="U214" s="12">
        <f>IF(Control!$C$16="None",Parameters!$C$29,IF(Control!$C$16="Low (100 bar)",'Actual H2'!U214*Parameters!$C$28,IF(Control!$C$16="Medium (350 bar)",'Actual H2'!U214*Parameters!$C$27,IF(Control!$C$16="High (700 bar)",'Actual H2'!U214*Parameters!$C$26,0))))</f>
        <v>28.156981132075465</v>
      </c>
      <c r="V214" s="12">
        <f>IF(Control!$C$16="None",Parameters!$C$29,IF(Control!$C$16="Low (100 bar)",'Actual H2'!V214*Parameters!$C$28,IF(Control!$C$16="Medium (350 bar)",'Actual H2'!V214*Parameters!$C$27,IF(Control!$C$16="High (700 bar)",'Actual H2'!V214*Parameters!$C$26,0))))</f>
        <v>26.916226415094343</v>
      </c>
      <c r="W214" s="12">
        <f>IF(Control!$C$16="None",Parameters!$C$29,IF(Control!$C$16="Low (100 bar)",'Actual H2'!W214*Parameters!$C$28,IF(Control!$C$16="Medium (350 bar)",'Actual H2'!W214*Parameters!$C$27,IF(Control!$C$16="High (700 bar)",'Actual H2'!W214*Parameters!$C$26,0))))</f>
        <v>28.156981132075465</v>
      </c>
      <c r="X214" s="12">
        <f>IF(Control!$C$16="None",Parameters!$C$29,IF(Control!$C$16="Low (100 bar)",'Actual H2'!X214*Parameters!$C$28,IF(Control!$C$16="Medium (350 bar)",'Actual H2'!X214*Parameters!$C$27,IF(Control!$C$16="High (700 bar)",'Actual H2'!X214*Parameters!$C$26,0))))</f>
        <v>28.156981132075465</v>
      </c>
      <c r="Y214" s="12">
        <f>IF(Control!$C$16="None",Parameters!$C$29,IF(Control!$C$16="Low (100 bar)",'Actual H2'!Y214*Parameters!$C$28,IF(Control!$C$16="Medium (350 bar)",'Actual H2'!Y214*Parameters!$C$27,IF(Control!$C$16="High (700 bar)",'Actual H2'!Y214*Parameters!$C$26,0))))</f>
        <v>26.916226415094343</v>
      </c>
      <c r="Z214" s="12">
        <f>IF(Control!$C$16="None",Parameters!$C$29,IF(Control!$C$16="Low (100 bar)",'Actual H2'!Z214*Parameters!$C$28,IF(Control!$C$16="Medium (350 bar)",'Actual H2'!Z214*Parameters!$C$27,IF(Control!$C$16="High (700 bar)",'Actual H2'!Z214*Parameters!$C$26,0))))</f>
        <v>25.720754716981133</v>
      </c>
      <c r="AB214" s="7">
        <f t="shared" si="3"/>
        <v>601.37660377358486</v>
      </c>
    </row>
    <row r="215" spans="2:28" x14ac:dyDescent="0.2">
      <c r="B215" s="6">
        <v>44409</v>
      </c>
      <c r="C215" s="12">
        <f>IF(Control!$C$16="None",Parameters!$C$29,IF(Control!$C$16="Low (100 bar)",'Actual H2'!C215*Parameters!$C$28,IF(Control!$C$16="Medium (350 bar)",'Actual H2'!C215*Parameters!$C$27,IF(Control!$C$16="High (700 bar)",'Actual H2'!C215*Parameters!$C$26,0))))</f>
        <v>23.990943396226413</v>
      </c>
      <c r="D215" s="12">
        <f>IF(Control!$C$16="None",Parameters!$C$29,IF(Control!$C$16="Low (100 bar)",'Actual H2'!D215*Parameters!$C$28,IF(Control!$C$16="Medium (350 bar)",'Actual H2'!D215*Parameters!$C$27,IF(Control!$C$16="High (700 bar)",'Actual H2'!D215*Parameters!$C$26,0))))</f>
        <v>22.75018867924528</v>
      </c>
      <c r="E215" s="12">
        <f>IF(Control!$C$16="None",Parameters!$C$29,IF(Control!$C$16="Low (100 bar)",'Actual H2'!E215*Parameters!$C$28,IF(Control!$C$16="Medium (350 bar)",'Actual H2'!E215*Parameters!$C$27,IF(Control!$C$16="High (700 bar)",'Actual H2'!E215*Parameters!$C$26,0))))</f>
        <v>22.75018867924528</v>
      </c>
      <c r="F215" s="12">
        <f>IF(Control!$C$16="None",Parameters!$C$29,IF(Control!$C$16="Low (100 bar)",'Actual H2'!F215*Parameters!$C$28,IF(Control!$C$16="Medium (350 bar)",'Actual H2'!F215*Parameters!$C$27,IF(Control!$C$16="High (700 bar)",'Actual H2'!F215*Parameters!$C$26,0))))</f>
        <v>23.990943396226413</v>
      </c>
      <c r="G215" s="12">
        <f>IF(Control!$C$16="None",Parameters!$C$29,IF(Control!$C$16="Low (100 bar)",'Actual H2'!G215*Parameters!$C$28,IF(Control!$C$16="Medium (350 bar)",'Actual H2'!G215*Parameters!$C$27,IF(Control!$C$16="High (700 bar)",'Actual H2'!G215*Parameters!$C$26,0))))</f>
        <v>23.990943396226413</v>
      </c>
      <c r="H215" s="12">
        <f>IF(Control!$C$16="None",Parameters!$C$29,IF(Control!$C$16="Low (100 bar)",'Actual H2'!H215*Parameters!$C$28,IF(Control!$C$16="Medium (350 bar)",'Actual H2'!H215*Parameters!$C$27,IF(Control!$C$16="High (700 bar)",'Actual H2'!H215*Parameters!$C$26,0))))</f>
        <v>21.554716981132074</v>
      </c>
      <c r="I215" s="12">
        <f>IF(Control!$C$16="None",Parameters!$C$29,IF(Control!$C$16="Low (100 bar)",'Actual H2'!I215*Parameters!$C$28,IF(Control!$C$16="Medium (350 bar)",'Actual H2'!I215*Parameters!$C$27,IF(Control!$C$16="High (700 bar)",'Actual H2'!I215*Parameters!$C$26,0))))</f>
        <v>22.75018867924528</v>
      </c>
      <c r="J215" s="12">
        <f>IF(Control!$C$16="None",Parameters!$C$29,IF(Control!$C$16="Low (100 bar)",'Actual H2'!J215*Parameters!$C$28,IF(Control!$C$16="Medium (350 bar)",'Actual H2'!J215*Parameters!$C$27,IF(Control!$C$16="High (700 bar)",'Actual H2'!J215*Parameters!$C$26,0))))</f>
        <v>21.554716981132074</v>
      </c>
      <c r="K215" s="12">
        <f>IF(Control!$C$16="None",Parameters!$C$29,IF(Control!$C$16="Low (100 bar)",'Actual H2'!K215*Parameters!$C$28,IF(Control!$C$16="Medium (350 bar)",'Actual H2'!K215*Parameters!$C$27,IF(Control!$C$16="High (700 bar)",'Actual H2'!K215*Parameters!$C$26,0))))</f>
        <v>19.598490566037732</v>
      </c>
      <c r="L215" s="12">
        <f>IF(Control!$C$16="None",Parameters!$C$29,IF(Control!$C$16="Low (100 bar)",'Actual H2'!L215*Parameters!$C$28,IF(Control!$C$16="Medium (350 bar)",'Actual H2'!L215*Parameters!$C$27,IF(Control!$C$16="High (700 bar)",'Actual H2'!L215*Parameters!$C$26,0))))</f>
        <v>16.854339622641511</v>
      </c>
      <c r="M215" s="12">
        <f>IF(Control!$C$16="None",Parameters!$C$29,IF(Control!$C$16="Low (100 bar)",'Actual H2'!M215*Parameters!$C$28,IF(Control!$C$16="Medium (350 bar)",'Actual H2'!M215*Parameters!$C$27,IF(Control!$C$16="High (700 bar)",'Actual H2'!M215*Parameters!$C$26,0))))</f>
        <v>14.390943396226419</v>
      </c>
      <c r="N215" s="12">
        <f>IF(Control!$C$16="None",Parameters!$C$29,IF(Control!$C$16="Low (100 bar)",'Actual H2'!N215*Parameters!$C$28,IF(Control!$C$16="Medium (350 bar)",'Actual H2'!N215*Parameters!$C$27,IF(Control!$C$16="High (700 bar)",'Actual H2'!N215*Parameters!$C$26,0))))</f>
        <v>12.842264150943397</v>
      </c>
      <c r="O215" s="12">
        <f>IF(Control!$C$16="None",Parameters!$C$29,IF(Control!$C$16="Low (100 bar)",'Actual H2'!O215*Parameters!$C$28,IF(Control!$C$16="Medium (350 bar)",'Actual H2'!O215*Parameters!$C$27,IF(Control!$C$16="High (700 bar)",'Actual H2'!O215*Parameters!$C$26,0))))</f>
        <v>12.067924528301885</v>
      </c>
      <c r="P215" s="12">
        <f>IF(Control!$C$16="None",Parameters!$C$29,IF(Control!$C$16="Low (100 bar)",'Actual H2'!P215*Parameters!$C$28,IF(Control!$C$16="Medium (350 bar)",'Actual H2'!P215*Parameters!$C$27,IF(Control!$C$16="High (700 bar)",'Actual H2'!P215*Parameters!$C$26,0))))</f>
        <v>11.415849056603774</v>
      </c>
      <c r="Q215" s="12">
        <f>IF(Control!$C$16="None",Parameters!$C$29,IF(Control!$C$16="Low (100 bar)",'Actual H2'!Q215*Parameters!$C$28,IF(Control!$C$16="Medium (350 bar)",'Actual H2'!Q215*Parameters!$C$27,IF(Control!$C$16="High (700 bar)",'Actual H2'!Q215*Parameters!$C$26,0))))</f>
        <v>12.067924528301885</v>
      </c>
      <c r="R215" s="12">
        <f>IF(Control!$C$16="None",Parameters!$C$29,IF(Control!$C$16="Low (100 bar)",'Actual H2'!R215*Parameters!$C$28,IF(Control!$C$16="Medium (350 bar)",'Actual H2'!R215*Parameters!$C$27,IF(Control!$C$16="High (700 bar)",'Actual H2'!R215*Parameters!$C$26,0))))</f>
        <v>13.616603773584908</v>
      </c>
      <c r="S215" s="12">
        <f>IF(Control!$C$16="None",Parameters!$C$29,IF(Control!$C$16="Low (100 bar)",'Actual H2'!S215*Parameters!$C$28,IF(Control!$C$16="Medium (350 bar)",'Actual H2'!S215*Parameters!$C$27,IF(Control!$C$16="High (700 bar)",'Actual H2'!S215*Parameters!$C$26,0))))</f>
        <v>15.939622641509436</v>
      </c>
      <c r="T215" s="12">
        <f>IF(Control!$C$16="None",Parameters!$C$29,IF(Control!$C$16="Low (100 bar)",'Actual H2'!T215*Parameters!$C$28,IF(Control!$C$16="Medium (350 bar)",'Actual H2'!T215*Parameters!$C$27,IF(Control!$C$16="High (700 bar)",'Actual H2'!T215*Parameters!$C$26,0))))</f>
        <v>16.854339622641511</v>
      </c>
      <c r="U215" s="12">
        <f>IF(Control!$C$16="None",Parameters!$C$29,IF(Control!$C$16="Low (100 bar)",'Actual H2'!U215*Parameters!$C$28,IF(Control!$C$16="Medium (350 bar)",'Actual H2'!U215*Parameters!$C$27,IF(Control!$C$16="High (700 bar)",'Actual H2'!U215*Parameters!$C$26,0))))</f>
        <v>15.939622641509436</v>
      </c>
      <c r="V215" s="12">
        <f>IF(Control!$C$16="None",Parameters!$C$29,IF(Control!$C$16="Low (100 bar)",'Actual H2'!V215*Parameters!$C$28,IF(Control!$C$16="Medium (350 bar)",'Actual H2'!V215*Parameters!$C$27,IF(Control!$C$16="High (700 bar)",'Actual H2'!V215*Parameters!$C$26,0))))</f>
        <v>13.616603773584908</v>
      </c>
      <c r="W215" s="12">
        <f>IF(Control!$C$16="None",Parameters!$C$29,IF(Control!$C$16="Low (100 bar)",'Actual H2'!W215*Parameters!$C$28,IF(Control!$C$16="Medium (350 bar)",'Actual H2'!W215*Parameters!$C$27,IF(Control!$C$16="High (700 bar)",'Actual H2'!W215*Parameters!$C$26,0))))</f>
        <v>10.111698113207549</v>
      </c>
      <c r="X215" s="12">
        <f>IF(Control!$C$16="None",Parameters!$C$29,IF(Control!$C$16="Low (100 bar)",'Actual H2'!X215*Parameters!$C$28,IF(Control!$C$16="Medium (350 bar)",'Actual H2'!X215*Parameters!$C$27,IF(Control!$C$16="High (700 bar)",'Actual H2'!X215*Parameters!$C$26,0))))</f>
        <v>7.7207547169811335</v>
      </c>
      <c r="Y215" s="12">
        <f>IF(Control!$C$16="None",Parameters!$C$29,IF(Control!$C$16="Low (100 bar)",'Actual H2'!Y215*Parameters!$C$28,IF(Control!$C$16="Medium (350 bar)",'Actual H2'!Y215*Parameters!$C$27,IF(Control!$C$16="High (700 bar)",'Actual H2'!Y215*Parameters!$C$26,0))))</f>
        <v>5.6467924528301889</v>
      </c>
      <c r="Z215" s="12">
        <f>IF(Control!$C$16="None",Parameters!$C$29,IF(Control!$C$16="Low (100 bar)",'Actual H2'!Z215*Parameters!$C$28,IF(Control!$C$16="Medium (350 bar)",'Actual H2'!Z215*Parameters!$C$27,IF(Control!$C$16="High (700 bar)",'Actual H2'!Z215*Parameters!$C$26,0))))</f>
        <v>4.7592452830188678</v>
      </c>
      <c r="AB215" s="7">
        <f t="shared" si="3"/>
        <v>386.77584905660376</v>
      </c>
    </row>
    <row r="216" spans="2:28" x14ac:dyDescent="0.2">
      <c r="B216" s="6">
        <v>44410</v>
      </c>
      <c r="C216" s="12">
        <f>IF(Control!$C$16="None",Parameters!$C$29,IF(Control!$C$16="Low (100 bar)",'Actual H2'!C216*Parameters!$C$28,IF(Control!$C$16="Medium (350 bar)",'Actual H2'!C216*Parameters!$C$27,IF(Control!$C$16="High (700 bar)",'Actual H2'!C216*Parameters!$C$26,0))))</f>
        <v>4.3154716981132077</v>
      </c>
      <c r="D216" s="12">
        <f>IF(Control!$C$16="None",Parameters!$C$29,IF(Control!$C$16="Low (100 bar)",'Actual H2'!D216*Parameters!$C$28,IF(Control!$C$16="Medium (350 bar)",'Actual H2'!D216*Parameters!$C$27,IF(Control!$C$16="High (700 bar)",'Actual H2'!D216*Parameters!$C$26,0))))</f>
        <v>4.7592452830188678</v>
      </c>
      <c r="E216" s="12">
        <f>IF(Control!$C$16="None",Parameters!$C$29,IF(Control!$C$16="Low (100 bar)",'Actual H2'!E216*Parameters!$C$28,IF(Control!$C$16="Medium (350 bar)",'Actual H2'!E216*Parameters!$C$27,IF(Control!$C$16="High (700 bar)",'Actual H2'!E216*Parameters!$C$26,0))))</f>
        <v>4.7592452830188678</v>
      </c>
      <c r="F216" s="12">
        <f>IF(Control!$C$16="None",Parameters!$C$29,IF(Control!$C$16="Low (100 bar)",'Actual H2'!F216*Parameters!$C$28,IF(Control!$C$16="Medium (350 bar)",'Actual H2'!F216*Parameters!$C$27,IF(Control!$C$16="High (700 bar)",'Actual H2'!F216*Parameters!$C$26,0))))</f>
        <v>4.7592452830188678</v>
      </c>
      <c r="G216" s="12">
        <f>IF(Control!$C$16="None",Parameters!$C$29,IF(Control!$C$16="Low (100 bar)",'Actual H2'!G216*Parameters!$C$28,IF(Control!$C$16="Medium (350 bar)",'Actual H2'!G216*Parameters!$C$27,IF(Control!$C$16="High (700 bar)",'Actual H2'!G216*Parameters!$C$26,0))))</f>
        <v>3.8716981132075476</v>
      </c>
      <c r="H216" s="12">
        <f>IF(Control!$C$16="None",Parameters!$C$29,IF(Control!$C$16="Low (100 bar)",'Actual H2'!H216*Parameters!$C$28,IF(Control!$C$16="Medium (350 bar)",'Actual H2'!H216*Parameters!$C$27,IF(Control!$C$16="High (700 bar)",'Actual H2'!H216*Parameters!$C$26,0))))</f>
        <v>2.3864150943396227</v>
      </c>
      <c r="I216" s="12">
        <f>IF(Control!$C$16="None",Parameters!$C$29,IF(Control!$C$16="Low (100 bar)",'Actual H2'!I216*Parameters!$C$28,IF(Control!$C$16="Medium (350 bar)",'Actual H2'!I216*Parameters!$C$27,IF(Control!$C$16="High (700 bar)",'Actual H2'!I216*Parameters!$C$26,0))))</f>
        <v>1.1456603773584904</v>
      </c>
      <c r="J216" s="12">
        <f>IF(Control!$C$16="None",Parameters!$C$29,IF(Control!$C$16="Low (100 bar)",'Actual H2'!J216*Parameters!$C$28,IF(Control!$C$16="Medium (350 bar)",'Actual H2'!J216*Parameters!$C$27,IF(Control!$C$16="High (700 bar)",'Actual H2'!J216*Parameters!$C$26,0))))</f>
        <v>0</v>
      </c>
      <c r="K216" s="12">
        <f>IF(Control!$C$16="None",Parameters!$C$29,IF(Control!$C$16="Low (100 bar)",'Actual H2'!K216*Parameters!$C$28,IF(Control!$C$16="Medium (350 bar)",'Actual H2'!K216*Parameters!$C$27,IF(Control!$C$16="High (700 bar)",'Actual H2'!K216*Parameters!$C$26,0))))</f>
        <v>0</v>
      </c>
      <c r="L216" s="12">
        <f>IF(Control!$C$16="None",Parameters!$C$29,IF(Control!$C$16="Low (100 bar)",'Actual H2'!L216*Parameters!$C$28,IF(Control!$C$16="Medium (350 bar)",'Actual H2'!L216*Parameters!$C$27,IF(Control!$C$16="High (700 bar)",'Actual H2'!L216*Parameters!$C$26,0))))</f>
        <v>0</v>
      </c>
      <c r="M216" s="12">
        <f>IF(Control!$C$16="None",Parameters!$C$29,IF(Control!$C$16="Low (100 bar)",'Actual H2'!M216*Parameters!$C$28,IF(Control!$C$16="Medium (350 bar)",'Actual H2'!M216*Parameters!$C$27,IF(Control!$C$16="High (700 bar)",'Actual H2'!M216*Parameters!$C$26,0))))</f>
        <v>0</v>
      </c>
      <c r="N216" s="12">
        <f>IF(Control!$C$16="None",Parameters!$C$29,IF(Control!$C$16="Low (100 bar)",'Actual H2'!N216*Parameters!$C$28,IF(Control!$C$16="Medium (350 bar)",'Actual H2'!N216*Parameters!$C$27,IF(Control!$C$16="High (700 bar)",'Actual H2'!N216*Parameters!$C$26,0))))</f>
        <v>0</v>
      </c>
      <c r="O216" s="12">
        <f>IF(Control!$C$16="None",Parameters!$C$29,IF(Control!$C$16="Low (100 bar)",'Actual H2'!O216*Parameters!$C$28,IF(Control!$C$16="Medium (350 bar)",'Actual H2'!O216*Parameters!$C$27,IF(Control!$C$16="High (700 bar)",'Actual H2'!O216*Parameters!$C$26,0))))</f>
        <v>0</v>
      </c>
      <c r="P216" s="12">
        <f>IF(Control!$C$16="None",Parameters!$C$29,IF(Control!$C$16="Low (100 bar)",'Actual H2'!P216*Parameters!$C$28,IF(Control!$C$16="Medium (350 bar)",'Actual H2'!P216*Parameters!$C$27,IF(Control!$C$16="High (700 bar)",'Actual H2'!P216*Parameters!$C$26,0))))</f>
        <v>0</v>
      </c>
      <c r="Q216" s="12">
        <f>IF(Control!$C$16="None",Parameters!$C$29,IF(Control!$C$16="Low (100 bar)",'Actual H2'!Q216*Parameters!$C$28,IF(Control!$C$16="Medium (350 bar)",'Actual H2'!Q216*Parameters!$C$27,IF(Control!$C$16="High (700 bar)",'Actual H2'!Q216*Parameters!$C$26,0))))</f>
        <v>0</v>
      </c>
      <c r="R216" s="12">
        <f>IF(Control!$C$16="None",Parameters!$C$29,IF(Control!$C$16="Low (100 bar)",'Actual H2'!R216*Parameters!$C$28,IF(Control!$C$16="Medium (350 bar)",'Actual H2'!R216*Parameters!$C$27,IF(Control!$C$16="High (700 bar)",'Actual H2'!R216*Parameters!$C$26,0))))</f>
        <v>0</v>
      </c>
      <c r="S216" s="12">
        <f>IF(Control!$C$16="None",Parameters!$C$29,IF(Control!$C$16="Low (100 bar)",'Actual H2'!S216*Parameters!$C$28,IF(Control!$C$16="Medium (350 bar)",'Actual H2'!S216*Parameters!$C$27,IF(Control!$C$16="High (700 bar)",'Actual H2'!S216*Parameters!$C$26,0))))</f>
        <v>0</v>
      </c>
      <c r="T216" s="12">
        <f>IF(Control!$C$16="None",Parameters!$C$29,IF(Control!$C$16="Low (100 bar)",'Actual H2'!T216*Parameters!$C$28,IF(Control!$C$16="Medium (350 bar)",'Actual H2'!T216*Parameters!$C$27,IF(Control!$C$16="High (700 bar)",'Actual H2'!T216*Parameters!$C$26,0))))</f>
        <v>0</v>
      </c>
      <c r="U216" s="12">
        <f>IF(Control!$C$16="None",Parameters!$C$29,IF(Control!$C$16="Low (100 bar)",'Actual H2'!U216*Parameters!$C$28,IF(Control!$C$16="Medium (350 bar)",'Actual H2'!U216*Parameters!$C$27,IF(Control!$C$16="High (700 bar)",'Actual H2'!U216*Parameters!$C$26,0))))</f>
        <v>0</v>
      </c>
      <c r="V216" s="12">
        <f>IF(Control!$C$16="None",Parameters!$C$29,IF(Control!$C$16="Low (100 bar)",'Actual H2'!V216*Parameters!$C$28,IF(Control!$C$16="Medium (350 bar)",'Actual H2'!V216*Parameters!$C$27,IF(Control!$C$16="High (700 bar)",'Actual H2'!V216*Parameters!$C$26,0))))</f>
        <v>1.4354716981132074</v>
      </c>
      <c r="W216" s="12">
        <f>IF(Control!$C$16="None",Parameters!$C$29,IF(Control!$C$16="Low (100 bar)",'Actual H2'!W216*Parameters!$C$28,IF(Control!$C$16="Medium (350 bar)",'Actual H2'!W216*Parameters!$C$27,IF(Control!$C$16="High (700 bar)",'Actual H2'!W216*Parameters!$C$26,0))))</f>
        <v>3.5003773584905669</v>
      </c>
      <c r="X216" s="12">
        <f>IF(Control!$C$16="None",Parameters!$C$29,IF(Control!$C$16="Low (100 bar)",'Actual H2'!X216*Parameters!$C$28,IF(Control!$C$16="Medium (350 bar)",'Actual H2'!X216*Parameters!$C$27,IF(Control!$C$16="High (700 bar)",'Actual H2'!X216*Parameters!$C$26,0))))</f>
        <v>4.3154716981132077</v>
      </c>
      <c r="Y216" s="12">
        <f>IF(Control!$C$16="None",Parameters!$C$29,IF(Control!$C$16="Low (100 bar)",'Actual H2'!Y216*Parameters!$C$28,IF(Control!$C$16="Medium (350 bar)",'Actual H2'!Y216*Parameters!$C$27,IF(Control!$C$16="High (700 bar)",'Actual H2'!Y216*Parameters!$C$26,0))))</f>
        <v>3.8716981132075476</v>
      </c>
      <c r="Z216" s="12">
        <f>IF(Control!$C$16="None",Parameters!$C$29,IF(Control!$C$16="Low (100 bar)",'Actual H2'!Z216*Parameters!$C$28,IF(Control!$C$16="Medium (350 bar)",'Actual H2'!Z216*Parameters!$C$27,IF(Control!$C$16="High (700 bar)",'Actual H2'!Z216*Parameters!$C$26,0))))</f>
        <v>3.1290566037735852</v>
      </c>
      <c r="AB216" s="7">
        <f t="shared" si="3"/>
        <v>42.249056603773589</v>
      </c>
    </row>
    <row r="217" spans="2:28" x14ac:dyDescent="0.2">
      <c r="B217" s="6">
        <v>44411</v>
      </c>
      <c r="C217" s="12">
        <f>IF(Control!$C$16="None",Parameters!$C$29,IF(Control!$C$16="Low (100 bar)",'Actual H2'!C217*Parameters!$C$28,IF(Control!$C$16="Medium (350 bar)",'Actual H2'!C217*Parameters!$C$27,IF(Control!$C$16="High (700 bar)",'Actual H2'!C217*Parameters!$C$26,0))))</f>
        <v>2.0150943396226415</v>
      </c>
      <c r="D217" s="12">
        <f>IF(Control!$C$16="None",Parameters!$C$29,IF(Control!$C$16="Low (100 bar)",'Actual H2'!D217*Parameters!$C$28,IF(Control!$C$16="Medium (350 bar)",'Actual H2'!D217*Parameters!$C$27,IF(Control!$C$16="High (700 bar)",'Actual H2'!D217*Parameters!$C$26,0))))</f>
        <v>1.7252830188679242</v>
      </c>
      <c r="E217" s="12">
        <f>IF(Control!$C$16="None",Parameters!$C$29,IF(Control!$C$16="Low (100 bar)",'Actual H2'!E217*Parameters!$C$28,IF(Control!$C$16="Medium (350 bar)",'Actual H2'!E217*Parameters!$C$27,IF(Control!$C$16="High (700 bar)",'Actual H2'!E217*Parameters!$C$26,0))))</f>
        <v>1.1456603773584904</v>
      </c>
      <c r="F217" s="12">
        <f>IF(Control!$C$16="None",Parameters!$C$29,IF(Control!$C$16="Low (100 bar)",'Actual H2'!F217*Parameters!$C$28,IF(Control!$C$16="Medium (350 bar)",'Actual H2'!F217*Parameters!$C$27,IF(Control!$C$16="High (700 bar)",'Actual H2'!F217*Parameters!$C$26,0))))</f>
        <v>0</v>
      </c>
      <c r="G217" s="12">
        <f>IF(Control!$C$16="None",Parameters!$C$29,IF(Control!$C$16="Low (100 bar)",'Actual H2'!G217*Parameters!$C$28,IF(Control!$C$16="Medium (350 bar)",'Actual H2'!G217*Parameters!$C$27,IF(Control!$C$16="High (700 bar)",'Actual H2'!G217*Parameters!$C$26,0))))</f>
        <v>0</v>
      </c>
      <c r="H217" s="12">
        <f>IF(Control!$C$16="None",Parameters!$C$29,IF(Control!$C$16="Low (100 bar)",'Actual H2'!H217*Parameters!$C$28,IF(Control!$C$16="Medium (350 bar)",'Actual H2'!H217*Parameters!$C$27,IF(Control!$C$16="High (700 bar)",'Actual H2'!H217*Parameters!$C$26,0))))</f>
        <v>0</v>
      </c>
      <c r="I217" s="12">
        <f>IF(Control!$C$16="None",Parameters!$C$29,IF(Control!$C$16="Low (100 bar)",'Actual H2'!I217*Parameters!$C$28,IF(Control!$C$16="Medium (350 bar)",'Actual H2'!I217*Parameters!$C$27,IF(Control!$C$16="High (700 bar)",'Actual H2'!I217*Parameters!$C$26,0))))</f>
        <v>0</v>
      </c>
      <c r="J217" s="12">
        <f>IF(Control!$C$16="None",Parameters!$C$29,IF(Control!$C$16="Low (100 bar)",'Actual H2'!J217*Parameters!$C$28,IF(Control!$C$16="Medium (350 bar)",'Actual H2'!J217*Parameters!$C$27,IF(Control!$C$16="High (700 bar)",'Actual H2'!J217*Parameters!$C$26,0))))</f>
        <v>0</v>
      </c>
      <c r="K217" s="12">
        <f>IF(Control!$C$16="None",Parameters!$C$29,IF(Control!$C$16="Low (100 bar)",'Actual H2'!K217*Parameters!$C$28,IF(Control!$C$16="Medium (350 bar)",'Actual H2'!K217*Parameters!$C$27,IF(Control!$C$16="High (700 bar)",'Actual H2'!K217*Parameters!$C$26,0))))</f>
        <v>0</v>
      </c>
      <c r="L217" s="12">
        <f>IF(Control!$C$16="None",Parameters!$C$29,IF(Control!$C$16="Low (100 bar)",'Actual H2'!L217*Parameters!$C$28,IF(Control!$C$16="Medium (350 bar)",'Actual H2'!L217*Parameters!$C$27,IF(Control!$C$16="High (700 bar)",'Actual H2'!L217*Parameters!$C$26,0))))</f>
        <v>0</v>
      </c>
      <c r="M217" s="12">
        <f>IF(Control!$C$16="None",Parameters!$C$29,IF(Control!$C$16="Low (100 bar)",'Actual H2'!M217*Parameters!$C$28,IF(Control!$C$16="Medium (350 bar)",'Actual H2'!M217*Parameters!$C$27,IF(Control!$C$16="High (700 bar)",'Actual H2'!M217*Parameters!$C$26,0))))</f>
        <v>0</v>
      </c>
      <c r="N217" s="12">
        <f>IF(Control!$C$16="None",Parameters!$C$29,IF(Control!$C$16="Low (100 bar)",'Actual H2'!N217*Parameters!$C$28,IF(Control!$C$16="Medium (350 bar)",'Actual H2'!N217*Parameters!$C$27,IF(Control!$C$16="High (700 bar)",'Actual H2'!N217*Parameters!$C$26,0))))</f>
        <v>0</v>
      </c>
      <c r="O217" s="12">
        <f>IF(Control!$C$16="None",Parameters!$C$29,IF(Control!$C$16="Low (100 bar)",'Actual H2'!O217*Parameters!$C$28,IF(Control!$C$16="Medium (350 bar)",'Actual H2'!O217*Parameters!$C$27,IF(Control!$C$16="High (700 bar)",'Actual H2'!O217*Parameters!$C$26,0))))</f>
        <v>0</v>
      </c>
      <c r="P217" s="12">
        <f>IF(Control!$C$16="None",Parameters!$C$29,IF(Control!$C$16="Low (100 bar)",'Actual H2'!P217*Parameters!$C$28,IF(Control!$C$16="Medium (350 bar)",'Actual H2'!P217*Parameters!$C$27,IF(Control!$C$16="High (700 bar)",'Actual H2'!P217*Parameters!$C$26,0))))</f>
        <v>0</v>
      </c>
      <c r="Q217" s="12">
        <f>IF(Control!$C$16="None",Parameters!$C$29,IF(Control!$C$16="Low (100 bar)",'Actual H2'!Q217*Parameters!$C$28,IF(Control!$C$16="Medium (350 bar)",'Actual H2'!Q217*Parameters!$C$27,IF(Control!$C$16="High (700 bar)",'Actual H2'!Q217*Parameters!$C$26,0))))</f>
        <v>0</v>
      </c>
      <c r="R217" s="12">
        <f>IF(Control!$C$16="None",Parameters!$C$29,IF(Control!$C$16="Low (100 bar)",'Actual H2'!R217*Parameters!$C$28,IF(Control!$C$16="Medium (350 bar)",'Actual H2'!R217*Parameters!$C$27,IF(Control!$C$16="High (700 bar)",'Actual H2'!R217*Parameters!$C$26,0))))</f>
        <v>0</v>
      </c>
      <c r="S217" s="12">
        <f>IF(Control!$C$16="None",Parameters!$C$29,IF(Control!$C$16="Low (100 bar)",'Actual H2'!S217*Parameters!$C$28,IF(Control!$C$16="Medium (350 bar)",'Actual H2'!S217*Parameters!$C$27,IF(Control!$C$16="High (700 bar)",'Actual H2'!S217*Parameters!$C$26,0))))</f>
        <v>0</v>
      </c>
      <c r="T217" s="12">
        <f>IF(Control!$C$16="None",Parameters!$C$29,IF(Control!$C$16="Low (100 bar)",'Actual H2'!T217*Parameters!$C$28,IF(Control!$C$16="Medium (350 bar)",'Actual H2'!T217*Parameters!$C$27,IF(Control!$C$16="High (700 bar)",'Actual H2'!T217*Parameters!$C$26,0))))</f>
        <v>0</v>
      </c>
      <c r="U217" s="12">
        <f>IF(Control!$C$16="None",Parameters!$C$29,IF(Control!$C$16="Low (100 bar)",'Actual H2'!U217*Parameters!$C$28,IF(Control!$C$16="Medium (350 bar)",'Actual H2'!U217*Parameters!$C$27,IF(Control!$C$16="High (700 bar)",'Actual H2'!U217*Parameters!$C$26,0))))</f>
        <v>0</v>
      </c>
      <c r="V217" s="12">
        <f>IF(Control!$C$16="None",Parameters!$C$29,IF(Control!$C$16="Low (100 bar)",'Actual H2'!V217*Parameters!$C$28,IF(Control!$C$16="Medium (350 bar)",'Actual H2'!V217*Parameters!$C$27,IF(Control!$C$16="High (700 bar)",'Actual H2'!V217*Parameters!$C$26,0))))</f>
        <v>0</v>
      </c>
      <c r="W217" s="12">
        <f>IF(Control!$C$16="None",Parameters!$C$29,IF(Control!$C$16="Low (100 bar)",'Actual H2'!W217*Parameters!$C$28,IF(Control!$C$16="Medium (350 bar)",'Actual H2'!W217*Parameters!$C$27,IF(Control!$C$16="High (700 bar)",'Actual H2'!W217*Parameters!$C$26,0))))</f>
        <v>0</v>
      </c>
      <c r="X217" s="12">
        <f>IF(Control!$C$16="None",Parameters!$C$29,IF(Control!$C$16="Low (100 bar)",'Actual H2'!X217*Parameters!$C$28,IF(Control!$C$16="Medium (350 bar)",'Actual H2'!X217*Parameters!$C$27,IF(Control!$C$16="High (700 bar)",'Actual H2'!X217*Parameters!$C$26,0))))</f>
        <v>0</v>
      </c>
      <c r="Y217" s="12">
        <f>IF(Control!$C$16="None",Parameters!$C$29,IF(Control!$C$16="Low (100 bar)",'Actual H2'!Y217*Parameters!$C$28,IF(Control!$C$16="Medium (350 bar)",'Actual H2'!Y217*Parameters!$C$27,IF(Control!$C$16="High (700 bar)",'Actual H2'!Y217*Parameters!$C$26,0))))</f>
        <v>0</v>
      </c>
      <c r="Z217" s="12">
        <f>IF(Control!$C$16="None",Parameters!$C$29,IF(Control!$C$16="Low (100 bar)",'Actual H2'!Z217*Parameters!$C$28,IF(Control!$C$16="Medium (350 bar)",'Actual H2'!Z217*Parameters!$C$27,IF(Control!$C$16="High (700 bar)",'Actual H2'!Z217*Parameters!$C$26,0))))</f>
        <v>0</v>
      </c>
      <c r="AB217" s="7">
        <f t="shared" si="3"/>
        <v>4.8860377358490563</v>
      </c>
    </row>
    <row r="218" spans="2:28" x14ac:dyDescent="0.2">
      <c r="B218" s="6">
        <v>44412</v>
      </c>
      <c r="C218" s="12">
        <f>IF(Control!$C$16="None",Parameters!$C$29,IF(Control!$C$16="Low (100 bar)",'Actual H2'!C218*Parameters!$C$28,IF(Control!$C$16="Medium (350 bar)",'Actual H2'!C218*Parameters!$C$27,IF(Control!$C$16="High (700 bar)",'Actual H2'!C218*Parameters!$C$26,0))))</f>
        <v>0</v>
      </c>
      <c r="D218" s="12">
        <f>IF(Control!$C$16="None",Parameters!$C$29,IF(Control!$C$16="Low (100 bar)",'Actual H2'!D218*Parameters!$C$28,IF(Control!$C$16="Medium (350 bar)",'Actual H2'!D218*Parameters!$C$27,IF(Control!$C$16="High (700 bar)",'Actual H2'!D218*Parameters!$C$26,0))))</f>
        <v>0</v>
      </c>
      <c r="E218" s="12">
        <f>IF(Control!$C$16="None",Parameters!$C$29,IF(Control!$C$16="Low (100 bar)",'Actual H2'!E218*Parameters!$C$28,IF(Control!$C$16="Medium (350 bar)",'Actual H2'!E218*Parameters!$C$27,IF(Control!$C$16="High (700 bar)",'Actual H2'!E218*Parameters!$C$26,0))))</f>
        <v>0</v>
      </c>
      <c r="F218" s="12">
        <f>IF(Control!$C$16="None",Parameters!$C$29,IF(Control!$C$16="Low (100 bar)",'Actual H2'!F218*Parameters!$C$28,IF(Control!$C$16="Medium (350 bar)",'Actual H2'!F218*Parameters!$C$27,IF(Control!$C$16="High (700 bar)",'Actual H2'!F218*Parameters!$C$26,0))))</f>
        <v>0.5660377358490567</v>
      </c>
      <c r="G218" s="12">
        <f>IF(Control!$C$16="None",Parameters!$C$29,IF(Control!$C$16="Low (100 bar)",'Actual H2'!G218*Parameters!$C$28,IF(Control!$C$16="Medium (350 bar)",'Actual H2'!G218*Parameters!$C$27,IF(Control!$C$16="High (700 bar)",'Actual H2'!G218*Parameters!$C$26,0))))</f>
        <v>1.4354716981132074</v>
      </c>
      <c r="H218" s="12">
        <f>IF(Control!$C$16="None",Parameters!$C$29,IF(Control!$C$16="Low (100 bar)",'Actual H2'!H218*Parameters!$C$28,IF(Control!$C$16="Medium (350 bar)",'Actual H2'!H218*Parameters!$C$27,IF(Control!$C$16="High (700 bar)",'Actual H2'!H218*Parameters!$C$26,0))))</f>
        <v>2.3864150943396227</v>
      </c>
      <c r="I218" s="12">
        <f>IF(Control!$C$16="None",Parameters!$C$29,IF(Control!$C$16="Low (100 bar)",'Actual H2'!I218*Parameters!$C$28,IF(Control!$C$16="Medium (350 bar)",'Actual H2'!I218*Parameters!$C$27,IF(Control!$C$16="High (700 bar)",'Actual H2'!I218*Parameters!$C$26,0))))</f>
        <v>2.3864150943396227</v>
      </c>
      <c r="J218" s="12">
        <f>IF(Control!$C$16="None",Parameters!$C$29,IF(Control!$C$16="Low (100 bar)",'Actual H2'!J218*Parameters!$C$28,IF(Control!$C$16="Medium (350 bar)",'Actual H2'!J218*Parameters!$C$27,IF(Control!$C$16="High (700 bar)",'Actual H2'!J218*Parameters!$C$26,0))))</f>
        <v>2.757735849056604</v>
      </c>
      <c r="K218" s="12">
        <f>IF(Control!$C$16="None",Parameters!$C$29,IF(Control!$C$16="Low (100 bar)",'Actual H2'!K218*Parameters!$C$28,IF(Control!$C$16="Medium (350 bar)",'Actual H2'!K218*Parameters!$C$27,IF(Control!$C$16="High (700 bar)",'Actual H2'!K218*Parameters!$C$26,0))))</f>
        <v>3.5003773584905669</v>
      </c>
      <c r="L218" s="12">
        <f>IF(Control!$C$16="None",Parameters!$C$29,IF(Control!$C$16="Low (100 bar)",'Actual H2'!L218*Parameters!$C$28,IF(Control!$C$16="Medium (350 bar)",'Actual H2'!L218*Parameters!$C$27,IF(Control!$C$16="High (700 bar)",'Actual H2'!L218*Parameters!$C$26,0))))</f>
        <v>4.3154716981132077</v>
      </c>
      <c r="M218" s="12">
        <f>IF(Control!$C$16="None",Parameters!$C$29,IF(Control!$C$16="Low (100 bar)",'Actual H2'!M218*Parameters!$C$28,IF(Control!$C$16="Medium (350 bar)",'Actual H2'!M218*Parameters!$C$27,IF(Control!$C$16="High (700 bar)",'Actual H2'!M218*Parameters!$C$26,0))))</f>
        <v>4.7592452830188678</v>
      </c>
      <c r="N218" s="12">
        <f>IF(Control!$C$16="None",Parameters!$C$29,IF(Control!$C$16="Low (100 bar)",'Actual H2'!N218*Parameters!$C$28,IF(Control!$C$16="Medium (350 bar)",'Actual H2'!N218*Parameters!$C$27,IF(Control!$C$16="High (700 bar)",'Actual H2'!N218*Parameters!$C$26,0))))</f>
        <v>5.6467924528301889</v>
      </c>
      <c r="O218" s="12">
        <f>IF(Control!$C$16="None",Parameters!$C$29,IF(Control!$C$16="Low (100 bar)",'Actual H2'!O218*Parameters!$C$28,IF(Control!$C$16="Medium (350 bar)",'Actual H2'!O218*Parameters!$C$27,IF(Control!$C$16="High (700 bar)",'Actual H2'!O218*Parameters!$C$26,0))))</f>
        <v>5.6467924528301889</v>
      </c>
      <c r="P218" s="12">
        <f>IF(Control!$C$16="None",Parameters!$C$29,IF(Control!$C$16="Low (100 bar)",'Actual H2'!P218*Parameters!$C$28,IF(Control!$C$16="Medium (350 bar)",'Actual H2'!P218*Parameters!$C$27,IF(Control!$C$16="High (700 bar)",'Actual H2'!P218*Parameters!$C$26,0))))</f>
        <v>3.8716981132075476</v>
      </c>
      <c r="Q218" s="12">
        <f>IF(Control!$C$16="None",Parameters!$C$29,IF(Control!$C$16="Low (100 bar)",'Actual H2'!Q218*Parameters!$C$28,IF(Control!$C$16="Medium (350 bar)",'Actual H2'!Q218*Parameters!$C$27,IF(Control!$C$16="High (700 bar)",'Actual H2'!Q218*Parameters!$C$26,0))))</f>
        <v>2.0150943396226415</v>
      </c>
      <c r="R218" s="12">
        <f>IF(Control!$C$16="None",Parameters!$C$29,IF(Control!$C$16="Low (100 bar)",'Actual H2'!R218*Parameters!$C$28,IF(Control!$C$16="Medium (350 bar)",'Actual H2'!R218*Parameters!$C$27,IF(Control!$C$16="High (700 bar)",'Actual H2'!R218*Parameters!$C$26,0))))</f>
        <v>1.1456603773584904</v>
      </c>
      <c r="S218" s="12">
        <f>IF(Control!$C$16="None",Parameters!$C$29,IF(Control!$C$16="Low (100 bar)",'Actual H2'!S218*Parameters!$C$28,IF(Control!$C$16="Medium (350 bar)",'Actual H2'!S218*Parameters!$C$27,IF(Control!$C$16="High (700 bar)",'Actual H2'!S218*Parameters!$C$26,0))))</f>
        <v>0</v>
      </c>
      <c r="T218" s="12">
        <f>IF(Control!$C$16="None",Parameters!$C$29,IF(Control!$C$16="Low (100 bar)",'Actual H2'!T218*Parameters!$C$28,IF(Control!$C$16="Medium (350 bar)",'Actual H2'!T218*Parameters!$C$27,IF(Control!$C$16="High (700 bar)",'Actual H2'!T218*Parameters!$C$26,0))))</f>
        <v>0</v>
      </c>
      <c r="U218" s="12">
        <f>IF(Control!$C$16="None",Parameters!$C$29,IF(Control!$C$16="Low (100 bar)",'Actual H2'!U218*Parameters!$C$28,IF(Control!$C$16="Medium (350 bar)",'Actual H2'!U218*Parameters!$C$27,IF(Control!$C$16="High (700 bar)",'Actual H2'!U218*Parameters!$C$26,0))))</f>
        <v>0</v>
      </c>
      <c r="V218" s="12">
        <f>IF(Control!$C$16="None",Parameters!$C$29,IF(Control!$C$16="Low (100 bar)",'Actual H2'!V218*Parameters!$C$28,IF(Control!$C$16="Medium (350 bar)",'Actual H2'!V218*Parameters!$C$27,IF(Control!$C$16="High (700 bar)",'Actual H2'!V218*Parameters!$C$26,0))))</f>
        <v>1.1456603773584904</v>
      </c>
      <c r="W218" s="12">
        <f>IF(Control!$C$16="None",Parameters!$C$29,IF(Control!$C$16="Low (100 bar)",'Actual H2'!W218*Parameters!$C$28,IF(Control!$C$16="Medium (350 bar)",'Actual H2'!W218*Parameters!$C$27,IF(Control!$C$16="High (700 bar)",'Actual H2'!W218*Parameters!$C$26,0))))</f>
        <v>4.3154716981132077</v>
      </c>
      <c r="X218" s="12">
        <f>IF(Control!$C$16="None",Parameters!$C$29,IF(Control!$C$16="Low (100 bar)",'Actual H2'!X218*Parameters!$C$28,IF(Control!$C$16="Medium (350 bar)",'Actual H2'!X218*Parameters!$C$27,IF(Control!$C$16="High (700 bar)",'Actual H2'!X218*Parameters!$C$26,0))))</f>
        <v>6.6339622641509433</v>
      </c>
      <c r="Y218" s="12">
        <f>IF(Control!$C$16="None",Parameters!$C$29,IF(Control!$C$16="Low (100 bar)",'Actual H2'!Y218*Parameters!$C$28,IF(Control!$C$16="Medium (350 bar)",'Actual H2'!Y218*Parameters!$C$27,IF(Control!$C$16="High (700 bar)",'Actual H2'!Y218*Parameters!$C$26,0))))</f>
        <v>7.1773584905660375</v>
      </c>
      <c r="Z218" s="12">
        <f>IF(Control!$C$16="None",Parameters!$C$29,IF(Control!$C$16="Low (100 bar)",'Actual H2'!Z218*Parameters!$C$28,IF(Control!$C$16="Medium (350 bar)",'Actual H2'!Z218*Parameters!$C$27,IF(Control!$C$16="High (700 bar)",'Actual H2'!Z218*Parameters!$C$26,0))))</f>
        <v>7.1773584905660375</v>
      </c>
      <c r="AB218" s="7">
        <f t="shared" si="3"/>
        <v>66.883018867924534</v>
      </c>
    </row>
    <row r="219" spans="2:28" x14ac:dyDescent="0.2">
      <c r="B219" s="6">
        <v>44413</v>
      </c>
      <c r="C219" s="12">
        <f>IF(Control!$C$16="None",Parameters!$C$29,IF(Control!$C$16="Low (100 bar)",'Actual H2'!C219*Parameters!$C$28,IF(Control!$C$16="Medium (350 bar)",'Actual H2'!C219*Parameters!$C$27,IF(Control!$C$16="High (700 bar)",'Actual H2'!C219*Parameters!$C$26,0))))</f>
        <v>7.7207547169811335</v>
      </c>
      <c r="D219" s="12">
        <f>IF(Control!$C$16="None",Parameters!$C$29,IF(Control!$C$16="Low (100 bar)",'Actual H2'!D219*Parameters!$C$28,IF(Control!$C$16="Medium (350 bar)",'Actual H2'!D219*Parameters!$C$27,IF(Control!$C$16="High (700 bar)",'Actual H2'!D219*Parameters!$C$26,0))))</f>
        <v>9.4596226415094335</v>
      </c>
      <c r="E219" s="12">
        <f>IF(Control!$C$16="None",Parameters!$C$29,IF(Control!$C$16="Low (100 bar)",'Actual H2'!E219*Parameters!$C$28,IF(Control!$C$16="Medium (350 bar)",'Actual H2'!E219*Parameters!$C$27,IF(Control!$C$16="High (700 bar)",'Actual H2'!E219*Parameters!$C$26,0))))</f>
        <v>10.763773584905662</v>
      </c>
      <c r="F219" s="12">
        <f>IF(Control!$C$16="None",Parameters!$C$29,IF(Control!$C$16="Low (100 bar)",'Actual H2'!F219*Parameters!$C$28,IF(Control!$C$16="Medium (350 bar)",'Actual H2'!F219*Parameters!$C$27,IF(Control!$C$16="High (700 bar)",'Actual H2'!F219*Parameters!$C$26,0))))</f>
        <v>11.415849056603774</v>
      </c>
      <c r="G219" s="12">
        <f>IF(Control!$C$16="None",Parameters!$C$29,IF(Control!$C$16="Low (100 bar)",'Actual H2'!G219*Parameters!$C$28,IF(Control!$C$16="Medium (350 bar)",'Actual H2'!G219*Parameters!$C$27,IF(Control!$C$16="High (700 bar)",'Actual H2'!G219*Parameters!$C$26,0))))</f>
        <v>14.390943396226419</v>
      </c>
      <c r="H219" s="12">
        <f>IF(Control!$C$16="None",Parameters!$C$29,IF(Control!$C$16="Low (100 bar)",'Actual H2'!H219*Parameters!$C$28,IF(Control!$C$16="Medium (350 bar)",'Actual H2'!H219*Parameters!$C$27,IF(Control!$C$16="High (700 bar)",'Actual H2'!H219*Parameters!$C$26,0))))</f>
        <v>15.16528301886793</v>
      </c>
      <c r="I219" s="12">
        <f>IF(Control!$C$16="None",Parameters!$C$29,IF(Control!$C$16="Low (100 bar)",'Actual H2'!I219*Parameters!$C$28,IF(Control!$C$16="Medium (350 bar)",'Actual H2'!I219*Parameters!$C$27,IF(Control!$C$16="High (700 bar)",'Actual H2'!I219*Parameters!$C$26,0))))</f>
        <v>14.390943396226419</v>
      </c>
      <c r="J219" s="12">
        <f>IF(Control!$C$16="None",Parameters!$C$29,IF(Control!$C$16="Low (100 bar)",'Actual H2'!J219*Parameters!$C$28,IF(Control!$C$16="Medium (350 bar)",'Actual H2'!J219*Parameters!$C$27,IF(Control!$C$16="High (700 bar)",'Actual H2'!J219*Parameters!$C$26,0))))</f>
        <v>15.939622641509436</v>
      </c>
      <c r="K219" s="12">
        <f>IF(Control!$C$16="None",Parameters!$C$29,IF(Control!$C$16="Low (100 bar)",'Actual H2'!K219*Parameters!$C$28,IF(Control!$C$16="Medium (350 bar)",'Actual H2'!K219*Parameters!$C$27,IF(Control!$C$16="High (700 bar)",'Actual H2'!K219*Parameters!$C$26,0))))</f>
        <v>20.513207547169809</v>
      </c>
      <c r="L219" s="12">
        <f>IF(Control!$C$16="None",Parameters!$C$29,IF(Control!$C$16="Low (100 bar)",'Actual H2'!L219*Parameters!$C$28,IF(Control!$C$16="Medium (350 bar)",'Actual H2'!L219*Parameters!$C$27,IF(Control!$C$16="High (700 bar)",'Actual H2'!L219*Parameters!$C$26,0))))</f>
        <v>19.598490566037732</v>
      </c>
      <c r="M219" s="12">
        <f>IF(Control!$C$16="None",Parameters!$C$29,IF(Control!$C$16="Low (100 bar)",'Actual H2'!M219*Parameters!$C$28,IF(Control!$C$16="Medium (350 bar)",'Actual H2'!M219*Parameters!$C$27,IF(Control!$C$16="High (700 bar)",'Actual H2'!M219*Parameters!$C$26,0))))</f>
        <v>20.513207547169809</v>
      </c>
      <c r="N219" s="12">
        <f>IF(Control!$C$16="None",Parameters!$C$29,IF(Control!$C$16="Low (100 bar)",'Actual H2'!N219*Parameters!$C$28,IF(Control!$C$16="Medium (350 bar)",'Actual H2'!N219*Parameters!$C$27,IF(Control!$C$16="High (700 bar)",'Actual H2'!N219*Parameters!$C$26,0))))</f>
        <v>23.990943396226413</v>
      </c>
      <c r="O219" s="12">
        <f>IF(Control!$C$16="None",Parameters!$C$29,IF(Control!$C$16="Low (100 bar)",'Actual H2'!O219*Parameters!$C$28,IF(Control!$C$16="Medium (350 bar)",'Actual H2'!O219*Parameters!$C$27,IF(Control!$C$16="High (700 bar)",'Actual H2'!O219*Parameters!$C$26,0))))</f>
        <v>28.156981132075465</v>
      </c>
      <c r="P219" s="12">
        <f>IF(Control!$C$16="None",Parameters!$C$29,IF(Control!$C$16="Low (100 bar)",'Actual H2'!P219*Parameters!$C$28,IF(Control!$C$16="Medium (350 bar)",'Actual H2'!P219*Parameters!$C$27,IF(Control!$C$16="High (700 bar)",'Actual H2'!P219*Parameters!$C$26,0))))</f>
        <v>31.698113207547166</v>
      </c>
      <c r="Q219" s="12">
        <f>IF(Control!$C$16="None",Parameters!$C$29,IF(Control!$C$16="Low (100 bar)",'Actual H2'!Q219*Parameters!$C$28,IF(Control!$C$16="Medium (350 bar)",'Actual H2'!Q219*Parameters!$C$27,IF(Control!$C$16="High (700 bar)",'Actual H2'!Q219*Parameters!$C$26,0))))</f>
        <v>35.139622641509433</v>
      </c>
      <c r="R219" s="12">
        <f>IF(Control!$C$16="None",Parameters!$C$29,IF(Control!$C$16="Low (100 bar)",'Actual H2'!R219*Parameters!$C$28,IF(Control!$C$16="Medium (350 bar)",'Actual H2'!R219*Parameters!$C$27,IF(Control!$C$16="High (700 bar)",'Actual H2'!R219*Parameters!$C$26,0))))</f>
        <v>41.261886792452835</v>
      </c>
      <c r="S219" s="12">
        <f>IF(Control!$C$16="None",Parameters!$C$29,IF(Control!$C$16="Low (100 bar)",'Actual H2'!S219*Parameters!$C$28,IF(Control!$C$16="Medium (350 bar)",'Actual H2'!S219*Parameters!$C$27,IF(Control!$C$16="High (700 bar)",'Actual H2'!S219*Parameters!$C$26,0))))</f>
        <v>46.247547169811327</v>
      </c>
      <c r="T219" s="12">
        <f>IF(Control!$C$16="None",Parameters!$C$29,IF(Control!$C$16="Low (100 bar)",'Actual H2'!T219*Parameters!$C$28,IF(Control!$C$16="Medium (350 bar)",'Actual H2'!T219*Parameters!$C$27,IF(Control!$C$16="High (700 bar)",'Actual H2'!T219*Parameters!$C$26,0))))</f>
        <v>50.508679245283012</v>
      </c>
      <c r="U219" s="12">
        <f>IF(Control!$C$16="None",Parameters!$C$29,IF(Control!$C$16="Low (100 bar)",'Actual H2'!U219*Parameters!$C$28,IF(Control!$C$16="Medium (350 bar)",'Actual H2'!U219*Parameters!$C$27,IF(Control!$C$16="High (700 bar)",'Actual H2'!U219*Parameters!$C$26,0))))</f>
        <v>54.701886792452825</v>
      </c>
      <c r="V219" s="12">
        <f>IF(Control!$C$16="None",Parameters!$C$29,IF(Control!$C$16="Low (100 bar)",'Actual H2'!V219*Parameters!$C$28,IF(Control!$C$16="Medium (350 bar)",'Actual H2'!V219*Parameters!$C$27,IF(Control!$C$16="High (700 bar)",'Actual H2'!V219*Parameters!$C$26,0))))</f>
        <v>54.978113207547167</v>
      </c>
      <c r="W219" s="12">
        <f>IF(Control!$C$16="None",Parameters!$C$29,IF(Control!$C$16="Low (100 bar)",'Actual H2'!W219*Parameters!$C$28,IF(Control!$C$16="Medium (350 bar)",'Actual H2'!W219*Parameters!$C$27,IF(Control!$C$16="High (700 bar)",'Actual H2'!W219*Parameters!$C$26,0))))</f>
        <v>52.437735849056594</v>
      </c>
      <c r="X219" s="12">
        <f>IF(Control!$C$16="None",Parameters!$C$29,IF(Control!$C$16="Low (100 bar)",'Actual H2'!X219*Parameters!$C$28,IF(Control!$C$16="Medium (350 bar)",'Actual H2'!X219*Parameters!$C$27,IF(Control!$C$16="High (700 bar)",'Actual H2'!X219*Parameters!$C$26,0))))</f>
        <v>52.437735849056594</v>
      </c>
      <c r="Y219" s="12">
        <f>IF(Control!$C$16="None",Parameters!$C$29,IF(Control!$C$16="Low (100 bar)",'Actual H2'!Y219*Parameters!$C$28,IF(Control!$C$16="Medium (350 bar)",'Actual H2'!Y219*Parameters!$C$27,IF(Control!$C$16="High (700 bar)",'Actual H2'!Y219*Parameters!$C$26,0))))</f>
        <v>53.166792452830187</v>
      </c>
      <c r="Z219" s="12">
        <f>IF(Control!$C$16="None",Parameters!$C$29,IF(Control!$C$16="Low (100 bar)",'Actual H2'!Z219*Parameters!$C$28,IF(Control!$C$16="Medium (350 bar)",'Actual H2'!Z219*Parameters!$C$27,IF(Control!$C$16="High (700 bar)",'Actual H2'!Z219*Parameters!$C$26,0))))</f>
        <v>54.978113207547167</v>
      </c>
      <c r="AB219" s="7">
        <f t="shared" si="3"/>
        <v>739.57584905660372</v>
      </c>
    </row>
    <row r="220" spans="2:28" x14ac:dyDescent="0.2">
      <c r="B220" s="6">
        <v>44414</v>
      </c>
      <c r="C220" s="12">
        <f>IF(Control!$C$16="None",Parameters!$C$29,IF(Control!$C$16="Low (100 bar)",'Actual H2'!C220*Parameters!$C$28,IF(Control!$C$16="Medium (350 bar)",'Actual H2'!C220*Parameters!$C$27,IF(Control!$C$16="High (700 bar)",'Actual H2'!C220*Parameters!$C$26,0))))</f>
        <v>52.890566037735852</v>
      </c>
      <c r="D220" s="12">
        <f>IF(Control!$C$16="None",Parameters!$C$29,IF(Control!$C$16="Low (100 bar)",'Actual H2'!D220*Parameters!$C$28,IF(Control!$C$16="Medium (350 bar)",'Actual H2'!D220*Parameters!$C$27,IF(Control!$C$16="High (700 bar)",'Actual H2'!D220*Parameters!$C$26,0))))</f>
        <v>50.508679245283012</v>
      </c>
      <c r="E220" s="12">
        <f>IF(Control!$C$16="None",Parameters!$C$29,IF(Control!$C$16="Low (100 bar)",'Actual H2'!E220*Parameters!$C$28,IF(Control!$C$16="Medium (350 bar)",'Actual H2'!E220*Parameters!$C$27,IF(Control!$C$16="High (700 bar)",'Actual H2'!E220*Parameters!$C$26,0))))</f>
        <v>53.166792452830187</v>
      </c>
      <c r="F220" s="12">
        <f>IF(Control!$C$16="None",Parameters!$C$29,IF(Control!$C$16="Low (100 bar)",'Actual H2'!F220*Parameters!$C$28,IF(Control!$C$16="Medium (350 bar)",'Actual H2'!F220*Parameters!$C$27,IF(Control!$C$16="High (700 bar)",'Actual H2'!F220*Parameters!$C$26,0))))</f>
        <v>54.701886792452825</v>
      </c>
      <c r="G220" s="12">
        <f>IF(Control!$C$16="None",Parameters!$C$29,IF(Control!$C$16="Low (100 bar)",'Actual H2'!G220*Parameters!$C$28,IF(Control!$C$16="Medium (350 bar)",'Actual H2'!G220*Parameters!$C$27,IF(Control!$C$16="High (700 bar)",'Actual H2'!G220*Parameters!$C$26,0))))</f>
        <v>50.508679245283012</v>
      </c>
      <c r="H220" s="12">
        <f>IF(Control!$C$16="None",Parameters!$C$29,IF(Control!$C$16="Low (100 bar)",'Actual H2'!H220*Parameters!$C$28,IF(Control!$C$16="Medium (350 bar)",'Actual H2'!H220*Parameters!$C$27,IF(Control!$C$16="High (700 bar)",'Actual H2'!H220*Parameters!$C$26,0))))</f>
        <v>50.508679245283012</v>
      </c>
      <c r="I220" s="12">
        <f>IF(Control!$C$16="None",Parameters!$C$29,IF(Control!$C$16="Low (100 bar)",'Actual H2'!I220*Parameters!$C$28,IF(Control!$C$16="Medium (350 bar)",'Actual H2'!I220*Parameters!$C$27,IF(Control!$C$16="High (700 bar)",'Actual H2'!I220*Parameters!$C$26,0))))</f>
        <v>53.166792452830187</v>
      </c>
      <c r="J220" s="12">
        <f>IF(Control!$C$16="None",Parameters!$C$29,IF(Control!$C$16="Low (100 bar)",'Actual H2'!J220*Parameters!$C$28,IF(Control!$C$16="Medium (350 bar)",'Actual H2'!J220*Parameters!$C$27,IF(Control!$C$16="High (700 bar)",'Actual H2'!J220*Parameters!$C$26,0))))</f>
        <v>56.083018867924523</v>
      </c>
      <c r="K220" s="12">
        <f>IF(Control!$C$16="None",Parameters!$C$29,IF(Control!$C$16="Low (100 bar)",'Actual H2'!K220*Parameters!$C$28,IF(Control!$C$16="Medium (350 bar)",'Actual H2'!K220*Parameters!$C$27,IF(Control!$C$16="High (700 bar)",'Actual H2'!K220*Parameters!$C$26,0))))</f>
        <v>56.603773584905667</v>
      </c>
      <c r="L220" s="12">
        <f>IF(Control!$C$16="None",Parameters!$C$29,IF(Control!$C$16="Low (100 bar)",'Actual H2'!L220*Parameters!$C$28,IF(Control!$C$16="Medium (350 bar)",'Actual H2'!L220*Parameters!$C$27,IF(Control!$C$16="High (700 bar)",'Actual H2'!L220*Parameters!$C$26,0))))</f>
        <v>56.603773584905667</v>
      </c>
      <c r="M220" s="12">
        <f>IF(Control!$C$16="None",Parameters!$C$29,IF(Control!$C$16="Low (100 bar)",'Actual H2'!M220*Parameters!$C$28,IF(Control!$C$16="Medium (350 bar)",'Actual H2'!M220*Parameters!$C$27,IF(Control!$C$16="High (700 bar)",'Actual H2'!M220*Parameters!$C$26,0))))</f>
        <v>56.603773584905667</v>
      </c>
      <c r="N220" s="12">
        <f>IF(Control!$C$16="None",Parameters!$C$29,IF(Control!$C$16="Low (100 bar)",'Actual H2'!N220*Parameters!$C$28,IF(Control!$C$16="Medium (350 bar)",'Actual H2'!N220*Parameters!$C$27,IF(Control!$C$16="High (700 bar)",'Actual H2'!N220*Parameters!$C$26,0))))</f>
        <v>56.603773584905667</v>
      </c>
      <c r="O220" s="12">
        <f>IF(Control!$C$16="None",Parameters!$C$29,IF(Control!$C$16="Low (100 bar)",'Actual H2'!O220*Parameters!$C$28,IF(Control!$C$16="Medium (350 bar)",'Actual H2'!O220*Parameters!$C$27,IF(Control!$C$16="High (700 bar)",'Actual H2'!O220*Parameters!$C$26,0))))</f>
        <v>56.603773584905667</v>
      </c>
      <c r="P220" s="12">
        <f>IF(Control!$C$16="None",Parameters!$C$29,IF(Control!$C$16="Low (100 bar)",'Actual H2'!P220*Parameters!$C$28,IF(Control!$C$16="Medium (350 bar)",'Actual H2'!P220*Parameters!$C$27,IF(Control!$C$16="High (700 bar)",'Actual H2'!P220*Parameters!$C$26,0))))</f>
        <v>56.603773584905667</v>
      </c>
      <c r="Q220" s="12">
        <f>IF(Control!$C$16="None",Parameters!$C$29,IF(Control!$C$16="Low (100 bar)",'Actual H2'!Q220*Parameters!$C$28,IF(Control!$C$16="Medium (350 bar)",'Actual H2'!Q220*Parameters!$C$27,IF(Control!$C$16="High (700 bar)",'Actual H2'!Q220*Parameters!$C$26,0))))</f>
        <v>56.603773584905667</v>
      </c>
      <c r="R220" s="12">
        <f>IF(Control!$C$16="None",Parameters!$C$29,IF(Control!$C$16="Low (100 bar)",'Actual H2'!R220*Parameters!$C$28,IF(Control!$C$16="Medium (350 bar)",'Actual H2'!R220*Parameters!$C$27,IF(Control!$C$16="High (700 bar)",'Actual H2'!R220*Parameters!$C$26,0))))</f>
        <v>56.603773584905667</v>
      </c>
      <c r="S220" s="12">
        <f>IF(Control!$C$16="None",Parameters!$C$29,IF(Control!$C$16="Low (100 bar)",'Actual H2'!S220*Parameters!$C$28,IF(Control!$C$16="Medium (350 bar)",'Actual H2'!S220*Parameters!$C$27,IF(Control!$C$16="High (700 bar)",'Actual H2'!S220*Parameters!$C$26,0))))</f>
        <v>56.603773584905667</v>
      </c>
      <c r="T220" s="12">
        <f>IF(Control!$C$16="None",Parameters!$C$29,IF(Control!$C$16="Low (100 bar)",'Actual H2'!T220*Parameters!$C$28,IF(Control!$C$16="Medium (350 bar)",'Actual H2'!T220*Parameters!$C$27,IF(Control!$C$16="High (700 bar)",'Actual H2'!T220*Parameters!$C$26,0))))</f>
        <v>55.20905660377359</v>
      </c>
      <c r="U220" s="12">
        <f>IF(Control!$C$16="None",Parameters!$C$29,IF(Control!$C$16="Low (100 bar)",'Actual H2'!U220*Parameters!$C$28,IF(Control!$C$16="Medium (350 bar)",'Actual H2'!U220*Parameters!$C$27,IF(Control!$C$16="High (700 bar)",'Actual H2'!U220*Parameters!$C$26,0))))</f>
        <v>52.437735849056594</v>
      </c>
      <c r="V220" s="12">
        <f>IF(Control!$C$16="None",Parameters!$C$29,IF(Control!$C$16="Low (100 bar)",'Actual H2'!V220*Parameters!$C$28,IF(Control!$C$16="Medium (350 bar)",'Actual H2'!V220*Parameters!$C$27,IF(Control!$C$16="High (700 bar)",'Actual H2'!V220*Parameters!$C$26,0))))</f>
        <v>50.064905660377356</v>
      </c>
      <c r="W220" s="12">
        <f>IF(Control!$C$16="None",Parameters!$C$29,IF(Control!$C$16="Low (100 bar)",'Actual H2'!W220*Parameters!$C$28,IF(Control!$C$16="Medium (350 bar)",'Actual H2'!W220*Parameters!$C$27,IF(Control!$C$16="High (700 bar)",'Actual H2'!W220*Parameters!$C$26,0))))</f>
        <v>46.247547169811327</v>
      </c>
      <c r="X220" s="12">
        <f>IF(Control!$C$16="None",Parameters!$C$29,IF(Control!$C$16="Low (100 bar)",'Actual H2'!X220*Parameters!$C$28,IF(Control!$C$16="Medium (350 bar)",'Actual H2'!X220*Parameters!$C$27,IF(Control!$C$16="High (700 bar)",'Actual H2'!X220*Parameters!$C$26,0))))</f>
        <v>45.971320754716984</v>
      </c>
      <c r="Y220" s="12">
        <f>IF(Control!$C$16="None",Parameters!$C$29,IF(Control!$C$16="Low (100 bar)",'Actual H2'!Y220*Parameters!$C$28,IF(Control!$C$16="Medium (350 bar)",'Actual H2'!Y220*Parameters!$C$27,IF(Control!$C$16="High (700 bar)",'Actual H2'!Y220*Parameters!$C$26,0))))</f>
        <v>45.518490566037741</v>
      </c>
      <c r="Z220" s="12">
        <f>IF(Control!$C$16="None",Parameters!$C$29,IF(Control!$C$16="Low (100 bar)",'Actual H2'!Z220*Parameters!$C$28,IF(Control!$C$16="Medium (350 bar)",'Actual H2'!Z220*Parameters!$C$27,IF(Control!$C$16="High (700 bar)",'Actual H2'!Z220*Parameters!$C$26,0))))</f>
        <v>46.247547169811327</v>
      </c>
      <c r="AB220" s="7">
        <f t="shared" si="3"/>
        <v>1272.6656603773583</v>
      </c>
    </row>
    <row r="221" spans="2:28" x14ac:dyDescent="0.2">
      <c r="B221" s="6">
        <v>44415</v>
      </c>
      <c r="C221" s="12">
        <f>IF(Control!$C$16="None",Parameters!$C$29,IF(Control!$C$16="Low (100 bar)",'Actual H2'!C221*Parameters!$C$28,IF(Control!$C$16="Medium (350 bar)",'Actual H2'!C221*Parameters!$C$27,IF(Control!$C$16="High (700 bar)",'Actual H2'!C221*Parameters!$C$26,0))))</f>
        <v>50.064905660377356</v>
      </c>
      <c r="D221" s="12">
        <f>IF(Control!$C$16="None",Parameters!$C$29,IF(Control!$C$16="Low (100 bar)",'Actual H2'!D221*Parameters!$C$28,IF(Control!$C$16="Medium (350 bar)",'Actual H2'!D221*Parameters!$C$27,IF(Control!$C$16="High (700 bar)",'Actual H2'!D221*Parameters!$C$26,0))))</f>
        <v>50.064905660377356</v>
      </c>
      <c r="E221" s="12">
        <f>IF(Control!$C$16="None",Parameters!$C$29,IF(Control!$C$16="Low (100 bar)",'Actual H2'!E221*Parameters!$C$28,IF(Control!$C$16="Medium (350 bar)",'Actual H2'!E221*Parameters!$C$27,IF(Control!$C$16="High (700 bar)",'Actual H2'!E221*Parameters!$C$26,0))))</f>
        <v>49.612075471698105</v>
      </c>
      <c r="F221" s="12">
        <f>IF(Control!$C$16="None",Parameters!$C$29,IF(Control!$C$16="Low (100 bar)",'Actual H2'!F221*Parameters!$C$28,IF(Control!$C$16="Medium (350 bar)",'Actual H2'!F221*Parameters!$C$27,IF(Control!$C$16="High (700 bar)",'Actual H2'!F221*Parameters!$C$26,0))))</f>
        <v>45.518490566037741</v>
      </c>
      <c r="G221" s="12">
        <f>IF(Control!$C$16="None",Parameters!$C$29,IF(Control!$C$16="Low (100 bar)",'Actual H2'!G221*Parameters!$C$28,IF(Control!$C$16="Medium (350 bar)",'Actual H2'!G221*Parameters!$C$27,IF(Control!$C$16="High (700 bar)",'Actual H2'!G221*Parameters!$C$26,0))))</f>
        <v>41.261886792452835</v>
      </c>
      <c r="H221" s="12">
        <f>IF(Control!$C$16="None",Parameters!$C$29,IF(Control!$C$16="Low (100 bar)",'Actual H2'!H221*Parameters!$C$28,IF(Control!$C$16="Medium (350 bar)",'Actual H2'!H221*Parameters!$C$27,IF(Control!$C$16="High (700 bar)",'Actual H2'!H221*Parameters!$C$26,0))))</f>
        <v>35.846037735849059</v>
      </c>
      <c r="I221" s="12">
        <f>IF(Control!$C$16="None",Parameters!$C$29,IF(Control!$C$16="Low (100 bar)",'Actual H2'!I221*Parameters!$C$28,IF(Control!$C$16="Medium (350 bar)",'Actual H2'!I221*Parameters!$C$27,IF(Control!$C$16="High (700 bar)",'Actual H2'!I221*Parameters!$C$26,0))))</f>
        <v>28.156981132075465</v>
      </c>
      <c r="J221" s="12">
        <f>IF(Control!$C$16="None",Parameters!$C$29,IF(Control!$C$16="Low (100 bar)",'Actual H2'!J221*Parameters!$C$28,IF(Control!$C$16="Medium (350 bar)",'Actual H2'!J221*Parameters!$C$27,IF(Control!$C$16="High (700 bar)",'Actual H2'!J221*Parameters!$C$26,0))))</f>
        <v>22.75018867924528</v>
      </c>
      <c r="K221" s="12">
        <f>IF(Control!$C$16="None",Parameters!$C$29,IF(Control!$C$16="Low (100 bar)",'Actual H2'!K221*Parameters!$C$28,IF(Control!$C$16="Medium (350 bar)",'Actual H2'!K221*Parameters!$C$27,IF(Control!$C$16="High (700 bar)",'Actual H2'!K221*Parameters!$C$26,0))))</f>
        <v>19.598490566037732</v>
      </c>
      <c r="L221" s="12">
        <f>IF(Control!$C$16="None",Parameters!$C$29,IF(Control!$C$16="Low (100 bar)",'Actual H2'!L221*Parameters!$C$28,IF(Control!$C$16="Medium (350 bar)",'Actual H2'!L221*Parameters!$C$27,IF(Control!$C$16="High (700 bar)",'Actual H2'!L221*Parameters!$C$26,0))))</f>
        <v>19.598490566037732</v>
      </c>
      <c r="M221" s="12">
        <f>IF(Control!$C$16="None",Parameters!$C$29,IF(Control!$C$16="Low (100 bar)",'Actual H2'!M221*Parameters!$C$28,IF(Control!$C$16="Medium (350 bar)",'Actual H2'!M221*Parameters!$C$27,IF(Control!$C$16="High (700 bar)",'Actual H2'!M221*Parameters!$C$26,0))))</f>
        <v>23.990943396226413</v>
      </c>
      <c r="N221" s="12">
        <f>IF(Control!$C$16="None",Parameters!$C$29,IF(Control!$C$16="Low (100 bar)",'Actual H2'!N221*Parameters!$C$28,IF(Control!$C$16="Medium (350 bar)",'Actual H2'!N221*Parameters!$C$27,IF(Control!$C$16="High (700 bar)",'Actual H2'!N221*Parameters!$C$26,0))))</f>
        <v>30.357735849056599</v>
      </c>
      <c r="O221" s="12">
        <f>IF(Control!$C$16="None",Parameters!$C$29,IF(Control!$C$16="Low (100 bar)",'Actual H2'!O221*Parameters!$C$28,IF(Control!$C$16="Medium (350 bar)",'Actual H2'!O221*Parameters!$C$27,IF(Control!$C$16="High (700 bar)",'Actual H2'!O221*Parameters!$C$26,0))))</f>
        <v>39.079245283018864</v>
      </c>
      <c r="P221" s="12">
        <f>IF(Control!$C$16="None",Parameters!$C$29,IF(Control!$C$16="Low (100 bar)",'Actual H2'!P221*Parameters!$C$28,IF(Control!$C$16="Medium (350 bar)",'Actual H2'!P221*Parameters!$C$27,IF(Control!$C$16="High (700 bar)",'Actual H2'!P221*Parameters!$C$26,0))))</f>
        <v>41.261886792452835</v>
      </c>
      <c r="Q221" s="12">
        <f>IF(Control!$C$16="None",Parameters!$C$29,IF(Control!$C$16="Low (100 bar)",'Actual H2'!Q221*Parameters!$C$28,IF(Control!$C$16="Medium (350 bar)",'Actual H2'!Q221*Parameters!$C$27,IF(Control!$C$16="High (700 bar)",'Actual H2'!Q221*Parameters!$C$26,0))))</f>
        <v>45.518490566037741</v>
      </c>
      <c r="R221" s="12">
        <f>IF(Control!$C$16="None",Parameters!$C$29,IF(Control!$C$16="Low (100 bar)",'Actual H2'!R221*Parameters!$C$28,IF(Control!$C$16="Medium (350 bar)",'Actual H2'!R221*Parameters!$C$27,IF(Control!$C$16="High (700 bar)",'Actual H2'!R221*Parameters!$C$26,0))))</f>
        <v>45.518490566037741</v>
      </c>
      <c r="S221" s="12">
        <f>IF(Control!$C$16="None",Parameters!$C$29,IF(Control!$C$16="Low (100 bar)",'Actual H2'!S221*Parameters!$C$28,IF(Control!$C$16="Medium (350 bar)",'Actual H2'!S221*Parameters!$C$27,IF(Control!$C$16="High (700 bar)",'Actual H2'!S221*Parameters!$C$26,0))))</f>
        <v>44.812075471698115</v>
      </c>
      <c r="T221" s="12">
        <f>IF(Control!$C$16="None",Parameters!$C$29,IF(Control!$C$16="Low (100 bar)",'Actual H2'!T221*Parameters!$C$28,IF(Control!$C$16="Medium (350 bar)",'Actual H2'!T221*Parameters!$C$27,IF(Control!$C$16="High (700 bar)",'Actual H2'!T221*Parameters!$C$26,0))))</f>
        <v>41.261886792452835</v>
      </c>
      <c r="U221" s="12">
        <f>IF(Control!$C$16="None",Parameters!$C$29,IF(Control!$C$16="Low (100 bar)",'Actual H2'!U221*Parameters!$C$28,IF(Control!$C$16="Medium (350 bar)",'Actual H2'!U221*Parameters!$C$27,IF(Control!$C$16="High (700 bar)",'Actual H2'!U221*Parameters!$C$26,0))))</f>
        <v>39.079245283018864</v>
      </c>
      <c r="V221" s="12">
        <f>IF(Control!$C$16="None",Parameters!$C$29,IF(Control!$C$16="Low (100 bar)",'Actual H2'!V221*Parameters!$C$28,IF(Control!$C$16="Medium (350 bar)",'Actual H2'!V221*Parameters!$C$27,IF(Control!$C$16="High (700 bar)",'Actual H2'!V221*Parameters!$C$26,0))))</f>
        <v>40.102641509433965</v>
      </c>
      <c r="W221" s="12">
        <f>IF(Control!$C$16="None",Parameters!$C$29,IF(Control!$C$16="Low (100 bar)",'Actual H2'!W221*Parameters!$C$28,IF(Control!$C$16="Medium (350 bar)",'Actual H2'!W221*Parameters!$C$27,IF(Control!$C$16="High (700 bar)",'Actual H2'!W221*Parameters!$C$26,0))))</f>
        <v>39.079245283018864</v>
      </c>
      <c r="X221" s="12">
        <f>IF(Control!$C$16="None",Parameters!$C$29,IF(Control!$C$16="Low (100 bar)",'Actual H2'!X221*Parameters!$C$28,IF(Control!$C$16="Medium (350 bar)",'Actual H2'!X221*Parameters!$C$27,IF(Control!$C$16="High (700 bar)",'Actual H2'!X221*Parameters!$C$26,0))))</f>
        <v>37.901886792452828</v>
      </c>
      <c r="Y221" s="12">
        <f>IF(Control!$C$16="None",Parameters!$C$29,IF(Control!$C$16="Low (100 bar)",'Actual H2'!Y221*Parameters!$C$28,IF(Control!$C$16="Medium (350 bar)",'Actual H2'!Y221*Parameters!$C$27,IF(Control!$C$16="High (700 bar)",'Actual H2'!Y221*Parameters!$C$26,0))))</f>
        <v>34.116226415094346</v>
      </c>
      <c r="Z221" s="12">
        <f>IF(Control!$C$16="None",Parameters!$C$29,IF(Control!$C$16="Low (100 bar)",'Actual H2'!Z221*Parameters!$C$28,IF(Control!$C$16="Medium (350 bar)",'Actual H2'!Z221*Parameters!$C$27,IF(Control!$C$16="High (700 bar)",'Actual H2'!Z221*Parameters!$C$26,0))))</f>
        <v>32.938867924528296</v>
      </c>
      <c r="AB221" s="7">
        <f t="shared" si="3"/>
        <v>897.49132075471709</v>
      </c>
    </row>
    <row r="222" spans="2:28" x14ac:dyDescent="0.2">
      <c r="B222" s="6">
        <v>44416</v>
      </c>
      <c r="C222" s="12">
        <f>IF(Control!$C$16="None",Parameters!$C$29,IF(Control!$C$16="Low (100 bar)",'Actual H2'!C222*Parameters!$C$28,IF(Control!$C$16="Medium (350 bar)",'Actual H2'!C222*Parameters!$C$27,IF(Control!$C$16="High (700 bar)",'Actual H2'!C222*Parameters!$C$26,0))))</f>
        <v>30.357735849056599</v>
      </c>
      <c r="D222" s="12">
        <f>IF(Control!$C$16="None",Parameters!$C$29,IF(Control!$C$16="Low (100 bar)",'Actual H2'!D222*Parameters!$C$28,IF(Control!$C$16="Medium (350 bar)",'Actual H2'!D222*Parameters!$C$27,IF(Control!$C$16="High (700 bar)",'Actual H2'!D222*Parameters!$C$26,0))))</f>
        <v>28.156981132075465</v>
      </c>
      <c r="E222" s="12">
        <f>IF(Control!$C$16="None",Parameters!$C$29,IF(Control!$C$16="Low (100 bar)",'Actual H2'!E222*Parameters!$C$28,IF(Control!$C$16="Medium (350 bar)",'Actual H2'!E222*Parameters!$C$27,IF(Control!$C$16="High (700 bar)",'Actual H2'!E222*Parameters!$C$26,0))))</f>
        <v>26.916226415094343</v>
      </c>
      <c r="F222" s="12">
        <f>IF(Control!$C$16="None",Parameters!$C$29,IF(Control!$C$16="Low (100 bar)",'Actual H2'!F222*Parameters!$C$28,IF(Control!$C$16="Medium (350 bar)",'Actual H2'!F222*Parameters!$C$27,IF(Control!$C$16="High (700 bar)",'Actual H2'!F222*Parameters!$C$26,0))))</f>
        <v>25.720754716981133</v>
      </c>
      <c r="G222" s="12">
        <f>IF(Control!$C$16="None",Parameters!$C$29,IF(Control!$C$16="Low (100 bar)",'Actual H2'!G222*Parameters!$C$28,IF(Control!$C$16="Medium (350 bar)",'Actual H2'!G222*Parameters!$C$27,IF(Control!$C$16="High (700 bar)",'Actual H2'!G222*Parameters!$C$26,0))))</f>
        <v>25.168301886792456</v>
      </c>
      <c r="H222" s="12">
        <f>IF(Control!$C$16="None",Parameters!$C$29,IF(Control!$C$16="Low (100 bar)",'Actual H2'!H222*Parameters!$C$28,IF(Control!$C$16="Medium (350 bar)",'Actual H2'!H222*Parameters!$C$27,IF(Control!$C$16="High (700 bar)",'Actual H2'!H222*Parameters!$C$26,0))))</f>
        <v>21.554716981132074</v>
      </c>
      <c r="I222" s="12">
        <f>IF(Control!$C$16="None",Parameters!$C$29,IF(Control!$C$16="Low (100 bar)",'Actual H2'!I222*Parameters!$C$28,IF(Control!$C$16="Medium (350 bar)",'Actual H2'!I222*Parameters!$C$27,IF(Control!$C$16="High (700 bar)",'Actual H2'!I222*Parameters!$C$26,0))))</f>
        <v>16.854339622641511</v>
      </c>
      <c r="J222" s="12">
        <f>IF(Control!$C$16="None",Parameters!$C$29,IF(Control!$C$16="Low (100 bar)",'Actual H2'!J222*Parameters!$C$28,IF(Control!$C$16="Medium (350 bar)",'Actual H2'!J222*Parameters!$C$27,IF(Control!$C$16="High (700 bar)",'Actual H2'!J222*Parameters!$C$26,0))))</f>
        <v>18.683773584905659</v>
      </c>
      <c r="K222" s="12">
        <f>IF(Control!$C$16="None",Parameters!$C$29,IF(Control!$C$16="Low (100 bar)",'Actual H2'!K222*Parameters!$C$28,IF(Control!$C$16="Medium (350 bar)",'Actual H2'!K222*Parameters!$C$27,IF(Control!$C$16="High (700 bar)",'Actual H2'!K222*Parameters!$C$26,0))))</f>
        <v>19.598490566037732</v>
      </c>
      <c r="L222" s="12">
        <f>IF(Control!$C$16="None",Parameters!$C$29,IF(Control!$C$16="Low (100 bar)",'Actual H2'!L222*Parameters!$C$28,IF(Control!$C$16="Medium (350 bar)",'Actual H2'!L222*Parameters!$C$27,IF(Control!$C$16="High (700 bar)",'Actual H2'!L222*Parameters!$C$26,0))))</f>
        <v>18.683773584905659</v>
      </c>
      <c r="M222" s="12">
        <f>IF(Control!$C$16="None",Parameters!$C$29,IF(Control!$C$16="Low (100 bar)",'Actual H2'!M222*Parameters!$C$28,IF(Control!$C$16="Medium (350 bar)",'Actual H2'!M222*Parameters!$C$27,IF(Control!$C$16="High (700 bar)",'Actual H2'!M222*Parameters!$C$26,0))))</f>
        <v>16.854339622641511</v>
      </c>
      <c r="N222" s="12">
        <f>IF(Control!$C$16="None",Parameters!$C$29,IF(Control!$C$16="Low (100 bar)",'Actual H2'!N222*Parameters!$C$28,IF(Control!$C$16="Medium (350 bar)",'Actual H2'!N222*Parameters!$C$27,IF(Control!$C$16="High (700 bar)",'Actual H2'!N222*Parameters!$C$26,0))))</f>
        <v>15.16528301886793</v>
      </c>
      <c r="O222" s="12">
        <f>IF(Control!$C$16="None",Parameters!$C$29,IF(Control!$C$16="Low (100 bar)",'Actual H2'!O222*Parameters!$C$28,IF(Control!$C$16="Medium (350 bar)",'Actual H2'!O222*Parameters!$C$27,IF(Control!$C$16="High (700 bar)",'Actual H2'!O222*Parameters!$C$26,0))))</f>
        <v>12.842264150943397</v>
      </c>
      <c r="P222" s="12">
        <f>IF(Control!$C$16="None",Parameters!$C$29,IF(Control!$C$16="Low (100 bar)",'Actual H2'!P222*Parameters!$C$28,IF(Control!$C$16="Medium (350 bar)",'Actual H2'!P222*Parameters!$C$27,IF(Control!$C$16="High (700 bar)",'Actual H2'!P222*Parameters!$C$26,0))))</f>
        <v>10.111698113207549</v>
      </c>
      <c r="Q222" s="12">
        <f>IF(Control!$C$16="None",Parameters!$C$29,IF(Control!$C$16="Low (100 bar)",'Actual H2'!Q222*Parameters!$C$28,IF(Control!$C$16="Medium (350 bar)",'Actual H2'!Q222*Parameters!$C$27,IF(Control!$C$16="High (700 bar)",'Actual H2'!Q222*Parameters!$C$26,0))))</f>
        <v>7.7207547169811335</v>
      </c>
      <c r="R222" s="12">
        <f>IF(Control!$C$16="None",Parameters!$C$29,IF(Control!$C$16="Low (100 bar)",'Actual H2'!R222*Parameters!$C$28,IF(Control!$C$16="Medium (350 bar)",'Actual H2'!R222*Parameters!$C$27,IF(Control!$C$16="High (700 bar)",'Actual H2'!R222*Parameters!$C$26,0))))</f>
        <v>6.6339622641509433</v>
      </c>
      <c r="S222" s="12">
        <f>IF(Control!$C$16="None",Parameters!$C$29,IF(Control!$C$16="Low (100 bar)",'Actual H2'!S222*Parameters!$C$28,IF(Control!$C$16="Medium (350 bar)",'Actual H2'!S222*Parameters!$C$27,IF(Control!$C$16="High (700 bar)",'Actual H2'!S222*Parameters!$C$26,0))))</f>
        <v>6.090566037735849</v>
      </c>
      <c r="T222" s="12">
        <f>IF(Control!$C$16="None",Parameters!$C$29,IF(Control!$C$16="Low (100 bar)",'Actual H2'!T222*Parameters!$C$28,IF(Control!$C$16="Medium (350 bar)",'Actual H2'!T222*Parameters!$C$27,IF(Control!$C$16="High (700 bar)",'Actual H2'!T222*Parameters!$C$26,0))))</f>
        <v>5.6467924528301889</v>
      </c>
      <c r="U222" s="12">
        <f>IF(Control!$C$16="None",Parameters!$C$29,IF(Control!$C$16="Low (100 bar)",'Actual H2'!U222*Parameters!$C$28,IF(Control!$C$16="Medium (350 bar)",'Actual H2'!U222*Parameters!$C$27,IF(Control!$C$16="High (700 bar)",'Actual H2'!U222*Parameters!$C$26,0))))</f>
        <v>5.2030188679245271</v>
      </c>
      <c r="V222" s="12">
        <f>IF(Control!$C$16="None",Parameters!$C$29,IF(Control!$C$16="Low (100 bar)",'Actual H2'!V222*Parameters!$C$28,IF(Control!$C$16="Medium (350 bar)",'Actual H2'!V222*Parameters!$C$27,IF(Control!$C$16="High (700 bar)",'Actual H2'!V222*Parameters!$C$26,0))))</f>
        <v>4.7592452830188678</v>
      </c>
      <c r="W222" s="12">
        <f>IF(Control!$C$16="None",Parameters!$C$29,IF(Control!$C$16="Low (100 bar)",'Actual H2'!W222*Parameters!$C$28,IF(Control!$C$16="Medium (350 bar)",'Actual H2'!W222*Parameters!$C$27,IF(Control!$C$16="High (700 bar)",'Actual H2'!W222*Parameters!$C$26,0))))</f>
        <v>4.3154716981132077</v>
      </c>
      <c r="X222" s="12">
        <f>IF(Control!$C$16="None",Parameters!$C$29,IF(Control!$C$16="Low (100 bar)",'Actual H2'!X222*Parameters!$C$28,IF(Control!$C$16="Medium (350 bar)",'Actual H2'!X222*Parameters!$C$27,IF(Control!$C$16="High (700 bar)",'Actual H2'!X222*Parameters!$C$26,0))))</f>
        <v>2.757735849056604</v>
      </c>
      <c r="Y222" s="12">
        <f>IF(Control!$C$16="None",Parameters!$C$29,IF(Control!$C$16="Low (100 bar)",'Actual H2'!Y222*Parameters!$C$28,IF(Control!$C$16="Medium (350 bar)",'Actual H2'!Y222*Parameters!$C$27,IF(Control!$C$16="High (700 bar)",'Actual H2'!Y222*Parameters!$C$26,0))))</f>
        <v>1.7252830188679242</v>
      </c>
      <c r="Z222" s="12">
        <f>IF(Control!$C$16="None",Parameters!$C$29,IF(Control!$C$16="Low (100 bar)",'Actual H2'!Z222*Parameters!$C$28,IF(Control!$C$16="Medium (350 bar)",'Actual H2'!Z222*Parameters!$C$27,IF(Control!$C$16="High (700 bar)",'Actual H2'!Z222*Parameters!$C$26,0))))</f>
        <v>2.0150943396226415</v>
      </c>
      <c r="AB222" s="7">
        <f t="shared" si="3"/>
        <v>333.53660377358483</v>
      </c>
    </row>
    <row r="223" spans="2:28" x14ac:dyDescent="0.2">
      <c r="B223" s="6">
        <v>44417</v>
      </c>
      <c r="C223" s="12">
        <f>IF(Control!$C$16="None",Parameters!$C$29,IF(Control!$C$16="Low (100 bar)",'Actual H2'!C223*Parameters!$C$28,IF(Control!$C$16="Medium (350 bar)",'Actual H2'!C223*Parameters!$C$27,IF(Control!$C$16="High (700 bar)",'Actual H2'!C223*Parameters!$C$26,0))))</f>
        <v>3.1290566037735852</v>
      </c>
      <c r="D223" s="12">
        <f>IF(Control!$C$16="None",Parameters!$C$29,IF(Control!$C$16="Low (100 bar)",'Actual H2'!D223*Parameters!$C$28,IF(Control!$C$16="Medium (350 bar)",'Actual H2'!D223*Parameters!$C$27,IF(Control!$C$16="High (700 bar)",'Actual H2'!D223*Parameters!$C$26,0))))</f>
        <v>4.7592452830188678</v>
      </c>
      <c r="E223" s="12">
        <f>IF(Control!$C$16="None",Parameters!$C$29,IF(Control!$C$16="Low (100 bar)",'Actual H2'!E223*Parameters!$C$28,IF(Control!$C$16="Medium (350 bar)",'Actual H2'!E223*Parameters!$C$27,IF(Control!$C$16="High (700 bar)",'Actual H2'!E223*Parameters!$C$26,0))))</f>
        <v>6.090566037735849</v>
      </c>
      <c r="F223" s="12">
        <f>IF(Control!$C$16="None",Parameters!$C$29,IF(Control!$C$16="Low (100 bar)",'Actual H2'!F223*Parameters!$C$28,IF(Control!$C$16="Medium (350 bar)",'Actual H2'!F223*Parameters!$C$27,IF(Control!$C$16="High (700 bar)",'Actual H2'!F223*Parameters!$C$26,0))))</f>
        <v>7.1773584905660375</v>
      </c>
      <c r="G223" s="12">
        <f>IF(Control!$C$16="None",Parameters!$C$29,IF(Control!$C$16="Low (100 bar)",'Actual H2'!G223*Parameters!$C$28,IF(Control!$C$16="Medium (350 bar)",'Actual H2'!G223*Parameters!$C$27,IF(Control!$C$16="High (700 bar)",'Actual H2'!G223*Parameters!$C$26,0))))</f>
        <v>7.7207547169811335</v>
      </c>
      <c r="H223" s="12">
        <f>IF(Control!$C$16="None",Parameters!$C$29,IF(Control!$C$16="Low (100 bar)",'Actual H2'!H223*Parameters!$C$28,IF(Control!$C$16="Medium (350 bar)",'Actual H2'!H223*Parameters!$C$27,IF(Control!$C$16="High (700 bar)",'Actual H2'!H223*Parameters!$C$26,0))))</f>
        <v>8.2641509433962259</v>
      </c>
      <c r="I223" s="12">
        <f>IF(Control!$C$16="None",Parameters!$C$29,IF(Control!$C$16="Low (100 bar)",'Actual H2'!I223*Parameters!$C$28,IF(Control!$C$16="Medium (350 bar)",'Actual H2'!I223*Parameters!$C$27,IF(Control!$C$16="High (700 bar)",'Actual H2'!I223*Parameters!$C$26,0))))</f>
        <v>7.1773584905660375</v>
      </c>
      <c r="J223" s="12">
        <f>IF(Control!$C$16="None",Parameters!$C$29,IF(Control!$C$16="Low (100 bar)",'Actual H2'!J223*Parameters!$C$28,IF(Control!$C$16="Medium (350 bar)",'Actual H2'!J223*Parameters!$C$27,IF(Control!$C$16="High (700 bar)",'Actual H2'!J223*Parameters!$C$26,0))))</f>
        <v>6.090566037735849</v>
      </c>
      <c r="K223" s="12">
        <f>IF(Control!$C$16="None",Parameters!$C$29,IF(Control!$C$16="Low (100 bar)",'Actual H2'!K223*Parameters!$C$28,IF(Control!$C$16="Medium (350 bar)",'Actual H2'!K223*Parameters!$C$27,IF(Control!$C$16="High (700 bar)",'Actual H2'!K223*Parameters!$C$26,0))))</f>
        <v>5.6467924528301889</v>
      </c>
      <c r="L223" s="12">
        <f>IF(Control!$C$16="None",Parameters!$C$29,IF(Control!$C$16="Low (100 bar)",'Actual H2'!L223*Parameters!$C$28,IF(Control!$C$16="Medium (350 bar)",'Actual H2'!L223*Parameters!$C$27,IF(Control!$C$16="High (700 bar)",'Actual H2'!L223*Parameters!$C$26,0))))</f>
        <v>4.3154716981132077</v>
      </c>
      <c r="M223" s="12">
        <f>IF(Control!$C$16="None",Parameters!$C$29,IF(Control!$C$16="Low (100 bar)",'Actual H2'!M223*Parameters!$C$28,IF(Control!$C$16="Medium (350 bar)",'Actual H2'!M223*Parameters!$C$27,IF(Control!$C$16="High (700 bar)",'Actual H2'!M223*Parameters!$C$26,0))))</f>
        <v>3.8716981132075476</v>
      </c>
      <c r="N223" s="12">
        <f>IF(Control!$C$16="None",Parameters!$C$29,IF(Control!$C$16="Low (100 bar)",'Actual H2'!N223*Parameters!$C$28,IF(Control!$C$16="Medium (350 bar)",'Actual H2'!N223*Parameters!$C$27,IF(Control!$C$16="High (700 bar)",'Actual H2'!N223*Parameters!$C$26,0))))</f>
        <v>3.8716981132075476</v>
      </c>
      <c r="O223" s="12">
        <f>IF(Control!$C$16="None",Parameters!$C$29,IF(Control!$C$16="Low (100 bar)",'Actual H2'!O223*Parameters!$C$28,IF(Control!$C$16="Medium (350 bar)",'Actual H2'!O223*Parameters!$C$27,IF(Control!$C$16="High (700 bar)",'Actual H2'!O223*Parameters!$C$26,0))))</f>
        <v>3.5003773584905669</v>
      </c>
      <c r="P223" s="12">
        <f>IF(Control!$C$16="None",Parameters!$C$29,IF(Control!$C$16="Low (100 bar)",'Actual H2'!P223*Parameters!$C$28,IF(Control!$C$16="Medium (350 bar)",'Actual H2'!P223*Parameters!$C$27,IF(Control!$C$16="High (700 bar)",'Actual H2'!P223*Parameters!$C$26,0))))</f>
        <v>3.8716981132075476</v>
      </c>
      <c r="Q223" s="12">
        <f>IF(Control!$C$16="None",Parameters!$C$29,IF(Control!$C$16="Low (100 bar)",'Actual H2'!Q223*Parameters!$C$28,IF(Control!$C$16="Medium (350 bar)",'Actual H2'!Q223*Parameters!$C$27,IF(Control!$C$16="High (700 bar)",'Actual H2'!Q223*Parameters!$C$26,0))))</f>
        <v>4.3154716981132077</v>
      </c>
      <c r="R223" s="12">
        <f>IF(Control!$C$16="None",Parameters!$C$29,IF(Control!$C$16="Low (100 bar)",'Actual H2'!R223*Parameters!$C$28,IF(Control!$C$16="Medium (350 bar)",'Actual H2'!R223*Parameters!$C$27,IF(Control!$C$16="High (700 bar)",'Actual H2'!R223*Parameters!$C$26,0))))</f>
        <v>5.2030188679245271</v>
      </c>
      <c r="S223" s="12">
        <f>IF(Control!$C$16="None",Parameters!$C$29,IF(Control!$C$16="Low (100 bar)",'Actual H2'!S223*Parameters!$C$28,IF(Control!$C$16="Medium (350 bar)",'Actual H2'!S223*Parameters!$C$27,IF(Control!$C$16="High (700 bar)",'Actual H2'!S223*Parameters!$C$26,0))))</f>
        <v>6.090566037735849</v>
      </c>
      <c r="T223" s="12">
        <f>IF(Control!$C$16="None",Parameters!$C$29,IF(Control!$C$16="Low (100 bar)",'Actual H2'!T223*Parameters!$C$28,IF(Control!$C$16="Medium (350 bar)",'Actual H2'!T223*Parameters!$C$27,IF(Control!$C$16="High (700 bar)",'Actual H2'!T223*Parameters!$C$26,0))))</f>
        <v>8.2641509433962259</v>
      </c>
      <c r="U223" s="12">
        <f>IF(Control!$C$16="None",Parameters!$C$29,IF(Control!$C$16="Low (100 bar)",'Actual H2'!U223*Parameters!$C$28,IF(Control!$C$16="Medium (350 bar)",'Actual H2'!U223*Parameters!$C$27,IF(Control!$C$16="High (700 bar)",'Actual H2'!U223*Parameters!$C$26,0))))</f>
        <v>8.8075471698113201</v>
      </c>
      <c r="V223" s="12">
        <f>IF(Control!$C$16="None",Parameters!$C$29,IF(Control!$C$16="Low (100 bar)",'Actual H2'!V223*Parameters!$C$28,IF(Control!$C$16="Medium (350 bar)",'Actual H2'!V223*Parameters!$C$27,IF(Control!$C$16="High (700 bar)",'Actual H2'!V223*Parameters!$C$26,0))))</f>
        <v>8.8075471698113201</v>
      </c>
      <c r="W223" s="12">
        <f>IF(Control!$C$16="None",Parameters!$C$29,IF(Control!$C$16="Low (100 bar)",'Actual H2'!W223*Parameters!$C$28,IF(Control!$C$16="Medium (350 bar)",'Actual H2'!W223*Parameters!$C$27,IF(Control!$C$16="High (700 bar)",'Actual H2'!W223*Parameters!$C$26,0))))</f>
        <v>10.111698113207549</v>
      </c>
      <c r="X223" s="12">
        <f>IF(Control!$C$16="None",Parameters!$C$29,IF(Control!$C$16="Low (100 bar)",'Actual H2'!X223*Parameters!$C$28,IF(Control!$C$16="Medium (350 bar)",'Actual H2'!X223*Parameters!$C$27,IF(Control!$C$16="High (700 bar)",'Actual H2'!X223*Parameters!$C$26,0))))</f>
        <v>10.763773584905662</v>
      </c>
      <c r="Y223" s="12">
        <f>IF(Control!$C$16="None",Parameters!$C$29,IF(Control!$C$16="Low (100 bar)",'Actual H2'!Y223*Parameters!$C$28,IF(Control!$C$16="Medium (350 bar)",'Actual H2'!Y223*Parameters!$C$27,IF(Control!$C$16="High (700 bar)",'Actual H2'!Y223*Parameters!$C$26,0))))</f>
        <v>12.067924528301885</v>
      </c>
      <c r="Z223" s="12">
        <f>IF(Control!$C$16="None",Parameters!$C$29,IF(Control!$C$16="Low (100 bar)",'Actual H2'!Z223*Parameters!$C$28,IF(Control!$C$16="Medium (350 bar)",'Actual H2'!Z223*Parameters!$C$27,IF(Control!$C$16="High (700 bar)",'Actual H2'!Z223*Parameters!$C$26,0))))</f>
        <v>12.067924528301885</v>
      </c>
      <c r="AB223" s="7">
        <f t="shared" si="3"/>
        <v>161.98641509433961</v>
      </c>
    </row>
    <row r="224" spans="2:28" x14ac:dyDescent="0.2">
      <c r="B224" s="6">
        <v>44418</v>
      </c>
      <c r="C224" s="12">
        <f>IF(Control!$C$16="None",Parameters!$C$29,IF(Control!$C$16="Low (100 bar)",'Actual H2'!C224*Parameters!$C$28,IF(Control!$C$16="Medium (350 bar)",'Actual H2'!C224*Parameters!$C$27,IF(Control!$C$16="High (700 bar)",'Actual H2'!C224*Parameters!$C$26,0))))</f>
        <v>12.067924528301885</v>
      </c>
      <c r="D224" s="12">
        <f>IF(Control!$C$16="None",Parameters!$C$29,IF(Control!$C$16="Low (100 bar)",'Actual H2'!D224*Parameters!$C$28,IF(Control!$C$16="Medium (350 bar)",'Actual H2'!D224*Parameters!$C$27,IF(Control!$C$16="High (700 bar)",'Actual H2'!D224*Parameters!$C$26,0))))</f>
        <v>11.415849056603774</v>
      </c>
      <c r="E224" s="12">
        <f>IF(Control!$C$16="None",Parameters!$C$29,IF(Control!$C$16="Low (100 bar)",'Actual H2'!E224*Parameters!$C$28,IF(Control!$C$16="Medium (350 bar)",'Actual H2'!E224*Parameters!$C$27,IF(Control!$C$16="High (700 bar)",'Actual H2'!E224*Parameters!$C$26,0))))</f>
        <v>10.763773584905662</v>
      </c>
      <c r="F224" s="12">
        <f>IF(Control!$C$16="None",Parameters!$C$29,IF(Control!$C$16="Low (100 bar)",'Actual H2'!F224*Parameters!$C$28,IF(Control!$C$16="Medium (350 bar)",'Actual H2'!F224*Parameters!$C$27,IF(Control!$C$16="High (700 bar)",'Actual H2'!F224*Parameters!$C$26,0))))</f>
        <v>8.8075471698113201</v>
      </c>
      <c r="G224" s="12">
        <f>IF(Control!$C$16="None",Parameters!$C$29,IF(Control!$C$16="Low (100 bar)",'Actual H2'!G224*Parameters!$C$28,IF(Control!$C$16="Medium (350 bar)",'Actual H2'!G224*Parameters!$C$27,IF(Control!$C$16="High (700 bar)",'Actual H2'!G224*Parameters!$C$26,0))))</f>
        <v>6.6339622641509433</v>
      </c>
      <c r="H224" s="12">
        <f>IF(Control!$C$16="None",Parameters!$C$29,IF(Control!$C$16="Low (100 bar)",'Actual H2'!H224*Parameters!$C$28,IF(Control!$C$16="Medium (350 bar)",'Actual H2'!H224*Parameters!$C$27,IF(Control!$C$16="High (700 bar)",'Actual H2'!H224*Parameters!$C$26,0))))</f>
        <v>5.2030188679245271</v>
      </c>
      <c r="I224" s="12">
        <f>IF(Control!$C$16="None",Parameters!$C$29,IF(Control!$C$16="Low (100 bar)",'Actual H2'!I224*Parameters!$C$28,IF(Control!$C$16="Medium (350 bar)",'Actual H2'!I224*Parameters!$C$27,IF(Control!$C$16="High (700 bar)",'Actual H2'!I224*Parameters!$C$26,0))))</f>
        <v>3.5003773584905669</v>
      </c>
      <c r="J224" s="12">
        <f>IF(Control!$C$16="None",Parameters!$C$29,IF(Control!$C$16="Low (100 bar)",'Actual H2'!J224*Parameters!$C$28,IF(Control!$C$16="Medium (350 bar)",'Actual H2'!J224*Parameters!$C$27,IF(Control!$C$16="High (700 bar)",'Actual H2'!J224*Parameters!$C$26,0))))</f>
        <v>2.757735849056604</v>
      </c>
      <c r="K224" s="12">
        <f>IF(Control!$C$16="None",Parameters!$C$29,IF(Control!$C$16="Low (100 bar)",'Actual H2'!K224*Parameters!$C$28,IF(Control!$C$16="Medium (350 bar)",'Actual H2'!K224*Parameters!$C$27,IF(Control!$C$16="High (700 bar)",'Actual H2'!K224*Parameters!$C$26,0))))</f>
        <v>2.0150943396226415</v>
      </c>
      <c r="L224" s="12">
        <f>IF(Control!$C$16="None",Parameters!$C$29,IF(Control!$C$16="Low (100 bar)",'Actual H2'!L224*Parameters!$C$28,IF(Control!$C$16="Medium (350 bar)",'Actual H2'!L224*Parameters!$C$27,IF(Control!$C$16="High (700 bar)",'Actual H2'!L224*Parameters!$C$26,0))))</f>
        <v>1.7252830188679242</v>
      </c>
      <c r="M224" s="12">
        <f>IF(Control!$C$16="None",Parameters!$C$29,IF(Control!$C$16="Low (100 bar)",'Actual H2'!M224*Parameters!$C$28,IF(Control!$C$16="Medium (350 bar)",'Actual H2'!M224*Parameters!$C$27,IF(Control!$C$16="High (700 bar)",'Actual H2'!M224*Parameters!$C$26,0))))</f>
        <v>1.4354716981132074</v>
      </c>
      <c r="N224" s="12">
        <f>IF(Control!$C$16="None",Parameters!$C$29,IF(Control!$C$16="Low (100 bar)",'Actual H2'!N224*Parameters!$C$28,IF(Control!$C$16="Medium (350 bar)",'Actual H2'!N224*Parameters!$C$27,IF(Control!$C$16="High (700 bar)",'Actual H2'!N224*Parameters!$C$26,0))))</f>
        <v>0.85584905660377353</v>
      </c>
      <c r="O224" s="12">
        <f>IF(Control!$C$16="None",Parameters!$C$29,IF(Control!$C$16="Low (100 bar)",'Actual H2'!O224*Parameters!$C$28,IF(Control!$C$16="Medium (350 bar)",'Actual H2'!O224*Parameters!$C$27,IF(Control!$C$16="High (700 bar)",'Actual H2'!O224*Parameters!$C$26,0))))</f>
        <v>0</v>
      </c>
      <c r="P224" s="12">
        <f>IF(Control!$C$16="None",Parameters!$C$29,IF(Control!$C$16="Low (100 bar)",'Actual H2'!P224*Parameters!$C$28,IF(Control!$C$16="Medium (350 bar)",'Actual H2'!P224*Parameters!$C$27,IF(Control!$C$16="High (700 bar)",'Actual H2'!P224*Parameters!$C$26,0))))</f>
        <v>0</v>
      </c>
      <c r="Q224" s="12">
        <f>IF(Control!$C$16="None",Parameters!$C$29,IF(Control!$C$16="Low (100 bar)",'Actual H2'!Q224*Parameters!$C$28,IF(Control!$C$16="Medium (350 bar)",'Actual H2'!Q224*Parameters!$C$27,IF(Control!$C$16="High (700 bar)",'Actual H2'!Q224*Parameters!$C$26,0))))</f>
        <v>0</v>
      </c>
      <c r="R224" s="12">
        <f>IF(Control!$C$16="None",Parameters!$C$29,IF(Control!$C$16="Low (100 bar)",'Actual H2'!R224*Parameters!$C$28,IF(Control!$C$16="Medium (350 bar)",'Actual H2'!R224*Parameters!$C$27,IF(Control!$C$16="High (700 bar)",'Actual H2'!R224*Parameters!$C$26,0))))</f>
        <v>0</v>
      </c>
      <c r="S224" s="12">
        <f>IF(Control!$C$16="None",Parameters!$C$29,IF(Control!$C$16="Low (100 bar)",'Actual H2'!S224*Parameters!$C$28,IF(Control!$C$16="Medium (350 bar)",'Actual H2'!S224*Parameters!$C$27,IF(Control!$C$16="High (700 bar)",'Actual H2'!S224*Parameters!$C$26,0))))</f>
        <v>0</v>
      </c>
      <c r="T224" s="12">
        <f>IF(Control!$C$16="None",Parameters!$C$29,IF(Control!$C$16="Low (100 bar)",'Actual H2'!T224*Parameters!$C$28,IF(Control!$C$16="Medium (350 bar)",'Actual H2'!T224*Parameters!$C$27,IF(Control!$C$16="High (700 bar)",'Actual H2'!T224*Parameters!$C$26,0))))</f>
        <v>0</v>
      </c>
      <c r="U224" s="12">
        <f>IF(Control!$C$16="None",Parameters!$C$29,IF(Control!$C$16="Low (100 bar)",'Actual H2'!U224*Parameters!$C$28,IF(Control!$C$16="Medium (350 bar)",'Actual H2'!U224*Parameters!$C$27,IF(Control!$C$16="High (700 bar)",'Actual H2'!U224*Parameters!$C$26,0))))</f>
        <v>0</v>
      </c>
      <c r="V224" s="12">
        <f>IF(Control!$C$16="None",Parameters!$C$29,IF(Control!$C$16="Low (100 bar)",'Actual H2'!V224*Parameters!$C$28,IF(Control!$C$16="Medium (350 bar)",'Actual H2'!V224*Parameters!$C$27,IF(Control!$C$16="High (700 bar)",'Actual H2'!V224*Parameters!$C$26,0))))</f>
        <v>0</v>
      </c>
      <c r="W224" s="12">
        <f>IF(Control!$C$16="None",Parameters!$C$29,IF(Control!$C$16="Low (100 bar)",'Actual H2'!W224*Parameters!$C$28,IF(Control!$C$16="Medium (350 bar)",'Actual H2'!W224*Parameters!$C$27,IF(Control!$C$16="High (700 bar)",'Actual H2'!W224*Parameters!$C$26,0))))</f>
        <v>0</v>
      </c>
      <c r="X224" s="12">
        <f>IF(Control!$C$16="None",Parameters!$C$29,IF(Control!$C$16="Low (100 bar)",'Actual H2'!X224*Parameters!$C$28,IF(Control!$C$16="Medium (350 bar)",'Actual H2'!X224*Parameters!$C$27,IF(Control!$C$16="High (700 bar)",'Actual H2'!X224*Parameters!$C$26,0))))</f>
        <v>0</v>
      </c>
      <c r="Y224" s="12">
        <f>IF(Control!$C$16="None",Parameters!$C$29,IF(Control!$C$16="Low (100 bar)",'Actual H2'!Y224*Parameters!$C$28,IF(Control!$C$16="Medium (350 bar)",'Actual H2'!Y224*Parameters!$C$27,IF(Control!$C$16="High (700 bar)",'Actual H2'!Y224*Parameters!$C$26,0))))</f>
        <v>1.7252830188679242</v>
      </c>
      <c r="Z224" s="12">
        <f>IF(Control!$C$16="None",Parameters!$C$29,IF(Control!$C$16="Low (100 bar)",'Actual H2'!Z224*Parameters!$C$28,IF(Control!$C$16="Medium (350 bar)",'Actual H2'!Z224*Parameters!$C$27,IF(Control!$C$16="High (700 bar)",'Actual H2'!Z224*Parameters!$C$26,0))))</f>
        <v>3.5003773584905669</v>
      </c>
      <c r="AB224" s="7">
        <f t="shared" si="3"/>
        <v>72.407547169811323</v>
      </c>
    </row>
    <row r="225" spans="2:28" x14ac:dyDescent="0.2">
      <c r="B225" s="6">
        <v>44419</v>
      </c>
      <c r="C225" s="12">
        <f>IF(Control!$C$16="None",Parameters!$C$29,IF(Control!$C$16="Low (100 bar)",'Actual H2'!C225*Parameters!$C$28,IF(Control!$C$16="Medium (350 bar)",'Actual H2'!C225*Parameters!$C$27,IF(Control!$C$16="High (700 bar)",'Actual H2'!C225*Parameters!$C$26,0))))</f>
        <v>6.090566037735849</v>
      </c>
      <c r="D225" s="12">
        <f>IF(Control!$C$16="None",Parameters!$C$29,IF(Control!$C$16="Low (100 bar)",'Actual H2'!D225*Parameters!$C$28,IF(Control!$C$16="Medium (350 bar)",'Actual H2'!D225*Parameters!$C$27,IF(Control!$C$16="High (700 bar)",'Actual H2'!D225*Parameters!$C$26,0))))</f>
        <v>9.4596226415094335</v>
      </c>
      <c r="E225" s="12">
        <f>IF(Control!$C$16="None",Parameters!$C$29,IF(Control!$C$16="Low (100 bar)",'Actual H2'!E225*Parameters!$C$28,IF(Control!$C$16="Medium (350 bar)",'Actual H2'!E225*Parameters!$C$27,IF(Control!$C$16="High (700 bar)",'Actual H2'!E225*Parameters!$C$26,0))))</f>
        <v>14.390943396226419</v>
      </c>
      <c r="F225" s="12">
        <f>IF(Control!$C$16="None",Parameters!$C$29,IF(Control!$C$16="Low (100 bar)",'Actual H2'!F225*Parameters!$C$28,IF(Control!$C$16="Medium (350 bar)",'Actual H2'!F225*Parameters!$C$27,IF(Control!$C$16="High (700 bar)",'Actual H2'!F225*Parameters!$C$26,0))))</f>
        <v>17.769056603773585</v>
      </c>
      <c r="G225" s="12">
        <f>IF(Control!$C$16="None",Parameters!$C$29,IF(Control!$C$16="Low (100 bar)",'Actual H2'!G225*Parameters!$C$28,IF(Control!$C$16="Medium (350 bar)",'Actual H2'!G225*Parameters!$C$27,IF(Control!$C$16="High (700 bar)",'Actual H2'!G225*Parameters!$C$26,0))))</f>
        <v>21.554716981132074</v>
      </c>
      <c r="H225" s="12">
        <f>IF(Control!$C$16="None",Parameters!$C$29,IF(Control!$C$16="Low (100 bar)",'Actual H2'!H225*Parameters!$C$28,IF(Control!$C$16="Medium (350 bar)",'Actual H2'!H225*Parameters!$C$27,IF(Control!$C$16="High (700 bar)",'Actual H2'!H225*Parameters!$C$26,0))))</f>
        <v>25.168301886792456</v>
      </c>
      <c r="I225" s="12">
        <f>IF(Control!$C$16="None",Parameters!$C$29,IF(Control!$C$16="Low (100 bar)",'Actual H2'!I225*Parameters!$C$28,IF(Control!$C$16="Medium (350 bar)",'Actual H2'!I225*Parameters!$C$27,IF(Control!$C$16="High (700 bar)",'Actual H2'!I225*Parameters!$C$26,0))))</f>
        <v>25.720754716981133</v>
      </c>
      <c r="J225" s="12">
        <f>IF(Control!$C$16="None",Parameters!$C$29,IF(Control!$C$16="Low (100 bar)",'Actual H2'!J225*Parameters!$C$28,IF(Control!$C$16="Medium (350 bar)",'Actual H2'!J225*Parameters!$C$27,IF(Control!$C$16="High (700 bar)",'Actual H2'!J225*Parameters!$C$26,0))))</f>
        <v>29.334339622641508</v>
      </c>
      <c r="K225" s="12">
        <f>IF(Control!$C$16="None",Parameters!$C$29,IF(Control!$C$16="Low (100 bar)",'Actual H2'!K225*Parameters!$C$28,IF(Control!$C$16="Medium (350 bar)",'Actual H2'!K225*Parameters!$C$27,IF(Control!$C$16="High (700 bar)",'Actual H2'!K225*Parameters!$C$26,0))))</f>
        <v>32.938867924528296</v>
      </c>
      <c r="L225" s="12">
        <f>IF(Control!$C$16="None",Parameters!$C$29,IF(Control!$C$16="Low (100 bar)",'Actual H2'!L225*Parameters!$C$28,IF(Control!$C$16="Medium (350 bar)",'Actual H2'!L225*Parameters!$C$27,IF(Control!$C$16="High (700 bar)",'Actual H2'!L225*Parameters!$C$26,0))))</f>
        <v>30.357735849056599</v>
      </c>
      <c r="M225" s="12">
        <f>IF(Control!$C$16="None",Parameters!$C$29,IF(Control!$C$16="Low (100 bar)",'Actual H2'!M225*Parameters!$C$28,IF(Control!$C$16="Medium (350 bar)",'Actual H2'!M225*Parameters!$C$27,IF(Control!$C$16="High (700 bar)",'Actual H2'!M225*Parameters!$C$26,0))))</f>
        <v>30.357735849056599</v>
      </c>
      <c r="N225" s="12">
        <f>IF(Control!$C$16="None",Parameters!$C$29,IF(Control!$C$16="Low (100 bar)",'Actual H2'!N225*Parameters!$C$28,IF(Control!$C$16="Medium (350 bar)",'Actual H2'!N225*Parameters!$C$27,IF(Control!$C$16="High (700 bar)",'Actual H2'!N225*Parameters!$C$26,0))))</f>
        <v>37.901886792452828</v>
      </c>
      <c r="O225" s="12">
        <f>IF(Control!$C$16="None",Parameters!$C$29,IF(Control!$C$16="Low (100 bar)",'Actual H2'!O225*Parameters!$C$28,IF(Control!$C$16="Medium (350 bar)",'Actual H2'!O225*Parameters!$C$27,IF(Control!$C$16="High (700 bar)",'Actual H2'!O225*Parameters!$C$26,0))))</f>
        <v>45.971320754716984</v>
      </c>
      <c r="P225" s="12">
        <f>IF(Control!$C$16="None",Parameters!$C$29,IF(Control!$C$16="Low (100 bar)",'Actual H2'!P225*Parameters!$C$28,IF(Control!$C$16="Medium (350 bar)",'Actual H2'!P225*Parameters!$C$27,IF(Control!$C$16="High (700 bar)",'Actual H2'!P225*Parameters!$C$26,0))))</f>
        <v>49.612075471698105</v>
      </c>
      <c r="Q225" s="12">
        <f>IF(Control!$C$16="None",Parameters!$C$29,IF(Control!$C$16="Low (100 bar)",'Actual H2'!Q225*Parameters!$C$28,IF(Control!$C$16="Medium (350 bar)",'Actual H2'!Q225*Parameters!$C$27,IF(Control!$C$16="High (700 bar)",'Actual H2'!Q225*Parameters!$C$26,0))))</f>
        <v>45.518490566037741</v>
      </c>
      <c r="R225" s="12">
        <f>IF(Control!$C$16="None",Parameters!$C$29,IF(Control!$C$16="Low (100 bar)",'Actual H2'!R225*Parameters!$C$28,IF(Control!$C$16="Medium (350 bar)",'Actual H2'!R225*Parameters!$C$27,IF(Control!$C$16="High (700 bar)",'Actual H2'!R225*Parameters!$C$26,0))))</f>
        <v>26.916226415094343</v>
      </c>
      <c r="S225" s="12">
        <f>IF(Control!$C$16="None",Parameters!$C$29,IF(Control!$C$16="Low (100 bar)",'Actual H2'!S225*Parameters!$C$28,IF(Control!$C$16="Medium (350 bar)",'Actual H2'!S225*Parameters!$C$27,IF(Control!$C$16="High (700 bar)",'Actual H2'!S225*Parameters!$C$26,0))))</f>
        <v>12.067924528301885</v>
      </c>
      <c r="T225" s="12">
        <f>IF(Control!$C$16="None",Parameters!$C$29,IF(Control!$C$16="Low (100 bar)",'Actual H2'!T225*Parameters!$C$28,IF(Control!$C$16="Medium (350 bar)",'Actual H2'!T225*Parameters!$C$27,IF(Control!$C$16="High (700 bar)",'Actual H2'!T225*Parameters!$C$26,0))))</f>
        <v>12.067924528301885</v>
      </c>
      <c r="U225" s="12">
        <f>IF(Control!$C$16="None",Parameters!$C$29,IF(Control!$C$16="Low (100 bar)",'Actual H2'!U225*Parameters!$C$28,IF(Control!$C$16="Medium (350 bar)",'Actual H2'!U225*Parameters!$C$27,IF(Control!$C$16="High (700 bar)",'Actual H2'!U225*Parameters!$C$26,0))))</f>
        <v>25.168301886792456</v>
      </c>
      <c r="V225" s="12">
        <f>IF(Control!$C$16="None",Parameters!$C$29,IF(Control!$C$16="Low (100 bar)",'Actual H2'!V225*Parameters!$C$28,IF(Control!$C$16="Medium (350 bar)",'Actual H2'!V225*Parameters!$C$27,IF(Control!$C$16="High (700 bar)",'Actual H2'!V225*Parameters!$C$26,0))))</f>
        <v>37.901886792452828</v>
      </c>
      <c r="W225" s="12">
        <f>IF(Control!$C$16="None",Parameters!$C$29,IF(Control!$C$16="Low (100 bar)",'Actual H2'!W225*Parameters!$C$28,IF(Control!$C$16="Medium (350 bar)",'Actual H2'!W225*Parameters!$C$27,IF(Control!$C$16="High (700 bar)",'Actual H2'!W225*Parameters!$C$26,0))))</f>
        <v>39.079245283018864</v>
      </c>
      <c r="X225" s="12">
        <f>IF(Control!$C$16="None",Parameters!$C$29,IF(Control!$C$16="Low (100 bar)",'Actual H2'!X225*Parameters!$C$28,IF(Control!$C$16="Medium (350 bar)",'Actual H2'!X225*Parameters!$C$27,IF(Control!$C$16="High (700 bar)",'Actual H2'!X225*Parameters!$C$26,0))))</f>
        <v>34.116226415094346</v>
      </c>
      <c r="Y225" s="12">
        <f>IF(Control!$C$16="None",Parameters!$C$29,IF(Control!$C$16="Low (100 bar)",'Actual H2'!Y225*Parameters!$C$28,IF(Control!$C$16="Medium (350 bar)",'Actual H2'!Y225*Parameters!$C$27,IF(Control!$C$16="High (700 bar)",'Actual H2'!Y225*Parameters!$C$26,0))))</f>
        <v>30.357735849056599</v>
      </c>
      <c r="Z225" s="12">
        <f>IF(Control!$C$16="None",Parameters!$C$29,IF(Control!$C$16="Low (100 bar)",'Actual H2'!Z225*Parameters!$C$28,IF(Control!$C$16="Medium (350 bar)",'Actual H2'!Z225*Parameters!$C$27,IF(Control!$C$16="High (700 bar)",'Actual H2'!Z225*Parameters!$C$26,0))))</f>
        <v>25.168301886792456</v>
      </c>
      <c r="AB225" s="7">
        <f t="shared" si="3"/>
        <v>664.99018867924531</v>
      </c>
    </row>
    <row r="226" spans="2:28" x14ac:dyDescent="0.2">
      <c r="B226" s="6">
        <v>44420</v>
      </c>
      <c r="C226" s="12">
        <f>IF(Control!$C$16="None",Parameters!$C$29,IF(Control!$C$16="Low (100 bar)",'Actual H2'!C226*Parameters!$C$28,IF(Control!$C$16="Medium (350 bar)",'Actual H2'!C226*Parameters!$C$27,IF(Control!$C$16="High (700 bar)",'Actual H2'!C226*Parameters!$C$26,0))))</f>
        <v>19.598490566037732</v>
      </c>
      <c r="D226" s="12">
        <f>IF(Control!$C$16="None",Parameters!$C$29,IF(Control!$C$16="Low (100 bar)",'Actual H2'!D226*Parameters!$C$28,IF(Control!$C$16="Medium (350 bar)",'Actual H2'!D226*Parameters!$C$27,IF(Control!$C$16="High (700 bar)",'Actual H2'!D226*Parameters!$C$26,0))))</f>
        <v>15.939622641509436</v>
      </c>
      <c r="E226" s="12">
        <f>IF(Control!$C$16="None",Parameters!$C$29,IF(Control!$C$16="Low (100 bar)",'Actual H2'!E226*Parameters!$C$28,IF(Control!$C$16="Medium (350 bar)",'Actual H2'!E226*Parameters!$C$27,IF(Control!$C$16="High (700 bar)",'Actual H2'!E226*Parameters!$C$26,0))))</f>
        <v>11.415849056603774</v>
      </c>
      <c r="F226" s="12">
        <f>IF(Control!$C$16="None",Parameters!$C$29,IF(Control!$C$16="Low (100 bar)",'Actual H2'!F226*Parameters!$C$28,IF(Control!$C$16="Medium (350 bar)",'Actual H2'!F226*Parameters!$C$27,IF(Control!$C$16="High (700 bar)",'Actual H2'!F226*Parameters!$C$26,0))))</f>
        <v>5.6467924528301889</v>
      </c>
      <c r="G226" s="12">
        <f>IF(Control!$C$16="None",Parameters!$C$29,IF(Control!$C$16="Low (100 bar)",'Actual H2'!G226*Parameters!$C$28,IF(Control!$C$16="Medium (350 bar)",'Actual H2'!G226*Parameters!$C$27,IF(Control!$C$16="High (700 bar)",'Actual H2'!G226*Parameters!$C$26,0))))</f>
        <v>1.4354716981132074</v>
      </c>
      <c r="H226" s="12">
        <f>IF(Control!$C$16="None",Parameters!$C$29,IF(Control!$C$16="Low (100 bar)",'Actual H2'!H226*Parameters!$C$28,IF(Control!$C$16="Medium (350 bar)",'Actual H2'!H226*Parameters!$C$27,IF(Control!$C$16="High (700 bar)",'Actual H2'!H226*Parameters!$C$26,0))))</f>
        <v>0</v>
      </c>
      <c r="I226" s="12">
        <f>IF(Control!$C$16="None",Parameters!$C$29,IF(Control!$C$16="Low (100 bar)",'Actual H2'!I226*Parameters!$C$28,IF(Control!$C$16="Medium (350 bar)",'Actual H2'!I226*Parameters!$C$27,IF(Control!$C$16="High (700 bar)",'Actual H2'!I226*Parameters!$C$26,0))))</f>
        <v>0</v>
      </c>
      <c r="J226" s="12">
        <f>IF(Control!$C$16="None",Parameters!$C$29,IF(Control!$C$16="Low (100 bar)",'Actual H2'!J226*Parameters!$C$28,IF(Control!$C$16="Medium (350 bar)",'Actual H2'!J226*Parameters!$C$27,IF(Control!$C$16="High (700 bar)",'Actual H2'!J226*Parameters!$C$26,0))))</f>
        <v>0</v>
      </c>
      <c r="K226" s="12">
        <f>IF(Control!$C$16="None",Parameters!$C$29,IF(Control!$C$16="Low (100 bar)",'Actual H2'!K226*Parameters!$C$28,IF(Control!$C$16="Medium (350 bar)",'Actual H2'!K226*Parameters!$C$27,IF(Control!$C$16="High (700 bar)",'Actual H2'!K226*Parameters!$C$26,0))))</f>
        <v>4.3154716981132077</v>
      </c>
      <c r="L226" s="12">
        <f>IF(Control!$C$16="None",Parameters!$C$29,IF(Control!$C$16="Low (100 bar)",'Actual H2'!L226*Parameters!$C$28,IF(Control!$C$16="Medium (350 bar)",'Actual H2'!L226*Parameters!$C$27,IF(Control!$C$16="High (700 bar)",'Actual H2'!L226*Parameters!$C$26,0))))</f>
        <v>14.390943396226419</v>
      </c>
      <c r="M226" s="12">
        <f>IF(Control!$C$16="None",Parameters!$C$29,IF(Control!$C$16="Low (100 bar)",'Actual H2'!M226*Parameters!$C$28,IF(Control!$C$16="Medium (350 bar)",'Actual H2'!M226*Parameters!$C$27,IF(Control!$C$16="High (700 bar)",'Actual H2'!M226*Parameters!$C$26,0))))</f>
        <v>25.720754716981133</v>
      </c>
      <c r="N226" s="12">
        <f>IF(Control!$C$16="None",Parameters!$C$29,IF(Control!$C$16="Low (100 bar)",'Actual H2'!N226*Parameters!$C$28,IF(Control!$C$16="Medium (350 bar)",'Actual H2'!N226*Parameters!$C$27,IF(Control!$C$16="High (700 bar)",'Actual H2'!N226*Parameters!$C$26,0))))</f>
        <v>34.116226415094346</v>
      </c>
      <c r="O226" s="12">
        <f>IF(Control!$C$16="None",Parameters!$C$29,IF(Control!$C$16="Low (100 bar)",'Actual H2'!O226*Parameters!$C$28,IF(Control!$C$16="Medium (350 bar)",'Actual H2'!O226*Parameters!$C$27,IF(Control!$C$16="High (700 bar)",'Actual H2'!O226*Parameters!$C$26,0))))</f>
        <v>39.079245283018864</v>
      </c>
      <c r="P226" s="12">
        <f>IF(Control!$C$16="None",Parameters!$C$29,IF(Control!$C$16="Low (100 bar)",'Actual H2'!P226*Parameters!$C$28,IF(Control!$C$16="Medium (350 bar)",'Actual H2'!P226*Parameters!$C$27,IF(Control!$C$16="High (700 bar)",'Actual H2'!P226*Parameters!$C$26,0))))</f>
        <v>44.812075471698115</v>
      </c>
      <c r="Q226" s="12">
        <f>IF(Control!$C$16="None",Parameters!$C$29,IF(Control!$C$16="Low (100 bar)",'Actual H2'!Q226*Parameters!$C$28,IF(Control!$C$16="Medium (350 bar)",'Actual H2'!Q226*Parameters!$C$27,IF(Control!$C$16="High (700 bar)",'Actual H2'!Q226*Parameters!$C$26,0))))</f>
        <v>49.612075471698105</v>
      </c>
      <c r="R226" s="12">
        <f>IF(Control!$C$16="None",Parameters!$C$29,IF(Control!$C$16="Low (100 bar)",'Actual H2'!R226*Parameters!$C$28,IF(Control!$C$16="Medium (350 bar)",'Actual H2'!R226*Parameters!$C$27,IF(Control!$C$16="High (700 bar)",'Actual H2'!R226*Parameters!$C$26,0))))</f>
        <v>50.508679245283012</v>
      </c>
      <c r="S226" s="12">
        <f>IF(Control!$C$16="None",Parameters!$C$29,IF(Control!$C$16="Low (100 bar)",'Actual H2'!S226*Parameters!$C$28,IF(Control!$C$16="Medium (350 bar)",'Actual H2'!S226*Parameters!$C$27,IF(Control!$C$16="High (700 bar)",'Actual H2'!S226*Parameters!$C$26,0))))</f>
        <v>50.064905660377356</v>
      </c>
      <c r="T226" s="12">
        <f>IF(Control!$C$16="None",Parameters!$C$29,IF(Control!$C$16="Low (100 bar)",'Actual H2'!T226*Parameters!$C$28,IF(Control!$C$16="Medium (350 bar)",'Actual H2'!T226*Parameters!$C$27,IF(Control!$C$16="High (700 bar)",'Actual H2'!T226*Parameters!$C$26,0))))</f>
        <v>49.612075471698105</v>
      </c>
      <c r="U226" s="12">
        <f>IF(Control!$C$16="None",Parameters!$C$29,IF(Control!$C$16="Low (100 bar)",'Actual H2'!U226*Parameters!$C$28,IF(Control!$C$16="Medium (350 bar)",'Actual H2'!U226*Parameters!$C$27,IF(Control!$C$16="High (700 bar)",'Actual H2'!U226*Parameters!$C$26,0))))</f>
        <v>49.612075471698105</v>
      </c>
      <c r="V226" s="12">
        <f>IF(Control!$C$16="None",Parameters!$C$29,IF(Control!$C$16="Low (100 bar)",'Actual H2'!V226*Parameters!$C$28,IF(Control!$C$16="Medium (350 bar)",'Actual H2'!V226*Parameters!$C$27,IF(Control!$C$16="High (700 bar)",'Actual H2'!V226*Parameters!$C$26,0))))</f>
        <v>45.518490566037741</v>
      </c>
      <c r="W226" s="12">
        <f>IF(Control!$C$16="None",Parameters!$C$29,IF(Control!$C$16="Low (100 bar)",'Actual H2'!W226*Parameters!$C$28,IF(Control!$C$16="Medium (350 bar)",'Actual H2'!W226*Parameters!$C$27,IF(Control!$C$16="High (700 bar)",'Actual H2'!W226*Parameters!$C$26,0))))</f>
        <v>41.261886792452835</v>
      </c>
      <c r="X226" s="12">
        <f>IF(Control!$C$16="None",Parameters!$C$29,IF(Control!$C$16="Low (100 bar)",'Actual H2'!X226*Parameters!$C$28,IF(Control!$C$16="Medium (350 bar)",'Actual H2'!X226*Parameters!$C$27,IF(Control!$C$16="High (700 bar)",'Actual H2'!X226*Parameters!$C$26,0))))</f>
        <v>40.809056603773584</v>
      </c>
      <c r="Y226" s="12">
        <f>IF(Control!$C$16="None",Parameters!$C$29,IF(Control!$C$16="Low (100 bar)",'Actual H2'!Y226*Parameters!$C$28,IF(Control!$C$16="Medium (350 bar)",'Actual H2'!Y226*Parameters!$C$27,IF(Control!$C$16="High (700 bar)",'Actual H2'!Y226*Parameters!$C$26,0))))</f>
        <v>34.116226415094346</v>
      </c>
      <c r="Z226" s="12">
        <f>IF(Control!$C$16="None",Parameters!$C$29,IF(Control!$C$16="Low (100 bar)",'Actual H2'!Z226*Parameters!$C$28,IF(Control!$C$16="Medium (350 bar)",'Actual H2'!Z226*Parameters!$C$27,IF(Control!$C$16="High (700 bar)",'Actual H2'!Z226*Parameters!$C$26,0))))</f>
        <v>25.168301886792456</v>
      </c>
      <c r="AB226" s="7">
        <f t="shared" si="3"/>
        <v>652.75471698113222</v>
      </c>
    </row>
    <row r="227" spans="2:28" x14ac:dyDescent="0.2">
      <c r="B227" s="6">
        <v>44421</v>
      </c>
      <c r="C227" s="12">
        <f>IF(Control!$C$16="None",Parameters!$C$29,IF(Control!$C$16="Low (100 bar)",'Actual H2'!C227*Parameters!$C$28,IF(Control!$C$16="Medium (350 bar)",'Actual H2'!C227*Parameters!$C$27,IF(Control!$C$16="High (700 bar)",'Actual H2'!C227*Parameters!$C$26,0))))</f>
        <v>21.554716981132074</v>
      </c>
      <c r="D227" s="12">
        <f>IF(Control!$C$16="None",Parameters!$C$29,IF(Control!$C$16="Low (100 bar)",'Actual H2'!D227*Parameters!$C$28,IF(Control!$C$16="Medium (350 bar)",'Actual H2'!D227*Parameters!$C$27,IF(Control!$C$16="High (700 bar)",'Actual H2'!D227*Parameters!$C$26,0))))</f>
        <v>25.720754716981133</v>
      </c>
      <c r="E227" s="12">
        <f>IF(Control!$C$16="None",Parameters!$C$29,IF(Control!$C$16="Low (100 bar)",'Actual H2'!E227*Parameters!$C$28,IF(Control!$C$16="Medium (350 bar)",'Actual H2'!E227*Parameters!$C$27,IF(Control!$C$16="High (700 bar)",'Actual H2'!E227*Parameters!$C$26,0))))</f>
        <v>29.334339622641508</v>
      </c>
      <c r="F227" s="12">
        <f>IF(Control!$C$16="None",Parameters!$C$29,IF(Control!$C$16="Low (100 bar)",'Actual H2'!F227*Parameters!$C$28,IF(Control!$C$16="Medium (350 bar)",'Actual H2'!F227*Parameters!$C$27,IF(Control!$C$16="High (700 bar)",'Actual H2'!F227*Parameters!$C$26,0))))</f>
        <v>32.938867924528296</v>
      </c>
      <c r="G227" s="12">
        <f>IF(Control!$C$16="None",Parameters!$C$29,IF(Control!$C$16="Low (100 bar)",'Actual H2'!G227*Parameters!$C$28,IF(Control!$C$16="Medium (350 bar)",'Actual H2'!G227*Parameters!$C$27,IF(Control!$C$16="High (700 bar)",'Actual H2'!G227*Parameters!$C$26,0))))</f>
        <v>35.846037735849059</v>
      </c>
      <c r="H227" s="12">
        <f>IF(Control!$C$16="None",Parameters!$C$29,IF(Control!$C$16="Low (100 bar)",'Actual H2'!H227*Parameters!$C$28,IF(Control!$C$16="Medium (350 bar)",'Actual H2'!H227*Parameters!$C$27,IF(Control!$C$16="High (700 bar)",'Actual H2'!H227*Parameters!$C$26,0))))</f>
        <v>41.261886792452835</v>
      </c>
      <c r="I227" s="12">
        <f>IF(Control!$C$16="None",Parameters!$C$29,IF(Control!$C$16="Low (100 bar)",'Actual H2'!I227*Parameters!$C$28,IF(Control!$C$16="Medium (350 bar)",'Actual H2'!I227*Parameters!$C$27,IF(Control!$C$16="High (700 bar)",'Actual H2'!I227*Parameters!$C$26,0))))</f>
        <v>45.518490566037741</v>
      </c>
      <c r="J227" s="12">
        <f>IF(Control!$C$16="None",Parameters!$C$29,IF(Control!$C$16="Low (100 bar)",'Actual H2'!J227*Parameters!$C$28,IF(Control!$C$16="Medium (350 bar)",'Actual H2'!J227*Parameters!$C$27,IF(Control!$C$16="High (700 bar)",'Actual H2'!J227*Parameters!$C$26,0))))</f>
        <v>45.971320754716984</v>
      </c>
      <c r="K227" s="12">
        <f>IF(Control!$C$16="None",Parameters!$C$29,IF(Control!$C$16="Low (100 bar)",'Actual H2'!K227*Parameters!$C$28,IF(Control!$C$16="Medium (350 bar)",'Actual H2'!K227*Parameters!$C$27,IF(Control!$C$16="High (700 bar)",'Actual H2'!K227*Parameters!$C$26,0))))</f>
        <v>46.247547169811327</v>
      </c>
      <c r="L227" s="12">
        <f>IF(Control!$C$16="None",Parameters!$C$29,IF(Control!$C$16="Low (100 bar)",'Actual H2'!L227*Parameters!$C$28,IF(Control!$C$16="Medium (350 bar)",'Actual H2'!L227*Parameters!$C$27,IF(Control!$C$16="High (700 bar)",'Actual H2'!L227*Parameters!$C$26,0))))</f>
        <v>52.890566037735852</v>
      </c>
      <c r="M227" s="12">
        <f>IF(Control!$C$16="None",Parameters!$C$29,IF(Control!$C$16="Low (100 bar)",'Actual H2'!M227*Parameters!$C$28,IF(Control!$C$16="Medium (350 bar)",'Actual H2'!M227*Parameters!$C$27,IF(Control!$C$16="High (700 bar)",'Actual H2'!M227*Parameters!$C$26,0))))</f>
        <v>55.218113207547177</v>
      </c>
      <c r="N227" s="12">
        <f>IF(Control!$C$16="None",Parameters!$C$29,IF(Control!$C$16="Low (100 bar)",'Actual H2'!N227*Parameters!$C$28,IF(Control!$C$16="Medium (350 bar)",'Actual H2'!N227*Parameters!$C$27,IF(Control!$C$16="High (700 bar)",'Actual H2'!N227*Parameters!$C$26,0))))</f>
        <v>56.250566037735851</v>
      </c>
      <c r="O227" s="12">
        <f>IF(Control!$C$16="None",Parameters!$C$29,IF(Control!$C$16="Low (100 bar)",'Actual H2'!O227*Parameters!$C$28,IF(Control!$C$16="Medium (350 bar)",'Actual H2'!O227*Parameters!$C$27,IF(Control!$C$16="High (700 bar)",'Actual H2'!O227*Parameters!$C$26,0))))</f>
        <v>55.218113207547177</v>
      </c>
      <c r="P227" s="12">
        <f>IF(Control!$C$16="None",Parameters!$C$29,IF(Control!$C$16="Low (100 bar)",'Actual H2'!P227*Parameters!$C$28,IF(Control!$C$16="Medium (350 bar)",'Actual H2'!P227*Parameters!$C$27,IF(Control!$C$16="High (700 bar)",'Actual H2'!P227*Parameters!$C$26,0))))</f>
        <v>52.890566037735852</v>
      </c>
      <c r="Q227" s="12">
        <f>IF(Control!$C$16="None",Parameters!$C$29,IF(Control!$C$16="Low (100 bar)",'Actual H2'!Q227*Parameters!$C$28,IF(Control!$C$16="Medium (350 bar)",'Actual H2'!Q227*Parameters!$C$27,IF(Control!$C$16="High (700 bar)",'Actual H2'!Q227*Parameters!$C$26,0))))</f>
        <v>49.612075471698105</v>
      </c>
      <c r="R227" s="12">
        <f>IF(Control!$C$16="None",Parameters!$C$29,IF(Control!$C$16="Low (100 bar)",'Actual H2'!R227*Parameters!$C$28,IF(Control!$C$16="Medium (350 bar)",'Actual H2'!R227*Parameters!$C$27,IF(Control!$C$16="High (700 bar)",'Actual H2'!R227*Parameters!$C$26,0))))</f>
        <v>49.612075471698105</v>
      </c>
      <c r="S227" s="12">
        <f>IF(Control!$C$16="None",Parameters!$C$29,IF(Control!$C$16="Low (100 bar)",'Actual H2'!S227*Parameters!$C$28,IF(Control!$C$16="Medium (350 bar)",'Actual H2'!S227*Parameters!$C$27,IF(Control!$C$16="High (700 bar)",'Actual H2'!S227*Parameters!$C$26,0))))</f>
        <v>50.064905660377356</v>
      </c>
      <c r="T227" s="12">
        <f>IF(Control!$C$16="None",Parameters!$C$29,IF(Control!$C$16="Low (100 bar)",'Actual H2'!T227*Parameters!$C$28,IF(Control!$C$16="Medium (350 bar)",'Actual H2'!T227*Parameters!$C$27,IF(Control!$C$16="High (700 bar)",'Actual H2'!T227*Parameters!$C$26,0))))</f>
        <v>49.612075471698105</v>
      </c>
      <c r="U227" s="12">
        <f>IF(Control!$C$16="None",Parameters!$C$29,IF(Control!$C$16="Low (100 bar)",'Actual H2'!U227*Parameters!$C$28,IF(Control!$C$16="Medium (350 bar)",'Actual H2'!U227*Parameters!$C$27,IF(Control!$C$16="High (700 bar)",'Actual H2'!U227*Parameters!$C$26,0))))</f>
        <v>49.612075471698105</v>
      </c>
      <c r="V227" s="12">
        <f>IF(Control!$C$16="None",Parameters!$C$29,IF(Control!$C$16="Low (100 bar)",'Actual H2'!V227*Parameters!$C$28,IF(Control!$C$16="Medium (350 bar)",'Actual H2'!V227*Parameters!$C$27,IF(Control!$C$16="High (700 bar)",'Actual H2'!V227*Parameters!$C$26,0))))</f>
        <v>52.437735849056594</v>
      </c>
      <c r="W227" s="12">
        <f>IF(Control!$C$16="None",Parameters!$C$29,IF(Control!$C$16="Low (100 bar)",'Actual H2'!W227*Parameters!$C$28,IF(Control!$C$16="Medium (350 bar)",'Actual H2'!W227*Parameters!$C$27,IF(Control!$C$16="High (700 bar)",'Actual H2'!W227*Parameters!$C$26,0))))</f>
        <v>53.166792452830187</v>
      </c>
      <c r="X227" s="12">
        <f>IF(Control!$C$16="None",Parameters!$C$29,IF(Control!$C$16="Low (100 bar)",'Actual H2'!X227*Parameters!$C$28,IF(Control!$C$16="Medium (350 bar)",'Actual H2'!X227*Parameters!$C$27,IF(Control!$C$16="High (700 bar)",'Actual H2'!X227*Parameters!$C$26,0))))</f>
        <v>55.20905660377359</v>
      </c>
      <c r="Y227" s="12">
        <f>IF(Control!$C$16="None",Parameters!$C$29,IF(Control!$C$16="Low (100 bar)",'Actual H2'!Y227*Parameters!$C$28,IF(Control!$C$16="Medium (350 bar)",'Actual H2'!Y227*Parameters!$C$27,IF(Control!$C$16="High (700 bar)",'Actual H2'!Y227*Parameters!$C$26,0))))</f>
        <v>56.083018867924523</v>
      </c>
      <c r="Z227" s="12">
        <f>IF(Control!$C$16="None",Parameters!$C$29,IF(Control!$C$16="Low (100 bar)",'Actual H2'!Z227*Parameters!$C$28,IF(Control!$C$16="Medium (350 bar)",'Actual H2'!Z227*Parameters!$C$27,IF(Control!$C$16="High (700 bar)",'Actual H2'!Z227*Parameters!$C$26,0))))</f>
        <v>55.20905660377359</v>
      </c>
      <c r="AB227" s="7">
        <f t="shared" si="3"/>
        <v>1117.480754716981</v>
      </c>
    </row>
    <row r="228" spans="2:28" x14ac:dyDescent="0.2">
      <c r="B228" s="6">
        <v>44422</v>
      </c>
      <c r="C228" s="12">
        <f>IF(Control!$C$16="None",Parameters!$C$29,IF(Control!$C$16="Low (100 bar)",'Actual H2'!C228*Parameters!$C$28,IF(Control!$C$16="Medium (350 bar)",'Actual H2'!C228*Parameters!$C$27,IF(Control!$C$16="High (700 bar)",'Actual H2'!C228*Parameters!$C$26,0))))</f>
        <v>54.978113207547167</v>
      </c>
      <c r="D228" s="12">
        <f>IF(Control!$C$16="None",Parameters!$C$29,IF(Control!$C$16="Low (100 bar)",'Actual H2'!D228*Parameters!$C$28,IF(Control!$C$16="Medium (350 bar)",'Actual H2'!D228*Parameters!$C$27,IF(Control!$C$16="High (700 bar)",'Actual H2'!D228*Parameters!$C$26,0))))</f>
        <v>53.334339622641515</v>
      </c>
      <c r="E228" s="12">
        <f>IF(Control!$C$16="None",Parameters!$C$29,IF(Control!$C$16="Low (100 bar)",'Actual H2'!E228*Parameters!$C$28,IF(Control!$C$16="Medium (350 bar)",'Actual H2'!E228*Parameters!$C$27,IF(Control!$C$16="High (700 bar)",'Actual H2'!E228*Parameters!$C$26,0))))</f>
        <v>52.890566037735852</v>
      </c>
      <c r="F228" s="12">
        <f>IF(Control!$C$16="None",Parameters!$C$29,IF(Control!$C$16="Low (100 bar)",'Actual H2'!F228*Parameters!$C$28,IF(Control!$C$16="Medium (350 bar)",'Actual H2'!F228*Parameters!$C$27,IF(Control!$C$16="High (700 bar)",'Actual H2'!F228*Parameters!$C$26,0))))</f>
        <v>50.508679245283012</v>
      </c>
      <c r="G228" s="12">
        <f>IF(Control!$C$16="None",Parameters!$C$29,IF(Control!$C$16="Low (100 bar)",'Actual H2'!G228*Parameters!$C$28,IF(Control!$C$16="Medium (350 bar)",'Actual H2'!G228*Parameters!$C$27,IF(Control!$C$16="High (700 bar)",'Actual H2'!G228*Parameters!$C$26,0))))</f>
        <v>49.612075471698105</v>
      </c>
      <c r="H228" s="12">
        <f>IF(Control!$C$16="None",Parameters!$C$29,IF(Control!$C$16="Low (100 bar)",'Actual H2'!H228*Parameters!$C$28,IF(Control!$C$16="Medium (350 bar)",'Actual H2'!H228*Parameters!$C$27,IF(Control!$C$16="High (700 bar)",'Actual H2'!H228*Parameters!$C$26,0))))</f>
        <v>46.247547169811327</v>
      </c>
      <c r="I228" s="12">
        <f>IF(Control!$C$16="None",Parameters!$C$29,IF(Control!$C$16="Low (100 bar)",'Actual H2'!I228*Parameters!$C$28,IF(Control!$C$16="Medium (350 bar)",'Actual H2'!I228*Parameters!$C$27,IF(Control!$C$16="High (700 bar)",'Actual H2'!I228*Parameters!$C$26,0))))</f>
        <v>44.812075471698115</v>
      </c>
      <c r="J228" s="12">
        <f>IF(Control!$C$16="None",Parameters!$C$29,IF(Control!$C$16="Low (100 bar)",'Actual H2'!J228*Parameters!$C$28,IF(Control!$C$16="Medium (350 bar)",'Actual H2'!J228*Parameters!$C$27,IF(Control!$C$16="High (700 bar)",'Actual H2'!J228*Parameters!$C$26,0))))</f>
        <v>44.812075471698115</v>
      </c>
      <c r="K228" s="12">
        <f>IF(Control!$C$16="None",Parameters!$C$29,IF(Control!$C$16="Low (100 bar)",'Actual H2'!K228*Parameters!$C$28,IF(Control!$C$16="Medium (350 bar)",'Actual H2'!K228*Parameters!$C$27,IF(Control!$C$16="High (700 bar)",'Actual H2'!K228*Parameters!$C$26,0))))</f>
        <v>41.261886792452835</v>
      </c>
      <c r="L228" s="12">
        <f>IF(Control!$C$16="None",Parameters!$C$29,IF(Control!$C$16="Low (100 bar)",'Actual H2'!L228*Parameters!$C$28,IF(Control!$C$16="Medium (350 bar)",'Actual H2'!L228*Parameters!$C$27,IF(Control!$C$16="High (700 bar)",'Actual H2'!L228*Parameters!$C$26,0))))</f>
        <v>35.846037735849059</v>
      </c>
      <c r="M228" s="12">
        <f>IF(Control!$C$16="None",Parameters!$C$29,IF(Control!$C$16="Low (100 bar)",'Actual H2'!M228*Parameters!$C$28,IF(Control!$C$16="Medium (350 bar)",'Actual H2'!M228*Parameters!$C$27,IF(Control!$C$16="High (700 bar)",'Actual H2'!M228*Parameters!$C$26,0))))</f>
        <v>31.698113207547166</v>
      </c>
      <c r="N228" s="12">
        <f>IF(Control!$C$16="None",Parameters!$C$29,IF(Control!$C$16="Low (100 bar)",'Actual H2'!N228*Parameters!$C$28,IF(Control!$C$16="Medium (350 bar)",'Actual H2'!N228*Parameters!$C$27,IF(Control!$C$16="High (700 bar)",'Actual H2'!N228*Parameters!$C$26,0))))</f>
        <v>25.720754716981133</v>
      </c>
      <c r="O228" s="12">
        <f>IF(Control!$C$16="None",Parameters!$C$29,IF(Control!$C$16="Low (100 bar)",'Actual H2'!O228*Parameters!$C$28,IF(Control!$C$16="Medium (350 bar)",'Actual H2'!O228*Parameters!$C$27,IF(Control!$C$16="High (700 bar)",'Actual H2'!O228*Parameters!$C$26,0))))</f>
        <v>22.75018867924528</v>
      </c>
      <c r="P228" s="12">
        <f>IF(Control!$C$16="None",Parameters!$C$29,IF(Control!$C$16="Low (100 bar)",'Actual H2'!P228*Parameters!$C$28,IF(Control!$C$16="Medium (350 bar)",'Actual H2'!P228*Parameters!$C$27,IF(Control!$C$16="High (700 bar)",'Actual H2'!P228*Parameters!$C$26,0))))</f>
        <v>20.513207547169809</v>
      </c>
      <c r="Q228" s="12">
        <f>IF(Control!$C$16="None",Parameters!$C$29,IF(Control!$C$16="Low (100 bar)",'Actual H2'!Q228*Parameters!$C$28,IF(Control!$C$16="Medium (350 bar)",'Actual H2'!Q228*Parameters!$C$27,IF(Control!$C$16="High (700 bar)",'Actual H2'!Q228*Parameters!$C$26,0))))</f>
        <v>20.513207547169809</v>
      </c>
      <c r="R228" s="12">
        <f>IF(Control!$C$16="None",Parameters!$C$29,IF(Control!$C$16="Low (100 bar)",'Actual H2'!R228*Parameters!$C$28,IF(Control!$C$16="Medium (350 bar)",'Actual H2'!R228*Parameters!$C$27,IF(Control!$C$16="High (700 bar)",'Actual H2'!R228*Parameters!$C$26,0))))</f>
        <v>22.75018867924528</v>
      </c>
      <c r="S228" s="12">
        <f>IF(Control!$C$16="None",Parameters!$C$29,IF(Control!$C$16="Low (100 bar)",'Actual H2'!S228*Parameters!$C$28,IF(Control!$C$16="Medium (350 bar)",'Actual H2'!S228*Parameters!$C$27,IF(Control!$C$16="High (700 bar)",'Actual H2'!S228*Parameters!$C$26,0))))</f>
        <v>21.554716981132074</v>
      </c>
      <c r="T228" s="12">
        <f>IF(Control!$C$16="None",Parameters!$C$29,IF(Control!$C$16="Low (100 bar)",'Actual H2'!T228*Parameters!$C$28,IF(Control!$C$16="Medium (350 bar)",'Actual H2'!T228*Parameters!$C$27,IF(Control!$C$16="High (700 bar)",'Actual H2'!T228*Parameters!$C$26,0))))</f>
        <v>17.769056603773585</v>
      </c>
      <c r="U228" s="12">
        <f>IF(Control!$C$16="None",Parameters!$C$29,IF(Control!$C$16="Low (100 bar)",'Actual H2'!U228*Parameters!$C$28,IF(Control!$C$16="Medium (350 bar)",'Actual H2'!U228*Parameters!$C$27,IF(Control!$C$16="High (700 bar)",'Actual H2'!U228*Parameters!$C$26,0))))</f>
        <v>12.842264150943397</v>
      </c>
      <c r="V228" s="12">
        <f>IF(Control!$C$16="None",Parameters!$C$29,IF(Control!$C$16="Low (100 bar)",'Actual H2'!V228*Parameters!$C$28,IF(Control!$C$16="Medium (350 bar)",'Actual H2'!V228*Parameters!$C$27,IF(Control!$C$16="High (700 bar)",'Actual H2'!V228*Parameters!$C$26,0))))</f>
        <v>10.111698113207549</v>
      </c>
      <c r="W228" s="12">
        <f>IF(Control!$C$16="None",Parameters!$C$29,IF(Control!$C$16="Low (100 bar)",'Actual H2'!W228*Parameters!$C$28,IF(Control!$C$16="Medium (350 bar)",'Actual H2'!W228*Parameters!$C$27,IF(Control!$C$16="High (700 bar)",'Actual H2'!W228*Parameters!$C$26,0))))</f>
        <v>9.4596226415094335</v>
      </c>
      <c r="X228" s="12">
        <f>IF(Control!$C$16="None",Parameters!$C$29,IF(Control!$C$16="Low (100 bar)",'Actual H2'!X228*Parameters!$C$28,IF(Control!$C$16="Medium (350 bar)",'Actual H2'!X228*Parameters!$C$27,IF(Control!$C$16="High (700 bar)",'Actual H2'!X228*Parameters!$C$26,0))))</f>
        <v>10.763773584905662</v>
      </c>
      <c r="Y228" s="12">
        <f>IF(Control!$C$16="None",Parameters!$C$29,IF(Control!$C$16="Low (100 bar)",'Actual H2'!Y228*Parameters!$C$28,IF(Control!$C$16="Medium (350 bar)",'Actual H2'!Y228*Parameters!$C$27,IF(Control!$C$16="High (700 bar)",'Actual H2'!Y228*Parameters!$C$26,0))))</f>
        <v>12.067924528301885</v>
      </c>
      <c r="Z228" s="12">
        <f>IF(Control!$C$16="None",Parameters!$C$29,IF(Control!$C$16="Low (100 bar)",'Actual H2'!Z228*Parameters!$C$28,IF(Control!$C$16="Medium (350 bar)",'Actual H2'!Z228*Parameters!$C$27,IF(Control!$C$16="High (700 bar)",'Actual H2'!Z228*Parameters!$C$26,0))))</f>
        <v>13.616603773584908</v>
      </c>
      <c r="AB228" s="7">
        <f t="shared" si="3"/>
        <v>726.43471698113217</v>
      </c>
    </row>
    <row r="229" spans="2:28" x14ac:dyDescent="0.2">
      <c r="B229" s="6">
        <v>44423</v>
      </c>
      <c r="C229" s="12">
        <f>IF(Control!$C$16="None",Parameters!$C$29,IF(Control!$C$16="Low (100 bar)",'Actual H2'!C229*Parameters!$C$28,IF(Control!$C$16="Medium (350 bar)",'Actual H2'!C229*Parameters!$C$27,IF(Control!$C$16="High (700 bar)",'Actual H2'!C229*Parameters!$C$26,0))))</f>
        <v>16.854339622641511</v>
      </c>
      <c r="D229" s="12">
        <f>IF(Control!$C$16="None",Parameters!$C$29,IF(Control!$C$16="Low (100 bar)",'Actual H2'!D229*Parameters!$C$28,IF(Control!$C$16="Medium (350 bar)",'Actual H2'!D229*Parameters!$C$27,IF(Control!$C$16="High (700 bar)",'Actual H2'!D229*Parameters!$C$26,0))))</f>
        <v>19.598490566037732</v>
      </c>
      <c r="E229" s="12">
        <f>IF(Control!$C$16="None",Parameters!$C$29,IF(Control!$C$16="Low (100 bar)",'Actual H2'!E229*Parameters!$C$28,IF(Control!$C$16="Medium (350 bar)",'Actual H2'!E229*Parameters!$C$27,IF(Control!$C$16="High (700 bar)",'Actual H2'!E229*Parameters!$C$26,0))))</f>
        <v>22.75018867924528</v>
      </c>
      <c r="F229" s="12">
        <f>IF(Control!$C$16="None",Parameters!$C$29,IF(Control!$C$16="Low (100 bar)",'Actual H2'!F229*Parameters!$C$28,IF(Control!$C$16="Medium (350 bar)",'Actual H2'!F229*Parameters!$C$27,IF(Control!$C$16="High (700 bar)",'Actual H2'!F229*Parameters!$C$26,0))))</f>
        <v>25.168301886792456</v>
      </c>
      <c r="G229" s="12">
        <f>IF(Control!$C$16="None",Parameters!$C$29,IF(Control!$C$16="Low (100 bar)",'Actual H2'!G229*Parameters!$C$28,IF(Control!$C$16="Medium (350 bar)",'Actual H2'!G229*Parameters!$C$27,IF(Control!$C$16="High (700 bar)",'Actual H2'!G229*Parameters!$C$26,0))))</f>
        <v>21.554716981132074</v>
      </c>
      <c r="H229" s="12">
        <f>IF(Control!$C$16="None",Parameters!$C$29,IF(Control!$C$16="Low (100 bar)",'Actual H2'!H229*Parameters!$C$28,IF(Control!$C$16="Medium (350 bar)",'Actual H2'!H229*Parameters!$C$27,IF(Control!$C$16="High (700 bar)",'Actual H2'!H229*Parameters!$C$26,0))))</f>
        <v>19.598490566037732</v>
      </c>
      <c r="I229" s="12">
        <f>IF(Control!$C$16="None",Parameters!$C$29,IF(Control!$C$16="Low (100 bar)",'Actual H2'!I229*Parameters!$C$28,IF(Control!$C$16="Medium (350 bar)",'Actual H2'!I229*Parameters!$C$27,IF(Control!$C$16="High (700 bar)",'Actual H2'!I229*Parameters!$C$26,0))))</f>
        <v>19.598490566037732</v>
      </c>
      <c r="J229" s="12">
        <f>IF(Control!$C$16="None",Parameters!$C$29,IF(Control!$C$16="Low (100 bar)",'Actual H2'!J229*Parameters!$C$28,IF(Control!$C$16="Medium (350 bar)",'Actual H2'!J229*Parameters!$C$27,IF(Control!$C$16="High (700 bar)",'Actual H2'!J229*Parameters!$C$26,0))))</f>
        <v>21.554716981132074</v>
      </c>
      <c r="K229" s="12">
        <f>IF(Control!$C$16="None",Parameters!$C$29,IF(Control!$C$16="Low (100 bar)",'Actual H2'!K229*Parameters!$C$28,IF(Control!$C$16="Medium (350 bar)",'Actual H2'!K229*Parameters!$C$27,IF(Control!$C$16="High (700 bar)",'Actual H2'!K229*Parameters!$C$26,0))))</f>
        <v>19.598490566037732</v>
      </c>
      <c r="L229" s="12">
        <f>IF(Control!$C$16="None",Parameters!$C$29,IF(Control!$C$16="Low (100 bar)",'Actual H2'!L229*Parameters!$C$28,IF(Control!$C$16="Medium (350 bar)",'Actual H2'!L229*Parameters!$C$27,IF(Control!$C$16="High (700 bar)",'Actual H2'!L229*Parameters!$C$26,0))))</f>
        <v>15.939622641509436</v>
      </c>
      <c r="M229" s="12">
        <f>IF(Control!$C$16="None",Parameters!$C$29,IF(Control!$C$16="Low (100 bar)",'Actual H2'!M229*Parameters!$C$28,IF(Control!$C$16="Medium (350 bar)",'Actual H2'!M229*Parameters!$C$27,IF(Control!$C$16="High (700 bar)",'Actual H2'!M229*Parameters!$C$26,0))))</f>
        <v>13.616603773584908</v>
      </c>
      <c r="N229" s="12">
        <f>IF(Control!$C$16="None",Parameters!$C$29,IF(Control!$C$16="Low (100 bar)",'Actual H2'!N229*Parameters!$C$28,IF(Control!$C$16="Medium (350 bar)",'Actual H2'!N229*Parameters!$C$27,IF(Control!$C$16="High (700 bar)",'Actual H2'!N229*Parameters!$C$26,0))))</f>
        <v>14.390943396226419</v>
      </c>
      <c r="O229" s="12">
        <f>IF(Control!$C$16="None",Parameters!$C$29,IF(Control!$C$16="Low (100 bar)",'Actual H2'!O229*Parameters!$C$28,IF(Control!$C$16="Medium (350 bar)",'Actual H2'!O229*Parameters!$C$27,IF(Control!$C$16="High (700 bar)",'Actual H2'!O229*Parameters!$C$26,0))))</f>
        <v>15.939622641509436</v>
      </c>
      <c r="P229" s="12">
        <f>IF(Control!$C$16="None",Parameters!$C$29,IF(Control!$C$16="Low (100 bar)",'Actual H2'!P229*Parameters!$C$28,IF(Control!$C$16="Medium (350 bar)",'Actual H2'!P229*Parameters!$C$27,IF(Control!$C$16="High (700 bar)",'Actual H2'!P229*Parameters!$C$26,0))))</f>
        <v>20.513207547169809</v>
      </c>
      <c r="Q229" s="12">
        <f>IF(Control!$C$16="None",Parameters!$C$29,IF(Control!$C$16="Low (100 bar)",'Actual H2'!Q229*Parameters!$C$28,IF(Control!$C$16="Medium (350 bar)",'Actual H2'!Q229*Parameters!$C$27,IF(Control!$C$16="High (700 bar)",'Actual H2'!Q229*Parameters!$C$26,0))))</f>
        <v>26.916226415094343</v>
      </c>
      <c r="R229" s="12">
        <f>IF(Control!$C$16="None",Parameters!$C$29,IF(Control!$C$16="Low (100 bar)",'Actual H2'!R229*Parameters!$C$28,IF(Control!$C$16="Medium (350 bar)",'Actual H2'!R229*Parameters!$C$27,IF(Control!$C$16="High (700 bar)",'Actual H2'!R229*Parameters!$C$26,0))))</f>
        <v>35.139622641509433</v>
      </c>
      <c r="S229" s="12">
        <f>IF(Control!$C$16="None",Parameters!$C$29,IF(Control!$C$16="Low (100 bar)",'Actual H2'!S229*Parameters!$C$28,IF(Control!$C$16="Medium (350 bar)",'Actual H2'!S229*Parameters!$C$27,IF(Control!$C$16="High (700 bar)",'Actual H2'!S229*Parameters!$C$26,0))))</f>
        <v>41.261886792452835</v>
      </c>
      <c r="T229" s="12">
        <f>IF(Control!$C$16="None",Parameters!$C$29,IF(Control!$C$16="Low (100 bar)",'Actual H2'!T229*Parameters!$C$28,IF(Control!$C$16="Medium (350 bar)",'Actual H2'!T229*Parameters!$C$27,IF(Control!$C$16="High (700 bar)",'Actual H2'!T229*Parameters!$C$26,0))))</f>
        <v>45.518490566037741</v>
      </c>
      <c r="U229" s="12">
        <f>IF(Control!$C$16="None",Parameters!$C$29,IF(Control!$C$16="Low (100 bar)",'Actual H2'!U229*Parameters!$C$28,IF(Control!$C$16="Medium (350 bar)",'Actual H2'!U229*Parameters!$C$27,IF(Control!$C$16="High (700 bar)",'Actual H2'!U229*Parameters!$C$26,0))))</f>
        <v>41.261886792452835</v>
      </c>
      <c r="V229" s="12">
        <f>IF(Control!$C$16="None",Parameters!$C$29,IF(Control!$C$16="Low (100 bar)",'Actual H2'!V229*Parameters!$C$28,IF(Control!$C$16="Medium (350 bar)",'Actual H2'!V229*Parameters!$C$27,IF(Control!$C$16="High (700 bar)",'Actual H2'!V229*Parameters!$C$26,0))))</f>
        <v>41.261886792452835</v>
      </c>
      <c r="W229" s="12">
        <f>IF(Control!$C$16="None",Parameters!$C$29,IF(Control!$C$16="Low (100 bar)",'Actual H2'!W229*Parameters!$C$28,IF(Control!$C$16="Medium (350 bar)",'Actual H2'!W229*Parameters!$C$27,IF(Control!$C$16="High (700 bar)",'Actual H2'!W229*Parameters!$C$26,0))))</f>
        <v>45.518490566037741</v>
      </c>
      <c r="X229" s="12">
        <f>IF(Control!$C$16="None",Parameters!$C$29,IF(Control!$C$16="Low (100 bar)",'Actual H2'!X229*Parameters!$C$28,IF(Control!$C$16="Medium (350 bar)",'Actual H2'!X229*Parameters!$C$27,IF(Control!$C$16="High (700 bar)",'Actual H2'!X229*Parameters!$C$26,0))))</f>
        <v>45.518490566037741</v>
      </c>
      <c r="Y229" s="12">
        <f>IF(Control!$C$16="None",Parameters!$C$29,IF(Control!$C$16="Low (100 bar)",'Actual H2'!Y229*Parameters!$C$28,IF(Control!$C$16="Medium (350 bar)",'Actual H2'!Y229*Parameters!$C$27,IF(Control!$C$16="High (700 bar)",'Actual H2'!Y229*Parameters!$C$26,0))))</f>
        <v>45.971320754716984</v>
      </c>
      <c r="Z229" s="12">
        <f>IF(Control!$C$16="None",Parameters!$C$29,IF(Control!$C$16="Low (100 bar)",'Actual H2'!Z229*Parameters!$C$28,IF(Control!$C$16="Medium (350 bar)",'Actual H2'!Z229*Parameters!$C$27,IF(Control!$C$16="High (700 bar)",'Actual H2'!Z229*Parameters!$C$26,0))))</f>
        <v>45.971320754716984</v>
      </c>
      <c r="AB229" s="7">
        <f t="shared" si="3"/>
        <v>681.01584905660388</v>
      </c>
    </row>
    <row r="230" spans="2:28" x14ac:dyDescent="0.2">
      <c r="B230" s="6">
        <v>44424</v>
      </c>
      <c r="C230" s="12">
        <f>IF(Control!$C$16="None",Parameters!$C$29,IF(Control!$C$16="Low (100 bar)",'Actual H2'!C230*Parameters!$C$28,IF(Control!$C$16="Medium (350 bar)",'Actual H2'!C230*Parameters!$C$27,IF(Control!$C$16="High (700 bar)",'Actual H2'!C230*Parameters!$C$26,0))))</f>
        <v>49.612075471698105</v>
      </c>
      <c r="D230" s="12">
        <f>IF(Control!$C$16="None",Parameters!$C$29,IF(Control!$C$16="Low (100 bar)",'Actual H2'!D230*Parameters!$C$28,IF(Control!$C$16="Medium (350 bar)",'Actual H2'!D230*Parameters!$C$27,IF(Control!$C$16="High (700 bar)",'Actual H2'!D230*Parameters!$C$26,0))))</f>
        <v>50.341132075471691</v>
      </c>
      <c r="E230" s="12">
        <f>IF(Control!$C$16="None",Parameters!$C$29,IF(Control!$C$16="Low (100 bar)",'Actual H2'!E230*Parameters!$C$28,IF(Control!$C$16="Medium (350 bar)",'Actual H2'!E230*Parameters!$C$27,IF(Control!$C$16="High (700 bar)",'Actual H2'!E230*Parameters!$C$26,0))))</f>
        <v>50.064905660377356</v>
      </c>
      <c r="F230" s="12">
        <f>IF(Control!$C$16="None",Parameters!$C$29,IF(Control!$C$16="Low (100 bar)",'Actual H2'!F230*Parameters!$C$28,IF(Control!$C$16="Medium (350 bar)",'Actual H2'!F230*Parameters!$C$27,IF(Control!$C$16="High (700 bar)",'Actual H2'!F230*Parameters!$C$26,0))))</f>
        <v>49.612075471698105</v>
      </c>
      <c r="G230" s="12">
        <f>IF(Control!$C$16="None",Parameters!$C$29,IF(Control!$C$16="Low (100 bar)",'Actual H2'!G230*Parameters!$C$28,IF(Control!$C$16="Medium (350 bar)",'Actual H2'!G230*Parameters!$C$27,IF(Control!$C$16="High (700 bar)",'Actual H2'!G230*Parameters!$C$26,0))))</f>
        <v>46.247547169811327</v>
      </c>
      <c r="H230" s="12">
        <f>IF(Control!$C$16="None",Parameters!$C$29,IF(Control!$C$16="Low (100 bar)",'Actual H2'!H230*Parameters!$C$28,IF(Control!$C$16="Medium (350 bar)",'Actual H2'!H230*Parameters!$C$27,IF(Control!$C$16="High (700 bar)",'Actual H2'!H230*Parameters!$C$26,0))))</f>
        <v>41.261886792452835</v>
      </c>
      <c r="I230" s="12">
        <f>IF(Control!$C$16="None",Parameters!$C$29,IF(Control!$C$16="Low (100 bar)",'Actual H2'!I230*Parameters!$C$28,IF(Control!$C$16="Medium (350 bar)",'Actual H2'!I230*Parameters!$C$27,IF(Control!$C$16="High (700 bar)",'Actual H2'!I230*Parameters!$C$26,0))))</f>
        <v>35.139622641509433</v>
      </c>
      <c r="J230" s="12">
        <f>IF(Control!$C$16="None",Parameters!$C$29,IF(Control!$C$16="Low (100 bar)",'Actual H2'!J230*Parameters!$C$28,IF(Control!$C$16="Medium (350 bar)",'Actual H2'!J230*Parameters!$C$27,IF(Control!$C$16="High (700 bar)",'Actual H2'!J230*Parameters!$C$26,0))))</f>
        <v>29.334339622641508</v>
      </c>
      <c r="K230" s="12">
        <f>IF(Control!$C$16="None",Parameters!$C$29,IF(Control!$C$16="Low (100 bar)",'Actual H2'!K230*Parameters!$C$28,IF(Control!$C$16="Medium (350 bar)",'Actual H2'!K230*Parameters!$C$27,IF(Control!$C$16="High (700 bar)",'Actual H2'!K230*Parameters!$C$26,0))))</f>
        <v>23.990943396226413</v>
      </c>
      <c r="L230" s="12">
        <f>IF(Control!$C$16="None",Parameters!$C$29,IF(Control!$C$16="Low (100 bar)",'Actual H2'!L230*Parameters!$C$28,IF(Control!$C$16="Medium (350 bar)",'Actual H2'!L230*Parameters!$C$27,IF(Control!$C$16="High (700 bar)",'Actual H2'!L230*Parameters!$C$26,0))))</f>
        <v>17.769056603773585</v>
      </c>
      <c r="M230" s="12">
        <f>IF(Control!$C$16="None",Parameters!$C$29,IF(Control!$C$16="Low (100 bar)",'Actual H2'!M230*Parameters!$C$28,IF(Control!$C$16="Medium (350 bar)",'Actual H2'!M230*Parameters!$C$27,IF(Control!$C$16="High (700 bar)",'Actual H2'!M230*Parameters!$C$26,0))))</f>
        <v>15.16528301886793</v>
      </c>
      <c r="N230" s="12">
        <f>IF(Control!$C$16="None",Parameters!$C$29,IF(Control!$C$16="Low (100 bar)",'Actual H2'!N230*Parameters!$C$28,IF(Control!$C$16="Medium (350 bar)",'Actual H2'!N230*Parameters!$C$27,IF(Control!$C$16="High (700 bar)",'Actual H2'!N230*Parameters!$C$26,0))))</f>
        <v>13.616603773584908</v>
      </c>
      <c r="O230" s="12">
        <f>IF(Control!$C$16="None",Parameters!$C$29,IF(Control!$C$16="Low (100 bar)",'Actual H2'!O230*Parameters!$C$28,IF(Control!$C$16="Medium (350 bar)",'Actual H2'!O230*Parameters!$C$27,IF(Control!$C$16="High (700 bar)",'Actual H2'!O230*Parameters!$C$26,0))))</f>
        <v>12.067924528301885</v>
      </c>
      <c r="P230" s="12">
        <f>IF(Control!$C$16="None",Parameters!$C$29,IF(Control!$C$16="Low (100 bar)",'Actual H2'!P230*Parameters!$C$28,IF(Control!$C$16="Medium (350 bar)",'Actual H2'!P230*Parameters!$C$27,IF(Control!$C$16="High (700 bar)",'Actual H2'!P230*Parameters!$C$26,0))))</f>
        <v>12.067924528301885</v>
      </c>
      <c r="Q230" s="12">
        <f>IF(Control!$C$16="None",Parameters!$C$29,IF(Control!$C$16="Low (100 bar)",'Actual H2'!Q230*Parameters!$C$28,IF(Control!$C$16="Medium (350 bar)",'Actual H2'!Q230*Parameters!$C$27,IF(Control!$C$16="High (700 bar)",'Actual H2'!Q230*Parameters!$C$26,0))))</f>
        <v>14.390943396226419</v>
      </c>
      <c r="R230" s="12">
        <f>IF(Control!$C$16="None",Parameters!$C$29,IF(Control!$C$16="Low (100 bar)",'Actual H2'!R230*Parameters!$C$28,IF(Control!$C$16="Medium (350 bar)",'Actual H2'!R230*Parameters!$C$27,IF(Control!$C$16="High (700 bar)",'Actual H2'!R230*Parameters!$C$26,0))))</f>
        <v>15.939622641509436</v>
      </c>
      <c r="S230" s="12">
        <f>IF(Control!$C$16="None",Parameters!$C$29,IF(Control!$C$16="Low (100 bar)",'Actual H2'!S230*Parameters!$C$28,IF(Control!$C$16="Medium (350 bar)",'Actual H2'!S230*Parameters!$C$27,IF(Control!$C$16="High (700 bar)",'Actual H2'!S230*Parameters!$C$26,0))))</f>
        <v>15.16528301886793</v>
      </c>
      <c r="T230" s="12">
        <f>IF(Control!$C$16="None",Parameters!$C$29,IF(Control!$C$16="Low (100 bar)",'Actual H2'!T230*Parameters!$C$28,IF(Control!$C$16="Medium (350 bar)",'Actual H2'!T230*Parameters!$C$27,IF(Control!$C$16="High (700 bar)",'Actual H2'!T230*Parameters!$C$26,0))))</f>
        <v>13.616603773584908</v>
      </c>
      <c r="U230" s="12">
        <f>IF(Control!$C$16="None",Parameters!$C$29,IF(Control!$C$16="Low (100 bar)",'Actual H2'!U230*Parameters!$C$28,IF(Control!$C$16="Medium (350 bar)",'Actual H2'!U230*Parameters!$C$27,IF(Control!$C$16="High (700 bar)",'Actual H2'!U230*Parameters!$C$26,0))))</f>
        <v>12.842264150943397</v>
      </c>
      <c r="V230" s="12">
        <f>IF(Control!$C$16="None",Parameters!$C$29,IF(Control!$C$16="Low (100 bar)",'Actual H2'!V230*Parameters!$C$28,IF(Control!$C$16="Medium (350 bar)",'Actual H2'!V230*Parameters!$C$27,IF(Control!$C$16="High (700 bar)",'Actual H2'!V230*Parameters!$C$26,0))))</f>
        <v>14.390943396226419</v>
      </c>
      <c r="W230" s="12">
        <f>IF(Control!$C$16="None",Parameters!$C$29,IF(Control!$C$16="Low (100 bar)",'Actual H2'!W230*Parameters!$C$28,IF(Control!$C$16="Medium (350 bar)",'Actual H2'!W230*Parameters!$C$27,IF(Control!$C$16="High (700 bar)",'Actual H2'!W230*Parameters!$C$26,0))))</f>
        <v>18.683773584905659</v>
      </c>
      <c r="X230" s="12">
        <f>IF(Control!$C$16="None",Parameters!$C$29,IF(Control!$C$16="Low (100 bar)",'Actual H2'!X230*Parameters!$C$28,IF(Control!$C$16="Medium (350 bar)",'Actual H2'!X230*Parameters!$C$27,IF(Control!$C$16="High (700 bar)",'Actual H2'!X230*Parameters!$C$26,0))))</f>
        <v>20.513207547169809</v>
      </c>
      <c r="Y230" s="12">
        <f>IF(Control!$C$16="None",Parameters!$C$29,IF(Control!$C$16="Low (100 bar)",'Actual H2'!Y230*Parameters!$C$28,IF(Control!$C$16="Medium (350 bar)",'Actual H2'!Y230*Parameters!$C$27,IF(Control!$C$16="High (700 bar)",'Actual H2'!Y230*Parameters!$C$26,0))))</f>
        <v>19.598490566037732</v>
      </c>
      <c r="Z230" s="12">
        <f>IF(Control!$C$16="None",Parameters!$C$29,IF(Control!$C$16="Low (100 bar)",'Actual H2'!Z230*Parameters!$C$28,IF(Control!$C$16="Medium (350 bar)",'Actual H2'!Z230*Parameters!$C$27,IF(Control!$C$16="High (700 bar)",'Actual H2'!Z230*Parameters!$C$26,0))))</f>
        <v>18.683773584905659</v>
      </c>
      <c r="AB230" s="7">
        <f t="shared" si="3"/>
        <v>610.1162264150945</v>
      </c>
    </row>
    <row r="231" spans="2:28" x14ac:dyDescent="0.2">
      <c r="B231" s="6">
        <v>44425</v>
      </c>
      <c r="C231" s="12">
        <f>IF(Control!$C$16="None",Parameters!$C$29,IF(Control!$C$16="Low (100 bar)",'Actual H2'!C231*Parameters!$C$28,IF(Control!$C$16="Medium (350 bar)",'Actual H2'!C231*Parameters!$C$27,IF(Control!$C$16="High (700 bar)",'Actual H2'!C231*Parameters!$C$26,0))))</f>
        <v>20.513207547169809</v>
      </c>
      <c r="D231" s="12">
        <f>IF(Control!$C$16="None",Parameters!$C$29,IF(Control!$C$16="Low (100 bar)",'Actual H2'!D231*Parameters!$C$28,IF(Control!$C$16="Medium (350 bar)",'Actual H2'!D231*Parameters!$C$27,IF(Control!$C$16="High (700 bar)",'Actual H2'!D231*Parameters!$C$26,0))))</f>
        <v>18.683773584905659</v>
      </c>
      <c r="E231" s="12">
        <f>IF(Control!$C$16="None",Parameters!$C$29,IF(Control!$C$16="Low (100 bar)",'Actual H2'!E231*Parameters!$C$28,IF(Control!$C$16="Medium (350 bar)",'Actual H2'!E231*Parameters!$C$27,IF(Control!$C$16="High (700 bar)",'Actual H2'!E231*Parameters!$C$26,0))))</f>
        <v>21.554716981132074</v>
      </c>
      <c r="F231" s="12">
        <f>IF(Control!$C$16="None",Parameters!$C$29,IF(Control!$C$16="Low (100 bar)",'Actual H2'!F231*Parameters!$C$28,IF(Control!$C$16="Medium (350 bar)",'Actual H2'!F231*Parameters!$C$27,IF(Control!$C$16="High (700 bar)",'Actual H2'!F231*Parameters!$C$26,0))))</f>
        <v>25.168301886792456</v>
      </c>
      <c r="G231" s="12">
        <f>IF(Control!$C$16="None",Parameters!$C$29,IF(Control!$C$16="Low (100 bar)",'Actual H2'!G231*Parameters!$C$28,IF(Control!$C$16="Medium (350 bar)",'Actual H2'!G231*Parameters!$C$27,IF(Control!$C$16="High (700 bar)",'Actual H2'!G231*Parameters!$C$26,0))))</f>
        <v>28.156981132075465</v>
      </c>
      <c r="H231" s="12">
        <f>IF(Control!$C$16="None",Parameters!$C$29,IF(Control!$C$16="Low (100 bar)",'Actual H2'!H231*Parameters!$C$28,IF(Control!$C$16="Medium (350 bar)",'Actual H2'!H231*Parameters!$C$27,IF(Control!$C$16="High (700 bar)",'Actual H2'!H231*Parameters!$C$26,0))))</f>
        <v>25.720754716981133</v>
      </c>
      <c r="I231" s="12">
        <f>IF(Control!$C$16="None",Parameters!$C$29,IF(Control!$C$16="Low (100 bar)",'Actual H2'!I231*Parameters!$C$28,IF(Control!$C$16="Medium (350 bar)",'Actual H2'!I231*Parameters!$C$27,IF(Control!$C$16="High (700 bar)",'Actual H2'!I231*Parameters!$C$26,0))))</f>
        <v>23.990943396226413</v>
      </c>
      <c r="J231" s="12">
        <f>IF(Control!$C$16="None",Parameters!$C$29,IF(Control!$C$16="Low (100 bar)",'Actual H2'!J231*Parameters!$C$28,IF(Control!$C$16="Medium (350 bar)",'Actual H2'!J231*Parameters!$C$27,IF(Control!$C$16="High (700 bar)",'Actual H2'!J231*Parameters!$C$26,0))))</f>
        <v>35.139622641509433</v>
      </c>
      <c r="K231" s="12">
        <f>IF(Control!$C$16="None",Parameters!$C$29,IF(Control!$C$16="Low (100 bar)",'Actual H2'!K231*Parameters!$C$28,IF(Control!$C$16="Medium (350 bar)",'Actual H2'!K231*Parameters!$C$27,IF(Control!$C$16="High (700 bar)",'Actual H2'!K231*Parameters!$C$26,0))))</f>
        <v>41.261886792452835</v>
      </c>
      <c r="L231" s="12">
        <f>IF(Control!$C$16="None",Parameters!$C$29,IF(Control!$C$16="Low (100 bar)",'Actual H2'!L231*Parameters!$C$28,IF(Control!$C$16="Medium (350 bar)",'Actual H2'!L231*Parameters!$C$27,IF(Control!$C$16="High (700 bar)",'Actual H2'!L231*Parameters!$C$26,0))))</f>
        <v>44.812075471698115</v>
      </c>
      <c r="M231" s="12">
        <f>IF(Control!$C$16="None",Parameters!$C$29,IF(Control!$C$16="Low (100 bar)",'Actual H2'!M231*Parameters!$C$28,IF(Control!$C$16="Medium (350 bar)",'Actual H2'!M231*Parameters!$C$27,IF(Control!$C$16="High (700 bar)",'Actual H2'!M231*Parameters!$C$26,0))))</f>
        <v>44.812075471698115</v>
      </c>
      <c r="N231" s="12">
        <f>IF(Control!$C$16="None",Parameters!$C$29,IF(Control!$C$16="Low (100 bar)",'Actual H2'!N231*Parameters!$C$28,IF(Control!$C$16="Medium (350 bar)",'Actual H2'!N231*Parameters!$C$27,IF(Control!$C$16="High (700 bar)",'Actual H2'!N231*Parameters!$C$26,0))))</f>
        <v>45.518490566037741</v>
      </c>
      <c r="O231" s="12">
        <f>IF(Control!$C$16="None",Parameters!$C$29,IF(Control!$C$16="Low (100 bar)",'Actual H2'!O231*Parameters!$C$28,IF(Control!$C$16="Medium (350 bar)",'Actual H2'!O231*Parameters!$C$27,IF(Control!$C$16="High (700 bar)",'Actual H2'!O231*Parameters!$C$26,0))))</f>
        <v>45.518490566037741</v>
      </c>
      <c r="P231" s="12">
        <f>IF(Control!$C$16="None",Parameters!$C$29,IF(Control!$C$16="Low (100 bar)",'Actual H2'!P231*Parameters!$C$28,IF(Control!$C$16="Medium (350 bar)",'Actual H2'!P231*Parameters!$C$27,IF(Control!$C$16="High (700 bar)",'Actual H2'!P231*Parameters!$C$26,0))))</f>
        <v>45.518490566037741</v>
      </c>
      <c r="Q231" s="12">
        <f>IF(Control!$C$16="None",Parameters!$C$29,IF(Control!$C$16="Low (100 bar)",'Actual H2'!Q231*Parameters!$C$28,IF(Control!$C$16="Medium (350 bar)",'Actual H2'!Q231*Parameters!$C$27,IF(Control!$C$16="High (700 bar)",'Actual H2'!Q231*Parameters!$C$26,0))))</f>
        <v>45.518490566037741</v>
      </c>
      <c r="R231" s="12">
        <f>IF(Control!$C$16="None",Parameters!$C$29,IF(Control!$C$16="Low (100 bar)",'Actual H2'!R231*Parameters!$C$28,IF(Control!$C$16="Medium (350 bar)",'Actual H2'!R231*Parameters!$C$27,IF(Control!$C$16="High (700 bar)",'Actual H2'!R231*Parameters!$C$26,0))))</f>
        <v>46.247547169811327</v>
      </c>
      <c r="S231" s="12">
        <f>IF(Control!$C$16="None",Parameters!$C$29,IF(Control!$C$16="Low (100 bar)",'Actual H2'!S231*Parameters!$C$28,IF(Control!$C$16="Medium (350 bar)",'Actual H2'!S231*Parameters!$C$27,IF(Control!$C$16="High (700 bar)",'Actual H2'!S231*Parameters!$C$26,0))))</f>
        <v>49.612075471698105</v>
      </c>
      <c r="T231" s="12">
        <f>IF(Control!$C$16="None",Parameters!$C$29,IF(Control!$C$16="Low (100 bar)",'Actual H2'!T231*Parameters!$C$28,IF(Control!$C$16="Medium (350 bar)",'Actual H2'!T231*Parameters!$C$27,IF(Control!$C$16="High (700 bar)",'Actual H2'!T231*Parameters!$C$26,0))))</f>
        <v>49.612075471698105</v>
      </c>
      <c r="U231" s="12">
        <f>IF(Control!$C$16="None",Parameters!$C$29,IF(Control!$C$16="Low (100 bar)",'Actual H2'!U231*Parameters!$C$28,IF(Control!$C$16="Medium (350 bar)",'Actual H2'!U231*Parameters!$C$27,IF(Control!$C$16="High (700 bar)",'Actual H2'!U231*Parameters!$C$26,0))))</f>
        <v>45.971320754716984</v>
      </c>
      <c r="V231" s="12">
        <f>IF(Control!$C$16="None",Parameters!$C$29,IF(Control!$C$16="Low (100 bar)",'Actual H2'!V231*Parameters!$C$28,IF(Control!$C$16="Medium (350 bar)",'Actual H2'!V231*Parameters!$C$27,IF(Control!$C$16="High (700 bar)",'Actual H2'!V231*Parameters!$C$26,0))))</f>
        <v>41.261886792452835</v>
      </c>
      <c r="W231" s="12">
        <f>IF(Control!$C$16="None",Parameters!$C$29,IF(Control!$C$16="Low (100 bar)",'Actual H2'!W231*Parameters!$C$28,IF(Control!$C$16="Medium (350 bar)",'Actual H2'!W231*Parameters!$C$27,IF(Control!$C$16="High (700 bar)",'Actual H2'!W231*Parameters!$C$26,0))))</f>
        <v>44.812075471698115</v>
      </c>
      <c r="X231" s="12">
        <f>IF(Control!$C$16="None",Parameters!$C$29,IF(Control!$C$16="Low (100 bar)",'Actual H2'!X231*Parameters!$C$28,IF(Control!$C$16="Medium (350 bar)",'Actual H2'!X231*Parameters!$C$27,IF(Control!$C$16="High (700 bar)",'Actual H2'!X231*Parameters!$C$26,0))))</f>
        <v>46.247547169811327</v>
      </c>
      <c r="Y231" s="12">
        <f>IF(Control!$C$16="None",Parameters!$C$29,IF(Control!$C$16="Low (100 bar)",'Actual H2'!Y231*Parameters!$C$28,IF(Control!$C$16="Medium (350 bar)",'Actual H2'!Y231*Parameters!$C$27,IF(Control!$C$16="High (700 bar)",'Actual H2'!Y231*Parameters!$C$26,0))))</f>
        <v>41.261886792452835</v>
      </c>
      <c r="Z231" s="12">
        <f>IF(Control!$C$16="None",Parameters!$C$29,IF(Control!$C$16="Low (100 bar)",'Actual H2'!Z231*Parameters!$C$28,IF(Control!$C$16="Medium (350 bar)",'Actual H2'!Z231*Parameters!$C$27,IF(Control!$C$16="High (700 bar)",'Actual H2'!Z231*Parameters!$C$26,0))))</f>
        <v>44.812075471698115</v>
      </c>
      <c r="AB231" s="7">
        <f t="shared" si="3"/>
        <v>921.72679245283018</v>
      </c>
    </row>
    <row r="232" spans="2:28" x14ac:dyDescent="0.2">
      <c r="B232" s="6">
        <v>44426</v>
      </c>
      <c r="C232" s="12">
        <f>IF(Control!$C$16="None",Parameters!$C$29,IF(Control!$C$16="Low (100 bar)",'Actual H2'!C232*Parameters!$C$28,IF(Control!$C$16="Medium (350 bar)",'Actual H2'!C232*Parameters!$C$27,IF(Control!$C$16="High (700 bar)",'Actual H2'!C232*Parameters!$C$26,0))))</f>
        <v>45.971320754716984</v>
      </c>
      <c r="D232" s="12">
        <f>IF(Control!$C$16="None",Parameters!$C$29,IF(Control!$C$16="Low (100 bar)",'Actual H2'!D232*Parameters!$C$28,IF(Control!$C$16="Medium (350 bar)",'Actual H2'!D232*Parameters!$C$27,IF(Control!$C$16="High (700 bar)",'Actual H2'!D232*Parameters!$C$26,0))))</f>
        <v>46.247547169811327</v>
      </c>
      <c r="E232" s="12">
        <f>IF(Control!$C$16="None",Parameters!$C$29,IF(Control!$C$16="Low (100 bar)",'Actual H2'!E232*Parameters!$C$28,IF(Control!$C$16="Medium (350 bar)",'Actual H2'!E232*Parameters!$C$27,IF(Control!$C$16="High (700 bar)",'Actual H2'!E232*Parameters!$C$26,0))))</f>
        <v>50.341132075471691</v>
      </c>
      <c r="F232" s="12">
        <f>IF(Control!$C$16="None",Parameters!$C$29,IF(Control!$C$16="Low (100 bar)",'Actual H2'!F232*Parameters!$C$28,IF(Control!$C$16="Medium (350 bar)",'Actual H2'!F232*Parameters!$C$27,IF(Control!$C$16="High (700 bar)",'Actual H2'!F232*Parameters!$C$26,0))))</f>
        <v>54.701886792452825</v>
      </c>
      <c r="G232" s="12">
        <f>IF(Control!$C$16="None",Parameters!$C$29,IF(Control!$C$16="Low (100 bar)",'Actual H2'!G232*Parameters!$C$28,IF(Control!$C$16="Medium (350 bar)",'Actual H2'!G232*Parameters!$C$27,IF(Control!$C$16="High (700 bar)",'Actual H2'!G232*Parameters!$C$26,0))))</f>
        <v>56.323018867924539</v>
      </c>
      <c r="H232" s="12">
        <f>IF(Control!$C$16="None",Parameters!$C$29,IF(Control!$C$16="Low (100 bar)",'Actual H2'!H232*Parameters!$C$28,IF(Control!$C$16="Medium (350 bar)",'Actual H2'!H232*Parameters!$C$27,IF(Control!$C$16="High (700 bar)",'Actual H2'!H232*Parameters!$C$26,0))))</f>
        <v>56.603773584905667</v>
      </c>
      <c r="I232" s="12">
        <f>IF(Control!$C$16="None",Parameters!$C$29,IF(Control!$C$16="Low (100 bar)",'Actual H2'!I232*Parameters!$C$28,IF(Control!$C$16="Medium (350 bar)",'Actual H2'!I232*Parameters!$C$27,IF(Control!$C$16="High (700 bar)",'Actual H2'!I232*Parameters!$C$26,0))))</f>
        <v>56.603773584905667</v>
      </c>
      <c r="J232" s="12">
        <f>IF(Control!$C$16="None",Parameters!$C$29,IF(Control!$C$16="Low (100 bar)",'Actual H2'!J232*Parameters!$C$28,IF(Control!$C$16="Medium (350 bar)",'Actual H2'!J232*Parameters!$C$27,IF(Control!$C$16="High (700 bar)",'Actual H2'!J232*Parameters!$C$26,0))))</f>
        <v>56.603773584905667</v>
      </c>
      <c r="K232" s="12">
        <f>IF(Control!$C$16="None",Parameters!$C$29,IF(Control!$C$16="Low (100 bar)",'Actual H2'!K232*Parameters!$C$28,IF(Control!$C$16="Medium (350 bar)",'Actual H2'!K232*Parameters!$C$27,IF(Control!$C$16="High (700 bar)",'Actual H2'!K232*Parameters!$C$26,0))))</f>
        <v>56.603773584905667</v>
      </c>
      <c r="L232" s="12">
        <f>IF(Control!$C$16="None",Parameters!$C$29,IF(Control!$C$16="Low (100 bar)",'Actual H2'!L232*Parameters!$C$28,IF(Control!$C$16="Medium (350 bar)",'Actual H2'!L232*Parameters!$C$27,IF(Control!$C$16="High (700 bar)",'Actual H2'!L232*Parameters!$C$26,0))))</f>
        <v>56.603773584905667</v>
      </c>
      <c r="M232" s="12">
        <f>IF(Control!$C$16="None",Parameters!$C$29,IF(Control!$C$16="Low (100 bar)",'Actual H2'!M232*Parameters!$C$28,IF(Control!$C$16="Medium (350 bar)",'Actual H2'!M232*Parameters!$C$27,IF(Control!$C$16="High (700 bar)",'Actual H2'!M232*Parameters!$C$26,0))))</f>
        <v>56.603773584905667</v>
      </c>
      <c r="N232" s="12">
        <f>IF(Control!$C$16="None",Parameters!$C$29,IF(Control!$C$16="Low (100 bar)",'Actual H2'!N232*Parameters!$C$28,IF(Control!$C$16="Medium (350 bar)",'Actual H2'!N232*Parameters!$C$27,IF(Control!$C$16="High (700 bar)",'Actual H2'!N232*Parameters!$C$26,0))))</f>
        <v>56.603773584905667</v>
      </c>
      <c r="O232" s="12">
        <f>IF(Control!$C$16="None",Parameters!$C$29,IF(Control!$C$16="Low (100 bar)",'Actual H2'!O232*Parameters!$C$28,IF(Control!$C$16="Medium (350 bar)",'Actual H2'!O232*Parameters!$C$27,IF(Control!$C$16="High (700 bar)",'Actual H2'!O232*Parameters!$C$26,0))))</f>
        <v>56.323018867924539</v>
      </c>
      <c r="P232" s="12">
        <f>IF(Control!$C$16="None",Parameters!$C$29,IF(Control!$C$16="Low (100 bar)",'Actual H2'!P232*Parameters!$C$28,IF(Control!$C$16="Medium (350 bar)",'Actual H2'!P232*Parameters!$C$27,IF(Control!$C$16="High (700 bar)",'Actual H2'!P232*Parameters!$C$26,0))))</f>
        <v>53.334339622641515</v>
      </c>
      <c r="Q232" s="12">
        <f>IF(Control!$C$16="None",Parameters!$C$29,IF(Control!$C$16="Low (100 bar)",'Actual H2'!Q232*Parameters!$C$28,IF(Control!$C$16="Medium (350 bar)",'Actual H2'!Q232*Parameters!$C$27,IF(Control!$C$16="High (700 bar)",'Actual H2'!Q232*Parameters!$C$26,0))))</f>
        <v>46.247547169811327</v>
      </c>
      <c r="R232" s="12">
        <f>IF(Control!$C$16="None",Parameters!$C$29,IF(Control!$C$16="Low (100 bar)",'Actual H2'!R232*Parameters!$C$28,IF(Control!$C$16="Medium (350 bar)",'Actual H2'!R232*Parameters!$C$27,IF(Control!$C$16="High (700 bar)",'Actual H2'!R232*Parameters!$C$26,0))))</f>
        <v>40.809056603773584</v>
      </c>
      <c r="S232" s="12">
        <f>IF(Control!$C$16="None",Parameters!$C$29,IF(Control!$C$16="Low (100 bar)",'Actual H2'!S232*Parameters!$C$28,IF(Control!$C$16="Medium (350 bar)",'Actual H2'!S232*Parameters!$C$27,IF(Control!$C$16="High (700 bar)",'Actual H2'!S232*Parameters!$C$26,0))))</f>
        <v>32.938867924528296</v>
      </c>
      <c r="T232" s="12">
        <f>IF(Control!$C$16="None",Parameters!$C$29,IF(Control!$C$16="Low (100 bar)",'Actual H2'!T232*Parameters!$C$28,IF(Control!$C$16="Medium (350 bar)",'Actual H2'!T232*Parameters!$C$27,IF(Control!$C$16="High (700 bar)",'Actual H2'!T232*Parameters!$C$26,0))))</f>
        <v>25.168301886792456</v>
      </c>
      <c r="U232" s="12">
        <f>IF(Control!$C$16="None",Parameters!$C$29,IF(Control!$C$16="Low (100 bar)",'Actual H2'!U232*Parameters!$C$28,IF(Control!$C$16="Medium (350 bar)",'Actual H2'!U232*Parameters!$C$27,IF(Control!$C$16="High (700 bar)",'Actual H2'!U232*Parameters!$C$26,0))))</f>
        <v>17.769056603773585</v>
      </c>
      <c r="V232" s="12">
        <f>IF(Control!$C$16="None",Parameters!$C$29,IF(Control!$C$16="Low (100 bar)",'Actual H2'!V232*Parameters!$C$28,IF(Control!$C$16="Medium (350 bar)",'Actual H2'!V232*Parameters!$C$27,IF(Control!$C$16="High (700 bar)",'Actual H2'!V232*Parameters!$C$26,0))))</f>
        <v>13.616603773584908</v>
      </c>
      <c r="W232" s="12">
        <f>IF(Control!$C$16="None",Parameters!$C$29,IF(Control!$C$16="Low (100 bar)",'Actual H2'!W232*Parameters!$C$28,IF(Control!$C$16="Medium (350 bar)",'Actual H2'!W232*Parameters!$C$27,IF(Control!$C$16="High (700 bar)",'Actual H2'!W232*Parameters!$C$26,0))))</f>
        <v>10.763773584905662</v>
      </c>
      <c r="X232" s="12">
        <f>IF(Control!$C$16="None",Parameters!$C$29,IF(Control!$C$16="Low (100 bar)",'Actual H2'!X232*Parameters!$C$28,IF(Control!$C$16="Medium (350 bar)",'Actual H2'!X232*Parameters!$C$27,IF(Control!$C$16="High (700 bar)",'Actual H2'!X232*Parameters!$C$26,0))))</f>
        <v>7.7207547169811335</v>
      </c>
      <c r="Y232" s="12">
        <f>IF(Control!$C$16="None",Parameters!$C$29,IF(Control!$C$16="Low (100 bar)",'Actual H2'!Y232*Parameters!$C$28,IF(Control!$C$16="Medium (350 bar)",'Actual H2'!Y232*Parameters!$C$27,IF(Control!$C$16="High (700 bar)",'Actual H2'!Y232*Parameters!$C$26,0))))</f>
        <v>5.6467924528301889</v>
      </c>
      <c r="Z232" s="12">
        <f>IF(Control!$C$16="None",Parameters!$C$29,IF(Control!$C$16="Low (100 bar)",'Actual H2'!Z232*Parameters!$C$28,IF(Control!$C$16="Medium (350 bar)",'Actual H2'!Z232*Parameters!$C$27,IF(Control!$C$16="High (700 bar)",'Actual H2'!Z232*Parameters!$C$26,0))))</f>
        <v>4.3154716981132077</v>
      </c>
      <c r="AB232" s="7">
        <f t="shared" si="3"/>
        <v>964.46490566037733</v>
      </c>
    </row>
    <row r="233" spans="2:28" x14ac:dyDescent="0.2">
      <c r="B233" s="6">
        <v>44427</v>
      </c>
      <c r="C233" s="12">
        <f>IF(Control!$C$16="None",Parameters!$C$29,IF(Control!$C$16="Low (100 bar)",'Actual H2'!C233*Parameters!$C$28,IF(Control!$C$16="Medium (350 bar)",'Actual H2'!C233*Parameters!$C$27,IF(Control!$C$16="High (700 bar)",'Actual H2'!C233*Parameters!$C$26,0))))</f>
        <v>3.8716981132075476</v>
      </c>
      <c r="D233" s="12">
        <f>IF(Control!$C$16="None",Parameters!$C$29,IF(Control!$C$16="Low (100 bar)",'Actual H2'!D233*Parameters!$C$28,IF(Control!$C$16="Medium (350 bar)",'Actual H2'!D233*Parameters!$C$27,IF(Control!$C$16="High (700 bar)",'Actual H2'!D233*Parameters!$C$26,0))))</f>
        <v>3.5003773584905669</v>
      </c>
      <c r="E233" s="12">
        <f>IF(Control!$C$16="None",Parameters!$C$29,IF(Control!$C$16="Low (100 bar)",'Actual H2'!E233*Parameters!$C$28,IF(Control!$C$16="Medium (350 bar)",'Actual H2'!E233*Parameters!$C$27,IF(Control!$C$16="High (700 bar)",'Actual H2'!E233*Parameters!$C$26,0))))</f>
        <v>3.1290566037735852</v>
      </c>
      <c r="F233" s="12">
        <f>IF(Control!$C$16="None",Parameters!$C$29,IF(Control!$C$16="Low (100 bar)",'Actual H2'!F233*Parameters!$C$28,IF(Control!$C$16="Medium (350 bar)",'Actual H2'!F233*Parameters!$C$27,IF(Control!$C$16="High (700 bar)",'Actual H2'!F233*Parameters!$C$26,0))))</f>
        <v>3.1290566037735852</v>
      </c>
      <c r="G233" s="12">
        <f>IF(Control!$C$16="None",Parameters!$C$29,IF(Control!$C$16="Low (100 bar)",'Actual H2'!G233*Parameters!$C$28,IF(Control!$C$16="Medium (350 bar)",'Actual H2'!G233*Parameters!$C$27,IF(Control!$C$16="High (700 bar)",'Actual H2'!G233*Parameters!$C$26,0))))</f>
        <v>2.757735849056604</v>
      </c>
      <c r="H233" s="12">
        <f>IF(Control!$C$16="None",Parameters!$C$29,IF(Control!$C$16="Low (100 bar)",'Actual H2'!H233*Parameters!$C$28,IF(Control!$C$16="Medium (350 bar)",'Actual H2'!H233*Parameters!$C$27,IF(Control!$C$16="High (700 bar)",'Actual H2'!H233*Parameters!$C$26,0))))</f>
        <v>1.4354716981132074</v>
      </c>
      <c r="I233" s="12">
        <f>IF(Control!$C$16="None",Parameters!$C$29,IF(Control!$C$16="Low (100 bar)",'Actual H2'!I233*Parameters!$C$28,IF(Control!$C$16="Medium (350 bar)",'Actual H2'!I233*Parameters!$C$27,IF(Control!$C$16="High (700 bar)",'Actual H2'!I233*Parameters!$C$26,0))))</f>
        <v>0</v>
      </c>
      <c r="J233" s="12">
        <f>IF(Control!$C$16="None",Parameters!$C$29,IF(Control!$C$16="Low (100 bar)",'Actual H2'!J233*Parameters!$C$28,IF(Control!$C$16="Medium (350 bar)",'Actual H2'!J233*Parameters!$C$27,IF(Control!$C$16="High (700 bar)",'Actual H2'!J233*Parameters!$C$26,0))))</f>
        <v>0</v>
      </c>
      <c r="K233" s="12">
        <f>IF(Control!$C$16="None",Parameters!$C$29,IF(Control!$C$16="Low (100 bar)",'Actual H2'!K233*Parameters!$C$28,IF(Control!$C$16="Medium (350 bar)",'Actual H2'!K233*Parameters!$C$27,IF(Control!$C$16="High (700 bar)",'Actual H2'!K233*Parameters!$C$26,0))))</f>
        <v>0</v>
      </c>
      <c r="L233" s="12">
        <f>IF(Control!$C$16="None",Parameters!$C$29,IF(Control!$C$16="Low (100 bar)",'Actual H2'!L233*Parameters!$C$28,IF(Control!$C$16="Medium (350 bar)",'Actual H2'!L233*Parameters!$C$27,IF(Control!$C$16="High (700 bar)",'Actual H2'!L233*Parameters!$C$26,0))))</f>
        <v>0</v>
      </c>
      <c r="M233" s="12">
        <f>IF(Control!$C$16="None",Parameters!$C$29,IF(Control!$C$16="Low (100 bar)",'Actual H2'!M233*Parameters!$C$28,IF(Control!$C$16="Medium (350 bar)",'Actual H2'!M233*Parameters!$C$27,IF(Control!$C$16="High (700 bar)",'Actual H2'!M233*Parameters!$C$26,0))))</f>
        <v>0</v>
      </c>
      <c r="N233" s="12">
        <f>IF(Control!$C$16="None",Parameters!$C$29,IF(Control!$C$16="Low (100 bar)",'Actual H2'!N233*Parameters!$C$28,IF(Control!$C$16="Medium (350 bar)",'Actual H2'!N233*Parameters!$C$27,IF(Control!$C$16="High (700 bar)",'Actual H2'!N233*Parameters!$C$26,0))))</f>
        <v>0</v>
      </c>
      <c r="O233" s="12">
        <f>IF(Control!$C$16="None",Parameters!$C$29,IF(Control!$C$16="Low (100 bar)",'Actual H2'!O233*Parameters!$C$28,IF(Control!$C$16="Medium (350 bar)",'Actual H2'!O233*Parameters!$C$27,IF(Control!$C$16="High (700 bar)",'Actual H2'!O233*Parameters!$C$26,0))))</f>
        <v>0</v>
      </c>
      <c r="P233" s="12">
        <f>IF(Control!$C$16="None",Parameters!$C$29,IF(Control!$C$16="Low (100 bar)",'Actual H2'!P233*Parameters!$C$28,IF(Control!$C$16="Medium (350 bar)",'Actual H2'!P233*Parameters!$C$27,IF(Control!$C$16="High (700 bar)",'Actual H2'!P233*Parameters!$C$26,0))))</f>
        <v>0</v>
      </c>
      <c r="Q233" s="12">
        <f>IF(Control!$C$16="None",Parameters!$C$29,IF(Control!$C$16="Low (100 bar)",'Actual H2'!Q233*Parameters!$C$28,IF(Control!$C$16="Medium (350 bar)",'Actual H2'!Q233*Parameters!$C$27,IF(Control!$C$16="High (700 bar)",'Actual H2'!Q233*Parameters!$C$26,0))))</f>
        <v>0</v>
      </c>
      <c r="R233" s="12">
        <f>IF(Control!$C$16="None",Parameters!$C$29,IF(Control!$C$16="Low (100 bar)",'Actual H2'!R233*Parameters!$C$28,IF(Control!$C$16="Medium (350 bar)",'Actual H2'!R233*Parameters!$C$27,IF(Control!$C$16="High (700 bar)",'Actual H2'!R233*Parameters!$C$26,0))))</f>
        <v>0</v>
      </c>
      <c r="S233" s="12">
        <f>IF(Control!$C$16="None",Parameters!$C$29,IF(Control!$C$16="Low (100 bar)",'Actual H2'!S233*Parameters!$C$28,IF(Control!$C$16="Medium (350 bar)",'Actual H2'!S233*Parameters!$C$27,IF(Control!$C$16="High (700 bar)",'Actual H2'!S233*Parameters!$C$26,0))))</f>
        <v>1.1456603773584904</v>
      </c>
      <c r="T233" s="12">
        <f>IF(Control!$C$16="None",Parameters!$C$29,IF(Control!$C$16="Low (100 bar)",'Actual H2'!T233*Parameters!$C$28,IF(Control!$C$16="Medium (350 bar)",'Actual H2'!T233*Parameters!$C$27,IF(Control!$C$16="High (700 bar)",'Actual H2'!T233*Parameters!$C$26,0))))</f>
        <v>2.757735849056604</v>
      </c>
      <c r="U233" s="12">
        <f>IF(Control!$C$16="None",Parameters!$C$29,IF(Control!$C$16="Low (100 bar)",'Actual H2'!U233*Parameters!$C$28,IF(Control!$C$16="Medium (350 bar)",'Actual H2'!U233*Parameters!$C$27,IF(Control!$C$16="High (700 bar)",'Actual H2'!U233*Parameters!$C$26,0))))</f>
        <v>4.3154716981132077</v>
      </c>
      <c r="V233" s="12">
        <f>IF(Control!$C$16="None",Parameters!$C$29,IF(Control!$C$16="Low (100 bar)",'Actual H2'!V233*Parameters!$C$28,IF(Control!$C$16="Medium (350 bar)",'Actual H2'!V233*Parameters!$C$27,IF(Control!$C$16="High (700 bar)",'Actual H2'!V233*Parameters!$C$26,0))))</f>
        <v>5.6467924528301889</v>
      </c>
      <c r="W233" s="12">
        <f>IF(Control!$C$16="None",Parameters!$C$29,IF(Control!$C$16="Low (100 bar)",'Actual H2'!W233*Parameters!$C$28,IF(Control!$C$16="Medium (350 bar)",'Actual H2'!W233*Parameters!$C$27,IF(Control!$C$16="High (700 bar)",'Actual H2'!W233*Parameters!$C$26,0))))</f>
        <v>6.090566037735849</v>
      </c>
      <c r="X233" s="12">
        <f>IF(Control!$C$16="None",Parameters!$C$29,IF(Control!$C$16="Low (100 bar)",'Actual H2'!X233*Parameters!$C$28,IF(Control!$C$16="Medium (350 bar)",'Actual H2'!X233*Parameters!$C$27,IF(Control!$C$16="High (700 bar)",'Actual H2'!X233*Parameters!$C$26,0))))</f>
        <v>5.2030188679245271</v>
      </c>
      <c r="Y233" s="12">
        <f>IF(Control!$C$16="None",Parameters!$C$29,IF(Control!$C$16="Low (100 bar)",'Actual H2'!Y233*Parameters!$C$28,IF(Control!$C$16="Medium (350 bar)",'Actual H2'!Y233*Parameters!$C$27,IF(Control!$C$16="High (700 bar)",'Actual H2'!Y233*Parameters!$C$26,0))))</f>
        <v>5.2030188679245271</v>
      </c>
      <c r="Z233" s="12">
        <f>IF(Control!$C$16="None",Parameters!$C$29,IF(Control!$C$16="Low (100 bar)",'Actual H2'!Z233*Parameters!$C$28,IF(Control!$C$16="Medium (350 bar)",'Actual H2'!Z233*Parameters!$C$27,IF(Control!$C$16="High (700 bar)",'Actual H2'!Z233*Parameters!$C$26,0))))</f>
        <v>5.6467924528301889</v>
      </c>
      <c r="AB233" s="7">
        <f t="shared" si="3"/>
        <v>53.832452830188679</v>
      </c>
    </row>
    <row r="234" spans="2:28" x14ac:dyDescent="0.2">
      <c r="B234" s="6">
        <v>44428</v>
      </c>
      <c r="C234" s="12">
        <f>IF(Control!$C$16="None",Parameters!$C$29,IF(Control!$C$16="Low (100 bar)",'Actual H2'!C234*Parameters!$C$28,IF(Control!$C$16="Medium (350 bar)",'Actual H2'!C234*Parameters!$C$27,IF(Control!$C$16="High (700 bar)",'Actual H2'!C234*Parameters!$C$26,0))))</f>
        <v>6.090566037735849</v>
      </c>
      <c r="D234" s="12">
        <f>IF(Control!$C$16="None",Parameters!$C$29,IF(Control!$C$16="Low (100 bar)",'Actual H2'!D234*Parameters!$C$28,IF(Control!$C$16="Medium (350 bar)",'Actual H2'!D234*Parameters!$C$27,IF(Control!$C$16="High (700 bar)",'Actual H2'!D234*Parameters!$C$26,0))))</f>
        <v>7.1773584905660375</v>
      </c>
      <c r="E234" s="12">
        <f>IF(Control!$C$16="None",Parameters!$C$29,IF(Control!$C$16="Low (100 bar)",'Actual H2'!E234*Parameters!$C$28,IF(Control!$C$16="Medium (350 bar)",'Actual H2'!E234*Parameters!$C$27,IF(Control!$C$16="High (700 bar)",'Actual H2'!E234*Parameters!$C$26,0))))</f>
        <v>8.2641509433962259</v>
      </c>
      <c r="F234" s="12">
        <f>IF(Control!$C$16="None",Parameters!$C$29,IF(Control!$C$16="Low (100 bar)",'Actual H2'!F234*Parameters!$C$28,IF(Control!$C$16="Medium (350 bar)",'Actual H2'!F234*Parameters!$C$27,IF(Control!$C$16="High (700 bar)",'Actual H2'!F234*Parameters!$C$26,0))))</f>
        <v>8.8075471698113201</v>
      </c>
      <c r="G234" s="12">
        <f>IF(Control!$C$16="None",Parameters!$C$29,IF(Control!$C$16="Low (100 bar)",'Actual H2'!G234*Parameters!$C$28,IF(Control!$C$16="Medium (350 bar)",'Actual H2'!G234*Parameters!$C$27,IF(Control!$C$16="High (700 bar)",'Actual H2'!G234*Parameters!$C$26,0))))</f>
        <v>10.111698113207549</v>
      </c>
      <c r="H234" s="12">
        <f>IF(Control!$C$16="None",Parameters!$C$29,IF(Control!$C$16="Low (100 bar)",'Actual H2'!H234*Parameters!$C$28,IF(Control!$C$16="Medium (350 bar)",'Actual H2'!H234*Parameters!$C$27,IF(Control!$C$16="High (700 bar)",'Actual H2'!H234*Parameters!$C$26,0))))</f>
        <v>11.415849056603774</v>
      </c>
      <c r="I234" s="12">
        <f>IF(Control!$C$16="None",Parameters!$C$29,IF(Control!$C$16="Low (100 bar)",'Actual H2'!I234*Parameters!$C$28,IF(Control!$C$16="Medium (350 bar)",'Actual H2'!I234*Parameters!$C$27,IF(Control!$C$16="High (700 bar)",'Actual H2'!I234*Parameters!$C$26,0))))</f>
        <v>11.415849056603774</v>
      </c>
      <c r="J234" s="12">
        <f>IF(Control!$C$16="None",Parameters!$C$29,IF(Control!$C$16="Low (100 bar)",'Actual H2'!J234*Parameters!$C$28,IF(Control!$C$16="Medium (350 bar)",'Actual H2'!J234*Parameters!$C$27,IF(Control!$C$16="High (700 bar)",'Actual H2'!J234*Parameters!$C$26,0))))</f>
        <v>11.415849056603774</v>
      </c>
      <c r="K234" s="12">
        <f>IF(Control!$C$16="None",Parameters!$C$29,IF(Control!$C$16="Low (100 bar)",'Actual H2'!K234*Parameters!$C$28,IF(Control!$C$16="Medium (350 bar)",'Actual H2'!K234*Parameters!$C$27,IF(Control!$C$16="High (700 bar)",'Actual H2'!K234*Parameters!$C$26,0))))</f>
        <v>12.067924528301885</v>
      </c>
      <c r="L234" s="12">
        <f>IF(Control!$C$16="None",Parameters!$C$29,IF(Control!$C$16="Low (100 bar)",'Actual H2'!L234*Parameters!$C$28,IF(Control!$C$16="Medium (350 bar)",'Actual H2'!L234*Parameters!$C$27,IF(Control!$C$16="High (700 bar)",'Actual H2'!L234*Parameters!$C$26,0))))</f>
        <v>12.067924528301885</v>
      </c>
      <c r="M234" s="12">
        <f>IF(Control!$C$16="None",Parameters!$C$29,IF(Control!$C$16="Low (100 bar)",'Actual H2'!M234*Parameters!$C$28,IF(Control!$C$16="Medium (350 bar)",'Actual H2'!M234*Parameters!$C$27,IF(Control!$C$16="High (700 bar)",'Actual H2'!M234*Parameters!$C$26,0))))</f>
        <v>12.842264150943397</v>
      </c>
      <c r="N234" s="12">
        <f>IF(Control!$C$16="None",Parameters!$C$29,IF(Control!$C$16="Low (100 bar)",'Actual H2'!N234*Parameters!$C$28,IF(Control!$C$16="Medium (350 bar)",'Actual H2'!N234*Parameters!$C$27,IF(Control!$C$16="High (700 bar)",'Actual H2'!N234*Parameters!$C$26,0))))</f>
        <v>14.390943396226419</v>
      </c>
      <c r="O234" s="12">
        <f>IF(Control!$C$16="None",Parameters!$C$29,IF(Control!$C$16="Low (100 bar)",'Actual H2'!O234*Parameters!$C$28,IF(Control!$C$16="Medium (350 bar)",'Actual H2'!O234*Parameters!$C$27,IF(Control!$C$16="High (700 bar)",'Actual H2'!O234*Parameters!$C$26,0))))</f>
        <v>15.939622641509436</v>
      </c>
      <c r="P234" s="12">
        <f>IF(Control!$C$16="None",Parameters!$C$29,IF(Control!$C$16="Low (100 bar)",'Actual H2'!P234*Parameters!$C$28,IF(Control!$C$16="Medium (350 bar)",'Actual H2'!P234*Parameters!$C$27,IF(Control!$C$16="High (700 bar)",'Actual H2'!P234*Parameters!$C$26,0))))</f>
        <v>18.683773584905659</v>
      </c>
      <c r="Q234" s="12">
        <f>IF(Control!$C$16="None",Parameters!$C$29,IF(Control!$C$16="Low (100 bar)",'Actual H2'!Q234*Parameters!$C$28,IF(Control!$C$16="Medium (350 bar)",'Actual H2'!Q234*Parameters!$C$27,IF(Control!$C$16="High (700 bar)",'Actual H2'!Q234*Parameters!$C$26,0))))</f>
        <v>21.554716981132074</v>
      </c>
      <c r="R234" s="12">
        <f>IF(Control!$C$16="None",Parameters!$C$29,IF(Control!$C$16="Low (100 bar)",'Actual H2'!R234*Parameters!$C$28,IF(Control!$C$16="Medium (350 bar)",'Actual H2'!R234*Parameters!$C$27,IF(Control!$C$16="High (700 bar)",'Actual H2'!R234*Parameters!$C$26,0))))</f>
        <v>25.720754716981133</v>
      </c>
      <c r="S234" s="12">
        <f>IF(Control!$C$16="None",Parameters!$C$29,IF(Control!$C$16="Low (100 bar)",'Actual H2'!S234*Parameters!$C$28,IF(Control!$C$16="Medium (350 bar)",'Actual H2'!S234*Parameters!$C$27,IF(Control!$C$16="High (700 bar)",'Actual H2'!S234*Parameters!$C$26,0))))</f>
        <v>28.156981132075465</v>
      </c>
      <c r="T234" s="12">
        <f>IF(Control!$C$16="None",Parameters!$C$29,IF(Control!$C$16="Low (100 bar)",'Actual H2'!T234*Parameters!$C$28,IF(Control!$C$16="Medium (350 bar)",'Actual H2'!T234*Parameters!$C$27,IF(Control!$C$16="High (700 bar)",'Actual H2'!T234*Parameters!$C$26,0))))</f>
        <v>31.698113207547166</v>
      </c>
      <c r="U234" s="12">
        <f>IF(Control!$C$16="None",Parameters!$C$29,IF(Control!$C$16="Low (100 bar)",'Actual H2'!U234*Parameters!$C$28,IF(Control!$C$16="Medium (350 bar)",'Actual H2'!U234*Parameters!$C$27,IF(Control!$C$16="High (700 bar)",'Actual H2'!U234*Parameters!$C$26,0))))</f>
        <v>35.846037735849059</v>
      </c>
      <c r="V234" s="12">
        <f>IF(Control!$C$16="None",Parameters!$C$29,IF(Control!$C$16="Low (100 bar)",'Actual H2'!V234*Parameters!$C$28,IF(Control!$C$16="Medium (350 bar)",'Actual H2'!V234*Parameters!$C$27,IF(Control!$C$16="High (700 bar)",'Actual H2'!V234*Parameters!$C$26,0))))</f>
        <v>39.079245283018864</v>
      </c>
      <c r="W234" s="12">
        <f>IF(Control!$C$16="None",Parameters!$C$29,IF(Control!$C$16="Low (100 bar)",'Actual H2'!W234*Parameters!$C$28,IF(Control!$C$16="Medium (350 bar)",'Actual H2'!W234*Parameters!$C$27,IF(Control!$C$16="High (700 bar)",'Actual H2'!W234*Parameters!$C$26,0))))</f>
        <v>41.261886792452835</v>
      </c>
      <c r="X234" s="12">
        <f>IF(Control!$C$16="None",Parameters!$C$29,IF(Control!$C$16="Low (100 bar)",'Actual H2'!X234*Parameters!$C$28,IF(Control!$C$16="Medium (350 bar)",'Actual H2'!X234*Parameters!$C$27,IF(Control!$C$16="High (700 bar)",'Actual H2'!X234*Parameters!$C$26,0))))</f>
        <v>39.079245283018864</v>
      </c>
      <c r="Y234" s="12">
        <f>IF(Control!$C$16="None",Parameters!$C$29,IF(Control!$C$16="Low (100 bar)",'Actual H2'!Y234*Parameters!$C$28,IF(Control!$C$16="Medium (350 bar)",'Actual H2'!Y234*Parameters!$C$27,IF(Control!$C$16="High (700 bar)",'Actual H2'!Y234*Parameters!$C$26,0))))</f>
        <v>35.846037735849059</v>
      </c>
      <c r="Z234" s="12">
        <f>IF(Control!$C$16="None",Parameters!$C$29,IF(Control!$C$16="Low (100 bar)",'Actual H2'!Z234*Parameters!$C$28,IF(Control!$C$16="Medium (350 bar)",'Actual H2'!Z234*Parameters!$C$27,IF(Control!$C$16="High (700 bar)",'Actual H2'!Z234*Parameters!$C$26,0))))</f>
        <v>37.901886792452828</v>
      </c>
      <c r="AB234" s="7">
        <f t="shared" si="3"/>
        <v>496.83622641509436</v>
      </c>
    </row>
    <row r="235" spans="2:28" x14ac:dyDescent="0.2">
      <c r="B235" s="6">
        <v>44429</v>
      </c>
      <c r="C235" s="12">
        <f>IF(Control!$C$16="None",Parameters!$C$29,IF(Control!$C$16="Low (100 bar)",'Actual H2'!C235*Parameters!$C$28,IF(Control!$C$16="Medium (350 bar)",'Actual H2'!C235*Parameters!$C$27,IF(Control!$C$16="High (700 bar)",'Actual H2'!C235*Parameters!$C$26,0))))</f>
        <v>40.809056603773584</v>
      </c>
      <c r="D235" s="12">
        <f>IF(Control!$C$16="None",Parameters!$C$29,IF(Control!$C$16="Low (100 bar)",'Actual H2'!D235*Parameters!$C$28,IF(Control!$C$16="Medium (350 bar)",'Actual H2'!D235*Parameters!$C$27,IF(Control!$C$16="High (700 bar)",'Actual H2'!D235*Parameters!$C$26,0))))</f>
        <v>41.261886792452835</v>
      </c>
      <c r="E235" s="12">
        <f>IF(Control!$C$16="None",Parameters!$C$29,IF(Control!$C$16="Low (100 bar)",'Actual H2'!E235*Parameters!$C$28,IF(Control!$C$16="Medium (350 bar)",'Actual H2'!E235*Parameters!$C$27,IF(Control!$C$16="High (700 bar)",'Actual H2'!E235*Parameters!$C$26,0))))</f>
        <v>40.809056603773584</v>
      </c>
      <c r="F235" s="12">
        <f>IF(Control!$C$16="None",Parameters!$C$29,IF(Control!$C$16="Low (100 bar)",'Actual H2'!F235*Parameters!$C$28,IF(Control!$C$16="Medium (350 bar)",'Actual H2'!F235*Parameters!$C$27,IF(Control!$C$16="High (700 bar)",'Actual H2'!F235*Parameters!$C$26,0))))</f>
        <v>34.116226415094346</v>
      </c>
      <c r="G235" s="12">
        <f>IF(Control!$C$16="None",Parameters!$C$29,IF(Control!$C$16="Low (100 bar)",'Actual H2'!G235*Parameters!$C$28,IF(Control!$C$16="Medium (350 bar)",'Actual H2'!G235*Parameters!$C$27,IF(Control!$C$16="High (700 bar)",'Actual H2'!G235*Parameters!$C$26,0))))</f>
        <v>25.168301886792456</v>
      </c>
      <c r="H235" s="12">
        <f>IF(Control!$C$16="None",Parameters!$C$29,IF(Control!$C$16="Low (100 bar)",'Actual H2'!H235*Parameters!$C$28,IF(Control!$C$16="Medium (350 bar)",'Actual H2'!H235*Parameters!$C$27,IF(Control!$C$16="High (700 bar)",'Actual H2'!H235*Parameters!$C$26,0))))</f>
        <v>17.769056603773585</v>
      </c>
      <c r="I235" s="12">
        <f>IF(Control!$C$16="None",Parameters!$C$29,IF(Control!$C$16="Low (100 bar)",'Actual H2'!I235*Parameters!$C$28,IF(Control!$C$16="Medium (350 bar)",'Actual H2'!I235*Parameters!$C$27,IF(Control!$C$16="High (700 bar)",'Actual H2'!I235*Parameters!$C$26,0))))</f>
        <v>11.415849056603774</v>
      </c>
      <c r="J235" s="12">
        <f>IF(Control!$C$16="None",Parameters!$C$29,IF(Control!$C$16="Low (100 bar)",'Actual H2'!J235*Parameters!$C$28,IF(Control!$C$16="Medium (350 bar)",'Actual H2'!J235*Parameters!$C$27,IF(Control!$C$16="High (700 bar)",'Actual H2'!J235*Parameters!$C$26,0))))</f>
        <v>6.090566037735849</v>
      </c>
      <c r="K235" s="12">
        <f>IF(Control!$C$16="None",Parameters!$C$29,IF(Control!$C$16="Low (100 bar)",'Actual H2'!K235*Parameters!$C$28,IF(Control!$C$16="Medium (350 bar)",'Actual H2'!K235*Parameters!$C$27,IF(Control!$C$16="High (700 bar)",'Actual H2'!K235*Parameters!$C$26,0))))</f>
        <v>3.5003773584905669</v>
      </c>
      <c r="L235" s="12">
        <f>IF(Control!$C$16="None",Parameters!$C$29,IF(Control!$C$16="Low (100 bar)",'Actual H2'!L235*Parameters!$C$28,IF(Control!$C$16="Medium (350 bar)",'Actual H2'!L235*Parameters!$C$27,IF(Control!$C$16="High (700 bar)",'Actual H2'!L235*Parameters!$C$26,0))))</f>
        <v>2.3864150943396227</v>
      </c>
      <c r="M235" s="12">
        <f>IF(Control!$C$16="None",Parameters!$C$29,IF(Control!$C$16="Low (100 bar)",'Actual H2'!M235*Parameters!$C$28,IF(Control!$C$16="Medium (350 bar)",'Actual H2'!M235*Parameters!$C$27,IF(Control!$C$16="High (700 bar)",'Actual H2'!M235*Parameters!$C$26,0))))</f>
        <v>1.4354716981132074</v>
      </c>
      <c r="N235" s="12">
        <f>IF(Control!$C$16="None",Parameters!$C$29,IF(Control!$C$16="Low (100 bar)",'Actual H2'!N235*Parameters!$C$28,IF(Control!$C$16="Medium (350 bar)",'Actual H2'!N235*Parameters!$C$27,IF(Control!$C$16="High (700 bar)",'Actual H2'!N235*Parameters!$C$26,0))))</f>
        <v>0.5660377358490567</v>
      </c>
      <c r="O235" s="12">
        <f>IF(Control!$C$16="None",Parameters!$C$29,IF(Control!$C$16="Low (100 bar)",'Actual H2'!O235*Parameters!$C$28,IF(Control!$C$16="Medium (350 bar)",'Actual H2'!O235*Parameters!$C$27,IF(Control!$C$16="High (700 bar)",'Actual H2'!O235*Parameters!$C$26,0))))</f>
        <v>0</v>
      </c>
      <c r="P235" s="12">
        <f>IF(Control!$C$16="None",Parameters!$C$29,IF(Control!$C$16="Low (100 bar)",'Actual H2'!P235*Parameters!$C$28,IF(Control!$C$16="Medium (350 bar)",'Actual H2'!P235*Parameters!$C$27,IF(Control!$C$16="High (700 bar)",'Actual H2'!P235*Parameters!$C$26,0))))</f>
        <v>0</v>
      </c>
      <c r="Q235" s="12">
        <f>IF(Control!$C$16="None",Parameters!$C$29,IF(Control!$C$16="Low (100 bar)",'Actual H2'!Q235*Parameters!$C$28,IF(Control!$C$16="Medium (350 bar)",'Actual H2'!Q235*Parameters!$C$27,IF(Control!$C$16="High (700 bar)",'Actual H2'!Q235*Parameters!$C$26,0))))</f>
        <v>0</v>
      </c>
      <c r="R235" s="12">
        <f>IF(Control!$C$16="None",Parameters!$C$29,IF(Control!$C$16="Low (100 bar)",'Actual H2'!R235*Parameters!$C$28,IF(Control!$C$16="Medium (350 bar)",'Actual H2'!R235*Parameters!$C$27,IF(Control!$C$16="High (700 bar)",'Actual H2'!R235*Parameters!$C$26,0))))</f>
        <v>0</v>
      </c>
      <c r="S235" s="12">
        <f>IF(Control!$C$16="None",Parameters!$C$29,IF(Control!$C$16="Low (100 bar)",'Actual H2'!S235*Parameters!$C$28,IF(Control!$C$16="Medium (350 bar)",'Actual H2'!S235*Parameters!$C$27,IF(Control!$C$16="High (700 bar)",'Actual H2'!S235*Parameters!$C$26,0))))</f>
        <v>0</v>
      </c>
      <c r="T235" s="12">
        <f>IF(Control!$C$16="None",Parameters!$C$29,IF(Control!$C$16="Low (100 bar)",'Actual H2'!T235*Parameters!$C$28,IF(Control!$C$16="Medium (350 bar)",'Actual H2'!T235*Parameters!$C$27,IF(Control!$C$16="High (700 bar)",'Actual H2'!T235*Parameters!$C$26,0))))</f>
        <v>0</v>
      </c>
      <c r="U235" s="12">
        <f>IF(Control!$C$16="None",Parameters!$C$29,IF(Control!$C$16="Low (100 bar)",'Actual H2'!U235*Parameters!$C$28,IF(Control!$C$16="Medium (350 bar)",'Actual H2'!U235*Parameters!$C$27,IF(Control!$C$16="High (700 bar)",'Actual H2'!U235*Parameters!$C$26,0))))</f>
        <v>0</v>
      </c>
      <c r="V235" s="12">
        <f>IF(Control!$C$16="None",Parameters!$C$29,IF(Control!$C$16="Low (100 bar)",'Actual H2'!V235*Parameters!$C$28,IF(Control!$C$16="Medium (350 bar)",'Actual H2'!V235*Parameters!$C$27,IF(Control!$C$16="High (700 bar)",'Actual H2'!V235*Parameters!$C$26,0))))</f>
        <v>0</v>
      </c>
      <c r="W235" s="12">
        <f>IF(Control!$C$16="None",Parameters!$C$29,IF(Control!$C$16="Low (100 bar)",'Actual H2'!W235*Parameters!$C$28,IF(Control!$C$16="Medium (350 bar)",'Actual H2'!W235*Parameters!$C$27,IF(Control!$C$16="High (700 bar)",'Actual H2'!W235*Parameters!$C$26,0))))</f>
        <v>0</v>
      </c>
      <c r="X235" s="12">
        <f>IF(Control!$C$16="None",Parameters!$C$29,IF(Control!$C$16="Low (100 bar)",'Actual H2'!X235*Parameters!$C$28,IF(Control!$C$16="Medium (350 bar)",'Actual H2'!X235*Parameters!$C$27,IF(Control!$C$16="High (700 bar)",'Actual H2'!X235*Parameters!$C$26,0))))</f>
        <v>0</v>
      </c>
      <c r="Y235" s="12">
        <f>IF(Control!$C$16="None",Parameters!$C$29,IF(Control!$C$16="Low (100 bar)",'Actual H2'!Y235*Parameters!$C$28,IF(Control!$C$16="Medium (350 bar)",'Actual H2'!Y235*Parameters!$C$27,IF(Control!$C$16="High (700 bar)",'Actual H2'!Y235*Parameters!$C$26,0))))</f>
        <v>0</v>
      </c>
      <c r="Z235" s="12">
        <f>IF(Control!$C$16="None",Parameters!$C$29,IF(Control!$C$16="Low (100 bar)",'Actual H2'!Z235*Parameters!$C$28,IF(Control!$C$16="Medium (350 bar)",'Actual H2'!Z235*Parameters!$C$27,IF(Control!$C$16="High (700 bar)",'Actual H2'!Z235*Parameters!$C$26,0))))</f>
        <v>0</v>
      </c>
      <c r="AB235" s="7">
        <f t="shared" si="3"/>
        <v>225.32830188679245</v>
      </c>
    </row>
    <row r="236" spans="2:28" x14ac:dyDescent="0.2">
      <c r="B236" s="6">
        <v>44430</v>
      </c>
      <c r="C236" s="12">
        <f>IF(Control!$C$16="None",Parameters!$C$29,IF(Control!$C$16="Low (100 bar)",'Actual H2'!C236*Parameters!$C$28,IF(Control!$C$16="Medium (350 bar)",'Actual H2'!C236*Parameters!$C$27,IF(Control!$C$16="High (700 bar)",'Actual H2'!C236*Parameters!$C$26,0))))</f>
        <v>0</v>
      </c>
      <c r="D236" s="12">
        <f>IF(Control!$C$16="None",Parameters!$C$29,IF(Control!$C$16="Low (100 bar)",'Actual H2'!D236*Parameters!$C$28,IF(Control!$C$16="Medium (350 bar)",'Actual H2'!D236*Parameters!$C$27,IF(Control!$C$16="High (700 bar)",'Actual H2'!D236*Parameters!$C$26,0))))</f>
        <v>0</v>
      </c>
      <c r="E236" s="12">
        <f>IF(Control!$C$16="None",Parameters!$C$29,IF(Control!$C$16="Low (100 bar)",'Actual H2'!E236*Parameters!$C$28,IF(Control!$C$16="Medium (350 bar)",'Actual H2'!E236*Parameters!$C$27,IF(Control!$C$16="High (700 bar)",'Actual H2'!E236*Parameters!$C$26,0))))</f>
        <v>1.4354716981132074</v>
      </c>
      <c r="F236" s="12">
        <f>IF(Control!$C$16="None",Parameters!$C$29,IF(Control!$C$16="Low (100 bar)",'Actual H2'!F236*Parameters!$C$28,IF(Control!$C$16="Medium (350 bar)",'Actual H2'!F236*Parameters!$C$27,IF(Control!$C$16="High (700 bar)",'Actual H2'!F236*Parameters!$C$26,0))))</f>
        <v>2.0150943396226415</v>
      </c>
      <c r="G236" s="12">
        <f>IF(Control!$C$16="None",Parameters!$C$29,IF(Control!$C$16="Low (100 bar)",'Actual H2'!G236*Parameters!$C$28,IF(Control!$C$16="Medium (350 bar)",'Actual H2'!G236*Parameters!$C$27,IF(Control!$C$16="High (700 bar)",'Actual H2'!G236*Parameters!$C$26,0))))</f>
        <v>2.3864150943396227</v>
      </c>
      <c r="H236" s="12">
        <f>IF(Control!$C$16="None",Parameters!$C$29,IF(Control!$C$16="Low (100 bar)",'Actual H2'!H236*Parameters!$C$28,IF(Control!$C$16="Medium (350 bar)",'Actual H2'!H236*Parameters!$C$27,IF(Control!$C$16="High (700 bar)",'Actual H2'!H236*Parameters!$C$26,0))))</f>
        <v>2.757735849056604</v>
      </c>
      <c r="I236" s="12">
        <f>IF(Control!$C$16="None",Parameters!$C$29,IF(Control!$C$16="Low (100 bar)",'Actual H2'!I236*Parameters!$C$28,IF(Control!$C$16="Medium (350 bar)",'Actual H2'!I236*Parameters!$C$27,IF(Control!$C$16="High (700 bar)",'Actual H2'!I236*Parameters!$C$26,0))))</f>
        <v>2.757735849056604</v>
      </c>
      <c r="J236" s="12">
        <f>IF(Control!$C$16="None",Parameters!$C$29,IF(Control!$C$16="Low (100 bar)",'Actual H2'!J236*Parameters!$C$28,IF(Control!$C$16="Medium (350 bar)",'Actual H2'!J236*Parameters!$C$27,IF(Control!$C$16="High (700 bar)",'Actual H2'!J236*Parameters!$C$26,0))))</f>
        <v>1.4354716981132074</v>
      </c>
      <c r="K236" s="12">
        <f>IF(Control!$C$16="None",Parameters!$C$29,IF(Control!$C$16="Low (100 bar)",'Actual H2'!K236*Parameters!$C$28,IF(Control!$C$16="Medium (350 bar)",'Actual H2'!K236*Parameters!$C$27,IF(Control!$C$16="High (700 bar)",'Actual H2'!K236*Parameters!$C$26,0))))</f>
        <v>0</v>
      </c>
      <c r="L236" s="12">
        <f>IF(Control!$C$16="None",Parameters!$C$29,IF(Control!$C$16="Low (100 bar)",'Actual H2'!L236*Parameters!$C$28,IF(Control!$C$16="Medium (350 bar)",'Actual H2'!L236*Parameters!$C$27,IF(Control!$C$16="High (700 bar)",'Actual H2'!L236*Parameters!$C$26,0))))</f>
        <v>0</v>
      </c>
      <c r="M236" s="12">
        <f>IF(Control!$C$16="None",Parameters!$C$29,IF(Control!$C$16="Low (100 bar)",'Actual H2'!M236*Parameters!$C$28,IF(Control!$C$16="Medium (350 bar)",'Actual H2'!M236*Parameters!$C$27,IF(Control!$C$16="High (700 bar)",'Actual H2'!M236*Parameters!$C$26,0))))</f>
        <v>0</v>
      </c>
      <c r="N236" s="12">
        <f>IF(Control!$C$16="None",Parameters!$C$29,IF(Control!$C$16="Low (100 bar)",'Actual H2'!N236*Parameters!$C$28,IF(Control!$C$16="Medium (350 bar)",'Actual H2'!N236*Parameters!$C$27,IF(Control!$C$16="High (700 bar)",'Actual H2'!N236*Parameters!$C$26,0))))</f>
        <v>0</v>
      </c>
      <c r="O236" s="12">
        <f>IF(Control!$C$16="None",Parameters!$C$29,IF(Control!$C$16="Low (100 bar)",'Actual H2'!O236*Parameters!$C$28,IF(Control!$C$16="Medium (350 bar)",'Actual H2'!O236*Parameters!$C$27,IF(Control!$C$16="High (700 bar)",'Actual H2'!O236*Parameters!$C$26,0))))</f>
        <v>0</v>
      </c>
      <c r="P236" s="12">
        <f>IF(Control!$C$16="None",Parameters!$C$29,IF(Control!$C$16="Low (100 bar)",'Actual H2'!P236*Parameters!$C$28,IF(Control!$C$16="Medium (350 bar)",'Actual H2'!P236*Parameters!$C$27,IF(Control!$C$16="High (700 bar)",'Actual H2'!P236*Parameters!$C$26,0))))</f>
        <v>0</v>
      </c>
      <c r="Q236" s="12">
        <f>IF(Control!$C$16="None",Parameters!$C$29,IF(Control!$C$16="Low (100 bar)",'Actual H2'!Q236*Parameters!$C$28,IF(Control!$C$16="Medium (350 bar)",'Actual H2'!Q236*Parameters!$C$27,IF(Control!$C$16="High (700 bar)",'Actual H2'!Q236*Parameters!$C$26,0))))</f>
        <v>0</v>
      </c>
      <c r="R236" s="12">
        <f>IF(Control!$C$16="None",Parameters!$C$29,IF(Control!$C$16="Low (100 bar)",'Actual H2'!R236*Parameters!$C$28,IF(Control!$C$16="Medium (350 bar)",'Actual H2'!R236*Parameters!$C$27,IF(Control!$C$16="High (700 bar)",'Actual H2'!R236*Parameters!$C$26,0))))</f>
        <v>0</v>
      </c>
      <c r="S236" s="12">
        <f>IF(Control!$C$16="None",Parameters!$C$29,IF(Control!$C$16="Low (100 bar)",'Actual H2'!S236*Parameters!$C$28,IF(Control!$C$16="Medium (350 bar)",'Actual H2'!S236*Parameters!$C$27,IF(Control!$C$16="High (700 bar)",'Actual H2'!S236*Parameters!$C$26,0))))</f>
        <v>0</v>
      </c>
      <c r="T236" s="12">
        <f>IF(Control!$C$16="None",Parameters!$C$29,IF(Control!$C$16="Low (100 bar)",'Actual H2'!T236*Parameters!$C$28,IF(Control!$C$16="Medium (350 bar)",'Actual H2'!T236*Parameters!$C$27,IF(Control!$C$16="High (700 bar)",'Actual H2'!T236*Parameters!$C$26,0))))</f>
        <v>0</v>
      </c>
      <c r="U236" s="12">
        <f>IF(Control!$C$16="None",Parameters!$C$29,IF(Control!$C$16="Low (100 bar)",'Actual H2'!U236*Parameters!$C$28,IF(Control!$C$16="Medium (350 bar)",'Actual H2'!U236*Parameters!$C$27,IF(Control!$C$16="High (700 bar)",'Actual H2'!U236*Parameters!$C$26,0))))</f>
        <v>0</v>
      </c>
      <c r="V236" s="12">
        <f>IF(Control!$C$16="None",Parameters!$C$29,IF(Control!$C$16="Low (100 bar)",'Actual H2'!V236*Parameters!$C$28,IF(Control!$C$16="Medium (350 bar)",'Actual H2'!V236*Parameters!$C$27,IF(Control!$C$16="High (700 bar)",'Actual H2'!V236*Parameters!$C$26,0))))</f>
        <v>0</v>
      </c>
      <c r="W236" s="12">
        <f>IF(Control!$C$16="None",Parameters!$C$29,IF(Control!$C$16="Low (100 bar)",'Actual H2'!W236*Parameters!$C$28,IF(Control!$C$16="Medium (350 bar)",'Actual H2'!W236*Parameters!$C$27,IF(Control!$C$16="High (700 bar)",'Actual H2'!W236*Parameters!$C$26,0))))</f>
        <v>0</v>
      </c>
      <c r="X236" s="12">
        <f>IF(Control!$C$16="None",Parameters!$C$29,IF(Control!$C$16="Low (100 bar)",'Actual H2'!X236*Parameters!$C$28,IF(Control!$C$16="Medium (350 bar)",'Actual H2'!X236*Parameters!$C$27,IF(Control!$C$16="High (700 bar)",'Actual H2'!X236*Parameters!$C$26,0))))</f>
        <v>0</v>
      </c>
      <c r="Y236" s="12">
        <f>IF(Control!$C$16="None",Parameters!$C$29,IF(Control!$C$16="Low (100 bar)",'Actual H2'!Y236*Parameters!$C$28,IF(Control!$C$16="Medium (350 bar)",'Actual H2'!Y236*Parameters!$C$27,IF(Control!$C$16="High (700 bar)",'Actual H2'!Y236*Parameters!$C$26,0))))</f>
        <v>0</v>
      </c>
      <c r="Z236" s="12">
        <f>IF(Control!$C$16="None",Parameters!$C$29,IF(Control!$C$16="Low (100 bar)",'Actual H2'!Z236*Parameters!$C$28,IF(Control!$C$16="Medium (350 bar)",'Actual H2'!Z236*Parameters!$C$27,IF(Control!$C$16="High (700 bar)",'Actual H2'!Z236*Parameters!$C$26,0))))</f>
        <v>1.1456603773584904</v>
      </c>
      <c r="AB236" s="7">
        <f t="shared" si="3"/>
        <v>13.93358490566038</v>
      </c>
    </row>
    <row r="237" spans="2:28" x14ac:dyDescent="0.2">
      <c r="B237" s="6">
        <v>44431</v>
      </c>
      <c r="C237" s="12">
        <f>IF(Control!$C$16="None",Parameters!$C$29,IF(Control!$C$16="Low (100 bar)",'Actual H2'!C237*Parameters!$C$28,IF(Control!$C$16="Medium (350 bar)",'Actual H2'!C237*Parameters!$C$27,IF(Control!$C$16="High (700 bar)",'Actual H2'!C237*Parameters!$C$26,0))))</f>
        <v>0.85584905660377353</v>
      </c>
      <c r="D237" s="12">
        <f>IF(Control!$C$16="None",Parameters!$C$29,IF(Control!$C$16="Low (100 bar)",'Actual H2'!D237*Parameters!$C$28,IF(Control!$C$16="Medium (350 bar)",'Actual H2'!D237*Parameters!$C$27,IF(Control!$C$16="High (700 bar)",'Actual H2'!D237*Parameters!$C$26,0))))</f>
        <v>0</v>
      </c>
      <c r="E237" s="12">
        <f>IF(Control!$C$16="None",Parameters!$C$29,IF(Control!$C$16="Low (100 bar)",'Actual H2'!E237*Parameters!$C$28,IF(Control!$C$16="Medium (350 bar)",'Actual H2'!E237*Parameters!$C$27,IF(Control!$C$16="High (700 bar)",'Actual H2'!E237*Parameters!$C$26,0))))</f>
        <v>0</v>
      </c>
      <c r="F237" s="12">
        <f>IF(Control!$C$16="None",Parameters!$C$29,IF(Control!$C$16="Low (100 bar)",'Actual H2'!F237*Parameters!$C$28,IF(Control!$C$16="Medium (350 bar)",'Actual H2'!F237*Parameters!$C$27,IF(Control!$C$16="High (700 bar)",'Actual H2'!F237*Parameters!$C$26,0))))</f>
        <v>0.5660377358490567</v>
      </c>
      <c r="G237" s="12">
        <f>IF(Control!$C$16="None",Parameters!$C$29,IF(Control!$C$16="Low (100 bar)",'Actual H2'!G237*Parameters!$C$28,IF(Control!$C$16="Medium (350 bar)",'Actual H2'!G237*Parameters!$C$27,IF(Control!$C$16="High (700 bar)",'Actual H2'!G237*Parameters!$C$26,0))))</f>
        <v>1.1456603773584904</v>
      </c>
      <c r="H237" s="12">
        <f>IF(Control!$C$16="None",Parameters!$C$29,IF(Control!$C$16="Low (100 bar)",'Actual H2'!H237*Parameters!$C$28,IF(Control!$C$16="Medium (350 bar)",'Actual H2'!H237*Parameters!$C$27,IF(Control!$C$16="High (700 bar)",'Actual H2'!H237*Parameters!$C$26,0))))</f>
        <v>0.5660377358490567</v>
      </c>
      <c r="I237" s="12">
        <f>IF(Control!$C$16="None",Parameters!$C$29,IF(Control!$C$16="Low (100 bar)",'Actual H2'!I237*Parameters!$C$28,IF(Control!$C$16="Medium (350 bar)",'Actual H2'!I237*Parameters!$C$27,IF(Control!$C$16="High (700 bar)",'Actual H2'!I237*Parameters!$C$26,0))))</f>
        <v>0</v>
      </c>
      <c r="J237" s="12">
        <f>IF(Control!$C$16="None",Parameters!$C$29,IF(Control!$C$16="Low (100 bar)",'Actual H2'!J237*Parameters!$C$28,IF(Control!$C$16="Medium (350 bar)",'Actual H2'!J237*Parameters!$C$27,IF(Control!$C$16="High (700 bar)",'Actual H2'!J237*Parameters!$C$26,0))))</f>
        <v>0</v>
      </c>
      <c r="K237" s="12">
        <f>IF(Control!$C$16="None",Parameters!$C$29,IF(Control!$C$16="Low (100 bar)",'Actual H2'!K237*Parameters!$C$28,IF(Control!$C$16="Medium (350 bar)",'Actual H2'!K237*Parameters!$C$27,IF(Control!$C$16="High (700 bar)",'Actual H2'!K237*Parameters!$C$26,0))))</f>
        <v>0</v>
      </c>
      <c r="L237" s="12">
        <f>IF(Control!$C$16="None",Parameters!$C$29,IF(Control!$C$16="Low (100 bar)",'Actual H2'!L237*Parameters!$C$28,IF(Control!$C$16="Medium (350 bar)",'Actual H2'!L237*Parameters!$C$27,IF(Control!$C$16="High (700 bar)",'Actual H2'!L237*Parameters!$C$26,0))))</f>
        <v>0</v>
      </c>
      <c r="M237" s="12">
        <f>IF(Control!$C$16="None",Parameters!$C$29,IF(Control!$C$16="Low (100 bar)",'Actual H2'!M237*Parameters!$C$28,IF(Control!$C$16="Medium (350 bar)",'Actual H2'!M237*Parameters!$C$27,IF(Control!$C$16="High (700 bar)",'Actual H2'!M237*Parameters!$C$26,0))))</f>
        <v>0</v>
      </c>
      <c r="N237" s="12">
        <f>IF(Control!$C$16="None",Parameters!$C$29,IF(Control!$C$16="Low (100 bar)",'Actual H2'!N237*Parameters!$C$28,IF(Control!$C$16="Medium (350 bar)",'Actual H2'!N237*Parameters!$C$27,IF(Control!$C$16="High (700 bar)",'Actual H2'!N237*Parameters!$C$26,0))))</f>
        <v>0</v>
      </c>
      <c r="O237" s="12">
        <f>IF(Control!$C$16="None",Parameters!$C$29,IF(Control!$C$16="Low (100 bar)",'Actual H2'!O237*Parameters!$C$28,IF(Control!$C$16="Medium (350 bar)",'Actual H2'!O237*Parameters!$C$27,IF(Control!$C$16="High (700 bar)",'Actual H2'!O237*Parameters!$C$26,0))))</f>
        <v>0</v>
      </c>
      <c r="P237" s="12">
        <f>IF(Control!$C$16="None",Parameters!$C$29,IF(Control!$C$16="Low (100 bar)",'Actual H2'!P237*Parameters!$C$28,IF(Control!$C$16="Medium (350 bar)",'Actual H2'!P237*Parameters!$C$27,IF(Control!$C$16="High (700 bar)",'Actual H2'!P237*Parameters!$C$26,0))))</f>
        <v>0</v>
      </c>
      <c r="Q237" s="12">
        <f>IF(Control!$C$16="None",Parameters!$C$29,IF(Control!$C$16="Low (100 bar)",'Actual H2'!Q237*Parameters!$C$28,IF(Control!$C$16="Medium (350 bar)",'Actual H2'!Q237*Parameters!$C$27,IF(Control!$C$16="High (700 bar)",'Actual H2'!Q237*Parameters!$C$26,0))))</f>
        <v>0</v>
      </c>
      <c r="R237" s="12">
        <f>IF(Control!$C$16="None",Parameters!$C$29,IF(Control!$C$16="Low (100 bar)",'Actual H2'!R237*Parameters!$C$28,IF(Control!$C$16="Medium (350 bar)",'Actual H2'!R237*Parameters!$C$27,IF(Control!$C$16="High (700 bar)",'Actual H2'!R237*Parameters!$C$26,0))))</f>
        <v>0</v>
      </c>
      <c r="S237" s="12">
        <f>IF(Control!$C$16="None",Parameters!$C$29,IF(Control!$C$16="Low (100 bar)",'Actual H2'!S237*Parameters!$C$28,IF(Control!$C$16="Medium (350 bar)",'Actual H2'!S237*Parameters!$C$27,IF(Control!$C$16="High (700 bar)",'Actual H2'!S237*Parameters!$C$26,0))))</f>
        <v>0</v>
      </c>
      <c r="T237" s="12">
        <f>IF(Control!$C$16="None",Parameters!$C$29,IF(Control!$C$16="Low (100 bar)",'Actual H2'!T237*Parameters!$C$28,IF(Control!$C$16="Medium (350 bar)",'Actual H2'!T237*Parameters!$C$27,IF(Control!$C$16="High (700 bar)",'Actual H2'!T237*Parameters!$C$26,0))))</f>
        <v>0</v>
      </c>
      <c r="U237" s="12">
        <f>IF(Control!$C$16="None",Parameters!$C$29,IF(Control!$C$16="Low (100 bar)",'Actual H2'!U237*Parameters!$C$28,IF(Control!$C$16="Medium (350 bar)",'Actual H2'!U237*Parameters!$C$27,IF(Control!$C$16="High (700 bar)",'Actual H2'!U237*Parameters!$C$26,0))))</f>
        <v>0</v>
      </c>
      <c r="V237" s="12">
        <f>IF(Control!$C$16="None",Parameters!$C$29,IF(Control!$C$16="Low (100 bar)",'Actual H2'!V237*Parameters!$C$28,IF(Control!$C$16="Medium (350 bar)",'Actual H2'!V237*Parameters!$C$27,IF(Control!$C$16="High (700 bar)",'Actual H2'!V237*Parameters!$C$26,0))))</f>
        <v>0.85584905660377353</v>
      </c>
      <c r="W237" s="12">
        <f>IF(Control!$C$16="None",Parameters!$C$29,IF(Control!$C$16="Low (100 bar)",'Actual H2'!W237*Parameters!$C$28,IF(Control!$C$16="Medium (350 bar)",'Actual H2'!W237*Parameters!$C$27,IF(Control!$C$16="High (700 bar)",'Actual H2'!W237*Parameters!$C$26,0))))</f>
        <v>1.7252830188679242</v>
      </c>
      <c r="X237" s="12">
        <f>IF(Control!$C$16="None",Parameters!$C$29,IF(Control!$C$16="Low (100 bar)",'Actual H2'!X237*Parameters!$C$28,IF(Control!$C$16="Medium (350 bar)",'Actual H2'!X237*Parameters!$C$27,IF(Control!$C$16="High (700 bar)",'Actual H2'!X237*Parameters!$C$26,0))))</f>
        <v>1.4354716981132074</v>
      </c>
      <c r="Y237" s="12">
        <f>IF(Control!$C$16="None",Parameters!$C$29,IF(Control!$C$16="Low (100 bar)",'Actual H2'!Y237*Parameters!$C$28,IF(Control!$C$16="Medium (350 bar)",'Actual H2'!Y237*Parameters!$C$27,IF(Control!$C$16="High (700 bar)",'Actual H2'!Y237*Parameters!$C$26,0))))</f>
        <v>0</v>
      </c>
      <c r="Z237" s="12">
        <f>IF(Control!$C$16="None",Parameters!$C$29,IF(Control!$C$16="Low (100 bar)",'Actual H2'!Z237*Parameters!$C$28,IF(Control!$C$16="Medium (350 bar)",'Actual H2'!Z237*Parameters!$C$27,IF(Control!$C$16="High (700 bar)",'Actual H2'!Z237*Parameters!$C$26,0))))</f>
        <v>0</v>
      </c>
      <c r="AB237" s="7">
        <f t="shared" si="3"/>
        <v>7.1501886792452822</v>
      </c>
    </row>
    <row r="238" spans="2:28" x14ac:dyDescent="0.2">
      <c r="B238" s="6">
        <v>44432</v>
      </c>
      <c r="C238" s="12">
        <f>IF(Control!$C$16="None",Parameters!$C$29,IF(Control!$C$16="Low (100 bar)",'Actual H2'!C238*Parameters!$C$28,IF(Control!$C$16="Medium (350 bar)",'Actual H2'!C238*Parameters!$C$27,IF(Control!$C$16="High (700 bar)",'Actual H2'!C238*Parameters!$C$26,0))))</f>
        <v>0</v>
      </c>
      <c r="D238" s="12">
        <f>IF(Control!$C$16="None",Parameters!$C$29,IF(Control!$C$16="Low (100 bar)",'Actual H2'!D238*Parameters!$C$28,IF(Control!$C$16="Medium (350 bar)",'Actual H2'!D238*Parameters!$C$27,IF(Control!$C$16="High (700 bar)",'Actual H2'!D238*Parameters!$C$26,0))))</f>
        <v>0</v>
      </c>
      <c r="E238" s="12">
        <f>IF(Control!$C$16="None",Parameters!$C$29,IF(Control!$C$16="Low (100 bar)",'Actual H2'!E238*Parameters!$C$28,IF(Control!$C$16="Medium (350 bar)",'Actual H2'!E238*Parameters!$C$27,IF(Control!$C$16="High (700 bar)",'Actual H2'!E238*Parameters!$C$26,0))))</f>
        <v>0</v>
      </c>
      <c r="F238" s="12">
        <f>IF(Control!$C$16="None",Parameters!$C$29,IF(Control!$C$16="Low (100 bar)",'Actual H2'!F238*Parameters!$C$28,IF(Control!$C$16="Medium (350 bar)",'Actual H2'!F238*Parameters!$C$27,IF(Control!$C$16="High (700 bar)",'Actual H2'!F238*Parameters!$C$26,0))))</f>
        <v>0</v>
      </c>
      <c r="G238" s="12">
        <f>IF(Control!$C$16="None",Parameters!$C$29,IF(Control!$C$16="Low (100 bar)",'Actual H2'!G238*Parameters!$C$28,IF(Control!$C$16="Medium (350 bar)",'Actual H2'!G238*Parameters!$C$27,IF(Control!$C$16="High (700 bar)",'Actual H2'!G238*Parameters!$C$26,0))))</f>
        <v>0</v>
      </c>
      <c r="H238" s="12">
        <f>IF(Control!$C$16="None",Parameters!$C$29,IF(Control!$C$16="Low (100 bar)",'Actual H2'!H238*Parameters!$C$28,IF(Control!$C$16="Medium (350 bar)",'Actual H2'!H238*Parameters!$C$27,IF(Control!$C$16="High (700 bar)",'Actual H2'!H238*Parameters!$C$26,0))))</f>
        <v>0</v>
      </c>
      <c r="I238" s="12">
        <f>IF(Control!$C$16="None",Parameters!$C$29,IF(Control!$C$16="Low (100 bar)",'Actual H2'!I238*Parameters!$C$28,IF(Control!$C$16="Medium (350 bar)",'Actual H2'!I238*Parameters!$C$27,IF(Control!$C$16="High (700 bar)",'Actual H2'!I238*Parameters!$C$26,0))))</f>
        <v>0</v>
      </c>
      <c r="J238" s="12">
        <f>IF(Control!$C$16="None",Parameters!$C$29,IF(Control!$C$16="Low (100 bar)",'Actual H2'!J238*Parameters!$C$28,IF(Control!$C$16="Medium (350 bar)",'Actual H2'!J238*Parameters!$C$27,IF(Control!$C$16="High (700 bar)",'Actual H2'!J238*Parameters!$C$26,0))))</f>
        <v>0</v>
      </c>
      <c r="K238" s="12">
        <f>IF(Control!$C$16="None",Parameters!$C$29,IF(Control!$C$16="Low (100 bar)",'Actual H2'!K238*Parameters!$C$28,IF(Control!$C$16="Medium (350 bar)",'Actual H2'!K238*Parameters!$C$27,IF(Control!$C$16="High (700 bar)",'Actual H2'!K238*Parameters!$C$26,0))))</f>
        <v>0</v>
      </c>
      <c r="L238" s="12">
        <f>IF(Control!$C$16="None",Parameters!$C$29,IF(Control!$C$16="Low (100 bar)",'Actual H2'!L238*Parameters!$C$28,IF(Control!$C$16="Medium (350 bar)",'Actual H2'!L238*Parameters!$C$27,IF(Control!$C$16="High (700 bar)",'Actual H2'!L238*Parameters!$C$26,0))))</f>
        <v>0</v>
      </c>
      <c r="M238" s="12">
        <f>IF(Control!$C$16="None",Parameters!$C$29,IF(Control!$C$16="Low (100 bar)",'Actual H2'!M238*Parameters!$C$28,IF(Control!$C$16="Medium (350 bar)",'Actual H2'!M238*Parameters!$C$27,IF(Control!$C$16="High (700 bar)",'Actual H2'!M238*Parameters!$C$26,0))))</f>
        <v>0</v>
      </c>
      <c r="N238" s="12">
        <f>IF(Control!$C$16="None",Parameters!$C$29,IF(Control!$C$16="Low (100 bar)",'Actual H2'!N238*Parameters!$C$28,IF(Control!$C$16="Medium (350 bar)",'Actual H2'!N238*Parameters!$C$27,IF(Control!$C$16="High (700 bar)",'Actual H2'!N238*Parameters!$C$26,0))))</f>
        <v>0</v>
      </c>
      <c r="O238" s="12">
        <f>IF(Control!$C$16="None",Parameters!$C$29,IF(Control!$C$16="Low (100 bar)",'Actual H2'!O238*Parameters!$C$28,IF(Control!$C$16="Medium (350 bar)",'Actual H2'!O238*Parameters!$C$27,IF(Control!$C$16="High (700 bar)",'Actual H2'!O238*Parameters!$C$26,0))))</f>
        <v>0</v>
      </c>
      <c r="P238" s="12">
        <f>IF(Control!$C$16="None",Parameters!$C$29,IF(Control!$C$16="Low (100 bar)",'Actual H2'!P238*Parameters!$C$28,IF(Control!$C$16="Medium (350 bar)",'Actual H2'!P238*Parameters!$C$27,IF(Control!$C$16="High (700 bar)",'Actual H2'!P238*Parameters!$C$26,0))))</f>
        <v>0</v>
      </c>
      <c r="Q238" s="12">
        <f>IF(Control!$C$16="None",Parameters!$C$29,IF(Control!$C$16="Low (100 bar)",'Actual H2'!Q238*Parameters!$C$28,IF(Control!$C$16="Medium (350 bar)",'Actual H2'!Q238*Parameters!$C$27,IF(Control!$C$16="High (700 bar)",'Actual H2'!Q238*Parameters!$C$26,0))))</f>
        <v>0</v>
      </c>
      <c r="R238" s="12">
        <f>IF(Control!$C$16="None",Parameters!$C$29,IF(Control!$C$16="Low (100 bar)",'Actual H2'!R238*Parameters!$C$28,IF(Control!$C$16="Medium (350 bar)",'Actual H2'!R238*Parameters!$C$27,IF(Control!$C$16="High (700 bar)",'Actual H2'!R238*Parameters!$C$26,0))))</f>
        <v>1.4354716981132074</v>
      </c>
      <c r="S238" s="12">
        <f>IF(Control!$C$16="None",Parameters!$C$29,IF(Control!$C$16="Low (100 bar)",'Actual H2'!S238*Parameters!$C$28,IF(Control!$C$16="Medium (350 bar)",'Actual H2'!S238*Parameters!$C$27,IF(Control!$C$16="High (700 bar)",'Actual H2'!S238*Parameters!$C$26,0))))</f>
        <v>3.5003773584905669</v>
      </c>
      <c r="T238" s="12">
        <f>IF(Control!$C$16="None",Parameters!$C$29,IF(Control!$C$16="Low (100 bar)",'Actual H2'!T238*Parameters!$C$28,IF(Control!$C$16="Medium (350 bar)",'Actual H2'!T238*Parameters!$C$27,IF(Control!$C$16="High (700 bar)",'Actual H2'!T238*Parameters!$C$26,0))))</f>
        <v>5.6467924528301889</v>
      </c>
      <c r="U238" s="12">
        <f>IF(Control!$C$16="None",Parameters!$C$29,IF(Control!$C$16="Low (100 bar)",'Actual H2'!U238*Parameters!$C$28,IF(Control!$C$16="Medium (350 bar)",'Actual H2'!U238*Parameters!$C$27,IF(Control!$C$16="High (700 bar)",'Actual H2'!U238*Parameters!$C$26,0))))</f>
        <v>7.7207547169811335</v>
      </c>
      <c r="V238" s="12">
        <f>IF(Control!$C$16="None",Parameters!$C$29,IF(Control!$C$16="Low (100 bar)",'Actual H2'!V238*Parameters!$C$28,IF(Control!$C$16="Medium (350 bar)",'Actual H2'!V238*Parameters!$C$27,IF(Control!$C$16="High (700 bar)",'Actual H2'!V238*Parameters!$C$26,0))))</f>
        <v>7.1773584905660375</v>
      </c>
      <c r="W238" s="12">
        <f>IF(Control!$C$16="None",Parameters!$C$29,IF(Control!$C$16="Low (100 bar)",'Actual H2'!W238*Parameters!$C$28,IF(Control!$C$16="Medium (350 bar)",'Actual H2'!W238*Parameters!$C$27,IF(Control!$C$16="High (700 bar)",'Actual H2'!W238*Parameters!$C$26,0))))</f>
        <v>4.7592452830188678</v>
      </c>
      <c r="X238" s="12">
        <f>IF(Control!$C$16="None",Parameters!$C$29,IF(Control!$C$16="Low (100 bar)",'Actual H2'!X238*Parameters!$C$28,IF(Control!$C$16="Medium (350 bar)",'Actual H2'!X238*Parameters!$C$27,IF(Control!$C$16="High (700 bar)",'Actual H2'!X238*Parameters!$C$26,0))))</f>
        <v>1.7252830188679242</v>
      </c>
      <c r="Y238" s="12">
        <f>IF(Control!$C$16="None",Parameters!$C$29,IF(Control!$C$16="Low (100 bar)",'Actual H2'!Y238*Parameters!$C$28,IF(Control!$C$16="Medium (350 bar)",'Actual H2'!Y238*Parameters!$C$27,IF(Control!$C$16="High (700 bar)",'Actual H2'!Y238*Parameters!$C$26,0))))</f>
        <v>0</v>
      </c>
      <c r="Z238" s="12">
        <f>IF(Control!$C$16="None",Parameters!$C$29,IF(Control!$C$16="Low (100 bar)",'Actual H2'!Z238*Parameters!$C$28,IF(Control!$C$16="Medium (350 bar)",'Actual H2'!Z238*Parameters!$C$27,IF(Control!$C$16="High (700 bar)",'Actual H2'!Z238*Parameters!$C$26,0))))</f>
        <v>0.5660377358490567</v>
      </c>
      <c r="AB238" s="7">
        <f t="shared" si="3"/>
        <v>32.53132075471698</v>
      </c>
    </row>
    <row r="239" spans="2:28" x14ac:dyDescent="0.2">
      <c r="B239" s="6">
        <v>44433</v>
      </c>
      <c r="C239" s="12">
        <f>IF(Control!$C$16="None",Parameters!$C$29,IF(Control!$C$16="Low (100 bar)",'Actual H2'!C239*Parameters!$C$28,IF(Control!$C$16="Medium (350 bar)",'Actual H2'!C239*Parameters!$C$27,IF(Control!$C$16="High (700 bar)",'Actual H2'!C239*Parameters!$C$26,0))))</f>
        <v>2.0150943396226415</v>
      </c>
      <c r="D239" s="12">
        <f>IF(Control!$C$16="None",Parameters!$C$29,IF(Control!$C$16="Low (100 bar)",'Actual H2'!D239*Parameters!$C$28,IF(Control!$C$16="Medium (350 bar)",'Actual H2'!D239*Parameters!$C$27,IF(Control!$C$16="High (700 bar)",'Actual H2'!D239*Parameters!$C$26,0))))</f>
        <v>4.3154716981132077</v>
      </c>
      <c r="E239" s="12">
        <f>IF(Control!$C$16="None",Parameters!$C$29,IF(Control!$C$16="Low (100 bar)",'Actual H2'!E239*Parameters!$C$28,IF(Control!$C$16="Medium (350 bar)",'Actual H2'!E239*Parameters!$C$27,IF(Control!$C$16="High (700 bar)",'Actual H2'!E239*Parameters!$C$26,0))))</f>
        <v>7.7207547169811335</v>
      </c>
      <c r="F239" s="12">
        <f>IF(Control!$C$16="None",Parameters!$C$29,IF(Control!$C$16="Low (100 bar)",'Actual H2'!F239*Parameters!$C$28,IF(Control!$C$16="Medium (350 bar)",'Actual H2'!F239*Parameters!$C$27,IF(Control!$C$16="High (700 bar)",'Actual H2'!F239*Parameters!$C$26,0))))</f>
        <v>12.067924528301885</v>
      </c>
      <c r="G239" s="12">
        <f>IF(Control!$C$16="None",Parameters!$C$29,IF(Control!$C$16="Low (100 bar)",'Actual H2'!G239*Parameters!$C$28,IF(Control!$C$16="Medium (350 bar)",'Actual H2'!G239*Parameters!$C$27,IF(Control!$C$16="High (700 bar)",'Actual H2'!G239*Parameters!$C$26,0))))</f>
        <v>15.939622641509436</v>
      </c>
      <c r="H239" s="12">
        <f>IF(Control!$C$16="None",Parameters!$C$29,IF(Control!$C$16="Low (100 bar)",'Actual H2'!H239*Parameters!$C$28,IF(Control!$C$16="Medium (350 bar)",'Actual H2'!H239*Parameters!$C$27,IF(Control!$C$16="High (700 bar)",'Actual H2'!H239*Parameters!$C$26,0))))</f>
        <v>19.598490566037732</v>
      </c>
      <c r="I239" s="12">
        <f>IF(Control!$C$16="None",Parameters!$C$29,IF(Control!$C$16="Low (100 bar)",'Actual H2'!I239*Parameters!$C$28,IF(Control!$C$16="Medium (350 bar)",'Actual H2'!I239*Parameters!$C$27,IF(Control!$C$16="High (700 bar)",'Actual H2'!I239*Parameters!$C$26,0))))</f>
        <v>16.854339622641511</v>
      </c>
      <c r="J239" s="12">
        <f>IF(Control!$C$16="None",Parameters!$C$29,IF(Control!$C$16="Low (100 bar)",'Actual H2'!J239*Parameters!$C$28,IF(Control!$C$16="Medium (350 bar)",'Actual H2'!J239*Parameters!$C$27,IF(Control!$C$16="High (700 bar)",'Actual H2'!J239*Parameters!$C$26,0))))</f>
        <v>15.16528301886793</v>
      </c>
      <c r="K239" s="12">
        <f>IF(Control!$C$16="None",Parameters!$C$29,IF(Control!$C$16="Low (100 bar)",'Actual H2'!K239*Parameters!$C$28,IF(Control!$C$16="Medium (350 bar)",'Actual H2'!K239*Parameters!$C$27,IF(Control!$C$16="High (700 bar)",'Actual H2'!K239*Parameters!$C$26,0))))</f>
        <v>19.598490566037732</v>
      </c>
      <c r="L239" s="12">
        <f>IF(Control!$C$16="None",Parameters!$C$29,IF(Control!$C$16="Low (100 bar)",'Actual H2'!L239*Parameters!$C$28,IF(Control!$C$16="Medium (350 bar)",'Actual H2'!L239*Parameters!$C$27,IF(Control!$C$16="High (700 bar)",'Actual H2'!L239*Parameters!$C$26,0))))</f>
        <v>22.75018867924528</v>
      </c>
      <c r="M239" s="12">
        <f>IF(Control!$C$16="None",Parameters!$C$29,IF(Control!$C$16="Low (100 bar)",'Actual H2'!M239*Parameters!$C$28,IF(Control!$C$16="Medium (350 bar)",'Actual H2'!M239*Parameters!$C$27,IF(Control!$C$16="High (700 bar)",'Actual H2'!M239*Parameters!$C$26,0))))</f>
        <v>20.513207547169809</v>
      </c>
      <c r="N239" s="12">
        <f>IF(Control!$C$16="None",Parameters!$C$29,IF(Control!$C$16="Low (100 bar)",'Actual H2'!N239*Parameters!$C$28,IF(Control!$C$16="Medium (350 bar)",'Actual H2'!N239*Parameters!$C$27,IF(Control!$C$16="High (700 bar)",'Actual H2'!N239*Parameters!$C$26,0))))</f>
        <v>18.683773584905659</v>
      </c>
      <c r="O239" s="12">
        <f>IF(Control!$C$16="None",Parameters!$C$29,IF(Control!$C$16="Low (100 bar)",'Actual H2'!O239*Parameters!$C$28,IF(Control!$C$16="Medium (350 bar)",'Actual H2'!O239*Parameters!$C$27,IF(Control!$C$16="High (700 bar)",'Actual H2'!O239*Parameters!$C$26,0))))</f>
        <v>16.854339622641511</v>
      </c>
      <c r="P239" s="12">
        <f>IF(Control!$C$16="None",Parameters!$C$29,IF(Control!$C$16="Low (100 bar)",'Actual H2'!P239*Parameters!$C$28,IF(Control!$C$16="Medium (350 bar)",'Actual H2'!P239*Parameters!$C$27,IF(Control!$C$16="High (700 bar)",'Actual H2'!P239*Parameters!$C$26,0))))</f>
        <v>15.16528301886793</v>
      </c>
      <c r="Q239" s="12">
        <f>IF(Control!$C$16="None",Parameters!$C$29,IF(Control!$C$16="Low (100 bar)",'Actual H2'!Q239*Parameters!$C$28,IF(Control!$C$16="Medium (350 bar)",'Actual H2'!Q239*Parameters!$C$27,IF(Control!$C$16="High (700 bar)",'Actual H2'!Q239*Parameters!$C$26,0))))</f>
        <v>15.16528301886793</v>
      </c>
      <c r="R239" s="12">
        <f>IF(Control!$C$16="None",Parameters!$C$29,IF(Control!$C$16="Low (100 bar)",'Actual H2'!R239*Parameters!$C$28,IF(Control!$C$16="Medium (350 bar)",'Actual H2'!R239*Parameters!$C$27,IF(Control!$C$16="High (700 bar)",'Actual H2'!R239*Parameters!$C$26,0))))</f>
        <v>15.939622641509436</v>
      </c>
      <c r="S239" s="12">
        <f>IF(Control!$C$16="None",Parameters!$C$29,IF(Control!$C$16="Low (100 bar)",'Actual H2'!S239*Parameters!$C$28,IF(Control!$C$16="Medium (350 bar)",'Actual H2'!S239*Parameters!$C$27,IF(Control!$C$16="High (700 bar)",'Actual H2'!S239*Parameters!$C$26,0))))</f>
        <v>17.769056603773585</v>
      </c>
      <c r="T239" s="12">
        <f>IF(Control!$C$16="None",Parameters!$C$29,IF(Control!$C$16="Low (100 bar)",'Actual H2'!T239*Parameters!$C$28,IF(Control!$C$16="Medium (350 bar)",'Actual H2'!T239*Parameters!$C$27,IF(Control!$C$16="High (700 bar)",'Actual H2'!T239*Parameters!$C$26,0))))</f>
        <v>17.769056603773585</v>
      </c>
      <c r="U239" s="12">
        <f>IF(Control!$C$16="None",Parameters!$C$29,IF(Control!$C$16="Low (100 bar)",'Actual H2'!U239*Parameters!$C$28,IF(Control!$C$16="Medium (350 bar)",'Actual H2'!U239*Parameters!$C$27,IF(Control!$C$16="High (700 bar)",'Actual H2'!U239*Parameters!$C$26,0))))</f>
        <v>15.939622641509436</v>
      </c>
      <c r="V239" s="12">
        <f>IF(Control!$C$16="None",Parameters!$C$29,IF(Control!$C$16="Low (100 bar)",'Actual H2'!V239*Parameters!$C$28,IF(Control!$C$16="Medium (350 bar)",'Actual H2'!V239*Parameters!$C$27,IF(Control!$C$16="High (700 bar)",'Actual H2'!V239*Parameters!$C$26,0))))</f>
        <v>14.390943396226419</v>
      </c>
      <c r="W239" s="12">
        <f>IF(Control!$C$16="None",Parameters!$C$29,IF(Control!$C$16="Low (100 bar)",'Actual H2'!W239*Parameters!$C$28,IF(Control!$C$16="Medium (350 bar)",'Actual H2'!W239*Parameters!$C$27,IF(Control!$C$16="High (700 bar)",'Actual H2'!W239*Parameters!$C$26,0))))</f>
        <v>14.390943396226419</v>
      </c>
      <c r="X239" s="12">
        <f>IF(Control!$C$16="None",Parameters!$C$29,IF(Control!$C$16="Low (100 bar)",'Actual H2'!X239*Parameters!$C$28,IF(Control!$C$16="Medium (350 bar)",'Actual H2'!X239*Parameters!$C$27,IF(Control!$C$16="High (700 bar)",'Actual H2'!X239*Parameters!$C$26,0))))</f>
        <v>12.842264150943397</v>
      </c>
      <c r="Y239" s="12">
        <f>IF(Control!$C$16="None",Parameters!$C$29,IF(Control!$C$16="Low (100 bar)",'Actual H2'!Y239*Parameters!$C$28,IF(Control!$C$16="Medium (350 bar)",'Actual H2'!Y239*Parameters!$C$27,IF(Control!$C$16="High (700 bar)",'Actual H2'!Y239*Parameters!$C$26,0))))</f>
        <v>10.763773584905662</v>
      </c>
      <c r="Z239" s="12">
        <f>IF(Control!$C$16="None",Parameters!$C$29,IF(Control!$C$16="Low (100 bar)",'Actual H2'!Z239*Parameters!$C$28,IF(Control!$C$16="Medium (350 bar)",'Actual H2'!Z239*Parameters!$C$27,IF(Control!$C$16="High (700 bar)",'Actual H2'!Z239*Parameters!$C$26,0))))</f>
        <v>8.2641509433962259</v>
      </c>
      <c r="AB239" s="7">
        <f t="shared" si="3"/>
        <v>350.47698113207548</v>
      </c>
    </row>
    <row r="240" spans="2:28" x14ac:dyDescent="0.2">
      <c r="B240" s="6">
        <v>44434</v>
      </c>
      <c r="C240" s="12">
        <f>IF(Control!$C$16="None",Parameters!$C$29,IF(Control!$C$16="Low (100 bar)",'Actual H2'!C240*Parameters!$C$28,IF(Control!$C$16="Medium (350 bar)",'Actual H2'!C240*Parameters!$C$27,IF(Control!$C$16="High (700 bar)",'Actual H2'!C240*Parameters!$C$26,0))))</f>
        <v>6.6339622641509433</v>
      </c>
      <c r="D240" s="12">
        <f>IF(Control!$C$16="None",Parameters!$C$29,IF(Control!$C$16="Low (100 bar)",'Actual H2'!D240*Parameters!$C$28,IF(Control!$C$16="Medium (350 bar)",'Actual H2'!D240*Parameters!$C$27,IF(Control!$C$16="High (700 bar)",'Actual H2'!D240*Parameters!$C$26,0))))</f>
        <v>5.6467924528301889</v>
      </c>
      <c r="E240" s="12">
        <f>IF(Control!$C$16="None",Parameters!$C$29,IF(Control!$C$16="Low (100 bar)",'Actual H2'!E240*Parameters!$C$28,IF(Control!$C$16="Medium (350 bar)",'Actual H2'!E240*Parameters!$C$27,IF(Control!$C$16="High (700 bar)",'Actual H2'!E240*Parameters!$C$26,0))))</f>
        <v>4.7592452830188678</v>
      </c>
      <c r="F240" s="12">
        <f>IF(Control!$C$16="None",Parameters!$C$29,IF(Control!$C$16="Low (100 bar)",'Actual H2'!F240*Parameters!$C$28,IF(Control!$C$16="Medium (350 bar)",'Actual H2'!F240*Parameters!$C$27,IF(Control!$C$16="High (700 bar)",'Actual H2'!F240*Parameters!$C$26,0))))</f>
        <v>4.3154716981132077</v>
      </c>
      <c r="G240" s="12">
        <f>IF(Control!$C$16="None",Parameters!$C$29,IF(Control!$C$16="Low (100 bar)",'Actual H2'!G240*Parameters!$C$28,IF(Control!$C$16="Medium (350 bar)",'Actual H2'!G240*Parameters!$C$27,IF(Control!$C$16="High (700 bar)",'Actual H2'!G240*Parameters!$C$26,0))))</f>
        <v>4.3154716981132077</v>
      </c>
      <c r="H240" s="12">
        <f>IF(Control!$C$16="None",Parameters!$C$29,IF(Control!$C$16="Low (100 bar)",'Actual H2'!H240*Parameters!$C$28,IF(Control!$C$16="Medium (350 bar)",'Actual H2'!H240*Parameters!$C$27,IF(Control!$C$16="High (700 bar)",'Actual H2'!H240*Parameters!$C$26,0))))</f>
        <v>5.2030188679245271</v>
      </c>
      <c r="I240" s="12">
        <f>IF(Control!$C$16="None",Parameters!$C$29,IF(Control!$C$16="Low (100 bar)",'Actual H2'!I240*Parameters!$C$28,IF(Control!$C$16="Medium (350 bar)",'Actual H2'!I240*Parameters!$C$27,IF(Control!$C$16="High (700 bar)",'Actual H2'!I240*Parameters!$C$26,0))))</f>
        <v>5.2030188679245271</v>
      </c>
      <c r="J240" s="12">
        <f>IF(Control!$C$16="None",Parameters!$C$29,IF(Control!$C$16="Low (100 bar)",'Actual H2'!J240*Parameters!$C$28,IF(Control!$C$16="Medium (350 bar)",'Actual H2'!J240*Parameters!$C$27,IF(Control!$C$16="High (700 bar)",'Actual H2'!J240*Parameters!$C$26,0))))</f>
        <v>4.3154716981132077</v>
      </c>
      <c r="K240" s="12">
        <f>IF(Control!$C$16="None",Parameters!$C$29,IF(Control!$C$16="Low (100 bar)",'Actual H2'!K240*Parameters!$C$28,IF(Control!$C$16="Medium (350 bar)",'Actual H2'!K240*Parameters!$C$27,IF(Control!$C$16="High (700 bar)",'Actual H2'!K240*Parameters!$C$26,0))))</f>
        <v>3.8716981132075476</v>
      </c>
      <c r="L240" s="12">
        <f>IF(Control!$C$16="None",Parameters!$C$29,IF(Control!$C$16="Low (100 bar)",'Actual H2'!L240*Parameters!$C$28,IF(Control!$C$16="Medium (350 bar)",'Actual H2'!L240*Parameters!$C$27,IF(Control!$C$16="High (700 bar)",'Actual H2'!L240*Parameters!$C$26,0))))</f>
        <v>3.1290566037735852</v>
      </c>
      <c r="M240" s="12">
        <f>IF(Control!$C$16="None",Parameters!$C$29,IF(Control!$C$16="Low (100 bar)",'Actual H2'!M240*Parameters!$C$28,IF(Control!$C$16="Medium (350 bar)",'Actual H2'!M240*Parameters!$C$27,IF(Control!$C$16="High (700 bar)",'Actual H2'!M240*Parameters!$C$26,0))))</f>
        <v>2.3864150943396227</v>
      </c>
      <c r="N240" s="12">
        <f>IF(Control!$C$16="None",Parameters!$C$29,IF(Control!$C$16="Low (100 bar)",'Actual H2'!N240*Parameters!$C$28,IF(Control!$C$16="Medium (350 bar)",'Actual H2'!N240*Parameters!$C$27,IF(Control!$C$16="High (700 bar)",'Actual H2'!N240*Parameters!$C$26,0))))</f>
        <v>1.4354716981132074</v>
      </c>
      <c r="O240" s="12">
        <f>IF(Control!$C$16="None",Parameters!$C$29,IF(Control!$C$16="Low (100 bar)",'Actual H2'!O240*Parameters!$C$28,IF(Control!$C$16="Medium (350 bar)",'Actual H2'!O240*Parameters!$C$27,IF(Control!$C$16="High (700 bar)",'Actual H2'!O240*Parameters!$C$26,0))))</f>
        <v>1.1456603773584904</v>
      </c>
      <c r="P240" s="12">
        <f>IF(Control!$C$16="None",Parameters!$C$29,IF(Control!$C$16="Low (100 bar)",'Actual H2'!P240*Parameters!$C$28,IF(Control!$C$16="Medium (350 bar)",'Actual H2'!P240*Parameters!$C$27,IF(Control!$C$16="High (700 bar)",'Actual H2'!P240*Parameters!$C$26,0))))</f>
        <v>0.85584905660377353</v>
      </c>
      <c r="Q240" s="12">
        <f>IF(Control!$C$16="None",Parameters!$C$29,IF(Control!$C$16="Low (100 bar)",'Actual H2'!Q240*Parameters!$C$28,IF(Control!$C$16="Medium (350 bar)",'Actual H2'!Q240*Parameters!$C$27,IF(Control!$C$16="High (700 bar)",'Actual H2'!Q240*Parameters!$C$26,0))))</f>
        <v>0.85584905660377353</v>
      </c>
      <c r="R240" s="12">
        <f>IF(Control!$C$16="None",Parameters!$C$29,IF(Control!$C$16="Low (100 bar)",'Actual H2'!R240*Parameters!$C$28,IF(Control!$C$16="Medium (350 bar)",'Actual H2'!R240*Parameters!$C$27,IF(Control!$C$16="High (700 bar)",'Actual H2'!R240*Parameters!$C$26,0))))</f>
        <v>1.7252830188679242</v>
      </c>
      <c r="S240" s="12">
        <f>IF(Control!$C$16="None",Parameters!$C$29,IF(Control!$C$16="Low (100 bar)",'Actual H2'!S240*Parameters!$C$28,IF(Control!$C$16="Medium (350 bar)",'Actual H2'!S240*Parameters!$C$27,IF(Control!$C$16="High (700 bar)",'Actual H2'!S240*Parameters!$C$26,0))))</f>
        <v>3.5003773584905669</v>
      </c>
      <c r="T240" s="12">
        <f>IF(Control!$C$16="None",Parameters!$C$29,IF(Control!$C$16="Low (100 bar)",'Actual H2'!T240*Parameters!$C$28,IF(Control!$C$16="Medium (350 bar)",'Actual H2'!T240*Parameters!$C$27,IF(Control!$C$16="High (700 bar)",'Actual H2'!T240*Parameters!$C$26,0))))</f>
        <v>5.2030188679245271</v>
      </c>
      <c r="U240" s="12">
        <f>IF(Control!$C$16="None",Parameters!$C$29,IF(Control!$C$16="Low (100 bar)",'Actual H2'!U240*Parameters!$C$28,IF(Control!$C$16="Medium (350 bar)",'Actual H2'!U240*Parameters!$C$27,IF(Control!$C$16="High (700 bar)",'Actual H2'!U240*Parameters!$C$26,0))))</f>
        <v>7.7207547169811335</v>
      </c>
      <c r="V240" s="12">
        <f>IF(Control!$C$16="None",Parameters!$C$29,IF(Control!$C$16="Low (100 bar)",'Actual H2'!V240*Parameters!$C$28,IF(Control!$C$16="Medium (350 bar)",'Actual H2'!V240*Parameters!$C$27,IF(Control!$C$16="High (700 bar)",'Actual H2'!V240*Parameters!$C$26,0))))</f>
        <v>8.8075471698113201</v>
      </c>
      <c r="W240" s="12">
        <f>IF(Control!$C$16="None",Parameters!$C$29,IF(Control!$C$16="Low (100 bar)",'Actual H2'!W240*Parameters!$C$28,IF(Control!$C$16="Medium (350 bar)",'Actual H2'!W240*Parameters!$C$27,IF(Control!$C$16="High (700 bar)",'Actual H2'!W240*Parameters!$C$26,0))))</f>
        <v>7.7207547169811335</v>
      </c>
      <c r="X240" s="12">
        <f>IF(Control!$C$16="None",Parameters!$C$29,IF(Control!$C$16="Low (100 bar)",'Actual H2'!X240*Parameters!$C$28,IF(Control!$C$16="Medium (350 bar)",'Actual H2'!X240*Parameters!$C$27,IF(Control!$C$16="High (700 bar)",'Actual H2'!X240*Parameters!$C$26,0))))</f>
        <v>5.2030188679245271</v>
      </c>
      <c r="Y240" s="12">
        <f>IF(Control!$C$16="None",Parameters!$C$29,IF(Control!$C$16="Low (100 bar)",'Actual H2'!Y240*Parameters!$C$28,IF(Control!$C$16="Medium (350 bar)",'Actual H2'!Y240*Parameters!$C$27,IF(Control!$C$16="High (700 bar)",'Actual H2'!Y240*Parameters!$C$26,0))))</f>
        <v>2.757735849056604</v>
      </c>
      <c r="Z240" s="12">
        <f>IF(Control!$C$16="None",Parameters!$C$29,IF(Control!$C$16="Low (100 bar)",'Actual H2'!Z240*Parameters!$C$28,IF(Control!$C$16="Medium (350 bar)",'Actual H2'!Z240*Parameters!$C$27,IF(Control!$C$16="High (700 bar)",'Actual H2'!Z240*Parameters!$C$26,0))))</f>
        <v>1.1456603773584904</v>
      </c>
      <c r="AB240" s="7">
        <f t="shared" si="3"/>
        <v>97.856603773584908</v>
      </c>
    </row>
    <row r="241" spans="2:28" x14ac:dyDescent="0.2">
      <c r="B241" s="6">
        <v>44435</v>
      </c>
      <c r="C241" s="12">
        <f>IF(Control!$C$16="None",Parameters!$C$29,IF(Control!$C$16="Low (100 bar)",'Actual H2'!C241*Parameters!$C$28,IF(Control!$C$16="Medium (350 bar)",'Actual H2'!C241*Parameters!$C$27,IF(Control!$C$16="High (700 bar)",'Actual H2'!C241*Parameters!$C$26,0))))</f>
        <v>0</v>
      </c>
      <c r="D241" s="12">
        <f>IF(Control!$C$16="None",Parameters!$C$29,IF(Control!$C$16="Low (100 bar)",'Actual H2'!D241*Parameters!$C$28,IF(Control!$C$16="Medium (350 bar)",'Actual H2'!D241*Parameters!$C$27,IF(Control!$C$16="High (700 bar)",'Actual H2'!D241*Parameters!$C$26,0))))</f>
        <v>0</v>
      </c>
      <c r="E241" s="12">
        <f>IF(Control!$C$16="None",Parameters!$C$29,IF(Control!$C$16="Low (100 bar)",'Actual H2'!E241*Parameters!$C$28,IF(Control!$C$16="Medium (350 bar)",'Actual H2'!E241*Parameters!$C$27,IF(Control!$C$16="High (700 bar)",'Actual H2'!E241*Parameters!$C$26,0))))</f>
        <v>0</v>
      </c>
      <c r="F241" s="12">
        <f>IF(Control!$C$16="None",Parameters!$C$29,IF(Control!$C$16="Low (100 bar)",'Actual H2'!F241*Parameters!$C$28,IF(Control!$C$16="Medium (350 bar)",'Actual H2'!F241*Parameters!$C$27,IF(Control!$C$16="High (700 bar)",'Actual H2'!F241*Parameters!$C$26,0))))</f>
        <v>0</v>
      </c>
      <c r="G241" s="12">
        <f>IF(Control!$C$16="None",Parameters!$C$29,IF(Control!$C$16="Low (100 bar)",'Actual H2'!G241*Parameters!$C$28,IF(Control!$C$16="Medium (350 bar)",'Actual H2'!G241*Parameters!$C$27,IF(Control!$C$16="High (700 bar)",'Actual H2'!G241*Parameters!$C$26,0))))</f>
        <v>0</v>
      </c>
      <c r="H241" s="12">
        <f>IF(Control!$C$16="None",Parameters!$C$29,IF(Control!$C$16="Low (100 bar)",'Actual H2'!H241*Parameters!$C$28,IF(Control!$C$16="Medium (350 bar)",'Actual H2'!H241*Parameters!$C$27,IF(Control!$C$16="High (700 bar)",'Actual H2'!H241*Parameters!$C$26,0))))</f>
        <v>0</v>
      </c>
      <c r="I241" s="12">
        <f>IF(Control!$C$16="None",Parameters!$C$29,IF(Control!$C$16="Low (100 bar)",'Actual H2'!I241*Parameters!$C$28,IF(Control!$C$16="Medium (350 bar)",'Actual H2'!I241*Parameters!$C$27,IF(Control!$C$16="High (700 bar)",'Actual H2'!I241*Parameters!$C$26,0))))</f>
        <v>0</v>
      </c>
      <c r="J241" s="12">
        <f>IF(Control!$C$16="None",Parameters!$C$29,IF(Control!$C$16="Low (100 bar)",'Actual H2'!J241*Parameters!$C$28,IF(Control!$C$16="Medium (350 bar)",'Actual H2'!J241*Parameters!$C$27,IF(Control!$C$16="High (700 bar)",'Actual H2'!J241*Parameters!$C$26,0))))</f>
        <v>0</v>
      </c>
      <c r="K241" s="12">
        <f>IF(Control!$C$16="None",Parameters!$C$29,IF(Control!$C$16="Low (100 bar)",'Actual H2'!K241*Parameters!$C$28,IF(Control!$C$16="Medium (350 bar)",'Actual H2'!K241*Parameters!$C$27,IF(Control!$C$16="High (700 bar)",'Actual H2'!K241*Parameters!$C$26,0))))</f>
        <v>0</v>
      </c>
      <c r="L241" s="12">
        <f>IF(Control!$C$16="None",Parameters!$C$29,IF(Control!$C$16="Low (100 bar)",'Actual H2'!L241*Parameters!$C$28,IF(Control!$C$16="Medium (350 bar)",'Actual H2'!L241*Parameters!$C$27,IF(Control!$C$16="High (700 bar)",'Actual H2'!L241*Parameters!$C$26,0))))</f>
        <v>0.5660377358490567</v>
      </c>
      <c r="M241" s="12">
        <f>IF(Control!$C$16="None",Parameters!$C$29,IF(Control!$C$16="Low (100 bar)",'Actual H2'!M241*Parameters!$C$28,IF(Control!$C$16="Medium (350 bar)",'Actual H2'!M241*Parameters!$C$27,IF(Control!$C$16="High (700 bar)",'Actual H2'!M241*Parameters!$C$26,0))))</f>
        <v>0</v>
      </c>
      <c r="N241" s="12">
        <f>IF(Control!$C$16="None",Parameters!$C$29,IF(Control!$C$16="Low (100 bar)",'Actual H2'!N241*Parameters!$C$28,IF(Control!$C$16="Medium (350 bar)",'Actual H2'!N241*Parameters!$C$27,IF(Control!$C$16="High (700 bar)",'Actual H2'!N241*Parameters!$C$26,0))))</f>
        <v>0</v>
      </c>
      <c r="O241" s="12">
        <f>IF(Control!$C$16="None",Parameters!$C$29,IF(Control!$C$16="Low (100 bar)",'Actual H2'!O241*Parameters!$C$28,IF(Control!$C$16="Medium (350 bar)",'Actual H2'!O241*Parameters!$C$27,IF(Control!$C$16="High (700 bar)",'Actual H2'!O241*Parameters!$C$26,0))))</f>
        <v>0</v>
      </c>
      <c r="P241" s="12">
        <f>IF(Control!$C$16="None",Parameters!$C$29,IF(Control!$C$16="Low (100 bar)",'Actual H2'!P241*Parameters!$C$28,IF(Control!$C$16="Medium (350 bar)",'Actual H2'!P241*Parameters!$C$27,IF(Control!$C$16="High (700 bar)",'Actual H2'!P241*Parameters!$C$26,0))))</f>
        <v>0</v>
      </c>
      <c r="Q241" s="12">
        <f>IF(Control!$C$16="None",Parameters!$C$29,IF(Control!$C$16="Low (100 bar)",'Actual H2'!Q241*Parameters!$C$28,IF(Control!$C$16="Medium (350 bar)",'Actual H2'!Q241*Parameters!$C$27,IF(Control!$C$16="High (700 bar)",'Actual H2'!Q241*Parameters!$C$26,0))))</f>
        <v>0</v>
      </c>
      <c r="R241" s="12">
        <f>IF(Control!$C$16="None",Parameters!$C$29,IF(Control!$C$16="Low (100 bar)",'Actual H2'!R241*Parameters!$C$28,IF(Control!$C$16="Medium (350 bar)",'Actual H2'!R241*Parameters!$C$27,IF(Control!$C$16="High (700 bar)",'Actual H2'!R241*Parameters!$C$26,0))))</f>
        <v>0</v>
      </c>
      <c r="S241" s="12">
        <f>IF(Control!$C$16="None",Parameters!$C$29,IF(Control!$C$16="Low (100 bar)",'Actual H2'!S241*Parameters!$C$28,IF(Control!$C$16="Medium (350 bar)",'Actual H2'!S241*Parameters!$C$27,IF(Control!$C$16="High (700 bar)",'Actual H2'!S241*Parameters!$C$26,0))))</f>
        <v>0.5660377358490567</v>
      </c>
      <c r="T241" s="12">
        <f>IF(Control!$C$16="None",Parameters!$C$29,IF(Control!$C$16="Low (100 bar)",'Actual H2'!T241*Parameters!$C$28,IF(Control!$C$16="Medium (350 bar)",'Actual H2'!T241*Parameters!$C$27,IF(Control!$C$16="High (700 bar)",'Actual H2'!T241*Parameters!$C$26,0))))</f>
        <v>0.85584905660377353</v>
      </c>
      <c r="U241" s="12">
        <f>IF(Control!$C$16="None",Parameters!$C$29,IF(Control!$C$16="Low (100 bar)",'Actual H2'!U241*Parameters!$C$28,IF(Control!$C$16="Medium (350 bar)",'Actual H2'!U241*Parameters!$C$27,IF(Control!$C$16="High (700 bar)",'Actual H2'!U241*Parameters!$C$26,0))))</f>
        <v>1.7252830188679242</v>
      </c>
      <c r="V241" s="12">
        <f>IF(Control!$C$16="None",Parameters!$C$29,IF(Control!$C$16="Low (100 bar)",'Actual H2'!V241*Parameters!$C$28,IF(Control!$C$16="Medium (350 bar)",'Actual H2'!V241*Parameters!$C$27,IF(Control!$C$16="High (700 bar)",'Actual H2'!V241*Parameters!$C$26,0))))</f>
        <v>2.757735849056604</v>
      </c>
      <c r="W241" s="12">
        <f>IF(Control!$C$16="None",Parameters!$C$29,IF(Control!$C$16="Low (100 bar)",'Actual H2'!W241*Parameters!$C$28,IF(Control!$C$16="Medium (350 bar)",'Actual H2'!W241*Parameters!$C$27,IF(Control!$C$16="High (700 bar)",'Actual H2'!W241*Parameters!$C$26,0))))</f>
        <v>2.757735849056604</v>
      </c>
      <c r="X241" s="12">
        <f>IF(Control!$C$16="None",Parameters!$C$29,IF(Control!$C$16="Low (100 bar)",'Actual H2'!X241*Parameters!$C$28,IF(Control!$C$16="Medium (350 bar)",'Actual H2'!X241*Parameters!$C$27,IF(Control!$C$16="High (700 bar)",'Actual H2'!X241*Parameters!$C$26,0))))</f>
        <v>2.757735849056604</v>
      </c>
      <c r="Y241" s="12">
        <f>IF(Control!$C$16="None",Parameters!$C$29,IF(Control!$C$16="Low (100 bar)",'Actual H2'!Y241*Parameters!$C$28,IF(Control!$C$16="Medium (350 bar)",'Actual H2'!Y241*Parameters!$C$27,IF(Control!$C$16="High (700 bar)",'Actual H2'!Y241*Parameters!$C$26,0))))</f>
        <v>2.3864150943396227</v>
      </c>
      <c r="Z241" s="12">
        <f>IF(Control!$C$16="None",Parameters!$C$29,IF(Control!$C$16="Low (100 bar)",'Actual H2'!Z241*Parameters!$C$28,IF(Control!$C$16="Medium (350 bar)",'Actual H2'!Z241*Parameters!$C$27,IF(Control!$C$16="High (700 bar)",'Actual H2'!Z241*Parameters!$C$26,0))))</f>
        <v>1.7252830188679242</v>
      </c>
      <c r="AB241" s="7">
        <f t="shared" si="3"/>
        <v>16.098113207547168</v>
      </c>
    </row>
    <row r="242" spans="2:28" x14ac:dyDescent="0.2">
      <c r="B242" s="6">
        <v>44436</v>
      </c>
      <c r="C242" s="12">
        <f>IF(Control!$C$16="None",Parameters!$C$29,IF(Control!$C$16="Low (100 bar)",'Actual H2'!C242*Parameters!$C$28,IF(Control!$C$16="Medium (350 bar)",'Actual H2'!C242*Parameters!$C$27,IF(Control!$C$16="High (700 bar)",'Actual H2'!C242*Parameters!$C$26,0))))</f>
        <v>0.85584905660377353</v>
      </c>
      <c r="D242" s="12">
        <f>IF(Control!$C$16="None",Parameters!$C$29,IF(Control!$C$16="Low (100 bar)",'Actual H2'!D242*Parameters!$C$28,IF(Control!$C$16="Medium (350 bar)",'Actual H2'!D242*Parameters!$C$27,IF(Control!$C$16="High (700 bar)",'Actual H2'!D242*Parameters!$C$26,0))))</f>
        <v>0</v>
      </c>
      <c r="E242" s="12">
        <f>IF(Control!$C$16="None",Parameters!$C$29,IF(Control!$C$16="Low (100 bar)",'Actual H2'!E242*Parameters!$C$28,IF(Control!$C$16="Medium (350 bar)",'Actual H2'!E242*Parameters!$C$27,IF(Control!$C$16="High (700 bar)",'Actual H2'!E242*Parameters!$C$26,0))))</f>
        <v>0</v>
      </c>
      <c r="F242" s="12">
        <f>IF(Control!$C$16="None",Parameters!$C$29,IF(Control!$C$16="Low (100 bar)",'Actual H2'!F242*Parameters!$C$28,IF(Control!$C$16="Medium (350 bar)",'Actual H2'!F242*Parameters!$C$27,IF(Control!$C$16="High (700 bar)",'Actual H2'!F242*Parameters!$C$26,0))))</f>
        <v>0</v>
      </c>
      <c r="G242" s="12">
        <f>IF(Control!$C$16="None",Parameters!$C$29,IF(Control!$C$16="Low (100 bar)",'Actual H2'!G242*Parameters!$C$28,IF(Control!$C$16="Medium (350 bar)",'Actual H2'!G242*Parameters!$C$27,IF(Control!$C$16="High (700 bar)",'Actual H2'!G242*Parameters!$C$26,0))))</f>
        <v>0</v>
      </c>
      <c r="H242" s="12">
        <f>IF(Control!$C$16="None",Parameters!$C$29,IF(Control!$C$16="Low (100 bar)",'Actual H2'!H242*Parameters!$C$28,IF(Control!$C$16="Medium (350 bar)",'Actual H2'!H242*Parameters!$C$27,IF(Control!$C$16="High (700 bar)",'Actual H2'!H242*Parameters!$C$26,0))))</f>
        <v>0</v>
      </c>
      <c r="I242" s="12">
        <f>IF(Control!$C$16="None",Parameters!$C$29,IF(Control!$C$16="Low (100 bar)",'Actual H2'!I242*Parameters!$C$28,IF(Control!$C$16="Medium (350 bar)",'Actual H2'!I242*Parameters!$C$27,IF(Control!$C$16="High (700 bar)",'Actual H2'!I242*Parameters!$C$26,0))))</f>
        <v>0</v>
      </c>
      <c r="J242" s="12">
        <f>IF(Control!$C$16="None",Parameters!$C$29,IF(Control!$C$16="Low (100 bar)",'Actual H2'!J242*Parameters!$C$28,IF(Control!$C$16="Medium (350 bar)",'Actual H2'!J242*Parameters!$C$27,IF(Control!$C$16="High (700 bar)",'Actual H2'!J242*Parameters!$C$26,0))))</f>
        <v>0</v>
      </c>
      <c r="K242" s="12">
        <f>IF(Control!$C$16="None",Parameters!$C$29,IF(Control!$C$16="Low (100 bar)",'Actual H2'!K242*Parameters!$C$28,IF(Control!$C$16="Medium (350 bar)",'Actual H2'!K242*Parameters!$C$27,IF(Control!$C$16="High (700 bar)",'Actual H2'!K242*Parameters!$C$26,0))))</f>
        <v>0</v>
      </c>
      <c r="L242" s="12">
        <f>IF(Control!$C$16="None",Parameters!$C$29,IF(Control!$C$16="Low (100 bar)",'Actual H2'!L242*Parameters!$C$28,IF(Control!$C$16="Medium (350 bar)",'Actual H2'!L242*Parameters!$C$27,IF(Control!$C$16="High (700 bar)",'Actual H2'!L242*Parameters!$C$26,0))))</f>
        <v>0</v>
      </c>
      <c r="M242" s="12">
        <f>IF(Control!$C$16="None",Parameters!$C$29,IF(Control!$C$16="Low (100 bar)",'Actual H2'!M242*Parameters!$C$28,IF(Control!$C$16="Medium (350 bar)",'Actual H2'!M242*Parameters!$C$27,IF(Control!$C$16="High (700 bar)",'Actual H2'!M242*Parameters!$C$26,0))))</f>
        <v>0</v>
      </c>
      <c r="N242" s="12">
        <f>IF(Control!$C$16="None",Parameters!$C$29,IF(Control!$C$16="Low (100 bar)",'Actual H2'!N242*Parameters!$C$28,IF(Control!$C$16="Medium (350 bar)",'Actual H2'!N242*Parameters!$C$27,IF(Control!$C$16="High (700 bar)",'Actual H2'!N242*Parameters!$C$26,0))))</f>
        <v>0</v>
      </c>
      <c r="O242" s="12">
        <f>IF(Control!$C$16="None",Parameters!$C$29,IF(Control!$C$16="Low (100 bar)",'Actual H2'!O242*Parameters!$C$28,IF(Control!$C$16="Medium (350 bar)",'Actual H2'!O242*Parameters!$C$27,IF(Control!$C$16="High (700 bar)",'Actual H2'!O242*Parameters!$C$26,0))))</f>
        <v>0</v>
      </c>
      <c r="P242" s="12">
        <f>IF(Control!$C$16="None",Parameters!$C$29,IF(Control!$C$16="Low (100 bar)",'Actual H2'!P242*Parameters!$C$28,IF(Control!$C$16="Medium (350 bar)",'Actual H2'!P242*Parameters!$C$27,IF(Control!$C$16="High (700 bar)",'Actual H2'!P242*Parameters!$C$26,0))))</f>
        <v>0</v>
      </c>
      <c r="Q242" s="12">
        <f>IF(Control!$C$16="None",Parameters!$C$29,IF(Control!$C$16="Low (100 bar)",'Actual H2'!Q242*Parameters!$C$28,IF(Control!$C$16="Medium (350 bar)",'Actual H2'!Q242*Parameters!$C$27,IF(Control!$C$16="High (700 bar)",'Actual H2'!Q242*Parameters!$C$26,0))))</f>
        <v>0</v>
      </c>
      <c r="R242" s="12">
        <f>IF(Control!$C$16="None",Parameters!$C$29,IF(Control!$C$16="Low (100 bar)",'Actual H2'!R242*Parameters!$C$28,IF(Control!$C$16="Medium (350 bar)",'Actual H2'!R242*Parameters!$C$27,IF(Control!$C$16="High (700 bar)",'Actual H2'!R242*Parameters!$C$26,0))))</f>
        <v>1.7252830188679242</v>
      </c>
      <c r="S242" s="12">
        <f>IF(Control!$C$16="None",Parameters!$C$29,IF(Control!$C$16="Low (100 bar)",'Actual H2'!S242*Parameters!$C$28,IF(Control!$C$16="Medium (350 bar)",'Actual H2'!S242*Parameters!$C$27,IF(Control!$C$16="High (700 bar)",'Actual H2'!S242*Parameters!$C$26,0))))</f>
        <v>3.5003773584905669</v>
      </c>
      <c r="T242" s="12">
        <f>IF(Control!$C$16="None",Parameters!$C$29,IF(Control!$C$16="Low (100 bar)",'Actual H2'!T242*Parameters!$C$28,IF(Control!$C$16="Medium (350 bar)",'Actual H2'!T242*Parameters!$C$27,IF(Control!$C$16="High (700 bar)",'Actual H2'!T242*Parameters!$C$26,0))))</f>
        <v>5.2030188679245271</v>
      </c>
      <c r="U242" s="12">
        <f>IF(Control!$C$16="None",Parameters!$C$29,IF(Control!$C$16="Low (100 bar)",'Actual H2'!U242*Parameters!$C$28,IF(Control!$C$16="Medium (350 bar)",'Actual H2'!U242*Parameters!$C$27,IF(Control!$C$16="High (700 bar)",'Actual H2'!U242*Parameters!$C$26,0))))</f>
        <v>6.6339622641509433</v>
      </c>
      <c r="V242" s="12">
        <f>IF(Control!$C$16="None",Parameters!$C$29,IF(Control!$C$16="Low (100 bar)",'Actual H2'!V242*Parameters!$C$28,IF(Control!$C$16="Medium (350 bar)",'Actual H2'!V242*Parameters!$C$27,IF(Control!$C$16="High (700 bar)",'Actual H2'!V242*Parameters!$C$26,0))))</f>
        <v>7.1773584905660375</v>
      </c>
      <c r="W242" s="12">
        <f>IF(Control!$C$16="None",Parameters!$C$29,IF(Control!$C$16="Low (100 bar)",'Actual H2'!W242*Parameters!$C$28,IF(Control!$C$16="Medium (350 bar)",'Actual H2'!W242*Parameters!$C$27,IF(Control!$C$16="High (700 bar)",'Actual H2'!W242*Parameters!$C$26,0))))</f>
        <v>9.4596226415094335</v>
      </c>
      <c r="X242" s="12">
        <f>IF(Control!$C$16="None",Parameters!$C$29,IF(Control!$C$16="Low (100 bar)",'Actual H2'!X242*Parameters!$C$28,IF(Control!$C$16="Medium (350 bar)",'Actual H2'!X242*Parameters!$C$27,IF(Control!$C$16="High (700 bar)",'Actual H2'!X242*Parameters!$C$26,0))))</f>
        <v>14.390943396226419</v>
      </c>
      <c r="Y242" s="12">
        <f>IF(Control!$C$16="None",Parameters!$C$29,IF(Control!$C$16="Low (100 bar)",'Actual H2'!Y242*Parameters!$C$28,IF(Control!$C$16="Medium (350 bar)",'Actual H2'!Y242*Parameters!$C$27,IF(Control!$C$16="High (700 bar)",'Actual H2'!Y242*Parameters!$C$26,0))))</f>
        <v>17.769056603773585</v>
      </c>
      <c r="Z242" s="12">
        <f>IF(Control!$C$16="None",Parameters!$C$29,IF(Control!$C$16="Low (100 bar)",'Actual H2'!Z242*Parameters!$C$28,IF(Control!$C$16="Medium (350 bar)",'Actual H2'!Z242*Parameters!$C$27,IF(Control!$C$16="High (700 bar)",'Actual H2'!Z242*Parameters!$C$26,0))))</f>
        <v>17.769056603773585</v>
      </c>
      <c r="AB242" s="7">
        <f t="shared" si="3"/>
        <v>84.484528301886797</v>
      </c>
    </row>
    <row r="243" spans="2:28" x14ac:dyDescent="0.2">
      <c r="B243" s="6">
        <v>44437</v>
      </c>
      <c r="C243" s="12">
        <f>IF(Control!$C$16="None",Parameters!$C$29,IF(Control!$C$16="Low (100 bar)",'Actual H2'!C243*Parameters!$C$28,IF(Control!$C$16="Medium (350 bar)",'Actual H2'!C243*Parameters!$C$27,IF(Control!$C$16="High (700 bar)",'Actual H2'!C243*Parameters!$C$26,0))))</f>
        <v>17.769056603773585</v>
      </c>
      <c r="D243" s="12">
        <f>IF(Control!$C$16="None",Parameters!$C$29,IF(Control!$C$16="Low (100 bar)",'Actual H2'!D243*Parameters!$C$28,IF(Control!$C$16="Medium (350 bar)",'Actual H2'!D243*Parameters!$C$27,IF(Control!$C$16="High (700 bar)",'Actual H2'!D243*Parameters!$C$26,0))))</f>
        <v>16.854339622641511</v>
      </c>
      <c r="E243" s="12">
        <f>IF(Control!$C$16="None",Parameters!$C$29,IF(Control!$C$16="Low (100 bar)",'Actual H2'!E243*Parameters!$C$28,IF(Control!$C$16="Medium (350 bar)",'Actual H2'!E243*Parameters!$C$27,IF(Control!$C$16="High (700 bar)",'Actual H2'!E243*Parameters!$C$26,0))))</f>
        <v>16.854339622641511</v>
      </c>
      <c r="F243" s="12">
        <f>IF(Control!$C$16="None",Parameters!$C$29,IF(Control!$C$16="Low (100 bar)",'Actual H2'!F243*Parameters!$C$28,IF(Control!$C$16="Medium (350 bar)",'Actual H2'!F243*Parameters!$C$27,IF(Control!$C$16="High (700 bar)",'Actual H2'!F243*Parameters!$C$26,0))))</f>
        <v>15.16528301886793</v>
      </c>
      <c r="G243" s="12">
        <f>IF(Control!$C$16="None",Parameters!$C$29,IF(Control!$C$16="Low (100 bar)",'Actual H2'!G243*Parameters!$C$28,IF(Control!$C$16="Medium (350 bar)",'Actual H2'!G243*Parameters!$C$27,IF(Control!$C$16="High (700 bar)",'Actual H2'!G243*Parameters!$C$26,0))))</f>
        <v>12.842264150943397</v>
      </c>
      <c r="H243" s="12">
        <f>IF(Control!$C$16="None",Parameters!$C$29,IF(Control!$C$16="Low (100 bar)",'Actual H2'!H243*Parameters!$C$28,IF(Control!$C$16="Medium (350 bar)",'Actual H2'!H243*Parameters!$C$27,IF(Control!$C$16="High (700 bar)",'Actual H2'!H243*Parameters!$C$26,0))))</f>
        <v>11.415849056603774</v>
      </c>
      <c r="I243" s="12">
        <f>IF(Control!$C$16="None",Parameters!$C$29,IF(Control!$C$16="Low (100 bar)",'Actual H2'!I243*Parameters!$C$28,IF(Control!$C$16="Medium (350 bar)",'Actual H2'!I243*Parameters!$C$27,IF(Control!$C$16="High (700 bar)",'Actual H2'!I243*Parameters!$C$26,0))))</f>
        <v>8.2641509433962259</v>
      </c>
      <c r="J243" s="12">
        <f>IF(Control!$C$16="None",Parameters!$C$29,IF(Control!$C$16="Low (100 bar)",'Actual H2'!J243*Parameters!$C$28,IF(Control!$C$16="Medium (350 bar)",'Actual H2'!J243*Parameters!$C$27,IF(Control!$C$16="High (700 bar)",'Actual H2'!J243*Parameters!$C$26,0))))</f>
        <v>6.6339622641509433</v>
      </c>
      <c r="K243" s="12">
        <f>IF(Control!$C$16="None",Parameters!$C$29,IF(Control!$C$16="Low (100 bar)",'Actual H2'!K243*Parameters!$C$28,IF(Control!$C$16="Medium (350 bar)",'Actual H2'!K243*Parameters!$C$27,IF(Control!$C$16="High (700 bar)",'Actual H2'!K243*Parameters!$C$26,0))))</f>
        <v>5.2030188679245271</v>
      </c>
      <c r="L243" s="12">
        <f>IF(Control!$C$16="None",Parameters!$C$29,IF(Control!$C$16="Low (100 bar)",'Actual H2'!L243*Parameters!$C$28,IF(Control!$C$16="Medium (350 bar)",'Actual H2'!L243*Parameters!$C$27,IF(Control!$C$16="High (700 bar)",'Actual H2'!L243*Parameters!$C$26,0))))</f>
        <v>4.7592452830188678</v>
      </c>
      <c r="M243" s="12">
        <f>IF(Control!$C$16="None",Parameters!$C$29,IF(Control!$C$16="Low (100 bar)",'Actual H2'!M243*Parameters!$C$28,IF(Control!$C$16="Medium (350 bar)",'Actual H2'!M243*Parameters!$C$27,IF(Control!$C$16="High (700 bar)",'Actual H2'!M243*Parameters!$C$26,0))))</f>
        <v>5.2030188679245271</v>
      </c>
      <c r="N243" s="12">
        <f>IF(Control!$C$16="None",Parameters!$C$29,IF(Control!$C$16="Low (100 bar)",'Actual H2'!N243*Parameters!$C$28,IF(Control!$C$16="Medium (350 bar)",'Actual H2'!N243*Parameters!$C$27,IF(Control!$C$16="High (700 bar)",'Actual H2'!N243*Parameters!$C$26,0))))</f>
        <v>5.6467924528301889</v>
      </c>
      <c r="O243" s="12">
        <f>IF(Control!$C$16="None",Parameters!$C$29,IF(Control!$C$16="Low (100 bar)",'Actual H2'!O243*Parameters!$C$28,IF(Control!$C$16="Medium (350 bar)",'Actual H2'!O243*Parameters!$C$27,IF(Control!$C$16="High (700 bar)",'Actual H2'!O243*Parameters!$C$26,0))))</f>
        <v>6.6339622641509433</v>
      </c>
      <c r="P243" s="12">
        <f>IF(Control!$C$16="None",Parameters!$C$29,IF(Control!$C$16="Low (100 bar)",'Actual H2'!P243*Parameters!$C$28,IF(Control!$C$16="Medium (350 bar)",'Actual H2'!P243*Parameters!$C$27,IF(Control!$C$16="High (700 bar)",'Actual H2'!P243*Parameters!$C$26,0))))</f>
        <v>7.1773584905660375</v>
      </c>
      <c r="Q243" s="12">
        <f>IF(Control!$C$16="None",Parameters!$C$29,IF(Control!$C$16="Low (100 bar)",'Actual H2'!Q243*Parameters!$C$28,IF(Control!$C$16="Medium (350 bar)",'Actual H2'!Q243*Parameters!$C$27,IF(Control!$C$16="High (700 bar)",'Actual H2'!Q243*Parameters!$C$26,0))))</f>
        <v>7.1773584905660375</v>
      </c>
      <c r="R243" s="12">
        <f>IF(Control!$C$16="None",Parameters!$C$29,IF(Control!$C$16="Low (100 bar)",'Actual H2'!R243*Parameters!$C$28,IF(Control!$C$16="Medium (350 bar)",'Actual H2'!R243*Parameters!$C$27,IF(Control!$C$16="High (700 bar)",'Actual H2'!R243*Parameters!$C$26,0))))</f>
        <v>7.1773584905660375</v>
      </c>
      <c r="S243" s="12">
        <f>IF(Control!$C$16="None",Parameters!$C$29,IF(Control!$C$16="Low (100 bar)",'Actual H2'!S243*Parameters!$C$28,IF(Control!$C$16="Medium (350 bar)",'Actual H2'!S243*Parameters!$C$27,IF(Control!$C$16="High (700 bar)",'Actual H2'!S243*Parameters!$C$26,0))))</f>
        <v>7.1773584905660375</v>
      </c>
      <c r="T243" s="12">
        <f>IF(Control!$C$16="None",Parameters!$C$29,IF(Control!$C$16="Low (100 bar)",'Actual H2'!T243*Parameters!$C$28,IF(Control!$C$16="Medium (350 bar)",'Actual H2'!T243*Parameters!$C$27,IF(Control!$C$16="High (700 bar)",'Actual H2'!T243*Parameters!$C$26,0))))</f>
        <v>7.7207547169811335</v>
      </c>
      <c r="U243" s="12">
        <f>IF(Control!$C$16="None",Parameters!$C$29,IF(Control!$C$16="Low (100 bar)",'Actual H2'!U243*Parameters!$C$28,IF(Control!$C$16="Medium (350 bar)",'Actual H2'!U243*Parameters!$C$27,IF(Control!$C$16="High (700 bar)",'Actual H2'!U243*Parameters!$C$26,0))))</f>
        <v>7.7207547169811335</v>
      </c>
      <c r="V243" s="12">
        <f>IF(Control!$C$16="None",Parameters!$C$29,IF(Control!$C$16="Low (100 bar)",'Actual H2'!V243*Parameters!$C$28,IF(Control!$C$16="Medium (350 bar)",'Actual H2'!V243*Parameters!$C$27,IF(Control!$C$16="High (700 bar)",'Actual H2'!V243*Parameters!$C$26,0))))</f>
        <v>7.7207547169811335</v>
      </c>
      <c r="W243" s="12">
        <f>IF(Control!$C$16="None",Parameters!$C$29,IF(Control!$C$16="Low (100 bar)",'Actual H2'!W243*Parameters!$C$28,IF(Control!$C$16="Medium (350 bar)",'Actual H2'!W243*Parameters!$C$27,IF(Control!$C$16="High (700 bar)",'Actual H2'!W243*Parameters!$C$26,0))))</f>
        <v>7.1773584905660375</v>
      </c>
      <c r="X243" s="12">
        <f>IF(Control!$C$16="None",Parameters!$C$29,IF(Control!$C$16="Low (100 bar)",'Actual H2'!X243*Parameters!$C$28,IF(Control!$C$16="Medium (350 bar)",'Actual H2'!X243*Parameters!$C$27,IF(Control!$C$16="High (700 bar)",'Actual H2'!X243*Parameters!$C$26,0))))</f>
        <v>6.090566037735849</v>
      </c>
      <c r="Y243" s="12">
        <f>IF(Control!$C$16="None",Parameters!$C$29,IF(Control!$C$16="Low (100 bar)",'Actual H2'!Y243*Parameters!$C$28,IF(Control!$C$16="Medium (350 bar)",'Actual H2'!Y243*Parameters!$C$27,IF(Control!$C$16="High (700 bar)",'Actual H2'!Y243*Parameters!$C$26,0))))</f>
        <v>4.7592452830188678</v>
      </c>
      <c r="Z243" s="12">
        <f>IF(Control!$C$16="None",Parameters!$C$29,IF(Control!$C$16="Low (100 bar)",'Actual H2'!Z243*Parameters!$C$28,IF(Control!$C$16="Medium (350 bar)",'Actual H2'!Z243*Parameters!$C$27,IF(Control!$C$16="High (700 bar)",'Actual H2'!Z243*Parameters!$C$26,0))))</f>
        <v>3.5003773584905669</v>
      </c>
      <c r="AB243" s="7">
        <f t="shared" si="3"/>
        <v>206.64452830188677</v>
      </c>
    </row>
    <row r="244" spans="2:28" x14ac:dyDescent="0.2">
      <c r="B244" s="6">
        <v>44438</v>
      </c>
      <c r="C244" s="12">
        <f>IF(Control!$C$16="None",Parameters!$C$29,IF(Control!$C$16="Low (100 bar)",'Actual H2'!C244*Parameters!$C$28,IF(Control!$C$16="Medium (350 bar)",'Actual H2'!C244*Parameters!$C$27,IF(Control!$C$16="High (700 bar)",'Actual H2'!C244*Parameters!$C$26,0))))</f>
        <v>2.757735849056604</v>
      </c>
      <c r="D244" s="12">
        <f>IF(Control!$C$16="None",Parameters!$C$29,IF(Control!$C$16="Low (100 bar)",'Actual H2'!D244*Parameters!$C$28,IF(Control!$C$16="Medium (350 bar)",'Actual H2'!D244*Parameters!$C$27,IF(Control!$C$16="High (700 bar)",'Actual H2'!D244*Parameters!$C$26,0))))</f>
        <v>2.3864150943396227</v>
      </c>
      <c r="E244" s="12">
        <f>IF(Control!$C$16="None",Parameters!$C$29,IF(Control!$C$16="Low (100 bar)",'Actual H2'!E244*Parameters!$C$28,IF(Control!$C$16="Medium (350 bar)",'Actual H2'!E244*Parameters!$C$27,IF(Control!$C$16="High (700 bar)",'Actual H2'!E244*Parameters!$C$26,0))))</f>
        <v>2.3864150943396227</v>
      </c>
      <c r="F244" s="12">
        <f>IF(Control!$C$16="None",Parameters!$C$29,IF(Control!$C$16="Low (100 bar)",'Actual H2'!F244*Parameters!$C$28,IF(Control!$C$16="Medium (350 bar)",'Actual H2'!F244*Parameters!$C$27,IF(Control!$C$16="High (700 bar)",'Actual H2'!F244*Parameters!$C$26,0))))</f>
        <v>2.757735849056604</v>
      </c>
      <c r="G244" s="12">
        <f>IF(Control!$C$16="None",Parameters!$C$29,IF(Control!$C$16="Low (100 bar)",'Actual H2'!G244*Parameters!$C$28,IF(Control!$C$16="Medium (350 bar)",'Actual H2'!G244*Parameters!$C$27,IF(Control!$C$16="High (700 bar)",'Actual H2'!G244*Parameters!$C$26,0))))</f>
        <v>3.8716981132075476</v>
      </c>
      <c r="H244" s="12">
        <f>IF(Control!$C$16="None",Parameters!$C$29,IF(Control!$C$16="Low (100 bar)",'Actual H2'!H244*Parameters!$C$28,IF(Control!$C$16="Medium (350 bar)",'Actual H2'!H244*Parameters!$C$27,IF(Control!$C$16="High (700 bar)",'Actual H2'!H244*Parameters!$C$26,0))))</f>
        <v>4.7592452830188678</v>
      </c>
      <c r="I244" s="12">
        <f>IF(Control!$C$16="None",Parameters!$C$29,IF(Control!$C$16="Low (100 bar)",'Actual H2'!I244*Parameters!$C$28,IF(Control!$C$16="Medium (350 bar)",'Actual H2'!I244*Parameters!$C$27,IF(Control!$C$16="High (700 bar)",'Actual H2'!I244*Parameters!$C$26,0))))</f>
        <v>5.6467924528301889</v>
      </c>
      <c r="J244" s="12">
        <f>IF(Control!$C$16="None",Parameters!$C$29,IF(Control!$C$16="Low (100 bar)",'Actual H2'!J244*Parameters!$C$28,IF(Control!$C$16="Medium (350 bar)",'Actual H2'!J244*Parameters!$C$27,IF(Control!$C$16="High (700 bar)",'Actual H2'!J244*Parameters!$C$26,0))))</f>
        <v>6.6339622641509433</v>
      </c>
      <c r="K244" s="12">
        <f>IF(Control!$C$16="None",Parameters!$C$29,IF(Control!$C$16="Low (100 bar)",'Actual H2'!K244*Parameters!$C$28,IF(Control!$C$16="Medium (350 bar)",'Actual H2'!K244*Parameters!$C$27,IF(Control!$C$16="High (700 bar)",'Actual H2'!K244*Parameters!$C$26,0))))</f>
        <v>7.7207547169811335</v>
      </c>
      <c r="L244" s="12">
        <f>IF(Control!$C$16="None",Parameters!$C$29,IF(Control!$C$16="Low (100 bar)",'Actual H2'!L244*Parameters!$C$28,IF(Control!$C$16="Medium (350 bar)",'Actual H2'!L244*Parameters!$C$27,IF(Control!$C$16="High (700 bar)",'Actual H2'!L244*Parameters!$C$26,0))))</f>
        <v>7.7207547169811335</v>
      </c>
      <c r="M244" s="12">
        <f>IF(Control!$C$16="None",Parameters!$C$29,IF(Control!$C$16="Low (100 bar)",'Actual H2'!M244*Parameters!$C$28,IF(Control!$C$16="Medium (350 bar)",'Actual H2'!M244*Parameters!$C$27,IF(Control!$C$16="High (700 bar)",'Actual H2'!M244*Parameters!$C$26,0))))</f>
        <v>7.7207547169811335</v>
      </c>
      <c r="N244" s="12">
        <f>IF(Control!$C$16="None",Parameters!$C$29,IF(Control!$C$16="Low (100 bar)",'Actual H2'!N244*Parameters!$C$28,IF(Control!$C$16="Medium (350 bar)",'Actual H2'!N244*Parameters!$C$27,IF(Control!$C$16="High (700 bar)",'Actual H2'!N244*Parameters!$C$26,0))))</f>
        <v>7.1773584905660375</v>
      </c>
      <c r="O244" s="12">
        <f>IF(Control!$C$16="None",Parameters!$C$29,IF(Control!$C$16="Low (100 bar)",'Actual H2'!O244*Parameters!$C$28,IF(Control!$C$16="Medium (350 bar)",'Actual H2'!O244*Parameters!$C$27,IF(Control!$C$16="High (700 bar)",'Actual H2'!O244*Parameters!$C$26,0))))</f>
        <v>6.090566037735849</v>
      </c>
      <c r="P244" s="12">
        <f>IF(Control!$C$16="None",Parameters!$C$29,IF(Control!$C$16="Low (100 bar)",'Actual H2'!P244*Parameters!$C$28,IF(Control!$C$16="Medium (350 bar)",'Actual H2'!P244*Parameters!$C$27,IF(Control!$C$16="High (700 bar)",'Actual H2'!P244*Parameters!$C$26,0))))</f>
        <v>6.090566037735849</v>
      </c>
      <c r="Q244" s="12">
        <f>IF(Control!$C$16="None",Parameters!$C$29,IF(Control!$C$16="Low (100 bar)",'Actual H2'!Q244*Parameters!$C$28,IF(Control!$C$16="Medium (350 bar)",'Actual H2'!Q244*Parameters!$C$27,IF(Control!$C$16="High (700 bar)",'Actual H2'!Q244*Parameters!$C$26,0))))</f>
        <v>6.6339622641509433</v>
      </c>
      <c r="R244" s="12">
        <f>IF(Control!$C$16="None",Parameters!$C$29,IF(Control!$C$16="Low (100 bar)",'Actual H2'!R244*Parameters!$C$28,IF(Control!$C$16="Medium (350 bar)",'Actual H2'!R244*Parameters!$C$27,IF(Control!$C$16="High (700 bar)",'Actual H2'!R244*Parameters!$C$26,0))))</f>
        <v>7.1773584905660375</v>
      </c>
      <c r="S244" s="12">
        <f>IF(Control!$C$16="None",Parameters!$C$29,IF(Control!$C$16="Low (100 bar)",'Actual H2'!S244*Parameters!$C$28,IF(Control!$C$16="Medium (350 bar)",'Actual H2'!S244*Parameters!$C$27,IF(Control!$C$16="High (700 bar)",'Actual H2'!S244*Parameters!$C$26,0))))</f>
        <v>8.2641509433962259</v>
      </c>
      <c r="T244" s="12">
        <f>IF(Control!$C$16="None",Parameters!$C$29,IF(Control!$C$16="Low (100 bar)",'Actual H2'!T244*Parameters!$C$28,IF(Control!$C$16="Medium (350 bar)",'Actual H2'!T244*Parameters!$C$27,IF(Control!$C$16="High (700 bar)",'Actual H2'!T244*Parameters!$C$26,0))))</f>
        <v>9.4596226415094335</v>
      </c>
      <c r="U244" s="12">
        <f>IF(Control!$C$16="None",Parameters!$C$29,IF(Control!$C$16="Low (100 bar)",'Actual H2'!U244*Parameters!$C$28,IF(Control!$C$16="Medium (350 bar)",'Actual H2'!U244*Parameters!$C$27,IF(Control!$C$16="High (700 bar)",'Actual H2'!U244*Parameters!$C$26,0))))</f>
        <v>10.763773584905662</v>
      </c>
      <c r="V244" s="12">
        <f>IF(Control!$C$16="None",Parameters!$C$29,IF(Control!$C$16="Low (100 bar)",'Actual H2'!V244*Parameters!$C$28,IF(Control!$C$16="Medium (350 bar)",'Actual H2'!V244*Parameters!$C$27,IF(Control!$C$16="High (700 bar)",'Actual H2'!V244*Parameters!$C$26,0))))</f>
        <v>12.067924528301885</v>
      </c>
      <c r="W244" s="12">
        <f>IF(Control!$C$16="None",Parameters!$C$29,IF(Control!$C$16="Low (100 bar)",'Actual H2'!W244*Parameters!$C$28,IF(Control!$C$16="Medium (350 bar)",'Actual H2'!W244*Parameters!$C$27,IF(Control!$C$16="High (700 bar)",'Actual H2'!W244*Parameters!$C$26,0))))</f>
        <v>11.415849056603774</v>
      </c>
      <c r="X244" s="12">
        <f>IF(Control!$C$16="None",Parameters!$C$29,IF(Control!$C$16="Low (100 bar)",'Actual H2'!X244*Parameters!$C$28,IF(Control!$C$16="Medium (350 bar)",'Actual H2'!X244*Parameters!$C$27,IF(Control!$C$16="High (700 bar)",'Actual H2'!X244*Parameters!$C$26,0))))</f>
        <v>8.2641509433962259</v>
      </c>
      <c r="Y244" s="12">
        <f>IF(Control!$C$16="None",Parameters!$C$29,IF(Control!$C$16="Low (100 bar)",'Actual H2'!Y244*Parameters!$C$28,IF(Control!$C$16="Medium (350 bar)",'Actual H2'!Y244*Parameters!$C$27,IF(Control!$C$16="High (700 bar)",'Actual H2'!Y244*Parameters!$C$26,0))))</f>
        <v>5.6467924528301889</v>
      </c>
      <c r="Z244" s="12">
        <f>IF(Control!$C$16="None",Parameters!$C$29,IF(Control!$C$16="Low (100 bar)",'Actual H2'!Z244*Parameters!$C$28,IF(Control!$C$16="Medium (350 bar)",'Actual H2'!Z244*Parameters!$C$27,IF(Control!$C$16="High (700 bar)",'Actual H2'!Z244*Parameters!$C$26,0))))</f>
        <v>3.8716981132075476</v>
      </c>
      <c r="AB244" s="7">
        <f t="shared" si="3"/>
        <v>157.28603773584908</v>
      </c>
    </row>
    <row r="245" spans="2:28" x14ac:dyDescent="0.2">
      <c r="B245" s="6">
        <v>44439</v>
      </c>
      <c r="C245" s="12">
        <f>IF(Control!$C$16="None",Parameters!$C$29,IF(Control!$C$16="Low (100 bar)",'Actual H2'!C245*Parameters!$C$28,IF(Control!$C$16="Medium (350 bar)",'Actual H2'!C245*Parameters!$C$27,IF(Control!$C$16="High (700 bar)",'Actual H2'!C245*Parameters!$C$26,0))))</f>
        <v>3.8716981132075476</v>
      </c>
      <c r="D245" s="12">
        <f>IF(Control!$C$16="None",Parameters!$C$29,IF(Control!$C$16="Low (100 bar)",'Actual H2'!D245*Parameters!$C$28,IF(Control!$C$16="Medium (350 bar)",'Actual H2'!D245*Parameters!$C$27,IF(Control!$C$16="High (700 bar)",'Actual H2'!D245*Parameters!$C$26,0))))</f>
        <v>5.2030188679245271</v>
      </c>
      <c r="E245" s="12">
        <f>IF(Control!$C$16="None",Parameters!$C$29,IF(Control!$C$16="Low (100 bar)",'Actual H2'!E245*Parameters!$C$28,IF(Control!$C$16="Medium (350 bar)",'Actual H2'!E245*Parameters!$C$27,IF(Control!$C$16="High (700 bar)",'Actual H2'!E245*Parameters!$C$26,0))))</f>
        <v>7.1773584905660375</v>
      </c>
      <c r="F245" s="12">
        <f>IF(Control!$C$16="None",Parameters!$C$29,IF(Control!$C$16="Low (100 bar)",'Actual H2'!F245*Parameters!$C$28,IF(Control!$C$16="Medium (350 bar)",'Actual H2'!F245*Parameters!$C$27,IF(Control!$C$16="High (700 bar)",'Actual H2'!F245*Parameters!$C$26,0))))</f>
        <v>9.4596226415094335</v>
      </c>
      <c r="G245" s="12">
        <f>IF(Control!$C$16="None",Parameters!$C$29,IF(Control!$C$16="Low (100 bar)",'Actual H2'!G245*Parameters!$C$28,IF(Control!$C$16="Medium (350 bar)",'Actual H2'!G245*Parameters!$C$27,IF(Control!$C$16="High (700 bar)",'Actual H2'!G245*Parameters!$C$26,0))))</f>
        <v>11.415849056603774</v>
      </c>
      <c r="H245" s="12">
        <f>IF(Control!$C$16="None",Parameters!$C$29,IF(Control!$C$16="Low (100 bar)",'Actual H2'!H245*Parameters!$C$28,IF(Control!$C$16="Medium (350 bar)",'Actual H2'!H245*Parameters!$C$27,IF(Control!$C$16="High (700 bar)",'Actual H2'!H245*Parameters!$C$26,0))))</f>
        <v>13.616603773584908</v>
      </c>
      <c r="I245" s="12">
        <f>IF(Control!$C$16="None",Parameters!$C$29,IF(Control!$C$16="Low (100 bar)",'Actual H2'!I245*Parameters!$C$28,IF(Control!$C$16="Medium (350 bar)",'Actual H2'!I245*Parameters!$C$27,IF(Control!$C$16="High (700 bar)",'Actual H2'!I245*Parameters!$C$26,0))))</f>
        <v>13.616603773584908</v>
      </c>
      <c r="J245" s="12">
        <f>IF(Control!$C$16="None",Parameters!$C$29,IF(Control!$C$16="Low (100 bar)",'Actual H2'!J245*Parameters!$C$28,IF(Control!$C$16="Medium (350 bar)",'Actual H2'!J245*Parameters!$C$27,IF(Control!$C$16="High (700 bar)",'Actual H2'!J245*Parameters!$C$26,0))))</f>
        <v>13.616603773584908</v>
      </c>
      <c r="K245" s="12">
        <f>IF(Control!$C$16="None",Parameters!$C$29,IF(Control!$C$16="Low (100 bar)",'Actual H2'!K245*Parameters!$C$28,IF(Control!$C$16="Medium (350 bar)",'Actual H2'!K245*Parameters!$C$27,IF(Control!$C$16="High (700 bar)",'Actual H2'!K245*Parameters!$C$26,0))))</f>
        <v>13.616603773584908</v>
      </c>
      <c r="L245" s="12">
        <f>IF(Control!$C$16="None",Parameters!$C$29,IF(Control!$C$16="Low (100 bar)",'Actual H2'!L245*Parameters!$C$28,IF(Control!$C$16="Medium (350 bar)",'Actual H2'!L245*Parameters!$C$27,IF(Control!$C$16="High (700 bar)",'Actual H2'!L245*Parameters!$C$26,0))))</f>
        <v>11.415849056603774</v>
      </c>
      <c r="M245" s="12">
        <f>IF(Control!$C$16="None",Parameters!$C$29,IF(Control!$C$16="Low (100 bar)",'Actual H2'!M245*Parameters!$C$28,IF(Control!$C$16="Medium (350 bar)",'Actual H2'!M245*Parameters!$C$27,IF(Control!$C$16="High (700 bar)",'Actual H2'!M245*Parameters!$C$26,0))))</f>
        <v>9.4596226415094335</v>
      </c>
      <c r="N245" s="12">
        <f>IF(Control!$C$16="None",Parameters!$C$29,IF(Control!$C$16="Low (100 bar)",'Actual H2'!N245*Parameters!$C$28,IF(Control!$C$16="Medium (350 bar)",'Actual H2'!N245*Parameters!$C$27,IF(Control!$C$16="High (700 bar)",'Actual H2'!N245*Parameters!$C$26,0))))</f>
        <v>8.2641509433962259</v>
      </c>
      <c r="O245" s="12">
        <f>IF(Control!$C$16="None",Parameters!$C$29,IF(Control!$C$16="Low (100 bar)",'Actual H2'!O245*Parameters!$C$28,IF(Control!$C$16="Medium (350 bar)",'Actual H2'!O245*Parameters!$C$27,IF(Control!$C$16="High (700 bar)",'Actual H2'!O245*Parameters!$C$26,0))))</f>
        <v>7.7207547169811335</v>
      </c>
      <c r="P245" s="12">
        <f>IF(Control!$C$16="None",Parameters!$C$29,IF(Control!$C$16="Low (100 bar)",'Actual H2'!P245*Parameters!$C$28,IF(Control!$C$16="Medium (350 bar)",'Actual H2'!P245*Parameters!$C$27,IF(Control!$C$16="High (700 bar)",'Actual H2'!P245*Parameters!$C$26,0))))</f>
        <v>7.7207547169811335</v>
      </c>
      <c r="Q245" s="12">
        <f>IF(Control!$C$16="None",Parameters!$C$29,IF(Control!$C$16="Low (100 bar)",'Actual H2'!Q245*Parameters!$C$28,IF(Control!$C$16="Medium (350 bar)",'Actual H2'!Q245*Parameters!$C$27,IF(Control!$C$16="High (700 bar)",'Actual H2'!Q245*Parameters!$C$26,0))))</f>
        <v>7.7207547169811335</v>
      </c>
      <c r="R245" s="12">
        <f>IF(Control!$C$16="None",Parameters!$C$29,IF(Control!$C$16="Low (100 bar)",'Actual H2'!R245*Parameters!$C$28,IF(Control!$C$16="Medium (350 bar)",'Actual H2'!R245*Parameters!$C$27,IF(Control!$C$16="High (700 bar)",'Actual H2'!R245*Parameters!$C$26,0))))</f>
        <v>8.2641509433962259</v>
      </c>
      <c r="S245" s="12">
        <f>IF(Control!$C$16="None",Parameters!$C$29,IF(Control!$C$16="Low (100 bar)",'Actual H2'!S245*Parameters!$C$28,IF(Control!$C$16="Medium (350 bar)",'Actual H2'!S245*Parameters!$C$27,IF(Control!$C$16="High (700 bar)",'Actual H2'!S245*Parameters!$C$26,0))))</f>
        <v>8.8075471698113201</v>
      </c>
      <c r="T245" s="12">
        <f>IF(Control!$C$16="None",Parameters!$C$29,IF(Control!$C$16="Low (100 bar)",'Actual H2'!T245*Parameters!$C$28,IF(Control!$C$16="Medium (350 bar)",'Actual H2'!T245*Parameters!$C$27,IF(Control!$C$16="High (700 bar)",'Actual H2'!T245*Parameters!$C$26,0))))</f>
        <v>10.111698113207549</v>
      </c>
      <c r="U245" s="12">
        <f>IF(Control!$C$16="None",Parameters!$C$29,IF(Control!$C$16="Low (100 bar)",'Actual H2'!U245*Parameters!$C$28,IF(Control!$C$16="Medium (350 bar)",'Actual H2'!U245*Parameters!$C$27,IF(Control!$C$16="High (700 bar)",'Actual H2'!U245*Parameters!$C$26,0))))</f>
        <v>13.616603773584908</v>
      </c>
      <c r="V245" s="12">
        <f>IF(Control!$C$16="None",Parameters!$C$29,IF(Control!$C$16="Low (100 bar)",'Actual H2'!V245*Parameters!$C$28,IF(Control!$C$16="Medium (350 bar)",'Actual H2'!V245*Parameters!$C$27,IF(Control!$C$16="High (700 bar)",'Actual H2'!V245*Parameters!$C$26,0))))</f>
        <v>17.769056603773585</v>
      </c>
      <c r="W245" s="12">
        <f>IF(Control!$C$16="None",Parameters!$C$29,IF(Control!$C$16="Low (100 bar)",'Actual H2'!W245*Parameters!$C$28,IF(Control!$C$16="Medium (350 bar)",'Actual H2'!W245*Parameters!$C$27,IF(Control!$C$16="High (700 bar)",'Actual H2'!W245*Parameters!$C$26,0))))</f>
        <v>20.513207547169809</v>
      </c>
      <c r="X245" s="12">
        <f>IF(Control!$C$16="None",Parameters!$C$29,IF(Control!$C$16="Low (100 bar)",'Actual H2'!X245*Parameters!$C$28,IF(Control!$C$16="Medium (350 bar)",'Actual H2'!X245*Parameters!$C$27,IF(Control!$C$16="High (700 bar)",'Actual H2'!X245*Parameters!$C$26,0))))</f>
        <v>20.513207547169809</v>
      </c>
      <c r="Y245" s="12">
        <f>IF(Control!$C$16="None",Parameters!$C$29,IF(Control!$C$16="Low (100 bar)",'Actual H2'!Y245*Parameters!$C$28,IF(Control!$C$16="Medium (350 bar)",'Actual H2'!Y245*Parameters!$C$27,IF(Control!$C$16="High (700 bar)",'Actual H2'!Y245*Parameters!$C$26,0))))</f>
        <v>17.769056603773585</v>
      </c>
      <c r="Z245" s="12">
        <f>IF(Control!$C$16="None",Parameters!$C$29,IF(Control!$C$16="Low (100 bar)",'Actual H2'!Z245*Parameters!$C$28,IF(Control!$C$16="Medium (350 bar)",'Actual H2'!Z245*Parameters!$C$27,IF(Control!$C$16="High (700 bar)",'Actual H2'!Z245*Parameters!$C$26,0))))</f>
        <v>14.390943396226419</v>
      </c>
      <c r="AB245" s="7">
        <f t="shared" si="3"/>
        <v>275.65132075471701</v>
      </c>
    </row>
    <row r="246" spans="2:28" x14ac:dyDescent="0.2">
      <c r="B246" s="6">
        <v>44440</v>
      </c>
      <c r="C246" s="12">
        <f>IF(Control!$C$16="None",Parameters!$C$29,IF(Control!$C$16="Low (100 bar)",'Actual H2'!C246*Parameters!$C$28,IF(Control!$C$16="Medium (350 bar)",'Actual H2'!C246*Parameters!$C$27,IF(Control!$C$16="High (700 bar)",'Actual H2'!C246*Parameters!$C$26,0))))</f>
        <v>12.842264150943397</v>
      </c>
      <c r="D246" s="12">
        <f>IF(Control!$C$16="None",Parameters!$C$29,IF(Control!$C$16="Low (100 bar)",'Actual H2'!D246*Parameters!$C$28,IF(Control!$C$16="Medium (350 bar)",'Actual H2'!D246*Parameters!$C$27,IF(Control!$C$16="High (700 bar)",'Actual H2'!D246*Parameters!$C$26,0))))</f>
        <v>13.616603773584908</v>
      </c>
      <c r="E246" s="12">
        <f>IF(Control!$C$16="None",Parameters!$C$29,IF(Control!$C$16="Low (100 bar)",'Actual H2'!E246*Parameters!$C$28,IF(Control!$C$16="Medium (350 bar)",'Actual H2'!E246*Parameters!$C$27,IF(Control!$C$16="High (700 bar)",'Actual H2'!E246*Parameters!$C$26,0))))</f>
        <v>15.16528301886793</v>
      </c>
      <c r="F246" s="12">
        <f>IF(Control!$C$16="None",Parameters!$C$29,IF(Control!$C$16="Low (100 bar)",'Actual H2'!F246*Parameters!$C$28,IF(Control!$C$16="Medium (350 bar)",'Actual H2'!F246*Parameters!$C$27,IF(Control!$C$16="High (700 bar)",'Actual H2'!F246*Parameters!$C$26,0))))</f>
        <v>17.769056603773585</v>
      </c>
      <c r="G246" s="12">
        <f>IF(Control!$C$16="None",Parameters!$C$29,IF(Control!$C$16="Low (100 bar)",'Actual H2'!G246*Parameters!$C$28,IF(Control!$C$16="Medium (350 bar)",'Actual H2'!G246*Parameters!$C$27,IF(Control!$C$16="High (700 bar)",'Actual H2'!G246*Parameters!$C$26,0))))</f>
        <v>20.513207547169809</v>
      </c>
      <c r="H246" s="12">
        <f>IF(Control!$C$16="None",Parameters!$C$29,IF(Control!$C$16="Low (100 bar)",'Actual H2'!H246*Parameters!$C$28,IF(Control!$C$16="Medium (350 bar)",'Actual H2'!H246*Parameters!$C$27,IF(Control!$C$16="High (700 bar)",'Actual H2'!H246*Parameters!$C$26,0))))</f>
        <v>25.168301886792456</v>
      </c>
      <c r="I246" s="12">
        <f>IF(Control!$C$16="None",Parameters!$C$29,IF(Control!$C$16="Low (100 bar)",'Actual H2'!I246*Parameters!$C$28,IF(Control!$C$16="Medium (350 bar)",'Actual H2'!I246*Parameters!$C$27,IF(Control!$C$16="High (700 bar)",'Actual H2'!I246*Parameters!$C$26,0))))</f>
        <v>25.168301886792456</v>
      </c>
      <c r="J246" s="12">
        <f>IF(Control!$C$16="None",Parameters!$C$29,IF(Control!$C$16="Low (100 bar)",'Actual H2'!J246*Parameters!$C$28,IF(Control!$C$16="Medium (350 bar)",'Actual H2'!J246*Parameters!$C$27,IF(Control!$C$16="High (700 bar)",'Actual H2'!J246*Parameters!$C$26,0))))</f>
        <v>23.990943396226413</v>
      </c>
      <c r="K246" s="12">
        <f>IF(Control!$C$16="None",Parameters!$C$29,IF(Control!$C$16="Low (100 bar)",'Actual H2'!K246*Parameters!$C$28,IF(Control!$C$16="Medium (350 bar)",'Actual H2'!K246*Parameters!$C$27,IF(Control!$C$16="High (700 bar)",'Actual H2'!K246*Parameters!$C$26,0))))</f>
        <v>22.75018867924528</v>
      </c>
      <c r="L246" s="12">
        <f>IF(Control!$C$16="None",Parameters!$C$29,IF(Control!$C$16="Low (100 bar)",'Actual H2'!L246*Parameters!$C$28,IF(Control!$C$16="Medium (350 bar)",'Actual H2'!L246*Parameters!$C$27,IF(Control!$C$16="High (700 bar)",'Actual H2'!L246*Parameters!$C$26,0))))</f>
        <v>18.683773584905659</v>
      </c>
      <c r="M246" s="12">
        <f>IF(Control!$C$16="None",Parameters!$C$29,IF(Control!$C$16="Low (100 bar)",'Actual H2'!M246*Parameters!$C$28,IF(Control!$C$16="Medium (350 bar)",'Actual H2'!M246*Parameters!$C$27,IF(Control!$C$16="High (700 bar)",'Actual H2'!M246*Parameters!$C$26,0))))</f>
        <v>15.16528301886793</v>
      </c>
      <c r="N246" s="12">
        <f>IF(Control!$C$16="None",Parameters!$C$29,IF(Control!$C$16="Low (100 bar)",'Actual H2'!N246*Parameters!$C$28,IF(Control!$C$16="Medium (350 bar)",'Actual H2'!N246*Parameters!$C$27,IF(Control!$C$16="High (700 bar)",'Actual H2'!N246*Parameters!$C$26,0))))</f>
        <v>12.842264150943397</v>
      </c>
      <c r="O246" s="12">
        <f>IF(Control!$C$16="None",Parameters!$C$29,IF(Control!$C$16="Low (100 bar)",'Actual H2'!O246*Parameters!$C$28,IF(Control!$C$16="Medium (350 bar)",'Actual H2'!O246*Parameters!$C$27,IF(Control!$C$16="High (700 bar)",'Actual H2'!O246*Parameters!$C$26,0))))</f>
        <v>12.067924528301885</v>
      </c>
      <c r="P246" s="12">
        <f>IF(Control!$C$16="None",Parameters!$C$29,IF(Control!$C$16="Low (100 bar)",'Actual H2'!P246*Parameters!$C$28,IF(Control!$C$16="Medium (350 bar)",'Actual H2'!P246*Parameters!$C$27,IF(Control!$C$16="High (700 bar)",'Actual H2'!P246*Parameters!$C$26,0))))</f>
        <v>10.763773584905662</v>
      </c>
      <c r="Q246" s="12">
        <f>IF(Control!$C$16="None",Parameters!$C$29,IF(Control!$C$16="Low (100 bar)",'Actual H2'!Q246*Parameters!$C$28,IF(Control!$C$16="Medium (350 bar)",'Actual H2'!Q246*Parameters!$C$27,IF(Control!$C$16="High (700 bar)",'Actual H2'!Q246*Parameters!$C$26,0))))</f>
        <v>10.111698113207549</v>
      </c>
      <c r="R246" s="12">
        <f>IF(Control!$C$16="None",Parameters!$C$29,IF(Control!$C$16="Low (100 bar)",'Actual H2'!R246*Parameters!$C$28,IF(Control!$C$16="Medium (350 bar)",'Actual H2'!R246*Parameters!$C$27,IF(Control!$C$16="High (700 bar)",'Actual H2'!R246*Parameters!$C$26,0))))</f>
        <v>9.4596226415094335</v>
      </c>
      <c r="S246" s="12">
        <f>IF(Control!$C$16="None",Parameters!$C$29,IF(Control!$C$16="Low (100 bar)",'Actual H2'!S246*Parameters!$C$28,IF(Control!$C$16="Medium (350 bar)",'Actual H2'!S246*Parameters!$C$27,IF(Control!$C$16="High (700 bar)",'Actual H2'!S246*Parameters!$C$26,0))))</f>
        <v>9.4596226415094335</v>
      </c>
      <c r="T246" s="12">
        <f>IF(Control!$C$16="None",Parameters!$C$29,IF(Control!$C$16="Low (100 bar)",'Actual H2'!T246*Parameters!$C$28,IF(Control!$C$16="Medium (350 bar)",'Actual H2'!T246*Parameters!$C$27,IF(Control!$C$16="High (700 bar)",'Actual H2'!T246*Parameters!$C$26,0))))</f>
        <v>8.8075471698113201</v>
      </c>
      <c r="U246" s="12">
        <f>IF(Control!$C$16="None",Parameters!$C$29,IF(Control!$C$16="Low (100 bar)",'Actual H2'!U246*Parameters!$C$28,IF(Control!$C$16="Medium (350 bar)",'Actual H2'!U246*Parameters!$C$27,IF(Control!$C$16="High (700 bar)",'Actual H2'!U246*Parameters!$C$26,0))))</f>
        <v>8.8075471698113201</v>
      </c>
      <c r="V246" s="12">
        <f>IF(Control!$C$16="None",Parameters!$C$29,IF(Control!$C$16="Low (100 bar)",'Actual H2'!V246*Parameters!$C$28,IF(Control!$C$16="Medium (350 bar)",'Actual H2'!V246*Parameters!$C$27,IF(Control!$C$16="High (700 bar)",'Actual H2'!V246*Parameters!$C$26,0))))</f>
        <v>9.4596226415094335</v>
      </c>
      <c r="W246" s="12">
        <f>IF(Control!$C$16="None",Parameters!$C$29,IF(Control!$C$16="Low (100 bar)",'Actual H2'!W246*Parameters!$C$28,IF(Control!$C$16="Medium (350 bar)",'Actual H2'!W246*Parameters!$C$27,IF(Control!$C$16="High (700 bar)",'Actual H2'!W246*Parameters!$C$26,0))))</f>
        <v>8.8075471698113201</v>
      </c>
      <c r="X246" s="12">
        <f>IF(Control!$C$16="None",Parameters!$C$29,IF(Control!$C$16="Low (100 bar)",'Actual H2'!X246*Parameters!$C$28,IF(Control!$C$16="Medium (350 bar)",'Actual H2'!X246*Parameters!$C$27,IF(Control!$C$16="High (700 bar)",'Actual H2'!X246*Parameters!$C$26,0))))</f>
        <v>6.6339622641509433</v>
      </c>
      <c r="Y246" s="12">
        <f>IF(Control!$C$16="None",Parameters!$C$29,IF(Control!$C$16="Low (100 bar)",'Actual H2'!Y246*Parameters!$C$28,IF(Control!$C$16="Medium (350 bar)",'Actual H2'!Y246*Parameters!$C$27,IF(Control!$C$16="High (700 bar)",'Actual H2'!Y246*Parameters!$C$26,0))))</f>
        <v>3.5003773584905669</v>
      </c>
      <c r="Z246" s="12">
        <f>IF(Control!$C$16="None",Parameters!$C$29,IF(Control!$C$16="Low (100 bar)",'Actual H2'!Z246*Parameters!$C$28,IF(Control!$C$16="Medium (350 bar)",'Actual H2'!Z246*Parameters!$C$27,IF(Control!$C$16="High (700 bar)",'Actual H2'!Z246*Parameters!$C$26,0))))</f>
        <v>1.1456603773584904</v>
      </c>
      <c r="AB246" s="7">
        <f t="shared" si="3"/>
        <v>322.70037735849053</v>
      </c>
    </row>
    <row r="247" spans="2:28" x14ac:dyDescent="0.2">
      <c r="B247" s="6">
        <v>44441</v>
      </c>
      <c r="C247" s="12">
        <f>IF(Control!$C$16="None",Parameters!$C$29,IF(Control!$C$16="Low (100 bar)",'Actual H2'!C247*Parameters!$C$28,IF(Control!$C$16="Medium (350 bar)",'Actual H2'!C247*Parameters!$C$27,IF(Control!$C$16="High (700 bar)",'Actual H2'!C247*Parameters!$C$26,0))))</f>
        <v>0</v>
      </c>
      <c r="D247" s="12">
        <f>IF(Control!$C$16="None",Parameters!$C$29,IF(Control!$C$16="Low (100 bar)",'Actual H2'!D247*Parameters!$C$28,IF(Control!$C$16="Medium (350 bar)",'Actual H2'!D247*Parameters!$C$27,IF(Control!$C$16="High (700 bar)",'Actual H2'!D247*Parameters!$C$26,0))))</f>
        <v>0</v>
      </c>
      <c r="E247" s="12">
        <f>IF(Control!$C$16="None",Parameters!$C$29,IF(Control!$C$16="Low (100 bar)",'Actual H2'!E247*Parameters!$C$28,IF(Control!$C$16="Medium (350 bar)",'Actual H2'!E247*Parameters!$C$27,IF(Control!$C$16="High (700 bar)",'Actual H2'!E247*Parameters!$C$26,0))))</f>
        <v>0</v>
      </c>
      <c r="F247" s="12">
        <f>IF(Control!$C$16="None",Parameters!$C$29,IF(Control!$C$16="Low (100 bar)",'Actual H2'!F247*Parameters!$C$28,IF(Control!$C$16="Medium (350 bar)",'Actual H2'!F247*Parameters!$C$27,IF(Control!$C$16="High (700 bar)",'Actual H2'!F247*Parameters!$C$26,0))))</f>
        <v>0</v>
      </c>
      <c r="G247" s="12">
        <f>IF(Control!$C$16="None",Parameters!$C$29,IF(Control!$C$16="Low (100 bar)",'Actual H2'!G247*Parameters!$C$28,IF(Control!$C$16="Medium (350 bar)",'Actual H2'!G247*Parameters!$C$27,IF(Control!$C$16="High (700 bar)",'Actual H2'!G247*Parameters!$C$26,0))))</f>
        <v>0</v>
      </c>
      <c r="H247" s="12">
        <f>IF(Control!$C$16="None",Parameters!$C$29,IF(Control!$C$16="Low (100 bar)",'Actual H2'!H247*Parameters!$C$28,IF(Control!$C$16="Medium (350 bar)",'Actual H2'!H247*Parameters!$C$27,IF(Control!$C$16="High (700 bar)",'Actual H2'!H247*Parameters!$C$26,0))))</f>
        <v>0</v>
      </c>
      <c r="I247" s="12">
        <f>IF(Control!$C$16="None",Parameters!$C$29,IF(Control!$C$16="Low (100 bar)",'Actual H2'!I247*Parameters!$C$28,IF(Control!$C$16="Medium (350 bar)",'Actual H2'!I247*Parameters!$C$27,IF(Control!$C$16="High (700 bar)",'Actual H2'!I247*Parameters!$C$26,0))))</f>
        <v>0</v>
      </c>
      <c r="J247" s="12">
        <f>IF(Control!$C$16="None",Parameters!$C$29,IF(Control!$C$16="Low (100 bar)",'Actual H2'!J247*Parameters!$C$28,IF(Control!$C$16="Medium (350 bar)",'Actual H2'!J247*Parameters!$C$27,IF(Control!$C$16="High (700 bar)",'Actual H2'!J247*Parameters!$C$26,0))))</f>
        <v>0</v>
      </c>
      <c r="K247" s="12">
        <f>IF(Control!$C$16="None",Parameters!$C$29,IF(Control!$C$16="Low (100 bar)",'Actual H2'!K247*Parameters!$C$28,IF(Control!$C$16="Medium (350 bar)",'Actual H2'!K247*Parameters!$C$27,IF(Control!$C$16="High (700 bar)",'Actual H2'!K247*Parameters!$C$26,0))))</f>
        <v>0</v>
      </c>
      <c r="L247" s="12">
        <f>IF(Control!$C$16="None",Parameters!$C$29,IF(Control!$C$16="Low (100 bar)",'Actual H2'!L247*Parameters!$C$28,IF(Control!$C$16="Medium (350 bar)",'Actual H2'!L247*Parameters!$C$27,IF(Control!$C$16="High (700 bar)",'Actual H2'!L247*Parameters!$C$26,0))))</f>
        <v>0</v>
      </c>
      <c r="M247" s="12">
        <f>IF(Control!$C$16="None",Parameters!$C$29,IF(Control!$C$16="Low (100 bar)",'Actual H2'!M247*Parameters!$C$28,IF(Control!$C$16="Medium (350 bar)",'Actual H2'!M247*Parameters!$C$27,IF(Control!$C$16="High (700 bar)",'Actual H2'!M247*Parameters!$C$26,0))))</f>
        <v>0</v>
      </c>
      <c r="N247" s="12">
        <f>IF(Control!$C$16="None",Parameters!$C$29,IF(Control!$C$16="Low (100 bar)",'Actual H2'!N247*Parameters!$C$28,IF(Control!$C$16="Medium (350 bar)",'Actual H2'!N247*Parameters!$C$27,IF(Control!$C$16="High (700 bar)",'Actual H2'!N247*Parameters!$C$26,0))))</f>
        <v>0</v>
      </c>
      <c r="O247" s="12">
        <f>IF(Control!$C$16="None",Parameters!$C$29,IF(Control!$C$16="Low (100 bar)",'Actual H2'!O247*Parameters!$C$28,IF(Control!$C$16="Medium (350 bar)",'Actual H2'!O247*Parameters!$C$27,IF(Control!$C$16="High (700 bar)",'Actual H2'!O247*Parameters!$C$26,0))))</f>
        <v>0</v>
      </c>
      <c r="P247" s="12">
        <f>IF(Control!$C$16="None",Parameters!$C$29,IF(Control!$C$16="Low (100 bar)",'Actual H2'!P247*Parameters!$C$28,IF(Control!$C$16="Medium (350 bar)",'Actual H2'!P247*Parameters!$C$27,IF(Control!$C$16="High (700 bar)",'Actual H2'!P247*Parameters!$C$26,0))))</f>
        <v>0</v>
      </c>
      <c r="Q247" s="12">
        <f>IF(Control!$C$16="None",Parameters!$C$29,IF(Control!$C$16="Low (100 bar)",'Actual H2'!Q247*Parameters!$C$28,IF(Control!$C$16="Medium (350 bar)",'Actual H2'!Q247*Parameters!$C$27,IF(Control!$C$16="High (700 bar)",'Actual H2'!Q247*Parameters!$C$26,0))))</f>
        <v>0</v>
      </c>
      <c r="R247" s="12">
        <f>IF(Control!$C$16="None",Parameters!$C$29,IF(Control!$C$16="Low (100 bar)",'Actual H2'!R247*Parameters!$C$28,IF(Control!$C$16="Medium (350 bar)",'Actual H2'!R247*Parameters!$C$27,IF(Control!$C$16="High (700 bar)",'Actual H2'!R247*Parameters!$C$26,0))))</f>
        <v>0</v>
      </c>
      <c r="S247" s="12">
        <f>IF(Control!$C$16="None",Parameters!$C$29,IF(Control!$C$16="Low (100 bar)",'Actual H2'!S247*Parameters!$C$28,IF(Control!$C$16="Medium (350 bar)",'Actual H2'!S247*Parameters!$C$27,IF(Control!$C$16="High (700 bar)",'Actual H2'!S247*Parameters!$C$26,0))))</f>
        <v>0</v>
      </c>
      <c r="T247" s="12">
        <f>IF(Control!$C$16="None",Parameters!$C$29,IF(Control!$C$16="Low (100 bar)",'Actual H2'!T247*Parameters!$C$28,IF(Control!$C$16="Medium (350 bar)",'Actual H2'!T247*Parameters!$C$27,IF(Control!$C$16="High (700 bar)",'Actual H2'!T247*Parameters!$C$26,0))))</f>
        <v>0</v>
      </c>
      <c r="U247" s="12">
        <f>IF(Control!$C$16="None",Parameters!$C$29,IF(Control!$C$16="Low (100 bar)",'Actual H2'!U247*Parameters!$C$28,IF(Control!$C$16="Medium (350 bar)",'Actual H2'!U247*Parameters!$C$27,IF(Control!$C$16="High (700 bar)",'Actual H2'!U247*Parameters!$C$26,0))))</f>
        <v>0.5660377358490567</v>
      </c>
      <c r="V247" s="12">
        <f>IF(Control!$C$16="None",Parameters!$C$29,IF(Control!$C$16="Low (100 bar)",'Actual H2'!V247*Parameters!$C$28,IF(Control!$C$16="Medium (350 bar)",'Actual H2'!V247*Parameters!$C$27,IF(Control!$C$16="High (700 bar)",'Actual H2'!V247*Parameters!$C$26,0))))</f>
        <v>2.0150943396226415</v>
      </c>
      <c r="W247" s="12">
        <f>IF(Control!$C$16="None",Parameters!$C$29,IF(Control!$C$16="Low (100 bar)",'Actual H2'!W247*Parameters!$C$28,IF(Control!$C$16="Medium (350 bar)",'Actual H2'!W247*Parameters!$C$27,IF(Control!$C$16="High (700 bar)",'Actual H2'!W247*Parameters!$C$26,0))))</f>
        <v>2.3864150943396227</v>
      </c>
      <c r="X247" s="12">
        <f>IF(Control!$C$16="None",Parameters!$C$29,IF(Control!$C$16="Low (100 bar)",'Actual H2'!X247*Parameters!$C$28,IF(Control!$C$16="Medium (350 bar)",'Actual H2'!X247*Parameters!$C$27,IF(Control!$C$16="High (700 bar)",'Actual H2'!X247*Parameters!$C$26,0))))</f>
        <v>1.7252830188679242</v>
      </c>
      <c r="Y247" s="12">
        <f>IF(Control!$C$16="None",Parameters!$C$29,IF(Control!$C$16="Low (100 bar)",'Actual H2'!Y247*Parameters!$C$28,IF(Control!$C$16="Medium (350 bar)",'Actual H2'!Y247*Parameters!$C$27,IF(Control!$C$16="High (700 bar)",'Actual H2'!Y247*Parameters!$C$26,0))))</f>
        <v>1.1456603773584904</v>
      </c>
      <c r="Z247" s="12">
        <f>IF(Control!$C$16="None",Parameters!$C$29,IF(Control!$C$16="Low (100 bar)",'Actual H2'!Z247*Parameters!$C$28,IF(Control!$C$16="Medium (350 bar)",'Actual H2'!Z247*Parameters!$C$27,IF(Control!$C$16="High (700 bar)",'Actual H2'!Z247*Parameters!$C$26,0))))</f>
        <v>0.5660377358490567</v>
      </c>
      <c r="AB247" s="7">
        <f t="shared" si="3"/>
        <v>8.404528301886792</v>
      </c>
    </row>
    <row r="248" spans="2:28" x14ac:dyDescent="0.2">
      <c r="B248" s="6">
        <v>44442</v>
      </c>
      <c r="C248" s="12">
        <f>IF(Control!$C$16="None",Parameters!$C$29,IF(Control!$C$16="Low (100 bar)",'Actual H2'!C248*Parameters!$C$28,IF(Control!$C$16="Medium (350 bar)",'Actual H2'!C248*Parameters!$C$27,IF(Control!$C$16="High (700 bar)",'Actual H2'!C248*Parameters!$C$26,0))))</f>
        <v>0</v>
      </c>
      <c r="D248" s="12">
        <f>IF(Control!$C$16="None",Parameters!$C$29,IF(Control!$C$16="Low (100 bar)",'Actual H2'!D248*Parameters!$C$28,IF(Control!$C$16="Medium (350 bar)",'Actual H2'!D248*Parameters!$C$27,IF(Control!$C$16="High (700 bar)",'Actual H2'!D248*Parameters!$C$26,0))))</f>
        <v>0</v>
      </c>
      <c r="E248" s="12">
        <f>IF(Control!$C$16="None",Parameters!$C$29,IF(Control!$C$16="Low (100 bar)",'Actual H2'!E248*Parameters!$C$28,IF(Control!$C$16="Medium (350 bar)",'Actual H2'!E248*Parameters!$C$27,IF(Control!$C$16="High (700 bar)",'Actual H2'!E248*Parameters!$C$26,0))))</f>
        <v>0</v>
      </c>
      <c r="F248" s="12">
        <f>IF(Control!$C$16="None",Parameters!$C$29,IF(Control!$C$16="Low (100 bar)",'Actual H2'!F248*Parameters!$C$28,IF(Control!$C$16="Medium (350 bar)",'Actual H2'!F248*Parameters!$C$27,IF(Control!$C$16="High (700 bar)",'Actual H2'!F248*Parameters!$C$26,0))))</f>
        <v>0</v>
      </c>
      <c r="G248" s="12">
        <f>IF(Control!$C$16="None",Parameters!$C$29,IF(Control!$C$16="Low (100 bar)",'Actual H2'!G248*Parameters!$C$28,IF(Control!$C$16="Medium (350 bar)",'Actual H2'!G248*Parameters!$C$27,IF(Control!$C$16="High (700 bar)",'Actual H2'!G248*Parameters!$C$26,0))))</f>
        <v>0.5660377358490567</v>
      </c>
      <c r="H248" s="12">
        <f>IF(Control!$C$16="None",Parameters!$C$29,IF(Control!$C$16="Low (100 bar)",'Actual H2'!H248*Parameters!$C$28,IF(Control!$C$16="Medium (350 bar)",'Actual H2'!H248*Parameters!$C$27,IF(Control!$C$16="High (700 bar)",'Actual H2'!H248*Parameters!$C$26,0))))</f>
        <v>0</v>
      </c>
      <c r="I248" s="12">
        <f>IF(Control!$C$16="None",Parameters!$C$29,IF(Control!$C$16="Low (100 bar)",'Actual H2'!I248*Parameters!$C$28,IF(Control!$C$16="Medium (350 bar)",'Actual H2'!I248*Parameters!$C$27,IF(Control!$C$16="High (700 bar)",'Actual H2'!I248*Parameters!$C$26,0))))</f>
        <v>0</v>
      </c>
      <c r="J248" s="12">
        <f>IF(Control!$C$16="None",Parameters!$C$29,IF(Control!$C$16="Low (100 bar)",'Actual H2'!J248*Parameters!$C$28,IF(Control!$C$16="Medium (350 bar)",'Actual H2'!J248*Parameters!$C$27,IF(Control!$C$16="High (700 bar)",'Actual H2'!J248*Parameters!$C$26,0))))</f>
        <v>0</v>
      </c>
      <c r="K248" s="12">
        <f>IF(Control!$C$16="None",Parameters!$C$29,IF(Control!$C$16="Low (100 bar)",'Actual H2'!K248*Parameters!$C$28,IF(Control!$C$16="Medium (350 bar)",'Actual H2'!K248*Parameters!$C$27,IF(Control!$C$16="High (700 bar)",'Actual H2'!K248*Parameters!$C$26,0))))</f>
        <v>0</v>
      </c>
      <c r="L248" s="12">
        <f>IF(Control!$C$16="None",Parameters!$C$29,IF(Control!$C$16="Low (100 bar)",'Actual H2'!L248*Parameters!$C$28,IF(Control!$C$16="Medium (350 bar)",'Actual H2'!L248*Parameters!$C$27,IF(Control!$C$16="High (700 bar)",'Actual H2'!L248*Parameters!$C$26,0))))</f>
        <v>0</v>
      </c>
      <c r="M248" s="12">
        <f>IF(Control!$C$16="None",Parameters!$C$29,IF(Control!$C$16="Low (100 bar)",'Actual H2'!M248*Parameters!$C$28,IF(Control!$C$16="Medium (350 bar)",'Actual H2'!M248*Parameters!$C$27,IF(Control!$C$16="High (700 bar)",'Actual H2'!M248*Parameters!$C$26,0))))</f>
        <v>0</v>
      </c>
      <c r="N248" s="12">
        <f>IF(Control!$C$16="None",Parameters!$C$29,IF(Control!$C$16="Low (100 bar)",'Actual H2'!N248*Parameters!$C$28,IF(Control!$C$16="Medium (350 bar)",'Actual H2'!N248*Parameters!$C$27,IF(Control!$C$16="High (700 bar)",'Actual H2'!N248*Parameters!$C$26,0))))</f>
        <v>0</v>
      </c>
      <c r="O248" s="12">
        <f>IF(Control!$C$16="None",Parameters!$C$29,IF(Control!$C$16="Low (100 bar)",'Actual H2'!O248*Parameters!$C$28,IF(Control!$C$16="Medium (350 bar)",'Actual H2'!O248*Parameters!$C$27,IF(Control!$C$16="High (700 bar)",'Actual H2'!O248*Parameters!$C$26,0))))</f>
        <v>0</v>
      </c>
      <c r="P248" s="12">
        <f>IF(Control!$C$16="None",Parameters!$C$29,IF(Control!$C$16="Low (100 bar)",'Actual H2'!P248*Parameters!$C$28,IF(Control!$C$16="Medium (350 bar)",'Actual H2'!P248*Parameters!$C$27,IF(Control!$C$16="High (700 bar)",'Actual H2'!P248*Parameters!$C$26,0))))</f>
        <v>0</v>
      </c>
      <c r="Q248" s="12">
        <f>IF(Control!$C$16="None",Parameters!$C$29,IF(Control!$C$16="Low (100 bar)",'Actual H2'!Q248*Parameters!$C$28,IF(Control!$C$16="Medium (350 bar)",'Actual H2'!Q248*Parameters!$C$27,IF(Control!$C$16="High (700 bar)",'Actual H2'!Q248*Parameters!$C$26,0))))</f>
        <v>0.5660377358490567</v>
      </c>
      <c r="R248" s="12">
        <f>IF(Control!$C$16="None",Parameters!$C$29,IF(Control!$C$16="Low (100 bar)",'Actual H2'!R248*Parameters!$C$28,IF(Control!$C$16="Medium (350 bar)",'Actual H2'!R248*Parameters!$C$27,IF(Control!$C$16="High (700 bar)",'Actual H2'!R248*Parameters!$C$26,0))))</f>
        <v>1.7252830188679242</v>
      </c>
      <c r="S248" s="12">
        <f>IF(Control!$C$16="None",Parameters!$C$29,IF(Control!$C$16="Low (100 bar)",'Actual H2'!S248*Parameters!$C$28,IF(Control!$C$16="Medium (350 bar)",'Actual H2'!S248*Parameters!$C$27,IF(Control!$C$16="High (700 bar)",'Actual H2'!S248*Parameters!$C$26,0))))</f>
        <v>3.1290566037735852</v>
      </c>
      <c r="T248" s="12">
        <f>IF(Control!$C$16="None",Parameters!$C$29,IF(Control!$C$16="Low (100 bar)",'Actual H2'!T248*Parameters!$C$28,IF(Control!$C$16="Medium (350 bar)",'Actual H2'!T248*Parameters!$C$27,IF(Control!$C$16="High (700 bar)",'Actual H2'!T248*Parameters!$C$26,0))))</f>
        <v>4.3154716981132077</v>
      </c>
      <c r="U248" s="12">
        <f>IF(Control!$C$16="None",Parameters!$C$29,IF(Control!$C$16="Low (100 bar)",'Actual H2'!U248*Parameters!$C$28,IF(Control!$C$16="Medium (350 bar)",'Actual H2'!U248*Parameters!$C$27,IF(Control!$C$16="High (700 bar)",'Actual H2'!U248*Parameters!$C$26,0))))</f>
        <v>6.090566037735849</v>
      </c>
      <c r="V248" s="12">
        <f>IF(Control!$C$16="None",Parameters!$C$29,IF(Control!$C$16="Low (100 bar)",'Actual H2'!V248*Parameters!$C$28,IF(Control!$C$16="Medium (350 bar)",'Actual H2'!V248*Parameters!$C$27,IF(Control!$C$16="High (700 bar)",'Actual H2'!V248*Parameters!$C$26,0))))</f>
        <v>6.090566037735849</v>
      </c>
      <c r="W248" s="12">
        <f>IF(Control!$C$16="None",Parameters!$C$29,IF(Control!$C$16="Low (100 bar)",'Actual H2'!W248*Parameters!$C$28,IF(Control!$C$16="Medium (350 bar)",'Actual H2'!W248*Parameters!$C$27,IF(Control!$C$16="High (700 bar)",'Actual H2'!W248*Parameters!$C$26,0))))</f>
        <v>5.6467924528301889</v>
      </c>
      <c r="X248" s="12">
        <f>IF(Control!$C$16="None",Parameters!$C$29,IF(Control!$C$16="Low (100 bar)",'Actual H2'!X248*Parameters!$C$28,IF(Control!$C$16="Medium (350 bar)",'Actual H2'!X248*Parameters!$C$27,IF(Control!$C$16="High (700 bar)",'Actual H2'!X248*Parameters!$C$26,0))))</f>
        <v>4.7592452830188678</v>
      </c>
      <c r="Y248" s="12">
        <f>IF(Control!$C$16="None",Parameters!$C$29,IF(Control!$C$16="Low (100 bar)",'Actual H2'!Y248*Parameters!$C$28,IF(Control!$C$16="Medium (350 bar)",'Actual H2'!Y248*Parameters!$C$27,IF(Control!$C$16="High (700 bar)",'Actual H2'!Y248*Parameters!$C$26,0))))</f>
        <v>4.3154716981132077</v>
      </c>
      <c r="Z248" s="12">
        <f>IF(Control!$C$16="None",Parameters!$C$29,IF(Control!$C$16="Low (100 bar)",'Actual H2'!Z248*Parameters!$C$28,IF(Control!$C$16="Medium (350 bar)",'Actual H2'!Z248*Parameters!$C$27,IF(Control!$C$16="High (700 bar)",'Actual H2'!Z248*Parameters!$C$26,0))))</f>
        <v>3.8716981132075476</v>
      </c>
      <c r="AB248" s="7">
        <f t="shared" si="3"/>
        <v>41.076226415094347</v>
      </c>
    </row>
    <row r="249" spans="2:28" x14ac:dyDescent="0.2">
      <c r="B249" s="6">
        <v>44443</v>
      </c>
      <c r="C249" s="12">
        <f>IF(Control!$C$16="None",Parameters!$C$29,IF(Control!$C$16="Low (100 bar)",'Actual H2'!C249*Parameters!$C$28,IF(Control!$C$16="Medium (350 bar)",'Actual H2'!C249*Parameters!$C$27,IF(Control!$C$16="High (700 bar)",'Actual H2'!C249*Parameters!$C$26,0))))</f>
        <v>3.8716981132075476</v>
      </c>
      <c r="D249" s="12">
        <f>IF(Control!$C$16="None",Parameters!$C$29,IF(Control!$C$16="Low (100 bar)",'Actual H2'!D249*Parameters!$C$28,IF(Control!$C$16="Medium (350 bar)",'Actual H2'!D249*Parameters!$C$27,IF(Control!$C$16="High (700 bar)",'Actual H2'!D249*Parameters!$C$26,0))))</f>
        <v>3.8716981132075476</v>
      </c>
      <c r="E249" s="12">
        <f>IF(Control!$C$16="None",Parameters!$C$29,IF(Control!$C$16="Low (100 bar)",'Actual H2'!E249*Parameters!$C$28,IF(Control!$C$16="Medium (350 bar)",'Actual H2'!E249*Parameters!$C$27,IF(Control!$C$16="High (700 bar)",'Actual H2'!E249*Parameters!$C$26,0))))</f>
        <v>3.5003773584905669</v>
      </c>
      <c r="F249" s="12">
        <f>IF(Control!$C$16="None",Parameters!$C$29,IF(Control!$C$16="Low (100 bar)",'Actual H2'!F249*Parameters!$C$28,IF(Control!$C$16="Medium (350 bar)",'Actual H2'!F249*Parameters!$C$27,IF(Control!$C$16="High (700 bar)",'Actual H2'!F249*Parameters!$C$26,0))))</f>
        <v>3.5003773584905669</v>
      </c>
      <c r="G249" s="12">
        <f>IF(Control!$C$16="None",Parameters!$C$29,IF(Control!$C$16="Low (100 bar)",'Actual H2'!G249*Parameters!$C$28,IF(Control!$C$16="Medium (350 bar)",'Actual H2'!G249*Parameters!$C$27,IF(Control!$C$16="High (700 bar)",'Actual H2'!G249*Parameters!$C$26,0))))</f>
        <v>3.5003773584905669</v>
      </c>
      <c r="H249" s="12">
        <f>IF(Control!$C$16="None",Parameters!$C$29,IF(Control!$C$16="Low (100 bar)",'Actual H2'!H249*Parameters!$C$28,IF(Control!$C$16="Medium (350 bar)",'Actual H2'!H249*Parameters!$C$27,IF(Control!$C$16="High (700 bar)",'Actual H2'!H249*Parameters!$C$26,0))))</f>
        <v>3.5003773584905669</v>
      </c>
      <c r="I249" s="12">
        <f>IF(Control!$C$16="None",Parameters!$C$29,IF(Control!$C$16="Low (100 bar)",'Actual H2'!I249*Parameters!$C$28,IF(Control!$C$16="Medium (350 bar)",'Actual H2'!I249*Parameters!$C$27,IF(Control!$C$16="High (700 bar)",'Actual H2'!I249*Parameters!$C$26,0))))</f>
        <v>3.5003773584905669</v>
      </c>
      <c r="J249" s="12">
        <f>IF(Control!$C$16="None",Parameters!$C$29,IF(Control!$C$16="Low (100 bar)",'Actual H2'!J249*Parameters!$C$28,IF(Control!$C$16="Medium (350 bar)",'Actual H2'!J249*Parameters!$C$27,IF(Control!$C$16="High (700 bar)",'Actual H2'!J249*Parameters!$C$26,0))))</f>
        <v>3.1290566037735852</v>
      </c>
      <c r="K249" s="12">
        <f>IF(Control!$C$16="None",Parameters!$C$29,IF(Control!$C$16="Low (100 bar)",'Actual H2'!K249*Parameters!$C$28,IF(Control!$C$16="Medium (350 bar)",'Actual H2'!K249*Parameters!$C$27,IF(Control!$C$16="High (700 bar)",'Actual H2'!K249*Parameters!$C$26,0))))</f>
        <v>2.757735849056604</v>
      </c>
      <c r="L249" s="12">
        <f>IF(Control!$C$16="None",Parameters!$C$29,IF(Control!$C$16="Low (100 bar)",'Actual H2'!L249*Parameters!$C$28,IF(Control!$C$16="Medium (350 bar)",'Actual H2'!L249*Parameters!$C$27,IF(Control!$C$16="High (700 bar)",'Actual H2'!L249*Parameters!$C$26,0))))</f>
        <v>2.3864150943396227</v>
      </c>
      <c r="M249" s="12">
        <f>IF(Control!$C$16="None",Parameters!$C$29,IF(Control!$C$16="Low (100 bar)",'Actual H2'!M249*Parameters!$C$28,IF(Control!$C$16="Medium (350 bar)",'Actual H2'!M249*Parameters!$C$27,IF(Control!$C$16="High (700 bar)",'Actual H2'!M249*Parameters!$C$26,0))))</f>
        <v>1.7252830188679242</v>
      </c>
      <c r="N249" s="12">
        <f>IF(Control!$C$16="None",Parameters!$C$29,IF(Control!$C$16="Low (100 bar)",'Actual H2'!N249*Parameters!$C$28,IF(Control!$C$16="Medium (350 bar)",'Actual H2'!N249*Parameters!$C$27,IF(Control!$C$16="High (700 bar)",'Actual H2'!N249*Parameters!$C$26,0))))</f>
        <v>1.7252830188679242</v>
      </c>
      <c r="O249" s="12">
        <f>IF(Control!$C$16="None",Parameters!$C$29,IF(Control!$C$16="Low (100 bar)",'Actual H2'!O249*Parameters!$C$28,IF(Control!$C$16="Medium (350 bar)",'Actual H2'!O249*Parameters!$C$27,IF(Control!$C$16="High (700 bar)",'Actual H2'!O249*Parameters!$C$26,0))))</f>
        <v>1.7252830188679242</v>
      </c>
      <c r="P249" s="12">
        <f>IF(Control!$C$16="None",Parameters!$C$29,IF(Control!$C$16="Low (100 bar)",'Actual H2'!P249*Parameters!$C$28,IF(Control!$C$16="Medium (350 bar)",'Actual H2'!P249*Parameters!$C$27,IF(Control!$C$16="High (700 bar)",'Actual H2'!P249*Parameters!$C$26,0))))</f>
        <v>2.0150943396226415</v>
      </c>
      <c r="Q249" s="12">
        <f>IF(Control!$C$16="None",Parameters!$C$29,IF(Control!$C$16="Low (100 bar)",'Actual H2'!Q249*Parameters!$C$28,IF(Control!$C$16="Medium (350 bar)",'Actual H2'!Q249*Parameters!$C$27,IF(Control!$C$16="High (700 bar)",'Actual H2'!Q249*Parameters!$C$26,0))))</f>
        <v>2.757735849056604</v>
      </c>
      <c r="R249" s="12">
        <f>IF(Control!$C$16="None",Parameters!$C$29,IF(Control!$C$16="Low (100 bar)",'Actual H2'!R249*Parameters!$C$28,IF(Control!$C$16="Medium (350 bar)",'Actual H2'!R249*Parameters!$C$27,IF(Control!$C$16="High (700 bar)",'Actual H2'!R249*Parameters!$C$26,0))))</f>
        <v>3.5003773584905669</v>
      </c>
      <c r="S249" s="12">
        <f>IF(Control!$C$16="None",Parameters!$C$29,IF(Control!$C$16="Low (100 bar)",'Actual H2'!S249*Parameters!$C$28,IF(Control!$C$16="Medium (350 bar)",'Actual H2'!S249*Parameters!$C$27,IF(Control!$C$16="High (700 bar)",'Actual H2'!S249*Parameters!$C$26,0))))</f>
        <v>3.8716981132075476</v>
      </c>
      <c r="T249" s="12">
        <f>IF(Control!$C$16="None",Parameters!$C$29,IF(Control!$C$16="Low (100 bar)",'Actual H2'!T249*Parameters!$C$28,IF(Control!$C$16="Medium (350 bar)",'Actual H2'!T249*Parameters!$C$27,IF(Control!$C$16="High (700 bar)",'Actual H2'!T249*Parameters!$C$26,0))))</f>
        <v>4.3154716981132077</v>
      </c>
      <c r="U249" s="12">
        <f>IF(Control!$C$16="None",Parameters!$C$29,IF(Control!$C$16="Low (100 bar)",'Actual H2'!U249*Parameters!$C$28,IF(Control!$C$16="Medium (350 bar)",'Actual H2'!U249*Parameters!$C$27,IF(Control!$C$16="High (700 bar)",'Actual H2'!U249*Parameters!$C$26,0))))</f>
        <v>4.7592452830188678</v>
      </c>
      <c r="V249" s="12">
        <f>IF(Control!$C$16="None",Parameters!$C$29,IF(Control!$C$16="Low (100 bar)",'Actual H2'!V249*Parameters!$C$28,IF(Control!$C$16="Medium (350 bar)",'Actual H2'!V249*Parameters!$C$27,IF(Control!$C$16="High (700 bar)",'Actual H2'!V249*Parameters!$C$26,0))))</f>
        <v>5.2030188679245271</v>
      </c>
      <c r="W249" s="12">
        <f>IF(Control!$C$16="None",Parameters!$C$29,IF(Control!$C$16="Low (100 bar)",'Actual H2'!W249*Parameters!$C$28,IF(Control!$C$16="Medium (350 bar)",'Actual H2'!W249*Parameters!$C$27,IF(Control!$C$16="High (700 bar)",'Actual H2'!W249*Parameters!$C$26,0))))</f>
        <v>6.090566037735849</v>
      </c>
      <c r="X249" s="12">
        <f>IF(Control!$C$16="None",Parameters!$C$29,IF(Control!$C$16="Low (100 bar)",'Actual H2'!X249*Parameters!$C$28,IF(Control!$C$16="Medium (350 bar)",'Actual H2'!X249*Parameters!$C$27,IF(Control!$C$16="High (700 bar)",'Actual H2'!X249*Parameters!$C$26,0))))</f>
        <v>7.7207547169811335</v>
      </c>
      <c r="Y249" s="12">
        <f>IF(Control!$C$16="None",Parameters!$C$29,IF(Control!$C$16="Low (100 bar)",'Actual H2'!Y249*Parameters!$C$28,IF(Control!$C$16="Medium (350 bar)",'Actual H2'!Y249*Parameters!$C$27,IF(Control!$C$16="High (700 bar)",'Actual H2'!Y249*Parameters!$C$26,0))))</f>
        <v>9.4596226415094335</v>
      </c>
      <c r="Z249" s="12">
        <f>IF(Control!$C$16="None",Parameters!$C$29,IF(Control!$C$16="Low (100 bar)",'Actual H2'!Z249*Parameters!$C$28,IF(Control!$C$16="Medium (350 bar)",'Actual H2'!Z249*Parameters!$C$27,IF(Control!$C$16="High (700 bar)",'Actual H2'!Z249*Parameters!$C$26,0))))</f>
        <v>12.067924528301885</v>
      </c>
      <c r="AB249" s="7">
        <f t="shared" si="3"/>
        <v>100.4558490566038</v>
      </c>
    </row>
    <row r="250" spans="2:28" x14ac:dyDescent="0.2">
      <c r="B250" s="6">
        <v>44444</v>
      </c>
      <c r="C250" s="12">
        <f>IF(Control!$C$16="None",Parameters!$C$29,IF(Control!$C$16="Low (100 bar)",'Actual H2'!C250*Parameters!$C$28,IF(Control!$C$16="Medium (350 bar)",'Actual H2'!C250*Parameters!$C$27,IF(Control!$C$16="High (700 bar)",'Actual H2'!C250*Parameters!$C$26,0))))</f>
        <v>14.390943396226419</v>
      </c>
      <c r="D250" s="12">
        <f>IF(Control!$C$16="None",Parameters!$C$29,IF(Control!$C$16="Low (100 bar)",'Actual H2'!D250*Parameters!$C$28,IF(Control!$C$16="Medium (350 bar)",'Actual H2'!D250*Parameters!$C$27,IF(Control!$C$16="High (700 bar)",'Actual H2'!D250*Parameters!$C$26,0))))</f>
        <v>17.769056603773585</v>
      </c>
      <c r="E250" s="12">
        <f>IF(Control!$C$16="None",Parameters!$C$29,IF(Control!$C$16="Low (100 bar)",'Actual H2'!E250*Parameters!$C$28,IF(Control!$C$16="Medium (350 bar)",'Actual H2'!E250*Parameters!$C$27,IF(Control!$C$16="High (700 bar)",'Actual H2'!E250*Parameters!$C$26,0))))</f>
        <v>19.598490566037732</v>
      </c>
      <c r="F250" s="12">
        <f>IF(Control!$C$16="None",Parameters!$C$29,IF(Control!$C$16="Low (100 bar)",'Actual H2'!F250*Parameters!$C$28,IF(Control!$C$16="Medium (350 bar)",'Actual H2'!F250*Parameters!$C$27,IF(Control!$C$16="High (700 bar)",'Actual H2'!F250*Parameters!$C$26,0))))</f>
        <v>18.683773584905659</v>
      </c>
      <c r="G250" s="12">
        <f>IF(Control!$C$16="None",Parameters!$C$29,IF(Control!$C$16="Low (100 bar)",'Actual H2'!G250*Parameters!$C$28,IF(Control!$C$16="Medium (350 bar)",'Actual H2'!G250*Parameters!$C$27,IF(Control!$C$16="High (700 bar)",'Actual H2'!G250*Parameters!$C$26,0))))</f>
        <v>16.854339622641511</v>
      </c>
      <c r="H250" s="12">
        <f>IF(Control!$C$16="None",Parameters!$C$29,IF(Control!$C$16="Low (100 bar)",'Actual H2'!H250*Parameters!$C$28,IF(Control!$C$16="Medium (350 bar)",'Actual H2'!H250*Parameters!$C$27,IF(Control!$C$16="High (700 bar)",'Actual H2'!H250*Parameters!$C$26,0))))</f>
        <v>16.854339622641511</v>
      </c>
      <c r="I250" s="12">
        <f>IF(Control!$C$16="None",Parameters!$C$29,IF(Control!$C$16="Low (100 bar)",'Actual H2'!I250*Parameters!$C$28,IF(Control!$C$16="Medium (350 bar)",'Actual H2'!I250*Parameters!$C$27,IF(Control!$C$16="High (700 bar)",'Actual H2'!I250*Parameters!$C$26,0))))</f>
        <v>15.939622641509436</v>
      </c>
      <c r="J250" s="12">
        <f>IF(Control!$C$16="None",Parameters!$C$29,IF(Control!$C$16="Low (100 bar)",'Actual H2'!J250*Parameters!$C$28,IF(Control!$C$16="Medium (350 bar)",'Actual H2'!J250*Parameters!$C$27,IF(Control!$C$16="High (700 bar)",'Actual H2'!J250*Parameters!$C$26,0))))</f>
        <v>12.067924528301885</v>
      </c>
      <c r="K250" s="12">
        <f>IF(Control!$C$16="None",Parameters!$C$29,IF(Control!$C$16="Low (100 bar)",'Actual H2'!K250*Parameters!$C$28,IF(Control!$C$16="Medium (350 bar)",'Actual H2'!K250*Parameters!$C$27,IF(Control!$C$16="High (700 bar)",'Actual H2'!K250*Parameters!$C$26,0))))</f>
        <v>12.067924528301885</v>
      </c>
      <c r="L250" s="12">
        <f>IF(Control!$C$16="None",Parameters!$C$29,IF(Control!$C$16="Low (100 bar)",'Actual H2'!L250*Parameters!$C$28,IF(Control!$C$16="Medium (350 bar)",'Actual H2'!L250*Parameters!$C$27,IF(Control!$C$16="High (700 bar)",'Actual H2'!L250*Parameters!$C$26,0))))</f>
        <v>13.616603773584908</v>
      </c>
      <c r="M250" s="12">
        <f>IF(Control!$C$16="None",Parameters!$C$29,IF(Control!$C$16="Low (100 bar)",'Actual H2'!M250*Parameters!$C$28,IF(Control!$C$16="Medium (350 bar)",'Actual H2'!M250*Parameters!$C$27,IF(Control!$C$16="High (700 bar)",'Actual H2'!M250*Parameters!$C$26,0))))</f>
        <v>12.842264150943397</v>
      </c>
      <c r="N250" s="12">
        <f>IF(Control!$C$16="None",Parameters!$C$29,IF(Control!$C$16="Low (100 bar)",'Actual H2'!N250*Parameters!$C$28,IF(Control!$C$16="Medium (350 bar)",'Actual H2'!N250*Parameters!$C$27,IF(Control!$C$16="High (700 bar)",'Actual H2'!N250*Parameters!$C$26,0))))</f>
        <v>12.067924528301885</v>
      </c>
      <c r="O250" s="12">
        <f>IF(Control!$C$16="None",Parameters!$C$29,IF(Control!$C$16="Low (100 bar)",'Actual H2'!O250*Parameters!$C$28,IF(Control!$C$16="Medium (350 bar)",'Actual H2'!O250*Parameters!$C$27,IF(Control!$C$16="High (700 bar)",'Actual H2'!O250*Parameters!$C$26,0))))</f>
        <v>10.763773584905662</v>
      </c>
      <c r="P250" s="12">
        <f>IF(Control!$C$16="None",Parameters!$C$29,IF(Control!$C$16="Low (100 bar)",'Actual H2'!P250*Parameters!$C$28,IF(Control!$C$16="Medium (350 bar)",'Actual H2'!P250*Parameters!$C$27,IF(Control!$C$16="High (700 bar)",'Actual H2'!P250*Parameters!$C$26,0))))</f>
        <v>6.6339622641509433</v>
      </c>
      <c r="Q250" s="12">
        <f>IF(Control!$C$16="None",Parameters!$C$29,IF(Control!$C$16="Low (100 bar)",'Actual H2'!Q250*Parameters!$C$28,IF(Control!$C$16="Medium (350 bar)",'Actual H2'!Q250*Parameters!$C$27,IF(Control!$C$16="High (700 bar)",'Actual H2'!Q250*Parameters!$C$26,0))))</f>
        <v>3.1290566037735852</v>
      </c>
      <c r="R250" s="12">
        <f>IF(Control!$C$16="None",Parameters!$C$29,IF(Control!$C$16="Low (100 bar)",'Actual H2'!R250*Parameters!$C$28,IF(Control!$C$16="Medium (350 bar)",'Actual H2'!R250*Parameters!$C$27,IF(Control!$C$16="High (700 bar)",'Actual H2'!R250*Parameters!$C$26,0))))</f>
        <v>3.5003773584905669</v>
      </c>
      <c r="S250" s="12">
        <f>IF(Control!$C$16="None",Parameters!$C$29,IF(Control!$C$16="Low (100 bar)",'Actual H2'!S250*Parameters!$C$28,IF(Control!$C$16="Medium (350 bar)",'Actual H2'!S250*Parameters!$C$27,IF(Control!$C$16="High (700 bar)",'Actual H2'!S250*Parameters!$C$26,0))))</f>
        <v>3.1290566037735852</v>
      </c>
      <c r="T250" s="12">
        <f>IF(Control!$C$16="None",Parameters!$C$29,IF(Control!$C$16="Low (100 bar)",'Actual H2'!T250*Parameters!$C$28,IF(Control!$C$16="Medium (350 bar)",'Actual H2'!T250*Parameters!$C$27,IF(Control!$C$16="High (700 bar)",'Actual H2'!T250*Parameters!$C$26,0))))</f>
        <v>3.5003773584905669</v>
      </c>
      <c r="U250" s="12">
        <f>IF(Control!$C$16="None",Parameters!$C$29,IF(Control!$C$16="Low (100 bar)",'Actual H2'!U250*Parameters!$C$28,IF(Control!$C$16="Medium (350 bar)",'Actual H2'!U250*Parameters!$C$27,IF(Control!$C$16="High (700 bar)",'Actual H2'!U250*Parameters!$C$26,0))))</f>
        <v>5.2030188679245271</v>
      </c>
      <c r="V250" s="12">
        <f>IF(Control!$C$16="None",Parameters!$C$29,IF(Control!$C$16="Low (100 bar)",'Actual H2'!V250*Parameters!$C$28,IF(Control!$C$16="Medium (350 bar)",'Actual H2'!V250*Parameters!$C$27,IF(Control!$C$16="High (700 bar)",'Actual H2'!V250*Parameters!$C$26,0))))</f>
        <v>7.1773584905660375</v>
      </c>
      <c r="W250" s="12">
        <f>IF(Control!$C$16="None",Parameters!$C$29,IF(Control!$C$16="Low (100 bar)",'Actual H2'!W250*Parameters!$C$28,IF(Control!$C$16="Medium (350 bar)",'Actual H2'!W250*Parameters!$C$27,IF(Control!$C$16="High (700 bar)",'Actual H2'!W250*Parameters!$C$26,0))))</f>
        <v>8.2641509433962259</v>
      </c>
      <c r="X250" s="12">
        <f>IF(Control!$C$16="None",Parameters!$C$29,IF(Control!$C$16="Low (100 bar)",'Actual H2'!X250*Parameters!$C$28,IF(Control!$C$16="Medium (350 bar)",'Actual H2'!X250*Parameters!$C$27,IF(Control!$C$16="High (700 bar)",'Actual H2'!X250*Parameters!$C$26,0))))</f>
        <v>8.8075471698113201</v>
      </c>
      <c r="Y250" s="12">
        <f>IF(Control!$C$16="None",Parameters!$C$29,IF(Control!$C$16="Low (100 bar)",'Actual H2'!Y250*Parameters!$C$28,IF(Control!$C$16="Medium (350 bar)",'Actual H2'!Y250*Parameters!$C$27,IF(Control!$C$16="High (700 bar)",'Actual H2'!Y250*Parameters!$C$26,0))))</f>
        <v>8.2641509433962259</v>
      </c>
      <c r="Z250" s="12">
        <f>IF(Control!$C$16="None",Parameters!$C$29,IF(Control!$C$16="Low (100 bar)",'Actual H2'!Z250*Parameters!$C$28,IF(Control!$C$16="Medium (350 bar)",'Actual H2'!Z250*Parameters!$C$27,IF(Control!$C$16="High (700 bar)",'Actual H2'!Z250*Parameters!$C$26,0))))</f>
        <v>7.7207547169811335</v>
      </c>
      <c r="AB250" s="7">
        <f t="shared" si="3"/>
        <v>258.84679245283019</v>
      </c>
    </row>
    <row r="251" spans="2:28" x14ac:dyDescent="0.2">
      <c r="B251" s="6">
        <v>44445</v>
      </c>
      <c r="C251" s="12">
        <f>IF(Control!$C$16="None",Parameters!$C$29,IF(Control!$C$16="Low (100 bar)",'Actual H2'!C251*Parameters!$C$28,IF(Control!$C$16="Medium (350 bar)",'Actual H2'!C251*Parameters!$C$27,IF(Control!$C$16="High (700 bar)",'Actual H2'!C251*Parameters!$C$26,0))))</f>
        <v>7.1773584905660375</v>
      </c>
      <c r="D251" s="12">
        <f>IF(Control!$C$16="None",Parameters!$C$29,IF(Control!$C$16="Low (100 bar)",'Actual H2'!D251*Parameters!$C$28,IF(Control!$C$16="Medium (350 bar)",'Actual H2'!D251*Parameters!$C$27,IF(Control!$C$16="High (700 bar)",'Actual H2'!D251*Parameters!$C$26,0))))</f>
        <v>7.1773584905660375</v>
      </c>
      <c r="E251" s="12">
        <f>IF(Control!$C$16="None",Parameters!$C$29,IF(Control!$C$16="Low (100 bar)",'Actual H2'!E251*Parameters!$C$28,IF(Control!$C$16="Medium (350 bar)",'Actual H2'!E251*Parameters!$C$27,IF(Control!$C$16="High (700 bar)",'Actual H2'!E251*Parameters!$C$26,0))))</f>
        <v>6.6339622641509433</v>
      </c>
      <c r="F251" s="12">
        <f>IF(Control!$C$16="None",Parameters!$C$29,IF(Control!$C$16="Low (100 bar)",'Actual H2'!F251*Parameters!$C$28,IF(Control!$C$16="Medium (350 bar)",'Actual H2'!F251*Parameters!$C$27,IF(Control!$C$16="High (700 bar)",'Actual H2'!F251*Parameters!$C$26,0))))</f>
        <v>4.7592452830188678</v>
      </c>
      <c r="G251" s="12">
        <f>IF(Control!$C$16="None",Parameters!$C$29,IF(Control!$C$16="Low (100 bar)",'Actual H2'!G251*Parameters!$C$28,IF(Control!$C$16="Medium (350 bar)",'Actual H2'!G251*Parameters!$C$27,IF(Control!$C$16="High (700 bar)",'Actual H2'!G251*Parameters!$C$26,0))))</f>
        <v>3.5003773584905669</v>
      </c>
      <c r="H251" s="12">
        <f>IF(Control!$C$16="None",Parameters!$C$29,IF(Control!$C$16="Low (100 bar)",'Actual H2'!H251*Parameters!$C$28,IF(Control!$C$16="Medium (350 bar)",'Actual H2'!H251*Parameters!$C$27,IF(Control!$C$16="High (700 bar)",'Actual H2'!H251*Parameters!$C$26,0))))</f>
        <v>2.0150943396226415</v>
      </c>
      <c r="I251" s="12">
        <f>IF(Control!$C$16="None",Parameters!$C$29,IF(Control!$C$16="Low (100 bar)",'Actual H2'!I251*Parameters!$C$28,IF(Control!$C$16="Medium (350 bar)",'Actual H2'!I251*Parameters!$C$27,IF(Control!$C$16="High (700 bar)",'Actual H2'!I251*Parameters!$C$26,0))))</f>
        <v>1.4354716981132074</v>
      </c>
      <c r="J251" s="12">
        <f>IF(Control!$C$16="None",Parameters!$C$29,IF(Control!$C$16="Low (100 bar)",'Actual H2'!J251*Parameters!$C$28,IF(Control!$C$16="Medium (350 bar)",'Actual H2'!J251*Parameters!$C$27,IF(Control!$C$16="High (700 bar)",'Actual H2'!J251*Parameters!$C$26,0))))</f>
        <v>0.5660377358490567</v>
      </c>
      <c r="K251" s="12">
        <f>IF(Control!$C$16="None",Parameters!$C$29,IF(Control!$C$16="Low (100 bar)",'Actual H2'!K251*Parameters!$C$28,IF(Control!$C$16="Medium (350 bar)",'Actual H2'!K251*Parameters!$C$27,IF(Control!$C$16="High (700 bar)",'Actual H2'!K251*Parameters!$C$26,0))))</f>
        <v>1.1456603773584904</v>
      </c>
      <c r="L251" s="12">
        <f>IF(Control!$C$16="None",Parameters!$C$29,IF(Control!$C$16="Low (100 bar)",'Actual H2'!L251*Parameters!$C$28,IF(Control!$C$16="Medium (350 bar)",'Actual H2'!L251*Parameters!$C$27,IF(Control!$C$16="High (700 bar)",'Actual H2'!L251*Parameters!$C$26,0))))</f>
        <v>1.7252830188679242</v>
      </c>
      <c r="M251" s="12">
        <f>IF(Control!$C$16="None",Parameters!$C$29,IF(Control!$C$16="Low (100 bar)",'Actual H2'!M251*Parameters!$C$28,IF(Control!$C$16="Medium (350 bar)",'Actual H2'!M251*Parameters!$C$27,IF(Control!$C$16="High (700 bar)",'Actual H2'!M251*Parameters!$C$26,0))))</f>
        <v>2.3864150943396227</v>
      </c>
      <c r="N251" s="12">
        <f>IF(Control!$C$16="None",Parameters!$C$29,IF(Control!$C$16="Low (100 bar)",'Actual H2'!N251*Parameters!$C$28,IF(Control!$C$16="Medium (350 bar)",'Actual H2'!N251*Parameters!$C$27,IF(Control!$C$16="High (700 bar)",'Actual H2'!N251*Parameters!$C$26,0))))</f>
        <v>3.5003773584905669</v>
      </c>
      <c r="O251" s="12">
        <f>IF(Control!$C$16="None",Parameters!$C$29,IF(Control!$C$16="Low (100 bar)",'Actual H2'!O251*Parameters!$C$28,IF(Control!$C$16="Medium (350 bar)",'Actual H2'!O251*Parameters!$C$27,IF(Control!$C$16="High (700 bar)",'Actual H2'!O251*Parameters!$C$26,0))))</f>
        <v>5.2030188679245271</v>
      </c>
      <c r="P251" s="12">
        <f>IF(Control!$C$16="None",Parameters!$C$29,IF(Control!$C$16="Low (100 bar)",'Actual H2'!P251*Parameters!$C$28,IF(Control!$C$16="Medium (350 bar)",'Actual H2'!P251*Parameters!$C$27,IF(Control!$C$16="High (700 bar)",'Actual H2'!P251*Parameters!$C$26,0))))</f>
        <v>7.7207547169811335</v>
      </c>
      <c r="Q251" s="12">
        <f>IF(Control!$C$16="None",Parameters!$C$29,IF(Control!$C$16="Low (100 bar)",'Actual H2'!Q251*Parameters!$C$28,IF(Control!$C$16="Medium (350 bar)",'Actual H2'!Q251*Parameters!$C$27,IF(Control!$C$16="High (700 bar)",'Actual H2'!Q251*Parameters!$C$26,0))))</f>
        <v>9.4596226415094335</v>
      </c>
      <c r="R251" s="12">
        <f>IF(Control!$C$16="None",Parameters!$C$29,IF(Control!$C$16="Low (100 bar)",'Actual H2'!R251*Parameters!$C$28,IF(Control!$C$16="Medium (350 bar)",'Actual H2'!R251*Parameters!$C$27,IF(Control!$C$16="High (700 bar)",'Actual H2'!R251*Parameters!$C$26,0))))</f>
        <v>10.111698113207549</v>
      </c>
      <c r="S251" s="12">
        <f>IF(Control!$C$16="None",Parameters!$C$29,IF(Control!$C$16="Low (100 bar)",'Actual H2'!S251*Parameters!$C$28,IF(Control!$C$16="Medium (350 bar)",'Actual H2'!S251*Parameters!$C$27,IF(Control!$C$16="High (700 bar)",'Actual H2'!S251*Parameters!$C$26,0))))</f>
        <v>10.763773584905662</v>
      </c>
      <c r="T251" s="12">
        <f>IF(Control!$C$16="None",Parameters!$C$29,IF(Control!$C$16="Low (100 bar)",'Actual H2'!T251*Parameters!$C$28,IF(Control!$C$16="Medium (350 bar)",'Actual H2'!T251*Parameters!$C$27,IF(Control!$C$16="High (700 bar)",'Actual H2'!T251*Parameters!$C$26,0))))</f>
        <v>13.616603773584908</v>
      </c>
      <c r="U251" s="12">
        <f>IF(Control!$C$16="None",Parameters!$C$29,IF(Control!$C$16="Low (100 bar)",'Actual H2'!U251*Parameters!$C$28,IF(Control!$C$16="Medium (350 bar)",'Actual H2'!U251*Parameters!$C$27,IF(Control!$C$16="High (700 bar)",'Actual H2'!U251*Parameters!$C$26,0))))</f>
        <v>21.554716981132074</v>
      </c>
      <c r="V251" s="12">
        <f>IF(Control!$C$16="None",Parameters!$C$29,IF(Control!$C$16="Low (100 bar)",'Actual H2'!V251*Parameters!$C$28,IF(Control!$C$16="Medium (350 bar)",'Actual H2'!V251*Parameters!$C$27,IF(Control!$C$16="High (700 bar)",'Actual H2'!V251*Parameters!$C$26,0))))</f>
        <v>23.990943396226413</v>
      </c>
      <c r="W251" s="12">
        <f>IF(Control!$C$16="None",Parameters!$C$29,IF(Control!$C$16="Low (100 bar)",'Actual H2'!W251*Parameters!$C$28,IF(Control!$C$16="Medium (350 bar)",'Actual H2'!W251*Parameters!$C$27,IF(Control!$C$16="High (700 bar)",'Actual H2'!W251*Parameters!$C$26,0))))</f>
        <v>25.720754716981133</v>
      </c>
      <c r="X251" s="12">
        <f>IF(Control!$C$16="None",Parameters!$C$29,IF(Control!$C$16="Low (100 bar)",'Actual H2'!X251*Parameters!$C$28,IF(Control!$C$16="Medium (350 bar)",'Actual H2'!X251*Parameters!$C$27,IF(Control!$C$16="High (700 bar)",'Actual H2'!X251*Parameters!$C$26,0))))</f>
        <v>29.334339622641508</v>
      </c>
      <c r="Y251" s="12">
        <f>IF(Control!$C$16="None",Parameters!$C$29,IF(Control!$C$16="Low (100 bar)",'Actual H2'!Y251*Parameters!$C$28,IF(Control!$C$16="Medium (350 bar)",'Actual H2'!Y251*Parameters!$C$27,IF(Control!$C$16="High (700 bar)",'Actual H2'!Y251*Parameters!$C$26,0))))</f>
        <v>30.357735849056599</v>
      </c>
      <c r="Z251" s="12">
        <f>IF(Control!$C$16="None",Parameters!$C$29,IF(Control!$C$16="Low (100 bar)",'Actual H2'!Z251*Parameters!$C$28,IF(Control!$C$16="Medium (350 bar)",'Actual H2'!Z251*Parameters!$C$27,IF(Control!$C$16="High (700 bar)",'Actual H2'!Z251*Parameters!$C$26,0))))</f>
        <v>30.357735849056599</v>
      </c>
      <c r="AB251" s="7">
        <f t="shared" si="3"/>
        <v>260.21433962264155</v>
      </c>
    </row>
    <row r="252" spans="2:28" x14ac:dyDescent="0.2">
      <c r="B252" s="6">
        <v>44446</v>
      </c>
      <c r="C252" s="12">
        <f>IF(Control!$C$16="None",Parameters!$C$29,IF(Control!$C$16="Low (100 bar)",'Actual H2'!C252*Parameters!$C$28,IF(Control!$C$16="Medium (350 bar)",'Actual H2'!C252*Parameters!$C$27,IF(Control!$C$16="High (700 bar)",'Actual H2'!C252*Parameters!$C$26,0))))</f>
        <v>32.938867924528296</v>
      </c>
      <c r="D252" s="12">
        <f>IF(Control!$C$16="None",Parameters!$C$29,IF(Control!$C$16="Low (100 bar)",'Actual H2'!D252*Parameters!$C$28,IF(Control!$C$16="Medium (350 bar)",'Actual H2'!D252*Parameters!$C$27,IF(Control!$C$16="High (700 bar)",'Actual H2'!D252*Parameters!$C$26,0))))</f>
        <v>34.116226415094346</v>
      </c>
      <c r="E252" s="12">
        <f>IF(Control!$C$16="None",Parameters!$C$29,IF(Control!$C$16="Low (100 bar)",'Actual H2'!E252*Parameters!$C$28,IF(Control!$C$16="Medium (350 bar)",'Actual H2'!E252*Parameters!$C$27,IF(Control!$C$16="High (700 bar)",'Actual H2'!E252*Parameters!$C$26,0))))</f>
        <v>31.698113207547166</v>
      </c>
      <c r="F252" s="12">
        <f>IF(Control!$C$16="None",Parameters!$C$29,IF(Control!$C$16="Low (100 bar)",'Actual H2'!F252*Parameters!$C$28,IF(Control!$C$16="Medium (350 bar)",'Actual H2'!F252*Parameters!$C$27,IF(Control!$C$16="High (700 bar)",'Actual H2'!F252*Parameters!$C$26,0))))</f>
        <v>29.334339622641508</v>
      </c>
      <c r="G252" s="12">
        <f>IF(Control!$C$16="None",Parameters!$C$29,IF(Control!$C$16="Low (100 bar)",'Actual H2'!G252*Parameters!$C$28,IF(Control!$C$16="Medium (350 bar)",'Actual H2'!G252*Parameters!$C$27,IF(Control!$C$16="High (700 bar)",'Actual H2'!G252*Parameters!$C$26,0))))</f>
        <v>22.75018867924528</v>
      </c>
      <c r="H252" s="12">
        <f>IF(Control!$C$16="None",Parameters!$C$29,IF(Control!$C$16="Low (100 bar)",'Actual H2'!H252*Parameters!$C$28,IF(Control!$C$16="Medium (350 bar)",'Actual H2'!H252*Parameters!$C$27,IF(Control!$C$16="High (700 bar)",'Actual H2'!H252*Parameters!$C$26,0))))</f>
        <v>18.683773584905659</v>
      </c>
      <c r="I252" s="12">
        <f>IF(Control!$C$16="None",Parameters!$C$29,IF(Control!$C$16="Low (100 bar)",'Actual H2'!I252*Parameters!$C$28,IF(Control!$C$16="Medium (350 bar)",'Actual H2'!I252*Parameters!$C$27,IF(Control!$C$16="High (700 bar)",'Actual H2'!I252*Parameters!$C$26,0))))</f>
        <v>13.616603773584908</v>
      </c>
      <c r="J252" s="12">
        <f>IF(Control!$C$16="None",Parameters!$C$29,IF(Control!$C$16="Low (100 bar)",'Actual H2'!J252*Parameters!$C$28,IF(Control!$C$16="Medium (350 bar)",'Actual H2'!J252*Parameters!$C$27,IF(Control!$C$16="High (700 bar)",'Actual H2'!J252*Parameters!$C$26,0))))</f>
        <v>8.8075471698113201</v>
      </c>
      <c r="K252" s="12">
        <f>IF(Control!$C$16="None",Parameters!$C$29,IF(Control!$C$16="Low (100 bar)",'Actual H2'!K252*Parameters!$C$28,IF(Control!$C$16="Medium (350 bar)",'Actual H2'!K252*Parameters!$C$27,IF(Control!$C$16="High (700 bar)",'Actual H2'!K252*Parameters!$C$26,0))))</f>
        <v>13.616603773584908</v>
      </c>
      <c r="L252" s="12">
        <f>IF(Control!$C$16="None",Parameters!$C$29,IF(Control!$C$16="Low (100 bar)",'Actual H2'!L252*Parameters!$C$28,IF(Control!$C$16="Medium (350 bar)",'Actual H2'!L252*Parameters!$C$27,IF(Control!$C$16="High (700 bar)",'Actual H2'!L252*Parameters!$C$26,0))))</f>
        <v>16.854339622641511</v>
      </c>
      <c r="M252" s="12">
        <f>IF(Control!$C$16="None",Parameters!$C$29,IF(Control!$C$16="Low (100 bar)",'Actual H2'!M252*Parameters!$C$28,IF(Control!$C$16="Medium (350 bar)",'Actual H2'!M252*Parameters!$C$27,IF(Control!$C$16="High (700 bar)",'Actual H2'!M252*Parameters!$C$26,0))))</f>
        <v>15.939622641509436</v>
      </c>
      <c r="N252" s="12">
        <f>IF(Control!$C$16="None",Parameters!$C$29,IF(Control!$C$16="Low (100 bar)",'Actual H2'!N252*Parameters!$C$28,IF(Control!$C$16="Medium (350 bar)",'Actual H2'!N252*Parameters!$C$27,IF(Control!$C$16="High (700 bar)",'Actual H2'!N252*Parameters!$C$26,0))))</f>
        <v>13.616603773584908</v>
      </c>
      <c r="O252" s="12">
        <f>IF(Control!$C$16="None",Parameters!$C$29,IF(Control!$C$16="Low (100 bar)",'Actual H2'!O252*Parameters!$C$28,IF(Control!$C$16="Medium (350 bar)",'Actual H2'!O252*Parameters!$C$27,IF(Control!$C$16="High (700 bar)",'Actual H2'!O252*Parameters!$C$26,0))))</f>
        <v>11.415849056603774</v>
      </c>
      <c r="P252" s="12">
        <f>IF(Control!$C$16="None",Parameters!$C$29,IF(Control!$C$16="Low (100 bar)",'Actual H2'!P252*Parameters!$C$28,IF(Control!$C$16="Medium (350 bar)",'Actual H2'!P252*Parameters!$C$27,IF(Control!$C$16="High (700 bar)",'Actual H2'!P252*Parameters!$C$26,0))))</f>
        <v>9.4596226415094335</v>
      </c>
      <c r="Q252" s="12">
        <f>IF(Control!$C$16="None",Parameters!$C$29,IF(Control!$C$16="Low (100 bar)",'Actual H2'!Q252*Parameters!$C$28,IF(Control!$C$16="Medium (350 bar)",'Actual H2'!Q252*Parameters!$C$27,IF(Control!$C$16="High (700 bar)",'Actual H2'!Q252*Parameters!$C$26,0))))</f>
        <v>7.1773584905660375</v>
      </c>
      <c r="R252" s="12">
        <f>IF(Control!$C$16="None",Parameters!$C$29,IF(Control!$C$16="Low (100 bar)",'Actual H2'!R252*Parameters!$C$28,IF(Control!$C$16="Medium (350 bar)",'Actual H2'!R252*Parameters!$C$27,IF(Control!$C$16="High (700 bar)",'Actual H2'!R252*Parameters!$C$26,0))))</f>
        <v>4.3154716981132077</v>
      </c>
      <c r="S252" s="12">
        <f>IF(Control!$C$16="None",Parameters!$C$29,IF(Control!$C$16="Low (100 bar)",'Actual H2'!S252*Parameters!$C$28,IF(Control!$C$16="Medium (350 bar)",'Actual H2'!S252*Parameters!$C$27,IF(Control!$C$16="High (700 bar)",'Actual H2'!S252*Parameters!$C$26,0))))</f>
        <v>1.4354716981132074</v>
      </c>
      <c r="T252" s="12">
        <f>IF(Control!$C$16="None",Parameters!$C$29,IF(Control!$C$16="Low (100 bar)",'Actual H2'!T252*Parameters!$C$28,IF(Control!$C$16="Medium (350 bar)",'Actual H2'!T252*Parameters!$C$27,IF(Control!$C$16="High (700 bar)",'Actual H2'!T252*Parameters!$C$26,0))))</f>
        <v>0</v>
      </c>
      <c r="U252" s="12">
        <f>IF(Control!$C$16="None",Parameters!$C$29,IF(Control!$C$16="Low (100 bar)",'Actual H2'!U252*Parameters!$C$28,IF(Control!$C$16="Medium (350 bar)",'Actual H2'!U252*Parameters!$C$27,IF(Control!$C$16="High (700 bar)",'Actual H2'!U252*Parameters!$C$26,0))))</f>
        <v>0</v>
      </c>
      <c r="V252" s="12">
        <f>IF(Control!$C$16="None",Parameters!$C$29,IF(Control!$C$16="Low (100 bar)",'Actual H2'!V252*Parameters!$C$28,IF(Control!$C$16="Medium (350 bar)",'Actual H2'!V252*Parameters!$C$27,IF(Control!$C$16="High (700 bar)",'Actual H2'!V252*Parameters!$C$26,0))))</f>
        <v>0</v>
      </c>
      <c r="W252" s="12">
        <f>IF(Control!$C$16="None",Parameters!$C$29,IF(Control!$C$16="Low (100 bar)",'Actual H2'!W252*Parameters!$C$28,IF(Control!$C$16="Medium (350 bar)",'Actual H2'!W252*Parameters!$C$27,IF(Control!$C$16="High (700 bar)",'Actual H2'!W252*Parameters!$C$26,0))))</f>
        <v>0</v>
      </c>
      <c r="X252" s="12">
        <f>IF(Control!$C$16="None",Parameters!$C$29,IF(Control!$C$16="Low (100 bar)",'Actual H2'!X252*Parameters!$C$28,IF(Control!$C$16="Medium (350 bar)",'Actual H2'!X252*Parameters!$C$27,IF(Control!$C$16="High (700 bar)",'Actual H2'!X252*Parameters!$C$26,0))))</f>
        <v>0</v>
      </c>
      <c r="Y252" s="12">
        <f>IF(Control!$C$16="None",Parameters!$C$29,IF(Control!$C$16="Low (100 bar)",'Actual H2'!Y252*Parameters!$C$28,IF(Control!$C$16="Medium (350 bar)",'Actual H2'!Y252*Parameters!$C$27,IF(Control!$C$16="High (700 bar)",'Actual H2'!Y252*Parameters!$C$26,0))))</f>
        <v>0</v>
      </c>
      <c r="Z252" s="12">
        <f>IF(Control!$C$16="None",Parameters!$C$29,IF(Control!$C$16="Low (100 bar)",'Actual H2'!Z252*Parameters!$C$28,IF(Control!$C$16="Medium (350 bar)",'Actual H2'!Z252*Parameters!$C$27,IF(Control!$C$16="High (700 bar)",'Actual H2'!Z252*Parameters!$C$26,0))))</f>
        <v>0</v>
      </c>
      <c r="AB252" s="7">
        <f t="shared" si="3"/>
        <v>285.77660377358484</v>
      </c>
    </row>
    <row r="253" spans="2:28" x14ac:dyDescent="0.2">
      <c r="B253" s="6">
        <v>44447</v>
      </c>
      <c r="C253" s="12">
        <f>IF(Control!$C$16="None",Parameters!$C$29,IF(Control!$C$16="Low (100 bar)",'Actual H2'!C253*Parameters!$C$28,IF(Control!$C$16="Medium (350 bar)",'Actual H2'!C253*Parameters!$C$27,IF(Control!$C$16="High (700 bar)",'Actual H2'!C253*Parameters!$C$26,0))))</f>
        <v>0</v>
      </c>
      <c r="D253" s="12">
        <f>IF(Control!$C$16="None",Parameters!$C$29,IF(Control!$C$16="Low (100 bar)",'Actual H2'!D253*Parameters!$C$28,IF(Control!$C$16="Medium (350 bar)",'Actual H2'!D253*Parameters!$C$27,IF(Control!$C$16="High (700 bar)",'Actual H2'!D253*Parameters!$C$26,0))))</f>
        <v>0</v>
      </c>
      <c r="E253" s="12">
        <f>IF(Control!$C$16="None",Parameters!$C$29,IF(Control!$C$16="Low (100 bar)",'Actual H2'!E253*Parameters!$C$28,IF(Control!$C$16="Medium (350 bar)",'Actual H2'!E253*Parameters!$C$27,IF(Control!$C$16="High (700 bar)",'Actual H2'!E253*Parameters!$C$26,0))))</f>
        <v>0</v>
      </c>
      <c r="F253" s="12">
        <f>IF(Control!$C$16="None",Parameters!$C$29,IF(Control!$C$16="Low (100 bar)",'Actual H2'!F253*Parameters!$C$28,IF(Control!$C$16="Medium (350 bar)",'Actual H2'!F253*Parameters!$C$27,IF(Control!$C$16="High (700 bar)",'Actual H2'!F253*Parameters!$C$26,0))))</f>
        <v>0</v>
      </c>
      <c r="G253" s="12">
        <f>IF(Control!$C$16="None",Parameters!$C$29,IF(Control!$C$16="Low (100 bar)",'Actual H2'!G253*Parameters!$C$28,IF(Control!$C$16="Medium (350 bar)",'Actual H2'!G253*Parameters!$C$27,IF(Control!$C$16="High (700 bar)",'Actual H2'!G253*Parameters!$C$26,0))))</f>
        <v>0</v>
      </c>
      <c r="H253" s="12">
        <f>IF(Control!$C$16="None",Parameters!$C$29,IF(Control!$C$16="Low (100 bar)",'Actual H2'!H253*Parameters!$C$28,IF(Control!$C$16="Medium (350 bar)",'Actual H2'!H253*Parameters!$C$27,IF(Control!$C$16="High (700 bar)",'Actual H2'!H253*Parameters!$C$26,0))))</f>
        <v>0</v>
      </c>
      <c r="I253" s="12">
        <f>IF(Control!$C$16="None",Parameters!$C$29,IF(Control!$C$16="Low (100 bar)",'Actual H2'!I253*Parameters!$C$28,IF(Control!$C$16="Medium (350 bar)",'Actual H2'!I253*Parameters!$C$27,IF(Control!$C$16="High (700 bar)",'Actual H2'!I253*Parameters!$C$26,0))))</f>
        <v>0</v>
      </c>
      <c r="J253" s="12">
        <f>IF(Control!$C$16="None",Parameters!$C$29,IF(Control!$C$16="Low (100 bar)",'Actual H2'!J253*Parameters!$C$28,IF(Control!$C$16="Medium (350 bar)",'Actual H2'!J253*Parameters!$C$27,IF(Control!$C$16="High (700 bar)",'Actual H2'!J253*Parameters!$C$26,0))))</f>
        <v>0</v>
      </c>
      <c r="K253" s="12">
        <f>IF(Control!$C$16="None",Parameters!$C$29,IF(Control!$C$16="Low (100 bar)",'Actual H2'!K253*Parameters!$C$28,IF(Control!$C$16="Medium (350 bar)",'Actual H2'!K253*Parameters!$C$27,IF(Control!$C$16="High (700 bar)",'Actual H2'!K253*Parameters!$C$26,0))))</f>
        <v>0</v>
      </c>
      <c r="L253" s="12">
        <f>IF(Control!$C$16="None",Parameters!$C$29,IF(Control!$C$16="Low (100 bar)",'Actual H2'!L253*Parameters!$C$28,IF(Control!$C$16="Medium (350 bar)",'Actual H2'!L253*Parameters!$C$27,IF(Control!$C$16="High (700 bar)",'Actual H2'!L253*Parameters!$C$26,0))))</f>
        <v>0</v>
      </c>
      <c r="M253" s="12">
        <f>IF(Control!$C$16="None",Parameters!$C$29,IF(Control!$C$16="Low (100 bar)",'Actual H2'!M253*Parameters!$C$28,IF(Control!$C$16="Medium (350 bar)",'Actual H2'!M253*Parameters!$C$27,IF(Control!$C$16="High (700 bar)",'Actual H2'!M253*Parameters!$C$26,0))))</f>
        <v>0</v>
      </c>
      <c r="N253" s="12">
        <f>IF(Control!$C$16="None",Parameters!$C$29,IF(Control!$C$16="Low (100 bar)",'Actual H2'!N253*Parameters!$C$28,IF(Control!$C$16="Medium (350 bar)",'Actual H2'!N253*Parameters!$C$27,IF(Control!$C$16="High (700 bar)",'Actual H2'!N253*Parameters!$C$26,0))))</f>
        <v>0</v>
      </c>
      <c r="O253" s="12">
        <f>IF(Control!$C$16="None",Parameters!$C$29,IF(Control!$C$16="Low (100 bar)",'Actual H2'!O253*Parameters!$C$28,IF(Control!$C$16="Medium (350 bar)",'Actual H2'!O253*Parameters!$C$27,IF(Control!$C$16="High (700 bar)",'Actual H2'!O253*Parameters!$C$26,0))))</f>
        <v>0</v>
      </c>
      <c r="P253" s="12">
        <f>IF(Control!$C$16="None",Parameters!$C$29,IF(Control!$C$16="Low (100 bar)",'Actual H2'!P253*Parameters!$C$28,IF(Control!$C$16="Medium (350 bar)",'Actual H2'!P253*Parameters!$C$27,IF(Control!$C$16="High (700 bar)",'Actual H2'!P253*Parameters!$C$26,0))))</f>
        <v>0</v>
      </c>
      <c r="Q253" s="12">
        <f>IF(Control!$C$16="None",Parameters!$C$29,IF(Control!$C$16="Low (100 bar)",'Actual H2'!Q253*Parameters!$C$28,IF(Control!$C$16="Medium (350 bar)",'Actual H2'!Q253*Parameters!$C$27,IF(Control!$C$16="High (700 bar)",'Actual H2'!Q253*Parameters!$C$26,0))))</f>
        <v>0</v>
      </c>
      <c r="R253" s="12">
        <f>IF(Control!$C$16="None",Parameters!$C$29,IF(Control!$C$16="Low (100 bar)",'Actual H2'!R253*Parameters!$C$28,IF(Control!$C$16="Medium (350 bar)",'Actual H2'!R253*Parameters!$C$27,IF(Control!$C$16="High (700 bar)",'Actual H2'!R253*Parameters!$C$26,0))))</f>
        <v>0</v>
      </c>
      <c r="S253" s="12">
        <f>IF(Control!$C$16="None",Parameters!$C$29,IF(Control!$C$16="Low (100 bar)",'Actual H2'!S253*Parameters!$C$28,IF(Control!$C$16="Medium (350 bar)",'Actual H2'!S253*Parameters!$C$27,IF(Control!$C$16="High (700 bar)",'Actual H2'!S253*Parameters!$C$26,0))))</f>
        <v>0</v>
      </c>
      <c r="T253" s="12">
        <f>IF(Control!$C$16="None",Parameters!$C$29,IF(Control!$C$16="Low (100 bar)",'Actual H2'!T253*Parameters!$C$28,IF(Control!$C$16="Medium (350 bar)",'Actual H2'!T253*Parameters!$C$27,IF(Control!$C$16="High (700 bar)",'Actual H2'!T253*Parameters!$C$26,0))))</f>
        <v>5.2030188679245271</v>
      </c>
      <c r="U253" s="12">
        <f>IF(Control!$C$16="None",Parameters!$C$29,IF(Control!$C$16="Low (100 bar)",'Actual H2'!U253*Parameters!$C$28,IF(Control!$C$16="Medium (350 bar)",'Actual H2'!U253*Parameters!$C$27,IF(Control!$C$16="High (700 bar)",'Actual H2'!U253*Parameters!$C$26,0))))</f>
        <v>12.067924528301885</v>
      </c>
      <c r="V253" s="12">
        <f>IF(Control!$C$16="None",Parameters!$C$29,IF(Control!$C$16="Low (100 bar)",'Actual H2'!V253*Parameters!$C$28,IF(Control!$C$16="Medium (350 bar)",'Actual H2'!V253*Parameters!$C$27,IF(Control!$C$16="High (700 bar)",'Actual H2'!V253*Parameters!$C$26,0))))</f>
        <v>18.683773584905659</v>
      </c>
      <c r="W253" s="12">
        <f>IF(Control!$C$16="None",Parameters!$C$29,IF(Control!$C$16="Low (100 bar)",'Actual H2'!W253*Parameters!$C$28,IF(Control!$C$16="Medium (350 bar)",'Actual H2'!W253*Parameters!$C$27,IF(Control!$C$16="High (700 bar)",'Actual H2'!W253*Parameters!$C$26,0))))</f>
        <v>20.513207547169809</v>
      </c>
      <c r="X253" s="12">
        <f>IF(Control!$C$16="None",Parameters!$C$29,IF(Control!$C$16="Low (100 bar)",'Actual H2'!X253*Parameters!$C$28,IF(Control!$C$16="Medium (350 bar)",'Actual H2'!X253*Parameters!$C$27,IF(Control!$C$16="High (700 bar)",'Actual H2'!X253*Parameters!$C$26,0))))</f>
        <v>18.683773584905659</v>
      </c>
      <c r="Y253" s="12">
        <f>IF(Control!$C$16="None",Parameters!$C$29,IF(Control!$C$16="Low (100 bar)",'Actual H2'!Y253*Parameters!$C$28,IF(Control!$C$16="Medium (350 bar)",'Actual H2'!Y253*Parameters!$C$27,IF(Control!$C$16="High (700 bar)",'Actual H2'!Y253*Parameters!$C$26,0))))</f>
        <v>15.16528301886793</v>
      </c>
      <c r="Z253" s="12">
        <f>IF(Control!$C$16="None",Parameters!$C$29,IF(Control!$C$16="Low (100 bar)",'Actual H2'!Z253*Parameters!$C$28,IF(Control!$C$16="Medium (350 bar)",'Actual H2'!Z253*Parameters!$C$27,IF(Control!$C$16="High (700 bar)",'Actual H2'!Z253*Parameters!$C$26,0))))</f>
        <v>12.842264150943397</v>
      </c>
      <c r="AB253" s="7">
        <f t="shared" si="3"/>
        <v>103.15924528301886</v>
      </c>
    </row>
    <row r="254" spans="2:28" x14ac:dyDescent="0.2">
      <c r="B254" s="6">
        <v>44448</v>
      </c>
      <c r="C254" s="12">
        <f>IF(Control!$C$16="None",Parameters!$C$29,IF(Control!$C$16="Low (100 bar)",'Actual H2'!C254*Parameters!$C$28,IF(Control!$C$16="Medium (350 bar)",'Actual H2'!C254*Parameters!$C$27,IF(Control!$C$16="High (700 bar)",'Actual H2'!C254*Parameters!$C$26,0))))</f>
        <v>11.415849056603774</v>
      </c>
      <c r="D254" s="12">
        <f>IF(Control!$C$16="None",Parameters!$C$29,IF(Control!$C$16="Low (100 bar)",'Actual H2'!D254*Parameters!$C$28,IF(Control!$C$16="Medium (350 bar)",'Actual H2'!D254*Parameters!$C$27,IF(Control!$C$16="High (700 bar)",'Actual H2'!D254*Parameters!$C$26,0))))</f>
        <v>12.067924528301885</v>
      </c>
      <c r="E254" s="12">
        <f>IF(Control!$C$16="None",Parameters!$C$29,IF(Control!$C$16="Low (100 bar)",'Actual H2'!E254*Parameters!$C$28,IF(Control!$C$16="Medium (350 bar)",'Actual H2'!E254*Parameters!$C$27,IF(Control!$C$16="High (700 bar)",'Actual H2'!E254*Parameters!$C$26,0))))</f>
        <v>18.683773584905659</v>
      </c>
      <c r="F254" s="12">
        <f>IF(Control!$C$16="None",Parameters!$C$29,IF(Control!$C$16="Low (100 bar)",'Actual H2'!F254*Parameters!$C$28,IF(Control!$C$16="Medium (350 bar)",'Actual H2'!F254*Parameters!$C$27,IF(Control!$C$16="High (700 bar)",'Actual H2'!F254*Parameters!$C$26,0))))</f>
        <v>25.168301886792456</v>
      </c>
      <c r="G254" s="12">
        <f>IF(Control!$C$16="None",Parameters!$C$29,IF(Control!$C$16="Low (100 bar)",'Actual H2'!G254*Parameters!$C$28,IF(Control!$C$16="Medium (350 bar)",'Actual H2'!G254*Parameters!$C$27,IF(Control!$C$16="High (700 bar)",'Actual H2'!G254*Parameters!$C$26,0))))</f>
        <v>28.156981132075465</v>
      </c>
      <c r="H254" s="12">
        <f>IF(Control!$C$16="None",Parameters!$C$29,IF(Control!$C$16="Low (100 bar)",'Actual H2'!H254*Parameters!$C$28,IF(Control!$C$16="Medium (350 bar)",'Actual H2'!H254*Parameters!$C$27,IF(Control!$C$16="High (700 bar)",'Actual H2'!H254*Parameters!$C$26,0))))</f>
        <v>30.357735849056599</v>
      </c>
      <c r="I254" s="12">
        <f>IF(Control!$C$16="None",Parameters!$C$29,IF(Control!$C$16="Low (100 bar)",'Actual H2'!I254*Parameters!$C$28,IF(Control!$C$16="Medium (350 bar)",'Actual H2'!I254*Parameters!$C$27,IF(Control!$C$16="High (700 bar)",'Actual H2'!I254*Parameters!$C$26,0))))</f>
        <v>29.334339622641508</v>
      </c>
      <c r="J254" s="12">
        <f>IF(Control!$C$16="None",Parameters!$C$29,IF(Control!$C$16="Low (100 bar)",'Actual H2'!J254*Parameters!$C$28,IF(Control!$C$16="Medium (350 bar)",'Actual H2'!J254*Parameters!$C$27,IF(Control!$C$16="High (700 bar)",'Actual H2'!J254*Parameters!$C$26,0))))</f>
        <v>25.720754716981133</v>
      </c>
      <c r="K254" s="12">
        <f>IF(Control!$C$16="None",Parameters!$C$29,IF(Control!$C$16="Low (100 bar)",'Actual H2'!K254*Parameters!$C$28,IF(Control!$C$16="Medium (350 bar)",'Actual H2'!K254*Parameters!$C$27,IF(Control!$C$16="High (700 bar)",'Actual H2'!K254*Parameters!$C$26,0))))</f>
        <v>28.156981132075465</v>
      </c>
      <c r="L254" s="12">
        <f>IF(Control!$C$16="None",Parameters!$C$29,IF(Control!$C$16="Low (100 bar)",'Actual H2'!L254*Parameters!$C$28,IF(Control!$C$16="Medium (350 bar)",'Actual H2'!L254*Parameters!$C$27,IF(Control!$C$16="High (700 bar)",'Actual H2'!L254*Parameters!$C$26,0))))</f>
        <v>26.916226415094343</v>
      </c>
      <c r="M254" s="12">
        <f>IF(Control!$C$16="None",Parameters!$C$29,IF(Control!$C$16="Low (100 bar)",'Actual H2'!M254*Parameters!$C$28,IF(Control!$C$16="Medium (350 bar)",'Actual H2'!M254*Parameters!$C$27,IF(Control!$C$16="High (700 bar)",'Actual H2'!M254*Parameters!$C$26,0))))</f>
        <v>25.720754716981133</v>
      </c>
      <c r="N254" s="12">
        <f>IF(Control!$C$16="None",Parameters!$C$29,IF(Control!$C$16="Low (100 bar)",'Actual H2'!N254*Parameters!$C$28,IF(Control!$C$16="Medium (350 bar)",'Actual H2'!N254*Parameters!$C$27,IF(Control!$C$16="High (700 bar)",'Actual H2'!N254*Parameters!$C$26,0))))</f>
        <v>25.168301886792456</v>
      </c>
      <c r="O254" s="12">
        <f>IF(Control!$C$16="None",Parameters!$C$29,IF(Control!$C$16="Low (100 bar)",'Actual H2'!O254*Parameters!$C$28,IF(Control!$C$16="Medium (350 bar)",'Actual H2'!O254*Parameters!$C$27,IF(Control!$C$16="High (700 bar)",'Actual H2'!O254*Parameters!$C$26,0))))</f>
        <v>21.554716981132074</v>
      </c>
      <c r="P254" s="12">
        <f>IF(Control!$C$16="None",Parameters!$C$29,IF(Control!$C$16="Low (100 bar)",'Actual H2'!P254*Parameters!$C$28,IF(Control!$C$16="Medium (350 bar)",'Actual H2'!P254*Parameters!$C$27,IF(Control!$C$16="High (700 bar)",'Actual H2'!P254*Parameters!$C$26,0))))</f>
        <v>20.513207547169809</v>
      </c>
      <c r="Q254" s="12">
        <f>IF(Control!$C$16="None",Parameters!$C$29,IF(Control!$C$16="Low (100 bar)",'Actual H2'!Q254*Parameters!$C$28,IF(Control!$C$16="Medium (350 bar)",'Actual H2'!Q254*Parameters!$C$27,IF(Control!$C$16="High (700 bar)",'Actual H2'!Q254*Parameters!$C$26,0))))</f>
        <v>18.683773584905659</v>
      </c>
      <c r="R254" s="12">
        <f>IF(Control!$C$16="None",Parameters!$C$29,IF(Control!$C$16="Low (100 bar)",'Actual H2'!R254*Parameters!$C$28,IF(Control!$C$16="Medium (350 bar)",'Actual H2'!R254*Parameters!$C$27,IF(Control!$C$16="High (700 bar)",'Actual H2'!R254*Parameters!$C$26,0))))</f>
        <v>17.769056603773585</v>
      </c>
      <c r="S254" s="12">
        <f>IF(Control!$C$16="None",Parameters!$C$29,IF(Control!$C$16="Low (100 bar)",'Actual H2'!S254*Parameters!$C$28,IF(Control!$C$16="Medium (350 bar)",'Actual H2'!S254*Parameters!$C$27,IF(Control!$C$16="High (700 bar)",'Actual H2'!S254*Parameters!$C$26,0))))</f>
        <v>17.769056603773585</v>
      </c>
      <c r="T254" s="12">
        <f>IF(Control!$C$16="None",Parameters!$C$29,IF(Control!$C$16="Low (100 bar)",'Actual H2'!T254*Parameters!$C$28,IF(Control!$C$16="Medium (350 bar)",'Actual H2'!T254*Parameters!$C$27,IF(Control!$C$16="High (700 bar)",'Actual H2'!T254*Parameters!$C$26,0))))</f>
        <v>16.854339622641511</v>
      </c>
      <c r="U254" s="12">
        <f>IF(Control!$C$16="None",Parameters!$C$29,IF(Control!$C$16="Low (100 bar)",'Actual H2'!U254*Parameters!$C$28,IF(Control!$C$16="Medium (350 bar)",'Actual H2'!U254*Parameters!$C$27,IF(Control!$C$16="High (700 bar)",'Actual H2'!U254*Parameters!$C$26,0))))</f>
        <v>17.769056603773585</v>
      </c>
      <c r="V254" s="12">
        <f>IF(Control!$C$16="None",Parameters!$C$29,IF(Control!$C$16="Low (100 bar)",'Actual H2'!V254*Parameters!$C$28,IF(Control!$C$16="Medium (350 bar)",'Actual H2'!V254*Parameters!$C$27,IF(Control!$C$16="High (700 bar)",'Actual H2'!V254*Parameters!$C$26,0))))</f>
        <v>18.683773584905659</v>
      </c>
      <c r="W254" s="12">
        <f>IF(Control!$C$16="None",Parameters!$C$29,IF(Control!$C$16="Low (100 bar)",'Actual H2'!W254*Parameters!$C$28,IF(Control!$C$16="Medium (350 bar)",'Actual H2'!W254*Parameters!$C$27,IF(Control!$C$16="High (700 bar)",'Actual H2'!W254*Parameters!$C$26,0))))</f>
        <v>17.769056603773585</v>
      </c>
      <c r="X254" s="12">
        <f>IF(Control!$C$16="None",Parameters!$C$29,IF(Control!$C$16="Low (100 bar)",'Actual H2'!X254*Parameters!$C$28,IF(Control!$C$16="Medium (350 bar)",'Actual H2'!X254*Parameters!$C$27,IF(Control!$C$16="High (700 bar)",'Actual H2'!X254*Parameters!$C$26,0))))</f>
        <v>15.16528301886793</v>
      </c>
      <c r="Y254" s="12">
        <f>IF(Control!$C$16="None",Parameters!$C$29,IF(Control!$C$16="Low (100 bar)",'Actual H2'!Y254*Parameters!$C$28,IF(Control!$C$16="Medium (350 bar)",'Actual H2'!Y254*Parameters!$C$27,IF(Control!$C$16="High (700 bar)",'Actual H2'!Y254*Parameters!$C$26,0))))</f>
        <v>12.067924528301885</v>
      </c>
      <c r="Z254" s="12">
        <f>IF(Control!$C$16="None",Parameters!$C$29,IF(Control!$C$16="Low (100 bar)",'Actual H2'!Z254*Parameters!$C$28,IF(Control!$C$16="Medium (350 bar)",'Actual H2'!Z254*Parameters!$C$27,IF(Control!$C$16="High (700 bar)",'Actual H2'!Z254*Parameters!$C$26,0))))</f>
        <v>9.4596226415094335</v>
      </c>
      <c r="AB254" s="7">
        <f t="shared" si="3"/>
        <v>490.92679245283028</v>
      </c>
    </row>
    <row r="255" spans="2:28" x14ac:dyDescent="0.2">
      <c r="B255" s="6">
        <v>44449</v>
      </c>
      <c r="C255" s="12">
        <f>IF(Control!$C$16="None",Parameters!$C$29,IF(Control!$C$16="Low (100 bar)",'Actual H2'!C255*Parameters!$C$28,IF(Control!$C$16="Medium (350 bar)",'Actual H2'!C255*Parameters!$C$27,IF(Control!$C$16="High (700 bar)",'Actual H2'!C255*Parameters!$C$26,0))))</f>
        <v>7.1773584905660375</v>
      </c>
      <c r="D255" s="12">
        <f>IF(Control!$C$16="None",Parameters!$C$29,IF(Control!$C$16="Low (100 bar)",'Actual H2'!D255*Parameters!$C$28,IF(Control!$C$16="Medium (350 bar)",'Actual H2'!D255*Parameters!$C$27,IF(Control!$C$16="High (700 bar)",'Actual H2'!D255*Parameters!$C$26,0))))</f>
        <v>3.8716981132075476</v>
      </c>
      <c r="E255" s="12">
        <f>IF(Control!$C$16="None",Parameters!$C$29,IF(Control!$C$16="Low (100 bar)",'Actual H2'!E255*Parameters!$C$28,IF(Control!$C$16="Medium (350 bar)",'Actual H2'!E255*Parameters!$C$27,IF(Control!$C$16="High (700 bar)",'Actual H2'!E255*Parameters!$C$26,0))))</f>
        <v>1.7252830188679242</v>
      </c>
      <c r="F255" s="12">
        <f>IF(Control!$C$16="None",Parameters!$C$29,IF(Control!$C$16="Low (100 bar)",'Actual H2'!F255*Parameters!$C$28,IF(Control!$C$16="Medium (350 bar)",'Actual H2'!F255*Parameters!$C$27,IF(Control!$C$16="High (700 bar)",'Actual H2'!F255*Parameters!$C$26,0))))</f>
        <v>0</v>
      </c>
      <c r="G255" s="12">
        <f>IF(Control!$C$16="None",Parameters!$C$29,IF(Control!$C$16="Low (100 bar)",'Actual H2'!G255*Parameters!$C$28,IF(Control!$C$16="Medium (350 bar)",'Actual H2'!G255*Parameters!$C$27,IF(Control!$C$16="High (700 bar)",'Actual H2'!G255*Parameters!$C$26,0))))</f>
        <v>0</v>
      </c>
      <c r="H255" s="12">
        <f>IF(Control!$C$16="None",Parameters!$C$29,IF(Control!$C$16="Low (100 bar)",'Actual H2'!H255*Parameters!$C$28,IF(Control!$C$16="Medium (350 bar)",'Actual H2'!H255*Parameters!$C$27,IF(Control!$C$16="High (700 bar)",'Actual H2'!H255*Parameters!$C$26,0))))</f>
        <v>0</v>
      </c>
      <c r="I255" s="12">
        <f>IF(Control!$C$16="None",Parameters!$C$29,IF(Control!$C$16="Low (100 bar)",'Actual H2'!I255*Parameters!$C$28,IF(Control!$C$16="Medium (350 bar)",'Actual H2'!I255*Parameters!$C$27,IF(Control!$C$16="High (700 bar)",'Actual H2'!I255*Parameters!$C$26,0))))</f>
        <v>0</v>
      </c>
      <c r="J255" s="12">
        <f>IF(Control!$C$16="None",Parameters!$C$29,IF(Control!$C$16="Low (100 bar)",'Actual H2'!J255*Parameters!$C$28,IF(Control!$C$16="Medium (350 bar)",'Actual H2'!J255*Parameters!$C$27,IF(Control!$C$16="High (700 bar)",'Actual H2'!J255*Parameters!$C$26,0))))</f>
        <v>0</v>
      </c>
      <c r="K255" s="12">
        <f>IF(Control!$C$16="None",Parameters!$C$29,IF(Control!$C$16="Low (100 bar)",'Actual H2'!K255*Parameters!$C$28,IF(Control!$C$16="Medium (350 bar)",'Actual H2'!K255*Parameters!$C$27,IF(Control!$C$16="High (700 bar)",'Actual H2'!K255*Parameters!$C$26,0))))</f>
        <v>0</v>
      </c>
      <c r="L255" s="12">
        <f>IF(Control!$C$16="None",Parameters!$C$29,IF(Control!$C$16="Low (100 bar)",'Actual H2'!L255*Parameters!$C$28,IF(Control!$C$16="Medium (350 bar)",'Actual H2'!L255*Parameters!$C$27,IF(Control!$C$16="High (700 bar)",'Actual H2'!L255*Parameters!$C$26,0))))</f>
        <v>0</v>
      </c>
      <c r="M255" s="12">
        <f>IF(Control!$C$16="None",Parameters!$C$29,IF(Control!$C$16="Low (100 bar)",'Actual H2'!M255*Parameters!$C$28,IF(Control!$C$16="Medium (350 bar)",'Actual H2'!M255*Parameters!$C$27,IF(Control!$C$16="High (700 bar)",'Actual H2'!M255*Parameters!$C$26,0))))</f>
        <v>0</v>
      </c>
      <c r="N255" s="12">
        <f>IF(Control!$C$16="None",Parameters!$C$29,IF(Control!$C$16="Low (100 bar)",'Actual H2'!N255*Parameters!$C$28,IF(Control!$C$16="Medium (350 bar)",'Actual H2'!N255*Parameters!$C$27,IF(Control!$C$16="High (700 bar)",'Actual H2'!N255*Parameters!$C$26,0))))</f>
        <v>0</v>
      </c>
      <c r="O255" s="12">
        <f>IF(Control!$C$16="None",Parameters!$C$29,IF(Control!$C$16="Low (100 bar)",'Actual H2'!O255*Parameters!$C$28,IF(Control!$C$16="Medium (350 bar)",'Actual H2'!O255*Parameters!$C$27,IF(Control!$C$16="High (700 bar)",'Actual H2'!O255*Parameters!$C$26,0))))</f>
        <v>0</v>
      </c>
      <c r="P255" s="12">
        <f>IF(Control!$C$16="None",Parameters!$C$29,IF(Control!$C$16="Low (100 bar)",'Actual H2'!P255*Parameters!$C$28,IF(Control!$C$16="Medium (350 bar)",'Actual H2'!P255*Parameters!$C$27,IF(Control!$C$16="High (700 bar)",'Actual H2'!P255*Parameters!$C$26,0))))</f>
        <v>0</v>
      </c>
      <c r="Q255" s="12">
        <f>IF(Control!$C$16="None",Parameters!$C$29,IF(Control!$C$16="Low (100 bar)",'Actual H2'!Q255*Parameters!$C$28,IF(Control!$C$16="Medium (350 bar)",'Actual H2'!Q255*Parameters!$C$27,IF(Control!$C$16="High (700 bar)",'Actual H2'!Q255*Parameters!$C$26,0))))</f>
        <v>0</v>
      </c>
      <c r="R255" s="12">
        <f>IF(Control!$C$16="None",Parameters!$C$29,IF(Control!$C$16="Low (100 bar)",'Actual H2'!R255*Parameters!$C$28,IF(Control!$C$16="Medium (350 bar)",'Actual H2'!R255*Parameters!$C$27,IF(Control!$C$16="High (700 bar)",'Actual H2'!R255*Parameters!$C$26,0))))</f>
        <v>0</v>
      </c>
      <c r="S255" s="12">
        <f>IF(Control!$C$16="None",Parameters!$C$29,IF(Control!$C$16="Low (100 bar)",'Actual H2'!S255*Parameters!$C$28,IF(Control!$C$16="Medium (350 bar)",'Actual H2'!S255*Parameters!$C$27,IF(Control!$C$16="High (700 bar)",'Actual H2'!S255*Parameters!$C$26,0))))</f>
        <v>0</v>
      </c>
      <c r="T255" s="12">
        <f>IF(Control!$C$16="None",Parameters!$C$29,IF(Control!$C$16="Low (100 bar)",'Actual H2'!T255*Parameters!$C$28,IF(Control!$C$16="Medium (350 bar)",'Actual H2'!T255*Parameters!$C$27,IF(Control!$C$16="High (700 bar)",'Actual H2'!T255*Parameters!$C$26,0))))</f>
        <v>0</v>
      </c>
      <c r="U255" s="12">
        <f>IF(Control!$C$16="None",Parameters!$C$29,IF(Control!$C$16="Low (100 bar)",'Actual H2'!U255*Parameters!$C$28,IF(Control!$C$16="Medium (350 bar)",'Actual H2'!U255*Parameters!$C$27,IF(Control!$C$16="High (700 bar)",'Actual H2'!U255*Parameters!$C$26,0))))</f>
        <v>0</v>
      </c>
      <c r="V255" s="12">
        <f>IF(Control!$C$16="None",Parameters!$C$29,IF(Control!$C$16="Low (100 bar)",'Actual H2'!V255*Parameters!$C$28,IF(Control!$C$16="Medium (350 bar)",'Actual H2'!V255*Parameters!$C$27,IF(Control!$C$16="High (700 bar)",'Actual H2'!V255*Parameters!$C$26,0))))</f>
        <v>0</v>
      </c>
      <c r="W255" s="12">
        <f>IF(Control!$C$16="None",Parameters!$C$29,IF(Control!$C$16="Low (100 bar)",'Actual H2'!W255*Parameters!$C$28,IF(Control!$C$16="Medium (350 bar)",'Actual H2'!W255*Parameters!$C$27,IF(Control!$C$16="High (700 bar)",'Actual H2'!W255*Parameters!$C$26,0))))</f>
        <v>0</v>
      </c>
      <c r="X255" s="12">
        <f>IF(Control!$C$16="None",Parameters!$C$29,IF(Control!$C$16="Low (100 bar)",'Actual H2'!X255*Parameters!$C$28,IF(Control!$C$16="Medium (350 bar)",'Actual H2'!X255*Parameters!$C$27,IF(Control!$C$16="High (700 bar)",'Actual H2'!X255*Parameters!$C$26,0))))</f>
        <v>0</v>
      </c>
      <c r="Y255" s="12">
        <f>IF(Control!$C$16="None",Parameters!$C$29,IF(Control!$C$16="Low (100 bar)",'Actual H2'!Y255*Parameters!$C$28,IF(Control!$C$16="Medium (350 bar)",'Actual H2'!Y255*Parameters!$C$27,IF(Control!$C$16="High (700 bar)",'Actual H2'!Y255*Parameters!$C$26,0))))</f>
        <v>0</v>
      </c>
      <c r="Z255" s="12">
        <f>IF(Control!$C$16="None",Parameters!$C$29,IF(Control!$C$16="Low (100 bar)",'Actual H2'!Z255*Parameters!$C$28,IF(Control!$C$16="Medium (350 bar)",'Actual H2'!Z255*Parameters!$C$27,IF(Control!$C$16="High (700 bar)",'Actual H2'!Z255*Parameters!$C$26,0))))</f>
        <v>0</v>
      </c>
      <c r="AB255" s="7">
        <f t="shared" si="3"/>
        <v>12.774339622641509</v>
      </c>
    </row>
    <row r="256" spans="2:28" x14ac:dyDescent="0.2">
      <c r="B256" s="6">
        <v>44450</v>
      </c>
      <c r="C256" s="12">
        <f>IF(Control!$C$16="None",Parameters!$C$29,IF(Control!$C$16="Low (100 bar)",'Actual H2'!C256*Parameters!$C$28,IF(Control!$C$16="Medium (350 bar)",'Actual H2'!C256*Parameters!$C$27,IF(Control!$C$16="High (700 bar)",'Actual H2'!C256*Parameters!$C$26,0))))</f>
        <v>0.85584905660377353</v>
      </c>
      <c r="D256" s="12">
        <f>IF(Control!$C$16="None",Parameters!$C$29,IF(Control!$C$16="Low (100 bar)",'Actual H2'!D256*Parameters!$C$28,IF(Control!$C$16="Medium (350 bar)",'Actual H2'!D256*Parameters!$C$27,IF(Control!$C$16="High (700 bar)",'Actual H2'!D256*Parameters!$C$26,0))))</f>
        <v>1.1456603773584904</v>
      </c>
      <c r="E256" s="12">
        <f>IF(Control!$C$16="None",Parameters!$C$29,IF(Control!$C$16="Low (100 bar)",'Actual H2'!E256*Parameters!$C$28,IF(Control!$C$16="Medium (350 bar)",'Actual H2'!E256*Parameters!$C$27,IF(Control!$C$16="High (700 bar)",'Actual H2'!E256*Parameters!$C$26,0))))</f>
        <v>1.7252830188679242</v>
      </c>
      <c r="F256" s="12">
        <f>IF(Control!$C$16="None",Parameters!$C$29,IF(Control!$C$16="Low (100 bar)",'Actual H2'!F256*Parameters!$C$28,IF(Control!$C$16="Medium (350 bar)",'Actual H2'!F256*Parameters!$C$27,IF(Control!$C$16="High (700 bar)",'Actual H2'!F256*Parameters!$C$26,0))))</f>
        <v>2.3864150943396227</v>
      </c>
      <c r="G256" s="12">
        <f>IF(Control!$C$16="None",Parameters!$C$29,IF(Control!$C$16="Low (100 bar)",'Actual H2'!G256*Parameters!$C$28,IF(Control!$C$16="Medium (350 bar)",'Actual H2'!G256*Parameters!$C$27,IF(Control!$C$16="High (700 bar)",'Actual H2'!G256*Parameters!$C$26,0))))</f>
        <v>3.5003773584905669</v>
      </c>
      <c r="H256" s="12">
        <f>IF(Control!$C$16="None",Parameters!$C$29,IF(Control!$C$16="Low (100 bar)",'Actual H2'!H256*Parameters!$C$28,IF(Control!$C$16="Medium (350 bar)",'Actual H2'!H256*Parameters!$C$27,IF(Control!$C$16="High (700 bar)",'Actual H2'!H256*Parameters!$C$26,0))))</f>
        <v>6.6339622641509433</v>
      </c>
      <c r="I256" s="12">
        <f>IF(Control!$C$16="None",Parameters!$C$29,IF(Control!$C$16="Low (100 bar)",'Actual H2'!I256*Parameters!$C$28,IF(Control!$C$16="Medium (350 bar)",'Actual H2'!I256*Parameters!$C$27,IF(Control!$C$16="High (700 bar)",'Actual H2'!I256*Parameters!$C$26,0))))</f>
        <v>10.111698113207549</v>
      </c>
      <c r="J256" s="12">
        <f>IF(Control!$C$16="None",Parameters!$C$29,IF(Control!$C$16="Low (100 bar)",'Actual H2'!J256*Parameters!$C$28,IF(Control!$C$16="Medium (350 bar)",'Actual H2'!J256*Parameters!$C$27,IF(Control!$C$16="High (700 bar)",'Actual H2'!J256*Parameters!$C$26,0))))</f>
        <v>12.067924528301885</v>
      </c>
      <c r="K256" s="12">
        <f>IF(Control!$C$16="None",Parameters!$C$29,IF(Control!$C$16="Low (100 bar)",'Actual H2'!K256*Parameters!$C$28,IF(Control!$C$16="Medium (350 bar)",'Actual H2'!K256*Parameters!$C$27,IF(Control!$C$16="High (700 bar)",'Actual H2'!K256*Parameters!$C$26,0))))</f>
        <v>22.75018867924528</v>
      </c>
      <c r="L256" s="12">
        <f>IF(Control!$C$16="None",Parameters!$C$29,IF(Control!$C$16="Low (100 bar)",'Actual H2'!L256*Parameters!$C$28,IF(Control!$C$16="Medium (350 bar)",'Actual H2'!L256*Parameters!$C$27,IF(Control!$C$16="High (700 bar)",'Actual H2'!L256*Parameters!$C$26,0))))</f>
        <v>32.938867924528296</v>
      </c>
      <c r="M256" s="12">
        <f>IF(Control!$C$16="None",Parameters!$C$29,IF(Control!$C$16="Low (100 bar)",'Actual H2'!M256*Parameters!$C$28,IF(Control!$C$16="Medium (350 bar)",'Actual H2'!M256*Parameters!$C$27,IF(Control!$C$16="High (700 bar)",'Actual H2'!M256*Parameters!$C$26,0))))</f>
        <v>41.261886792452835</v>
      </c>
      <c r="N256" s="12">
        <f>IF(Control!$C$16="None",Parameters!$C$29,IF(Control!$C$16="Low (100 bar)",'Actual H2'!N256*Parameters!$C$28,IF(Control!$C$16="Medium (350 bar)",'Actual H2'!N256*Parameters!$C$27,IF(Control!$C$16="High (700 bar)",'Actual H2'!N256*Parameters!$C$26,0))))</f>
        <v>49.612075471698105</v>
      </c>
      <c r="O256" s="12">
        <f>IF(Control!$C$16="None",Parameters!$C$29,IF(Control!$C$16="Low (100 bar)",'Actual H2'!O256*Parameters!$C$28,IF(Control!$C$16="Medium (350 bar)",'Actual H2'!O256*Parameters!$C$27,IF(Control!$C$16="High (700 bar)",'Actual H2'!O256*Parameters!$C$26,0))))</f>
        <v>52.437735849056594</v>
      </c>
      <c r="P256" s="12">
        <f>IF(Control!$C$16="None",Parameters!$C$29,IF(Control!$C$16="Low (100 bar)",'Actual H2'!P256*Parameters!$C$28,IF(Control!$C$16="Medium (350 bar)",'Actual H2'!P256*Parameters!$C$27,IF(Control!$C$16="High (700 bar)",'Actual H2'!P256*Parameters!$C$26,0))))</f>
        <v>54.701886792452825</v>
      </c>
      <c r="Q256" s="12">
        <f>IF(Control!$C$16="None",Parameters!$C$29,IF(Control!$C$16="Low (100 bar)",'Actual H2'!Q256*Parameters!$C$28,IF(Control!$C$16="Medium (350 bar)",'Actual H2'!Q256*Parameters!$C$27,IF(Control!$C$16="High (700 bar)",'Actual H2'!Q256*Parameters!$C$26,0))))</f>
        <v>54.701886792452825</v>
      </c>
      <c r="R256" s="12">
        <f>IF(Control!$C$16="None",Parameters!$C$29,IF(Control!$C$16="Low (100 bar)",'Actual H2'!R256*Parameters!$C$28,IF(Control!$C$16="Medium (350 bar)",'Actual H2'!R256*Parameters!$C$27,IF(Control!$C$16="High (700 bar)",'Actual H2'!R256*Parameters!$C$26,0))))</f>
        <v>53.166792452830187</v>
      </c>
      <c r="S256" s="12">
        <f>IF(Control!$C$16="None",Parameters!$C$29,IF(Control!$C$16="Low (100 bar)",'Actual H2'!S256*Parameters!$C$28,IF(Control!$C$16="Medium (350 bar)",'Actual H2'!S256*Parameters!$C$27,IF(Control!$C$16="High (700 bar)",'Actual H2'!S256*Parameters!$C$26,0))))</f>
        <v>49.612075471698105</v>
      </c>
      <c r="T256" s="12">
        <f>IF(Control!$C$16="None",Parameters!$C$29,IF(Control!$C$16="Low (100 bar)",'Actual H2'!T256*Parameters!$C$28,IF(Control!$C$16="Medium (350 bar)",'Actual H2'!T256*Parameters!$C$27,IF(Control!$C$16="High (700 bar)",'Actual H2'!T256*Parameters!$C$26,0))))</f>
        <v>40.102641509433965</v>
      </c>
      <c r="U256" s="12">
        <f>IF(Control!$C$16="None",Parameters!$C$29,IF(Control!$C$16="Low (100 bar)",'Actual H2'!U256*Parameters!$C$28,IF(Control!$C$16="Medium (350 bar)",'Actual H2'!U256*Parameters!$C$27,IF(Control!$C$16="High (700 bar)",'Actual H2'!U256*Parameters!$C$26,0))))</f>
        <v>32.938867924528296</v>
      </c>
      <c r="V256" s="12">
        <f>IF(Control!$C$16="None",Parameters!$C$29,IF(Control!$C$16="Low (100 bar)",'Actual H2'!V256*Parameters!$C$28,IF(Control!$C$16="Medium (350 bar)",'Actual H2'!V256*Parameters!$C$27,IF(Control!$C$16="High (700 bar)",'Actual H2'!V256*Parameters!$C$26,0))))</f>
        <v>31.698113207547166</v>
      </c>
      <c r="W256" s="12">
        <f>IF(Control!$C$16="None",Parameters!$C$29,IF(Control!$C$16="Low (100 bar)",'Actual H2'!W256*Parameters!$C$28,IF(Control!$C$16="Medium (350 bar)",'Actual H2'!W256*Parameters!$C$27,IF(Control!$C$16="High (700 bar)",'Actual H2'!W256*Parameters!$C$26,0))))</f>
        <v>32.938867924528296</v>
      </c>
      <c r="X256" s="12">
        <f>IF(Control!$C$16="None",Parameters!$C$29,IF(Control!$C$16="Low (100 bar)",'Actual H2'!X256*Parameters!$C$28,IF(Control!$C$16="Medium (350 bar)",'Actual H2'!X256*Parameters!$C$27,IF(Control!$C$16="High (700 bar)",'Actual H2'!X256*Parameters!$C$26,0))))</f>
        <v>34.116226415094346</v>
      </c>
      <c r="Y256" s="12">
        <f>IF(Control!$C$16="None",Parameters!$C$29,IF(Control!$C$16="Low (100 bar)",'Actual H2'!Y256*Parameters!$C$28,IF(Control!$C$16="Medium (350 bar)",'Actual H2'!Y256*Parameters!$C$27,IF(Control!$C$16="High (700 bar)",'Actual H2'!Y256*Parameters!$C$26,0))))</f>
        <v>35.139622641509433</v>
      </c>
      <c r="Z256" s="12">
        <f>IF(Control!$C$16="None",Parameters!$C$29,IF(Control!$C$16="Low (100 bar)",'Actual H2'!Z256*Parameters!$C$28,IF(Control!$C$16="Medium (350 bar)",'Actual H2'!Z256*Parameters!$C$27,IF(Control!$C$16="High (700 bar)",'Actual H2'!Z256*Parameters!$C$26,0))))</f>
        <v>30.357735849056599</v>
      </c>
      <c r="AB256" s="7">
        <f t="shared" si="3"/>
        <v>686.90264150943381</v>
      </c>
    </row>
    <row r="257" spans="2:28" x14ac:dyDescent="0.2">
      <c r="B257" s="6">
        <v>44451</v>
      </c>
      <c r="C257" s="12">
        <f>IF(Control!$C$16="None",Parameters!$C$29,IF(Control!$C$16="Low (100 bar)",'Actual H2'!C257*Parameters!$C$28,IF(Control!$C$16="Medium (350 bar)",'Actual H2'!C257*Parameters!$C$27,IF(Control!$C$16="High (700 bar)",'Actual H2'!C257*Parameters!$C$26,0))))</f>
        <v>26.916226415094343</v>
      </c>
      <c r="D257" s="12">
        <f>IF(Control!$C$16="None",Parameters!$C$29,IF(Control!$C$16="Low (100 bar)",'Actual H2'!D257*Parameters!$C$28,IF(Control!$C$16="Medium (350 bar)",'Actual H2'!D257*Parameters!$C$27,IF(Control!$C$16="High (700 bar)",'Actual H2'!D257*Parameters!$C$26,0))))</f>
        <v>22.75018867924528</v>
      </c>
      <c r="E257" s="12">
        <f>IF(Control!$C$16="None",Parameters!$C$29,IF(Control!$C$16="Low (100 bar)",'Actual H2'!E257*Parameters!$C$28,IF(Control!$C$16="Medium (350 bar)",'Actual H2'!E257*Parameters!$C$27,IF(Control!$C$16="High (700 bar)",'Actual H2'!E257*Parameters!$C$26,0))))</f>
        <v>17.769056603773585</v>
      </c>
      <c r="F257" s="12">
        <f>IF(Control!$C$16="None",Parameters!$C$29,IF(Control!$C$16="Low (100 bar)",'Actual H2'!F257*Parameters!$C$28,IF(Control!$C$16="Medium (350 bar)",'Actual H2'!F257*Parameters!$C$27,IF(Control!$C$16="High (700 bar)",'Actual H2'!F257*Parameters!$C$26,0))))</f>
        <v>16.854339622641511</v>
      </c>
      <c r="G257" s="12">
        <f>IF(Control!$C$16="None",Parameters!$C$29,IF(Control!$C$16="Low (100 bar)",'Actual H2'!G257*Parameters!$C$28,IF(Control!$C$16="Medium (350 bar)",'Actual H2'!G257*Parameters!$C$27,IF(Control!$C$16="High (700 bar)",'Actual H2'!G257*Parameters!$C$26,0))))</f>
        <v>16.854339622641511</v>
      </c>
      <c r="H257" s="12">
        <f>IF(Control!$C$16="None",Parameters!$C$29,IF(Control!$C$16="Low (100 bar)",'Actual H2'!H257*Parameters!$C$28,IF(Control!$C$16="Medium (350 bar)",'Actual H2'!H257*Parameters!$C$27,IF(Control!$C$16="High (700 bar)",'Actual H2'!H257*Parameters!$C$26,0))))</f>
        <v>16.854339622641511</v>
      </c>
      <c r="I257" s="12">
        <f>IF(Control!$C$16="None",Parameters!$C$29,IF(Control!$C$16="Low (100 bar)",'Actual H2'!I257*Parameters!$C$28,IF(Control!$C$16="Medium (350 bar)",'Actual H2'!I257*Parameters!$C$27,IF(Control!$C$16="High (700 bar)",'Actual H2'!I257*Parameters!$C$26,0))))</f>
        <v>17.769056603773585</v>
      </c>
      <c r="J257" s="12">
        <f>IF(Control!$C$16="None",Parameters!$C$29,IF(Control!$C$16="Low (100 bar)",'Actual H2'!J257*Parameters!$C$28,IF(Control!$C$16="Medium (350 bar)",'Actual H2'!J257*Parameters!$C$27,IF(Control!$C$16="High (700 bar)",'Actual H2'!J257*Parameters!$C$26,0))))</f>
        <v>16.854339622641511</v>
      </c>
      <c r="K257" s="12">
        <f>IF(Control!$C$16="None",Parameters!$C$29,IF(Control!$C$16="Low (100 bar)",'Actual H2'!K257*Parameters!$C$28,IF(Control!$C$16="Medium (350 bar)",'Actual H2'!K257*Parameters!$C$27,IF(Control!$C$16="High (700 bar)",'Actual H2'!K257*Parameters!$C$26,0))))</f>
        <v>16.854339622641511</v>
      </c>
      <c r="L257" s="12">
        <f>IF(Control!$C$16="None",Parameters!$C$29,IF(Control!$C$16="Low (100 bar)",'Actual H2'!L257*Parameters!$C$28,IF(Control!$C$16="Medium (350 bar)",'Actual H2'!L257*Parameters!$C$27,IF(Control!$C$16="High (700 bar)",'Actual H2'!L257*Parameters!$C$26,0))))</f>
        <v>13.616603773584908</v>
      </c>
      <c r="M257" s="12">
        <f>IF(Control!$C$16="None",Parameters!$C$29,IF(Control!$C$16="Low (100 bar)",'Actual H2'!M257*Parameters!$C$28,IF(Control!$C$16="Medium (350 bar)",'Actual H2'!M257*Parameters!$C$27,IF(Control!$C$16="High (700 bar)",'Actual H2'!M257*Parameters!$C$26,0))))</f>
        <v>8.2641509433962259</v>
      </c>
      <c r="N257" s="12">
        <f>IF(Control!$C$16="None",Parameters!$C$29,IF(Control!$C$16="Low (100 bar)",'Actual H2'!N257*Parameters!$C$28,IF(Control!$C$16="Medium (350 bar)",'Actual H2'!N257*Parameters!$C$27,IF(Control!$C$16="High (700 bar)",'Actual H2'!N257*Parameters!$C$26,0))))</f>
        <v>4.3154716981132077</v>
      </c>
      <c r="O257" s="12">
        <f>IF(Control!$C$16="None",Parameters!$C$29,IF(Control!$C$16="Low (100 bar)",'Actual H2'!O257*Parameters!$C$28,IF(Control!$C$16="Medium (350 bar)",'Actual H2'!O257*Parameters!$C$27,IF(Control!$C$16="High (700 bar)",'Actual H2'!O257*Parameters!$C$26,0))))</f>
        <v>2.757735849056604</v>
      </c>
      <c r="P257" s="12">
        <f>IF(Control!$C$16="None",Parameters!$C$29,IF(Control!$C$16="Low (100 bar)",'Actual H2'!P257*Parameters!$C$28,IF(Control!$C$16="Medium (350 bar)",'Actual H2'!P257*Parameters!$C$27,IF(Control!$C$16="High (700 bar)",'Actual H2'!P257*Parameters!$C$26,0))))</f>
        <v>2.0150943396226415</v>
      </c>
      <c r="Q257" s="12">
        <f>IF(Control!$C$16="None",Parameters!$C$29,IF(Control!$C$16="Low (100 bar)",'Actual H2'!Q257*Parameters!$C$28,IF(Control!$C$16="Medium (350 bar)",'Actual H2'!Q257*Parameters!$C$27,IF(Control!$C$16="High (700 bar)",'Actual H2'!Q257*Parameters!$C$26,0))))</f>
        <v>1.1456603773584904</v>
      </c>
      <c r="R257" s="12">
        <f>IF(Control!$C$16="None",Parameters!$C$29,IF(Control!$C$16="Low (100 bar)",'Actual H2'!R257*Parameters!$C$28,IF(Control!$C$16="Medium (350 bar)",'Actual H2'!R257*Parameters!$C$27,IF(Control!$C$16="High (700 bar)",'Actual H2'!R257*Parameters!$C$26,0))))</f>
        <v>0.5660377358490567</v>
      </c>
      <c r="S257" s="12">
        <f>IF(Control!$C$16="None",Parameters!$C$29,IF(Control!$C$16="Low (100 bar)",'Actual H2'!S257*Parameters!$C$28,IF(Control!$C$16="Medium (350 bar)",'Actual H2'!S257*Parameters!$C$27,IF(Control!$C$16="High (700 bar)",'Actual H2'!S257*Parameters!$C$26,0))))</f>
        <v>0</v>
      </c>
      <c r="T257" s="12">
        <f>IF(Control!$C$16="None",Parameters!$C$29,IF(Control!$C$16="Low (100 bar)",'Actual H2'!T257*Parameters!$C$28,IF(Control!$C$16="Medium (350 bar)",'Actual H2'!T257*Parameters!$C$27,IF(Control!$C$16="High (700 bar)",'Actual H2'!T257*Parameters!$C$26,0))))</f>
        <v>0</v>
      </c>
      <c r="U257" s="12">
        <f>IF(Control!$C$16="None",Parameters!$C$29,IF(Control!$C$16="Low (100 bar)",'Actual H2'!U257*Parameters!$C$28,IF(Control!$C$16="Medium (350 bar)",'Actual H2'!U257*Parameters!$C$27,IF(Control!$C$16="High (700 bar)",'Actual H2'!U257*Parameters!$C$26,0))))</f>
        <v>0</v>
      </c>
      <c r="V257" s="12">
        <f>IF(Control!$C$16="None",Parameters!$C$29,IF(Control!$C$16="Low (100 bar)",'Actual H2'!V257*Parameters!$C$28,IF(Control!$C$16="Medium (350 bar)",'Actual H2'!V257*Parameters!$C$27,IF(Control!$C$16="High (700 bar)",'Actual H2'!V257*Parameters!$C$26,0))))</f>
        <v>0</v>
      </c>
      <c r="W257" s="12">
        <f>IF(Control!$C$16="None",Parameters!$C$29,IF(Control!$C$16="Low (100 bar)",'Actual H2'!W257*Parameters!$C$28,IF(Control!$C$16="Medium (350 bar)",'Actual H2'!W257*Parameters!$C$27,IF(Control!$C$16="High (700 bar)",'Actual H2'!W257*Parameters!$C$26,0))))</f>
        <v>0</v>
      </c>
      <c r="X257" s="12">
        <f>IF(Control!$C$16="None",Parameters!$C$29,IF(Control!$C$16="Low (100 bar)",'Actual H2'!X257*Parameters!$C$28,IF(Control!$C$16="Medium (350 bar)",'Actual H2'!X257*Parameters!$C$27,IF(Control!$C$16="High (700 bar)",'Actual H2'!X257*Parameters!$C$26,0))))</f>
        <v>0</v>
      </c>
      <c r="Y257" s="12">
        <f>IF(Control!$C$16="None",Parameters!$C$29,IF(Control!$C$16="Low (100 bar)",'Actual H2'!Y257*Parameters!$C$28,IF(Control!$C$16="Medium (350 bar)",'Actual H2'!Y257*Parameters!$C$27,IF(Control!$C$16="High (700 bar)",'Actual H2'!Y257*Parameters!$C$26,0))))</f>
        <v>0</v>
      </c>
      <c r="Z257" s="12">
        <f>IF(Control!$C$16="None",Parameters!$C$29,IF(Control!$C$16="Low (100 bar)",'Actual H2'!Z257*Parameters!$C$28,IF(Control!$C$16="Medium (350 bar)",'Actual H2'!Z257*Parameters!$C$27,IF(Control!$C$16="High (700 bar)",'Actual H2'!Z257*Parameters!$C$26,0))))</f>
        <v>0</v>
      </c>
      <c r="AB257" s="7">
        <f t="shared" si="3"/>
        <v>202.15698113207546</v>
      </c>
    </row>
    <row r="258" spans="2:28" x14ac:dyDescent="0.2">
      <c r="B258" s="6">
        <v>44452</v>
      </c>
      <c r="C258" s="12">
        <f>IF(Control!$C$16="None",Parameters!$C$29,IF(Control!$C$16="Low (100 bar)",'Actual H2'!C258*Parameters!$C$28,IF(Control!$C$16="Medium (350 bar)",'Actual H2'!C258*Parameters!$C$27,IF(Control!$C$16="High (700 bar)",'Actual H2'!C258*Parameters!$C$26,0))))</f>
        <v>1.1456603773584904</v>
      </c>
      <c r="D258" s="12">
        <f>IF(Control!$C$16="None",Parameters!$C$29,IF(Control!$C$16="Low (100 bar)",'Actual H2'!D258*Parameters!$C$28,IF(Control!$C$16="Medium (350 bar)",'Actual H2'!D258*Parameters!$C$27,IF(Control!$C$16="High (700 bar)",'Actual H2'!D258*Parameters!$C$26,0))))</f>
        <v>2.3864150943396227</v>
      </c>
      <c r="E258" s="12">
        <f>IF(Control!$C$16="None",Parameters!$C$29,IF(Control!$C$16="Low (100 bar)",'Actual H2'!E258*Parameters!$C$28,IF(Control!$C$16="Medium (350 bar)",'Actual H2'!E258*Parameters!$C$27,IF(Control!$C$16="High (700 bar)",'Actual H2'!E258*Parameters!$C$26,0))))</f>
        <v>3.5003773584905669</v>
      </c>
      <c r="F258" s="12">
        <f>IF(Control!$C$16="None",Parameters!$C$29,IF(Control!$C$16="Low (100 bar)",'Actual H2'!F258*Parameters!$C$28,IF(Control!$C$16="Medium (350 bar)",'Actual H2'!F258*Parameters!$C$27,IF(Control!$C$16="High (700 bar)",'Actual H2'!F258*Parameters!$C$26,0))))</f>
        <v>4.3154716981132077</v>
      </c>
      <c r="G258" s="12">
        <f>IF(Control!$C$16="None",Parameters!$C$29,IF(Control!$C$16="Low (100 bar)",'Actual H2'!G258*Parameters!$C$28,IF(Control!$C$16="Medium (350 bar)",'Actual H2'!G258*Parameters!$C$27,IF(Control!$C$16="High (700 bar)",'Actual H2'!G258*Parameters!$C$26,0))))</f>
        <v>5.6467924528301889</v>
      </c>
      <c r="H258" s="12">
        <f>IF(Control!$C$16="None",Parameters!$C$29,IF(Control!$C$16="Low (100 bar)",'Actual H2'!H258*Parameters!$C$28,IF(Control!$C$16="Medium (350 bar)",'Actual H2'!H258*Parameters!$C$27,IF(Control!$C$16="High (700 bar)",'Actual H2'!H258*Parameters!$C$26,0))))</f>
        <v>6.6339622641509433</v>
      </c>
      <c r="I258" s="12">
        <f>IF(Control!$C$16="None",Parameters!$C$29,IF(Control!$C$16="Low (100 bar)",'Actual H2'!I258*Parameters!$C$28,IF(Control!$C$16="Medium (350 bar)",'Actual H2'!I258*Parameters!$C$27,IF(Control!$C$16="High (700 bar)",'Actual H2'!I258*Parameters!$C$26,0))))</f>
        <v>7.7207547169811335</v>
      </c>
      <c r="J258" s="12">
        <f>IF(Control!$C$16="None",Parameters!$C$29,IF(Control!$C$16="Low (100 bar)",'Actual H2'!J258*Parameters!$C$28,IF(Control!$C$16="Medium (350 bar)",'Actual H2'!J258*Parameters!$C$27,IF(Control!$C$16="High (700 bar)",'Actual H2'!J258*Parameters!$C$26,0))))</f>
        <v>6.6339622641509433</v>
      </c>
      <c r="K258" s="12">
        <f>IF(Control!$C$16="None",Parameters!$C$29,IF(Control!$C$16="Low (100 bar)",'Actual H2'!K258*Parameters!$C$28,IF(Control!$C$16="Medium (350 bar)",'Actual H2'!K258*Parameters!$C$27,IF(Control!$C$16="High (700 bar)",'Actual H2'!K258*Parameters!$C$26,0))))</f>
        <v>8.2641509433962259</v>
      </c>
      <c r="L258" s="12">
        <f>IF(Control!$C$16="None",Parameters!$C$29,IF(Control!$C$16="Low (100 bar)",'Actual H2'!L258*Parameters!$C$28,IF(Control!$C$16="Medium (350 bar)",'Actual H2'!L258*Parameters!$C$27,IF(Control!$C$16="High (700 bar)",'Actual H2'!L258*Parameters!$C$26,0))))</f>
        <v>8.8075471698113201</v>
      </c>
      <c r="M258" s="12">
        <f>IF(Control!$C$16="None",Parameters!$C$29,IF(Control!$C$16="Low (100 bar)",'Actual H2'!M258*Parameters!$C$28,IF(Control!$C$16="Medium (350 bar)",'Actual H2'!M258*Parameters!$C$27,IF(Control!$C$16="High (700 bar)",'Actual H2'!M258*Parameters!$C$26,0))))</f>
        <v>7.7207547169811335</v>
      </c>
      <c r="N258" s="12">
        <f>IF(Control!$C$16="None",Parameters!$C$29,IF(Control!$C$16="Low (100 bar)",'Actual H2'!N258*Parameters!$C$28,IF(Control!$C$16="Medium (350 bar)",'Actual H2'!N258*Parameters!$C$27,IF(Control!$C$16="High (700 bar)",'Actual H2'!N258*Parameters!$C$26,0))))</f>
        <v>6.090566037735849</v>
      </c>
      <c r="O258" s="12">
        <f>IF(Control!$C$16="None",Parameters!$C$29,IF(Control!$C$16="Low (100 bar)",'Actual H2'!O258*Parameters!$C$28,IF(Control!$C$16="Medium (350 bar)",'Actual H2'!O258*Parameters!$C$27,IF(Control!$C$16="High (700 bar)",'Actual H2'!O258*Parameters!$C$26,0))))</f>
        <v>4.7592452830188678</v>
      </c>
      <c r="P258" s="12">
        <f>IF(Control!$C$16="None",Parameters!$C$29,IF(Control!$C$16="Low (100 bar)",'Actual H2'!P258*Parameters!$C$28,IF(Control!$C$16="Medium (350 bar)",'Actual H2'!P258*Parameters!$C$27,IF(Control!$C$16="High (700 bar)",'Actual H2'!P258*Parameters!$C$26,0))))</f>
        <v>3.5003773584905669</v>
      </c>
      <c r="Q258" s="12">
        <f>IF(Control!$C$16="None",Parameters!$C$29,IF(Control!$C$16="Low (100 bar)",'Actual H2'!Q258*Parameters!$C$28,IF(Control!$C$16="Medium (350 bar)",'Actual H2'!Q258*Parameters!$C$27,IF(Control!$C$16="High (700 bar)",'Actual H2'!Q258*Parameters!$C$26,0))))</f>
        <v>2.3864150943396227</v>
      </c>
      <c r="R258" s="12">
        <f>IF(Control!$C$16="None",Parameters!$C$29,IF(Control!$C$16="Low (100 bar)",'Actual H2'!R258*Parameters!$C$28,IF(Control!$C$16="Medium (350 bar)",'Actual H2'!R258*Parameters!$C$27,IF(Control!$C$16="High (700 bar)",'Actual H2'!R258*Parameters!$C$26,0))))</f>
        <v>1.7252830188679242</v>
      </c>
      <c r="S258" s="12">
        <f>IF(Control!$C$16="None",Parameters!$C$29,IF(Control!$C$16="Low (100 bar)",'Actual H2'!S258*Parameters!$C$28,IF(Control!$C$16="Medium (350 bar)",'Actual H2'!S258*Parameters!$C$27,IF(Control!$C$16="High (700 bar)",'Actual H2'!S258*Parameters!$C$26,0))))</f>
        <v>1.4354716981132074</v>
      </c>
      <c r="T258" s="12">
        <f>IF(Control!$C$16="None",Parameters!$C$29,IF(Control!$C$16="Low (100 bar)",'Actual H2'!T258*Parameters!$C$28,IF(Control!$C$16="Medium (350 bar)",'Actual H2'!T258*Parameters!$C$27,IF(Control!$C$16="High (700 bar)",'Actual H2'!T258*Parameters!$C$26,0))))</f>
        <v>2.757735849056604</v>
      </c>
      <c r="U258" s="12">
        <f>IF(Control!$C$16="None",Parameters!$C$29,IF(Control!$C$16="Low (100 bar)",'Actual H2'!U258*Parameters!$C$28,IF(Control!$C$16="Medium (350 bar)",'Actual H2'!U258*Parameters!$C$27,IF(Control!$C$16="High (700 bar)",'Actual H2'!U258*Parameters!$C$26,0))))</f>
        <v>5.6467924528301889</v>
      </c>
      <c r="V258" s="12">
        <f>IF(Control!$C$16="None",Parameters!$C$29,IF(Control!$C$16="Low (100 bar)",'Actual H2'!V258*Parameters!$C$28,IF(Control!$C$16="Medium (350 bar)",'Actual H2'!V258*Parameters!$C$27,IF(Control!$C$16="High (700 bar)",'Actual H2'!V258*Parameters!$C$26,0))))</f>
        <v>9.4596226415094335</v>
      </c>
      <c r="W258" s="12">
        <f>IF(Control!$C$16="None",Parameters!$C$29,IF(Control!$C$16="Low (100 bar)",'Actual H2'!W258*Parameters!$C$28,IF(Control!$C$16="Medium (350 bar)",'Actual H2'!W258*Parameters!$C$27,IF(Control!$C$16="High (700 bar)",'Actual H2'!W258*Parameters!$C$26,0))))</f>
        <v>12.842264150943397</v>
      </c>
      <c r="X258" s="12">
        <f>IF(Control!$C$16="None",Parameters!$C$29,IF(Control!$C$16="Low (100 bar)",'Actual H2'!X258*Parameters!$C$28,IF(Control!$C$16="Medium (350 bar)",'Actual H2'!X258*Parameters!$C$27,IF(Control!$C$16="High (700 bar)",'Actual H2'!X258*Parameters!$C$26,0))))</f>
        <v>13.616603773584908</v>
      </c>
      <c r="Y258" s="12">
        <f>IF(Control!$C$16="None",Parameters!$C$29,IF(Control!$C$16="Low (100 bar)",'Actual H2'!Y258*Parameters!$C$28,IF(Control!$C$16="Medium (350 bar)",'Actual H2'!Y258*Parameters!$C$27,IF(Control!$C$16="High (700 bar)",'Actual H2'!Y258*Parameters!$C$26,0))))</f>
        <v>14.390943396226419</v>
      </c>
      <c r="Z258" s="12">
        <f>IF(Control!$C$16="None",Parameters!$C$29,IF(Control!$C$16="Low (100 bar)",'Actual H2'!Z258*Parameters!$C$28,IF(Control!$C$16="Medium (350 bar)",'Actual H2'!Z258*Parameters!$C$27,IF(Control!$C$16="High (700 bar)",'Actual H2'!Z258*Parameters!$C$26,0))))</f>
        <v>15.16528301886793</v>
      </c>
      <c r="AB258" s="7">
        <f t="shared" si="3"/>
        <v>156.55245283018871</v>
      </c>
    </row>
    <row r="259" spans="2:28" x14ac:dyDescent="0.2">
      <c r="B259" s="6">
        <v>44453</v>
      </c>
      <c r="C259" s="12">
        <f>IF(Control!$C$16="None",Parameters!$C$29,IF(Control!$C$16="Low (100 bar)",'Actual H2'!C259*Parameters!$C$28,IF(Control!$C$16="Medium (350 bar)",'Actual H2'!C259*Parameters!$C$27,IF(Control!$C$16="High (700 bar)",'Actual H2'!C259*Parameters!$C$26,0))))</f>
        <v>14.390943396226419</v>
      </c>
      <c r="D259" s="12">
        <f>IF(Control!$C$16="None",Parameters!$C$29,IF(Control!$C$16="Low (100 bar)",'Actual H2'!D259*Parameters!$C$28,IF(Control!$C$16="Medium (350 bar)",'Actual H2'!D259*Parameters!$C$27,IF(Control!$C$16="High (700 bar)",'Actual H2'!D259*Parameters!$C$26,0))))</f>
        <v>13.616603773584908</v>
      </c>
      <c r="E259" s="12">
        <f>IF(Control!$C$16="None",Parameters!$C$29,IF(Control!$C$16="Low (100 bar)",'Actual H2'!E259*Parameters!$C$28,IF(Control!$C$16="Medium (350 bar)",'Actual H2'!E259*Parameters!$C$27,IF(Control!$C$16="High (700 bar)",'Actual H2'!E259*Parameters!$C$26,0))))</f>
        <v>12.067924528301885</v>
      </c>
      <c r="F259" s="12">
        <f>IF(Control!$C$16="None",Parameters!$C$29,IF(Control!$C$16="Low (100 bar)",'Actual H2'!F259*Parameters!$C$28,IF(Control!$C$16="Medium (350 bar)",'Actual H2'!F259*Parameters!$C$27,IF(Control!$C$16="High (700 bar)",'Actual H2'!F259*Parameters!$C$26,0))))</f>
        <v>9.4596226415094335</v>
      </c>
      <c r="G259" s="12">
        <f>IF(Control!$C$16="None",Parameters!$C$29,IF(Control!$C$16="Low (100 bar)",'Actual H2'!G259*Parameters!$C$28,IF(Control!$C$16="Medium (350 bar)",'Actual H2'!G259*Parameters!$C$27,IF(Control!$C$16="High (700 bar)",'Actual H2'!G259*Parameters!$C$26,0))))</f>
        <v>6.6339622641509433</v>
      </c>
      <c r="H259" s="12">
        <f>IF(Control!$C$16="None",Parameters!$C$29,IF(Control!$C$16="Low (100 bar)",'Actual H2'!H259*Parameters!$C$28,IF(Control!$C$16="Medium (350 bar)",'Actual H2'!H259*Parameters!$C$27,IF(Control!$C$16="High (700 bar)",'Actual H2'!H259*Parameters!$C$26,0))))</f>
        <v>3.8716981132075476</v>
      </c>
      <c r="I259" s="12">
        <f>IF(Control!$C$16="None",Parameters!$C$29,IF(Control!$C$16="Low (100 bar)",'Actual H2'!I259*Parameters!$C$28,IF(Control!$C$16="Medium (350 bar)",'Actual H2'!I259*Parameters!$C$27,IF(Control!$C$16="High (700 bar)",'Actual H2'!I259*Parameters!$C$26,0))))</f>
        <v>2.757735849056604</v>
      </c>
      <c r="J259" s="12">
        <f>IF(Control!$C$16="None",Parameters!$C$29,IF(Control!$C$16="Low (100 bar)",'Actual H2'!J259*Parameters!$C$28,IF(Control!$C$16="Medium (350 bar)",'Actual H2'!J259*Parameters!$C$27,IF(Control!$C$16="High (700 bar)",'Actual H2'!J259*Parameters!$C$26,0))))</f>
        <v>1.4354716981132074</v>
      </c>
      <c r="K259" s="12">
        <f>IF(Control!$C$16="None",Parameters!$C$29,IF(Control!$C$16="Low (100 bar)",'Actual H2'!K259*Parameters!$C$28,IF(Control!$C$16="Medium (350 bar)",'Actual H2'!K259*Parameters!$C$27,IF(Control!$C$16="High (700 bar)",'Actual H2'!K259*Parameters!$C$26,0))))</f>
        <v>0</v>
      </c>
      <c r="L259" s="12">
        <f>IF(Control!$C$16="None",Parameters!$C$29,IF(Control!$C$16="Low (100 bar)",'Actual H2'!L259*Parameters!$C$28,IF(Control!$C$16="Medium (350 bar)",'Actual H2'!L259*Parameters!$C$27,IF(Control!$C$16="High (700 bar)",'Actual H2'!L259*Parameters!$C$26,0))))</f>
        <v>0</v>
      </c>
      <c r="M259" s="12">
        <f>IF(Control!$C$16="None",Parameters!$C$29,IF(Control!$C$16="Low (100 bar)",'Actual H2'!M259*Parameters!$C$28,IF(Control!$C$16="Medium (350 bar)",'Actual H2'!M259*Parameters!$C$27,IF(Control!$C$16="High (700 bar)",'Actual H2'!M259*Parameters!$C$26,0))))</f>
        <v>0</v>
      </c>
      <c r="N259" s="12">
        <f>IF(Control!$C$16="None",Parameters!$C$29,IF(Control!$C$16="Low (100 bar)",'Actual H2'!N259*Parameters!$C$28,IF(Control!$C$16="Medium (350 bar)",'Actual H2'!N259*Parameters!$C$27,IF(Control!$C$16="High (700 bar)",'Actual H2'!N259*Parameters!$C$26,0))))</f>
        <v>0</v>
      </c>
      <c r="O259" s="12">
        <f>IF(Control!$C$16="None",Parameters!$C$29,IF(Control!$C$16="Low (100 bar)",'Actual H2'!O259*Parameters!$C$28,IF(Control!$C$16="Medium (350 bar)",'Actual H2'!O259*Parameters!$C$27,IF(Control!$C$16="High (700 bar)",'Actual H2'!O259*Parameters!$C$26,0))))</f>
        <v>0</v>
      </c>
      <c r="P259" s="12">
        <f>IF(Control!$C$16="None",Parameters!$C$29,IF(Control!$C$16="Low (100 bar)",'Actual H2'!P259*Parameters!$C$28,IF(Control!$C$16="Medium (350 bar)",'Actual H2'!P259*Parameters!$C$27,IF(Control!$C$16="High (700 bar)",'Actual H2'!P259*Parameters!$C$26,0))))</f>
        <v>0</v>
      </c>
      <c r="Q259" s="12">
        <f>IF(Control!$C$16="None",Parameters!$C$29,IF(Control!$C$16="Low (100 bar)",'Actual H2'!Q259*Parameters!$C$28,IF(Control!$C$16="Medium (350 bar)",'Actual H2'!Q259*Parameters!$C$27,IF(Control!$C$16="High (700 bar)",'Actual H2'!Q259*Parameters!$C$26,0))))</f>
        <v>0</v>
      </c>
      <c r="R259" s="12">
        <f>IF(Control!$C$16="None",Parameters!$C$29,IF(Control!$C$16="Low (100 bar)",'Actual H2'!R259*Parameters!$C$28,IF(Control!$C$16="Medium (350 bar)",'Actual H2'!R259*Parameters!$C$27,IF(Control!$C$16="High (700 bar)",'Actual H2'!R259*Parameters!$C$26,0))))</f>
        <v>0</v>
      </c>
      <c r="S259" s="12">
        <f>IF(Control!$C$16="None",Parameters!$C$29,IF(Control!$C$16="Low (100 bar)",'Actual H2'!S259*Parameters!$C$28,IF(Control!$C$16="Medium (350 bar)",'Actual H2'!S259*Parameters!$C$27,IF(Control!$C$16="High (700 bar)",'Actual H2'!S259*Parameters!$C$26,0))))</f>
        <v>0</v>
      </c>
      <c r="T259" s="12">
        <f>IF(Control!$C$16="None",Parameters!$C$29,IF(Control!$C$16="Low (100 bar)",'Actual H2'!T259*Parameters!$C$28,IF(Control!$C$16="Medium (350 bar)",'Actual H2'!T259*Parameters!$C$27,IF(Control!$C$16="High (700 bar)",'Actual H2'!T259*Parameters!$C$26,0))))</f>
        <v>0</v>
      </c>
      <c r="U259" s="12">
        <f>IF(Control!$C$16="None",Parameters!$C$29,IF(Control!$C$16="Low (100 bar)",'Actual H2'!U259*Parameters!$C$28,IF(Control!$C$16="Medium (350 bar)",'Actual H2'!U259*Parameters!$C$27,IF(Control!$C$16="High (700 bar)",'Actual H2'!U259*Parameters!$C$26,0))))</f>
        <v>0</v>
      </c>
      <c r="V259" s="12">
        <f>IF(Control!$C$16="None",Parameters!$C$29,IF(Control!$C$16="Low (100 bar)",'Actual H2'!V259*Parameters!$C$28,IF(Control!$C$16="Medium (350 bar)",'Actual H2'!V259*Parameters!$C$27,IF(Control!$C$16="High (700 bar)",'Actual H2'!V259*Parameters!$C$26,0))))</f>
        <v>0</v>
      </c>
      <c r="W259" s="12">
        <f>IF(Control!$C$16="None",Parameters!$C$29,IF(Control!$C$16="Low (100 bar)",'Actual H2'!W259*Parameters!$C$28,IF(Control!$C$16="Medium (350 bar)",'Actual H2'!W259*Parameters!$C$27,IF(Control!$C$16="High (700 bar)",'Actual H2'!W259*Parameters!$C$26,0))))</f>
        <v>0</v>
      </c>
      <c r="X259" s="12">
        <f>IF(Control!$C$16="None",Parameters!$C$29,IF(Control!$C$16="Low (100 bar)",'Actual H2'!X259*Parameters!$C$28,IF(Control!$C$16="Medium (350 bar)",'Actual H2'!X259*Parameters!$C$27,IF(Control!$C$16="High (700 bar)",'Actual H2'!X259*Parameters!$C$26,0))))</f>
        <v>0</v>
      </c>
      <c r="Y259" s="12">
        <f>IF(Control!$C$16="None",Parameters!$C$29,IF(Control!$C$16="Low (100 bar)",'Actual H2'!Y259*Parameters!$C$28,IF(Control!$C$16="Medium (350 bar)",'Actual H2'!Y259*Parameters!$C$27,IF(Control!$C$16="High (700 bar)",'Actual H2'!Y259*Parameters!$C$26,0))))</f>
        <v>0</v>
      </c>
      <c r="Z259" s="12">
        <f>IF(Control!$C$16="None",Parameters!$C$29,IF(Control!$C$16="Low (100 bar)",'Actual H2'!Z259*Parameters!$C$28,IF(Control!$C$16="Medium (350 bar)",'Actual H2'!Z259*Parameters!$C$27,IF(Control!$C$16="High (700 bar)",'Actual H2'!Z259*Parameters!$C$26,0))))</f>
        <v>0</v>
      </c>
      <c r="AB259" s="7">
        <f t="shared" si="3"/>
        <v>64.233962264150946</v>
      </c>
    </row>
    <row r="260" spans="2:28" x14ac:dyDescent="0.2">
      <c r="B260" s="6">
        <v>44454</v>
      </c>
      <c r="C260" s="12">
        <f>IF(Control!$C$16="None",Parameters!$C$29,IF(Control!$C$16="Low (100 bar)",'Actual H2'!C260*Parameters!$C$28,IF(Control!$C$16="Medium (350 bar)",'Actual H2'!C260*Parameters!$C$27,IF(Control!$C$16="High (700 bar)",'Actual H2'!C260*Parameters!$C$26,0))))</f>
        <v>0</v>
      </c>
      <c r="D260" s="12">
        <f>IF(Control!$C$16="None",Parameters!$C$29,IF(Control!$C$16="Low (100 bar)",'Actual H2'!D260*Parameters!$C$28,IF(Control!$C$16="Medium (350 bar)",'Actual H2'!D260*Parameters!$C$27,IF(Control!$C$16="High (700 bar)",'Actual H2'!D260*Parameters!$C$26,0))))</f>
        <v>0</v>
      </c>
      <c r="E260" s="12">
        <f>IF(Control!$C$16="None",Parameters!$C$29,IF(Control!$C$16="Low (100 bar)",'Actual H2'!E260*Parameters!$C$28,IF(Control!$C$16="Medium (350 bar)",'Actual H2'!E260*Parameters!$C$27,IF(Control!$C$16="High (700 bar)",'Actual H2'!E260*Parameters!$C$26,0))))</f>
        <v>0</v>
      </c>
      <c r="F260" s="12">
        <f>IF(Control!$C$16="None",Parameters!$C$29,IF(Control!$C$16="Low (100 bar)",'Actual H2'!F260*Parameters!$C$28,IF(Control!$C$16="Medium (350 bar)",'Actual H2'!F260*Parameters!$C$27,IF(Control!$C$16="High (700 bar)",'Actual H2'!F260*Parameters!$C$26,0))))</f>
        <v>0</v>
      </c>
      <c r="G260" s="12">
        <f>IF(Control!$C$16="None",Parameters!$C$29,IF(Control!$C$16="Low (100 bar)",'Actual H2'!G260*Parameters!$C$28,IF(Control!$C$16="Medium (350 bar)",'Actual H2'!G260*Parameters!$C$27,IF(Control!$C$16="High (700 bar)",'Actual H2'!G260*Parameters!$C$26,0))))</f>
        <v>0</v>
      </c>
      <c r="H260" s="12">
        <f>IF(Control!$C$16="None",Parameters!$C$29,IF(Control!$C$16="Low (100 bar)",'Actual H2'!H260*Parameters!$C$28,IF(Control!$C$16="Medium (350 bar)",'Actual H2'!H260*Parameters!$C$27,IF(Control!$C$16="High (700 bar)",'Actual H2'!H260*Parameters!$C$26,0))))</f>
        <v>0</v>
      </c>
      <c r="I260" s="12">
        <f>IF(Control!$C$16="None",Parameters!$C$29,IF(Control!$C$16="Low (100 bar)",'Actual H2'!I260*Parameters!$C$28,IF(Control!$C$16="Medium (350 bar)",'Actual H2'!I260*Parameters!$C$27,IF(Control!$C$16="High (700 bar)",'Actual H2'!I260*Parameters!$C$26,0))))</f>
        <v>0</v>
      </c>
      <c r="J260" s="12">
        <f>IF(Control!$C$16="None",Parameters!$C$29,IF(Control!$C$16="Low (100 bar)",'Actual H2'!J260*Parameters!$C$28,IF(Control!$C$16="Medium (350 bar)",'Actual H2'!J260*Parameters!$C$27,IF(Control!$C$16="High (700 bar)",'Actual H2'!J260*Parameters!$C$26,0))))</f>
        <v>0</v>
      </c>
      <c r="K260" s="12">
        <f>IF(Control!$C$16="None",Parameters!$C$29,IF(Control!$C$16="Low (100 bar)",'Actual H2'!K260*Parameters!$C$28,IF(Control!$C$16="Medium (350 bar)",'Actual H2'!K260*Parameters!$C$27,IF(Control!$C$16="High (700 bar)",'Actual H2'!K260*Parameters!$C$26,0))))</f>
        <v>0</v>
      </c>
      <c r="L260" s="12">
        <f>IF(Control!$C$16="None",Parameters!$C$29,IF(Control!$C$16="Low (100 bar)",'Actual H2'!L260*Parameters!$C$28,IF(Control!$C$16="Medium (350 bar)",'Actual H2'!L260*Parameters!$C$27,IF(Control!$C$16="High (700 bar)",'Actual H2'!L260*Parameters!$C$26,0))))</f>
        <v>0</v>
      </c>
      <c r="M260" s="12">
        <f>IF(Control!$C$16="None",Parameters!$C$29,IF(Control!$C$16="Low (100 bar)",'Actual H2'!M260*Parameters!$C$28,IF(Control!$C$16="Medium (350 bar)",'Actual H2'!M260*Parameters!$C$27,IF(Control!$C$16="High (700 bar)",'Actual H2'!M260*Parameters!$C$26,0))))</f>
        <v>0</v>
      </c>
      <c r="N260" s="12">
        <f>IF(Control!$C$16="None",Parameters!$C$29,IF(Control!$C$16="Low (100 bar)",'Actual H2'!N260*Parameters!$C$28,IF(Control!$C$16="Medium (350 bar)",'Actual H2'!N260*Parameters!$C$27,IF(Control!$C$16="High (700 bar)",'Actual H2'!N260*Parameters!$C$26,0))))</f>
        <v>0</v>
      </c>
      <c r="O260" s="12">
        <f>IF(Control!$C$16="None",Parameters!$C$29,IF(Control!$C$16="Low (100 bar)",'Actual H2'!O260*Parameters!$C$28,IF(Control!$C$16="Medium (350 bar)",'Actual H2'!O260*Parameters!$C$27,IF(Control!$C$16="High (700 bar)",'Actual H2'!O260*Parameters!$C$26,0))))</f>
        <v>0</v>
      </c>
      <c r="P260" s="12">
        <f>IF(Control!$C$16="None",Parameters!$C$29,IF(Control!$C$16="Low (100 bar)",'Actual H2'!P260*Parameters!$C$28,IF(Control!$C$16="Medium (350 bar)",'Actual H2'!P260*Parameters!$C$27,IF(Control!$C$16="High (700 bar)",'Actual H2'!P260*Parameters!$C$26,0))))</f>
        <v>0</v>
      </c>
      <c r="Q260" s="12">
        <f>IF(Control!$C$16="None",Parameters!$C$29,IF(Control!$C$16="Low (100 bar)",'Actual H2'!Q260*Parameters!$C$28,IF(Control!$C$16="Medium (350 bar)",'Actual H2'!Q260*Parameters!$C$27,IF(Control!$C$16="High (700 bar)",'Actual H2'!Q260*Parameters!$C$26,0))))</f>
        <v>0</v>
      </c>
      <c r="R260" s="12">
        <f>IF(Control!$C$16="None",Parameters!$C$29,IF(Control!$C$16="Low (100 bar)",'Actual H2'!R260*Parameters!$C$28,IF(Control!$C$16="Medium (350 bar)",'Actual H2'!R260*Parameters!$C$27,IF(Control!$C$16="High (700 bar)",'Actual H2'!R260*Parameters!$C$26,0))))</f>
        <v>0</v>
      </c>
      <c r="S260" s="12">
        <f>IF(Control!$C$16="None",Parameters!$C$29,IF(Control!$C$16="Low (100 bar)",'Actual H2'!S260*Parameters!$C$28,IF(Control!$C$16="Medium (350 bar)",'Actual H2'!S260*Parameters!$C$27,IF(Control!$C$16="High (700 bar)",'Actual H2'!S260*Parameters!$C$26,0))))</f>
        <v>0</v>
      </c>
      <c r="T260" s="12">
        <f>IF(Control!$C$16="None",Parameters!$C$29,IF(Control!$C$16="Low (100 bar)",'Actual H2'!T260*Parameters!$C$28,IF(Control!$C$16="Medium (350 bar)",'Actual H2'!T260*Parameters!$C$27,IF(Control!$C$16="High (700 bar)",'Actual H2'!T260*Parameters!$C$26,0))))</f>
        <v>0</v>
      </c>
      <c r="U260" s="12">
        <f>IF(Control!$C$16="None",Parameters!$C$29,IF(Control!$C$16="Low (100 bar)",'Actual H2'!U260*Parameters!$C$28,IF(Control!$C$16="Medium (350 bar)",'Actual H2'!U260*Parameters!$C$27,IF(Control!$C$16="High (700 bar)",'Actual H2'!U260*Parameters!$C$26,0))))</f>
        <v>0</v>
      </c>
      <c r="V260" s="12">
        <f>IF(Control!$C$16="None",Parameters!$C$29,IF(Control!$C$16="Low (100 bar)",'Actual H2'!V260*Parameters!$C$28,IF(Control!$C$16="Medium (350 bar)",'Actual H2'!V260*Parameters!$C$27,IF(Control!$C$16="High (700 bar)",'Actual H2'!V260*Parameters!$C$26,0))))</f>
        <v>0</v>
      </c>
      <c r="W260" s="12">
        <f>IF(Control!$C$16="None",Parameters!$C$29,IF(Control!$C$16="Low (100 bar)",'Actual H2'!W260*Parameters!$C$28,IF(Control!$C$16="Medium (350 bar)",'Actual H2'!W260*Parameters!$C$27,IF(Control!$C$16="High (700 bar)",'Actual H2'!W260*Parameters!$C$26,0))))</f>
        <v>0</v>
      </c>
      <c r="X260" s="12">
        <f>IF(Control!$C$16="None",Parameters!$C$29,IF(Control!$C$16="Low (100 bar)",'Actual H2'!X260*Parameters!$C$28,IF(Control!$C$16="Medium (350 bar)",'Actual H2'!X260*Parameters!$C$27,IF(Control!$C$16="High (700 bar)",'Actual H2'!X260*Parameters!$C$26,0))))</f>
        <v>0</v>
      </c>
      <c r="Y260" s="12">
        <f>IF(Control!$C$16="None",Parameters!$C$29,IF(Control!$C$16="Low (100 bar)",'Actual H2'!Y260*Parameters!$C$28,IF(Control!$C$16="Medium (350 bar)",'Actual H2'!Y260*Parameters!$C$27,IF(Control!$C$16="High (700 bar)",'Actual H2'!Y260*Parameters!$C$26,0))))</f>
        <v>0</v>
      </c>
      <c r="Z260" s="12">
        <f>IF(Control!$C$16="None",Parameters!$C$29,IF(Control!$C$16="Low (100 bar)",'Actual H2'!Z260*Parameters!$C$28,IF(Control!$C$16="Medium (350 bar)",'Actual H2'!Z260*Parameters!$C$27,IF(Control!$C$16="High (700 bar)",'Actual H2'!Z260*Parameters!$C$26,0))))</f>
        <v>2.757735849056604</v>
      </c>
      <c r="AB260" s="7">
        <f t="shared" ref="AB260:AB323" si="4">SUM(C260:Z260)</f>
        <v>2.757735849056604</v>
      </c>
    </row>
    <row r="261" spans="2:28" x14ac:dyDescent="0.2">
      <c r="B261" s="6">
        <v>44455</v>
      </c>
      <c r="C261" s="12">
        <f>IF(Control!$C$16="None",Parameters!$C$29,IF(Control!$C$16="Low (100 bar)",'Actual H2'!C261*Parameters!$C$28,IF(Control!$C$16="Medium (350 bar)",'Actual H2'!C261*Parameters!$C$27,IF(Control!$C$16="High (700 bar)",'Actual H2'!C261*Parameters!$C$26,0))))</f>
        <v>7.7207547169811335</v>
      </c>
      <c r="D261" s="12">
        <f>IF(Control!$C$16="None",Parameters!$C$29,IF(Control!$C$16="Low (100 bar)",'Actual H2'!D261*Parameters!$C$28,IF(Control!$C$16="Medium (350 bar)",'Actual H2'!D261*Parameters!$C$27,IF(Control!$C$16="High (700 bar)",'Actual H2'!D261*Parameters!$C$26,0))))</f>
        <v>13.616603773584908</v>
      </c>
      <c r="E261" s="12">
        <f>IF(Control!$C$16="None",Parameters!$C$29,IF(Control!$C$16="Low (100 bar)",'Actual H2'!E261*Parameters!$C$28,IF(Control!$C$16="Medium (350 bar)",'Actual H2'!E261*Parameters!$C$27,IF(Control!$C$16="High (700 bar)",'Actual H2'!E261*Parameters!$C$26,0))))</f>
        <v>17.769056603773585</v>
      </c>
      <c r="F261" s="12">
        <f>IF(Control!$C$16="None",Parameters!$C$29,IF(Control!$C$16="Low (100 bar)",'Actual H2'!F261*Parameters!$C$28,IF(Control!$C$16="Medium (350 bar)",'Actual H2'!F261*Parameters!$C$27,IF(Control!$C$16="High (700 bar)",'Actual H2'!F261*Parameters!$C$26,0))))</f>
        <v>18.683773584905659</v>
      </c>
      <c r="G261" s="12">
        <f>IF(Control!$C$16="None",Parameters!$C$29,IF(Control!$C$16="Low (100 bar)",'Actual H2'!G261*Parameters!$C$28,IF(Control!$C$16="Medium (350 bar)",'Actual H2'!G261*Parameters!$C$27,IF(Control!$C$16="High (700 bar)",'Actual H2'!G261*Parameters!$C$26,0))))</f>
        <v>19.598490566037732</v>
      </c>
      <c r="H261" s="12">
        <f>IF(Control!$C$16="None",Parameters!$C$29,IF(Control!$C$16="Low (100 bar)",'Actual H2'!H261*Parameters!$C$28,IF(Control!$C$16="Medium (350 bar)",'Actual H2'!H261*Parameters!$C$27,IF(Control!$C$16="High (700 bar)",'Actual H2'!H261*Parameters!$C$26,0))))</f>
        <v>17.769056603773585</v>
      </c>
      <c r="I261" s="12">
        <f>IF(Control!$C$16="None",Parameters!$C$29,IF(Control!$C$16="Low (100 bar)",'Actual H2'!I261*Parameters!$C$28,IF(Control!$C$16="Medium (350 bar)",'Actual H2'!I261*Parameters!$C$27,IF(Control!$C$16="High (700 bar)",'Actual H2'!I261*Parameters!$C$26,0))))</f>
        <v>14.390943396226419</v>
      </c>
      <c r="J261" s="12">
        <f>IF(Control!$C$16="None",Parameters!$C$29,IF(Control!$C$16="Low (100 bar)",'Actual H2'!J261*Parameters!$C$28,IF(Control!$C$16="Medium (350 bar)",'Actual H2'!J261*Parameters!$C$27,IF(Control!$C$16="High (700 bar)",'Actual H2'!J261*Parameters!$C$26,0))))</f>
        <v>8.2641509433962259</v>
      </c>
      <c r="K261" s="12">
        <f>IF(Control!$C$16="None",Parameters!$C$29,IF(Control!$C$16="Low (100 bar)",'Actual H2'!K261*Parameters!$C$28,IF(Control!$C$16="Medium (350 bar)",'Actual H2'!K261*Parameters!$C$27,IF(Control!$C$16="High (700 bar)",'Actual H2'!K261*Parameters!$C$26,0))))</f>
        <v>6.090566037735849</v>
      </c>
      <c r="L261" s="12">
        <f>IF(Control!$C$16="None",Parameters!$C$29,IF(Control!$C$16="Low (100 bar)",'Actual H2'!L261*Parameters!$C$28,IF(Control!$C$16="Medium (350 bar)",'Actual H2'!L261*Parameters!$C$27,IF(Control!$C$16="High (700 bar)",'Actual H2'!L261*Parameters!$C$26,0))))</f>
        <v>3.8716981132075476</v>
      </c>
      <c r="M261" s="12">
        <f>IF(Control!$C$16="None",Parameters!$C$29,IF(Control!$C$16="Low (100 bar)",'Actual H2'!M261*Parameters!$C$28,IF(Control!$C$16="Medium (350 bar)",'Actual H2'!M261*Parameters!$C$27,IF(Control!$C$16="High (700 bar)",'Actual H2'!M261*Parameters!$C$26,0))))</f>
        <v>1.4354716981132074</v>
      </c>
      <c r="N261" s="12">
        <f>IF(Control!$C$16="None",Parameters!$C$29,IF(Control!$C$16="Low (100 bar)",'Actual H2'!N261*Parameters!$C$28,IF(Control!$C$16="Medium (350 bar)",'Actual H2'!N261*Parameters!$C$27,IF(Control!$C$16="High (700 bar)",'Actual H2'!N261*Parameters!$C$26,0))))</f>
        <v>0</v>
      </c>
      <c r="O261" s="12">
        <f>IF(Control!$C$16="None",Parameters!$C$29,IF(Control!$C$16="Low (100 bar)",'Actual H2'!O261*Parameters!$C$28,IF(Control!$C$16="Medium (350 bar)",'Actual H2'!O261*Parameters!$C$27,IF(Control!$C$16="High (700 bar)",'Actual H2'!O261*Parameters!$C$26,0))))</f>
        <v>0</v>
      </c>
      <c r="P261" s="12">
        <f>IF(Control!$C$16="None",Parameters!$C$29,IF(Control!$C$16="Low (100 bar)",'Actual H2'!P261*Parameters!$C$28,IF(Control!$C$16="Medium (350 bar)",'Actual H2'!P261*Parameters!$C$27,IF(Control!$C$16="High (700 bar)",'Actual H2'!P261*Parameters!$C$26,0))))</f>
        <v>0.85584905660377353</v>
      </c>
      <c r="Q261" s="12">
        <f>IF(Control!$C$16="None",Parameters!$C$29,IF(Control!$C$16="Low (100 bar)",'Actual H2'!Q261*Parameters!$C$28,IF(Control!$C$16="Medium (350 bar)",'Actual H2'!Q261*Parameters!$C$27,IF(Control!$C$16="High (700 bar)",'Actual H2'!Q261*Parameters!$C$26,0))))</f>
        <v>2.0150943396226415</v>
      </c>
      <c r="R261" s="12">
        <f>IF(Control!$C$16="None",Parameters!$C$29,IF(Control!$C$16="Low (100 bar)",'Actual H2'!R261*Parameters!$C$28,IF(Control!$C$16="Medium (350 bar)",'Actual H2'!R261*Parameters!$C$27,IF(Control!$C$16="High (700 bar)",'Actual H2'!R261*Parameters!$C$26,0))))</f>
        <v>3.5003773584905669</v>
      </c>
      <c r="S261" s="12">
        <f>IF(Control!$C$16="None",Parameters!$C$29,IF(Control!$C$16="Low (100 bar)",'Actual H2'!S261*Parameters!$C$28,IF(Control!$C$16="Medium (350 bar)",'Actual H2'!S261*Parameters!$C$27,IF(Control!$C$16="High (700 bar)",'Actual H2'!S261*Parameters!$C$26,0))))</f>
        <v>6.090566037735849</v>
      </c>
      <c r="T261" s="12">
        <f>IF(Control!$C$16="None",Parameters!$C$29,IF(Control!$C$16="Low (100 bar)",'Actual H2'!T261*Parameters!$C$28,IF(Control!$C$16="Medium (350 bar)",'Actual H2'!T261*Parameters!$C$27,IF(Control!$C$16="High (700 bar)",'Actual H2'!T261*Parameters!$C$26,0))))</f>
        <v>12.842264150943397</v>
      </c>
      <c r="U261" s="12">
        <f>IF(Control!$C$16="None",Parameters!$C$29,IF(Control!$C$16="Low (100 bar)",'Actual H2'!U261*Parameters!$C$28,IF(Control!$C$16="Medium (350 bar)",'Actual H2'!U261*Parameters!$C$27,IF(Control!$C$16="High (700 bar)",'Actual H2'!U261*Parameters!$C$26,0))))</f>
        <v>22.75018867924528</v>
      </c>
      <c r="V261" s="12">
        <f>IF(Control!$C$16="None",Parameters!$C$29,IF(Control!$C$16="Low (100 bar)",'Actual H2'!V261*Parameters!$C$28,IF(Control!$C$16="Medium (350 bar)",'Actual H2'!V261*Parameters!$C$27,IF(Control!$C$16="High (700 bar)",'Actual H2'!V261*Parameters!$C$26,0))))</f>
        <v>28.156981132075465</v>
      </c>
      <c r="W261" s="12">
        <f>IF(Control!$C$16="None",Parameters!$C$29,IF(Control!$C$16="Low (100 bar)",'Actual H2'!W261*Parameters!$C$28,IF(Control!$C$16="Medium (350 bar)",'Actual H2'!W261*Parameters!$C$27,IF(Control!$C$16="High (700 bar)",'Actual H2'!W261*Parameters!$C$26,0))))</f>
        <v>29.334339622641508</v>
      </c>
      <c r="X261" s="12">
        <f>IF(Control!$C$16="None",Parameters!$C$29,IF(Control!$C$16="Low (100 bar)",'Actual H2'!X261*Parameters!$C$28,IF(Control!$C$16="Medium (350 bar)",'Actual H2'!X261*Parameters!$C$27,IF(Control!$C$16="High (700 bar)",'Actual H2'!X261*Parameters!$C$26,0))))</f>
        <v>31.698113207547166</v>
      </c>
      <c r="Y261" s="12">
        <f>IF(Control!$C$16="None",Parameters!$C$29,IF(Control!$C$16="Low (100 bar)",'Actual H2'!Y261*Parameters!$C$28,IF(Control!$C$16="Medium (350 bar)",'Actual H2'!Y261*Parameters!$C$27,IF(Control!$C$16="High (700 bar)",'Actual H2'!Y261*Parameters!$C$26,0))))</f>
        <v>34.116226415094346</v>
      </c>
      <c r="Z261" s="12">
        <f>IF(Control!$C$16="None",Parameters!$C$29,IF(Control!$C$16="Low (100 bar)",'Actual H2'!Z261*Parameters!$C$28,IF(Control!$C$16="Medium (350 bar)",'Actual H2'!Z261*Parameters!$C$27,IF(Control!$C$16="High (700 bar)",'Actual H2'!Z261*Parameters!$C$26,0))))</f>
        <v>35.846037735849059</v>
      </c>
      <c r="AB261" s="7">
        <f t="shared" si="4"/>
        <v>336.41660377358488</v>
      </c>
    </row>
    <row r="262" spans="2:28" x14ac:dyDescent="0.2">
      <c r="B262" s="6">
        <v>44456</v>
      </c>
      <c r="C262" s="12">
        <f>IF(Control!$C$16="None",Parameters!$C$29,IF(Control!$C$16="Low (100 bar)",'Actual H2'!C262*Parameters!$C$28,IF(Control!$C$16="Medium (350 bar)",'Actual H2'!C262*Parameters!$C$27,IF(Control!$C$16="High (700 bar)",'Actual H2'!C262*Parameters!$C$26,0))))</f>
        <v>35.846037735849059</v>
      </c>
      <c r="D262" s="12">
        <f>IF(Control!$C$16="None",Parameters!$C$29,IF(Control!$C$16="Low (100 bar)",'Actual H2'!D262*Parameters!$C$28,IF(Control!$C$16="Medium (350 bar)",'Actual H2'!D262*Parameters!$C$27,IF(Control!$C$16="High (700 bar)",'Actual H2'!D262*Parameters!$C$26,0))))</f>
        <v>37.901886792452828</v>
      </c>
      <c r="E262" s="12">
        <f>IF(Control!$C$16="None",Parameters!$C$29,IF(Control!$C$16="Low (100 bar)",'Actual H2'!E262*Parameters!$C$28,IF(Control!$C$16="Medium (350 bar)",'Actual H2'!E262*Parameters!$C$27,IF(Control!$C$16="High (700 bar)",'Actual H2'!E262*Parameters!$C$26,0))))</f>
        <v>40.102641509433965</v>
      </c>
      <c r="F262" s="12">
        <f>IF(Control!$C$16="None",Parameters!$C$29,IF(Control!$C$16="Low (100 bar)",'Actual H2'!F262*Parameters!$C$28,IF(Control!$C$16="Medium (350 bar)",'Actual H2'!F262*Parameters!$C$27,IF(Control!$C$16="High (700 bar)",'Actual H2'!F262*Parameters!$C$26,0))))</f>
        <v>37.901886792452828</v>
      </c>
      <c r="G262" s="12">
        <f>IF(Control!$C$16="None",Parameters!$C$29,IF(Control!$C$16="Low (100 bar)",'Actual H2'!G262*Parameters!$C$28,IF(Control!$C$16="Medium (350 bar)",'Actual H2'!G262*Parameters!$C$27,IF(Control!$C$16="High (700 bar)",'Actual H2'!G262*Parameters!$C$26,0))))</f>
        <v>39.079245283018864</v>
      </c>
      <c r="H262" s="12">
        <f>IF(Control!$C$16="None",Parameters!$C$29,IF(Control!$C$16="Low (100 bar)",'Actual H2'!H262*Parameters!$C$28,IF(Control!$C$16="Medium (350 bar)",'Actual H2'!H262*Parameters!$C$27,IF(Control!$C$16="High (700 bar)",'Actual H2'!H262*Parameters!$C$26,0))))</f>
        <v>40.102641509433965</v>
      </c>
      <c r="I262" s="12">
        <f>IF(Control!$C$16="None",Parameters!$C$29,IF(Control!$C$16="Low (100 bar)",'Actual H2'!I262*Parameters!$C$28,IF(Control!$C$16="Medium (350 bar)",'Actual H2'!I262*Parameters!$C$27,IF(Control!$C$16="High (700 bar)",'Actual H2'!I262*Parameters!$C$26,0))))</f>
        <v>40.809056603773584</v>
      </c>
      <c r="J262" s="12">
        <f>IF(Control!$C$16="None",Parameters!$C$29,IF(Control!$C$16="Low (100 bar)",'Actual H2'!J262*Parameters!$C$28,IF(Control!$C$16="Medium (350 bar)",'Actual H2'!J262*Parameters!$C$27,IF(Control!$C$16="High (700 bar)",'Actual H2'!J262*Parameters!$C$26,0))))</f>
        <v>41.261886792452835</v>
      </c>
      <c r="K262" s="12">
        <f>IF(Control!$C$16="None",Parameters!$C$29,IF(Control!$C$16="Low (100 bar)",'Actual H2'!K262*Parameters!$C$28,IF(Control!$C$16="Medium (350 bar)",'Actual H2'!K262*Parameters!$C$27,IF(Control!$C$16="High (700 bar)",'Actual H2'!K262*Parameters!$C$26,0))))</f>
        <v>40.102641509433965</v>
      </c>
      <c r="L262" s="12">
        <f>IF(Control!$C$16="None",Parameters!$C$29,IF(Control!$C$16="Low (100 bar)",'Actual H2'!L262*Parameters!$C$28,IF(Control!$C$16="Medium (350 bar)",'Actual H2'!L262*Parameters!$C$27,IF(Control!$C$16="High (700 bar)",'Actual H2'!L262*Parameters!$C$26,0))))</f>
        <v>44.812075471698115</v>
      </c>
      <c r="M262" s="12">
        <f>IF(Control!$C$16="None",Parameters!$C$29,IF(Control!$C$16="Low (100 bar)",'Actual H2'!M262*Parameters!$C$28,IF(Control!$C$16="Medium (350 bar)",'Actual H2'!M262*Parameters!$C$27,IF(Control!$C$16="High (700 bar)",'Actual H2'!M262*Parameters!$C$26,0))))</f>
        <v>46.247547169811327</v>
      </c>
      <c r="N262" s="12">
        <f>IF(Control!$C$16="None",Parameters!$C$29,IF(Control!$C$16="Low (100 bar)",'Actual H2'!N262*Parameters!$C$28,IF(Control!$C$16="Medium (350 bar)",'Actual H2'!N262*Parameters!$C$27,IF(Control!$C$16="High (700 bar)",'Actual H2'!N262*Parameters!$C$26,0))))</f>
        <v>45.971320754716984</v>
      </c>
      <c r="O262" s="12">
        <f>IF(Control!$C$16="None",Parameters!$C$29,IF(Control!$C$16="Low (100 bar)",'Actual H2'!O262*Parameters!$C$28,IF(Control!$C$16="Medium (350 bar)",'Actual H2'!O262*Parameters!$C$27,IF(Control!$C$16="High (700 bar)",'Actual H2'!O262*Parameters!$C$26,0))))</f>
        <v>45.971320754716984</v>
      </c>
      <c r="P262" s="12">
        <f>IF(Control!$C$16="None",Parameters!$C$29,IF(Control!$C$16="Low (100 bar)",'Actual H2'!P262*Parameters!$C$28,IF(Control!$C$16="Medium (350 bar)",'Actual H2'!P262*Parameters!$C$27,IF(Control!$C$16="High (700 bar)",'Actual H2'!P262*Parameters!$C$26,0))))</f>
        <v>41.261886792452835</v>
      </c>
      <c r="Q262" s="12">
        <f>IF(Control!$C$16="None",Parameters!$C$29,IF(Control!$C$16="Low (100 bar)",'Actual H2'!Q262*Parameters!$C$28,IF(Control!$C$16="Medium (350 bar)",'Actual H2'!Q262*Parameters!$C$27,IF(Control!$C$16="High (700 bar)",'Actual H2'!Q262*Parameters!$C$26,0))))</f>
        <v>30.357735849056599</v>
      </c>
      <c r="R262" s="12">
        <f>IF(Control!$C$16="None",Parameters!$C$29,IF(Control!$C$16="Low (100 bar)",'Actual H2'!R262*Parameters!$C$28,IF(Control!$C$16="Medium (350 bar)",'Actual H2'!R262*Parameters!$C$27,IF(Control!$C$16="High (700 bar)",'Actual H2'!R262*Parameters!$C$26,0))))</f>
        <v>20.513207547169809</v>
      </c>
      <c r="S262" s="12">
        <f>IF(Control!$C$16="None",Parameters!$C$29,IF(Control!$C$16="Low (100 bar)",'Actual H2'!S262*Parameters!$C$28,IF(Control!$C$16="Medium (350 bar)",'Actual H2'!S262*Parameters!$C$27,IF(Control!$C$16="High (700 bar)",'Actual H2'!S262*Parameters!$C$26,0))))</f>
        <v>14.390943396226419</v>
      </c>
      <c r="T262" s="12">
        <f>IF(Control!$C$16="None",Parameters!$C$29,IF(Control!$C$16="Low (100 bar)",'Actual H2'!T262*Parameters!$C$28,IF(Control!$C$16="Medium (350 bar)",'Actual H2'!T262*Parameters!$C$27,IF(Control!$C$16="High (700 bar)",'Actual H2'!T262*Parameters!$C$26,0))))</f>
        <v>8.2641509433962259</v>
      </c>
      <c r="U262" s="12">
        <f>IF(Control!$C$16="None",Parameters!$C$29,IF(Control!$C$16="Low (100 bar)",'Actual H2'!U262*Parameters!$C$28,IF(Control!$C$16="Medium (350 bar)",'Actual H2'!U262*Parameters!$C$27,IF(Control!$C$16="High (700 bar)",'Actual H2'!U262*Parameters!$C$26,0))))</f>
        <v>6.6339622641509433</v>
      </c>
      <c r="V262" s="12">
        <f>IF(Control!$C$16="None",Parameters!$C$29,IF(Control!$C$16="Low (100 bar)",'Actual H2'!V262*Parameters!$C$28,IF(Control!$C$16="Medium (350 bar)",'Actual H2'!V262*Parameters!$C$27,IF(Control!$C$16="High (700 bar)",'Actual H2'!V262*Parameters!$C$26,0))))</f>
        <v>7.1773584905660375</v>
      </c>
      <c r="W262" s="12">
        <f>IF(Control!$C$16="None",Parameters!$C$29,IF(Control!$C$16="Low (100 bar)",'Actual H2'!W262*Parameters!$C$28,IF(Control!$C$16="Medium (350 bar)",'Actual H2'!W262*Parameters!$C$27,IF(Control!$C$16="High (700 bar)",'Actual H2'!W262*Parameters!$C$26,0))))</f>
        <v>7.7207547169811335</v>
      </c>
      <c r="X262" s="12">
        <f>IF(Control!$C$16="None",Parameters!$C$29,IF(Control!$C$16="Low (100 bar)",'Actual H2'!X262*Parameters!$C$28,IF(Control!$C$16="Medium (350 bar)",'Actual H2'!X262*Parameters!$C$27,IF(Control!$C$16="High (700 bar)",'Actual H2'!X262*Parameters!$C$26,0))))</f>
        <v>6.6339622641509433</v>
      </c>
      <c r="Y262" s="12">
        <f>IF(Control!$C$16="None",Parameters!$C$29,IF(Control!$C$16="Low (100 bar)",'Actual H2'!Y262*Parameters!$C$28,IF(Control!$C$16="Medium (350 bar)",'Actual H2'!Y262*Parameters!$C$27,IF(Control!$C$16="High (700 bar)",'Actual H2'!Y262*Parameters!$C$26,0))))</f>
        <v>4.3154716981132077</v>
      </c>
      <c r="Z262" s="12">
        <f>IF(Control!$C$16="None",Parameters!$C$29,IF(Control!$C$16="Low (100 bar)",'Actual H2'!Z262*Parameters!$C$28,IF(Control!$C$16="Medium (350 bar)",'Actual H2'!Z262*Parameters!$C$27,IF(Control!$C$16="High (700 bar)",'Actual H2'!Z262*Parameters!$C$26,0))))</f>
        <v>3.1290566037735852</v>
      </c>
      <c r="AB262" s="7">
        <f t="shared" si="4"/>
        <v>686.50867924528302</v>
      </c>
    </row>
    <row r="263" spans="2:28" x14ac:dyDescent="0.2">
      <c r="B263" s="6">
        <v>44457</v>
      </c>
      <c r="C263" s="12">
        <f>IF(Control!$C$16="None",Parameters!$C$29,IF(Control!$C$16="Low (100 bar)",'Actual H2'!C263*Parameters!$C$28,IF(Control!$C$16="Medium (350 bar)",'Actual H2'!C263*Parameters!$C$27,IF(Control!$C$16="High (700 bar)",'Actual H2'!C263*Parameters!$C$26,0))))</f>
        <v>2.3864150943396227</v>
      </c>
      <c r="D263" s="12">
        <f>IF(Control!$C$16="None",Parameters!$C$29,IF(Control!$C$16="Low (100 bar)",'Actual H2'!D263*Parameters!$C$28,IF(Control!$C$16="Medium (350 bar)",'Actual H2'!D263*Parameters!$C$27,IF(Control!$C$16="High (700 bar)",'Actual H2'!D263*Parameters!$C$26,0))))</f>
        <v>1.7252830188679242</v>
      </c>
      <c r="E263" s="12">
        <f>IF(Control!$C$16="None",Parameters!$C$29,IF(Control!$C$16="Low (100 bar)",'Actual H2'!E263*Parameters!$C$28,IF(Control!$C$16="Medium (350 bar)",'Actual H2'!E263*Parameters!$C$27,IF(Control!$C$16="High (700 bar)",'Actual H2'!E263*Parameters!$C$26,0))))</f>
        <v>1.1456603773584904</v>
      </c>
      <c r="F263" s="12">
        <f>IF(Control!$C$16="None",Parameters!$C$29,IF(Control!$C$16="Low (100 bar)",'Actual H2'!F263*Parameters!$C$28,IF(Control!$C$16="Medium (350 bar)",'Actual H2'!F263*Parameters!$C$27,IF(Control!$C$16="High (700 bar)",'Actual H2'!F263*Parameters!$C$26,0))))</f>
        <v>2.0150943396226415</v>
      </c>
      <c r="G263" s="12">
        <f>IF(Control!$C$16="None",Parameters!$C$29,IF(Control!$C$16="Low (100 bar)",'Actual H2'!G263*Parameters!$C$28,IF(Control!$C$16="Medium (350 bar)",'Actual H2'!G263*Parameters!$C$27,IF(Control!$C$16="High (700 bar)",'Actual H2'!G263*Parameters!$C$26,0))))</f>
        <v>3.1290566037735852</v>
      </c>
      <c r="H263" s="12">
        <f>IF(Control!$C$16="None",Parameters!$C$29,IF(Control!$C$16="Low (100 bar)",'Actual H2'!H263*Parameters!$C$28,IF(Control!$C$16="Medium (350 bar)",'Actual H2'!H263*Parameters!$C$27,IF(Control!$C$16="High (700 bar)",'Actual H2'!H263*Parameters!$C$26,0))))</f>
        <v>4.7592452830188678</v>
      </c>
      <c r="I263" s="12">
        <f>IF(Control!$C$16="None",Parameters!$C$29,IF(Control!$C$16="Low (100 bar)",'Actual H2'!I263*Parameters!$C$28,IF(Control!$C$16="Medium (350 bar)",'Actual H2'!I263*Parameters!$C$27,IF(Control!$C$16="High (700 bar)",'Actual H2'!I263*Parameters!$C$26,0))))</f>
        <v>5.6467924528301889</v>
      </c>
      <c r="J263" s="12">
        <f>IF(Control!$C$16="None",Parameters!$C$29,IF(Control!$C$16="Low (100 bar)",'Actual H2'!J263*Parameters!$C$28,IF(Control!$C$16="Medium (350 bar)",'Actual H2'!J263*Parameters!$C$27,IF(Control!$C$16="High (700 bar)",'Actual H2'!J263*Parameters!$C$26,0))))</f>
        <v>4.7592452830188678</v>
      </c>
      <c r="K263" s="12">
        <f>IF(Control!$C$16="None",Parameters!$C$29,IF(Control!$C$16="Low (100 bar)",'Actual H2'!K263*Parameters!$C$28,IF(Control!$C$16="Medium (350 bar)",'Actual H2'!K263*Parameters!$C$27,IF(Control!$C$16="High (700 bar)",'Actual H2'!K263*Parameters!$C$26,0))))</f>
        <v>3.5003773584905669</v>
      </c>
      <c r="L263" s="12">
        <f>IF(Control!$C$16="None",Parameters!$C$29,IF(Control!$C$16="Low (100 bar)",'Actual H2'!L263*Parameters!$C$28,IF(Control!$C$16="Medium (350 bar)",'Actual H2'!L263*Parameters!$C$27,IF(Control!$C$16="High (700 bar)",'Actual H2'!L263*Parameters!$C$26,0))))</f>
        <v>3.1290566037735852</v>
      </c>
      <c r="M263" s="12">
        <f>IF(Control!$C$16="None",Parameters!$C$29,IF(Control!$C$16="Low (100 bar)",'Actual H2'!M263*Parameters!$C$28,IF(Control!$C$16="Medium (350 bar)",'Actual H2'!M263*Parameters!$C$27,IF(Control!$C$16="High (700 bar)",'Actual H2'!M263*Parameters!$C$26,0))))</f>
        <v>2.757735849056604</v>
      </c>
      <c r="N263" s="12">
        <f>IF(Control!$C$16="None",Parameters!$C$29,IF(Control!$C$16="Low (100 bar)",'Actual H2'!N263*Parameters!$C$28,IF(Control!$C$16="Medium (350 bar)",'Actual H2'!N263*Parameters!$C$27,IF(Control!$C$16="High (700 bar)",'Actual H2'!N263*Parameters!$C$26,0))))</f>
        <v>2.3864150943396227</v>
      </c>
      <c r="O263" s="12">
        <f>IF(Control!$C$16="None",Parameters!$C$29,IF(Control!$C$16="Low (100 bar)",'Actual H2'!O263*Parameters!$C$28,IF(Control!$C$16="Medium (350 bar)",'Actual H2'!O263*Parameters!$C$27,IF(Control!$C$16="High (700 bar)",'Actual H2'!O263*Parameters!$C$26,0))))</f>
        <v>1.7252830188679242</v>
      </c>
      <c r="P263" s="12">
        <f>IF(Control!$C$16="None",Parameters!$C$29,IF(Control!$C$16="Low (100 bar)",'Actual H2'!P263*Parameters!$C$28,IF(Control!$C$16="Medium (350 bar)",'Actual H2'!P263*Parameters!$C$27,IF(Control!$C$16="High (700 bar)",'Actual H2'!P263*Parameters!$C$26,0))))</f>
        <v>1.7252830188679242</v>
      </c>
      <c r="Q263" s="12">
        <f>IF(Control!$C$16="None",Parameters!$C$29,IF(Control!$C$16="Low (100 bar)",'Actual H2'!Q263*Parameters!$C$28,IF(Control!$C$16="Medium (350 bar)",'Actual H2'!Q263*Parameters!$C$27,IF(Control!$C$16="High (700 bar)",'Actual H2'!Q263*Parameters!$C$26,0))))</f>
        <v>1.7252830188679242</v>
      </c>
      <c r="R263" s="12">
        <f>IF(Control!$C$16="None",Parameters!$C$29,IF(Control!$C$16="Low (100 bar)",'Actual H2'!R263*Parameters!$C$28,IF(Control!$C$16="Medium (350 bar)",'Actual H2'!R263*Parameters!$C$27,IF(Control!$C$16="High (700 bar)",'Actual H2'!R263*Parameters!$C$26,0))))</f>
        <v>1.1456603773584904</v>
      </c>
      <c r="S263" s="12">
        <f>IF(Control!$C$16="None",Parameters!$C$29,IF(Control!$C$16="Low (100 bar)",'Actual H2'!S263*Parameters!$C$28,IF(Control!$C$16="Medium (350 bar)",'Actual H2'!S263*Parameters!$C$27,IF(Control!$C$16="High (700 bar)",'Actual H2'!S263*Parameters!$C$26,0))))</f>
        <v>0.5660377358490567</v>
      </c>
      <c r="T263" s="12">
        <f>IF(Control!$C$16="None",Parameters!$C$29,IF(Control!$C$16="Low (100 bar)",'Actual H2'!T263*Parameters!$C$28,IF(Control!$C$16="Medium (350 bar)",'Actual H2'!T263*Parameters!$C$27,IF(Control!$C$16="High (700 bar)",'Actual H2'!T263*Parameters!$C$26,0))))</f>
        <v>1.1456603773584904</v>
      </c>
      <c r="U263" s="12">
        <f>IF(Control!$C$16="None",Parameters!$C$29,IF(Control!$C$16="Low (100 bar)",'Actual H2'!U263*Parameters!$C$28,IF(Control!$C$16="Medium (350 bar)",'Actual H2'!U263*Parameters!$C$27,IF(Control!$C$16="High (700 bar)",'Actual H2'!U263*Parameters!$C$26,0))))</f>
        <v>3.1290566037735852</v>
      </c>
      <c r="V263" s="12">
        <f>IF(Control!$C$16="None",Parameters!$C$29,IF(Control!$C$16="Low (100 bar)",'Actual H2'!V263*Parameters!$C$28,IF(Control!$C$16="Medium (350 bar)",'Actual H2'!V263*Parameters!$C$27,IF(Control!$C$16="High (700 bar)",'Actual H2'!V263*Parameters!$C$26,0))))</f>
        <v>5.2030188679245271</v>
      </c>
      <c r="W263" s="12">
        <f>IF(Control!$C$16="None",Parameters!$C$29,IF(Control!$C$16="Low (100 bar)",'Actual H2'!W263*Parameters!$C$28,IF(Control!$C$16="Medium (350 bar)",'Actual H2'!W263*Parameters!$C$27,IF(Control!$C$16="High (700 bar)",'Actual H2'!W263*Parameters!$C$26,0))))</f>
        <v>7.1773584905660375</v>
      </c>
      <c r="X263" s="12">
        <f>IF(Control!$C$16="None",Parameters!$C$29,IF(Control!$C$16="Low (100 bar)",'Actual H2'!X263*Parameters!$C$28,IF(Control!$C$16="Medium (350 bar)",'Actual H2'!X263*Parameters!$C$27,IF(Control!$C$16="High (700 bar)",'Actual H2'!X263*Parameters!$C$26,0))))</f>
        <v>8.8075471698113201</v>
      </c>
      <c r="Y263" s="12">
        <f>IF(Control!$C$16="None",Parameters!$C$29,IF(Control!$C$16="Low (100 bar)",'Actual H2'!Y263*Parameters!$C$28,IF(Control!$C$16="Medium (350 bar)",'Actual H2'!Y263*Parameters!$C$27,IF(Control!$C$16="High (700 bar)",'Actual H2'!Y263*Parameters!$C$26,0))))</f>
        <v>8.2641509433962259</v>
      </c>
      <c r="Z263" s="12">
        <f>IF(Control!$C$16="None",Parameters!$C$29,IF(Control!$C$16="Low (100 bar)",'Actual H2'!Z263*Parameters!$C$28,IF(Control!$C$16="Medium (350 bar)",'Actual H2'!Z263*Parameters!$C$27,IF(Control!$C$16="High (700 bar)",'Actual H2'!Z263*Parameters!$C$26,0))))</f>
        <v>6.6339622641509433</v>
      </c>
      <c r="AB263" s="7">
        <f t="shared" si="4"/>
        <v>84.588679245283018</v>
      </c>
    </row>
    <row r="264" spans="2:28" x14ac:dyDescent="0.2">
      <c r="B264" s="6">
        <v>44458</v>
      </c>
      <c r="C264" s="12">
        <f>IF(Control!$C$16="None",Parameters!$C$29,IF(Control!$C$16="Low (100 bar)",'Actual H2'!C264*Parameters!$C$28,IF(Control!$C$16="Medium (350 bar)",'Actual H2'!C264*Parameters!$C$27,IF(Control!$C$16="High (700 bar)",'Actual H2'!C264*Parameters!$C$26,0))))</f>
        <v>7.1773584905660375</v>
      </c>
      <c r="D264" s="12">
        <f>IF(Control!$C$16="None",Parameters!$C$29,IF(Control!$C$16="Low (100 bar)",'Actual H2'!D264*Parameters!$C$28,IF(Control!$C$16="Medium (350 bar)",'Actual H2'!D264*Parameters!$C$27,IF(Control!$C$16="High (700 bar)",'Actual H2'!D264*Parameters!$C$26,0))))</f>
        <v>5.6467924528301889</v>
      </c>
      <c r="E264" s="12">
        <f>IF(Control!$C$16="None",Parameters!$C$29,IF(Control!$C$16="Low (100 bar)",'Actual H2'!E264*Parameters!$C$28,IF(Control!$C$16="Medium (350 bar)",'Actual H2'!E264*Parameters!$C$27,IF(Control!$C$16="High (700 bar)",'Actual H2'!E264*Parameters!$C$26,0))))</f>
        <v>3.5003773584905669</v>
      </c>
      <c r="F264" s="12">
        <f>IF(Control!$C$16="None",Parameters!$C$29,IF(Control!$C$16="Low (100 bar)",'Actual H2'!F264*Parameters!$C$28,IF(Control!$C$16="Medium (350 bar)",'Actual H2'!F264*Parameters!$C$27,IF(Control!$C$16="High (700 bar)",'Actual H2'!F264*Parameters!$C$26,0))))</f>
        <v>2.0150943396226415</v>
      </c>
      <c r="G264" s="12">
        <f>IF(Control!$C$16="None",Parameters!$C$29,IF(Control!$C$16="Low (100 bar)",'Actual H2'!G264*Parameters!$C$28,IF(Control!$C$16="Medium (350 bar)",'Actual H2'!G264*Parameters!$C$27,IF(Control!$C$16="High (700 bar)",'Actual H2'!G264*Parameters!$C$26,0))))</f>
        <v>1.1456603773584904</v>
      </c>
      <c r="H264" s="12">
        <f>IF(Control!$C$16="None",Parameters!$C$29,IF(Control!$C$16="Low (100 bar)",'Actual H2'!H264*Parameters!$C$28,IF(Control!$C$16="Medium (350 bar)",'Actual H2'!H264*Parameters!$C$27,IF(Control!$C$16="High (700 bar)",'Actual H2'!H264*Parameters!$C$26,0))))</f>
        <v>1.4354716981132074</v>
      </c>
      <c r="I264" s="12">
        <f>IF(Control!$C$16="None",Parameters!$C$29,IF(Control!$C$16="Low (100 bar)",'Actual H2'!I264*Parameters!$C$28,IF(Control!$C$16="Medium (350 bar)",'Actual H2'!I264*Parameters!$C$27,IF(Control!$C$16="High (700 bar)",'Actual H2'!I264*Parameters!$C$26,0))))</f>
        <v>3.5003773584905669</v>
      </c>
      <c r="J264" s="12">
        <f>IF(Control!$C$16="None",Parameters!$C$29,IF(Control!$C$16="Low (100 bar)",'Actual H2'!J264*Parameters!$C$28,IF(Control!$C$16="Medium (350 bar)",'Actual H2'!J264*Parameters!$C$27,IF(Control!$C$16="High (700 bar)",'Actual H2'!J264*Parameters!$C$26,0))))</f>
        <v>5.6467924528301889</v>
      </c>
      <c r="K264" s="12">
        <f>IF(Control!$C$16="None",Parameters!$C$29,IF(Control!$C$16="Low (100 bar)",'Actual H2'!K264*Parameters!$C$28,IF(Control!$C$16="Medium (350 bar)",'Actual H2'!K264*Parameters!$C$27,IF(Control!$C$16="High (700 bar)",'Actual H2'!K264*Parameters!$C$26,0))))</f>
        <v>4.7592452830188678</v>
      </c>
      <c r="L264" s="12">
        <f>IF(Control!$C$16="None",Parameters!$C$29,IF(Control!$C$16="Low (100 bar)",'Actual H2'!L264*Parameters!$C$28,IF(Control!$C$16="Medium (350 bar)",'Actual H2'!L264*Parameters!$C$27,IF(Control!$C$16="High (700 bar)",'Actual H2'!L264*Parameters!$C$26,0))))</f>
        <v>6.090566037735849</v>
      </c>
      <c r="M264" s="12">
        <f>IF(Control!$C$16="None",Parameters!$C$29,IF(Control!$C$16="Low (100 bar)",'Actual H2'!M264*Parameters!$C$28,IF(Control!$C$16="Medium (350 bar)",'Actual H2'!M264*Parameters!$C$27,IF(Control!$C$16="High (700 bar)",'Actual H2'!M264*Parameters!$C$26,0))))</f>
        <v>8.8075471698113201</v>
      </c>
      <c r="N264" s="12">
        <f>IF(Control!$C$16="None",Parameters!$C$29,IF(Control!$C$16="Low (100 bar)",'Actual H2'!N264*Parameters!$C$28,IF(Control!$C$16="Medium (350 bar)",'Actual H2'!N264*Parameters!$C$27,IF(Control!$C$16="High (700 bar)",'Actual H2'!N264*Parameters!$C$26,0))))</f>
        <v>11.415849056603774</v>
      </c>
      <c r="O264" s="12">
        <f>IF(Control!$C$16="None",Parameters!$C$29,IF(Control!$C$16="Low (100 bar)",'Actual H2'!O264*Parameters!$C$28,IF(Control!$C$16="Medium (350 bar)",'Actual H2'!O264*Parameters!$C$27,IF(Control!$C$16="High (700 bar)",'Actual H2'!O264*Parameters!$C$26,0))))</f>
        <v>12.842264150943397</v>
      </c>
      <c r="P264" s="12">
        <f>IF(Control!$C$16="None",Parameters!$C$29,IF(Control!$C$16="Low (100 bar)",'Actual H2'!P264*Parameters!$C$28,IF(Control!$C$16="Medium (350 bar)",'Actual H2'!P264*Parameters!$C$27,IF(Control!$C$16="High (700 bar)",'Actual H2'!P264*Parameters!$C$26,0))))</f>
        <v>15.16528301886793</v>
      </c>
      <c r="Q264" s="12">
        <f>IF(Control!$C$16="None",Parameters!$C$29,IF(Control!$C$16="Low (100 bar)",'Actual H2'!Q264*Parameters!$C$28,IF(Control!$C$16="Medium (350 bar)",'Actual H2'!Q264*Parameters!$C$27,IF(Control!$C$16="High (700 bar)",'Actual H2'!Q264*Parameters!$C$26,0))))</f>
        <v>17.769056603773585</v>
      </c>
      <c r="R264" s="12">
        <f>IF(Control!$C$16="None",Parameters!$C$29,IF(Control!$C$16="Low (100 bar)",'Actual H2'!R264*Parameters!$C$28,IF(Control!$C$16="Medium (350 bar)",'Actual H2'!R264*Parameters!$C$27,IF(Control!$C$16="High (700 bar)",'Actual H2'!R264*Parameters!$C$26,0))))</f>
        <v>15.939622641509436</v>
      </c>
      <c r="S264" s="12">
        <f>IF(Control!$C$16="None",Parameters!$C$29,IF(Control!$C$16="Low (100 bar)",'Actual H2'!S264*Parameters!$C$28,IF(Control!$C$16="Medium (350 bar)",'Actual H2'!S264*Parameters!$C$27,IF(Control!$C$16="High (700 bar)",'Actual H2'!S264*Parameters!$C$26,0))))</f>
        <v>10.763773584905662</v>
      </c>
      <c r="T264" s="12">
        <f>IF(Control!$C$16="None",Parameters!$C$29,IF(Control!$C$16="Low (100 bar)",'Actual H2'!T264*Parameters!$C$28,IF(Control!$C$16="Medium (350 bar)",'Actual H2'!T264*Parameters!$C$27,IF(Control!$C$16="High (700 bar)",'Actual H2'!T264*Parameters!$C$26,0))))</f>
        <v>6.6339622641509433</v>
      </c>
      <c r="U264" s="12">
        <f>IF(Control!$C$16="None",Parameters!$C$29,IF(Control!$C$16="Low (100 bar)",'Actual H2'!U264*Parameters!$C$28,IF(Control!$C$16="Medium (350 bar)",'Actual H2'!U264*Parameters!$C$27,IF(Control!$C$16="High (700 bar)",'Actual H2'!U264*Parameters!$C$26,0))))</f>
        <v>4.3154716981132077</v>
      </c>
      <c r="V264" s="12">
        <f>IF(Control!$C$16="None",Parameters!$C$29,IF(Control!$C$16="Low (100 bar)",'Actual H2'!V264*Parameters!$C$28,IF(Control!$C$16="Medium (350 bar)",'Actual H2'!V264*Parameters!$C$27,IF(Control!$C$16="High (700 bar)",'Actual H2'!V264*Parameters!$C$26,0))))</f>
        <v>2.0150943396226415</v>
      </c>
      <c r="W264" s="12">
        <f>IF(Control!$C$16="None",Parameters!$C$29,IF(Control!$C$16="Low (100 bar)",'Actual H2'!W264*Parameters!$C$28,IF(Control!$C$16="Medium (350 bar)",'Actual H2'!W264*Parameters!$C$27,IF(Control!$C$16="High (700 bar)",'Actual H2'!W264*Parameters!$C$26,0))))</f>
        <v>2.0150943396226415</v>
      </c>
      <c r="X264" s="12">
        <f>IF(Control!$C$16="None",Parameters!$C$29,IF(Control!$C$16="Low (100 bar)",'Actual H2'!X264*Parameters!$C$28,IF(Control!$C$16="Medium (350 bar)",'Actual H2'!X264*Parameters!$C$27,IF(Control!$C$16="High (700 bar)",'Actual H2'!X264*Parameters!$C$26,0))))</f>
        <v>3.1290566037735852</v>
      </c>
      <c r="Y264" s="12">
        <f>IF(Control!$C$16="None",Parameters!$C$29,IF(Control!$C$16="Low (100 bar)",'Actual H2'!Y264*Parameters!$C$28,IF(Control!$C$16="Medium (350 bar)",'Actual H2'!Y264*Parameters!$C$27,IF(Control!$C$16="High (700 bar)",'Actual H2'!Y264*Parameters!$C$26,0))))</f>
        <v>5.2030188679245271</v>
      </c>
      <c r="Z264" s="12">
        <f>IF(Control!$C$16="None",Parameters!$C$29,IF(Control!$C$16="Low (100 bar)",'Actual H2'!Z264*Parameters!$C$28,IF(Control!$C$16="Medium (350 bar)",'Actual H2'!Z264*Parameters!$C$27,IF(Control!$C$16="High (700 bar)",'Actual H2'!Z264*Parameters!$C$26,0))))</f>
        <v>7.7207547169811335</v>
      </c>
      <c r="AB264" s="7">
        <f t="shared" si="4"/>
        <v>164.65358490566038</v>
      </c>
    </row>
    <row r="265" spans="2:28" x14ac:dyDescent="0.2">
      <c r="B265" s="6">
        <v>44459</v>
      </c>
      <c r="C265" s="12">
        <f>IF(Control!$C$16="None",Parameters!$C$29,IF(Control!$C$16="Low (100 bar)",'Actual H2'!C265*Parameters!$C$28,IF(Control!$C$16="Medium (350 bar)",'Actual H2'!C265*Parameters!$C$27,IF(Control!$C$16="High (700 bar)",'Actual H2'!C265*Parameters!$C$26,0))))</f>
        <v>8.8075471698113201</v>
      </c>
      <c r="D265" s="12">
        <f>IF(Control!$C$16="None",Parameters!$C$29,IF(Control!$C$16="Low (100 bar)",'Actual H2'!D265*Parameters!$C$28,IF(Control!$C$16="Medium (350 bar)",'Actual H2'!D265*Parameters!$C$27,IF(Control!$C$16="High (700 bar)",'Actual H2'!D265*Parameters!$C$26,0))))</f>
        <v>9.4596226415094335</v>
      </c>
      <c r="E265" s="12">
        <f>IF(Control!$C$16="None",Parameters!$C$29,IF(Control!$C$16="Low (100 bar)",'Actual H2'!E265*Parameters!$C$28,IF(Control!$C$16="Medium (350 bar)",'Actual H2'!E265*Parameters!$C$27,IF(Control!$C$16="High (700 bar)",'Actual H2'!E265*Parameters!$C$26,0))))</f>
        <v>10.111698113207549</v>
      </c>
      <c r="F265" s="12">
        <f>IF(Control!$C$16="None",Parameters!$C$29,IF(Control!$C$16="Low (100 bar)",'Actual H2'!F265*Parameters!$C$28,IF(Control!$C$16="Medium (350 bar)",'Actual H2'!F265*Parameters!$C$27,IF(Control!$C$16="High (700 bar)",'Actual H2'!F265*Parameters!$C$26,0))))</f>
        <v>12.842264150943397</v>
      </c>
      <c r="G265" s="12">
        <f>IF(Control!$C$16="None",Parameters!$C$29,IF(Control!$C$16="Low (100 bar)",'Actual H2'!G265*Parameters!$C$28,IF(Control!$C$16="Medium (350 bar)",'Actual H2'!G265*Parameters!$C$27,IF(Control!$C$16="High (700 bar)",'Actual H2'!G265*Parameters!$C$26,0))))</f>
        <v>17.769056603773585</v>
      </c>
      <c r="H265" s="12">
        <f>IF(Control!$C$16="None",Parameters!$C$29,IF(Control!$C$16="Low (100 bar)",'Actual H2'!H265*Parameters!$C$28,IF(Control!$C$16="Medium (350 bar)",'Actual H2'!H265*Parameters!$C$27,IF(Control!$C$16="High (700 bar)",'Actual H2'!H265*Parameters!$C$26,0))))</f>
        <v>21.554716981132074</v>
      </c>
      <c r="I265" s="12">
        <f>IF(Control!$C$16="None",Parameters!$C$29,IF(Control!$C$16="Low (100 bar)",'Actual H2'!I265*Parameters!$C$28,IF(Control!$C$16="Medium (350 bar)",'Actual H2'!I265*Parameters!$C$27,IF(Control!$C$16="High (700 bar)",'Actual H2'!I265*Parameters!$C$26,0))))</f>
        <v>28.156981132075465</v>
      </c>
      <c r="J265" s="12">
        <f>IF(Control!$C$16="None",Parameters!$C$29,IF(Control!$C$16="Low (100 bar)",'Actual H2'!J265*Parameters!$C$28,IF(Control!$C$16="Medium (350 bar)",'Actual H2'!J265*Parameters!$C$27,IF(Control!$C$16="High (700 bar)",'Actual H2'!J265*Parameters!$C$26,0))))</f>
        <v>30.357735849056599</v>
      </c>
      <c r="K265" s="12">
        <f>IF(Control!$C$16="None",Parameters!$C$29,IF(Control!$C$16="Low (100 bar)",'Actual H2'!K265*Parameters!$C$28,IF(Control!$C$16="Medium (350 bar)",'Actual H2'!K265*Parameters!$C$27,IF(Control!$C$16="High (700 bar)",'Actual H2'!K265*Parameters!$C$26,0))))</f>
        <v>39.079245283018864</v>
      </c>
      <c r="L265" s="12">
        <f>IF(Control!$C$16="None",Parameters!$C$29,IF(Control!$C$16="Low (100 bar)",'Actual H2'!L265*Parameters!$C$28,IF(Control!$C$16="Medium (350 bar)",'Actual H2'!L265*Parameters!$C$27,IF(Control!$C$16="High (700 bar)",'Actual H2'!L265*Parameters!$C$26,0))))</f>
        <v>45.971320754716984</v>
      </c>
      <c r="M265" s="12">
        <f>IF(Control!$C$16="None",Parameters!$C$29,IF(Control!$C$16="Low (100 bar)",'Actual H2'!M265*Parameters!$C$28,IF(Control!$C$16="Medium (350 bar)",'Actual H2'!M265*Parameters!$C$27,IF(Control!$C$16="High (700 bar)",'Actual H2'!M265*Parameters!$C$26,0))))</f>
        <v>50.064905660377356</v>
      </c>
      <c r="N265" s="12">
        <f>IF(Control!$C$16="None",Parameters!$C$29,IF(Control!$C$16="Low (100 bar)",'Actual H2'!N265*Parameters!$C$28,IF(Control!$C$16="Medium (350 bar)",'Actual H2'!N265*Parameters!$C$27,IF(Control!$C$16="High (700 bar)",'Actual H2'!N265*Parameters!$C$26,0))))</f>
        <v>54.701886792452825</v>
      </c>
      <c r="O265" s="12">
        <f>IF(Control!$C$16="None",Parameters!$C$29,IF(Control!$C$16="Low (100 bar)",'Actual H2'!O265*Parameters!$C$28,IF(Control!$C$16="Medium (350 bar)",'Actual H2'!O265*Parameters!$C$27,IF(Control!$C$16="High (700 bar)",'Actual H2'!O265*Parameters!$C$26,0))))</f>
        <v>56.250566037735851</v>
      </c>
      <c r="P265" s="12">
        <f>IF(Control!$C$16="None",Parameters!$C$29,IF(Control!$C$16="Low (100 bar)",'Actual H2'!P265*Parameters!$C$28,IF(Control!$C$16="Medium (350 bar)",'Actual H2'!P265*Parameters!$C$27,IF(Control!$C$16="High (700 bar)",'Actual H2'!P265*Parameters!$C$26,0))))</f>
        <v>56.603773584905667</v>
      </c>
      <c r="Q265" s="12">
        <f>IF(Control!$C$16="None",Parameters!$C$29,IF(Control!$C$16="Low (100 bar)",'Actual H2'!Q265*Parameters!$C$28,IF(Control!$C$16="Medium (350 bar)",'Actual H2'!Q265*Parameters!$C$27,IF(Control!$C$16="High (700 bar)",'Actual H2'!Q265*Parameters!$C$26,0))))</f>
        <v>56.313962264150945</v>
      </c>
      <c r="R265" s="12">
        <f>IF(Control!$C$16="None",Parameters!$C$29,IF(Control!$C$16="Low (100 bar)",'Actual H2'!R265*Parameters!$C$28,IF(Control!$C$16="Medium (350 bar)",'Actual H2'!R265*Parameters!$C$27,IF(Control!$C$16="High (700 bar)",'Actual H2'!R265*Parameters!$C$26,0))))</f>
        <v>55.145660377358496</v>
      </c>
      <c r="S265" s="12">
        <f>IF(Control!$C$16="None",Parameters!$C$29,IF(Control!$C$16="Low (100 bar)",'Actual H2'!S265*Parameters!$C$28,IF(Control!$C$16="Medium (350 bar)",'Actual H2'!S265*Parameters!$C$27,IF(Control!$C$16="High (700 bar)",'Actual H2'!S265*Parameters!$C$26,0))))</f>
        <v>54.701886792452825</v>
      </c>
      <c r="T265" s="12">
        <f>IF(Control!$C$16="None",Parameters!$C$29,IF(Control!$C$16="Low (100 bar)",'Actual H2'!T265*Parameters!$C$28,IF(Control!$C$16="Medium (350 bar)",'Actual H2'!T265*Parameters!$C$27,IF(Control!$C$16="High (700 bar)",'Actual H2'!T265*Parameters!$C$26,0))))</f>
        <v>54.701886792452825</v>
      </c>
      <c r="U265" s="12">
        <f>IF(Control!$C$16="None",Parameters!$C$29,IF(Control!$C$16="Low (100 bar)",'Actual H2'!U265*Parameters!$C$28,IF(Control!$C$16="Medium (350 bar)",'Actual H2'!U265*Parameters!$C$27,IF(Control!$C$16="High (700 bar)",'Actual H2'!U265*Parameters!$C$26,0))))</f>
        <v>54.701886792452825</v>
      </c>
      <c r="V265" s="12">
        <f>IF(Control!$C$16="None",Parameters!$C$29,IF(Control!$C$16="Low (100 bar)",'Actual H2'!V265*Parameters!$C$28,IF(Control!$C$16="Medium (350 bar)",'Actual H2'!V265*Parameters!$C$27,IF(Control!$C$16="High (700 bar)",'Actual H2'!V265*Parameters!$C$26,0))))</f>
        <v>53.334339622641515</v>
      </c>
      <c r="W265" s="12">
        <f>IF(Control!$C$16="None",Parameters!$C$29,IF(Control!$C$16="Low (100 bar)",'Actual H2'!W265*Parameters!$C$28,IF(Control!$C$16="Medium (350 bar)",'Actual H2'!W265*Parameters!$C$27,IF(Control!$C$16="High (700 bar)",'Actual H2'!W265*Parameters!$C$26,0))))</f>
        <v>53.166792452830187</v>
      </c>
      <c r="X265" s="12">
        <f>IF(Control!$C$16="None",Parameters!$C$29,IF(Control!$C$16="Low (100 bar)",'Actual H2'!X265*Parameters!$C$28,IF(Control!$C$16="Medium (350 bar)",'Actual H2'!X265*Parameters!$C$27,IF(Control!$C$16="High (700 bar)",'Actual H2'!X265*Parameters!$C$26,0))))</f>
        <v>53.334339622641515</v>
      </c>
      <c r="Y265" s="12">
        <f>IF(Control!$C$16="None",Parameters!$C$29,IF(Control!$C$16="Low (100 bar)",'Actual H2'!Y265*Parameters!$C$28,IF(Control!$C$16="Medium (350 bar)",'Actual H2'!Y265*Parameters!$C$27,IF(Control!$C$16="High (700 bar)",'Actual H2'!Y265*Parameters!$C$26,0))))</f>
        <v>54.701886792452825</v>
      </c>
      <c r="Z265" s="12">
        <f>IF(Control!$C$16="None",Parameters!$C$29,IF(Control!$C$16="Low (100 bar)",'Actual H2'!Z265*Parameters!$C$28,IF(Control!$C$16="Medium (350 bar)",'Actual H2'!Z265*Parameters!$C$27,IF(Control!$C$16="High (700 bar)",'Actual H2'!Z265*Parameters!$C$26,0))))</f>
        <v>53.334339622641515</v>
      </c>
      <c r="AB265" s="7">
        <f t="shared" si="4"/>
        <v>985.16830188679251</v>
      </c>
    </row>
    <row r="266" spans="2:28" x14ac:dyDescent="0.2">
      <c r="B266" s="6">
        <v>44460</v>
      </c>
      <c r="C266" s="12">
        <f>IF(Control!$C$16="None",Parameters!$C$29,IF(Control!$C$16="Low (100 bar)",'Actual H2'!C266*Parameters!$C$28,IF(Control!$C$16="Medium (350 bar)",'Actual H2'!C266*Parameters!$C$27,IF(Control!$C$16="High (700 bar)",'Actual H2'!C266*Parameters!$C$26,0))))</f>
        <v>49.612075471698105</v>
      </c>
      <c r="D266" s="12">
        <f>IF(Control!$C$16="None",Parameters!$C$29,IF(Control!$C$16="Low (100 bar)",'Actual H2'!D266*Parameters!$C$28,IF(Control!$C$16="Medium (350 bar)",'Actual H2'!D266*Parameters!$C$27,IF(Control!$C$16="High (700 bar)",'Actual H2'!D266*Parameters!$C$26,0))))</f>
        <v>49.612075471698105</v>
      </c>
      <c r="E266" s="12">
        <f>IF(Control!$C$16="None",Parameters!$C$29,IF(Control!$C$16="Low (100 bar)",'Actual H2'!E266*Parameters!$C$28,IF(Control!$C$16="Medium (350 bar)",'Actual H2'!E266*Parameters!$C$27,IF(Control!$C$16="High (700 bar)",'Actual H2'!E266*Parameters!$C$26,0))))</f>
        <v>46.247547169811327</v>
      </c>
      <c r="F266" s="12">
        <f>IF(Control!$C$16="None",Parameters!$C$29,IF(Control!$C$16="Low (100 bar)",'Actual H2'!F266*Parameters!$C$28,IF(Control!$C$16="Medium (350 bar)",'Actual H2'!F266*Parameters!$C$27,IF(Control!$C$16="High (700 bar)",'Actual H2'!F266*Parameters!$C$26,0))))</f>
        <v>45.518490566037741</v>
      </c>
      <c r="G266" s="12">
        <f>IF(Control!$C$16="None",Parameters!$C$29,IF(Control!$C$16="Low (100 bar)",'Actual H2'!G266*Parameters!$C$28,IF(Control!$C$16="Medium (350 bar)",'Actual H2'!G266*Parameters!$C$27,IF(Control!$C$16="High (700 bar)",'Actual H2'!G266*Parameters!$C$26,0))))</f>
        <v>40.809056603773584</v>
      </c>
      <c r="H266" s="12">
        <f>IF(Control!$C$16="None",Parameters!$C$29,IF(Control!$C$16="Low (100 bar)",'Actual H2'!H266*Parameters!$C$28,IF(Control!$C$16="Medium (350 bar)",'Actual H2'!H266*Parameters!$C$27,IF(Control!$C$16="High (700 bar)",'Actual H2'!H266*Parameters!$C$26,0))))</f>
        <v>32.938867924528296</v>
      </c>
      <c r="I266" s="12">
        <f>IF(Control!$C$16="None",Parameters!$C$29,IF(Control!$C$16="Low (100 bar)",'Actual H2'!I266*Parameters!$C$28,IF(Control!$C$16="Medium (350 bar)",'Actual H2'!I266*Parameters!$C$27,IF(Control!$C$16="High (700 bar)",'Actual H2'!I266*Parameters!$C$26,0))))</f>
        <v>37.901886792452828</v>
      </c>
      <c r="J266" s="12">
        <f>IF(Control!$C$16="None",Parameters!$C$29,IF(Control!$C$16="Low (100 bar)",'Actual H2'!J266*Parameters!$C$28,IF(Control!$C$16="Medium (350 bar)",'Actual H2'!J266*Parameters!$C$27,IF(Control!$C$16="High (700 bar)",'Actual H2'!J266*Parameters!$C$26,0))))</f>
        <v>45.518490566037741</v>
      </c>
      <c r="K266" s="12">
        <f>IF(Control!$C$16="None",Parameters!$C$29,IF(Control!$C$16="Low (100 bar)",'Actual H2'!K266*Parameters!$C$28,IF(Control!$C$16="Medium (350 bar)",'Actual H2'!K266*Parameters!$C$27,IF(Control!$C$16="High (700 bar)",'Actual H2'!K266*Parameters!$C$26,0))))</f>
        <v>50.341132075471691</v>
      </c>
      <c r="L266" s="12">
        <f>IF(Control!$C$16="None",Parameters!$C$29,IF(Control!$C$16="Low (100 bar)",'Actual H2'!L266*Parameters!$C$28,IF(Control!$C$16="Medium (350 bar)",'Actual H2'!L266*Parameters!$C$27,IF(Control!$C$16="High (700 bar)",'Actual H2'!L266*Parameters!$C$26,0))))</f>
        <v>56.323018867924539</v>
      </c>
      <c r="M266" s="12">
        <f>IF(Control!$C$16="None",Parameters!$C$29,IF(Control!$C$16="Low (100 bar)",'Actual H2'!M266*Parameters!$C$28,IF(Control!$C$16="Medium (350 bar)",'Actual H2'!M266*Parameters!$C$27,IF(Control!$C$16="High (700 bar)",'Actual H2'!M266*Parameters!$C$26,0))))</f>
        <v>56.603773584905667</v>
      </c>
      <c r="N266" s="12">
        <f>IF(Control!$C$16="None",Parameters!$C$29,IF(Control!$C$16="Low (100 bar)",'Actual H2'!N266*Parameters!$C$28,IF(Control!$C$16="Medium (350 bar)",'Actual H2'!N266*Parameters!$C$27,IF(Control!$C$16="High (700 bar)",'Actual H2'!N266*Parameters!$C$26,0))))</f>
        <v>56.603773584905667</v>
      </c>
      <c r="O266" s="12">
        <f>IF(Control!$C$16="None",Parameters!$C$29,IF(Control!$C$16="Low (100 bar)",'Actual H2'!O266*Parameters!$C$28,IF(Control!$C$16="Medium (350 bar)",'Actual H2'!O266*Parameters!$C$27,IF(Control!$C$16="High (700 bar)",'Actual H2'!O266*Parameters!$C$26,0))))</f>
        <v>56.603773584905667</v>
      </c>
      <c r="P266" s="12">
        <f>IF(Control!$C$16="None",Parameters!$C$29,IF(Control!$C$16="Low (100 bar)",'Actual H2'!P266*Parameters!$C$28,IF(Control!$C$16="Medium (350 bar)",'Actual H2'!P266*Parameters!$C$27,IF(Control!$C$16="High (700 bar)",'Actual H2'!P266*Parameters!$C$26,0))))</f>
        <v>56.603773584905667</v>
      </c>
      <c r="Q266" s="12">
        <f>IF(Control!$C$16="None",Parameters!$C$29,IF(Control!$C$16="Low (100 bar)",'Actual H2'!Q266*Parameters!$C$28,IF(Control!$C$16="Medium (350 bar)",'Actual H2'!Q266*Parameters!$C$27,IF(Control!$C$16="High (700 bar)",'Actual H2'!Q266*Parameters!$C$26,0))))</f>
        <v>56.603773584905667</v>
      </c>
      <c r="R266" s="12">
        <f>IF(Control!$C$16="None",Parameters!$C$29,IF(Control!$C$16="Low (100 bar)",'Actual H2'!R266*Parameters!$C$28,IF(Control!$C$16="Medium (350 bar)",'Actual H2'!R266*Parameters!$C$27,IF(Control!$C$16="High (700 bar)",'Actual H2'!R266*Parameters!$C$26,0))))</f>
        <v>56.603773584905667</v>
      </c>
      <c r="S266" s="12">
        <f>IF(Control!$C$16="None",Parameters!$C$29,IF(Control!$C$16="Low (100 bar)",'Actual H2'!S266*Parameters!$C$28,IF(Control!$C$16="Medium (350 bar)",'Actual H2'!S266*Parameters!$C$27,IF(Control!$C$16="High (700 bar)",'Actual H2'!S266*Parameters!$C$26,0))))</f>
        <v>56.603773584905667</v>
      </c>
      <c r="T266" s="12">
        <f>IF(Control!$C$16="None",Parameters!$C$29,IF(Control!$C$16="Low (100 bar)",'Actual H2'!T266*Parameters!$C$28,IF(Control!$C$16="Medium (350 bar)",'Actual H2'!T266*Parameters!$C$27,IF(Control!$C$16="High (700 bar)",'Actual H2'!T266*Parameters!$C$26,0))))</f>
        <v>56.603773584905667</v>
      </c>
      <c r="U266" s="12">
        <f>IF(Control!$C$16="None",Parameters!$C$29,IF(Control!$C$16="Low (100 bar)",'Actual H2'!U266*Parameters!$C$28,IF(Control!$C$16="Medium (350 bar)",'Actual H2'!U266*Parameters!$C$27,IF(Control!$C$16="High (700 bar)",'Actual H2'!U266*Parameters!$C$26,0))))</f>
        <v>56.603773584905667</v>
      </c>
      <c r="V266" s="12">
        <f>IF(Control!$C$16="None",Parameters!$C$29,IF(Control!$C$16="Low (100 bar)",'Actual H2'!V266*Parameters!$C$28,IF(Control!$C$16="Medium (350 bar)",'Actual H2'!V266*Parameters!$C$27,IF(Control!$C$16="High (700 bar)",'Actual H2'!V266*Parameters!$C$26,0))))</f>
        <v>56.603773584905667</v>
      </c>
      <c r="W266" s="12">
        <f>IF(Control!$C$16="None",Parameters!$C$29,IF(Control!$C$16="Low (100 bar)",'Actual H2'!W266*Parameters!$C$28,IF(Control!$C$16="Medium (350 bar)",'Actual H2'!W266*Parameters!$C$27,IF(Control!$C$16="High (700 bar)",'Actual H2'!W266*Parameters!$C$26,0))))</f>
        <v>56.603773584905667</v>
      </c>
      <c r="X266" s="12">
        <f>IF(Control!$C$16="None",Parameters!$C$29,IF(Control!$C$16="Low (100 bar)",'Actual H2'!X266*Parameters!$C$28,IF(Control!$C$16="Medium (350 bar)",'Actual H2'!X266*Parameters!$C$27,IF(Control!$C$16="High (700 bar)",'Actual H2'!X266*Parameters!$C$26,0))))</f>
        <v>56.603773584905667</v>
      </c>
      <c r="Y266" s="12">
        <f>IF(Control!$C$16="None",Parameters!$C$29,IF(Control!$C$16="Low (100 bar)",'Actual H2'!Y266*Parameters!$C$28,IF(Control!$C$16="Medium (350 bar)",'Actual H2'!Y266*Parameters!$C$27,IF(Control!$C$16="High (700 bar)",'Actual H2'!Y266*Parameters!$C$26,0))))</f>
        <v>56.603773584905667</v>
      </c>
      <c r="Z266" s="12">
        <f>IF(Control!$C$16="None",Parameters!$C$29,IF(Control!$C$16="Low (100 bar)",'Actual H2'!Z266*Parameters!$C$28,IF(Control!$C$16="Medium (350 bar)",'Actual H2'!Z266*Parameters!$C$27,IF(Control!$C$16="High (700 bar)",'Actual H2'!Z266*Parameters!$C$26,0))))</f>
        <v>56.603773584905667</v>
      </c>
      <c r="AB266" s="7">
        <f t="shared" si="4"/>
        <v>1247.2754716981131</v>
      </c>
    </row>
    <row r="267" spans="2:28" x14ac:dyDescent="0.2">
      <c r="B267" s="6">
        <v>44461</v>
      </c>
      <c r="C267" s="12">
        <f>IF(Control!$C$16="None",Parameters!$C$29,IF(Control!$C$16="Low (100 bar)",'Actual H2'!C267*Parameters!$C$28,IF(Control!$C$16="Medium (350 bar)",'Actual H2'!C267*Parameters!$C$27,IF(Control!$C$16="High (700 bar)",'Actual H2'!C267*Parameters!$C$26,0))))</f>
        <v>56.603773584905667</v>
      </c>
      <c r="D267" s="12">
        <f>IF(Control!$C$16="None",Parameters!$C$29,IF(Control!$C$16="Low (100 bar)",'Actual H2'!D267*Parameters!$C$28,IF(Control!$C$16="Medium (350 bar)",'Actual H2'!D267*Parameters!$C$27,IF(Control!$C$16="High (700 bar)",'Actual H2'!D267*Parameters!$C$26,0))))</f>
        <v>56.603773584905667</v>
      </c>
      <c r="E267" s="12">
        <f>IF(Control!$C$16="None",Parameters!$C$29,IF(Control!$C$16="Low (100 bar)",'Actual H2'!E267*Parameters!$C$28,IF(Control!$C$16="Medium (350 bar)",'Actual H2'!E267*Parameters!$C$27,IF(Control!$C$16="High (700 bar)",'Actual H2'!E267*Parameters!$C$26,0))))</f>
        <v>56.603773584905667</v>
      </c>
      <c r="F267" s="12">
        <f>IF(Control!$C$16="None",Parameters!$C$29,IF(Control!$C$16="Low (100 bar)",'Actual H2'!F267*Parameters!$C$28,IF(Control!$C$16="Medium (350 bar)",'Actual H2'!F267*Parameters!$C$27,IF(Control!$C$16="High (700 bar)",'Actual H2'!F267*Parameters!$C$26,0))))</f>
        <v>56.603773584905667</v>
      </c>
      <c r="G267" s="12">
        <f>IF(Control!$C$16="None",Parameters!$C$29,IF(Control!$C$16="Low (100 bar)",'Actual H2'!G267*Parameters!$C$28,IF(Control!$C$16="Medium (350 bar)",'Actual H2'!G267*Parameters!$C$27,IF(Control!$C$16="High (700 bar)",'Actual H2'!G267*Parameters!$C$26,0))))</f>
        <v>56.603773584905667</v>
      </c>
      <c r="H267" s="12">
        <f>IF(Control!$C$16="None",Parameters!$C$29,IF(Control!$C$16="Low (100 bar)",'Actual H2'!H267*Parameters!$C$28,IF(Control!$C$16="Medium (350 bar)",'Actual H2'!H267*Parameters!$C$27,IF(Control!$C$16="High (700 bar)",'Actual H2'!H267*Parameters!$C$26,0))))</f>
        <v>56.603773584905667</v>
      </c>
      <c r="I267" s="12">
        <f>IF(Control!$C$16="None",Parameters!$C$29,IF(Control!$C$16="Low (100 bar)",'Actual H2'!I267*Parameters!$C$28,IF(Control!$C$16="Medium (350 bar)",'Actual H2'!I267*Parameters!$C$27,IF(Control!$C$16="High (700 bar)",'Actual H2'!I267*Parameters!$C$26,0))))</f>
        <v>56.603773584905667</v>
      </c>
      <c r="J267" s="12">
        <f>IF(Control!$C$16="None",Parameters!$C$29,IF(Control!$C$16="Low (100 bar)",'Actual H2'!J267*Parameters!$C$28,IF(Control!$C$16="Medium (350 bar)",'Actual H2'!J267*Parameters!$C$27,IF(Control!$C$16="High (700 bar)",'Actual H2'!J267*Parameters!$C$26,0))))</f>
        <v>56.603773584905667</v>
      </c>
      <c r="K267" s="12">
        <f>IF(Control!$C$16="None",Parameters!$C$29,IF(Control!$C$16="Low (100 bar)",'Actual H2'!K267*Parameters!$C$28,IF(Control!$C$16="Medium (350 bar)",'Actual H2'!K267*Parameters!$C$27,IF(Control!$C$16="High (700 bar)",'Actual H2'!K267*Parameters!$C$26,0))))</f>
        <v>54.978113207547167</v>
      </c>
      <c r="L267" s="12">
        <f>IF(Control!$C$16="None",Parameters!$C$29,IF(Control!$C$16="Low (100 bar)",'Actual H2'!L267*Parameters!$C$28,IF(Control!$C$16="Medium (350 bar)",'Actual H2'!L267*Parameters!$C$27,IF(Control!$C$16="High (700 bar)",'Actual H2'!L267*Parameters!$C$26,0))))</f>
        <v>55.218113207547177</v>
      </c>
      <c r="M267" s="12">
        <f>IF(Control!$C$16="None",Parameters!$C$29,IF(Control!$C$16="Low (100 bar)",'Actual H2'!M267*Parameters!$C$28,IF(Control!$C$16="Medium (350 bar)",'Actual H2'!M267*Parameters!$C$27,IF(Control!$C$16="High (700 bar)",'Actual H2'!M267*Parameters!$C$26,0))))</f>
        <v>55.145660377358496</v>
      </c>
      <c r="N267" s="12">
        <f>IF(Control!$C$16="None",Parameters!$C$29,IF(Control!$C$16="Low (100 bar)",'Actual H2'!N267*Parameters!$C$28,IF(Control!$C$16="Medium (350 bar)",'Actual H2'!N267*Parameters!$C$27,IF(Control!$C$16="High (700 bar)",'Actual H2'!N267*Parameters!$C$26,0))))</f>
        <v>50.508679245283012</v>
      </c>
      <c r="O267" s="12">
        <f>IF(Control!$C$16="None",Parameters!$C$29,IF(Control!$C$16="Low (100 bar)",'Actual H2'!O267*Parameters!$C$28,IF(Control!$C$16="Medium (350 bar)",'Actual H2'!O267*Parameters!$C$27,IF(Control!$C$16="High (700 bar)",'Actual H2'!O267*Parameters!$C$26,0))))</f>
        <v>50.341132075471691</v>
      </c>
      <c r="P267" s="12">
        <f>IF(Control!$C$16="None",Parameters!$C$29,IF(Control!$C$16="Low (100 bar)",'Actual H2'!P267*Parameters!$C$28,IF(Control!$C$16="Medium (350 bar)",'Actual H2'!P267*Parameters!$C$27,IF(Control!$C$16="High (700 bar)",'Actual H2'!P267*Parameters!$C$26,0))))</f>
        <v>46.247547169811327</v>
      </c>
      <c r="Q267" s="12">
        <f>IF(Control!$C$16="None",Parameters!$C$29,IF(Control!$C$16="Low (100 bar)",'Actual H2'!Q267*Parameters!$C$28,IF(Control!$C$16="Medium (350 bar)",'Actual H2'!Q267*Parameters!$C$27,IF(Control!$C$16="High (700 bar)",'Actual H2'!Q267*Parameters!$C$26,0))))</f>
        <v>49.612075471698105</v>
      </c>
      <c r="R267" s="12">
        <f>IF(Control!$C$16="None",Parameters!$C$29,IF(Control!$C$16="Low (100 bar)",'Actual H2'!R267*Parameters!$C$28,IF(Control!$C$16="Medium (350 bar)",'Actual H2'!R267*Parameters!$C$27,IF(Control!$C$16="High (700 bar)",'Actual H2'!R267*Parameters!$C$26,0))))</f>
        <v>49.612075471698105</v>
      </c>
      <c r="S267" s="12">
        <f>IF(Control!$C$16="None",Parameters!$C$29,IF(Control!$C$16="Low (100 bar)",'Actual H2'!S267*Parameters!$C$28,IF(Control!$C$16="Medium (350 bar)",'Actual H2'!S267*Parameters!$C$27,IF(Control!$C$16="High (700 bar)",'Actual H2'!S267*Parameters!$C$26,0))))</f>
        <v>45.518490566037741</v>
      </c>
      <c r="T267" s="12">
        <f>IF(Control!$C$16="None",Parameters!$C$29,IF(Control!$C$16="Low (100 bar)",'Actual H2'!T267*Parameters!$C$28,IF(Control!$C$16="Medium (350 bar)",'Actual H2'!T267*Parameters!$C$27,IF(Control!$C$16="High (700 bar)",'Actual H2'!T267*Parameters!$C$26,0))))</f>
        <v>45.971320754716984</v>
      </c>
      <c r="U267" s="12">
        <f>IF(Control!$C$16="None",Parameters!$C$29,IF(Control!$C$16="Low (100 bar)",'Actual H2'!U267*Parameters!$C$28,IF(Control!$C$16="Medium (350 bar)",'Actual H2'!U267*Parameters!$C$27,IF(Control!$C$16="High (700 bar)",'Actual H2'!U267*Parameters!$C$26,0))))</f>
        <v>50.064905660377356</v>
      </c>
      <c r="V267" s="12">
        <f>IF(Control!$C$16="None",Parameters!$C$29,IF(Control!$C$16="Low (100 bar)",'Actual H2'!V267*Parameters!$C$28,IF(Control!$C$16="Medium (350 bar)",'Actual H2'!V267*Parameters!$C$27,IF(Control!$C$16="High (700 bar)",'Actual H2'!V267*Parameters!$C$26,0))))</f>
        <v>52.890566037735852</v>
      </c>
      <c r="W267" s="12">
        <f>IF(Control!$C$16="None",Parameters!$C$29,IF(Control!$C$16="Low (100 bar)",'Actual H2'!W267*Parameters!$C$28,IF(Control!$C$16="Medium (350 bar)",'Actual H2'!W267*Parameters!$C$27,IF(Control!$C$16="High (700 bar)",'Actual H2'!W267*Parameters!$C$26,0))))</f>
        <v>55.218113207547177</v>
      </c>
      <c r="X267" s="12">
        <f>IF(Control!$C$16="None",Parameters!$C$29,IF(Control!$C$16="Low (100 bar)",'Actual H2'!X267*Parameters!$C$28,IF(Control!$C$16="Medium (350 bar)",'Actual H2'!X267*Parameters!$C$27,IF(Control!$C$16="High (700 bar)",'Actual H2'!X267*Parameters!$C$26,0))))</f>
        <v>56.603773584905667</v>
      </c>
      <c r="Y267" s="12">
        <f>IF(Control!$C$16="None",Parameters!$C$29,IF(Control!$C$16="Low (100 bar)",'Actual H2'!Y267*Parameters!$C$28,IF(Control!$C$16="Medium (350 bar)",'Actual H2'!Y267*Parameters!$C$27,IF(Control!$C$16="High (700 bar)",'Actual H2'!Y267*Parameters!$C$26,0))))</f>
        <v>56.603773584905667</v>
      </c>
      <c r="Z267" s="12">
        <f>IF(Control!$C$16="None",Parameters!$C$29,IF(Control!$C$16="Low (100 bar)",'Actual H2'!Z267*Parameters!$C$28,IF(Control!$C$16="Medium (350 bar)",'Actual H2'!Z267*Parameters!$C$27,IF(Control!$C$16="High (700 bar)",'Actual H2'!Z267*Parameters!$C$26,0))))</f>
        <v>56.603773584905667</v>
      </c>
      <c r="AB267" s="7">
        <f t="shared" si="4"/>
        <v>1283.9683018867922</v>
      </c>
    </row>
    <row r="268" spans="2:28" x14ac:dyDescent="0.2">
      <c r="B268" s="6">
        <v>44462</v>
      </c>
      <c r="C268" s="12">
        <f>IF(Control!$C$16="None",Parameters!$C$29,IF(Control!$C$16="Low (100 bar)",'Actual H2'!C268*Parameters!$C$28,IF(Control!$C$16="Medium (350 bar)",'Actual H2'!C268*Parameters!$C$27,IF(Control!$C$16="High (700 bar)",'Actual H2'!C268*Parameters!$C$26,0))))</f>
        <v>56.603773584905667</v>
      </c>
      <c r="D268" s="12">
        <f>IF(Control!$C$16="None",Parameters!$C$29,IF(Control!$C$16="Low (100 bar)",'Actual H2'!D268*Parameters!$C$28,IF(Control!$C$16="Medium (350 bar)",'Actual H2'!D268*Parameters!$C$27,IF(Control!$C$16="High (700 bar)",'Actual H2'!D268*Parameters!$C$26,0))))</f>
        <v>56.603773584905667</v>
      </c>
      <c r="E268" s="12">
        <f>IF(Control!$C$16="None",Parameters!$C$29,IF(Control!$C$16="Low (100 bar)",'Actual H2'!E268*Parameters!$C$28,IF(Control!$C$16="Medium (350 bar)",'Actual H2'!E268*Parameters!$C$27,IF(Control!$C$16="High (700 bar)",'Actual H2'!E268*Parameters!$C$26,0))))</f>
        <v>56.603773584905667</v>
      </c>
      <c r="F268" s="12">
        <f>IF(Control!$C$16="None",Parameters!$C$29,IF(Control!$C$16="Low (100 bar)",'Actual H2'!F268*Parameters!$C$28,IF(Control!$C$16="Medium (350 bar)",'Actual H2'!F268*Parameters!$C$27,IF(Control!$C$16="High (700 bar)",'Actual H2'!F268*Parameters!$C$26,0))))</f>
        <v>56.603773584905667</v>
      </c>
      <c r="G268" s="12">
        <f>IF(Control!$C$16="None",Parameters!$C$29,IF(Control!$C$16="Low (100 bar)",'Actual H2'!G268*Parameters!$C$28,IF(Control!$C$16="Medium (350 bar)",'Actual H2'!G268*Parameters!$C$27,IF(Control!$C$16="High (700 bar)",'Actual H2'!G268*Parameters!$C$26,0))))</f>
        <v>56.603773584905667</v>
      </c>
      <c r="H268" s="12">
        <f>IF(Control!$C$16="None",Parameters!$C$29,IF(Control!$C$16="Low (100 bar)",'Actual H2'!H268*Parameters!$C$28,IF(Control!$C$16="Medium (350 bar)",'Actual H2'!H268*Parameters!$C$27,IF(Control!$C$16="High (700 bar)",'Actual H2'!H268*Parameters!$C$26,0))))</f>
        <v>56.603773584905667</v>
      </c>
      <c r="I268" s="12">
        <f>IF(Control!$C$16="None",Parameters!$C$29,IF(Control!$C$16="Low (100 bar)",'Actual H2'!I268*Parameters!$C$28,IF(Control!$C$16="Medium (350 bar)",'Actual H2'!I268*Parameters!$C$27,IF(Control!$C$16="High (700 bar)",'Actual H2'!I268*Parameters!$C$26,0))))</f>
        <v>56.603773584905667</v>
      </c>
      <c r="J268" s="12">
        <f>IF(Control!$C$16="None",Parameters!$C$29,IF(Control!$C$16="Low (100 bar)",'Actual H2'!J268*Parameters!$C$28,IF(Control!$C$16="Medium (350 bar)",'Actual H2'!J268*Parameters!$C$27,IF(Control!$C$16="High (700 bar)",'Actual H2'!J268*Parameters!$C$26,0))))</f>
        <v>56.603773584905667</v>
      </c>
      <c r="K268" s="12">
        <f>IF(Control!$C$16="None",Parameters!$C$29,IF(Control!$C$16="Low (100 bar)",'Actual H2'!K268*Parameters!$C$28,IF(Control!$C$16="Medium (350 bar)",'Actual H2'!K268*Parameters!$C$27,IF(Control!$C$16="High (700 bar)",'Actual H2'!K268*Parameters!$C$26,0))))</f>
        <v>56.603773584905667</v>
      </c>
      <c r="L268" s="12">
        <f>IF(Control!$C$16="None",Parameters!$C$29,IF(Control!$C$16="Low (100 bar)",'Actual H2'!L268*Parameters!$C$28,IF(Control!$C$16="Medium (350 bar)",'Actual H2'!L268*Parameters!$C$27,IF(Control!$C$16="High (700 bar)",'Actual H2'!L268*Parameters!$C$26,0))))</f>
        <v>56.603773584905667</v>
      </c>
      <c r="M268" s="12">
        <f>IF(Control!$C$16="None",Parameters!$C$29,IF(Control!$C$16="Low (100 bar)",'Actual H2'!M268*Parameters!$C$28,IF(Control!$C$16="Medium (350 bar)",'Actual H2'!M268*Parameters!$C$27,IF(Control!$C$16="High (700 bar)",'Actual H2'!M268*Parameters!$C$26,0))))</f>
        <v>53.334339622641515</v>
      </c>
      <c r="N268" s="12">
        <f>IF(Control!$C$16="None",Parameters!$C$29,IF(Control!$C$16="Low (100 bar)",'Actual H2'!N268*Parameters!$C$28,IF(Control!$C$16="Medium (350 bar)",'Actual H2'!N268*Parameters!$C$27,IF(Control!$C$16="High (700 bar)",'Actual H2'!N268*Parameters!$C$26,0))))</f>
        <v>40.809056603773584</v>
      </c>
      <c r="O268" s="12">
        <f>IF(Control!$C$16="None",Parameters!$C$29,IF(Control!$C$16="Low (100 bar)",'Actual H2'!O268*Parameters!$C$28,IF(Control!$C$16="Medium (350 bar)",'Actual H2'!O268*Parameters!$C$27,IF(Control!$C$16="High (700 bar)",'Actual H2'!O268*Parameters!$C$26,0))))</f>
        <v>30.357735849056599</v>
      </c>
      <c r="P268" s="12">
        <f>IF(Control!$C$16="None",Parameters!$C$29,IF(Control!$C$16="Low (100 bar)",'Actual H2'!P268*Parameters!$C$28,IF(Control!$C$16="Medium (350 bar)",'Actual H2'!P268*Parameters!$C$27,IF(Control!$C$16="High (700 bar)",'Actual H2'!P268*Parameters!$C$26,0))))</f>
        <v>25.168301886792456</v>
      </c>
      <c r="Q268" s="12">
        <f>IF(Control!$C$16="None",Parameters!$C$29,IF(Control!$C$16="Low (100 bar)",'Actual H2'!Q268*Parameters!$C$28,IF(Control!$C$16="Medium (350 bar)",'Actual H2'!Q268*Parameters!$C$27,IF(Control!$C$16="High (700 bar)",'Actual H2'!Q268*Parameters!$C$26,0))))</f>
        <v>22.75018867924528</v>
      </c>
      <c r="R268" s="12">
        <f>IF(Control!$C$16="None",Parameters!$C$29,IF(Control!$C$16="Low (100 bar)",'Actual H2'!R268*Parameters!$C$28,IF(Control!$C$16="Medium (350 bar)",'Actual H2'!R268*Parameters!$C$27,IF(Control!$C$16="High (700 bar)",'Actual H2'!R268*Parameters!$C$26,0))))</f>
        <v>18.683773584905659</v>
      </c>
      <c r="S268" s="12">
        <f>IF(Control!$C$16="None",Parameters!$C$29,IF(Control!$C$16="Low (100 bar)",'Actual H2'!S268*Parameters!$C$28,IF(Control!$C$16="Medium (350 bar)",'Actual H2'!S268*Parameters!$C$27,IF(Control!$C$16="High (700 bar)",'Actual H2'!S268*Parameters!$C$26,0))))</f>
        <v>10.111698113207549</v>
      </c>
      <c r="T268" s="12">
        <f>IF(Control!$C$16="None",Parameters!$C$29,IF(Control!$C$16="Low (100 bar)",'Actual H2'!T268*Parameters!$C$28,IF(Control!$C$16="Medium (350 bar)",'Actual H2'!T268*Parameters!$C$27,IF(Control!$C$16="High (700 bar)",'Actual H2'!T268*Parameters!$C$26,0))))</f>
        <v>5.2030188679245271</v>
      </c>
      <c r="U268" s="12">
        <f>IF(Control!$C$16="None",Parameters!$C$29,IF(Control!$C$16="Low (100 bar)",'Actual H2'!U268*Parameters!$C$28,IF(Control!$C$16="Medium (350 bar)",'Actual H2'!U268*Parameters!$C$27,IF(Control!$C$16="High (700 bar)",'Actual H2'!U268*Parameters!$C$26,0))))</f>
        <v>10.763773584905662</v>
      </c>
      <c r="V268" s="12">
        <f>IF(Control!$C$16="None",Parameters!$C$29,IF(Control!$C$16="Low (100 bar)",'Actual H2'!V268*Parameters!$C$28,IF(Control!$C$16="Medium (350 bar)",'Actual H2'!V268*Parameters!$C$27,IF(Control!$C$16="High (700 bar)",'Actual H2'!V268*Parameters!$C$26,0))))</f>
        <v>29.334339622641508</v>
      </c>
      <c r="W268" s="12">
        <f>IF(Control!$C$16="None",Parameters!$C$29,IF(Control!$C$16="Low (100 bar)",'Actual H2'!W268*Parameters!$C$28,IF(Control!$C$16="Medium (350 bar)",'Actual H2'!W268*Parameters!$C$27,IF(Control!$C$16="High (700 bar)",'Actual H2'!W268*Parameters!$C$26,0))))</f>
        <v>45.518490566037741</v>
      </c>
      <c r="X268" s="12">
        <f>IF(Control!$C$16="None",Parameters!$C$29,IF(Control!$C$16="Low (100 bar)",'Actual H2'!X268*Parameters!$C$28,IF(Control!$C$16="Medium (350 bar)",'Actual H2'!X268*Parameters!$C$27,IF(Control!$C$16="High (700 bar)",'Actual H2'!X268*Parameters!$C$26,0))))</f>
        <v>55.218113207547177</v>
      </c>
      <c r="Y268" s="12">
        <f>IF(Control!$C$16="None",Parameters!$C$29,IF(Control!$C$16="Low (100 bar)",'Actual H2'!Y268*Parameters!$C$28,IF(Control!$C$16="Medium (350 bar)",'Actual H2'!Y268*Parameters!$C$27,IF(Control!$C$16="High (700 bar)",'Actual H2'!Y268*Parameters!$C$26,0))))</f>
        <v>56.603773584905667</v>
      </c>
      <c r="Z268" s="12">
        <f>IF(Control!$C$16="None",Parameters!$C$29,IF(Control!$C$16="Low (100 bar)",'Actual H2'!Z268*Parameters!$C$28,IF(Control!$C$16="Medium (350 bar)",'Actual H2'!Z268*Parameters!$C$27,IF(Control!$C$16="High (700 bar)",'Actual H2'!Z268*Parameters!$C$26,0))))</f>
        <v>56.603773584905667</v>
      </c>
      <c r="AB268" s="7">
        <f t="shared" si="4"/>
        <v>1026.498113207547</v>
      </c>
    </row>
    <row r="269" spans="2:28" x14ac:dyDescent="0.2">
      <c r="B269" s="6">
        <v>44463</v>
      </c>
      <c r="C269" s="12">
        <f>IF(Control!$C$16="None",Parameters!$C$29,IF(Control!$C$16="Low (100 bar)",'Actual H2'!C269*Parameters!$C$28,IF(Control!$C$16="Medium (350 bar)",'Actual H2'!C269*Parameters!$C$27,IF(Control!$C$16="High (700 bar)",'Actual H2'!C269*Parameters!$C$26,0))))</f>
        <v>56.603773584905667</v>
      </c>
      <c r="D269" s="12">
        <f>IF(Control!$C$16="None",Parameters!$C$29,IF(Control!$C$16="Low (100 bar)",'Actual H2'!D269*Parameters!$C$28,IF(Control!$C$16="Medium (350 bar)",'Actual H2'!D269*Parameters!$C$27,IF(Control!$C$16="High (700 bar)",'Actual H2'!D269*Parameters!$C$26,0))))</f>
        <v>56.603773584905667</v>
      </c>
      <c r="E269" s="12">
        <f>IF(Control!$C$16="None",Parameters!$C$29,IF(Control!$C$16="Low (100 bar)",'Actual H2'!E269*Parameters!$C$28,IF(Control!$C$16="Medium (350 bar)",'Actual H2'!E269*Parameters!$C$27,IF(Control!$C$16="High (700 bar)",'Actual H2'!E269*Parameters!$C$26,0))))</f>
        <v>56.603773584905667</v>
      </c>
      <c r="F269" s="12">
        <f>IF(Control!$C$16="None",Parameters!$C$29,IF(Control!$C$16="Low (100 bar)",'Actual H2'!F269*Parameters!$C$28,IF(Control!$C$16="Medium (350 bar)",'Actual H2'!F269*Parameters!$C$27,IF(Control!$C$16="High (700 bar)",'Actual H2'!F269*Parameters!$C$26,0))))</f>
        <v>56.603773584905667</v>
      </c>
      <c r="G269" s="12">
        <f>IF(Control!$C$16="None",Parameters!$C$29,IF(Control!$C$16="Low (100 bar)",'Actual H2'!G269*Parameters!$C$28,IF(Control!$C$16="Medium (350 bar)",'Actual H2'!G269*Parameters!$C$27,IF(Control!$C$16="High (700 bar)",'Actual H2'!G269*Parameters!$C$26,0))))</f>
        <v>56.603773584905667</v>
      </c>
      <c r="H269" s="12">
        <f>IF(Control!$C$16="None",Parameters!$C$29,IF(Control!$C$16="Low (100 bar)",'Actual H2'!H269*Parameters!$C$28,IF(Control!$C$16="Medium (350 bar)",'Actual H2'!H269*Parameters!$C$27,IF(Control!$C$16="High (700 bar)",'Actual H2'!H269*Parameters!$C$26,0))))</f>
        <v>56.603773584905667</v>
      </c>
      <c r="I269" s="12">
        <f>IF(Control!$C$16="None",Parameters!$C$29,IF(Control!$C$16="Low (100 bar)",'Actual H2'!I269*Parameters!$C$28,IF(Control!$C$16="Medium (350 bar)",'Actual H2'!I269*Parameters!$C$27,IF(Control!$C$16="High (700 bar)",'Actual H2'!I269*Parameters!$C$26,0))))</f>
        <v>56.603773584905667</v>
      </c>
      <c r="J269" s="12">
        <f>IF(Control!$C$16="None",Parameters!$C$29,IF(Control!$C$16="Low (100 bar)",'Actual H2'!J269*Parameters!$C$28,IF(Control!$C$16="Medium (350 bar)",'Actual H2'!J269*Parameters!$C$27,IF(Control!$C$16="High (700 bar)",'Actual H2'!J269*Parameters!$C$26,0))))</f>
        <v>56.603773584905667</v>
      </c>
      <c r="K269" s="12">
        <f>IF(Control!$C$16="None",Parameters!$C$29,IF(Control!$C$16="Low (100 bar)",'Actual H2'!K269*Parameters!$C$28,IF(Control!$C$16="Medium (350 bar)",'Actual H2'!K269*Parameters!$C$27,IF(Control!$C$16="High (700 bar)",'Actual H2'!K269*Parameters!$C$26,0))))</f>
        <v>56.603773584905667</v>
      </c>
      <c r="L269" s="12">
        <f>IF(Control!$C$16="None",Parameters!$C$29,IF(Control!$C$16="Low (100 bar)",'Actual H2'!L269*Parameters!$C$28,IF(Control!$C$16="Medium (350 bar)",'Actual H2'!L269*Parameters!$C$27,IF(Control!$C$16="High (700 bar)",'Actual H2'!L269*Parameters!$C$26,0))))</f>
        <v>56.603773584905667</v>
      </c>
      <c r="M269" s="12">
        <f>IF(Control!$C$16="None",Parameters!$C$29,IF(Control!$C$16="Low (100 bar)",'Actual H2'!M269*Parameters!$C$28,IF(Control!$C$16="Medium (350 bar)",'Actual H2'!M269*Parameters!$C$27,IF(Control!$C$16="High (700 bar)",'Actual H2'!M269*Parameters!$C$26,0))))</f>
        <v>56.603773584905667</v>
      </c>
      <c r="N269" s="12">
        <f>IF(Control!$C$16="None",Parameters!$C$29,IF(Control!$C$16="Low (100 bar)",'Actual H2'!N269*Parameters!$C$28,IF(Control!$C$16="Medium (350 bar)",'Actual H2'!N269*Parameters!$C$27,IF(Control!$C$16="High (700 bar)",'Actual H2'!N269*Parameters!$C$26,0))))</f>
        <v>56.603773584905667</v>
      </c>
      <c r="O269" s="12">
        <f>IF(Control!$C$16="None",Parameters!$C$29,IF(Control!$C$16="Low (100 bar)",'Actual H2'!O269*Parameters!$C$28,IF(Control!$C$16="Medium (350 bar)",'Actual H2'!O269*Parameters!$C$27,IF(Control!$C$16="High (700 bar)",'Actual H2'!O269*Parameters!$C$26,0))))</f>
        <v>56.603773584905667</v>
      </c>
      <c r="P269" s="12">
        <f>IF(Control!$C$16="None",Parameters!$C$29,IF(Control!$C$16="Low (100 bar)",'Actual H2'!P269*Parameters!$C$28,IF(Control!$C$16="Medium (350 bar)",'Actual H2'!P269*Parameters!$C$27,IF(Control!$C$16="High (700 bar)",'Actual H2'!P269*Parameters!$C$26,0))))</f>
        <v>56.603773584905667</v>
      </c>
      <c r="Q269" s="12">
        <f>IF(Control!$C$16="None",Parameters!$C$29,IF(Control!$C$16="Low (100 bar)",'Actual H2'!Q269*Parameters!$C$28,IF(Control!$C$16="Medium (350 bar)",'Actual H2'!Q269*Parameters!$C$27,IF(Control!$C$16="High (700 bar)",'Actual H2'!Q269*Parameters!$C$26,0))))</f>
        <v>56.603773584905667</v>
      </c>
      <c r="R269" s="12">
        <f>IF(Control!$C$16="None",Parameters!$C$29,IF(Control!$C$16="Low (100 bar)",'Actual H2'!R269*Parameters!$C$28,IF(Control!$C$16="Medium (350 bar)",'Actual H2'!R269*Parameters!$C$27,IF(Control!$C$16="High (700 bar)",'Actual H2'!R269*Parameters!$C$26,0))))</f>
        <v>56.603773584905667</v>
      </c>
      <c r="S269" s="12">
        <f>IF(Control!$C$16="None",Parameters!$C$29,IF(Control!$C$16="Low (100 bar)",'Actual H2'!S269*Parameters!$C$28,IF(Control!$C$16="Medium (350 bar)",'Actual H2'!S269*Parameters!$C$27,IF(Control!$C$16="High (700 bar)",'Actual H2'!S269*Parameters!$C$26,0))))</f>
        <v>56.603773584905667</v>
      </c>
      <c r="T269" s="12">
        <f>IF(Control!$C$16="None",Parameters!$C$29,IF(Control!$C$16="Low (100 bar)",'Actual H2'!T269*Parameters!$C$28,IF(Control!$C$16="Medium (350 bar)",'Actual H2'!T269*Parameters!$C$27,IF(Control!$C$16="High (700 bar)",'Actual H2'!T269*Parameters!$C$26,0))))</f>
        <v>55.145660377358496</v>
      </c>
      <c r="U269" s="12">
        <f>IF(Control!$C$16="None",Parameters!$C$29,IF(Control!$C$16="Low (100 bar)",'Actual H2'!U269*Parameters!$C$28,IF(Control!$C$16="Medium (350 bar)",'Actual H2'!U269*Parameters!$C$27,IF(Control!$C$16="High (700 bar)",'Actual H2'!U269*Parameters!$C$26,0))))</f>
        <v>50.064905660377356</v>
      </c>
      <c r="V269" s="12">
        <f>IF(Control!$C$16="None",Parameters!$C$29,IF(Control!$C$16="Low (100 bar)",'Actual H2'!V269*Parameters!$C$28,IF(Control!$C$16="Medium (350 bar)",'Actual H2'!V269*Parameters!$C$27,IF(Control!$C$16="High (700 bar)",'Actual H2'!V269*Parameters!$C$26,0))))</f>
        <v>45.518490566037741</v>
      </c>
      <c r="W269" s="12">
        <f>IF(Control!$C$16="None",Parameters!$C$29,IF(Control!$C$16="Low (100 bar)",'Actual H2'!W269*Parameters!$C$28,IF(Control!$C$16="Medium (350 bar)",'Actual H2'!W269*Parameters!$C$27,IF(Control!$C$16="High (700 bar)",'Actual H2'!W269*Parameters!$C$26,0))))</f>
        <v>39.079245283018864</v>
      </c>
      <c r="X269" s="12">
        <f>IF(Control!$C$16="None",Parameters!$C$29,IF(Control!$C$16="Low (100 bar)",'Actual H2'!X269*Parameters!$C$28,IF(Control!$C$16="Medium (350 bar)",'Actual H2'!X269*Parameters!$C$27,IF(Control!$C$16="High (700 bar)",'Actual H2'!X269*Parameters!$C$26,0))))</f>
        <v>37.901886792452828</v>
      </c>
      <c r="Y269" s="12">
        <f>IF(Control!$C$16="None",Parameters!$C$29,IF(Control!$C$16="Low (100 bar)",'Actual H2'!Y269*Parameters!$C$28,IF(Control!$C$16="Medium (350 bar)",'Actual H2'!Y269*Parameters!$C$27,IF(Control!$C$16="High (700 bar)",'Actual H2'!Y269*Parameters!$C$26,0))))</f>
        <v>37.901886792452828</v>
      </c>
      <c r="Z269" s="12">
        <f>IF(Control!$C$16="None",Parameters!$C$29,IF(Control!$C$16="Low (100 bar)",'Actual H2'!Z269*Parameters!$C$28,IF(Control!$C$16="Medium (350 bar)",'Actual H2'!Z269*Parameters!$C$27,IF(Control!$C$16="High (700 bar)",'Actual H2'!Z269*Parameters!$C$26,0))))</f>
        <v>28.156981132075465</v>
      </c>
      <c r="AB269" s="7">
        <f t="shared" si="4"/>
        <v>1256.0332075471699</v>
      </c>
    </row>
    <row r="270" spans="2:28" x14ac:dyDescent="0.2">
      <c r="B270" s="6">
        <v>44464</v>
      </c>
      <c r="C270" s="12">
        <f>IF(Control!$C$16="None",Parameters!$C$29,IF(Control!$C$16="Low (100 bar)",'Actual H2'!C270*Parameters!$C$28,IF(Control!$C$16="Medium (350 bar)",'Actual H2'!C270*Parameters!$C$27,IF(Control!$C$16="High (700 bar)",'Actual H2'!C270*Parameters!$C$26,0))))</f>
        <v>21.554716981132074</v>
      </c>
      <c r="D270" s="12">
        <f>IF(Control!$C$16="None",Parameters!$C$29,IF(Control!$C$16="Low (100 bar)",'Actual H2'!D270*Parameters!$C$28,IF(Control!$C$16="Medium (350 bar)",'Actual H2'!D270*Parameters!$C$27,IF(Control!$C$16="High (700 bar)",'Actual H2'!D270*Parameters!$C$26,0))))</f>
        <v>22.75018867924528</v>
      </c>
      <c r="E270" s="12">
        <f>IF(Control!$C$16="None",Parameters!$C$29,IF(Control!$C$16="Low (100 bar)",'Actual H2'!E270*Parameters!$C$28,IF(Control!$C$16="Medium (350 bar)",'Actual H2'!E270*Parameters!$C$27,IF(Control!$C$16="High (700 bar)",'Actual H2'!E270*Parameters!$C$26,0))))</f>
        <v>20.513207547169809</v>
      </c>
      <c r="F270" s="12">
        <f>IF(Control!$C$16="None",Parameters!$C$29,IF(Control!$C$16="Low (100 bar)",'Actual H2'!F270*Parameters!$C$28,IF(Control!$C$16="Medium (350 bar)",'Actual H2'!F270*Parameters!$C$27,IF(Control!$C$16="High (700 bar)",'Actual H2'!F270*Parameters!$C$26,0))))</f>
        <v>19.598490566037732</v>
      </c>
      <c r="G270" s="12">
        <f>IF(Control!$C$16="None",Parameters!$C$29,IF(Control!$C$16="Low (100 bar)",'Actual H2'!G270*Parameters!$C$28,IF(Control!$C$16="Medium (350 bar)",'Actual H2'!G270*Parameters!$C$27,IF(Control!$C$16="High (700 bar)",'Actual H2'!G270*Parameters!$C$26,0))))</f>
        <v>18.683773584905659</v>
      </c>
      <c r="H270" s="12">
        <f>IF(Control!$C$16="None",Parameters!$C$29,IF(Control!$C$16="Low (100 bar)",'Actual H2'!H270*Parameters!$C$28,IF(Control!$C$16="Medium (350 bar)",'Actual H2'!H270*Parameters!$C$27,IF(Control!$C$16="High (700 bar)",'Actual H2'!H270*Parameters!$C$26,0))))</f>
        <v>21.554716981132074</v>
      </c>
      <c r="I270" s="12">
        <f>IF(Control!$C$16="None",Parameters!$C$29,IF(Control!$C$16="Low (100 bar)",'Actual H2'!I270*Parameters!$C$28,IF(Control!$C$16="Medium (350 bar)",'Actual H2'!I270*Parameters!$C$27,IF(Control!$C$16="High (700 bar)",'Actual H2'!I270*Parameters!$C$26,0))))</f>
        <v>22.75018867924528</v>
      </c>
      <c r="J270" s="12">
        <f>IF(Control!$C$16="None",Parameters!$C$29,IF(Control!$C$16="Low (100 bar)",'Actual H2'!J270*Parameters!$C$28,IF(Control!$C$16="Medium (350 bar)",'Actual H2'!J270*Parameters!$C$27,IF(Control!$C$16="High (700 bar)",'Actual H2'!J270*Parameters!$C$26,0))))</f>
        <v>22.75018867924528</v>
      </c>
      <c r="K270" s="12">
        <f>IF(Control!$C$16="None",Parameters!$C$29,IF(Control!$C$16="Low (100 bar)",'Actual H2'!K270*Parameters!$C$28,IF(Control!$C$16="Medium (350 bar)",'Actual H2'!K270*Parameters!$C$27,IF(Control!$C$16="High (700 bar)",'Actual H2'!K270*Parameters!$C$26,0))))</f>
        <v>23.990943396226413</v>
      </c>
      <c r="L270" s="12">
        <f>IF(Control!$C$16="None",Parameters!$C$29,IF(Control!$C$16="Low (100 bar)",'Actual H2'!L270*Parameters!$C$28,IF(Control!$C$16="Medium (350 bar)",'Actual H2'!L270*Parameters!$C$27,IF(Control!$C$16="High (700 bar)",'Actual H2'!L270*Parameters!$C$26,0))))</f>
        <v>25.168301886792456</v>
      </c>
      <c r="M270" s="12">
        <f>IF(Control!$C$16="None",Parameters!$C$29,IF(Control!$C$16="Low (100 bar)",'Actual H2'!M270*Parameters!$C$28,IF(Control!$C$16="Medium (350 bar)",'Actual H2'!M270*Parameters!$C$27,IF(Control!$C$16="High (700 bar)",'Actual H2'!M270*Parameters!$C$26,0))))</f>
        <v>31.698113207547166</v>
      </c>
      <c r="N270" s="12">
        <f>IF(Control!$C$16="None",Parameters!$C$29,IF(Control!$C$16="Low (100 bar)",'Actual H2'!N270*Parameters!$C$28,IF(Control!$C$16="Medium (350 bar)",'Actual H2'!N270*Parameters!$C$27,IF(Control!$C$16="High (700 bar)",'Actual H2'!N270*Parameters!$C$26,0))))</f>
        <v>40.809056603773584</v>
      </c>
      <c r="O270" s="12">
        <f>IF(Control!$C$16="None",Parameters!$C$29,IF(Control!$C$16="Low (100 bar)",'Actual H2'!O270*Parameters!$C$28,IF(Control!$C$16="Medium (350 bar)",'Actual H2'!O270*Parameters!$C$27,IF(Control!$C$16="High (700 bar)",'Actual H2'!O270*Parameters!$C$26,0))))</f>
        <v>41.261886792452835</v>
      </c>
      <c r="P270" s="12">
        <f>IF(Control!$C$16="None",Parameters!$C$29,IF(Control!$C$16="Low (100 bar)",'Actual H2'!P270*Parameters!$C$28,IF(Control!$C$16="Medium (350 bar)",'Actual H2'!P270*Parameters!$C$27,IF(Control!$C$16="High (700 bar)",'Actual H2'!P270*Parameters!$C$26,0))))</f>
        <v>40.102641509433965</v>
      </c>
      <c r="Q270" s="12">
        <f>IF(Control!$C$16="None",Parameters!$C$29,IF(Control!$C$16="Low (100 bar)",'Actual H2'!Q270*Parameters!$C$28,IF(Control!$C$16="Medium (350 bar)",'Actual H2'!Q270*Parameters!$C$27,IF(Control!$C$16="High (700 bar)",'Actual H2'!Q270*Parameters!$C$26,0))))</f>
        <v>32.938867924528296</v>
      </c>
      <c r="R270" s="12">
        <f>IF(Control!$C$16="None",Parameters!$C$29,IF(Control!$C$16="Low (100 bar)",'Actual H2'!R270*Parameters!$C$28,IF(Control!$C$16="Medium (350 bar)",'Actual H2'!R270*Parameters!$C$27,IF(Control!$C$16="High (700 bar)",'Actual H2'!R270*Parameters!$C$26,0))))</f>
        <v>25.168301886792456</v>
      </c>
      <c r="S270" s="12">
        <f>IF(Control!$C$16="None",Parameters!$C$29,IF(Control!$C$16="Low (100 bar)",'Actual H2'!S270*Parameters!$C$28,IF(Control!$C$16="Medium (350 bar)",'Actual H2'!S270*Parameters!$C$27,IF(Control!$C$16="High (700 bar)",'Actual H2'!S270*Parameters!$C$26,0))))</f>
        <v>19.598490566037732</v>
      </c>
      <c r="T270" s="12">
        <f>IF(Control!$C$16="None",Parameters!$C$29,IF(Control!$C$16="Low (100 bar)",'Actual H2'!T270*Parameters!$C$28,IF(Control!$C$16="Medium (350 bar)",'Actual H2'!T270*Parameters!$C$27,IF(Control!$C$16="High (700 bar)",'Actual H2'!T270*Parameters!$C$26,0))))</f>
        <v>17.769056603773585</v>
      </c>
      <c r="U270" s="12">
        <f>IF(Control!$C$16="None",Parameters!$C$29,IF(Control!$C$16="Low (100 bar)",'Actual H2'!U270*Parameters!$C$28,IF(Control!$C$16="Medium (350 bar)",'Actual H2'!U270*Parameters!$C$27,IF(Control!$C$16="High (700 bar)",'Actual H2'!U270*Parameters!$C$26,0))))</f>
        <v>18.683773584905659</v>
      </c>
      <c r="V270" s="12">
        <f>IF(Control!$C$16="None",Parameters!$C$29,IF(Control!$C$16="Low (100 bar)",'Actual H2'!V270*Parameters!$C$28,IF(Control!$C$16="Medium (350 bar)",'Actual H2'!V270*Parameters!$C$27,IF(Control!$C$16="High (700 bar)",'Actual H2'!V270*Parameters!$C$26,0))))</f>
        <v>19.598490566037732</v>
      </c>
      <c r="W270" s="12">
        <f>IF(Control!$C$16="None",Parameters!$C$29,IF(Control!$C$16="Low (100 bar)",'Actual H2'!W270*Parameters!$C$28,IF(Control!$C$16="Medium (350 bar)",'Actual H2'!W270*Parameters!$C$27,IF(Control!$C$16="High (700 bar)",'Actual H2'!W270*Parameters!$C$26,0))))</f>
        <v>23.990943396226413</v>
      </c>
      <c r="X270" s="12">
        <f>IF(Control!$C$16="None",Parameters!$C$29,IF(Control!$C$16="Low (100 bar)",'Actual H2'!X270*Parameters!$C$28,IF(Control!$C$16="Medium (350 bar)",'Actual H2'!X270*Parameters!$C$27,IF(Control!$C$16="High (700 bar)",'Actual H2'!X270*Parameters!$C$26,0))))</f>
        <v>29.334339622641508</v>
      </c>
      <c r="Y270" s="12">
        <f>IF(Control!$C$16="None",Parameters!$C$29,IF(Control!$C$16="Low (100 bar)",'Actual H2'!Y270*Parameters!$C$28,IF(Control!$C$16="Medium (350 bar)",'Actual H2'!Y270*Parameters!$C$27,IF(Control!$C$16="High (700 bar)",'Actual H2'!Y270*Parameters!$C$26,0))))</f>
        <v>35.846037735849059</v>
      </c>
      <c r="Z270" s="12">
        <f>IF(Control!$C$16="None",Parameters!$C$29,IF(Control!$C$16="Low (100 bar)",'Actual H2'!Z270*Parameters!$C$28,IF(Control!$C$16="Medium (350 bar)",'Actual H2'!Z270*Parameters!$C$27,IF(Control!$C$16="High (700 bar)",'Actual H2'!Z270*Parameters!$C$26,0))))</f>
        <v>45.518490566037741</v>
      </c>
      <c r="AB270" s="7">
        <f t="shared" si="4"/>
        <v>641.63320754716995</v>
      </c>
    </row>
    <row r="271" spans="2:28" x14ac:dyDescent="0.2">
      <c r="B271" s="6">
        <v>44465</v>
      </c>
      <c r="C271" s="12">
        <f>IF(Control!$C$16="None",Parameters!$C$29,IF(Control!$C$16="Low (100 bar)",'Actual H2'!C271*Parameters!$C$28,IF(Control!$C$16="Medium (350 bar)",'Actual H2'!C271*Parameters!$C$27,IF(Control!$C$16="High (700 bar)",'Actual H2'!C271*Parameters!$C$26,0))))</f>
        <v>45.518490566037741</v>
      </c>
      <c r="D271" s="12">
        <f>IF(Control!$C$16="None",Parameters!$C$29,IF(Control!$C$16="Low (100 bar)",'Actual H2'!D271*Parameters!$C$28,IF(Control!$C$16="Medium (350 bar)",'Actual H2'!D271*Parameters!$C$27,IF(Control!$C$16="High (700 bar)",'Actual H2'!D271*Parameters!$C$26,0))))</f>
        <v>44.812075471698115</v>
      </c>
      <c r="E271" s="12">
        <f>IF(Control!$C$16="None",Parameters!$C$29,IF(Control!$C$16="Low (100 bar)",'Actual H2'!E271*Parameters!$C$28,IF(Control!$C$16="Medium (350 bar)",'Actual H2'!E271*Parameters!$C$27,IF(Control!$C$16="High (700 bar)",'Actual H2'!E271*Parameters!$C$26,0))))</f>
        <v>40.102641509433965</v>
      </c>
      <c r="F271" s="12">
        <f>IF(Control!$C$16="None",Parameters!$C$29,IF(Control!$C$16="Low (100 bar)",'Actual H2'!F271*Parameters!$C$28,IF(Control!$C$16="Medium (350 bar)",'Actual H2'!F271*Parameters!$C$27,IF(Control!$C$16="High (700 bar)",'Actual H2'!F271*Parameters!$C$26,0))))</f>
        <v>44.812075471698115</v>
      </c>
      <c r="G271" s="12">
        <f>IF(Control!$C$16="None",Parameters!$C$29,IF(Control!$C$16="Low (100 bar)",'Actual H2'!G271*Parameters!$C$28,IF(Control!$C$16="Medium (350 bar)",'Actual H2'!G271*Parameters!$C$27,IF(Control!$C$16="High (700 bar)",'Actual H2'!G271*Parameters!$C$26,0))))</f>
        <v>45.971320754716984</v>
      </c>
      <c r="H271" s="12">
        <f>IF(Control!$C$16="None",Parameters!$C$29,IF(Control!$C$16="Low (100 bar)",'Actual H2'!H271*Parameters!$C$28,IF(Control!$C$16="Medium (350 bar)",'Actual H2'!H271*Parameters!$C$27,IF(Control!$C$16="High (700 bar)",'Actual H2'!H271*Parameters!$C$26,0))))</f>
        <v>45.971320754716984</v>
      </c>
      <c r="I271" s="12">
        <f>IF(Control!$C$16="None",Parameters!$C$29,IF(Control!$C$16="Low (100 bar)",'Actual H2'!I271*Parameters!$C$28,IF(Control!$C$16="Medium (350 bar)",'Actual H2'!I271*Parameters!$C$27,IF(Control!$C$16="High (700 bar)",'Actual H2'!I271*Parameters!$C$26,0))))</f>
        <v>45.518490566037741</v>
      </c>
      <c r="J271" s="12">
        <f>IF(Control!$C$16="None",Parameters!$C$29,IF(Control!$C$16="Low (100 bar)",'Actual H2'!J271*Parameters!$C$28,IF(Control!$C$16="Medium (350 bar)",'Actual H2'!J271*Parameters!$C$27,IF(Control!$C$16="High (700 bar)",'Actual H2'!J271*Parameters!$C$26,0))))</f>
        <v>45.518490566037741</v>
      </c>
      <c r="K271" s="12">
        <f>IF(Control!$C$16="None",Parameters!$C$29,IF(Control!$C$16="Low (100 bar)",'Actual H2'!K271*Parameters!$C$28,IF(Control!$C$16="Medium (350 bar)",'Actual H2'!K271*Parameters!$C$27,IF(Control!$C$16="High (700 bar)",'Actual H2'!K271*Parameters!$C$26,0))))</f>
        <v>44.812075471698115</v>
      </c>
      <c r="L271" s="12">
        <f>IF(Control!$C$16="None",Parameters!$C$29,IF(Control!$C$16="Low (100 bar)",'Actual H2'!L271*Parameters!$C$28,IF(Control!$C$16="Medium (350 bar)",'Actual H2'!L271*Parameters!$C$27,IF(Control!$C$16="High (700 bar)",'Actual H2'!L271*Parameters!$C$26,0))))</f>
        <v>50.064905660377356</v>
      </c>
      <c r="M271" s="12">
        <f>IF(Control!$C$16="None",Parameters!$C$29,IF(Control!$C$16="Low (100 bar)",'Actual H2'!M271*Parameters!$C$28,IF(Control!$C$16="Medium (350 bar)",'Actual H2'!M271*Parameters!$C$27,IF(Control!$C$16="High (700 bar)",'Actual H2'!M271*Parameters!$C$26,0))))</f>
        <v>55.218113207547177</v>
      </c>
      <c r="N271" s="12">
        <f>IF(Control!$C$16="None",Parameters!$C$29,IF(Control!$C$16="Low (100 bar)",'Actual H2'!N271*Parameters!$C$28,IF(Control!$C$16="Medium (350 bar)",'Actual H2'!N271*Parameters!$C$27,IF(Control!$C$16="High (700 bar)",'Actual H2'!N271*Parameters!$C$26,0))))</f>
        <v>56.323018867924539</v>
      </c>
      <c r="O271" s="12">
        <f>IF(Control!$C$16="None",Parameters!$C$29,IF(Control!$C$16="Low (100 bar)",'Actual H2'!O271*Parameters!$C$28,IF(Control!$C$16="Medium (350 bar)",'Actual H2'!O271*Parameters!$C$27,IF(Control!$C$16="High (700 bar)",'Actual H2'!O271*Parameters!$C$26,0))))</f>
        <v>56.603773584905667</v>
      </c>
      <c r="P271" s="12">
        <f>IF(Control!$C$16="None",Parameters!$C$29,IF(Control!$C$16="Low (100 bar)",'Actual H2'!P271*Parameters!$C$28,IF(Control!$C$16="Medium (350 bar)",'Actual H2'!P271*Parameters!$C$27,IF(Control!$C$16="High (700 bar)",'Actual H2'!P271*Parameters!$C$26,0))))</f>
        <v>56.313962264150945</v>
      </c>
      <c r="Q271" s="12">
        <f>IF(Control!$C$16="None",Parameters!$C$29,IF(Control!$C$16="Low (100 bar)",'Actual H2'!Q271*Parameters!$C$28,IF(Control!$C$16="Medium (350 bar)",'Actual H2'!Q271*Parameters!$C$27,IF(Control!$C$16="High (700 bar)",'Actual H2'!Q271*Parameters!$C$26,0))))</f>
        <v>53.334339622641515</v>
      </c>
      <c r="R271" s="12">
        <f>IF(Control!$C$16="None",Parameters!$C$29,IF(Control!$C$16="Low (100 bar)",'Actual H2'!R271*Parameters!$C$28,IF(Control!$C$16="Medium (350 bar)",'Actual H2'!R271*Parameters!$C$27,IF(Control!$C$16="High (700 bar)",'Actual H2'!R271*Parameters!$C$26,0))))</f>
        <v>50.064905660377356</v>
      </c>
      <c r="S271" s="12">
        <f>IF(Control!$C$16="None",Parameters!$C$29,IF(Control!$C$16="Low (100 bar)",'Actual H2'!S271*Parameters!$C$28,IF(Control!$C$16="Medium (350 bar)",'Actual H2'!S271*Parameters!$C$27,IF(Control!$C$16="High (700 bar)",'Actual H2'!S271*Parameters!$C$26,0))))</f>
        <v>41.261886792452835</v>
      </c>
      <c r="T271" s="12">
        <f>IF(Control!$C$16="None",Parameters!$C$29,IF(Control!$C$16="Low (100 bar)",'Actual H2'!T271*Parameters!$C$28,IF(Control!$C$16="Medium (350 bar)",'Actual H2'!T271*Parameters!$C$27,IF(Control!$C$16="High (700 bar)",'Actual H2'!T271*Parameters!$C$26,0))))</f>
        <v>39.079245283018864</v>
      </c>
      <c r="U271" s="12">
        <f>IF(Control!$C$16="None",Parameters!$C$29,IF(Control!$C$16="Low (100 bar)",'Actual H2'!U271*Parameters!$C$28,IF(Control!$C$16="Medium (350 bar)",'Actual H2'!U271*Parameters!$C$27,IF(Control!$C$16="High (700 bar)",'Actual H2'!U271*Parameters!$C$26,0))))</f>
        <v>35.139622641509433</v>
      </c>
      <c r="V271" s="12">
        <f>IF(Control!$C$16="None",Parameters!$C$29,IF(Control!$C$16="Low (100 bar)",'Actual H2'!V271*Parameters!$C$28,IF(Control!$C$16="Medium (350 bar)",'Actual H2'!V271*Parameters!$C$27,IF(Control!$C$16="High (700 bar)",'Actual H2'!V271*Parameters!$C$26,0))))</f>
        <v>21.554716981132074</v>
      </c>
      <c r="W271" s="12">
        <f>IF(Control!$C$16="None",Parameters!$C$29,IF(Control!$C$16="Low (100 bar)",'Actual H2'!W271*Parameters!$C$28,IF(Control!$C$16="Medium (350 bar)",'Actual H2'!W271*Parameters!$C$27,IF(Control!$C$16="High (700 bar)",'Actual H2'!W271*Parameters!$C$26,0))))</f>
        <v>8.2641509433962259</v>
      </c>
      <c r="X271" s="12">
        <f>IF(Control!$C$16="None",Parameters!$C$29,IF(Control!$C$16="Low (100 bar)",'Actual H2'!X271*Parameters!$C$28,IF(Control!$C$16="Medium (350 bar)",'Actual H2'!X271*Parameters!$C$27,IF(Control!$C$16="High (700 bar)",'Actual H2'!X271*Parameters!$C$26,0))))</f>
        <v>2.0150943396226415</v>
      </c>
      <c r="Y271" s="12">
        <f>IF(Control!$C$16="None",Parameters!$C$29,IF(Control!$C$16="Low (100 bar)",'Actual H2'!Y271*Parameters!$C$28,IF(Control!$C$16="Medium (350 bar)",'Actual H2'!Y271*Parameters!$C$27,IF(Control!$C$16="High (700 bar)",'Actual H2'!Y271*Parameters!$C$26,0))))</f>
        <v>0.5660377358490567</v>
      </c>
      <c r="Z271" s="12">
        <f>IF(Control!$C$16="None",Parameters!$C$29,IF(Control!$C$16="Low (100 bar)",'Actual H2'!Z271*Parameters!$C$28,IF(Control!$C$16="Medium (350 bar)",'Actual H2'!Z271*Parameters!$C$27,IF(Control!$C$16="High (700 bar)",'Actual H2'!Z271*Parameters!$C$26,0))))</f>
        <v>4.7592452830188678</v>
      </c>
      <c r="AB271" s="7">
        <f t="shared" si="4"/>
        <v>933.6</v>
      </c>
    </row>
    <row r="272" spans="2:28" x14ac:dyDescent="0.2">
      <c r="B272" s="6">
        <v>44466</v>
      </c>
      <c r="C272" s="12">
        <f>IF(Control!$C$16="None",Parameters!$C$29,IF(Control!$C$16="Low (100 bar)",'Actual H2'!C272*Parameters!$C$28,IF(Control!$C$16="Medium (350 bar)",'Actual H2'!C272*Parameters!$C$27,IF(Control!$C$16="High (700 bar)",'Actual H2'!C272*Parameters!$C$26,0))))</f>
        <v>16.854339622641511</v>
      </c>
      <c r="D272" s="12">
        <f>IF(Control!$C$16="None",Parameters!$C$29,IF(Control!$C$16="Low (100 bar)",'Actual H2'!D272*Parameters!$C$28,IF(Control!$C$16="Medium (350 bar)",'Actual H2'!D272*Parameters!$C$27,IF(Control!$C$16="High (700 bar)",'Actual H2'!D272*Parameters!$C$26,0))))</f>
        <v>22.75018867924528</v>
      </c>
      <c r="E272" s="12">
        <f>IF(Control!$C$16="None",Parameters!$C$29,IF(Control!$C$16="Low (100 bar)",'Actual H2'!E272*Parameters!$C$28,IF(Control!$C$16="Medium (350 bar)",'Actual H2'!E272*Parameters!$C$27,IF(Control!$C$16="High (700 bar)",'Actual H2'!E272*Parameters!$C$26,0))))</f>
        <v>22.75018867924528</v>
      </c>
      <c r="F272" s="12">
        <f>IF(Control!$C$16="None",Parameters!$C$29,IF(Control!$C$16="Low (100 bar)",'Actual H2'!F272*Parameters!$C$28,IF(Control!$C$16="Medium (350 bar)",'Actual H2'!F272*Parameters!$C$27,IF(Control!$C$16="High (700 bar)",'Actual H2'!F272*Parameters!$C$26,0))))</f>
        <v>15.16528301886793</v>
      </c>
      <c r="G272" s="12">
        <f>IF(Control!$C$16="None",Parameters!$C$29,IF(Control!$C$16="Low (100 bar)",'Actual H2'!G272*Parameters!$C$28,IF(Control!$C$16="Medium (350 bar)",'Actual H2'!G272*Parameters!$C$27,IF(Control!$C$16="High (700 bar)",'Actual H2'!G272*Parameters!$C$26,0))))</f>
        <v>6.6339622641509433</v>
      </c>
      <c r="H272" s="12">
        <f>IF(Control!$C$16="None",Parameters!$C$29,IF(Control!$C$16="Low (100 bar)",'Actual H2'!H272*Parameters!$C$28,IF(Control!$C$16="Medium (350 bar)",'Actual H2'!H272*Parameters!$C$27,IF(Control!$C$16="High (700 bar)",'Actual H2'!H272*Parameters!$C$26,0))))</f>
        <v>2.757735849056604</v>
      </c>
      <c r="I272" s="12">
        <f>IF(Control!$C$16="None",Parameters!$C$29,IF(Control!$C$16="Low (100 bar)",'Actual H2'!I272*Parameters!$C$28,IF(Control!$C$16="Medium (350 bar)",'Actual H2'!I272*Parameters!$C$27,IF(Control!$C$16="High (700 bar)",'Actual H2'!I272*Parameters!$C$26,0))))</f>
        <v>0.5660377358490567</v>
      </c>
      <c r="J272" s="12">
        <f>IF(Control!$C$16="None",Parameters!$C$29,IF(Control!$C$16="Low (100 bar)",'Actual H2'!J272*Parameters!$C$28,IF(Control!$C$16="Medium (350 bar)",'Actual H2'!J272*Parameters!$C$27,IF(Control!$C$16="High (700 bar)",'Actual H2'!J272*Parameters!$C$26,0))))</f>
        <v>0</v>
      </c>
      <c r="K272" s="12">
        <f>IF(Control!$C$16="None",Parameters!$C$29,IF(Control!$C$16="Low (100 bar)",'Actual H2'!K272*Parameters!$C$28,IF(Control!$C$16="Medium (350 bar)",'Actual H2'!K272*Parameters!$C$27,IF(Control!$C$16="High (700 bar)",'Actual H2'!K272*Parameters!$C$26,0))))</f>
        <v>0.85584905660377353</v>
      </c>
      <c r="L272" s="12">
        <f>IF(Control!$C$16="None",Parameters!$C$29,IF(Control!$C$16="Low (100 bar)",'Actual H2'!L272*Parameters!$C$28,IF(Control!$C$16="Medium (350 bar)",'Actual H2'!L272*Parameters!$C$27,IF(Control!$C$16="High (700 bar)",'Actual H2'!L272*Parameters!$C$26,0))))</f>
        <v>7.1773584905660375</v>
      </c>
      <c r="M272" s="12">
        <f>IF(Control!$C$16="None",Parameters!$C$29,IF(Control!$C$16="Low (100 bar)",'Actual H2'!M272*Parameters!$C$28,IF(Control!$C$16="Medium (350 bar)",'Actual H2'!M272*Parameters!$C$27,IF(Control!$C$16="High (700 bar)",'Actual H2'!M272*Parameters!$C$26,0))))</f>
        <v>18.683773584905659</v>
      </c>
      <c r="N272" s="12">
        <f>IF(Control!$C$16="None",Parameters!$C$29,IF(Control!$C$16="Low (100 bar)",'Actual H2'!N272*Parameters!$C$28,IF(Control!$C$16="Medium (350 bar)",'Actual H2'!N272*Parameters!$C$27,IF(Control!$C$16="High (700 bar)",'Actual H2'!N272*Parameters!$C$26,0))))</f>
        <v>23.990943396226413</v>
      </c>
      <c r="O272" s="12">
        <f>IF(Control!$C$16="None",Parameters!$C$29,IF(Control!$C$16="Low (100 bar)",'Actual H2'!O272*Parameters!$C$28,IF(Control!$C$16="Medium (350 bar)",'Actual H2'!O272*Parameters!$C$27,IF(Control!$C$16="High (700 bar)",'Actual H2'!O272*Parameters!$C$26,0))))</f>
        <v>26.916226415094343</v>
      </c>
      <c r="P272" s="12">
        <f>IF(Control!$C$16="None",Parameters!$C$29,IF(Control!$C$16="Low (100 bar)",'Actual H2'!P272*Parameters!$C$28,IF(Control!$C$16="Medium (350 bar)",'Actual H2'!P272*Parameters!$C$27,IF(Control!$C$16="High (700 bar)",'Actual H2'!P272*Parameters!$C$26,0))))</f>
        <v>31.698113207547166</v>
      </c>
      <c r="Q272" s="12">
        <f>IF(Control!$C$16="None",Parameters!$C$29,IF(Control!$C$16="Low (100 bar)",'Actual H2'!Q272*Parameters!$C$28,IF(Control!$C$16="Medium (350 bar)",'Actual H2'!Q272*Parameters!$C$27,IF(Control!$C$16="High (700 bar)",'Actual H2'!Q272*Parameters!$C$26,0))))</f>
        <v>45.518490566037741</v>
      </c>
      <c r="R272" s="12">
        <f>IF(Control!$C$16="None",Parameters!$C$29,IF(Control!$C$16="Low (100 bar)",'Actual H2'!R272*Parameters!$C$28,IF(Control!$C$16="Medium (350 bar)",'Actual H2'!R272*Parameters!$C$27,IF(Control!$C$16="High (700 bar)",'Actual H2'!R272*Parameters!$C$26,0))))</f>
        <v>53.166792452830187</v>
      </c>
      <c r="S272" s="12">
        <f>IF(Control!$C$16="None",Parameters!$C$29,IF(Control!$C$16="Low (100 bar)",'Actual H2'!S272*Parameters!$C$28,IF(Control!$C$16="Medium (350 bar)",'Actual H2'!S272*Parameters!$C$27,IF(Control!$C$16="High (700 bar)",'Actual H2'!S272*Parameters!$C$26,0))))</f>
        <v>56.313962264150945</v>
      </c>
      <c r="T272" s="12">
        <f>IF(Control!$C$16="None",Parameters!$C$29,IF(Control!$C$16="Low (100 bar)",'Actual H2'!T272*Parameters!$C$28,IF(Control!$C$16="Medium (350 bar)",'Actual H2'!T272*Parameters!$C$27,IF(Control!$C$16="High (700 bar)",'Actual H2'!T272*Parameters!$C$26,0))))</f>
        <v>56.603773584905667</v>
      </c>
      <c r="U272" s="12">
        <f>IF(Control!$C$16="None",Parameters!$C$29,IF(Control!$C$16="Low (100 bar)",'Actual H2'!U272*Parameters!$C$28,IF(Control!$C$16="Medium (350 bar)",'Actual H2'!U272*Parameters!$C$27,IF(Control!$C$16="High (700 bar)",'Actual H2'!U272*Parameters!$C$26,0))))</f>
        <v>56.083018867924523</v>
      </c>
      <c r="V272" s="12">
        <f>IF(Control!$C$16="None",Parameters!$C$29,IF(Control!$C$16="Low (100 bar)",'Actual H2'!V272*Parameters!$C$28,IF(Control!$C$16="Medium (350 bar)",'Actual H2'!V272*Parameters!$C$27,IF(Control!$C$16="High (700 bar)",'Actual H2'!V272*Parameters!$C$26,0))))</f>
        <v>53.166792452830187</v>
      </c>
      <c r="W272" s="12">
        <f>IF(Control!$C$16="None",Parameters!$C$29,IF(Control!$C$16="Low (100 bar)",'Actual H2'!W272*Parameters!$C$28,IF(Control!$C$16="Medium (350 bar)",'Actual H2'!W272*Parameters!$C$27,IF(Control!$C$16="High (700 bar)",'Actual H2'!W272*Parameters!$C$26,0))))</f>
        <v>50.064905660377356</v>
      </c>
      <c r="X272" s="12">
        <f>IF(Control!$C$16="None",Parameters!$C$29,IF(Control!$C$16="Low (100 bar)",'Actual H2'!X272*Parameters!$C$28,IF(Control!$C$16="Medium (350 bar)",'Actual H2'!X272*Parameters!$C$27,IF(Control!$C$16="High (700 bar)",'Actual H2'!X272*Parameters!$C$26,0))))</f>
        <v>46.247547169811327</v>
      </c>
      <c r="Y272" s="12">
        <f>IF(Control!$C$16="None",Parameters!$C$29,IF(Control!$C$16="Low (100 bar)",'Actual H2'!Y272*Parameters!$C$28,IF(Control!$C$16="Medium (350 bar)",'Actual H2'!Y272*Parameters!$C$27,IF(Control!$C$16="High (700 bar)",'Actual H2'!Y272*Parameters!$C$26,0))))</f>
        <v>45.971320754716984</v>
      </c>
      <c r="Z272" s="12">
        <f>IF(Control!$C$16="None",Parameters!$C$29,IF(Control!$C$16="Low (100 bar)",'Actual H2'!Z272*Parameters!$C$28,IF(Control!$C$16="Medium (350 bar)",'Actual H2'!Z272*Parameters!$C$27,IF(Control!$C$16="High (700 bar)",'Actual H2'!Z272*Parameters!$C$26,0))))</f>
        <v>45.518490566037741</v>
      </c>
      <c r="AB272" s="7">
        <f t="shared" si="4"/>
        <v>705.45509433962263</v>
      </c>
    </row>
    <row r="273" spans="2:28" x14ac:dyDescent="0.2">
      <c r="B273" s="6">
        <v>44467</v>
      </c>
      <c r="C273" s="12">
        <f>IF(Control!$C$16="None",Parameters!$C$29,IF(Control!$C$16="Low (100 bar)",'Actual H2'!C273*Parameters!$C$28,IF(Control!$C$16="Medium (350 bar)",'Actual H2'!C273*Parameters!$C$27,IF(Control!$C$16="High (700 bar)",'Actual H2'!C273*Parameters!$C$26,0))))</f>
        <v>45.518490566037741</v>
      </c>
      <c r="D273" s="12">
        <f>IF(Control!$C$16="None",Parameters!$C$29,IF(Control!$C$16="Low (100 bar)",'Actual H2'!D273*Parameters!$C$28,IF(Control!$C$16="Medium (350 bar)",'Actual H2'!D273*Parameters!$C$27,IF(Control!$C$16="High (700 bar)",'Actual H2'!D273*Parameters!$C$26,0))))</f>
        <v>45.971320754716984</v>
      </c>
      <c r="E273" s="12">
        <f>IF(Control!$C$16="None",Parameters!$C$29,IF(Control!$C$16="Low (100 bar)",'Actual H2'!E273*Parameters!$C$28,IF(Control!$C$16="Medium (350 bar)",'Actual H2'!E273*Parameters!$C$27,IF(Control!$C$16="High (700 bar)",'Actual H2'!E273*Parameters!$C$26,0))))</f>
        <v>49.612075471698105</v>
      </c>
      <c r="F273" s="12">
        <f>IF(Control!$C$16="None",Parameters!$C$29,IF(Control!$C$16="Low (100 bar)",'Actual H2'!F273*Parameters!$C$28,IF(Control!$C$16="Medium (350 bar)",'Actual H2'!F273*Parameters!$C$27,IF(Control!$C$16="High (700 bar)",'Actual H2'!F273*Parameters!$C$26,0))))</f>
        <v>50.064905660377356</v>
      </c>
      <c r="G273" s="12">
        <f>IF(Control!$C$16="None",Parameters!$C$29,IF(Control!$C$16="Low (100 bar)",'Actual H2'!G273*Parameters!$C$28,IF(Control!$C$16="Medium (350 bar)",'Actual H2'!G273*Parameters!$C$27,IF(Control!$C$16="High (700 bar)",'Actual H2'!G273*Parameters!$C$26,0))))</f>
        <v>49.612075471698105</v>
      </c>
      <c r="H273" s="12">
        <f>IF(Control!$C$16="None",Parameters!$C$29,IF(Control!$C$16="Low (100 bar)",'Actual H2'!H273*Parameters!$C$28,IF(Control!$C$16="Medium (350 bar)",'Actual H2'!H273*Parameters!$C$27,IF(Control!$C$16="High (700 bar)",'Actual H2'!H273*Parameters!$C$26,0))))</f>
        <v>49.612075471698105</v>
      </c>
      <c r="I273" s="12">
        <f>IF(Control!$C$16="None",Parameters!$C$29,IF(Control!$C$16="Low (100 bar)",'Actual H2'!I273*Parameters!$C$28,IF(Control!$C$16="Medium (350 bar)",'Actual H2'!I273*Parameters!$C$27,IF(Control!$C$16="High (700 bar)",'Actual H2'!I273*Parameters!$C$26,0))))</f>
        <v>46.247547169811327</v>
      </c>
      <c r="J273" s="12">
        <f>IF(Control!$C$16="None",Parameters!$C$29,IF(Control!$C$16="Low (100 bar)",'Actual H2'!J273*Parameters!$C$28,IF(Control!$C$16="Medium (350 bar)",'Actual H2'!J273*Parameters!$C$27,IF(Control!$C$16="High (700 bar)",'Actual H2'!J273*Parameters!$C$26,0))))</f>
        <v>46.247547169811327</v>
      </c>
      <c r="K273" s="12">
        <f>IF(Control!$C$16="None",Parameters!$C$29,IF(Control!$C$16="Low (100 bar)",'Actual H2'!K273*Parameters!$C$28,IF(Control!$C$16="Medium (350 bar)",'Actual H2'!K273*Parameters!$C$27,IF(Control!$C$16="High (700 bar)",'Actual H2'!K273*Parameters!$C$26,0))))</f>
        <v>46.247547169811327</v>
      </c>
      <c r="L273" s="12">
        <f>IF(Control!$C$16="None",Parameters!$C$29,IF(Control!$C$16="Low (100 bar)",'Actual H2'!L273*Parameters!$C$28,IF(Control!$C$16="Medium (350 bar)",'Actual H2'!L273*Parameters!$C$27,IF(Control!$C$16="High (700 bar)",'Actual H2'!L273*Parameters!$C$26,0))))</f>
        <v>50.508679245283012</v>
      </c>
      <c r="M273" s="12">
        <f>IF(Control!$C$16="None",Parameters!$C$29,IF(Control!$C$16="Low (100 bar)",'Actual H2'!M273*Parameters!$C$28,IF(Control!$C$16="Medium (350 bar)",'Actual H2'!M273*Parameters!$C$27,IF(Control!$C$16="High (700 bar)",'Actual H2'!M273*Parameters!$C$26,0))))</f>
        <v>50.508679245283012</v>
      </c>
      <c r="N273" s="12">
        <f>IF(Control!$C$16="None",Parameters!$C$29,IF(Control!$C$16="Low (100 bar)",'Actual H2'!N273*Parameters!$C$28,IF(Control!$C$16="Medium (350 bar)",'Actual H2'!N273*Parameters!$C$27,IF(Control!$C$16="High (700 bar)",'Actual H2'!N273*Parameters!$C$26,0))))</f>
        <v>50.064905660377356</v>
      </c>
      <c r="O273" s="12">
        <f>IF(Control!$C$16="None",Parameters!$C$29,IF(Control!$C$16="Low (100 bar)",'Actual H2'!O273*Parameters!$C$28,IF(Control!$C$16="Medium (350 bar)",'Actual H2'!O273*Parameters!$C$27,IF(Control!$C$16="High (700 bar)",'Actual H2'!O273*Parameters!$C$26,0))))</f>
        <v>49.612075471698105</v>
      </c>
      <c r="P273" s="12">
        <f>IF(Control!$C$16="None",Parameters!$C$29,IF(Control!$C$16="Low (100 bar)",'Actual H2'!P273*Parameters!$C$28,IF(Control!$C$16="Medium (350 bar)",'Actual H2'!P273*Parameters!$C$27,IF(Control!$C$16="High (700 bar)",'Actual H2'!P273*Parameters!$C$26,0))))</f>
        <v>45.971320754716984</v>
      </c>
      <c r="Q273" s="12">
        <f>IF(Control!$C$16="None",Parameters!$C$29,IF(Control!$C$16="Low (100 bar)",'Actual H2'!Q273*Parameters!$C$28,IF(Control!$C$16="Medium (350 bar)",'Actual H2'!Q273*Parameters!$C$27,IF(Control!$C$16="High (700 bar)",'Actual H2'!Q273*Parameters!$C$26,0))))</f>
        <v>40.102641509433965</v>
      </c>
      <c r="R273" s="12">
        <f>IF(Control!$C$16="None",Parameters!$C$29,IF(Control!$C$16="Low (100 bar)",'Actual H2'!R273*Parameters!$C$28,IF(Control!$C$16="Medium (350 bar)",'Actual H2'!R273*Parameters!$C$27,IF(Control!$C$16="High (700 bar)",'Actual H2'!R273*Parameters!$C$26,0))))</f>
        <v>28.156981132075465</v>
      </c>
      <c r="S273" s="12">
        <f>IF(Control!$C$16="None",Parameters!$C$29,IF(Control!$C$16="Low (100 bar)",'Actual H2'!S273*Parameters!$C$28,IF(Control!$C$16="Medium (350 bar)",'Actual H2'!S273*Parameters!$C$27,IF(Control!$C$16="High (700 bar)",'Actual H2'!S273*Parameters!$C$26,0))))</f>
        <v>19.598490566037732</v>
      </c>
      <c r="T273" s="12">
        <f>IF(Control!$C$16="None",Parameters!$C$29,IF(Control!$C$16="Low (100 bar)",'Actual H2'!T273*Parameters!$C$28,IF(Control!$C$16="Medium (350 bar)",'Actual H2'!T273*Parameters!$C$27,IF(Control!$C$16="High (700 bar)",'Actual H2'!T273*Parameters!$C$26,0))))</f>
        <v>15.16528301886793</v>
      </c>
      <c r="U273" s="12">
        <f>IF(Control!$C$16="None",Parameters!$C$29,IF(Control!$C$16="Low (100 bar)",'Actual H2'!U273*Parameters!$C$28,IF(Control!$C$16="Medium (350 bar)",'Actual H2'!U273*Parameters!$C$27,IF(Control!$C$16="High (700 bar)",'Actual H2'!U273*Parameters!$C$26,0))))</f>
        <v>7.7207547169811335</v>
      </c>
      <c r="V273" s="12">
        <f>IF(Control!$C$16="None",Parameters!$C$29,IF(Control!$C$16="Low (100 bar)",'Actual H2'!V273*Parameters!$C$28,IF(Control!$C$16="Medium (350 bar)",'Actual H2'!V273*Parameters!$C$27,IF(Control!$C$16="High (700 bar)",'Actual H2'!V273*Parameters!$C$26,0))))</f>
        <v>6.090566037735849</v>
      </c>
      <c r="W273" s="12">
        <f>IF(Control!$C$16="None",Parameters!$C$29,IF(Control!$C$16="Low (100 bar)",'Actual H2'!W273*Parameters!$C$28,IF(Control!$C$16="Medium (350 bar)",'Actual H2'!W273*Parameters!$C$27,IF(Control!$C$16="High (700 bar)",'Actual H2'!W273*Parameters!$C$26,0))))</f>
        <v>7.7207547169811335</v>
      </c>
      <c r="X273" s="12">
        <f>IF(Control!$C$16="None",Parameters!$C$29,IF(Control!$C$16="Low (100 bar)",'Actual H2'!X273*Parameters!$C$28,IF(Control!$C$16="Medium (350 bar)",'Actual H2'!X273*Parameters!$C$27,IF(Control!$C$16="High (700 bar)",'Actual H2'!X273*Parameters!$C$26,0))))</f>
        <v>8.8075471698113201</v>
      </c>
      <c r="Y273" s="12">
        <f>IF(Control!$C$16="None",Parameters!$C$29,IF(Control!$C$16="Low (100 bar)",'Actual H2'!Y273*Parameters!$C$28,IF(Control!$C$16="Medium (350 bar)",'Actual H2'!Y273*Parameters!$C$27,IF(Control!$C$16="High (700 bar)",'Actual H2'!Y273*Parameters!$C$26,0))))</f>
        <v>8.2641509433962259</v>
      </c>
      <c r="Z273" s="12">
        <f>IF(Control!$C$16="None",Parameters!$C$29,IF(Control!$C$16="Low (100 bar)",'Actual H2'!Z273*Parameters!$C$28,IF(Control!$C$16="Medium (350 bar)",'Actual H2'!Z273*Parameters!$C$27,IF(Control!$C$16="High (700 bar)",'Actual H2'!Z273*Parameters!$C$26,0))))</f>
        <v>8.2641509433962259</v>
      </c>
      <c r="AB273" s="7">
        <f t="shared" si="4"/>
        <v>825.69056603773572</v>
      </c>
    </row>
    <row r="274" spans="2:28" x14ac:dyDescent="0.2">
      <c r="B274" s="6">
        <v>44468</v>
      </c>
      <c r="C274" s="12">
        <f>IF(Control!$C$16="None",Parameters!$C$29,IF(Control!$C$16="Low (100 bar)",'Actual H2'!C274*Parameters!$C$28,IF(Control!$C$16="Medium (350 bar)",'Actual H2'!C274*Parameters!$C$27,IF(Control!$C$16="High (700 bar)",'Actual H2'!C274*Parameters!$C$26,0))))</f>
        <v>8.8075471698113201</v>
      </c>
      <c r="D274" s="12">
        <f>IF(Control!$C$16="None",Parameters!$C$29,IF(Control!$C$16="Low (100 bar)",'Actual H2'!D274*Parameters!$C$28,IF(Control!$C$16="Medium (350 bar)",'Actual H2'!D274*Parameters!$C$27,IF(Control!$C$16="High (700 bar)",'Actual H2'!D274*Parameters!$C$26,0))))</f>
        <v>8.8075471698113201</v>
      </c>
      <c r="E274" s="12">
        <f>IF(Control!$C$16="None",Parameters!$C$29,IF(Control!$C$16="Low (100 bar)",'Actual H2'!E274*Parameters!$C$28,IF(Control!$C$16="Medium (350 bar)",'Actual H2'!E274*Parameters!$C$27,IF(Control!$C$16="High (700 bar)",'Actual H2'!E274*Parameters!$C$26,0))))</f>
        <v>8.8075471698113201</v>
      </c>
      <c r="F274" s="12">
        <f>IF(Control!$C$16="None",Parameters!$C$29,IF(Control!$C$16="Low (100 bar)",'Actual H2'!F274*Parameters!$C$28,IF(Control!$C$16="Medium (350 bar)",'Actual H2'!F274*Parameters!$C$27,IF(Control!$C$16="High (700 bar)",'Actual H2'!F274*Parameters!$C$26,0))))</f>
        <v>15.16528301886793</v>
      </c>
      <c r="G274" s="12">
        <f>IF(Control!$C$16="None",Parameters!$C$29,IF(Control!$C$16="Low (100 bar)",'Actual H2'!G274*Parameters!$C$28,IF(Control!$C$16="Medium (350 bar)",'Actual H2'!G274*Parameters!$C$27,IF(Control!$C$16="High (700 bar)",'Actual H2'!G274*Parameters!$C$26,0))))</f>
        <v>26.916226415094343</v>
      </c>
      <c r="H274" s="12">
        <f>IF(Control!$C$16="None",Parameters!$C$29,IF(Control!$C$16="Low (100 bar)",'Actual H2'!H274*Parameters!$C$28,IF(Control!$C$16="Medium (350 bar)",'Actual H2'!H274*Parameters!$C$27,IF(Control!$C$16="High (700 bar)",'Actual H2'!H274*Parameters!$C$26,0))))</f>
        <v>35.846037735849059</v>
      </c>
      <c r="I274" s="12">
        <f>IF(Control!$C$16="None",Parameters!$C$29,IF(Control!$C$16="Low (100 bar)",'Actual H2'!I274*Parameters!$C$28,IF(Control!$C$16="Medium (350 bar)",'Actual H2'!I274*Parameters!$C$27,IF(Control!$C$16="High (700 bar)",'Actual H2'!I274*Parameters!$C$26,0))))</f>
        <v>41.261886792452835</v>
      </c>
      <c r="J274" s="12">
        <f>IF(Control!$C$16="None",Parameters!$C$29,IF(Control!$C$16="Low (100 bar)",'Actual H2'!J274*Parameters!$C$28,IF(Control!$C$16="Medium (350 bar)",'Actual H2'!J274*Parameters!$C$27,IF(Control!$C$16="High (700 bar)",'Actual H2'!J274*Parameters!$C$26,0))))</f>
        <v>41.261886792452835</v>
      </c>
      <c r="K274" s="12">
        <f>IF(Control!$C$16="None",Parameters!$C$29,IF(Control!$C$16="Low (100 bar)",'Actual H2'!K274*Parameters!$C$28,IF(Control!$C$16="Medium (350 bar)",'Actual H2'!K274*Parameters!$C$27,IF(Control!$C$16="High (700 bar)",'Actual H2'!K274*Parameters!$C$26,0))))</f>
        <v>39.079245283018864</v>
      </c>
      <c r="L274" s="12">
        <f>IF(Control!$C$16="None",Parameters!$C$29,IF(Control!$C$16="Low (100 bar)",'Actual H2'!L274*Parameters!$C$28,IF(Control!$C$16="Medium (350 bar)",'Actual H2'!L274*Parameters!$C$27,IF(Control!$C$16="High (700 bar)",'Actual H2'!L274*Parameters!$C$26,0))))</f>
        <v>45.971320754716984</v>
      </c>
      <c r="M274" s="12">
        <f>IF(Control!$C$16="None",Parameters!$C$29,IF(Control!$C$16="Low (100 bar)",'Actual H2'!M274*Parameters!$C$28,IF(Control!$C$16="Medium (350 bar)",'Actual H2'!M274*Parameters!$C$27,IF(Control!$C$16="High (700 bar)",'Actual H2'!M274*Parameters!$C$26,0))))</f>
        <v>45.518490566037741</v>
      </c>
      <c r="N274" s="12">
        <f>IF(Control!$C$16="None",Parameters!$C$29,IF(Control!$C$16="Low (100 bar)",'Actual H2'!N274*Parameters!$C$28,IF(Control!$C$16="Medium (350 bar)",'Actual H2'!N274*Parameters!$C$27,IF(Control!$C$16="High (700 bar)",'Actual H2'!N274*Parameters!$C$26,0))))</f>
        <v>41.261886792452835</v>
      </c>
      <c r="O274" s="12">
        <f>IF(Control!$C$16="None",Parameters!$C$29,IF(Control!$C$16="Low (100 bar)",'Actual H2'!O274*Parameters!$C$28,IF(Control!$C$16="Medium (350 bar)",'Actual H2'!O274*Parameters!$C$27,IF(Control!$C$16="High (700 bar)",'Actual H2'!O274*Parameters!$C$26,0))))</f>
        <v>41.261886792452835</v>
      </c>
      <c r="P274" s="12">
        <f>IF(Control!$C$16="None",Parameters!$C$29,IF(Control!$C$16="Low (100 bar)",'Actual H2'!P274*Parameters!$C$28,IF(Control!$C$16="Medium (350 bar)",'Actual H2'!P274*Parameters!$C$27,IF(Control!$C$16="High (700 bar)",'Actual H2'!P274*Parameters!$C$26,0))))</f>
        <v>40.809056603773584</v>
      </c>
      <c r="Q274" s="12">
        <f>IF(Control!$C$16="None",Parameters!$C$29,IF(Control!$C$16="Low (100 bar)",'Actual H2'!Q274*Parameters!$C$28,IF(Control!$C$16="Medium (350 bar)",'Actual H2'!Q274*Parameters!$C$27,IF(Control!$C$16="High (700 bar)",'Actual H2'!Q274*Parameters!$C$26,0))))</f>
        <v>40.102641509433965</v>
      </c>
      <c r="R274" s="12">
        <f>IF(Control!$C$16="None",Parameters!$C$29,IF(Control!$C$16="Low (100 bar)",'Actual H2'!R274*Parameters!$C$28,IF(Control!$C$16="Medium (350 bar)",'Actual H2'!R274*Parameters!$C$27,IF(Control!$C$16="High (700 bar)",'Actual H2'!R274*Parameters!$C$26,0))))</f>
        <v>35.139622641509433</v>
      </c>
      <c r="S274" s="12">
        <f>IF(Control!$C$16="None",Parameters!$C$29,IF(Control!$C$16="Low (100 bar)",'Actual H2'!S274*Parameters!$C$28,IF(Control!$C$16="Medium (350 bar)",'Actual H2'!S274*Parameters!$C$27,IF(Control!$C$16="High (700 bar)",'Actual H2'!S274*Parameters!$C$26,0))))</f>
        <v>23.990943396226413</v>
      </c>
      <c r="T274" s="12">
        <f>IF(Control!$C$16="None",Parameters!$C$29,IF(Control!$C$16="Low (100 bar)",'Actual H2'!T274*Parameters!$C$28,IF(Control!$C$16="Medium (350 bar)",'Actual H2'!T274*Parameters!$C$27,IF(Control!$C$16="High (700 bar)",'Actual H2'!T274*Parameters!$C$26,0))))</f>
        <v>19.598490566037732</v>
      </c>
      <c r="U274" s="12">
        <f>IF(Control!$C$16="None",Parameters!$C$29,IF(Control!$C$16="Low (100 bar)",'Actual H2'!U274*Parameters!$C$28,IF(Control!$C$16="Medium (350 bar)",'Actual H2'!U274*Parameters!$C$27,IF(Control!$C$16="High (700 bar)",'Actual H2'!U274*Parameters!$C$26,0))))</f>
        <v>22.75018867924528</v>
      </c>
      <c r="V274" s="12">
        <f>IF(Control!$C$16="None",Parameters!$C$29,IF(Control!$C$16="Low (100 bar)",'Actual H2'!V274*Parameters!$C$28,IF(Control!$C$16="Medium (350 bar)",'Actual H2'!V274*Parameters!$C$27,IF(Control!$C$16="High (700 bar)",'Actual H2'!V274*Parameters!$C$26,0))))</f>
        <v>21.554716981132074</v>
      </c>
      <c r="W274" s="12">
        <f>IF(Control!$C$16="None",Parameters!$C$29,IF(Control!$C$16="Low (100 bar)",'Actual H2'!W274*Parameters!$C$28,IF(Control!$C$16="Medium (350 bar)",'Actual H2'!W274*Parameters!$C$27,IF(Control!$C$16="High (700 bar)",'Actual H2'!W274*Parameters!$C$26,0))))</f>
        <v>15.16528301886793</v>
      </c>
      <c r="X274" s="12">
        <f>IF(Control!$C$16="None",Parameters!$C$29,IF(Control!$C$16="Low (100 bar)",'Actual H2'!X274*Parameters!$C$28,IF(Control!$C$16="Medium (350 bar)",'Actual H2'!X274*Parameters!$C$27,IF(Control!$C$16="High (700 bar)",'Actual H2'!X274*Parameters!$C$26,0))))</f>
        <v>8.8075471698113201</v>
      </c>
      <c r="Y274" s="12">
        <f>IF(Control!$C$16="None",Parameters!$C$29,IF(Control!$C$16="Low (100 bar)",'Actual H2'!Y274*Parameters!$C$28,IF(Control!$C$16="Medium (350 bar)",'Actual H2'!Y274*Parameters!$C$27,IF(Control!$C$16="High (700 bar)",'Actual H2'!Y274*Parameters!$C$26,0))))</f>
        <v>6.6339622641509433</v>
      </c>
      <c r="Z274" s="12">
        <f>IF(Control!$C$16="None",Parameters!$C$29,IF(Control!$C$16="Low (100 bar)",'Actual H2'!Z274*Parameters!$C$28,IF(Control!$C$16="Medium (350 bar)",'Actual H2'!Z274*Parameters!$C$27,IF(Control!$C$16="High (700 bar)",'Actual H2'!Z274*Parameters!$C$26,0))))</f>
        <v>6.6339622641509433</v>
      </c>
      <c r="AB274" s="7">
        <f t="shared" si="4"/>
        <v>641.15320754716981</v>
      </c>
    </row>
    <row r="275" spans="2:28" x14ac:dyDescent="0.2">
      <c r="B275" s="6">
        <v>44469</v>
      </c>
      <c r="C275" s="12">
        <f>IF(Control!$C$16="None",Parameters!$C$29,IF(Control!$C$16="Low (100 bar)",'Actual H2'!C275*Parameters!$C$28,IF(Control!$C$16="Medium (350 bar)",'Actual H2'!C275*Parameters!$C$27,IF(Control!$C$16="High (700 bar)",'Actual H2'!C275*Parameters!$C$26,0))))</f>
        <v>8.8075471698113201</v>
      </c>
      <c r="D275" s="12">
        <f>IF(Control!$C$16="None",Parameters!$C$29,IF(Control!$C$16="Low (100 bar)",'Actual H2'!D275*Parameters!$C$28,IF(Control!$C$16="Medium (350 bar)",'Actual H2'!D275*Parameters!$C$27,IF(Control!$C$16="High (700 bar)",'Actual H2'!D275*Parameters!$C$26,0))))</f>
        <v>14.390943396226419</v>
      </c>
      <c r="E275" s="12">
        <f>IF(Control!$C$16="None",Parameters!$C$29,IF(Control!$C$16="Low (100 bar)",'Actual H2'!E275*Parameters!$C$28,IF(Control!$C$16="Medium (350 bar)",'Actual H2'!E275*Parameters!$C$27,IF(Control!$C$16="High (700 bar)",'Actual H2'!E275*Parameters!$C$26,0))))</f>
        <v>22.75018867924528</v>
      </c>
      <c r="F275" s="12">
        <f>IF(Control!$C$16="None",Parameters!$C$29,IF(Control!$C$16="Low (100 bar)",'Actual H2'!F275*Parameters!$C$28,IF(Control!$C$16="Medium (350 bar)",'Actual H2'!F275*Parameters!$C$27,IF(Control!$C$16="High (700 bar)",'Actual H2'!F275*Parameters!$C$26,0))))</f>
        <v>35.139622641509433</v>
      </c>
      <c r="G275" s="12">
        <f>IF(Control!$C$16="None",Parameters!$C$29,IF(Control!$C$16="Low (100 bar)",'Actual H2'!G275*Parameters!$C$28,IF(Control!$C$16="Medium (350 bar)",'Actual H2'!G275*Parameters!$C$27,IF(Control!$C$16="High (700 bar)",'Actual H2'!G275*Parameters!$C$26,0))))</f>
        <v>50.064905660377356</v>
      </c>
      <c r="H275" s="12">
        <f>IF(Control!$C$16="None",Parameters!$C$29,IF(Control!$C$16="Low (100 bar)",'Actual H2'!H275*Parameters!$C$28,IF(Control!$C$16="Medium (350 bar)",'Actual H2'!H275*Parameters!$C$27,IF(Control!$C$16="High (700 bar)",'Actual H2'!H275*Parameters!$C$26,0))))</f>
        <v>56.313962264150945</v>
      </c>
      <c r="I275" s="12">
        <f>IF(Control!$C$16="None",Parameters!$C$29,IF(Control!$C$16="Low (100 bar)",'Actual H2'!I275*Parameters!$C$28,IF(Control!$C$16="Medium (350 bar)",'Actual H2'!I275*Parameters!$C$27,IF(Control!$C$16="High (700 bar)",'Actual H2'!I275*Parameters!$C$26,0))))</f>
        <v>56.603773584905667</v>
      </c>
      <c r="J275" s="12">
        <f>IF(Control!$C$16="None",Parameters!$C$29,IF(Control!$C$16="Low (100 bar)",'Actual H2'!J275*Parameters!$C$28,IF(Control!$C$16="Medium (350 bar)",'Actual H2'!J275*Parameters!$C$27,IF(Control!$C$16="High (700 bar)",'Actual H2'!J275*Parameters!$C$26,0))))</f>
        <v>56.603773584905667</v>
      </c>
      <c r="K275" s="12">
        <f>IF(Control!$C$16="None",Parameters!$C$29,IF(Control!$C$16="Low (100 bar)",'Actual H2'!K275*Parameters!$C$28,IF(Control!$C$16="Medium (350 bar)",'Actual H2'!K275*Parameters!$C$27,IF(Control!$C$16="High (700 bar)",'Actual H2'!K275*Parameters!$C$26,0))))</f>
        <v>56.603773584905667</v>
      </c>
      <c r="L275" s="12">
        <f>IF(Control!$C$16="None",Parameters!$C$29,IF(Control!$C$16="Low (100 bar)",'Actual H2'!L275*Parameters!$C$28,IF(Control!$C$16="Medium (350 bar)",'Actual H2'!L275*Parameters!$C$27,IF(Control!$C$16="High (700 bar)",'Actual H2'!L275*Parameters!$C$26,0))))</f>
        <v>53.166792452830187</v>
      </c>
      <c r="M275" s="12">
        <f>IF(Control!$C$16="None",Parameters!$C$29,IF(Control!$C$16="Low (100 bar)",'Actual H2'!M275*Parameters!$C$28,IF(Control!$C$16="Medium (350 bar)",'Actual H2'!M275*Parameters!$C$27,IF(Control!$C$16="High (700 bar)",'Actual H2'!M275*Parameters!$C$26,0))))</f>
        <v>41.261886792452835</v>
      </c>
      <c r="N275" s="12">
        <f>IF(Control!$C$16="None",Parameters!$C$29,IF(Control!$C$16="Low (100 bar)",'Actual H2'!N275*Parameters!$C$28,IF(Control!$C$16="Medium (350 bar)",'Actual H2'!N275*Parameters!$C$27,IF(Control!$C$16="High (700 bar)",'Actual H2'!N275*Parameters!$C$26,0))))</f>
        <v>35.846037735849059</v>
      </c>
      <c r="O275" s="12">
        <f>IF(Control!$C$16="None",Parameters!$C$29,IF(Control!$C$16="Low (100 bar)",'Actual H2'!O275*Parameters!$C$28,IF(Control!$C$16="Medium (350 bar)",'Actual H2'!O275*Parameters!$C$27,IF(Control!$C$16="High (700 bar)",'Actual H2'!O275*Parameters!$C$26,0))))</f>
        <v>35.139622641509433</v>
      </c>
      <c r="P275" s="12">
        <f>IF(Control!$C$16="None",Parameters!$C$29,IF(Control!$C$16="Low (100 bar)",'Actual H2'!P275*Parameters!$C$28,IF(Control!$C$16="Medium (350 bar)",'Actual H2'!P275*Parameters!$C$27,IF(Control!$C$16="High (700 bar)",'Actual H2'!P275*Parameters!$C$26,0))))</f>
        <v>39.079245283018864</v>
      </c>
      <c r="Q275" s="12">
        <f>IF(Control!$C$16="None",Parameters!$C$29,IF(Control!$C$16="Low (100 bar)",'Actual H2'!Q275*Parameters!$C$28,IF(Control!$C$16="Medium (350 bar)",'Actual H2'!Q275*Parameters!$C$27,IF(Control!$C$16="High (700 bar)",'Actual H2'!Q275*Parameters!$C$26,0))))</f>
        <v>45.518490566037741</v>
      </c>
      <c r="R275" s="12">
        <f>IF(Control!$C$16="None",Parameters!$C$29,IF(Control!$C$16="Low (100 bar)",'Actual H2'!R275*Parameters!$C$28,IF(Control!$C$16="Medium (350 bar)",'Actual H2'!R275*Parameters!$C$27,IF(Control!$C$16="High (700 bar)",'Actual H2'!R275*Parameters!$C$26,0))))</f>
        <v>46.247547169811327</v>
      </c>
      <c r="S275" s="12">
        <f>IF(Control!$C$16="None",Parameters!$C$29,IF(Control!$C$16="Low (100 bar)",'Actual H2'!S275*Parameters!$C$28,IF(Control!$C$16="Medium (350 bar)",'Actual H2'!S275*Parameters!$C$27,IF(Control!$C$16="High (700 bar)",'Actual H2'!S275*Parameters!$C$26,0))))</f>
        <v>50.064905660377356</v>
      </c>
      <c r="T275" s="12">
        <f>IF(Control!$C$16="None",Parameters!$C$29,IF(Control!$C$16="Low (100 bar)",'Actual H2'!T275*Parameters!$C$28,IF(Control!$C$16="Medium (350 bar)",'Actual H2'!T275*Parameters!$C$27,IF(Control!$C$16="High (700 bar)",'Actual H2'!T275*Parameters!$C$26,0))))</f>
        <v>49.612075471698105</v>
      </c>
      <c r="U275" s="12">
        <f>IF(Control!$C$16="None",Parameters!$C$29,IF(Control!$C$16="Low (100 bar)",'Actual H2'!U275*Parameters!$C$28,IF(Control!$C$16="Medium (350 bar)",'Actual H2'!U275*Parameters!$C$27,IF(Control!$C$16="High (700 bar)",'Actual H2'!U275*Parameters!$C$26,0))))</f>
        <v>45.518490566037741</v>
      </c>
      <c r="V275" s="12">
        <f>IF(Control!$C$16="None",Parameters!$C$29,IF(Control!$C$16="Low (100 bar)",'Actual H2'!V275*Parameters!$C$28,IF(Control!$C$16="Medium (350 bar)",'Actual H2'!V275*Parameters!$C$27,IF(Control!$C$16="High (700 bar)",'Actual H2'!V275*Parameters!$C$26,0))))</f>
        <v>35.139622641509433</v>
      </c>
      <c r="W275" s="12">
        <f>IF(Control!$C$16="None",Parameters!$C$29,IF(Control!$C$16="Low (100 bar)",'Actual H2'!W275*Parameters!$C$28,IF(Control!$C$16="Medium (350 bar)",'Actual H2'!W275*Parameters!$C$27,IF(Control!$C$16="High (700 bar)",'Actual H2'!W275*Parameters!$C$26,0))))</f>
        <v>25.168301886792456</v>
      </c>
      <c r="X275" s="12">
        <f>IF(Control!$C$16="None",Parameters!$C$29,IF(Control!$C$16="Low (100 bar)",'Actual H2'!X275*Parameters!$C$28,IF(Control!$C$16="Medium (350 bar)",'Actual H2'!X275*Parameters!$C$27,IF(Control!$C$16="High (700 bar)",'Actual H2'!X275*Parameters!$C$26,0))))</f>
        <v>17.769056603773585</v>
      </c>
      <c r="Y275" s="12">
        <f>IF(Control!$C$16="None",Parameters!$C$29,IF(Control!$C$16="Low (100 bar)",'Actual H2'!Y275*Parameters!$C$28,IF(Control!$C$16="Medium (350 bar)",'Actual H2'!Y275*Parameters!$C$27,IF(Control!$C$16="High (700 bar)",'Actual H2'!Y275*Parameters!$C$26,0))))</f>
        <v>10.111698113207549</v>
      </c>
      <c r="Z275" s="12">
        <f>IF(Control!$C$16="None",Parameters!$C$29,IF(Control!$C$16="Low (100 bar)",'Actual H2'!Z275*Parameters!$C$28,IF(Control!$C$16="Medium (350 bar)",'Actual H2'!Z275*Parameters!$C$27,IF(Control!$C$16="High (700 bar)",'Actual H2'!Z275*Parameters!$C$26,0))))</f>
        <v>4.3154716981132077</v>
      </c>
      <c r="AB275" s="7">
        <f t="shared" si="4"/>
        <v>891.23773584905655</v>
      </c>
    </row>
    <row r="276" spans="2:28" x14ac:dyDescent="0.2">
      <c r="B276" s="6">
        <v>44470</v>
      </c>
      <c r="C276" s="12">
        <f>IF(Control!$C$16="None",Parameters!$C$29,IF(Control!$C$16="Low (100 bar)",'Actual H2'!C276*Parameters!$C$28,IF(Control!$C$16="Medium (350 bar)",'Actual H2'!C276*Parameters!$C$27,IF(Control!$C$16="High (700 bar)",'Actual H2'!C276*Parameters!$C$26,0))))</f>
        <v>0</v>
      </c>
      <c r="D276" s="12">
        <f>IF(Control!$C$16="None",Parameters!$C$29,IF(Control!$C$16="Low (100 bar)",'Actual H2'!D276*Parameters!$C$28,IF(Control!$C$16="Medium (350 bar)",'Actual H2'!D276*Parameters!$C$27,IF(Control!$C$16="High (700 bar)",'Actual H2'!D276*Parameters!$C$26,0))))</f>
        <v>0</v>
      </c>
      <c r="E276" s="12">
        <f>IF(Control!$C$16="None",Parameters!$C$29,IF(Control!$C$16="Low (100 bar)",'Actual H2'!E276*Parameters!$C$28,IF(Control!$C$16="Medium (350 bar)",'Actual H2'!E276*Parameters!$C$27,IF(Control!$C$16="High (700 bar)",'Actual H2'!E276*Parameters!$C$26,0))))</f>
        <v>2.757735849056604</v>
      </c>
      <c r="F276" s="12">
        <f>IF(Control!$C$16="None",Parameters!$C$29,IF(Control!$C$16="Low (100 bar)",'Actual H2'!F276*Parameters!$C$28,IF(Control!$C$16="Medium (350 bar)",'Actual H2'!F276*Parameters!$C$27,IF(Control!$C$16="High (700 bar)",'Actual H2'!F276*Parameters!$C$26,0))))</f>
        <v>10.111698113207549</v>
      </c>
      <c r="G276" s="12">
        <f>IF(Control!$C$16="None",Parameters!$C$29,IF(Control!$C$16="Low (100 bar)",'Actual H2'!G276*Parameters!$C$28,IF(Control!$C$16="Medium (350 bar)",'Actual H2'!G276*Parameters!$C$27,IF(Control!$C$16="High (700 bar)",'Actual H2'!G276*Parameters!$C$26,0))))</f>
        <v>23.990943396226413</v>
      </c>
      <c r="H276" s="12">
        <f>IF(Control!$C$16="None",Parameters!$C$29,IF(Control!$C$16="Low (100 bar)",'Actual H2'!H276*Parameters!$C$28,IF(Control!$C$16="Medium (350 bar)",'Actual H2'!H276*Parameters!$C$27,IF(Control!$C$16="High (700 bar)",'Actual H2'!H276*Parameters!$C$26,0))))</f>
        <v>35.846037735849059</v>
      </c>
      <c r="I276" s="12">
        <f>IF(Control!$C$16="None",Parameters!$C$29,IF(Control!$C$16="Low (100 bar)",'Actual H2'!I276*Parameters!$C$28,IF(Control!$C$16="Medium (350 bar)",'Actual H2'!I276*Parameters!$C$27,IF(Control!$C$16="High (700 bar)",'Actual H2'!I276*Parameters!$C$26,0))))</f>
        <v>35.139622641509433</v>
      </c>
      <c r="J276" s="12">
        <f>IF(Control!$C$16="None",Parameters!$C$29,IF(Control!$C$16="Low (100 bar)",'Actual H2'!J276*Parameters!$C$28,IF(Control!$C$16="Medium (350 bar)",'Actual H2'!J276*Parameters!$C$27,IF(Control!$C$16="High (700 bar)",'Actual H2'!J276*Parameters!$C$26,0))))</f>
        <v>34.116226415094346</v>
      </c>
      <c r="K276" s="12">
        <f>IF(Control!$C$16="None",Parameters!$C$29,IF(Control!$C$16="Low (100 bar)",'Actual H2'!K276*Parameters!$C$28,IF(Control!$C$16="Medium (350 bar)",'Actual H2'!K276*Parameters!$C$27,IF(Control!$C$16="High (700 bar)",'Actual H2'!K276*Parameters!$C$26,0))))</f>
        <v>56.603773584905667</v>
      </c>
      <c r="L276" s="12">
        <f>IF(Control!$C$16="None",Parameters!$C$29,IF(Control!$C$16="Low (100 bar)",'Actual H2'!L276*Parameters!$C$28,IF(Control!$C$16="Medium (350 bar)",'Actual H2'!L276*Parameters!$C$27,IF(Control!$C$16="High (700 bar)",'Actual H2'!L276*Parameters!$C$26,0))))</f>
        <v>56.603773584905667</v>
      </c>
      <c r="M276" s="12">
        <f>IF(Control!$C$16="None",Parameters!$C$29,IF(Control!$C$16="Low (100 bar)",'Actual H2'!M276*Parameters!$C$28,IF(Control!$C$16="Medium (350 bar)",'Actual H2'!M276*Parameters!$C$27,IF(Control!$C$16="High (700 bar)",'Actual H2'!M276*Parameters!$C$26,0))))</f>
        <v>56.603773584905667</v>
      </c>
      <c r="N276" s="12">
        <f>IF(Control!$C$16="None",Parameters!$C$29,IF(Control!$C$16="Low (100 bar)",'Actual H2'!N276*Parameters!$C$28,IF(Control!$C$16="Medium (350 bar)",'Actual H2'!N276*Parameters!$C$27,IF(Control!$C$16="High (700 bar)",'Actual H2'!N276*Parameters!$C$26,0))))</f>
        <v>56.603773584905667</v>
      </c>
      <c r="O276" s="12">
        <f>IF(Control!$C$16="None",Parameters!$C$29,IF(Control!$C$16="Low (100 bar)",'Actual H2'!O276*Parameters!$C$28,IF(Control!$C$16="Medium (350 bar)",'Actual H2'!O276*Parameters!$C$27,IF(Control!$C$16="High (700 bar)",'Actual H2'!O276*Parameters!$C$26,0))))</f>
        <v>56.603773584905667</v>
      </c>
      <c r="P276" s="12">
        <f>IF(Control!$C$16="None",Parameters!$C$29,IF(Control!$C$16="Low (100 bar)",'Actual H2'!P276*Parameters!$C$28,IF(Control!$C$16="Medium (350 bar)",'Actual H2'!P276*Parameters!$C$27,IF(Control!$C$16="High (700 bar)",'Actual H2'!P276*Parameters!$C$26,0))))</f>
        <v>56.603773584905667</v>
      </c>
      <c r="Q276" s="12">
        <f>IF(Control!$C$16="None",Parameters!$C$29,IF(Control!$C$16="Low (100 bar)",'Actual H2'!Q276*Parameters!$C$28,IF(Control!$C$16="Medium (350 bar)",'Actual H2'!Q276*Parameters!$C$27,IF(Control!$C$16="High (700 bar)",'Actual H2'!Q276*Parameters!$C$26,0))))</f>
        <v>56.603773584905667</v>
      </c>
      <c r="R276" s="12">
        <f>IF(Control!$C$16="None",Parameters!$C$29,IF(Control!$C$16="Low (100 bar)",'Actual H2'!R276*Parameters!$C$28,IF(Control!$C$16="Medium (350 bar)",'Actual H2'!R276*Parameters!$C$27,IF(Control!$C$16="High (700 bar)",'Actual H2'!R276*Parameters!$C$26,0))))</f>
        <v>56.603773584905667</v>
      </c>
      <c r="S276" s="12">
        <f>IF(Control!$C$16="None",Parameters!$C$29,IF(Control!$C$16="Low (100 bar)",'Actual H2'!S276*Parameters!$C$28,IF(Control!$C$16="Medium (350 bar)",'Actual H2'!S276*Parameters!$C$27,IF(Control!$C$16="High (700 bar)",'Actual H2'!S276*Parameters!$C$26,0))))</f>
        <v>56.603773584905667</v>
      </c>
      <c r="T276" s="12">
        <f>IF(Control!$C$16="None",Parameters!$C$29,IF(Control!$C$16="Low (100 bar)",'Actual H2'!T276*Parameters!$C$28,IF(Control!$C$16="Medium (350 bar)",'Actual H2'!T276*Parameters!$C$27,IF(Control!$C$16="High (700 bar)",'Actual H2'!T276*Parameters!$C$26,0))))</f>
        <v>56.603773584905667</v>
      </c>
      <c r="U276" s="12">
        <f>IF(Control!$C$16="None",Parameters!$C$29,IF(Control!$C$16="Low (100 bar)",'Actual H2'!U276*Parameters!$C$28,IF(Control!$C$16="Medium (350 bar)",'Actual H2'!U276*Parameters!$C$27,IF(Control!$C$16="High (700 bar)",'Actual H2'!U276*Parameters!$C$26,0))))</f>
        <v>56.603773584905667</v>
      </c>
      <c r="V276" s="12">
        <f>IF(Control!$C$16="None",Parameters!$C$29,IF(Control!$C$16="Low (100 bar)",'Actual H2'!V276*Parameters!$C$28,IF(Control!$C$16="Medium (350 bar)",'Actual H2'!V276*Parameters!$C$27,IF(Control!$C$16="High (700 bar)",'Actual H2'!V276*Parameters!$C$26,0))))</f>
        <v>56.603773584905667</v>
      </c>
      <c r="W276" s="12">
        <f>IF(Control!$C$16="None",Parameters!$C$29,IF(Control!$C$16="Low (100 bar)",'Actual H2'!W276*Parameters!$C$28,IF(Control!$C$16="Medium (350 bar)",'Actual H2'!W276*Parameters!$C$27,IF(Control!$C$16="High (700 bar)",'Actual H2'!W276*Parameters!$C$26,0))))</f>
        <v>56.603773584905667</v>
      </c>
      <c r="X276" s="12">
        <f>IF(Control!$C$16="None",Parameters!$C$29,IF(Control!$C$16="Low (100 bar)",'Actual H2'!X276*Parameters!$C$28,IF(Control!$C$16="Medium (350 bar)",'Actual H2'!X276*Parameters!$C$27,IF(Control!$C$16="High (700 bar)",'Actual H2'!X276*Parameters!$C$26,0))))</f>
        <v>56.603773584905667</v>
      </c>
      <c r="Y276" s="12">
        <f>IF(Control!$C$16="None",Parameters!$C$29,IF(Control!$C$16="Low (100 bar)",'Actual H2'!Y276*Parameters!$C$28,IF(Control!$C$16="Medium (350 bar)",'Actual H2'!Y276*Parameters!$C$27,IF(Control!$C$16="High (700 bar)",'Actual H2'!Y276*Parameters!$C$26,0))))</f>
        <v>56.603773584905667</v>
      </c>
      <c r="Z276" s="12">
        <f>IF(Control!$C$16="None",Parameters!$C$29,IF(Control!$C$16="Low (100 bar)",'Actual H2'!Z276*Parameters!$C$28,IF(Control!$C$16="Medium (350 bar)",'Actual H2'!Z276*Parameters!$C$27,IF(Control!$C$16="High (700 bar)",'Actual H2'!Z276*Parameters!$C$26,0))))</f>
        <v>56.603773584905667</v>
      </c>
      <c r="AB276" s="7">
        <f t="shared" si="4"/>
        <v>1047.6226415094338</v>
      </c>
    </row>
    <row r="277" spans="2:28" x14ac:dyDescent="0.2">
      <c r="B277" s="6">
        <v>44471</v>
      </c>
      <c r="C277" s="12">
        <f>IF(Control!$C$16="None",Parameters!$C$29,IF(Control!$C$16="Low (100 bar)",'Actual H2'!C277*Parameters!$C$28,IF(Control!$C$16="Medium (350 bar)",'Actual H2'!C277*Parameters!$C$27,IF(Control!$C$16="High (700 bar)",'Actual H2'!C277*Parameters!$C$26,0))))</f>
        <v>56.603773584905667</v>
      </c>
      <c r="D277" s="12">
        <f>IF(Control!$C$16="None",Parameters!$C$29,IF(Control!$C$16="Low (100 bar)",'Actual H2'!D277*Parameters!$C$28,IF(Control!$C$16="Medium (350 bar)",'Actual H2'!D277*Parameters!$C$27,IF(Control!$C$16="High (700 bar)",'Actual H2'!D277*Parameters!$C$26,0))))</f>
        <v>56.083018867924523</v>
      </c>
      <c r="E277" s="12">
        <f>IF(Control!$C$16="None",Parameters!$C$29,IF(Control!$C$16="Low (100 bar)",'Actual H2'!E277*Parameters!$C$28,IF(Control!$C$16="Medium (350 bar)",'Actual H2'!E277*Parameters!$C$27,IF(Control!$C$16="High (700 bar)",'Actual H2'!E277*Parameters!$C$26,0))))</f>
        <v>52.890566037735852</v>
      </c>
      <c r="F277" s="12">
        <f>IF(Control!$C$16="None",Parameters!$C$29,IF(Control!$C$16="Low (100 bar)",'Actual H2'!F277*Parameters!$C$28,IF(Control!$C$16="Medium (350 bar)",'Actual H2'!F277*Parameters!$C$27,IF(Control!$C$16="High (700 bar)",'Actual H2'!F277*Parameters!$C$26,0))))</f>
        <v>52.437735849056594</v>
      </c>
      <c r="G277" s="12">
        <f>IF(Control!$C$16="None",Parameters!$C$29,IF(Control!$C$16="Low (100 bar)",'Actual H2'!G277*Parameters!$C$28,IF(Control!$C$16="Medium (350 bar)",'Actual H2'!G277*Parameters!$C$27,IF(Control!$C$16="High (700 bar)",'Actual H2'!G277*Parameters!$C$26,0))))</f>
        <v>52.890566037735852</v>
      </c>
      <c r="H277" s="12">
        <f>IF(Control!$C$16="None",Parameters!$C$29,IF(Control!$C$16="Low (100 bar)",'Actual H2'!H277*Parameters!$C$28,IF(Control!$C$16="Medium (350 bar)",'Actual H2'!H277*Parameters!$C$27,IF(Control!$C$16="High (700 bar)",'Actual H2'!H277*Parameters!$C$26,0))))</f>
        <v>52.890566037735852</v>
      </c>
      <c r="I277" s="12">
        <f>IF(Control!$C$16="None",Parameters!$C$29,IF(Control!$C$16="Low (100 bar)",'Actual H2'!I277*Parameters!$C$28,IF(Control!$C$16="Medium (350 bar)",'Actual H2'!I277*Parameters!$C$27,IF(Control!$C$16="High (700 bar)",'Actual H2'!I277*Parameters!$C$26,0))))</f>
        <v>53.166792452830187</v>
      </c>
      <c r="J277" s="12">
        <f>IF(Control!$C$16="None",Parameters!$C$29,IF(Control!$C$16="Low (100 bar)",'Actual H2'!J277*Parameters!$C$28,IF(Control!$C$16="Medium (350 bar)",'Actual H2'!J277*Parameters!$C$27,IF(Control!$C$16="High (700 bar)",'Actual H2'!J277*Parameters!$C$26,0))))</f>
        <v>52.437735849056594</v>
      </c>
      <c r="K277" s="12">
        <f>IF(Control!$C$16="None",Parameters!$C$29,IF(Control!$C$16="Low (100 bar)",'Actual H2'!K277*Parameters!$C$28,IF(Control!$C$16="Medium (350 bar)",'Actual H2'!K277*Parameters!$C$27,IF(Control!$C$16="High (700 bar)",'Actual H2'!K277*Parameters!$C$26,0))))</f>
        <v>50.064905660377356</v>
      </c>
      <c r="L277" s="12">
        <f>IF(Control!$C$16="None",Parameters!$C$29,IF(Control!$C$16="Low (100 bar)",'Actual H2'!L277*Parameters!$C$28,IF(Control!$C$16="Medium (350 bar)",'Actual H2'!L277*Parameters!$C$27,IF(Control!$C$16="High (700 bar)",'Actual H2'!L277*Parameters!$C$26,0))))</f>
        <v>52.437735849056594</v>
      </c>
      <c r="M277" s="12">
        <f>IF(Control!$C$16="None",Parameters!$C$29,IF(Control!$C$16="Low (100 bar)",'Actual H2'!M277*Parameters!$C$28,IF(Control!$C$16="Medium (350 bar)",'Actual H2'!M277*Parameters!$C$27,IF(Control!$C$16="High (700 bar)",'Actual H2'!M277*Parameters!$C$26,0))))</f>
        <v>45.971320754716984</v>
      </c>
      <c r="N277" s="12">
        <f>IF(Control!$C$16="None",Parameters!$C$29,IF(Control!$C$16="Low (100 bar)",'Actual H2'!N277*Parameters!$C$28,IF(Control!$C$16="Medium (350 bar)",'Actual H2'!N277*Parameters!$C$27,IF(Control!$C$16="High (700 bar)",'Actual H2'!N277*Parameters!$C$26,0))))</f>
        <v>41.261886792452835</v>
      </c>
      <c r="O277" s="12">
        <f>IF(Control!$C$16="None",Parameters!$C$29,IF(Control!$C$16="Low (100 bar)",'Actual H2'!O277*Parameters!$C$28,IF(Control!$C$16="Medium (350 bar)",'Actual H2'!O277*Parameters!$C$27,IF(Control!$C$16="High (700 bar)",'Actual H2'!O277*Parameters!$C$26,0))))</f>
        <v>52.890566037735852</v>
      </c>
      <c r="P277" s="12">
        <f>IF(Control!$C$16="None",Parameters!$C$29,IF(Control!$C$16="Low (100 bar)",'Actual H2'!P277*Parameters!$C$28,IF(Control!$C$16="Medium (350 bar)",'Actual H2'!P277*Parameters!$C$27,IF(Control!$C$16="High (700 bar)",'Actual H2'!P277*Parameters!$C$26,0))))</f>
        <v>56.603773584905667</v>
      </c>
      <c r="Q277" s="12">
        <f>IF(Control!$C$16="None",Parameters!$C$29,IF(Control!$C$16="Low (100 bar)",'Actual H2'!Q277*Parameters!$C$28,IF(Control!$C$16="Medium (350 bar)",'Actual H2'!Q277*Parameters!$C$27,IF(Control!$C$16="High (700 bar)",'Actual H2'!Q277*Parameters!$C$26,0))))</f>
        <v>56.603773584905667</v>
      </c>
      <c r="R277" s="12">
        <f>IF(Control!$C$16="None",Parameters!$C$29,IF(Control!$C$16="Low (100 bar)",'Actual H2'!R277*Parameters!$C$28,IF(Control!$C$16="Medium (350 bar)",'Actual H2'!R277*Parameters!$C$27,IF(Control!$C$16="High (700 bar)",'Actual H2'!R277*Parameters!$C$26,0))))</f>
        <v>56.603773584905667</v>
      </c>
      <c r="S277" s="12">
        <f>IF(Control!$C$16="None",Parameters!$C$29,IF(Control!$C$16="Low (100 bar)",'Actual H2'!S277*Parameters!$C$28,IF(Control!$C$16="Medium (350 bar)",'Actual H2'!S277*Parameters!$C$27,IF(Control!$C$16="High (700 bar)",'Actual H2'!S277*Parameters!$C$26,0))))</f>
        <v>56.603773584905667</v>
      </c>
      <c r="T277" s="12">
        <f>IF(Control!$C$16="None",Parameters!$C$29,IF(Control!$C$16="Low (100 bar)",'Actual H2'!T277*Parameters!$C$28,IF(Control!$C$16="Medium (350 bar)",'Actual H2'!T277*Parameters!$C$27,IF(Control!$C$16="High (700 bar)",'Actual H2'!T277*Parameters!$C$26,0))))</f>
        <v>56.083018867924523</v>
      </c>
      <c r="U277" s="12">
        <f>IF(Control!$C$16="None",Parameters!$C$29,IF(Control!$C$16="Low (100 bar)",'Actual H2'!U277*Parameters!$C$28,IF(Control!$C$16="Medium (350 bar)",'Actual H2'!U277*Parameters!$C$27,IF(Control!$C$16="High (700 bar)",'Actual H2'!U277*Parameters!$C$26,0))))</f>
        <v>45.971320754716984</v>
      </c>
      <c r="V277" s="12">
        <f>IF(Control!$C$16="None",Parameters!$C$29,IF(Control!$C$16="Low (100 bar)",'Actual H2'!V277*Parameters!$C$28,IF(Control!$C$16="Medium (350 bar)",'Actual H2'!V277*Parameters!$C$27,IF(Control!$C$16="High (700 bar)",'Actual H2'!V277*Parameters!$C$26,0))))</f>
        <v>29.334339622641508</v>
      </c>
      <c r="W277" s="12">
        <f>IF(Control!$C$16="None",Parameters!$C$29,IF(Control!$C$16="Low (100 bar)",'Actual H2'!W277*Parameters!$C$28,IF(Control!$C$16="Medium (350 bar)",'Actual H2'!W277*Parameters!$C$27,IF(Control!$C$16="High (700 bar)",'Actual H2'!W277*Parameters!$C$26,0))))</f>
        <v>14.390943396226419</v>
      </c>
      <c r="X277" s="12">
        <f>IF(Control!$C$16="None",Parameters!$C$29,IF(Control!$C$16="Low (100 bar)",'Actual H2'!X277*Parameters!$C$28,IF(Control!$C$16="Medium (350 bar)",'Actual H2'!X277*Parameters!$C$27,IF(Control!$C$16="High (700 bar)",'Actual H2'!X277*Parameters!$C$26,0))))</f>
        <v>5.2030188679245271</v>
      </c>
      <c r="Y277" s="12">
        <f>IF(Control!$C$16="None",Parameters!$C$29,IF(Control!$C$16="Low (100 bar)",'Actual H2'!Y277*Parameters!$C$28,IF(Control!$C$16="Medium (350 bar)",'Actual H2'!Y277*Parameters!$C$27,IF(Control!$C$16="High (700 bar)",'Actual H2'!Y277*Parameters!$C$26,0))))</f>
        <v>1.1456603773584904</v>
      </c>
      <c r="Z277" s="12">
        <f>IF(Control!$C$16="None",Parameters!$C$29,IF(Control!$C$16="Low (100 bar)",'Actual H2'!Z277*Parameters!$C$28,IF(Control!$C$16="Medium (350 bar)",'Actual H2'!Z277*Parameters!$C$27,IF(Control!$C$16="High (700 bar)",'Actual H2'!Z277*Parameters!$C$26,0))))</f>
        <v>5.2030188679245271</v>
      </c>
      <c r="AB277" s="7">
        <f t="shared" si="4"/>
        <v>1055.7735849056605</v>
      </c>
    </row>
    <row r="278" spans="2:28" x14ac:dyDescent="0.2">
      <c r="B278" s="6">
        <v>44472</v>
      </c>
      <c r="C278" s="12">
        <f>IF(Control!$C$16="None",Parameters!$C$29,IF(Control!$C$16="Low (100 bar)",'Actual H2'!C278*Parameters!$C$28,IF(Control!$C$16="Medium (350 bar)",'Actual H2'!C278*Parameters!$C$27,IF(Control!$C$16="High (700 bar)",'Actual H2'!C278*Parameters!$C$26,0))))</f>
        <v>22.75018867924528</v>
      </c>
      <c r="D278" s="12">
        <f>IF(Control!$C$16="None",Parameters!$C$29,IF(Control!$C$16="Low (100 bar)",'Actual H2'!D278*Parameters!$C$28,IF(Control!$C$16="Medium (350 bar)",'Actual H2'!D278*Parameters!$C$27,IF(Control!$C$16="High (700 bar)",'Actual H2'!D278*Parameters!$C$26,0))))</f>
        <v>41.261886792452835</v>
      </c>
      <c r="E278" s="12">
        <f>IF(Control!$C$16="None",Parameters!$C$29,IF(Control!$C$16="Low (100 bar)",'Actual H2'!E278*Parameters!$C$28,IF(Control!$C$16="Medium (350 bar)",'Actual H2'!E278*Parameters!$C$27,IF(Control!$C$16="High (700 bar)",'Actual H2'!E278*Parameters!$C$26,0))))</f>
        <v>50.508679245283012</v>
      </c>
      <c r="F278" s="12">
        <f>IF(Control!$C$16="None",Parameters!$C$29,IF(Control!$C$16="Low (100 bar)",'Actual H2'!F278*Parameters!$C$28,IF(Control!$C$16="Medium (350 bar)",'Actual H2'!F278*Parameters!$C$27,IF(Control!$C$16="High (700 bar)",'Actual H2'!F278*Parameters!$C$26,0))))</f>
        <v>53.334339622641515</v>
      </c>
      <c r="G278" s="12">
        <f>IF(Control!$C$16="None",Parameters!$C$29,IF(Control!$C$16="Low (100 bar)",'Actual H2'!G278*Parameters!$C$28,IF(Control!$C$16="Medium (350 bar)",'Actual H2'!G278*Parameters!$C$27,IF(Control!$C$16="High (700 bar)",'Actual H2'!G278*Parameters!$C$26,0))))</f>
        <v>53.334339622641515</v>
      </c>
      <c r="H278" s="12">
        <f>IF(Control!$C$16="None",Parameters!$C$29,IF(Control!$C$16="Low (100 bar)",'Actual H2'!H278*Parameters!$C$28,IF(Control!$C$16="Medium (350 bar)",'Actual H2'!H278*Parameters!$C$27,IF(Control!$C$16="High (700 bar)",'Actual H2'!H278*Parameters!$C$26,0))))</f>
        <v>54.701886792452825</v>
      </c>
      <c r="I278" s="12">
        <f>IF(Control!$C$16="None",Parameters!$C$29,IF(Control!$C$16="Low (100 bar)",'Actual H2'!I278*Parameters!$C$28,IF(Control!$C$16="Medium (350 bar)",'Actual H2'!I278*Parameters!$C$27,IF(Control!$C$16="High (700 bar)",'Actual H2'!I278*Parameters!$C$26,0))))</f>
        <v>54.701886792452825</v>
      </c>
      <c r="J278" s="12">
        <f>IF(Control!$C$16="None",Parameters!$C$29,IF(Control!$C$16="Low (100 bar)",'Actual H2'!J278*Parameters!$C$28,IF(Control!$C$16="Medium (350 bar)",'Actual H2'!J278*Parameters!$C$27,IF(Control!$C$16="High (700 bar)",'Actual H2'!J278*Parameters!$C$26,0))))</f>
        <v>52.890566037735852</v>
      </c>
      <c r="K278" s="12">
        <f>IF(Control!$C$16="None",Parameters!$C$29,IF(Control!$C$16="Low (100 bar)",'Actual H2'!K278*Parameters!$C$28,IF(Control!$C$16="Medium (350 bar)",'Actual H2'!K278*Parameters!$C$27,IF(Control!$C$16="High (700 bar)",'Actual H2'!K278*Parameters!$C$26,0))))</f>
        <v>50.508679245283012</v>
      </c>
      <c r="L278" s="12">
        <f>IF(Control!$C$16="None",Parameters!$C$29,IF(Control!$C$16="Low (100 bar)",'Actual H2'!L278*Parameters!$C$28,IF(Control!$C$16="Medium (350 bar)",'Actual H2'!L278*Parameters!$C$27,IF(Control!$C$16="High (700 bar)",'Actual H2'!L278*Parameters!$C$26,0))))</f>
        <v>55.145660377358496</v>
      </c>
      <c r="M278" s="12">
        <f>IF(Control!$C$16="None",Parameters!$C$29,IF(Control!$C$16="Low (100 bar)",'Actual H2'!M278*Parameters!$C$28,IF(Control!$C$16="Medium (350 bar)",'Actual H2'!M278*Parameters!$C$27,IF(Control!$C$16="High (700 bar)",'Actual H2'!M278*Parameters!$C$26,0))))</f>
        <v>56.603773584905667</v>
      </c>
      <c r="N278" s="12">
        <f>IF(Control!$C$16="None",Parameters!$C$29,IF(Control!$C$16="Low (100 bar)",'Actual H2'!N278*Parameters!$C$28,IF(Control!$C$16="Medium (350 bar)",'Actual H2'!N278*Parameters!$C$27,IF(Control!$C$16="High (700 bar)",'Actual H2'!N278*Parameters!$C$26,0))))</f>
        <v>56.603773584905667</v>
      </c>
      <c r="O278" s="12">
        <f>IF(Control!$C$16="None",Parameters!$C$29,IF(Control!$C$16="Low (100 bar)",'Actual H2'!O278*Parameters!$C$28,IF(Control!$C$16="Medium (350 bar)",'Actual H2'!O278*Parameters!$C$27,IF(Control!$C$16="High (700 bar)",'Actual H2'!O278*Parameters!$C$26,0))))</f>
        <v>56.603773584905667</v>
      </c>
      <c r="P278" s="12">
        <f>IF(Control!$C$16="None",Parameters!$C$29,IF(Control!$C$16="Low (100 bar)",'Actual H2'!P278*Parameters!$C$28,IF(Control!$C$16="Medium (350 bar)",'Actual H2'!P278*Parameters!$C$27,IF(Control!$C$16="High (700 bar)",'Actual H2'!P278*Parameters!$C$26,0))))</f>
        <v>56.603773584905667</v>
      </c>
      <c r="Q278" s="12">
        <f>IF(Control!$C$16="None",Parameters!$C$29,IF(Control!$C$16="Low (100 bar)",'Actual H2'!Q278*Parameters!$C$28,IF(Control!$C$16="Medium (350 bar)",'Actual H2'!Q278*Parameters!$C$27,IF(Control!$C$16="High (700 bar)",'Actual H2'!Q278*Parameters!$C$26,0))))</f>
        <v>56.603773584905667</v>
      </c>
      <c r="R278" s="12">
        <f>IF(Control!$C$16="None",Parameters!$C$29,IF(Control!$C$16="Low (100 bar)",'Actual H2'!R278*Parameters!$C$28,IF(Control!$C$16="Medium (350 bar)",'Actual H2'!R278*Parameters!$C$27,IF(Control!$C$16="High (700 bar)",'Actual H2'!R278*Parameters!$C$26,0))))</f>
        <v>56.603773584905667</v>
      </c>
      <c r="S278" s="12">
        <f>IF(Control!$C$16="None",Parameters!$C$29,IF(Control!$C$16="Low (100 bar)",'Actual H2'!S278*Parameters!$C$28,IF(Control!$C$16="Medium (350 bar)",'Actual H2'!S278*Parameters!$C$27,IF(Control!$C$16="High (700 bar)",'Actual H2'!S278*Parameters!$C$26,0))))</f>
        <v>56.603773584905667</v>
      </c>
      <c r="T278" s="12">
        <f>IF(Control!$C$16="None",Parameters!$C$29,IF(Control!$C$16="Low (100 bar)",'Actual H2'!T278*Parameters!$C$28,IF(Control!$C$16="Medium (350 bar)",'Actual H2'!T278*Parameters!$C$27,IF(Control!$C$16="High (700 bar)",'Actual H2'!T278*Parameters!$C$26,0))))</f>
        <v>56.603773584905667</v>
      </c>
      <c r="U278" s="12">
        <f>IF(Control!$C$16="None",Parameters!$C$29,IF(Control!$C$16="Low (100 bar)",'Actual H2'!U278*Parameters!$C$28,IF(Control!$C$16="Medium (350 bar)",'Actual H2'!U278*Parameters!$C$27,IF(Control!$C$16="High (700 bar)",'Actual H2'!U278*Parameters!$C$26,0))))</f>
        <v>56.603773584905667</v>
      </c>
      <c r="V278" s="12">
        <f>IF(Control!$C$16="None",Parameters!$C$29,IF(Control!$C$16="Low (100 bar)",'Actual H2'!V278*Parameters!$C$28,IF(Control!$C$16="Medium (350 bar)",'Actual H2'!V278*Parameters!$C$27,IF(Control!$C$16="High (700 bar)",'Actual H2'!V278*Parameters!$C$26,0))))</f>
        <v>56.603773584905667</v>
      </c>
      <c r="W278" s="12">
        <f>IF(Control!$C$16="None",Parameters!$C$29,IF(Control!$C$16="Low (100 bar)",'Actual H2'!W278*Parameters!$C$28,IF(Control!$C$16="Medium (350 bar)",'Actual H2'!W278*Parameters!$C$27,IF(Control!$C$16="High (700 bar)",'Actual H2'!W278*Parameters!$C$26,0))))</f>
        <v>56.603773584905667</v>
      </c>
      <c r="X278" s="12">
        <f>IF(Control!$C$16="None",Parameters!$C$29,IF(Control!$C$16="Low (100 bar)",'Actual H2'!X278*Parameters!$C$28,IF(Control!$C$16="Medium (350 bar)",'Actual H2'!X278*Parameters!$C$27,IF(Control!$C$16="High (700 bar)",'Actual H2'!X278*Parameters!$C$26,0))))</f>
        <v>56.603773584905667</v>
      </c>
      <c r="Y278" s="12">
        <f>IF(Control!$C$16="None",Parameters!$C$29,IF(Control!$C$16="Low (100 bar)",'Actual H2'!Y278*Parameters!$C$28,IF(Control!$C$16="Medium (350 bar)",'Actual H2'!Y278*Parameters!$C$27,IF(Control!$C$16="High (700 bar)",'Actual H2'!Y278*Parameters!$C$26,0))))</f>
        <v>56.603773584905667</v>
      </c>
      <c r="Z278" s="12">
        <f>IF(Control!$C$16="None",Parameters!$C$29,IF(Control!$C$16="Low (100 bar)",'Actual H2'!Z278*Parameters!$C$28,IF(Control!$C$16="Medium (350 bar)",'Actual H2'!Z278*Parameters!$C$27,IF(Control!$C$16="High (700 bar)",'Actual H2'!Z278*Parameters!$C$26,0))))</f>
        <v>56.603773584905667</v>
      </c>
      <c r="AB278" s="7">
        <f t="shared" si="4"/>
        <v>1281.5909433962261</v>
      </c>
    </row>
    <row r="279" spans="2:28" x14ac:dyDescent="0.2">
      <c r="B279" s="6">
        <v>44473</v>
      </c>
      <c r="C279" s="12">
        <f>IF(Control!$C$16="None",Parameters!$C$29,IF(Control!$C$16="Low (100 bar)",'Actual H2'!C279*Parameters!$C$28,IF(Control!$C$16="Medium (350 bar)",'Actual H2'!C279*Parameters!$C$27,IF(Control!$C$16="High (700 bar)",'Actual H2'!C279*Parameters!$C$26,0))))</f>
        <v>56.603773584905667</v>
      </c>
      <c r="D279" s="12">
        <f>IF(Control!$C$16="None",Parameters!$C$29,IF(Control!$C$16="Low (100 bar)",'Actual H2'!D279*Parameters!$C$28,IF(Control!$C$16="Medium (350 bar)",'Actual H2'!D279*Parameters!$C$27,IF(Control!$C$16="High (700 bar)",'Actual H2'!D279*Parameters!$C$26,0))))</f>
        <v>56.313962264150945</v>
      </c>
      <c r="E279" s="12">
        <f>IF(Control!$C$16="None",Parameters!$C$29,IF(Control!$C$16="Low (100 bar)",'Actual H2'!E279*Parameters!$C$28,IF(Control!$C$16="Medium (350 bar)",'Actual H2'!E279*Parameters!$C$27,IF(Control!$C$16="High (700 bar)",'Actual H2'!E279*Parameters!$C$26,0))))</f>
        <v>55.218113207547177</v>
      </c>
      <c r="F279" s="12">
        <f>IF(Control!$C$16="None",Parameters!$C$29,IF(Control!$C$16="Low (100 bar)",'Actual H2'!F279*Parameters!$C$28,IF(Control!$C$16="Medium (350 bar)",'Actual H2'!F279*Parameters!$C$27,IF(Control!$C$16="High (700 bar)",'Actual H2'!F279*Parameters!$C$26,0))))</f>
        <v>50.508679245283012</v>
      </c>
      <c r="G279" s="12">
        <f>IF(Control!$C$16="None",Parameters!$C$29,IF(Control!$C$16="Low (100 bar)",'Actual H2'!G279*Parameters!$C$28,IF(Control!$C$16="Medium (350 bar)",'Actual H2'!G279*Parameters!$C$27,IF(Control!$C$16="High (700 bar)",'Actual H2'!G279*Parameters!$C$26,0))))</f>
        <v>45.971320754716984</v>
      </c>
      <c r="H279" s="12">
        <f>IF(Control!$C$16="None",Parameters!$C$29,IF(Control!$C$16="Low (100 bar)",'Actual H2'!H279*Parameters!$C$28,IF(Control!$C$16="Medium (350 bar)",'Actual H2'!H279*Parameters!$C$27,IF(Control!$C$16="High (700 bar)",'Actual H2'!H279*Parameters!$C$26,0))))</f>
        <v>45.518490566037741</v>
      </c>
      <c r="I279" s="12">
        <f>IF(Control!$C$16="None",Parameters!$C$29,IF(Control!$C$16="Low (100 bar)",'Actual H2'!I279*Parameters!$C$28,IF(Control!$C$16="Medium (350 bar)",'Actual H2'!I279*Parameters!$C$27,IF(Control!$C$16="High (700 bar)",'Actual H2'!I279*Parameters!$C$26,0))))</f>
        <v>40.809056603773584</v>
      </c>
      <c r="J279" s="12">
        <f>IF(Control!$C$16="None",Parameters!$C$29,IF(Control!$C$16="Low (100 bar)",'Actual H2'!J279*Parameters!$C$28,IF(Control!$C$16="Medium (350 bar)",'Actual H2'!J279*Parameters!$C$27,IF(Control!$C$16="High (700 bar)",'Actual H2'!J279*Parameters!$C$26,0))))</f>
        <v>35.139622641509433</v>
      </c>
      <c r="K279" s="12">
        <f>IF(Control!$C$16="None",Parameters!$C$29,IF(Control!$C$16="Low (100 bar)",'Actual H2'!K279*Parameters!$C$28,IF(Control!$C$16="Medium (350 bar)",'Actual H2'!K279*Parameters!$C$27,IF(Control!$C$16="High (700 bar)",'Actual H2'!K279*Parameters!$C$26,0))))</f>
        <v>28.156981132075465</v>
      </c>
      <c r="L279" s="12">
        <f>IF(Control!$C$16="None",Parameters!$C$29,IF(Control!$C$16="Low (100 bar)",'Actual H2'!L279*Parameters!$C$28,IF(Control!$C$16="Medium (350 bar)",'Actual H2'!L279*Parameters!$C$27,IF(Control!$C$16="High (700 bar)",'Actual H2'!L279*Parameters!$C$26,0))))</f>
        <v>26.916226415094343</v>
      </c>
      <c r="M279" s="12">
        <f>IF(Control!$C$16="None",Parameters!$C$29,IF(Control!$C$16="Low (100 bar)",'Actual H2'!M279*Parameters!$C$28,IF(Control!$C$16="Medium (350 bar)",'Actual H2'!M279*Parameters!$C$27,IF(Control!$C$16="High (700 bar)",'Actual H2'!M279*Parameters!$C$26,0))))</f>
        <v>25.720754716981133</v>
      </c>
      <c r="N279" s="12">
        <f>IF(Control!$C$16="None",Parameters!$C$29,IF(Control!$C$16="Low (100 bar)",'Actual H2'!N279*Parameters!$C$28,IF(Control!$C$16="Medium (350 bar)",'Actual H2'!N279*Parameters!$C$27,IF(Control!$C$16="High (700 bar)",'Actual H2'!N279*Parameters!$C$26,0))))</f>
        <v>22.75018867924528</v>
      </c>
      <c r="O279" s="12">
        <f>IF(Control!$C$16="None",Parameters!$C$29,IF(Control!$C$16="Low (100 bar)",'Actual H2'!O279*Parameters!$C$28,IF(Control!$C$16="Medium (350 bar)",'Actual H2'!O279*Parameters!$C$27,IF(Control!$C$16="High (700 bar)",'Actual H2'!O279*Parameters!$C$26,0))))</f>
        <v>18.683773584905659</v>
      </c>
      <c r="P279" s="12">
        <f>IF(Control!$C$16="None",Parameters!$C$29,IF(Control!$C$16="Low (100 bar)",'Actual H2'!P279*Parameters!$C$28,IF(Control!$C$16="Medium (350 bar)",'Actual H2'!P279*Parameters!$C$27,IF(Control!$C$16="High (700 bar)",'Actual H2'!P279*Parameters!$C$26,0))))</f>
        <v>14.390943396226419</v>
      </c>
      <c r="Q279" s="12">
        <f>IF(Control!$C$16="None",Parameters!$C$29,IF(Control!$C$16="Low (100 bar)",'Actual H2'!Q279*Parameters!$C$28,IF(Control!$C$16="Medium (350 bar)",'Actual H2'!Q279*Parameters!$C$27,IF(Control!$C$16="High (700 bar)",'Actual H2'!Q279*Parameters!$C$26,0))))</f>
        <v>11.415849056603774</v>
      </c>
      <c r="R279" s="12">
        <f>IF(Control!$C$16="None",Parameters!$C$29,IF(Control!$C$16="Low (100 bar)",'Actual H2'!R279*Parameters!$C$28,IF(Control!$C$16="Medium (350 bar)",'Actual H2'!R279*Parameters!$C$27,IF(Control!$C$16="High (700 bar)",'Actual H2'!R279*Parameters!$C$26,0))))</f>
        <v>7.1773584905660375</v>
      </c>
      <c r="S279" s="12">
        <f>IF(Control!$C$16="None",Parameters!$C$29,IF(Control!$C$16="Low (100 bar)",'Actual H2'!S279*Parameters!$C$28,IF(Control!$C$16="Medium (350 bar)",'Actual H2'!S279*Parameters!$C$27,IF(Control!$C$16="High (700 bar)",'Actual H2'!S279*Parameters!$C$26,0))))</f>
        <v>3.5003773584905669</v>
      </c>
      <c r="T279" s="12">
        <f>IF(Control!$C$16="None",Parameters!$C$29,IF(Control!$C$16="Low (100 bar)",'Actual H2'!T279*Parameters!$C$28,IF(Control!$C$16="Medium (350 bar)",'Actual H2'!T279*Parameters!$C$27,IF(Control!$C$16="High (700 bar)",'Actual H2'!T279*Parameters!$C$26,0))))</f>
        <v>2.3864150943396227</v>
      </c>
      <c r="U279" s="12">
        <f>IF(Control!$C$16="None",Parameters!$C$29,IF(Control!$C$16="Low (100 bar)",'Actual H2'!U279*Parameters!$C$28,IF(Control!$C$16="Medium (350 bar)",'Actual H2'!U279*Parameters!$C$27,IF(Control!$C$16="High (700 bar)",'Actual H2'!U279*Parameters!$C$26,0))))</f>
        <v>1.7252830188679242</v>
      </c>
      <c r="V279" s="12">
        <f>IF(Control!$C$16="None",Parameters!$C$29,IF(Control!$C$16="Low (100 bar)",'Actual H2'!V279*Parameters!$C$28,IF(Control!$C$16="Medium (350 bar)",'Actual H2'!V279*Parameters!$C$27,IF(Control!$C$16="High (700 bar)",'Actual H2'!V279*Parameters!$C$26,0))))</f>
        <v>1.4354716981132074</v>
      </c>
      <c r="W279" s="12">
        <f>IF(Control!$C$16="None",Parameters!$C$29,IF(Control!$C$16="Low (100 bar)",'Actual H2'!W279*Parameters!$C$28,IF(Control!$C$16="Medium (350 bar)",'Actual H2'!W279*Parameters!$C$27,IF(Control!$C$16="High (700 bar)",'Actual H2'!W279*Parameters!$C$26,0))))</f>
        <v>1.4354716981132074</v>
      </c>
      <c r="X279" s="12">
        <f>IF(Control!$C$16="None",Parameters!$C$29,IF(Control!$C$16="Low (100 bar)",'Actual H2'!X279*Parameters!$C$28,IF(Control!$C$16="Medium (350 bar)",'Actual H2'!X279*Parameters!$C$27,IF(Control!$C$16="High (700 bar)",'Actual H2'!X279*Parameters!$C$26,0))))</f>
        <v>2.0150943396226415</v>
      </c>
      <c r="Y279" s="12">
        <f>IF(Control!$C$16="None",Parameters!$C$29,IF(Control!$C$16="Low (100 bar)",'Actual H2'!Y279*Parameters!$C$28,IF(Control!$C$16="Medium (350 bar)",'Actual H2'!Y279*Parameters!$C$27,IF(Control!$C$16="High (700 bar)",'Actual H2'!Y279*Parameters!$C$26,0))))</f>
        <v>2.3864150943396227</v>
      </c>
      <c r="Z279" s="12">
        <f>IF(Control!$C$16="None",Parameters!$C$29,IF(Control!$C$16="Low (100 bar)",'Actual H2'!Z279*Parameters!$C$28,IF(Control!$C$16="Medium (350 bar)",'Actual H2'!Z279*Parameters!$C$27,IF(Control!$C$16="High (700 bar)",'Actual H2'!Z279*Parameters!$C$26,0))))</f>
        <v>2.0150943396226415</v>
      </c>
      <c r="AB279" s="7">
        <f t="shared" si="4"/>
        <v>558.19471698113227</v>
      </c>
    </row>
    <row r="280" spans="2:28" x14ac:dyDescent="0.2">
      <c r="B280" s="6">
        <v>44474</v>
      </c>
      <c r="C280" s="12">
        <f>IF(Control!$C$16="None",Parameters!$C$29,IF(Control!$C$16="Low (100 bar)",'Actual H2'!C280*Parameters!$C$28,IF(Control!$C$16="Medium (350 bar)",'Actual H2'!C280*Parameters!$C$27,IF(Control!$C$16="High (700 bar)",'Actual H2'!C280*Parameters!$C$26,0))))</f>
        <v>2.0150943396226415</v>
      </c>
      <c r="D280" s="12">
        <f>IF(Control!$C$16="None",Parameters!$C$29,IF(Control!$C$16="Low (100 bar)",'Actual H2'!D280*Parameters!$C$28,IF(Control!$C$16="Medium (350 bar)",'Actual H2'!D280*Parameters!$C$27,IF(Control!$C$16="High (700 bar)",'Actual H2'!D280*Parameters!$C$26,0))))</f>
        <v>2.0150943396226415</v>
      </c>
      <c r="E280" s="12">
        <f>IF(Control!$C$16="None",Parameters!$C$29,IF(Control!$C$16="Low (100 bar)",'Actual H2'!E280*Parameters!$C$28,IF(Control!$C$16="Medium (350 bar)",'Actual H2'!E280*Parameters!$C$27,IF(Control!$C$16="High (700 bar)",'Actual H2'!E280*Parameters!$C$26,0))))</f>
        <v>3.5003773584905669</v>
      </c>
      <c r="F280" s="12">
        <f>IF(Control!$C$16="None",Parameters!$C$29,IF(Control!$C$16="Low (100 bar)",'Actual H2'!F280*Parameters!$C$28,IF(Control!$C$16="Medium (350 bar)",'Actual H2'!F280*Parameters!$C$27,IF(Control!$C$16="High (700 bar)",'Actual H2'!F280*Parameters!$C$26,0))))</f>
        <v>6.6339622641509433</v>
      </c>
      <c r="G280" s="12">
        <f>IF(Control!$C$16="None",Parameters!$C$29,IF(Control!$C$16="Low (100 bar)",'Actual H2'!G280*Parameters!$C$28,IF(Control!$C$16="Medium (350 bar)",'Actual H2'!G280*Parameters!$C$27,IF(Control!$C$16="High (700 bar)",'Actual H2'!G280*Parameters!$C$26,0))))</f>
        <v>8.8075471698113201</v>
      </c>
      <c r="H280" s="12">
        <f>IF(Control!$C$16="None",Parameters!$C$29,IF(Control!$C$16="Low (100 bar)",'Actual H2'!H280*Parameters!$C$28,IF(Control!$C$16="Medium (350 bar)",'Actual H2'!H280*Parameters!$C$27,IF(Control!$C$16="High (700 bar)",'Actual H2'!H280*Parameters!$C$26,0))))</f>
        <v>12.067924528301885</v>
      </c>
      <c r="I280" s="12">
        <f>IF(Control!$C$16="None",Parameters!$C$29,IF(Control!$C$16="Low (100 bar)",'Actual H2'!I280*Parameters!$C$28,IF(Control!$C$16="Medium (350 bar)",'Actual H2'!I280*Parameters!$C$27,IF(Control!$C$16="High (700 bar)",'Actual H2'!I280*Parameters!$C$26,0))))</f>
        <v>19.598490566037732</v>
      </c>
      <c r="J280" s="12">
        <f>IF(Control!$C$16="None",Parameters!$C$29,IF(Control!$C$16="Low (100 bar)",'Actual H2'!J280*Parameters!$C$28,IF(Control!$C$16="Medium (350 bar)",'Actual H2'!J280*Parameters!$C$27,IF(Control!$C$16="High (700 bar)",'Actual H2'!J280*Parameters!$C$26,0))))</f>
        <v>23.990943396226413</v>
      </c>
      <c r="K280" s="12">
        <f>IF(Control!$C$16="None",Parameters!$C$29,IF(Control!$C$16="Low (100 bar)",'Actual H2'!K280*Parameters!$C$28,IF(Control!$C$16="Medium (350 bar)",'Actual H2'!K280*Parameters!$C$27,IF(Control!$C$16="High (700 bar)",'Actual H2'!K280*Parameters!$C$26,0))))</f>
        <v>25.720754716981133</v>
      </c>
      <c r="L280" s="12">
        <f>IF(Control!$C$16="None",Parameters!$C$29,IF(Control!$C$16="Low (100 bar)",'Actual H2'!L280*Parameters!$C$28,IF(Control!$C$16="Medium (350 bar)",'Actual H2'!L280*Parameters!$C$27,IF(Control!$C$16="High (700 bar)",'Actual H2'!L280*Parameters!$C$26,0))))</f>
        <v>32.938867924528296</v>
      </c>
      <c r="M280" s="12">
        <f>IF(Control!$C$16="None",Parameters!$C$29,IF(Control!$C$16="Low (100 bar)",'Actual H2'!M280*Parameters!$C$28,IF(Control!$C$16="Medium (350 bar)",'Actual H2'!M280*Parameters!$C$27,IF(Control!$C$16="High (700 bar)",'Actual H2'!M280*Parameters!$C$26,0))))</f>
        <v>40.809056603773584</v>
      </c>
      <c r="N280" s="12">
        <f>IF(Control!$C$16="None",Parameters!$C$29,IF(Control!$C$16="Low (100 bar)",'Actual H2'!N280*Parameters!$C$28,IF(Control!$C$16="Medium (350 bar)",'Actual H2'!N280*Parameters!$C$27,IF(Control!$C$16="High (700 bar)",'Actual H2'!N280*Parameters!$C$26,0))))</f>
        <v>45.518490566037741</v>
      </c>
      <c r="O280" s="12">
        <f>IF(Control!$C$16="None",Parameters!$C$29,IF(Control!$C$16="Low (100 bar)",'Actual H2'!O280*Parameters!$C$28,IF(Control!$C$16="Medium (350 bar)",'Actual H2'!O280*Parameters!$C$27,IF(Control!$C$16="High (700 bar)",'Actual H2'!O280*Parameters!$C$26,0))))</f>
        <v>50.064905660377356</v>
      </c>
      <c r="P280" s="12">
        <f>IF(Control!$C$16="None",Parameters!$C$29,IF(Control!$C$16="Low (100 bar)",'Actual H2'!P280*Parameters!$C$28,IF(Control!$C$16="Medium (350 bar)",'Actual H2'!P280*Parameters!$C$27,IF(Control!$C$16="High (700 bar)",'Actual H2'!P280*Parameters!$C$26,0))))</f>
        <v>53.166792452830187</v>
      </c>
      <c r="Q280" s="12">
        <f>IF(Control!$C$16="None",Parameters!$C$29,IF(Control!$C$16="Low (100 bar)",'Actual H2'!Q280*Parameters!$C$28,IF(Control!$C$16="Medium (350 bar)",'Actual H2'!Q280*Parameters!$C$27,IF(Control!$C$16="High (700 bar)",'Actual H2'!Q280*Parameters!$C$26,0))))</f>
        <v>55.145660377358496</v>
      </c>
      <c r="R280" s="12">
        <f>IF(Control!$C$16="None",Parameters!$C$29,IF(Control!$C$16="Low (100 bar)",'Actual H2'!R280*Parameters!$C$28,IF(Control!$C$16="Medium (350 bar)",'Actual H2'!R280*Parameters!$C$27,IF(Control!$C$16="High (700 bar)",'Actual H2'!R280*Parameters!$C$26,0))))</f>
        <v>55.145660377358496</v>
      </c>
      <c r="S280" s="12">
        <f>IF(Control!$C$16="None",Parameters!$C$29,IF(Control!$C$16="Low (100 bar)",'Actual H2'!S280*Parameters!$C$28,IF(Control!$C$16="Medium (350 bar)",'Actual H2'!S280*Parameters!$C$27,IF(Control!$C$16="High (700 bar)",'Actual H2'!S280*Parameters!$C$26,0))))</f>
        <v>53.334339622641515</v>
      </c>
      <c r="T280" s="12">
        <f>IF(Control!$C$16="None",Parameters!$C$29,IF(Control!$C$16="Low (100 bar)",'Actual H2'!T280*Parameters!$C$28,IF(Control!$C$16="Medium (350 bar)",'Actual H2'!T280*Parameters!$C$27,IF(Control!$C$16="High (700 bar)",'Actual H2'!T280*Parameters!$C$26,0))))</f>
        <v>52.890566037735852</v>
      </c>
      <c r="U280" s="12">
        <f>IF(Control!$C$16="None",Parameters!$C$29,IF(Control!$C$16="Low (100 bar)",'Actual H2'!U280*Parameters!$C$28,IF(Control!$C$16="Medium (350 bar)",'Actual H2'!U280*Parameters!$C$27,IF(Control!$C$16="High (700 bar)",'Actual H2'!U280*Parameters!$C$26,0))))</f>
        <v>53.166792452830187</v>
      </c>
      <c r="V280" s="12">
        <f>IF(Control!$C$16="None",Parameters!$C$29,IF(Control!$C$16="Low (100 bar)",'Actual H2'!V280*Parameters!$C$28,IF(Control!$C$16="Medium (350 bar)",'Actual H2'!V280*Parameters!$C$27,IF(Control!$C$16="High (700 bar)",'Actual H2'!V280*Parameters!$C$26,0))))</f>
        <v>52.437735849056594</v>
      </c>
      <c r="W280" s="12">
        <f>IF(Control!$C$16="None",Parameters!$C$29,IF(Control!$C$16="Low (100 bar)",'Actual H2'!W280*Parameters!$C$28,IF(Control!$C$16="Medium (350 bar)",'Actual H2'!W280*Parameters!$C$27,IF(Control!$C$16="High (700 bar)",'Actual H2'!W280*Parameters!$C$26,0))))</f>
        <v>49.612075471698105</v>
      </c>
      <c r="X280" s="12">
        <f>IF(Control!$C$16="None",Parameters!$C$29,IF(Control!$C$16="Low (100 bar)",'Actual H2'!X280*Parameters!$C$28,IF(Control!$C$16="Medium (350 bar)",'Actual H2'!X280*Parameters!$C$27,IF(Control!$C$16="High (700 bar)",'Actual H2'!X280*Parameters!$C$26,0))))</f>
        <v>45.971320754716984</v>
      </c>
      <c r="Y280" s="12">
        <f>IF(Control!$C$16="None",Parameters!$C$29,IF(Control!$C$16="Low (100 bar)",'Actual H2'!Y280*Parameters!$C$28,IF(Control!$C$16="Medium (350 bar)",'Actual H2'!Y280*Parameters!$C$27,IF(Control!$C$16="High (700 bar)",'Actual H2'!Y280*Parameters!$C$26,0))))</f>
        <v>44.812075471698115</v>
      </c>
      <c r="Z280" s="12">
        <f>IF(Control!$C$16="None",Parameters!$C$29,IF(Control!$C$16="Low (100 bar)",'Actual H2'!Z280*Parameters!$C$28,IF(Control!$C$16="Medium (350 bar)",'Actual H2'!Z280*Parameters!$C$27,IF(Control!$C$16="High (700 bar)",'Actual H2'!Z280*Parameters!$C$26,0))))</f>
        <v>45.518490566037741</v>
      </c>
      <c r="AB280" s="7">
        <f t="shared" si="4"/>
        <v>834.88301886792442</v>
      </c>
    </row>
    <row r="281" spans="2:28" x14ac:dyDescent="0.2">
      <c r="B281" s="6">
        <v>44475</v>
      </c>
      <c r="C281" s="12">
        <f>IF(Control!$C$16="None",Parameters!$C$29,IF(Control!$C$16="Low (100 bar)",'Actual H2'!C281*Parameters!$C$28,IF(Control!$C$16="Medium (350 bar)",'Actual H2'!C281*Parameters!$C$27,IF(Control!$C$16="High (700 bar)",'Actual H2'!C281*Parameters!$C$26,0))))</f>
        <v>44.812075471698115</v>
      </c>
      <c r="D281" s="12">
        <f>IF(Control!$C$16="None",Parameters!$C$29,IF(Control!$C$16="Low (100 bar)",'Actual H2'!D281*Parameters!$C$28,IF(Control!$C$16="Medium (350 bar)",'Actual H2'!D281*Parameters!$C$27,IF(Control!$C$16="High (700 bar)",'Actual H2'!D281*Parameters!$C$26,0))))</f>
        <v>41.261886792452835</v>
      </c>
      <c r="E281" s="12">
        <f>IF(Control!$C$16="None",Parameters!$C$29,IF(Control!$C$16="Low (100 bar)",'Actual H2'!E281*Parameters!$C$28,IF(Control!$C$16="Medium (350 bar)",'Actual H2'!E281*Parameters!$C$27,IF(Control!$C$16="High (700 bar)",'Actual H2'!E281*Parameters!$C$26,0))))</f>
        <v>39.079245283018864</v>
      </c>
      <c r="F281" s="12">
        <f>IF(Control!$C$16="None",Parameters!$C$29,IF(Control!$C$16="Low (100 bar)",'Actual H2'!F281*Parameters!$C$28,IF(Control!$C$16="Medium (350 bar)",'Actual H2'!F281*Parameters!$C$27,IF(Control!$C$16="High (700 bar)",'Actual H2'!F281*Parameters!$C$26,0))))</f>
        <v>34.116226415094346</v>
      </c>
      <c r="G281" s="12">
        <f>IF(Control!$C$16="None",Parameters!$C$29,IF(Control!$C$16="Low (100 bar)",'Actual H2'!G281*Parameters!$C$28,IF(Control!$C$16="Medium (350 bar)",'Actual H2'!G281*Parameters!$C$27,IF(Control!$C$16="High (700 bar)",'Actual H2'!G281*Parameters!$C$26,0))))</f>
        <v>26.916226415094343</v>
      </c>
      <c r="H281" s="12">
        <f>IF(Control!$C$16="None",Parameters!$C$29,IF(Control!$C$16="Low (100 bar)",'Actual H2'!H281*Parameters!$C$28,IF(Control!$C$16="Medium (350 bar)",'Actual H2'!H281*Parameters!$C$27,IF(Control!$C$16="High (700 bar)",'Actual H2'!H281*Parameters!$C$26,0))))</f>
        <v>20.513207547169809</v>
      </c>
      <c r="I281" s="12">
        <f>IF(Control!$C$16="None",Parameters!$C$29,IF(Control!$C$16="Low (100 bar)",'Actual H2'!I281*Parameters!$C$28,IF(Control!$C$16="Medium (350 bar)",'Actual H2'!I281*Parameters!$C$27,IF(Control!$C$16="High (700 bar)",'Actual H2'!I281*Parameters!$C$26,0))))</f>
        <v>13.616603773584908</v>
      </c>
      <c r="J281" s="12">
        <f>IF(Control!$C$16="None",Parameters!$C$29,IF(Control!$C$16="Low (100 bar)",'Actual H2'!J281*Parameters!$C$28,IF(Control!$C$16="Medium (350 bar)",'Actual H2'!J281*Parameters!$C$27,IF(Control!$C$16="High (700 bar)",'Actual H2'!J281*Parameters!$C$26,0))))</f>
        <v>7.7207547169811335</v>
      </c>
      <c r="K281" s="12">
        <f>IF(Control!$C$16="None",Parameters!$C$29,IF(Control!$C$16="Low (100 bar)",'Actual H2'!K281*Parameters!$C$28,IF(Control!$C$16="Medium (350 bar)",'Actual H2'!K281*Parameters!$C$27,IF(Control!$C$16="High (700 bar)",'Actual H2'!K281*Parameters!$C$26,0))))</f>
        <v>3.8716981132075476</v>
      </c>
      <c r="L281" s="12">
        <f>IF(Control!$C$16="None",Parameters!$C$29,IF(Control!$C$16="Low (100 bar)",'Actual H2'!L281*Parameters!$C$28,IF(Control!$C$16="Medium (350 bar)",'Actual H2'!L281*Parameters!$C$27,IF(Control!$C$16="High (700 bar)",'Actual H2'!L281*Parameters!$C$26,0))))</f>
        <v>0.5660377358490567</v>
      </c>
      <c r="M281" s="12">
        <f>IF(Control!$C$16="None",Parameters!$C$29,IF(Control!$C$16="Low (100 bar)",'Actual H2'!M281*Parameters!$C$28,IF(Control!$C$16="Medium (350 bar)",'Actual H2'!M281*Parameters!$C$27,IF(Control!$C$16="High (700 bar)",'Actual H2'!M281*Parameters!$C$26,0))))</f>
        <v>0</v>
      </c>
      <c r="N281" s="12">
        <f>IF(Control!$C$16="None",Parameters!$C$29,IF(Control!$C$16="Low (100 bar)",'Actual H2'!N281*Parameters!$C$28,IF(Control!$C$16="Medium (350 bar)",'Actual H2'!N281*Parameters!$C$27,IF(Control!$C$16="High (700 bar)",'Actual H2'!N281*Parameters!$C$26,0))))</f>
        <v>0</v>
      </c>
      <c r="O281" s="12">
        <f>IF(Control!$C$16="None",Parameters!$C$29,IF(Control!$C$16="Low (100 bar)",'Actual H2'!O281*Parameters!$C$28,IF(Control!$C$16="Medium (350 bar)",'Actual H2'!O281*Parameters!$C$27,IF(Control!$C$16="High (700 bar)",'Actual H2'!O281*Parameters!$C$26,0))))</f>
        <v>0</v>
      </c>
      <c r="P281" s="12">
        <f>IF(Control!$C$16="None",Parameters!$C$29,IF(Control!$C$16="Low (100 bar)",'Actual H2'!P281*Parameters!$C$28,IF(Control!$C$16="Medium (350 bar)",'Actual H2'!P281*Parameters!$C$27,IF(Control!$C$16="High (700 bar)",'Actual H2'!P281*Parameters!$C$26,0))))</f>
        <v>0</v>
      </c>
      <c r="Q281" s="12">
        <f>IF(Control!$C$16="None",Parameters!$C$29,IF(Control!$C$16="Low (100 bar)",'Actual H2'!Q281*Parameters!$C$28,IF(Control!$C$16="Medium (350 bar)",'Actual H2'!Q281*Parameters!$C$27,IF(Control!$C$16="High (700 bar)",'Actual H2'!Q281*Parameters!$C$26,0))))</f>
        <v>0.85584905660377353</v>
      </c>
      <c r="R281" s="12">
        <f>IF(Control!$C$16="None",Parameters!$C$29,IF(Control!$C$16="Low (100 bar)",'Actual H2'!R281*Parameters!$C$28,IF(Control!$C$16="Medium (350 bar)",'Actual H2'!R281*Parameters!$C$27,IF(Control!$C$16="High (700 bar)",'Actual H2'!R281*Parameters!$C$26,0))))</f>
        <v>3.8716981132075476</v>
      </c>
      <c r="S281" s="12">
        <f>IF(Control!$C$16="None",Parameters!$C$29,IF(Control!$C$16="Low (100 bar)",'Actual H2'!S281*Parameters!$C$28,IF(Control!$C$16="Medium (350 bar)",'Actual H2'!S281*Parameters!$C$27,IF(Control!$C$16="High (700 bar)",'Actual H2'!S281*Parameters!$C$26,0))))</f>
        <v>10.111698113207549</v>
      </c>
      <c r="T281" s="12">
        <f>IF(Control!$C$16="None",Parameters!$C$29,IF(Control!$C$16="Low (100 bar)",'Actual H2'!T281*Parameters!$C$28,IF(Control!$C$16="Medium (350 bar)",'Actual H2'!T281*Parameters!$C$27,IF(Control!$C$16="High (700 bar)",'Actual H2'!T281*Parameters!$C$26,0))))</f>
        <v>23.990943396226413</v>
      </c>
      <c r="U281" s="12">
        <f>IF(Control!$C$16="None",Parameters!$C$29,IF(Control!$C$16="Low (100 bar)",'Actual H2'!U281*Parameters!$C$28,IF(Control!$C$16="Medium (350 bar)",'Actual H2'!U281*Parameters!$C$27,IF(Control!$C$16="High (700 bar)",'Actual H2'!U281*Parameters!$C$26,0))))</f>
        <v>35.846037735849059</v>
      </c>
      <c r="V281" s="12">
        <f>IF(Control!$C$16="None",Parameters!$C$29,IF(Control!$C$16="Low (100 bar)",'Actual H2'!V281*Parameters!$C$28,IF(Control!$C$16="Medium (350 bar)",'Actual H2'!V281*Parameters!$C$27,IF(Control!$C$16="High (700 bar)",'Actual H2'!V281*Parameters!$C$26,0))))</f>
        <v>44.812075471698115</v>
      </c>
      <c r="W281" s="12">
        <f>IF(Control!$C$16="None",Parameters!$C$29,IF(Control!$C$16="Low (100 bar)",'Actual H2'!W281*Parameters!$C$28,IF(Control!$C$16="Medium (350 bar)",'Actual H2'!W281*Parameters!$C$27,IF(Control!$C$16="High (700 bar)",'Actual H2'!W281*Parameters!$C$26,0))))</f>
        <v>52.437735849056594</v>
      </c>
      <c r="X281" s="12">
        <f>IF(Control!$C$16="None",Parameters!$C$29,IF(Control!$C$16="Low (100 bar)",'Actual H2'!X281*Parameters!$C$28,IF(Control!$C$16="Medium (350 bar)",'Actual H2'!X281*Parameters!$C$27,IF(Control!$C$16="High (700 bar)",'Actual H2'!X281*Parameters!$C$26,0))))</f>
        <v>55.20905660377359</v>
      </c>
      <c r="Y281" s="12">
        <f>IF(Control!$C$16="None",Parameters!$C$29,IF(Control!$C$16="Low (100 bar)",'Actual H2'!Y281*Parameters!$C$28,IF(Control!$C$16="Medium (350 bar)",'Actual H2'!Y281*Parameters!$C$27,IF(Control!$C$16="High (700 bar)",'Actual H2'!Y281*Parameters!$C$26,0))))</f>
        <v>56.083018867924523</v>
      </c>
      <c r="Z281" s="12">
        <f>IF(Control!$C$16="None",Parameters!$C$29,IF(Control!$C$16="Low (100 bar)",'Actual H2'!Z281*Parameters!$C$28,IF(Control!$C$16="Medium (350 bar)",'Actual H2'!Z281*Parameters!$C$27,IF(Control!$C$16="High (700 bar)",'Actual H2'!Z281*Parameters!$C$26,0))))</f>
        <v>54.701886792452825</v>
      </c>
      <c r="AB281" s="7">
        <f t="shared" si="4"/>
        <v>570.39396226415079</v>
      </c>
    </row>
    <row r="282" spans="2:28" x14ac:dyDescent="0.2">
      <c r="B282" s="6">
        <v>44476</v>
      </c>
      <c r="C282" s="12">
        <f>IF(Control!$C$16="None",Parameters!$C$29,IF(Control!$C$16="Low (100 bar)",'Actual H2'!C282*Parameters!$C$28,IF(Control!$C$16="Medium (350 bar)",'Actual H2'!C282*Parameters!$C$27,IF(Control!$C$16="High (700 bar)",'Actual H2'!C282*Parameters!$C$26,0))))</f>
        <v>52.437735849056594</v>
      </c>
      <c r="D282" s="12">
        <f>IF(Control!$C$16="None",Parameters!$C$29,IF(Control!$C$16="Low (100 bar)",'Actual H2'!D282*Parameters!$C$28,IF(Control!$C$16="Medium (350 bar)",'Actual H2'!D282*Parameters!$C$27,IF(Control!$C$16="High (700 bar)",'Actual H2'!D282*Parameters!$C$26,0))))</f>
        <v>50.341132075471691</v>
      </c>
      <c r="E282" s="12">
        <f>IF(Control!$C$16="None",Parameters!$C$29,IF(Control!$C$16="Low (100 bar)",'Actual H2'!E282*Parameters!$C$28,IF(Control!$C$16="Medium (350 bar)",'Actual H2'!E282*Parameters!$C$27,IF(Control!$C$16="High (700 bar)",'Actual H2'!E282*Parameters!$C$26,0))))</f>
        <v>46.247547169811327</v>
      </c>
      <c r="F282" s="12">
        <f>IF(Control!$C$16="None",Parameters!$C$29,IF(Control!$C$16="Low (100 bar)",'Actual H2'!F282*Parameters!$C$28,IF(Control!$C$16="Medium (350 bar)",'Actual H2'!F282*Parameters!$C$27,IF(Control!$C$16="High (700 bar)",'Actual H2'!F282*Parameters!$C$26,0))))</f>
        <v>45.971320754716984</v>
      </c>
      <c r="G282" s="12">
        <f>IF(Control!$C$16="None",Parameters!$C$29,IF(Control!$C$16="Low (100 bar)",'Actual H2'!G282*Parameters!$C$28,IF(Control!$C$16="Medium (350 bar)",'Actual H2'!G282*Parameters!$C$27,IF(Control!$C$16="High (700 bar)",'Actual H2'!G282*Parameters!$C$26,0))))</f>
        <v>50.064905660377356</v>
      </c>
      <c r="H282" s="12">
        <f>IF(Control!$C$16="None",Parameters!$C$29,IF(Control!$C$16="Low (100 bar)",'Actual H2'!H282*Parameters!$C$28,IF(Control!$C$16="Medium (350 bar)",'Actual H2'!H282*Parameters!$C$27,IF(Control!$C$16="High (700 bar)",'Actual H2'!H282*Parameters!$C$26,0))))</f>
        <v>50.508679245283012</v>
      </c>
      <c r="I282" s="12">
        <f>IF(Control!$C$16="None",Parameters!$C$29,IF(Control!$C$16="Low (100 bar)",'Actual H2'!I282*Parameters!$C$28,IF(Control!$C$16="Medium (350 bar)",'Actual H2'!I282*Parameters!$C$27,IF(Control!$C$16="High (700 bar)",'Actual H2'!I282*Parameters!$C$26,0))))</f>
        <v>55.145660377358496</v>
      </c>
      <c r="J282" s="12">
        <f>IF(Control!$C$16="None",Parameters!$C$29,IF(Control!$C$16="Low (100 bar)",'Actual H2'!J282*Parameters!$C$28,IF(Control!$C$16="Medium (350 bar)",'Actual H2'!J282*Parameters!$C$27,IF(Control!$C$16="High (700 bar)",'Actual H2'!J282*Parameters!$C$26,0))))</f>
        <v>54.978113207547167</v>
      </c>
      <c r="K282" s="12">
        <f>IF(Control!$C$16="None",Parameters!$C$29,IF(Control!$C$16="Low (100 bar)",'Actual H2'!K282*Parameters!$C$28,IF(Control!$C$16="Medium (350 bar)",'Actual H2'!K282*Parameters!$C$27,IF(Control!$C$16="High (700 bar)",'Actual H2'!K282*Parameters!$C$26,0))))</f>
        <v>46.247547169811327</v>
      </c>
      <c r="L282" s="12">
        <f>IF(Control!$C$16="None",Parameters!$C$29,IF(Control!$C$16="Low (100 bar)",'Actual H2'!L282*Parameters!$C$28,IF(Control!$C$16="Medium (350 bar)",'Actual H2'!L282*Parameters!$C$27,IF(Control!$C$16="High (700 bar)",'Actual H2'!L282*Parameters!$C$26,0))))</f>
        <v>45.518490566037741</v>
      </c>
      <c r="M282" s="12">
        <f>IF(Control!$C$16="None",Parameters!$C$29,IF(Control!$C$16="Low (100 bar)",'Actual H2'!M282*Parameters!$C$28,IF(Control!$C$16="Medium (350 bar)",'Actual H2'!M282*Parameters!$C$27,IF(Control!$C$16="High (700 bar)",'Actual H2'!M282*Parameters!$C$26,0))))</f>
        <v>41.261886792452835</v>
      </c>
      <c r="N282" s="12">
        <f>IF(Control!$C$16="None",Parameters!$C$29,IF(Control!$C$16="Low (100 bar)",'Actual H2'!N282*Parameters!$C$28,IF(Control!$C$16="Medium (350 bar)",'Actual H2'!N282*Parameters!$C$27,IF(Control!$C$16="High (700 bar)",'Actual H2'!N282*Parameters!$C$26,0))))</f>
        <v>45.971320754716984</v>
      </c>
      <c r="O282" s="12">
        <f>IF(Control!$C$16="None",Parameters!$C$29,IF(Control!$C$16="Low (100 bar)",'Actual H2'!O282*Parameters!$C$28,IF(Control!$C$16="Medium (350 bar)",'Actual H2'!O282*Parameters!$C$27,IF(Control!$C$16="High (700 bar)",'Actual H2'!O282*Parameters!$C$26,0))))</f>
        <v>49.612075471698105</v>
      </c>
      <c r="P282" s="12">
        <f>IF(Control!$C$16="None",Parameters!$C$29,IF(Control!$C$16="Low (100 bar)",'Actual H2'!P282*Parameters!$C$28,IF(Control!$C$16="Medium (350 bar)",'Actual H2'!P282*Parameters!$C$27,IF(Control!$C$16="High (700 bar)",'Actual H2'!P282*Parameters!$C$26,0))))</f>
        <v>49.612075471698105</v>
      </c>
      <c r="Q282" s="12">
        <f>IF(Control!$C$16="None",Parameters!$C$29,IF(Control!$C$16="Low (100 bar)",'Actual H2'!Q282*Parameters!$C$28,IF(Control!$C$16="Medium (350 bar)",'Actual H2'!Q282*Parameters!$C$27,IF(Control!$C$16="High (700 bar)",'Actual H2'!Q282*Parameters!$C$26,0))))</f>
        <v>45.971320754716984</v>
      </c>
      <c r="R282" s="12">
        <f>IF(Control!$C$16="None",Parameters!$C$29,IF(Control!$C$16="Low (100 bar)",'Actual H2'!R282*Parameters!$C$28,IF(Control!$C$16="Medium (350 bar)",'Actual H2'!R282*Parameters!$C$27,IF(Control!$C$16="High (700 bar)",'Actual H2'!R282*Parameters!$C$26,0))))</f>
        <v>41.261886792452835</v>
      </c>
      <c r="S282" s="12">
        <f>IF(Control!$C$16="None",Parameters!$C$29,IF(Control!$C$16="Low (100 bar)",'Actual H2'!S282*Parameters!$C$28,IF(Control!$C$16="Medium (350 bar)",'Actual H2'!S282*Parameters!$C$27,IF(Control!$C$16="High (700 bar)",'Actual H2'!S282*Parameters!$C$26,0))))</f>
        <v>41.261886792452835</v>
      </c>
      <c r="T282" s="12">
        <f>IF(Control!$C$16="None",Parameters!$C$29,IF(Control!$C$16="Low (100 bar)",'Actual H2'!T282*Parameters!$C$28,IF(Control!$C$16="Medium (350 bar)",'Actual H2'!T282*Parameters!$C$27,IF(Control!$C$16="High (700 bar)",'Actual H2'!T282*Parameters!$C$26,0))))</f>
        <v>37.901886792452828</v>
      </c>
      <c r="U282" s="12">
        <f>IF(Control!$C$16="None",Parameters!$C$29,IF(Control!$C$16="Low (100 bar)",'Actual H2'!U282*Parameters!$C$28,IF(Control!$C$16="Medium (350 bar)",'Actual H2'!U282*Parameters!$C$27,IF(Control!$C$16="High (700 bar)",'Actual H2'!U282*Parameters!$C$26,0))))</f>
        <v>40.102641509433965</v>
      </c>
      <c r="V282" s="12">
        <f>IF(Control!$C$16="None",Parameters!$C$29,IF(Control!$C$16="Low (100 bar)",'Actual H2'!V282*Parameters!$C$28,IF(Control!$C$16="Medium (350 bar)",'Actual H2'!V282*Parameters!$C$27,IF(Control!$C$16="High (700 bar)",'Actual H2'!V282*Parameters!$C$26,0))))</f>
        <v>41.261886792452835</v>
      </c>
      <c r="W282" s="12">
        <f>IF(Control!$C$16="None",Parameters!$C$29,IF(Control!$C$16="Low (100 bar)",'Actual H2'!W282*Parameters!$C$28,IF(Control!$C$16="Medium (350 bar)",'Actual H2'!W282*Parameters!$C$27,IF(Control!$C$16="High (700 bar)",'Actual H2'!W282*Parameters!$C$26,0))))</f>
        <v>40.102641509433965</v>
      </c>
      <c r="X282" s="12">
        <f>IF(Control!$C$16="None",Parameters!$C$29,IF(Control!$C$16="Low (100 bar)",'Actual H2'!X282*Parameters!$C$28,IF(Control!$C$16="Medium (350 bar)",'Actual H2'!X282*Parameters!$C$27,IF(Control!$C$16="High (700 bar)",'Actual H2'!X282*Parameters!$C$26,0))))</f>
        <v>35.846037735849059</v>
      </c>
      <c r="Y282" s="12">
        <f>IF(Control!$C$16="None",Parameters!$C$29,IF(Control!$C$16="Low (100 bar)",'Actual H2'!Y282*Parameters!$C$28,IF(Control!$C$16="Medium (350 bar)",'Actual H2'!Y282*Parameters!$C$27,IF(Control!$C$16="High (700 bar)",'Actual H2'!Y282*Parameters!$C$26,0))))</f>
        <v>32.938867924528296</v>
      </c>
      <c r="Z282" s="12">
        <f>IF(Control!$C$16="None",Parameters!$C$29,IF(Control!$C$16="Low (100 bar)",'Actual H2'!Z282*Parameters!$C$28,IF(Control!$C$16="Medium (350 bar)",'Actual H2'!Z282*Parameters!$C$27,IF(Control!$C$16="High (700 bar)",'Actual H2'!Z282*Parameters!$C$26,0))))</f>
        <v>26.916226415094343</v>
      </c>
      <c r="AB282" s="7">
        <f t="shared" si="4"/>
        <v>1067.4837735849057</v>
      </c>
    </row>
    <row r="283" spans="2:28" x14ac:dyDescent="0.2">
      <c r="B283" s="6">
        <v>44477</v>
      </c>
      <c r="C283" s="12">
        <f>IF(Control!$C$16="None",Parameters!$C$29,IF(Control!$C$16="Low (100 bar)",'Actual H2'!C283*Parameters!$C$28,IF(Control!$C$16="Medium (350 bar)",'Actual H2'!C283*Parameters!$C$27,IF(Control!$C$16="High (700 bar)",'Actual H2'!C283*Parameters!$C$26,0))))</f>
        <v>15.939622641509436</v>
      </c>
      <c r="D283" s="12">
        <f>IF(Control!$C$16="None",Parameters!$C$29,IF(Control!$C$16="Low (100 bar)",'Actual H2'!D283*Parameters!$C$28,IF(Control!$C$16="Medium (350 bar)",'Actual H2'!D283*Parameters!$C$27,IF(Control!$C$16="High (700 bar)",'Actual H2'!D283*Parameters!$C$26,0))))</f>
        <v>7.7207547169811335</v>
      </c>
      <c r="E283" s="12">
        <f>IF(Control!$C$16="None",Parameters!$C$29,IF(Control!$C$16="Low (100 bar)",'Actual H2'!E283*Parameters!$C$28,IF(Control!$C$16="Medium (350 bar)",'Actual H2'!E283*Parameters!$C$27,IF(Control!$C$16="High (700 bar)",'Actual H2'!E283*Parameters!$C$26,0))))</f>
        <v>4.7592452830188678</v>
      </c>
      <c r="F283" s="12">
        <f>IF(Control!$C$16="None",Parameters!$C$29,IF(Control!$C$16="Low (100 bar)",'Actual H2'!F283*Parameters!$C$28,IF(Control!$C$16="Medium (350 bar)",'Actual H2'!F283*Parameters!$C$27,IF(Control!$C$16="High (700 bar)",'Actual H2'!F283*Parameters!$C$26,0))))</f>
        <v>3.5003773584905669</v>
      </c>
      <c r="G283" s="12">
        <f>IF(Control!$C$16="None",Parameters!$C$29,IF(Control!$C$16="Low (100 bar)",'Actual H2'!G283*Parameters!$C$28,IF(Control!$C$16="Medium (350 bar)",'Actual H2'!G283*Parameters!$C$27,IF(Control!$C$16="High (700 bar)",'Actual H2'!G283*Parameters!$C$26,0))))</f>
        <v>0.5660377358490567</v>
      </c>
      <c r="H283" s="12">
        <f>IF(Control!$C$16="None",Parameters!$C$29,IF(Control!$C$16="Low (100 bar)",'Actual H2'!H283*Parameters!$C$28,IF(Control!$C$16="Medium (350 bar)",'Actual H2'!H283*Parameters!$C$27,IF(Control!$C$16="High (700 bar)",'Actual H2'!H283*Parameters!$C$26,0))))</f>
        <v>0</v>
      </c>
      <c r="I283" s="12">
        <f>IF(Control!$C$16="None",Parameters!$C$29,IF(Control!$C$16="Low (100 bar)",'Actual H2'!I283*Parameters!$C$28,IF(Control!$C$16="Medium (350 bar)",'Actual H2'!I283*Parameters!$C$27,IF(Control!$C$16="High (700 bar)",'Actual H2'!I283*Parameters!$C$26,0))))</f>
        <v>0</v>
      </c>
      <c r="J283" s="12">
        <f>IF(Control!$C$16="None",Parameters!$C$29,IF(Control!$C$16="Low (100 bar)",'Actual H2'!J283*Parameters!$C$28,IF(Control!$C$16="Medium (350 bar)",'Actual H2'!J283*Parameters!$C$27,IF(Control!$C$16="High (700 bar)",'Actual H2'!J283*Parameters!$C$26,0))))</f>
        <v>0</v>
      </c>
      <c r="K283" s="12">
        <f>IF(Control!$C$16="None",Parameters!$C$29,IF(Control!$C$16="Low (100 bar)",'Actual H2'!K283*Parameters!$C$28,IF(Control!$C$16="Medium (350 bar)",'Actual H2'!K283*Parameters!$C$27,IF(Control!$C$16="High (700 bar)",'Actual H2'!K283*Parameters!$C$26,0))))</f>
        <v>2.757735849056604</v>
      </c>
      <c r="L283" s="12">
        <f>IF(Control!$C$16="None",Parameters!$C$29,IF(Control!$C$16="Low (100 bar)",'Actual H2'!L283*Parameters!$C$28,IF(Control!$C$16="Medium (350 bar)",'Actual H2'!L283*Parameters!$C$27,IF(Control!$C$16="High (700 bar)",'Actual H2'!L283*Parameters!$C$26,0))))</f>
        <v>3.1290566037735852</v>
      </c>
      <c r="M283" s="12">
        <f>IF(Control!$C$16="None",Parameters!$C$29,IF(Control!$C$16="Low (100 bar)",'Actual H2'!M283*Parameters!$C$28,IF(Control!$C$16="Medium (350 bar)",'Actual H2'!M283*Parameters!$C$27,IF(Control!$C$16="High (700 bar)",'Actual H2'!M283*Parameters!$C$26,0))))</f>
        <v>2.757735849056604</v>
      </c>
      <c r="N283" s="12">
        <f>IF(Control!$C$16="None",Parameters!$C$29,IF(Control!$C$16="Low (100 bar)",'Actual H2'!N283*Parameters!$C$28,IF(Control!$C$16="Medium (350 bar)",'Actual H2'!N283*Parameters!$C$27,IF(Control!$C$16="High (700 bar)",'Actual H2'!N283*Parameters!$C$26,0))))</f>
        <v>3.8716981132075476</v>
      </c>
      <c r="O283" s="12">
        <f>IF(Control!$C$16="None",Parameters!$C$29,IF(Control!$C$16="Low (100 bar)",'Actual H2'!O283*Parameters!$C$28,IF(Control!$C$16="Medium (350 bar)",'Actual H2'!O283*Parameters!$C$27,IF(Control!$C$16="High (700 bar)",'Actual H2'!O283*Parameters!$C$26,0))))</f>
        <v>6.6339622641509433</v>
      </c>
      <c r="P283" s="12">
        <f>IF(Control!$C$16="None",Parameters!$C$29,IF(Control!$C$16="Low (100 bar)",'Actual H2'!P283*Parameters!$C$28,IF(Control!$C$16="Medium (350 bar)",'Actual H2'!P283*Parameters!$C$27,IF(Control!$C$16="High (700 bar)",'Actual H2'!P283*Parameters!$C$26,0))))</f>
        <v>10.111698113207549</v>
      </c>
      <c r="Q283" s="12">
        <f>IF(Control!$C$16="None",Parameters!$C$29,IF(Control!$C$16="Low (100 bar)",'Actual H2'!Q283*Parameters!$C$28,IF(Control!$C$16="Medium (350 bar)",'Actual H2'!Q283*Parameters!$C$27,IF(Control!$C$16="High (700 bar)",'Actual H2'!Q283*Parameters!$C$26,0))))</f>
        <v>13.616603773584908</v>
      </c>
      <c r="R283" s="12">
        <f>IF(Control!$C$16="None",Parameters!$C$29,IF(Control!$C$16="Low (100 bar)",'Actual H2'!R283*Parameters!$C$28,IF(Control!$C$16="Medium (350 bar)",'Actual H2'!R283*Parameters!$C$27,IF(Control!$C$16="High (700 bar)",'Actual H2'!R283*Parameters!$C$26,0))))</f>
        <v>15.939622641509436</v>
      </c>
      <c r="S283" s="12">
        <f>IF(Control!$C$16="None",Parameters!$C$29,IF(Control!$C$16="Low (100 bar)",'Actual H2'!S283*Parameters!$C$28,IF(Control!$C$16="Medium (350 bar)",'Actual H2'!S283*Parameters!$C$27,IF(Control!$C$16="High (700 bar)",'Actual H2'!S283*Parameters!$C$26,0))))</f>
        <v>15.16528301886793</v>
      </c>
      <c r="T283" s="12">
        <f>IF(Control!$C$16="None",Parameters!$C$29,IF(Control!$C$16="Low (100 bar)",'Actual H2'!T283*Parameters!$C$28,IF(Control!$C$16="Medium (350 bar)",'Actual H2'!T283*Parameters!$C$27,IF(Control!$C$16="High (700 bar)",'Actual H2'!T283*Parameters!$C$26,0))))</f>
        <v>13.616603773584908</v>
      </c>
      <c r="U283" s="12">
        <f>IF(Control!$C$16="None",Parameters!$C$29,IF(Control!$C$16="Low (100 bar)",'Actual H2'!U283*Parameters!$C$28,IF(Control!$C$16="Medium (350 bar)",'Actual H2'!U283*Parameters!$C$27,IF(Control!$C$16="High (700 bar)",'Actual H2'!U283*Parameters!$C$26,0))))</f>
        <v>15.16528301886793</v>
      </c>
      <c r="V283" s="12">
        <f>IF(Control!$C$16="None",Parameters!$C$29,IF(Control!$C$16="Low (100 bar)",'Actual H2'!V283*Parameters!$C$28,IF(Control!$C$16="Medium (350 bar)",'Actual H2'!V283*Parameters!$C$27,IF(Control!$C$16="High (700 bar)",'Actual H2'!V283*Parameters!$C$26,0))))</f>
        <v>16.854339622641511</v>
      </c>
      <c r="W283" s="12">
        <f>IF(Control!$C$16="None",Parameters!$C$29,IF(Control!$C$16="Low (100 bar)",'Actual H2'!W283*Parameters!$C$28,IF(Control!$C$16="Medium (350 bar)",'Actual H2'!W283*Parameters!$C$27,IF(Control!$C$16="High (700 bar)",'Actual H2'!W283*Parameters!$C$26,0))))</f>
        <v>20.513207547169809</v>
      </c>
      <c r="X283" s="12">
        <f>IF(Control!$C$16="None",Parameters!$C$29,IF(Control!$C$16="Low (100 bar)",'Actual H2'!X283*Parameters!$C$28,IF(Control!$C$16="Medium (350 bar)",'Actual H2'!X283*Parameters!$C$27,IF(Control!$C$16="High (700 bar)",'Actual H2'!X283*Parameters!$C$26,0))))</f>
        <v>26.916226415094343</v>
      </c>
      <c r="Y283" s="12">
        <f>IF(Control!$C$16="None",Parameters!$C$29,IF(Control!$C$16="Low (100 bar)",'Actual H2'!Y283*Parameters!$C$28,IF(Control!$C$16="Medium (350 bar)",'Actual H2'!Y283*Parameters!$C$27,IF(Control!$C$16="High (700 bar)",'Actual H2'!Y283*Parameters!$C$26,0))))</f>
        <v>29.334339622641508</v>
      </c>
      <c r="Z283" s="12">
        <f>IF(Control!$C$16="None",Parameters!$C$29,IF(Control!$C$16="Low (100 bar)",'Actual H2'!Z283*Parameters!$C$28,IF(Control!$C$16="Medium (350 bar)",'Actual H2'!Z283*Parameters!$C$27,IF(Control!$C$16="High (700 bar)",'Actual H2'!Z283*Parameters!$C$26,0))))</f>
        <v>30.357735849056599</v>
      </c>
      <c r="AB283" s="7">
        <f t="shared" si="4"/>
        <v>259.22716981132078</v>
      </c>
    </row>
    <row r="284" spans="2:28" x14ac:dyDescent="0.2">
      <c r="B284" s="6">
        <v>44478</v>
      </c>
      <c r="C284" s="12">
        <f>IF(Control!$C$16="None",Parameters!$C$29,IF(Control!$C$16="Low (100 bar)",'Actual H2'!C284*Parameters!$C$28,IF(Control!$C$16="Medium (350 bar)",'Actual H2'!C284*Parameters!$C$27,IF(Control!$C$16="High (700 bar)",'Actual H2'!C284*Parameters!$C$26,0))))</f>
        <v>31.698113207547166</v>
      </c>
      <c r="D284" s="12">
        <f>IF(Control!$C$16="None",Parameters!$C$29,IF(Control!$C$16="Low (100 bar)",'Actual H2'!D284*Parameters!$C$28,IF(Control!$C$16="Medium (350 bar)",'Actual H2'!D284*Parameters!$C$27,IF(Control!$C$16="High (700 bar)",'Actual H2'!D284*Parameters!$C$26,0))))</f>
        <v>34.116226415094346</v>
      </c>
      <c r="E284" s="12">
        <f>IF(Control!$C$16="None",Parameters!$C$29,IF(Control!$C$16="Low (100 bar)",'Actual H2'!E284*Parameters!$C$28,IF(Control!$C$16="Medium (350 bar)",'Actual H2'!E284*Parameters!$C$27,IF(Control!$C$16="High (700 bar)",'Actual H2'!E284*Parameters!$C$26,0))))</f>
        <v>34.116226415094346</v>
      </c>
      <c r="F284" s="12">
        <f>IF(Control!$C$16="None",Parameters!$C$29,IF(Control!$C$16="Low (100 bar)",'Actual H2'!F284*Parameters!$C$28,IF(Control!$C$16="Medium (350 bar)",'Actual H2'!F284*Parameters!$C$27,IF(Control!$C$16="High (700 bar)",'Actual H2'!F284*Parameters!$C$26,0))))</f>
        <v>34.116226415094346</v>
      </c>
      <c r="G284" s="12">
        <f>IF(Control!$C$16="None",Parameters!$C$29,IF(Control!$C$16="Low (100 bar)",'Actual H2'!G284*Parameters!$C$28,IF(Control!$C$16="Medium (350 bar)",'Actual H2'!G284*Parameters!$C$27,IF(Control!$C$16="High (700 bar)",'Actual H2'!G284*Parameters!$C$26,0))))</f>
        <v>34.116226415094346</v>
      </c>
      <c r="H284" s="12">
        <f>IF(Control!$C$16="None",Parameters!$C$29,IF(Control!$C$16="Low (100 bar)",'Actual H2'!H284*Parameters!$C$28,IF(Control!$C$16="Medium (350 bar)",'Actual H2'!H284*Parameters!$C$27,IF(Control!$C$16="High (700 bar)",'Actual H2'!H284*Parameters!$C$26,0))))</f>
        <v>32.938867924528296</v>
      </c>
      <c r="I284" s="12">
        <f>IF(Control!$C$16="None",Parameters!$C$29,IF(Control!$C$16="Low (100 bar)",'Actual H2'!I284*Parameters!$C$28,IF(Control!$C$16="Medium (350 bar)",'Actual H2'!I284*Parameters!$C$27,IF(Control!$C$16="High (700 bar)",'Actual H2'!I284*Parameters!$C$26,0))))</f>
        <v>39.079245283018864</v>
      </c>
      <c r="J284" s="12">
        <f>IF(Control!$C$16="None",Parameters!$C$29,IF(Control!$C$16="Low (100 bar)",'Actual H2'!J284*Parameters!$C$28,IF(Control!$C$16="Medium (350 bar)",'Actual H2'!J284*Parameters!$C$27,IF(Control!$C$16="High (700 bar)",'Actual H2'!J284*Parameters!$C$26,0))))</f>
        <v>50.064905660377356</v>
      </c>
      <c r="K284" s="12">
        <f>IF(Control!$C$16="None",Parameters!$C$29,IF(Control!$C$16="Low (100 bar)",'Actual H2'!K284*Parameters!$C$28,IF(Control!$C$16="Medium (350 bar)",'Actual H2'!K284*Parameters!$C$27,IF(Control!$C$16="High (700 bar)",'Actual H2'!K284*Parameters!$C$26,0))))</f>
        <v>50.508679245283012</v>
      </c>
      <c r="L284" s="12">
        <f>IF(Control!$C$16="None",Parameters!$C$29,IF(Control!$C$16="Low (100 bar)",'Actual H2'!L284*Parameters!$C$28,IF(Control!$C$16="Medium (350 bar)",'Actual H2'!L284*Parameters!$C$27,IF(Control!$C$16="High (700 bar)",'Actual H2'!L284*Parameters!$C$26,0))))</f>
        <v>45.518490566037741</v>
      </c>
      <c r="M284" s="12">
        <f>IF(Control!$C$16="None",Parameters!$C$29,IF(Control!$C$16="Low (100 bar)",'Actual H2'!M284*Parameters!$C$28,IF(Control!$C$16="Medium (350 bar)",'Actual H2'!M284*Parameters!$C$27,IF(Control!$C$16="High (700 bar)",'Actual H2'!M284*Parameters!$C$26,0))))</f>
        <v>39.079245283018864</v>
      </c>
      <c r="N284" s="12">
        <f>IF(Control!$C$16="None",Parameters!$C$29,IF(Control!$C$16="Low (100 bar)",'Actual H2'!N284*Parameters!$C$28,IF(Control!$C$16="Medium (350 bar)",'Actual H2'!N284*Parameters!$C$27,IF(Control!$C$16="High (700 bar)",'Actual H2'!N284*Parameters!$C$26,0))))</f>
        <v>35.846037735849059</v>
      </c>
      <c r="O284" s="12">
        <f>IF(Control!$C$16="None",Parameters!$C$29,IF(Control!$C$16="Low (100 bar)",'Actual H2'!O284*Parameters!$C$28,IF(Control!$C$16="Medium (350 bar)",'Actual H2'!O284*Parameters!$C$27,IF(Control!$C$16="High (700 bar)",'Actual H2'!O284*Parameters!$C$26,0))))</f>
        <v>25.720754716981133</v>
      </c>
      <c r="P284" s="12">
        <f>IF(Control!$C$16="None",Parameters!$C$29,IF(Control!$C$16="Low (100 bar)",'Actual H2'!P284*Parameters!$C$28,IF(Control!$C$16="Medium (350 bar)",'Actual H2'!P284*Parameters!$C$27,IF(Control!$C$16="High (700 bar)",'Actual H2'!P284*Parameters!$C$26,0))))</f>
        <v>19.598490566037732</v>
      </c>
      <c r="Q284" s="12">
        <f>IF(Control!$C$16="None",Parameters!$C$29,IF(Control!$C$16="Low (100 bar)",'Actual H2'!Q284*Parameters!$C$28,IF(Control!$C$16="Medium (350 bar)",'Actual H2'!Q284*Parameters!$C$27,IF(Control!$C$16="High (700 bar)",'Actual H2'!Q284*Parameters!$C$26,0))))</f>
        <v>17.769056603773585</v>
      </c>
      <c r="R284" s="12">
        <f>IF(Control!$C$16="None",Parameters!$C$29,IF(Control!$C$16="Low (100 bar)",'Actual H2'!R284*Parameters!$C$28,IF(Control!$C$16="Medium (350 bar)",'Actual H2'!R284*Parameters!$C$27,IF(Control!$C$16="High (700 bar)",'Actual H2'!R284*Parameters!$C$26,0))))</f>
        <v>15.939622641509436</v>
      </c>
      <c r="S284" s="12">
        <f>IF(Control!$C$16="None",Parameters!$C$29,IF(Control!$C$16="Low (100 bar)",'Actual H2'!S284*Parameters!$C$28,IF(Control!$C$16="Medium (350 bar)",'Actual H2'!S284*Parameters!$C$27,IF(Control!$C$16="High (700 bar)",'Actual H2'!S284*Parameters!$C$26,0))))</f>
        <v>15.16528301886793</v>
      </c>
      <c r="T284" s="12">
        <f>IF(Control!$C$16="None",Parameters!$C$29,IF(Control!$C$16="Low (100 bar)",'Actual H2'!T284*Parameters!$C$28,IF(Control!$C$16="Medium (350 bar)",'Actual H2'!T284*Parameters!$C$27,IF(Control!$C$16="High (700 bar)",'Actual H2'!T284*Parameters!$C$26,0))))</f>
        <v>16.854339622641511</v>
      </c>
      <c r="U284" s="12">
        <f>IF(Control!$C$16="None",Parameters!$C$29,IF(Control!$C$16="Low (100 bar)",'Actual H2'!U284*Parameters!$C$28,IF(Control!$C$16="Medium (350 bar)",'Actual H2'!U284*Parameters!$C$27,IF(Control!$C$16="High (700 bar)",'Actual H2'!U284*Parameters!$C$26,0))))</f>
        <v>23.990943396226413</v>
      </c>
      <c r="V284" s="12">
        <f>IF(Control!$C$16="None",Parameters!$C$29,IF(Control!$C$16="Low (100 bar)",'Actual H2'!V284*Parameters!$C$28,IF(Control!$C$16="Medium (350 bar)",'Actual H2'!V284*Parameters!$C$27,IF(Control!$C$16="High (700 bar)",'Actual H2'!V284*Parameters!$C$26,0))))</f>
        <v>29.334339622641508</v>
      </c>
      <c r="W284" s="12">
        <f>IF(Control!$C$16="None",Parameters!$C$29,IF(Control!$C$16="Low (100 bar)",'Actual H2'!W284*Parameters!$C$28,IF(Control!$C$16="Medium (350 bar)",'Actual H2'!W284*Parameters!$C$27,IF(Control!$C$16="High (700 bar)",'Actual H2'!W284*Parameters!$C$26,0))))</f>
        <v>31.698113207547166</v>
      </c>
      <c r="X284" s="12">
        <f>IF(Control!$C$16="None",Parameters!$C$29,IF(Control!$C$16="Low (100 bar)",'Actual H2'!X284*Parameters!$C$28,IF(Control!$C$16="Medium (350 bar)",'Actual H2'!X284*Parameters!$C$27,IF(Control!$C$16="High (700 bar)",'Actual H2'!X284*Parameters!$C$26,0))))</f>
        <v>31.698113207547166</v>
      </c>
      <c r="Y284" s="12">
        <f>IF(Control!$C$16="None",Parameters!$C$29,IF(Control!$C$16="Low (100 bar)",'Actual H2'!Y284*Parameters!$C$28,IF(Control!$C$16="Medium (350 bar)",'Actual H2'!Y284*Parameters!$C$27,IF(Control!$C$16="High (700 bar)",'Actual H2'!Y284*Parameters!$C$26,0))))</f>
        <v>32.938867924528296</v>
      </c>
      <c r="Z284" s="12">
        <f>IF(Control!$C$16="None",Parameters!$C$29,IF(Control!$C$16="Low (100 bar)",'Actual H2'!Z284*Parameters!$C$28,IF(Control!$C$16="Medium (350 bar)",'Actual H2'!Z284*Parameters!$C$27,IF(Control!$C$16="High (700 bar)",'Actual H2'!Z284*Parameters!$C$26,0))))</f>
        <v>35.139622641509433</v>
      </c>
      <c r="AB284" s="7">
        <f t="shared" si="4"/>
        <v>757.04603773584915</v>
      </c>
    </row>
    <row r="285" spans="2:28" x14ac:dyDescent="0.2">
      <c r="B285" s="6">
        <v>44479</v>
      </c>
      <c r="C285" s="12">
        <f>IF(Control!$C$16="None",Parameters!$C$29,IF(Control!$C$16="Low (100 bar)",'Actual H2'!C285*Parameters!$C$28,IF(Control!$C$16="Medium (350 bar)",'Actual H2'!C285*Parameters!$C$27,IF(Control!$C$16="High (700 bar)",'Actual H2'!C285*Parameters!$C$26,0))))</f>
        <v>35.846037735849059</v>
      </c>
      <c r="D285" s="12">
        <f>IF(Control!$C$16="None",Parameters!$C$29,IF(Control!$C$16="Low (100 bar)",'Actual H2'!D285*Parameters!$C$28,IF(Control!$C$16="Medium (350 bar)",'Actual H2'!D285*Parameters!$C$27,IF(Control!$C$16="High (700 bar)",'Actual H2'!D285*Parameters!$C$26,0))))</f>
        <v>37.901886792452828</v>
      </c>
      <c r="E285" s="12">
        <f>IF(Control!$C$16="None",Parameters!$C$29,IF(Control!$C$16="Low (100 bar)",'Actual H2'!E285*Parameters!$C$28,IF(Control!$C$16="Medium (350 bar)",'Actual H2'!E285*Parameters!$C$27,IF(Control!$C$16="High (700 bar)",'Actual H2'!E285*Parameters!$C$26,0))))</f>
        <v>39.079245283018864</v>
      </c>
      <c r="F285" s="12">
        <f>IF(Control!$C$16="None",Parameters!$C$29,IF(Control!$C$16="Low (100 bar)",'Actual H2'!F285*Parameters!$C$28,IF(Control!$C$16="Medium (350 bar)",'Actual H2'!F285*Parameters!$C$27,IF(Control!$C$16="High (700 bar)",'Actual H2'!F285*Parameters!$C$26,0))))</f>
        <v>40.102641509433965</v>
      </c>
      <c r="G285" s="12">
        <f>IF(Control!$C$16="None",Parameters!$C$29,IF(Control!$C$16="Low (100 bar)",'Actual H2'!G285*Parameters!$C$28,IF(Control!$C$16="Medium (350 bar)",'Actual H2'!G285*Parameters!$C$27,IF(Control!$C$16="High (700 bar)",'Actual H2'!G285*Parameters!$C$26,0))))</f>
        <v>40.809056603773584</v>
      </c>
      <c r="H285" s="12">
        <f>IF(Control!$C$16="None",Parameters!$C$29,IF(Control!$C$16="Low (100 bar)",'Actual H2'!H285*Parameters!$C$28,IF(Control!$C$16="Medium (350 bar)",'Actual H2'!H285*Parameters!$C$27,IF(Control!$C$16="High (700 bar)",'Actual H2'!H285*Parameters!$C$26,0))))</f>
        <v>45.971320754716984</v>
      </c>
      <c r="I285" s="12">
        <f>IF(Control!$C$16="None",Parameters!$C$29,IF(Control!$C$16="Low (100 bar)",'Actual H2'!I285*Parameters!$C$28,IF(Control!$C$16="Medium (350 bar)",'Actual H2'!I285*Parameters!$C$27,IF(Control!$C$16="High (700 bar)",'Actual H2'!I285*Parameters!$C$26,0))))</f>
        <v>50.341132075471691</v>
      </c>
      <c r="J285" s="12">
        <f>IF(Control!$C$16="None",Parameters!$C$29,IF(Control!$C$16="Low (100 bar)",'Actual H2'!J285*Parameters!$C$28,IF(Control!$C$16="Medium (350 bar)",'Actual H2'!J285*Parameters!$C$27,IF(Control!$C$16="High (700 bar)",'Actual H2'!J285*Parameters!$C$26,0))))</f>
        <v>55.145660377358496</v>
      </c>
      <c r="K285" s="12">
        <f>IF(Control!$C$16="None",Parameters!$C$29,IF(Control!$C$16="Low (100 bar)",'Actual H2'!K285*Parameters!$C$28,IF(Control!$C$16="Medium (350 bar)",'Actual H2'!K285*Parameters!$C$27,IF(Control!$C$16="High (700 bar)",'Actual H2'!K285*Parameters!$C$26,0))))</f>
        <v>56.603773584905667</v>
      </c>
      <c r="L285" s="12">
        <f>IF(Control!$C$16="None",Parameters!$C$29,IF(Control!$C$16="Low (100 bar)",'Actual H2'!L285*Parameters!$C$28,IF(Control!$C$16="Medium (350 bar)",'Actual H2'!L285*Parameters!$C$27,IF(Control!$C$16="High (700 bar)",'Actual H2'!L285*Parameters!$C$26,0))))</f>
        <v>56.603773584905667</v>
      </c>
      <c r="M285" s="12">
        <f>IF(Control!$C$16="None",Parameters!$C$29,IF(Control!$C$16="Low (100 bar)",'Actual H2'!M285*Parameters!$C$28,IF(Control!$C$16="Medium (350 bar)",'Actual H2'!M285*Parameters!$C$27,IF(Control!$C$16="High (700 bar)",'Actual H2'!M285*Parameters!$C$26,0))))</f>
        <v>56.603773584905667</v>
      </c>
      <c r="N285" s="12">
        <f>IF(Control!$C$16="None",Parameters!$C$29,IF(Control!$C$16="Low (100 bar)",'Actual H2'!N285*Parameters!$C$28,IF(Control!$C$16="Medium (350 bar)",'Actual H2'!N285*Parameters!$C$27,IF(Control!$C$16="High (700 bar)",'Actual H2'!N285*Parameters!$C$26,0))))</f>
        <v>56.603773584905667</v>
      </c>
      <c r="O285" s="12">
        <f>IF(Control!$C$16="None",Parameters!$C$29,IF(Control!$C$16="Low (100 bar)",'Actual H2'!O285*Parameters!$C$28,IF(Control!$C$16="Medium (350 bar)",'Actual H2'!O285*Parameters!$C$27,IF(Control!$C$16="High (700 bar)",'Actual H2'!O285*Parameters!$C$26,0))))</f>
        <v>56.603773584905667</v>
      </c>
      <c r="P285" s="12">
        <f>IF(Control!$C$16="None",Parameters!$C$29,IF(Control!$C$16="Low (100 bar)",'Actual H2'!P285*Parameters!$C$28,IF(Control!$C$16="Medium (350 bar)",'Actual H2'!P285*Parameters!$C$27,IF(Control!$C$16="High (700 bar)",'Actual H2'!P285*Parameters!$C$26,0))))</f>
        <v>56.603773584905667</v>
      </c>
      <c r="Q285" s="12">
        <f>IF(Control!$C$16="None",Parameters!$C$29,IF(Control!$C$16="Low (100 bar)",'Actual H2'!Q285*Parameters!$C$28,IF(Control!$C$16="Medium (350 bar)",'Actual H2'!Q285*Parameters!$C$27,IF(Control!$C$16="High (700 bar)",'Actual H2'!Q285*Parameters!$C$26,0))))</f>
        <v>56.603773584905667</v>
      </c>
      <c r="R285" s="12">
        <f>IF(Control!$C$16="None",Parameters!$C$29,IF(Control!$C$16="Low (100 bar)",'Actual H2'!R285*Parameters!$C$28,IF(Control!$C$16="Medium (350 bar)",'Actual H2'!R285*Parameters!$C$27,IF(Control!$C$16="High (700 bar)",'Actual H2'!R285*Parameters!$C$26,0))))</f>
        <v>56.603773584905667</v>
      </c>
      <c r="S285" s="12">
        <f>IF(Control!$C$16="None",Parameters!$C$29,IF(Control!$C$16="Low (100 bar)",'Actual H2'!S285*Parameters!$C$28,IF(Control!$C$16="Medium (350 bar)",'Actual H2'!S285*Parameters!$C$27,IF(Control!$C$16="High (700 bar)",'Actual H2'!S285*Parameters!$C$26,0))))</f>
        <v>56.603773584905667</v>
      </c>
      <c r="T285" s="12">
        <f>IF(Control!$C$16="None",Parameters!$C$29,IF(Control!$C$16="Low (100 bar)",'Actual H2'!T285*Parameters!$C$28,IF(Control!$C$16="Medium (350 bar)",'Actual H2'!T285*Parameters!$C$27,IF(Control!$C$16="High (700 bar)",'Actual H2'!T285*Parameters!$C$26,0))))</f>
        <v>56.603773584905667</v>
      </c>
      <c r="U285" s="12">
        <f>IF(Control!$C$16="None",Parameters!$C$29,IF(Control!$C$16="Low (100 bar)",'Actual H2'!U285*Parameters!$C$28,IF(Control!$C$16="Medium (350 bar)",'Actual H2'!U285*Parameters!$C$27,IF(Control!$C$16="High (700 bar)",'Actual H2'!U285*Parameters!$C$26,0))))</f>
        <v>56.603773584905667</v>
      </c>
      <c r="V285" s="12">
        <f>IF(Control!$C$16="None",Parameters!$C$29,IF(Control!$C$16="Low (100 bar)",'Actual H2'!V285*Parameters!$C$28,IF(Control!$C$16="Medium (350 bar)",'Actual H2'!V285*Parameters!$C$27,IF(Control!$C$16="High (700 bar)",'Actual H2'!V285*Parameters!$C$26,0))))</f>
        <v>56.603773584905667</v>
      </c>
      <c r="W285" s="12">
        <f>IF(Control!$C$16="None",Parameters!$C$29,IF(Control!$C$16="Low (100 bar)",'Actual H2'!W285*Parameters!$C$28,IF(Control!$C$16="Medium (350 bar)",'Actual H2'!W285*Parameters!$C$27,IF(Control!$C$16="High (700 bar)",'Actual H2'!W285*Parameters!$C$26,0))))</f>
        <v>56.603773584905667</v>
      </c>
      <c r="X285" s="12">
        <f>IF(Control!$C$16="None",Parameters!$C$29,IF(Control!$C$16="Low (100 bar)",'Actual H2'!X285*Parameters!$C$28,IF(Control!$C$16="Medium (350 bar)",'Actual H2'!X285*Parameters!$C$27,IF(Control!$C$16="High (700 bar)",'Actual H2'!X285*Parameters!$C$26,0))))</f>
        <v>55.145660377358496</v>
      </c>
      <c r="Y285" s="12">
        <f>IF(Control!$C$16="None",Parameters!$C$29,IF(Control!$C$16="Low (100 bar)",'Actual H2'!Y285*Parameters!$C$28,IF(Control!$C$16="Medium (350 bar)",'Actual H2'!Y285*Parameters!$C$27,IF(Control!$C$16="High (700 bar)",'Actual H2'!Y285*Parameters!$C$26,0))))</f>
        <v>52.437735849056594</v>
      </c>
      <c r="Z285" s="12">
        <f>IF(Control!$C$16="None",Parameters!$C$29,IF(Control!$C$16="Low (100 bar)",'Actual H2'!Z285*Parameters!$C$28,IF(Control!$C$16="Medium (350 bar)",'Actual H2'!Z285*Parameters!$C$27,IF(Control!$C$16="High (700 bar)",'Actual H2'!Z285*Parameters!$C$26,0))))</f>
        <v>50.064905660377356</v>
      </c>
      <c r="AB285" s="7">
        <f t="shared" si="4"/>
        <v>1238.6943396226416</v>
      </c>
    </row>
    <row r="286" spans="2:28" x14ac:dyDescent="0.2">
      <c r="B286" s="6">
        <v>44480</v>
      </c>
      <c r="C286" s="12">
        <f>IF(Control!$C$16="None",Parameters!$C$29,IF(Control!$C$16="Low (100 bar)",'Actual H2'!C286*Parameters!$C$28,IF(Control!$C$16="Medium (350 bar)",'Actual H2'!C286*Parameters!$C$27,IF(Control!$C$16="High (700 bar)",'Actual H2'!C286*Parameters!$C$26,0))))</f>
        <v>45.971320754716984</v>
      </c>
      <c r="D286" s="12">
        <f>IF(Control!$C$16="None",Parameters!$C$29,IF(Control!$C$16="Low (100 bar)",'Actual H2'!D286*Parameters!$C$28,IF(Control!$C$16="Medium (350 bar)",'Actual H2'!D286*Parameters!$C$27,IF(Control!$C$16="High (700 bar)",'Actual H2'!D286*Parameters!$C$26,0))))</f>
        <v>41.261886792452835</v>
      </c>
      <c r="E286" s="12">
        <f>IF(Control!$C$16="None",Parameters!$C$29,IF(Control!$C$16="Low (100 bar)",'Actual H2'!E286*Parameters!$C$28,IF(Control!$C$16="Medium (350 bar)",'Actual H2'!E286*Parameters!$C$27,IF(Control!$C$16="High (700 bar)",'Actual H2'!E286*Parameters!$C$26,0))))</f>
        <v>41.261886792452835</v>
      </c>
      <c r="F286" s="12">
        <f>IF(Control!$C$16="None",Parameters!$C$29,IF(Control!$C$16="Low (100 bar)",'Actual H2'!F286*Parameters!$C$28,IF(Control!$C$16="Medium (350 bar)",'Actual H2'!F286*Parameters!$C$27,IF(Control!$C$16="High (700 bar)",'Actual H2'!F286*Parameters!$C$26,0))))</f>
        <v>41.261886792452835</v>
      </c>
      <c r="G286" s="12">
        <f>IF(Control!$C$16="None",Parameters!$C$29,IF(Control!$C$16="Low (100 bar)",'Actual H2'!G286*Parameters!$C$28,IF(Control!$C$16="Medium (350 bar)",'Actual H2'!G286*Parameters!$C$27,IF(Control!$C$16="High (700 bar)",'Actual H2'!G286*Parameters!$C$26,0))))</f>
        <v>40.102641509433965</v>
      </c>
      <c r="H286" s="12">
        <f>IF(Control!$C$16="None",Parameters!$C$29,IF(Control!$C$16="Low (100 bar)",'Actual H2'!H286*Parameters!$C$28,IF(Control!$C$16="Medium (350 bar)",'Actual H2'!H286*Parameters!$C$27,IF(Control!$C$16="High (700 bar)",'Actual H2'!H286*Parameters!$C$26,0))))</f>
        <v>40.102641509433965</v>
      </c>
      <c r="I286" s="12">
        <f>IF(Control!$C$16="None",Parameters!$C$29,IF(Control!$C$16="Low (100 bar)",'Actual H2'!I286*Parameters!$C$28,IF(Control!$C$16="Medium (350 bar)",'Actual H2'!I286*Parameters!$C$27,IF(Control!$C$16="High (700 bar)",'Actual H2'!I286*Parameters!$C$26,0))))</f>
        <v>40.102641509433965</v>
      </c>
      <c r="J286" s="12">
        <f>IF(Control!$C$16="None",Parameters!$C$29,IF(Control!$C$16="Low (100 bar)",'Actual H2'!J286*Parameters!$C$28,IF(Control!$C$16="Medium (350 bar)",'Actual H2'!J286*Parameters!$C$27,IF(Control!$C$16="High (700 bar)",'Actual H2'!J286*Parameters!$C$26,0))))</f>
        <v>39.079245283018864</v>
      </c>
      <c r="K286" s="12">
        <f>IF(Control!$C$16="None",Parameters!$C$29,IF(Control!$C$16="Low (100 bar)",'Actual H2'!K286*Parameters!$C$28,IF(Control!$C$16="Medium (350 bar)",'Actual H2'!K286*Parameters!$C$27,IF(Control!$C$16="High (700 bar)",'Actual H2'!K286*Parameters!$C$26,0))))</f>
        <v>35.846037735849059</v>
      </c>
      <c r="L286" s="12">
        <f>IF(Control!$C$16="None",Parameters!$C$29,IF(Control!$C$16="Low (100 bar)",'Actual H2'!L286*Parameters!$C$28,IF(Control!$C$16="Medium (350 bar)",'Actual H2'!L286*Parameters!$C$27,IF(Control!$C$16="High (700 bar)",'Actual H2'!L286*Parameters!$C$26,0))))</f>
        <v>40.809056603773584</v>
      </c>
      <c r="M286" s="12">
        <f>IF(Control!$C$16="None",Parameters!$C$29,IF(Control!$C$16="Low (100 bar)",'Actual H2'!M286*Parameters!$C$28,IF(Control!$C$16="Medium (350 bar)",'Actual H2'!M286*Parameters!$C$27,IF(Control!$C$16="High (700 bar)",'Actual H2'!M286*Parameters!$C$26,0))))</f>
        <v>45.518490566037741</v>
      </c>
      <c r="N286" s="12">
        <f>IF(Control!$C$16="None",Parameters!$C$29,IF(Control!$C$16="Low (100 bar)",'Actual H2'!N286*Parameters!$C$28,IF(Control!$C$16="Medium (350 bar)",'Actual H2'!N286*Parameters!$C$27,IF(Control!$C$16="High (700 bar)",'Actual H2'!N286*Parameters!$C$26,0))))</f>
        <v>46.247547169811327</v>
      </c>
      <c r="O286" s="12">
        <f>IF(Control!$C$16="None",Parameters!$C$29,IF(Control!$C$16="Low (100 bar)",'Actual H2'!O286*Parameters!$C$28,IF(Control!$C$16="Medium (350 bar)",'Actual H2'!O286*Parameters!$C$27,IF(Control!$C$16="High (700 bar)",'Actual H2'!O286*Parameters!$C$26,0))))</f>
        <v>45.518490566037741</v>
      </c>
      <c r="P286" s="12">
        <f>IF(Control!$C$16="None",Parameters!$C$29,IF(Control!$C$16="Low (100 bar)",'Actual H2'!P286*Parameters!$C$28,IF(Control!$C$16="Medium (350 bar)",'Actual H2'!P286*Parameters!$C$27,IF(Control!$C$16="High (700 bar)",'Actual H2'!P286*Parameters!$C$26,0))))</f>
        <v>40.102641509433965</v>
      </c>
      <c r="Q286" s="12">
        <f>IF(Control!$C$16="None",Parameters!$C$29,IF(Control!$C$16="Low (100 bar)",'Actual H2'!Q286*Parameters!$C$28,IF(Control!$C$16="Medium (350 bar)",'Actual H2'!Q286*Parameters!$C$27,IF(Control!$C$16="High (700 bar)",'Actual H2'!Q286*Parameters!$C$26,0))))</f>
        <v>39.079245283018864</v>
      </c>
      <c r="R286" s="12">
        <f>IF(Control!$C$16="None",Parameters!$C$29,IF(Control!$C$16="Low (100 bar)",'Actual H2'!R286*Parameters!$C$28,IF(Control!$C$16="Medium (350 bar)",'Actual H2'!R286*Parameters!$C$27,IF(Control!$C$16="High (700 bar)",'Actual H2'!R286*Parameters!$C$26,0))))</f>
        <v>35.846037735849059</v>
      </c>
      <c r="S286" s="12">
        <f>IF(Control!$C$16="None",Parameters!$C$29,IF(Control!$C$16="Low (100 bar)",'Actual H2'!S286*Parameters!$C$28,IF(Control!$C$16="Medium (350 bar)",'Actual H2'!S286*Parameters!$C$27,IF(Control!$C$16="High (700 bar)",'Actual H2'!S286*Parameters!$C$26,0))))</f>
        <v>28.156981132075465</v>
      </c>
      <c r="T286" s="12">
        <f>IF(Control!$C$16="None",Parameters!$C$29,IF(Control!$C$16="Low (100 bar)",'Actual H2'!T286*Parameters!$C$28,IF(Control!$C$16="Medium (350 bar)",'Actual H2'!T286*Parameters!$C$27,IF(Control!$C$16="High (700 bar)",'Actual H2'!T286*Parameters!$C$26,0))))</f>
        <v>23.990943396226413</v>
      </c>
      <c r="U286" s="12">
        <f>IF(Control!$C$16="None",Parameters!$C$29,IF(Control!$C$16="Low (100 bar)",'Actual H2'!U286*Parameters!$C$28,IF(Control!$C$16="Medium (350 bar)",'Actual H2'!U286*Parameters!$C$27,IF(Control!$C$16="High (700 bar)",'Actual H2'!U286*Parameters!$C$26,0))))</f>
        <v>21.554716981132074</v>
      </c>
      <c r="V286" s="12">
        <f>IF(Control!$C$16="None",Parameters!$C$29,IF(Control!$C$16="Low (100 bar)",'Actual H2'!V286*Parameters!$C$28,IF(Control!$C$16="Medium (350 bar)",'Actual H2'!V286*Parameters!$C$27,IF(Control!$C$16="High (700 bar)",'Actual H2'!V286*Parameters!$C$26,0))))</f>
        <v>12.842264150943397</v>
      </c>
      <c r="W286" s="12">
        <f>IF(Control!$C$16="None",Parameters!$C$29,IF(Control!$C$16="Low (100 bar)",'Actual H2'!W286*Parameters!$C$28,IF(Control!$C$16="Medium (350 bar)",'Actual H2'!W286*Parameters!$C$27,IF(Control!$C$16="High (700 bar)",'Actual H2'!W286*Parameters!$C$26,0))))</f>
        <v>5.2030188679245271</v>
      </c>
      <c r="X286" s="12">
        <f>IF(Control!$C$16="None",Parameters!$C$29,IF(Control!$C$16="Low (100 bar)",'Actual H2'!X286*Parameters!$C$28,IF(Control!$C$16="Medium (350 bar)",'Actual H2'!X286*Parameters!$C$27,IF(Control!$C$16="High (700 bar)",'Actual H2'!X286*Parameters!$C$26,0))))</f>
        <v>0.5660377358490567</v>
      </c>
      <c r="Y286" s="12">
        <f>IF(Control!$C$16="None",Parameters!$C$29,IF(Control!$C$16="Low (100 bar)",'Actual H2'!Y286*Parameters!$C$28,IF(Control!$C$16="Medium (350 bar)",'Actual H2'!Y286*Parameters!$C$27,IF(Control!$C$16="High (700 bar)",'Actual H2'!Y286*Parameters!$C$26,0))))</f>
        <v>0</v>
      </c>
      <c r="Z286" s="12">
        <f>IF(Control!$C$16="None",Parameters!$C$29,IF(Control!$C$16="Low (100 bar)",'Actual H2'!Z286*Parameters!$C$28,IF(Control!$C$16="Medium (350 bar)",'Actual H2'!Z286*Parameters!$C$27,IF(Control!$C$16="High (700 bar)",'Actual H2'!Z286*Parameters!$C$26,0))))</f>
        <v>0</v>
      </c>
      <c r="AB286" s="7">
        <f t="shared" si="4"/>
        <v>750.42566037735833</v>
      </c>
    </row>
    <row r="287" spans="2:28" x14ac:dyDescent="0.2">
      <c r="B287" s="6">
        <v>44481</v>
      </c>
      <c r="C287" s="12">
        <f>IF(Control!$C$16="None",Parameters!$C$29,IF(Control!$C$16="Low (100 bar)",'Actual H2'!C287*Parameters!$C$28,IF(Control!$C$16="Medium (350 bar)",'Actual H2'!C287*Parameters!$C$27,IF(Control!$C$16="High (700 bar)",'Actual H2'!C287*Parameters!$C$26,0))))</f>
        <v>3.8716981132075476</v>
      </c>
      <c r="D287" s="12">
        <f>IF(Control!$C$16="None",Parameters!$C$29,IF(Control!$C$16="Low (100 bar)",'Actual H2'!D287*Parameters!$C$28,IF(Control!$C$16="Medium (350 bar)",'Actual H2'!D287*Parameters!$C$27,IF(Control!$C$16="High (700 bar)",'Actual H2'!D287*Parameters!$C$26,0))))</f>
        <v>9.4596226415094335</v>
      </c>
      <c r="E287" s="12">
        <f>IF(Control!$C$16="None",Parameters!$C$29,IF(Control!$C$16="Low (100 bar)",'Actual H2'!E287*Parameters!$C$28,IF(Control!$C$16="Medium (350 bar)",'Actual H2'!E287*Parameters!$C$27,IF(Control!$C$16="High (700 bar)",'Actual H2'!E287*Parameters!$C$26,0))))</f>
        <v>13.616603773584908</v>
      </c>
      <c r="F287" s="12">
        <f>IF(Control!$C$16="None",Parameters!$C$29,IF(Control!$C$16="Low (100 bar)",'Actual H2'!F287*Parameters!$C$28,IF(Control!$C$16="Medium (350 bar)",'Actual H2'!F287*Parameters!$C$27,IF(Control!$C$16="High (700 bar)",'Actual H2'!F287*Parameters!$C$26,0))))</f>
        <v>11.415849056603774</v>
      </c>
      <c r="G287" s="12">
        <f>IF(Control!$C$16="None",Parameters!$C$29,IF(Control!$C$16="Low (100 bar)",'Actual H2'!G287*Parameters!$C$28,IF(Control!$C$16="Medium (350 bar)",'Actual H2'!G287*Parameters!$C$27,IF(Control!$C$16="High (700 bar)",'Actual H2'!G287*Parameters!$C$26,0))))</f>
        <v>6.6339622641509433</v>
      </c>
      <c r="H287" s="12">
        <f>IF(Control!$C$16="None",Parameters!$C$29,IF(Control!$C$16="Low (100 bar)",'Actual H2'!H287*Parameters!$C$28,IF(Control!$C$16="Medium (350 bar)",'Actual H2'!H287*Parameters!$C$27,IF(Control!$C$16="High (700 bar)",'Actual H2'!H287*Parameters!$C$26,0))))</f>
        <v>3.1290566037735852</v>
      </c>
      <c r="I287" s="12">
        <f>IF(Control!$C$16="None",Parameters!$C$29,IF(Control!$C$16="Low (100 bar)",'Actual H2'!I287*Parameters!$C$28,IF(Control!$C$16="Medium (350 bar)",'Actual H2'!I287*Parameters!$C$27,IF(Control!$C$16="High (700 bar)",'Actual H2'!I287*Parameters!$C$26,0))))</f>
        <v>0.5660377358490567</v>
      </c>
      <c r="J287" s="12">
        <f>IF(Control!$C$16="None",Parameters!$C$29,IF(Control!$C$16="Low (100 bar)",'Actual H2'!J287*Parameters!$C$28,IF(Control!$C$16="Medium (350 bar)",'Actual H2'!J287*Parameters!$C$27,IF(Control!$C$16="High (700 bar)",'Actual H2'!J287*Parameters!$C$26,0))))</f>
        <v>0</v>
      </c>
      <c r="K287" s="12">
        <f>IF(Control!$C$16="None",Parameters!$C$29,IF(Control!$C$16="Low (100 bar)",'Actual H2'!K287*Parameters!$C$28,IF(Control!$C$16="Medium (350 bar)",'Actual H2'!K287*Parameters!$C$27,IF(Control!$C$16="High (700 bar)",'Actual H2'!K287*Parameters!$C$26,0))))</f>
        <v>0</v>
      </c>
      <c r="L287" s="12">
        <f>IF(Control!$C$16="None",Parameters!$C$29,IF(Control!$C$16="Low (100 bar)",'Actual H2'!L287*Parameters!$C$28,IF(Control!$C$16="Medium (350 bar)",'Actual H2'!L287*Parameters!$C$27,IF(Control!$C$16="High (700 bar)",'Actual H2'!L287*Parameters!$C$26,0))))</f>
        <v>0</v>
      </c>
      <c r="M287" s="12">
        <f>IF(Control!$C$16="None",Parameters!$C$29,IF(Control!$C$16="Low (100 bar)",'Actual H2'!M287*Parameters!$C$28,IF(Control!$C$16="Medium (350 bar)",'Actual H2'!M287*Parameters!$C$27,IF(Control!$C$16="High (700 bar)",'Actual H2'!M287*Parameters!$C$26,0))))</f>
        <v>0</v>
      </c>
      <c r="N287" s="12">
        <f>IF(Control!$C$16="None",Parameters!$C$29,IF(Control!$C$16="Low (100 bar)",'Actual H2'!N287*Parameters!$C$28,IF(Control!$C$16="Medium (350 bar)",'Actual H2'!N287*Parameters!$C$27,IF(Control!$C$16="High (700 bar)",'Actual H2'!N287*Parameters!$C$26,0))))</f>
        <v>0</v>
      </c>
      <c r="O287" s="12">
        <f>IF(Control!$C$16="None",Parameters!$C$29,IF(Control!$C$16="Low (100 bar)",'Actual H2'!O287*Parameters!$C$28,IF(Control!$C$16="Medium (350 bar)",'Actual H2'!O287*Parameters!$C$27,IF(Control!$C$16="High (700 bar)",'Actual H2'!O287*Parameters!$C$26,0))))</f>
        <v>0</v>
      </c>
      <c r="P287" s="12">
        <f>IF(Control!$C$16="None",Parameters!$C$29,IF(Control!$C$16="Low (100 bar)",'Actual H2'!P287*Parameters!$C$28,IF(Control!$C$16="Medium (350 bar)",'Actual H2'!P287*Parameters!$C$27,IF(Control!$C$16="High (700 bar)",'Actual H2'!P287*Parameters!$C$26,0))))</f>
        <v>0</v>
      </c>
      <c r="Q287" s="12">
        <f>IF(Control!$C$16="None",Parameters!$C$29,IF(Control!$C$16="Low (100 bar)",'Actual H2'!Q287*Parameters!$C$28,IF(Control!$C$16="Medium (350 bar)",'Actual H2'!Q287*Parameters!$C$27,IF(Control!$C$16="High (700 bar)",'Actual H2'!Q287*Parameters!$C$26,0))))</f>
        <v>0</v>
      </c>
      <c r="R287" s="12">
        <f>IF(Control!$C$16="None",Parameters!$C$29,IF(Control!$C$16="Low (100 bar)",'Actual H2'!R287*Parameters!$C$28,IF(Control!$C$16="Medium (350 bar)",'Actual H2'!R287*Parameters!$C$27,IF(Control!$C$16="High (700 bar)",'Actual H2'!R287*Parameters!$C$26,0))))</f>
        <v>0</v>
      </c>
      <c r="S287" s="12">
        <f>IF(Control!$C$16="None",Parameters!$C$29,IF(Control!$C$16="Low (100 bar)",'Actual H2'!S287*Parameters!$C$28,IF(Control!$C$16="Medium (350 bar)",'Actual H2'!S287*Parameters!$C$27,IF(Control!$C$16="High (700 bar)",'Actual H2'!S287*Parameters!$C$26,0))))</f>
        <v>0</v>
      </c>
      <c r="T287" s="12">
        <f>IF(Control!$C$16="None",Parameters!$C$29,IF(Control!$C$16="Low (100 bar)",'Actual H2'!T287*Parameters!$C$28,IF(Control!$C$16="Medium (350 bar)",'Actual H2'!T287*Parameters!$C$27,IF(Control!$C$16="High (700 bar)",'Actual H2'!T287*Parameters!$C$26,0))))</f>
        <v>0</v>
      </c>
      <c r="U287" s="12">
        <f>IF(Control!$C$16="None",Parameters!$C$29,IF(Control!$C$16="Low (100 bar)",'Actual H2'!U287*Parameters!$C$28,IF(Control!$C$16="Medium (350 bar)",'Actual H2'!U287*Parameters!$C$27,IF(Control!$C$16="High (700 bar)",'Actual H2'!U287*Parameters!$C$26,0))))</f>
        <v>0.5660377358490567</v>
      </c>
      <c r="V287" s="12">
        <f>IF(Control!$C$16="None",Parameters!$C$29,IF(Control!$C$16="Low (100 bar)",'Actual H2'!V287*Parameters!$C$28,IF(Control!$C$16="Medium (350 bar)",'Actual H2'!V287*Parameters!$C$27,IF(Control!$C$16="High (700 bar)",'Actual H2'!V287*Parameters!$C$26,0))))</f>
        <v>2.3864150943396227</v>
      </c>
      <c r="W287" s="12">
        <f>IF(Control!$C$16="None",Parameters!$C$29,IF(Control!$C$16="Low (100 bar)",'Actual H2'!W287*Parameters!$C$28,IF(Control!$C$16="Medium (350 bar)",'Actual H2'!W287*Parameters!$C$27,IF(Control!$C$16="High (700 bar)",'Actual H2'!W287*Parameters!$C$26,0))))</f>
        <v>5.2030188679245271</v>
      </c>
      <c r="X287" s="12">
        <f>IF(Control!$C$16="None",Parameters!$C$29,IF(Control!$C$16="Low (100 bar)",'Actual H2'!X287*Parameters!$C$28,IF(Control!$C$16="Medium (350 bar)",'Actual H2'!X287*Parameters!$C$27,IF(Control!$C$16="High (700 bar)",'Actual H2'!X287*Parameters!$C$26,0))))</f>
        <v>10.763773584905662</v>
      </c>
      <c r="Y287" s="12">
        <f>IF(Control!$C$16="None",Parameters!$C$29,IF(Control!$C$16="Low (100 bar)",'Actual H2'!Y287*Parameters!$C$28,IF(Control!$C$16="Medium (350 bar)",'Actual H2'!Y287*Parameters!$C$27,IF(Control!$C$16="High (700 bar)",'Actual H2'!Y287*Parameters!$C$26,0))))</f>
        <v>18.683773584905659</v>
      </c>
      <c r="Z287" s="12">
        <f>IF(Control!$C$16="None",Parameters!$C$29,IF(Control!$C$16="Low (100 bar)",'Actual H2'!Z287*Parameters!$C$28,IF(Control!$C$16="Medium (350 bar)",'Actual H2'!Z287*Parameters!$C$27,IF(Control!$C$16="High (700 bar)",'Actual H2'!Z287*Parameters!$C$26,0))))</f>
        <v>28.156981132075465</v>
      </c>
      <c r="AB287" s="7">
        <f t="shared" si="4"/>
        <v>114.45283018867923</v>
      </c>
    </row>
    <row r="288" spans="2:28" x14ac:dyDescent="0.2">
      <c r="B288" s="6">
        <v>44482</v>
      </c>
      <c r="C288" s="12">
        <f>IF(Control!$C$16="None",Parameters!$C$29,IF(Control!$C$16="Low (100 bar)",'Actual H2'!C288*Parameters!$C$28,IF(Control!$C$16="Medium (350 bar)",'Actual H2'!C288*Parameters!$C$27,IF(Control!$C$16="High (700 bar)",'Actual H2'!C288*Parameters!$C$26,0))))</f>
        <v>40.102641509433965</v>
      </c>
      <c r="D288" s="12">
        <f>IF(Control!$C$16="None",Parameters!$C$29,IF(Control!$C$16="Low (100 bar)",'Actual H2'!D288*Parameters!$C$28,IF(Control!$C$16="Medium (350 bar)",'Actual H2'!D288*Parameters!$C$27,IF(Control!$C$16="High (700 bar)",'Actual H2'!D288*Parameters!$C$26,0))))</f>
        <v>52.890566037735852</v>
      </c>
      <c r="E288" s="12">
        <f>IF(Control!$C$16="None",Parameters!$C$29,IF(Control!$C$16="Low (100 bar)",'Actual H2'!E288*Parameters!$C$28,IF(Control!$C$16="Medium (350 bar)",'Actual H2'!E288*Parameters!$C$27,IF(Control!$C$16="High (700 bar)",'Actual H2'!E288*Parameters!$C$26,0))))</f>
        <v>55.20905660377359</v>
      </c>
      <c r="F288" s="12">
        <f>IF(Control!$C$16="None",Parameters!$C$29,IF(Control!$C$16="Low (100 bar)",'Actual H2'!F288*Parameters!$C$28,IF(Control!$C$16="Medium (350 bar)",'Actual H2'!F288*Parameters!$C$27,IF(Control!$C$16="High (700 bar)",'Actual H2'!F288*Parameters!$C$26,0))))</f>
        <v>55.20905660377359</v>
      </c>
      <c r="G288" s="12">
        <f>IF(Control!$C$16="None",Parameters!$C$29,IF(Control!$C$16="Low (100 bar)",'Actual H2'!G288*Parameters!$C$28,IF(Control!$C$16="Medium (350 bar)",'Actual H2'!G288*Parameters!$C$27,IF(Control!$C$16="High (700 bar)",'Actual H2'!G288*Parameters!$C$26,0))))</f>
        <v>55.145660377358496</v>
      </c>
      <c r="H288" s="12">
        <f>IF(Control!$C$16="None",Parameters!$C$29,IF(Control!$C$16="Low (100 bar)",'Actual H2'!H288*Parameters!$C$28,IF(Control!$C$16="Medium (350 bar)",'Actual H2'!H288*Parameters!$C$27,IF(Control!$C$16="High (700 bar)",'Actual H2'!H288*Parameters!$C$26,0))))</f>
        <v>54.978113207547167</v>
      </c>
      <c r="I288" s="12">
        <f>IF(Control!$C$16="None",Parameters!$C$29,IF(Control!$C$16="Low (100 bar)",'Actual H2'!I288*Parameters!$C$28,IF(Control!$C$16="Medium (350 bar)",'Actual H2'!I288*Parameters!$C$27,IF(Control!$C$16="High (700 bar)",'Actual H2'!I288*Parameters!$C$26,0))))</f>
        <v>55.20905660377359</v>
      </c>
      <c r="J288" s="12">
        <f>IF(Control!$C$16="None",Parameters!$C$29,IF(Control!$C$16="Low (100 bar)",'Actual H2'!J288*Parameters!$C$28,IF(Control!$C$16="Medium (350 bar)",'Actual H2'!J288*Parameters!$C$27,IF(Control!$C$16="High (700 bar)",'Actual H2'!J288*Parameters!$C$26,0))))</f>
        <v>55.20905660377359</v>
      </c>
      <c r="K288" s="12">
        <f>IF(Control!$C$16="None",Parameters!$C$29,IF(Control!$C$16="Low (100 bar)",'Actual H2'!K288*Parameters!$C$28,IF(Control!$C$16="Medium (350 bar)",'Actual H2'!K288*Parameters!$C$27,IF(Control!$C$16="High (700 bar)",'Actual H2'!K288*Parameters!$C$26,0))))</f>
        <v>54.701886792452825</v>
      </c>
      <c r="L288" s="12">
        <f>IF(Control!$C$16="None",Parameters!$C$29,IF(Control!$C$16="Low (100 bar)",'Actual H2'!L288*Parameters!$C$28,IF(Control!$C$16="Medium (350 bar)",'Actual H2'!L288*Parameters!$C$27,IF(Control!$C$16="High (700 bar)",'Actual H2'!L288*Parameters!$C$26,0))))</f>
        <v>53.166792452830187</v>
      </c>
      <c r="M288" s="12">
        <f>IF(Control!$C$16="None",Parameters!$C$29,IF(Control!$C$16="Low (100 bar)",'Actual H2'!M288*Parameters!$C$28,IF(Control!$C$16="Medium (350 bar)",'Actual H2'!M288*Parameters!$C$27,IF(Control!$C$16="High (700 bar)",'Actual H2'!M288*Parameters!$C$26,0))))</f>
        <v>54.978113207547167</v>
      </c>
      <c r="N288" s="12">
        <f>IF(Control!$C$16="None",Parameters!$C$29,IF(Control!$C$16="Low (100 bar)",'Actual H2'!N288*Parameters!$C$28,IF(Control!$C$16="Medium (350 bar)",'Actual H2'!N288*Parameters!$C$27,IF(Control!$C$16="High (700 bar)",'Actual H2'!N288*Parameters!$C$26,0))))</f>
        <v>55.218113207547177</v>
      </c>
      <c r="O288" s="12">
        <f>IF(Control!$C$16="None",Parameters!$C$29,IF(Control!$C$16="Low (100 bar)",'Actual H2'!O288*Parameters!$C$28,IF(Control!$C$16="Medium (350 bar)",'Actual H2'!O288*Parameters!$C$27,IF(Control!$C$16="High (700 bar)",'Actual H2'!O288*Parameters!$C$26,0))))</f>
        <v>56.250566037735851</v>
      </c>
      <c r="P288" s="12">
        <f>IF(Control!$C$16="None",Parameters!$C$29,IF(Control!$C$16="Low (100 bar)",'Actual H2'!P288*Parameters!$C$28,IF(Control!$C$16="Medium (350 bar)",'Actual H2'!P288*Parameters!$C$27,IF(Control!$C$16="High (700 bar)",'Actual H2'!P288*Parameters!$C$26,0))))</f>
        <v>55.218113207547177</v>
      </c>
      <c r="Q288" s="12">
        <f>IF(Control!$C$16="None",Parameters!$C$29,IF(Control!$C$16="Low (100 bar)",'Actual H2'!Q288*Parameters!$C$28,IF(Control!$C$16="Medium (350 bar)",'Actual H2'!Q288*Parameters!$C$27,IF(Control!$C$16="High (700 bar)",'Actual H2'!Q288*Parameters!$C$26,0))))</f>
        <v>55.145660377358496</v>
      </c>
      <c r="R288" s="12">
        <f>IF(Control!$C$16="None",Parameters!$C$29,IF(Control!$C$16="Low (100 bar)",'Actual H2'!R288*Parameters!$C$28,IF(Control!$C$16="Medium (350 bar)",'Actual H2'!R288*Parameters!$C$27,IF(Control!$C$16="High (700 bar)",'Actual H2'!R288*Parameters!$C$26,0))))</f>
        <v>53.166792452830187</v>
      </c>
      <c r="S288" s="12">
        <f>IF(Control!$C$16="None",Parameters!$C$29,IF(Control!$C$16="Low (100 bar)",'Actual H2'!S288*Parameters!$C$28,IF(Control!$C$16="Medium (350 bar)",'Actual H2'!S288*Parameters!$C$27,IF(Control!$C$16="High (700 bar)",'Actual H2'!S288*Parameters!$C$26,0))))</f>
        <v>55.20905660377359</v>
      </c>
      <c r="T288" s="12">
        <f>IF(Control!$C$16="None",Parameters!$C$29,IF(Control!$C$16="Low (100 bar)",'Actual H2'!T288*Parameters!$C$28,IF(Control!$C$16="Medium (350 bar)",'Actual H2'!T288*Parameters!$C$27,IF(Control!$C$16="High (700 bar)",'Actual H2'!T288*Parameters!$C$26,0))))</f>
        <v>56.083018867924523</v>
      </c>
      <c r="U288" s="12">
        <f>IF(Control!$C$16="None",Parameters!$C$29,IF(Control!$C$16="Low (100 bar)",'Actual H2'!U288*Parameters!$C$28,IF(Control!$C$16="Medium (350 bar)",'Actual H2'!U288*Parameters!$C$27,IF(Control!$C$16="High (700 bar)",'Actual H2'!U288*Parameters!$C$26,0))))</f>
        <v>56.083018867924523</v>
      </c>
      <c r="V288" s="12">
        <f>IF(Control!$C$16="None",Parameters!$C$29,IF(Control!$C$16="Low (100 bar)",'Actual H2'!V288*Parameters!$C$28,IF(Control!$C$16="Medium (350 bar)",'Actual H2'!V288*Parameters!$C$27,IF(Control!$C$16="High (700 bar)",'Actual H2'!V288*Parameters!$C$26,0))))</f>
        <v>56.603773584905667</v>
      </c>
      <c r="W288" s="12">
        <f>IF(Control!$C$16="None",Parameters!$C$29,IF(Control!$C$16="Low (100 bar)",'Actual H2'!W288*Parameters!$C$28,IF(Control!$C$16="Medium (350 bar)",'Actual H2'!W288*Parameters!$C$27,IF(Control!$C$16="High (700 bar)",'Actual H2'!W288*Parameters!$C$26,0))))</f>
        <v>56.603773584905667</v>
      </c>
      <c r="X288" s="12">
        <f>IF(Control!$C$16="None",Parameters!$C$29,IF(Control!$C$16="Low (100 bar)",'Actual H2'!X288*Parameters!$C$28,IF(Control!$C$16="Medium (350 bar)",'Actual H2'!X288*Parameters!$C$27,IF(Control!$C$16="High (700 bar)",'Actual H2'!X288*Parameters!$C$26,0))))</f>
        <v>56.603773584905667</v>
      </c>
      <c r="Y288" s="12">
        <f>IF(Control!$C$16="None",Parameters!$C$29,IF(Control!$C$16="Low (100 bar)",'Actual H2'!Y288*Parameters!$C$28,IF(Control!$C$16="Medium (350 bar)",'Actual H2'!Y288*Parameters!$C$27,IF(Control!$C$16="High (700 bar)",'Actual H2'!Y288*Parameters!$C$26,0))))</f>
        <v>56.323018867924539</v>
      </c>
      <c r="Z288" s="12">
        <f>IF(Control!$C$16="None",Parameters!$C$29,IF(Control!$C$16="Low (100 bar)",'Actual H2'!Z288*Parameters!$C$28,IF(Control!$C$16="Medium (350 bar)",'Actual H2'!Z288*Parameters!$C$27,IF(Control!$C$16="High (700 bar)",'Actual H2'!Z288*Parameters!$C$26,0))))</f>
        <v>56.603773584905667</v>
      </c>
      <c r="AB288" s="7">
        <f t="shared" si="4"/>
        <v>1311.9124528301886</v>
      </c>
    </row>
    <row r="289" spans="2:28" x14ac:dyDescent="0.2">
      <c r="B289" s="6">
        <v>44483</v>
      </c>
      <c r="C289" s="12">
        <f>IF(Control!$C$16="None",Parameters!$C$29,IF(Control!$C$16="Low (100 bar)",'Actual H2'!C289*Parameters!$C$28,IF(Control!$C$16="Medium (350 bar)",'Actual H2'!C289*Parameters!$C$27,IF(Control!$C$16="High (700 bar)",'Actual H2'!C289*Parameters!$C$26,0))))</f>
        <v>56.603773584905667</v>
      </c>
      <c r="D289" s="12">
        <f>IF(Control!$C$16="None",Parameters!$C$29,IF(Control!$C$16="Low (100 bar)",'Actual H2'!D289*Parameters!$C$28,IF(Control!$C$16="Medium (350 bar)",'Actual H2'!D289*Parameters!$C$27,IF(Control!$C$16="High (700 bar)",'Actual H2'!D289*Parameters!$C$26,0))))</f>
        <v>56.603773584905667</v>
      </c>
      <c r="E289" s="12">
        <f>IF(Control!$C$16="None",Parameters!$C$29,IF(Control!$C$16="Low (100 bar)",'Actual H2'!E289*Parameters!$C$28,IF(Control!$C$16="Medium (350 bar)",'Actual H2'!E289*Parameters!$C$27,IF(Control!$C$16="High (700 bar)",'Actual H2'!E289*Parameters!$C$26,0))))</f>
        <v>56.603773584905667</v>
      </c>
      <c r="F289" s="12">
        <f>IF(Control!$C$16="None",Parameters!$C$29,IF(Control!$C$16="Low (100 bar)",'Actual H2'!F289*Parameters!$C$28,IF(Control!$C$16="Medium (350 bar)",'Actual H2'!F289*Parameters!$C$27,IF(Control!$C$16="High (700 bar)",'Actual H2'!F289*Parameters!$C$26,0))))</f>
        <v>56.603773584905667</v>
      </c>
      <c r="G289" s="12">
        <f>IF(Control!$C$16="None",Parameters!$C$29,IF(Control!$C$16="Low (100 bar)",'Actual H2'!G289*Parameters!$C$28,IF(Control!$C$16="Medium (350 bar)",'Actual H2'!G289*Parameters!$C$27,IF(Control!$C$16="High (700 bar)",'Actual H2'!G289*Parameters!$C$26,0))))</f>
        <v>56.603773584905667</v>
      </c>
      <c r="H289" s="12">
        <f>IF(Control!$C$16="None",Parameters!$C$29,IF(Control!$C$16="Low (100 bar)",'Actual H2'!H289*Parameters!$C$28,IF(Control!$C$16="Medium (350 bar)",'Actual H2'!H289*Parameters!$C$27,IF(Control!$C$16="High (700 bar)",'Actual H2'!H289*Parameters!$C$26,0))))</f>
        <v>56.603773584905667</v>
      </c>
      <c r="I289" s="12">
        <f>IF(Control!$C$16="None",Parameters!$C$29,IF(Control!$C$16="Low (100 bar)",'Actual H2'!I289*Parameters!$C$28,IF(Control!$C$16="Medium (350 bar)",'Actual H2'!I289*Parameters!$C$27,IF(Control!$C$16="High (700 bar)",'Actual H2'!I289*Parameters!$C$26,0))))</f>
        <v>56.603773584905667</v>
      </c>
      <c r="J289" s="12">
        <f>IF(Control!$C$16="None",Parameters!$C$29,IF(Control!$C$16="Low (100 bar)",'Actual H2'!J289*Parameters!$C$28,IF(Control!$C$16="Medium (350 bar)",'Actual H2'!J289*Parameters!$C$27,IF(Control!$C$16="High (700 bar)",'Actual H2'!J289*Parameters!$C$26,0))))</f>
        <v>56.603773584905667</v>
      </c>
      <c r="K289" s="12">
        <f>IF(Control!$C$16="None",Parameters!$C$29,IF(Control!$C$16="Low (100 bar)",'Actual H2'!K289*Parameters!$C$28,IF(Control!$C$16="Medium (350 bar)",'Actual H2'!K289*Parameters!$C$27,IF(Control!$C$16="High (700 bar)",'Actual H2'!K289*Parameters!$C$26,0))))</f>
        <v>56.603773584905667</v>
      </c>
      <c r="L289" s="12">
        <f>IF(Control!$C$16="None",Parameters!$C$29,IF(Control!$C$16="Low (100 bar)",'Actual H2'!L289*Parameters!$C$28,IF(Control!$C$16="Medium (350 bar)",'Actual H2'!L289*Parameters!$C$27,IF(Control!$C$16="High (700 bar)",'Actual H2'!L289*Parameters!$C$26,0))))</f>
        <v>56.603773584905667</v>
      </c>
      <c r="M289" s="12">
        <f>IF(Control!$C$16="None",Parameters!$C$29,IF(Control!$C$16="Low (100 bar)",'Actual H2'!M289*Parameters!$C$28,IF(Control!$C$16="Medium (350 bar)",'Actual H2'!M289*Parameters!$C$27,IF(Control!$C$16="High (700 bar)",'Actual H2'!M289*Parameters!$C$26,0))))</f>
        <v>56.603773584905667</v>
      </c>
      <c r="N289" s="12">
        <f>IF(Control!$C$16="None",Parameters!$C$29,IF(Control!$C$16="Low (100 bar)",'Actual H2'!N289*Parameters!$C$28,IF(Control!$C$16="Medium (350 bar)",'Actual H2'!N289*Parameters!$C$27,IF(Control!$C$16="High (700 bar)",'Actual H2'!N289*Parameters!$C$26,0))))</f>
        <v>56.603773584905667</v>
      </c>
      <c r="O289" s="12">
        <f>IF(Control!$C$16="None",Parameters!$C$29,IF(Control!$C$16="Low (100 bar)",'Actual H2'!O289*Parameters!$C$28,IF(Control!$C$16="Medium (350 bar)",'Actual H2'!O289*Parameters!$C$27,IF(Control!$C$16="High (700 bar)",'Actual H2'!O289*Parameters!$C$26,0))))</f>
        <v>56.603773584905667</v>
      </c>
      <c r="P289" s="12">
        <f>IF(Control!$C$16="None",Parameters!$C$29,IF(Control!$C$16="Low (100 bar)",'Actual H2'!P289*Parameters!$C$28,IF(Control!$C$16="Medium (350 bar)",'Actual H2'!P289*Parameters!$C$27,IF(Control!$C$16="High (700 bar)",'Actual H2'!P289*Parameters!$C$26,0))))</f>
        <v>56.603773584905667</v>
      </c>
      <c r="Q289" s="12">
        <f>IF(Control!$C$16="None",Parameters!$C$29,IF(Control!$C$16="Low (100 bar)",'Actual H2'!Q289*Parameters!$C$28,IF(Control!$C$16="Medium (350 bar)",'Actual H2'!Q289*Parameters!$C$27,IF(Control!$C$16="High (700 bar)",'Actual H2'!Q289*Parameters!$C$26,0))))</f>
        <v>56.603773584905667</v>
      </c>
      <c r="R289" s="12">
        <f>IF(Control!$C$16="None",Parameters!$C$29,IF(Control!$C$16="Low (100 bar)",'Actual H2'!R289*Parameters!$C$28,IF(Control!$C$16="Medium (350 bar)",'Actual H2'!R289*Parameters!$C$27,IF(Control!$C$16="High (700 bar)",'Actual H2'!R289*Parameters!$C$26,0))))</f>
        <v>56.603773584905667</v>
      </c>
      <c r="S289" s="12">
        <f>IF(Control!$C$16="None",Parameters!$C$29,IF(Control!$C$16="Low (100 bar)",'Actual H2'!S289*Parameters!$C$28,IF(Control!$C$16="Medium (350 bar)",'Actual H2'!S289*Parameters!$C$27,IF(Control!$C$16="High (700 bar)",'Actual H2'!S289*Parameters!$C$26,0))))</f>
        <v>56.603773584905667</v>
      </c>
      <c r="T289" s="12">
        <f>IF(Control!$C$16="None",Parameters!$C$29,IF(Control!$C$16="Low (100 bar)",'Actual H2'!T289*Parameters!$C$28,IF(Control!$C$16="Medium (350 bar)",'Actual H2'!T289*Parameters!$C$27,IF(Control!$C$16="High (700 bar)",'Actual H2'!T289*Parameters!$C$26,0))))</f>
        <v>56.603773584905667</v>
      </c>
      <c r="U289" s="12">
        <f>IF(Control!$C$16="None",Parameters!$C$29,IF(Control!$C$16="Low (100 bar)",'Actual H2'!U289*Parameters!$C$28,IF(Control!$C$16="Medium (350 bar)",'Actual H2'!U289*Parameters!$C$27,IF(Control!$C$16="High (700 bar)",'Actual H2'!U289*Parameters!$C$26,0))))</f>
        <v>56.603773584905667</v>
      </c>
      <c r="V289" s="12">
        <f>IF(Control!$C$16="None",Parameters!$C$29,IF(Control!$C$16="Low (100 bar)",'Actual H2'!V289*Parameters!$C$28,IF(Control!$C$16="Medium (350 bar)",'Actual H2'!V289*Parameters!$C$27,IF(Control!$C$16="High (700 bar)",'Actual H2'!V289*Parameters!$C$26,0))))</f>
        <v>56.603773584905667</v>
      </c>
      <c r="W289" s="12">
        <f>IF(Control!$C$16="None",Parameters!$C$29,IF(Control!$C$16="Low (100 bar)",'Actual H2'!W289*Parameters!$C$28,IF(Control!$C$16="Medium (350 bar)",'Actual H2'!W289*Parameters!$C$27,IF(Control!$C$16="High (700 bar)",'Actual H2'!W289*Parameters!$C$26,0))))</f>
        <v>56.603773584905667</v>
      </c>
      <c r="X289" s="12">
        <f>IF(Control!$C$16="None",Parameters!$C$29,IF(Control!$C$16="Low (100 bar)",'Actual H2'!X289*Parameters!$C$28,IF(Control!$C$16="Medium (350 bar)",'Actual H2'!X289*Parameters!$C$27,IF(Control!$C$16="High (700 bar)",'Actual H2'!X289*Parameters!$C$26,0))))</f>
        <v>56.603773584905667</v>
      </c>
      <c r="Y289" s="12">
        <f>IF(Control!$C$16="None",Parameters!$C$29,IF(Control!$C$16="Low (100 bar)",'Actual H2'!Y289*Parameters!$C$28,IF(Control!$C$16="Medium (350 bar)",'Actual H2'!Y289*Parameters!$C$27,IF(Control!$C$16="High (700 bar)",'Actual H2'!Y289*Parameters!$C$26,0))))</f>
        <v>56.323018867924539</v>
      </c>
      <c r="Z289" s="12">
        <f>IF(Control!$C$16="None",Parameters!$C$29,IF(Control!$C$16="Low (100 bar)",'Actual H2'!Z289*Parameters!$C$28,IF(Control!$C$16="Medium (350 bar)",'Actual H2'!Z289*Parameters!$C$27,IF(Control!$C$16="High (700 bar)",'Actual H2'!Z289*Parameters!$C$26,0))))</f>
        <v>54.701886792452825</v>
      </c>
      <c r="AB289" s="7">
        <f t="shared" si="4"/>
        <v>1356.3079245283016</v>
      </c>
    </row>
    <row r="290" spans="2:28" x14ac:dyDescent="0.2">
      <c r="B290" s="6">
        <v>44484</v>
      </c>
      <c r="C290" s="12">
        <f>IF(Control!$C$16="None",Parameters!$C$29,IF(Control!$C$16="Low (100 bar)",'Actual H2'!C290*Parameters!$C$28,IF(Control!$C$16="Medium (350 bar)",'Actual H2'!C290*Parameters!$C$27,IF(Control!$C$16="High (700 bar)",'Actual H2'!C290*Parameters!$C$26,0))))</f>
        <v>49.612075471698105</v>
      </c>
      <c r="D290" s="12">
        <f>IF(Control!$C$16="None",Parameters!$C$29,IF(Control!$C$16="Low (100 bar)",'Actual H2'!D290*Parameters!$C$28,IF(Control!$C$16="Medium (350 bar)",'Actual H2'!D290*Parameters!$C$27,IF(Control!$C$16="High (700 bar)",'Actual H2'!D290*Parameters!$C$26,0))))</f>
        <v>45.518490566037741</v>
      </c>
      <c r="E290" s="12">
        <f>IF(Control!$C$16="None",Parameters!$C$29,IF(Control!$C$16="Low (100 bar)",'Actual H2'!E290*Parameters!$C$28,IF(Control!$C$16="Medium (350 bar)",'Actual H2'!E290*Parameters!$C$27,IF(Control!$C$16="High (700 bar)",'Actual H2'!E290*Parameters!$C$26,0))))</f>
        <v>40.809056603773584</v>
      </c>
      <c r="F290" s="12">
        <f>IF(Control!$C$16="None",Parameters!$C$29,IF(Control!$C$16="Low (100 bar)",'Actual H2'!F290*Parameters!$C$28,IF(Control!$C$16="Medium (350 bar)",'Actual H2'!F290*Parameters!$C$27,IF(Control!$C$16="High (700 bar)",'Actual H2'!F290*Parameters!$C$26,0))))</f>
        <v>37.901886792452828</v>
      </c>
      <c r="G290" s="12">
        <f>IF(Control!$C$16="None",Parameters!$C$29,IF(Control!$C$16="Low (100 bar)",'Actual H2'!G290*Parameters!$C$28,IF(Control!$C$16="Medium (350 bar)",'Actual H2'!G290*Parameters!$C$27,IF(Control!$C$16="High (700 bar)",'Actual H2'!G290*Parameters!$C$26,0))))</f>
        <v>35.846037735849059</v>
      </c>
      <c r="H290" s="12">
        <f>IF(Control!$C$16="None",Parameters!$C$29,IF(Control!$C$16="Low (100 bar)",'Actual H2'!H290*Parameters!$C$28,IF(Control!$C$16="Medium (350 bar)",'Actual H2'!H290*Parameters!$C$27,IF(Control!$C$16="High (700 bar)",'Actual H2'!H290*Parameters!$C$26,0))))</f>
        <v>35.846037735849059</v>
      </c>
      <c r="I290" s="12">
        <f>IF(Control!$C$16="None",Parameters!$C$29,IF(Control!$C$16="Low (100 bar)",'Actual H2'!I290*Parameters!$C$28,IF(Control!$C$16="Medium (350 bar)",'Actual H2'!I290*Parameters!$C$27,IF(Control!$C$16="High (700 bar)",'Actual H2'!I290*Parameters!$C$26,0))))</f>
        <v>35.139622641509433</v>
      </c>
      <c r="J290" s="12">
        <f>IF(Control!$C$16="None",Parameters!$C$29,IF(Control!$C$16="Low (100 bar)",'Actual H2'!J290*Parameters!$C$28,IF(Control!$C$16="Medium (350 bar)",'Actual H2'!J290*Parameters!$C$27,IF(Control!$C$16="High (700 bar)",'Actual H2'!J290*Parameters!$C$26,0))))</f>
        <v>35.139622641509433</v>
      </c>
      <c r="K290" s="12">
        <f>IF(Control!$C$16="None",Parameters!$C$29,IF(Control!$C$16="Low (100 bar)",'Actual H2'!K290*Parameters!$C$28,IF(Control!$C$16="Medium (350 bar)",'Actual H2'!K290*Parameters!$C$27,IF(Control!$C$16="High (700 bar)",'Actual H2'!K290*Parameters!$C$26,0))))</f>
        <v>31.698113207547166</v>
      </c>
      <c r="L290" s="12">
        <f>IF(Control!$C$16="None",Parameters!$C$29,IF(Control!$C$16="Low (100 bar)",'Actual H2'!L290*Parameters!$C$28,IF(Control!$C$16="Medium (350 bar)",'Actual H2'!L290*Parameters!$C$27,IF(Control!$C$16="High (700 bar)",'Actual H2'!L290*Parameters!$C$26,0))))</f>
        <v>28.156981132075465</v>
      </c>
      <c r="M290" s="12">
        <f>IF(Control!$C$16="None",Parameters!$C$29,IF(Control!$C$16="Low (100 bar)",'Actual H2'!M290*Parameters!$C$28,IF(Control!$C$16="Medium (350 bar)",'Actual H2'!M290*Parameters!$C$27,IF(Control!$C$16="High (700 bar)",'Actual H2'!M290*Parameters!$C$26,0))))</f>
        <v>29.334339622641508</v>
      </c>
      <c r="N290" s="12">
        <f>IF(Control!$C$16="None",Parameters!$C$29,IF(Control!$C$16="Low (100 bar)",'Actual H2'!N290*Parameters!$C$28,IF(Control!$C$16="Medium (350 bar)",'Actual H2'!N290*Parameters!$C$27,IF(Control!$C$16="High (700 bar)",'Actual H2'!N290*Parameters!$C$26,0))))</f>
        <v>35.139622641509433</v>
      </c>
      <c r="O290" s="12">
        <f>IF(Control!$C$16="None",Parameters!$C$29,IF(Control!$C$16="Low (100 bar)",'Actual H2'!O290*Parameters!$C$28,IF(Control!$C$16="Medium (350 bar)",'Actual H2'!O290*Parameters!$C$27,IF(Control!$C$16="High (700 bar)",'Actual H2'!O290*Parameters!$C$26,0))))</f>
        <v>39.079245283018864</v>
      </c>
      <c r="P290" s="12">
        <f>IF(Control!$C$16="None",Parameters!$C$29,IF(Control!$C$16="Low (100 bar)",'Actual H2'!P290*Parameters!$C$28,IF(Control!$C$16="Medium (350 bar)",'Actual H2'!P290*Parameters!$C$27,IF(Control!$C$16="High (700 bar)",'Actual H2'!P290*Parameters!$C$26,0))))</f>
        <v>41.261886792452835</v>
      </c>
      <c r="Q290" s="12">
        <f>IF(Control!$C$16="None",Parameters!$C$29,IF(Control!$C$16="Low (100 bar)",'Actual H2'!Q290*Parameters!$C$28,IF(Control!$C$16="Medium (350 bar)",'Actual H2'!Q290*Parameters!$C$27,IF(Control!$C$16="High (700 bar)",'Actual H2'!Q290*Parameters!$C$26,0))))</f>
        <v>41.261886792452835</v>
      </c>
      <c r="R290" s="12">
        <f>IF(Control!$C$16="None",Parameters!$C$29,IF(Control!$C$16="Low (100 bar)",'Actual H2'!R290*Parameters!$C$28,IF(Control!$C$16="Medium (350 bar)",'Actual H2'!R290*Parameters!$C$27,IF(Control!$C$16="High (700 bar)",'Actual H2'!R290*Parameters!$C$26,0))))</f>
        <v>41.261886792452835</v>
      </c>
      <c r="S290" s="12">
        <f>IF(Control!$C$16="None",Parameters!$C$29,IF(Control!$C$16="Low (100 bar)",'Actual H2'!S290*Parameters!$C$28,IF(Control!$C$16="Medium (350 bar)",'Actual H2'!S290*Parameters!$C$27,IF(Control!$C$16="High (700 bar)",'Actual H2'!S290*Parameters!$C$26,0))))</f>
        <v>40.102641509433965</v>
      </c>
      <c r="T290" s="12">
        <f>IF(Control!$C$16="None",Parameters!$C$29,IF(Control!$C$16="Low (100 bar)",'Actual H2'!T290*Parameters!$C$28,IF(Control!$C$16="Medium (350 bar)",'Actual H2'!T290*Parameters!$C$27,IF(Control!$C$16="High (700 bar)",'Actual H2'!T290*Parameters!$C$26,0))))</f>
        <v>39.079245283018864</v>
      </c>
      <c r="U290" s="12">
        <f>IF(Control!$C$16="None",Parameters!$C$29,IF(Control!$C$16="Low (100 bar)",'Actual H2'!U290*Parameters!$C$28,IF(Control!$C$16="Medium (350 bar)",'Actual H2'!U290*Parameters!$C$27,IF(Control!$C$16="High (700 bar)",'Actual H2'!U290*Parameters!$C$26,0))))</f>
        <v>37.901886792452828</v>
      </c>
      <c r="V290" s="12">
        <f>IF(Control!$C$16="None",Parameters!$C$29,IF(Control!$C$16="Low (100 bar)",'Actual H2'!V290*Parameters!$C$28,IF(Control!$C$16="Medium (350 bar)",'Actual H2'!V290*Parameters!$C$27,IF(Control!$C$16="High (700 bar)",'Actual H2'!V290*Parameters!$C$26,0))))</f>
        <v>35.846037735849059</v>
      </c>
      <c r="W290" s="12">
        <f>IF(Control!$C$16="None",Parameters!$C$29,IF(Control!$C$16="Low (100 bar)",'Actual H2'!W290*Parameters!$C$28,IF(Control!$C$16="Medium (350 bar)",'Actual H2'!W290*Parameters!$C$27,IF(Control!$C$16="High (700 bar)",'Actual H2'!W290*Parameters!$C$26,0))))</f>
        <v>35.139622641509433</v>
      </c>
      <c r="X290" s="12">
        <f>IF(Control!$C$16="None",Parameters!$C$29,IF(Control!$C$16="Low (100 bar)",'Actual H2'!X290*Parameters!$C$28,IF(Control!$C$16="Medium (350 bar)",'Actual H2'!X290*Parameters!$C$27,IF(Control!$C$16="High (700 bar)",'Actual H2'!X290*Parameters!$C$26,0))))</f>
        <v>34.116226415094346</v>
      </c>
      <c r="Y290" s="12">
        <f>IF(Control!$C$16="None",Parameters!$C$29,IF(Control!$C$16="Low (100 bar)",'Actual H2'!Y290*Parameters!$C$28,IF(Control!$C$16="Medium (350 bar)",'Actual H2'!Y290*Parameters!$C$27,IF(Control!$C$16="High (700 bar)",'Actual H2'!Y290*Parameters!$C$26,0))))</f>
        <v>32.938867924528296</v>
      </c>
      <c r="Z290" s="12">
        <f>IF(Control!$C$16="None",Parameters!$C$29,IF(Control!$C$16="Low (100 bar)",'Actual H2'!Z290*Parameters!$C$28,IF(Control!$C$16="Medium (350 bar)",'Actual H2'!Z290*Parameters!$C$27,IF(Control!$C$16="High (700 bar)",'Actual H2'!Z290*Parameters!$C$26,0))))</f>
        <v>31.698113207547166</v>
      </c>
      <c r="AB290" s="7">
        <f t="shared" si="4"/>
        <v>889.82943396226426</v>
      </c>
    </row>
    <row r="291" spans="2:28" x14ac:dyDescent="0.2">
      <c r="B291" s="6">
        <v>44485</v>
      </c>
      <c r="C291" s="12">
        <f>IF(Control!$C$16="None",Parameters!$C$29,IF(Control!$C$16="Low (100 bar)",'Actual H2'!C291*Parameters!$C$28,IF(Control!$C$16="Medium (350 bar)",'Actual H2'!C291*Parameters!$C$27,IF(Control!$C$16="High (700 bar)",'Actual H2'!C291*Parameters!$C$26,0))))</f>
        <v>30.357735849056599</v>
      </c>
      <c r="D291" s="12">
        <f>IF(Control!$C$16="None",Parameters!$C$29,IF(Control!$C$16="Low (100 bar)",'Actual H2'!D291*Parameters!$C$28,IF(Control!$C$16="Medium (350 bar)",'Actual H2'!D291*Parameters!$C$27,IF(Control!$C$16="High (700 bar)",'Actual H2'!D291*Parameters!$C$26,0))))</f>
        <v>29.334339622641508</v>
      </c>
      <c r="E291" s="12">
        <f>IF(Control!$C$16="None",Parameters!$C$29,IF(Control!$C$16="Low (100 bar)",'Actual H2'!E291*Parameters!$C$28,IF(Control!$C$16="Medium (350 bar)",'Actual H2'!E291*Parameters!$C$27,IF(Control!$C$16="High (700 bar)",'Actual H2'!E291*Parameters!$C$26,0))))</f>
        <v>29.334339622641508</v>
      </c>
      <c r="F291" s="12">
        <f>IF(Control!$C$16="None",Parameters!$C$29,IF(Control!$C$16="Low (100 bar)",'Actual H2'!F291*Parameters!$C$28,IF(Control!$C$16="Medium (350 bar)",'Actual H2'!F291*Parameters!$C$27,IF(Control!$C$16="High (700 bar)",'Actual H2'!F291*Parameters!$C$26,0))))</f>
        <v>26.916226415094343</v>
      </c>
      <c r="G291" s="12">
        <f>IF(Control!$C$16="None",Parameters!$C$29,IF(Control!$C$16="Low (100 bar)",'Actual H2'!G291*Parameters!$C$28,IF(Control!$C$16="Medium (350 bar)",'Actual H2'!G291*Parameters!$C$27,IF(Control!$C$16="High (700 bar)",'Actual H2'!G291*Parameters!$C$26,0))))</f>
        <v>23.990943396226413</v>
      </c>
      <c r="H291" s="12">
        <f>IF(Control!$C$16="None",Parameters!$C$29,IF(Control!$C$16="Low (100 bar)",'Actual H2'!H291*Parameters!$C$28,IF(Control!$C$16="Medium (350 bar)",'Actual H2'!H291*Parameters!$C$27,IF(Control!$C$16="High (700 bar)",'Actual H2'!H291*Parameters!$C$26,0))))</f>
        <v>21.554716981132074</v>
      </c>
      <c r="I291" s="12">
        <f>IF(Control!$C$16="None",Parameters!$C$29,IF(Control!$C$16="Low (100 bar)",'Actual H2'!I291*Parameters!$C$28,IF(Control!$C$16="Medium (350 bar)",'Actual H2'!I291*Parameters!$C$27,IF(Control!$C$16="High (700 bar)",'Actual H2'!I291*Parameters!$C$26,0))))</f>
        <v>21.554716981132074</v>
      </c>
      <c r="J291" s="12">
        <f>IF(Control!$C$16="None",Parameters!$C$29,IF(Control!$C$16="Low (100 bar)",'Actual H2'!J291*Parameters!$C$28,IF(Control!$C$16="Medium (350 bar)",'Actual H2'!J291*Parameters!$C$27,IF(Control!$C$16="High (700 bar)",'Actual H2'!J291*Parameters!$C$26,0))))</f>
        <v>21.554716981132074</v>
      </c>
      <c r="K291" s="12">
        <f>IF(Control!$C$16="None",Parameters!$C$29,IF(Control!$C$16="Low (100 bar)",'Actual H2'!K291*Parameters!$C$28,IF(Control!$C$16="Medium (350 bar)",'Actual H2'!K291*Parameters!$C$27,IF(Control!$C$16="High (700 bar)",'Actual H2'!K291*Parameters!$C$26,0))))</f>
        <v>18.683773584905659</v>
      </c>
      <c r="L291" s="12">
        <f>IF(Control!$C$16="None",Parameters!$C$29,IF(Control!$C$16="Low (100 bar)",'Actual H2'!L291*Parameters!$C$28,IF(Control!$C$16="Medium (350 bar)",'Actual H2'!L291*Parameters!$C$27,IF(Control!$C$16="High (700 bar)",'Actual H2'!L291*Parameters!$C$26,0))))</f>
        <v>15.939622641509436</v>
      </c>
      <c r="M291" s="12">
        <f>IF(Control!$C$16="None",Parameters!$C$29,IF(Control!$C$16="Low (100 bar)",'Actual H2'!M291*Parameters!$C$28,IF(Control!$C$16="Medium (350 bar)",'Actual H2'!M291*Parameters!$C$27,IF(Control!$C$16="High (700 bar)",'Actual H2'!M291*Parameters!$C$26,0))))</f>
        <v>15.939622641509436</v>
      </c>
      <c r="N291" s="12">
        <f>IF(Control!$C$16="None",Parameters!$C$29,IF(Control!$C$16="Low (100 bar)",'Actual H2'!N291*Parameters!$C$28,IF(Control!$C$16="Medium (350 bar)",'Actual H2'!N291*Parameters!$C$27,IF(Control!$C$16="High (700 bar)",'Actual H2'!N291*Parameters!$C$26,0))))</f>
        <v>12.842264150943397</v>
      </c>
      <c r="O291" s="12">
        <f>IF(Control!$C$16="None",Parameters!$C$29,IF(Control!$C$16="Low (100 bar)",'Actual H2'!O291*Parameters!$C$28,IF(Control!$C$16="Medium (350 bar)",'Actual H2'!O291*Parameters!$C$27,IF(Control!$C$16="High (700 bar)",'Actual H2'!O291*Parameters!$C$26,0))))</f>
        <v>8.8075471698113201</v>
      </c>
      <c r="P291" s="12">
        <f>IF(Control!$C$16="None",Parameters!$C$29,IF(Control!$C$16="Low (100 bar)",'Actual H2'!P291*Parameters!$C$28,IF(Control!$C$16="Medium (350 bar)",'Actual H2'!P291*Parameters!$C$27,IF(Control!$C$16="High (700 bar)",'Actual H2'!P291*Parameters!$C$26,0))))</f>
        <v>5.2030188679245271</v>
      </c>
      <c r="Q291" s="12">
        <f>IF(Control!$C$16="None",Parameters!$C$29,IF(Control!$C$16="Low (100 bar)",'Actual H2'!Q291*Parameters!$C$28,IF(Control!$C$16="Medium (350 bar)",'Actual H2'!Q291*Parameters!$C$27,IF(Control!$C$16="High (700 bar)",'Actual H2'!Q291*Parameters!$C$26,0))))</f>
        <v>1.4354716981132074</v>
      </c>
      <c r="R291" s="12">
        <f>IF(Control!$C$16="None",Parameters!$C$29,IF(Control!$C$16="Low (100 bar)",'Actual H2'!R291*Parameters!$C$28,IF(Control!$C$16="Medium (350 bar)",'Actual H2'!R291*Parameters!$C$27,IF(Control!$C$16="High (700 bar)",'Actual H2'!R291*Parameters!$C$26,0))))</f>
        <v>0</v>
      </c>
      <c r="S291" s="12">
        <f>IF(Control!$C$16="None",Parameters!$C$29,IF(Control!$C$16="Low (100 bar)",'Actual H2'!S291*Parameters!$C$28,IF(Control!$C$16="Medium (350 bar)",'Actual H2'!S291*Parameters!$C$27,IF(Control!$C$16="High (700 bar)",'Actual H2'!S291*Parameters!$C$26,0))))</f>
        <v>0</v>
      </c>
      <c r="T291" s="12">
        <f>IF(Control!$C$16="None",Parameters!$C$29,IF(Control!$C$16="Low (100 bar)",'Actual H2'!T291*Parameters!$C$28,IF(Control!$C$16="Medium (350 bar)",'Actual H2'!T291*Parameters!$C$27,IF(Control!$C$16="High (700 bar)",'Actual H2'!T291*Parameters!$C$26,0))))</f>
        <v>0</v>
      </c>
      <c r="U291" s="12">
        <f>IF(Control!$C$16="None",Parameters!$C$29,IF(Control!$C$16="Low (100 bar)",'Actual H2'!U291*Parameters!$C$28,IF(Control!$C$16="Medium (350 bar)",'Actual H2'!U291*Parameters!$C$27,IF(Control!$C$16="High (700 bar)",'Actual H2'!U291*Parameters!$C$26,0))))</f>
        <v>0</v>
      </c>
      <c r="V291" s="12">
        <f>IF(Control!$C$16="None",Parameters!$C$29,IF(Control!$C$16="Low (100 bar)",'Actual H2'!V291*Parameters!$C$28,IF(Control!$C$16="Medium (350 bar)",'Actual H2'!V291*Parameters!$C$27,IF(Control!$C$16="High (700 bar)",'Actual H2'!V291*Parameters!$C$26,0))))</f>
        <v>0</v>
      </c>
      <c r="W291" s="12">
        <f>IF(Control!$C$16="None",Parameters!$C$29,IF(Control!$C$16="Low (100 bar)",'Actual H2'!W291*Parameters!$C$28,IF(Control!$C$16="Medium (350 bar)",'Actual H2'!W291*Parameters!$C$27,IF(Control!$C$16="High (700 bar)",'Actual H2'!W291*Parameters!$C$26,0))))</f>
        <v>0</v>
      </c>
      <c r="X291" s="12">
        <f>IF(Control!$C$16="None",Parameters!$C$29,IF(Control!$C$16="Low (100 bar)",'Actual H2'!X291*Parameters!$C$28,IF(Control!$C$16="Medium (350 bar)",'Actual H2'!X291*Parameters!$C$27,IF(Control!$C$16="High (700 bar)",'Actual H2'!X291*Parameters!$C$26,0))))</f>
        <v>1.1456603773584904</v>
      </c>
      <c r="Y291" s="12">
        <f>IF(Control!$C$16="None",Parameters!$C$29,IF(Control!$C$16="Low (100 bar)",'Actual H2'!Y291*Parameters!$C$28,IF(Control!$C$16="Medium (350 bar)",'Actual H2'!Y291*Parameters!$C$27,IF(Control!$C$16="High (700 bar)",'Actual H2'!Y291*Parameters!$C$26,0))))</f>
        <v>3.1290566037735852</v>
      </c>
      <c r="Z291" s="12">
        <f>IF(Control!$C$16="None",Parameters!$C$29,IF(Control!$C$16="Low (100 bar)",'Actual H2'!Z291*Parameters!$C$28,IF(Control!$C$16="Medium (350 bar)",'Actual H2'!Z291*Parameters!$C$27,IF(Control!$C$16="High (700 bar)",'Actual H2'!Z291*Parameters!$C$26,0))))</f>
        <v>7.1773584905660375</v>
      </c>
      <c r="AB291" s="7">
        <f t="shared" si="4"/>
        <v>294.90113207547159</v>
      </c>
    </row>
    <row r="292" spans="2:28" x14ac:dyDescent="0.2">
      <c r="B292" s="6">
        <v>44486</v>
      </c>
      <c r="C292" s="12">
        <f>IF(Control!$C$16="None",Parameters!$C$29,IF(Control!$C$16="Low (100 bar)",'Actual H2'!C292*Parameters!$C$28,IF(Control!$C$16="Medium (350 bar)",'Actual H2'!C292*Parameters!$C$27,IF(Control!$C$16="High (700 bar)",'Actual H2'!C292*Parameters!$C$26,0))))</f>
        <v>11.415849056603774</v>
      </c>
      <c r="D292" s="12">
        <f>IF(Control!$C$16="None",Parameters!$C$29,IF(Control!$C$16="Low (100 bar)",'Actual H2'!D292*Parameters!$C$28,IF(Control!$C$16="Medium (350 bar)",'Actual H2'!D292*Parameters!$C$27,IF(Control!$C$16="High (700 bar)",'Actual H2'!D292*Parameters!$C$26,0))))</f>
        <v>13.616603773584908</v>
      </c>
      <c r="E292" s="12">
        <f>IF(Control!$C$16="None",Parameters!$C$29,IF(Control!$C$16="Low (100 bar)",'Actual H2'!E292*Parameters!$C$28,IF(Control!$C$16="Medium (350 bar)",'Actual H2'!E292*Parameters!$C$27,IF(Control!$C$16="High (700 bar)",'Actual H2'!E292*Parameters!$C$26,0))))</f>
        <v>15.939622641509436</v>
      </c>
      <c r="F292" s="12">
        <f>IF(Control!$C$16="None",Parameters!$C$29,IF(Control!$C$16="Low (100 bar)",'Actual H2'!F292*Parameters!$C$28,IF(Control!$C$16="Medium (350 bar)",'Actual H2'!F292*Parameters!$C$27,IF(Control!$C$16="High (700 bar)",'Actual H2'!F292*Parameters!$C$26,0))))</f>
        <v>20.513207547169809</v>
      </c>
      <c r="G292" s="12">
        <f>IF(Control!$C$16="None",Parameters!$C$29,IF(Control!$C$16="Low (100 bar)",'Actual H2'!G292*Parameters!$C$28,IF(Control!$C$16="Medium (350 bar)",'Actual H2'!G292*Parameters!$C$27,IF(Control!$C$16="High (700 bar)",'Actual H2'!G292*Parameters!$C$26,0))))</f>
        <v>25.720754716981133</v>
      </c>
      <c r="H292" s="12">
        <f>IF(Control!$C$16="None",Parameters!$C$29,IF(Control!$C$16="Low (100 bar)",'Actual H2'!H292*Parameters!$C$28,IF(Control!$C$16="Medium (350 bar)",'Actual H2'!H292*Parameters!$C$27,IF(Control!$C$16="High (700 bar)",'Actual H2'!H292*Parameters!$C$26,0))))</f>
        <v>35.139622641509433</v>
      </c>
      <c r="I292" s="12">
        <f>IF(Control!$C$16="None",Parameters!$C$29,IF(Control!$C$16="Low (100 bar)",'Actual H2'!I292*Parameters!$C$28,IF(Control!$C$16="Medium (350 bar)",'Actual H2'!I292*Parameters!$C$27,IF(Control!$C$16="High (700 bar)",'Actual H2'!I292*Parameters!$C$26,0))))</f>
        <v>44.812075471698115</v>
      </c>
      <c r="J292" s="12">
        <f>IF(Control!$C$16="None",Parameters!$C$29,IF(Control!$C$16="Low (100 bar)",'Actual H2'!J292*Parameters!$C$28,IF(Control!$C$16="Medium (350 bar)",'Actual H2'!J292*Parameters!$C$27,IF(Control!$C$16="High (700 bar)",'Actual H2'!J292*Parameters!$C$26,0))))</f>
        <v>50.341132075471691</v>
      </c>
      <c r="K292" s="12">
        <f>IF(Control!$C$16="None",Parameters!$C$29,IF(Control!$C$16="Low (100 bar)",'Actual H2'!K292*Parameters!$C$28,IF(Control!$C$16="Medium (350 bar)",'Actual H2'!K292*Parameters!$C$27,IF(Control!$C$16="High (700 bar)",'Actual H2'!K292*Parameters!$C$26,0))))</f>
        <v>50.508679245283012</v>
      </c>
      <c r="L292" s="12">
        <f>IF(Control!$C$16="None",Parameters!$C$29,IF(Control!$C$16="Low (100 bar)",'Actual H2'!L292*Parameters!$C$28,IF(Control!$C$16="Medium (350 bar)",'Actual H2'!L292*Parameters!$C$27,IF(Control!$C$16="High (700 bar)",'Actual H2'!L292*Parameters!$C$26,0))))</f>
        <v>50.064905660377356</v>
      </c>
      <c r="M292" s="12">
        <f>IF(Control!$C$16="None",Parameters!$C$29,IF(Control!$C$16="Low (100 bar)",'Actual H2'!M292*Parameters!$C$28,IF(Control!$C$16="Medium (350 bar)",'Actual H2'!M292*Parameters!$C$27,IF(Control!$C$16="High (700 bar)",'Actual H2'!M292*Parameters!$C$26,0))))</f>
        <v>45.518490566037741</v>
      </c>
      <c r="N292" s="12">
        <f>IF(Control!$C$16="None",Parameters!$C$29,IF(Control!$C$16="Low (100 bar)",'Actual H2'!N292*Parameters!$C$28,IF(Control!$C$16="Medium (350 bar)",'Actual H2'!N292*Parameters!$C$27,IF(Control!$C$16="High (700 bar)",'Actual H2'!N292*Parameters!$C$26,0))))</f>
        <v>44.812075471698115</v>
      </c>
      <c r="O292" s="12">
        <f>IF(Control!$C$16="None",Parameters!$C$29,IF(Control!$C$16="Low (100 bar)",'Actual H2'!O292*Parameters!$C$28,IF(Control!$C$16="Medium (350 bar)",'Actual H2'!O292*Parameters!$C$27,IF(Control!$C$16="High (700 bar)",'Actual H2'!O292*Parameters!$C$26,0))))</f>
        <v>45.971320754716984</v>
      </c>
      <c r="P292" s="12">
        <f>IF(Control!$C$16="None",Parameters!$C$29,IF(Control!$C$16="Low (100 bar)",'Actual H2'!P292*Parameters!$C$28,IF(Control!$C$16="Medium (350 bar)",'Actual H2'!P292*Parameters!$C$27,IF(Control!$C$16="High (700 bar)",'Actual H2'!P292*Parameters!$C$26,0))))</f>
        <v>45.518490566037741</v>
      </c>
      <c r="Q292" s="12">
        <f>IF(Control!$C$16="None",Parameters!$C$29,IF(Control!$C$16="Low (100 bar)",'Actual H2'!Q292*Parameters!$C$28,IF(Control!$C$16="Medium (350 bar)",'Actual H2'!Q292*Parameters!$C$27,IF(Control!$C$16="High (700 bar)",'Actual H2'!Q292*Parameters!$C$26,0))))</f>
        <v>44.812075471698115</v>
      </c>
      <c r="R292" s="12">
        <f>IF(Control!$C$16="None",Parameters!$C$29,IF(Control!$C$16="Low (100 bar)",'Actual H2'!R292*Parameters!$C$28,IF(Control!$C$16="Medium (350 bar)",'Actual H2'!R292*Parameters!$C$27,IF(Control!$C$16="High (700 bar)",'Actual H2'!R292*Parameters!$C$26,0))))</f>
        <v>44.812075471698115</v>
      </c>
      <c r="S292" s="12">
        <f>IF(Control!$C$16="None",Parameters!$C$29,IF(Control!$C$16="Low (100 bar)",'Actual H2'!S292*Parameters!$C$28,IF(Control!$C$16="Medium (350 bar)",'Actual H2'!S292*Parameters!$C$27,IF(Control!$C$16="High (700 bar)",'Actual H2'!S292*Parameters!$C$26,0))))</f>
        <v>45.518490566037741</v>
      </c>
      <c r="T292" s="12">
        <f>IF(Control!$C$16="None",Parameters!$C$29,IF(Control!$C$16="Low (100 bar)",'Actual H2'!T292*Parameters!$C$28,IF(Control!$C$16="Medium (350 bar)",'Actual H2'!T292*Parameters!$C$27,IF(Control!$C$16="High (700 bar)",'Actual H2'!T292*Parameters!$C$26,0))))</f>
        <v>45.971320754716984</v>
      </c>
      <c r="U292" s="12">
        <f>IF(Control!$C$16="None",Parameters!$C$29,IF(Control!$C$16="Low (100 bar)",'Actual H2'!U292*Parameters!$C$28,IF(Control!$C$16="Medium (350 bar)",'Actual H2'!U292*Parameters!$C$27,IF(Control!$C$16="High (700 bar)",'Actual H2'!U292*Parameters!$C$26,0))))</f>
        <v>45.971320754716984</v>
      </c>
      <c r="V292" s="12">
        <f>IF(Control!$C$16="None",Parameters!$C$29,IF(Control!$C$16="Low (100 bar)",'Actual H2'!V292*Parameters!$C$28,IF(Control!$C$16="Medium (350 bar)",'Actual H2'!V292*Parameters!$C$27,IF(Control!$C$16="High (700 bar)",'Actual H2'!V292*Parameters!$C$26,0))))</f>
        <v>50.064905660377356</v>
      </c>
      <c r="W292" s="12">
        <f>IF(Control!$C$16="None",Parameters!$C$29,IF(Control!$C$16="Low (100 bar)",'Actual H2'!W292*Parameters!$C$28,IF(Control!$C$16="Medium (350 bar)",'Actual H2'!W292*Parameters!$C$27,IF(Control!$C$16="High (700 bar)",'Actual H2'!W292*Parameters!$C$26,0))))</f>
        <v>50.064905660377356</v>
      </c>
      <c r="X292" s="12">
        <f>IF(Control!$C$16="None",Parameters!$C$29,IF(Control!$C$16="Low (100 bar)",'Actual H2'!X292*Parameters!$C$28,IF(Control!$C$16="Medium (350 bar)",'Actual H2'!X292*Parameters!$C$27,IF(Control!$C$16="High (700 bar)",'Actual H2'!X292*Parameters!$C$26,0))))</f>
        <v>50.341132075471691</v>
      </c>
      <c r="Y292" s="12">
        <f>IF(Control!$C$16="None",Parameters!$C$29,IF(Control!$C$16="Low (100 bar)",'Actual H2'!Y292*Parameters!$C$28,IF(Control!$C$16="Medium (350 bar)",'Actual H2'!Y292*Parameters!$C$27,IF(Control!$C$16="High (700 bar)",'Actual H2'!Y292*Parameters!$C$26,0))))</f>
        <v>50.064905660377356</v>
      </c>
      <c r="Z292" s="12">
        <f>IF(Control!$C$16="None",Parameters!$C$29,IF(Control!$C$16="Low (100 bar)",'Actual H2'!Z292*Parameters!$C$28,IF(Control!$C$16="Medium (350 bar)",'Actual H2'!Z292*Parameters!$C$27,IF(Control!$C$16="High (700 bar)",'Actual H2'!Z292*Parameters!$C$26,0))))</f>
        <v>49.612075471698105</v>
      </c>
      <c r="AB292" s="7">
        <f t="shared" si="4"/>
        <v>977.12603773584897</v>
      </c>
    </row>
    <row r="293" spans="2:28" x14ac:dyDescent="0.2">
      <c r="B293" s="6">
        <v>44487</v>
      </c>
      <c r="C293" s="12">
        <f>IF(Control!$C$16="None",Parameters!$C$29,IF(Control!$C$16="Low (100 bar)",'Actual H2'!C293*Parameters!$C$28,IF(Control!$C$16="Medium (350 bar)",'Actual H2'!C293*Parameters!$C$27,IF(Control!$C$16="High (700 bar)",'Actual H2'!C293*Parameters!$C$26,0))))</f>
        <v>46.247547169811327</v>
      </c>
      <c r="D293" s="12">
        <f>IF(Control!$C$16="None",Parameters!$C$29,IF(Control!$C$16="Low (100 bar)",'Actual H2'!D293*Parameters!$C$28,IF(Control!$C$16="Medium (350 bar)",'Actual H2'!D293*Parameters!$C$27,IF(Control!$C$16="High (700 bar)",'Actual H2'!D293*Parameters!$C$26,0))))</f>
        <v>46.247547169811327</v>
      </c>
      <c r="E293" s="12">
        <f>IF(Control!$C$16="None",Parameters!$C$29,IF(Control!$C$16="Low (100 bar)",'Actual H2'!E293*Parameters!$C$28,IF(Control!$C$16="Medium (350 bar)",'Actual H2'!E293*Parameters!$C$27,IF(Control!$C$16="High (700 bar)",'Actual H2'!E293*Parameters!$C$26,0))))</f>
        <v>45.518490566037741</v>
      </c>
      <c r="F293" s="12">
        <f>IF(Control!$C$16="None",Parameters!$C$29,IF(Control!$C$16="Low (100 bar)",'Actual H2'!F293*Parameters!$C$28,IF(Control!$C$16="Medium (350 bar)",'Actual H2'!F293*Parameters!$C$27,IF(Control!$C$16="High (700 bar)",'Actual H2'!F293*Parameters!$C$26,0))))</f>
        <v>41.261886792452835</v>
      </c>
      <c r="G293" s="12">
        <f>IF(Control!$C$16="None",Parameters!$C$29,IF(Control!$C$16="Low (100 bar)",'Actual H2'!G293*Parameters!$C$28,IF(Control!$C$16="Medium (350 bar)",'Actual H2'!G293*Parameters!$C$27,IF(Control!$C$16="High (700 bar)",'Actual H2'!G293*Parameters!$C$26,0))))</f>
        <v>40.809056603773584</v>
      </c>
      <c r="H293" s="12">
        <f>IF(Control!$C$16="None",Parameters!$C$29,IF(Control!$C$16="Low (100 bar)",'Actual H2'!H293*Parameters!$C$28,IF(Control!$C$16="Medium (350 bar)",'Actual H2'!H293*Parameters!$C$27,IF(Control!$C$16="High (700 bar)",'Actual H2'!H293*Parameters!$C$26,0))))</f>
        <v>40.809056603773584</v>
      </c>
      <c r="I293" s="12">
        <f>IF(Control!$C$16="None",Parameters!$C$29,IF(Control!$C$16="Low (100 bar)",'Actual H2'!I293*Parameters!$C$28,IF(Control!$C$16="Medium (350 bar)",'Actual H2'!I293*Parameters!$C$27,IF(Control!$C$16="High (700 bar)",'Actual H2'!I293*Parameters!$C$26,0))))</f>
        <v>39.079245283018864</v>
      </c>
      <c r="J293" s="12">
        <f>IF(Control!$C$16="None",Parameters!$C$29,IF(Control!$C$16="Low (100 bar)",'Actual H2'!J293*Parameters!$C$28,IF(Control!$C$16="Medium (350 bar)",'Actual H2'!J293*Parameters!$C$27,IF(Control!$C$16="High (700 bar)",'Actual H2'!J293*Parameters!$C$26,0))))</f>
        <v>30.357735849056599</v>
      </c>
      <c r="K293" s="12">
        <f>IF(Control!$C$16="None",Parameters!$C$29,IF(Control!$C$16="Low (100 bar)",'Actual H2'!K293*Parameters!$C$28,IF(Control!$C$16="Medium (350 bar)",'Actual H2'!K293*Parameters!$C$27,IF(Control!$C$16="High (700 bar)",'Actual H2'!K293*Parameters!$C$26,0))))</f>
        <v>22.75018867924528</v>
      </c>
      <c r="L293" s="12">
        <f>IF(Control!$C$16="None",Parameters!$C$29,IF(Control!$C$16="Low (100 bar)",'Actual H2'!L293*Parameters!$C$28,IF(Control!$C$16="Medium (350 bar)",'Actual H2'!L293*Parameters!$C$27,IF(Control!$C$16="High (700 bar)",'Actual H2'!L293*Parameters!$C$26,0))))</f>
        <v>20.513207547169809</v>
      </c>
      <c r="M293" s="12">
        <f>IF(Control!$C$16="None",Parameters!$C$29,IF(Control!$C$16="Low (100 bar)",'Actual H2'!M293*Parameters!$C$28,IF(Control!$C$16="Medium (350 bar)",'Actual H2'!M293*Parameters!$C$27,IF(Control!$C$16="High (700 bar)",'Actual H2'!M293*Parameters!$C$26,0))))</f>
        <v>25.168301886792456</v>
      </c>
      <c r="N293" s="12">
        <f>IF(Control!$C$16="None",Parameters!$C$29,IF(Control!$C$16="Low (100 bar)",'Actual H2'!N293*Parameters!$C$28,IF(Control!$C$16="Medium (350 bar)",'Actual H2'!N293*Parameters!$C$27,IF(Control!$C$16="High (700 bar)",'Actual H2'!N293*Parameters!$C$26,0))))</f>
        <v>37.901886792452828</v>
      </c>
      <c r="O293" s="12">
        <f>IF(Control!$C$16="None",Parameters!$C$29,IF(Control!$C$16="Low (100 bar)",'Actual H2'!O293*Parameters!$C$28,IF(Control!$C$16="Medium (350 bar)",'Actual H2'!O293*Parameters!$C$27,IF(Control!$C$16="High (700 bar)",'Actual H2'!O293*Parameters!$C$26,0))))</f>
        <v>52.437735849056594</v>
      </c>
      <c r="P293" s="12">
        <f>IF(Control!$C$16="None",Parameters!$C$29,IF(Control!$C$16="Low (100 bar)",'Actual H2'!P293*Parameters!$C$28,IF(Control!$C$16="Medium (350 bar)",'Actual H2'!P293*Parameters!$C$27,IF(Control!$C$16="High (700 bar)",'Actual H2'!P293*Parameters!$C$26,0))))</f>
        <v>52.437735849056594</v>
      </c>
      <c r="Q293" s="12">
        <f>IF(Control!$C$16="None",Parameters!$C$29,IF(Control!$C$16="Low (100 bar)",'Actual H2'!Q293*Parameters!$C$28,IF(Control!$C$16="Medium (350 bar)",'Actual H2'!Q293*Parameters!$C$27,IF(Control!$C$16="High (700 bar)",'Actual H2'!Q293*Parameters!$C$26,0))))</f>
        <v>54.978113207547167</v>
      </c>
      <c r="R293" s="12">
        <f>IF(Control!$C$16="None",Parameters!$C$29,IF(Control!$C$16="Low (100 bar)",'Actual H2'!R293*Parameters!$C$28,IF(Control!$C$16="Medium (350 bar)",'Actual H2'!R293*Parameters!$C$27,IF(Control!$C$16="High (700 bar)",'Actual H2'!R293*Parameters!$C$26,0))))</f>
        <v>55.218113207547177</v>
      </c>
      <c r="S293" s="12">
        <f>IF(Control!$C$16="None",Parameters!$C$29,IF(Control!$C$16="Low (100 bar)",'Actual H2'!S293*Parameters!$C$28,IF(Control!$C$16="Medium (350 bar)",'Actual H2'!S293*Parameters!$C$27,IF(Control!$C$16="High (700 bar)",'Actual H2'!S293*Parameters!$C$26,0))))</f>
        <v>56.313962264150945</v>
      </c>
      <c r="T293" s="12">
        <f>IF(Control!$C$16="None",Parameters!$C$29,IF(Control!$C$16="Low (100 bar)",'Actual H2'!T293*Parameters!$C$28,IF(Control!$C$16="Medium (350 bar)",'Actual H2'!T293*Parameters!$C$27,IF(Control!$C$16="High (700 bar)",'Actual H2'!T293*Parameters!$C$26,0))))</f>
        <v>56.083018867924523</v>
      </c>
      <c r="U293" s="12">
        <f>IF(Control!$C$16="None",Parameters!$C$29,IF(Control!$C$16="Low (100 bar)",'Actual H2'!U293*Parameters!$C$28,IF(Control!$C$16="Medium (350 bar)",'Actual H2'!U293*Parameters!$C$27,IF(Control!$C$16="High (700 bar)",'Actual H2'!U293*Parameters!$C$26,0))))</f>
        <v>46.247547169811327</v>
      </c>
      <c r="V293" s="12">
        <f>IF(Control!$C$16="None",Parameters!$C$29,IF(Control!$C$16="Low (100 bar)",'Actual H2'!V293*Parameters!$C$28,IF(Control!$C$16="Medium (350 bar)",'Actual H2'!V293*Parameters!$C$27,IF(Control!$C$16="High (700 bar)",'Actual H2'!V293*Parameters!$C$26,0))))</f>
        <v>46.247547169811327</v>
      </c>
      <c r="W293" s="12">
        <f>IF(Control!$C$16="None",Parameters!$C$29,IF(Control!$C$16="Low (100 bar)",'Actual H2'!W293*Parameters!$C$28,IF(Control!$C$16="Medium (350 bar)",'Actual H2'!W293*Parameters!$C$27,IF(Control!$C$16="High (700 bar)",'Actual H2'!W293*Parameters!$C$26,0))))</f>
        <v>45.518490566037741</v>
      </c>
      <c r="X293" s="12">
        <f>IF(Control!$C$16="None",Parameters!$C$29,IF(Control!$C$16="Low (100 bar)",'Actual H2'!X293*Parameters!$C$28,IF(Control!$C$16="Medium (350 bar)",'Actual H2'!X293*Parameters!$C$27,IF(Control!$C$16="High (700 bar)",'Actual H2'!X293*Parameters!$C$26,0))))</f>
        <v>40.809056603773584</v>
      </c>
      <c r="Y293" s="12">
        <f>IF(Control!$C$16="None",Parameters!$C$29,IF(Control!$C$16="Low (100 bar)",'Actual H2'!Y293*Parameters!$C$28,IF(Control!$C$16="Medium (350 bar)",'Actual H2'!Y293*Parameters!$C$27,IF(Control!$C$16="High (700 bar)",'Actual H2'!Y293*Parameters!$C$26,0))))</f>
        <v>37.901886792452828</v>
      </c>
      <c r="Z293" s="12">
        <f>IF(Control!$C$16="None",Parameters!$C$29,IF(Control!$C$16="Low (100 bar)",'Actual H2'!Z293*Parameters!$C$28,IF(Control!$C$16="Medium (350 bar)",'Actual H2'!Z293*Parameters!$C$27,IF(Control!$C$16="High (700 bar)",'Actual H2'!Z293*Parameters!$C$26,0))))</f>
        <v>40.102641509433965</v>
      </c>
      <c r="AB293" s="7">
        <f t="shared" si="4"/>
        <v>1020.96</v>
      </c>
    </row>
    <row r="294" spans="2:28" x14ac:dyDescent="0.2">
      <c r="B294" s="6">
        <v>44488</v>
      </c>
      <c r="C294" s="12">
        <f>IF(Control!$C$16="None",Parameters!$C$29,IF(Control!$C$16="Low (100 bar)",'Actual H2'!C294*Parameters!$C$28,IF(Control!$C$16="Medium (350 bar)",'Actual H2'!C294*Parameters!$C$27,IF(Control!$C$16="High (700 bar)",'Actual H2'!C294*Parameters!$C$26,0))))</f>
        <v>40.809056603773584</v>
      </c>
      <c r="D294" s="12">
        <f>IF(Control!$C$16="None",Parameters!$C$29,IF(Control!$C$16="Low (100 bar)",'Actual H2'!D294*Parameters!$C$28,IF(Control!$C$16="Medium (350 bar)",'Actual H2'!D294*Parameters!$C$27,IF(Control!$C$16="High (700 bar)",'Actual H2'!D294*Parameters!$C$26,0))))</f>
        <v>39.079245283018864</v>
      </c>
      <c r="E294" s="12">
        <f>IF(Control!$C$16="None",Parameters!$C$29,IF(Control!$C$16="Low (100 bar)",'Actual H2'!E294*Parameters!$C$28,IF(Control!$C$16="Medium (350 bar)",'Actual H2'!E294*Parameters!$C$27,IF(Control!$C$16="High (700 bar)",'Actual H2'!E294*Parameters!$C$26,0))))</f>
        <v>35.846037735849059</v>
      </c>
      <c r="F294" s="12">
        <f>IF(Control!$C$16="None",Parameters!$C$29,IF(Control!$C$16="Low (100 bar)",'Actual H2'!F294*Parameters!$C$28,IF(Control!$C$16="Medium (350 bar)",'Actual H2'!F294*Parameters!$C$27,IF(Control!$C$16="High (700 bar)",'Actual H2'!F294*Parameters!$C$26,0))))</f>
        <v>37.901886792452828</v>
      </c>
      <c r="G294" s="12">
        <f>IF(Control!$C$16="None",Parameters!$C$29,IF(Control!$C$16="Low (100 bar)",'Actual H2'!G294*Parameters!$C$28,IF(Control!$C$16="Medium (350 bar)",'Actual H2'!G294*Parameters!$C$27,IF(Control!$C$16="High (700 bar)",'Actual H2'!G294*Parameters!$C$26,0))))</f>
        <v>41.261886792452835</v>
      </c>
      <c r="H294" s="12">
        <f>IF(Control!$C$16="None",Parameters!$C$29,IF(Control!$C$16="Low (100 bar)",'Actual H2'!H294*Parameters!$C$28,IF(Control!$C$16="Medium (350 bar)",'Actual H2'!H294*Parameters!$C$27,IF(Control!$C$16="High (700 bar)",'Actual H2'!H294*Parameters!$C$26,0))))</f>
        <v>39.079245283018864</v>
      </c>
      <c r="I294" s="12">
        <f>IF(Control!$C$16="None",Parameters!$C$29,IF(Control!$C$16="Low (100 bar)",'Actual H2'!I294*Parameters!$C$28,IF(Control!$C$16="Medium (350 bar)",'Actual H2'!I294*Parameters!$C$27,IF(Control!$C$16="High (700 bar)",'Actual H2'!I294*Parameters!$C$26,0))))</f>
        <v>35.846037735849059</v>
      </c>
      <c r="J294" s="12">
        <f>IF(Control!$C$16="None",Parameters!$C$29,IF(Control!$C$16="Low (100 bar)",'Actual H2'!J294*Parameters!$C$28,IF(Control!$C$16="Medium (350 bar)",'Actual H2'!J294*Parameters!$C$27,IF(Control!$C$16="High (700 bar)",'Actual H2'!J294*Parameters!$C$26,0))))</f>
        <v>35.139622641509433</v>
      </c>
      <c r="K294" s="12">
        <f>IF(Control!$C$16="None",Parameters!$C$29,IF(Control!$C$16="Low (100 bar)",'Actual H2'!K294*Parameters!$C$28,IF(Control!$C$16="Medium (350 bar)",'Actual H2'!K294*Parameters!$C$27,IF(Control!$C$16="High (700 bar)",'Actual H2'!K294*Parameters!$C$26,0))))</f>
        <v>23.990943396226413</v>
      </c>
      <c r="L294" s="12">
        <f>IF(Control!$C$16="None",Parameters!$C$29,IF(Control!$C$16="Low (100 bar)",'Actual H2'!L294*Parameters!$C$28,IF(Control!$C$16="Medium (350 bar)",'Actual H2'!L294*Parameters!$C$27,IF(Control!$C$16="High (700 bar)",'Actual H2'!L294*Parameters!$C$26,0))))</f>
        <v>15.939622641509436</v>
      </c>
      <c r="M294" s="12">
        <f>IF(Control!$C$16="None",Parameters!$C$29,IF(Control!$C$16="Low (100 bar)",'Actual H2'!M294*Parameters!$C$28,IF(Control!$C$16="Medium (350 bar)",'Actual H2'!M294*Parameters!$C$27,IF(Control!$C$16="High (700 bar)",'Actual H2'!M294*Parameters!$C$26,0))))</f>
        <v>9.4596226415094335</v>
      </c>
      <c r="N294" s="12">
        <f>IF(Control!$C$16="None",Parameters!$C$29,IF(Control!$C$16="Low (100 bar)",'Actual H2'!N294*Parameters!$C$28,IF(Control!$C$16="Medium (350 bar)",'Actual H2'!N294*Parameters!$C$27,IF(Control!$C$16="High (700 bar)",'Actual H2'!N294*Parameters!$C$26,0))))</f>
        <v>6.090566037735849</v>
      </c>
      <c r="O294" s="12">
        <f>IF(Control!$C$16="None",Parameters!$C$29,IF(Control!$C$16="Low (100 bar)",'Actual H2'!O294*Parameters!$C$28,IF(Control!$C$16="Medium (350 bar)",'Actual H2'!O294*Parameters!$C$27,IF(Control!$C$16="High (700 bar)",'Actual H2'!O294*Parameters!$C$26,0))))</f>
        <v>8.8075471698113201</v>
      </c>
      <c r="P294" s="12">
        <f>IF(Control!$C$16="None",Parameters!$C$29,IF(Control!$C$16="Low (100 bar)",'Actual H2'!P294*Parameters!$C$28,IF(Control!$C$16="Medium (350 bar)",'Actual H2'!P294*Parameters!$C$27,IF(Control!$C$16="High (700 bar)",'Actual H2'!P294*Parameters!$C$26,0))))</f>
        <v>8.8075471698113201</v>
      </c>
      <c r="Q294" s="12">
        <f>IF(Control!$C$16="None",Parameters!$C$29,IF(Control!$C$16="Low (100 bar)",'Actual H2'!Q294*Parameters!$C$28,IF(Control!$C$16="Medium (350 bar)",'Actual H2'!Q294*Parameters!$C$27,IF(Control!$C$16="High (700 bar)",'Actual H2'!Q294*Parameters!$C$26,0))))</f>
        <v>3.5003773584905669</v>
      </c>
      <c r="R294" s="12">
        <f>IF(Control!$C$16="None",Parameters!$C$29,IF(Control!$C$16="Low (100 bar)",'Actual H2'!R294*Parameters!$C$28,IF(Control!$C$16="Medium (350 bar)",'Actual H2'!R294*Parameters!$C$27,IF(Control!$C$16="High (700 bar)",'Actual H2'!R294*Parameters!$C$26,0))))</f>
        <v>4.3154716981132077</v>
      </c>
      <c r="S294" s="12">
        <f>IF(Control!$C$16="None",Parameters!$C$29,IF(Control!$C$16="Low (100 bar)",'Actual H2'!S294*Parameters!$C$28,IF(Control!$C$16="Medium (350 bar)",'Actual H2'!S294*Parameters!$C$27,IF(Control!$C$16="High (700 bar)",'Actual H2'!S294*Parameters!$C$26,0))))</f>
        <v>15.16528301886793</v>
      </c>
      <c r="T294" s="12">
        <f>IF(Control!$C$16="None",Parameters!$C$29,IF(Control!$C$16="Low (100 bar)",'Actual H2'!T294*Parameters!$C$28,IF(Control!$C$16="Medium (350 bar)",'Actual H2'!T294*Parameters!$C$27,IF(Control!$C$16="High (700 bar)",'Actual H2'!T294*Parameters!$C$26,0))))</f>
        <v>41.261886792452835</v>
      </c>
      <c r="U294" s="12">
        <f>IF(Control!$C$16="None",Parameters!$C$29,IF(Control!$C$16="Low (100 bar)",'Actual H2'!U294*Parameters!$C$28,IF(Control!$C$16="Medium (350 bar)",'Actual H2'!U294*Parameters!$C$27,IF(Control!$C$16="High (700 bar)",'Actual H2'!U294*Parameters!$C$26,0))))</f>
        <v>56.603773584905667</v>
      </c>
      <c r="V294" s="12">
        <f>IF(Control!$C$16="None",Parameters!$C$29,IF(Control!$C$16="Low (100 bar)",'Actual H2'!V294*Parameters!$C$28,IF(Control!$C$16="Medium (350 bar)",'Actual H2'!V294*Parameters!$C$27,IF(Control!$C$16="High (700 bar)",'Actual H2'!V294*Parameters!$C$26,0))))</f>
        <v>56.603773584905667</v>
      </c>
      <c r="W294" s="12">
        <f>IF(Control!$C$16="None",Parameters!$C$29,IF(Control!$C$16="Low (100 bar)",'Actual H2'!W294*Parameters!$C$28,IF(Control!$C$16="Medium (350 bar)",'Actual H2'!W294*Parameters!$C$27,IF(Control!$C$16="High (700 bar)",'Actual H2'!W294*Parameters!$C$26,0))))</f>
        <v>56.603773584905667</v>
      </c>
      <c r="X294" s="12">
        <f>IF(Control!$C$16="None",Parameters!$C$29,IF(Control!$C$16="Low (100 bar)",'Actual H2'!X294*Parameters!$C$28,IF(Control!$C$16="Medium (350 bar)",'Actual H2'!X294*Parameters!$C$27,IF(Control!$C$16="High (700 bar)",'Actual H2'!X294*Parameters!$C$26,0))))</f>
        <v>56.083018867924523</v>
      </c>
      <c r="Y294" s="12">
        <f>IF(Control!$C$16="None",Parameters!$C$29,IF(Control!$C$16="Low (100 bar)",'Actual H2'!Y294*Parameters!$C$28,IF(Control!$C$16="Medium (350 bar)",'Actual H2'!Y294*Parameters!$C$27,IF(Control!$C$16="High (700 bar)",'Actual H2'!Y294*Parameters!$C$26,0))))</f>
        <v>53.166792452830187</v>
      </c>
      <c r="Z294" s="12">
        <f>IF(Control!$C$16="None",Parameters!$C$29,IF(Control!$C$16="Low (100 bar)",'Actual H2'!Z294*Parameters!$C$28,IF(Control!$C$16="Medium (350 bar)",'Actual H2'!Z294*Parameters!$C$27,IF(Control!$C$16="High (700 bar)",'Actual H2'!Z294*Parameters!$C$26,0))))</f>
        <v>53.166792452830187</v>
      </c>
      <c r="AB294" s="7">
        <f t="shared" si="4"/>
        <v>774.52981132075479</v>
      </c>
    </row>
    <row r="295" spans="2:28" x14ac:dyDescent="0.2">
      <c r="B295" s="6">
        <v>44489</v>
      </c>
      <c r="C295" s="12">
        <f>IF(Control!$C$16="None",Parameters!$C$29,IF(Control!$C$16="Low (100 bar)",'Actual H2'!C295*Parameters!$C$28,IF(Control!$C$16="Medium (350 bar)",'Actual H2'!C295*Parameters!$C$27,IF(Control!$C$16="High (700 bar)",'Actual H2'!C295*Parameters!$C$26,0))))</f>
        <v>56.603773584905667</v>
      </c>
      <c r="D295" s="12">
        <f>IF(Control!$C$16="None",Parameters!$C$29,IF(Control!$C$16="Low (100 bar)",'Actual H2'!D295*Parameters!$C$28,IF(Control!$C$16="Medium (350 bar)",'Actual H2'!D295*Parameters!$C$27,IF(Control!$C$16="High (700 bar)",'Actual H2'!D295*Parameters!$C$26,0))))</f>
        <v>56.603773584905667</v>
      </c>
      <c r="E295" s="12">
        <f>IF(Control!$C$16="None",Parameters!$C$29,IF(Control!$C$16="Low (100 bar)",'Actual H2'!E295*Parameters!$C$28,IF(Control!$C$16="Medium (350 bar)",'Actual H2'!E295*Parameters!$C$27,IF(Control!$C$16="High (700 bar)",'Actual H2'!E295*Parameters!$C$26,0))))</f>
        <v>56.603773584905667</v>
      </c>
      <c r="F295" s="12">
        <f>IF(Control!$C$16="None",Parameters!$C$29,IF(Control!$C$16="Low (100 bar)",'Actual H2'!F295*Parameters!$C$28,IF(Control!$C$16="Medium (350 bar)",'Actual H2'!F295*Parameters!$C$27,IF(Control!$C$16="High (700 bar)",'Actual H2'!F295*Parameters!$C$26,0))))</f>
        <v>56.603773584905667</v>
      </c>
      <c r="G295" s="12">
        <f>IF(Control!$C$16="None",Parameters!$C$29,IF(Control!$C$16="Low (100 bar)",'Actual H2'!G295*Parameters!$C$28,IF(Control!$C$16="Medium (350 bar)",'Actual H2'!G295*Parameters!$C$27,IF(Control!$C$16="High (700 bar)",'Actual H2'!G295*Parameters!$C$26,0))))</f>
        <v>56.603773584905667</v>
      </c>
      <c r="H295" s="12">
        <f>IF(Control!$C$16="None",Parameters!$C$29,IF(Control!$C$16="Low (100 bar)",'Actual H2'!H295*Parameters!$C$28,IF(Control!$C$16="Medium (350 bar)",'Actual H2'!H295*Parameters!$C$27,IF(Control!$C$16="High (700 bar)",'Actual H2'!H295*Parameters!$C$26,0))))</f>
        <v>56.603773584905667</v>
      </c>
      <c r="I295" s="12">
        <f>IF(Control!$C$16="None",Parameters!$C$29,IF(Control!$C$16="Low (100 bar)",'Actual H2'!I295*Parameters!$C$28,IF(Control!$C$16="Medium (350 bar)",'Actual H2'!I295*Parameters!$C$27,IF(Control!$C$16="High (700 bar)",'Actual H2'!I295*Parameters!$C$26,0))))</f>
        <v>56.603773584905667</v>
      </c>
      <c r="J295" s="12">
        <f>IF(Control!$C$16="None",Parameters!$C$29,IF(Control!$C$16="Low (100 bar)",'Actual H2'!J295*Parameters!$C$28,IF(Control!$C$16="Medium (350 bar)",'Actual H2'!J295*Parameters!$C$27,IF(Control!$C$16="High (700 bar)",'Actual H2'!J295*Parameters!$C$26,0))))</f>
        <v>56.603773584905667</v>
      </c>
      <c r="K295" s="12">
        <f>IF(Control!$C$16="None",Parameters!$C$29,IF(Control!$C$16="Low (100 bar)",'Actual H2'!K295*Parameters!$C$28,IF(Control!$C$16="Medium (350 bar)",'Actual H2'!K295*Parameters!$C$27,IF(Control!$C$16="High (700 bar)",'Actual H2'!K295*Parameters!$C$26,0))))</f>
        <v>56.603773584905667</v>
      </c>
      <c r="L295" s="12">
        <f>IF(Control!$C$16="None",Parameters!$C$29,IF(Control!$C$16="Low (100 bar)",'Actual H2'!L295*Parameters!$C$28,IF(Control!$C$16="Medium (350 bar)",'Actual H2'!L295*Parameters!$C$27,IF(Control!$C$16="High (700 bar)",'Actual H2'!L295*Parameters!$C$26,0))))</f>
        <v>56.603773584905667</v>
      </c>
      <c r="M295" s="12">
        <f>IF(Control!$C$16="None",Parameters!$C$29,IF(Control!$C$16="Low (100 bar)",'Actual H2'!M295*Parameters!$C$28,IF(Control!$C$16="Medium (350 bar)",'Actual H2'!M295*Parameters!$C$27,IF(Control!$C$16="High (700 bar)",'Actual H2'!M295*Parameters!$C$26,0))))</f>
        <v>56.603773584905667</v>
      </c>
      <c r="N295" s="12">
        <f>IF(Control!$C$16="None",Parameters!$C$29,IF(Control!$C$16="Low (100 bar)",'Actual H2'!N295*Parameters!$C$28,IF(Control!$C$16="Medium (350 bar)",'Actual H2'!N295*Parameters!$C$27,IF(Control!$C$16="High (700 bar)",'Actual H2'!N295*Parameters!$C$26,0))))</f>
        <v>56.603773584905667</v>
      </c>
      <c r="O295" s="12">
        <f>IF(Control!$C$16="None",Parameters!$C$29,IF(Control!$C$16="Low (100 bar)",'Actual H2'!O295*Parameters!$C$28,IF(Control!$C$16="Medium (350 bar)",'Actual H2'!O295*Parameters!$C$27,IF(Control!$C$16="High (700 bar)",'Actual H2'!O295*Parameters!$C$26,0))))</f>
        <v>52.890566037735852</v>
      </c>
      <c r="P295" s="12">
        <f>IF(Control!$C$16="None",Parameters!$C$29,IF(Control!$C$16="Low (100 bar)",'Actual H2'!P295*Parameters!$C$28,IF(Control!$C$16="Medium (350 bar)",'Actual H2'!P295*Parameters!$C$27,IF(Control!$C$16="High (700 bar)",'Actual H2'!P295*Parameters!$C$26,0))))</f>
        <v>55.145660377358496</v>
      </c>
      <c r="Q295" s="12">
        <f>IF(Control!$C$16="None",Parameters!$C$29,IF(Control!$C$16="Low (100 bar)",'Actual H2'!Q295*Parameters!$C$28,IF(Control!$C$16="Medium (350 bar)",'Actual H2'!Q295*Parameters!$C$27,IF(Control!$C$16="High (700 bar)",'Actual H2'!Q295*Parameters!$C$26,0))))</f>
        <v>55.218113207547177</v>
      </c>
      <c r="R295" s="12">
        <f>IF(Control!$C$16="None",Parameters!$C$29,IF(Control!$C$16="Low (100 bar)",'Actual H2'!R295*Parameters!$C$28,IF(Control!$C$16="Medium (350 bar)",'Actual H2'!R295*Parameters!$C$27,IF(Control!$C$16="High (700 bar)",'Actual H2'!R295*Parameters!$C$26,0))))</f>
        <v>56.323018867924539</v>
      </c>
      <c r="S295" s="12">
        <f>IF(Control!$C$16="None",Parameters!$C$29,IF(Control!$C$16="Low (100 bar)",'Actual H2'!S295*Parameters!$C$28,IF(Control!$C$16="Medium (350 bar)",'Actual H2'!S295*Parameters!$C$27,IF(Control!$C$16="High (700 bar)",'Actual H2'!S295*Parameters!$C$26,0))))</f>
        <v>56.323018867924539</v>
      </c>
      <c r="T295" s="12">
        <f>IF(Control!$C$16="None",Parameters!$C$29,IF(Control!$C$16="Low (100 bar)",'Actual H2'!T295*Parameters!$C$28,IF(Control!$C$16="Medium (350 bar)",'Actual H2'!T295*Parameters!$C$27,IF(Control!$C$16="High (700 bar)",'Actual H2'!T295*Parameters!$C$26,0))))</f>
        <v>56.603773584905667</v>
      </c>
      <c r="U295" s="12">
        <f>IF(Control!$C$16="None",Parameters!$C$29,IF(Control!$C$16="Low (100 bar)",'Actual H2'!U295*Parameters!$C$28,IF(Control!$C$16="Medium (350 bar)",'Actual H2'!U295*Parameters!$C$27,IF(Control!$C$16="High (700 bar)",'Actual H2'!U295*Parameters!$C$26,0))))</f>
        <v>56.603773584905667</v>
      </c>
      <c r="V295" s="12">
        <f>IF(Control!$C$16="None",Parameters!$C$29,IF(Control!$C$16="Low (100 bar)",'Actual H2'!V295*Parameters!$C$28,IF(Control!$C$16="Medium (350 bar)",'Actual H2'!V295*Parameters!$C$27,IF(Control!$C$16="High (700 bar)",'Actual H2'!V295*Parameters!$C$26,0))))</f>
        <v>56.250566037735851</v>
      </c>
      <c r="W295" s="12">
        <f>IF(Control!$C$16="None",Parameters!$C$29,IF(Control!$C$16="Low (100 bar)",'Actual H2'!W295*Parameters!$C$28,IF(Control!$C$16="Medium (350 bar)",'Actual H2'!W295*Parameters!$C$27,IF(Control!$C$16="High (700 bar)",'Actual H2'!W295*Parameters!$C$26,0))))</f>
        <v>55.145660377358496</v>
      </c>
      <c r="X295" s="12">
        <f>IF(Control!$C$16="None",Parameters!$C$29,IF(Control!$C$16="Low (100 bar)",'Actual H2'!X295*Parameters!$C$28,IF(Control!$C$16="Medium (350 bar)",'Actual H2'!X295*Parameters!$C$27,IF(Control!$C$16="High (700 bar)",'Actual H2'!X295*Parameters!$C$26,0))))</f>
        <v>55.218113207547177</v>
      </c>
      <c r="Y295" s="12">
        <f>IF(Control!$C$16="None",Parameters!$C$29,IF(Control!$C$16="Low (100 bar)",'Actual H2'!Y295*Parameters!$C$28,IF(Control!$C$16="Medium (350 bar)",'Actual H2'!Y295*Parameters!$C$27,IF(Control!$C$16="High (700 bar)",'Actual H2'!Y295*Parameters!$C$26,0))))</f>
        <v>56.603773584905667</v>
      </c>
      <c r="Z295" s="12">
        <f>IF(Control!$C$16="None",Parameters!$C$29,IF(Control!$C$16="Low (100 bar)",'Actual H2'!Z295*Parameters!$C$28,IF(Control!$C$16="Medium (350 bar)",'Actual H2'!Z295*Parameters!$C$27,IF(Control!$C$16="High (700 bar)",'Actual H2'!Z295*Parameters!$C$26,0))))</f>
        <v>56.603773584905667</v>
      </c>
      <c r="AB295" s="7">
        <f t="shared" si="4"/>
        <v>1348.1750943396228</v>
      </c>
    </row>
    <row r="296" spans="2:28" x14ac:dyDescent="0.2">
      <c r="B296" s="6">
        <v>44490</v>
      </c>
      <c r="C296" s="12">
        <f>IF(Control!$C$16="None",Parameters!$C$29,IF(Control!$C$16="Low (100 bar)",'Actual H2'!C296*Parameters!$C$28,IF(Control!$C$16="Medium (350 bar)",'Actual H2'!C296*Parameters!$C$27,IF(Control!$C$16="High (700 bar)",'Actual H2'!C296*Parameters!$C$26,0))))</f>
        <v>56.603773584905667</v>
      </c>
      <c r="D296" s="12">
        <f>IF(Control!$C$16="None",Parameters!$C$29,IF(Control!$C$16="Low (100 bar)",'Actual H2'!D296*Parameters!$C$28,IF(Control!$C$16="Medium (350 bar)",'Actual H2'!D296*Parameters!$C$27,IF(Control!$C$16="High (700 bar)",'Actual H2'!D296*Parameters!$C$26,0))))</f>
        <v>56.603773584905667</v>
      </c>
      <c r="E296" s="12">
        <f>IF(Control!$C$16="None",Parameters!$C$29,IF(Control!$C$16="Low (100 bar)",'Actual H2'!E296*Parameters!$C$28,IF(Control!$C$16="Medium (350 bar)",'Actual H2'!E296*Parameters!$C$27,IF(Control!$C$16="High (700 bar)",'Actual H2'!E296*Parameters!$C$26,0))))</f>
        <v>56.603773584905667</v>
      </c>
      <c r="F296" s="12">
        <f>IF(Control!$C$16="None",Parameters!$C$29,IF(Control!$C$16="Low (100 bar)",'Actual H2'!F296*Parameters!$C$28,IF(Control!$C$16="Medium (350 bar)",'Actual H2'!F296*Parameters!$C$27,IF(Control!$C$16="High (700 bar)",'Actual H2'!F296*Parameters!$C$26,0))))</f>
        <v>56.603773584905667</v>
      </c>
      <c r="G296" s="12">
        <f>IF(Control!$C$16="None",Parameters!$C$29,IF(Control!$C$16="Low (100 bar)",'Actual H2'!G296*Parameters!$C$28,IF(Control!$C$16="Medium (350 bar)",'Actual H2'!G296*Parameters!$C$27,IF(Control!$C$16="High (700 bar)",'Actual H2'!G296*Parameters!$C$26,0))))</f>
        <v>56.603773584905667</v>
      </c>
      <c r="H296" s="12">
        <f>IF(Control!$C$16="None",Parameters!$C$29,IF(Control!$C$16="Low (100 bar)",'Actual H2'!H296*Parameters!$C$28,IF(Control!$C$16="Medium (350 bar)",'Actual H2'!H296*Parameters!$C$27,IF(Control!$C$16="High (700 bar)",'Actual H2'!H296*Parameters!$C$26,0))))</f>
        <v>56.603773584905667</v>
      </c>
      <c r="I296" s="12">
        <f>IF(Control!$C$16="None",Parameters!$C$29,IF(Control!$C$16="Low (100 bar)",'Actual H2'!I296*Parameters!$C$28,IF(Control!$C$16="Medium (350 bar)",'Actual H2'!I296*Parameters!$C$27,IF(Control!$C$16="High (700 bar)",'Actual H2'!I296*Parameters!$C$26,0))))</f>
        <v>56.603773584905667</v>
      </c>
      <c r="J296" s="12">
        <f>IF(Control!$C$16="None",Parameters!$C$29,IF(Control!$C$16="Low (100 bar)",'Actual H2'!J296*Parameters!$C$28,IF(Control!$C$16="Medium (350 bar)",'Actual H2'!J296*Parameters!$C$27,IF(Control!$C$16="High (700 bar)",'Actual H2'!J296*Parameters!$C$26,0))))</f>
        <v>56.603773584905667</v>
      </c>
      <c r="K296" s="12">
        <f>IF(Control!$C$16="None",Parameters!$C$29,IF(Control!$C$16="Low (100 bar)",'Actual H2'!K296*Parameters!$C$28,IF(Control!$C$16="Medium (350 bar)",'Actual H2'!K296*Parameters!$C$27,IF(Control!$C$16="High (700 bar)",'Actual H2'!K296*Parameters!$C$26,0))))</f>
        <v>56.603773584905667</v>
      </c>
      <c r="L296" s="12">
        <f>IF(Control!$C$16="None",Parameters!$C$29,IF(Control!$C$16="Low (100 bar)",'Actual H2'!L296*Parameters!$C$28,IF(Control!$C$16="Medium (350 bar)",'Actual H2'!L296*Parameters!$C$27,IF(Control!$C$16="High (700 bar)",'Actual H2'!L296*Parameters!$C$26,0))))</f>
        <v>55.218113207547177</v>
      </c>
      <c r="M296" s="12">
        <f>IF(Control!$C$16="None",Parameters!$C$29,IF(Control!$C$16="Low (100 bar)",'Actual H2'!M296*Parameters!$C$28,IF(Control!$C$16="Medium (350 bar)",'Actual H2'!M296*Parameters!$C$27,IF(Control!$C$16="High (700 bar)",'Actual H2'!M296*Parameters!$C$26,0))))</f>
        <v>56.323018867924539</v>
      </c>
      <c r="N296" s="12">
        <f>IF(Control!$C$16="None",Parameters!$C$29,IF(Control!$C$16="Low (100 bar)",'Actual H2'!N296*Parameters!$C$28,IF(Control!$C$16="Medium (350 bar)",'Actual H2'!N296*Parameters!$C$27,IF(Control!$C$16="High (700 bar)",'Actual H2'!N296*Parameters!$C$26,0))))</f>
        <v>56.603773584905667</v>
      </c>
      <c r="O296" s="12">
        <f>IF(Control!$C$16="None",Parameters!$C$29,IF(Control!$C$16="Low (100 bar)",'Actual H2'!O296*Parameters!$C$28,IF(Control!$C$16="Medium (350 bar)",'Actual H2'!O296*Parameters!$C$27,IF(Control!$C$16="High (700 bar)",'Actual H2'!O296*Parameters!$C$26,0))))</f>
        <v>56.603773584905667</v>
      </c>
      <c r="P296" s="12">
        <f>IF(Control!$C$16="None",Parameters!$C$29,IF(Control!$C$16="Low (100 bar)",'Actual H2'!P296*Parameters!$C$28,IF(Control!$C$16="Medium (350 bar)",'Actual H2'!P296*Parameters!$C$27,IF(Control!$C$16="High (700 bar)",'Actual H2'!P296*Parameters!$C$26,0))))</f>
        <v>56.603773584905667</v>
      </c>
      <c r="Q296" s="12">
        <f>IF(Control!$C$16="None",Parameters!$C$29,IF(Control!$C$16="Low (100 bar)",'Actual H2'!Q296*Parameters!$C$28,IF(Control!$C$16="Medium (350 bar)",'Actual H2'!Q296*Parameters!$C$27,IF(Control!$C$16="High (700 bar)",'Actual H2'!Q296*Parameters!$C$26,0))))</f>
        <v>56.603773584905667</v>
      </c>
      <c r="R296" s="12">
        <f>IF(Control!$C$16="None",Parameters!$C$29,IF(Control!$C$16="Low (100 bar)",'Actual H2'!R296*Parameters!$C$28,IF(Control!$C$16="Medium (350 bar)",'Actual H2'!R296*Parameters!$C$27,IF(Control!$C$16="High (700 bar)",'Actual H2'!R296*Parameters!$C$26,0))))</f>
        <v>56.603773584905667</v>
      </c>
      <c r="S296" s="12">
        <f>IF(Control!$C$16="None",Parameters!$C$29,IF(Control!$C$16="Low (100 bar)",'Actual H2'!S296*Parameters!$C$28,IF(Control!$C$16="Medium (350 bar)",'Actual H2'!S296*Parameters!$C$27,IF(Control!$C$16="High (700 bar)",'Actual H2'!S296*Parameters!$C$26,0))))</f>
        <v>56.603773584905667</v>
      </c>
      <c r="T296" s="12">
        <f>IF(Control!$C$16="None",Parameters!$C$29,IF(Control!$C$16="Low (100 bar)",'Actual H2'!T296*Parameters!$C$28,IF(Control!$C$16="Medium (350 bar)",'Actual H2'!T296*Parameters!$C$27,IF(Control!$C$16="High (700 bar)",'Actual H2'!T296*Parameters!$C$26,0))))</f>
        <v>56.603773584905667</v>
      </c>
      <c r="U296" s="12">
        <f>IF(Control!$C$16="None",Parameters!$C$29,IF(Control!$C$16="Low (100 bar)",'Actual H2'!U296*Parameters!$C$28,IF(Control!$C$16="Medium (350 bar)",'Actual H2'!U296*Parameters!$C$27,IF(Control!$C$16="High (700 bar)",'Actual H2'!U296*Parameters!$C$26,0))))</f>
        <v>56.603773584905667</v>
      </c>
      <c r="V296" s="12">
        <f>IF(Control!$C$16="None",Parameters!$C$29,IF(Control!$C$16="Low (100 bar)",'Actual H2'!V296*Parameters!$C$28,IF(Control!$C$16="Medium (350 bar)",'Actual H2'!V296*Parameters!$C$27,IF(Control!$C$16="High (700 bar)",'Actual H2'!V296*Parameters!$C$26,0))))</f>
        <v>56.603773584905667</v>
      </c>
      <c r="W296" s="12">
        <f>IF(Control!$C$16="None",Parameters!$C$29,IF(Control!$C$16="Low (100 bar)",'Actual H2'!W296*Parameters!$C$28,IF(Control!$C$16="Medium (350 bar)",'Actual H2'!W296*Parameters!$C$27,IF(Control!$C$16="High (700 bar)",'Actual H2'!W296*Parameters!$C$26,0))))</f>
        <v>56.603773584905667</v>
      </c>
      <c r="X296" s="12">
        <f>IF(Control!$C$16="None",Parameters!$C$29,IF(Control!$C$16="Low (100 bar)",'Actual H2'!X296*Parameters!$C$28,IF(Control!$C$16="Medium (350 bar)",'Actual H2'!X296*Parameters!$C$27,IF(Control!$C$16="High (700 bar)",'Actual H2'!X296*Parameters!$C$26,0))))</f>
        <v>56.603773584905667</v>
      </c>
      <c r="Y296" s="12">
        <f>IF(Control!$C$16="None",Parameters!$C$29,IF(Control!$C$16="Low (100 bar)",'Actual H2'!Y296*Parameters!$C$28,IF(Control!$C$16="Medium (350 bar)",'Actual H2'!Y296*Parameters!$C$27,IF(Control!$C$16="High (700 bar)",'Actual H2'!Y296*Parameters!$C$26,0))))</f>
        <v>56.603773584905667</v>
      </c>
      <c r="Z296" s="12">
        <f>IF(Control!$C$16="None",Parameters!$C$29,IF(Control!$C$16="Low (100 bar)",'Actual H2'!Z296*Parameters!$C$28,IF(Control!$C$16="Medium (350 bar)",'Actual H2'!Z296*Parameters!$C$27,IF(Control!$C$16="High (700 bar)",'Actual H2'!Z296*Parameters!$C$26,0))))</f>
        <v>56.603773584905667</v>
      </c>
      <c r="AB296" s="7">
        <f t="shared" si="4"/>
        <v>1356.824150943396</v>
      </c>
    </row>
    <row r="297" spans="2:28" x14ac:dyDescent="0.2">
      <c r="B297" s="6">
        <v>44491</v>
      </c>
      <c r="C297" s="12">
        <f>IF(Control!$C$16="None",Parameters!$C$29,IF(Control!$C$16="Low (100 bar)",'Actual H2'!C297*Parameters!$C$28,IF(Control!$C$16="Medium (350 bar)",'Actual H2'!C297*Parameters!$C$27,IF(Control!$C$16="High (700 bar)",'Actual H2'!C297*Parameters!$C$26,0))))</f>
        <v>56.603773584905667</v>
      </c>
      <c r="D297" s="12">
        <f>IF(Control!$C$16="None",Parameters!$C$29,IF(Control!$C$16="Low (100 bar)",'Actual H2'!D297*Parameters!$C$28,IF(Control!$C$16="Medium (350 bar)",'Actual H2'!D297*Parameters!$C$27,IF(Control!$C$16="High (700 bar)",'Actual H2'!D297*Parameters!$C$26,0))))</f>
        <v>56.603773584905667</v>
      </c>
      <c r="E297" s="12">
        <f>IF(Control!$C$16="None",Parameters!$C$29,IF(Control!$C$16="Low (100 bar)",'Actual H2'!E297*Parameters!$C$28,IF(Control!$C$16="Medium (350 bar)",'Actual H2'!E297*Parameters!$C$27,IF(Control!$C$16="High (700 bar)",'Actual H2'!E297*Parameters!$C$26,0))))</f>
        <v>56.603773584905667</v>
      </c>
      <c r="F297" s="12">
        <f>IF(Control!$C$16="None",Parameters!$C$29,IF(Control!$C$16="Low (100 bar)",'Actual H2'!F297*Parameters!$C$28,IF(Control!$C$16="Medium (350 bar)",'Actual H2'!F297*Parameters!$C$27,IF(Control!$C$16="High (700 bar)",'Actual H2'!F297*Parameters!$C$26,0))))</f>
        <v>56.603773584905667</v>
      </c>
      <c r="G297" s="12">
        <f>IF(Control!$C$16="None",Parameters!$C$29,IF(Control!$C$16="Low (100 bar)",'Actual H2'!G297*Parameters!$C$28,IF(Control!$C$16="Medium (350 bar)",'Actual H2'!G297*Parameters!$C$27,IF(Control!$C$16="High (700 bar)",'Actual H2'!G297*Parameters!$C$26,0))))</f>
        <v>56.603773584905667</v>
      </c>
      <c r="H297" s="12">
        <f>IF(Control!$C$16="None",Parameters!$C$29,IF(Control!$C$16="Low (100 bar)",'Actual H2'!H297*Parameters!$C$28,IF(Control!$C$16="Medium (350 bar)",'Actual H2'!H297*Parameters!$C$27,IF(Control!$C$16="High (700 bar)",'Actual H2'!H297*Parameters!$C$26,0))))</f>
        <v>56.603773584905667</v>
      </c>
      <c r="I297" s="12">
        <f>IF(Control!$C$16="None",Parameters!$C$29,IF(Control!$C$16="Low (100 bar)",'Actual H2'!I297*Parameters!$C$28,IF(Control!$C$16="Medium (350 bar)",'Actual H2'!I297*Parameters!$C$27,IF(Control!$C$16="High (700 bar)",'Actual H2'!I297*Parameters!$C$26,0))))</f>
        <v>56.083018867924523</v>
      </c>
      <c r="J297" s="12">
        <f>IF(Control!$C$16="None",Parameters!$C$29,IF(Control!$C$16="Low (100 bar)",'Actual H2'!J297*Parameters!$C$28,IF(Control!$C$16="Medium (350 bar)",'Actual H2'!J297*Parameters!$C$27,IF(Control!$C$16="High (700 bar)",'Actual H2'!J297*Parameters!$C$26,0))))</f>
        <v>53.334339622641515</v>
      </c>
      <c r="K297" s="12">
        <f>IF(Control!$C$16="None",Parameters!$C$29,IF(Control!$C$16="Low (100 bar)",'Actual H2'!K297*Parameters!$C$28,IF(Control!$C$16="Medium (350 bar)",'Actual H2'!K297*Parameters!$C$27,IF(Control!$C$16="High (700 bar)",'Actual H2'!K297*Parameters!$C$26,0))))</f>
        <v>45.971320754716984</v>
      </c>
      <c r="L297" s="12">
        <f>IF(Control!$C$16="None",Parameters!$C$29,IF(Control!$C$16="Low (100 bar)",'Actual H2'!L297*Parameters!$C$28,IF(Control!$C$16="Medium (350 bar)",'Actual H2'!L297*Parameters!$C$27,IF(Control!$C$16="High (700 bar)",'Actual H2'!L297*Parameters!$C$26,0))))</f>
        <v>35.139622641509433</v>
      </c>
      <c r="M297" s="12">
        <f>IF(Control!$C$16="None",Parameters!$C$29,IF(Control!$C$16="Low (100 bar)",'Actual H2'!M297*Parameters!$C$28,IF(Control!$C$16="Medium (350 bar)",'Actual H2'!M297*Parameters!$C$27,IF(Control!$C$16="High (700 bar)",'Actual H2'!M297*Parameters!$C$26,0))))</f>
        <v>35.139622641509433</v>
      </c>
      <c r="N297" s="12">
        <f>IF(Control!$C$16="None",Parameters!$C$29,IF(Control!$C$16="Low (100 bar)",'Actual H2'!N297*Parameters!$C$28,IF(Control!$C$16="Medium (350 bar)",'Actual H2'!N297*Parameters!$C$27,IF(Control!$C$16="High (700 bar)",'Actual H2'!N297*Parameters!$C$26,0))))</f>
        <v>31.698113207547166</v>
      </c>
      <c r="O297" s="12">
        <f>IF(Control!$C$16="None",Parameters!$C$29,IF(Control!$C$16="Low (100 bar)",'Actual H2'!O297*Parameters!$C$28,IF(Control!$C$16="Medium (350 bar)",'Actual H2'!O297*Parameters!$C$27,IF(Control!$C$16="High (700 bar)",'Actual H2'!O297*Parameters!$C$26,0))))</f>
        <v>26.916226415094343</v>
      </c>
      <c r="P297" s="12">
        <f>IF(Control!$C$16="None",Parameters!$C$29,IF(Control!$C$16="Low (100 bar)",'Actual H2'!P297*Parameters!$C$28,IF(Control!$C$16="Medium (350 bar)",'Actual H2'!P297*Parameters!$C$27,IF(Control!$C$16="High (700 bar)",'Actual H2'!P297*Parameters!$C$26,0))))</f>
        <v>22.75018867924528</v>
      </c>
      <c r="Q297" s="12">
        <f>IF(Control!$C$16="None",Parameters!$C$29,IF(Control!$C$16="Low (100 bar)",'Actual H2'!Q297*Parameters!$C$28,IF(Control!$C$16="Medium (350 bar)",'Actual H2'!Q297*Parameters!$C$27,IF(Control!$C$16="High (700 bar)",'Actual H2'!Q297*Parameters!$C$26,0))))</f>
        <v>15.939622641509436</v>
      </c>
      <c r="R297" s="12">
        <f>IF(Control!$C$16="None",Parameters!$C$29,IF(Control!$C$16="Low (100 bar)",'Actual H2'!R297*Parameters!$C$28,IF(Control!$C$16="Medium (350 bar)",'Actual H2'!R297*Parameters!$C$27,IF(Control!$C$16="High (700 bar)",'Actual H2'!R297*Parameters!$C$26,0))))</f>
        <v>10.111698113207549</v>
      </c>
      <c r="S297" s="12">
        <f>IF(Control!$C$16="None",Parameters!$C$29,IF(Control!$C$16="Low (100 bar)",'Actual H2'!S297*Parameters!$C$28,IF(Control!$C$16="Medium (350 bar)",'Actual H2'!S297*Parameters!$C$27,IF(Control!$C$16="High (700 bar)",'Actual H2'!S297*Parameters!$C$26,0))))</f>
        <v>7.1773584905660375</v>
      </c>
      <c r="T297" s="12">
        <f>IF(Control!$C$16="None",Parameters!$C$29,IF(Control!$C$16="Low (100 bar)",'Actual H2'!T297*Parameters!$C$28,IF(Control!$C$16="Medium (350 bar)",'Actual H2'!T297*Parameters!$C$27,IF(Control!$C$16="High (700 bar)",'Actual H2'!T297*Parameters!$C$26,0))))</f>
        <v>5.2030188679245271</v>
      </c>
      <c r="U297" s="12">
        <f>IF(Control!$C$16="None",Parameters!$C$29,IF(Control!$C$16="Low (100 bar)",'Actual H2'!U297*Parameters!$C$28,IF(Control!$C$16="Medium (350 bar)",'Actual H2'!U297*Parameters!$C$27,IF(Control!$C$16="High (700 bar)",'Actual H2'!U297*Parameters!$C$26,0))))</f>
        <v>3.1290566037735852</v>
      </c>
      <c r="V297" s="12">
        <f>IF(Control!$C$16="None",Parameters!$C$29,IF(Control!$C$16="Low (100 bar)",'Actual H2'!V297*Parameters!$C$28,IF(Control!$C$16="Medium (350 bar)",'Actual H2'!V297*Parameters!$C$27,IF(Control!$C$16="High (700 bar)",'Actual H2'!V297*Parameters!$C$26,0))))</f>
        <v>2.0150943396226415</v>
      </c>
      <c r="W297" s="12">
        <f>IF(Control!$C$16="None",Parameters!$C$29,IF(Control!$C$16="Low (100 bar)",'Actual H2'!W297*Parameters!$C$28,IF(Control!$C$16="Medium (350 bar)",'Actual H2'!W297*Parameters!$C$27,IF(Control!$C$16="High (700 bar)",'Actual H2'!W297*Parameters!$C$26,0))))</f>
        <v>1.4354716981132074</v>
      </c>
      <c r="X297" s="12">
        <f>IF(Control!$C$16="None",Parameters!$C$29,IF(Control!$C$16="Low (100 bar)",'Actual H2'!X297*Parameters!$C$28,IF(Control!$C$16="Medium (350 bar)",'Actual H2'!X297*Parameters!$C$27,IF(Control!$C$16="High (700 bar)",'Actual H2'!X297*Parameters!$C$26,0))))</f>
        <v>2.3864150943396227</v>
      </c>
      <c r="Y297" s="12">
        <f>IF(Control!$C$16="None",Parameters!$C$29,IF(Control!$C$16="Low (100 bar)",'Actual H2'!Y297*Parameters!$C$28,IF(Control!$C$16="Medium (350 bar)",'Actual H2'!Y297*Parameters!$C$27,IF(Control!$C$16="High (700 bar)",'Actual H2'!Y297*Parameters!$C$26,0))))</f>
        <v>6.6339622641509433</v>
      </c>
      <c r="Z297" s="12">
        <f>IF(Control!$C$16="None",Parameters!$C$29,IF(Control!$C$16="Low (100 bar)",'Actual H2'!Z297*Parameters!$C$28,IF(Control!$C$16="Medium (350 bar)",'Actual H2'!Z297*Parameters!$C$27,IF(Control!$C$16="High (700 bar)",'Actual H2'!Z297*Parameters!$C$26,0))))</f>
        <v>12.842264150943397</v>
      </c>
      <c r="AB297" s="7">
        <f t="shared" si="4"/>
        <v>713.52905660377371</v>
      </c>
    </row>
    <row r="298" spans="2:28" x14ac:dyDescent="0.2">
      <c r="B298" s="6">
        <v>44492</v>
      </c>
      <c r="C298" s="12">
        <f>IF(Control!$C$16="None",Parameters!$C$29,IF(Control!$C$16="Low (100 bar)",'Actual H2'!C298*Parameters!$C$28,IF(Control!$C$16="Medium (350 bar)",'Actual H2'!C298*Parameters!$C$27,IF(Control!$C$16="High (700 bar)",'Actual H2'!C298*Parameters!$C$26,0))))</f>
        <v>18.683773584905659</v>
      </c>
      <c r="D298" s="12">
        <f>IF(Control!$C$16="None",Parameters!$C$29,IF(Control!$C$16="Low (100 bar)",'Actual H2'!D298*Parameters!$C$28,IF(Control!$C$16="Medium (350 bar)",'Actual H2'!D298*Parameters!$C$27,IF(Control!$C$16="High (700 bar)",'Actual H2'!D298*Parameters!$C$26,0))))</f>
        <v>21.554716981132074</v>
      </c>
      <c r="E298" s="12">
        <f>IF(Control!$C$16="None",Parameters!$C$29,IF(Control!$C$16="Low (100 bar)",'Actual H2'!E298*Parameters!$C$28,IF(Control!$C$16="Medium (350 bar)",'Actual H2'!E298*Parameters!$C$27,IF(Control!$C$16="High (700 bar)",'Actual H2'!E298*Parameters!$C$26,0))))</f>
        <v>23.990943396226413</v>
      </c>
      <c r="F298" s="12">
        <f>IF(Control!$C$16="None",Parameters!$C$29,IF(Control!$C$16="Low (100 bar)",'Actual H2'!F298*Parameters!$C$28,IF(Control!$C$16="Medium (350 bar)",'Actual H2'!F298*Parameters!$C$27,IF(Control!$C$16="High (700 bar)",'Actual H2'!F298*Parameters!$C$26,0))))</f>
        <v>28.156981132075465</v>
      </c>
      <c r="G298" s="12">
        <f>IF(Control!$C$16="None",Parameters!$C$29,IF(Control!$C$16="Low (100 bar)",'Actual H2'!G298*Parameters!$C$28,IF(Control!$C$16="Medium (350 bar)",'Actual H2'!G298*Parameters!$C$27,IF(Control!$C$16="High (700 bar)",'Actual H2'!G298*Parameters!$C$26,0))))</f>
        <v>34.116226415094346</v>
      </c>
      <c r="H298" s="12">
        <f>IF(Control!$C$16="None",Parameters!$C$29,IF(Control!$C$16="Low (100 bar)",'Actual H2'!H298*Parameters!$C$28,IF(Control!$C$16="Medium (350 bar)",'Actual H2'!H298*Parameters!$C$27,IF(Control!$C$16="High (700 bar)",'Actual H2'!H298*Parameters!$C$26,0))))</f>
        <v>40.102641509433965</v>
      </c>
      <c r="I298" s="12">
        <f>IF(Control!$C$16="None",Parameters!$C$29,IF(Control!$C$16="Low (100 bar)",'Actual H2'!I298*Parameters!$C$28,IF(Control!$C$16="Medium (350 bar)",'Actual H2'!I298*Parameters!$C$27,IF(Control!$C$16="High (700 bar)",'Actual H2'!I298*Parameters!$C$26,0))))</f>
        <v>44.812075471698115</v>
      </c>
      <c r="J298" s="12">
        <f>IF(Control!$C$16="None",Parameters!$C$29,IF(Control!$C$16="Low (100 bar)",'Actual H2'!J298*Parameters!$C$28,IF(Control!$C$16="Medium (350 bar)",'Actual H2'!J298*Parameters!$C$27,IF(Control!$C$16="High (700 bar)",'Actual H2'!J298*Parameters!$C$26,0))))</f>
        <v>45.518490566037741</v>
      </c>
      <c r="K298" s="12">
        <f>IF(Control!$C$16="None",Parameters!$C$29,IF(Control!$C$16="Low (100 bar)",'Actual H2'!K298*Parameters!$C$28,IF(Control!$C$16="Medium (350 bar)",'Actual H2'!K298*Parameters!$C$27,IF(Control!$C$16="High (700 bar)",'Actual H2'!K298*Parameters!$C$26,0))))</f>
        <v>50.508679245283012</v>
      </c>
      <c r="L298" s="12">
        <f>IF(Control!$C$16="None",Parameters!$C$29,IF(Control!$C$16="Low (100 bar)",'Actual H2'!L298*Parameters!$C$28,IF(Control!$C$16="Medium (350 bar)",'Actual H2'!L298*Parameters!$C$27,IF(Control!$C$16="High (700 bar)",'Actual H2'!L298*Parameters!$C$26,0))))</f>
        <v>54.978113207547167</v>
      </c>
      <c r="M298" s="12">
        <f>IF(Control!$C$16="None",Parameters!$C$29,IF(Control!$C$16="Low (100 bar)",'Actual H2'!M298*Parameters!$C$28,IF(Control!$C$16="Medium (350 bar)",'Actual H2'!M298*Parameters!$C$27,IF(Control!$C$16="High (700 bar)",'Actual H2'!M298*Parameters!$C$26,0))))</f>
        <v>56.323018867924539</v>
      </c>
      <c r="N298" s="12">
        <f>IF(Control!$C$16="None",Parameters!$C$29,IF(Control!$C$16="Low (100 bar)",'Actual H2'!N298*Parameters!$C$28,IF(Control!$C$16="Medium (350 bar)",'Actual H2'!N298*Parameters!$C$27,IF(Control!$C$16="High (700 bar)",'Actual H2'!N298*Parameters!$C$26,0))))</f>
        <v>56.250566037735851</v>
      </c>
      <c r="O298" s="12">
        <f>IF(Control!$C$16="None",Parameters!$C$29,IF(Control!$C$16="Low (100 bar)",'Actual H2'!O298*Parameters!$C$28,IF(Control!$C$16="Medium (350 bar)",'Actual H2'!O298*Parameters!$C$27,IF(Control!$C$16="High (700 bar)",'Actual H2'!O298*Parameters!$C$26,0))))</f>
        <v>56.313962264150945</v>
      </c>
      <c r="P298" s="12">
        <f>IF(Control!$C$16="None",Parameters!$C$29,IF(Control!$C$16="Low (100 bar)",'Actual H2'!P298*Parameters!$C$28,IF(Control!$C$16="Medium (350 bar)",'Actual H2'!P298*Parameters!$C$27,IF(Control!$C$16="High (700 bar)",'Actual H2'!P298*Parameters!$C$26,0))))</f>
        <v>56.603773584905667</v>
      </c>
      <c r="Q298" s="12">
        <f>IF(Control!$C$16="None",Parameters!$C$29,IF(Control!$C$16="Low (100 bar)",'Actual H2'!Q298*Parameters!$C$28,IF(Control!$C$16="Medium (350 bar)",'Actual H2'!Q298*Parameters!$C$27,IF(Control!$C$16="High (700 bar)",'Actual H2'!Q298*Parameters!$C$26,0))))</f>
        <v>56.603773584905667</v>
      </c>
      <c r="R298" s="12">
        <f>IF(Control!$C$16="None",Parameters!$C$29,IF(Control!$C$16="Low (100 bar)",'Actual H2'!R298*Parameters!$C$28,IF(Control!$C$16="Medium (350 bar)",'Actual H2'!R298*Parameters!$C$27,IF(Control!$C$16="High (700 bar)",'Actual H2'!R298*Parameters!$C$26,0))))</f>
        <v>56.603773584905667</v>
      </c>
      <c r="S298" s="12">
        <f>IF(Control!$C$16="None",Parameters!$C$29,IF(Control!$C$16="Low (100 bar)",'Actual H2'!S298*Parameters!$C$28,IF(Control!$C$16="Medium (350 bar)",'Actual H2'!S298*Parameters!$C$27,IF(Control!$C$16="High (700 bar)",'Actual H2'!S298*Parameters!$C$26,0))))</f>
        <v>56.603773584905667</v>
      </c>
      <c r="T298" s="12">
        <f>IF(Control!$C$16="None",Parameters!$C$29,IF(Control!$C$16="Low (100 bar)",'Actual H2'!T298*Parameters!$C$28,IF(Control!$C$16="Medium (350 bar)",'Actual H2'!T298*Parameters!$C$27,IF(Control!$C$16="High (700 bar)",'Actual H2'!T298*Parameters!$C$26,0))))</f>
        <v>56.603773584905667</v>
      </c>
      <c r="U298" s="12">
        <f>IF(Control!$C$16="None",Parameters!$C$29,IF(Control!$C$16="Low (100 bar)",'Actual H2'!U298*Parameters!$C$28,IF(Control!$C$16="Medium (350 bar)",'Actual H2'!U298*Parameters!$C$27,IF(Control!$C$16="High (700 bar)",'Actual H2'!U298*Parameters!$C$26,0))))</f>
        <v>56.603773584905667</v>
      </c>
      <c r="V298" s="12">
        <f>IF(Control!$C$16="None",Parameters!$C$29,IF(Control!$C$16="Low (100 bar)",'Actual H2'!V298*Parameters!$C$28,IF(Control!$C$16="Medium (350 bar)",'Actual H2'!V298*Parameters!$C$27,IF(Control!$C$16="High (700 bar)",'Actual H2'!V298*Parameters!$C$26,0))))</f>
        <v>56.603773584905667</v>
      </c>
      <c r="W298" s="12">
        <f>IF(Control!$C$16="None",Parameters!$C$29,IF(Control!$C$16="Low (100 bar)",'Actual H2'!W298*Parameters!$C$28,IF(Control!$C$16="Medium (350 bar)",'Actual H2'!W298*Parameters!$C$27,IF(Control!$C$16="High (700 bar)",'Actual H2'!W298*Parameters!$C$26,0))))</f>
        <v>56.603773584905667</v>
      </c>
      <c r="X298" s="12">
        <f>IF(Control!$C$16="None",Parameters!$C$29,IF(Control!$C$16="Low (100 bar)",'Actual H2'!X298*Parameters!$C$28,IF(Control!$C$16="Medium (350 bar)",'Actual H2'!X298*Parameters!$C$27,IF(Control!$C$16="High (700 bar)",'Actual H2'!X298*Parameters!$C$26,0))))</f>
        <v>56.603773584905667</v>
      </c>
      <c r="Y298" s="12">
        <f>IF(Control!$C$16="None",Parameters!$C$29,IF(Control!$C$16="Low (100 bar)",'Actual H2'!Y298*Parameters!$C$28,IF(Control!$C$16="Medium (350 bar)",'Actual H2'!Y298*Parameters!$C$27,IF(Control!$C$16="High (700 bar)",'Actual H2'!Y298*Parameters!$C$26,0))))</f>
        <v>56.603773584905667</v>
      </c>
      <c r="Z298" s="12">
        <f>IF(Control!$C$16="None",Parameters!$C$29,IF(Control!$C$16="Low (100 bar)",'Actual H2'!Z298*Parameters!$C$28,IF(Control!$C$16="Medium (350 bar)",'Actual H2'!Z298*Parameters!$C$27,IF(Control!$C$16="High (700 bar)",'Actual H2'!Z298*Parameters!$C$26,0))))</f>
        <v>56.603773584905667</v>
      </c>
      <c r="AB298" s="7">
        <f t="shared" si="4"/>
        <v>1153.9516981132074</v>
      </c>
    </row>
    <row r="299" spans="2:28" x14ac:dyDescent="0.2">
      <c r="B299" s="6">
        <v>44493</v>
      </c>
      <c r="C299" s="12">
        <f>IF(Control!$C$16="None",Parameters!$C$29,IF(Control!$C$16="Low (100 bar)",'Actual H2'!C299*Parameters!$C$28,IF(Control!$C$16="Medium (350 bar)",'Actual H2'!C299*Parameters!$C$27,IF(Control!$C$16="High (700 bar)",'Actual H2'!C299*Parameters!$C$26,0))))</f>
        <v>56.603773584905667</v>
      </c>
      <c r="D299" s="12">
        <f>IF(Control!$C$16="None",Parameters!$C$29,IF(Control!$C$16="Low (100 bar)",'Actual H2'!D299*Parameters!$C$28,IF(Control!$C$16="Medium (350 bar)",'Actual H2'!D299*Parameters!$C$27,IF(Control!$C$16="High (700 bar)",'Actual H2'!D299*Parameters!$C$26,0))))</f>
        <v>56.603773584905667</v>
      </c>
      <c r="E299" s="12">
        <f>IF(Control!$C$16="None",Parameters!$C$29,IF(Control!$C$16="Low (100 bar)",'Actual H2'!E299*Parameters!$C$28,IF(Control!$C$16="Medium (350 bar)",'Actual H2'!E299*Parameters!$C$27,IF(Control!$C$16="High (700 bar)",'Actual H2'!E299*Parameters!$C$26,0))))</f>
        <v>56.603773584905667</v>
      </c>
      <c r="F299" s="12">
        <f>IF(Control!$C$16="None",Parameters!$C$29,IF(Control!$C$16="Low (100 bar)",'Actual H2'!F299*Parameters!$C$28,IF(Control!$C$16="Medium (350 bar)",'Actual H2'!F299*Parameters!$C$27,IF(Control!$C$16="High (700 bar)",'Actual H2'!F299*Parameters!$C$26,0))))</f>
        <v>56.603773584905667</v>
      </c>
      <c r="G299" s="12">
        <f>IF(Control!$C$16="None",Parameters!$C$29,IF(Control!$C$16="Low (100 bar)",'Actual H2'!G299*Parameters!$C$28,IF(Control!$C$16="Medium (350 bar)",'Actual H2'!G299*Parameters!$C$27,IF(Control!$C$16="High (700 bar)",'Actual H2'!G299*Parameters!$C$26,0))))</f>
        <v>56.250566037735851</v>
      </c>
      <c r="H299" s="12">
        <f>IF(Control!$C$16="None",Parameters!$C$29,IF(Control!$C$16="Low (100 bar)",'Actual H2'!H299*Parameters!$C$28,IF(Control!$C$16="Medium (350 bar)",'Actual H2'!H299*Parameters!$C$27,IF(Control!$C$16="High (700 bar)",'Actual H2'!H299*Parameters!$C$26,0))))</f>
        <v>50.341132075471691</v>
      </c>
      <c r="I299" s="12">
        <f>IF(Control!$C$16="None",Parameters!$C$29,IF(Control!$C$16="Low (100 bar)",'Actual H2'!I299*Parameters!$C$28,IF(Control!$C$16="Medium (350 bar)",'Actual H2'!I299*Parameters!$C$27,IF(Control!$C$16="High (700 bar)",'Actual H2'!I299*Parameters!$C$26,0))))</f>
        <v>44.812075471698115</v>
      </c>
      <c r="J299" s="12">
        <f>IF(Control!$C$16="None",Parameters!$C$29,IF(Control!$C$16="Low (100 bar)",'Actual H2'!J299*Parameters!$C$28,IF(Control!$C$16="Medium (350 bar)",'Actual H2'!J299*Parameters!$C$27,IF(Control!$C$16="High (700 bar)",'Actual H2'!J299*Parameters!$C$26,0))))</f>
        <v>41.261886792452835</v>
      </c>
      <c r="K299" s="12">
        <f>IF(Control!$C$16="None",Parameters!$C$29,IF(Control!$C$16="Low (100 bar)",'Actual H2'!K299*Parameters!$C$28,IF(Control!$C$16="Medium (350 bar)",'Actual H2'!K299*Parameters!$C$27,IF(Control!$C$16="High (700 bar)",'Actual H2'!K299*Parameters!$C$26,0))))</f>
        <v>40.809056603773584</v>
      </c>
      <c r="L299" s="12">
        <f>IF(Control!$C$16="None",Parameters!$C$29,IF(Control!$C$16="Low (100 bar)",'Actual H2'!L299*Parameters!$C$28,IF(Control!$C$16="Medium (350 bar)",'Actual H2'!L299*Parameters!$C$27,IF(Control!$C$16="High (700 bar)",'Actual H2'!L299*Parameters!$C$26,0))))</f>
        <v>35.846037735849059</v>
      </c>
      <c r="M299" s="12">
        <f>IF(Control!$C$16="None",Parameters!$C$29,IF(Control!$C$16="Low (100 bar)",'Actual H2'!M299*Parameters!$C$28,IF(Control!$C$16="Medium (350 bar)",'Actual H2'!M299*Parameters!$C$27,IF(Control!$C$16="High (700 bar)",'Actual H2'!M299*Parameters!$C$26,0))))</f>
        <v>35.846037735849059</v>
      </c>
      <c r="N299" s="12">
        <f>IF(Control!$C$16="None",Parameters!$C$29,IF(Control!$C$16="Low (100 bar)",'Actual H2'!N299*Parameters!$C$28,IF(Control!$C$16="Medium (350 bar)",'Actual H2'!N299*Parameters!$C$27,IF(Control!$C$16="High (700 bar)",'Actual H2'!N299*Parameters!$C$26,0))))</f>
        <v>45.518490566037741</v>
      </c>
      <c r="O299" s="12">
        <f>IF(Control!$C$16="None",Parameters!$C$29,IF(Control!$C$16="Low (100 bar)",'Actual H2'!O299*Parameters!$C$28,IF(Control!$C$16="Medium (350 bar)",'Actual H2'!O299*Parameters!$C$27,IF(Control!$C$16="High (700 bar)",'Actual H2'!O299*Parameters!$C$26,0))))</f>
        <v>46.247547169811327</v>
      </c>
      <c r="P299" s="12">
        <f>IF(Control!$C$16="None",Parameters!$C$29,IF(Control!$C$16="Low (100 bar)",'Actual H2'!P299*Parameters!$C$28,IF(Control!$C$16="Medium (350 bar)",'Actual H2'!P299*Parameters!$C$27,IF(Control!$C$16="High (700 bar)",'Actual H2'!P299*Parameters!$C$26,0))))</f>
        <v>45.971320754716984</v>
      </c>
      <c r="Q299" s="12">
        <f>IF(Control!$C$16="None",Parameters!$C$29,IF(Control!$C$16="Low (100 bar)",'Actual H2'!Q299*Parameters!$C$28,IF(Control!$C$16="Medium (350 bar)",'Actual H2'!Q299*Parameters!$C$27,IF(Control!$C$16="High (700 bar)",'Actual H2'!Q299*Parameters!$C$26,0))))</f>
        <v>45.518490566037741</v>
      </c>
      <c r="R299" s="12">
        <f>IF(Control!$C$16="None",Parameters!$C$29,IF(Control!$C$16="Low (100 bar)",'Actual H2'!R299*Parameters!$C$28,IF(Control!$C$16="Medium (350 bar)",'Actual H2'!R299*Parameters!$C$27,IF(Control!$C$16="High (700 bar)",'Actual H2'!R299*Parameters!$C$26,0))))</f>
        <v>45.518490566037741</v>
      </c>
      <c r="S299" s="12">
        <f>IF(Control!$C$16="None",Parameters!$C$29,IF(Control!$C$16="Low (100 bar)",'Actual H2'!S299*Parameters!$C$28,IF(Control!$C$16="Medium (350 bar)",'Actual H2'!S299*Parameters!$C$27,IF(Control!$C$16="High (700 bar)",'Actual H2'!S299*Parameters!$C$26,0))))</f>
        <v>46.247547169811327</v>
      </c>
      <c r="T299" s="12">
        <f>IF(Control!$C$16="None",Parameters!$C$29,IF(Control!$C$16="Low (100 bar)",'Actual H2'!T299*Parameters!$C$28,IF(Control!$C$16="Medium (350 bar)",'Actual H2'!T299*Parameters!$C$27,IF(Control!$C$16="High (700 bar)",'Actual H2'!T299*Parameters!$C$26,0))))</f>
        <v>50.341132075471691</v>
      </c>
      <c r="U299" s="12">
        <f>IF(Control!$C$16="None",Parameters!$C$29,IF(Control!$C$16="Low (100 bar)",'Actual H2'!U299*Parameters!$C$28,IF(Control!$C$16="Medium (350 bar)",'Actual H2'!U299*Parameters!$C$27,IF(Control!$C$16="High (700 bar)",'Actual H2'!U299*Parameters!$C$26,0))))</f>
        <v>50.508679245283012</v>
      </c>
      <c r="V299" s="12">
        <f>IF(Control!$C$16="None",Parameters!$C$29,IF(Control!$C$16="Low (100 bar)",'Actual H2'!V299*Parameters!$C$28,IF(Control!$C$16="Medium (350 bar)",'Actual H2'!V299*Parameters!$C$27,IF(Control!$C$16="High (700 bar)",'Actual H2'!V299*Parameters!$C$26,0))))</f>
        <v>50.508679245283012</v>
      </c>
      <c r="W299" s="12">
        <f>IF(Control!$C$16="None",Parameters!$C$29,IF(Control!$C$16="Low (100 bar)",'Actual H2'!W299*Parameters!$C$28,IF(Control!$C$16="Medium (350 bar)",'Actual H2'!W299*Parameters!$C$27,IF(Control!$C$16="High (700 bar)",'Actual H2'!W299*Parameters!$C$26,0))))</f>
        <v>49.612075471698105</v>
      </c>
      <c r="X299" s="12">
        <f>IF(Control!$C$16="None",Parameters!$C$29,IF(Control!$C$16="Low (100 bar)",'Actual H2'!X299*Parameters!$C$28,IF(Control!$C$16="Medium (350 bar)",'Actual H2'!X299*Parameters!$C$27,IF(Control!$C$16="High (700 bar)",'Actual H2'!X299*Parameters!$C$26,0))))</f>
        <v>45.971320754716984</v>
      </c>
      <c r="Y299" s="12">
        <f>IF(Control!$C$16="None",Parameters!$C$29,IF(Control!$C$16="Low (100 bar)",'Actual H2'!Y299*Parameters!$C$28,IF(Control!$C$16="Medium (350 bar)",'Actual H2'!Y299*Parameters!$C$27,IF(Control!$C$16="High (700 bar)",'Actual H2'!Y299*Parameters!$C$26,0))))</f>
        <v>40.809056603773584</v>
      </c>
      <c r="Z299" s="12">
        <f>IF(Control!$C$16="None",Parameters!$C$29,IF(Control!$C$16="Low (100 bar)",'Actual H2'!Z299*Parameters!$C$28,IF(Control!$C$16="Medium (350 bar)",'Actual H2'!Z299*Parameters!$C$27,IF(Control!$C$16="High (700 bar)",'Actual H2'!Z299*Parameters!$C$26,0))))</f>
        <v>34.116226415094346</v>
      </c>
      <c r="AB299" s="7">
        <f t="shared" si="4"/>
        <v>1128.4709433962264</v>
      </c>
    </row>
    <row r="300" spans="2:28" x14ac:dyDescent="0.2">
      <c r="B300" s="6">
        <v>44494</v>
      </c>
      <c r="C300" s="12">
        <f>IF(Control!$C$16="None",Parameters!$C$29,IF(Control!$C$16="Low (100 bar)",'Actual H2'!C300*Parameters!$C$28,IF(Control!$C$16="Medium (350 bar)",'Actual H2'!C300*Parameters!$C$27,IF(Control!$C$16="High (700 bar)",'Actual H2'!C300*Parameters!$C$26,0))))</f>
        <v>30.357735849056599</v>
      </c>
      <c r="D300" s="12">
        <f>IF(Control!$C$16="None",Parameters!$C$29,IF(Control!$C$16="Low (100 bar)",'Actual H2'!D300*Parameters!$C$28,IF(Control!$C$16="Medium (350 bar)",'Actual H2'!D300*Parameters!$C$27,IF(Control!$C$16="High (700 bar)",'Actual H2'!D300*Parameters!$C$26,0))))</f>
        <v>40.809056603773584</v>
      </c>
      <c r="E300" s="12">
        <f>IF(Control!$C$16="None",Parameters!$C$29,IF(Control!$C$16="Low (100 bar)",'Actual H2'!E300*Parameters!$C$28,IF(Control!$C$16="Medium (350 bar)",'Actual H2'!E300*Parameters!$C$27,IF(Control!$C$16="High (700 bar)",'Actual H2'!E300*Parameters!$C$26,0))))</f>
        <v>45.971320754716984</v>
      </c>
      <c r="F300" s="12">
        <f>IF(Control!$C$16="None",Parameters!$C$29,IF(Control!$C$16="Low (100 bar)",'Actual H2'!F300*Parameters!$C$28,IF(Control!$C$16="Medium (350 bar)",'Actual H2'!F300*Parameters!$C$27,IF(Control!$C$16="High (700 bar)",'Actual H2'!F300*Parameters!$C$26,0))))</f>
        <v>50.064905660377356</v>
      </c>
      <c r="G300" s="12">
        <f>IF(Control!$C$16="None",Parameters!$C$29,IF(Control!$C$16="Low (100 bar)",'Actual H2'!G300*Parameters!$C$28,IF(Control!$C$16="Medium (350 bar)",'Actual H2'!G300*Parameters!$C$27,IF(Control!$C$16="High (700 bar)",'Actual H2'!G300*Parameters!$C$26,0))))</f>
        <v>52.890566037735852</v>
      </c>
      <c r="H300" s="12">
        <f>IF(Control!$C$16="None",Parameters!$C$29,IF(Control!$C$16="Low (100 bar)",'Actual H2'!H300*Parameters!$C$28,IF(Control!$C$16="Medium (350 bar)",'Actual H2'!H300*Parameters!$C$27,IF(Control!$C$16="High (700 bar)",'Actual H2'!H300*Parameters!$C$26,0))))</f>
        <v>52.890566037735852</v>
      </c>
      <c r="I300" s="12">
        <f>IF(Control!$C$16="None",Parameters!$C$29,IF(Control!$C$16="Low (100 bar)",'Actual H2'!I300*Parameters!$C$28,IF(Control!$C$16="Medium (350 bar)",'Actual H2'!I300*Parameters!$C$27,IF(Control!$C$16="High (700 bar)",'Actual H2'!I300*Parameters!$C$26,0))))</f>
        <v>54.701886792452825</v>
      </c>
      <c r="J300" s="12">
        <f>IF(Control!$C$16="None",Parameters!$C$29,IF(Control!$C$16="Low (100 bar)",'Actual H2'!J300*Parameters!$C$28,IF(Control!$C$16="Medium (350 bar)",'Actual H2'!J300*Parameters!$C$27,IF(Control!$C$16="High (700 bar)",'Actual H2'!J300*Parameters!$C$26,0))))</f>
        <v>55.20905660377359</v>
      </c>
      <c r="K300" s="12">
        <f>IF(Control!$C$16="None",Parameters!$C$29,IF(Control!$C$16="Low (100 bar)",'Actual H2'!K300*Parameters!$C$28,IF(Control!$C$16="Medium (350 bar)",'Actual H2'!K300*Parameters!$C$27,IF(Control!$C$16="High (700 bar)",'Actual H2'!K300*Parameters!$C$26,0))))</f>
        <v>56.313962264150945</v>
      </c>
      <c r="L300" s="12">
        <f>IF(Control!$C$16="None",Parameters!$C$29,IF(Control!$C$16="Low (100 bar)",'Actual H2'!L300*Parameters!$C$28,IF(Control!$C$16="Medium (350 bar)",'Actual H2'!L300*Parameters!$C$27,IF(Control!$C$16="High (700 bar)",'Actual H2'!L300*Parameters!$C$26,0))))</f>
        <v>56.603773584905667</v>
      </c>
      <c r="M300" s="12">
        <f>IF(Control!$C$16="None",Parameters!$C$29,IF(Control!$C$16="Low (100 bar)",'Actual H2'!M300*Parameters!$C$28,IF(Control!$C$16="Medium (350 bar)",'Actual H2'!M300*Parameters!$C$27,IF(Control!$C$16="High (700 bar)",'Actual H2'!M300*Parameters!$C$26,0))))</f>
        <v>56.603773584905667</v>
      </c>
      <c r="N300" s="12">
        <f>IF(Control!$C$16="None",Parameters!$C$29,IF(Control!$C$16="Low (100 bar)",'Actual H2'!N300*Parameters!$C$28,IF(Control!$C$16="Medium (350 bar)",'Actual H2'!N300*Parameters!$C$27,IF(Control!$C$16="High (700 bar)",'Actual H2'!N300*Parameters!$C$26,0))))</f>
        <v>56.603773584905667</v>
      </c>
      <c r="O300" s="12">
        <f>IF(Control!$C$16="None",Parameters!$C$29,IF(Control!$C$16="Low (100 bar)",'Actual H2'!O300*Parameters!$C$28,IF(Control!$C$16="Medium (350 bar)",'Actual H2'!O300*Parameters!$C$27,IF(Control!$C$16="High (700 bar)",'Actual H2'!O300*Parameters!$C$26,0))))</f>
        <v>56.603773584905667</v>
      </c>
      <c r="P300" s="12">
        <f>IF(Control!$C$16="None",Parameters!$C$29,IF(Control!$C$16="Low (100 bar)",'Actual H2'!P300*Parameters!$C$28,IF(Control!$C$16="Medium (350 bar)",'Actual H2'!P300*Parameters!$C$27,IF(Control!$C$16="High (700 bar)",'Actual H2'!P300*Parameters!$C$26,0))))</f>
        <v>56.603773584905667</v>
      </c>
      <c r="Q300" s="12">
        <f>IF(Control!$C$16="None",Parameters!$C$29,IF(Control!$C$16="Low (100 bar)",'Actual H2'!Q300*Parameters!$C$28,IF(Control!$C$16="Medium (350 bar)",'Actual H2'!Q300*Parameters!$C$27,IF(Control!$C$16="High (700 bar)",'Actual H2'!Q300*Parameters!$C$26,0))))</f>
        <v>56.603773584905667</v>
      </c>
      <c r="R300" s="12">
        <f>IF(Control!$C$16="None",Parameters!$C$29,IF(Control!$C$16="Low (100 bar)",'Actual H2'!R300*Parameters!$C$28,IF(Control!$C$16="Medium (350 bar)",'Actual H2'!R300*Parameters!$C$27,IF(Control!$C$16="High (700 bar)",'Actual H2'!R300*Parameters!$C$26,0))))</f>
        <v>56.603773584905667</v>
      </c>
      <c r="S300" s="12">
        <f>IF(Control!$C$16="None",Parameters!$C$29,IF(Control!$C$16="Low (100 bar)",'Actual H2'!S300*Parameters!$C$28,IF(Control!$C$16="Medium (350 bar)",'Actual H2'!S300*Parameters!$C$27,IF(Control!$C$16="High (700 bar)",'Actual H2'!S300*Parameters!$C$26,0))))</f>
        <v>56.250566037735851</v>
      </c>
      <c r="T300" s="12">
        <f>IF(Control!$C$16="None",Parameters!$C$29,IF(Control!$C$16="Low (100 bar)",'Actual H2'!T300*Parameters!$C$28,IF(Control!$C$16="Medium (350 bar)",'Actual H2'!T300*Parameters!$C$27,IF(Control!$C$16="High (700 bar)",'Actual H2'!T300*Parameters!$C$26,0))))</f>
        <v>54.701886792452825</v>
      </c>
      <c r="U300" s="12">
        <f>IF(Control!$C$16="None",Parameters!$C$29,IF(Control!$C$16="Low (100 bar)",'Actual H2'!U300*Parameters!$C$28,IF(Control!$C$16="Medium (350 bar)",'Actual H2'!U300*Parameters!$C$27,IF(Control!$C$16="High (700 bar)",'Actual H2'!U300*Parameters!$C$26,0))))</f>
        <v>45.971320754716984</v>
      </c>
      <c r="V300" s="12">
        <f>IF(Control!$C$16="None",Parameters!$C$29,IF(Control!$C$16="Low (100 bar)",'Actual H2'!V300*Parameters!$C$28,IF(Control!$C$16="Medium (350 bar)",'Actual H2'!V300*Parameters!$C$27,IF(Control!$C$16="High (700 bar)",'Actual H2'!V300*Parameters!$C$26,0))))</f>
        <v>40.809056603773584</v>
      </c>
      <c r="W300" s="12">
        <f>IF(Control!$C$16="None",Parameters!$C$29,IF(Control!$C$16="Low (100 bar)",'Actual H2'!W300*Parameters!$C$28,IF(Control!$C$16="Medium (350 bar)",'Actual H2'!W300*Parameters!$C$27,IF(Control!$C$16="High (700 bar)",'Actual H2'!W300*Parameters!$C$26,0))))</f>
        <v>40.809056603773584</v>
      </c>
      <c r="X300" s="12">
        <f>IF(Control!$C$16="None",Parameters!$C$29,IF(Control!$C$16="Low (100 bar)",'Actual H2'!X300*Parameters!$C$28,IF(Control!$C$16="Medium (350 bar)",'Actual H2'!X300*Parameters!$C$27,IF(Control!$C$16="High (700 bar)",'Actual H2'!X300*Parameters!$C$26,0))))</f>
        <v>40.809056603773584</v>
      </c>
      <c r="Y300" s="12">
        <f>IF(Control!$C$16="None",Parameters!$C$29,IF(Control!$C$16="Low (100 bar)",'Actual H2'!Y300*Parameters!$C$28,IF(Control!$C$16="Medium (350 bar)",'Actual H2'!Y300*Parameters!$C$27,IF(Control!$C$16="High (700 bar)",'Actual H2'!Y300*Parameters!$C$26,0))))</f>
        <v>40.102641509433965</v>
      </c>
      <c r="Z300" s="12">
        <f>IF(Control!$C$16="None",Parameters!$C$29,IF(Control!$C$16="Low (100 bar)",'Actual H2'!Z300*Parameters!$C$28,IF(Control!$C$16="Medium (350 bar)",'Actual H2'!Z300*Parameters!$C$27,IF(Control!$C$16="High (700 bar)",'Actual H2'!Z300*Parameters!$C$26,0))))</f>
        <v>39.079245283018864</v>
      </c>
      <c r="AB300" s="7">
        <f t="shared" si="4"/>
        <v>1193.9683018867925</v>
      </c>
    </row>
    <row r="301" spans="2:28" x14ac:dyDescent="0.2">
      <c r="B301" s="6">
        <v>44495</v>
      </c>
      <c r="C301" s="12">
        <f>IF(Control!$C$16="None",Parameters!$C$29,IF(Control!$C$16="Low (100 bar)",'Actual H2'!C301*Parameters!$C$28,IF(Control!$C$16="Medium (350 bar)",'Actual H2'!C301*Parameters!$C$27,IF(Control!$C$16="High (700 bar)",'Actual H2'!C301*Parameters!$C$26,0))))</f>
        <v>37.901886792452828</v>
      </c>
      <c r="D301" s="12">
        <f>IF(Control!$C$16="None",Parameters!$C$29,IF(Control!$C$16="Low (100 bar)",'Actual H2'!D301*Parameters!$C$28,IF(Control!$C$16="Medium (350 bar)",'Actual H2'!D301*Parameters!$C$27,IF(Control!$C$16="High (700 bar)",'Actual H2'!D301*Parameters!$C$26,0))))</f>
        <v>35.139622641509433</v>
      </c>
      <c r="E301" s="12">
        <f>IF(Control!$C$16="None",Parameters!$C$29,IF(Control!$C$16="Low (100 bar)",'Actual H2'!E301*Parameters!$C$28,IF(Control!$C$16="Medium (350 bar)",'Actual H2'!E301*Parameters!$C$27,IF(Control!$C$16="High (700 bar)",'Actual H2'!E301*Parameters!$C$26,0))))</f>
        <v>30.357735849056599</v>
      </c>
      <c r="F301" s="12">
        <f>IF(Control!$C$16="None",Parameters!$C$29,IF(Control!$C$16="Low (100 bar)",'Actual H2'!F301*Parameters!$C$28,IF(Control!$C$16="Medium (350 bar)",'Actual H2'!F301*Parameters!$C$27,IF(Control!$C$16="High (700 bar)",'Actual H2'!F301*Parameters!$C$26,0))))</f>
        <v>28.156981132075465</v>
      </c>
      <c r="G301" s="12">
        <f>IF(Control!$C$16="None",Parameters!$C$29,IF(Control!$C$16="Low (100 bar)",'Actual H2'!G301*Parameters!$C$28,IF(Control!$C$16="Medium (350 bar)",'Actual H2'!G301*Parameters!$C$27,IF(Control!$C$16="High (700 bar)",'Actual H2'!G301*Parameters!$C$26,0))))</f>
        <v>25.720754716981133</v>
      </c>
      <c r="H301" s="12">
        <f>IF(Control!$C$16="None",Parameters!$C$29,IF(Control!$C$16="Low (100 bar)",'Actual H2'!H301*Parameters!$C$28,IF(Control!$C$16="Medium (350 bar)",'Actual H2'!H301*Parameters!$C$27,IF(Control!$C$16="High (700 bar)",'Actual H2'!H301*Parameters!$C$26,0))))</f>
        <v>25.168301886792456</v>
      </c>
      <c r="I301" s="12">
        <f>IF(Control!$C$16="None",Parameters!$C$29,IF(Control!$C$16="Low (100 bar)",'Actual H2'!I301*Parameters!$C$28,IF(Control!$C$16="Medium (350 bar)",'Actual H2'!I301*Parameters!$C$27,IF(Control!$C$16="High (700 bar)",'Actual H2'!I301*Parameters!$C$26,0))))</f>
        <v>28.156981132075465</v>
      </c>
      <c r="J301" s="12">
        <f>IF(Control!$C$16="None",Parameters!$C$29,IF(Control!$C$16="Low (100 bar)",'Actual H2'!J301*Parameters!$C$28,IF(Control!$C$16="Medium (350 bar)",'Actual H2'!J301*Parameters!$C$27,IF(Control!$C$16="High (700 bar)",'Actual H2'!J301*Parameters!$C$26,0))))</f>
        <v>32.938867924528296</v>
      </c>
      <c r="K301" s="12">
        <f>IF(Control!$C$16="None",Parameters!$C$29,IF(Control!$C$16="Low (100 bar)",'Actual H2'!K301*Parameters!$C$28,IF(Control!$C$16="Medium (350 bar)",'Actual H2'!K301*Parameters!$C$27,IF(Control!$C$16="High (700 bar)",'Actual H2'!K301*Parameters!$C$26,0))))</f>
        <v>40.809056603773584</v>
      </c>
      <c r="L301" s="12">
        <f>IF(Control!$C$16="None",Parameters!$C$29,IF(Control!$C$16="Low (100 bar)",'Actual H2'!L301*Parameters!$C$28,IF(Control!$C$16="Medium (350 bar)",'Actual H2'!L301*Parameters!$C$27,IF(Control!$C$16="High (700 bar)",'Actual H2'!L301*Parameters!$C$26,0))))</f>
        <v>54.701886792452825</v>
      </c>
      <c r="M301" s="12">
        <f>IF(Control!$C$16="None",Parameters!$C$29,IF(Control!$C$16="Low (100 bar)",'Actual H2'!M301*Parameters!$C$28,IF(Control!$C$16="Medium (350 bar)",'Actual H2'!M301*Parameters!$C$27,IF(Control!$C$16="High (700 bar)",'Actual H2'!M301*Parameters!$C$26,0))))</f>
        <v>56.083018867924523</v>
      </c>
      <c r="N301" s="12">
        <f>IF(Control!$C$16="None",Parameters!$C$29,IF(Control!$C$16="Low (100 bar)",'Actual H2'!N301*Parameters!$C$28,IF(Control!$C$16="Medium (350 bar)",'Actual H2'!N301*Parameters!$C$27,IF(Control!$C$16="High (700 bar)",'Actual H2'!N301*Parameters!$C$26,0))))</f>
        <v>56.313962264150945</v>
      </c>
      <c r="O301" s="12">
        <f>IF(Control!$C$16="None",Parameters!$C$29,IF(Control!$C$16="Low (100 bar)",'Actual H2'!O301*Parameters!$C$28,IF(Control!$C$16="Medium (350 bar)",'Actual H2'!O301*Parameters!$C$27,IF(Control!$C$16="High (700 bar)",'Actual H2'!O301*Parameters!$C$26,0))))</f>
        <v>56.603773584905667</v>
      </c>
      <c r="P301" s="12">
        <f>IF(Control!$C$16="None",Parameters!$C$29,IF(Control!$C$16="Low (100 bar)",'Actual H2'!P301*Parameters!$C$28,IF(Control!$C$16="Medium (350 bar)",'Actual H2'!P301*Parameters!$C$27,IF(Control!$C$16="High (700 bar)",'Actual H2'!P301*Parameters!$C$26,0))))</f>
        <v>56.603773584905667</v>
      </c>
      <c r="Q301" s="12">
        <f>IF(Control!$C$16="None",Parameters!$C$29,IF(Control!$C$16="Low (100 bar)",'Actual H2'!Q301*Parameters!$C$28,IF(Control!$C$16="Medium (350 bar)",'Actual H2'!Q301*Parameters!$C$27,IF(Control!$C$16="High (700 bar)",'Actual H2'!Q301*Parameters!$C$26,0))))</f>
        <v>56.603773584905667</v>
      </c>
      <c r="R301" s="12">
        <f>IF(Control!$C$16="None",Parameters!$C$29,IF(Control!$C$16="Low (100 bar)",'Actual H2'!R301*Parameters!$C$28,IF(Control!$C$16="Medium (350 bar)",'Actual H2'!R301*Parameters!$C$27,IF(Control!$C$16="High (700 bar)",'Actual H2'!R301*Parameters!$C$26,0))))</f>
        <v>56.603773584905667</v>
      </c>
      <c r="S301" s="12">
        <f>IF(Control!$C$16="None",Parameters!$C$29,IF(Control!$C$16="Low (100 bar)",'Actual H2'!S301*Parameters!$C$28,IF(Control!$C$16="Medium (350 bar)",'Actual H2'!S301*Parameters!$C$27,IF(Control!$C$16="High (700 bar)",'Actual H2'!S301*Parameters!$C$26,0))))</f>
        <v>56.603773584905667</v>
      </c>
      <c r="T301" s="12">
        <f>IF(Control!$C$16="None",Parameters!$C$29,IF(Control!$C$16="Low (100 bar)",'Actual H2'!T301*Parameters!$C$28,IF(Control!$C$16="Medium (350 bar)",'Actual H2'!T301*Parameters!$C$27,IF(Control!$C$16="High (700 bar)",'Actual H2'!T301*Parameters!$C$26,0))))</f>
        <v>56.603773584905667</v>
      </c>
      <c r="U301" s="12">
        <f>IF(Control!$C$16="None",Parameters!$C$29,IF(Control!$C$16="Low (100 bar)",'Actual H2'!U301*Parameters!$C$28,IF(Control!$C$16="Medium (350 bar)",'Actual H2'!U301*Parameters!$C$27,IF(Control!$C$16="High (700 bar)",'Actual H2'!U301*Parameters!$C$26,0))))</f>
        <v>56.603773584905667</v>
      </c>
      <c r="V301" s="12">
        <f>IF(Control!$C$16="None",Parameters!$C$29,IF(Control!$C$16="Low (100 bar)",'Actual H2'!V301*Parameters!$C$28,IF(Control!$C$16="Medium (350 bar)",'Actual H2'!V301*Parameters!$C$27,IF(Control!$C$16="High (700 bar)",'Actual H2'!V301*Parameters!$C$26,0))))</f>
        <v>54.978113207547167</v>
      </c>
      <c r="W301" s="12">
        <f>IF(Control!$C$16="None",Parameters!$C$29,IF(Control!$C$16="Low (100 bar)",'Actual H2'!W301*Parameters!$C$28,IF(Control!$C$16="Medium (350 bar)",'Actual H2'!W301*Parameters!$C$27,IF(Control!$C$16="High (700 bar)",'Actual H2'!W301*Parameters!$C$26,0))))</f>
        <v>54.978113207547167</v>
      </c>
      <c r="X301" s="12">
        <f>IF(Control!$C$16="None",Parameters!$C$29,IF(Control!$C$16="Low (100 bar)",'Actual H2'!X301*Parameters!$C$28,IF(Control!$C$16="Medium (350 bar)",'Actual H2'!X301*Parameters!$C$27,IF(Control!$C$16="High (700 bar)",'Actual H2'!X301*Parameters!$C$26,0))))</f>
        <v>54.978113207547167</v>
      </c>
      <c r="Y301" s="12">
        <f>IF(Control!$C$16="None",Parameters!$C$29,IF(Control!$C$16="Low (100 bar)",'Actual H2'!Y301*Parameters!$C$28,IF(Control!$C$16="Medium (350 bar)",'Actual H2'!Y301*Parameters!$C$27,IF(Control!$C$16="High (700 bar)",'Actual H2'!Y301*Parameters!$C$26,0))))</f>
        <v>52.890566037735852</v>
      </c>
      <c r="Z301" s="12">
        <f>IF(Control!$C$16="None",Parameters!$C$29,IF(Control!$C$16="Low (100 bar)",'Actual H2'!Z301*Parameters!$C$28,IF(Control!$C$16="Medium (350 bar)",'Actual H2'!Z301*Parameters!$C$27,IF(Control!$C$16="High (700 bar)",'Actual H2'!Z301*Parameters!$C$26,0))))</f>
        <v>45.971320754716984</v>
      </c>
      <c r="AB301" s="7">
        <f t="shared" si="4"/>
        <v>1111.4716981132074</v>
      </c>
    </row>
    <row r="302" spans="2:28" x14ac:dyDescent="0.2">
      <c r="B302" s="6">
        <v>44496</v>
      </c>
      <c r="C302" s="12">
        <f>IF(Control!$C$16="None",Parameters!$C$29,IF(Control!$C$16="Low (100 bar)",'Actual H2'!C302*Parameters!$C$28,IF(Control!$C$16="Medium (350 bar)",'Actual H2'!C302*Parameters!$C$27,IF(Control!$C$16="High (700 bar)",'Actual H2'!C302*Parameters!$C$26,0))))</f>
        <v>35.139622641509433</v>
      </c>
      <c r="D302" s="12">
        <f>IF(Control!$C$16="None",Parameters!$C$29,IF(Control!$C$16="Low (100 bar)",'Actual H2'!D302*Parameters!$C$28,IF(Control!$C$16="Medium (350 bar)",'Actual H2'!D302*Parameters!$C$27,IF(Control!$C$16="High (700 bar)",'Actual H2'!D302*Parameters!$C$26,0))))</f>
        <v>23.990943396226413</v>
      </c>
      <c r="E302" s="12">
        <f>IF(Control!$C$16="None",Parameters!$C$29,IF(Control!$C$16="Low (100 bar)",'Actual H2'!E302*Parameters!$C$28,IF(Control!$C$16="Medium (350 bar)",'Actual H2'!E302*Parameters!$C$27,IF(Control!$C$16="High (700 bar)",'Actual H2'!E302*Parameters!$C$26,0))))</f>
        <v>21.554716981132074</v>
      </c>
      <c r="F302" s="12">
        <f>IF(Control!$C$16="None",Parameters!$C$29,IF(Control!$C$16="Low (100 bar)",'Actual H2'!F302*Parameters!$C$28,IF(Control!$C$16="Medium (350 bar)",'Actual H2'!F302*Parameters!$C$27,IF(Control!$C$16="High (700 bar)",'Actual H2'!F302*Parameters!$C$26,0))))</f>
        <v>23.990943396226413</v>
      </c>
      <c r="G302" s="12">
        <f>IF(Control!$C$16="None",Parameters!$C$29,IF(Control!$C$16="Low (100 bar)",'Actual H2'!G302*Parameters!$C$28,IF(Control!$C$16="Medium (350 bar)",'Actual H2'!G302*Parameters!$C$27,IF(Control!$C$16="High (700 bar)",'Actual H2'!G302*Parameters!$C$26,0))))</f>
        <v>31.698113207547166</v>
      </c>
      <c r="H302" s="12">
        <f>IF(Control!$C$16="None",Parameters!$C$29,IF(Control!$C$16="Low (100 bar)",'Actual H2'!H302*Parameters!$C$28,IF(Control!$C$16="Medium (350 bar)",'Actual H2'!H302*Parameters!$C$27,IF(Control!$C$16="High (700 bar)",'Actual H2'!H302*Parameters!$C$26,0))))</f>
        <v>40.102641509433965</v>
      </c>
      <c r="I302" s="12">
        <f>IF(Control!$C$16="None",Parameters!$C$29,IF(Control!$C$16="Low (100 bar)",'Actual H2'!I302*Parameters!$C$28,IF(Control!$C$16="Medium (350 bar)",'Actual H2'!I302*Parameters!$C$27,IF(Control!$C$16="High (700 bar)",'Actual H2'!I302*Parameters!$C$26,0))))</f>
        <v>45.518490566037741</v>
      </c>
      <c r="J302" s="12">
        <f>IF(Control!$C$16="None",Parameters!$C$29,IF(Control!$C$16="Low (100 bar)",'Actual H2'!J302*Parameters!$C$28,IF(Control!$C$16="Medium (350 bar)",'Actual H2'!J302*Parameters!$C$27,IF(Control!$C$16="High (700 bar)",'Actual H2'!J302*Parameters!$C$26,0))))</f>
        <v>46.247547169811327</v>
      </c>
      <c r="K302" s="12">
        <f>IF(Control!$C$16="None",Parameters!$C$29,IF(Control!$C$16="Low (100 bar)",'Actual H2'!K302*Parameters!$C$28,IF(Control!$C$16="Medium (350 bar)",'Actual H2'!K302*Parameters!$C$27,IF(Control!$C$16="High (700 bar)",'Actual H2'!K302*Parameters!$C$26,0))))</f>
        <v>45.971320754716984</v>
      </c>
      <c r="L302" s="12">
        <f>IF(Control!$C$16="None",Parameters!$C$29,IF(Control!$C$16="Low (100 bar)",'Actual H2'!L302*Parameters!$C$28,IF(Control!$C$16="Medium (350 bar)",'Actual H2'!L302*Parameters!$C$27,IF(Control!$C$16="High (700 bar)",'Actual H2'!L302*Parameters!$C$26,0))))</f>
        <v>41.261886792452835</v>
      </c>
      <c r="M302" s="12">
        <f>IF(Control!$C$16="None",Parameters!$C$29,IF(Control!$C$16="Low (100 bar)",'Actual H2'!M302*Parameters!$C$28,IF(Control!$C$16="Medium (350 bar)",'Actual H2'!M302*Parameters!$C$27,IF(Control!$C$16="High (700 bar)",'Actual H2'!M302*Parameters!$C$26,0))))</f>
        <v>41.261886792452835</v>
      </c>
      <c r="N302" s="12">
        <f>IF(Control!$C$16="None",Parameters!$C$29,IF(Control!$C$16="Low (100 bar)",'Actual H2'!N302*Parameters!$C$28,IF(Control!$C$16="Medium (350 bar)",'Actual H2'!N302*Parameters!$C$27,IF(Control!$C$16="High (700 bar)",'Actual H2'!N302*Parameters!$C$26,0))))</f>
        <v>37.901886792452828</v>
      </c>
      <c r="O302" s="12">
        <f>IF(Control!$C$16="None",Parameters!$C$29,IF(Control!$C$16="Low (100 bar)",'Actual H2'!O302*Parameters!$C$28,IF(Control!$C$16="Medium (350 bar)",'Actual H2'!O302*Parameters!$C$27,IF(Control!$C$16="High (700 bar)",'Actual H2'!O302*Parameters!$C$26,0))))</f>
        <v>35.846037735849059</v>
      </c>
      <c r="P302" s="12">
        <f>IF(Control!$C$16="None",Parameters!$C$29,IF(Control!$C$16="Low (100 bar)",'Actual H2'!P302*Parameters!$C$28,IF(Control!$C$16="Medium (350 bar)",'Actual H2'!P302*Parameters!$C$27,IF(Control!$C$16="High (700 bar)",'Actual H2'!P302*Parameters!$C$26,0))))</f>
        <v>32.938867924528296</v>
      </c>
      <c r="Q302" s="12">
        <f>IF(Control!$C$16="None",Parameters!$C$29,IF(Control!$C$16="Low (100 bar)",'Actual H2'!Q302*Parameters!$C$28,IF(Control!$C$16="Medium (350 bar)",'Actual H2'!Q302*Parameters!$C$27,IF(Control!$C$16="High (700 bar)",'Actual H2'!Q302*Parameters!$C$26,0))))</f>
        <v>29.334339622641508</v>
      </c>
      <c r="R302" s="12">
        <f>IF(Control!$C$16="None",Parameters!$C$29,IF(Control!$C$16="Low (100 bar)",'Actual H2'!R302*Parameters!$C$28,IF(Control!$C$16="Medium (350 bar)",'Actual H2'!R302*Parameters!$C$27,IF(Control!$C$16="High (700 bar)",'Actual H2'!R302*Parameters!$C$26,0))))</f>
        <v>31.698113207547166</v>
      </c>
      <c r="S302" s="12">
        <f>IF(Control!$C$16="None",Parameters!$C$29,IF(Control!$C$16="Low (100 bar)",'Actual H2'!S302*Parameters!$C$28,IF(Control!$C$16="Medium (350 bar)",'Actual H2'!S302*Parameters!$C$27,IF(Control!$C$16="High (700 bar)",'Actual H2'!S302*Parameters!$C$26,0))))</f>
        <v>22.75018867924528</v>
      </c>
      <c r="T302" s="12">
        <f>IF(Control!$C$16="None",Parameters!$C$29,IF(Control!$C$16="Low (100 bar)",'Actual H2'!T302*Parameters!$C$28,IF(Control!$C$16="Medium (350 bar)",'Actual H2'!T302*Parameters!$C$27,IF(Control!$C$16="High (700 bar)",'Actual H2'!T302*Parameters!$C$26,0))))</f>
        <v>15.939622641509436</v>
      </c>
      <c r="U302" s="12">
        <f>IF(Control!$C$16="None",Parameters!$C$29,IF(Control!$C$16="Low (100 bar)",'Actual H2'!U302*Parameters!$C$28,IF(Control!$C$16="Medium (350 bar)",'Actual H2'!U302*Parameters!$C$27,IF(Control!$C$16="High (700 bar)",'Actual H2'!U302*Parameters!$C$26,0))))</f>
        <v>14.390943396226419</v>
      </c>
      <c r="V302" s="12">
        <f>IF(Control!$C$16="None",Parameters!$C$29,IF(Control!$C$16="Low (100 bar)",'Actual H2'!V302*Parameters!$C$28,IF(Control!$C$16="Medium (350 bar)",'Actual H2'!V302*Parameters!$C$27,IF(Control!$C$16="High (700 bar)",'Actual H2'!V302*Parameters!$C$26,0))))</f>
        <v>16.854339622641511</v>
      </c>
      <c r="W302" s="12">
        <f>IF(Control!$C$16="None",Parameters!$C$29,IF(Control!$C$16="Low (100 bar)",'Actual H2'!W302*Parameters!$C$28,IF(Control!$C$16="Medium (350 bar)",'Actual H2'!W302*Parameters!$C$27,IF(Control!$C$16="High (700 bar)",'Actual H2'!W302*Parameters!$C$26,0))))</f>
        <v>17.769056603773585</v>
      </c>
      <c r="X302" s="12">
        <f>IF(Control!$C$16="None",Parameters!$C$29,IF(Control!$C$16="Low (100 bar)",'Actual H2'!X302*Parameters!$C$28,IF(Control!$C$16="Medium (350 bar)",'Actual H2'!X302*Parameters!$C$27,IF(Control!$C$16="High (700 bar)",'Actual H2'!X302*Parameters!$C$26,0))))</f>
        <v>15.939622641509436</v>
      </c>
      <c r="Y302" s="12">
        <f>IF(Control!$C$16="None",Parameters!$C$29,IF(Control!$C$16="Low (100 bar)",'Actual H2'!Y302*Parameters!$C$28,IF(Control!$C$16="Medium (350 bar)",'Actual H2'!Y302*Parameters!$C$27,IF(Control!$C$16="High (700 bar)",'Actual H2'!Y302*Parameters!$C$26,0))))</f>
        <v>16.854339622641511</v>
      </c>
      <c r="Z302" s="12">
        <f>IF(Control!$C$16="None",Parameters!$C$29,IF(Control!$C$16="Low (100 bar)",'Actual H2'!Z302*Parameters!$C$28,IF(Control!$C$16="Medium (350 bar)",'Actual H2'!Z302*Parameters!$C$27,IF(Control!$C$16="High (700 bar)",'Actual H2'!Z302*Parameters!$C$26,0))))</f>
        <v>15.16528301886793</v>
      </c>
      <c r="AB302" s="7">
        <f t="shared" si="4"/>
        <v>700.12075471698154</v>
      </c>
    </row>
    <row r="303" spans="2:28" x14ac:dyDescent="0.2">
      <c r="B303" s="6">
        <v>44497</v>
      </c>
      <c r="C303" s="12">
        <f>IF(Control!$C$16="None",Parameters!$C$29,IF(Control!$C$16="Low (100 bar)",'Actual H2'!C303*Parameters!$C$28,IF(Control!$C$16="Medium (350 bar)",'Actual H2'!C303*Parameters!$C$27,IF(Control!$C$16="High (700 bar)",'Actual H2'!C303*Parameters!$C$26,0))))</f>
        <v>13.616603773584908</v>
      </c>
      <c r="D303" s="12">
        <f>IF(Control!$C$16="None",Parameters!$C$29,IF(Control!$C$16="Low (100 bar)",'Actual H2'!D303*Parameters!$C$28,IF(Control!$C$16="Medium (350 bar)",'Actual H2'!D303*Parameters!$C$27,IF(Control!$C$16="High (700 bar)",'Actual H2'!D303*Parameters!$C$26,0))))</f>
        <v>14.390943396226419</v>
      </c>
      <c r="E303" s="12">
        <f>IF(Control!$C$16="None",Parameters!$C$29,IF(Control!$C$16="Low (100 bar)",'Actual H2'!E303*Parameters!$C$28,IF(Control!$C$16="Medium (350 bar)",'Actual H2'!E303*Parameters!$C$27,IF(Control!$C$16="High (700 bar)",'Actual H2'!E303*Parameters!$C$26,0))))</f>
        <v>16.854339622641511</v>
      </c>
      <c r="F303" s="12">
        <f>IF(Control!$C$16="None",Parameters!$C$29,IF(Control!$C$16="Low (100 bar)",'Actual H2'!F303*Parameters!$C$28,IF(Control!$C$16="Medium (350 bar)",'Actual H2'!F303*Parameters!$C$27,IF(Control!$C$16="High (700 bar)",'Actual H2'!F303*Parameters!$C$26,0))))</f>
        <v>20.513207547169809</v>
      </c>
      <c r="G303" s="12">
        <f>IF(Control!$C$16="None",Parameters!$C$29,IF(Control!$C$16="Low (100 bar)",'Actual H2'!G303*Parameters!$C$28,IF(Control!$C$16="Medium (350 bar)",'Actual H2'!G303*Parameters!$C$27,IF(Control!$C$16="High (700 bar)",'Actual H2'!G303*Parameters!$C$26,0))))</f>
        <v>17.769056603773585</v>
      </c>
      <c r="H303" s="12">
        <f>IF(Control!$C$16="None",Parameters!$C$29,IF(Control!$C$16="Low (100 bar)",'Actual H2'!H303*Parameters!$C$28,IF(Control!$C$16="Medium (350 bar)",'Actual H2'!H303*Parameters!$C$27,IF(Control!$C$16="High (700 bar)",'Actual H2'!H303*Parameters!$C$26,0))))</f>
        <v>20.513207547169809</v>
      </c>
      <c r="I303" s="12">
        <f>IF(Control!$C$16="None",Parameters!$C$29,IF(Control!$C$16="Low (100 bar)",'Actual H2'!I303*Parameters!$C$28,IF(Control!$C$16="Medium (350 bar)",'Actual H2'!I303*Parameters!$C$27,IF(Control!$C$16="High (700 bar)",'Actual H2'!I303*Parameters!$C$26,0))))</f>
        <v>22.75018867924528</v>
      </c>
      <c r="J303" s="12">
        <f>IF(Control!$C$16="None",Parameters!$C$29,IF(Control!$C$16="Low (100 bar)",'Actual H2'!J303*Parameters!$C$28,IF(Control!$C$16="Medium (350 bar)",'Actual H2'!J303*Parameters!$C$27,IF(Control!$C$16="High (700 bar)",'Actual H2'!J303*Parameters!$C$26,0))))</f>
        <v>22.75018867924528</v>
      </c>
      <c r="K303" s="12">
        <f>IF(Control!$C$16="None",Parameters!$C$29,IF(Control!$C$16="Low (100 bar)",'Actual H2'!K303*Parameters!$C$28,IF(Control!$C$16="Medium (350 bar)",'Actual H2'!K303*Parameters!$C$27,IF(Control!$C$16="High (700 bar)",'Actual H2'!K303*Parameters!$C$26,0))))</f>
        <v>20.513207547169809</v>
      </c>
      <c r="L303" s="12">
        <f>IF(Control!$C$16="None",Parameters!$C$29,IF(Control!$C$16="Low (100 bar)",'Actual H2'!L303*Parameters!$C$28,IF(Control!$C$16="Medium (350 bar)",'Actual H2'!L303*Parameters!$C$27,IF(Control!$C$16="High (700 bar)",'Actual H2'!L303*Parameters!$C$26,0))))</f>
        <v>16.854339622641511</v>
      </c>
      <c r="M303" s="12">
        <f>IF(Control!$C$16="None",Parameters!$C$29,IF(Control!$C$16="Low (100 bar)",'Actual H2'!M303*Parameters!$C$28,IF(Control!$C$16="Medium (350 bar)",'Actual H2'!M303*Parameters!$C$27,IF(Control!$C$16="High (700 bar)",'Actual H2'!M303*Parameters!$C$26,0))))</f>
        <v>12.842264150943397</v>
      </c>
      <c r="N303" s="12">
        <f>IF(Control!$C$16="None",Parameters!$C$29,IF(Control!$C$16="Low (100 bar)",'Actual H2'!N303*Parameters!$C$28,IF(Control!$C$16="Medium (350 bar)",'Actual H2'!N303*Parameters!$C$27,IF(Control!$C$16="High (700 bar)",'Actual H2'!N303*Parameters!$C$26,0))))</f>
        <v>7.1773584905660375</v>
      </c>
      <c r="O303" s="12">
        <f>IF(Control!$C$16="None",Parameters!$C$29,IF(Control!$C$16="Low (100 bar)",'Actual H2'!O303*Parameters!$C$28,IF(Control!$C$16="Medium (350 bar)",'Actual H2'!O303*Parameters!$C$27,IF(Control!$C$16="High (700 bar)",'Actual H2'!O303*Parameters!$C$26,0))))</f>
        <v>3.5003773584905669</v>
      </c>
      <c r="P303" s="12">
        <f>IF(Control!$C$16="None",Parameters!$C$29,IF(Control!$C$16="Low (100 bar)",'Actual H2'!P303*Parameters!$C$28,IF(Control!$C$16="Medium (350 bar)",'Actual H2'!P303*Parameters!$C$27,IF(Control!$C$16="High (700 bar)",'Actual H2'!P303*Parameters!$C$26,0))))</f>
        <v>3.5003773584905669</v>
      </c>
      <c r="Q303" s="12">
        <f>IF(Control!$C$16="None",Parameters!$C$29,IF(Control!$C$16="Low (100 bar)",'Actual H2'!Q303*Parameters!$C$28,IF(Control!$C$16="Medium (350 bar)",'Actual H2'!Q303*Parameters!$C$27,IF(Control!$C$16="High (700 bar)",'Actual H2'!Q303*Parameters!$C$26,0))))</f>
        <v>3.8716981132075476</v>
      </c>
      <c r="R303" s="12">
        <f>IF(Control!$C$16="None",Parameters!$C$29,IF(Control!$C$16="Low (100 bar)",'Actual H2'!R303*Parameters!$C$28,IF(Control!$C$16="Medium (350 bar)",'Actual H2'!R303*Parameters!$C$27,IF(Control!$C$16="High (700 bar)",'Actual H2'!R303*Parameters!$C$26,0))))</f>
        <v>4.7592452830188678</v>
      </c>
      <c r="S303" s="12">
        <f>IF(Control!$C$16="None",Parameters!$C$29,IF(Control!$C$16="Low (100 bar)",'Actual H2'!S303*Parameters!$C$28,IF(Control!$C$16="Medium (350 bar)",'Actual H2'!S303*Parameters!$C$27,IF(Control!$C$16="High (700 bar)",'Actual H2'!S303*Parameters!$C$26,0))))</f>
        <v>6.090566037735849</v>
      </c>
      <c r="T303" s="12">
        <f>IF(Control!$C$16="None",Parameters!$C$29,IF(Control!$C$16="Low (100 bar)",'Actual H2'!T303*Parameters!$C$28,IF(Control!$C$16="Medium (350 bar)",'Actual H2'!T303*Parameters!$C$27,IF(Control!$C$16="High (700 bar)",'Actual H2'!T303*Parameters!$C$26,0))))</f>
        <v>8.2641509433962259</v>
      </c>
      <c r="U303" s="12">
        <f>IF(Control!$C$16="None",Parameters!$C$29,IF(Control!$C$16="Low (100 bar)",'Actual H2'!U303*Parameters!$C$28,IF(Control!$C$16="Medium (350 bar)",'Actual H2'!U303*Parameters!$C$27,IF(Control!$C$16="High (700 bar)",'Actual H2'!U303*Parameters!$C$26,0))))</f>
        <v>9.4596226415094335</v>
      </c>
      <c r="V303" s="12">
        <f>IF(Control!$C$16="None",Parameters!$C$29,IF(Control!$C$16="Low (100 bar)",'Actual H2'!V303*Parameters!$C$28,IF(Control!$C$16="Medium (350 bar)",'Actual H2'!V303*Parameters!$C$27,IF(Control!$C$16="High (700 bar)",'Actual H2'!V303*Parameters!$C$26,0))))</f>
        <v>7.7207547169811335</v>
      </c>
      <c r="W303" s="12">
        <f>IF(Control!$C$16="None",Parameters!$C$29,IF(Control!$C$16="Low (100 bar)",'Actual H2'!W303*Parameters!$C$28,IF(Control!$C$16="Medium (350 bar)",'Actual H2'!W303*Parameters!$C$27,IF(Control!$C$16="High (700 bar)",'Actual H2'!W303*Parameters!$C$26,0))))</f>
        <v>6.090566037735849</v>
      </c>
      <c r="X303" s="12">
        <f>IF(Control!$C$16="None",Parameters!$C$29,IF(Control!$C$16="Low (100 bar)",'Actual H2'!X303*Parameters!$C$28,IF(Control!$C$16="Medium (350 bar)",'Actual H2'!X303*Parameters!$C$27,IF(Control!$C$16="High (700 bar)",'Actual H2'!X303*Parameters!$C$26,0))))</f>
        <v>3.8716981132075476</v>
      </c>
      <c r="Y303" s="12">
        <f>IF(Control!$C$16="None",Parameters!$C$29,IF(Control!$C$16="Low (100 bar)",'Actual H2'!Y303*Parameters!$C$28,IF(Control!$C$16="Medium (350 bar)",'Actual H2'!Y303*Parameters!$C$27,IF(Control!$C$16="High (700 bar)",'Actual H2'!Y303*Parameters!$C$26,0))))</f>
        <v>3.1290566037735852</v>
      </c>
      <c r="Z303" s="12">
        <f>IF(Control!$C$16="None",Parameters!$C$29,IF(Control!$C$16="Low (100 bar)",'Actual H2'!Z303*Parameters!$C$28,IF(Control!$C$16="Medium (350 bar)",'Actual H2'!Z303*Parameters!$C$27,IF(Control!$C$16="High (700 bar)",'Actual H2'!Z303*Parameters!$C$26,0))))</f>
        <v>1.7252830188679242</v>
      </c>
      <c r="AB303" s="7">
        <f t="shared" si="4"/>
        <v>268.52830188679241</v>
      </c>
    </row>
    <row r="304" spans="2:28" x14ac:dyDescent="0.2">
      <c r="B304" s="6">
        <v>44498</v>
      </c>
      <c r="C304" s="12">
        <f>IF(Control!$C$16="None",Parameters!$C$29,IF(Control!$C$16="Low (100 bar)",'Actual H2'!C304*Parameters!$C$28,IF(Control!$C$16="Medium (350 bar)",'Actual H2'!C304*Parameters!$C$27,IF(Control!$C$16="High (700 bar)",'Actual H2'!C304*Parameters!$C$26,0))))</f>
        <v>0</v>
      </c>
      <c r="D304" s="12">
        <f>IF(Control!$C$16="None",Parameters!$C$29,IF(Control!$C$16="Low (100 bar)",'Actual H2'!D304*Parameters!$C$28,IF(Control!$C$16="Medium (350 bar)",'Actual H2'!D304*Parameters!$C$27,IF(Control!$C$16="High (700 bar)",'Actual H2'!D304*Parameters!$C$26,0))))</f>
        <v>0</v>
      </c>
      <c r="E304" s="12">
        <f>IF(Control!$C$16="None",Parameters!$C$29,IF(Control!$C$16="Low (100 bar)",'Actual H2'!E304*Parameters!$C$28,IF(Control!$C$16="Medium (350 bar)",'Actual H2'!E304*Parameters!$C$27,IF(Control!$C$16="High (700 bar)",'Actual H2'!E304*Parameters!$C$26,0))))</f>
        <v>0</v>
      </c>
      <c r="F304" s="12">
        <f>IF(Control!$C$16="None",Parameters!$C$29,IF(Control!$C$16="Low (100 bar)",'Actual H2'!F304*Parameters!$C$28,IF(Control!$C$16="Medium (350 bar)",'Actual H2'!F304*Parameters!$C$27,IF(Control!$C$16="High (700 bar)",'Actual H2'!F304*Parameters!$C$26,0))))</f>
        <v>0</v>
      </c>
      <c r="G304" s="12">
        <f>IF(Control!$C$16="None",Parameters!$C$29,IF(Control!$C$16="Low (100 bar)",'Actual H2'!G304*Parameters!$C$28,IF(Control!$C$16="Medium (350 bar)",'Actual H2'!G304*Parameters!$C$27,IF(Control!$C$16="High (700 bar)",'Actual H2'!G304*Parameters!$C$26,0))))</f>
        <v>0</v>
      </c>
      <c r="H304" s="12">
        <f>IF(Control!$C$16="None",Parameters!$C$29,IF(Control!$C$16="Low (100 bar)",'Actual H2'!H304*Parameters!$C$28,IF(Control!$C$16="Medium (350 bar)",'Actual H2'!H304*Parameters!$C$27,IF(Control!$C$16="High (700 bar)",'Actual H2'!H304*Parameters!$C$26,0))))</f>
        <v>0</v>
      </c>
      <c r="I304" s="12">
        <f>IF(Control!$C$16="None",Parameters!$C$29,IF(Control!$C$16="Low (100 bar)",'Actual H2'!I304*Parameters!$C$28,IF(Control!$C$16="Medium (350 bar)",'Actual H2'!I304*Parameters!$C$27,IF(Control!$C$16="High (700 bar)",'Actual H2'!I304*Parameters!$C$26,0))))</f>
        <v>0</v>
      </c>
      <c r="J304" s="12">
        <f>IF(Control!$C$16="None",Parameters!$C$29,IF(Control!$C$16="Low (100 bar)",'Actual H2'!J304*Parameters!$C$28,IF(Control!$C$16="Medium (350 bar)",'Actual H2'!J304*Parameters!$C$27,IF(Control!$C$16="High (700 bar)",'Actual H2'!J304*Parameters!$C$26,0))))</f>
        <v>0</v>
      </c>
      <c r="K304" s="12">
        <f>IF(Control!$C$16="None",Parameters!$C$29,IF(Control!$C$16="Low (100 bar)",'Actual H2'!K304*Parameters!$C$28,IF(Control!$C$16="Medium (350 bar)",'Actual H2'!K304*Parameters!$C$27,IF(Control!$C$16="High (700 bar)",'Actual H2'!K304*Parameters!$C$26,0))))</f>
        <v>0</v>
      </c>
      <c r="L304" s="12">
        <f>IF(Control!$C$16="None",Parameters!$C$29,IF(Control!$C$16="Low (100 bar)",'Actual H2'!L304*Parameters!$C$28,IF(Control!$C$16="Medium (350 bar)",'Actual H2'!L304*Parameters!$C$27,IF(Control!$C$16="High (700 bar)",'Actual H2'!L304*Parameters!$C$26,0))))</f>
        <v>0.85584905660377353</v>
      </c>
      <c r="M304" s="12">
        <f>IF(Control!$C$16="None",Parameters!$C$29,IF(Control!$C$16="Low (100 bar)",'Actual H2'!M304*Parameters!$C$28,IF(Control!$C$16="Medium (350 bar)",'Actual H2'!M304*Parameters!$C$27,IF(Control!$C$16="High (700 bar)",'Actual H2'!M304*Parameters!$C$26,0))))</f>
        <v>1.4354716981132074</v>
      </c>
      <c r="N304" s="12">
        <f>IF(Control!$C$16="None",Parameters!$C$29,IF(Control!$C$16="Low (100 bar)",'Actual H2'!N304*Parameters!$C$28,IF(Control!$C$16="Medium (350 bar)",'Actual H2'!N304*Parameters!$C$27,IF(Control!$C$16="High (700 bar)",'Actual H2'!N304*Parameters!$C$26,0))))</f>
        <v>2.757735849056604</v>
      </c>
      <c r="O304" s="12">
        <f>IF(Control!$C$16="None",Parameters!$C$29,IF(Control!$C$16="Low (100 bar)",'Actual H2'!O304*Parameters!$C$28,IF(Control!$C$16="Medium (350 bar)",'Actual H2'!O304*Parameters!$C$27,IF(Control!$C$16="High (700 bar)",'Actual H2'!O304*Parameters!$C$26,0))))</f>
        <v>4.3154716981132077</v>
      </c>
      <c r="P304" s="12">
        <f>IF(Control!$C$16="None",Parameters!$C$29,IF(Control!$C$16="Low (100 bar)",'Actual H2'!P304*Parameters!$C$28,IF(Control!$C$16="Medium (350 bar)",'Actual H2'!P304*Parameters!$C$27,IF(Control!$C$16="High (700 bar)",'Actual H2'!P304*Parameters!$C$26,0))))</f>
        <v>10.111698113207549</v>
      </c>
      <c r="Q304" s="12">
        <f>IF(Control!$C$16="None",Parameters!$C$29,IF(Control!$C$16="Low (100 bar)",'Actual H2'!Q304*Parameters!$C$28,IF(Control!$C$16="Medium (350 bar)",'Actual H2'!Q304*Parameters!$C$27,IF(Control!$C$16="High (700 bar)",'Actual H2'!Q304*Parameters!$C$26,0))))</f>
        <v>22.75018867924528</v>
      </c>
      <c r="R304" s="12">
        <f>IF(Control!$C$16="None",Parameters!$C$29,IF(Control!$C$16="Low (100 bar)",'Actual H2'!R304*Parameters!$C$28,IF(Control!$C$16="Medium (350 bar)",'Actual H2'!R304*Parameters!$C$27,IF(Control!$C$16="High (700 bar)",'Actual H2'!R304*Parameters!$C$26,0))))</f>
        <v>35.846037735849059</v>
      </c>
      <c r="S304" s="12">
        <f>IF(Control!$C$16="None",Parameters!$C$29,IF(Control!$C$16="Low (100 bar)",'Actual H2'!S304*Parameters!$C$28,IF(Control!$C$16="Medium (350 bar)",'Actual H2'!S304*Parameters!$C$27,IF(Control!$C$16="High (700 bar)",'Actual H2'!S304*Parameters!$C$26,0))))</f>
        <v>45.518490566037741</v>
      </c>
      <c r="T304" s="12">
        <f>IF(Control!$C$16="None",Parameters!$C$29,IF(Control!$C$16="Low (100 bar)",'Actual H2'!T304*Parameters!$C$28,IF(Control!$C$16="Medium (350 bar)",'Actual H2'!T304*Parameters!$C$27,IF(Control!$C$16="High (700 bar)",'Actual H2'!T304*Parameters!$C$26,0))))</f>
        <v>45.518490566037741</v>
      </c>
      <c r="U304" s="12">
        <f>IF(Control!$C$16="None",Parameters!$C$29,IF(Control!$C$16="Low (100 bar)",'Actual H2'!U304*Parameters!$C$28,IF(Control!$C$16="Medium (350 bar)",'Actual H2'!U304*Parameters!$C$27,IF(Control!$C$16="High (700 bar)",'Actual H2'!U304*Parameters!$C$26,0))))</f>
        <v>37.901886792452828</v>
      </c>
      <c r="V304" s="12">
        <f>IF(Control!$C$16="None",Parameters!$C$29,IF(Control!$C$16="Low (100 bar)",'Actual H2'!V304*Parameters!$C$28,IF(Control!$C$16="Medium (350 bar)",'Actual H2'!V304*Parameters!$C$27,IF(Control!$C$16="High (700 bar)",'Actual H2'!V304*Parameters!$C$26,0))))</f>
        <v>31.698113207547166</v>
      </c>
      <c r="W304" s="12">
        <f>IF(Control!$C$16="None",Parameters!$C$29,IF(Control!$C$16="Low (100 bar)",'Actual H2'!W304*Parameters!$C$28,IF(Control!$C$16="Medium (350 bar)",'Actual H2'!W304*Parameters!$C$27,IF(Control!$C$16="High (700 bar)",'Actual H2'!W304*Parameters!$C$26,0))))</f>
        <v>37.901886792452828</v>
      </c>
      <c r="X304" s="12">
        <f>IF(Control!$C$16="None",Parameters!$C$29,IF(Control!$C$16="Low (100 bar)",'Actual H2'!X304*Parameters!$C$28,IF(Control!$C$16="Medium (350 bar)",'Actual H2'!X304*Parameters!$C$27,IF(Control!$C$16="High (700 bar)",'Actual H2'!X304*Parameters!$C$26,0))))</f>
        <v>44.812075471698115</v>
      </c>
      <c r="Y304" s="12">
        <f>IF(Control!$C$16="None",Parameters!$C$29,IF(Control!$C$16="Low (100 bar)",'Actual H2'!Y304*Parameters!$C$28,IF(Control!$C$16="Medium (350 bar)",'Actual H2'!Y304*Parameters!$C$27,IF(Control!$C$16="High (700 bar)",'Actual H2'!Y304*Parameters!$C$26,0))))</f>
        <v>41.261886792452835</v>
      </c>
      <c r="Z304" s="12">
        <f>IF(Control!$C$16="None",Parameters!$C$29,IF(Control!$C$16="Low (100 bar)",'Actual H2'!Z304*Parameters!$C$28,IF(Control!$C$16="Medium (350 bar)",'Actual H2'!Z304*Parameters!$C$27,IF(Control!$C$16="High (700 bar)",'Actual H2'!Z304*Parameters!$C$26,0))))</f>
        <v>39.079245283018864</v>
      </c>
      <c r="AB304" s="7">
        <f t="shared" si="4"/>
        <v>401.76452830188686</v>
      </c>
    </row>
    <row r="305" spans="2:28" x14ac:dyDescent="0.2">
      <c r="B305" s="6">
        <v>44499</v>
      </c>
      <c r="C305" s="12">
        <f>IF(Control!$C$16="None",Parameters!$C$29,IF(Control!$C$16="Low (100 bar)",'Actual H2'!C305*Parameters!$C$28,IF(Control!$C$16="Medium (350 bar)",'Actual H2'!C305*Parameters!$C$27,IF(Control!$C$16="High (700 bar)",'Actual H2'!C305*Parameters!$C$26,0))))</f>
        <v>29.334339622641508</v>
      </c>
      <c r="D305" s="12">
        <f>IF(Control!$C$16="None",Parameters!$C$29,IF(Control!$C$16="Low (100 bar)",'Actual H2'!D305*Parameters!$C$28,IF(Control!$C$16="Medium (350 bar)",'Actual H2'!D305*Parameters!$C$27,IF(Control!$C$16="High (700 bar)",'Actual H2'!D305*Parameters!$C$26,0))))</f>
        <v>19.598490566037732</v>
      </c>
      <c r="E305" s="12">
        <f>IF(Control!$C$16="None",Parameters!$C$29,IF(Control!$C$16="Low (100 bar)",'Actual H2'!E305*Parameters!$C$28,IF(Control!$C$16="Medium (350 bar)",'Actual H2'!E305*Parameters!$C$27,IF(Control!$C$16="High (700 bar)",'Actual H2'!E305*Parameters!$C$26,0))))</f>
        <v>22.75018867924528</v>
      </c>
      <c r="F305" s="12">
        <f>IF(Control!$C$16="None",Parameters!$C$29,IF(Control!$C$16="Low (100 bar)",'Actual H2'!F305*Parameters!$C$28,IF(Control!$C$16="Medium (350 bar)",'Actual H2'!F305*Parameters!$C$27,IF(Control!$C$16="High (700 bar)",'Actual H2'!F305*Parameters!$C$26,0))))</f>
        <v>25.168301886792456</v>
      </c>
      <c r="G305" s="12">
        <f>IF(Control!$C$16="None",Parameters!$C$29,IF(Control!$C$16="Low (100 bar)",'Actual H2'!G305*Parameters!$C$28,IF(Control!$C$16="Medium (350 bar)",'Actual H2'!G305*Parameters!$C$27,IF(Control!$C$16="High (700 bar)",'Actual H2'!G305*Parameters!$C$26,0))))</f>
        <v>34.116226415094346</v>
      </c>
      <c r="H305" s="12">
        <f>IF(Control!$C$16="None",Parameters!$C$29,IF(Control!$C$16="Low (100 bar)",'Actual H2'!H305*Parameters!$C$28,IF(Control!$C$16="Medium (350 bar)",'Actual H2'!H305*Parameters!$C$27,IF(Control!$C$16="High (700 bar)",'Actual H2'!H305*Parameters!$C$26,0))))</f>
        <v>49.612075471698105</v>
      </c>
      <c r="I305" s="12">
        <f>IF(Control!$C$16="None",Parameters!$C$29,IF(Control!$C$16="Low (100 bar)",'Actual H2'!I305*Parameters!$C$28,IF(Control!$C$16="Medium (350 bar)",'Actual H2'!I305*Parameters!$C$27,IF(Control!$C$16="High (700 bar)",'Actual H2'!I305*Parameters!$C$26,0))))</f>
        <v>56.603773584905667</v>
      </c>
      <c r="J305" s="12">
        <f>IF(Control!$C$16="None",Parameters!$C$29,IF(Control!$C$16="Low (100 bar)",'Actual H2'!J305*Parameters!$C$28,IF(Control!$C$16="Medium (350 bar)",'Actual H2'!J305*Parameters!$C$27,IF(Control!$C$16="High (700 bar)",'Actual H2'!J305*Parameters!$C$26,0))))</f>
        <v>56.603773584905667</v>
      </c>
      <c r="K305" s="12">
        <f>IF(Control!$C$16="None",Parameters!$C$29,IF(Control!$C$16="Low (100 bar)",'Actual H2'!K305*Parameters!$C$28,IF(Control!$C$16="Medium (350 bar)",'Actual H2'!K305*Parameters!$C$27,IF(Control!$C$16="High (700 bar)",'Actual H2'!K305*Parameters!$C$26,0))))</f>
        <v>56.603773584905667</v>
      </c>
      <c r="L305" s="12">
        <f>IF(Control!$C$16="None",Parameters!$C$29,IF(Control!$C$16="Low (100 bar)",'Actual H2'!L305*Parameters!$C$28,IF(Control!$C$16="Medium (350 bar)",'Actual H2'!L305*Parameters!$C$27,IF(Control!$C$16="High (700 bar)",'Actual H2'!L305*Parameters!$C$26,0))))</f>
        <v>56.603773584905667</v>
      </c>
      <c r="M305" s="12">
        <f>IF(Control!$C$16="None",Parameters!$C$29,IF(Control!$C$16="Low (100 bar)",'Actual H2'!M305*Parameters!$C$28,IF(Control!$C$16="Medium (350 bar)",'Actual H2'!M305*Parameters!$C$27,IF(Control!$C$16="High (700 bar)",'Actual H2'!M305*Parameters!$C$26,0))))</f>
        <v>45.518490566037741</v>
      </c>
      <c r="N305" s="12">
        <f>IF(Control!$C$16="None",Parameters!$C$29,IF(Control!$C$16="Low (100 bar)",'Actual H2'!N305*Parameters!$C$28,IF(Control!$C$16="Medium (350 bar)",'Actual H2'!N305*Parameters!$C$27,IF(Control!$C$16="High (700 bar)",'Actual H2'!N305*Parameters!$C$26,0))))</f>
        <v>30.357735849056599</v>
      </c>
      <c r="O305" s="12">
        <f>IF(Control!$C$16="None",Parameters!$C$29,IF(Control!$C$16="Low (100 bar)",'Actual H2'!O305*Parameters!$C$28,IF(Control!$C$16="Medium (350 bar)",'Actual H2'!O305*Parameters!$C$27,IF(Control!$C$16="High (700 bar)",'Actual H2'!O305*Parameters!$C$26,0))))</f>
        <v>19.598490566037732</v>
      </c>
      <c r="P305" s="12">
        <f>IF(Control!$C$16="None",Parameters!$C$29,IF(Control!$C$16="Low (100 bar)",'Actual H2'!P305*Parameters!$C$28,IF(Control!$C$16="Medium (350 bar)",'Actual H2'!P305*Parameters!$C$27,IF(Control!$C$16="High (700 bar)",'Actual H2'!P305*Parameters!$C$26,0))))</f>
        <v>12.842264150943397</v>
      </c>
      <c r="Q305" s="12">
        <f>IF(Control!$C$16="None",Parameters!$C$29,IF(Control!$C$16="Low (100 bar)",'Actual H2'!Q305*Parameters!$C$28,IF(Control!$C$16="Medium (350 bar)",'Actual H2'!Q305*Parameters!$C$27,IF(Control!$C$16="High (700 bar)",'Actual H2'!Q305*Parameters!$C$26,0))))</f>
        <v>11.415849056603774</v>
      </c>
      <c r="R305" s="12">
        <f>IF(Control!$C$16="None",Parameters!$C$29,IF(Control!$C$16="Low (100 bar)",'Actual H2'!R305*Parameters!$C$28,IF(Control!$C$16="Medium (350 bar)",'Actual H2'!R305*Parameters!$C$27,IF(Control!$C$16="High (700 bar)",'Actual H2'!R305*Parameters!$C$26,0))))</f>
        <v>15.16528301886793</v>
      </c>
      <c r="S305" s="12">
        <f>IF(Control!$C$16="None",Parameters!$C$29,IF(Control!$C$16="Low (100 bar)",'Actual H2'!S305*Parameters!$C$28,IF(Control!$C$16="Medium (350 bar)",'Actual H2'!S305*Parameters!$C$27,IF(Control!$C$16="High (700 bar)",'Actual H2'!S305*Parameters!$C$26,0))))</f>
        <v>25.720754716981133</v>
      </c>
      <c r="T305" s="12">
        <f>IF(Control!$C$16="None",Parameters!$C$29,IF(Control!$C$16="Low (100 bar)",'Actual H2'!T305*Parameters!$C$28,IF(Control!$C$16="Medium (350 bar)",'Actual H2'!T305*Parameters!$C$27,IF(Control!$C$16="High (700 bar)",'Actual H2'!T305*Parameters!$C$26,0))))</f>
        <v>35.846037735849059</v>
      </c>
      <c r="U305" s="12">
        <f>IF(Control!$C$16="None",Parameters!$C$29,IF(Control!$C$16="Low (100 bar)",'Actual H2'!U305*Parameters!$C$28,IF(Control!$C$16="Medium (350 bar)",'Actual H2'!U305*Parameters!$C$27,IF(Control!$C$16="High (700 bar)",'Actual H2'!U305*Parameters!$C$26,0))))</f>
        <v>41.261886792452835</v>
      </c>
      <c r="V305" s="12">
        <f>IF(Control!$C$16="None",Parameters!$C$29,IF(Control!$C$16="Low (100 bar)",'Actual H2'!V305*Parameters!$C$28,IF(Control!$C$16="Medium (350 bar)",'Actual H2'!V305*Parameters!$C$27,IF(Control!$C$16="High (700 bar)",'Actual H2'!V305*Parameters!$C$26,0))))</f>
        <v>45.518490566037741</v>
      </c>
      <c r="W305" s="12">
        <f>IF(Control!$C$16="None",Parameters!$C$29,IF(Control!$C$16="Low (100 bar)",'Actual H2'!W305*Parameters!$C$28,IF(Control!$C$16="Medium (350 bar)",'Actual H2'!W305*Parameters!$C$27,IF(Control!$C$16="High (700 bar)",'Actual H2'!W305*Parameters!$C$26,0))))</f>
        <v>49.612075471698105</v>
      </c>
      <c r="X305" s="12">
        <f>IF(Control!$C$16="None",Parameters!$C$29,IF(Control!$C$16="Low (100 bar)",'Actual H2'!X305*Parameters!$C$28,IF(Control!$C$16="Medium (350 bar)",'Actual H2'!X305*Parameters!$C$27,IF(Control!$C$16="High (700 bar)",'Actual H2'!X305*Parameters!$C$26,0))))</f>
        <v>49.612075471698105</v>
      </c>
      <c r="Y305" s="12">
        <f>IF(Control!$C$16="None",Parameters!$C$29,IF(Control!$C$16="Low (100 bar)",'Actual H2'!Y305*Parameters!$C$28,IF(Control!$C$16="Medium (350 bar)",'Actual H2'!Y305*Parameters!$C$27,IF(Control!$C$16="High (700 bar)",'Actual H2'!Y305*Parameters!$C$26,0))))</f>
        <v>46.247547169811327</v>
      </c>
      <c r="Z305" s="12">
        <f>IF(Control!$C$16="None",Parameters!$C$29,IF(Control!$C$16="Low (100 bar)",'Actual H2'!Z305*Parameters!$C$28,IF(Control!$C$16="Medium (350 bar)",'Actual H2'!Z305*Parameters!$C$27,IF(Control!$C$16="High (700 bar)",'Actual H2'!Z305*Parameters!$C$26,0))))</f>
        <v>45.971320754716984</v>
      </c>
      <c r="AB305" s="7">
        <f t="shared" si="4"/>
        <v>881.6830188679246</v>
      </c>
    </row>
    <row r="306" spans="2:28" x14ac:dyDescent="0.2">
      <c r="B306" s="6">
        <v>44500</v>
      </c>
      <c r="C306" s="12">
        <f>IF(Control!$C$16="None",Parameters!$C$29,IF(Control!$C$16="Low (100 bar)",'Actual H2'!C306*Parameters!$C$28,IF(Control!$C$16="Medium (350 bar)",'Actual H2'!C306*Parameters!$C$27,IF(Control!$C$16="High (700 bar)",'Actual H2'!C306*Parameters!$C$26,0))))</f>
        <v>45.518490566037741</v>
      </c>
      <c r="D306" s="12">
        <f>IF(Control!$C$16="None",Parameters!$C$29,IF(Control!$C$16="Low (100 bar)",'Actual H2'!D306*Parameters!$C$28,IF(Control!$C$16="Medium (350 bar)",'Actual H2'!D306*Parameters!$C$27,IF(Control!$C$16="High (700 bar)",'Actual H2'!D306*Parameters!$C$26,0))))</f>
        <v>39.079245283018864</v>
      </c>
      <c r="E306" s="12">
        <f>IF(Control!$C$16="None",Parameters!$C$29,IF(Control!$C$16="Low (100 bar)",'Actual H2'!E306*Parameters!$C$28,IF(Control!$C$16="Medium (350 bar)",'Actual H2'!E306*Parameters!$C$27,IF(Control!$C$16="High (700 bar)",'Actual H2'!E306*Parameters!$C$26,0))))</f>
        <v>28.156981132075465</v>
      </c>
      <c r="F306" s="12">
        <f>IF(Control!$C$16="None",Parameters!$C$29,IF(Control!$C$16="Low (100 bar)",'Actual H2'!F306*Parameters!$C$28,IF(Control!$C$16="Medium (350 bar)",'Actual H2'!F306*Parameters!$C$27,IF(Control!$C$16="High (700 bar)",'Actual H2'!F306*Parameters!$C$26,0))))</f>
        <v>17.769056603773585</v>
      </c>
      <c r="G306" s="12">
        <f>IF(Control!$C$16="None",Parameters!$C$29,IF(Control!$C$16="Low (100 bar)",'Actual H2'!G306*Parameters!$C$28,IF(Control!$C$16="Medium (350 bar)",'Actual H2'!G306*Parameters!$C$27,IF(Control!$C$16="High (700 bar)",'Actual H2'!G306*Parameters!$C$26,0))))</f>
        <v>8.2641509433962259</v>
      </c>
      <c r="H306" s="12">
        <f>IF(Control!$C$16="None",Parameters!$C$29,IF(Control!$C$16="Low (100 bar)",'Actual H2'!H306*Parameters!$C$28,IF(Control!$C$16="Medium (350 bar)",'Actual H2'!H306*Parameters!$C$27,IF(Control!$C$16="High (700 bar)",'Actual H2'!H306*Parameters!$C$26,0))))</f>
        <v>3.1290566037735852</v>
      </c>
      <c r="I306" s="12">
        <f>IF(Control!$C$16="None",Parameters!$C$29,IF(Control!$C$16="Low (100 bar)",'Actual H2'!I306*Parameters!$C$28,IF(Control!$C$16="Medium (350 bar)",'Actual H2'!I306*Parameters!$C$27,IF(Control!$C$16="High (700 bar)",'Actual H2'!I306*Parameters!$C$26,0))))</f>
        <v>2.3864150943396227</v>
      </c>
      <c r="J306" s="12">
        <f>IF(Control!$C$16="None",Parameters!$C$29,IF(Control!$C$16="Low (100 bar)",'Actual H2'!J306*Parameters!$C$28,IF(Control!$C$16="Medium (350 bar)",'Actual H2'!J306*Parameters!$C$27,IF(Control!$C$16="High (700 bar)",'Actual H2'!J306*Parameters!$C$26,0))))</f>
        <v>7.7207547169811335</v>
      </c>
      <c r="K306" s="12">
        <f>IF(Control!$C$16="None",Parameters!$C$29,IF(Control!$C$16="Low (100 bar)",'Actual H2'!K306*Parameters!$C$28,IF(Control!$C$16="Medium (350 bar)",'Actual H2'!K306*Parameters!$C$27,IF(Control!$C$16="High (700 bar)",'Actual H2'!K306*Parameters!$C$26,0))))</f>
        <v>19.598490566037732</v>
      </c>
      <c r="L306" s="12">
        <f>IF(Control!$C$16="None",Parameters!$C$29,IF(Control!$C$16="Low (100 bar)",'Actual H2'!L306*Parameters!$C$28,IF(Control!$C$16="Medium (350 bar)",'Actual H2'!L306*Parameters!$C$27,IF(Control!$C$16="High (700 bar)",'Actual H2'!L306*Parameters!$C$26,0))))</f>
        <v>29.334339622641508</v>
      </c>
      <c r="M306" s="12">
        <f>IF(Control!$C$16="None",Parameters!$C$29,IF(Control!$C$16="Low (100 bar)",'Actual H2'!M306*Parameters!$C$28,IF(Control!$C$16="Medium (350 bar)",'Actual H2'!M306*Parameters!$C$27,IF(Control!$C$16="High (700 bar)",'Actual H2'!M306*Parameters!$C$26,0))))</f>
        <v>40.102641509433965</v>
      </c>
      <c r="N306" s="12">
        <f>IF(Control!$C$16="None",Parameters!$C$29,IF(Control!$C$16="Low (100 bar)",'Actual H2'!N306*Parameters!$C$28,IF(Control!$C$16="Medium (350 bar)",'Actual H2'!N306*Parameters!$C$27,IF(Control!$C$16="High (700 bar)",'Actual H2'!N306*Parameters!$C$26,0))))</f>
        <v>55.145660377358496</v>
      </c>
      <c r="O306" s="12">
        <f>IF(Control!$C$16="None",Parameters!$C$29,IF(Control!$C$16="Low (100 bar)",'Actual H2'!O306*Parameters!$C$28,IF(Control!$C$16="Medium (350 bar)",'Actual H2'!O306*Parameters!$C$27,IF(Control!$C$16="High (700 bar)",'Actual H2'!O306*Parameters!$C$26,0))))</f>
        <v>56.603773584905667</v>
      </c>
      <c r="P306" s="12">
        <f>IF(Control!$C$16="None",Parameters!$C$29,IF(Control!$C$16="Low (100 bar)",'Actual H2'!P306*Parameters!$C$28,IF(Control!$C$16="Medium (350 bar)",'Actual H2'!P306*Parameters!$C$27,IF(Control!$C$16="High (700 bar)",'Actual H2'!P306*Parameters!$C$26,0))))</f>
        <v>56.603773584905667</v>
      </c>
      <c r="Q306" s="12">
        <f>IF(Control!$C$16="None",Parameters!$C$29,IF(Control!$C$16="Low (100 bar)",'Actual H2'!Q306*Parameters!$C$28,IF(Control!$C$16="Medium (350 bar)",'Actual H2'!Q306*Parameters!$C$27,IF(Control!$C$16="High (700 bar)",'Actual H2'!Q306*Parameters!$C$26,0))))</f>
        <v>56.603773584905667</v>
      </c>
      <c r="R306" s="12">
        <f>IF(Control!$C$16="None",Parameters!$C$29,IF(Control!$C$16="Low (100 bar)",'Actual H2'!R306*Parameters!$C$28,IF(Control!$C$16="Medium (350 bar)",'Actual H2'!R306*Parameters!$C$27,IF(Control!$C$16="High (700 bar)",'Actual H2'!R306*Parameters!$C$26,0))))</f>
        <v>56.603773584905667</v>
      </c>
      <c r="S306" s="12">
        <f>IF(Control!$C$16="None",Parameters!$C$29,IF(Control!$C$16="Low (100 bar)",'Actual H2'!S306*Parameters!$C$28,IF(Control!$C$16="Medium (350 bar)",'Actual H2'!S306*Parameters!$C$27,IF(Control!$C$16="High (700 bar)",'Actual H2'!S306*Parameters!$C$26,0))))</f>
        <v>56.603773584905667</v>
      </c>
      <c r="T306" s="12">
        <f>IF(Control!$C$16="None",Parameters!$C$29,IF(Control!$C$16="Low (100 bar)",'Actual H2'!T306*Parameters!$C$28,IF(Control!$C$16="Medium (350 bar)",'Actual H2'!T306*Parameters!$C$27,IF(Control!$C$16="High (700 bar)",'Actual H2'!T306*Parameters!$C$26,0))))</f>
        <v>56.603773584905667</v>
      </c>
      <c r="U306" s="12">
        <f>IF(Control!$C$16="None",Parameters!$C$29,IF(Control!$C$16="Low (100 bar)",'Actual H2'!U306*Parameters!$C$28,IF(Control!$C$16="Medium (350 bar)",'Actual H2'!U306*Parameters!$C$27,IF(Control!$C$16="High (700 bar)",'Actual H2'!U306*Parameters!$C$26,0))))</f>
        <v>56.603773584905667</v>
      </c>
      <c r="V306" s="12">
        <f>IF(Control!$C$16="None",Parameters!$C$29,IF(Control!$C$16="Low (100 bar)",'Actual H2'!V306*Parameters!$C$28,IF(Control!$C$16="Medium (350 bar)",'Actual H2'!V306*Parameters!$C$27,IF(Control!$C$16="High (700 bar)",'Actual H2'!V306*Parameters!$C$26,0))))</f>
        <v>53.334339622641515</v>
      </c>
      <c r="W306" s="12">
        <f>IF(Control!$C$16="None",Parameters!$C$29,IF(Control!$C$16="Low (100 bar)",'Actual H2'!W306*Parameters!$C$28,IF(Control!$C$16="Medium (350 bar)",'Actual H2'!W306*Parameters!$C$27,IF(Control!$C$16="High (700 bar)",'Actual H2'!W306*Parameters!$C$26,0))))</f>
        <v>21.554716981132074</v>
      </c>
      <c r="X306" s="12">
        <f>IF(Control!$C$16="None",Parameters!$C$29,IF(Control!$C$16="Low (100 bar)",'Actual H2'!X306*Parameters!$C$28,IF(Control!$C$16="Medium (350 bar)",'Actual H2'!X306*Parameters!$C$27,IF(Control!$C$16="High (700 bar)",'Actual H2'!X306*Parameters!$C$26,0))))</f>
        <v>1.4354716981132074</v>
      </c>
      <c r="Y306" s="12">
        <f>IF(Control!$C$16="None",Parameters!$C$29,IF(Control!$C$16="Low (100 bar)",'Actual H2'!Y306*Parameters!$C$28,IF(Control!$C$16="Medium (350 bar)",'Actual H2'!Y306*Parameters!$C$27,IF(Control!$C$16="High (700 bar)",'Actual H2'!Y306*Parameters!$C$26,0))))</f>
        <v>0</v>
      </c>
      <c r="Z306" s="12">
        <f>IF(Control!$C$16="None",Parameters!$C$29,IF(Control!$C$16="Low (100 bar)",'Actual H2'!Z306*Parameters!$C$28,IF(Control!$C$16="Medium (350 bar)",'Actual H2'!Z306*Parameters!$C$27,IF(Control!$C$16="High (700 bar)",'Actual H2'!Z306*Parameters!$C$26,0))))</f>
        <v>0</v>
      </c>
      <c r="AB306" s="7">
        <f t="shared" si="4"/>
        <v>768.75622641509426</v>
      </c>
    </row>
    <row r="307" spans="2:28" x14ac:dyDescent="0.2">
      <c r="B307" s="6">
        <v>44501</v>
      </c>
      <c r="C307" s="12">
        <f>IF(Control!$C$16="None",Parameters!$C$29,IF(Control!$C$16="Low (100 bar)",'Actual H2'!C307*Parameters!$C$28,IF(Control!$C$16="Medium (350 bar)",'Actual H2'!C307*Parameters!$C$27,IF(Control!$C$16="High (700 bar)",'Actual H2'!C307*Parameters!$C$26,0))))</f>
        <v>0</v>
      </c>
      <c r="D307" s="12">
        <f>IF(Control!$C$16="None",Parameters!$C$29,IF(Control!$C$16="Low (100 bar)",'Actual H2'!D307*Parameters!$C$28,IF(Control!$C$16="Medium (350 bar)",'Actual H2'!D307*Parameters!$C$27,IF(Control!$C$16="High (700 bar)",'Actual H2'!D307*Parameters!$C$26,0))))</f>
        <v>0</v>
      </c>
      <c r="E307" s="12">
        <f>IF(Control!$C$16="None",Parameters!$C$29,IF(Control!$C$16="Low (100 bar)",'Actual H2'!E307*Parameters!$C$28,IF(Control!$C$16="Medium (350 bar)",'Actual H2'!E307*Parameters!$C$27,IF(Control!$C$16="High (700 bar)",'Actual H2'!E307*Parameters!$C$26,0))))</f>
        <v>0</v>
      </c>
      <c r="F307" s="12">
        <f>IF(Control!$C$16="None",Parameters!$C$29,IF(Control!$C$16="Low (100 bar)",'Actual H2'!F307*Parameters!$C$28,IF(Control!$C$16="Medium (350 bar)",'Actual H2'!F307*Parameters!$C$27,IF(Control!$C$16="High (700 bar)",'Actual H2'!F307*Parameters!$C$26,0))))</f>
        <v>0</v>
      </c>
      <c r="G307" s="12">
        <f>IF(Control!$C$16="None",Parameters!$C$29,IF(Control!$C$16="Low (100 bar)",'Actual H2'!G307*Parameters!$C$28,IF(Control!$C$16="Medium (350 bar)",'Actual H2'!G307*Parameters!$C$27,IF(Control!$C$16="High (700 bar)",'Actual H2'!G307*Parameters!$C$26,0))))</f>
        <v>0</v>
      </c>
      <c r="H307" s="12">
        <f>IF(Control!$C$16="None",Parameters!$C$29,IF(Control!$C$16="Low (100 bar)",'Actual H2'!H307*Parameters!$C$28,IF(Control!$C$16="Medium (350 bar)",'Actual H2'!H307*Parameters!$C$27,IF(Control!$C$16="High (700 bar)",'Actual H2'!H307*Parameters!$C$26,0))))</f>
        <v>2.757735849056604</v>
      </c>
      <c r="I307" s="12">
        <f>IF(Control!$C$16="None",Parameters!$C$29,IF(Control!$C$16="Low (100 bar)",'Actual H2'!I307*Parameters!$C$28,IF(Control!$C$16="Medium (350 bar)",'Actual H2'!I307*Parameters!$C$27,IF(Control!$C$16="High (700 bar)",'Actual H2'!I307*Parameters!$C$26,0))))</f>
        <v>10.111698113207549</v>
      </c>
      <c r="J307" s="12">
        <f>IF(Control!$C$16="None",Parameters!$C$29,IF(Control!$C$16="Low (100 bar)",'Actual H2'!J307*Parameters!$C$28,IF(Control!$C$16="Medium (350 bar)",'Actual H2'!J307*Parameters!$C$27,IF(Control!$C$16="High (700 bar)",'Actual H2'!J307*Parameters!$C$26,0))))</f>
        <v>21.554716981132074</v>
      </c>
      <c r="K307" s="12">
        <f>IF(Control!$C$16="None",Parameters!$C$29,IF(Control!$C$16="Low (100 bar)",'Actual H2'!K307*Parameters!$C$28,IF(Control!$C$16="Medium (350 bar)",'Actual H2'!K307*Parameters!$C$27,IF(Control!$C$16="High (700 bar)",'Actual H2'!K307*Parameters!$C$26,0))))</f>
        <v>37.901886792452828</v>
      </c>
      <c r="L307" s="12">
        <f>IF(Control!$C$16="None",Parameters!$C$29,IF(Control!$C$16="Low (100 bar)",'Actual H2'!L307*Parameters!$C$28,IF(Control!$C$16="Medium (350 bar)",'Actual H2'!L307*Parameters!$C$27,IF(Control!$C$16="High (700 bar)",'Actual H2'!L307*Parameters!$C$26,0))))</f>
        <v>45.971320754716984</v>
      </c>
      <c r="M307" s="12">
        <f>IF(Control!$C$16="None",Parameters!$C$29,IF(Control!$C$16="Low (100 bar)",'Actual H2'!M307*Parameters!$C$28,IF(Control!$C$16="Medium (350 bar)",'Actual H2'!M307*Parameters!$C$27,IF(Control!$C$16="High (700 bar)",'Actual H2'!M307*Parameters!$C$26,0))))</f>
        <v>52.890566037735852</v>
      </c>
      <c r="N307" s="12">
        <f>IF(Control!$C$16="None",Parameters!$C$29,IF(Control!$C$16="Low (100 bar)",'Actual H2'!N307*Parameters!$C$28,IF(Control!$C$16="Medium (350 bar)",'Actual H2'!N307*Parameters!$C$27,IF(Control!$C$16="High (700 bar)",'Actual H2'!N307*Parameters!$C$26,0))))</f>
        <v>56.313962264150945</v>
      </c>
      <c r="O307" s="12">
        <f>IF(Control!$C$16="None",Parameters!$C$29,IF(Control!$C$16="Low (100 bar)",'Actual H2'!O307*Parameters!$C$28,IF(Control!$C$16="Medium (350 bar)",'Actual H2'!O307*Parameters!$C$27,IF(Control!$C$16="High (700 bar)",'Actual H2'!O307*Parameters!$C$26,0))))</f>
        <v>56.603773584905667</v>
      </c>
      <c r="P307" s="12">
        <f>IF(Control!$C$16="None",Parameters!$C$29,IF(Control!$C$16="Low (100 bar)",'Actual H2'!P307*Parameters!$C$28,IF(Control!$C$16="Medium (350 bar)",'Actual H2'!P307*Parameters!$C$27,IF(Control!$C$16="High (700 bar)",'Actual H2'!P307*Parameters!$C$26,0))))</f>
        <v>56.603773584905667</v>
      </c>
      <c r="Q307" s="12">
        <f>IF(Control!$C$16="None",Parameters!$C$29,IF(Control!$C$16="Low (100 bar)",'Actual H2'!Q307*Parameters!$C$28,IF(Control!$C$16="Medium (350 bar)",'Actual H2'!Q307*Parameters!$C$27,IF(Control!$C$16="High (700 bar)",'Actual H2'!Q307*Parameters!$C$26,0))))</f>
        <v>56.603773584905667</v>
      </c>
      <c r="R307" s="12">
        <f>IF(Control!$C$16="None",Parameters!$C$29,IF(Control!$C$16="Low (100 bar)",'Actual H2'!R307*Parameters!$C$28,IF(Control!$C$16="Medium (350 bar)",'Actual H2'!R307*Parameters!$C$27,IF(Control!$C$16="High (700 bar)",'Actual H2'!R307*Parameters!$C$26,0))))</f>
        <v>56.603773584905667</v>
      </c>
      <c r="S307" s="12">
        <f>IF(Control!$C$16="None",Parameters!$C$29,IF(Control!$C$16="Low (100 bar)",'Actual H2'!S307*Parameters!$C$28,IF(Control!$C$16="Medium (350 bar)",'Actual H2'!S307*Parameters!$C$27,IF(Control!$C$16="High (700 bar)",'Actual H2'!S307*Parameters!$C$26,0))))</f>
        <v>56.603773584905667</v>
      </c>
      <c r="T307" s="12">
        <f>IF(Control!$C$16="None",Parameters!$C$29,IF(Control!$C$16="Low (100 bar)",'Actual H2'!T307*Parameters!$C$28,IF(Control!$C$16="Medium (350 bar)",'Actual H2'!T307*Parameters!$C$27,IF(Control!$C$16="High (700 bar)",'Actual H2'!T307*Parameters!$C$26,0))))</f>
        <v>56.603773584905667</v>
      </c>
      <c r="U307" s="12">
        <f>IF(Control!$C$16="None",Parameters!$C$29,IF(Control!$C$16="Low (100 bar)",'Actual H2'!U307*Parameters!$C$28,IF(Control!$C$16="Medium (350 bar)",'Actual H2'!U307*Parameters!$C$27,IF(Control!$C$16="High (700 bar)",'Actual H2'!U307*Parameters!$C$26,0))))</f>
        <v>56.603773584905667</v>
      </c>
      <c r="V307" s="12">
        <f>IF(Control!$C$16="None",Parameters!$C$29,IF(Control!$C$16="Low (100 bar)",'Actual H2'!V307*Parameters!$C$28,IF(Control!$C$16="Medium (350 bar)",'Actual H2'!V307*Parameters!$C$27,IF(Control!$C$16="High (700 bar)",'Actual H2'!V307*Parameters!$C$26,0))))</f>
        <v>56.603773584905667</v>
      </c>
      <c r="W307" s="12">
        <f>IF(Control!$C$16="None",Parameters!$C$29,IF(Control!$C$16="Low (100 bar)",'Actual H2'!W307*Parameters!$C$28,IF(Control!$C$16="Medium (350 bar)",'Actual H2'!W307*Parameters!$C$27,IF(Control!$C$16="High (700 bar)",'Actual H2'!W307*Parameters!$C$26,0))))</f>
        <v>56.603773584905667</v>
      </c>
      <c r="X307" s="12">
        <f>IF(Control!$C$16="None",Parameters!$C$29,IF(Control!$C$16="Low (100 bar)",'Actual H2'!X307*Parameters!$C$28,IF(Control!$C$16="Medium (350 bar)",'Actual H2'!X307*Parameters!$C$27,IF(Control!$C$16="High (700 bar)",'Actual H2'!X307*Parameters!$C$26,0))))</f>
        <v>56.250566037735851</v>
      </c>
      <c r="Y307" s="12">
        <f>IF(Control!$C$16="None",Parameters!$C$29,IF(Control!$C$16="Low (100 bar)",'Actual H2'!Y307*Parameters!$C$28,IF(Control!$C$16="Medium (350 bar)",'Actual H2'!Y307*Parameters!$C$27,IF(Control!$C$16="High (700 bar)",'Actual H2'!Y307*Parameters!$C$26,0))))</f>
        <v>54.978113207547167</v>
      </c>
      <c r="Z307" s="12">
        <f>IF(Control!$C$16="None",Parameters!$C$29,IF(Control!$C$16="Low (100 bar)",'Actual H2'!Z307*Parameters!$C$28,IF(Control!$C$16="Medium (350 bar)",'Actual H2'!Z307*Parameters!$C$27,IF(Control!$C$16="High (700 bar)",'Actual H2'!Z307*Parameters!$C$26,0))))</f>
        <v>54.701886792452825</v>
      </c>
      <c r="AB307" s="7">
        <f t="shared" si="4"/>
        <v>902.86641509433946</v>
      </c>
    </row>
    <row r="308" spans="2:28" x14ac:dyDescent="0.2">
      <c r="B308" s="6">
        <v>44502</v>
      </c>
      <c r="C308" s="12">
        <f>IF(Control!$C$16="None",Parameters!$C$29,IF(Control!$C$16="Low (100 bar)",'Actual H2'!C308*Parameters!$C$28,IF(Control!$C$16="Medium (350 bar)",'Actual H2'!C308*Parameters!$C$27,IF(Control!$C$16="High (700 bar)",'Actual H2'!C308*Parameters!$C$26,0))))</f>
        <v>50.341132075471691</v>
      </c>
      <c r="D308" s="12">
        <f>IF(Control!$C$16="None",Parameters!$C$29,IF(Control!$C$16="Low (100 bar)",'Actual H2'!D308*Parameters!$C$28,IF(Control!$C$16="Medium (350 bar)",'Actual H2'!D308*Parameters!$C$27,IF(Control!$C$16="High (700 bar)",'Actual H2'!D308*Parameters!$C$26,0))))</f>
        <v>45.518490566037741</v>
      </c>
      <c r="E308" s="12">
        <f>IF(Control!$C$16="None",Parameters!$C$29,IF(Control!$C$16="Low (100 bar)",'Actual H2'!E308*Parameters!$C$28,IF(Control!$C$16="Medium (350 bar)",'Actual H2'!E308*Parameters!$C$27,IF(Control!$C$16="High (700 bar)",'Actual H2'!E308*Parameters!$C$26,0))))</f>
        <v>39.079245283018864</v>
      </c>
      <c r="F308" s="12">
        <f>IF(Control!$C$16="None",Parameters!$C$29,IF(Control!$C$16="Low (100 bar)",'Actual H2'!F308*Parameters!$C$28,IF(Control!$C$16="Medium (350 bar)",'Actual H2'!F308*Parameters!$C$27,IF(Control!$C$16="High (700 bar)",'Actual H2'!F308*Parameters!$C$26,0))))</f>
        <v>35.846037735849059</v>
      </c>
      <c r="G308" s="12">
        <f>IF(Control!$C$16="None",Parameters!$C$29,IF(Control!$C$16="Low (100 bar)",'Actual H2'!G308*Parameters!$C$28,IF(Control!$C$16="Medium (350 bar)",'Actual H2'!G308*Parameters!$C$27,IF(Control!$C$16="High (700 bar)",'Actual H2'!G308*Parameters!$C$26,0))))</f>
        <v>34.116226415094346</v>
      </c>
      <c r="H308" s="12">
        <f>IF(Control!$C$16="None",Parameters!$C$29,IF(Control!$C$16="Low (100 bar)",'Actual H2'!H308*Parameters!$C$28,IF(Control!$C$16="Medium (350 bar)",'Actual H2'!H308*Parameters!$C$27,IF(Control!$C$16="High (700 bar)",'Actual H2'!H308*Parameters!$C$26,0))))</f>
        <v>32.938867924528296</v>
      </c>
      <c r="I308" s="12">
        <f>IF(Control!$C$16="None",Parameters!$C$29,IF(Control!$C$16="Low (100 bar)",'Actual H2'!I308*Parameters!$C$28,IF(Control!$C$16="Medium (350 bar)",'Actual H2'!I308*Parameters!$C$27,IF(Control!$C$16="High (700 bar)",'Actual H2'!I308*Parameters!$C$26,0))))</f>
        <v>31.698113207547166</v>
      </c>
      <c r="J308" s="12">
        <f>IF(Control!$C$16="None",Parameters!$C$29,IF(Control!$C$16="Low (100 bar)",'Actual H2'!J308*Parameters!$C$28,IF(Control!$C$16="Medium (350 bar)",'Actual H2'!J308*Parameters!$C$27,IF(Control!$C$16="High (700 bar)",'Actual H2'!J308*Parameters!$C$26,0))))</f>
        <v>32.938867924528296</v>
      </c>
      <c r="K308" s="12">
        <f>IF(Control!$C$16="None",Parameters!$C$29,IF(Control!$C$16="Low (100 bar)",'Actual H2'!K308*Parameters!$C$28,IF(Control!$C$16="Medium (350 bar)",'Actual H2'!K308*Parameters!$C$27,IF(Control!$C$16="High (700 bar)",'Actual H2'!K308*Parameters!$C$26,0))))</f>
        <v>30.357735849056599</v>
      </c>
      <c r="L308" s="12">
        <f>IF(Control!$C$16="None",Parameters!$C$29,IF(Control!$C$16="Low (100 bar)",'Actual H2'!L308*Parameters!$C$28,IF(Control!$C$16="Medium (350 bar)",'Actual H2'!L308*Parameters!$C$27,IF(Control!$C$16="High (700 bar)",'Actual H2'!L308*Parameters!$C$26,0))))</f>
        <v>25.168301886792456</v>
      </c>
      <c r="M308" s="12">
        <f>IF(Control!$C$16="None",Parameters!$C$29,IF(Control!$C$16="Low (100 bar)",'Actual H2'!M308*Parameters!$C$28,IF(Control!$C$16="Medium (350 bar)",'Actual H2'!M308*Parameters!$C$27,IF(Control!$C$16="High (700 bar)",'Actual H2'!M308*Parameters!$C$26,0))))</f>
        <v>21.554716981132074</v>
      </c>
      <c r="N308" s="12">
        <f>IF(Control!$C$16="None",Parameters!$C$29,IF(Control!$C$16="Low (100 bar)",'Actual H2'!N308*Parameters!$C$28,IF(Control!$C$16="Medium (350 bar)",'Actual H2'!N308*Parameters!$C$27,IF(Control!$C$16="High (700 bar)",'Actual H2'!N308*Parameters!$C$26,0))))</f>
        <v>21.554716981132074</v>
      </c>
      <c r="O308" s="12">
        <f>IF(Control!$C$16="None",Parameters!$C$29,IF(Control!$C$16="Low (100 bar)",'Actual H2'!O308*Parameters!$C$28,IF(Control!$C$16="Medium (350 bar)",'Actual H2'!O308*Parameters!$C$27,IF(Control!$C$16="High (700 bar)",'Actual H2'!O308*Parameters!$C$26,0))))</f>
        <v>21.554716981132074</v>
      </c>
      <c r="P308" s="12">
        <f>IF(Control!$C$16="None",Parameters!$C$29,IF(Control!$C$16="Low (100 bar)",'Actual H2'!P308*Parameters!$C$28,IF(Control!$C$16="Medium (350 bar)",'Actual H2'!P308*Parameters!$C$27,IF(Control!$C$16="High (700 bar)",'Actual H2'!P308*Parameters!$C$26,0))))</f>
        <v>20.513207547169809</v>
      </c>
      <c r="Q308" s="12">
        <f>IF(Control!$C$16="None",Parameters!$C$29,IF(Control!$C$16="Low (100 bar)",'Actual H2'!Q308*Parameters!$C$28,IF(Control!$C$16="Medium (350 bar)",'Actual H2'!Q308*Parameters!$C$27,IF(Control!$C$16="High (700 bar)",'Actual H2'!Q308*Parameters!$C$26,0))))</f>
        <v>20.513207547169809</v>
      </c>
      <c r="R308" s="12">
        <f>IF(Control!$C$16="None",Parameters!$C$29,IF(Control!$C$16="Low (100 bar)",'Actual H2'!R308*Parameters!$C$28,IF(Control!$C$16="Medium (350 bar)",'Actual H2'!R308*Parameters!$C$27,IF(Control!$C$16="High (700 bar)",'Actual H2'!R308*Parameters!$C$26,0))))</f>
        <v>23.990943396226413</v>
      </c>
      <c r="S308" s="12">
        <f>IF(Control!$C$16="None",Parameters!$C$29,IF(Control!$C$16="Low (100 bar)",'Actual H2'!S308*Parameters!$C$28,IF(Control!$C$16="Medium (350 bar)",'Actual H2'!S308*Parameters!$C$27,IF(Control!$C$16="High (700 bar)",'Actual H2'!S308*Parameters!$C$26,0))))</f>
        <v>26.916226415094343</v>
      </c>
      <c r="T308" s="12">
        <f>IF(Control!$C$16="None",Parameters!$C$29,IF(Control!$C$16="Low (100 bar)",'Actual H2'!T308*Parameters!$C$28,IF(Control!$C$16="Medium (350 bar)",'Actual H2'!T308*Parameters!$C$27,IF(Control!$C$16="High (700 bar)",'Actual H2'!T308*Parameters!$C$26,0))))</f>
        <v>28.156981132075465</v>
      </c>
      <c r="U308" s="12">
        <f>IF(Control!$C$16="None",Parameters!$C$29,IF(Control!$C$16="Low (100 bar)",'Actual H2'!U308*Parameters!$C$28,IF(Control!$C$16="Medium (350 bar)",'Actual H2'!U308*Parameters!$C$27,IF(Control!$C$16="High (700 bar)",'Actual H2'!U308*Parameters!$C$26,0))))</f>
        <v>30.357735849056599</v>
      </c>
      <c r="V308" s="12">
        <f>IF(Control!$C$16="None",Parameters!$C$29,IF(Control!$C$16="Low (100 bar)",'Actual H2'!V308*Parameters!$C$28,IF(Control!$C$16="Medium (350 bar)",'Actual H2'!V308*Parameters!$C$27,IF(Control!$C$16="High (700 bar)",'Actual H2'!V308*Parameters!$C$26,0))))</f>
        <v>32.938867924528296</v>
      </c>
      <c r="W308" s="12">
        <f>IF(Control!$C$16="None",Parameters!$C$29,IF(Control!$C$16="Low (100 bar)",'Actual H2'!W308*Parameters!$C$28,IF(Control!$C$16="Medium (350 bar)",'Actual H2'!W308*Parameters!$C$27,IF(Control!$C$16="High (700 bar)",'Actual H2'!W308*Parameters!$C$26,0))))</f>
        <v>31.698113207547166</v>
      </c>
      <c r="X308" s="12">
        <f>IF(Control!$C$16="None",Parameters!$C$29,IF(Control!$C$16="Low (100 bar)",'Actual H2'!X308*Parameters!$C$28,IF(Control!$C$16="Medium (350 bar)",'Actual H2'!X308*Parameters!$C$27,IF(Control!$C$16="High (700 bar)",'Actual H2'!X308*Parameters!$C$26,0))))</f>
        <v>31.698113207547166</v>
      </c>
      <c r="Y308" s="12">
        <f>IF(Control!$C$16="None",Parameters!$C$29,IF(Control!$C$16="Low (100 bar)",'Actual H2'!Y308*Parameters!$C$28,IF(Control!$C$16="Medium (350 bar)",'Actual H2'!Y308*Parameters!$C$27,IF(Control!$C$16="High (700 bar)",'Actual H2'!Y308*Parameters!$C$26,0))))</f>
        <v>34.116226415094346</v>
      </c>
      <c r="Z308" s="12">
        <f>IF(Control!$C$16="None",Parameters!$C$29,IF(Control!$C$16="Low (100 bar)",'Actual H2'!Z308*Parameters!$C$28,IF(Control!$C$16="Medium (350 bar)",'Actual H2'!Z308*Parameters!$C$27,IF(Control!$C$16="High (700 bar)",'Actual H2'!Z308*Parameters!$C$26,0))))</f>
        <v>35.846037735849059</v>
      </c>
      <c r="AB308" s="7">
        <f t="shared" si="4"/>
        <v>739.41283018867921</v>
      </c>
    </row>
    <row r="309" spans="2:28" x14ac:dyDescent="0.2">
      <c r="B309" s="6">
        <v>44503</v>
      </c>
      <c r="C309" s="12">
        <f>IF(Control!$C$16="None",Parameters!$C$29,IF(Control!$C$16="Low (100 bar)",'Actual H2'!C309*Parameters!$C$28,IF(Control!$C$16="Medium (350 bar)",'Actual H2'!C309*Parameters!$C$27,IF(Control!$C$16="High (700 bar)",'Actual H2'!C309*Parameters!$C$26,0))))</f>
        <v>39.079245283018864</v>
      </c>
      <c r="D309" s="12">
        <f>IF(Control!$C$16="None",Parameters!$C$29,IF(Control!$C$16="Low (100 bar)",'Actual H2'!D309*Parameters!$C$28,IF(Control!$C$16="Medium (350 bar)",'Actual H2'!D309*Parameters!$C$27,IF(Control!$C$16="High (700 bar)",'Actual H2'!D309*Parameters!$C$26,0))))</f>
        <v>41.261886792452835</v>
      </c>
      <c r="E309" s="12">
        <f>IF(Control!$C$16="None",Parameters!$C$29,IF(Control!$C$16="Low (100 bar)",'Actual H2'!E309*Parameters!$C$28,IF(Control!$C$16="Medium (350 bar)",'Actual H2'!E309*Parameters!$C$27,IF(Control!$C$16="High (700 bar)",'Actual H2'!E309*Parameters!$C$26,0))))</f>
        <v>44.812075471698115</v>
      </c>
      <c r="F309" s="12">
        <f>IF(Control!$C$16="None",Parameters!$C$29,IF(Control!$C$16="Low (100 bar)",'Actual H2'!F309*Parameters!$C$28,IF(Control!$C$16="Medium (350 bar)",'Actual H2'!F309*Parameters!$C$27,IF(Control!$C$16="High (700 bar)",'Actual H2'!F309*Parameters!$C$26,0))))</f>
        <v>46.247547169811327</v>
      </c>
      <c r="G309" s="12">
        <f>IF(Control!$C$16="None",Parameters!$C$29,IF(Control!$C$16="Low (100 bar)",'Actual H2'!G309*Parameters!$C$28,IF(Control!$C$16="Medium (350 bar)",'Actual H2'!G309*Parameters!$C$27,IF(Control!$C$16="High (700 bar)",'Actual H2'!G309*Parameters!$C$26,0))))</f>
        <v>50.341132075471691</v>
      </c>
      <c r="H309" s="12">
        <f>IF(Control!$C$16="None",Parameters!$C$29,IF(Control!$C$16="Low (100 bar)",'Actual H2'!H309*Parameters!$C$28,IF(Control!$C$16="Medium (350 bar)",'Actual H2'!H309*Parameters!$C$27,IF(Control!$C$16="High (700 bar)",'Actual H2'!H309*Parameters!$C$26,0))))</f>
        <v>54.701886792452825</v>
      </c>
      <c r="I309" s="12">
        <f>IF(Control!$C$16="None",Parameters!$C$29,IF(Control!$C$16="Low (100 bar)",'Actual H2'!I309*Parameters!$C$28,IF(Control!$C$16="Medium (350 bar)",'Actual H2'!I309*Parameters!$C$27,IF(Control!$C$16="High (700 bar)",'Actual H2'!I309*Parameters!$C$26,0))))</f>
        <v>55.145660377358496</v>
      </c>
      <c r="J309" s="12">
        <f>IF(Control!$C$16="None",Parameters!$C$29,IF(Control!$C$16="Low (100 bar)",'Actual H2'!J309*Parameters!$C$28,IF(Control!$C$16="Medium (350 bar)",'Actual H2'!J309*Parameters!$C$27,IF(Control!$C$16="High (700 bar)",'Actual H2'!J309*Parameters!$C$26,0))))</f>
        <v>54.978113207547167</v>
      </c>
      <c r="K309" s="12">
        <f>IF(Control!$C$16="None",Parameters!$C$29,IF(Control!$C$16="Low (100 bar)",'Actual H2'!K309*Parameters!$C$28,IF(Control!$C$16="Medium (350 bar)",'Actual H2'!K309*Parameters!$C$27,IF(Control!$C$16="High (700 bar)",'Actual H2'!K309*Parameters!$C$26,0))))</f>
        <v>54.701886792452825</v>
      </c>
      <c r="L309" s="12">
        <f>IF(Control!$C$16="None",Parameters!$C$29,IF(Control!$C$16="Low (100 bar)",'Actual H2'!L309*Parameters!$C$28,IF(Control!$C$16="Medium (350 bar)",'Actual H2'!L309*Parameters!$C$27,IF(Control!$C$16="High (700 bar)",'Actual H2'!L309*Parameters!$C$26,0))))</f>
        <v>54.701886792452825</v>
      </c>
      <c r="M309" s="12">
        <f>IF(Control!$C$16="None",Parameters!$C$29,IF(Control!$C$16="Low (100 bar)",'Actual H2'!M309*Parameters!$C$28,IF(Control!$C$16="Medium (350 bar)",'Actual H2'!M309*Parameters!$C$27,IF(Control!$C$16="High (700 bar)",'Actual H2'!M309*Parameters!$C$26,0))))</f>
        <v>56.250566037735851</v>
      </c>
      <c r="N309" s="12">
        <f>IF(Control!$C$16="None",Parameters!$C$29,IF(Control!$C$16="Low (100 bar)",'Actual H2'!N309*Parameters!$C$28,IF(Control!$C$16="Medium (350 bar)",'Actual H2'!N309*Parameters!$C$27,IF(Control!$C$16="High (700 bar)",'Actual H2'!N309*Parameters!$C$26,0))))</f>
        <v>56.323018867924539</v>
      </c>
      <c r="O309" s="12">
        <f>IF(Control!$C$16="None",Parameters!$C$29,IF(Control!$C$16="Low (100 bar)",'Actual H2'!O309*Parameters!$C$28,IF(Control!$C$16="Medium (350 bar)",'Actual H2'!O309*Parameters!$C$27,IF(Control!$C$16="High (700 bar)",'Actual H2'!O309*Parameters!$C$26,0))))</f>
        <v>56.603773584905667</v>
      </c>
      <c r="P309" s="12">
        <f>IF(Control!$C$16="None",Parameters!$C$29,IF(Control!$C$16="Low (100 bar)",'Actual H2'!P309*Parameters!$C$28,IF(Control!$C$16="Medium (350 bar)",'Actual H2'!P309*Parameters!$C$27,IF(Control!$C$16="High (700 bar)",'Actual H2'!P309*Parameters!$C$26,0))))</f>
        <v>56.603773584905667</v>
      </c>
      <c r="Q309" s="12">
        <f>IF(Control!$C$16="None",Parameters!$C$29,IF(Control!$C$16="Low (100 bar)",'Actual H2'!Q309*Parameters!$C$28,IF(Control!$C$16="Medium (350 bar)",'Actual H2'!Q309*Parameters!$C$27,IF(Control!$C$16="High (700 bar)",'Actual H2'!Q309*Parameters!$C$26,0))))</f>
        <v>56.603773584905667</v>
      </c>
      <c r="R309" s="12">
        <f>IF(Control!$C$16="None",Parameters!$C$29,IF(Control!$C$16="Low (100 bar)",'Actual H2'!R309*Parameters!$C$28,IF(Control!$C$16="Medium (350 bar)",'Actual H2'!R309*Parameters!$C$27,IF(Control!$C$16="High (700 bar)",'Actual H2'!R309*Parameters!$C$26,0))))</f>
        <v>56.603773584905667</v>
      </c>
      <c r="S309" s="12">
        <f>IF(Control!$C$16="None",Parameters!$C$29,IF(Control!$C$16="Low (100 bar)",'Actual H2'!S309*Parameters!$C$28,IF(Control!$C$16="Medium (350 bar)",'Actual H2'!S309*Parameters!$C$27,IF(Control!$C$16="High (700 bar)",'Actual H2'!S309*Parameters!$C$26,0))))</f>
        <v>56.603773584905667</v>
      </c>
      <c r="T309" s="12">
        <f>IF(Control!$C$16="None",Parameters!$C$29,IF(Control!$C$16="Low (100 bar)",'Actual H2'!T309*Parameters!$C$28,IF(Control!$C$16="Medium (350 bar)",'Actual H2'!T309*Parameters!$C$27,IF(Control!$C$16="High (700 bar)",'Actual H2'!T309*Parameters!$C$26,0))))</f>
        <v>56.603773584905667</v>
      </c>
      <c r="U309" s="12">
        <f>IF(Control!$C$16="None",Parameters!$C$29,IF(Control!$C$16="Low (100 bar)",'Actual H2'!U309*Parameters!$C$28,IF(Control!$C$16="Medium (350 bar)",'Actual H2'!U309*Parameters!$C$27,IF(Control!$C$16="High (700 bar)",'Actual H2'!U309*Parameters!$C$26,0))))</f>
        <v>56.323018867924539</v>
      </c>
      <c r="V309" s="12">
        <f>IF(Control!$C$16="None",Parameters!$C$29,IF(Control!$C$16="Low (100 bar)",'Actual H2'!V309*Parameters!$C$28,IF(Control!$C$16="Medium (350 bar)",'Actual H2'!V309*Parameters!$C$27,IF(Control!$C$16="High (700 bar)",'Actual H2'!V309*Parameters!$C$26,0))))</f>
        <v>56.083018867924523</v>
      </c>
      <c r="W309" s="12">
        <f>IF(Control!$C$16="None",Parameters!$C$29,IF(Control!$C$16="Low (100 bar)",'Actual H2'!W309*Parameters!$C$28,IF(Control!$C$16="Medium (350 bar)",'Actual H2'!W309*Parameters!$C$27,IF(Control!$C$16="High (700 bar)",'Actual H2'!W309*Parameters!$C$26,0))))</f>
        <v>54.978113207547167</v>
      </c>
      <c r="X309" s="12">
        <f>IF(Control!$C$16="None",Parameters!$C$29,IF(Control!$C$16="Low (100 bar)",'Actual H2'!X309*Parameters!$C$28,IF(Control!$C$16="Medium (350 bar)",'Actual H2'!X309*Parameters!$C$27,IF(Control!$C$16="High (700 bar)",'Actual H2'!X309*Parameters!$C$26,0))))</f>
        <v>55.145660377358496</v>
      </c>
      <c r="Y309" s="12">
        <f>IF(Control!$C$16="None",Parameters!$C$29,IF(Control!$C$16="Low (100 bar)",'Actual H2'!Y309*Parameters!$C$28,IF(Control!$C$16="Medium (350 bar)",'Actual H2'!Y309*Parameters!$C$27,IF(Control!$C$16="High (700 bar)",'Actual H2'!Y309*Parameters!$C$26,0))))</f>
        <v>56.083018867924523</v>
      </c>
      <c r="Z309" s="12">
        <f>IF(Control!$C$16="None",Parameters!$C$29,IF(Control!$C$16="Low (100 bar)",'Actual H2'!Z309*Parameters!$C$28,IF(Control!$C$16="Medium (350 bar)",'Actual H2'!Z309*Parameters!$C$27,IF(Control!$C$16="High (700 bar)",'Actual H2'!Z309*Parameters!$C$26,0))))</f>
        <v>55.218113207547177</v>
      </c>
      <c r="AB309" s="7">
        <f t="shared" si="4"/>
        <v>1281.9984905660378</v>
      </c>
    </row>
    <row r="310" spans="2:28" x14ac:dyDescent="0.2">
      <c r="B310" s="6">
        <v>44504</v>
      </c>
      <c r="C310" s="12">
        <f>IF(Control!$C$16="None",Parameters!$C$29,IF(Control!$C$16="Low (100 bar)",'Actual H2'!C310*Parameters!$C$28,IF(Control!$C$16="Medium (350 bar)",'Actual H2'!C310*Parameters!$C$27,IF(Control!$C$16="High (700 bar)",'Actual H2'!C310*Parameters!$C$26,0))))</f>
        <v>54.978113207547167</v>
      </c>
      <c r="D310" s="12">
        <f>IF(Control!$C$16="None",Parameters!$C$29,IF(Control!$C$16="Low (100 bar)",'Actual H2'!D310*Parameters!$C$28,IF(Control!$C$16="Medium (350 bar)",'Actual H2'!D310*Parameters!$C$27,IF(Control!$C$16="High (700 bar)",'Actual H2'!D310*Parameters!$C$26,0))))</f>
        <v>54.701886792452825</v>
      </c>
      <c r="E310" s="12">
        <f>IF(Control!$C$16="None",Parameters!$C$29,IF(Control!$C$16="Low (100 bar)",'Actual H2'!E310*Parameters!$C$28,IF(Control!$C$16="Medium (350 bar)",'Actual H2'!E310*Parameters!$C$27,IF(Control!$C$16="High (700 bar)",'Actual H2'!E310*Parameters!$C$26,0))))</f>
        <v>55.145660377358496</v>
      </c>
      <c r="F310" s="12">
        <f>IF(Control!$C$16="None",Parameters!$C$29,IF(Control!$C$16="Low (100 bar)",'Actual H2'!F310*Parameters!$C$28,IF(Control!$C$16="Medium (350 bar)",'Actual H2'!F310*Parameters!$C$27,IF(Control!$C$16="High (700 bar)",'Actual H2'!F310*Parameters!$C$26,0))))</f>
        <v>55.145660377358496</v>
      </c>
      <c r="G310" s="12">
        <f>IF(Control!$C$16="None",Parameters!$C$29,IF(Control!$C$16="Low (100 bar)",'Actual H2'!G310*Parameters!$C$28,IF(Control!$C$16="Medium (350 bar)",'Actual H2'!G310*Parameters!$C$27,IF(Control!$C$16="High (700 bar)",'Actual H2'!G310*Parameters!$C$26,0))))</f>
        <v>54.978113207547167</v>
      </c>
      <c r="H310" s="12">
        <f>IF(Control!$C$16="None",Parameters!$C$29,IF(Control!$C$16="Low (100 bar)",'Actual H2'!H310*Parameters!$C$28,IF(Control!$C$16="Medium (350 bar)",'Actual H2'!H310*Parameters!$C$27,IF(Control!$C$16="High (700 bar)",'Actual H2'!H310*Parameters!$C$26,0))))</f>
        <v>53.334339622641515</v>
      </c>
      <c r="I310" s="12">
        <f>IF(Control!$C$16="None",Parameters!$C$29,IF(Control!$C$16="Low (100 bar)",'Actual H2'!I310*Parameters!$C$28,IF(Control!$C$16="Medium (350 bar)",'Actual H2'!I310*Parameters!$C$27,IF(Control!$C$16="High (700 bar)",'Actual H2'!I310*Parameters!$C$26,0))))</f>
        <v>52.890566037735852</v>
      </c>
      <c r="J310" s="12">
        <f>IF(Control!$C$16="None",Parameters!$C$29,IF(Control!$C$16="Low (100 bar)",'Actual H2'!J310*Parameters!$C$28,IF(Control!$C$16="Medium (350 bar)",'Actual H2'!J310*Parameters!$C$27,IF(Control!$C$16="High (700 bar)",'Actual H2'!J310*Parameters!$C$26,0))))</f>
        <v>52.437735849056594</v>
      </c>
      <c r="K310" s="12">
        <f>IF(Control!$C$16="None",Parameters!$C$29,IF(Control!$C$16="Low (100 bar)",'Actual H2'!K310*Parameters!$C$28,IF(Control!$C$16="Medium (350 bar)",'Actual H2'!K310*Parameters!$C$27,IF(Control!$C$16="High (700 bar)",'Actual H2'!K310*Parameters!$C$26,0))))</f>
        <v>49.612075471698105</v>
      </c>
      <c r="L310" s="12">
        <f>IF(Control!$C$16="None",Parameters!$C$29,IF(Control!$C$16="Low (100 bar)",'Actual H2'!L310*Parameters!$C$28,IF(Control!$C$16="Medium (350 bar)",'Actual H2'!L310*Parameters!$C$27,IF(Control!$C$16="High (700 bar)",'Actual H2'!L310*Parameters!$C$26,0))))</f>
        <v>45.518490566037741</v>
      </c>
      <c r="M310" s="12">
        <f>IF(Control!$C$16="None",Parameters!$C$29,IF(Control!$C$16="Low (100 bar)",'Actual H2'!M310*Parameters!$C$28,IF(Control!$C$16="Medium (350 bar)",'Actual H2'!M310*Parameters!$C$27,IF(Control!$C$16="High (700 bar)",'Actual H2'!M310*Parameters!$C$26,0))))</f>
        <v>41.261886792452835</v>
      </c>
      <c r="N310" s="12">
        <f>IF(Control!$C$16="None",Parameters!$C$29,IF(Control!$C$16="Low (100 bar)",'Actual H2'!N310*Parameters!$C$28,IF(Control!$C$16="Medium (350 bar)",'Actual H2'!N310*Parameters!$C$27,IF(Control!$C$16="High (700 bar)",'Actual H2'!N310*Parameters!$C$26,0))))</f>
        <v>45.971320754716984</v>
      </c>
      <c r="O310" s="12">
        <f>IF(Control!$C$16="None",Parameters!$C$29,IF(Control!$C$16="Low (100 bar)",'Actual H2'!O310*Parameters!$C$28,IF(Control!$C$16="Medium (350 bar)",'Actual H2'!O310*Parameters!$C$27,IF(Control!$C$16="High (700 bar)",'Actual H2'!O310*Parameters!$C$26,0))))</f>
        <v>45.518490566037741</v>
      </c>
      <c r="P310" s="12">
        <f>IF(Control!$C$16="None",Parameters!$C$29,IF(Control!$C$16="Low (100 bar)",'Actual H2'!P310*Parameters!$C$28,IF(Control!$C$16="Medium (350 bar)",'Actual H2'!P310*Parameters!$C$27,IF(Control!$C$16="High (700 bar)",'Actual H2'!P310*Parameters!$C$26,0))))</f>
        <v>44.812075471698115</v>
      </c>
      <c r="Q310" s="12">
        <f>IF(Control!$C$16="None",Parameters!$C$29,IF(Control!$C$16="Low (100 bar)",'Actual H2'!Q310*Parameters!$C$28,IF(Control!$C$16="Medium (350 bar)",'Actual H2'!Q310*Parameters!$C$27,IF(Control!$C$16="High (700 bar)",'Actual H2'!Q310*Parameters!$C$26,0))))</f>
        <v>39.079245283018864</v>
      </c>
      <c r="R310" s="12">
        <f>IF(Control!$C$16="None",Parameters!$C$29,IF(Control!$C$16="Low (100 bar)",'Actual H2'!R310*Parameters!$C$28,IF(Control!$C$16="Medium (350 bar)",'Actual H2'!R310*Parameters!$C$27,IF(Control!$C$16="High (700 bar)",'Actual H2'!R310*Parameters!$C$26,0))))</f>
        <v>37.901886792452828</v>
      </c>
      <c r="S310" s="12">
        <f>IF(Control!$C$16="None",Parameters!$C$29,IF(Control!$C$16="Low (100 bar)",'Actual H2'!S310*Parameters!$C$28,IF(Control!$C$16="Medium (350 bar)",'Actual H2'!S310*Parameters!$C$27,IF(Control!$C$16="High (700 bar)",'Actual H2'!S310*Parameters!$C$26,0))))</f>
        <v>40.809056603773584</v>
      </c>
      <c r="T310" s="12">
        <f>IF(Control!$C$16="None",Parameters!$C$29,IF(Control!$C$16="Low (100 bar)",'Actual H2'!T310*Parameters!$C$28,IF(Control!$C$16="Medium (350 bar)",'Actual H2'!T310*Parameters!$C$27,IF(Control!$C$16="High (700 bar)",'Actual H2'!T310*Parameters!$C$26,0))))</f>
        <v>40.102641509433965</v>
      </c>
      <c r="U310" s="12">
        <f>IF(Control!$C$16="None",Parameters!$C$29,IF(Control!$C$16="Low (100 bar)",'Actual H2'!U310*Parameters!$C$28,IF(Control!$C$16="Medium (350 bar)",'Actual H2'!U310*Parameters!$C$27,IF(Control!$C$16="High (700 bar)",'Actual H2'!U310*Parameters!$C$26,0))))</f>
        <v>45.518490566037741</v>
      </c>
      <c r="V310" s="12">
        <f>IF(Control!$C$16="None",Parameters!$C$29,IF(Control!$C$16="Low (100 bar)",'Actual H2'!V310*Parameters!$C$28,IF(Control!$C$16="Medium (350 bar)",'Actual H2'!V310*Parameters!$C$27,IF(Control!$C$16="High (700 bar)",'Actual H2'!V310*Parameters!$C$26,0))))</f>
        <v>50.341132075471691</v>
      </c>
      <c r="W310" s="12">
        <f>IF(Control!$C$16="None",Parameters!$C$29,IF(Control!$C$16="Low (100 bar)",'Actual H2'!W310*Parameters!$C$28,IF(Control!$C$16="Medium (350 bar)",'Actual H2'!W310*Parameters!$C$27,IF(Control!$C$16="High (700 bar)",'Actual H2'!W310*Parameters!$C$26,0))))</f>
        <v>52.437735849056594</v>
      </c>
      <c r="X310" s="12">
        <f>IF(Control!$C$16="None",Parameters!$C$29,IF(Control!$C$16="Low (100 bar)",'Actual H2'!X310*Parameters!$C$28,IF(Control!$C$16="Medium (350 bar)",'Actual H2'!X310*Parameters!$C$27,IF(Control!$C$16="High (700 bar)",'Actual H2'!X310*Parameters!$C$26,0))))</f>
        <v>52.890566037735852</v>
      </c>
      <c r="Y310" s="12">
        <f>IF(Control!$C$16="None",Parameters!$C$29,IF(Control!$C$16="Low (100 bar)",'Actual H2'!Y310*Parameters!$C$28,IF(Control!$C$16="Medium (350 bar)",'Actual H2'!Y310*Parameters!$C$27,IF(Control!$C$16="High (700 bar)",'Actual H2'!Y310*Parameters!$C$26,0))))</f>
        <v>52.890566037735852</v>
      </c>
      <c r="Z310" s="12">
        <f>IF(Control!$C$16="None",Parameters!$C$29,IF(Control!$C$16="Low (100 bar)",'Actual H2'!Z310*Parameters!$C$28,IF(Control!$C$16="Medium (350 bar)",'Actual H2'!Z310*Parameters!$C$27,IF(Control!$C$16="High (700 bar)",'Actual H2'!Z310*Parameters!$C$26,0))))</f>
        <v>49.612075471698105</v>
      </c>
      <c r="AB310" s="7">
        <f t="shared" si="4"/>
        <v>1167.8898113207547</v>
      </c>
    </row>
    <row r="311" spans="2:28" x14ac:dyDescent="0.2">
      <c r="B311" s="6">
        <v>44505</v>
      </c>
      <c r="C311" s="12">
        <f>IF(Control!$C$16="None",Parameters!$C$29,IF(Control!$C$16="Low (100 bar)",'Actual H2'!C311*Parameters!$C$28,IF(Control!$C$16="Medium (350 bar)",'Actual H2'!C311*Parameters!$C$27,IF(Control!$C$16="High (700 bar)",'Actual H2'!C311*Parameters!$C$26,0))))</f>
        <v>45.518490566037741</v>
      </c>
      <c r="D311" s="12">
        <f>IF(Control!$C$16="None",Parameters!$C$29,IF(Control!$C$16="Low (100 bar)",'Actual H2'!D311*Parameters!$C$28,IF(Control!$C$16="Medium (350 bar)",'Actual H2'!D311*Parameters!$C$27,IF(Control!$C$16="High (700 bar)",'Actual H2'!D311*Parameters!$C$26,0))))</f>
        <v>46.247547169811327</v>
      </c>
      <c r="E311" s="12">
        <f>IF(Control!$C$16="None",Parameters!$C$29,IF(Control!$C$16="Low (100 bar)",'Actual H2'!E311*Parameters!$C$28,IF(Control!$C$16="Medium (350 bar)",'Actual H2'!E311*Parameters!$C$27,IF(Control!$C$16="High (700 bar)",'Actual H2'!E311*Parameters!$C$26,0))))</f>
        <v>50.064905660377356</v>
      </c>
      <c r="F311" s="12">
        <f>IF(Control!$C$16="None",Parameters!$C$29,IF(Control!$C$16="Low (100 bar)",'Actual H2'!F311*Parameters!$C$28,IF(Control!$C$16="Medium (350 bar)",'Actual H2'!F311*Parameters!$C$27,IF(Control!$C$16="High (700 bar)",'Actual H2'!F311*Parameters!$C$26,0))))</f>
        <v>49.612075471698105</v>
      </c>
      <c r="G311" s="12">
        <f>IF(Control!$C$16="None",Parameters!$C$29,IF(Control!$C$16="Low (100 bar)",'Actual H2'!G311*Parameters!$C$28,IF(Control!$C$16="Medium (350 bar)",'Actual H2'!G311*Parameters!$C$27,IF(Control!$C$16="High (700 bar)",'Actual H2'!G311*Parameters!$C$26,0))))</f>
        <v>41.261886792452835</v>
      </c>
      <c r="H311" s="12">
        <f>IF(Control!$C$16="None",Parameters!$C$29,IF(Control!$C$16="Low (100 bar)",'Actual H2'!H311*Parameters!$C$28,IF(Control!$C$16="Medium (350 bar)",'Actual H2'!H311*Parameters!$C$27,IF(Control!$C$16="High (700 bar)",'Actual H2'!H311*Parameters!$C$26,0))))</f>
        <v>40.809056603773584</v>
      </c>
      <c r="I311" s="12">
        <f>IF(Control!$C$16="None",Parameters!$C$29,IF(Control!$C$16="Low (100 bar)",'Actual H2'!I311*Parameters!$C$28,IF(Control!$C$16="Medium (350 bar)",'Actual H2'!I311*Parameters!$C$27,IF(Control!$C$16="High (700 bar)",'Actual H2'!I311*Parameters!$C$26,0))))</f>
        <v>40.102641509433965</v>
      </c>
      <c r="J311" s="12">
        <f>IF(Control!$C$16="None",Parameters!$C$29,IF(Control!$C$16="Low (100 bar)",'Actual H2'!J311*Parameters!$C$28,IF(Control!$C$16="Medium (350 bar)",'Actual H2'!J311*Parameters!$C$27,IF(Control!$C$16="High (700 bar)",'Actual H2'!J311*Parameters!$C$26,0))))</f>
        <v>39.079245283018864</v>
      </c>
      <c r="K311" s="12">
        <f>IF(Control!$C$16="None",Parameters!$C$29,IF(Control!$C$16="Low (100 bar)",'Actual H2'!K311*Parameters!$C$28,IF(Control!$C$16="Medium (350 bar)",'Actual H2'!K311*Parameters!$C$27,IF(Control!$C$16="High (700 bar)",'Actual H2'!K311*Parameters!$C$26,0))))</f>
        <v>39.079245283018864</v>
      </c>
      <c r="L311" s="12">
        <f>IF(Control!$C$16="None",Parameters!$C$29,IF(Control!$C$16="Low (100 bar)",'Actual H2'!L311*Parameters!$C$28,IF(Control!$C$16="Medium (350 bar)",'Actual H2'!L311*Parameters!$C$27,IF(Control!$C$16="High (700 bar)",'Actual H2'!L311*Parameters!$C$26,0))))</f>
        <v>35.846037735849059</v>
      </c>
      <c r="M311" s="12">
        <f>IF(Control!$C$16="None",Parameters!$C$29,IF(Control!$C$16="Low (100 bar)",'Actual H2'!M311*Parameters!$C$28,IF(Control!$C$16="Medium (350 bar)",'Actual H2'!M311*Parameters!$C$27,IF(Control!$C$16="High (700 bar)",'Actual H2'!M311*Parameters!$C$26,0))))</f>
        <v>40.809056603773584</v>
      </c>
      <c r="N311" s="12">
        <f>IF(Control!$C$16="None",Parameters!$C$29,IF(Control!$C$16="Low (100 bar)",'Actual H2'!N311*Parameters!$C$28,IF(Control!$C$16="Medium (350 bar)",'Actual H2'!N311*Parameters!$C$27,IF(Control!$C$16="High (700 bar)",'Actual H2'!N311*Parameters!$C$26,0))))</f>
        <v>45.971320754716984</v>
      </c>
      <c r="O311" s="12">
        <f>IF(Control!$C$16="None",Parameters!$C$29,IF(Control!$C$16="Low (100 bar)",'Actual H2'!O311*Parameters!$C$28,IF(Control!$C$16="Medium (350 bar)",'Actual H2'!O311*Parameters!$C$27,IF(Control!$C$16="High (700 bar)",'Actual H2'!O311*Parameters!$C$26,0))))</f>
        <v>50.508679245283012</v>
      </c>
      <c r="P311" s="12">
        <f>IF(Control!$C$16="None",Parameters!$C$29,IF(Control!$C$16="Low (100 bar)",'Actual H2'!P311*Parameters!$C$28,IF(Control!$C$16="Medium (350 bar)",'Actual H2'!P311*Parameters!$C$27,IF(Control!$C$16="High (700 bar)",'Actual H2'!P311*Parameters!$C$26,0))))</f>
        <v>53.334339622641515</v>
      </c>
      <c r="Q311" s="12">
        <f>IF(Control!$C$16="None",Parameters!$C$29,IF(Control!$C$16="Low (100 bar)",'Actual H2'!Q311*Parameters!$C$28,IF(Control!$C$16="Medium (350 bar)",'Actual H2'!Q311*Parameters!$C$27,IF(Control!$C$16="High (700 bar)",'Actual H2'!Q311*Parameters!$C$26,0))))</f>
        <v>54.701886792452825</v>
      </c>
      <c r="R311" s="12">
        <f>IF(Control!$C$16="None",Parameters!$C$29,IF(Control!$C$16="Low (100 bar)",'Actual H2'!R311*Parameters!$C$28,IF(Control!$C$16="Medium (350 bar)",'Actual H2'!R311*Parameters!$C$27,IF(Control!$C$16="High (700 bar)",'Actual H2'!R311*Parameters!$C$26,0))))</f>
        <v>53.166792452830187</v>
      </c>
      <c r="S311" s="12">
        <f>IF(Control!$C$16="None",Parameters!$C$29,IF(Control!$C$16="Low (100 bar)",'Actual H2'!S311*Parameters!$C$28,IF(Control!$C$16="Medium (350 bar)",'Actual H2'!S311*Parameters!$C$27,IF(Control!$C$16="High (700 bar)",'Actual H2'!S311*Parameters!$C$26,0))))</f>
        <v>50.508679245283012</v>
      </c>
      <c r="T311" s="12">
        <f>IF(Control!$C$16="None",Parameters!$C$29,IF(Control!$C$16="Low (100 bar)",'Actual H2'!T311*Parameters!$C$28,IF(Control!$C$16="Medium (350 bar)",'Actual H2'!T311*Parameters!$C$27,IF(Control!$C$16="High (700 bar)",'Actual H2'!T311*Parameters!$C$26,0))))</f>
        <v>49.612075471698105</v>
      </c>
      <c r="U311" s="12">
        <f>IF(Control!$C$16="None",Parameters!$C$29,IF(Control!$C$16="Low (100 bar)",'Actual H2'!U311*Parameters!$C$28,IF(Control!$C$16="Medium (350 bar)",'Actual H2'!U311*Parameters!$C$27,IF(Control!$C$16="High (700 bar)",'Actual H2'!U311*Parameters!$C$26,0))))</f>
        <v>45.971320754716984</v>
      </c>
      <c r="V311" s="12">
        <f>IF(Control!$C$16="None",Parameters!$C$29,IF(Control!$C$16="Low (100 bar)",'Actual H2'!V311*Parameters!$C$28,IF(Control!$C$16="Medium (350 bar)",'Actual H2'!V311*Parameters!$C$27,IF(Control!$C$16="High (700 bar)",'Actual H2'!V311*Parameters!$C$26,0))))</f>
        <v>41.261886792452835</v>
      </c>
      <c r="W311" s="12">
        <f>IF(Control!$C$16="None",Parameters!$C$29,IF(Control!$C$16="Low (100 bar)",'Actual H2'!W311*Parameters!$C$28,IF(Control!$C$16="Medium (350 bar)",'Actual H2'!W311*Parameters!$C$27,IF(Control!$C$16="High (700 bar)",'Actual H2'!W311*Parameters!$C$26,0))))</f>
        <v>40.809056603773584</v>
      </c>
      <c r="X311" s="12">
        <f>IF(Control!$C$16="None",Parameters!$C$29,IF(Control!$C$16="Low (100 bar)",'Actual H2'!X311*Parameters!$C$28,IF(Control!$C$16="Medium (350 bar)",'Actual H2'!X311*Parameters!$C$27,IF(Control!$C$16="High (700 bar)",'Actual H2'!X311*Parameters!$C$26,0))))</f>
        <v>41.261886792452835</v>
      </c>
      <c r="Y311" s="12">
        <f>IF(Control!$C$16="None",Parameters!$C$29,IF(Control!$C$16="Low (100 bar)",'Actual H2'!Y311*Parameters!$C$28,IF(Control!$C$16="Medium (350 bar)",'Actual H2'!Y311*Parameters!$C$27,IF(Control!$C$16="High (700 bar)",'Actual H2'!Y311*Parameters!$C$26,0))))</f>
        <v>40.809056603773584</v>
      </c>
      <c r="Z311" s="12">
        <f>IF(Control!$C$16="None",Parameters!$C$29,IF(Control!$C$16="Low (100 bar)",'Actual H2'!Z311*Parameters!$C$28,IF(Control!$C$16="Medium (350 bar)",'Actual H2'!Z311*Parameters!$C$27,IF(Control!$C$16="High (700 bar)",'Actual H2'!Z311*Parameters!$C$26,0))))</f>
        <v>41.261886792452835</v>
      </c>
      <c r="AB311" s="7">
        <f t="shared" si="4"/>
        <v>1077.6090566037735</v>
      </c>
    </row>
    <row r="312" spans="2:28" x14ac:dyDescent="0.2">
      <c r="B312" s="6">
        <v>44506</v>
      </c>
      <c r="C312" s="12">
        <f>IF(Control!$C$16="None",Parameters!$C$29,IF(Control!$C$16="Low (100 bar)",'Actual H2'!C312*Parameters!$C$28,IF(Control!$C$16="Medium (350 bar)",'Actual H2'!C312*Parameters!$C$27,IF(Control!$C$16="High (700 bar)",'Actual H2'!C312*Parameters!$C$26,0))))</f>
        <v>40.809056603773584</v>
      </c>
      <c r="D312" s="12">
        <f>IF(Control!$C$16="None",Parameters!$C$29,IF(Control!$C$16="Low (100 bar)",'Actual H2'!D312*Parameters!$C$28,IF(Control!$C$16="Medium (350 bar)",'Actual H2'!D312*Parameters!$C$27,IF(Control!$C$16="High (700 bar)",'Actual H2'!D312*Parameters!$C$26,0))))</f>
        <v>37.901886792452828</v>
      </c>
      <c r="E312" s="12">
        <f>IF(Control!$C$16="None",Parameters!$C$29,IF(Control!$C$16="Low (100 bar)",'Actual H2'!E312*Parameters!$C$28,IF(Control!$C$16="Medium (350 bar)",'Actual H2'!E312*Parameters!$C$27,IF(Control!$C$16="High (700 bar)",'Actual H2'!E312*Parameters!$C$26,0))))</f>
        <v>35.846037735849059</v>
      </c>
      <c r="F312" s="12">
        <f>IF(Control!$C$16="None",Parameters!$C$29,IF(Control!$C$16="Low (100 bar)",'Actual H2'!F312*Parameters!$C$28,IF(Control!$C$16="Medium (350 bar)",'Actual H2'!F312*Parameters!$C$27,IF(Control!$C$16="High (700 bar)",'Actual H2'!F312*Parameters!$C$26,0))))</f>
        <v>37.901886792452828</v>
      </c>
      <c r="G312" s="12">
        <f>IF(Control!$C$16="None",Parameters!$C$29,IF(Control!$C$16="Low (100 bar)",'Actual H2'!G312*Parameters!$C$28,IF(Control!$C$16="Medium (350 bar)",'Actual H2'!G312*Parameters!$C$27,IF(Control!$C$16="High (700 bar)",'Actual H2'!G312*Parameters!$C$26,0))))</f>
        <v>40.102641509433965</v>
      </c>
      <c r="H312" s="12">
        <f>IF(Control!$C$16="None",Parameters!$C$29,IF(Control!$C$16="Low (100 bar)",'Actual H2'!H312*Parameters!$C$28,IF(Control!$C$16="Medium (350 bar)",'Actual H2'!H312*Parameters!$C$27,IF(Control!$C$16="High (700 bar)",'Actual H2'!H312*Parameters!$C$26,0))))</f>
        <v>45.518490566037741</v>
      </c>
      <c r="I312" s="12">
        <f>IF(Control!$C$16="None",Parameters!$C$29,IF(Control!$C$16="Low (100 bar)",'Actual H2'!I312*Parameters!$C$28,IF(Control!$C$16="Medium (350 bar)",'Actual H2'!I312*Parameters!$C$27,IF(Control!$C$16="High (700 bar)",'Actual H2'!I312*Parameters!$C$26,0))))</f>
        <v>54.701886792452825</v>
      </c>
      <c r="J312" s="12">
        <f>IF(Control!$C$16="None",Parameters!$C$29,IF(Control!$C$16="Low (100 bar)",'Actual H2'!J312*Parameters!$C$28,IF(Control!$C$16="Medium (350 bar)",'Actual H2'!J312*Parameters!$C$27,IF(Control!$C$16="High (700 bar)",'Actual H2'!J312*Parameters!$C$26,0))))</f>
        <v>56.603773584905667</v>
      </c>
      <c r="K312" s="12">
        <f>IF(Control!$C$16="None",Parameters!$C$29,IF(Control!$C$16="Low (100 bar)",'Actual H2'!K312*Parameters!$C$28,IF(Control!$C$16="Medium (350 bar)",'Actual H2'!K312*Parameters!$C$27,IF(Control!$C$16="High (700 bar)",'Actual H2'!K312*Parameters!$C$26,0))))</f>
        <v>56.603773584905667</v>
      </c>
      <c r="L312" s="12">
        <f>IF(Control!$C$16="None",Parameters!$C$29,IF(Control!$C$16="Low (100 bar)",'Actual H2'!L312*Parameters!$C$28,IF(Control!$C$16="Medium (350 bar)",'Actual H2'!L312*Parameters!$C$27,IF(Control!$C$16="High (700 bar)",'Actual H2'!L312*Parameters!$C$26,0))))</f>
        <v>56.603773584905667</v>
      </c>
      <c r="M312" s="12">
        <f>IF(Control!$C$16="None",Parameters!$C$29,IF(Control!$C$16="Low (100 bar)",'Actual H2'!M312*Parameters!$C$28,IF(Control!$C$16="Medium (350 bar)",'Actual H2'!M312*Parameters!$C$27,IF(Control!$C$16="High (700 bar)",'Actual H2'!M312*Parameters!$C$26,0))))</f>
        <v>56.603773584905667</v>
      </c>
      <c r="N312" s="12">
        <f>IF(Control!$C$16="None",Parameters!$C$29,IF(Control!$C$16="Low (100 bar)",'Actual H2'!N312*Parameters!$C$28,IF(Control!$C$16="Medium (350 bar)",'Actual H2'!N312*Parameters!$C$27,IF(Control!$C$16="High (700 bar)",'Actual H2'!N312*Parameters!$C$26,0))))</f>
        <v>56.603773584905667</v>
      </c>
      <c r="O312" s="12">
        <f>IF(Control!$C$16="None",Parameters!$C$29,IF(Control!$C$16="Low (100 bar)",'Actual H2'!O312*Parameters!$C$28,IF(Control!$C$16="Medium (350 bar)",'Actual H2'!O312*Parameters!$C$27,IF(Control!$C$16="High (700 bar)",'Actual H2'!O312*Parameters!$C$26,0))))</f>
        <v>56.603773584905667</v>
      </c>
      <c r="P312" s="12">
        <f>IF(Control!$C$16="None",Parameters!$C$29,IF(Control!$C$16="Low (100 bar)",'Actual H2'!P312*Parameters!$C$28,IF(Control!$C$16="Medium (350 bar)",'Actual H2'!P312*Parameters!$C$27,IF(Control!$C$16="High (700 bar)",'Actual H2'!P312*Parameters!$C$26,0))))</f>
        <v>56.603773584905667</v>
      </c>
      <c r="Q312" s="12">
        <f>IF(Control!$C$16="None",Parameters!$C$29,IF(Control!$C$16="Low (100 bar)",'Actual H2'!Q312*Parameters!$C$28,IF(Control!$C$16="Medium (350 bar)",'Actual H2'!Q312*Parameters!$C$27,IF(Control!$C$16="High (700 bar)",'Actual H2'!Q312*Parameters!$C$26,0))))</f>
        <v>56.603773584905667</v>
      </c>
      <c r="R312" s="12">
        <f>IF(Control!$C$16="None",Parameters!$C$29,IF(Control!$C$16="Low (100 bar)",'Actual H2'!R312*Parameters!$C$28,IF(Control!$C$16="Medium (350 bar)",'Actual H2'!R312*Parameters!$C$27,IF(Control!$C$16="High (700 bar)",'Actual H2'!R312*Parameters!$C$26,0))))</f>
        <v>0</v>
      </c>
      <c r="S312" s="12">
        <f>IF(Control!$C$16="None",Parameters!$C$29,IF(Control!$C$16="Low (100 bar)",'Actual H2'!S312*Parameters!$C$28,IF(Control!$C$16="Medium (350 bar)",'Actual H2'!S312*Parameters!$C$27,IF(Control!$C$16="High (700 bar)",'Actual H2'!S312*Parameters!$C$26,0))))</f>
        <v>0</v>
      </c>
      <c r="T312" s="12">
        <f>IF(Control!$C$16="None",Parameters!$C$29,IF(Control!$C$16="Low (100 bar)",'Actual H2'!T312*Parameters!$C$28,IF(Control!$C$16="Medium (350 bar)",'Actual H2'!T312*Parameters!$C$27,IF(Control!$C$16="High (700 bar)",'Actual H2'!T312*Parameters!$C$26,0))))</f>
        <v>56.603773584905667</v>
      </c>
      <c r="U312" s="12">
        <f>IF(Control!$C$16="None",Parameters!$C$29,IF(Control!$C$16="Low (100 bar)",'Actual H2'!U312*Parameters!$C$28,IF(Control!$C$16="Medium (350 bar)",'Actual H2'!U312*Parameters!$C$27,IF(Control!$C$16="High (700 bar)",'Actual H2'!U312*Parameters!$C$26,0))))</f>
        <v>56.603773584905667</v>
      </c>
      <c r="V312" s="12">
        <f>IF(Control!$C$16="None",Parameters!$C$29,IF(Control!$C$16="Low (100 bar)",'Actual H2'!V312*Parameters!$C$28,IF(Control!$C$16="Medium (350 bar)",'Actual H2'!V312*Parameters!$C$27,IF(Control!$C$16="High (700 bar)",'Actual H2'!V312*Parameters!$C$26,0))))</f>
        <v>56.603773584905667</v>
      </c>
      <c r="W312" s="12">
        <f>IF(Control!$C$16="None",Parameters!$C$29,IF(Control!$C$16="Low (100 bar)",'Actual H2'!W312*Parameters!$C$28,IF(Control!$C$16="Medium (350 bar)",'Actual H2'!W312*Parameters!$C$27,IF(Control!$C$16="High (700 bar)",'Actual H2'!W312*Parameters!$C$26,0))))</f>
        <v>56.603773584905667</v>
      </c>
      <c r="X312" s="12">
        <f>IF(Control!$C$16="None",Parameters!$C$29,IF(Control!$C$16="Low (100 bar)",'Actual H2'!X312*Parameters!$C$28,IF(Control!$C$16="Medium (350 bar)",'Actual H2'!X312*Parameters!$C$27,IF(Control!$C$16="High (700 bar)",'Actual H2'!X312*Parameters!$C$26,0))))</f>
        <v>56.603773584905667</v>
      </c>
      <c r="Y312" s="12">
        <f>IF(Control!$C$16="None",Parameters!$C$29,IF(Control!$C$16="Low (100 bar)",'Actual H2'!Y312*Parameters!$C$28,IF(Control!$C$16="Medium (350 bar)",'Actual H2'!Y312*Parameters!$C$27,IF(Control!$C$16="High (700 bar)",'Actual H2'!Y312*Parameters!$C$26,0))))</f>
        <v>0</v>
      </c>
      <c r="Z312" s="12">
        <f>IF(Control!$C$16="None",Parameters!$C$29,IF(Control!$C$16="Low (100 bar)",'Actual H2'!Z312*Parameters!$C$28,IF(Control!$C$16="Medium (350 bar)",'Actual H2'!Z312*Parameters!$C$27,IF(Control!$C$16="High (700 bar)",'Actual H2'!Z312*Parameters!$C$26,0))))</f>
        <v>0</v>
      </c>
      <c r="AB312" s="7">
        <f t="shared" si="4"/>
        <v>1028.6309433962263</v>
      </c>
    </row>
    <row r="313" spans="2:28" x14ac:dyDescent="0.2">
      <c r="B313" s="6">
        <v>44507</v>
      </c>
      <c r="C313" s="12">
        <f>IF(Control!$C$16="None",Parameters!$C$29,IF(Control!$C$16="Low (100 bar)",'Actual H2'!C313*Parameters!$C$28,IF(Control!$C$16="Medium (350 bar)",'Actual H2'!C313*Parameters!$C$27,IF(Control!$C$16="High (700 bar)",'Actual H2'!C313*Parameters!$C$26,0))))</f>
        <v>0</v>
      </c>
      <c r="D313" s="12">
        <f>IF(Control!$C$16="None",Parameters!$C$29,IF(Control!$C$16="Low (100 bar)",'Actual H2'!D313*Parameters!$C$28,IF(Control!$C$16="Medium (350 bar)",'Actual H2'!D313*Parameters!$C$27,IF(Control!$C$16="High (700 bar)",'Actual H2'!D313*Parameters!$C$26,0))))</f>
        <v>0</v>
      </c>
      <c r="E313" s="12">
        <f>IF(Control!$C$16="None",Parameters!$C$29,IF(Control!$C$16="Low (100 bar)",'Actual H2'!E313*Parameters!$C$28,IF(Control!$C$16="Medium (350 bar)",'Actual H2'!E313*Parameters!$C$27,IF(Control!$C$16="High (700 bar)",'Actual H2'!E313*Parameters!$C$26,0))))</f>
        <v>0</v>
      </c>
      <c r="F313" s="12">
        <f>IF(Control!$C$16="None",Parameters!$C$29,IF(Control!$C$16="Low (100 bar)",'Actual H2'!F313*Parameters!$C$28,IF(Control!$C$16="Medium (350 bar)",'Actual H2'!F313*Parameters!$C$27,IF(Control!$C$16="High (700 bar)",'Actual H2'!F313*Parameters!$C$26,0))))</f>
        <v>0</v>
      </c>
      <c r="G313" s="12">
        <f>IF(Control!$C$16="None",Parameters!$C$29,IF(Control!$C$16="Low (100 bar)",'Actual H2'!G313*Parameters!$C$28,IF(Control!$C$16="Medium (350 bar)",'Actual H2'!G313*Parameters!$C$27,IF(Control!$C$16="High (700 bar)",'Actual H2'!G313*Parameters!$C$26,0))))</f>
        <v>0</v>
      </c>
      <c r="H313" s="12">
        <f>IF(Control!$C$16="None",Parameters!$C$29,IF(Control!$C$16="Low (100 bar)",'Actual H2'!H313*Parameters!$C$28,IF(Control!$C$16="Medium (350 bar)",'Actual H2'!H313*Parameters!$C$27,IF(Control!$C$16="High (700 bar)",'Actual H2'!H313*Parameters!$C$26,0))))</f>
        <v>0</v>
      </c>
      <c r="I313" s="12">
        <f>IF(Control!$C$16="None",Parameters!$C$29,IF(Control!$C$16="Low (100 bar)",'Actual H2'!I313*Parameters!$C$28,IF(Control!$C$16="Medium (350 bar)",'Actual H2'!I313*Parameters!$C$27,IF(Control!$C$16="High (700 bar)",'Actual H2'!I313*Parameters!$C$26,0))))</f>
        <v>0</v>
      </c>
      <c r="J313" s="12">
        <f>IF(Control!$C$16="None",Parameters!$C$29,IF(Control!$C$16="Low (100 bar)",'Actual H2'!J313*Parameters!$C$28,IF(Control!$C$16="Medium (350 bar)",'Actual H2'!J313*Parameters!$C$27,IF(Control!$C$16="High (700 bar)",'Actual H2'!J313*Parameters!$C$26,0))))</f>
        <v>0</v>
      </c>
      <c r="K313" s="12">
        <f>IF(Control!$C$16="None",Parameters!$C$29,IF(Control!$C$16="Low (100 bar)",'Actual H2'!K313*Parameters!$C$28,IF(Control!$C$16="Medium (350 bar)",'Actual H2'!K313*Parameters!$C$27,IF(Control!$C$16="High (700 bar)",'Actual H2'!K313*Parameters!$C$26,0))))</f>
        <v>56.603773584905667</v>
      </c>
      <c r="L313" s="12">
        <f>IF(Control!$C$16="None",Parameters!$C$29,IF(Control!$C$16="Low (100 bar)",'Actual H2'!L313*Parameters!$C$28,IF(Control!$C$16="Medium (350 bar)",'Actual H2'!L313*Parameters!$C$27,IF(Control!$C$16="High (700 bar)",'Actual H2'!L313*Parameters!$C$26,0))))</f>
        <v>56.603773584905667</v>
      </c>
      <c r="M313" s="12">
        <f>IF(Control!$C$16="None",Parameters!$C$29,IF(Control!$C$16="Low (100 bar)",'Actual H2'!M313*Parameters!$C$28,IF(Control!$C$16="Medium (350 bar)",'Actual H2'!M313*Parameters!$C$27,IF(Control!$C$16="High (700 bar)",'Actual H2'!M313*Parameters!$C$26,0))))</f>
        <v>56.603773584905667</v>
      </c>
      <c r="N313" s="12">
        <f>IF(Control!$C$16="None",Parameters!$C$29,IF(Control!$C$16="Low (100 bar)",'Actual H2'!N313*Parameters!$C$28,IF(Control!$C$16="Medium (350 bar)",'Actual H2'!N313*Parameters!$C$27,IF(Control!$C$16="High (700 bar)",'Actual H2'!N313*Parameters!$C$26,0))))</f>
        <v>56.603773584905667</v>
      </c>
      <c r="O313" s="12">
        <f>IF(Control!$C$16="None",Parameters!$C$29,IF(Control!$C$16="Low (100 bar)",'Actual H2'!O313*Parameters!$C$28,IF(Control!$C$16="Medium (350 bar)",'Actual H2'!O313*Parameters!$C$27,IF(Control!$C$16="High (700 bar)",'Actual H2'!O313*Parameters!$C$26,0))))</f>
        <v>56.603773584905667</v>
      </c>
      <c r="P313" s="12">
        <f>IF(Control!$C$16="None",Parameters!$C$29,IF(Control!$C$16="Low (100 bar)",'Actual H2'!P313*Parameters!$C$28,IF(Control!$C$16="Medium (350 bar)",'Actual H2'!P313*Parameters!$C$27,IF(Control!$C$16="High (700 bar)",'Actual H2'!P313*Parameters!$C$26,0))))</f>
        <v>56.603773584905667</v>
      </c>
      <c r="Q313" s="12">
        <f>IF(Control!$C$16="None",Parameters!$C$29,IF(Control!$C$16="Low (100 bar)",'Actual H2'!Q313*Parameters!$C$28,IF(Control!$C$16="Medium (350 bar)",'Actual H2'!Q313*Parameters!$C$27,IF(Control!$C$16="High (700 bar)",'Actual H2'!Q313*Parameters!$C$26,0))))</f>
        <v>56.603773584905667</v>
      </c>
      <c r="R313" s="12">
        <f>IF(Control!$C$16="None",Parameters!$C$29,IF(Control!$C$16="Low (100 bar)",'Actual H2'!R313*Parameters!$C$28,IF(Control!$C$16="Medium (350 bar)",'Actual H2'!R313*Parameters!$C$27,IF(Control!$C$16="High (700 bar)",'Actual H2'!R313*Parameters!$C$26,0))))</f>
        <v>56.603773584905667</v>
      </c>
      <c r="S313" s="12">
        <f>IF(Control!$C$16="None",Parameters!$C$29,IF(Control!$C$16="Low (100 bar)",'Actual H2'!S313*Parameters!$C$28,IF(Control!$C$16="Medium (350 bar)",'Actual H2'!S313*Parameters!$C$27,IF(Control!$C$16="High (700 bar)",'Actual H2'!S313*Parameters!$C$26,0))))</f>
        <v>56.603773584905667</v>
      </c>
      <c r="T313" s="12">
        <f>IF(Control!$C$16="None",Parameters!$C$29,IF(Control!$C$16="Low (100 bar)",'Actual H2'!T313*Parameters!$C$28,IF(Control!$C$16="Medium (350 bar)",'Actual H2'!T313*Parameters!$C$27,IF(Control!$C$16="High (700 bar)",'Actual H2'!T313*Parameters!$C$26,0))))</f>
        <v>56.603773584905667</v>
      </c>
      <c r="U313" s="12">
        <f>IF(Control!$C$16="None",Parameters!$C$29,IF(Control!$C$16="Low (100 bar)",'Actual H2'!U313*Parameters!$C$28,IF(Control!$C$16="Medium (350 bar)",'Actual H2'!U313*Parameters!$C$27,IF(Control!$C$16="High (700 bar)",'Actual H2'!U313*Parameters!$C$26,0))))</f>
        <v>56.603773584905667</v>
      </c>
      <c r="V313" s="12">
        <f>IF(Control!$C$16="None",Parameters!$C$29,IF(Control!$C$16="Low (100 bar)",'Actual H2'!V313*Parameters!$C$28,IF(Control!$C$16="Medium (350 bar)",'Actual H2'!V313*Parameters!$C$27,IF(Control!$C$16="High (700 bar)",'Actual H2'!V313*Parameters!$C$26,0))))</f>
        <v>53.334339622641515</v>
      </c>
      <c r="W313" s="12">
        <f>IF(Control!$C$16="None",Parameters!$C$29,IF(Control!$C$16="Low (100 bar)",'Actual H2'!W313*Parameters!$C$28,IF(Control!$C$16="Medium (350 bar)",'Actual H2'!W313*Parameters!$C$27,IF(Control!$C$16="High (700 bar)",'Actual H2'!W313*Parameters!$C$26,0))))</f>
        <v>45.518490566037741</v>
      </c>
      <c r="X313" s="12">
        <f>IF(Control!$C$16="None",Parameters!$C$29,IF(Control!$C$16="Low (100 bar)",'Actual H2'!X313*Parameters!$C$28,IF(Control!$C$16="Medium (350 bar)",'Actual H2'!X313*Parameters!$C$27,IF(Control!$C$16="High (700 bar)",'Actual H2'!X313*Parameters!$C$26,0))))</f>
        <v>39.079245283018864</v>
      </c>
      <c r="Y313" s="12">
        <f>IF(Control!$C$16="None",Parameters!$C$29,IF(Control!$C$16="Low (100 bar)",'Actual H2'!Y313*Parameters!$C$28,IF(Control!$C$16="Medium (350 bar)",'Actual H2'!Y313*Parameters!$C$27,IF(Control!$C$16="High (700 bar)",'Actual H2'!Y313*Parameters!$C$26,0))))</f>
        <v>35.139622641509433</v>
      </c>
      <c r="Z313" s="12">
        <f>IF(Control!$C$16="None",Parameters!$C$29,IF(Control!$C$16="Low (100 bar)",'Actual H2'!Z313*Parameters!$C$28,IF(Control!$C$16="Medium (350 bar)",'Actual H2'!Z313*Parameters!$C$27,IF(Control!$C$16="High (700 bar)",'Actual H2'!Z313*Parameters!$C$26,0))))</f>
        <v>34.116226415094346</v>
      </c>
      <c r="AB313" s="7">
        <f t="shared" si="4"/>
        <v>829.82943396226403</v>
      </c>
    </row>
    <row r="314" spans="2:28" x14ac:dyDescent="0.2">
      <c r="B314" s="6">
        <v>44508</v>
      </c>
      <c r="C314" s="12">
        <f>IF(Control!$C$16="None",Parameters!$C$29,IF(Control!$C$16="Low (100 bar)",'Actual H2'!C314*Parameters!$C$28,IF(Control!$C$16="Medium (350 bar)",'Actual H2'!C314*Parameters!$C$27,IF(Control!$C$16="High (700 bar)",'Actual H2'!C314*Parameters!$C$26,0))))</f>
        <v>26.916226415094343</v>
      </c>
      <c r="D314" s="12">
        <f>IF(Control!$C$16="None",Parameters!$C$29,IF(Control!$C$16="Low (100 bar)",'Actual H2'!D314*Parameters!$C$28,IF(Control!$C$16="Medium (350 bar)",'Actual H2'!D314*Parameters!$C$27,IF(Control!$C$16="High (700 bar)",'Actual H2'!D314*Parameters!$C$26,0))))</f>
        <v>12.842264150943397</v>
      </c>
      <c r="E314" s="12">
        <f>IF(Control!$C$16="None",Parameters!$C$29,IF(Control!$C$16="Low (100 bar)",'Actual H2'!E314*Parameters!$C$28,IF(Control!$C$16="Medium (350 bar)",'Actual H2'!E314*Parameters!$C$27,IF(Control!$C$16="High (700 bar)",'Actual H2'!E314*Parameters!$C$26,0))))</f>
        <v>3.1290566037735852</v>
      </c>
      <c r="F314" s="12">
        <f>IF(Control!$C$16="None",Parameters!$C$29,IF(Control!$C$16="Low (100 bar)",'Actual H2'!F314*Parameters!$C$28,IF(Control!$C$16="Medium (350 bar)",'Actual H2'!F314*Parameters!$C$27,IF(Control!$C$16="High (700 bar)",'Actual H2'!F314*Parameters!$C$26,0))))</f>
        <v>0</v>
      </c>
      <c r="G314" s="12">
        <f>IF(Control!$C$16="None",Parameters!$C$29,IF(Control!$C$16="Low (100 bar)",'Actual H2'!G314*Parameters!$C$28,IF(Control!$C$16="Medium (350 bar)",'Actual H2'!G314*Parameters!$C$27,IF(Control!$C$16="High (700 bar)",'Actual H2'!G314*Parameters!$C$26,0))))</f>
        <v>1.1456603773584904</v>
      </c>
      <c r="H314" s="12">
        <f>IF(Control!$C$16="None",Parameters!$C$29,IF(Control!$C$16="Low (100 bar)",'Actual H2'!H314*Parameters!$C$28,IF(Control!$C$16="Medium (350 bar)",'Actual H2'!H314*Parameters!$C$27,IF(Control!$C$16="High (700 bar)",'Actual H2'!H314*Parameters!$C$26,0))))</f>
        <v>10.111698113207549</v>
      </c>
      <c r="I314" s="12">
        <f>IF(Control!$C$16="None",Parameters!$C$29,IF(Control!$C$16="Low (100 bar)",'Actual H2'!I314*Parameters!$C$28,IF(Control!$C$16="Medium (350 bar)",'Actual H2'!I314*Parameters!$C$27,IF(Control!$C$16="High (700 bar)",'Actual H2'!I314*Parameters!$C$26,0))))</f>
        <v>22.75018867924528</v>
      </c>
      <c r="J314" s="12">
        <f>IF(Control!$C$16="None",Parameters!$C$29,IF(Control!$C$16="Low (100 bar)",'Actual H2'!J314*Parameters!$C$28,IF(Control!$C$16="Medium (350 bar)",'Actual H2'!J314*Parameters!$C$27,IF(Control!$C$16="High (700 bar)",'Actual H2'!J314*Parameters!$C$26,0))))</f>
        <v>31.698113207547166</v>
      </c>
      <c r="K314" s="12">
        <f>IF(Control!$C$16="None",Parameters!$C$29,IF(Control!$C$16="Low (100 bar)",'Actual H2'!K314*Parameters!$C$28,IF(Control!$C$16="Medium (350 bar)",'Actual H2'!K314*Parameters!$C$27,IF(Control!$C$16="High (700 bar)",'Actual H2'!K314*Parameters!$C$26,0))))</f>
        <v>39.079245283018864</v>
      </c>
      <c r="L314" s="12">
        <f>IF(Control!$C$16="None",Parameters!$C$29,IF(Control!$C$16="Low (100 bar)",'Actual H2'!L314*Parameters!$C$28,IF(Control!$C$16="Medium (350 bar)",'Actual H2'!L314*Parameters!$C$27,IF(Control!$C$16="High (700 bar)",'Actual H2'!L314*Parameters!$C$26,0))))</f>
        <v>39.079245283018864</v>
      </c>
      <c r="M314" s="12">
        <f>IF(Control!$C$16="None",Parameters!$C$29,IF(Control!$C$16="Low (100 bar)",'Actual H2'!M314*Parameters!$C$28,IF(Control!$C$16="Medium (350 bar)",'Actual H2'!M314*Parameters!$C$27,IF(Control!$C$16="High (700 bar)",'Actual H2'!M314*Parameters!$C$26,0))))</f>
        <v>37.901886792452828</v>
      </c>
      <c r="N314" s="12">
        <f>IF(Control!$C$16="None",Parameters!$C$29,IF(Control!$C$16="Low (100 bar)",'Actual H2'!N314*Parameters!$C$28,IF(Control!$C$16="Medium (350 bar)",'Actual H2'!N314*Parameters!$C$27,IF(Control!$C$16="High (700 bar)",'Actual H2'!N314*Parameters!$C$26,0))))</f>
        <v>40.102641509433965</v>
      </c>
      <c r="O314" s="12">
        <f>IF(Control!$C$16="None",Parameters!$C$29,IF(Control!$C$16="Low (100 bar)",'Actual H2'!O314*Parameters!$C$28,IF(Control!$C$16="Medium (350 bar)",'Actual H2'!O314*Parameters!$C$27,IF(Control!$C$16="High (700 bar)",'Actual H2'!O314*Parameters!$C$26,0))))</f>
        <v>45.971320754716984</v>
      </c>
      <c r="P314" s="12">
        <f>IF(Control!$C$16="None",Parameters!$C$29,IF(Control!$C$16="Low (100 bar)",'Actual H2'!P314*Parameters!$C$28,IF(Control!$C$16="Medium (350 bar)",'Actual H2'!P314*Parameters!$C$27,IF(Control!$C$16="High (700 bar)",'Actual H2'!P314*Parameters!$C$26,0))))</f>
        <v>54.701886792452825</v>
      </c>
      <c r="Q314" s="12">
        <f>IF(Control!$C$16="None",Parameters!$C$29,IF(Control!$C$16="Low (100 bar)",'Actual H2'!Q314*Parameters!$C$28,IF(Control!$C$16="Medium (350 bar)",'Actual H2'!Q314*Parameters!$C$27,IF(Control!$C$16="High (700 bar)",'Actual H2'!Q314*Parameters!$C$26,0))))</f>
        <v>55.218113207547177</v>
      </c>
      <c r="R314" s="12">
        <f>IF(Control!$C$16="None",Parameters!$C$29,IF(Control!$C$16="Low (100 bar)",'Actual H2'!R314*Parameters!$C$28,IF(Control!$C$16="Medium (350 bar)",'Actual H2'!R314*Parameters!$C$27,IF(Control!$C$16="High (700 bar)",'Actual H2'!R314*Parameters!$C$26,0))))</f>
        <v>56.323018867924539</v>
      </c>
      <c r="S314" s="12">
        <f>IF(Control!$C$16="None",Parameters!$C$29,IF(Control!$C$16="Low (100 bar)",'Actual H2'!S314*Parameters!$C$28,IF(Control!$C$16="Medium (350 bar)",'Actual H2'!S314*Parameters!$C$27,IF(Control!$C$16="High (700 bar)",'Actual H2'!S314*Parameters!$C$26,0))))</f>
        <v>56.603773584905667</v>
      </c>
      <c r="T314" s="12">
        <f>IF(Control!$C$16="None",Parameters!$C$29,IF(Control!$C$16="Low (100 bar)",'Actual H2'!T314*Parameters!$C$28,IF(Control!$C$16="Medium (350 bar)",'Actual H2'!T314*Parameters!$C$27,IF(Control!$C$16="High (700 bar)",'Actual H2'!T314*Parameters!$C$26,0))))</f>
        <v>56.603773584905667</v>
      </c>
      <c r="U314" s="12">
        <f>IF(Control!$C$16="None",Parameters!$C$29,IF(Control!$C$16="Low (100 bar)",'Actual H2'!U314*Parameters!$C$28,IF(Control!$C$16="Medium (350 bar)",'Actual H2'!U314*Parameters!$C$27,IF(Control!$C$16="High (700 bar)",'Actual H2'!U314*Parameters!$C$26,0))))</f>
        <v>56.603773584905667</v>
      </c>
      <c r="V314" s="12">
        <f>IF(Control!$C$16="None",Parameters!$C$29,IF(Control!$C$16="Low (100 bar)",'Actual H2'!V314*Parameters!$C$28,IF(Control!$C$16="Medium (350 bar)",'Actual H2'!V314*Parameters!$C$27,IF(Control!$C$16="High (700 bar)",'Actual H2'!V314*Parameters!$C$26,0))))</f>
        <v>55.218113207547177</v>
      </c>
      <c r="W314" s="12">
        <f>IF(Control!$C$16="None",Parameters!$C$29,IF(Control!$C$16="Low (100 bar)",'Actual H2'!W314*Parameters!$C$28,IF(Control!$C$16="Medium (350 bar)",'Actual H2'!W314*Parameters!$C$27,IF(Control!$C$16="High (700 bar)",'Actual H2'!W314*Parameters!$C$26,0))))</f>
        <v>50.341132075471691</v>
      </c>
      <c r="X314" s="12">
        <f>IF(Control!$C$16="None",Parameters!$C$29,IF(Control!$C$16="Low (100 bar)",'Actual H2'!X314*Parameters!$C$28,IF(Control!$C$16="Medium (350 bar)",'Actual H2'!X314*Parameters!$C$27,IF(Control!$C$16="High (700 bar)",'Actual H2'!X314*Parameters!$C$26,0))))</f>
        <v>50.341132075471691</v>
      </c>
      <c r="Y314" s="12">
        <f>IF(Control!$C$16="None",Parameters!$C$29,IF(Control!$C$16="Low (100 bar)",'Actual H2'!Y314*Parameters!$C$28,IF(Control!$C$16="Medium (350 bar)",'Actual H2'!Y314*Parameters!$C$27,IF(Control!$C$16="High (700 bar)",'Actual H2'!Y314*Parameters!$C$26,0))))</f>
        <v>52.437735849056594</v>
      </c>
      <c r="Z314" s="12">
        <f>IF(Control!$C$16="None",Parameters!$C$29,IF(Control!$C$16="Low (100 bar)",'Actual H2'!Z314*Parameters!$C$28,IF(Control!$C$16="Medium (350 bar)",'Actual H2'!Z314*Parameters!$C$27,IF(Control!$C$16="High (700 bar)",'Actual H2'!Z314*Parameters!$C$26,0))))</f>
        <v>56.603773584905667</v>
      </c>
      <c r="AB314" s="7">
        <f t="shared" si="4"/>
        <v>911.72377358490564</v>
      </c>
    </row>
    <row r="315" spans="2:28" x14ac:dyDescent="0.2">
      <c r="B315" s="6">
        <v>44509</v>
      </c>
      <c r="C315" s="12">
        <f>IF(Control!$C$16="None",Parameters!$C$29,IF(Control!$C$16="Low (100 bar)",'Actual H2'!C315*Parameters!$C$28,IF(Control!$C$16="Medium (350 bar)",'Actual H2'!C315*Parameters!$C$27,IF(Control!$C$16="High (700 bar)",'Actual H2'!C315*Parameters!$C$26,0))))</f>
        <v>56.603773584905667</v>
      </c>
      <c r="D315" s="12">
        <f>IF(Control!$C$16="None",Parameters!$C$29,IF(Control!$C$16="Low (100 bar)",'Actual H2'!D315*Parameters!$C$28,IF(Control!$C$16="Medium (350 bar)",'Actual H2'!D315*Parameters!$C$27,IF(Control!$C$16="High (700 bar)",'Actual H2'!D315*Parameters!$C$26,0))))</f>
        <v>56.603773584905667</v>
      </c>
      <c r="E315" s="12">
        <f>IF(Control!$C$16="None",Parameters!$C$29,IF(Control!$C$16="Low (100 bar)",'Actual H2'!E315*Parameters!$C$28,IF(Control!$C$16="Medium (350 bar)",'Actual H2'!E315*Parameters!$C$27,IF(Control!$C$16="High (700 bar)",'Actual H2'!E315*Parameters!$C$26,0))))</f>
        <v>56.603773584905667</v>
      </c>
      <c r="F315" s="12">
        <f>IF(Control!$C$16="None",Parameters!$C$29,IF(Control!$C$16="Low (100 bar)",'Actual H2'!F315*Parameters!$C$28,IF(Control!$C$16="Medium (350 bar)",'Actual H2'!F315*Parameters!$C$27,IF(Control!$C$16="High (700 bar)",'Actual H2'!F315*Parameters!$C$26,0))))</f>
        <v>56.323018867924539</v>
      </c>
      <c r="G315" s="12">
        <f>IF(Control!$C$16="None",Parameters!$C$29,IF(Control!$C$16="Low (100 bar)",'Actual H2'!G315*Parameters!$C$28,IF(Control!$C$16="Medium (350 bar)",'Actual H2'!G315*Parameters!$C$27,IF(Control!$C$16="High (700 bar)",'Actual H2'!G315*Parameters!$C$26,0))))</f>
        <v>53.334339622641515</v>
      </c>
      <c r="H315" s="12">
        <f>IF(Control!$C$16="None",Parameters!$C$29,IF(Control!$C$16="Low (100 bar)",'Actual H2'!H315*Parameters!$C$28,IF(Control!$C$16="Medium (350 bar)",'Actual H2'!H315*Parameters!$C$27,IF(Control!$C$16="High (700 bar)",'Actual H2'!H315*Parameters!$C$26,0))))</f>
        <v>50.064905660377356</v>
      </c>
      <c r="I315" s="12">
        <f>IF(Control!$C$16="None",Parameters!$C$29,IF(Control!$C$16="Low (100 bar)",'Actual H2'!I315*Parameters!$C$28,IF(Control!$C$16="Medium (350 bar)",'Actual H2'!I315*Parameters!$C$27,IF(Control!$C$16="High (700 bar)",'Actual H2'!I315*Parameters!$C$26,0))))</f>
        <v>45.971320754716984</v>
      </c>
      <c r="J315" s="12">
        <f>IF(Control!$C$16="None",Parameters!$C$29,IF(Control!$C$16="Low (100 bar)",'Actual H2'!J315*Parameters!$C$28,IF(Control!$C$16="Medium (350 bar)",'Actual H2'!J315*Parameters!$C$27,IF(Control!$C$16="High (700 bar)",'Actual H2'!J315*Parameters!$C$26,0))))</f>
        <v>49.612075471698105</v>
      </c>
      <c r="K315" s="12">
        <f>IF(Control!$C$16="None",Parameters!$C$29,IF(Control!$C$16="Low (100 bar)",'Actual H2'!K315*Parameters!$C$28,IF(Control!$C$16="Medium (350 bar)",'Actual H2'!K315*Parameters!$C$27,IF(Control!$C$16="High (700 bar)",'Actual H2'!K315*Parameters!$C$26,0))))</f>
        <v>52.437735849056594</v>
      </c>
      <c r="L315" s="12">
        <f>IF(Control!$C$16="None",Parameters!$C$29,IF(Control!$C$16="Low (100 bar)",'Actual H2'!L315*Parameters!$C$28,IF(Control!$C$16="Medium (350 bar)",'Actual H2'!L315*Parameters!$C$27,IF(Control!$C$16="High (700 bar)",'Actual H2'!L315*Parameters!$C$26,0))))</f>
        <v>56.083018867924523</v>
      </c>
      <c r="M315" s="12">
        <f>IF(Control!$C$16="None",Parameters!$C$29,IF(Control!$C$16="Low (100 bar)",'Actual H2'!M315*Parameters!$C$28,IF(Control!$C$16="Medium (350 bar)",'Actual H2'!M315*Parameters!$C$27,IF(Control!$C$16="High (700 bar)",'Actual H2'!M315*Parameters!$C$26,0))))</f>
        <v>56.603773584905667</v>
      </c>
      <c r="N315" s="12">
        <f>IF(Control!$C$16="None",Parameters!$C$29,IF(Control!$C$16="Low (100 bar)",'Actual H2'!N315*Parameters!$C$28,IF(Control!$C$16="Medium (350 bar)",'Actual H2'!N315*Parameters!$C$27,IF(Control!$C$16="High (700 bar)",'Actual H2'!N315*Parameters!$C$26,0))))</f>
        <v>56.323018867924539</v>
      </c>
      <c r="O315" s="12">
        <f>IF(Control!$C$16="None",Parameters!$C$29,IF(Control!$C$16="Low (100 bar)",'Actual H2'!O315*Parameters!$C$28,IF(Control!$C$16="Medium (350 bar)",'Actual H2'!O315*Parameters!$C$27,IF(Control!$C$16="High (700 bar)",'Actual H2'!O315*Parameters!$C$26,0))))</f>
        <v>56.323018867924539</v>
      </c>
      <c r="P315" s="12">
        <f>IF(Control!$C$16="None",Parameters!$C$29,IF(Control!$C$16="Low (100 bar)",'Actual H2'!P315*Parameters!$C$28,IF(Control!$C$16="Medium (350 bar)",'Actual H2'!P315*Parameters!$C$27,IF(Control!$C$16="High (700 bar)",'Actual H2'!P315*Parameters!$C$26,0))))</f>
        <v>56.323018867924539</v>
      </c>
      <c r="Q315" s="12">
        <f>IF(Control!$C$16="None",Parameters!$C$29,IF(Control!$C$16="Low (100 bar)",'Actual H2'!Q315*Parameters!$C$28,IF(Control!$C$16="Medium (350 bar)",'Actual H2'!Q315*Parameters!$C$27,IF(Control!$C$16="High (700 bar)",'Actual H2'!Q315*Parameters!$C$26,0))))</f>
        <v>55.218113207547177</v>
      </c>
      <c r="R315" s="12">
        <f>IF(Control!$C$16="None",Parameters!$C$29,IF(Control!$C$16="Low (100 bar)",'Actual H2'!R315*Parameters!$C$28,IF(Control!$C$16="Medium (350 bar)",'Actual H2'!R315*Parameters!$C$27,IF(Control!$C$16="High (700 bar)",'Actual H2'!R315*Parameters!$C$26,0))))</f>
        <v>53.166792452830187</v>
      </c>
      <c r="S315" s="12">
        <f>IF(Control!$C$16="None",Parameters!$C$29,IF(Control!$C$16="Low (100 bar)",'Actual H2'!S315*Parameters!$C$28,IF(Control!$C$16="Medium (350 bar)",'Actual H2'!S315*Parameters!$C$27,IF(Control!$C$16="High (700 bar)",'Actual H2'!S315*Parameters!$C$26,0))))</f>
        <v>50.341132075471691</v>
      </c>
      <c r="T315" s="12">
        <f>IF(Control!$C$16="None",Parameters!$C$29,IF(Control!$C$16="Low (100 bar)",'Actual H2'!T315*Parameters!$C$28,IF(Control!$C$16="Medium (350 bar)",'Actual H2'!T315*Parameters!$C$27,IF(Control!$C$16="High (700 bar)",'Actual H2'!T315*Parameters!$C$26,0))))</f>
        <v>49.612075471698105</v>
      </c>
      <c r="U315" s="12">
        <f>IF(Control!$C$16="None",Parameters!$C$29,IF(Control!$C$16="Low (100 bar)",'Actual H2'!U315*Parameters!$C$28,IF(Control!$C$16="Medium (350 bar)",'Actual H2'!U315*Parameters!$C$27,IF(Control!$C$16="High (700 bar)",'Actual H2'!U315*Parameters!$C$26,0))))</f>
        <v>49.612075471698105</v>
      </c>
      <c r="V315" s="12">
        <f>IF(Control!$C$16="None",Parameters!$C$29,IF(Control!$C$16="Low (100 bar)",'Actual H2'!V315*Parameters!$C$28,IF(Control!$C$16="Medium (350 bar)",'Actual H2'!V315*Parameters!$C$27,IF(Control!$C$16="High (700 bar)",'Actual H2'!V315*Parameters!$C$26,0))))</f>
        <v>50.064905660377356</v>
      </c>
      <c r="W315" s="12">
        <f>IF(Control!$C$16="None",Parameters!$C$29,IF(Control!$C$16="Low (100 bar)",'Actual H2'!W315*Parameters!$C$28,IF(Control!$C$16="Medium (350 bar)",'Actual H2'!W315*Parameters!$C$27,IF(Control!$C$16="High (700 bar)",'Actual H2'!W315*Parameters!$C$26,0))))</f>
        <v>46.247547169811327</v>
      </c>
      <c r="X315" s="12">
        <f>IF(Control!$C$16="None",Parameters!$C$29,IF(Control!$C$16="Low (100 bar)",'Actual H2'!X315*Parameters!$C$28,IF(Control!$C$16="Medium (350 bar)",'Actual H2'!X315*Parameters!$C$27,IF(Control!$C$16="High (700 bar)",'Actual H2'!X315*Parameters!$C$26,0))))</f>
        <v>50.064905660377356</v>
      </c>
      <c r="Y315" s="12">
        <f>IF(Control!$C$16="None",Parameters!$C$29,IF(Control!$C$16="Low (100 bar)",'Actual H2'!Y315*Parameters!$C$28,IF(Control!$C$16="Medium (350 bar)",'Actual H2'!Y315*Parameters!$C$27,IF(Control!$C$16="High (700 bar)",'Actual H2'!Y315*Parameters!$C$26,0))))</f>
        <v>54.701886792452825</v>
      </c>
      <c r="Z315" s="12">
        <f>IF(Control!$C$16="None",Parameters!$C$29,IF(Control!$C$16="Low (100 bar)",'Actual H2'!Z315*Parameters!$C$28,IF(Control!$C$16="Medium (350 bar)",'Actual H2'!Z315*Parameters!$C$27,IF(Control!$C$16="High (700 bar)",'Actual H2'!Z315*Parameters!$C$26,0))))</f>
        <v>56.083018867924523</v>
      </c>
      <c r="AB315" s="7">
        <f t="shared" si="4"/>
        <v>1274.3230188679247</v>
      </c>
    </row>
    <row r="316" spans="2:28" x14ac:dyDescent="0.2">
      <c r="B316" s="6">
        <v>44510</v>
      </c>
      <c r="C316" s="12">
        <f>IF(Control!$C$16="None",Parameters!$C$29,IF(Control!$C$16="Low (100 bar)",'Actual H2'!C316*Parameters!$C$28,IF(Control!$C$16="Medium (350 bar)",'Actual H2'!C316*Parameters!$C$27,IF(Control!$C$16="High (700 bar)",'Actual H2'!C316*Parameters!$C$26,0))))</f>
        <v>55.145660377358496</v>
      </c>
      <c r="D316" s="12">
        <f>IF(Control!$C$16="None",Parameters!$C$29,IF(Control!$C$16="Low (100 bar)",'Actual H2'!D316*Parameters!$C$28,IF(Control!$C$16="Medium (350 bar)",'Actual H2'!D316*Parameters!$C$27,IF(Control!$C$16="High (700 bar)",'Actual H2'!D316*Parameters!$C$26,0))))</f>
        <v>53.334339622641515</v>
      </c>
      <c r="E316" s="12">
        <f>IF(Control!$C$16="None",Parameters!$C$29,IF(Control!$C$16="Low (100 bar)",'Actual H2'!E316*Parameters!$C$28,IF(Control!$C$16="Medium (350 bar)",'Actual H2'!E316*Parameters!$C$27,IF(Control!$C$16="High (700 bar)",'Actual H2'!E316*Parameters!$C$26,0))))</f>
        <v>53.166792452830187</v>
      </c>
      <c r="F316" s="12">
        <f>IF(Control!$C$16="None",Parameters!$C$29,IF(Control!$C$16="Low (100 bar)",'Actual H2'!F316*Parameters!$C$28,IF(Control!$C$16="Medium (350 bar)",'Actual H2'!F316*Parameters!$C$27,IF(Control!$C$16="High (700 bar)",'Actual H2'!F316*Parameters!$C$26,0))))</f>
        <v>53.334339622641515</v>
      </c>
      <c r="G316" s="12">
        <f>IF(Control!$C$16="None",Parameters!$C$29,IF(Control!$C$16="Low (100 bar)",'Actual H2'!G316*Parameters!$C$28,IF(Control!$C$16="Medium (350 bar)",'Actual H2'!G316*Parameters!$C$27,IF(Control!$C$16="High (700 bar)",'Actual H2'!G316*Parameters!$C$26,0))))</f>
        <v>52.437735849056594</v>
      </c>
      <c r="H316" s="12">
        <f>IF(Control!$C$16="None",Parameters!$C$29,IF(Control!$C$16="Low (100 bar)",'Actual H2'!H316*Parameters!$C$28,IF(Control!$C$16="Medium (350 bar)",'Actual H2'!H316*Parameters!$C$27,IF(Control!$C$16="High (700 bar)",'Actual H2'!H316*Parameters!$C$26,0))))</f>
        <v>49.612075471698105</v>
      </c>
      <c r="I316" s="12">
        <f>IF(Control!$C$16="None",Parameters!$C$29,IF(Control!$C$16="Low (100 bar)",'Actual H2'!I316*Parameters!$C$28,IF(Control!$C$16="Medium (350 bar)",'Actual H2'!I316*Parameters!$C$27,IF(Control!$C$16="High (700 bar)",'Actual H2'!I316*Parameters!$C$26,0))))</f>
        <v>49.612075471698105</v>
      </c>
      <c r="J316" s="12">
        <f>IF(Control!$C$16="None",Parameters!$C$29,IF(Control!$C$16="Low (100 bar)",'Actual H2'!J316*Parameters!$C$28,IF(Control!$C$16="Medium (350 bar)",'Actual H2'!J316*Parameters!$C$27,IF(Control!$C$16="High (700 bar)",'Actual H2'!J316*Parameters!$C$26,0))))</f>
        <v>46.247547169811327</v>
      </c>
      <c r="K316" s="12">
        <f>IF(Control!$C$16="None",Parameters!$C$29,IF(Control!$C$16="Low (100 bar)",'Actual H2'!K316*Parameters!$C$28,IF(Control!$C$16="Medium (350 bar)",'Actual H2'!K316*Parameters!$C$27,IF(Control!$C$16="High (700 bar)",'Actual H2'!K316*Parameters!$C$26,0))))</f>
        <v>45.518490566037741</v>
      </c>
      <c r="L316" s="12">
        <f>IF(Control!$C$16="None",Parameters!$C$29,IF(Control!$C$16="Low (100 bar)",'Actual H2'!L316*Parameters!$C$28,IF(Control!$C$16="Medium (350 bar)",'Actual H2'!L316*Parameters!$C$27,IF(Control!$C$16="High (700 bar)",'Actual H2'!L316*Parameters!$C$26,0))))</f>
        <v>40.809056603773584</v>
      </c>
      <c r="M316" s="12">
        <f>IF(Control!$C$16="None",Parameters!$C$29,IF(Control!$C$16="Low (100 bar)",'Actual H2'!M316*Parameters!$C$28,IF(Control!$C$16="Medium (350 bar)",'Actual H2'!M316*Parameters!$C$27,IF(Control!$C$16="High (700 bar)",'Actual H2'!M316*Parameters!$C$26,0))))</f>
        <v>35.846037735849059</v>
      </c>
      <c r="N316" s="12">
        <f>IF(Control!$C$16="None",Parameters!$C$29,IF(Control!$C$16="Low (100 bar)",'Actual H2'!N316*Parameters!$C$28,IF(Control!$C$16="Medium (350 bar)",'Actual H2'!N316*Parameters!$C$27,IF(Control!$C$16="High (700 bar)",'Actual H2'!N316*Parameters!$C$26,0))))</f>
        <v>40.102641509433965</v>
      </c>
      <c r="O316" s="12">
        <f>IF(Control!$C$16="None",Parameters!$C$29,IF(Control!$C$16="Low (100 bar)",'Actual H2'!O316*Parameters!$C$28,IF(Control!$C$16="Medium (350 bar)",'Actual H2'!O316*Parameters!$C$27,IF(Control!$C$16="High (700 bar)",'Actual H2'!O316*Parameters!$C$26,0))))</f>
        <v>44.812075471698115</v>
      </c>
      <c r="P316" s="12">
        <f>IF(Control!$C$16="None",Parameters!$C$29,IF(Control!$C$16="Low (100 bar)",'Actual H2'!P316*Parameters!$C$28,IF(Control!$C$16="Medium (350 bar)",'Actual H2'!P316*Parameters!$C$27,IF(Control!$C$16="High (700 bar)",'Actual H2'!P316*Parameters!$C$26,0))))</f>
        <v>45.518490566037741</v>
      </c>
      <c r="Q316" s="12">
        <f>IF(Control!$C$16="None",Parameters!$C$29,IF(Control!$C$16="Low (100 bar)",'Actual H2'!Q316*Parameters!$C$28,IF(Control!$C$16="Medium (350 bar)",'Actual H2'!Q316*Parameters!$C$27,IF(Control!$C$16="High (700 bar)",'Actual H2'!Q316*Parameters!$C$26,0))))</f>
        <v>50.508679245283012</v>
      </c>
      <c r="R316" s="12">
        <f>IF(Control!$C$16="None",Parameters!$C$29,IF(Control!$C$16="Low (100 bar)",'Actual H2'!R316*Parameters!$C$28,IF(Control!$C$16="Medium (350 bar)",'Actual H2'!R316*Parameters!$C$27,IF(Control!$C$16="High (700 bar)",'Actual H2'!R316*Parameters!$C$26,0))))</f>
        <v>54.978113207547167</v>
      </c>
      <c r="S316" s="12">
        <f>IF(Control!$C$16="None",Parameters!$C$29,IF(Control!$C$16="Low (100 bar)",'Actual H2'!S316*Parameters!$C$28,IF(Control!$C$16="Medium (350 bar)",'Actual H2'!S316*Parameters!$C$27,IF(Control!$C$16="High (700 bar)",'Actual H2'!S316*Parameters!$C$26,0))))</f>
        <v>56.313962264150945</v>
      </c>
      <c r="T316" s="12">
        <f>IF(Control!$C$16="None",Parameters!$C$29,IF(Control!$C$16="Low (100 bar)",'Actual H2'!T316*Parameters!$C$28,IF(Control!$C$16="Medium (350 bar)",'Actual H2'!T316*Parameters!$C$27,IF(Control!$C$16="High (700 bar)",'Actual H2'!T316*Parameters!$C$26,0))))</f>
        <v>56.603773584905667</v>
      </c>
      <c r="U316" s="12">
        <f>IF(Control!$C$16="None",Parameters!$C$29,IF(Control!$C$16="Low (100 bar)",'Actual H2'!U316*Parameters!$C$28,IF(Control!$C$16="Medium (350 bar)",'Actual H2'!U316*Parameters!$C$27,IF(Control!$C$16="High (700 bar)",'Actual H2'!U316*Parameters!$C$26,0))))</f>
        <v>56.603773584905667</v>
      </c>
      <c r="V316" s="12">
        <f>IF(Control!$C$16="None",Parameters!$C$29,IF(Control!$C$16="Low (100 bar)",'Actual H2'!V316*Parameters!$C$28,IF(Control!$C$16="Medium (350 bar)",'Actual H2'!V316*Parameters!$C$27,IF(Control!$C$16="High (700 bar)",'Actual H2'!V316*Parameters!$C$26,0))))</f>
        <v>56.603773584905667</v>
      </c>
      <c r="W316" s="12">
        <f>IF(Control!$C$16="None",Parameters!$C$29,IF(Control!$C$16="Low (100 bar)",'Actual H2'!W316*Parameters!$C$28,IF(Control!$C$16="Medium (350 bar)",'Actual H2'!W316*Parameters!$C$27,IF(Control!$C$16="High (700 bar)",'Actual H2'!W316*Parameters!$C$26,0))))</f>
        <v>56.603773584905667</v>
      </c>
      <c r="X316" s="12">
        <f>IF(Control!$C$16="None",Parameters!$C$29,IF(Control!$C$16="Low (100 bar)",'Actual H2'!X316*Parameters!$C$28,IF(Control!$C$16="Medium (350 bar)",'Actual H2'!X316*Parameters!$C$27,IF(Control!$C$16="High (700 bar)",'Actual H2'!X316*Parameters!$C$26,0))))</f>
        <v>56.603773584905667</v>
      </c>
      <c r="Y316" s="12">
        <f>IF(Control!$C$16="None",Parameters!$C$29,IF(Control!$C$16="Low (100 bar)",'Actual H2'!Y316*Parameters!$C$28,IF(Control!$C$16="Medium (350 bar)",'Actual H2'!Y316*Parameters!$C$27,IF(Control!$C$16="High (700 bar)",'Actual H2'!Y316*Parameters!$C$26,0))))</f>
        <v>56.603773584905667</v>
      </c>
      <c r="Z316" s="12">
        <f>IF(Control!$C$16="None",Parameters!$C$29,IF(Control!$C$16="Low (100 bar)",'Actual H2'!Z316*Parameters!$C$28,IF(Control!$C$16="Medium (350 bar)",'Actual H2'!Z316*Parameters!$C$27,IF(Control!$C$16="High (700 bar)",'Actual H2'!Z316*Parameters!$C$26,0))))</f>
        <v>56.603773584905667</v>
      </c>
      <c r="AB316" s="7">
        <f t="shared" si="4"/>
        <v>1223.5245283018867</v>
      </c>
    </row>
    <row r="317" spans="2:28" x14ac:dyDescent="0.2">
      <c r="B317" s="6">
        <v>44511</v>
      </c>
      <c r="C317" s="12">
        <f>IF(Control!$C$16="None",Parameters!$C$29,IF(Control!$C$16="Low (100 bar)",'Actual H2'!C317*Parameters!$C$28,IF(Control!$C$16="Medium (350 bar)",'Actual H2'!C317*Parameters!$C$27,IF(Control!$C$16="High (700 bar)",'Actual H2'!C317*Parameters!$C$26,0))))</f>
        <v>56.603773584905667</v>
      </c>
      <c r="D317" s="12">
        <f>IF(Control!$C$16="None",Parameters!$C$29,IF(Control!$C$16="Low (100 bar)",'Actual H2'!D317*Parameters!$C$28,IF(Control!$C$16="Medium (350 bar)",'Actual H2'!D317*Parameters!$C$27,IF(Control!$C$16="High (700 bar)",'Actual H2'!D317*Parameters!$C$26,0))))</f>
        <v>56.603773584905667</v>
      </c>
      <c r="E317" s="12">
        <f>IF(Control!$C$16="None",Parameters!$C$29,IF(Control!$C$16="Low (100 bar)",'Actual H2'!E317*Parameters!$C$28,IF(Control!$C$16="Medium (350 bar)",'Actual H2'!E317*Parameters!$C$27,IF(Control!$C$16="High (700 bar)",'Actual H2'!E317*Parameters!$C$26,0))))</f>
        <v>56.603773584905667</v>
      </c>
      <c r="F317" s="12">
        <f>IF(Control!$C$16="None",Parameters!$C$29,IF(Control!$C$16="Low (100 bar)",'Actual H2'!F317*Parameters!$C$28,IF(Control!$C$16="Medium (350 bar)",'Actual H2'!F317*Parameters!$C$27,IF(Control!$C$16="High (700 bar)",'Actual H2'!F317*Parameters!$C$26,0))))</f>
        <v>55.145660377358496</v>
      </c>
      <c r="G317" s="12">
        <f>IF(Control!$C$16="None",Parameters!$C$29,IF(Control!$C$16="Low (100 bar)",'Actual H2'!G317*Parameters!$C$28,IF(Control!$C$16="Medium (350 bar)",'Actual H2'!G317*Parameters!$C$27,IF(Control!$C$16="High (700 bar)",'Actual H2'!G317*Parameters!$C$26,0))))</f>
        <v>41.261886792452835</v>
      </c>
      <c r="H317" s="12">
        <f>IF(Control!$C$16="None",Parameters!$C$29,IF(Control!$C$16="Low (100 bar)",'Actual H2'!H317*Parameters!$C$28,IF(Control!$C$16="Medium (350 bar)",'Actual H2'!H317*Parameters!$C$27,IF(Control!$C$16="High (700 bar)",'Actual H2'!H317*Parameters!$C$26,0))))</f>
        <v>30.357735849056599</v>
      </c>
      <c r="I317" s="12">
        <f>IF(Control!$C$16="None",Parameters!$C$29,IF(Control!$C$16="Low (100 bar)",'Actual H2'!I317*Parameters!$C$28,IF(Control!$C$16="Medium (350 bar)",'Actual H2'!I317*Parameters!$C$27,IF(Control!$C$16="High (700 bar)",'Actual H2'!I317*Parameters!$C$26,0))))</f>
        <v>19.598490566037732</v>
      </c>
      <c r="J317" s="12">
        <f>IF(Control!$C$16="None",Parameters!$C$29,IF(Control!$C$16="Low (100 bar)",'Actual H2'!J317*Parameters!$C$28,IF(Control!$C$16="Medium (350 bar)",'Actual H2'!J317*Parameters!$C$27,IF(Control!$C$16="High (700 bar)",'Actual H2'!J317*Parameters!$C$26,0))))</f>
        <v>12.067924528301885</v>
      </c>
      <c r="K317" s="12">
        <f>IF(Control!$C$16="None",Parameters!$C$29,IF(Control!$C$16="Low (100 bar)",'Actual H2'!K317*Parameters!$C$28,IF(Control!$C$16="Medium (350 bar)",'Actual H2'!K317*Parameters!$C$27,IF(Control!$C$16="High (700 bar)",'Actual H2'!K317*Parameters!$C$26,0))))</f>
        <v>6.090566037735849</v>
      </c>
      <c r="L317" s="12">
        <f>IF(Control!$C$16="None",Parameters!$C$29,IF(Control!$C$16="Low (100 bar)",'Actual H2'!L317*Parameters!$C$28,IF(Control!$C$16="Medium (350 bar)",'Actual H2'!L317*Parameters!$C$27,IF(Control!$C$16="High (700 bar)",'Actual H2'!L317*Parameters!$C$26,0))))</f>
        <v>1.7252830188679242</v>
      </c>
      <c r="M317" s="12">
        <f>IF(Control!$C$16="None",Parameters!$C$29,IF(Control!$C$16="Low (100 bar)",'Actual H2'!M317*Parameters!$C$28,IF(Control!$C$16="Medium (350 bar)",'Actual H2'!M317*Parameters!$C$27,IF(Control!$C$16="High (700 bar)",'Actual H2'!M317*Parameters!$C$26,0))))</f>
        <v>0</v>
      </c>
      <c r="N317" s="12">
        <f>IF(Control!$C$16="None",Parameters!$C$29,IF(Control!$C$16="Low (100 bar)",'Actual H2'!N317*Parameters!$C$28,IF(Control!$C$16="Medium (350 bar)",'Actual H2'!N317*Parameters!$C$27,IF(Control!$C$16="High (700 bar)",'Actual H2'!N317*Parameters!$C$26,0))))</f>
        <v>0</v>
      </c>
      <c r="O317" s="12">
        <f>IF(Control!$C$16="None",Parameters!$C$29,IF(Control!$C$16="Low (100 bar)",'Actual H2'!O317*Parameters!$C$28,IF(Control!$C$16="Medium (350 bar)",'Actual H2'!O317*Parameters!$C$27,IF(Control!$C$16="High (700 bar)",'Actual H2'!O317*Parameters!$C$26,0))))</f>
        <v>0.85584905660377353</v>
      </c>
      <c r="P317" s="12">
        <f>IF(Control!$C$16="None",Parameters!$C$29,IF(Control!$C$16="Low (100 bar)",'Actual H2'!P317*Parameters!$C$28,IF(Control!$C$16="Medium (350 bar)",'Actual H2'!P317*Parameters!$C$27,IF(Control!$C$16="High (700 bar)",'Actual H2'!P317*Parameters!$C$26,0))))</f>
        <v>10.111698113207549</v>
      </c>
      <c r="Q317" s="12">
        <f>IF(Control!$C$16="None",Parameters!$C$29,IF(Control!$C$16="Low (100 bar)",'Actual H2'!Q317*Parameters!$C$28,IF(Control!$C$16="Medium (350 bar)",'Actual H2'!Q317*Parameters!$C$27,IF(Control!$C$16="High (700 bar)",'Actual H2'!Q317*Parameters!$C$26,0))))</f>
        <v>25.720754716981133</v>
      </c>
      <c r="R317" s="12">
        <f>IF(Control!$C$16="None",Parameters!$C$29,IF(Control!$C$16="Low (100 bar)",'Actual H2'!R317*Parameters!$C$28,IF(Control!$C$16="Medium (350 bar)",'Actual H2'!R317*Parameters!$C$27,IF(Control!$C$16="High (700 bar)",'Actual H2'!R317*Parameters!$C$26,0))))</f>
        <v>39.079245283018864</v>
      </c>
      <c r="S317" s="12">
        <f>IF(Control!$C$16="None",Parameters!$C$29,IF(Control!$C$16="Low (100 bar)",'Actual H2'!S317*Parameters!$C$28,IF(Control!$C$16="Medium (350 bar)",'Actual H2'!S317*Parameters!$C$27,IF(Control!$C$16="High (700 bar)",'Actual H2'!S317*Parameters!$C$26,0))))</f>
        <v>46.247547169811327</v>
      </c>
      <c r="T317" s="12">
        <f>IF(Control!$C$16="None",Parameters!$C$29,IF(Control!$C$16="Low (100 bar)",'Actual H2'!T317*Parameters!$C$28,IF(Control!$C$16="Medium (350 bar)",'Actual H2'!T317*Parameters!$C$27,IF(Control!$C$16="High (700 bar)",'Actual H2'!T317*Parameters!$C$26,0))))</f>
        <v>52.437735849056594</v>
      </c>
      <c r="U317" s="12">
        <f>IF(Control!$C$16="None",Parameters!$C$29,IF(Control!$C$16="Low (100 bar)",'Actual H2'!U317*Parameters!$C$28,IF(Control!$C$16="Medium (350 bar)",'Actual H2'!U317*Parameters!$C$27,IF(Control!$C$16="High (700 bar)",'Actual H2'!U317*Parameters!$C$26,0))))</f>
        <v>54.978113207547167</v>
      </c>
      <c r="V317" s="12">
        <f>IF(Control!$C$16="None",Parameters!$C$29,IF(Control!$C$16="Low (100 bar)",'Actual H2'!V317*Parameters!$C$28,IF(Control!$C$16="Medium (350 bar)",'Actual H2'!V317*Parameters!$C$27,IF(Control!$C$16="High (700 bar)",'Actual H2'!V317*Parameters!$C$26,0))))</f>
        <v>56.313962264150945</v>
      </c>
      <c r="W317" s="12">
        <f>IF(Control!$C$16="None",Parameters!$C$29,IF(Control!$C$16="Low (100 bar)",'Actual H2'!W317*Parameters!$C$28,IF(Control!$C$16="Medium (350 bar)",'Actual H2'!W317*Parameters!$C$27,IF(Control!$C$16="High (700 bar)",'Actual H2'!W317*Parameters!$C$26,0))))</f>
        <v>56.603773584905667</v>
      </c>
      <c r="X317" s="12">
        <f>IF(Control!$C$16="None",Parameters!$C$29,IF(Control!$C$16="Low (100 bar)",'Actual H2'!X317*Parameters!$C$28,IF(Control!$C$16="Medium (350 bar)",'Actual H2'!X317*Parameters!$C$27,IF(Control!$C$16="High (700 bar)",'Actual H2'!X317*Parameters!$C$26,0))))</f>
        <v>56.603773584905667</v>
      </c>
      <c r="Y317" s="12">
        <f>IF(Control!$C$16="None",Parameters!$C$29,IF(Control!$C$16="Low (100 bar)",'Actual H2'!Y317*Parameters!$C$28,IF(Control!$C$16="Medium (350 bar)",'Actual H2'!Y317*Parameters!$C$27,IF(Control!$C$16="High (700 bar)",'Actual H2'!Y317*Parameters!$C$26,0))))</f>
        <v>56.603773584905667</v>
      </c>
      <c r="Z317" s="12">
        <f>IF(Control!$C$16="None",Parameters!$C$29,IF(Control!$C$16="Low (100 bar)",'Actual H2'!Z317*Parameters!$C$28,IF(Control!$C$16="Medium (350 bar)",'Actual H2'!Z317*Parameters!$C$27,IF(Control!$C$16="High (700 bar)",'Actual H2'!Z317*Parameters!$C$26,0))))</f>
        <v>56.603773584905667</v>
      </c>
      <c r="AB317" s="7">
        <f t="shared" si="4"/>
        <v>848.21886792452835</v>
      </c>
    </row>
    <row r="318" spans="2:28" x14ac:dyDescent="0.2">
      <c r="B318" s="6">
        <v>44512</v>
      </c>
      <c r="C318" s="12">
        <f>IF(Control!$C$16="None",Parameters!$C$29,IF(Control!$C$16="Low (100 bar)",'Actual H2'!C318*Parameters!$C$28,IF(Control!$C$16="Medium (350 bar)",'Actual H2'!C318*Parameters!$C$27,IF(Control!$C$16="High (700 bar)",'Actual H2'!C318*Parameters!$C$26,0))))</f>
        <v>56.603773584905667</v>
      </c>
      <c r="D318" s="12">
        <f>IF(Control!$C$16="None",Parameters!$C$29,IF(Control!$C$16="Low (100 bar)",'Actual H2'!D318*Parameters!$C$28,IF(Control!$C$16="Medium (350 bar)",'Actual H2'!D318*Parameters!$C$27,IF(Control!$C$16="High (700 bar)",'Actual H2'!D318*Parameters!$C$26,0))))</f>
        <v>56.603773584905667</v>
      </c>
      <c r="E318" s="12">
        <f>IF(Control!$C$16="None",Parameters!$C$29,IF(Control!$C$16="Low (100 bar)",'Actual H2'!E318*Parameters!$C$28,IF(Control!$C$16="Medium (350 bar)",'Actual H2'!E318*Parameters!$C$27,IF(Control!$C$16="High (700 bar)",'Actual H2'!E318*Parameters!$C$26,0))))</f>
        <v>56.313962264150945</v>
      </c>
      <c r="F318" s="12">
        <f>IF(Control!$C$16="None",Parameters!$C$29,IF(Control!$C$16="Low (100 bar)",'Actual H2'!F318*Parameters!$C$28,IF(Control!$C$16="Medium (350 bar)",'Actual H2'!F318*Parameters!$C$27,IF(Control!$C$16="High (700 bar)",'Actual H2'!F318*Parameters!$C$26,0))))</f>
        <v>50.341132075471691</v>
      </c>
      <c r="G318" s="12">
        <f>IF(Control!$C$16="None",Parameters!$C$29,IF(Control!$C$16="Low (100 bar)",'Actual H2'!G318*Parameters!$C$28,IF(Control!$C$16="Medium (350 bar)",'Actual H2'!G318*Parameters!$C$27,IF(Control!$C$16="High (700 bar)",'Actual H2'!G318*Parameters!$C$26,0))))</f>
        <v>41.261886792452835</v>
      </c>
      <c r="H318" s="12">
        <f>IF(Control!$C$16="None",Parameters!$C$29,IF(Control!$C$16="Low (100 bar)",'Actual H2'!H318*Parameters!$C$28,IF(Control!$C$16="Medium (350 bar)",'Actual H2'!H318*Parameters!$C$27,IF(Control!$C$16="High (700 bar)",'Actual H2'!H318*Parameters!$C$26,0))))</f>
        <v>39.079245283018864</v>
      </c>
      <c r="I318" s="12">
        <f>IF(Control!$C$16="None",Parameters!$C$29,IF(Control!$C$16="Low (100 bar)",'Actual H2'!I318*Parameters!$C$28,IF(Control!$C$16="Medium (350 bar)",'Actual H2'!I318*Parameters!$C$27,IF(Control!$C$16="High (700 bar)",'Actual H2'!I318*Parameters!$C$26,0))))</f>
        <v>34.116226415094346</v>
      </c>
      <c r="J318" s="12">
        <f>IF(Control!$C$16="None",Parameters!$C$29,IF(Control!$C$16="Low (100 bar)",'Actual H2'!J318*Parameters!$C$28,IF(Control!$C$16="Medium (350 bar)",'Actual H2'!J318*Parameters!$C$27,IF(Control!$C$16="High (700 bar)",'Actual H2'!J318*Parameters!$C$26,0))))</f>
        <v>30.357735849056599</v>
      </c>
      <c r="K318" s="12">
        <f>IF(Control!$C$16="None",Parameters!$C$29,IF(Control!$C$16="Low (100 bar)",'Actual H2'!K318*Parameters!$C$28,IF(Control!$C$16="Medium (350 bar)",'Actual H2'!K318*Parameters!$C$27,IF(Control!$C$16="High (700 bar)",'Actual H2'!K318*Parameters!$C$26,0))))</f>
        <v>26.916226415094343</v>
      </c>
      <c r="L318" s="12">
        <f>IF(Control!$C$16="None",Parameters!$C$29,IF(Control!$C$16="Low (100 bar)",'Actual H2'!L318*Parameters!$C$28,IF(Control!$C$16="Medium (350 bar)",'Actual H2'!L318*Parameters!$C$27,IF(Control!$C$16="High (700 bar)",'Actual H2'!L318*Parameters!$C$26,0))))</f>
        <v>23.990943396226413</v>
      </c>
      <c r="M318" s="12">
        <f>IF(Control!$C$16="None",Parameters!$C$29,IF(Control!$C$16="Low (100 bar)",'Actual H2'!M318*Parameters!$C$28,IF(Control!$C$16="Medium (350 bar)",'Actual H2'!M318*Parameters!$C$27,IF(Control!$C$16="High (700 bar)",'Actual H2'!M318*Parameters!$C$26,0))))</f>
        <v>18.683773584905659</v>
      </c>
      <c r="N318" s="12">
        <f>IF(Control!$C$16="None",Parameters!$C$29,IF(Control!$C$16="Low (100 bar)",'Actual H2'!N318*Parameters!$C$28,IF(Control!$C$16="Medium (350 bar)",'Actual H2'!N318*Parameters!$C$27,IF(Control!$C$16="High (700 bar)",'Actual H2'!N318*Parameters!$C$26,0))))</f>
        <v>12.067924528301885</v>
      </c>
      <c r="O318" s="12">
        <f>IF(Control!$C$16="None",Parameters!$C$29,IF(Control!$C$16="Low (100 bar)",'Actual H2'!O318*Parameters!$C$28,IF(Control!$C$16="Medium (350 bar)",'Actual H2'!O318*Parameters!$C$27,IF(Control!$C$16="High (700 bar)",'Actual H2'!O318*Parameters!$C$26,0))))</f>
        <v>10.111698113207549</v>
      </c>
      <c r="P318" s="12">
        <f>IF(Control!$C$16="None",Parameters!$C$29,IF(Control!$C$16="Low (100 bar)",'Actual H2'!P318*Parameters!$C$28,IF(Control!$C$16="Medium (350 bar)",'Actual H2'!P318*Parameters!$C$27,IF(Control!$C$16="High (700 bar)",'Actual H2'!P318*Parameters!$C$26,0))))</f>
        <v>10.111698113207549</v>
      </c>
      <c r="Q318" s="12">
        <f>IF(Control!$C$16="None",Parameters!$C$29,IF(Control!$C$16="Low (100 bar)",'Actual H2'!Q318*Parameters!$C$28,IF(Control!$C$16="Medium (350 bar)",'Actual H2'!Q318*Parameters!$C$27,IF(Control!$C$16="High (700 bar)",'Actual H2'!Q318*Parameters!$C$26,0))))</f>
        <v>10.111698113207549</v>
      </c>
      <c r="R318" s="12">
        <f>IF(Control!$C$16="None",Parameters!$C$29,IF(Control!$C$16="Low (100 bar)",'Actual H2'!R318*Parameters!$C$28,IF(Control!$C$16="Medium (350 bar)",'Actual H2'!R318*Parameters!$C$27,IF(Control!$C$16="High (700 bar)",'Actual H2'!R318*Parameters!$C$26,0))))</f>
        <v>6.090566037735849</v>
      </c>
      <c r="S318" s="12">
        <f>IF(Control!$C$16="None",Parameters!$C$29,IF(Control!$C$16="Low (100 bar)",'Actual H2'!S318*Parameters!$C$28,IF(Control!$C$16="Medium (350 bar)",'Actual H2'!S318*Parameters!$C$27,IF(Control!$C$16="High (700 bar)",'Actual H2'!S318*Parameters!$C$26,0))))</f>
        <v>1.4354716981132074</v>
      </c>
      <c r="T318" s="12">
        <f>IF(Control!$C$16="None",Parameters!$C$29,IF(Control!$C$16="Low (100 bar)",'Actual H2'!T318*Parameters!$C$28,IF(Control!$C$16="Medium (350 bar)",'Actual H2'!T318*Parameters!$C$27,IF(Control!$C$16="High (700 bar)",'Actual H2'!T318*Parameters!$C$26,0))))</f>
        <v>2.3864150943396227</v>
      </c>
      <c r="U318" s="12">
        <f>IF(Control!$C$16="None",Parameters!$C$29,IF(Control!$C$16="Low (100 bar)",'Actual H2'!U318*Parameters!$C$28,IF(Control!$C$16="Medium (350 bar)",'Actual H2'!U318*Parameters!$C$27,IF(Control!$C$16="High (700 bar)",'Actual H2'!U318*Parameters!$C$26,0))))</f>
        <v>6.090566037735849</v>
      </c>
      <c r="V318" s="12">
        <f>IF(Control!$C$16="None",Parameters!$C$29,IF(Control!$C$16="Low (100 bar)",'Actual H2'!V318*Parameters!$C$28,IF(Control!$C$16="Medium (350 bar)",'Actual H2'!V318*Parameters!$C$27,IF(Control!$C$16="High (700 bar)",'Actual H2'!V318*Parameters!$C$26,0))))</f>
        <v>12.842264150943397</v>
      </c>
      <c r="W318" s="12">
        <f>IF(Control!$C$16="None",Parameters!$C$29,IF(Control!$C$16="Low (100 bar)",'Actual H2'!W318*Parameters!$C$28,IF(Control!$C$16="Medium (350 bar)",'Actual H2'!W318*Parameters!$C$27,IF(Control!$C$16="High (700 bar)",'Actual H2'!W318*Parameters!$C$26,0))))</f>
        <v>16.854339622641511</v>
      </c>
      <c r="X318" s="12">
        <f>IF(Control!$C$16="None",Parameters!$C$29,IF(Control!$C$16="Low (100 bar)",'Actual H2'!X318*Parameters!$C$28,IF(Control!$C$16="Medium (350 bar)",'Actual H2'!X318*Parameters!$C$27,IF(Control!$C$16="High (700 bar)",'Actual H2'!X318*Parameters!$C$26,0))))</f>
        <v>20.513207547169809</v>
      </c>
      <c r="Y318" s="12">
        <f>IF(Control!$C$16="None",Parameters!$C$29,IF(Control!$C$16="Low (100 bar)",'Actual H2'!Y318*Parameters!$C$28,IF(Control!$C$16="Medium (350 bar)",'Actual H2'!Y318*Parameters!$C$27,IF(Control!$C$16="High (700 bar)",'Actual H2'!Y318*Parameters!$C$26,0))))</f>
        <v>21.554716981132074</v>
      </c>
      <c r="Z318" s="12">
        <f>IF(Control!$C$16="None",Parameters!$C$29,IF(Control!$C$16="Low (100 bar)",'Actual H2'!Z318*Parameters!$C$28,IF(Control!$C$16="Medium (350 bar)",'Actual H2'!Z318*Parameters!$C$27,IF(Control!$C$16="High (700 bar)",'Actual H2'!Z318*Parameters!$C$26,0))))</f>
        <v>22.75018867924528</v>
      </c>
      <c r="AB318" s="7">
        <f t="shared" si="4"/>
        <v>587.18943396226405</v>
      </c>
    </row>
    <row r="319" spans="2:28" x14ac:dyDescent="0.2">
      <c r="B319" s="6">
        <v>44513</v>
      </c>
      <c r="C319" s="12">
        <f>IF(Control!$C$16="None",Parameters!$C$29,IF(Control!$C$16="Low (100 bar)",'Actual H2'!C319*Parameters!$C$28,IF(Control!$C$16="Medium (350 bar)",'Actual H2'!C319*Parameters!$C$27,IF(Control!$C$16="High (700 bar)",'Actual H2'!C319*Parameters!$C$26,0))))</f>
        <v>25.720754716981133</v>
      </c>
      <c r="D319" s="12">
        <f>IF(Control!$C$16="None",Parameters!$C$29,IF(Control!$C$16="Low (100 bar)",'Actual H2'!D319*Parameters!$C$28,IF(Control!$C$16="Medium (350 bar)",'Actual H2'!D319*Parameters!$C$27,IF(Control!$C$16="High (700 bar)",'Actual H2'!D319*Parameters!$C$26,0))))</f>
        <v>23.990943396226413</v>
      </c>
      <c r="E319" s="12">
        <f>IF(Control!$C$16="None",Parameters!$C$29,IF(Control!$C$16="Low (100 bar)",'Actual H2'!E319*Parameters!$C$28,IF(Control!$C$16="Medium (350 bar)",'Actual H2'!E319*Parameters!$C$27,IF(Control!$C$16="High (700 bar)",'Actual H2'!E319*Parameters!$C$26,0))))</f>
        <v>22.75018867924528</v>
      </c>
      <c r="F319" s="12">
        <f>IF(Control!$C$16="None",Parameters!$C$29,IF(Control!$C$16="Low (100 bar)",'Actual H2'!F319*Parameters!$C$28,IF(Control!$C$16="Medium (350 bar)",'Actual H2'!F319*Parameters!$C$27,IF(Control!$C$16="High (700 bar)",'Actual H2'!F319*Parameters!$C$26,0))))</f>
        <v>21.554716981132074</v>
      </c>
      <c r="G319" s="12">
        <f>IF(Control!$C$16="None",Parameters!$C$29,IF(Control!$C$16="Low (100 bar)",'Actual H2'!G319*Parameters!$C$28,IF(Control!$C$16="Medium (350 bar)",'Actual H2'!G319*Parameters!$C$27,IF(Control!$C$16="High (700 bar)",'Actual H2'!G319*Parameters!$C$26,0))))</f>
        <v>21.554716981132074</v>
      </c>
      <c r="H319" s="12">
        <f>IF(Control!$C$16="None",Parameters!$C$29,IF(Control!$C$16="Low (100 bar)",'Actual H2'!H319*Parameters!$C$28,IF(Control!$C$16="Medium (350 bar)",'Actual H2'!H319*Parameters!$C$27,IF(Control!$C$16="High (700 bar)",'Actual H2'!H319*Parameters!$C$26,0))))</f>
        <v>21.554716981132074</v>
      </c>
      <c r="I319" s="12">
        <f>IF(Control!$C$16="None",Parameters!$C$29,IF(Control!$C$16="Low (100 bar)",'Actual H2'!I319*Parameters!$C$28,IF(Control!$C$16="Medium (350 bar)",'Actual H2'!I319*Parameters!$C$27,IF(Control!$C$16="High (700 bar)",'Actual H2'!I319*Parameters!$C$26,0))))</f>
        <v>17.769056603773585</v>
      </c>
      <c r="J319" s="12">
        <f>IF(Control!$C$16="None",Parameters!$C$29,IF(Control!$C$16="Low (100 bar)",'Actual H2'!J319*Parameters!$C$28,IF(Control!$C$16="Medium (350 bar)",'Actual H2'!J319*Parameters!$C$27,IF(Control!$C$16="High (700 bar)",'Actual H2'!J319*Parameters!$C$26,0))))</f>
        <v>13.616603773584908</v>
      </c>
      <c r="K319" s="12">
        <f>IF(Control!$C$16="None",Parameters!$C$29,IF(Control!$C$16="Low (100 bar)",'Actual H2'!K319*Parameters!$C$28,IF(Control!$C$16="Medium (350 bar)",'Actual H2'!K319*Parameters!$C$27,IF(Control!$C$16="High (700 bar)",'Actual H2'!K319*Parameters!$C$26,0))))</f>
        <v>10.111698113207549</v>
      </c>
      <c r="L319" s="12">
        <f>IF(Control!$C$16="None",Parameters!$C$29,IF(Control!$C$16="Low (100 bar)",'Actual H2'!L319*Parameters!$C$28,IF(Control!$C$16="Medium (350 bar)",'Actual H2'!L319*Parameters!$C$27,IF(Control!$C$16="High (700 bar)",'Actual H2'!L319*Parameters!$C$26,0))))</f>
        <v>7.7207547169811335</v>
      </c>
      <c r="M319" s="12">
        <f>IF(Control!$C$16="None",Parameters!$C$29,IF(Control!$C$16="Low (100 bar)",'Actual H2'!M319*Parameters!$C$28,IF(Control!$C$16="Medium (350 bar)",'Actual H2'!M319*Parameters!$C$27,IF(Control!$C$16="High (700 bar)",'Actual H2'!M319*Parameters!$C$26,0))))</f>
        <v>4.7592452830188678</v>
      </c>
      <c r="N319" s="12">
        <f>IF(Control!$C$16="None",Parameters!$C$29,IF(Control!$C$16="Low (100 bar)",'Actual H2'!N319*Parameters!$C$28,IF(Control!$C$16="Medium (350 bar)",'Actual H2'!N319*Parameters!$C$27,IF(Control!$C$16="High (700 bar)",'Actual H2'!N319*Parameters!$C$26,0))))</f>
        <v>1.7252830188679242</v>
      </c>
      <c r="O319" s="12">
        <f>IF(Control!$C$16="None",Parameters!$C$29,IF(Control!$C$16="Low (100 bar)",'Actual H2'!O319*Parameters!$C$28,IF(Control!$C$16="Medium (350 bar)",'Actual H2'!O319*Parameters!$C$27,IF(Control!$C$16="High (700 bar)",'Actual H2'!O319*Parameters!$C$26,0))))</f>
        <v>0</v>
      </c>
      <c r="P319" s="12">
        <f>IF(Control!$C$16="None",Parameters!$C$29,IF(Control!$C$16="Low (100 bar)",'Actual H2'!P319*Parameters!$C$28,IF(Control!$C$16="Medium (350 bar)",'Actual H2'!P319*Parameters!$C$27,IF(Control!$C$16="High (700 bar)",'Actual H2'!P319*Parameters!$C$26,0))))</f>
        <v>0</v>
      </c>
      <c r="Q319" s="12">
        <f>IF(Control!$C$16="None",Parameters!$C$29,IF(Control!$C$16="Low (100 bar)",'Actual H2'!Q319*Parameters!$C$28,IF(Control!$C$16="Medium (350 bar)",'Actual H2'!Q319*Parameters!$C$27,IF(Control!$C$16="High (700 bar)",'Actual H2'!Q319*Parameters!$C$26,0))))</f>
        <v>0</v>
      </c>
      <c r="R319" s="12">
        <f>IF(Control!$C$16="None",Parameters!$C$29,IF(Control!$C$16="Low (100 bar)",'Actual H2'!R319*Parameters!$C$28,IF(Control!$C$16="Medium (350 bar)",'Actual H2'!R319*Parameters!$C$27,IF(Control!$C$16="High (700 bar)",'Actual H2'!R319*Parameters!$C$26,0))))</f>
        <v>0</v>
      </c>
      <c r="S319" s="12">
        <f>IF(Control!$C$16="None",Parameters!$C$29,IF(Control!$C$16="Low (100 bar)",'Actual H2'!S319*Parameters!$C$28,IF(Control!$C$16="Medium (350 bar)",'Actual H2'!S319*Parameters!$C$27,IF(Control!$C$16="High (700 bar)",'Actual H2'!S319*Parameters!$C$26,0))))</f>
        <v>0</v>
      </c>
      <c r="T319" s="12">
        <f>IF(Control!$C$16="None",Parameters!$C$29,IF(Control!$C$16="Low (100 bar)",'Actual H2'!T319*Parameters!$C$28,IF(Control!$C$16="Medium (350 bar)",'Actual H2'!T319*Parameters!$C$27,IF(Control!$C$16="High (700 bar)",'Actual H2'!T319*Parameters!$C$26,0))))</f>
        <v>0</v>
      </c>
      <c r="U319" s="12">
        <f>IF(Control!$C$16="None",Parameters!$C$29,IF(Control!$C$16="Low (100 bar)",'Actual H2'!U319*Parameters!$C$28,IF(Control!$C$16="Medium (350 bar)",'Actual H2'!U319*Parameters!$C$27,IF(Control!$C$16="High (700 bar)",'Actual H2'!U319*Parameters!$C$26,0))))</f>
        <v>0</v>
      </c>
      <c r="V319" s="12">
        <f>IF(Control!$C$16="None",Parameters!$C$29,IF(Control!$C$16="Low (100 bar)",'Actual H2'!V319*Parameters!$C$28,IF(Control!$C$16="Medium (350 bar)",'Actual H2'!V319*Parameters!$C$27,IF(Control!$C$16="High (700 bar)",'Actual H2'!V319*Parameters!$C$26,0))))</f>
        <v>3.5003773584905669</v>
      </c>
      <c r="W319" s="12">
        <f>IF(Control!$C$16="None",Parameters!$C$29,IF(Control!$C$16="Low (100 bar)",'Actual H2'!W319*Parameters!$C$28,IF(Control!$C$16="Medium (350 bar)",'Actual H2'!W319*Parameters!$C$27,IF(Control!$C$16="High (700 bar)",'Actual H2'!W319*Parameters!$C$26,0))))</f>
        <v>8.2641509433962259</v>
      </c>
      <c r="X319" s="12">
        <f>IF(Control!$C$16="None",Parameters!$C$29,IF(Control!$C$16="Low (100 bar)",'Actual H2'!X319*Parameters!$C$28,IF(Control!$C$16="Medium (350 bar)",'Actual H2'!X319*Parameters!$C$27,IF(Control!$C$16="High (700 bar)",'Actual H2'!X319*Parameters!$C$26,0))))</f>
        <v>16.854339622641511</v>
      </c>
      <c r="Y319" s="12">
        <f>IF(Control!$C$16="None",Parameters!$C$29,IF(Control!$C$16="Low (100 bar)",'Actual H2'!Y319*Parameters!$C$28,IF(Control!$C$16="Medium (350 bar)",'Actual H2'!Y319*Parameters!$C$27,IF(Control!$C$16="High (700 bar)",'Actual H2'!Y319*Parameters!$C$26,0))))</f>
        <v>25.720754716981133</v>
      </c>
      <c r="Z319" s="12">
        <f>IF(Control!$C$16="None",Parameters!$C$29,IF(Control!$C$16="Low (100 bar)",'Actual H2'!Z319*Parameters!$C$28,IF(Control!$C$16="Medium (350 bar)",'Actual H2'!Z319*Parameters!$C$27,IF(Control!$C$16="High (700 bar)",'Actual H2'!Z319*Parameters!$C$26,0))))</f>
        <v>32.938867924528296</v>
      </c>
      <c r="AB319" s="7">
        <f t="shared" si="4"/>
        <v>280.10716981132072</v>
      </c>
    </row>
    <row r="320" spans="2:28" x14ac:dyDescent="0.2">
      <c r="B320" s="6">
        <v>44514</v>
      </c>
      <c r="C320" s="12">
        <f>IF(Control!$C$16="None",Parameters!$C$29,IF(Control!$C$16="Low (100 bar)",'Actual H2'!C320*Parameters!$C$28,IF(Control!$C$16="Medium (350 bar)",'Actual H2'!C320*Parameters!$C$27,IF(Control!$C$16="High (700 bar)",'Actual H2'!C320*Parameters!$C$26,0))))</f>
        <v>35.846037735849059</v>
      </c>
      <c r="D320" s="12">
        <f>IF(Control!$C$16="None",Parameters!$C$29,IF(Control!$C$16="Low (100 bar)",'Actual H2'!D320*Parameters!$C$28,IF(Control!$C$16="Medium (350 bar)",'Actual H2'!D320*Parameters!$C$27,IF(Control!$C$16="High (700 bar)",'Actual H2'!D320*Parameters!$C$26,0))))</f>
        <v>37.901886792452828</v>
      </c>
      <c r="E320" s="12">
        <f>IF(Control!$C$16="None",Parameters!$C$29,IF(Control!$C$16="Low (100 bar)",'Actual H2'!E320*Parameters!$C$28,IF(Control!$C$16="Medium (350 bar)",'Actual H2'!E320*Parameters!$C$27,IF(Control!$C$16="High (700 bar)",'Actual H2'!E320*Parameters!$C$26,0))))</f>
        <v>39.079245283018864</v>
      </c>
      <c r="F320" s="12">
        <f>IF(Control!$C$16="None",Parameters!$C$29,IF(Control!$C$16="Low (100 bar)",'Actual H2'!F320*Parameters!$C$28,IF(Control!$C$16="Medium (350 bar)",'Actual H2'!F320*Parameters!$C$27,IF(Control!$C$16="High (700 bar)",'Actual H2'!F320*Parameters!$C$26,0))))</f>
        <v>35.846037735849059</v>
      </c>
      <c r="G320" s="12">
        <f>IF(Control!$C$16="None",Parameters!$C$29,IF(Control!$C$16="Low (100 bar)",'Actual H2'!G320*Parameters!$C$28,IF(Control!$C$16="Medium (350 bar)",'Actual H2'!G320*Parameters!$C$27,IF(Control!$C$16="High (700 bar)",'Actual H2'!G320*Parameters!$C$26,0))))</f>
        <v>35.846037735849059</v>
      </c>
      <c r="H320" s="12">
        <f>IF(Control!$C$16="None",Parameters!$C$29,IF(Control!$C$16="Low (100 bar)",'Actual H2'!H320*Parameters!$C$28,IF(Control!$C$16="Medium (350 bar)",'Actual H2'!H320*Parameters!$C$27,IF(Control!$C$16="High (700 bar)",'Actual H2'!H320*Parameters!$C$26,0))))</f>
        <v>39.079245283018864</v>
      </c>
      <c r="I320" s="12">
        <f>IF(Control!$C$16="None",Parameters!$C$29,IF(Control!$C$16="Low (100 bar)",'Actual H2'!I320*Parameters!$C$28,IF(Control!$C$16="Medium (350 bar)",'Actual H2'!I320*Parameters!$C$27,IF(Control!$C$16="High (700 bar)",'Actual H2'!I320*Parameters!$C$26,0))))</f>
        <v>40.809056603773584</v>
      </c>
      <c r="J320" s="12">
        <f>IF(Control!$C$16="None",Parameters!$C$29,IF(Control!$C$16="Low (100 bar)",'Actual H2'!J320*Parameters!$C$28,IF(Control!$C$16="Medium (350 bar)",'Actual H2'!J320*Parameters!$C$27,IF(Control!$C$16="High (700 bar)",'Actual H2'!J320*Parameters!$C$26,0))))</f>
        <v>41.261886792452835</v>
      </c>
      <c r="K320" s="12">
        <f>IF(Control!$C$16="None",Parameters!$C$29,IF(Control!$C$16="Low (100 bar)",'Actual H2'!K320*Parameters!$C$28,IF(Control!$C$16="Medium (350 bar)",'Actual H2'!K320*Parameters!$C$27,IF(Control!$C$16="High (700 bar)",'Actual H2'!K320*Parameters!$C$26,0))))</f>
        <v>41.261886792452835</v>
      </c>
      <c r="L320" s="12">
        <f>IF(Control!$C$16="None",Parameters!$C$29,IF(Control!$C$16="Low (100 bar)",'Actual H2'!L320*Parameters!$C$28,IF(Control!$C$16="Medium (350 bar)",'Actual H2'!L320*Parameters!$C$27,IF(Control!$C$16="High (700 bar)",'Actual H2'!L320*Parameters!$C$26,0))))</f>
        <v>41.261886792452835</v>
      </c>
      <c r="M320" s="12">
        <f>IF(Control!$C$16="None",Parameters!$C$29,IF(Control!$C$16="Low (100 bar)",'Actual H2'!M320*Parameters!$C$28,IF(Control!$C$16="Medium (350 bar)",'Actual H2'!M320*Parameters!$C$27,IF(Control!$C$16="High (700 bar)",'Actual H2'!M320*Parameters!$C$26,0))))</f>
        <v>49.612075471698105</v>
      </c>
      <c r="N320" s="12">
        <f>IF(Control!$C$16="None",Parameters!$C$29,IF(Control!$C$16="Low (100 bar)",'Actual H2'!N320*Parameters!$C$28,IF(Control!$C$16="Medium (350 bar)",'Actual H2'!N320*Parameters!$C$27,IF(Control!$C$16="High (700 bar)",'Actual H2'!N320*Parameters!$C$26,0))))</f>
        <v>41.261886792452835</v>
      </c>
      <c r="O320" s="12">
        <f>IF(Control!$C$16="None",Parameters!$C$29,IF(Control!$C$16="Low (100 bar)",'Actual H2'!O320*Parameters!$C$28,IF(Control!$C$16="Medium (350 bar)",'Actual H2'!O320*Parameters!$C$27,IF(Control!$C$16="High (700 bar)",'Actual H2'!O320*Parameters!$C$26,0))))</f>
        <v>31.698113207547166</v>
      </c>
      <c r="P320" s="12">
        <f>IF(Control!$C$16="None",Parameters!$C$29,IF(Control!$C$16="Low (100 bar)",'Actual H2'!P320*Parameters!$C$28,IF(Control!$C$16="Medium (350 bar)",'Actual H2'!P320*Parameters!$C$27,IF(Control!$C$16="High (700 bar)",'Actual H2'!P320*Parameters!$C$26,0))))</f>
        <v>34.116226415094346</v>
      </c>
      <c r="Q320" s="12">
        <f>IF(Control!$C$16="None",Parameters!$C$29,IF(Control!$C$16="Low (100 bar)",'Actual H2'!Q320*Parameters!$C$28,IF(Control!$C$16="Medium (350 bar)",'Actual H2'!Q320*Parameters!$C$27,IF(Control!$C$16="High (700 bar)",'Actual H2'!Q320*Parameters!$C$26,0))))</f>
        <v>39.079245283018864</v>
      </c>
      <c r="R320" s="12">
        <f>IF(Control!$C$16="None",Parameters!$C$29,IF(Control!$C$16="Low (100 bar)",'Actual H2'!R320*Parameters!$C$28,IF(Control!$C$16="Medium (350 bar)",'Actual H2'!R320*Parameters!$C$27,IF(Control!$C$16="High (700 bar)",'Actual H2'!R320*Parameters!$C$26,0))))</f>
        <v>45.518490566037741</v>
      </c>
      <c r="S320" s="12">
        <f>IF(Control!$C$16="None",Parameters!$C$29,IF(Control!$C$16="Low (100 bar)",'Actual H2'!S320*Parameters!$C$28,IF(Control!$C$16="Medium (350 bar)",'Actual H2'!S320*Parameters!$C$27,IF(Control!$C$16="High (700 bar)",'Actual H2'!S320*Parameters!$C$26,0))))</f>
        <v>45.518490566037741</v>
      </c>
      <c r="T320" s="12">
        <f>IF(Control!$C$16="None",Parameters!$C$29,IF(Control!$C$16="Low (100 bar)",'Actual H2'!T320*Parameters!$C$28,IF(Control!$C$16="Medium (350 bar)",'Actual H2'!T320*Parameters!$C$27,IF(Control!$C$16="High (700 bar)",'Actual H2'!T320*Parameters!$C$26,0))))</f>
        <v>44.812075471698115</v>
      </c>
      <c r="U320" s="12">
        <f>IF(Control!$C$16="None",Parameters!$C$29,IF(Control!$C$16="Low (100 bar)",'Actual H2'!U320*Parameters!$C$28,IF(Control!$C$16="Medium (350 bar)",'Actual H2'!U320*Parameters!$C$27,IF(Control!$C$16="High (700 bar)",'Actual H2'!U320*Parameters!$C$26,0))))</f>
        <v>32.938867924528296</v>
      </c>
      <c r="V320" s="12">
        <f>IF(Control!$C$16="None",Parameters!$C$29,IF(Control!$C$16="Low (100 bar)",'Actual H2'!V320*Parameters!$C$28,IF(Control!$C$16="Medium (350 bar)",'Actual H2'!V320*Parameters!$C$27,IF(Control!$C$16="High (700 bar)",'Actual H2'!V320*Parameters!$C$26,0))))</f>
        <v>29.334339622641508</v>
      </c>
      <c r="W320" s="12">
        <f>IF(Control!$C$16="None",Parameters!$C$29,IF(Control!$C$16="Low (100 bar)",'Actual H2'!W320*Parameters!$C$28,IF(Control!$C$16="Medium (350 bar)",'Actual H2'!W320*Parameters!$C$27,IF(Control!$C$16="High (700 bar)",'Actual H2'!W320*Parameters!$C$26,0))))</f>
        <v>23.990943396226413</v>
      </c>
      <c r="X320" s="12">
        <f>IF(Control!$C$16="None",Parameters!$C$29,IF(Control!$C$16="Low (100 bar)",'Actual H2'!X320*Parameters!$C$28,IF(Control!$C$16="Medium (350 bar)",'Actual H2'!X320*Parameters!$C$27,IF(Control!$C$16="High (700 bar)",'Actual H2'!X320*Parameters!$C$26,0))))</f>
        <v>20.513207547169809</v>
      </c>
      <c r="Y320" s="12">
        <f>IF(Control!$C$16="None",Parameters!$C$29,IF(Control!$C$16="Low (100 bar)",'Actual H2'!Y320*Parameters!$C$28,IF(Control!$C$16="Medium (350 bar)",'Actual H2'!Y320*Parameters!$C$27,IF(Control!$C$16="High (700 bar)",'Actual H2'!Y320*Parameters!$C$26,0))))</f>
        <v>17.769056603773585</v>
      </c>
      <c r="Z320" s="12">
        <f>IF(Control!$C$16="None",Parameters!$C$29,IF(Control!$C$16="Low (100 bar)",'Actual H2'!Z320*Parameters!$C$28,IF(Control!$C$16="Medium (350 bar)",'Actual H2'!Z320*Parameters!$C$27,IF(Control!$C$16="High (700 bar)",'Actual H2'!Z320*Parameters!$C$26,0))))</f>
        <v>14.390943396226419</v>
      </c>
      <c r="AB320" s="7">
        <f t="shared" si="4"/>
        <v>858.74716981132087</v>
      </c>
    </row>
    <row r="321" spans="2:28" x14ac:dyDescent="0.2">
      <c r="B321" s="6">
        <v>44515</v>
      </c>
      <c r="C321" s="12">
        <f>IF(Control!$C$16="None",Parameters!$C$29,IF(Control!$C$16="Low (100 bar)",'Actual H2'!C321*Parameters!$C$28,IF(Control!$C$16="Medium (350 bar)",'Actual H2'!C321*Parameters!$C$27,IF(Control!$C$16="High (700 bar)",'Actual H2'!C321*Parameters!$C$26,0))))</f>
        <v>15.939622641509436</v>
      </c>
      <c r="D321" s="12">
        <f>IF(Control!$C$16="None",Parameters!$C$29,IF(Control!$C$16="Low (100 bar)",'Actual H2'!D321*Parameters!$C$28,IF(Control!$C$16="Medium (350 bar)",'Actual H2'!D321*Parameters!$C$27,IF(Control!$C$16="High (700 bar)",'Actual H2'!D321*Parameters!$C$26,0))))</f>
        <v>20.513207547169809</v>
      </c>
      <c r="E321" s="12">
        <f>IF(Control!$C$16="None",Parameters!$C$29,IF(Control!$C$16="Low (100 bar)",'Actual H2'!E321*Parameters!$C$28,IF(Control!$C$16="Medium (350 bar)",'Actual H2'!E321*Parameters!$C$27,IF(Control!$C$16="High (700 bar)",'Actual H2'!E321*Parameters!$C$26,0))))</f>
        <v>21.554716981132074</v>
      </c>
      <c r="F321" s="12">
        <f>IF(Control!$C$16="None",Parameters!$C$29,IF(Control!$C$16="Low (100 bar)",'Actual H2'!F321*Parameters!$C$28,IF(Control!$C$16="Medium (350 bar)",'Actual H2'!F321*Parameters!$C$27,IF(Control!$C$16="High (700 bar)",'Actual H2'!F321*Parameters!$C$26,0))))</f>
        <v>18.683773584905659</v>
      </c>
      <c r="G321" s="12">
        <f>IF(Control!$C$16="None",Parameters!$C$29,IF(Control!$C$16="Low (100 bar)",'Actual H2'!G321*Parameters!$C$28,IF(Control!$C$16="Medium (350 bar)",'Actual H2'!G321*Parameters!$C$27,IF(Control!$C$16="High (700 bar)",'Actual H2'!G321*Parameters!$C$26,0))))</f>
        <v>16.854339622641511</v>
      </c>
      <c r="H321" s="12">
        <f>IF(Control!$C$16="None",Parameters!$C$29,IF(Control!$C$16="Low (100 bar)",'Actual H2'!H321*Parameters!$C$28,IF(Control!$C$16="Medium (350 bar)",'Actual H2'!H321*Parameters!$C$27,IF(Control!$C$16="High (700 bar)",'Actual H2'!H321*Parameters!$C$26,0))))</f>
        <v>20.513207547169809</v>
      </c>
      <c r="I321" s="12">
        <f>IF(Control!$C$16="None",Parameters!$C$29,IF(Control!$C$16="Low (100 bar)",'Actual H2'!I321*Parameters!$C$28,IF(Control!$C$16="Medium (350 bar)",'Actual H2'!I321*Parameters!$C$27,IF(Control!$C$16="High (700 bar)",'Actual H2'!I321*Parameters!$C$26,0))))</f>
        <v>19.598490566037732</v>
      </c>
      <c r="J321" s="12">
        <f>IF(Control!$C$16="None",Parameters!$C$29,IF(Control!$C$16="Low (100 bar)",'Actual H2'!J321*Parameters!$C$28,IF(Control!$C$16="Medium (350 bar)",'Actual H2'!J321*Parameters!$C$27,IF(Control!$C$16="High (700 bar)",'Actual H2'!J321*Parameters!$C$26,0))))</f>
        <v>15.939622641509436</v>
      </c>
      <c r="K321" s="12">
        <f>IF(Control!$C$16="None",Parameters!$C$29,IF(Control!$C$16="Low (100 bar)",'Actual H2'!K321*Parameters!$C$28,IF(Control!$C$16="Medium (350 bar)",'Actual H2'!K321*Parameters!$C$27,IF(Control!$C$16="High (700 bar)",'Actual H2'!K321*Parameters!$C$26,0))))</f>
        <v>14.390943396226419</v>
      </c>
      <c r="L321" s="12">
        <f>IF(Control!$C$16="None",Parameters!$C$29,IF(Control!$C$16="Low (100 bar)",'Actual H2'!L321*Parameters!$C$28,IF(Control!$C$16="Medium (350 bar)",'Actual H2'!L321*Parameters!$C$27,IF(Control!$C$16="High (700 bar)",'Actual H2'!L321*Parameters!$C$26,0))))</f>
        <v>13.616603773584908</v>
      </c>
      <c r="M321" s="12">
        <f>IF(Control!$C$16="None",Parameters!$C$29,IF(Control!$C$16="Low (100 bar)",'Actual H2'!M321*Parameters!$C$28,IF(Control!$C$16="Medium (350 bar)",'Actual H2'!M321*Parameters!$C$27,IF(Control!$C$16="High (700 bar)",'Actual H2'!M321*Parameters!$C$26,0))))</f>
        <v>10.111698113207549</v>
      </c>
      <c r="N321" s="12">
        <f>IF(Control!$C$16="None",Parameters!$C$29,IF(Control!$C$16="Low (100 bar)",'Actual H2'!N321*Parameters!$C$28,IF(Control!$C$16="Medium (350 bar)",'Actual H2'!N321*Parameters!$C$27,IF(Control!$C$16="High (700 bar)",'Actual H2'!N321*Parameters!$C$26,0))))</f>
        <v>8.2641509433962259</v>
      </c>
      <c r="O321" s="12">
        <f>IF(Control!$C$16="None",Parameters!$C$29,IF(Control!$C$16="Low (100 bar)",'Actual H2'!O321*Parameters!$C$28,IF(Control!$C$16="Medium (350 bar)",'Actual H2'!O321*Parameters!$C$27,IF(Control!$C$16="High (700 bar)",'Actual H2'!O321*Parameters!$C$26,0))))</f>
        <v>9.4596226415094335</v>
      </c>
      <c r="P321" s="12">
        <f>IF(Control!$C$16="None",Parameters!$C$29,IF(Control!$C$16="Low (100 bar)",'Actual H2'!P321*Parameters!$C$28,IF(Control!$C$16="Medium (350 bar)",'Actual H2'!P321*Parameters!$C$27,IF(Control!$C$16="High (700 bar)",'Actual H2'!P321*Parameters!$C$26,0))))</f>
        <v>15.16528301886793</v>
      </c>
      <c r="Q321" s="12">
        <f>IF(Control!$C$16="None",Parameters!$C$29,IF(Control!$C$16="Low (100 bar)",'Actual H2'!Q321*Parameters!$C$28,IF(Control!$C$16="Medium (350 bar)",'Actual H2'!Q321*Parameters!$C$27,IF(Control!$C$16="High (700 bar)",'Actual H2'!Q321*Parameters!$C$26,0))))</f>
        <v>19.598490566037732</v>
      </c>
      <c r="R321" s="12">
        <f>IF(Control!$C$16="None",Parameters!$C$29,IF(Control!$C$16="Low (100 bar)",'Actual H2'!R321*Parameters!$C$28,IF(Control!$C$16="Medium (350 bar)",'Actual H2'!R321*Parameters!$C$27,IF(Control!$C$16="High (700 bar)",'Actual H2'!R321*Parameters!$C$26,0))))</f>
        <v>25.168301886792456</v>
      </c>
      <c r="S321" s="12">
        <f>IF(Control!$C$16="None",Parameters!$C$29,IF(Control!$C$16="Low (100 bar)",'Actual H2'!S321*Parameters!$C$28,IF(Control!$C$16="Medium (350 bar)",'Actual H2'!S321*Parameters!$C$27,IF(Control!$C$16="High (700 bar)",'Actual H2'!S321*Parameters!$C$26,0))))</f>
        <v>31.698113207547166</v>
      </c>
      <c r="T321" s="12">
        <f>IF(Control!$C$16="None",Parameters!$C$29,IF(Control!$C$16="Low (100 bar)",'Actual H2'!T321*Parameters!$C$28,IF(Control!$C$16="Medium (350 bar)",'Actual H2'!T321*Parameters!$C$27,IF(Control!$C$16="High (700 bar)",'Actual H2'!T321*Parameters!$C$26,0))))</f>
        <v>34.116226415094346</v>
      </c>
      <c r="U321" s="12">
        <f>IF(Control!$C$16="None",Parameters!$C$29,IF(Control!$C$16="Low (100 bar)",'Actual H2'!U321*Parameters!$C$28,IF(Control!$C$16="Medium (350 bar)",'Actual H2'!U321*Parameters!$C$27,IF(Control!$C$16="High (700 bar)",'Actual H2'!U321*Parameters!$C$26,0))))</f>
        <v>35.846037735849059</v>
      </c>
      <c r="V321" s="12">
        <f>IF(Control!$C$16="None",Parameters!$C$29,IF(Control!$C$16="Low (100 bar)",'Actual H2'!V321*Parameters!$C$28,IF(Control!$C$16="Medium (350 bar)",'Actual H2'!V321*Parameters!$C$27,IF(Control!$C$16="High (700 bar)",'Actual H2'!V321*Parameters!$C$26,0))))</f>
        <v>39.079245283018864</v>
      </c>
      <c r="W321" s="12">
        <f>IF(Control!$C$16="None",Parameters!$C$29,IF(Control!$C$16="Low (100 bar)",'Actual H2'!W321*Parameters!$C$28,IF(Control!$C$16="Medium (350 bar)",'Actual H2'!W321*Parameters!$C$27,IF(Control!$C$16="High (700 bar)",'Actual H2'!W321*Parameters!$C$26,0))))</f>
        <v>40.102641509433965</v>
      </c>
      <c r="X321" s="12">
        <f>IF(Control!$C$16="None",Parameters!$C$29,IF(Control!$C$16="Low (100 bar)",'Actual H2'!X321*Parameters!$C$28,IF(Control!$C$16="Medium (350 bar)",'Actual H2'!X321*Parameters!$C$27,IF(Control!$C$16="High (700 bar)",'Actual H2'!X321*Parameters!$C$26,0))))</f>
        <v>39.079245283018864</v>
      </c>
      <c r="Y321" s="12">
        <f>IF(Control!$C$16="None",Parameters!$C$29,IF(Control!$C$16="Low (100 bar)",'Actual H2'!Y321*Parameters!$C$28,IF(Control!$C$16="Medium (350 bar)",'Actual H2'!Y321*Parameters!$C$27,IF(Control!$C$16="High (700 bar)",'Actual H2'!Y321*Parameters!$C$26,0))))</f>
        <v>39.079245283018864</v>
      </c>
      <c r="Z321" s="12">
        <f>IF(Control!$C$16="None",Parameters!$C$29,IF(Control!$C$16="Low (100 bar)",'Actual H2'!Z321*Parameters!$C$28,IF(Control!$C$16="Medium (350 bar)",'Actual H2'!Z321*Parameters!$C$27,IF(Control!$C$16="High (700 bar)",'Actual H2'!Z321*Parameters!$C$26,0))))</f>
        <v>45.518490566037741</v>
      </c>
      <c r="AB321" s="7">
        <f t="shared" si="4"/>
        <v>569.89132075471696</v>
      </c>
    </row>
    <row r="322" spans="2:28" x14ac:dyDescent="0.2">
      <c r="B322" s="6">
        <v>44516</v>
      </c>
      <c r="C322" s="12">
        <f>IF(Control!$C$16="None",Parameters!$C$29,IF(Control!$C$16="Low (100 bar)",'Actual H2'!C322*Parameters!$C$28,IF(Control!$C$16="Medium (350 bar)",'Actual H2'!C322*Parameters!$C$27,IF(Control!$C$16="High (700 bar)",'Actual H2'!C322*Parameters!$C$26,0))))</f>
        <v>49.612075471698105</v>
      </c>
      <c r="D322" s="12">
        <f>IF(Control!$C$16="None",Parameters!$C$29,IF(Control!$C$16="Low (100 bar)",'Actual H2'!D322*Parameters!$C$28,IF(Control!$C$16="Medium (350 bar)",'Actual H2'!D322*Parameters!$C$27,IF(Control!$C$16="High (700 bar)",'Actual H2'!D322*Parameters!$C$26,0))))</f>
        <v>50.508679245283012</v>
      </c>
      <c r="E322" s="12">
        <f>IF(Control!$C$16="None",Parameters!$C$29,IF(Control!$C$16="Low (100 bar)",'Actual H2'!E322*Parameters!$C$28,IF(Control!$C$16="Medium (350 bar)",'Actual H2'!E322*Parameters!$C$27,IF(Control!$C$16="High (700 bar)",'Actual H2'!E322*Parameters!$C$26,0))))</f>
        <v>53.166792452830187</v>
      </c>
      <c r="F322" s="12">
        <f>IF(Control!$C$16="None",Parameters!$C$29,IF(Control!$C$16="Low (100 bar)",'Actual H2'!F322*Parameters!$C$28,IF(Control!$C$16="Medium (350 bar)",'Actual H2'!F322*Parameters!$C$27,IF(Control!$C$16="High (700 bar)",'Actual H2'!F322*Parameters!$C$26,0))))</f>
        <v>54.978113207547167</v>
      </c>
      <c r="G322" s="12">
        <f>IF(Control!$C$16="None",Parameters!$C$29,IF(Control!$C$16="Low (100 bar)",'Actual H2'!G322*Parameters!$C$28,IF(Control!$C$16="Medium (350 bar)",'Actual H2'!G322*Parameters!$C$27,IF(Control!$C$16="High (700 bar)",'Actual H2'!G322*Parameters!$C$26,0))))</f>
        <v>56.250566037735851</v>
      </c>
      <c r="H322" s="12">
        <f>IF(Control!$C$16="None",Parameters!$C$29,IF(Control!$C$16="Low (100 bar)",'Actual H2'!H322*Parameters!$C$28,IF(Control!$C$16="Medium (350 bar)",'Actual H2'!H322*Parameters!$C$27,IF(Control!$C$16="High (700 bar)",'Actual H2'!H322*Parameters!$C$26,0))))</f>
        <v>56.603773584905667</v>
      </c>
      <c r="I322" s="12">
        <f>IF(Control!$C$16="None",Parameters!$C$29,IF(Control!$C$16="Low (100 bar)",'Actual H2'!I322*Parameters!$C$28,IF(Control!$C$16="Medium (350 bar)",'Actual H2'!I322*Parameters!$C$27,IF(Control!$C$16="High (700 bar)",'Actual H2'!I322*Parameters!$C$26,0))))</f>
        <v>56.603773584905667</v>
      </c>
      <c r="J322" s="12">
        <f>IF(Control!$C$16="None",Parameters!$C$29,IF(Control!$C$16="Low (100 bar)",'Actual H2'!J322*Parameters!$C$28,IF(Control!$C$16="Medium (350 bar)",'Actual H2'!J322*Parameters!$C$27,IF(Control!$C$16="High (700 bar)",'Actual H2'!J322*Parameters!$C$26,0))))</f>
        <v>56.603773584905667</v>
      </c>
      <c r="K322" s="12">
        <f>IF(Control!$C$16="None",Parameters!$C$29,IF(Control!$C$16="Low (100 bar)",'Actual H2'!K322*Parameters!$C$28,IF(Control!$C$16="Medium (350 bar)",'Actual H2'!K322*Parameters!$C$27,IF(Control!$C$16="High (700 bar)",'Actual H2'!K322*Parameters!$C$26,0))))</f>
        <v>56.603773584905667</v>
      </c>
      <c r="L322" s="12">
        <f>IF(Control!$C$16="None",Parameters!$C$29,IF(Control!$C$16="Low (100 bar)",'Actual H2'!L322*Parameters!$C$28,IF(Control!$C$16="Medium (350 bar)",'Actual H2'!L322*Parameters!$C$27,IF(Control!$C$16="High (700 bar)",'Actual H2'!L322*Parameters!$C$26,0))))</f>
        <v>56.603773584905667</v>
      </c>
      <c r="M322" s="12">
        <f>IF(Control!$C$16="None",Parameters!$C$29,IF(Control!$C$16="Low (100 bar)",'Actual H2'!M322*Parameters!$C$28,IF(Control!$C$16="Medium (350 bar)",'Actual H2'!M322*Parameters!$C$27,IF(Control!$C$16="High (700 bar)",'Actual H2'!M322*Parameters!$C$26,0))))</f>
        <v>56.603773584905667</v>
      </c>
      <c r="N322" s="12">
        <f>IF(Control!$C$16="None",Parameters!$C$29,IF(Control!$C$16="Low (100 bar)",'Actual H2'!N322*Parameters!$C$28,IF(Control!$C$16="Medium (350 bar)",'Actual H2'!N322*Parameters!$C$27,IF(Control!$C$16="High (700 bar)",'Actual H2'!N322*Parameters!$C$26,0))))</f>
        <v>56.603773584905667</v>
      </c>
      <c r="O322" s="12">
        <f>IF(Control!$C$16="None",Parameters!$C$29,IF(Control!$C$16="Low (100 bar)",'Actual H2'!O322*Parameters!$C$28,IF(Control!$C$16="Medium (350 bar)",'Actual H2'!O322*Parameters!$C$27,IF(Control!$C$16="High (700 bar)",'Actual H2'!O322*Parameters!$C$26,0))))</f>
        <v>56.603773584905667</v>
      </c>
      <c r="P322" s="12">
        <f>IF(Control!$C$16="None",Parameters!$C$29,IF(Control!$C$16="Low (100 bar)",'Actual H2'!P322*Parameters!$C$28,IF(Control!$C$16="Medium (350 bar)",'Actual H2'!P322*Parameters!$C$27,IF(Control!$C$16="High (700 bar)",'Actual H2'!P322*Parameters!$C$26,0))))</f>
        <v>56.603773584905667</v>
      </c>
      <c r="Q322" s="12">
        <f>IF(Control!$C$16="None",Parameters!$C$29,IF(Control!$C$16="Low (100 bar)",'Actual H2'!Q322*Parameters!$C$28,IF(Control!$C$16="Medium (350 bar)",'Actual H2'!Q322*Parameters!$C$27,IF(Control!$C$16="High (700 bar)",'Actual H2'!Q322*Parameters!$C$26,0))))</f>
        <v>56.603773584905667</v>
      </c>
      <c r="R322" s="12">
        <f>IF(Control!$C$16="None",Parameters!$C$29,IF(Control!$C$16="Low (100 bar)",'Actual H2'!R322*Parameters!$C$28,IF(Control!$C$16="Medium (350 bar)",'Actual H2'!R322*Parameters!$C$27,IF(Control!$C$16="High (700 bar)",'Actual H2'!R322*Parameters!$C$26,0))))</f>
        <v>56.603773584905667</v>
      </c>
      <c r="S322" s="12">
        <f>IF(Control!$C$16="None",Parameters!$C$29,IF(Control!$C$16="Low (100 bar)",'Actual H2'!S322*Parameters!$C$28,IF(Control!$C$16="Medium (350 bar)",'Actual H2'!S322*Parameters!$C$27,IF(Control!$C$16="High (700 bar)",'Actual H2'!S322*Parameters!$C$26,0))))</f>
        <v>56.603773584905667</v>
      </c>
      <c r="T322" s="12">
        <f>IF(Control!$C$16="None",Parameters!$C$29,IF(Control!$C$16="Low (100 bar)",'Actual H2'!T322*Parameters!$C$28,IF(Control!$C$16="Medium (350 bar)",'Actual H2'!T322*Parameters!$C$27,IF(Control!$C$16="High (700 bar)",'Actual H2'!T322*Parameters!$C$26,0))))</f>
        <v>56.603773584905667</v>
      </c>
      <c r="U322" s="12">
        <f>IF(Control!$C$16="None",Parameters!$C$29,IF(Control!$C$16="Low (100 bar)",'Actual H2'!U322*Parameters!$C$28,IF(Control!$C$16="Medium (350 bar)",'Actual H2'!U322*Parameters!$C$27,IF(Control!$C$16="High (700 bar)",'Actual H2'!U322*Parameters!$C$26,0))))</f>
        <v>54.701886792452825</v>
      </c>
      <c r="V322" s="12">
        <f>IF(Control!$C$16="None",Parameters!$C$29,IF(Control!$C$16="Low (100 bar)",'Actual H2'!V322*Parameters!$C$28,IF(Control!$C$16="Medium (350 bar)",'Actual H2'!V322*Parameters!$C$27,IF(Control!$C$16="High (700 bar)",'Actual H2'!V322*Parameters!$C$26,0))))</f>
        <v>56.083018867924523</v>
      </c>
      <c r="W322" s="12">
        <f>IF(Control!$C$16="None",Parameters!$C$29,IF(Control!$C$16="Low (100 bar)",'Actual H2'!W322*Parameters!$C$28,IF(Control!$C$16="Medium (350 bar)",'Actual H2'!W322*Parameters!$C$27,IF(Control!$C$16="High (700 bar)",'Actual H2'!W322*Parameters!$C$26,0))))</f>
        <v>56.603773584905667</v>
      </c>
      <c r="X322" s="12">
        <f>IF(Control!$C$16="None",Parameters!$C$29,IF(Control!$C$16="Low (100 bar)",'Actual H2'!X322*Parameters!$C$28,IF(Control!$C$16="Medium (350 bar)",'Actual H2'!X322*Parameters!$C$27,IF(Control!$C$16="High (700 bar)",'Actual H2'!X322*Parameters!$C$26,0))))</f>
        <v>56.603773584905667</v>
      </c>
      <c r="Y322" s="12">
        <f>IF(Control!$C$16="None",Parameters!$C$29,IF(Control!$C$16="Low (100 bar)",'Actual H2'!Y322*Parameters!$C$28,IF(Control!$C$16="Medium (350 bar)",'Actual H2'!Y322*Parameters!$C$27,IF(Control!$C$16="High (700 bar)",'Actual H2'!Y322*Parameters!$C$26,0))))</f>
        <v>56.603773584905667</v>
      </c>
      <c r="Z322" s="12">
        <f>IF(Control!$C$16="None",Parameters!$C$29,IF(Control!$C$16="Low (100 bar)",'Actual H2'!Z322*Parameters!$C$28,IF(Control!$C$16="Medium (350 bar)",'Actual H2'!Z322*Parameters!$C$27,IF(Control!$C$16="High (700 bar)",'Actual H2'!Z322*Parameters!$C$26,0))))</f>
        <v>56.603773584905667</v>
      </c>
      <c r="AB322" s="7">
        <f t="shared" si="4"/>
        <v>1337.5652830188676</v>
      </c>
    </row>
    <row r="323" spans="2:28" x14ac:dyDescent="0.2">
      <c r="B323" s="6">
        <v>44517</v>
      </c>
      <c r="C323" s="12">
        <f>IF(Control!$C$16="None",Parameters!$C$29,IF(Control!$C$16="Low (100 bar)",'Actual H2'!C323*Parameters!$C$28,IF(Control!$C$16="Medium (350 bar)",'Actual H2'!C323*Parameters!$C$27,IF(Control!$C$16="High (700 bar)",'Actual H2'!C323*Parameters!$C$26,0))))</f>
        <v>56.603773584905667</v>
      </c>
      <c r="D323" s="12">
        <f>IF(Control!$C$16="None",Parameters!$C$29,IF(Control!$C$16="Low (100 bar)",'Actual H2'!D323*Parameters!$C$28,IF(Control!$C$16="Medium (350 bar)",'Actual H2'!D323*Parameters!$C$27,IF(Control!$C$16="High (700 bar)",'Actual H2'!D323*Parameters!$C$26,0))))</f>
        <v>56.603773584905667</v>
      </c>
      <c r="E323" s="12">
        <f>IF(Control!$C$16="None",Parameters!$C$29,IF(Control!$C$16="Low (100 bar)",'Actual H2'!E323*Parameters!$C$28,IF(Control!$C$16="Medium (350 bar)",'Actual H2'!E323*Parameters!$C$27,IF(Control!$C$16="High (700 bar)",'Actual H2'!E323*Parameters!$C$26,0))))</f>
        <v>56.603773584905667</v>
      </c>
      <c r="F323" s="12">
        <f>IF(Control!$C$16="None",Parameters!$C$29,IF(Control!$C$16="Low (100 bar)",'Actual H2'!F323*Parameters!$C$28,IF(Control!$C$16="Medium (350 bar)",'Actual H2'!F323*Parameters!$C$27,IF(Control!$C$16="High (700 bar)",'Actual H2'!F323*Parameters!$C$26,0))))</f>
        <v>56.603773584905667</v>
      </c>
      <c r="G323" s="12">
        <f>IF(Control!$C$16="None",Parameters!$C$29,IF(Control!$C$16="Low (100 bar)",'Actual H2'!G323*Parameters!$C$28,IF(Control!$C$16="Medium (350 bar)",'Actual H2'!G323*Parameters!$C$27,IF(Control!$C$16="High (700 bar)",'Actual H2'!G323*Parameters!$C$26,0))))</f>
        <v>56.603773584905667</v>
      </c>
      <c r="H323" s="12">
        <f>IF(Control!$C$16="None",Parameters!$C$29,IF(Control!$C$16="Low (100 bar)",'Actual H2'!H323*Parameters!$C$28,IF(Control!$C$16="Medium (350 bar)",'Actual H2'!H323*Parameters!$C$27,IF(Control!$C$16="High (700 bar)",'Actual H2'!H323*Parameters!$C$26,0))))</f>
        <v>56.603773584905667</v>
      </c>
      <c r="I323" s="12">
        <f>IF(Control!$C$16="None",Parameters!$C$29,IF(Control!$C$16="Low (100 bar)",'Actual H2'!I323*Parameters!$C$28,IF(Control!$C$16="Medium (350 bar)",'Actual H2'!I323*Parameters!$C$27,IF(Control!$C$16="High (700 bar)",'Actual H2'!I323*Parameters!$C$26,0))))</f>
        <v>56.603773584905667</v>
      </c>
      <c r="J323" s="12">
        <f>IF(Control!$C$16="None",Parameters!$C$29,IF(Control!$C$16="Low (100 bar)",'Actual H2'!J323*Parameters!$C$28,IF(Control!$C$16="Medium (350 bar)",'Actual H2'!J323*Parameters!$C$27,IF(Control!$C$16="High (700 bar)",'Actual H2'!J323*Parameters!$C$26,0))))</f>
        <v>56.313962264150945</v>
      </c>
      <c r="K323" s="12">
        <f>IF(Control!$C$16="None",Parameters!$C$29,IF(Control!$C$16="Low (100 bar)",'Actual H2'!K323*Parameters!$C$28,IF(Control!$C$16="Medium (350 bar)",'Actual H2'!K323*Parameters!$C$27,IF(Control!$C$16="High (700 bar)",'Actual H2'!K323*Parameters!$C$26,0))))</f>
        <v>56.083018867924523</v>
      </c>
      <c r="L323" s="12">
        <f>IF(Control!$C$16="None",Parameters!$C$29,IF(Control!$C$16="Low (100 bar)",'Actual H2'!L323*Parameters!$C$28,IF(Control!$C$16="Medium (350 bar)",'Actual H2'!L323*Parameters!$C$27,IF(Control!$C$16="High (700 bar)",'Actual H2'!L323*Parameters!$C$26,0))))</f>
        <v>56.313962264150945</v>
      </c>
      <c r="M323" s="12">
        <f>IF(Control!$C$16="None",Parameters!$C$29,IF(Control!$C$16="Low (100 bar)",'Actual H2'!M323*Parameters!$C$28,IF(Control!$C$16="Medium (350 bar)",'Actual H2'!M323*Parameters!$C$27,IF(Control!$C$16="High (700 bar)",'Actual H2'!M323*Parameters!$C$26,0))))</f>
        <v>56.313962264150945</v>
      </c>
      <c r="N323" s="12">
        <f>IF(Control!$C$16="None",Parameters!$C$29,IF(Control!$C$16="Low (100 bar)",'Actual H2'!N323*Parameters!$C$28,IF(Control!$C$16="Medium (350 bar)",'Actual H2'!N323*Parameters!$C$27,IF(Control!$C$16="High (700 bar)",'Actual H2'!N323*Parameters!$C$26,0))))</f>
        <v>56.603773584905667</v>
      </c>
      <c r="O323" s="12">
        <f>IF(Control!$C$16="None",Parameters!$C$29,IF(Control!$C$16="Low (100 bar)",'Actual H2'!O323*Parameters!$C$28,IF(Control!$C$16="Medium (350 bar)",'Actual H2'!O323*Parameters!$C$27,IF(Control!$C$16="High (700 bar)",'Actual H2'!O323*Parameters!$C$26,0))))</f>
        <v>56.603773584905667</v>
      </c>
      <c r="P323" s="12">
        <f>IF(Control!$C$16="None",Parameters!$C$29,IF(Control!$C$16="Low (100 bar)",'Actual H2'!P323*Parameters!$C$28,IF(Control!$C$16="Medium (350 bar)",'Actual H2'!P323*Parameters!$C$27,IF(Control!$C$16="High (700 bar)",'Actual H2'!P323*Parameters!$C$26,0))))</f>
        <v>56.603773584905667</v>
      </c>
      <c r="Q323" s="12">
        <f>IF(Control!$C$16="None",Parameters!$C$29,IF(Control!$C$16="Low (100 bar)",'Actual H2'!Q323*Parameters!$C$28,IF(Control!$C$16="Medium (350 bar)",'Actual H2'!Q323*Parameters!$C$27,IF(Control!$C$16="High (700 bar)",'Actual H2'!Q323*Parameters!$C$26,0))))</f>
        <v>56.603773584905667</v>
      </c>
      <c r="R323" s="12">
        <f>IF(Control!$C$16="None",Parameters!$C$29,IF(Control!$C$16="Low (100 bar)",'Actual H2'!R323*Parameters!$C$28,IF(Control!$C$16="Medium (350 bar)",'Actual H2'!R323*Parameters!$C$27,IF(Control!$C$16="High (700 bar)",'Actual H2'!R323*Parameters!$C$26,0))))</f>
        <v>56.313962264150945</v>
      </c>
      <c r="S323" s="12">
        <f>IF(Control!$C$16="None",Parameters!$C$29,IF(Control!$C$16="Low (100 bar)",'Actual H2'!S323*Parameters!$C$28,IF(Control!$C$16="Medium (350 bar)",'Actual H2'!S323*Parameters!$C$27,IF(Control!$C$16="High (700 bar)",'Actual H2'!S323*Parameters!$C$26,0))))</f>
        <v>54.701886792452825</v>
      </c>
      <c r="T323" s="12">
        <f>IF(Control!$C$16="None",Parameters!$C$29,IF(Control!$C$16="Low (100 bar)",'Actual H2'!T323*Parameters!$C$28,IF(Control!$C$16="Medium (350 bar)",'Actual H2'!T323*Parameters!$C$27,IF(Control!$C$16="High (700 bar)",'Actual H2'!T323*Parameters!$C$26,0))))</f>
        <v>44.812075471698115</v>
      </c>
      <c r="U323" s="12">
        <f>IF(Control!$C$16="None",Parameters!$C$29,IF(Control!$C$16="Low (100 bar)",'Actual H2'!U323*Parameters!$C$28,IF(Control!$C$16="Medium (350 bar)",'Actual H2'!U323*Parameters!$C$27,IF(Control!$C$16="High (700 bar)",'Actual H2'!U323*Parameters!$C$26,0))))</f>
        <v>35.139622641509433</v>
      </c>
      <c r="V323" s="12">
        <f>IF(Control!$C$16="None",Parameters!$C$29,IF(Control!$C$16="Low (100 bar)",'Actual H2'!V323*Parameters!$C$28,IF(Control!$C$16="Medium (350 bar)",'Actual H2'!V323*Parameters!$C$27,IF(Control!$C$16="High (700 bar)",'Actual H2'!V323*Parameters!$C$26,0))))</f>
        <v>34.116226415094346</v>
      </c>
      <c r="W323" s="12">
        <f>IF(Control!$C$16="None",Parameters!$C$29,IF(Control!$C$16="Low (100 bar)",'Actual H2'!W323*Parameters!$C$28,IF(Control!$C$16="Medium (350 bar)",'Actual H2'!W323*Parameters!$C$27,IF(Control!$C$16="High (700 bar)",'Actual H2'!W323*Parameters!$C$26,0))))</f>
        <v>37.901886792452828</v>
      </c>
      <c r="X323" s="12">
        <f>IF(Control!$C$16="None",Parameters!$C$29,IF(Control!$C$16="Low (100 bar)",'Actual H2'!X323*Parameters!$C$28,IF(Control!$C$16="Medium (350 bar)",'Actual H2'!X323*Parameters!$C$27,IF(Control!$C$16="High (700 bar)",'Actual H2'!X323*Parameters!$C$26,0))))</f>
        <v>37.901886792452828</v>
      </c>
      <c r="Y323" s="12">
        <f>IF(Control!$C$16="None",Parameters!$C$29,IF(Control!$C$16="Low (100 bar)",'Actual H2'!Y323*Parameters!$C$28,IF(Control!$C$16="Medium (350 bar)",'Actual H2'!Y323*Parameters!$C$27,IF(Control!$C$16="High (700 bar)",'Actual H2'!Y323*Parameters!$C$26,0))))</f>
        <v>45.518490566037741</v>
      </c>
      <c r="Z323" s="12">
        <f>IF(Control!$C$16="None",Parameters!$C$29,IF(Control!$C$16="Low (100 bar)",'Actual H2'!Z323*Parameters!$C$28,IF(Control!$C$16="Medium (350 bar)",'Actual H2'!Z323*Parameters!$C$27,IF(Control!$C$16="High (700 bar)",'Actual H2'!Z323*Parameters!$C$26,0))))</f>
        <v>56.603773584905667</v>
      </c>
      <c r="AB323" s="7">
        <f t="shared" si="4"/>
        <v>1250.6762264150943</v>
      </c>
    </row>
    <row r="324" spans="2:28" x14ac:dyDescent="0.2">
      <c r="B324" s="6">
        <v>44518</v>
      </c>
      <c r="C324" s="12">
        <f>IF(Control!$C$16="None",Parameters!$C$29,IF(Control!$C$16="Low (100 bar)",'Actual H2'!C324*Parameters!$C$28,IF(Control!$C$16="Medium (350 bar)",'Actual H2'!C324*Parameters!$C$27,IF(Control!$C$16="High (700 bar)",'Actual H2'!C324*Parameters!$C$26,0))))</f>
        <v>56.603773584905667</v>
      </c>
      <c r="D324" s="12">
        <f>IF(Control!$C$16="None",Parameters!$C$29,IF(Control!$C$16="Low (100 bar)",'Actual H2'!D324*Parameters!$C$28,IF(Control!$C$16="Medium (350 bar)",'Actual H2'!D324*Parameters!$C$27,IF(Control!$C$16="High (700 bar)",'Actual H2'!D324*Parameters!$C$26,0))))</f>
        <v>56.603773584905667</v>
      </c>
      <c r="E324" s="12">
        <f>IF(Control!$C$16="None",Parameters!$C$29,IF(Control!$C$16="Low (100 bar)",'Actual H2'!E324*Parameters!$C$28,IF(Control!$C$16="Medium (350 bar)",'Actual H2'!E324*Parameters!$C$27,IF(Control!$C$16="High (700 bar)",'Actual H2'!E324*Parameters!$C$26,0))))</f>
        <v>56.603773584905667</v>
      </c>
      <c r="F324" s="12">
        <f>IF(Control!$C$16="None",Parameters!$C$29,IF(Control!$C$16="Low (100 bar)",'Actual H2'!F324*Parameters!$C$28,IF(Control!$C$16="Medium (350 bar)",'Actual H2'!F324*Parameters!$C$27,IF(Control!$C$16="High (700 bar)",'Actual H2'!F324*Parameters!$C$26,0))))</f>
        <v>56.603773584905667</v>
      </c>
      <c r="G324" s="12">
        <f>IF(Control!$C$16="None",Parameters!$C$29,IF(Control!$C$16="Low (100 bar)",'Actual H2'!G324*Parameters!$C$28,IF(Control!$C$16="Medium (350 bar)",'Actual H2'!G324*Parameters!$C$27,IF(Control!$C$16="High (700 bar)",'Actual H2'!G324*Parameters!$C$26,0))))</f>
        <v>56.603773584905667</v>
      </c>
      <c r="H324" s="12">
        <f>IF(Control!$C$16="None",Parameters!$C$29,IF(Control!$C$16="Low (100 bar)",'Actual H2'!H324*Parameters!$C$28,IF(Control!$C$16="Medium (350 bar)",'Actual H2'!H324*Parameters!$C$27,IF(Control!$C$16="High (700 bar)",'Actual H2'!H324*Parameters!$C$26,0))))</f>
        <v>56.603773584905667</v>
      </c>
      <c r="I324" s="12">
        <f>IF(Control!$C$16="None",Parameters!$C$29,IF(Control!$C$16="Low (100 bar)",'Actual H2'!I324*Parameters!$C$28,IF(Control!$C$16="Medium (350 bar)",'Actual H2'!I324*Parameters!$C$27,IF(Control!$C$16="High (700 bar)",'Actual H2'!I324*Parameters!$C$26,0))))</f>
        <v>56.603773584905667</v>
      </c>
      <c r="J324" s="12">
        <f>IF(Control!$C$16="None",Parameters!$C$29,IF(Control!$C$16="Low (100 bar)",'Actual H2'!J324*Parameters!$C$28,IF(Control!$C$16="Medium (350 bar)",'Actual H2'!J324*Parameters!$C$27,IF(Control!$C$16="High (700 bar)",'Actual H2'!J324*Parameters!$C$26,0))))</f>
        <v>56.603773584905667</v>
      </c>
      <c r="K324" s="12">
        <f>IF(Control!$C$16="None",Parameters!$C$29,IF(Control!$C$16="Low (100 bar)",'Actual H2'!K324*Parameters!$C$28,IF(Control!$C$16="Medium (350 bar)",'Actual H2'!K324*Parameters!$C$27,IF(Control!$C$16="High (700 bar)",'Actual H2'!K324*Parameters!$C$26,0))))</f>
        <v>56.603773584905667</v>
      </c>
      <c r="L324" s="12">
        <f>IF(Control!$C$16="None",Parameters!$C$29,IF(Control!$C$16="Low (100 bar)",'Actual H2'!L324*Parameters!$C$28,IF(Control!$C$16="Medium (350 bar)",'Actual H2'!L324*Parameters!$C$27,IF(Control!$C$16="High (700 bar)",'Actual H2'!L324*Parameters!$C$26,0))))</f>
        <v>56.603773584905667</v>
      </c>
      <c r="M324" s="12">
        <f>IF(Control!$C$16="None",Parameters!$C$29,IF(Control!$C$16="Low (100 bar)",'Actual H2'!M324*Parameters!$C$28,IF(Control!$C$16="Medium (350 bar)",'Actual H2'!M324*Parameters!$C$27,IF(Control!$C$16="High (700 bar)",'Actual H2'!M324*Parameters!$C$26,0))))</f>
        <v>56.603773584905667</v>
      </c>
      <c r="N324" s="12">
        <f>IF(Control!$C$16="None",Parameters!$C$29,IF(Control!$C$16="Low (100 bar)",'Actual H2'!N324*Parameters!$C$28,IF(Control!$C$16="Medium (350 bar)",'Actual H2'!N324*Parameters!$C$27,IF(Control!$C$16="High (700 bar)",'Actual H2'!N324*Parameters!$C$26,0))))</f>
        <v>56.603773584905667</v>
      </c>
      <c r="O324" s="12">
        <f>IF(Control!$C$16="None",Parameters!$C$29,IF(Control!$C$16="Low (100 bar)",'Actual H2'!O324*Parameters!$C$28,IF(Control!$C$16="Medium (350 bar)",'Actual H2'!O324*Parameters!$C$27,IF(Control!$C$16="High (700 bar)",'Actual H2'!O324*Parameters!$C$26,0))))</f>
        <v>56.603773584905667</v>
      </c>
      <c r="P324" s="12">
        <f>IF(Control!$C$16="None",Parameters!$C$29,IF(Control!$C$16="Low (100 bar)",'Actual H2'!P324*Parameters!$C$28,IF(Control!$C$16="Medium (350 bar)",'Actual H2'!P324*Parameters!$C$27,IF(Control!$C$16="High (700 bar)",'Actual H2'!P324*Parameters!$C$26,0))))</f>
        <v>56.603773584905667</v>
      </c>
      <c r="Q324" s="12">
        <f>IF(Control!$C$16="None",Parameters!$C$29,IF(Control!$C$16="Low (100 bar)",'Actual H2'!Q324*Parameters!$C$28,IF(Control!$C$16="Medium (350 bar)",'Actual H2'!Q324*Parameters!$C$27,IF(Control!$C$16="High (700 bar)",'Actual H2'!Q324*Parameters!$C$26,0))))</f>
        <v>56.603773584905667</v>
      </c>
      <c r="R324" s="12">
        <f>IF(Control!$C$16="None",Parameters!$C$29,IF(Control!$C$16="Low (100 bar)",'Actual H2'!R324*Parameters!$C$28,IF(Control!$C$16="Medium (350 bar)",'Actual H2'!R324*Parameters!$C$27,IF(Control!$C$16="High (700 bar)",'Actual H2'!R324*Parameters!$C$26,0))))</f>
        <v>56.603773584905667</v>
      </c>
      <c r="S324" s="12">
        <f>IF(Control!$C$16="None",Parameters!$C$29,IF(Control!$C$16="Low (100 bar)",'Actual H2'!S324*Parameters!$C$28,IF(Control!$C$16="Medium (350 bar)",'Actual H2'!S324*Parameters!$C$27,IF(Control!$C$16="High (700 bar)",'Actual H2'!S324*Parameters!$C$26,0))))</f>
        <v>56.603773584905667</v>
      </c>
      <c r="T324" s="12">
        <f>IF(Control!$C$16="None",Parameters!$C$29,IF(Control!$C$16="Low (100 bar)",'Actual H2'!T324*Parameters!$C$28,IF(Control!$C$16="Medium (350 bar)",'Actual H2'!T324*Parameters!$C$27,IF(Control!$C$16="High (700 bar)",'Actual H2'!T324*Parameters!$C$26,0))))</f>
        <v>56.603773584905667</v>
      </c>
      <c r="U324" s="12">
        <f>IF(Control!$C$16="None",Parameters!$C$29,IF(Control!$C$16="Low (100 bar)",'Actual H2'!U324*Parameters!$C$28,IF(Control!$C$16="Medium (350 bar)",'Actual H2'!U324*Parameters!$C$27,IF(Control!$C$16="High (700 bar)",'Actual H2'!U324*Parameters!$C$26,0))))</f>
        <v>56.603773584905667</v>
      </c>
      <c r="V324" s="12">
        <f>IF(Control!$C$16="None",Parameters!$C$29,IF(Control!$C$16="Low (100 bar)",'Actual H2'!V324*Parameters!$C$28,IF(Control!$C$16="Medium (350 bar)",'Actual H2'!V324*Parameters!$C$27,IF(Control!$C$16="High (700 bar)",'Actual H2'!V324*Parameters!$C$26,0))))</f>
        <v>56.603773584905667</v>
      </c>
      <c r="W324" s="12">
        <f>IF(Control!$C$16="None",Parameters!$C$29,IF(Control!$C$16="Low (100 bar)",'Actual H2'!W324*Parameters!$C$28,IF(Control!$C$16="Medium (350 bar)",'Actual H2'!W324*Parameters!$C$27,IF(Control!$C$16="High (700 bar)",'Actual H2'!W324*Parameters!$C$26,0))))</f>
        <v>56.603773584905667</v>
      </c>
      <c r="X324" s="12">
        <f>IF(Control!$C$16="None",Parameters!$C$29,IF(Control!$C$16="Low (100 bar)",'Actual H2'!X324*Parameters!$C$28,IF(Control!$C$16="Medium (350 bar)",'Actual H2'!X324*Parameters!$C$27,IF(Control!$C$16="High (700 bar)",'Actual H2'!X324*Parameters!$C$26,0))))</f>
        <v>56.603773584905667</v>
      </c>
      <c r="Y324" s="12">
        <f>IF(Control!$C$16="None",Parameters!$C$29,IF(Control!$C$16="Low (100 bar)",'Actual H2'!Y324*Parameters!$C$28,IF(Control!$C$16="Medium (350 bar)",'Actual H2'!Y324*Parameters!$C$27,IF(Control!$C$16="High (700 bar)",'Actual H2'!Y324*Parameters!$C$26,0))))</f>
        <v>56.603773584905667</v>
      </c>
      <c r="Z324" s="12">
        <f>IF(Control!$C$16="None",Parameters!$C$29,IF(Control!$C$16="Low (100 bar)",'Actual H2'!Z324*Parameters!$C$28,IF(Control!$C$16="Medium (350 bar)",'Actual H2'!Z324*Parameters!$C$27,IF(Control!$C$16="High (700 bar)",'Actual H2'!Z324*Parameters!$C$26,0))))</f>
        <v>56.603773584905667</v>
      </c>
      <c r="AB324" s="7">
        <f t="shared" ref="AB324:AB367" si="5">SUM(C324:Z324)</f>
        <v>1358.4905660377356</v>
      </c>
    </row>
    <row r="325" spans="2:28" x14ac:dyDescent="0.2">
      <c r="B325" s="6">
        <v>44519</v>
      </c>
      <c r="C325" s="12">
        <f>IF(Control!$C$16="None",Parameters!$C$29,IF(Control!$C$16="Low (100 bar)",'Actual H2'!C325*Parameters!$C$28,IF(Control!$C$16="Medium (350 bar)",'Actual H2'!C325*Parameters!$C$27,IF(Control!$C$16="High (700 bar)",'Actual H2'!C325*Parameters!$C$26,0))))</f>
        <v>56.603773584905667</v>
      </c>
      <c r="D325" s="12">
        <f>IF(Control!$C$16="None",Parameters!$C$29,IF(Control!$C$16="Low (100 bar)",'Actual H2'!D325*Parameters!$C$28,IF(Control!$C$16="Medium (350 bar)",'Actual H2'!D325*Parameters!$C$27,IF(Control!$C$16="High (700 bar)",'Actual H2'!D325*Parameters!$C$26,0))))</f>
        <v>56.603773584905667</v>
      </c>
      <c r="E325" s="12">
        <f>IF(Control!$C$16="None",Parameters!$C$29,IF(Control!$C$16="Low (100 bar)",'Actual H2'!E325*Parameters!$C$28,IF(Control!$C$16="Medium (350 bar)",'Actual H2'!E325*Parameters!$C$27,IF(Control!$C$16="High (700 bar)",'Actual H2'!E325*Parameters!$C$26,0))))</f>
        <v>56.603773584905667</v>
      </c>
      <c r="F325" s="12">
        <f>IF(Control!$C$16="None",Parameters!$C$29,IF(Control!$C$16="Low (100 bar)",'Actual H2'!F325*Parameters!$C$28,IF(Control!$C$16="Medium (350 bar)",'Actual H2'!F325*Parameters!$C$27,IF(Control!$C$16="High (700 bar)",'Actual H2'!F325*Parameters!$C$26,0))))</f>
        <v>56.603773584905667</v>
      </c>
      <c r="G325" s="12">
        <f>IF(Control!$C$16="None",Parameters!$C$29,IF(Control!$C$16="Low (100 bar)",'Actual H2'!G325*Parameters!$C$28,IF(Control!$C$16="Medium (350 bar)",'Actual H2'!G325*Parameters!$C$27,IF(Control!$C$16="High (700 bar)",'Actual H2'!G325*Parameters!$C$26,0))))</f>
        <v>56.603773584905667</v>
      </c>
      <c r="H325" s="12">
        <f>IF(Control!$C$16="None",Parameters!$C$29,IF(Control!$C$16="Low (100 bar)",'Actual H2'!H325*Parameters!$C$28,IF(Control!$C$16="Medium (350 bar)",'Actual H2'!H325*Parameters!$C$27,IF(Control!$C$16="High (700 bar)",'Actual H2'!H325*Parameters!$C$26,0))))</f>
        <v>56.603773584905667</v>
      </c>
      <c r="I325" s="12">
        <f>IF(Control!$C$16="None",Parameters!$C$29,IF(Control!$C$16="Low (100 bar)",'Actual H2'!I325*Parameters!$C$28,IF(Control!$C$16="Medium (350 bar)",'Actual H2'!I325*Parameters!$C$27,IF(Control!$C$16="High (700 bar)",'Actual H2'!I325*Parameters!$C$26,0))))</f>
        <v>56.603773584905667</v>
      </c>
      <c r="J325" s="12">
        <f>IF(Control!$C$16="None",Parameters!$C$29,IF(Control!$C$16="Low (100 bar)",'Actual H2'!J325*Parameters!$C$28,IF(Control!$C$16="Medium (350 bar)",'Actual H2'!J325*Parameters!$C$27,IF(Control!$C$16="High (700 bar)",'Actual H2'!J325*Parameters!$C$26,0))))</f>
        <v>56.603773584905667</v>
      </c>
      <c r="K325" s="12">
        <f>IF(Control!$C$16="None",Parameters!$C$29,IF(Control!$C$16="Low (100 bar)",'Actual H2'!K325*Parameters!$C$28,IF(Control!$C$16="Medium (350 bar)",'Actual H2'!K325*Parameters!$C$27,IF(Control!$C$16="High (700 bar)",'Actual H2'!K325*Parameters!$C$26,0))))</f>
        <v>56.323018867924539</v>
      </c>
      <c r="L325" s="12">
        <f>IF(Control!$C$16="None",Parameters!$C$29,IF(Control!$C$16="Low (100 bar)",'Actual H2'!L325*Parameters!$C$28,IF(Control!$C$16="Medium (350 bar)",'Actual H2'!L325*Parameters!$C$27,IF(Control!$C$16="High (700 bar)",'Actual H2'!L325*Parameters!$C$26,0))))</f>
        <v>53.166792452830187</v>
      </c>
      <c r="M325" s="12">
        <f>IF(Control!$C$16="None",Parameters!$C$29,IF(Control!$C$16="Low (100 bar)",'Actual H2'!M325*Parameters!$C$28,IF(Control!$C$16="Medium (350 bar)",'Actual H2'!M325*Parameters!$C$27,IF(Control!$C$16="High (700 bar)",'Actual H2'!M325*Parameters!$C$26,0))))</f>
        <v>54.701886792452825</v>
      </c>
      <c r="N325" s="12">
        <f>IF(Control!$C$16="None",Parameters!$C$29,IF(Control!$C$16="Low (100 bar)",'Actual H2'!N325*Parameters!$C$28,IF(Control!$C$16="Medium (350 bar)",'Actual H2'!N325*Parameters!$C$27,IF(Control!$C$16="High (700 bar)",'Actual H2'!N325*Parameters!$C$26,0))))</f>
        <v>55.20905660377359</v>
      </c>
      <c r="O325" s="12">
        <f>IF(Control!$C$16="None",Parameters!$C$29,IF(Control!$C$16="Low (100 bar)",'Actual H2'!O325*Parameters!$C$28,IF(Control!$C$16="Medium (350 bar)",'Actual H2'!O325*Parameters!$C$27,IF(Control!$C$16="High (700 bar)",'Actual H2'!O325*Parameters!$C$26,0))))</f>
        <v>56.603773584905667</v>
      </c>
      <c r="P325" s="12">
        <f>IF(Control!$C$16="None",Parameters!$C$29,IF(Control!$C$16="Low (100 bar)",'Actual H2'!P325*Parameters!$C$28,IF(Control!$C$16="Medium (350 bar)",'Actual H2'!P325*Parameters!$C$27,IF(Control!$C$16="High (700 bar)",'Actual H2'!P325*Parameters!$C$26,0))))</f>
        <v>56.603773584905667</v>
      </c>
      <c r="Q325" s="12">
        <f>IF(Control!$C$16="None",Parameters!$C$29,IF(Control!$C$16="Low (100 bar)",'Actual H2'!Q325*Parameters!$C$28,IF(Control!$C$16="Medium (350 bar)",'Actual H2'!Q325*Parameters!$C$27,IF(Control!$C$16="High (700 bar)",'Actual H2'!Q325*Parameters!$C$26,0))))</f>
        <v>56.603773584905667</v>
      </c>
      <c r="R325" s="12">
        <f>IF(Control!$C$16="None",Parameters!$C$29,IF(Control!$C$16="Low (100 bar)",'Actual H2'!R325*Parameters!$C$28,IF(Control!$C$16="Medium (350 bar)",'Actual H2'!R325*Parameters!$C$27,IF(Control!$C$16="High (700 bar)",'Actual H2'!R325*Parameters!$C$26,0))))</f>
        <v>56.603773584905667</v>
      </c>
      <c r="S325" s="12">
        <f>IF(Control!$C$16="None",Parameters!$C$29,IF(Control!$C$16="Low (100 bar)",'Actual H2'!S325*Parameters!$C$28,IF(Control!$C$16="Medium (350 bar)",'Actual H2'!S325*Parameters!$C$27,IF(Control!$C$16="High (700 bar)",'Actual H2'!S325*Parameters!$C$26,0))))</f>
        <v>56.603773584905667</v>
      </c>
      <c r="T325" s="12">
        <f>IF(Control!$C$16="None",Parameters!$C$29,IF(Control!$C$16="Low (100 bar)",'Actual H2'!T325*Parameters!$C$28,IF(Control!$C$16="Medium (350 bar)",'Actual H2'!T325*Parameters!$C$27,IF(Control!$C$16="High (700 bar)",'Actual H2'!T325*Parameters!$C$26,0))))</f>
        <v>56.603773584905667</v>
      </c>
      <c r="U325" s="12">
        <f>IF(Control!$C$16="None",Parameters!$C$29,IF(Control!$C$16="Low (100 bar)",'Actual H2'!U325*Parameters!$C$28,IF(Control!$C$16="Medium (350 bar)",'Actual H2'!U325*Parameters!$C$27,IF(Control!$C$16="High (700 bar)",'Actual H2'!U325*Parameters!$C$26,0))))</f>
        <v>56.603773584905667</v>
      </c>
      <c r="V325" s="12">
        <f>IF(Control!$C$16="None",Parameters!$C$29,IF(Control!$C$16="Low (100 bar)",'Actual H2'!V325*Parameters!$C$28,IF(Control!$C$16="Medium (350 bar)",'Actual H2'!V325*Parameters!$C$27,IF(Control!$C$16="High (700 bar)",'Actual H2'!V325*Parameters!$C$26,0))))</f>
        <v>56.603773584905667</v>
      </c>
      <c r="W325" s="12">
        <f>IF(Control!$C$16="None",Parameters!$C$29,IF(Control!$C$16="Low (100 bar)",'Actual H2'!W325*Parameters!$C$28,IF(Control!$C$16="Medium (350 bar)",'Actual H2'!W325*Parameters!$C$27,IF(Control!$C$16="High (700 bar)",'Actual H2'!W325*Parameters!$C$26,0))))</f>
        <v>56.603773584905667</v>
      </c>
      <c r="X325" s="12">
        <f>IF(Control!$C$16="None",Parameters!$C$29,IF(Control!$C$16="Low (100 bar)",'Actual H2'!X325*Parameters!$C$28,IF(Control!$C$16="Medium (350 bar)",'Actual H2'!X325*Parameters!$C$27,IF(Control!$C$16="High (700 bar)",'Actual H2'!X325*Parameters!$C$26,0))))</f>
        <v>56.603773584905667</v>
      </c>
      <c r="Y325" s="12">
        <f>IF(Control!$C$16="None",Parameters!$C$29,IF(Control!$C$16="Low (100 bar)",'Actual H2'!Y325*Parameters!$C$28,IF(Control!$C$16="Medium (350 bar)",'Actual H2'!Y325*Parameters!$C$27,IF(Control!$C$16="High (700 bar)",'Actual H2'!Y325*Parameters!$C$26,0))))</f>
        <v>56.603773584905667</v>
      </c>
      <c r="Z325" s="12">
        <f>IF(Control!$C$16="None",Parameters!$C$29,IF(Control!$C$16="Low (100 bar)",'Actual H2'!Z325*Parameters!$C$28,IF(Control!$C$16="Medium (350 bar)",'Actual H2'!Z325*Parameters!$C$27,IF(Control!$C$16="High (700 bar)",'Actual H2'!Z325*Parameters!$C$26,0))))</f>
        <v>56.603773584905667</v>
      </c>
      <c r="AB325" s="7">
        <f t="shared" si="5"/>
        <v>1351.4762264150941</v>
      </c>
    </row>
    <row r="326" spans="2:28" x14ac:dyDescent="0.2">
      <c r="B326" s="6">
        <v>44520</v>
      </c>
      <c r="C326" s="12">
        <f>IF(Control!$C$16="None",Parameters!$C$29,IF(Control!$C$16="Low (100 bar)",'Actual H2'!C326*Parameters!$C$28,IF(Control!$C$16="Medium (350 bar)",'Actual H2'!C326*Parameters!$C$27,IF(Control!$C$16="High (700 bar)",'Actual H2'!C326*Parameters!$C$26,0))))</f>
        <v>56.603773584905667</v>
      </c>
      <c r="D326" s="12">
        <f>IF(Control!$C$16="None",Parameters!$C$29,IF(Control!$C$16="Low (100 bar)",'Actual H2'!D326*Parameters!$C$28,IF(Control!$C$16="Medium (350 bar)",'Actual H2'!D326*Parameters!$C$27,IF(Control!$C$16="High (700 bar)",'Actual H2'!D326*Parameters!$C$26,0))))</f>
        <v>56.603773584905667</v>
      </c>
      <c r="E326" s="12">
        <f>IF(Control!$C$16="None",Parameters!$C$29,IF(Control!$C$16="Low (100 bar)",'Actual H2'!E326*Parameters!$C$28,IF(Control!$C$16="Medium (350 bar)",'Actual H2'!E326*Parameters!$C$27,IF(Control!$C$16="High (700 bar)",'Actual H2'!E326*Parameters!$C$26,0))))</f>
        <v>56.603773584905667</v>
      </c>
      <c r="F326" s="12">
        <f>IF(Control!$C$16="None",Parameters!$C$29,IF(Control!$C$16="Low (100 bar)",'Actual H2'!F326*Parameters!$C$28,IF(Control!$C$16="Medium (350 bar)",'Actual H2'!F326*Parameters!$C$27,IF(Control!$C$16="High (700 bar)",'Actual H2'!F326*Parameters!$C$26,0))))</f>
        <v>56.603773584905667</v>
      </c>
      <c r="G326" s="12">
        <f>IF(Control!$C$16="None",Parameters!$C$29,IF(Control!$C$16="Low (100 bar)",'Actual H2'!G326*Parameters!$C$28,IF(Control!$C$16="Medium (350 bar)",'Actual H2'!G326*Parameters!$C$27,IF(Control!$C$16="High (700 bar)",'Actual H2'!G326*Parameters!$C$26,0))))</f>
        <v>56.603773584905667</v>
      </c>
      <c r="H326" s="12">
        <f>IF(Control!$C$16="None",Parameters!$C$29,IF(Control!$C$16="Low (100 bar)",'Actual H2'!H326*Parameters!$C$28,IF(Control!$C$16="Medium (350 bar)",'Actual H2'!H326*Parameters!$C$27,IF(Control!$C$16="High (700 bar)",'Actual H2'!H326*Parameters!$C$26,0))))</f>
        <v>56.603773584905667</v>
      </c>
      <c r="I326" s="12">
        <f>IF(Control!$C$16="None",Parameters!$C$29,IF(Control!$C$16="Low (100 bar)",'Actual H2'!I326*Parameters!$C$28,IF(Control!$C$16="Medium (350 bar)",'Actual H2'!I326*Parameters!$C$27,IF(Control!$C$16="High (700 bar)",'Actual H2'!I326*Parameters!$C$26,0))))</f>
        <v>54.701886792452825</v>
      </c>
      <c r="J326" s="12">
        <f>IF(Control!$C$16="None",Parameters!$C$29,IF(Control!$C$16="Low (100 bar)",'Actual H2'!J326*Parameters!$C$28,IF(Control!$C$16="Medium (350 bar)",'Actual H2'!J326*Parameters!$C$27,IF(Control!$C$16="High (700 bar)",'Actual H2'!J326*Parameters!$C$26,0))))</f>
        <v>45.971320754716984</v>
      </c>
      <c r="K326" s="12">
        <f>IF(Control!$C$16="None",Parameters!$C$29,IF(Control!$C$16="Low (100 bar)",'Actual H2'!K326*Parameters!$C$28,IF(Control!$C$16="Medium (350 bar)",'Actual H2'!K326*Parameters!$C$27,IF(Control!$C$16="High (700 bar)",'Actual H2'!K326*Parameters!$C$26,0))))</f>
        <v>44.812075471698115</v>
      </c>
      <c r="L326" s="12">
        <f>IF(Control!$C$16="None",Parameters!$C$29,IF(Control!$C$16="Low (100 bar)",'Actual H2'!L326*Parameters!$C$28,IF(Control!$C$16="Medium (350 bar)",'Actual H2'!L326*Parameters!$C$27,IF(Control!$C$16="High (700 bar)",'Actual H2'!L326*Parameters!$C$26,0))))</f>
        <v>41.261886792452835</v>
      </c>
      <c r="M326" s="12">
        <f>IF(Control!$C$16="None",Parameters!$C$29,IF(Control!$C$16="Low (100 bar)",'Actual H2'!M326*Parameters!$C$28,IF(Control!$C$16="Medium (350 bar)",'Actual H2'!M326*Parameters!$C$27,IF(Control!$C$16="High (700 bar)",'Actual H2'!M326*Parameters!$C$26,0))))</f>
        <v>45.971320754716984</v>
      </c>
      <c r="N326" s="12">
        <f>IF(Control!$C$16="None",Parameters!$C$29,IF(Control!$C$16="Low (100 bar)",'Actual H2'!N326*Parameters!$C$28,IF(Control!$C$16="Medium (350 bar)",'Actual H2'!N326*Parameters!$C$27,IF(Control!$C$16="High (700 bar)",'Actual H2'!N326*Parameters!$C$26,0))))</f>
        <v>55.218113207547177</v>
      </c>
      <c r="O326" s="12">
        <f>IF(Control!$C$16="None",Parameters!$C$29,IF(Control!$C$16="Low (100 bar)",'Actual H2'!O326*Parameters!$C$28,IF(Control!$C$16="Medium (350 bar)",'Actual H2'!O326*Parameters!$C$27,IF(Control!$C$16="High (700 bar)",'Actual H2'!O326*Parameters!$C$26,0))))</f>
        <v>56.603773584905667</v>
      </c>
      <c r="P326" s="12">
        <f>IF(Control!$C$16="None",Parameters!$C$29,IF(Control!$C$16="Low (100 bar)",'Actual H2'!P326*Parameters!$C$28,IF(Control!$C$16="Medium (350 bar)",'Actual H2'!P326*Parameters!$C$27,IF(Control!$C$16="High (700 bar)",'Actual H2'!P326*Parameters!$C$26,0))))</f>
        <v>56.603773584905667</v>
      </c>
      <c r="Q326" s="12">
        <f>IF(Control!$C$16="None",Parameters!$C$29,IF(Control!$C$16="Low (100 bar)",'Actual H2'!Q326*Parameters!$C$28,IF(Control!$C$16="Medium (350 bar)",'Actual H2'!Q326*Parameters!$C$27,IF(Control!$C$16="High (700 bar)",'Actual H2'!Q326*Parameters!$C$26,0))))</f>
        <v>56.603773584905667</v>
      </c>
      <c r="R326" s="12">
        <f>IF(Control!$C$16="None",Parameters!$C$29,IF(Control!$C$16="Low (100 bar)",'Actual H2'!R326*Parameters!$C$28,IF(Control!$C$16="Medium (350 bar)",'Actual H2'!R326*Parameters!$C$27,IF(Control!$C$16="High (700 bar)",'Actual H2'!R326*Parameters!$C$26,0))))</f>
        <v>56.603773584905667</v>
      </c>
      <c r="S326" s="12">
        <f>IF(Control!$C$16="None",Parameters!$C$29,IF(Control!$C$16="Low (100 bar)",'Actual H2'!S326*Parameters!$C$28,IF(Control!$C$16="Medium (350 bar)",'Actual H2'!S326*Parameters!$C$27,IF(Control!$C$16="High (700 bar)",'Actual H2'!S326*Parameters!$C$26,0))))</f>
        <v>56.603773584905667</v>
      </c>
      <c r="T326" s="12">
        <f>IF(Control!$C$16="None",Parameters!$C$29,IF(Control!$C$16="Low (100 bar)",'Actual H2'!T326*Parameters!$C$28,IF(Control!$C$16="Medium (350 bar)",'Actual H2'!T326*Parameters!$C$27,IF(Control!$C$16="High (700 bar)",'Actual H2'!T326*Parameters!$C$26,0))))</f>
        <v>56.603773584905667</v>
      </c>
      <c r="U326" s="12">
        <f>IF(Control!$C$16="None",Parameters!$C$29,IF(Control!$C$16="Low (100 bar)",'Actual H2'!U326*Parameters!$C$28,IF(Control!$C$16="Medium (350 bar)",'Actual H2'!U326*Parameters!$C$27,IF(Control!$C$16="High (700 bar)",'Actual H2'!U326*Parameters!$C$26,0))))</f>
        <v>56.603773584905667</v>
      </c>
      <c r="V326" s="12">
        <f>IF(Control!$C$16="None",Parameters!$C$29,IF(Control!$C$16="Low (100 bar)",'Actual H2'!V326*Parameters!$C$28,IF(Control!$C$16="Medium (350 bar)",'Actual H2'!V326*Parameters!$C$27,IF(Control!$C$16="High (700 bar)",'Actual H2'!V326*Parameters!$C$26,0))))</f>
        <v>56.603773584905667</v>
      </c>
      <c r="W326" s="12">
        <f>IF(Control!$C$16="None",Parameters!$C$29,IF(Control!$C$16="Low (100 bar)",'Actual H2'!W326*Parameters!$C$28,IF(Control!$C$16="Medium (350 bar)",'Actual H2'!W326*Parameters!$C$27,IF(Control!$C$16="High (700 bar)",'Actual H2'!W326*Parameters!$C$26,0))))</f>
        <v>56.603773584905667</v>
      </c>
      <c r="X326" s="12">
        <f>IF(Control!$C$16="None",Parameters!$C$29,IF(Control!$C$16="Low (100 bar)",'Actual H2'!X326*Parameters!$C$28,IF(Control!$C$16="Medium (350 bar)",'Actual H2'!X326*Parameters!$C$27,IF(Control!$C$16="High (700 bar)",'Actual H2'!X326*Parameters!$C$26,0))))</f>
        <v>56.603773584905667</v>
      </c>
      <c r="Y326" s="12">
        <f>IF(Control!$C$16="None",Parameters!$C$29,IF(Control!$C$16="Low (100 bar)",'Actual H2'!Y326*Parameters!$C$28,IF(Control!$C$16="Medium (350 bar)",'Actual H2'!Y326*Parameters!$C$27,IF(Control!$C$16="High (700 bar)",'Actual H2'!Y326*Parameters!$C$26,0))))</f>
        <v>56.603773584905667</v>
      </c>
      <c r="Z326" s="12">
        <f>IF(Control!$C$16="None",Parameters!$C$29,IF(Control!$C$16="Low (100 bar)",'Actual H2'!Z326*Parameters!$C$28,IF(Control!$C$16="Medium (350 bar)",'Actual H2'!Z326*Parameters!$C$27,IF(Control!$C$16="High (700 bar)",'Actual H2'!Z326*Parameters!$C$26,0))))</f>
        <v>56.603773584905667</v>
      </c>
      <c r="AB326" s="7">
        <f t="shared" si="5"/>
        <v>1306.8045283018866</v>
      </c>
    </row>
    <row r="327" spans="2:28" x14ac:dyDescent="0.2">
      <c r="B327" s="6">
        <v>44521</v>
      </c>
      <c r="C327" s="12">
        <f>IF(Control!$C$16="None",Parameters!$C$29,IF(Control!$C$16="Low (100 bar)",'Actual H2'!C327*Parameters!$C$28,IF(Control!$C$16="Medium (350 bar)",'Actual H2'!C327*Parameters!$C$27,IF(Control!$C$16="High (700 bar)",'Actual H2'!C327*Parameters!$C$26,0))))</f>
        <v>56.603773584905667</v>
      </c>
      <c r="D327" s="12">
        <f>IF(Control!$C$16="None",Parameters!$C$29,IF(Control!$C$16="Low (100 bar)",'Actual H2'!D327*Parameters!$C$28,IF(Control!$C$16="Medium (350 bar)",'Actual H2'!D327*Parameters!$C$27,IF(Control!$C$16="High (700 bar)",'Actual H2'!D327*Parameters!$C$26,0))))</f>
        <v>56.603773584905667</v>
      </c>
      <c r="E327" s="12">
        <f>IF(Control!$C$16="None",Parameters!$C$29,IF(Control!$C$16="Low (100 bar)",'Actual H2'!E327*Parameters!$C$28,IF(Control!$C$16="Medium (350 bar)",'Actual H2'!E327*Parameters!$C$27,IF(Control!$C$16="High (700 bar)",'Actual H2'!E327*Parameters!$C$26,0))))</f>
        <v>56.603773584905667</v>
      </c>
      <c r="F327" s="12">
        <f>IF(Control!$C$16="None",Parameters!$C$29,IF(Control!$C$16="Low (100 bar)",'Actual H2'!F327*Parameters!$C$28,IF(Control!$C$16="Medium (350 bar)",'Actual H2'!F327*Parameters!$C$27,IF(Control!$C$16="High (700 bar)",'Actual H2'!F327*Parameters!$C$26,0))))</f>
        <v>56.603773584905667</v>
      </c>
      <c r="G327" s="12">
        <f>IF(Control!$C$16="None",Parameters!$C$29,IF(Control!$C$16="Low (100 bar)",'Actual H2'!G327*Parameters!$C$28,IF(Control!$C$16="Medium (350 bar)",'Actual H2'!G327*Parameters!$C$27,IF(Control!$C$16="High (700 bar)",'Actual H2'!G327*Parameters!$C$26,0))))</f>
        <v>56.603773584905667</v>
      </c>
      <c r="H327" s="12">
        <f>IF(Control!$C$16="None",Parameters!$C$29,IF(Control!$C$16="Low (100 bar)",'Actual H2'!H327*Parameters!$C$28,IF(Control!$C$16="Medium (350 bar)",'Actual H2'!H327*Parameters!$C$27,IF(Control!$C$16="High (700 bar)",'Actual H2'!H327*Parameters!$C$26,0))))</f>
        <v>56.603773584905667</v>
      </c>
      <c r="I327" s="12">
        <f>IF(Control!$C$16="None",Parameters!$C$29,IF(Control!$C$16="Low (100 bar)",'Actual H2'!I327*Parameters!$C$28,IF(Control!$C$16="Medium (350 bar)",'Actual H2'!I327*Parameters!$C$27,IF(Control!$C$16="High (700 bar)",'Actual H2'!I327*Parameters!$C$26,0))))</f>
        <v>56.603773584905667</v>
      </c>
      <c r="J327" s="12">
        <f>IF(Control!$C$16="None",Parameters!$C$29,IF(Control!$C$16="Low (100 bar)",'Actual H2'!J327*Parameters!$C$28,IF(Control!$C$16="Medium (350 bar)",'Actual H2'!J327*Parameters!$C$27,IF(Control!$C$16="High (700 bar)",'Actual H2'!J327*Parameters!$C$26,0))))</f>
        <v>56.323018867924539</v>
      </c>
      <c r="K327" s="12">
        <f>IF(Control!$C$16="None",Parameters!$C$29,IF(Control!$C$16="Low (100 bar)",'Actual H2'!K327*Parameters!$C$28,IF(Control!$C$16="Medium (350 bar)",'Actual H2'!K327*Parameters!$C$27,IF(Control!$C$16="High (700 bar)",'Actual H2'!K327*Parameters!$C$26,0))))</f>
        <v>56.313962264150945</v>
      </c>
      <c r="L327" s="12">
        <f>IF(Control!$C$16="None",Parameters!$C$29,IF(Control!$C$16="Low (100 bar)",'Actual H2'!L327*Parameters!$C$28,IF(Control!$C$16="Medium (350 bar)",'Actual H2'!L327*Parameters!$C$27,IF(Control!$C$16="High (700 bar)",'Actual H2'!L327*Parameters!$C$26,0))))</f>
        <v>56.250566037735851</v>
      </c>
      <c r="M327" s="12">
        <f>IF(Control!$C$16="None",Parameters!$C$29,IF(Control!$C$16="Low (100 bar)",'Actual H2'!M327*Parameters!$C$28,IF(Control!$C$16="Medium (350 bar)",'Actual H2'!M327*Parameters!$C$27,IF(Control!$C$16="High (700 bar)",'Actual H2'!M327*Parameters!$C$26,0))))</f>
        <v>56.323018867924539</v>
      </c>
      <c r="N327" s="12">
        <f>IF(Control!$C$16="None",Parameters!$C$29,IF(Control!$C$16="Low (100 bar)",'Actual H2'!N327*Parameters!$C$28,IF(Control!$C$16="Medium (350 bar)",'Actual H2'!N327*Parameters!$C$27,IF(Control!$C$16="High (700 bar)",'Actual H2'!N327*Parameters!$C$26,0))))</f>
        <v>55.218113207547177</v>
      </c>
      <c r="O327" s="12">
        <f>IF(Control!$C$16="None",Parameters!$C$29,IF(Control!$C$16="Low (100 bar)",'Actual H2'!O327*Parameters!$C$28,IF(Control!$C$16="Medium (350 bar)",'Actual H2'!O327*Parameters!$C$27,IF(Control!$C$16="High (700 bar)",'Actual H2'!O327*Parameters!$C$26,0))))</f>
        <v>54.701886792452825</v>
      </c>
      <c r="P327" s="12">
        <f>IF(Control!$C$16="None",Parameters!$C$29,IF(Control!$C$16="Low (100 bar)",'Actual H2'!P327*Parameters!$C$28,IF(Control!$C$16="Medium (350 bar)",'Actual H2'!P327*Parameters!$C$27,IF(Control!$C$16="High (700 bar)",'Actual H2'!P327*Parameters!$C$26,0))))</f>
        <v>50.064905660377356</v>
      </c>
      <c r="Q327" s="12">
        <f>IF(Control!$C$16="None",Parameters!$C$29,IF(Control!$C$16="Low (100 bar)",'Actual H2'!Q327*Parameters!$C$28,IF(Control!$C$16="Medium (350 bar)",'Actual H2'!Q327*Parameters!$C$27,IF(Control!$C$16="High (700 bar)",'Actual H2'!Q327*Parameters!$C$26,0))))</f>
        <v>45.971320754716984</v>
      </c>
      <c r="R327" s="12">
        <f>IF(Control!$C$16="None",Parameters!$C$29,IF(Control!$C$16="Low (100 bar)",'Actual H2'!R327*Parameters!$C$28,IF(Control!$C$16="Medium (350 bar)",'Actual H2'!R327*Parameters!$C$27,IF(Control!$C$16="High (700 bar)",'Actual H2'!R327*Parameters!$C$26,0))))</f>
        <v>41.261886792452835</v>
      </c>
      <c r="S327" s="12">
        <f>IF(Control!$C$16="None",Parameters!$C$29,IF(Control!$C$16="Low (100 bar)",'Actual H2'!S327*Parameters!$C$28,IF(Control!$C$16="Medium (350 bar)",'Actual H2'!S327*Parameters!$C$27,IF(Control!$C$16="High (700 bar)",'Actual H2'!S327*Parameters!$C$26,0))))</f>
        <v>40.102641509433965</v>
      </c>
      <c r="T327" s="12">
        <f>IF(Control!$C$16="None",Parameters!$C$29,IF(Control!$C$16="Low (100 bar)",'Actual H2'!T327*Parameters!$C$28,IF(Control!$C$16="Medium (350 bar)",'Actual H2'!T327*Parameters!$C$27,IF(Control!$C$16="High (700 bar)",'Actual H2'!T327*Parameters!$C$26,0))))</f>
        <v>37.901886792452828</v>
      </c>
      <c r="U327" s="12">
        <f>IF(Control!$C$16="None",Parameters!$C$29,IF(Control!$C$16="Low (100 bar)",'Actual H2'!U327*Parameters!$C$28,IF(Control!$C$16="Medium (350 bar)",'Actual H2'!U327*Parameters!$C$27,IF(Control!$C$16="High (700 bar)",'Actual H2'!U327*Parameters!$C$26,0))))</f>
        <v>35.846037735849059</v>
      </c>
      <c r="V327" s="12">
        <f>IF(Control!$C$16="None",Parameters!$C$29,IF(Control!$C$16="Low (100 bar)",'Actual H2'!V327*Parameters!$C$28,IF(Control!$C$16="Medium (350 bar)",'Actual H2'!V327*Parameters!$C$27,IF(Control!$C$16="High (700 bar)",'Actual H2'!V327*Parameters!$C$26,0))))</f>
        <v>35.139622641509433</v>
      </c>
      <c r="W327" s="12">
        <f>IF(Control!$C$16="None",Parameters!$C$29,IF(Control!$C$16="Low (100 bar)",'Actual H2'!W327*Parameters!$C$28,IF(Control!$C$16="Medium (350 bar)",'Actual H2'!W327*Parameters!$C$27,IF(Control!$C$16="High (700 bar)",'Actual H2'!W327*Parameters!$C$26,0))))</f>
        <v>34.116226415094346</v>
      </c>
      <c r="X327" s="12">
        <f>IF(Control!$C$16="None",Parameters!$C$29,IF(Control!$C$16="Low (100 bar)",'Actual H2'!X327*Parameters!$C$28,IF(Control!$C$16="Medium (350 bar)",'Actual H2'!X327*Parameters!$C$27,IF(Control!$C$16="High (700 bar)",'Actual H2'!X327*Parameters!$C$26,0))))</f>
        <v>34.116226415094346</v>
      </c>
      <c r="Y327" s="12">
        <f>IF(Control!$C$16="None",Parameters!$C$29,IF(Control!$C$16="Low (100 bar)",'Actual H2'!Y327*Parameters!$C$28,IF(Control!$C$16="Medium (350 bar)",'Actual H2'!Y327*Parameters!$C$27,IF(Control!$C$16="High (700 bar)",'Actual H2'!Y327*Parameters!$C$26,0))))</f>
        <v>31.698113207547166</v>
      </c>
      <c r="Z327" s="12">
        <f>IF(Control!$C$16="None",Parameters!$C$29,IF(Control!$C$16="Low (100 bar)",'Actual H2'!Z327*Parameters!$C$28,IF(Control!$C$16="Medium (350 bar)",'Actual H2'!Z327*Parameters!$C$27,IF(Control!$C$16="High (700 bar)",'Actual H2'!Z327*Parameters!$C$26,0))))</f>
        <v>35.139622641509433</v>
      </c>
      <c r="AB327" s="7">
        <f t="shared" si="5"/>
        <v>1152.7154716981133</v>
      </c>
    </row>
    <row r="328" spans="2:28" x14ac:dyDescent="0.2">
      <c r="B328" s="6">
        <v>44522</v>
      </c>
      <c r="C328" s="12">
        <f>IF(Control!$C$16="None",Parameters!$C$29,IF(Control!$C$16="Low (100 bar)",'Actual H2'!C328*Parameters!$C$28,IF(Control!$C$16="Medium (350 bar)",'Actual H2'!C328*Parameters!$C$27,IF(Control!$C$16="High (700 bar)",'Actual H2'!C328*Parameters!$C$26,0))))</f>
        <v>44.812075471698115</v>
      </c>
      <c r="D328" s="12">
        <f>IF(Control!$C$16="None",Parameters!$C$29,IF(Control!$C$16="Low (100 bar)",'Actual H2'!D328*Parameters!$C$28,IF(Control!$C$16="Medium (350 bar)",'Actual H2'!D328*Parameters!$C$27,IF(Control!$C$16="High (700 bar)",'Actual H2'!D328*Parameters!$C$26,0))))</f>
        <v>46.247547169811327</v>
      </c>
      <c r="E328" s="12">
        <f>IF(Control!$C$16="None",Parameters!$C$29,IF(Control!$C$16="Low (100 bar)",'Actual H2'!E328*Parameters!$C$28,IF(Control!$C$16="Medium (350 bar)",'Actual H2'!E328*Parameters!$C$27,IF(Control!$C$16="High (700 bar)",'Actual H2'!E328*Parameters!$C$26,0))))</f>
        <v>50.064905660377356</v>
      </c>
      <c r="F328" s="12">
        <f>IF(Control!$C$16="None",Parameters!$C$29,IF(Control!$C$16="Low (100 bar)",'Actual H2'!F328*Parameters!$C$28,IF(Control!$C$16="Medium (350 bar)",'Actual H2'!F328*Parameters!$C$27,IF(Control!$C$16="High (700 bar)",'Actual H2'!F328*Parameters!$C$26,0))))</f>
        <v>52.890566037735852</v>
      </c>
      <c r="G328" s="12">
        <f>IF(Control!$C$16="None",Parameters!$C$29,IF(Control!$C$16="Low (100 bar)",'Actual H2'!G328*Parameters!$C$28,IF(Control!$C$16="Medium (350 bar)",'Actual H2'!G328*Parameters!$C$27,IF(Control!$C$16="High (700 bar)",'Actual H2'!G328*Parameters!$C$26,0))))</f>
        <v>54.701886792452825</v>
      </c>
      <c r="H328" s="12">
        <f>IF(Control!$C$16="None",Parameters!$C$29,IF(Control!$C$16="Low (100 bar)",'Actual H2'!H328*Parameters!$C$28,IF(Control!$C$16="Medium (350 bar)",'Actual H2'!H328*Parameters!$C$27,IF(Control!$C$16="High (700 bar)",'Actual H2'!H328*Parameters!$C$26,0))))</f>
        <v>54.978113207547167</v>
      </c>
      <c r="I328" s="12">
        <f>IF(Control!$C$16="None",Parameters!$C$29,IF(Control!$C$16="Low (100 bar)",'Actual H2'!I328*Parameters!$C$28,IF(Control!$C$16="Medium (350 bar)",'Actual H2'!I328*Parameters!$C$27,IF(Control!$C$16="High (700 bar)",'Actual H2'!I328*Parameters!$C$26,0))))</f>
        <v>55.20905660377359</v>
      </c>
      <c r="J328" s="12">
        <f>IF(Control!$C$16="None",Parameters!$C$29,IF(Control!$C$16="Low (100 bar)",'Actual H2'!J328*Parameters!$C$28,IF(Control!$C$16="Medium (350 bar)",'Actual H2'!J328*Parameters!$C$27,IF(Control!$C$16="High (700 bar)",'Actual H2'!J328*Parameters!$C$26,0))))</f>
        <v>55.20905660377359</v>
      </c>
      <c r="K328" s="12">
        <f>IF(Control!$C$16="None",Parameters!$C$29,IF(Control!$C$16="Low (100 bar)",'Actual H2'!K328*Parameters!$C$28,IF(Control!$C$16="Medium (350 bar)",'Actual H2'!K328*Parameters!$C$27,IF(Control!$C$16="High (700 bar)",'Actual H2'!K328*Parameters!$C$26,0))))</f>
        <v>55.145660377358496</v>
      </c>
      <c r="L328" s="12">
        <f>IF(Control!$C$16="None",Parameters!$C$29,IF(Control!$C$16="Low (100 bar)",'Actual H2'!L328*Parameters!$C$28,IF(Control!$C$16="Medium (350 bar)",'Actual H2'!L328*Parameters!$C$27,IF(Control!$C$16="High (700 bar)",'Actual H2'!L328*Parameters!$C$26,0))))</f>
        <v>54.978113207547167</v>
      </c>
      <c r="M328" s="12">
        <f>IF(Control!$C$16="None",Parameters!$C$29,IF(Control!$C$16="Low (100 bar)",'Actual H2'!M328*Parameters!$C$28,IF(Control!$C$16="Medium (350 bar)",'Actual H2'!M328*Parameters!$C$27,IF(Control!$C$16="High (700 bar)",'Actual H2'!M328*Parameters!$C$26,0))))</f>
        <v>53.166792452830187</v>
      </c>
      <c r="N328" s="12">
        <f>IF(Control!$C$16="None",Parameters!$C$29,IF(Control!$C$16="Low (100 bar)",'Actual H2'!N328*Parameters!$C$28,IF(Control!$C$16="Medium (350 bar)",'Actual H2'!N328*Parameters!$C$27,IF(Control!$C$16="High (700 bar)",'Actual H2'!N328*Parameters!$C$26,0))))</f>
        <v>55.145660377358496</v>
      </c>
      <c r="O328" s="12">
        <f>IF(Control!$C$16="None",Parameters!$C$29,IF(Control!$C$16="Low (100 bar)",'Actual H2'!O328*Parameters!$C$28,IF(Control!$C$16="Medium (350 bar)",'Actual H2'!O328*Parameters!$C$27,IF(Control!$C$16="High (700 bar)",'Actual H2'!O328*Parameters!$C$26,0))))</f>
        <v>55.20905660377359</v>
      </c>
      <c r="P328" s="12">
        <f>IF(Control!$C$16="None",Parameters!$C$29,IF(Control!$C$16="Low (100 bar)",'Actual H2'!P328*Parameters!$C$28,IF(Control!$C$16="Medium (350 bar)",'Actual H2'!P328*Parameters!$C$27,IF(Control!$C$16="High (700 bar)",'Actual H2'!P328*Parameters!$C$26,0))))</f>
        <v>55.145660377358496</v>
      </c>
      <c r="Q328" s="12">
        <f>IF(Control!$C$16="None",Parameters!$C$29,IF(Control!$C$16="Low (100 bar)",'Actual H2'!Q328*Parameters!$C$28,IF(Control!$C$16="Medium (350 bar)",'Actual H2'!Q328*Parameters!$C$27,IF(Control!$C$16="High (700 bar)",'Actual H2'!Q328*Parameters!$C$26,0))))</f>
        <v>55.145660377358496</v>
      </c>
      <c r="R328" s="12">
        <f>IF(Control!$C$16="None",Parameters!$C$29,IF(Control!$C$16="Low (100 bar)",'Actual H2'!R328*Parameters!$C$28,IF(Control!$C$16="Medium (350 bar)",'Actual H2'!R328*Parameters!$C$27,IF(Control!$C$16="High (700 bar)",'Actual H2'!R328*Parameters!$C$26,0))))</f>
        <v>55.20905660377359</v>
      </c>
      <c r="S328" s="12">
        <f>IF(Control!$C$16="None",Parameters!$C$29,IF(Control!$C$16="Low (100 bar)",'Actual H2'!S328*Parameters!$C$28,IF(Control!$C$16="Medium (350 bar)",'Actual H2'!S328*Parameters!$C$27,IF(Control!$C$16="High (700 bar)",'Actual H2'!S328*Parameters!$C$26,0))))</f>
        <v>55.218113207547177</v>
      </c>
      <c r="T328" s="12">
        <f>IF(Control!$C$16="None",Parameters!$C$29,IF(Control!$C$16="Low (100 bar)",'Actual H2'!T328*Parameters!$C$28,IF(Control!$C$16="Medium (350 bar)",'Actual H2'!T328*Parameters!$C$27,IF(Control!$C$16="High (700 bar)",'Actual H2'!T328*Parameters!$C$26,0))))</f>
        <v>55.145660377358496</v>
      </c>
      <c r="U328" s="12">
        <f>IF(Control!$C$16="None",Parameters!$C$29,IF(Control!$C$16="Low (100 bar)",'Actual H2'!U328*Parameters!$C$28,IF(Control!$C$16="Medium (350 bar)",'Actual H2'!U328*Parameters!$C$27,IF(Control!$C$16="High (700 bar)",'Actual H2'!U328*Parameters!$C$26,0))))</f>
        <v>54.701886792452825</v>
      </c>
      <c r="V328" s="12">
        <f>IF(Control!$C$16="None",Parameters!$C$29,IF(Control!$C$16="Low (100 bar)",'Actual H2'!V328*Parameters!$C$28,IF(Control!$C$16="Medium (350 bar)",'Actual H2'!V328*Parameters!$C$27,IF(Control!$C$16="High (700 bar)",'Actual H2'!V328*Parameters!$C$26,0))))</f>
        <v>52.890566037735852</v>
      </c>
      <c r="W328" s="12">
        <f>IF(Control!$C$16="None",Parameters!$C$29,IF(Control!$C$16="Low (100 bar)",'Actual H2'!W328*Parameters!$C$28,IF(Control!$C$16="Medium (350 bar)",'Actual H2'!W328*Parameters!$C$27,IF(Control!$C$16="High (700 bar)",'Actual H2'!W328*Parameters!$C$26,0))))</f>
        <v>53.166792452830187</v>
      </c>
      <c r="X328" s="12">
        <f>IF(Control!$C$16="None",Parameters!$C$29,IF(Control!$C$16="Low (100 bar)",'Actual H2'!X328*Parameters!$C$28,IF(Control!$C$16="Medium (350 bar)",'Actual H2'!X328*Parameters!$C$27,IF(Control!$C$16="High (700 bar)",'Actual H2'!X328*Parameters!$C$26,0))))</f>
        <v>50.508679245283012</v>
      </c>
      <c r="Y328" s="12">
        <f>IF(Control!$C$16="None",Parameters!$C$29,IF(Control!$C$16="Low (100 bar)",'Actual H2'!Y328*Parameters!$C$28,IF(Control!$C$16="Medium (350 bar)",'Actual H2'!Y328*Parameters!$C$27,IF(Control!$C$16="High (700 bar)",'Actual H2'!Y328*Parameters!$C$26,0))))</f>
        <v>49.612075471698105</v>
      </c>
      <c r="Z328" s="12">
        <f>IF(Control!$C$16="None",Parameters!$C$29,IF(Control!$C$16="Low (100 bar)",'Actual H2'!Z328*Parameters!$C$28,IF(Control!$C$16="Medium (350 bar)",'Actual H2'!Z328*Parameters!$C$27,IF(Control!$C$16="High (700 bar)",'Actual H2'!Z328*Parameters!$C$26,0))))</f>
        <v>49.612075471698105</v>
      </c>
      <c r="AB328" s="7">
        <f t="shared" si="5"/>
        <v>1274.1147169811318</v>
      </c>
    </row>
    <row r="329" spans="2:28" x14ac:dyDescent="0.2">
      <c r="B329" s="6">
        <v>44523</v>
      </c>
      <c r="C329" s="12">
        <f>IF(Control!$C$16="None",Parameters!$C$29,IF(Control!$C$16="Low (100 bar)",'Actual H2'!C329*Parameters!$C$28,IF(Control!$C$16="Medium (350 bar)",'Actual H2'!C329*Parameters!$C$27,IF(Control!$C$16="High (700 bar)",'Actual H2'!C329*Parameters!$C$26,0))))</f>
        <v>49.612075471698105</v>
      </c>
      <c r="D329" s="12">
        <f>IF(Control!$C$16="None",Parameters!$C$29,IF(Control!$C$16="Low (100 bar)",'Actual H2'!D329*Parameters!$C$28,IF(Control!$C$16="Medium (350 bar)",'Actual H2'!D329*Parameters!$C$27,IF(Control!$C$16="High (700 bar)",'Actual H2'!D329*Parameters!$C$26,0))))</f>
        <v>49.612075471698105</v>
      </c>
      <c r="E329" s="12">
        <f>IF(Control!$C$16="None",Parameters!$C$29,IF(Control!$C$16="Low (100 bar)",'Actual H2'!E329*Parameters!$C$28,IF(Control!$C$16="Medium (350 bar)",'Actual H2'!E329*Parameters!$C$27,IF(Control!$C$16="High (700 bar)",'Actual H2'!E329*Parameters!$C$26,0))))</f>
        <v>50.064905660377356</v>
      </c>
      <c r="F329" s="12">
        <f>IF(Control!$C$16="None",Parameters!$C$29,IF(Control!$C$16="Low (100 bar)",'Actual H2'!F329*Parameters!$C$28,IF(Control!$C$16="Medium (350 bar)",'Actual H2'!F329*Parameters!$C$27,IF(Control!$C$16="High (700 bar)",'Actual H2'!F329*Parameters!$C$26,0))))</f>
        <v>52.890566037735852</v>
      </c>
      <c r="G329" s="12">
        <f>IF(Control!$C$16="None",Parameters!$C$29,IF(Control!$C$16="Low (100 bar)",'Actual H2'!G329*Parameters!$C$28,IF(Control!$C$16="Medium (350 bar)",'Actual H2'!G329*Parameters!$C$27,IF(Control!$C$16="High (700 bar)",'Actual H2'!G329*Parameters!$C$26,0))))</f>
        <v>52.890566037735852</v>
      </c>
      <c r="H329" s="12">
        <f>IF(Control!$C$16="None",Parameters!$C$29,IF(Control!$C$16="Low (100 bar)",'Actual H2'!H329*Parameters!$C$28,IF(Control!$C$16="Medium (350 bar)",'Actual H2'!H329*Parameters!$C$27,IF(Control!$C$16="High (700 bar)",'Actual H2'!H329*Parameters!$C$26,0))))</f>
        <v>50.508679245283012</v>
      </c>
      <c r="I329" s="12">
        <f>IF(Control!$C$16="None",Parameters!$C$29,IF(Control!$C$16="Low (100 bar)",'Actual H2'!I329*Parameters!$C$28,IF(Control!$C$16="Medium (350 bar)",'Actual H2'!I329*Parameters!$C$27,IF(Control!$C$16="High (700 bar)",'Actual H2'!I329*Parameters!$C$26,0))))</f>
        <v>52.890566037735852</v>
      </c>
      <c r="J329" s="12">
        <f>IF(Control!$C$16="None",Parameters!$C$29,IF(Control!$C$16="Low (100 bar)",'Actual H2'!J329*Parameters!$C$28,IF(Control!$C$16="Medium (350 bar)",'Actual H2'!J329*Parameters!$C$27,IF(Control!$C$16="High (700 bar)",'Actual H2'!J329*Parameters!$C$26,0))))</f>
        <v>53.334339622641515</v>
      </c>
      <c r="K329" s="12">
        <f>IF(Control!$C$16="None",Parameters!$C$29,IF(Control!$C$16="Low (100 bar)",'Actual H2'!K329*Parameters!$C$28,IF(Control!$C$16="Medium (350 bar)",'Actual H2'!K329*Parameters!$C$27,IF(Control!$C$16="High (700 bar)",'Actual H2'!K329*Parameters!$C$26,0))))</f>
        <v>50.064905660377356</v>
      </c>
      <c r="L329" s="12">
        <f>IF(Control!$C$16="None",Parameters!$C$29,IF(Control!$C$16="Low (100 bar)",'Actual H2'!L329*Parameters!$C$28,IF(Control!$C$16="Medium (350 bar)",'Actual H2'!L329*Parameters!$C$27,IF(Control!$C$16="High (700 bar)",'Actual H2'!L329*Parameters!$C$26,0))))</f>
        <v>53.334339622641515</v>
      </c>
      <c r="M329" s="12">
        <f>IF(Control!$C$16="None",Parameters!$C$29,IF(Control!$C$16="Low (100 bar)",'Actual H2'!M329*Parameters!$C$28,IF(Control!$C$16="Medium (350 bar)",'Actual H2'!M329*Parameters!$C$27,IF(Control!$C$16="High (700 bar)",'Actual H2'!M329*Parameters!$C$26,0))))</f>
        <v>54.701886792452825</v>
      </c>
      <c r="N329" s="12">
        <f>IF(Control!$C$16="None",Parameters!$C$29,IF(Control!$C$16="Low (100 bar)",'Actual H2'!N329*Parameters!$C$28,IF(Control!$C$16="Medium (350 bar)",'Actual H2'!N329*Parameters!$C$27,IF(Control!$C$16="High (700 bar)",'Actual H2'!N329*Parameters!$C$26,0))))</f>
        <v>53.166792452830187</v>
      </c>
      <c r="O329" s="12">
        <f>IF(Control!$C$16="None",Parameters!$C$29,IF(Control!$C$16="Low (100 bar)",'Actual H2'!O329*Parameters!$C$28,IF(Control!$C$16="Medium (350 bar)",'Actual H2'!O329*Parameters!$C$27,IF(Control!$C$16="High (700 bar)",'Actual H2'!O329*Parameters!$C$26,0))))</f>
        <v>55.145660377358496</v>
      </c>
      <c r="P329" s="12">
        <f>IF(Control!$C$16="None",Parameters!$C$29,IF(Control!$C$16="Low (100 bar)",'Actual H2'!P329*Parameters!$C$28,IF(Control!$C$16="Medium (350 bar)",'Actual H2'!P329*Parameters!$C$27,IF(Control!$C$16="High (700 bar)",'Actual H2'!P329*Parameters!$C$26,0))))</f>
        <v>55.218113207547177</v>
      </c>
      <c r="Q329" s="12">
        <f>IF(Control!$C$16="None",Parameters!$C$29,IF(Control!$C$16="Low (100 bar)",'Actual H2'!Q329*Parameters!$C$28,IF(Control!$C$16="Medium (350 bar)",'Actual H2'!Q329*Parameters!$C$27,IF(Control!$C$16="High (700 bar)",'Actual H2'!Q329*Parameters!$C$26,0))))</f>
        <v>56.313962264150945</v>
      </c>
      <c r="R329" s="12">
        <f>IF(Control!$C$16="None",Parameters!$C$29,IF(Control!$C$16="Low (100 bar)",'Actual H2'!R329*Parameters!$C$28,IF(Control!$C$16="Medium (350 bar)",'Actual H2'!R329*Parameters!$C$27,IF(Control!$C$16="High (700 bar)",'Actual H2'!R329*Parameters!$C$26,0))))</f>
        <v>56.323018867924539</v>
      </c>
      <c r="S329" s="12">
        <f>IF(Control!$C$16="None",Parameters!$C$29,IF(Control!$C$16="Low (100 bar)",'Actual H2'!S329*Parameters!$C$28,IF(Control!$C$16="Medium (350 bar)",'Actual H2'!S329*Parameters!$C$27,IF(Control!$C$16="High (700 bar)",'Actual H2'!S329*Parameters!$C$26,0))))</f>
        <v>56.603773584905667</v>
      </c>
      <c r="T329" s="12">
        <f>IF(Control!$C$16="None",Parameters!$C$29,IF(Control!$C$16="Low (100 bar)",'Actual H2'!T329*Parameters!$C$28,IF(Control!$C$16="Medium (350 bar)",'Actual H2'!T329*Parameters!$C$27,IF(Control!$C$16="High (700 bar)",'Actual H2'!T329*Parameters!$C$26,0))))</f>
        <v>56.603773584905667</v>
      </c>
      <c r="U329" s="12">
        <f>IF(Control!$C$16="None",Parameters!$C$29,IF(Control!$C$16="Low (100 bar)",'Actual H2'!U329*Parameters!$C$28,IF(Control!$C$16="Medium (350 bar)",'Actual H2'!U329*Parameters!$C$27,IF(Control!$C$16="High (700 bar)",'Actual H2'!U329*Parameters!$C$26,0))))</f>
        <v>56.603773584905667</v>
      </c>
      <c r="V329" s="12">
        <f>IF(Control!$C$16="None",Parameters!$C$29,IF(Control!$C$16="Low (100 bar)",'Actual H2'!V329*Parameters!$C$28,IF(Control!$C$16="Medium (350 bar)",'Actual H2'!V329*Parameters!$C$27,IF(Control!$C$16="High (700 bar)",'Actual H2'!V329*Parameters!$C$26,0))))</f>
        <v>56.323018867924539</v>
      </c>
      <c r="W329" s="12">
        <f>IF(Control!$C$16="None",Parameters!$C$29,IF(Control!$C$16="Low (100 bar)",'Actual H2'!W329*Parameters!$C$28,IF(Control!$C$16="Medium (350 bar)",'Actual H2'!W329*Parameters!$C$27,IF(Control!$C$16="High (700 bar)",'Actual H2'!W329*Parameters!$C$26,0))))</f>
        <v>56.250566037735851</v>
      </c>
      <c r="X329" s="12">
        <f>IF(Control!$C$16="None",Parameters!$C$29,IF(Control!$C$16="Low (100 bar)",'Actual H2'!X329*Parameters!$C$28,IF(Control!$C$16="Medium (350 bar)",'Actual H2'!X329*Parameters!$C$27,IF(Control!$C$16="High (700 bar)",'Actual H2'!X329*Parameters!$C$26,0))))</f>
        <v>56.323018867924539</v>
      </c>
      <c r="Y329" s="12">
        <f>IF(Control!$C$16="None",Parameters!$C$29,IF(Control!$C$16="Low (100 bar)",'Actual H2'!Y329*Parameters!$C$28,IF(Control!$C$16="Medium (350 bar)",'Actual H2'!Y329*Parameters!$C$27,IF(Control!$C$16="High (700 bar)",'Actual H2'!Y329*Parameters!$C$26,0))))</f>
        <v>56.603773584905667</v>
      </c>
      <c r="Z329" s="12">
        <f>IF(Control!$C$16="None",Parameters!$C$29,IF(Control!$C$16="Low (100 bar)",'Actual H2'!Z329*Parameters!$C$28,IF(Control!$C$16="Medium (350 bar)",'Actual H2'!Z329*Parameters!$C$27,IF(Control!$C$16="High (700 bar)",'Actual H2'!Z329*Parameters!$C$26,0))))</f>
        <v>56.603773584905667</v>
      </c>
      <c r="AB329" s="7">
        <f t="shared" si="5"/>
        <v>1297.9879245283016</v>
      </c>
    </row>
    <row r="330" spans="2:28" x14ac:dyDescent="0.2">
      <c r="B330" s="6">
        <v>44524</v>
      </c>
      <c r="C330" s="12">
        <f>IF(Control!$C$16="None",Parameters!$C$29,IF(Control!$C$16="Low (100 bar)",'Actual H2'!C330*Parameters!$C$28,IF(Control!$C$16="Medium (350 bar)",'Actual H2'!C330*Parameters!$C$27,IF(Control!$C$16="High (700 bar)",'Actual H2'!C330*Parameters!$C$26,0))))</f>
        <v>56.603773584905667</v>
      </c>
      <c r="D330" s="12">
        <f>IF(Control!$C$16="None",Parameters!$C$29,IF(Control!$C$16="Low (100 bar)",'Actual H2'!D330*Parameters!$C$28,IF(Control!$C$16="Medium (350 bar)",'Actual H2'!D330*Parameters!$C$27,IF(Control!$C$16="High (700 bar)",'Actual H2'!D330*Parameters!$C$26,0))))</f>
        <v>56.603773584905667</v>
      </c>
      <c r="E330" s="12">
        <f>IF(Control!$C$16="None",Parameters!$C$29,IF(Control!$C$16="Low (100 bar)",'Actual H2'!E330*Parameters!$C$28,IF(Control!$C$16="Medium (350 bar)",'Actual H2'!E330*Parameters!$C$27,IF(Control!$C$16="High (700 bar)",'Actual H2'!E330*Parameters!$C$26,0))))</f>
        <v>56.323018867924539</v>
      </c>
      <c r="F330" s="12">
        <f>IF(Control!$C$16="None",Parameters!$C$29,IF(Control!$C$16="Low (100 bar)",'Actual H2'!F330*Parameters!$C$28,IF(Control!$C$16="Medium (350 bar)",'Actual H2'!F330*Parameters!$C$27,IF(Control!$C$16="High (700 bar)",'Actual H2'!F330*Parameters!$C$26,0))))</f>
        <v>56.250566037735851</v>
      </c>
      <c r="G330" s="12">
        <f>IF(Control!$C$16="None",Parameters!$C$29,IF(Control!$C$16="Low (100 bar)",'Actual H2'!G330*Parameters!$C$28,IF(Control!$C$16="Medium (350 bar)",'Actual H2'!G330*Parameters!$C$27,IF(Control!$C$16="High (700 bar)",'Actual H2'!G330*Parameters!$C$26,0))))</f>
        <v>56.250566037735851</v>
      </c>
      <c r="H330" s="12">
        <f>IF(Control!$C$16="None",Parameters!$C$29,IF(Control!$C$16="Low (100 bar)",'Actual H2'!H330*Parameters!$C$28,IF(Control!$C$16="Medium (350 bar)",'Actual H2'!H330*Parameters!$C$27,IF(Control!$C$16="High (700 bar)",'Actual H2'!H330*Parameters!$C$26,0))))</f>
        <v>52.437735849056594</v>
      </c>
      <c r="I330" s="12">
        <f>IF(Control!$C$16="None",Parameters!$C$29,IF(Control!$C$16="Low (100 bar)",'Actual H2'!I330*Parameters!$C$28,IF(Control!$C$16="Medium (350 bar)",'Actual H2'!I330*Parameters!$C$27,IF(Control!$C$16="High (700 bar)",'Actual H2'!I330*Parameters!$C$26,0))))</f>
        <v>45.518490566037741</v>
      </c>
      <c r="J330" s="12">
        <f>IF(Control!$C$16="None",Parameters!$C$29,IF(Control!$C$16="Low (100 bar)",'Actual H2'!J330*Parameters!$C$28,IF(Control!$C$16="Medium (350 bar)",'Actual H2'!J330*Parameters!$C$27,IF(Control!$C$16="High (700 bar)",'Actual H2'!J330*Parameters!$C$26,0))))</f>
        <v>45.518490566037741</v>
      </c>
      <c r="K330" s="12">
        <f>IF(Control!$C$16="None",Parameters!$C$29,IF(Control!$C$16="Low (100 bar)",'Actual H2'!K330*Parameters!$C$28,IF(Control!$C$16="Medium (350 bar)",'Actual H2'!K330*Parameters!$C$27,IF(Control!$C$16="High (700 bar)",'Actual H2'!K330*Parameters!$C$26,0))))</f>
        <v>46.247547169811327</v>
      </c>
      <c r="L330" s="12">
        <f>IF(Control!$C$16="None",Parameters!$C$29,IF(Control!$C$16="Low (100 bar)",'Actual H2'!L330*Parameters!$C$28,IF(Control!$C$16="Medium (350 bar)",'Actual H2'!L330*Parameters!$C$27,IF(Control!$C$16="High (700 bar)",'Actual H2'!L330*Parameters!$C$26,0))))</f>
        <v>49.612075471698105</v>
      </c>
      <c r="M330" s="12">
        <f>IF(Control!$C$16="None",Parameters!$C$29,IF(Control!$C$16="Low (100 bar)",'Actual H2'!M330*Parameters!$C$28,IF(Control!$C$16="Medium (350 bar)",'Actual H2'!M330*Parameters!$C$27,IF(Control!$C$16="High (700 bar)",'Actual H2'!M330*Parameters!$C$26,0))))</f>
        <v>50.064905660377356</v>
      </c>
      <c r="N330" s="12">
        <f>IF(Control!$C$16="None",Parameters!$C$29,IF(Control!$C$16="Low (100 bar)",'Actual H2'!N330*Parameters!$C$28,IF(Control!$C$16="Medium (350 bar)",'Actual H2'!N330*Parameters!$C$27,IF(Control!$C$16="High (700 bar)",'Actual H2'!N330*Parameters!$C$26,0))))</f>
        <v>50.341132075471691</v>
      </c>
      <c r="O330" s="12">
        <f>IF(Control!$C$16="None",Parameters!$C$29,IF(Control!$C$16="Low (100 bar)",'Actual H2'!O330*Parameters!$C$28,IF(Control!$C$16="Medium (350 bar)",'Actual H2'!O330*Parameters!$C$27,IF(Control!$C$16="High (700 bar)",'Actual H2'!O330*Parameters!$C$26,0))))</f>
        <v>52.890566037735852</v>
      </c>
      <c r="P330" s="12">
        <f>IF(Control!$C$16="None",Parameters!$C$29,IF(Control!$C$16="Low (100 bar)",'Actual H2'!P330*Parameters!$C$28,IF(Control!$C$16="Medium (350 bar)",'Actual H2'!P330*Parameters!$C$27,IF(Control!$C$16="High (700 bar)",'Actual H2'!P330*Parameters!$C$26,0))))</f>
        <v>54.978113207547167</v>
      </c>
      <c r="Q330" s="12">
        <f>IF(Control!$C$16="None",Parameters!$C$29,IF(Control!$C$16="Low (100 bar)",'Actual H2'!Q330*Parameters!$C$28,IF(Control!$C$16="Medium (350 bar)",'Actual H2'!Q330*Parameters!$C$27,IF(Control!$C$16="High (700 bar)",'Actual H2'!Q330*Parameters!$C$26,0))))</f>
        <v>56.083018867924523</v>
      </c>
      <c r="R330" s="12">
        <f>IF(Control!$C$16="None",Parameters!$C$29,IF(Control!$C$16="Low (100 bar)",'Actual H2'!R330*Parameters!$C$28,IF(Control!$C$16="Medium (350 bar)",'Actual H2'!R330*Parameters!$C$27,IF(Control!$C$16="High (700 bar)",'Actual H2'!R330*Parameters!$C$26,0))))</f>
        <v>56.603773584905667</v>
      </c>
      <c r="S330" s="12">
        <f>IF(Control!$C$16="None",Parameters!$C$29,IF(Control!$C$16="Low (100 bar)",'Actual H2'!S330*Parameters!$C$28,IF(Control!$C$16="Medium (350 bar)",'Actual H2'!S330*Parameters!$C$27,IF(Control!$C$16="High (700 bar)",'Actual H2'!S330*Parameters!$C$26,0))))</f>
        <v>56.603773584905667</v>
      </c>
      <c r="T330" s="12">
        <f>IF(Control!$C$16="None",Parameters!$C$29,IF(Control!$C$16="Low (100 bar)",'Actual H2'!T330*Parameters!$C$28,IF(Control!$C$16="Medium (350 bar)",'Actual H2'!T330*Parameters!$C$27,IF(Control!$C$16="High (700 bar)",'Actual H2'!T330*Parameters!$C$26,0))))</f>
        <v>56.603773584905667</v>
      </c>
      <c r="U330" s="12">
        <f>IF(Control!$C$16="None",Parameters!$C$29,IF(Control!$C$16="Low (100 bar)",'Actual H2'!U330*Parameters!$C$28,IF(Control!$C$16="Medium (350 bar)",'Actual H2'!U330*Parameters!$C$27,IF(Control!$C$16="High (700 bar)",'Actual H2'!U330*Parameters!$C$26,0))))</f>
        <v>56.603773584905667</v>
      </c>
      <c r="V330" s="12">
        <f>IF(Control!$C$16="None",Parameters!$C$29,IF(Control!$C$16="Low (100 bar)",'Actual H2'!V330*Parameters!$C$28,IF(Control!$C$16="Medium (350 bar)",'Actual H2'!V330*Parameters!$C$27,IF(Control!$C$16="High (700 bar)",'Actual H2'!V330*Parameters!$C$26,0))))</f>
        <v>56.603773584905667</v>
      </c>
      <c r="W330" s="12">
        <f>IF(Control!$C$16="None",Parameters!$C$29,IF(Control!$C$16="Low (100 bar)",'Actual H2'!W330*Parameters!$C$28,IF(Control!$C$16="Medium (350 bar)",'Actual H2'!W330*Parameters!$C$27,IF(Control!$C$16="High (700 bar)",'Actual H2'!W330*Parameters!$C$26,0))))</f>
        <v>56.603773584905667</v>
      </c>
      <c r="X330" s="12">
        <f>IF(Control!$C$16="None",Parameters!$C$29,IF(Control!$C$16="Low (100 bar)",'Actual H2'!X330*Parameters!$C$28,IF(Control!$C$16="Medium (350 bar)",'Actual H2'!X330*Parameters!$C$27,IF(Control!$C$16="High (700 bar)",'Actual H2'!X330*Parameters!$C$26,0))))</f>
        <v>56.603773584905667</v>
      </c>
      <c r="Y330" s="12">
        <f>IF(Control!$C$16="None",Parameters!$C$29,IF(Control!$C$16="Low (100 bar)",'Actual H2'!Y330*Parameters!$C$28,IF(Control!$C$16="Medium (350 bar)",'Actual H2'!Y330*Parameters!$C$27,IF(Control!$C$16="High (700 bar)",'Actual H2'!Y330*Parameters!$C$26,0))))</f>
        <v>56.603773584905667</v>
      </c>
      <c r="Z330" s="12">
        <f>IF(Control!$C$16="None",Parameters!$C$29,IF(Control!$C$16="Low (100 bar)",'Actual H2'!Z330*Parameters!$C$28,IF(Control!$C$16="Medium (350 bar)",'Actual H2'!Z330*Parameters!$C$27,IF(Control!$C$16="High (700 bar)",'Actual H2'!Z330*Parameters!$C$26,0))))</f>
        <v>56.603773584905667</v>
      </c>
      <c r="AB330" s="7">
        <f t="shared" si="5"/>
        <v>1295.1577358490563</v>
      </c>
    </row>
    <row r="331" spans="2:28" x14ac:dyDescent="0.2">
      <c r="B331" s="6">
        <v>44525</v>
      </c>
      <c r="C331" s="12">
        <f>IF(Control!$C$16="None",Parameters!$C$29,IF(Control!$C$16="Low (100 bar)",'Actual H2'!C331*Parameters!$C$28,IF(Control!$C$16="Medium (350 bar)",'Actual H2'!C331*Parameters!$C$27,IF(Control!$C$16="High (700 bar)",'Actual H2'!C331*Parameters!$C$26,0))))</f>
        <v>56.603773584905667</v>
      </c>
      <c r="D331" s="12">
        <f>IF(Control!$C$16="None",Parameters!$C$29,IF(Control!$C$16="Low (100 bar)",'Actual H2'!D331*Parameters!$C$28,IF(Control!$C$16="Medium (350 bar)",'Actual H2'!D331*Parameters!$C$27,IF(Control!$C$16="High (700 bar)",'Actual H2'!D331*Parameters!$C$26,0))))</f>
        <v>56.603773584905667</v>
      </c>
      <c r="E331" s="12">
        <f>IF(Control!$C$16="None",Parameters!$C$29,IF(Control!$C$16="Low (100 bar)",'Actual H2'!E331*Parameters!$C$28,IF(Control!$C$16="Medium (350 bar)",'Actual H2'!E331*Parameters!$C$27,IF(Control!$C$16="High (700 bar)",'Actual H2'!E331*Parameters!$C$26,0))))</f>
        <v>56.603773584905667</v>
      </c>
      <c r="F331" s="12">
        <f>IF(Control!$C$16="None",Parameters!$C$29,IF(Control!$C$16="Low (100 bar)",'Actual H2'!F331*Parameters!$C$28,IF(Control!$C$16="Medium (350 bar)",'Actual H2'!F331*Parameters!$C$27,IF(Control!$C$16="High (700 bar)",'Actual H2'!F331*Parameters!$C$26,0))))</f>
        <v>56.603773584905667</v>
      </c>
      <c r="G331" s="12">
        <f>IF(Control!$C$16="None",Parameters!$C$29,IF(Control!$C$16="Low (100 bar)",'Actual H2'!G331*Parameters!$C$28,IF(Control!$C$16="Medium (350 bar)",'Actual H2'!G331*Parameters!$C$27,IF(Control!$C$16="High (700 bar)",'Actual H2'!G331*Parameters!$C$26,0))))</f>
        <v>56.603773584905667</v>
      </c>
      <c r="H331" s="12">
        <f>IF(Control!$C$16="None",Parameters!$C$29,IF(Control!$C$16="Low (100 bar)",'Actual H2'!H331*Parameters!$C$28,IF(Control!$C$16="Medium (350 bar)",'Actual H2'!H331*Parameters!$C$27,IF(Control!$C$16="High (700 bar)",'Actual H2'!H331*Parameters!$C$26,0))))</f>
        <v>56.603773584905667</v>
      </c>
      <c r="I331" s="12">
        <f>IF(Control!$C$16="None",Parameters!$C$29,IF(Control!$C$16="Low (100 bar)",'Actual H2'!I331*Parameters!$C$28,IF(Control!$C$16="Medium (350 bar)",'Actual H2'!I331*Parameters!$C$27,IF(Control!$C$16="High (700 bar)",'Actual H2'!I331*Parameters!$C$26,0))))</f>
        <v>56.603773584905667</v>
      </c>
      <c r="J331" s="12">
        <f>IF(Control!$C$16="None",Parameters!$C$29,IF(Control!$C$16="Low (100 bar)",'Actual H2'!J331*Parameters!$C$28,IF(Control!$C$16="Medium (350 bar)",'Actual H2'!J331*Parameters!$C$27,IF(Control!$C$16="High (700 bar)",'Actual H2'!J331*Parameters!$C$26,0))))</f>
        <v>55.20905660377359</v>
      </c>
      <c r="K331" s="12">
        <f>IF(Control!$C$16="None",Parameters!$C$29,IF(Control!$C$16="Low (100 bar)",'Actual H2'!K331*Parameters!$C$28,IF(Control!$C$16="Medium (350 bar)",'Actual H2'!K331*Parameters!$C$27,IF(Control!$C$16="High (700 bar)",'Actual H2'!K331*Parameters!$C$26,0))))</f>
        <v>52.890566037735852</v>
      </c>
      <c r="L331" s="12">
        <f>IF(Control!$C$16="None",Parameters!$C$29,IF(Control!$C$16="Low (100 bar)",'Actual H2'!L331*Parameters!$C$28,IF(Control!$C$16="Medium (350 bar)",'Actual H2'!L331*Parameters!$C$27,IF(Control!$C$16="High (700 bar)",'Actual H2'!L331*Parameters!$C$26,0))))</f>
        <v>46.247547169811327</v>
      </c>
      <c r="M331" s="12">
        <f>IF(Control!$C$16="None",Parameters!$C$29,IF(Control!$C$16="Low (100 bar)",'Actual H2'!M331*Parameters!$C$28,IF(Control!$C$16="Medium (350 bar)",'Actual H2'!M331*Parameters!$C$27,IF(Control!$C$16="High (700 bar)",'Actual H2'!M331*Parameters!$C$26,0))))</f>
        <v>41.261886792452835</v>
      </c>
      <c r="N331" s="12">
        <f>IF(Control!$C$16="None",Parameters!$C$29,IF(Control!$C$16="Low (100 bar)",'Actual H2'!N331*Parameters!$C$28,IF(Control!$C$16="Medium (350 bar)",'Actual H2'!N331*Parameters!$C$27,IF(Control!$C$16="High (700 bar)",'Actual H2'!N331*Parameters!$C$26,0))))</f>
        <v>44.812075471698115</v>
      </c>
      <c r="O331" s="12">
        <f>IF(Control!$C$16="None",Parameters!$C$29,IF(Control!$C$16="Low (100 bar)",'Actual H2'!O331*Parameters!$C$28,IF(Control!$C$16="Medium (350 bar)",'Actual H2'!O331*Parameters!$C$27,IF(Control!$C$16="High (700 bar)",'Actual H2'!O331*Parameters!$C$26,0))))</f>
        <v>49.612075471698105</v>
      </c>
      <c r="P331" s="12">
        <f>IF(Control!$C$16="None",Parameters!$C$29,IF(Control!$C$16="Low (100 bar)",'Actual H2'!P331*Parameters!$C$28,IF(Control!$C$16="Medium (350 bar)",'Actual H2'!P331*Parameters!$C$27,IF(Control!$C$16="High (700 bar)",'Actual H2'!P331*Parameters!$C$26,0))))</f>
        <v>49.612075471698105</v>
      </c>
      <c r="Q331" s="12">
        <f>IF(Control!$C$16="None",Parameters!$C$29,IF(Control!$C$16="Low (100 bar)",'Actual H2'!Q331*Parameters!$C$28,IF(Control!$C$16="Medium (350 bar)",'Actual H2'!Q331*Parameters!$C$27,IF(Control!$C$16="High (700 bar)",'Actual H2'!Q331*Parameters!$C$26,0))))</f>
        <v>49.612075471698105</v>
      </c>
      <c r="R331" s="12">
        <f>IF(Control!$C$16="None",Parameters!$C$29,IF(Control!$C$16="Low (100 bar)",'Actual H2'!R331*Parameters!$C$28,IF(Control!$C$16="Medium (350 bar)",'Actual H2'!R331*Parameters!$C$27,IF(Control!$C$16="High (700 bar)",'Actual H2'!R331*Parameters!$C$26,0))))</f>
        <v>46.247547169811327</v>
      </c>
      <c r="S331" s="12">
        <f>IF(Control!$C$16="None",Parameters!$C$29,IF(Control!$C$16="Low (100 bar)",'Actual H2'!S331*Parameters!$C$28,IF(Control!$C$16="Medium (350 bar)",'Actual H2'!S331*Parameters!$C$27,IF(Control!$C$16="High (700 bar)",'Actual H2'!S331*Parameters!$C$26,0))))</f>
        <v>45.971320754716984</v>
      </c>
      <c r="T331" s="12">
        <f>IF(Control!$C$16="None",Parameters!$C$29,IF(Control!$C$16="Low (100 bar)",'Actual H2'!T331*Parameters!$C$28,IF(Control!$C$16="Medium (350 bar)",'Actual H2'!T331*Parameters!$C$27,IF(Control!$C$16="High (700 bar)",'Actual H2'!T331*Parameters!$C$26,0))))</f>
        <v>52.890566037735852</v>
      </c>
      <c r="U331" s="12">
        <f>IF(Control!$C$16="None",Parameters!$C$29,IF(Control!$C$16="Low (100 bar)",'Actual H2'!U331*Parameters!$C$28,IF(Control!$C$16="Medium (350 bar)",'Actual H2'!U331*Parameters!$C$27,IF(Control!$C$16="High (700 bar)",'Actual H2'!U331*Parameters!$C$26,0))))</f>
        <v>56.323018867924539</v>
      </c>
      <c r="V331" s="12">
        <f>IF(Control!$C$16="None",Parameters!$C$29,IF(Control!$C$16="Low (100 bar)",'Actual H2'!V331*Parameters!$C$28,IF(Control!$C$16="Medium (350 bar)",'Actual H2'!V331*Parameters!$C$27,IF(Control!$C$16="High (700 bar)",'Actual H2'!V331*Parameters!$C$26,0))))</f>
        <v>56.603773584905667</v>
      </c>
      <c r="W331" s="12">
        <f>IF(Control!$C$16="None",Parameters!$C$29,IF(Control!$C$16="Low (100 bar)",'Actual H2'!W331*Parameters!$C$28,IF(Control!$C$16="Medium (350 bar)",'Actual H2'!W331*Parameters!$C$27,IF(Control!$C$16="High (700 bar)",'Actual H2'!W331*Parameters!$C$26,0))))</f>
        <v>56.603773584905667</v>
      </c>
      <c r="X331" s="12">
        <f>IF(Control!$C$16="None",Parameters!$C$29,IF(Control!$C$16="Low (100 bar)",'Actual H2'!X331*Parameters!$C$28,IF(Control!$C$16="Medium (350 bar)",'Actual H2'!X331*Parameters!$C$27,IF(Control!$C$16="High (700 bar)",'Actual H2'!X331*Parameters!$C$26,0))))</f>
        <v>56.603773584905667</v>
      </c>
      <c r="Y331" s="12">
        <f>IF(Control!$C$16="None",Parameters!$C$29,IF(Control!$C$16="Low (100 bar)",'Actual H2'!Y331*Parameters!$C$28,IF(Control!$C$16="Medium (350 bar)",'Actual H2'!Y331*Parameters!$C$27,IF(Control!$C$16="High (700 bar)",'Actual H2'!Y331*Parameters!$C$26,0))))</f>
        <v>56.603773584905667</v>
      </c>
      <c r="Z331" s="12">
        <f>IF(Control!$C$16="None",Parameters!$C$29,IF(Control!$C$16="Low (100 bar)",'Actual H2'!Z331*Parameters!$C$28,IF(Control!$C$16="Medium (350 bar)",'Actual H2'!Z331*Parameters!$C$27,IF(Control!$C$16="High (700 bar)",'Actual H2'!Z331*Parameters!$C$26,0))))</f>
        <v>56.603773584905667</v>
      </c>
      <c r="AB331" s="7">
        <f t="shared" si="5"/>
        <v>1269.9350943396225</v>
      </c>
    </row>
    <row r="332" spans="2:28" x14ac:dyDescent="0.2">
      <c r="B332" s="6">
        <v>44526</v>
      </c>
      <c r="C332" s="12">
        <f>IF(Control!$C$16="None",Parameters!$C$29,IF(Control!$C$16="Low (100 bar)",'Actual H2'!C332*Parameters!$C$28,IF(Control!$C$16="Medium (350 bar)",'Actual H2'!C332*Parameters!$C$27,IF(Control!$C$16="High (700 bar)",'Actual H2'!C332*Parameters!$C$26,0))))</f>
        <v>56.603773584905667</v>
      </c>
      <c r="D332" s="12">
        <f>IF(Control!$C$16="None",Parameters!$C$29,IF(Control!$C$16="Low (100 bar)",'Actual H2'!D332*Parameters!$C$28,IF(Control!$C$16="Medium (350 bar)",'Actual H2'!D332*Parameters!$C$27,IF(Control!$C$16="High (700 bar)",'Actual H2'!D332*Parameters!$C$26,0))))</f>
        <v>56.603773584905667</v>
      </c>
      <c r="E332" s="12">
        <f>IF(Control!$C$16="None",Parameters!$C$29,IF(Control!$C$16="Low (100 bar)",'Actual H2'!E332*Parameters!$C$28,IF(Control!$C$16="Medium (350 bar)",'Actual H2'!E332*Parameters!$C$27,IF(Control!$C$16="High (700 bar)",'Actual H2'!E332*Parameters!$C$26,0))))</f>
        <v>56.603773584905667</v>
      </c>
      <c r="F332" s="12">
        <f>IF(Control!$C$16="None",Parameters!$C$29,IF(Control!$C$16="Low (100 bar)",'Actual H2'!F332*Parameters!$C$28,IF(Control!$C$16="Medium (350 bar)",'Actual H2'!F332*Parameters!$C$27,IF(Control!$C$16="High (700 bar)",'Actual H2'!F332*Parameters!$C$26,0))))</f>
        <v>56.603773584905667</v>
      </c>
      <c r="G332" s="12">
        <f>IF(Control!$C$16="None",Parameters!$C$29,IF(Control!$C$16="Low (100 bar)",'Actual H2'!G332*Parameters!$C$28,IF(Control!$C$16="Medium (350 bar)",'Actual H2'!G332*Parameters!$C$27,IF(Control!$C$16="High (700 bar)",'Actual H2'!G332*Parameters!$C$26,0))))</f>
        <v>56.603773584905667</v>
      </c>
      <c r="H332" s="12">
        <f>IF(Control!$C$16="None",Parameters!$C$29,IF(Control!$C$16="Low (100 bar)",'Actual H2'!H332*Parameters!$C$28,IF(Control!$C$16="Medium (350 bar)",'Actual H2'!H332*Parameters!$C$27,IF(Control!$C$16="High (700 bar)",'Actual H2'!H332*Parameters!$C$26,0))))</f>
        <v>56.603773584905667</v>
      </c>
      <c r="I332" s="12">
        <f>IF(Control!$C$16="None",Parameters!$C$29,IF(Control!$C$16="Low (100 bar)",'Actual H2'!I332*Parameters!$C$28,IF(Control!$C$16="Medium (350 bar)",'Actual H2'!I332*Parameters!$C$27,IF(Control!$C$16="High (700 bar)",'Actual H2'!I332*Parameters!$C$26,0))))</f>
        <v>56.603773584905667</v>
      </c>
      <c r="J332" s="12">
        <f>IF(Control!$C$16="None",Parameters!$C$29,IF(Control!$C$16="Low (100 bar)",'Actual H2'!J332*Parameters!$C$28,IF(Control!$C$16="Medium (350 bar)",'Actual H2'!J332*Parameters!$C$27,IF(Control!$C$16="High (700 bar)",'Actual H2'!J332*Parameters!$C$26,0))))</f>
        <v>56.603773584905667</v>
      </c>
      <c r="K332" s="12">
        <f>IF(Control!$C$16="None",Parameters!$C$29,IF(Control!$C$16="Low (100 bar)",'Actual H2'!K332*Parameters!$C$28,IF(Control!$C$16="Medium (350 bar)",'Actual H2'!K332*Parameters!$C$27,IF(Control!$C$16="High (700 bar)",'Actual H2'!K332*Parameters!$C$26,0))))</f>
        <v>56.603773584905667</v>
      </c>
      <c r="L332" s="12">
        <f>IF(Control!$C$16="None",Parameters!$C$29,IF(Control!$C$16="Low (100 bar)",'Actual H2'!L332*Parameters!$C$28,IF(Control!$C$16="Medium (350 bar)",'Actual H2'!L332*Parameters!$C$27,IF(Control!$C$16="High (700 bar)",'Actual H2'!L332*Parameters!$C$26,0))))</f>
        <v>56.603773584905667</v>
      </c>
      <c r="M332" s="12">
        <f>IF(Control!$C$16="None",Parameters!$C$29,IF(Control!$C$16="Low (100 bar)",'Actual H2'!M332*Parameters!$C$28,IF(Control!$C$16="Medium (350 bar)",'Actual H2'!M332*Parameters!$C$27,IF(Control!$C$16="High (700 bar)",'Actual H2'!M332*Parameters!$C$26,0))))</f>
        <v>56.603773584905667</v>
      </c>
      <c r="N332" s="12">
        <f>IF(Control!$C$16="None",Parameters!$C$29,IF(Control!$C$16="Low (100 bar)",'Actual H2'!N332*Parameters!$C$28,IF(Control!$C$16="Medium (350 bar)",'Actual H2'!N332*Parameters!$C$27,IF(Control!$C$16="High (700 bar)",'Actual H2'!N332*Parameters!$C$26,0))))</f>
        <v>56.603773584905667</v>
      </c>
      <c r="O332" s="12">
        <f>IF(Control!$C$16="None",Parameters!$C$29,IF(Control!$C$16="Low (100 bar)",'Actual H2'!O332*Parameters!$C$28,IF(Control!$C$16="Medium (350 bar)",'Actual H2'!O332*Parameters!$C$27,IF(Control!$C$16="High (700 bar)",'Actual H2'!O332*Parameters!$C$26,0))))</f>
        <v>0</v>
      </c>
      <c r="P332" s="12">
        <f>IF(Control!$C$16="None",Parameters!$C$29,IF(Control!$C$16="Low (100 bar)",'Actual H2'!P332*Parameters!$C$28,IF(Control!$C$16="Medium (350 bar)",'Actual H2'!P332*Parameters!$C$27,IF(Control!$C$16="High (700 bar)",'Actual H2'!P332*Parameters!$C$26,0))))</f>
        <v>0</v>
      </c>
      <c r="Q332" s="12">
        <f>IF(Control!$C$16="None",Parameters!$C$29,IF(Control!$C$16="Low (100 bar)",'Actual H2'!Q332*Parameters!$C$28,IF(Control!$C$16="Medium (350 bar)",'Actual H2'!Q332*Parameters!$C$27,IF(Control!$C$16="High (700 bar)",'Actual H2'!Q332*Parameters!$C$26,0))))</f>
        <v>0</v>
      </c>
      <c r="R332" s="12">
        <f>IF(Control!$C$16="None",Parameters!$C$29,IF(Control!$C$16="Low (100 bar)",'Actual H2'!R332*Parameters!$C$28,IF(Control!$C$16="Medium (350 bar)",'Actual H2'!R332*Parameters!$C$27,IF(Control!$C$16="High (700 bar)",'Actual H2'!R332*Parameters!$C$26,0))))</f>
        <v>0</v>
      </c>
      <c r="S332" s="12">
        <f>IF(Control!$C$16="None",Parameters!$C$29,IF(Control!$C$16="Low (100 bar)",'Actual H2'!S332*Parameters!$C$28,IF(Control!$C$16="Medium (350 bar)",'Actual H2'!S332*Parameters!$C$27,IF(Control!$C$16="High (700 bar)",'Actual H2'!S332*Parameters!$C$26,0))))</f>
        <v>0</v>
      </c>
      <c r="T332" s="12">
        <f>IF(Control!$C$16="None",Parameters!$C$29,IF(Control!$C$16="Low (100 bar)",'Actual H2'!T332*Parameters!$C$28,IF(Control!$C$16="Medium (350 bar)",'Actual H2'!T332*Parameters!$C$27,IF(Control!$C$16="High (700 bar)",'Actual H2'!T332*Parameters!$C$26,0))))</f>
        <v>0</v>
      </c>
      <c r="U332" s="12">
        <f>IF(Control!$C$16="None",Parameters!$C$29,IF(Control!$C$16="Low (100 bar)",'Actual H2'!U332*Parameters!$C$28,IF(Control!$C$16="Medium (350 bar)",'Actual H2'!U332*Parameters!$C$27,IF(Control!$C$16="High (700 bar)",'Actual H2'!U332*Parameters!$C$26,0))))</f>
        <v>0</v>
      </c>
      <c r="V332" s="12">
        <f>IF(Control!$C$16="None",Parameters!$C$29,IF(Control!$C$16="Low (100 bar)",'Actual H2'!V332*Parameters!$C$28,IF(Control!$C$16="Medium (350 bar)",'Actual H2'!V332*Parameters!$C$27,IF(Control!$C$16="High (700 bar)",'Actual H2'!V332*Parameters!$C$26,0))))</f>
        <v>0</v>
      </c>
      <c r="W332" s="12">
        <f>IF(Control!$C$16="None",Parameters!$C$29,IF(Control!$C$16="Low (100 bar)",'Actual H2'!W332*Parameters!$C$28,IF(Control!$C$16="Medium (350 bar)",'Actual H2'!W332*Parameters!$C$27,IF(Control!$C$16="High (700 bar)",'Actual H2'!W332*Parameters!$C$26,0))))</f>
        <v>0</v>
      </c>
      <c r="X332" s="12">
        <f>IF(Control!$C$16="None",Parameters!$C$29,IF(Control!$C$16="Low (100 bar)",'Actual H2'!X332*Parameters!$C$28,IF(Control!$C$16="Medium (350 bar)",'Actual H2'!X332*Parameters!$C$27,IF(Control!$C$16="High (700 bar)",'Actual H2'!X332*Parameters!$C$26,0))))</f>
        <v>0</v>
      </c>
      <c r="Y332" s="12">
        <f>IF(Control!$C$16="None",Parameters!$C$29,IF(Control!$C$16="Low (100 bar)",'Actual H2'!Y332*Parameters!$C$28,IF(Control!$C$16="Medium (350 bar)",'Actual H2'!Y332*Parameters!$C$27,IF(Control!$C$16="High (700 bar)",'Actual H2'!Y332*Parameters!$C$26,0))))</f>
        <v>56.603773584905667</v>
      </c>
      <c r="Z332" s="12">
        <f>IF(Control!$C$16="None",Parameters!$C$29,IF(Control!$C$16="Low (100 bar)",'Actual H2'!Z332*Parameters!$C$28,IF(Control!$C$16="Medium (350 bar)",'Actual H2'!Z332*Parameters!$C$27,IF(Control!$C$16="High (700 bar)",'Actual H2'!Z332*Parameters!$C$26,0))))</f>
        <v>56.603773584905667</v>
      </c>
      <c r="AB332" s="7">
        <f t="shared" si="5"/>
        <v>792.45283018867906</v>
      </c>
    </row>
    <row r="333" spans="2:28" x14ac:dyDescent="0.2">
      <c r="B333" s="6">
        <v>44527</v>
      </c>
      <c r="C333" s="12">
        <f>IF(Control!$C$16="None",Parameters!$C$29,IF(Control!$C$16="Low (100 bar)",'Actual H2'!C333*Parameters!$C$28,IF(Control!$C$16="Medium (350 bar)",'Actual H2'!C333*Parameters!$C$27,IF(Control!$C$16="High (700 bar)",'Actual H2'!C333*Parameters!$C$26,0))))</f>
        <v>56.603773584905667</v>
      </c>
      <c r="D333" s="12">
        <f>IF(Control!$C$16="None",Parameters!$C$29,IF(Control!$C$16="Low (100 bar)",'Actual H2'!D333*Parameters!$C$28,IF(Control!$C$16="Medium (350 bar)",'Actual H2'!D333*Parameters!$C$27,IF(Control!$C$16="High (700 bar)",'Actual H2'!D333*Parameters!$C$26,0))))</f>
        <v>56.603773584905667</v>
      </c>
      <c r="E333" s="12">
        <f>IF(Control!$C$16="None",Parameters!$C$29,IF(Control!$C$16="Low (100 bar)",'Actual H2'!E333*Parameters!$C$28,IF(Control!$C$16="Medium (350 bar)",'Actual H2'!E333*Parameters!$C$27,IF(Control!$C$16="High (700 bar)",'Actual H2'!E333*Parameters!$C$26,0))))</f>
        <v>56.603773584905667</v>
      </c>
      <c r="F333" s="12">
        <f>IF(Control!$C$16="None",Parameters!$C$29,IF(Control!$C$16="Low (100 bar)",'Actual H2'!F333*Parameters!$C$28,IF(Control!$C$16="Medium (350 bar)",'Actual H2'!F333*Parameters!$C$27,IF(Control!$C$16="High (700 bar)",'Actual H2'!F333*Parameters!$C$26,0))))</f>
        <v>56.603773584905667</v>
      </c>
      <c r="G333" s="12">
        <f>IF(Control!$C$16="None",Parameters!$C$29,IF(Control!$C$16="Low (100 bar)",'Actual H2'!G333*Parameters!$C$28,IF(Control!$C$16="Medium (350 bar)",'Actual H2'!G333*Parameters!$C$27,IF(Control!$C$16="High (700 bar)",'Actual H2'!G333*Parameters!$C$26,0))))</f>
        <v>56.603773584905667</v>
      </c>
      <c r="H333" s="12">
        <f>IF(Control!$C$16="None",Parameters!$C$29,IF(Control!$C$16="Low (100 bar)",'Actual H2'!H333*Parameters!$C$28,IF(Control!$C$16="Medium (350 bar)",'Actual H2'!H333*Parameters!$C$27,IF(Control!$C$16="High (700 bar)",'Actual H2'!H333*Parameters!$C$26,0))))</f>
        <v>56.603773584905667</v>
      </c>
      <c r="I333" s="12">
        <f>IF(Control!$C$16="None",Parameters!$C$29,IF(Control!$C$16="Low (100 bar)",'Actual H2'!I333*Parameters!$C$28,IF(Control!$C$16="Medium (350 bar)",'Actual H2'!I333*Parameters!$C$27,IF(Control!$C$16="High (700 bar)",'Actual H2'!I333*Parameters!$C$26,0))))</f>
        <v>56.603773584905667</v>
      </c>
      <c r="J333" s="12">
        <f>IF(Control!$C$16="None",Parameters!$C$29,IF(Control!$C$16="Low (100 bar)",'Actual H2'!J333*Parameters!$C$28,IF(Control!$C$16="Medium (350 bar)",'Actual H2'!J333*Parameters!$C$27,IF(Control!$C$16="High (700 bar)",'Actual H2'!J333*Parameters!$C$26,0))))</f>
        <v>56.603773584905667</v>
      </c>
      <c r="K333" s="12">
        <f>IF(Control!$C$16="None",Parameters!$C$29,IF(Control!$C$16="Low (100 bar)",'Actual H2'!K333*Parameters!$C$28,IF(Control!$C$16="Medium (350 bar)",'Actual H2'!K333*Parameters!$C$27,IF(Control!$C$16="High (700 bar)",'Actual H2'!K333*Parameters!$C$26,0))))</f>
        <v>56.603773584905667</v>
      </c>
      <c r="L333" s="12">
        <f>IF(Control!$C$16="None",Parameters!$C$29,IF(Control!$C$16="Low (100 bar)",'Actual H2'!L333*Parameters!$C$28,IF(Control!$C$16="Medium (350 bar)",'Actual H2'!L333*Parameters!$C$27,IF(Control!$C$16="High (700 bar)",'Actual H2'!L333*Parameters!$C$26,0))))</f>
        <v>56.603773584905667</v>
      </c>
      <c r="M333" s="12">
        <f>IF(Control!$C$16="None",Parameters!$C$29,IF(Control!$C$16="Low (100 bar)",'Actual H2'!M333*Parameters!$C$28,IF(Control!$C$16="Medium (350 bar)",'Actual H2'!M333*Parameters!$C$27,IF(Control!$C$16="High (700 bar)",'Actual H2'!M333*Parameters!$C$26,0))))</f>
        <v>56.603773584905667</v>
      </c>
      <c r="N333" s="12">
        <f>IF(Control!$C$16="None",Parameters!$C$29,IF(Control!$C$16="Low (100 bar)",'Actual H2'!N333*Parameters!$C$28,IF(Control!$C$16="Medium (350 bar)",'Actual H2'!N333*Parameters!$C$27,IF(Control!$C$16="High (700 bar)",'Actual H2'!N333*Parameters!$C$26,0))))</f>
        <v>56.603773584905667</v>
      </c>
      <c r="O333" s="12">
        <f>IF(Control!$C$16="None",Parameters!$C$29,IF(Control!$C$16="Low (100 bar)",'Actual H2'!O333*Parameters!$C$28,IF(Control!$C$16="Medium (350 bar)",'Actual H2'!O333*Parameters!$C$27,IF(Control!$C$16="High (700 bar)",'Actual H2'!O333*Parameters!$C$26,0))))</f>
        <v>56.603773584905667</v>
      </c>
      <c r="P333" s="12">
        <f>IF(Control!$C$16="None",Parameters!$C$29,IF(Control!$C$16="Low (100 bar)",'Actual H2'!P333*Parameters!$C$28,IF(Control!$C$16="Medium (350 bar)",'Actual H2'!P333*Parameters!$C$27,IF(Control!$C$16="High (700 bar)",'Actual H2'!P333*Parameters!$C$26,0))))</f>
        <v>56.603773584905667</v>
      </c>
      <c r="Q333" s="12">
        <f>IF(Control!$C$16="None",Parameters!$C$29,IF(Control!$C$16="Low (100 bar)",'Actual H2'!Q333*Parameters!$C$28,IF(Control!$C$16="Medium (350 bar)",'Actual H2'!Q333*Parameters!$C$27,IF(Control!$C$16="High (700 bar)",'Actual H2'!Q333*Parameters!$C$26,0))))</f>
        <v>56.323018867924539</v>
      </c>
      <c r="R333" s="12">
        <f>IF(Control!$C$16="None",Parameters!$C$29,IF(Control!$C$16="Low (100 bar)",'Actual H2'!R333*Parameters!$C$28,IF(Control!$C$16="Medium (350 bar)",'Actual H2'!R333*Parameters!$C$27,IF(Control!$C$16="High (700 bar)",'Actual H2'!R333*Parameters!$C$26,0))))</f>
        <v>56.083018867924523</v>
      </c>
      <c r="S333" s="12">
        <f>IF(Control!$C$16="None",Parameters!$C$29,IF(Control!$C$16="Low (100 bar)",'Actual H2'!S333*Parameters!$C$28,IF(Control!$C$16="Medium (350 bar)",'Actual H2'!S333*Parameters!$C$27,IF(Control!$C$16="High (700 bar)",'Actual H2'!S333*Parameters!$C$26,0))))</f>
        <v>55.218113207547177</v>
      </c>
      <c r="T333" s="12">
        <f>IF(Control!$C$16="None",Parameters!$C$29,IF(Control!$C$16="Low (100 bar)",'Actual H2'!T333*Parameters!$C$28,IF(Control!$C$16="Medium (350 bar)",'Actual H2'!T333*Parameters!$C$27,IF(Control!$C$16="High (700 bar)",'Actual H2'!T333*Parameters!$C$26,0))))</f>
        <v>53.334339622641515</v>
      </c>
      <c r="U333" s="12">
        <f>IF(Control!$C$16="None",Parameters!$C$29,IF(Control!$C$16="Low (100 bar)",'Actual H2'!U333*Parameters!$C$28,IF(Control!$C$16="Medium (350 bar)",'Actual H2'!U333*Parameters!$C$27,IF(Control!$C$16="High (700 bar)",'Actual H2'!U333*Parameters!$C$26,0))))</f>
        <v>50.508679245283012</v>
      </c>
      <c r="V333" s="12">
        <f>IF(Control!$C$16="None",Parameters!$C$29,IF(Control!$C$16="Low (100 bar)",'Actual H2'!V333*Parameters!$C$28,IF(Control!$C$16="Medium (350 bar)",'Actual H2'!V333*Parameters!$C$27,IF(Control!$C$16="High (700 bar)",'Actual H2'!V333*Parameters!$C$26,0))))</f>
        <v>49.612075471698105</v>
      </c>
      <c r="W333" s="12">
        <f>IF(Control!$C$16="None",Parameters!$C$29,IF(Control!$C$16="Low (100 bar)",'Actual H2'!W333*Parameters!$C$28,IF(Control!$C$16="Medium (350 bar)",'Actual H2'!W333*Parameters!$C$27,IF(Control!$C$16="High (700 bar)",'Actual H2'!W333*Parameters!$C$26,0))))</f>
        <v>45.518490566037741</v>
      </c>
      <c r="X333" s="12">
        <f>IF(Control!$C$16="None",Parameters!$C$29,IF(Control!$C$16="Low (100 bar)",'Actual H2'!X333*Parameters!$C$28,IF(Control!$C$16="Medium (350 bar)",'Actual H2'!X333*Parameters!$C$27,IF(Control!$C$16="High (700 bar)",'Actual H2'!X333*Parameters!$C$26,0))))</f>
        <v>40.809056603773584</v>
      </c>
      <c r="Y333" s="12">
        <f>IF(Control!$C$16="None",Parameters!$C$29,IF(Control!$C$16="Low (100 bar)",'Actual H2'!Y333*Parameters!$C$28,IF(Control!$C$16="Medium (350 bar)",'Actual H2'!Y333*Parameters!$C$27,IF(Control!$C$16="High (700 bar)",'Actual H2'!Y333*Parameters!$C$26,0))))</f>
        <v>35.139622641509433</v>
      </c>
      <c r="Z333" s="12">
        <f>IF(Control!$C$16="None",Parameters!$C$29,IF(Control!$C$16="Low (100 bar)",'Actual H2'!Z333*Parameters!$C$28,IF(Control!$C$16="Medium (350 bar)",'Actual H2'!Z333*Parameters!$C$27,IF(Control!$C$16="High (700 bar)",'Actual H2'!Z333*Parameters!$C$26,0))))</f>
        <v>28.156981132075465</v>
      </c>
      <c r="AB333" s="7">
        <f t="shared" si="5"/>
        <v>1263.1562264150944</v>
      </c>
    </row>
    <row r="334" spans="2:28" x14ac:dyDescent="0.2">
      <c r="B334" s="6">
        <v>44528</v>
      </c>
      <c r="C334" s="12">
        <f>IF(Control!$C$16="None",Parameters!$C$29,IF(Control!$C$16="Low (100 bar)",'Actual H2'!C334*Parameters!$C$28,IF(Control!$C$16="Medium (350 bar)",'Actual H2'!C334*Parameters!$C$27,IF(Control!$C$16="High (700 bar)",'Actual H2'!C334*Parameters!$C$26,0))))</f>
        <v>21.554716981132074</v>
      </c>
      <c r="D334" s="12">
        <f>IF(Control!$C$16="None",Parameters!$C$29,IF(Control!$C$16="Low (100 bar)",'Actual H2'!D334*Parameters!$C$28,IF(Control!$C$16="Medium (350 bar)",'Actual H2'!D334*Parameters!$C$27,IF(Control!$C$16="High (700 bar)",'Actual H2'!D334*Parameters!$C$26,0))))</f>
        <v>15.16528301886793</v>
      </c>
      <c r="E334" s="12">
        <f>IF(Control!$C$16="None",Parameters!$C$29,IF(Control!$C$16="Low (100 bar)",'Actual H2'!E334*Parameters!$C$28,IF(Control!$C$16="Medium (350 bar)",'Actual H2'!E334*Parameters!$C$27,IF(Control!$C$16="High (700 bar)",'Actual H2'!E334*Parameters!$C$26,0))))</f>
        <v>10.763773584905662</v>
      </c>
      <c r="F334" s="12">
        <f>IF(Control!$C$16="None",Parameters!$C$29,IF(Control!$C$16="Low (100 bar)",'Actual H2'!F334*Parameters!$C$28,IF(Control!$C$16="Medium (350 bar)",'Actual H2'!F334*Parameters!$C$27,IF(Control!$C$16="High (700 bar)",'Actual H2'!F334*Parameters!$C$26,0))))</f>
        <v>9.4596226415094335</v>
      </c>
      <c r="G334" s="12">
        <f>IF(Control!$C$16="None",Parameters!$C$29,IF(Control!$C$16="Low (100 bar)",'Actual H2'!G334*Parameters!$C$28,IF(Control!$C$16="Medium (350 bar)",'Actual H2'!G334*Parameters!$C$27,IF(Control!$C$16="High (700 bar)",'Actual H2'!G334*Parameters!$C$26,0))))</f>
        <v>10.111698113207549</v>
      </c>
      <c r="H334" s="12">
        <f>IF(Control!$C$16="None",Parameters!$C$29,IF(Control!$C$16="Low (100 bar)",'Actual H2'!H334*Parameters!$C$28,IF(Control!$C$16="Medium (350 bar)",'Actual H2'!H334*Parameters!$C$27,IF(Control!$C$16="High (700 bar)",'Actual H2'!H334*Parameters!$C$26,0))))</f>
        <v>10.763773584905662</v>
      </c>
      <c r="I334" s="12">
        <f>IF(Control!$C$16="None",Parameters!$C$29,IF(Control!$C$16="Low (100 bar)",'Actual H2'!I334*Parameters!$C$28,IF(Control!$C$16="Medium (350 bar)",'Actual H2'!I334*Parameters!$C$27,IF(Control!$C$16="High (700 bar)",'Actual H2'!I334*Parameters!$C$26,0))))</f>
        <v>12.067924528301885</v>
      </c>
      <c r="J334" s="12">
        <f>IF(Control!$C$16="None",Parameters!$C$29,IF(Control!$C$16="Low (100 bar)",'Actual H2'!J334*Parameters!$C$28,IF(Control!$C$16="Medium (350 bar)",'Actual H2'!J334*Parameters!$C$27,IF(Control!$C$16="High (700 bar)",'Actual H2'!J334*Parameters!$C$26,0))))</f>
        <v>16.854339622641511</v>
      </c>
      <c r="K334" s="12">
        <f>IF(Control!$C$16="None",Parameters!$C$29,IF(Control!$C$16="Low (100 bar)",'Actual H2'!K334*Parameters!$C$28,IF(Control!$C$16="Medium (350 bar)",'Actual H2'!K334*Parameters!$C$27,IF(Control!$C$16="High (700 bar)",'Actual H2'!K334*Parameters!$C$26,0))))</f>
        <v>25.720754716981133</v>
      </c>
      <c r="L334" s="12">
        <f>IF(Control!$C$16="None",Parameters!$C$29,IF(Control!$C$16="Low (100 bar)",'Actual H2'!L334*Parameters!$C$28,IF(Control!$C$16="Medium (350 bar)",'Actual H2'!L334*Parameters!$C$27,IF(Control!$C$16="High (700 bar)",'Actual H2'!L334*Parameters!$C$26,0))))</f>
        <v>31.698113207547166</v>
      </c>
      <c r="M334" s="12">
        <f>IF(Control!$C$16="None",Parameters!$C$29,IF(Control!$C$16="Low (100 bar)",'Actual H2'!M334*Parameters!$C$28,IF(Control!$C$16="Medium (350 bar)",'Actual H2'!M334*Parameters!$C$27,IF(Control!$C$16="High (700 bar)",'Actual H2'!M334*Parameters!$C$26,0))))</f>
        <v>35.139622641509433</v>
      </c>
      <c r="N334" s="12">
        <f>IF(Control!$C$16="None",Parameters!$C$29,IF(Control!$C$16="Low (100 bar)",'Actual H2'!N334*Parameters!$C$28,IF(Control!$C$16="Medium (350 bar)",'Actual H2'!N334*Parameters!$C$27,IF(Control!$C$16="High (700 bar)",'Actual H2'!N334*Parameters!$C$26,0))))</f>
        <v>37.901886792452828</v>
      </c>
      <c r="O334" s="12">
        <f>IF(Control!$C$16="None",Parameters!$C$29,IF(Control!$C$16="Low (100 bar)",'Actual H2'!O334*Parameters!$C$28,IF(Control!$C$16="Medium (350 bar)",'Actual H2'!O334*Parameters!$C$27,IF(Control!$C$16="High (700 bar)",'Actual H2'!O334*Parameters!$C$26,0))))</f>
        <v>35.846037735849059</v>
      </c>
      <c r="P334" s="12">
        <f>IF(Control!$C$16="None",Parameters!$C$29,IF(Control!$C$16="Low (100 bar)",'Actual H2'!P334*Parameters!$C$28,IF(Control!$C$16="Medium (350 bar)",'Actual H2'!P334*Parameters!$C$27,IF(Control!$C$16="High (700 bar)",'Actual H2'!P334*Parameters!$C$26,0))))</f>
        <v>32.938867924528296</v>
      </c>
      <c r="Q334" s="12">
        <f>IF(Control!$C$16="None",Parameters!$C$29,IF(Control!$C$16="Low (100 bar)",'Actual H2'!Q334*Parameters!$C$28,IF(Control!$C$16="Medium (350 bar)",'Actual H2'!Q334*Parameters!$C$27,IF(Control!$C$16="High (700 bar)",'Actual H2'!Q334*Parameters!$C$26,0))))</f>
        <v>34.116226415094346</v>
      </c>
      <c r="R334" s="12">
        <f>IF(Control!$C$16="None",Parameters!$C$29,IF(Control!$C$16="Low (100 bar)",'Actual H2'!R334*Parameters!$C$28,IF(Control!$C$16="Medium (350 bar)",'Actual H2'!R334*Parameters!$C$27,IF(Control!$C$16="High (700 bar)",'Actual H2'!R334*Parameters!$C$26,0))))</f>
        <v>32.938867924528296</v>
      </c>
      <c r="S334" s="12">
        <f>IF(Control!$C$16="None",Parameters!$C$29,IF(Control!$C$16="Low (100 bar)",'Actual H2'!S334*Parameters!$C$28,IF(Control!$C$16="Medium (350 bar)",'Actual H2'!S334*Parameters!$C$27,IF(Control!$C$16="High (700 bar)",'Actual H2'!S334*Parameters!$C$26,0))))</f>
        <v>29.334339622641508</v>
      </c>
      <c r="T334" s="12">
        <f>IF(Control!$C$16="None",Parameters!$C$29,IF(Control!$C$16="Low (100 bar)",'Actual H2'!T334*Parameters!$C$28,IF(Control!$C$16="Medium (350 bar)",'Actual H2'!T334*Parameters!$C$27,IF(Control!$C$16="High (700 bar)",'Actual H2'!T334*Parameters!$C$26,0))))</f>
        <v>22.75018867924528</v>
      </c>
      <c r="U334" s="12">
        <f>IF(Control!$C$16="None",Parameters!$C$29,IF(Control!$C$16="Low (100 bar)",'Actual H2'!U334*Parameters!$C$28,IF(Control!$C$16="Medium (350 bar)",'Actual H2'!U334*Parameters!$C$27,IF(Control!$C$16="High (700 bar)",'Actual H2'!U334*Parameters!$C$26,0))))</f>
        <v>15.16528301886793</v>
      </c>
      <c r="V334" s="12">
        <f>IF(Control!$C$16="None",Parameters!$C$29,IF(Control!$C$16="Low (100 bar)",'Actual H2'!V334*Parameters!$C$28,IF(Control!$C$16="Medium (350 bar)",'Actual H2'!V334*Parameters!$C$27,IF(Control!$C$16="High (700 bar)",'Actual H2'!V334*Parameters!$C$26,0))))</f>
        <v>8.8075471698113201</v>
      </c>
      <c r="W334" s="12">
        <f>IF(Control!$C$16="None",Parameters!$C$29,IF(Control!$C$16="Low (100 bar)",'Actual H2'!W334*Parameters!$C$28,IF(Control!$C$16="Medium (350 bar)",'Actual H2'!W334*Parameters!$C$27,IF(Control!$C$16="High (700 bar)",'Actual H2'!W334*Parameters!$C$26,0))))</f>
        <v>3.8716981132075476</v>
      </c>
      <c r="X334" s="12">
        <f>IF(Control!$C$16="None",Parameters!$C$29,IF(Control!$C$16="Low (100 bar)",'Actual H2'!X334*Parameters!$C$28,IF(Control!$C$16="Medium (350 bar)",'Actual H2'!X334*Parameters!$C$27,IF(Control!$C$16="High (700 bar)",'Actual H2'!X334*Parameters!$C$26,0))))</f>
        <v>0.85584905660377353</v>
      </c>
      <c r="Y334" s="12">
        <f>IF(Control!$C$16="None",Parameters!$C$29,IF(Control!$C$16="Low (100 bar)",'Actual H2'!Y334*Parameters!$C$28,IF(Control!$C$16="Medium (350 bar)",'Actual H2'!Y334*Parameters!$C$27,IF(Control!$C$16="High (700 bar)",'Actual H2'!Y334*Parameters!$C$26,0))))</f>
        <v>0</v>
      </c>
      <c r="Z334" s="12">
        <f>IF(Control!$C$16="None",Parameters!$C$29,IF(Control!$C$16="Low (100 bar)",'Actual H2'!Z334*Parameters!$C$28,IF(Control!$C$16="Medium (350 bar)",'Actual H2'!Z334*Parameters!$C$27,IF(Control!$C$16="High (700 bar)",'Actual H2'!Z334*Parameters!$C$26,0))))</f>
        <v>0.85584905660377353</v>
      </c>
      <c r="AB334" s="7">
        <f t="shared" si="5"/>
        <v>454.68226415094352</v>
      </c>
    </row>
    <row r="335" spans="2:28" x14ac:dyDescent="0.2">
      <c r="B335" s="6">
        <v>44529</v>
      </c>
      <c r="C335" s="12">
        <f>IF(Control!$C$16="None",Parameters!$C$29,IF(Control!$C$16="Low (100 bar)",'Actual H2'!C335*Parameters!$C$28,IF(Control!$C$16="Medium (350 bar)",'Actual H2'!C335*Parameters!$C$27,IF(Control!$C$16="High (700 bar)",'Actual H2'!C335*Parameters!$C$26,0))))</f>
        <v>2.757735849056604</v>
      </c>
      <c r="D335" s="12">
        <f>IF(Control!$C$16="None",Parameters!$C$29,IF(Control!$C$16="Low (100 bar)",'Actual H2'!D335*Parameters!$C$28,IF(Control!$C$16="Medium (350 bar)",'Actual H2'!D335*Parameters!$C$27,IF(Control!$C$16="High (700 bar)",'Actual H2'!D335*Parameters!$C$26,0))))</f>
        <v>4.3154716981132077</v>
      </c>
      <c r="E335" s="12">
        <f>IF(Control!$C$16="None",Parameters!$C$29,IF(Control!$C$16="Low (100 bar)",'Actual H2'!E335*Parameters!$C$28,IF(Control!$C$16="Medium (350 bar)",'Actual H2'!E335*Parameters!$C$27,IF(Control!$C$16="High (700 bar)",'Actual H2'!E335*Parameters!$C$26,0))))</f>
        <v>6.090566037735849</v>
      </c>
      <c r="F335" s="12">
        <f>IF(Control!$C$16="None",Parameters!$C$29,IF(Control!$C$16="Low (100 bar)",'Actual H2'!F335*Parameters!$C$28,IF(Control!$C$16="Medium (350 bar)",'Actual H2'!F335*Parameters!$C$27,IF(Control!$C$16="High (700 bar)",'Actual H2'!F335*Parameters!$C$26,0))))</f>
        <v>8.2641509433962259</v>
      </c>
      <c r="G335" s="12">
        <f>IF(Control!$C$16="None",Parameters!$C$29,IF(Control!$C$16="Low (100 bar)",'Actual H2'!G335*Parameters!$C$28,IF(Control!$C$16="Medium (350 bar)",'Actual H2'!G335*Parameters!$C$27,IF(Control!$C$16="High (700 bar)",'Actual H2'!G335*Parameters!$C$26,0))))</f>
        <v>11.415849056603774</v>
      </c>
      <c r="H335" s="12">
        <f>IF(Control!$C$16="None",Parameters!$C$29,IF(Control!$C$16="Low (100 bar)",'Actual H2'!H335*Parameters!$C$28,IF(Control!$C$16="Medium (350 bar)",'Actual H2'!H335*Parameters!$C$27,IF(Control!$C$16="High (700 bar)",'Actual H2'!H335*Parameters!$C$26,0))))</f>
        <v>16.854339622641511</v>
      </c>
      <c r="I335" s="12">
        <f>IF(Control!$C$16="None",Parameters!$C$29,IF(Control!$C$16="Low (100 bar)",'Actual H2'!I335*Parameters!$C$28,IF(Control!$C$16="Medium (350 bar)",'Actual H2'!I335*Parameters!$C$27,IF(Control!$C$16="High (700 bar)",'Actual H2'!I335*Parameters!$C$26,0))))</f>
        <v>25.168301886792456</v>
      </c>
      <c r="J335" s="12">
        <f>IF(Control!$C$16="None",Parameters!$C$29,IF(Control!$C$16="Low (100 bar)",'Actual H2'!J335*Parameters!$C$28,IF(Control!$C$16="Medium (350 bar)",'Actual H2'!J335*Parameters!$C$27,IF(Control!$C$16="High (700 bar)",'Actual H2'!J335*Parameters!$C$26,0))))</f>
        <v>35.846037735849059</v>
      </c>
      <c r="K335" s="12">
        <f>IF(Control!$C$16="None",Parameters!$C$29,IF(Control!$C$16="Low (100 bar)",'Actual H2'!K335*Parameters!$C$28,IF(Control!$C$16="Medium (350 bar)",'Actual H2'!K335*Parameters!$C$27,IF(Control!$C$16="High (700 bar)",'Actual H2'!K335*Parameters!$C$26,0))))</f>
        <v>49.612075471698105</v>
      </c>
      <c r="L335" s="12">
        <f>IF(Control!$C$16="None",Parameters!$C$29,IF(Control!$C$16="Low (100 bar)",'Actual H2'!L335*Parameters!$C$28,IF(Control!$C$16="Medium (350 bar)",'Actual H2'!L335*Parameters!$C$27,IF(Control!$C$16="High (700 bar)",'Actual H2'!L335*Parameters!$C$26,0))))</f>
        <v>55.218113207547177</v>
      </c>
      <c r="M335" s="12">
        <f>IF(Control!$C$16="None",Parameters!$C$29,IF(Control!$C$16="Low (100 bar)",'Actual H2'!M335*Parameters!$C$28,IF(Control!$C$16="Medium (350 bar)",'Actual H2'!M335*Parameters!$C$27,IF(Control!$C$16="High (700 bar)",'Actual H2'!M335*Parameters!$C$26,0))))</f>
        <v>56.603773584905667</v>
      </c>
      <c r="N335" s="12">
        <f>IF(Control!$C$16="None",Parameters!$C$29,IF(Control!$C$16="Low (100 bar)",'Actual H2'!N335*Parameters!$C$28,IF(Control!$C$16="Medium (350 bar)",'Actual H2'!N335*Parameters!$C$27,IF(Control!$C$16="High (700 bar)",'Actual H2'!N335*Parameters!$C$26,0))))</f>
        <v>56.603773584905667</v>
      </c>
      <c r="O335" s="12">
        <f>IF(Control!$C$16="None",Parameters!$C$29,IF(Control!$C$16="Low (100 bar)",'Actual H2'!O335*Parameters!$C$28,IF(Control!$C$16="Medium (350 bar)",'Actual H2'!O335*Parameters!$C$27,IF(Control!$C$16="High (700 bar)",'Actual H2'!O335*Parameters!$C$26,0))))</f>
        <v>56.603773584905667</v>
      </c>
      <c r="P335" s="12">
        <f>IF(Control!$C$16="None",Parameters!$C$29,IF(Control!$C$16="Low (100 bar)",'Actual H2'!P335*Parameters!$C$28,IF(Control!$C$16="Medium (350 bar)",'Actual H2'!P335*Parameters!$C$27,IF(Control!$C$16="High (700 bar)",'Actual H2'!P335*Parameters!$C$26,0))))</f>
        <v>56.603773584905667</v>
      </c>
      <c r="Q335" s="12">
        <f>IF(Control!$C$16="None",Parameters!$C$29,IF(Control!$C$16="Low (100 bar)",'Actual H2'!Q335*Parameters!$C$28,IF(Control!$C$16="Medium (350 bar)",'Actual H2'!Q335*Parameters!$C$27,IF(Control!$C$16="High (700 bar)",'Actual H2'!Q335*Parameters!$C$26,0))))</f>
        <v>56.603773584905667</v>
      </c>
      <c r="R335" s="12">
        <f>IF(Control!$C$16="None",Parameters!$C$29,IF(Control!$C$16="Low (100 bar)",'Actual H2'!R335*Parameters!$C$28,IF(Control!$C$16="Medium (350 bar)",'Actual H2'!R335*Parameters!$C$27,IF(Control!$C$16="High (700 bar)",'Actual H2'!R335*Parameters!$C$26,0))))</f>
        <v>56.603773584905667</v>
      </c>
      <c r="S335" s="12">
        <f>IF(Control!$C$16="None",Parameters!$C$29,IF(Control!$C$16="Low (100 bar)",'Actual H2'!S335*Parameters!$C$28,IF(Control!$C$16="Medium (350 bar)",'Actual H2'!S335*Parameters!$C$27,IF(Control!$C$16="High (700 bar)",'Actual H2'!S335*Parameters!$C$26,0))))</f>
        <v>56.603773584905667</v>
      </c>
      <c r="T335" s="12">
        <f>IF(Control!$C$16="None",Parameters!$C$29,IF(Control!$C$16="Low (100 bar)",'Actual H2'!T335*Parameters!$C$28,IF(Control!$C$16="Medium (350 bar)",'Actual H2'!T335*Parameters!$C$27,IF(Control!$C$16="High (700 bar)",'Actual H2'!T335*Parameters!$C$26,0))))</f>
        <v>56.603773584905667</v>
      </c>
      <c r="U335" s="12">
        <f>IF(Control!$C$16="None",Parameters!$C$29,IF(Control!$C$16="Low (100 bar)",'Actual H2'!U335*Parameters!$C$28,IF(Control!$C$16="Medium (350 bar)",'Actual H2'!U335*Parameters!$C$27,IF(Control!$C$16="High (700 bar)",'Actual H2'!U335*Parameters!$C$26,0))))</f>
        <v>56.603773584905667</v>
      </c>
      <c r="V335" s="12">
        <f>IF(Control!$C$16="None",Parameters!$C$29,IF(Control!$C$16="Low (100 bar)",'Actual H2'!V335*Parameters!$C$28,IF(Control!$C$16="Medium (350 bar)",'Actual H2'!V335*Parameters!$C$27,IF(Control!$C$16="High (700 bar)",'Actual H2'!V335*Parameters!$C$26,0))))</f>
        <v>56.603773584905667</v>
      </c>
      <c r="W335" s="12">
        <f>IF(Control!$C$16="None",Parameters!$C$29,IF(Control!$C$16="Low (100 bar)",'Actual H2'!W335*Parameters!$C$28,IF(Control!$C$16="Medium (350 bar)",'Actual H2'!W335*Parameters!$C$27,IF(Control!$C$16="High (700 bar)",'Actual H2'!W335*Parameters!$C$26,0))))</f>
        <v>56.250566037735851</v>
      </c>
      <c r="X335" s="12">
        <f>IF(Control!$C$16="None",Parameters!$C$29,IF(Control!$C$16="Low (100 bar)",'Actual H2'!X335*Parameters!$C$28,IF(Control!$C$16="Medium (350 bar)",'Actual H2'!X335*Parameters!$C$27,IF(Control!$C$16="High (700 bar)",'Actual H2'!X335*Parameters!$C$26,0))))</f>
        <v>53.166792452830187</v>
      </c>
      <c r="Y335" s="12">
        <f>IF(Control!$C$16="None",Parameters!$C$29,IF(Control!$C$16="Low (100 bar)",'Actual H2'!Y335*Parameters!$C$28,IF(Control!$C$16="Medium (350 bar)",'Actual H2'!Y335*Parameters!$C$27,IF(Control!$C$16="High (700 bar)",'Actual H2'!Y335*Parameters!$C$26,0))))</f>
        <v>45.971320754716984</v>
      </c>
      <c r="Z335" s="12">
        <f>IF(Control!$C$16="None",Parameters!$C$29,IF(Control!$C$16="Low (100 bar)",'Actual H2'!Z335*Parameters!$C$28,IF(Control!$C$16="Medium (350 bar)",'Actual H2'!Z335*Parameters!$C$27,IF(Control!$C$16="High (700 bar)",'Actual H2'!Z335*Parameters!$C$26,0))))</f>
        <v>44.812075471698115</v>
      </c>
      <c r="AB335" s="7">
        <f t="shared" si="5"/>
        <v>981.78113207547165</v>
      </c>
    </row>
    <row r="336" spans="2:28" x14ac:dyDescent="0.2">
      <c r="B336" s="6">
        <v>44530</v>
      </c>
      <c r="C336" s="12">
        <f>IF(Control!$C$16="None",Parameters!$C$29,IF(Control!$C$16="Low (100 bar)",'Actual H2'!C336*Parameters!$C$28,IF(Control!$C$16="Medium (350 bar)",'Actual H2'!C336*Parameters!$C$27,IF(Control!$C$16="High (700 bar)",'Actual H2'!C336*Parameters!$C$26,0))))</f>
        <v>40.809056603773584</v>
      </c>
      <c r="D336" s="12">
        <f>IF(Control!$C$16="None",Parameters!$C$29,IF(Control!$C$16="Low (100 bar)",'Actual H2'!D336*Parameters!$C$28,IF(Control!$C$16="Medium (350 bar)",'Actual H2'!D336*Parameters!$C$27,IF(Control!$C$16="High (700 bar)",'Actual H2'!D336*Parameters!$C$26,0))))</f>
        <v>37.901886792452828</v>
      </c>
      <c r="E336" s="12">
        <f>IF(Control!$C$16="None",Parameters!$C$29,IF(Control!$C$16="Low (100 bar)",'Actual H2'!E336*Parameters!$C$28,IF(Control!$C$16="Medium (350 bar)",'Actual H2'!E336*Parameters!$C$27,IF(Control!$C$16="High (700 bar)",'Actual H2'!E336*Parameters!$C$26,0))))</f>
        <v>39.079245283018864</v>
      </c>
      <c r="F336" s="12">
        <f>IF(Control!$C$16="None",Parameters!$C$29,IF(Control!$C$16="Low (100 bar)",'Actual H2'!F336*Parameters!$C$28,IF(Control!$C$16="Medium (350 bar)",'Actual H2'!F336*Parameters!$C$27,IF(Control!$C$16="High (700 bar)",'Actual H2'!F336*Parameters!$C$26,0))))</f>
        <v>32.938867924528296</v>
      </c>
      <c r="G336" s="12">
        <f>IF(Control!$C$16="None",Parameters!$C$29,IF(Control!$C$16="Low (100 bar)",'Actual H2'!G336*Parameters!$C$28,IF(Control!$C$16="Medium (350 bar)",'Actual H2'!G336*Parameters!$C$27,IF(Control!$C$16="High (700 bar)",'Actual H2'!G336*Parameters!$C$26,0))))</f>
        <v>25.720754716981133</v>
      </c>
      <c r="H336" s="12">
        <f>IF(Control!$C$16="None",Parameters!$C$29,IF(Control!$C$16="Low (100 bar)",'Actual H2'!H336*Parameters!$C$28,IF(Control!$C$16="Medium (350 bar)",'Actual H2'!H336*Parameters!$C$27,IF(Control!$C$16="High (700 bar)",'Actual H2'!H336*Parameters!$C$26,0))))</f>
        <v>16.854339622641511</v>
      </c>
      <c r="I336" s="12">
        <f>IF(Control!$C$16="None",Parameters!$C$29,IF(Control!$C$16="Low (100 bar)",'Actual H2'!I336*Parameters!$C$28,IF(Control!$C$16="Medium (350 bar)",'Actual H2'!I336*Parameters!$C$27,IF(Control!$C$16="High (700 bar)",'Actual H2'!I336*Parameters!$C$26,0))))</f>
        <v>6.090566037735849</v>
      </c>
      <c r="J336" s="12">
        <f>IF(Control!$C$16="None",Parameters!$C$29,IF(Control!$C$16="Low (100 bar)",'Actual H2'!J336*Parameters!$C$28,IF(Control!$C$16="Medium (350 bar)",'Actual H2'!J336*Parameters!$C$27,IF(Control!$C$16="High (700 bar)",'Actual H2'!J336*Parameters!$C$26,0))))</f>
        <v>1.1456603773584904</v>
      </c>
      <c r="K336" s="12">
        <f>IF(Control!$C$16="None",Parameters!$C$29,IF(Control!$C$16="Low (100 bar)",'Actual H2'!K336*Parameters!$C$28,IF(Control!$C$16="Medium (350 bar)",'Actual H2'!K336*Parameters!$C$27,IF(Control!$C$16="High (700 bar)",'Actual H2'!K336*Parameters!$C$26,0))))</f>
        <v>0</v>
      </c>
      <c r="L336" s="12">
        <f>IF(Control!$C$16="None",Parameters!$C$29,IF(Control!$C$16="Low (100 bar)",'Actual H2'!L336*Parameters!$C$28,IF(Control!$C$16="Medium (350 bar)",'Actual H2'!L336*Parameters!$C$27,IF(Control!$C$16="High (700 bar)",'Actual H2'!L336*Parameters!$C$26,0))))</f>
        <v>0</v>
      </c>
      <c r="M336" s="12">
        <f>IF(Control!$C$16="None",Parameters!$C$29,IF(Control!$C$16="Low (100 bar)",'Actual H2'!M336*Parameters!$C$28,IF(Control!$C$16="Medium (350 bar)",'Actual H2'!M336*Parameters!$C$27,IF(Control!$C$16="High (700 bar)",'Actual H2'!M336*Parameters!$C$26,0))))</f>
        <v>0</v>
      </c>
      <c r="N336" s="12">
        <f>IF(Control!$C$16="None",Parameters!$C$29,IF(Control!$C$16="Low (100 bar)",'Actual H2'!N336*Parameters!$C$28,IF(Control!$C$16="Medium (350 bar)",'Actual H2'!N336*Parameters!$C$27,IF(Control!$C$16="High (700 bar)",'Actual H2'!N336*Parameters!$C$26,0))))</f>
        <v>0</v>
      </c>
      <c r="O336" s="12">
        <f>IF(Control!$C$16="None",Parameters!$C$29,IF(Control!$C$16="Low (100 bar)",'Actual H2'!O336*Parameters!$C$28,IF(Control!$C$16="Medium (350 bar)",'Actual H2'!O336*Parameters!$C$27,IF(Control!$C$16="High (700 bar)",'Actual H2'!O336*Parameters!$C$26,0))))</f>
        <v>0</v>
      </c>
      <c r="P336" s="12">
        <f>IF(Control!$C$16="None",Parameters!$C$29,IF(Control!$C$16="Low (100 bar)",'Actual H2'!P336*Parameters!$C$28,IF(Control!$C$16="Medium (350 bar)",'Actual H2'!P336*Parameters!$C$27,IF(Control!$C$16="High (700 bar)",'Actual H2'!P336*Parameters!$C$26,0))))</f>
        <v>0</v>
      </c>
      <c r="Q336" s="12">
        <f>IF(Control!$C$16="None",Parameters!$C$29,IF(Control!$C$16="Low (100 bar)",'Actual H2'!Q336*Parameters!$C$28,IF(Control!$C$16="Medium (350 bar)",'Actual H2'!Q336*Parameters!$C$27,IF(Control!$C$16="High (700 bar)",'Actual H2'!Q336*Parameters!$C$26,0))))</f>
        <v>0</v>
      </c>
      <c r="R336" s="12">
        <f>IF(Control!$C$16="None",Parameters!$C$29,IF(Control!$C$16="Low (100 bar)",'Actual H2'!R336*Parameters!$C$28,IF(Control!$C$16="Medium (350 bar)",'Actual H2'!R336*Parameters!$C$27,IF(Control!$C$16="High (700 bar)",'Actual H2'!R336*Parameters!$C$26,0))))</f>
        <v>0</v>
      </c>
      <c r="S336" s="12">
        <f>IF(Control!$C$16="None",Parameters!$C$29,IF(Control!$C$16="Low (100 bar)",'Actual H2'!S336*Parameters!$C$28,IF(Control!$C$16="Medium (350 bar)",'Actual H2'!S336*Parameters!$C$27,IF(Control!$C$16="High (700 bar)",'Actual H2'!S336*Parameters!$C$26,0))))</f>
        <v>0</v>
      </c>
      <c r="T336" s="12">
        <f>IF(Control!$C$16="None",Parameters!$C$29,IF(Control!$C$16="Low (100 bar)",'Actual H2'!T336*Parameters!$C$28,IF(Control!$C$16="Medium (350 bar)",'Actual H2'!T336*Parameters!$C$27,IF(Control!$C$16="High (700 bar)",'Actual H2'!T336*Parameters!$C$26,0))))</f>
        <v>0</v>
      </c>
      <c r="U336" s="12">
        <f>IF(Control!$C$16="None",Parameters!$C$29,IF(Control!$C$16="Low (100 bar)",'Actual H2'!U336*Parameters!$C$28,IF(Control!$C$16="Medium (350 bar)",'Actual H2'!U336*Parameters!$C$27,IF(Control!$C$16="High (700 bar)",'Actual H2'!U336*Parameters!$C$26,0))))</f>
        <v>0</v>
      </c>
      <c r="V336" s="12">
        <f>IF(Control!$C$16="None",Parameters!$C$29,IF(Control!$C$16="Low (100 bar)",'Actual H2'!V336*Parameters!$C$28,IF(Control!$C$16="Medium (350 bar)",'Actual H2'!V336*Parameters!$C$27,IF(Control!$C$16="High (700 bar)",'Actual H2'!V336*Parameters!$C$26,0))))</f>
        <v>1.1456603773584904</v>
      </c>
      <c r="W336" s="12">
        <f>IF(Control!$C$16="None",Parameters!$C$29,IF(Control!$C$16="Low (100 bar)",'Actual H2'!W336*Parameters!$C$28,IF(Control!$C$16="Medium (350 bar)",'Actual H2'!W336*Parameters!$C$27,IF(Control!$C$16="High (700 bar)",'Actual H2'!W336*Parameters!$C$26,0))))</f>
        <v>2.0150943396226415</v>
      </c>
      <c r="X336" s="12">
        <f>IF(Control!$C$16="None",Parameters!$C$29,IF(Control!$C$16="Low (100 bar)",'Actual H2'!X336*Parameters!$C$28,IF(Control!$C$16="Medium (350 bar)",'Actual H2'!X336*Parameters!$C$27,IF(Control!$C$16="High (700 bar)",'Actual H2'!X336*Parameters!$C$26,0))))</f>
        <v>4.7592452830188678</v>
      </c>
      <c r="Y336" s="12">
        <f>IF(Control!$C$16="None",Parameters!$C$29,IF(Control!$C$16="Low (100 bar)",'Actual H2'!Y336*Parameters!$C$28,IF(Control!$C$16="Medium (350 bar)",'Actual H2'!Y336*Parameters!$C$27,IF(Control!$C$16="High (700 bar)",'Actual H2'!Y336*Parameters!$C$26,0))))</f>
        <v>11.415849056603774</v>
      </c>
      <c r="Z336" s="12">
        <f>IF(Control!$C$16="None",Parameters!$C$29,IF(Control!$C$16="Low (100 bar)",'Actual H2'!Z336*Parameters!$C$28,IF(Control!$C$16="Medium (350 bar)",'Actual H2'!Z336*Parameters!$C$27,IF(Control!$C$16="High (700 bar)",'Actual H2'!Z336*Parameters!$C$26,0))))</f>
        <v>21.554716981132074</v>
      </c>
      <c r="AB336" s="7">
        <f t="shared" si="5"/>
        <v>241.43094339622638</v>
      </c>
    </row>
    <row r="337" spans="2:28" x14ac:dyDescent="0.2">
      <c r="B337" s="6">
        <v>44531</v>
      </c>
      <c r="C337" s="12">
        <f>IF(Control!$C$16="None",Parameters!$C$29,IF(Control!$C$16="Low (100 bar)",'Actual H2'!C337*Parameters!$C$28,IF(Control!$C$16="Medium (350 bar)",'Actual H2'!C337*Parameters!$C$27,IF(Control!$C$16="High (700 bar)",'Actual H2'!C337*Parameters!$C$26,0))))</f>
        <v>31.698113207547166</v>
      </c>
      <c r="D337" s="12">
        <f>IF(Control!$C$16="None",Parameters!$C$29,IF(Control!$C$16="Low (100 bar)",'Actual H2'!D337*Parameters!$C$28,IF(Control!$C$16="Medium (350 bar)",'Actual H2'!D337*Parameters!$C$27,IF(Control!$C$16="High (700 bar)",'Actual H2'!D337*Parameters!$C$26,0))))</f>
        <v>39.079245283018864</v>
      </c>
      <c r="E337" s="12">
        <f>IF(Control!$C$16="None",Parameters!$C$29,IF(Control!$C$16="Low (100 bar)",'Actual H2'!E337*Parameters!$C$28,IF(Control!$C$16="Medium (350 bar)",'Actual H2'!E337*Parameters!$C$27,IF(Control!$C$16="High (700 bar)",'Actual H2'!E337*Parameters!$C$26,0))))</f>
        <v>46.247547169811327</v>
      </c>
      <c r="F337" s="12">
        <f>IF(Control!$C$16="None",Parameters!$C$29,IF(Control!$C$16="Low (100 bar)",'Actual H2'!F337*Parameters!$C$28,IF(Control!$C$16="Medium (350 bar)",'Actual H2'!F337*Parameters!$C$27,IF(Control!$C$16="High (700 bar)",'Actual H2'!F337*Parameters!$C$26,0))))</f>
        <v>53.166792452830187</v>
      </c>
      <c r="G337" s="12">
        <f>IF(Control!$C$16="None",Parameters!$C$29,IF(Control!$C$16="Low (100 bar)",'Actual H2'!G337*Parameters!$C$28,IF(Control!$C$16="Medium (350 bar)",'Actual H2'!G337*Parameters!$C$27,IF(Control!$C$16="High (700 bar)",'Actual H2'!G337*Parameters!$C$26,0))))</f>
        <v>55.20905660377359</v>
      </c>
      <c r="H337" s="12">
        <f>IF(Control!$C$16="None",Parameters!$C$29,IF(Control!$C$16="Low (100 bar)",'Actual H2'!H337*Parameters!$C$28,IF(Control!$C$16="Medium (350 bar)",'Actual H2'!H337*Parameters!$C$27,IF(Control!$C$16="High (700 bar)",'Actual H2'!H337*Parameters!$C$26,0))))</f>
        <v>56.250566037735851</v>
      </c>
      <c r="I337" s="12">
        <f>IF(Control!$C$16="None",Parameters!$C$29,IF(Control!$C$16="Low (100 bar)",'Actual H2'!I337*Parameters!$C$28,IF(Control!$C$16="Medium (350 bar)",'Actual H2'!I337*Parameters!$C$27,IF(Control!$C$16="High (700 bar)",'Actual H2'!I337*Parameters!$C$26,0))))</f>
        <v>56.323018867924539</v>
      </c>
      <c r="J337" s="12">
        <f>IF(Control!$C$16="None",Parameters!$C$29,IF(Control!$C$16="Low (100 bar)",'Actual H2'!J337*Parameters!$C$28,IF(Control!$C$16="Medium (350 bar)",'Actual H2'!J337*Parameters!$C$27,IF(Control!$C$16="High (700 bar)",'Actual H2'!J337*Parameters!$C$26,0))))</f>
        <v>56.603773584905667</v>
      </c>
      <c r="K337" s="12">
        <f>IF(Control!$C$16="None",Parameters!$C$29,IF(Control!$C$16="Low (100 bar)",'Actual H2'!K337*Parameters!$C$28,IF(Control!$C$16="Medium (350 bar)",'Actual H2'!K337*Parameters!$C$27,IF(Control!$C$16="High (700 bar)",'Actual H2'!K337*Parameters!$C$26,0))))</f>
        <v>56.603773584905667</v>
      </c>
      <c r="L337" s="12">
        <f>IF(Control!$C$16="None",Parameters!$C$29,IF(Control!$C$16="Low (100 bar)",'Actual H2'!L337*Parameters!$C$28,IF(Control!$C$16="Medium (350 bar)",'Actual H2'!L337*Parameters!$C$27,IF(Control!$C$16="High (700 bar)",'Actual H2'!L337*Parameters!$C$26,0))))</f>
        <v>56.603773584905667</v>
      </c>
      <c r="M337" s="12">
        <f>IF(Control!$C$16="None",Parameters!$C$29,IF(Control!$C$16="Low (100 bar)",'Actual H2'!M337*Parameters!$C$28,IF(Control!$C$16="Medium (350 bar)",'Actual H2'!M337*Parameters!$C$27,IF(Control!$C$16="High (700 bar)",'Actual H2'!M337*Parameters!$C$26,0))))</f>
        <v>56.603773584905667</v>
      </c>
      <c r="N337" s="12">
        <f>IF(Control!$C$16="None",Parameters!$C$29,IF(Control!$C$16="Low (100 bar)",'Actual H2'!N337*Parameters!$C$28,IF(Control!$C$16="Medium (350 bar)",'Actual H2'!N337*Parameters!$C$27,IF(Control!$C$16="High (700 bar)",'Actual H2'!N337*Parameters!$C$26,0))))</f>
        <v>56.603773584905667</v>
      </c>
      <c r="O337" s="12">
        <f>IF(Control!$C$16="None",Parameters!$C$29,IF(Control!$C$16="Low (100 bar)",'Actual H2'!O337*Parameters!$C$28,IF(Control!$C$16="Medium (350 bar)",'Actual H2'!O337*Parameters!$C$27,IF(Control!$C$16="High (700 bar)",'Actual H2'!O337*Parameters!$C$26,0))))</f>
        <v>56.603773584905667</v>
      </c>
      <c r="P337" s="12">
        <f>IF(Control!$C$16="None",Parameters!$C$29,IF(Control!$C$16="Low (100 bar)",'Actual H2'!P337*Parameters!$C$28,IF(Control!$C$16="Medium (350 bar)",'Actual H2'!P337*Parameters!$C$27,IF(Control!$C$16="High (700 bar)",'Actual H2'!P337*Parameters!$C$26,0))))</f>
        <v>56.603773584905667</v>
      </c>
      <c r="Q337" s="12">
        <f>IF(Control!$C$16="None",Parameters!$C$29,IF(Control!$C$16="Low (100 bar)",'Actual H2'!Q337*Parameters!$C$28,IF(Control!$C$16="Medium (350 bar)",'Actual H2'!Q337*Parameters!$C$27,IF(Control!$C$16="High (700 bar)",'Actual H2'!Q337*Parameters!$C$26,0))))</f>
        <v>56.603773584905667</v>
      </c>
      <c r="R337" s="12">
        <f>IF(Control!$C$16="None",Parameters!$C$29,IF(Control!$C$16="Low (100 bar)",'Actual H2'!R337*Parameters!$C$28,IF(Control!$C$16="Medium (350 bar)",'Actual H2'!R337*Parameters!$C$27,IF(Control!$C$16="High (700 bar)",'Actual H2'!R337*Parameters!$C$26,0))))</f>
        <v>56.603773584905667</v>
      </c>
      <c r="S337" s="12">
        <f>IF(Control!$C$16="None",Parameters!$C$29,IF(Control!$C$16="Low (100 bar)",'Actual H2'!S337*Parameters!$C$28,IF(Control!$C$16="Medium (350 bar)",'Actual H2'!S337*Parameters!$C$27,IF(Control!$C$16="High (700 bar)",'Actual H2'!S337*Parameters!$C$26,0))))</f>
        <v>56.603773584905667</v>
      </c>
      <c r="T337" s="12">
        <f>IF(Control!$C$16="None",Parameters!$C$29,IF(Control!$C$16="Low (100 bar)",'Actual H2'!T337*Parameters!$C$28,IF(Control!$C$16="Medium (350 bar)",'Actual H2'!T337*Parameters!$C$27,IF(Control!$C$16="High (700 bar)",'Actual H2'!T337*Parameters!$C$26,0))))</f>
        <v>56.603773584905667</v>
      </c>
      <c r="U337" s="12">
        <f>IF(Control!$C$16="None",Parameters!$C$29,IF(Control!$C$16="Low (100 bar)",'Actual H2'!U337*Parameters!$C$28,IF(Control!$C$16="Medium (350 bar)",'Actual H2'!U337*Parameters!$C$27,IF(Control!$C$16="High (700 bar)",'Actual H2'!U337*Parameters!$C$26,0))))</f>
        <v>56.603773584905667</v>
      </c>
      <c r="V337" s="12">
        <f>IF(Control!$C$16="None",Parameters!$C$29,IF(Control!$C$16="Low (100 bar)",'Actual H2'!V337*Parameters!$C$28,IF(Control!$C$16="Medium (350 bar)",'Actual H2'!V337*Parameters!$C$27,IF(Control!$C$16="High (700 bar)",'Actual H2'!V337*Parameters!$C$26,0))))</f>
        <v>56.603773584905667</v>
      </c>
      <c r="W337" s="12">
        <f>IF(Control!$C$16="None",Parameters!$C$29,IF(Control!$C$16="Low (100 bar)",'Actual H2'!W337*Parameters!$C$28,IF(Control!$C$16="Medium (350 bar)",'Actual H2'!W337*Parameters!$C$27,IF(Control!$C$16="High (700 bar)",'Actual H2'!W337*Parameters!$C$26,0))))</f>
        <v>56.603773584905667</v>
      </c>
      <c r="X337" s="12">
        <f>IF(Control!$C$16="None",Parameters!$C$29,IF(Control!$C$16="Low (100 bar)",'Actual H2'!X337*Parameters!$C$28,IF(Control!$C$16="Medium (350 bar)",'Actual H2'!X337*Parameters!$C$27,IF(Control!$C$16="High (700 bar)",'Actual H2'!X337*Parameters!$C$26,0))))</f>
        <v>56.603773584905667</v>
      </c>
      <c r="Y337" s="12">
        <f>IF(Control!$C$16="None",Parameters!$C$29,IF(Control!$C$16="Low (100 bar)",'Actual H2'!Y337*Parameters!$C$28,IF(Control!$C$16="Medium (350 bar)",'Actual H2'!Y337*Parameters!$C$27,IF(Control!$C$16="High (700 bar)",'Actual H2'!Y337*Parameters!$C$26,0))))</f>
        <v>56.603773584905667</v>
      </c>
      <c r="Z337" s="12">
        <f>IF(Control!$C$16="None",Parameters!$C$29,IF(Control!$C$16="Low (100 bar)",'Actual H2'!Z337*Parameters!$C$28,IF(Control!$C$16="Medium (350 bar)",'Actual H2'!Z337*Parameters!$C$27,IF(Control!$C$16="High (700 bar)",'Actual H2'!Z337*Parameters!$C$26,0))))</f>
        <v>56.603773584905667</v>
      </c>
      <c r="AB337" s="7">
        <f t="shared" si="5"/>
        <v>1300.2384905660374</v>
      </c>
    </row>
    <row r="338" spans="2:28" x14ac:dyDescent="0.2">
      <c r="B338" s="6">
        <v>44532</v>
      </c>
      <c r="C338" s="12">
        <f>IF(Control!$C$16="None",Parameters!$C$29,IF(Control!$C$16="Low (100 bar)",'Actual H2'!C338*Parameters!$C$28,IF(Control!$C$16="Medium (350 bar)",'Actual H2'!C338*Parameters!$C$27,IF(Control!$C$16="High (700 bar)",'Actual H2'!C338*Parameters!$C$26,0))))</f>
        <v>56.603773584905667</v>
      </c>
      <c r="D338" s="12">
        <f>IF(Control!$C$16="None",Parameters!$C$29,IF(Control!$C$16="Low (100 bar)",'Actual H2'!D338*Parameters!$C$28,IF(Control!$C$16="Medium (350 bar)",'Actual H2'!D338*Parameters!$C$27,IF(Control!$C$16="High (700 bar)",'Actual H2'!D338*Parameters!$C$26,0))))</f>
        <v>56.603773584905667</v>
      </c>
      <c r="E338" s="12">
        <f>IF(Control!$C$16="None",Parameters!$C$29,IF(Control!$C$16="Low (100 bar)",'Actual H2'!E338*Parameters!$C$28,IF(Control!$C$16="Medium (350 bar)",'Actual H2'!E338*Parameters!$C$27,IF(Control!$C$16="High (700 bar)",'Actual H2'!E338*Parameters!$C$26,0))))</f>
        <v>56.603773584905667</v>
      </c>
      <c r="F338" s="12">
        <f>IF(Control!$C$16="None",Parameters!$C$29,IF(Control!$C$16="Low (100 bar)",'Actual H2'!F338*Parameters!$C$28,IF(Control!$C$16="Medium (350 bar)",'Actual H2'!F338*Parameters!$C$27,IF(Control!$C$16="High (700 bar)",'Actual H2'!F338*Parameters!$C$26,0))))</f>
        <v>56.603773584905667</v>
      </c>
      <c r="G338" s="12">
        <f>IF(Control!$C$16="None",Parameters!$C$29,IF(Control!$C$16="Low (100 bar)",'Actual H2'!G338*Parameters!$C$28,IF(Control!$C$16="Medium (350 bar)",'Actual H2'!G338*Parameters!$C$27,IF(Control!$C$16="High (700 bar)",'Actual H2'!G338*Parameters!$C$26,0))))</f>
        <v>56.603773584905667</v>
      </c>
      <c r="H338" s="12">
        <f>IF(Control!$C$16="None",Parameters!$C$29,IF(Control!$C$16="Low (100 bar)",'Actual H2'!H338*Parameters!$C$28,IF(Control!$C$16="Medium (350 bar)",'Actual H2'!H338*Parameters!$C$27,IF(Control!$C$16="High (700 bar)",'Actual H2'!H338*Parameters!$C$26,0))))</f>
        <v>56.603773584905667</v>
      </c>
      <c r="I338" s="12">
        <f>IF(Control!$C$16="None",Parameters!$C$29,IF(Control!$C$16="Low (100 bar)",'Actual H2'!I338*Parameters!$C$28,IF(Control!$C$16="Medium (350 bar)",'Actual H2'!I338*Parameters!$C$27,IF(Control!$C$16="High (700 bar)",'Actual H2'!I338*Parameters!$C$26,0))))</f>
        <v>56.603773584905667</v>
      </c>
      <c r="J338" s="12">
        <f>IF(Control!$C$16="None",Parameters!$C$29,IF(Control!$C$16="Low (100 bar)",'Actual H2'!J338*Parameters!$C$28,IF(Control!$C$16="Medium (350 bar)",'Actual H2'!J338*Parameters!$C$27,IF(Control!$C$16="High (700 bar)",'Actual H2'!J338*Parameters!$C$26,0))))</f>
        <v>56.250566037735851</v>
      </c>
      <c r="K338" s="12">
        <f>IF(Control!$C$16="None",Parameters!$C$29,IF(Control!$C$16="Low (100 bar)",'Actual H2'!K338*Parameters!$C$28,IF(Control!$C$16="Medium (350 bar)",'Actual H2'!K338*Parameters!$C$27,IF(Control!$C$16="High (700 bar)",'Actual H2'!K338*Parameters!$C$26,0))))</f>
        <v>53.334339622641515</v>
      </c>
      <c r="L338" s="12">
        <f>IF(Control!$C$16="None",Parameters!$C$29,IF(Control!$C$16="Low (100 bar)",'Actual H2'!L338*Parameters!$C$28,IF(Control!$C$16="Medium (350 bar)",'Actual H2'!L338*Parameters!$C$27,IF(Control!$C$16="High (700 bar)",'Actual H2'!L338*Parameters!$C$26,0))))</f>
        <v>45.518490566037741</v>
      </c>
      <c r="M338" s="12">
        <f>IF(Control!$C$16="None",Parameters!$C$29,IF(Control!$C$16="Low (100 bar)",'Actual H2'!M338*Parameters!$C$28,IF(Control!$C$16="Medium (350 bar)",'Actual H2'!M338*Parameters!$C$27,IF(Control!$C$16="High (700 bar)",'Actual H2'!M338*Parameters!$C$26,0))))</f>
        <v>29.334339622641508</v>
      </c>
      <c r="N338" s="12">
        <f>IF(Control!$C$16="None",Parameters!$C$29,IF(Control!$C$16="Low (100 bar)",'Actual H2'!N338*Parameters!$C$28,IF(Control!$C$16="Medium (350 bar)",'Actual H2'!N338*Parameters!$C$27,IF(Control!$C$16="High (700 bar)",'Actual H2'!N338*Parameters!$C$26,0))))</f>
        <v>16.854339622641511</v>
      </c>
      <c r="O338" s="12">
        <f>IF(Control!$C$16="None",Parameters!$C$29,IF(Control!$C$16="Low (100 bar)",'Actual H2'!O338*Parameters!$C$28,IF(Control!$C$16="Medium (350 bar)",'Actual H2'!O338*Parameters!$C$27,IF(Control!$C$16="High (700 bar)",'Actual H2'!O338*Parameters!$C$26,0))))</f>
        <v>12.842264150943397</v>
      </c>
      <c r="P338" s="12">
        <f>IF(Control!$C$16="None",Parameters!$C$29,IF(Control!$C$16="Low (100 bar)",'Actual H2'!P338*Parameters!$C$28,IF(Control!$C$16="Medium (350 bar)",'Actual H2'!P338*Parameters!$C$27,IF(Control!$C$16="High (700 bar)",'Actual H2'!P338*Parameters!$C$26,0))))</f>
        <v>11.415849056603774</v>
      </c>
      <c r="Q338" s="12">
        <f>IF(Control!$C$16="None",Parameters!$C$29,IF(Control!$C$16="Low (100 bar)",'Actual H2'!Q338*Parameters!$C$28,IF(Control!$C$16="Medium (350 bar)",'Actual H2'!Q338*Parameters!$C$27,IF(Control!$C$16="High (700 bar)",'Actual H2'!Q338*Parameters!$C$26,0))))</f>
        <v>12.842264150943397</v>
      </c>
      <c r="R338" s="12">
        <f>IF(Control!$C$16="None",Parameters!$C$29,IF(Control!$C$16="Low (100 bar)",'Actual H2'!R338*Parameters!$C$28,IF(Control!$C$16="Medium (350 bar)",'Actual H2'!R338*Parameters!$C$27,IF(Control!$C$16="High (700 bar)",'Actual H2'!R338*Parameters!$C$26,0))))</f>
        <v>13.616603773584908</v>
      </c>
      <c r="S338" s="12">
        <f>IF(Control!$C$16="None",Parameters!$C$29,IF(Control!$C$16="Low (100 bar)",'Actual H2'!S338*Parameters!$C$28,IF(Control!$C$16="Medium (350 bar)",'Actual H2'!S338*Parameters!$C$27,IF(Control!$C$16="High (700 bar)",'Actual H2'!S338*Parameters!$C$26,0))))</f>
        <v>13.616603773584908</v>
      </c>
      <c r="T338" s="12">
        <f>IF(Control!$C$16="None",Parameters!$C$29,IF(Control!$C$16="Low (100 bar)",'Actual H2'!T338*Parameters!$C$28,IF(Control!$C$16="Medium (350 bar)",'Actual H2'!T338*Parameters!$C$27,IF(Control!$C$16="High (700 bar)",'Actual H2'!T338*Parameters!$C$26,0))))</f>
        <v>15.16528301886793</v>
      </c>
      <c r="U338" s="12">
        <f>IF(Control!$C$16="None",Parameters!$C$29,IF(Control!$C$16="Low (100 bar)",'Actual H2'!U338*Parameters!$C$28,IF(Control!$C$16="Medium (350 bar)",'Actual H2'!U338*Parameters!$C$27,IF(Control!$C$16="High (700 bar)",'Actual H2'!U338*Parameters!$C$26,0))))</f>
        <v>14.390943396226419</v>
      </c>
      <c r="V338" s="12">
        <f>IF(Control!$C$16="None",Parameters!$C$29,IF(Control!$C$16="Low (100 bar)",'Actual H2'!V338*Parameters!$C$28,IF(Control!$C$16="Medium (350 bar)",'Actual H2'!V338*Parameters!$C$27,IF(Control!$C$16="High (700 bar)",'Actual H2'!V338*Parameters!$C$26,0))))</f>
        <v>19.598490566037732</v>
      </c>
      <c r="W338" s="12">
        <f>IF(Control!$C$16="None",Parameters!$C$29,IF(Control!$C$16="Low (100 bar)",'Actual H2'!W338*Parameters!$C$28,IF(Control!$C$16="Medium (350 bar)",'Actual H2'!W338*Parameters!$C$27,IF(Control!$C$16="High (700 bar)",'Actual H2'!W338*Parameters!$C$26,0))))</f>
        <v>26.916226415094343</v>
      </c>
      <c r="X338" s="12">
        <f>IF(Control!$C$16="None",Parameters!$C$29,IF(Control!$C$16="Low (100 bar)",'Actual H2'!X338*Parameters!$C$28,IF(Control!$C$16="Medium (350 bar)",'Actual H2'!X338*Parameters!$C$27,IF(Control!$C$16="High (700 bar)",'Actual H2'!X338*Parameters!$C$26,0))))</f>
        <v>37.901886792452828</v>
      </c>
      <c r="Y338" s="12">
        <f>IF(Control!$C$16="None",Parameters!$C$29,IF(Control!$C$16="Low (100 bar)",'Actual H2'!Y338*Parameters!$C$28,IF(Control!$C$16="Medium (350 bar)",'Actual H2'!Y338*Parameters!$C$27,IF(Control!$C$16="High (700 bar)",'Actual H2'!Y338*Parameters!$C$26,0))))</f>
        <v>45.971320754716984</v>
      </c>
      <c r="Z338" s="12">
        <f>IF(Control!$C$16="None",Parameters!$C$29,IF(Control!$C$16="Low (100 bar)",'Actual H2'!Z338*Parameters!$C$28,IF(Control!$C$16="Medium (350 bar)",'Actual H2'!Z338*Parameters!$C$27,IF(Control!$C$16="High (700 bar)",'Actual H2'!Z338*Parameters!$C$26,0))))</f>
        <v>54.978113207547167</v>
      </c>
      <c r="AB338" s="7">
        <f t="shared" si="5"/>
        <v>876.77433962264138</v>
      </c>
    </row>
    <row r="339" spans="2:28" x14ac:dyDescent="0.2">
      <c r="B339" s="6">
        <v>44533</v>
      </c>
      <c r="C339" s="12">
        <f>IF(Control!$C$16="None",Parameters!$C$29,IF(Control!$C$16="Low (100 bar)",'Actual H2'!C339*Parameters!$C$28,IF(Control!$C$16="Medium (350 bar)",'Actual H2'!C339*Parameters!$C$27,IF(Control!$C$16="High (700 bar)",'Actual H2'!C339*Parameters!$C$26,0))))</f>
        <v>53.334339622641515</v>
      </c>
      <c r="D339" s="12">
        <f>IF(Control!$C$16="None",Parameters!$C$29,IF(Control!$C$16="Low (100 bar)",'Actual H2'!D339*Parameters!$C$28,IF(Control!$C$16="Medium (350 bar)",'Actual H2'!D339*Parameters!$C$27,IF(Control!$C$16="High (700 bar)",'Actual H2'!D339*Parameters!$C$26,0))))</f>
        <v>54.978113207547167</v>
      </c>
      <c r="E339" s="12">
        <f>IF(Control!$C$16="None",Parameters!$C$29,IF(Control!$C$16="Low (100 bar)",'Actual H2'!E339*Parameters!$C$28,IF(Control!$C$16="Medium (350 bar)",'Actual H2'!E339*Parameters!$C$27,IF(Control!$C$16="High (700 bar)",'Actual H2'!E339*Parameters!$C$26,0))))</f>
        <v>56.323018867924539</v>
      </c>
      <c r="F339" s="12">
        <f>IF(Control!$C$16="None",Parameters!$C$29,IF(Control!$C$16="Low (100 bar)",'Actual H2'!F339*Parameters!$C$28,IF(Control!$C$16="Medium (350 bar)",'Actual H2'!F339*Parameters!$C$27,IF(Control!$C$16="High (700 bar)",'Actual H2'!F339*Parameters!$C$26,0))))</f>
        <v>56.603773584905667</v>
      </c>
      <c r="G339" s="12">
        <f>IF(Control!$C$16="None",Parameters!$C$29,IF(Control!$C$16="Low (100 bar)",'Actual H2'!G339*Parameters!$C$28,IF(Control!$C$16="Medium (350 bar)",'Actual H2'!G339*Parameters!$C$27,IF(Control!$C$16="High (700 bar)",'Actual H2'!G339*Parameters!$C$26,0))))</f>
        <v>56.603773584905667</v>
      </c>
      <c r="H339" s="12">
        <f>IF(Control!$C$16="None",Parameters!$C$29,IF(Control!$C$16="Low (100 bar)",'Actual H2'!H339*Parameters!$C$28,IF(Control!$C$16="Medium (350 bar)",'Actual H2'!H339*Parameters!$C$27,IF(Control!$C$16="High (700 bar)",'Actual H2'!H339*Parameters!$C$26,0))))</f>
        <v>56.603773584905667</v>
      </c>
      <c r="I339" s="12">
        <f>IF(Control!$C$16="None",Parameters!$C$29,IF(Control!$C$16="Low (100 bar)",'Actual H2'!I339*Parameters!$C$28,IF(Control!$C$16="Medium (350 bar)",'Actual H2'!I339*Parameters!$C$27,IF(Control!$C$16="High (700 bar)",'Actual H2'!I339*Parameters!$C$26,0))))</f>
        <v>56.323018867924539</v>
      </c>
      <c r="J339" s="12">
        <f>IF(Control!$C$16="None",Parameters!$C$29,IF(Control!$C$16="Low (100 bar)",'Actual H2'!J339*Parameters!$C$28,IF(Control!$C$16="Medium (350 bar)",'Actual H2'!J339*Parameters!$C$27,IF(Control!$C$16="High (700 bar)",'Actual H2'!J339*Parameters!$C$26,0))))</f>
        <v>56.603773584905667</v>
      </c>
      <c r="K339" s="12">
        <f>IF(Control!$C$16="None",Parameters!$C$29,IF(Control!$C$16="Low (100 bar)",'Actual H2'!K339*Parameters!$C$28,IF(Control!$C$16="Medium (350 bar)",'Actual H2'!K339*Parameters!$C$27,IF(Control!$C$16="High (700 bar)",'Actual H2'!K339*Parameters!$C$26,0))))</f>
        <v>56.603773584905667</v>
      </c>
      <c r="L339" s="12">
        <f>IF(Control!$C$16="None",Parameters!$C$29,IF(Control!$C$16="Low (100 bar)",'Actual H2'!L339*Parameters!$C$28,IF(Control!$C$16="Medium (350 bar)",'Actual H2'!L339*Parameters!$C$27,IF(Control!$C$16="High (700 bar)",'Actual H2'!L339*Parameters!$C$26,0))))</f>
        <v>56.603773584905667</v>
      </c>
      <c r="M339" s="12">
        <f>IF(Control!$C$16="None",Parameters!$C$29,IF(Control!$C$16="Low (100 bar)",'Actual H2'!M339*Parameters!$C$28,IF(Control!$C$16="Medium (350 bar)",'Actual H2'!M339*Parameters!$C$27,IF(Control!$C$16="High (700 bar)",'Actual H2'!M339*Parameters!$C$26,0))))</f>
        <v>56.603773584905667</v>
      </c>
      <c r="N339" s="12">
        <f>IF(Control!$C$16="None",Parameters!$C$29,IF(Control!$C$16="Low (100 bar)",'Actual H2'!N339*Parameters!$C$28,IF(Control!$C$16="Medium (350 bar)",'Actual H2'!N339*Parameters!$C$27,IF(Control!$C$16="High (700 bar)",'Actual H2'!N339*Parameters!$C$26,0))))</f>
        <v>56.603773584905667</v>
      </c>
      <c r="O339" s="12">
        <f>IF(Control!$C$16="None",Parameters!$C$29,IF(Control!$C$16="Low (100 bar)",'Actual H2'!O339*Parameters!$C$28,IF(Control!$C$16="Medium (350 bar)",'Actual H2'!O339*Parameters!$C$27,IF(Control!$C$16="High (700 bar)",'Actual H2'!O339*Parameters!$C$26,0))))</f>
        <v>56.323018867924539</v>
      </c>
      <c r="P339" s="12">
        <f>IF(Control!$C$16="None",Parameters!$C$29,IF(Control!$C$16="Low (100 bar)",'Actual H2'!P339*Parameters!$C$28,IF(Control!$C$16="Medium (350 bar)",'Actual H2'!P339*Parameters!$C$27,IF(Control!$C$16="High (700 bar)",'Actual H2'!P339*Parameters!$C$26,0))))</f>
        <v>53.334339622641515</v>
      </c>
      <c r="Q339" s="12">
        <f>IF(Control!$C$16="None",Parameters!$C$29,IF(Control!$C$16="Low (100 bar)",'Actual H2'!Q339*Parameters!$C$28,IF(Control!$C$16="Medium (350 bar)",'Actual H2'!Q339*Parameters!$C$27,IF(Control!$C$16="High (700 bar)",'Actual H2'!Q339*Parameters!$C$26,0))))</f>
        <v>49.612075471698105</v>
      </c>
      <c r="R339" s="12">
        <f>IF(Control!$C$16="None",Parameters!$C$29,IF(Control!$C$16="Low (100 bar)",'Actual H2'!R339*Parameters!$C$28,IF(Control!$C$16="Medium (350 bar)",'Actual H2'!R339*Parameters!$C$27,IF(Control!$C$16="High (700 bar)",'Actual H2'!R339*Parameters!$C$26,0))))</f>
        <v>39.079245283018864</v>
      </c>
      <c r="S339" s="12">
        <f>IF(Control!$C$16="None",Parameters!$C$29,IF(Control!$C$16="Low (100 bar)",'Actual H2'!S339*Parameters!$C$28,IF(Control!$C$16="Medium (350 bar)",'Actual H2'!S339*Parameters!$C$27,IF(Control!$C$16="High (700 bar)",'Actual H2'!S339*Parameters!$C$26,0))))</f>
        <v>28.156981132075465</v>
      </c>
      <c r="T339" s="12">
        <f>IF(Control!$C$16="None",Parameters!$C$29,IF(Control!$C$16="Low (100 bar)",'Actual H2'!T339*Parameters!$C$28,IF(Control!$C$16="Medium (350 bar)",'Actual H2'!T339*Parameters!$C$27,IF(Control!$C$16="High (700 bar)",'Actual H2'!T339*Parameters!$C$26,0))))</f>
        <v>22.75018867924528</v>
      </c>
      <c r="U339" s="12">
        <f>IF(Control!$C$16="None",Parameters!$C$29,IF(Control!$C$16="Low (100 bar)",'Actual H2'!U339*Parameters!$C$28,IF(Control!$C$16="Medium (350 bar)",'Actual H2'!U339*Parameters!$C$27,IF(Control!$C$16="High (700 bar)",'Actual H2'!U339*Parameters!$C$26,0))))</f>
        <v>19.598490566037732</v>
      </c>
      <c r="V339" s="12">
        <f>IF(Control!$C$16="None",Parameters!$C$29,IF(Control!$C$16="Low (100 bar)",'Actual H2'!V339*Parameters!$C$28,IF(Control!$C$16="Medium (350 bar)",'Actual H2'!V339*Parameters!$C$27,IF(Control!$C$16="High (700 bar)",'Actual H2'!V339*Parameters!$C$26,0))))</f>
        <v>10.763773584905662</v>
      </c>
      <c r="W339" s="12">
        <f>IF(Control!$C$16="None",Parameters!$C$29,IF(Control!$C$16="Low (100 bar)",'Actual H2'!W339*Parameters!$C$28,IF(Control!$C$16="Medium (350 bar)",'Actual H2'!W339*Parameters!$C$27,IF(Control!$C$16="High (700 bar)",'Actual H2'!W339*Parameters!$C$26,0))))</f>
        <v>7.7207547169811335</v>
      </c>
      <c r="X339" s="12">
        <f>IF(Control!$C$16="None",Parameters!$C$29,IF(Control!$C$16="Low (100 bar)",'Actual H2'!X339*Parameters!$C$28,IF(Control!$C$16="Medium (350 bar)",'Actual H2'!X339*Parameters!$C$27,IF(Control!$C$16="High (700 bar)",'Actual H2'!X339*Parameters!$C$26,0))))</f>
        <v>11.415849056603774</v>
      </c>
      <c r="Y339" s="12">
        <f>IF(Control!$C$16="None",Parameters!$C$29,IF(Control!$C$16="Low (100 bar)",'Actual H2'!Y339*Parameters!$C$28,IF(Control!$C$16="Medium (350 bar)",'Actual H2'!Y339*Parameters!$C$27,IF(Control!$C$16="High (700 bar)",'Actual H2'!Y339*Parameters!$C$26,0))))</f>
        <v>13.616603773584908</v>
      </c>
      <c r="Z339" s="12">
        <f>IF(Control!$C$16="None",Parameters!$C$29,IF(Control!$C$16="Low (100 bar)",'Actual H2'!Z339*Parameters!$C$28,IF(Control!$C$16="Medium (350 bar)",'Actual H2'!Z339*Parameters!$C$27,IF(Control!$C$16="High (700 bar)",'Actual H2'!Z339*Parameters!$C$26,0))))</f>
        <v>10.763773584905662</v>
      </c>
      <c r="AB339" s="7">
        <f t="shared" si="5"/>
        <v>996.92377358490546</v>
      </c>
    </row>
    <row r="340" spans="2:28" x14ac:dyDescent="0.2">
      <c r="B340" s="6">
        <v>44534</v>
      </c>
      <c r="C340" s="12">
        <f>IF(Control!$C$16="None",Parameters!$C$29,IF(Control!$C$16="Low (100 bar)",'Actual H2'!C340*Parameters!$C$28,IF(Control!$C$16="Medium (350 bar)",'Actual H2'!C340*Parameters!$C$27,IF(Control!$C$16="High (700 bar)",'Actual H2'!C340*Parameters!$C$26,0))))</f>
        <v>6.090566037735849</v>
      </c>
      <c r="D340" s="12">
        <f>IF(Control!$C$16="None",Parameters!$C$29,IF(Control!$C$16="Low (100 bar)",'Actual H2'!D340*Parameters!$C$28,IF(Control!$C$16="Medium (350 bar)",'Actual H2'!D340*Parameters!$C$27,IF(Control!$C$16="High (700 bar)",'Actual H2'!D340*Parameters!$C$26,0))))</f>
        <v>5.6467924528301889</v>
      </c>
      <c r="E340" s="12">
        <f>IF(Control!$C$16="None",Parameters!$C$29,IF(Control!$C$16="Low (100 bar)",'Actual H2'!E340*Parameters!$C$28,IF(Control!$C$16="Medium (350 bar)",'Actual H2'!E340*Parameters!$C$27,IF(Control!$C$16="High (700 bar)",'Actual H2'!E340*Parameters!$C$26,0))))</f>
        <v>4.7592452830188678</v>
      </c>
      <c r="F340" s="12">
        <f>IF(Control!$C$16="None",Parameters!$C$29,IF(Control!$C$16="Low (100 bar)",'Actual H2'!F340*Parameters!$C$28,IF(Control!$C$16="Medium (350 bar)",'Actual H2'!F340*Parameters!$C$27,IF(Control!$C$16="High (700 bar)",'Actual H2'!F340*Parameters!$C$26,0))))</f>
        <v>2.3864150943396227</v>
      </c>
      <c r="G340" s="12">
        <f>IF(Control!$C$16="None",Parameters!$C$29,IF(Control!$C$16="Low (100 bar)",'Actual H2'!G340*Parameters!$C$28,IF(Control!$C$16="Medium (350 bar)",'Actual H2'!G340*Parameters!$C$27,IF(Control!$C$16="High (700 bar)",'Actual H2'!G340*Parameters!$C$26,0))))</f>
        <v>1.7252830188679242</v>
      </c>
      <c r="H340" s="12">
        <f>IF(Control!$C$16="None",Parameters!$C$29,IF(Control!$C$16="Low (100 bar)",'Actual H2'!H340*Parameters!$C$28,IF(Control!$C$16="Medium (350 bar)",'Actual H2'!H340*Parameters!$C$27,IF(Control!$C$16="High (700 bar)",'Actual H2'!H340*Parameters!$C$26,0))))</f>
        <v>3.1290566037735852</v>
      </c>
      <c r="I340" s="12">
        <f>IF(Control!$C$16="None",Parameters!$C$29,IF(Control!$C$16="Low (100 bar)",'Actual H2'!I340*Parameters!$C$28,IF(Control!$C$16="Medium (350 bar)",'Actual H2'!I340*Parameters!$C$27,IF(Control!$C$16="High (700 bar)",'Actual H2'!I340*Parameters!$C$26,0))))</f>
        <v>6.6339622641509433</v>
      </c>
      <c r="J340" s="12">
        <f>IF(Control!$C$16="None",Parameters!$C$29,IF(Control!$C$16="Low (100 bar)",'Actual H2'!J340*Parameters!$C$28,IF(Control!$C$16="Medium (350 bar)",'Actual H2'!J340*Parameters!$C$27,IF(Control!$C$16="High (700 bar)",'Actual H2'!J340*Parameters!$C$26,0))))</f>
        <v>13.616603773584908</v>
      </c>
      <c r="K340" s="12">
        <f>IF(Control!$C$16="None",Parameters!$C$29,IF(Control!$C$16="Low (100 bar)",'Actual H2'!K340*Parameters!$C$28,IF(Control!$C$16="Medium (350 bar)",'Actual H2'!K340*Parameters!$C$27,IF(Control!$C$16="High (700 bar)",'Actual H2'!K340*Parameters!$C$26,0))))</f>
        <v>22.75018867924528</v>
      </c>
      <c r="L340" s="12">
        <f>IF(Control!$C$16="None",Parameters!$C$29,IF(Control!$C$16="Low (100 bar)",'Actual H2'!L340*Parameters!$C$28,IF(Control!$C$16="Medium (350 bar)",'Actual H2'!L340*Parameters!$C$27,IF(Control!$C$16="High (700 bar)",'Actual H2'!L340*Parameters!$C$26,0))))</f>
        <v>41.261886792452835</v>
      </c>
      <c r="M340" s="12">
        <f>IF(Control!$C$16="None",Parameters!$C$29,IF(Control!$C$16="Low (100 bar)",'Actual H2'!M340*Parameters!$C$28,IF(Control!$C$16="Medium (350 bar)",'Actual H2'!M340*Parameters!$C$27,IF(Control!$C$16="High (700 bar)",'Actual H2'!M340*Parameters!$C$26,0))))</f>
        <v>56.083018867924523</v>
      </c>
      <c r="N340" s="12">
        <f>IF(Control!$C$16="None",Parameters!$C$29,IF(Control!$C$16="Low (100 bar)",'Actual H2'!N340*Parameters!$C$28,IF(Control!$C$16="Medium (350 bar)",'Actual H2'!N340*Parameters!$C$27,IF(Control!$C$16="High (700 bar)",'Actual H2'!N340*Parameters!$C$26,0))))</f>
        <v>56.603773584905667</v>
      </c>
      <c r="O340" s="12">
        <f>IF(Control!$C$16="None",Parameters!$C$29,IF(Control!$C$16="Low (100 bar)",'Actual H2'!O340*Parameters!$C$28,IF(Control!$C$16="Medium (350 bar)",'Actual H2'!O340*Parameters!$C$27,IF(Control!$C$16="High (700 bar)",'Actual H2'!O340*Parameters!$C$26,0))))</f>
        <v>56.603773584905667</v>
      </c>
      <c r="P340" s="12">
        <f>IF(Control!$C$16="None",Parameters!$C$29,IF(Control!$C$16="Low (100 bar)",'Actual H2'!P340*Parameters!$C$28,IF(Control!$C$16="Medium (350 bar)",'Actual H2'!P340*Parameters!$C$27,IF(Control!$C$16="High (700 bar)",'Actual H2'!P340*Parameters!$C$26,0))))</f>
        <v>56.603773584905667</v>
      </c>
      <c r="Q340" s="12">
        <f>IF(Control!$C$16="None",Parameters!$C$29,IF(Control!$C$16="Low (100 bar)",'Actual H2'!Q340*Parameters!$C$28,IF(Control!$C$16="Medium (350 bar)",'Actual H2'!Q340*Parameters!$C$27,IF(Control!$C$16="High (700 bar)",'Actual H2'!Q340*Parameters!$C$26,0))))</f>
        <v>56.603773584905667</v>
      </c>
      <c r="R340" s="12">
        <f>IF(Control!$C$16="None",Parameters!$C$29,IF(Control!$C$16="Low (100 bar)",'Actual H2'!R340*Parameters!$C$28,IF(Control!$C$16="Medium (350 bar)",'Actual H2'!R340*Parameters!$C$27,IF(Control!$C$16="High (700 bar)",'Actual H2'!R340*Parameters!$C$26,0))))</f>
        <v>56.603773584905667</v>
      </c>
      <c r="S340" s="12">
        <f>IF(Control!$C$16="None",Parameters!$C$29,IF(Control!$C$16="Low (100 bar)",'Actual H2'!S340*Parameters!$C$28,IF(Control!$C$16="Medium (350 bar)",'Actual H2'!S340*Parameters!$C$27,IF(Control!$C$16="High (700 bar)",'Actual H2'!S340*Parameters!$C$26,0))))</f>
        <v>56.603773584905667</v>
      </c>
      <c r="T340" s="12">
        <f>IF(Control!$C$16="None",Parameters!$C$29,IF(Control!$C$16="Low (100 bar)",'Actual H2'!T340*Parameters!$C$28,IF(Control!$C$16="Medium (350 bar)",'Actual H2'!T340*Parameters!$C$27,IF(Control!$C$16="High (700 bar)",'Actual H2'!T340*Parameters!$C$26,0))))</f>
        <v>56.603773584905667</v>
      </c>
      <c r="U340" s="12">
        <f>IF(Control!$C$16="None",Parameters!$C$29,IF(Control!$C$16="Low (100 bar)",'Actual H2'!U340*Parameters!$C$28,IF(Control!$C$16="Medium (350 bar)",'Actual H2'!U340*Parameters!$C$27,IF(Control!$C$16="High (700 bar)",'Actual H2'!U340*Parameters!$C$26,0))))</f>
        <v>56.603773584905667</v>
      </c>
      <c r="V340" s="12">
        <f>IF(Control!$C$16="None",Parameters!$C$29,IF(Control!$C$16="Low (100 bar)",'Actual H2'!V340*Parameters!$C$28,IF(Control!$C$16="Medium (350 bar)",'Actual H2'!V340*Parameters!$C$27,IF(Control!$C$16="High (700 bar)",'Actual H2'!V340*Parameters!$C$26,0))))</f>
        <v>56.603773584905667</v>
      </c>
      <c r="W340" s="12">
        <f>IF(Control!$C$16="None",Parameters!$C$29,IF(Control!$C$16="Low (100 bar)",'Actual H2'!W340*Parameters!$C$28,IF(Control!$C$16="Medium (350 bar)",'Actual H2'!W340*Parameters!$C$27,IF(Control!$C$16="High (700 bar)",'Actual H2'!W340*Parameters!$C$26,0))))</f>
        <v>56.603773584905667</v>
      </c>
      <c r="X340" s="12">
        <f>IF(Control!$C$16="None",Parameters!$C$29,IF(Control!$C$16="Low (100 bar)",'Actual H2'!X340*Parameters!$C$28,IF(Control!$C$16="Medium (350 bar)",'Actual H2'!X340*Parameters!$C$27,IF(Control!$C$16="High (700 bar)",'Actual H2'!X340*Parameters!$C$26,0))))</f>
        <v>56.603773584905667</v>
      </c>
      <c r="Y340" s="12">
        <f>IF(Control!$C$16="None",Parameters!$C$29,IF(Control!$C$16="Low (100 bar)",'Actual H2'!Y340*Parameters!$C$28,IF(Control!$C$16="Medium (350 bar)",'Actual H2'!Y340*Parameters!$C$27,IF(Control!$C$16="High (700 bar)",'Actual H2'!Y340*Parameters!$C$26,0))))</f>
        <v>56.603773584905667</v>
      </c>
      <c r="Z340" s="12">
        <f>IF(Control!$C$16="None",Parameters!$C$29,IF(Control!$C$16="Low (100 bar)",'Actual H2'!Z340*Parameters!$C$28,IF(Control!$C$16="Medium (350 bar)",'Actual H2'!Z340*Parameters!$C$27,IF(Control!$C$16="High (700 bar)",'Actual H2'!Z340*Parameters!$C$26,0))))</f>
        <v>56.603773584905667</v>
      </c>
      <c r="AB340" s="7">
        <f t="shared" si="5"/>
        <v>899.93207547169789</v>
      </c>
    </row>
    <row r="341" spans="2:28" x14ac:dyDescent="0.2">
      <c r="B341" s="6">
        <v>44535</v>
      </c>
      <c r="C341" s="12">
        <f>IF(Control!$C$16="None",Parameters!$C$29,IF(Control!$C$16="Low (100 bar)",'Actual H2'!C341*Parameters!$C$28,IF(Control!$C$16="Medium (350 bar)",'Actual H2'!C341*Parameters!$C$27,IF(Control!$C$16="High (700 bar)",'Actual H2'!C341*Parameters!$C$26,0))))</f>
        <v>56.603773584905667</v>
      </c>
      <c r="D341" s="12">
        <f>IF(Control!$C$16="None",Parameters!$C$29,IF(Control!$C$16="Low (100 bar)",'Actual H2'!D341*Parameters!$C$28,IF(Control!$C$16="Medium (350 bar)",'Actual H2'!D341*Parameters!$C$27,IF(Control!$C$16="High (700 bar)",'Actual H2'!D341*Parameters!$C$26,0))))</f>
        <v>56.603773584905667</v>
      </c>
      <c r="E341" s="12">
        <f>IF(Control!$C$16="None",Parameters!$C$29,IF(Control!$C$16="Low (100 bar)",'Actual H2'!E341*Parameters!$C$28,IF(Control!$C$16="Medium (350 bar)",'Actual H2'!E341*Parameters!$C$27,IF(Control!$C$16="High (700 bar)",'Actual H2'!E341*Parameters!$C$26,0))))</f>
        <v>56.603773584905667</v>
      </c>
      <c r="F341" s="12">
        <f>IF(Control!$C$16="None",Parameters!$C$29,IF(Control!$C$16="Low (100 bar)",'Actual H2'!F341*Parameters!$C$28,IF(Control!$C$16="Medium (350 bar)",'Actual H2'!F341*Parameters!$C$27,IF(Control!$C$16="High (700 bar)",'Actual H2'!F341*Parameters!$C$26,0))))</f>
        <v>56.603773584905667</v>
      </c>
      <c r="G341" s="12">
        <f>IF(Control!$C$16="None",Parameters!$C$29,IF(Control!$C$16="Low (100 bar)",'Actual H2'!G341*Parameters!$C$28,IF(Control!$C$16="Medium (350 bar)",'Actual H2'!G341*Parameters!$C$27,IF(Control!$C$16="High (700 bar)",'Actual H2'!G341*Parameters!$C$26,0))))</f>
        <v>56.603773584905667</v>
      </c>
      <c r="H341" s="12">
        <f>IF(Control!$C$16="None",Parameters!$C$29,IF(Control!$C$16="Low (100 bar)",'Actual H2'!H341*Parameters!$C$28,IF(Control!$C$16="Medium (350 bar)",'Actual H2'!H341*Parameters!$C$27,IF(Control!$C$16="High (700 bar)",'Actual H2'!H341*Parameters!$C$26,0))))</f>
        <v>56.603773584905667</v>
      </c>
      <c r="I341" s="12">
        <f>IF(Control!$C$16="None",Parameters!$C$29,IF(Control!$C$16="Low (100 bar)",'Actual H2'!I341*Parameters!$C$28,IF(Control!$C$16="Medium (350 bar)",'Actual H2'!I341*Parameters!$C$27,IF(Control!$C$16="High (700 bar)",'Actual H2'!I341*Parameters!$C$26,0))))</f>
        <v>56.603773584905667</v>
      </c>
      <c r="J341" s="12">
        <f>IF(Control!$C$16="None",Parameters!$C$29,IF(Control!$C$16="Low (100 bar)",'Actual H2'!J341*Parameters!$C$28,IF(Control!$C$16="Medium (350 bar)",'Actual H2'!J341*Parameters!$C$27,IF(Control!$C$16="High (700 bar)",'Actual H2'!J341*Parameters!$C$26,0))))</f>
        <v>56.323018867924539</v>
      </c>
      <c r="K341" s="12">
        <f>IF(Control!$C$16="None",Parameters!$C$29,IF(Control!$C$16="Low (100 bar)",'Actual H2'!K341*Parameters!$C$28,IF(Control!$C$16="Medium (350 bar)",'Actual H2'!K341*Parameters!$C$27,IF(Control!$C$16="High (700 bar)",'Actual H2'!K341*Parameters!$C$26,0))))</f>
        <v>55.145660377358496</v>
      </c>
      <c r="L341" s="12">
        <f>IF(Control!$C$16="None",Parameters!$C$29,IF(Control!$C$16="Low (100 bar)",'Actual H2'!L341*Parameters!$C$28,IF(Control!$C$16="Medium (350 bar)",'Actual H2'!L341*Parameters!$C$27,IF(Control!$C$16="High (700 bar)",'Actual H2'!L341*Parameters!$C$26,0))))</f>
        <v>52.437735849056594</v>
      </c>
      <c r="M341" s="12">
        <f>IF(Control!$C$16="None",Parameters!$C$29,IF(Control!$C$16="Low (100 bar)",'Actual H2'!M341*Parameters!$C$28,IF(Control!$C$16="Medium (350 bar)",'Actual H2'!M341*Parameters!$C$27,IF(Control!$C$16="High (700 bar)",'Actual H2'!M341*Parameters!$C$26,0))))</f>
        <v>45.518490566037741</v>
      </c>
      <c r="N341" s="12">
        <f>IF(Control!$C$16="None",Parameters!$C$29,IF(Control!$C$16="Low (100 bar)",'Actual H2'!N341*Parameters!$C$28,IF(Control!$C$16="Medium (350 bar)",'Actual H2'!N341*Parameters!$C$27,IF(Control!$C$16="High (700 bar)",'Actual H2'!N341*Parameters!$C$26,0))))</f>
        <v>35.139622641509433</v>
      </c>
      <c r="O341" s="12">
        <f>IF(Control!$C$16="None",Parameters!$C$29,IF(Control!$C$16="Low (100 bar)",'Actual H2'!O341*Parameters!$C$28,IF(Control!$C$16="Medium (350 bar)",'Actual H2'!O341*Parameters!$C$27,IF(Control!$C$16="High (700 bar)",'Actual H2'!O341*Parameters!$C$26,0))))</f>
        <v>25.168301886792456</v>
      </c>
      <c r="P341" s="12">
        <f>IF(Control!$C$16="None",Parameters!$C$29,IF(Control!$C$16="Low (100 bar)",'Actual H2'!P341*Parameters!$C$28,IF(Control!$C$16="Medium (350 bar)",'Actual H2'!P341*Parameters!$C$27,IF(Control!$C$16="High (700 bar)",'Actual H2'!P341*Parameters!$C$26,0))))</f>
        <v>17.769056603773585</v>
      </c>
      <c r="Q341" s="12">
        <f>IF(Control!$C$16="None",Parameters!$C$29,IF(Control!$C$16="Low (100 bar)",'Actual H2'!Q341*Parameters!$C$28,IF(Control!$C$16="Medium (350 bar)",'Actual H2'!Q341*Parameters!$C$27,IF(Control!$C$16="High (700 bar)",'Actual H2'!Q341*Parameters!$C$26,0))))</f>
        <v>14.390943396226419</v>
      </c>
      <c r="R341" s="12">
        <f>IF(Control!$C$16="None",Parameters!$C$29,IF(Control!$C$16="Low (100 bar)",'Actual H2'!R341*Parameters!$C$28,IF(Control!$C$16="Medium (350 bar)",'Actual H2'!R341*Parameters!$C$27,IF(Control!$C$16="High (700 bar)",'Actual H2'!R341*Parameters!$C$26,0))))</f>
        <v>9.4596226415094335</v>
      </c>
      <c r="S341" s="12">
        <f>IF(Control!$C$16="None",Parameters!$C$29,IF(Control!$C$16="Low (100 bar)",'Actual H2'!S341*Parameters!$C$28,IF(Control!$C$16="Medium (350 bar)",'Actual H2'!S341*Parameters!$C$27,IF(Control!$C$16="High (700 bar)",'Actual H2'!S341*Parameters!$C$26,0))))</f>
        <v>4.3154716981132077</v>
      </c>
      <c r="T341" s="12">
        <f>IF(Control!$C$16="None",Parameters!$C$29,IF(Control!$C$16="Low (100 bar)",'Actual H2'!T341*Parameters!$C$28,IF(Control!$C$16="Medium (350 bar)",'Actual H2'!T341*Parameters!$C$27,IF(Control!$C$16="High (700 bar)",'Actual H2'!T341*Parameters!$C$26,0))))</f>
        <v>0</v>
      </c>
      <c r="U341" s="12">
        <f>IF(Control!$C$16="None",Parameters!$C$29,IF(Control!$C$16="Low (100 bar)",'Actual H2'!U341*Parameters!$C$28,IF(Control!$C$16="Medium (350 bar)",'Actual H2'!U341*Parameters!$C$27,IF(Control!$C$16="High (700 bar)",'Actual H2'!U341*Parameters!$C$26,0))))</f>
        <v>0</v>
      </c>
      <c r="V341" s="12">
        <f>IF(Control!$C$16="None",Parameters!$C$29,IF(Control!$C$16="Low (100 bar)",'Actual H2'!V341*Parameters!$C$28,IF(Control!$C$16="Medium (350 bar)",'Actual H2'!V341*Parameters!$C$27,IF(Control!$C$16="High (700 bar)",'Actual H2'!V341*Parameters!$C$26,0))))</f>
        <v>0</v>
      </c>
      <c r="W341" s="12">
        <f>IF(Control!$C$16="None",Parameters!$C$29,IF(Control!$C$16="Low (100 bar)",'Actual H2'!W341*Parameters!$C$28,IF(Control!$C$16="Medium (350 bar)",'Actual H2'!W341*Parameters!$C$27,IF(Control!$C$16="High (700 bar)",'Actual H2'!W341*Parameters!$C$26,0))))</f>
        <v>1.1456603773584904</v>
      </c>
      <c r="X341" s="12">
        <f>IF(Control!$C$16="None",Parameters!$C$29,IF(Control!$C$16="Low (100 bar)",'Actual H2'!X341*Parameters!$C$28,IF(Control!$C$16="Medium (350 bar)",'Actual H2'!X341*Parameters!$C$27,IF(Control!$C$16="High (700 bar)",'Actual H2'!X341*Parameters!$C$26,0))))</f>
        <v>7.1773584905660375</v>
      </c>
      <c r="Y341" s="12">
        <f>IF(Control!$C$16="None",Parameters!$C$29,IF(Control!$C$16="Low (100 bar)",'Actual H2'!Y341*Parameters!$C$28,IF(Control!$C$16="Medium (350 bar)",'Actual H2'!Y341*Parameters!$C$27,IF(Control!$C$16="High (700 bar)",'Actual H2'!Y341*Parameters!$C$26,0))))</f>
        <v>16.854339622641511</v>
      </c>
      <c r="Z341" s="12">
        <f>IF(Control!$C$16="None",Parameters!$C$29,IF(Control!$C$16="Low (100 bar)",'Actual H2'!Z341*Parameters!$C$28,IF(Control!$C$16="Medium (350 bar)",'Actual H2'!Z341*Parameters!$C$27,IF(Control!$C$16="High (700 bar)",'Actual H2'!Z341*Parameters!$C$26,0))))</f>
        <v>30.357735849056599</v>
      </c>
      <c r="AB341" s="7">
        <f t="shared" si="5"/>
        <v>767.42943396226417</v>
      </c>
    </row>
    <row r="342" spans="2:28" x14ac:dyDescent="0.2">
      <c r="B342" s="6">
        <v>44536</v>
      </c>
      <c r="C342" s="12">
        <f>IF(Control!$C$16="None",Parameters!$C$29,IF(Control!$C$16="Low (100 bar)",'Actual H2'!C342*Parameters!$C$28,IF(Control!$C$16="Medium (350 bar)",'Actual H2'!C342*Parameters!$C$27,IF(Control!$C$16="High (700 bar)",'Actual H2'!C342*Parameters!$C$26,0))))</f>
        <v>41.261886792452835</v>
      </c>
      <c r="D342" s="12">
        <f>IF(Control!$C$16="None",Parameters!$C$29,IF(Control!$C$16="Low (100 bar)",'Actual H2'!D342*Parameters!$C$28,IF(Control!$C$16="Medium (350 bar)",'Actual H2'!D342*Parameters!$C$27,IF(Control!$C$16="High (700 bar)",'Actual H2'!D342*Parameters!$C$26,0))))</f>
        <v>49.612075471698105</v>
      </c>
      <c r="E342" s="12">
        <f>IF(Control!$C$16="None",Parameters!$C$29,IF(Control!$C$16="Low (100 bar)",'Actual H2'!E342*Parameters!$C$28,IF(Control!$C$16="Medium (350 bar)",'Actual H2'!E342*Parameters!$C$27,IF(Control!$C$16="High (700 bar)",'Actual H2'!E342*Parameters!$C$26,0))))</f>
        <v>54.701886792452825</v>
      </c>
      <c r="F342" s="12">
        <f>IF(Control!$C$16="None",Parameters!$C$29,IF(Control!$C$16="Low (100 bar)",'Actual H2'!F342*Parameters!$C$28,IF(Control!$C$16="Medium (350 bar)",'Actual H2'!F342*Parameters!$C$27,IF(Control!$C$16="High (700 bar)",'Actual H2'!F342*Parameters!$C$26,0))))</f>
        <v>56.083018867924523</v>
      </c>
      <c r="G342" s="12">
        <f>IF(Control!$C$16="None",Parameters!$C$29,IF(Control!$C$16="Low (100 bar)",'Actual H2'!G342*Parameters!$C$28,IF(Control!$C$16="Medium (350 bar)",'Actual H2'!G342*Parameters!$C$27,IF(Control!$C$16="High (700 bar)",'Actual H2'!G342*Parameters!$C$26,0))))</f>
        <v>56.603773584905667</v>
      </c>
      <c r="H342" s="12">
        <f>IF(Control!$C$16="None",Parameters!$C$29,IF(Control!$C$16="Low (100 bar)",'Actual H2'!H342*Parameters!$C$28,IF(Control!$C$16="Medium (350 bar)",'Actual H2'!H342*Parameters!$C$27,IF(Control!$C$16="High (700 bar)",'Actual H2'!H342*Parameters!$C$26,0))))</f>
        <v>56.603773584905667</v>
      </c>
      <c r="I342" s="12">
        <f>IF(Control!$C$16="None",Parameters!$C$29,IF(Control!$C$16="Low (100 bar)",'Actual H2'!I342*Parameters!$C$28,IF(Control!$C$16="Medium (350 bar)",'Actual H2'!I342*Parameters!$C$27,IF(Control!$C$16="High (700 bar)",'Actual H2'!I342*Parameters!$C$26,0))))</f>
        <v>56.603773584905667</v>
      </c>
      <c r="J342" s="12">
        <f>IF(Control!$C$16="None",Parameters!$C$29,IF(Control!$C$16="Low (100 bar)",'Actual H2'!J342*Parameters!$C$28,IF(Control!$C$16="Medium (350 bar)",'Actual H2'!J342*Parameters!$C$27,IF(Control!$C$16="High (700 bar)",'Actual H2'!J342*Parameters!$C$26,0))))</f>
        <v>56.603773584905667</v>
      </c>
      <c r="K342" s="12">
        <f>IF(Control!$C$16="None",Parameters!$C$29,IF(Control!$C$16="Low (100 bar)",'Actual H2'!K342*Parameters!$C$28,IF(Control!$C$16="Medium (350 bar)",'Actual H2'!K342*Parameters!$C$27,IF(Control!$C$16="High (700 bar)",'Actual H2'!K342*Parameters!$C$26,0))))</f>
        <v>56.603773584905667</v>
      </c>
      <c r="L342" s="12">
        <f>IF(Control!$C$16="None",Parameters!$C$29,IF(Control!$C$16="Low (100 bar)",'Actual H2'!L342*Parameters!$C$28,IF(Control!$C$16="Medium (350 bar)",'Actual H2'!L342*Parameters!$C$27,IF(Control!$C$16="High (700 bar)",'Actual H2'!L342*Parameters!$C$26,0))))</f>
        <v>56.603773584905667</v>
      </c>
      <c r="M342" s="12">
        <f>IF(Control!$C$16="None",Parameters!$C$29,IF(Control!$C$16="Low (100 bar)",'Actual H2'!M342*Parameters!$C$28,IF(Control!$C$16="Medium (350 bar)",'Actual H2'!M342*Parameters!$C$27,IF(Control!$C$16="High (700 bar)",'Actual H2'!M342*Parameters!$C$26,0))))</f>
        <v>56.603773584905667</v>
      </c>
      <c r="N342" s="12">
        <f>IF(Control!$C$16="None",Parameters!$C$29,IF(Control!$C$16="Low (100 bar)",'Actual H2'!N342*Parameters!$C$28,IF(Control!$C$16="Medium (350 bar)",'Actual H2'!N342*Parameters!$C$27,IF(Control!$C$16="High (700 bar)",'Actual H2'!N342*Parameters!$C$26,0))))</f>
        <v>54.978113207547167</v>
      </c>
      <c r="O342" s="12">
        <f>IF(Control!$C$16="None",Parameters!$C$29,IF(Control!$C$16="Low (100 bar)",'Actual H2'!O342*Parameters!$C$28,IF(Control!$C$16="Medium (350 bar)",'Actual H2'!O342*Parameters!$C$27,IF(Control!$C$16="High (700 bar)",'Actual H2'!O342*Parameters!$C$26,0))))</f>
        <v>49.612075471698105</v>
      </c>
      <c r="P342" s="12">
        <f>IF(Control!$C$16="None",Parameters!$C$29,IF(Control!$C$16="Low (100 bar)",'Actual H2'!P342*Parameters!$C$28,IF(Control!$C$16="Medium (350 bar)",'Actual H2'!P342*Parameters!$C$27,IF(Control!$C$16="High (700 bar)",'Actual H2'!P342*Parameters!$C$26,0))))</f>
        <v>49.612075471698105</v>
      </c>
      <c r="Q342" s="12">
        <f>IF(Control!$C$16="None",Parameters!$C$29,IF(Control!$C$16="Low (100 bar)",'Actual H2'!Q342*Parameters!$C$28,IF(Control!$C$16="Medium (350 bar)",'Actual H2'!Q342*Parameters!$C$27,IF(Control!$C$16="High (700 bar)",'Actual H2'!Q342*Parameters!$C$26,0))))</f>
        <v>46.247547169811327</v>
      </c>
      <c r="R342" s="12">
        <f>IF(Control!$C$16="None",Parameters!$C$29,IF(Control!$C$16="Low (100 bar)",'Actual H2'!R342*Parameters!$C$28,IF(Control!$C$16="Medium (350 bar)",'Actual H2'!R342*Parameters!$C$27,IF(Control!$C$16="High (700 bar)",'Actual H2'!R342*Parameters!$C$26,0))))</f>
        <v>46.247547169811327</v>
      </c>
      <c r="S342" s="12">
        <f>IF(Control!$C$16="None",Parameters!$C$29,IF(Control!$C$16="Low (100 bar)",'Actual H2'!S342*Parameters!$C$28,IF(Control!$C$16="Medium (350 bar)",'Actual H2'!S342*Parameters!$C$27,IF(Control!$C$16="High (700 bar)",'Actual H2'!S342*Parameters!$C$26,0))))</f>
        <v>49.612075471698105</v>
      </c>
      <c r="T342" s="12">
        <f>IF(Control!$C$16="None",Parameters!$C$29,IF(Control!$C$16="Low (100 bar)",'Actual H2'!T342*Parameters!$C$28,IF(Control!$C$16="Medium (350 bar)",'Actual H2'!T342*Parameters!$C$27,IF(Control!$C$16="High (700 bar)",'Actual H2'!T342*Parameters!$C$26,0))))</f>
        <v>50.341132075471691</v>
      </c>
      <c r="U342" s="12">
        <f>IF(Control!$C$16="None",Parameters!$C$29,IF(Control!$C$16="Low (100 bar)",'Actual H2'!U342*Parameters!$C$28,IF(Control!$C$16="Medium (350 bar)",'Actual H2'!U342*Parameters!$C$27,IF(Control!$C$16="High (700 bar)",'Actual H2'!U342*Parameters!$C$26,0))))</f>
        <v>53.334339622641515</v>
      </c>
      <c r="V342" s="12">
        <f>IF(Control!$C$16="None",Parameters!$C$29,IF(Control!$C$16="Low (100 bar)",'Actual H2'!V342*Parameters!$C$28,IF(Control!$C$16="Medium (350 bar)",'Actual H2'!V342*Parameters!$C$27,IF(Control!$C$16="High (700 bar)",'Actual H2'!V342*Parameters!$C$26,0))))</f>
        <v>54.978113207547167</v>
      </c>
      <c r="W342" s="12">
        <f>IF(Control!$C$16="None",Parameters!$C$29,IF(Control!$C$16="Low (100 bar)",'Actual H2'!W342*Parameters!$C$28,IF(Control!$C$16="Medium (350 bar)",'Actual H2'!W342*Parameters!$C$27,IF(Control!$C$16="High (700 bar)",'Actual H2'!W342*Parameters!$C$26,0))))</f>
        <v>56.313962264150945</v>
      </c>
      <c r="X342" s="12">
        <f>IF(Control!$C$16="None",Parameters!$C$29,IF(Control!$C$16="Low (100 bar)",'Actual H2'!X342*Parameters!$C$28,IF(Control!$C$16="Medium (350 bar)",'Actual H2'!X342*Parameters!$C$27,IF(Control!$C$16="High (700 bar)",'Actual H2'!X342*Parameters!$C$26,0))))</f>
        <v>56.603773584905667</v>
      </c>
      <c r="Y342" s="12">
        <f>IF(Control!$C$16="None",Parameters!$C$29,IF(Control!$C$16="Low (100 bar)",'Actual H2'!Y342*Parameters!$C$28,IF(Control!$C$16="Medium (350 bar)",'Actual H2'!Y342*Parameters!$C$27,IF(Control!$C$16="High (700 bar)",'Actual H2'!Y342*Parameters!$C$26,0))))</f>
        <v>56.323018867924539</v>
      </c>
      <c r="Z342" s="12">
        <f>IF(Control!$C$16="None",Parameters!$C$29,IF(Control!$C$16="Low (100 bar)",'Actual H2'!Z342*Parameters!$C$28,IF(Control!$C$16="Medium (350 bar)",'Actual H2'!Z342*Parameters!$C$27,IF(Control!$C$16="High (700 bar)",'Actual H2'!Z342*Parameters!$C$26,0))))</f>
        <v>56.083018867924523</v>
      </c>
      <c r="AB342" s="7">
        <f t="shared" si="5"/>
        <v>1278.1720754716978</v>
      </c>
    </row>
    <row r="343" spans="2:28" x14ac:dyDescent="0.2">
      <c r="B343" s="6">
        <v>44537</v>
      </c>
      <c r="C343" s="12">
        <f>IF(Control!$C$16="None",Parameters!$C$29,IF(Control!$C$16="Low (100 bar)",'Actual H2'!C343*Parameters!$C$28,IF(Control!$C$16="Medium (350 bar)",'Actual H2'!C343*Parameters!$C$27,IF(Control!$C$16="High (700 bar)",'Actual H2'!C343*Parameters!$C$26,0))))</f>
        <v>55.20905660377359</v>
      </c>
      <c r="D343" s="12">
        <f>IF(Control!$C$16="None",Parameters!$C$29,IF(Control!$C$16="Low (100 bar)",'Actual H2'!D343*Parameters!$C$28,IF(Control!$C$16="Medium (350 bar)",'Actual H2'!D343*Parameters!$C$27,IF(Control!$C$16="High (700 bar)",'Actual H2'!D343*Parameters!$C$26,0))))</f>
        <v>54.701886792452825</v>
      </c>
      <c r="E343" s="12">
        <f>IF(Control!$C$16="None",Parameters!$C$29,IF(Control!$C$16="Low (100 bar)",'Actual H2'!E343*Parameters!$C$28,IF(Control!$C$16="Medium (350 bar)",'Actual H2'!E343*Parameters!$C$27,IF(Control!$C$16="High (700 bar)",'Actual H2'!E343*Parameters!$C$26,0))))</f>
        <v>50.508679245283012</v>
      </c>
      <c r="F343" s="12">
        <f>IF(Control!$C$16="None",Parameters!$C$29,IF(Control!$C$16="Low (100 bar)",'Actual H2'!F343*Parameters!$C$28,IF(Control!$C$16="Medium (350 bar)",'Actual H2'!F343*Parameters!$C$27,IF(Control!$C$16="High (700 bar)",'Actual H2'!F343*Parameters!$C$26,0))))</f>
        <v>45.518490566037741</v>
      </c>
      <c r="G343" s="12">
        <f>IF(Control!$C$16="None",Parameters!$C$29,IF(Control!$C$16="Low (100 bar)",'Actual H2'!G343*Parameters!$C$28,IF(Control!$C$16="Medium (350 bar)",'Actual H2'!G343*Parameters!$C$27,IF(Control!$C$16="High (700 bar)",'Actual H2'!G343*Parameters!$C$26,0))))</f>
        <v>32.938867924528296</v>
      </c>
      <c r="H343" s="12">
        <f>IF(Control!$C$16="None",Parameters!$C$29,IF(Control!$C$16="Low (100 bar)",'Actual H2'!H343*Parameters!$C$28,IF(Control!$C$16="Medium (350 bar)",'Actual H2'!H343*Parameters!$C$27,IF(Control!$C$16="High (700 bar)",'Actual H2'!H343*Parameters!$C$26,0))))</f>
        <v>20.513207547169809</v>
      </c>
      <c r="I343" s="12">
        <f>IF(Control!$C$16="None",Parameters!$C$29,IF(Control!$C$16="Low (100 bar)",'Actual H2'!I343*Parameters!$C$28,IF(Control!$C$16="Medium (350 bar)",'Actual H2'!I343*Parameters!$C$27,IF(Control!$C$16="High (700 bar)",'Actual H2'!I343*Parameters!$C$26,0))))</f>
        <v>8.2641509433962259</v>
      </c>
      <c r="J343" s="12">
        <f>IF(Control!$C$16="None",Parameters!$C$29,IF(Control!$C$16="Low (100 bar)",'Actual H2'!J343*Parameters!$C$28,IF(Control!$C$16="Medium (350 bar)",'Actual H2'!J343*Parameters!$C$27,IF(Control!$C$16="High (700 bar)",'Actual H2'!J343*Parameters!$C$26,0))))</f>
        <v>1.1456603773584904</v>
      </c>
      <c r="K343" s="12">
        <f>IF(Control!$C$16="None",Parameters!$C$29,IF(Control!$C$16="Low (100 bar)",'Actual H2'!K343*Parameters!$C$28,IF(Control!$C$16="Medium (350 bar)",'Actual H2'!K343*Parameters!$C$27,IF(Control!$C$16="High (700 bar)",'Actual H2'!K343*Parameters!$C$26,0))))</f>
        <v>2.0150943396226415</v>
      </c>
      <c r="L343" s="12">
        <f>IF(Control!$C$16="None",Parameters!$C$29,IF(Control!$C$16="Low (100 bar)",'Actual H2'!L343*Parameters!$C$28,IF(Control!$C$16="Medium (350 bar)",'Actual H2'!L343*Parameters!$C$27,IF(Control!$C$16="High (700 bar)",'Actual H2'!L343*Parameters!$C$26,0))))</f>
        <v>11.415849056603774</v>
      </c>
      <c r="M343" s="12">
        <f>IF(Control!$C$16="None",Parameters!$C$29,IF(Control!$C$16="Low (100 bar)",'Actual H2'!M343*Parameters!$C$28,IF(Control!$C$16="Medium (350 bar)",'Actual H2'!M343*Parameters!$C$27,IF(Control!$C$16="High (700 bar)",'Actual H2'!M343*Parameters!$C$26,0))))</f>
        <v>23.990943396226413</v>
      </c>
      <c r="N343" s="12">
        <f>IF(Control!$C$16="None",Parameters!$C$29,IF(Control!$C$16="Low (100 bar)",'Actual H2'!N343*Parameters!$C$28,IF(Control!$C$16="Medium (350 bar)",'Actual H2'!N343*Parameters!$C$27,IF(Control!$C$16="High (700 bar)",'Actual H2'!N343*Parameters!$C$26,0))))</f>
        <v>39.079245283018864</v>
      </c>
      <c r="O343" s="12">
        <f>IF(Control!$C$16="None",Parameters!$C$29,IF(Control!$C$16="Low (100 bar)",'Actual H2'!O343*Parameters!$C$28,IF(Control!$C$16="Medium (350 bar)",'Actual H2'!O343*Parameters!$C$27,IF(Control!$C$16="High (700 bar)",'Actual H2'!O343*Parameters!$C$26,0))))</f>
        <v>50.064905660377356</v>
      </c>
      <c r="P343" s="12">
        <f>IF(Control!$C$16="None",Parameters!$C$29,IF(Control!$C$16="Low (100 bar)",'Actual H2'!P343*Parameters!$C$28,IF(Control!$C$16="Medium (350 bar)",'Actual H2'!P343*Parameters!$C$27,IF(Control!$C$16="High (700 bar)",'Actual H2'!P343*Parameters!$C$26,0))))</f>
        <v>55.218113207547177</v>
      </c>
      <c r="Q343" s="12">
        <f>IF(Control!$C$16="None",Parameters!$C$29,IF(Control!$C$16="Low (100 bar)",'Actual H2'!Q343*Parameters!$C$28,IF(Control!$C$16="Medium (350 bar)",'Actual H2'!Q343*Parameters!$C$27,IF(Control!$C$16="High (700 bar)",'Actual H2'!Q343*Parameters!$C$26,0))))</f>
        <v>56.603773584905667</v>
      </c>
      <c r="R343" s="12">
        <f>IF(Control!$C$16="None",Parameters!$C$29,IF(Control!$C$16="Low (100 bar)",'Actual H2'!R343*Parameters!$C$28,IF(Control!$C$16="Medium (350 bar)",'Actual H2'!R343*Parameters!$C$27,IF(Control!$C$16="High (700 bar)",'Actual H2'!R343*Parameters!$C$26,0))))</f>
        <v>56.603773584905667</v>
      </c>
      <c r="S343" s="12">
        <f>IF(Control!$C$16="None",Parameters!$C$29,IF(Control!$C$16="Low (100 bar)",'Actual H2'!S343*Parameters!$C$28,IF(Control!$C$16="Medium (350 bar)",'Actual H2'!S343*Parameters!$C$27,IF(Control!$C$16="High (700 bar)",'Actual H2'!S343*Parameters!$C$26,0))))</f>
        <v>56.603773584905667</v>
      </c>
      <c r="T343" s="12">
        <f>IF(Control!$C$16="None",Parameters!$C$29,IF(Control!$C$16="Low (100 bar)",'Actual H2'!T343*Parameters!$C$28,IF(Control!$C$16="Medium (350 bar)",'Actual H2'!T343*Parameters!$C$27,IF(Control!$C$16="High (700 bar)",'Actual H2'!T343*Parameters!$C$26,0))))</f>
        <v>56.603773584905667</v>
      </c>
      <c r="U343" s="12">
        <f>IF(Control!$C$16="None",Parameters!$C$29,IF(Control!$C$16="Low (100 bar)",'Actual H2'!U343*Parameters!$C$28,IF(Control!$C$16="Medium (350 bar)",'Actual H2'!U343*Parameters!$C$27,IF(Control!$C$16="High (700 bar)",'Actual H2'!U343*Parameters!$C$26,0))))</f>
        <v>56.603773584905667</v>
      </c>
      <c r="V343" s="12">
        <f>IF(Control!$C$16="None",Parameters!$C$29,IF(Control!$C$16="Low (100 bar)",'Actual H2'!V343*Parameters!$C$28,IF(Control!$C$16="Medium (350 bar)",'Actual H2'!V343*Parameters!$C$27,IF(Control!$C$16="High (700 bar)",'Actual H2'!V343*Parameters!$C$26,0))))</f>
        <v>56.603773584905667</v>
      </c>
      <c r="W343" s="12">
        <f>IF(Control!$C$16="None",Parameters!$C$29,IF(Control!$C$16="Low (100 bar)",'Actual H2'!W343*Parameters!$C$28,IF(Control!$C$16="Medium (350 bar)",'Actual H2'!W343*Parameters!$C$27,IF(Control!$C$16="High (700 bar)",'Actual H2'!W343*Parameters!$C$26,0))))</f>
        <v>56.603773584905667</v>
      </c>
      <c r="X343" s="12">
        <f>IF(Control!$C$16="None",Parameters!$C$29,IF(Control!$C$16="Low (100 bar)",'Actual H2'!X343*Parameters!$C$28,IF(Control!$C$16="Medium (350 bar)",'Actual H2'!X343*Parameters!$C$27,IF(Control!$C$16="High (700 bar)",'Actual H2'!X343*Parameters!$C$26,0))))</f>
        <v>56.603773584905667</v>
      </c>
      <c r="Y343" s="12">
        <f>IF(Control!$C$16="None",Parameters!$C$29,IF(Control!$C$16="Low (100 bar)",'Actual H2'!Y343*Parameters!$C$28,IF(Control!$C$16="Medium (350 bar)",'Actual H2'!Y343*Parameters!$C$27,IF(Control!$C$16="High (700 bar)",'Actual H2'!Y343*Parameters!$C$26,0))))</f>
        <v>56.603773584905667</v>
      </c>
      <c r="Z343" s="12">
        <f>IF(Control!$C$16="None",Parameters!$C$29,IF(Control!$C$16="Low (100 bar)",'Actual H2'!Z343*Parameters!$C$28,IF(Control!$C$16="Medium (350 bar)",'Actual H2'!Z343*Parameters!$C$27,IF(Control!$C$16="High (700 bar)",'Actual H2'!Z343*Parameters!$C$26,0))))</f>
        <v>56.603773584905667</v>
      </c>
      <c r="AB343" s="7">
        <f t="shared" si="5"/>
        <v>1016.6218867924525</v>
      </c>
    </row>
    <row r="344" spans="2:28" x14ac:dyDescent="0.2">
      <c r="B344" s="6">
        <v>44538</v>
      </c>
      <c r="C344" s="12">
        <f>IF(Control!$C$16="None",Parameters!$C$29,IF(Control!$C$16="Low (100 bar)",'Actual H2'!C344*Parameters!$C$28,IF(Control!$C$16="Medium (350 bar)",'Actual H2'!C344*Parameters!$C$27,IF(Control!$C$16="High (700 bar)",'Actual H2'!C344*Parameters!$C$26,0))))</f>
        <v>56.603773584905667</v>
      </c>
      <c r="D344" s="12">
        <f>IF(Control!$C$16="None",Parameters!$C$29,IF(Control!$C$16="Low (100 bar)",'Actual H2'!D344*Parameters!$C$28,IF(Control!$C$16="Medium (350 bar)",'Actual H2'!D344*Parameters!$C$27,IF(Control!$C$16="High (700 bar)",'Actual H2'!D344*Parameters!$C$26,0))))</f>
        <v>56.603773584905667</v>
      </c>
      <c r="E344" s="12">
        <f>IF(Control!$C$16="None",Parameters!$C$29,IF(Control!$C$16="Low (100 bar)",'Actual H2'!E344*Parameters!$C$28,IF(Control!$C$16="Medium (350 bar)",'Actual H2'!E344*Parameters!$C$27,IF(Control!$C$16="High (700 bar)",'Actual H2'!E344*Parameters!$C$26,0))))</f>
        <v>56.603773584905667</v>
      </c>
      <c r="F344" s="12">
        <f>IF(Control!$C$16="None",Parameters!$C$29,IF(Control!$C$16="Low (100 bar)",'Actual H2'!F344*Parameters!$C$28,IF(Control!$C$16="Medium (350 bar)",'Actual H2'!F344*Parameters!$C$27,IF(Control!$C$16="High (700 bar)",'Actual H2'!F344*Parameters!$C$26,0))))</f>
        <v>56.603773584905667</v>
      </c>
      <c r="G344" s="12">
        <f>IF(Control!$C$16="None",Parameters!$C$29,IF(Control!$C$16="Low (100 bar)",'Actual H2'!G344*Parameters!$C$28,IF(Control!$C$16="Medium (350 bar)",'Actual H2'!G344*Parameters!$C$27,IF(Control!$C$16="High (700 bar)",'Actual H2'!G344*Parameters!$C$26,0))))</f>
        <v>56.250566037735851</v>
      </c>
      <c r="H344" s="12">
        <f>IF(Control!$C$16="None",Parameters!$C$29,IF(Control!$C$16="Low (100 bar)",'Actual H2'!H344*Parameters!$C$28,IF(Control!$C$16="Medium (350 bar)",'Actual H2'!H344*Parameters!$C$27,IF(Control!$C$16="High (700 bar)",'Actual H2'!H344*Parameters!$C$26,0))))</f>
        <v>53.166792452830187</v>
      </c>
      <c r="I344" s="12">
        <f>IF(Control!$C$16="None",Parameters!$C$29,IF(Control!$C$16="Low (100 bar)",'Actual H2'!I344*Parameters!$C$28,IF(Control!$C$16="Medium (350 bar)",'Actual H2'!I344*Parameters!$C$27,IF(Control!$C$16="High (700 bar)",'Actual H2'!I344*Parameters!$C$26,0))))</f>
        <v>55.145660377358496</v>
      </c>
      <c r="J344" s="12">
        <f>IF(Control!$C$16="None",Parameters!$C$29,IF(Control!$C$16="Low (100 bar)",'Actual H2'!J344*Parameters!$C$28,IF(Control!$C$16="Medium (350 bar)",'Actual H2'!J344*Parameters!$C$27,IF(Control!$C$16="High (700 bar)",'Actual H2'!J344*Parameters!$C$26,0))))</f>
        <v>56.323018867924539</v>
      </c>
      <c r="K344" s="12">
        <f>IF(Control!$C$16="None",Parameters!$C$29,IF(Control!$C$16="Low (100 bar)",'Actual H2'!K344*Parameters!$C$28,IF(Control!$C$16="Medium (350 bar)",'Actual H2'!K344*Parameters!$C$27,IF(Control!$C$16="High (700 bar)",'Actual H2'!K344*Parameters!$C$26,0))))</f>
        <v>56.323018867924539</v>
      </c>
      <c r="L344" s="12">
        <f>IF(Control!$C$16="None",Parameters!$C$29,IF(Control!$C$16="Low (100 bar)",'Actual H2'!L344*Parameters!$C$28,IF(Control!$C$16="Medium (350 bar)",'Actual H2'!L344*Parameters!$C$27,IF(Control!$C$16="High (700 bar)",'Actual H2'!L344*Parameters!$C$26,0))))</f>
        <v>56.323018867924539</v>
      </c>
      <c r="M344" s="12">
        <f>IF(Control!$C$16="None",Parameters!$C$29,IF(Control!$C$16="Low (100 bar)",'Actual H2'!M344*Parameters!$C$28,IF(Control!$C$16="Medium (350 bar)",'Actual H2'!M344*Parameters!$C$27,IF(Control!$C$16="High (700 bar)",'Actual H2'!M344*Parameters!$C$26,0))))</f>
        <v>55.218113207547177</v>
      </c>
      <c r="N344" s="12">
        <f>IF(Control!$C$16="None",Parameters!$C$29,IF(Control!$C$16="Low (100 bar)",'Actual H2'!N344*Parameters!$C$28,IF(Control!$C$16="Medium (350 bar)",'Actual H2'!N344*Parameters!$C$27,IF(Control!$C$16="High (700 bar)",'Actual H2'!N344*Parameters!$C$26,0))))</f>
        <v>53.334339622641515</v>
      </c>
      <c r="O344" s="12">
        <f>IF(Control!$C$16="None",Parameters!$C$29,IF(Control!$C$16="Low (100 bar)",'Actual H2'!O344*Parameters!$C$28,IF(Control!$C$16="Medium (350 bar)",'Actual H2'!O344*Parameters!$C$27,IF(Control!$C$16="High (700 bar)",'Actual H2'!O344*Parameters!$C$26,0))))</f>
        <v>50.064905660377356</v>
      </c>
      <c r="P344" s="12">
        <f>IF(Control!$C$16="None",Parameters!$C$29,IF(Control!$C$16="Low (100 bar)",'Actual H2'!P344*Parameters!$C$28,IF(Control!$C$16="Medium (350 bar)",'Actual H2'!P344*Parameters!$C$27,IF(Control!$C$16="High (700 bar)",'Actual H2'!P344*Parameters!$C$26,0))))</f>
        <v>45.518490566037741</v>
      </c>
      <c r="Q344" s="12">
        <f>IF(Control!$C$16="None",Parameters!$C$29,IF(Control!$C$16="Low (100 bar)",'Actual H2'!Q344*Parameters!$C$28,IF(Control!$C$16="Medium (350 bar)",'Actual H2'!Q344*Parameters!$C$27,IF(Control!$C$16="High (700 bar)",'Actual H2'!Q344*Parameters!$C$26,0))))</f>
        <v>40.102641509433965</v>
      </c>
      <c r="R344" s="12">
        <f>IF(Control!$C$16="None",Parameters!$C$29,IF(Control!$C$16="Low (100 bar)",'Actual H2'!R344*Parameters!$C$28,IF(Control!$C$16="Medium (350 bar)",'Actual H2'!R344*Parameters!$C$27,IF(Control!$C$16="High (700 bar)",'Actual H2'!R344*Parameters!$C$26,0))))</f>
        <v>34.116226415094346</v>
      </c>
      <c r="S344" s="12">
        <f>IF(Control!$C$16="None",Parameters!$C$29,IF(Control!$C$16="Low (100 bar)",'Actual H2'!S344*Parameters!$C$28,IF(Control!$C$16="Medium (350 bar)",'Actual H2'!S344*Parameters!$C$27,IF(Control!$C$16="High (700 bar)",'Actual H2'!S344*Parameters!$C$26,0))))</f>
        <v>25.720754716981133</v>
      </c>
      <c r="T344" s="12">
        <f>IF(Control!$C$16="None",Parameters!$C$29,IF(Control!$C$16="Low (100 bar)",'Actual H2'!T344*Parameters!$C$28,IF(Control!$C$16="Medium (350 bar)",'Actual H2'!T344*Parameters!$C$27,IF(Control!$C$16="High (700 bar)",'Actual H2'!T344*Parameters!$C$26,0))))</f>
        <v>17.769056603773585</v>
      </c>
      <c r="U344" s="12">
        <f>IF(Control!$C$16="None",Parameters!$C$29,IF(Control!$C$16="Low (100 bar)",'Actual H2'!U344*Parameters!$C$28,IF(Control!$C$16="Medium (350 bar)",'Actual H2'!U344*Parameters!$C$27,IF(Control!$C$16="High (700 bar)",'Actual H2'!U344*Parameters!$C$26,0))))</f>
        <v>12.842264150943397</v>
      </c>
      <c r="V344" s="12">
        <f>IF(Control!$C$16="None",Parameters!$C$29,IF(Control!$C$16="Low (100 bar)",'Actual H2'!V344*Parameters!$C$28,IF(Control!$C$16="Medium (350 bar)",'Actual H2'!V344*Parameters!$C$27,IF(Control!$C$16="High (700 bar)",'Actual H2'!V344*Parameters!$C$26,0))))</f>
        <v>10.763773584905662</v>
      </c>
      <c r="W344" s="12">
        <f>IF(Control!$C$16="None",Parameters!$C$29,IF(Control!$C$16="Low (100 bar)",'Actual H2'!W344*Parameters!$C$28,IF(Control!$C$16="Medium (350 bar)",'Actual H2'!W344*Parameters!$C$27,IF(Control!$C$16="High (700 bar)",'Actual H2'!W344*Parameters!$C$26,0))))</f>
        <v>10.111698113207549</v>
      </c>
      <c r="X344" s="12">
        <f>IF(Control!$C$16="None",Parameters!$C$29,IF(Control!$C$16="Low (100 bar)",'Actual H2'!X344*Parameters!$C$28,IF(Control!$C$16="Medium (350 bar)",'Actual H2'!X344*Parameters!$C$27,IF(Control!$C$16="High (700 bar)",'Actual H2'!X344*Parameters!$C$26,0))))</f>
        <v>10.111698113207549</v>
      </c>
      <c r="Y344" s="12">
        <f>IF(Control!$C$16="None",Parameters!$C$29,IF(Control!$C$16="Low (100 bar)",'Actual H2'!Y344*Parameters!$C$28,IF(Control!$C$16="Medium (350 bar)",'Actual H2'!Y344*Parameters!$C$27,IF(Control!$C$16="High (700 bar)",'Actual H2'!Y344*Parameters!$C$26,0))))</f>
        <v>10.763773584905662</v>
      </c>
      <c r="Z344" s="12">
        <f>IF(Control!$C$16="None",Parameters!$C$29,IF(Control!$C$16="Low (100 bar)",'Actual H2'!Z344*Parameters!$C$28,IF(Control!$C$16="Medium (350 bar)",'Actual H2'!Z344*Parameters!$C$27,IF(Control!$C$16="High (700 bar)",'Actual H2'!Z344*Parameters!$C$26,0))))</f>
        <v>10.763773584905662</v>
      </c>
      <c r="AB344" s="7">
        <f t="shared" si="5"/>
        <v>947.14867924528301</v>
      </c>
    </row>
    <row r="345" spans="2:28" x14ac:dyDescent="0.2">
      <c r="B345" s="6">
        <v>44539</v>
      </c>
      <c r="C345" s="12">
        <f>IF(Control!$C$16="None",Parameters!$C$29,IF(Control!$C$16="Low (100 bar)",'Actual H2'!C345*Parameters!$C$28,IF(Control!$C$16="Medium (350 bar)",'Actual H2'!C345*Parameters!$C$27,IF(Control!$C$16="High (700 bar)",'Actual H2'!C345*Parameters!$C$26,0))))</f>
        <v>9.4596226415094335</v>
      </c>
      <c r="D345" s="12">
        <f>IF(Control!$C$16="None",Parameters!$C$29,IF(Control!$C$16="Low (100 bar)",'Actual H2'!D345*Parameters!$C$28,IF(Control!$C$16="Medium (350 bar)",'Actual H2'!D345*Parameters!$C$27,IF(Control!$C$16="High (700 bar)",'Actual H2'!D345*Parameters!$C$26,0))))</f>
        <v>7.1773584905660375</v>
      </c>
      <c r="E345" s="12">
        <f>IF(Control!$C$16="None",Parameters!$C$29,IF(Control!$C$16="Low (100 bar)",'Actual H2'!E345*Parameters!$C$28,IF(Control!$C$16="Medium (350 bar)",'Actual H2'!E345*Parameters!$C$27,IF(Control!$C$16="High (700 bar)",'Actual H2'!E345*Parameters!$C$26,0))))</f>
        <v>7.7207547169811335</v>
      </c>
      <c r="F345" s="12">
        <f>IF(Control!$C$16="None",Parameters!$C$29,IF(Control!$C$16="Low (100 bar)",'Actual H2'!F345*Parameters!$C$28,IF(Control!$C$16="Medium (350 bar)",'Actual H2'!F345*Parameters!$C$27,IF(Control!$C$16="High (700 bar)",'Actual H2'!F345*Parameters!$C$26,0))))</f>
        <v>13.616603773584908</v>
      </c>
      <c r="G345" s="12">
        <f>IF(Control!$C$16="None",Parameters!$C$29,IF(Control!$C$16="Low (100 bar)",'Actual H2'!G345*Parameters!$C$28,IF(Control!$C$16="Medium (350 bar)",'Actual H2'!G345*Parameters!$C$27,IF(Control!$C$16="High (700 bar)",'Actual H2'!G345*Parameters!$C$26,0))))</f>
        <v>19.598490566037732</v>
      </c>
      <c r="H345" s="12">
        <f>IF(Control!$C$16="None",Parameters!$C$29,IF(Control!$C$16="Low (100 bar)",'Actual H2'!H345*Parameters!$C$28,IF(Control!$C$16="Medium (350 bar)",'Actual H2'!H345*Parameters!$C$27,IF(Control!$C$16="High (700 bar)",'Actual H2'!H345*Parameters!$C$26,0))))</f>
        <v>18.683773584905659</v>
      </c>
      <c r="I345" s="12">
        <f>IF(Control!$C$16="None",Parameters!$C$29,IF(Control!$C$16="Low (100 bar)",'Actual H2'!I345*Parameters!$C$28,IF(Control!$C$16="Medium (350 bar)",'Actual H2'!I345*Parameters!$C$27,IF(Control!$C$16="High (700 bar)",'Actual H2'!I345*Parameters!$C$26,0))))</f>
        <v>14.390943396226419</v>
      </c>
      <c r="J345" s="12">
        <f>IF(Control!$C$16="None",Parameters!$C$29,IF(Control!$C$16="Low (100 bar)",'Actual H2'!J345*Parameters!$C$28,IF(Control!$C$16="Medium (350 bar)",'Actual H2'!J345*Parameters!$C$27,IF(Control!$C$16="High (700 bar)",'Actual H2'!J345*Parameters!$C$26,0))))</f>
        <v>11.415849056603774</v>
      </c>
      <c r="K345" s="12">
        <f>IF(Control!$C$16="None",Parameters!$C$29,IF(Control!$C$16="Low (100 bar)",'Actual H2'!K345*Parameters!$C$28,IF(Control!$C$16="Medium (350 bar)",'Actual H2'!K345*Parameters!$C$27,IF(Control!$C$16="High (700 bar)",'Actual H2'!K345*Parameters!$C$26,0))))</f>
        <v>10.763773584905662</v>
      </c>
      <c r="L345" s="12">
        <f>IF(Control!$C$16="None",Parameters!$C$29,IF(Control!$C$16="Low (100 bar)",'Actual H2'!L345*Parameters!$C$28,IF(Control!$C$16="Medium (350 bar)",'Actual H2'!L345*Parameters!$C$27,IF(Control!$C$16="High (700 bar)",'Actual H2'!L345*Parameters!$C$26,0))))</f>
        <v>11.415849056603774</v>
      </c>
      <c r="M345" s="12">
        <f>IF(Control!$C$16="None",Parameters!$C$29,IF(Control!$C$16="Low (100 bar)",'Actual H2'!M345*Parameters!$C$28,IF(Control!$C$16="Medium (350 bar)",'Actual H2'!M345*Parameters!$C$27,IF(Control!$C$16="High (700 bar)",'Actual H2'!M345*Parameters!$C$26,0))))</f>
        <v>12.067924528301885</v>
      </c>
      <c r="N345" s="12">
        <f>IF(Control!$C$16="None",Parameters!$C$29,IF(Control!$C$16="Low (100 bar)",'Actual H2'!N345*Parameters!$C$28,IF(Control!$C$16="Medium (350 bar)",'Actual H2'!N345*Parameters!$C$27,IF(Control!$C$16="High (700 bar)",'Actual H2'!N345*Parameters!$C$26,0))))</f>
        <v>13.616603773584908</v>
      </c>
      <c r="O345" s="12">
        <f>IF(Control!$C$16="None",Parameters!$C$29,IF(Control!$C$16="Low (100 bar)",'Actual H2'!O345*Parameters!$C$28,IF(Control!$C$16="Medium (350 bar)",'Actual H2'!O345*Parameters!$C$27,IF(Control!$C$16="High (700 bar)",'Actual H2'!O345*Parameters!$C$26,0))))</f>
        <v>15.939622641509436</v>
      </c>
      <c r="P345" s="12">
        <f>IF(Control!$C$16="None",Parameters!$C$29,IF(Control!$C$16="Low (100 bar)",'Actual H2'!P345*Parameters!$C$28,IF(Control!$C$16="Medium (350 bar)",'Actual H2'!P345*Parameters!$C$27,IF(Control!$C$16="High (700 bar)",'Actual H2'!P345*Parameters!$C$26,0))))</f>
        <v>15.16528301886793</v>
      </c>
      <c r="Q345" s="12">
        <f>IF(Control!$C$16="None",Parameters!$C$29,IF(Control!$C$16="Low (100 bar)",'Actual H2'!Q345*Parameters!$C$28,IF(Control!$C$16="Medium (350 bar)",'Actual H2'!Q345*Parameters!$C$27,IF(Control!$C$16="High (700 bar)",'Actual H2'!Q345*Parameters!$C$26,0))))</f>
        <v>15.16528301886793</v>
      </c>
      <c r="R345" s="12">
        <f>IF(Control!$C$16="None",Parameters!$C$29,IF(Control!$C$16="Low (100 bar)",'Actual H2'!R345*Parameters!$C$28,IF(Control!$C$16="Medium (350 bar)",'Actual H2'!R345*Parameters!$C$27,IF(Control!$C$16="High (700 bar)",'Actual H2'!R345*Parameters!$C$26,0))))</f>
        <v>19.598490566037732</v>
      </c>
      <c r="S345" s="12">
        <f>IF(Control!$C$16="None",Parameters!$C$29,IF(Control!$C$16="Low (100 bar)",'Actual H2'!S345*Parameters!$C$28,IF(Control!$C$16="Medium (350 bar)",'Actual H2'!S345*Parameters!$C$27,IF(Control!$C$16="High (700 bar)",'Actual H2'!S345*Parameters!$C$26,0))))</f>
        <v>26.916226415094343</v>
      </c>
      <c r="T345" s="12">
        <f>IF(Control!$C$16="None",Parameters!$C$29,IF(Control!$C$16="Low (100 bar)",'Actual H2'!T345*Parameters!$C$28,IF(Control!$C$16="Medium (350 bar)",'Actual H2'!T345*Parameters!$C$27,IF(Control!$C$16="High (700 bar)",'Actual H2'!T345*Parameters!$C$26,0))))</f>
        <v>34.116226415094346</v>
      </c>
      <c r="U345" s="12">
        <f>IF(Control!$C$16="None",Parameters!$C$29,IF(Control!$C$16="Low (100 bar)",'Actual H2'!U345*Parameters!$C$28,IF(Control!$C$16="Medium (350 bar)",'Actual H2'!U345*Parameters!$C$27,IF(Control!$C$16="High (700 bar)",'Actual H2'!U345*Parameters!$C$26,0))))</f>
        <v>40.809056603773584</v>
      </c>
      <c r="V345" s="12">
        <f>IF(Control!$C$16="None",Parameters!$C$29,IF(Control!$C$16="Low (100 bar)",'Actual H2'!V345*Parameters!$C$28,IF(Control!$C$16="Medium (350 bar)",'Actual H2'!V345*Parameters!$C$27,IF(Control!$C$16="High (700 bar)",'Actual H2'!V345*Parameters!$C$26,0))))</f>
        <v>44.812075471698115</v>
      </c>
      <c r="W345" s="12">
        <f>IF(Control!$C$16="None",Parameters!$C$29,IF(Control!$C$16="Low (100 bar)",'Actual H2'!W345*Parameters!$C$28,IF(Control!$C$16="Medium (350 bar)",'Actual H2'!W345*Parameters!$C$27,IF(Control!$C$16="High (700 bar)",'Actual H2'!W345*Parameters!$C$26,0))))</f>
        <v>41.261886792452835</v>
      </c>
      <c r="X345" s="12">
        <f>IF(Control!$C$16="None",Parameters!$C$29,IF(Control!$C$16="Low (100 bar)",'Actual H2'!X345*Parameters!$C$28,IF(Control!$C$16="Medium (350 bar)",'Actual H2'!X345*Parameters!$C$27,IF(Control!$C$16="High (700 bar)",'Actual H2'!X345*Parameters!$C$26,0))))</f>
        <v>35.846037735849059</v>
      </c>
      <c r="Y345" s="12">
        <f>IF(Control!$C$16="None",Parameters!$C$29,IF(Control!$C$16="Low (100 bar)",'Actual H2'!Y345*Parameters!$C$28,IF(Control!$C$16="Medium (350 bar)",'Actual H2'!Y345*Parameters!$C$27,IF(Control!$C$16="High (700 bar)",'Actual H2'!Y345*Parameters!$C$26,0))))</f>
        <v>35.139622641509433</v>
      </c>
      <c r="Z345" s="12">
        <f>IF(Control!$C$16="None",Parameters!$C$29,IF(Control!$C$16="Low (100 bar)",'Actual H2'!Z345*Parameters!$C$28,IF(Control!$C$16="Medium (350 bar)",'Actual H2'!Z345*Parameters!$C$27,IF(Control!$C$16="High (700 bar)",'Actual H2'!Z345*Parameters!$C$26,0))))</f>
        <v>40.809056603773584</v>
      </c>
      <c r="AB345" s="7">
        <f t="shared" si="5"/>
        <v>515.50641509433967</v>
      </c>
    </row>
    <row r="346" spans="2:28" x14ac:dyDescent="0.2">
      <c r="B346" s="6">
        <v>44540</v>
      </c>
      <c r="C346" s="12">
        <f>IF(Control!$C$16="None",Parameters!$C$29,IF(Control!$C$16="Low (100 bar)",'Actual H2'!C346*Parameters!$C$28,IF(Control!$C$16="Medium (350 bar)",'Actual H2'!C346*Parameters!$C$27,IF(Control!$C$16="High (700 bar)",'Actual H2'!C346*Parameters!$C$26,0))))</f>
        <v>45.518490566037741</v>
      </c>
      <c r="D346" s="12">
        <f>IF(Control!$C$16="None",Parameters!$C$29,IF(Control!$C$16="Low (100 bar)",'Actual H2'!D346*Parameters!$C$28,IF(Control!$C$16="Medium (350 bar)",'Actual H2'!D346*Parameters!$C$27,IF(Control!$C$16="High (700 bar)",'Actual H2'!D346*Parameters!$C$26,0))))</f>
        <v>45.518490566037741</v>
      </c>
      <c r="E346" s="12">
        <f>IF(Control!$C$16="None",Parameters!$C$29,IF(Control!$C$16="Low (100 bar)",'Actual H2'!E346*Parameters!$C$28,IF(Control!$C$16="Medium (350 bar)",'Actual H2'!E346*Parameters!$C$27,IF(Control!$C$16="High (700 bar)",'Actual H2'!E346*Parameters!$C$26,0))))</f>
        <v>45.971320754716984</v>
      </c>
      <c r="F346" s="12">
        <f>IF(Control!$C$16="None",Parameters!$C$29,IF(Control!$C$16="Low (100 bar)",'Actual H2'!F346*Parameters!$C$28,IF(Control!$C$16="Medium (350 bar)",'Actual H2'!F346*Parameters!$C$27,IF(Control!$C$16="High (700 bar)",'Actual H2'!F346*Parameters!$C$26,0))))</f>
        <v>45.971320754716984</v>
      </c>
      <c r="G346" s="12">
        <f>IF(Control!$C$16="None",Parameters!$C$29,IF(Control!$C$16="Low (100 bar)",'Actual H2'!G346*Parameters!$C$28,IF(Control!$C$16="Medium (350 bar)",'Actual H2'!G346*Parameters!$C$27,IF(Control!$C$16="High (700 bar)",'Actual H2'!G346*Parameters!$C$26,0))))</f>
        <v>45.971320754716984</v>
      </c>
      <c r="H346" s="12">
        <f>IF(Control!$C$16="None",Parameters!$C$29,IF(Control!$C$16="Low (100 bar)",'Actual H2'!H346*Parameters!$C$28,IF(Control!$C$16="Medium (350 bar)",'Actual H2'!H346*Parameters!$C$27,IF(Control!$C$16="High (700 bar)",'Actual H2'!H346*Parameters!$C$26,0))))</f>
        <v>49.612075471698105</v>
      </c>
      <c r="I346" s="12">
        <f>IF(Control!$C$16="None",Parameters!$C$29,IF(Control!$C$16="Low (100 bar)",'Actual H2'!I346*Parameters!$C$28,IF(Control!$C$16="Medium (350 bar)",'Actual H2'!I346*Parameters!$C$27,IF(Control!$C$16="High (700 bar)",'Actual H2'!I346*Parameters!$C$26,0))))</f>
        <v>50.508679245283012</v>
      </c>
      <c r="J346" s="12">
        <f>IF(Control!$C$16="None",Parameters!$C$29,IF(Control!$C$16="Low (100 bar)",'Actual H2'!J346*Parameters!$C$28,IF(Control!$C$16="Medium (350 bar)",'Actual H2'!J346*Parameters!$C$27,IF(Control!$C$16="High (700 bar)",'Actual H2'!J346*Parameters!$C$26,0))))</f>
        <v>45.971320754716984</v>
      </c>
      <c r="K346" s="12">
        <f>IF(Control!$C$16="None",Parameters!$C$29,IF(Control!$C$16="Low (100 bar)",'Actual H2'!K346*Parameters!$C$28,IF(Control!$C$16="Medium (350 bar)",'Actual H2'!K346*Parameters!$C$27,IF(Control!$C$16="High (700 bar)",'Actual H2'!K346*Parameters!$C$26,0))))</f>
        <v>41.261886792452835</v>
      </c>
      <c r="L346" s="12">
        <f>IF(Control!$C$16="None",Parameters!$C$29,IF(Control!$C$16="Low (100 bar)",'Actual H2'!L346*Parameters!$C$28,IF(Control!$C$16="Medium (350 bar)",'Actual H2'!L346*Parameters!$C$27,IF(Control!$C$16="High (700 bar)",'Actual H2'!L346*Parameters!$C$26,0))))</f>
        <v>41.261886792452835</v>
      </c>
      <c r="M346" s="12">
        <f>IF(Control!$C$16="None",Parameters!$C$29,IF(Control!$C$16="Low (100 bar)",'Actual H2'!M346*Parameters!$C$28,IF(Control!$C$16="Medium (350 bar)",'Actual H2'!M346*Parameters!$C$27,IF(Control!$C$16="High (700 bar)",'Actual H2'!M346*Parameters!$C$26,0))))</f>
        <v>37.901886792452828</v>
      </c>
      <c r="N346" s="12">
        <f>IF(Control!$C$16="None",Parameters!$C$29,IF(Control!$C$16="Low (100 bar)",'Actual H2'!N346*Parameters!$C$28,IF(Control!$C$16="Medium (350 bar)",'Actual H2'!N346*Parameters!$C$27,IF(Control!$C$16="High (700 bar)",'Actual H2'!N346*Parameters!$C$26,0))))</f>
        <v>35.139622641509433</v>
      </c>
      <c r="O346" s="12">
        <f>IF(Control!$C$16="None",Parameters!$C$29,IF(Control!$C$16="Low (100 bar)",'Actual H2'!O346*Parameters!$C$28,IF(Control!$C$16="Medium (350 bar)",'Actual H2'!O346*Parameters!$C$27,IF(Control!$C$16="High (700 bar)",'Actual H2'!O346*Parameters!$C$26,0))))</f>
        <v>32.938867924528296</v>
      </c>
      <c r="P346" s="12">
        <f>IF(Control!$C$16="None",Parameters!$C$29,IF(Control!$C$16="Low (100 bar)",'Actual H2'!P346*Parameters!$C$28,IF(Control!$C$16="Medium (350 bar)",'Actual H2'!P346*Parameters!$C$27,IF(Control!$C$16="High (700 bar)",'Actual H2'!P346*Parameters!$C$26,0))))</f>
        <v>31.698113207547166</v>
      </c>
      <c r="Q346" s="12">
        <f>IF(Control!$C$16="None",Parameters!$C$29,IF(Control!$C$16="Low (100 bar)",'Actual H2'!Q346*Parameters!$C$28,IF(Control!$C$16="Medium (350 bar)",'Actual H2'!Q346*Parameters!$C$27,IF(Control!$C$16="High (700 bar)",'Actual H2'!Q346*Parameters!$C$26,0))))</f>
        <v>32.938867924528296</v>
      </c>
      <c r="R346" s="12">
        <f>IF(Control!$C$16="None",Parameters!$C$29,IF(Control!$C$16="Low (100 bar)",'Actual H2'!R346*Parameters!$C$28,IF(Control!$C$16="Medium (350 bar)",'Actual H2'!R346*Parameters!$C$27,IF(Control!$C$16="High (700 bar)",'Actual H2'!R346*Parameters!$C$26,0))))</f>
        <v>35.846037735849059</v>
      </c>
      <c r="S346" s="12">
        <f>IF(Control!$C$16="None",Parameters!$C$29,IF(Control!$C$16="Low (100 bar)",'Actual H2'!S346*Parameters!$C$28,IF(Control!$C$16="Medium (350 bar)",'Actual H2'!S346*Parameters!$C$27,IF(Control!$C$16="High (700 bar)",'Actual H2'!S346*Parameters!$C$26,0))))</f>
        <v>39.079245283018864</v>
      </c>
      <c r="T346" s="12">
        <f>IF(Control!$C$16="None",Parameters!$C$29,IF(Control!$C$16="Low (100 bar)",'Actual H2'!T346*Parameters!$C$28,IF(Control!$C$16="Medium (350 bar)",'Actual H2'!T346*Parameters!$C$27,IF(Control!$C$16="High (700 bar)",'Actual H2'!T346*Parameters!$C$26,0))))</f>
        <v>37.901886792452828</v>
      </c>
      <c r="U346" s="12">
        <f>IF(Control!$C$16="None",Parameters!$C$29,IF(Control!$C$16="Low (100 bar)",'Actual H2'!U346*Parameters!$C$28,IF(Control!$C$16="Medium (350 bar)",'Actual H2'!U346*Parameters!$C$27,IF(Control!$C$16="High (700 bar)",'Actual H2'!U346*Parameters!$C$26,0))))</f>
        <v>35.846037735849059</v>
      </c>
      <c r="V346" s="12">
        <f>IF(Control!$C$16="None",Parameters!$C$29,IF(Control!$C$16="Low (100 bar)",'Actual H2'!V346*Parameters!$C$28,IF(Control!$C$16="Medium (350 bar)",'Actual H2'!V346*Parameters!$C$27,IF(Control!$C$16="High (700 bar)",'Actual H2'!V346*Parameters!$C$26,0))))</f>
        <v>37.901886792452828</v>
      </c>
      <c r="W346" s="12">
        <f>IF(Control!$C$16="None",Parameters!$C$29,IF(Control!$C$16="Low (100 bar)",'Actual H2'!W346*Parameters!$C$28,IF(Control!$C$16="Medium (350 bar)",'Actual H2'!W346*Parameters!$C$27,IF(Control!$C$16="High (700 bar)",'Actual H2'!W346*Parameters!$C$26,0))))</f>
        <v>40.102641509433965</v>
      </c>
      <c r="X346" s="12">
        <f>IF(Control!$C$16="None",Parameters!$C$29,IF(Control!$C$16="Low (100 bar)",'Actual H2'!X346*Parameters!$C$28,IF(Control!$C$16="Medium (350 bar)",'Actual H2'!X346*Parameters!$C$27,IF(Control!$C$16="High (700 bar)",'Actual H2'!X346*Parameters!$C$26,0))))</f>
        <v>41.261886792452835</v>
      </c>
      <c r="Y346" s="12">
        <f>IF(Control!$C$16="None",Parameters!$C$29,IF(Control!$C$16="Low (100 bar)",'Actual H2'!Y346*Parameters!$C$28,IF(Control!$C$16="Medium (350 bar)",'Actual H2'!Y346*Parameters!$C$27,IF(Control!$C$16="High (700 bar)",'Actual H2'!Y346*Parameters!$C$26,0))))</f>
        <v>40.102641509433965</v>
      </c>
      <c r="Z346" s="12">
        <f>IF(Control!$C$16="None",Parameters!$C$29,IF(Control!$C$16="Low (100 bar)",'Actual H2'!Z346*Parameters!$C$28,IF(Control!$C$16="Medium (350 bar)",'Actual H2'!Z346*Parameters!$C$27,IF(Control!$C$16="High (700 bar)",'Actual H2'!Z346*Parameters!$C$26,0))))</f>
        <v>37.901886792452828</v>
      </c>
      <c r="AB346" s="7">
        <f t="shared" si="5"/>
        <v>974.12830188679266</v>
      </c>
    </row>
    <row r="347" spans="2:28" x14ac:dyDescent="0.2">
      <c r="B347" s="6">
        <v>44541</v>
      </c>
      <c r="C347" s="12">
        <f>IF(Control!$C$16="None",Parameters!$C$29,IF(Control!$C$16="Low (100 bar)",'Actual H2'!C347*Parameters!$C$28,IF(Control!$C$16="Medium (350 bar)",'Actual H2'!C347*Parameters!$C$27,IF(Control!$C$16="High (700 bar)",'Actual H2'!C347*Parameters!$C$26,0))))</f>
        <v>34.116226415094346</v>
      </c>
      <c r="D347" s="12">
        <f>IF(Control!$C$16="None",Parameters!$C$29,IF(Control!$C$16="Low (100 bar)",'Actual H2'!D347*Parameters!$C$28,IF(Control!$C$16="Medium (350 bar)",'Actual H2'!D347*Parameters!$C$27,IF(Control!$C$16="High (700 bar)",'Actual H2'!D347*Parameters!$C$26,0))))</f>
        <v>34.116226415094346</v>
      </c>
      <c r="E347" s="12">
        <f>IF(Control!$C$16="None",Parameters!$C$29,IF(Control!$C$16="Low (100 bar)",'Actual H2'!E347*Parameters!$C$28,IF(Control!$C$16="Medium (350 bar)",'Actual H2'!E347*Parameters!$C$27,IF(Control!$C$16="High (700 bar)",'Actual H2'!E347*Parameters!$C$26,0))))</f>
        <v>29.334339622641508</v>
      </c>
      <c r="F347" s="12">
        <f>IF(Control!$C$16="None",Parameters!$C$29,IF(Control!$C$16="Low (100 bar)",'Actual H2'!F347*Parameters!$C$28,IF(Control!$C$16="Medium (350 bar)",'Actual H2'!F347*Parameters!$C$27,IF(Control!$C$16="High (700 bar)",'Actual H2'!F347*Parameters!$C$26,0))))</f>
        <v>25.720754716981133</v>
      </c>
      <c r="G347" s="12">
        <f>IF(Control!$C$16="None",Parameters!$C$29,IF(Control!$C$16="Low (100 bar)",'Actual H2'!G347*Parameters!$C$28,IF(Control!$C$16="Medium (350 bar)",'Actual H2'!G347*Parameters!$C$27,IF(Control!$C$16="High (700 bar)",'Actual H2'!G347*Parameters!$C$26,0))))</f>
        <v>19.598490566037732</v>
      </c>
      <c r="H347" s="12">
        <f>IF(Control!$C$16="None",Parameters!$C$29,IF(Control!$C$16="Low (100 bar)",'Actual H2'!H347*Parameters!$C$28,IF(Control!$C$16="Medium (350 bar)",'Actual H2'!H347*Parameters!$C$27,IF(Control!$C$16="High (700 bar)",'Actual H2'!H347*Parameters!$C$26,0))))</f>
        <v>18.683773584905659</v>
      </c>
      <c r="I347" s="12">
        <f>IF(Control!$C$16="None",Parameters!$C$29,IF(Control!$C$16="Low (100 bar)",'Actual H2'!I347*Parameters!$C$28,IF(Control!$C$16="Medium (350 bar)",'Actual H2'!I347*Parameters!$C$27,IF(Control!$C$16="High (700 bar)",'Actual H2'!I347*Parameters!$C$26,0))))</f>
        <v>25.168301886792456</v>
      </c>
      <c r="J347" s="12">
        <f>IF(Control!$C$16="None",Parameters!$C$29,IF(Control!$C$16="Low (100 bar)",'Actual H2'!J347*Parameters!$C$28,IF(Control!$C$16="Medium (350 bar)",'Actual H2'!J347*Parameters!$C$27,IF(Control!$C$16="High (700 bar)",'Actual H2'!J347*Parameters!$C$26,0))))</f>
        <v>31.698113207547166</v>
      </c>
      <c r="K347" s="12">
        <f>IF(Control!$C$16="None",Parameters!$C$29,IF(Control!$C$16="Low (100 bar)",'Actual H2'!K347*Parameters!$C$28,IF(Control!$C$16="Medium (350 bar)",'Actual H2'!K347*Parameters!$C$27,IF(Control!$C$16="High (700 bar)",'Actual H2'!K347*Parameters!$C$26,0))))</f>
        <v>39.079245283018864</v>
      </c>
      <c r="L347" s="12">
        <f>IF(Control!$C$16="None",Parameters!$C$29,IF(Control!$C$16="Low (100 bar)",'Actual H2'!L347*Parameters!$C$28,IF(Control!$C$16="Medium (350 bar)",'Actual H2'!L347*Parameters!$C$27,IF(Control!$C$16="High (700 bar)",'Actual H2'!L347*Parameters!$C$26,0))))</f>
        <v>45.518490566037741</v>
      </c>
      <c r="M347" s="12">
        <f>IF(Control!$C$16="None",Parameters!$C$29,IF(Control!$C$16="Low (100 bar)",'Actual H2'!M347*Parameters!$C$28,IF(Control!$C$16="Medium (350 bar)",'Actual H2'!M347*Parameters!$C$27,IF(Control!$C$16="High (700 bar)",'Actual H2'!M347*Parameters!$C$26,0))))</f>
        <v>49.612075471698105</v>
      </c>
      <c r="N347" s="12">
        <f>IF(Control!$C$16="None",Parameters!$C$29,IF(Control!$C$16="Low (100 bar)",'Actual H2'!N347*Parameters!$C$28,IF(Control!$C$16="Medium (350 bar)",'Actual H2'!N347*Parameters!$C$27,IF(Control!$C$16="High (700 bar)",'Actual H2'!N347*Parameters!$C$26,0))))</f>
        <v>50.064905660377356</v>
      </c>
      <c r="O347" s="12">
        <f>IF(Control!$C$16="None",Parameters!$C$29,IF(Control!$C$16="Low (100 bar)",'Actual H2'!O347*Parameters!$C$28,IF(Control!$C$16="Medium (350 bar)",'Actual H2'!O347*Parameters!$C$27,IF(Control!$C$16="High (700 bar)",'Actual H2'!O347*Parameters!$C$26,0))))</f>
        <v>56.083018867924523</v>
      </c>
      <c r="P347" s="12">
        <f>IF(Control!$C$16="None",Parameters!$C$29,IF(Control!$C$16="Low (100 bar)",'Actual H2'!P347*Parameters!$C$28,IF(Control!$C$16="Medium (350 bar)",'Actual H2'!P347*Parameters!$C$27,IF(Control!$C$16="High (700 bar)",'Actual H2'!P347*Parameters!$C$26,0))))</f>
        <v>56.083018867924523</v>
      </c>
      <c r="Q347" s="12">
        <f>IF(Control!$C$16="None",Parameters!$C$29,IF(Control!$C$16="Low (100 bar)",'Actual H2'!Q347*Parameters!$C$28,IF(Control!$C$16="Medium (350 bar)",'Actual H2'!Q347*Parameters!$C$27,IF(Control!$C$16="High (700 bar)",'Actual H2'!Q347*Parameters!$C$26,0))))</f>
        <v>56.313962264150945</v>
      </c>
      <c r="R347" s="12">
        <f>IF(Control!$C$16="None",Parameters!$C$29,IF(Control!$C$16="Low (100 bar)",'Actual H2'!R347*Parameters!$C$28,IF(Control!$C$16="Medium (350 bar)",'Actual H2'!R347*Parameters!$C$27,IF(Control!$C$16="High (700 bar)",'Actual H2'!R347*Parameters!$C$26,0))))</f>
        <v>53.166792452830187</v>
      </c>
      <c r="S347" s="12">
        <f>IF(Control!$C$16="None",Parameters!$C$29,IF(Control!$C$16="Low (100 bar)",'Actual H2'!S347*Parameters!$C$28,IF(Control!$C$16="Medium (350 bar)",'Actual H2'!S347*Parameters!$C$27,IF(Control!$C$16="High (700 bar)",'Actual H2'!S347*Parameters!$C$26,0))))</f>
        <v>45.518490566037741</v>
      </c>
      <c r="T347" s="12">
        <f>IF(Control!$C$16="None",Parameters!$C$29,IF(Control!$C$16="Low (100 bar)",'Actual H2'!T347*Parameters!$C$28,IF(Control!$C$16="Medium (350 bar)",'Actual H2'!T347*Parameters!$C$27,IF(Control!$C$16="High (700 bar)",'Actual H2'!T347*Parameters!$C$26,0))))</f>
        <v>35.846037735849059</v>
      </c>
      <c r="U347" s="12">
        <f>IF(Control!$C$16="None",Parameters!$C$29,IF(Control!$C$16="Low (100 bar)",'Actual H2'!U347*Parameters!$C$28,IF(Control!$C$16="Medium (350 bar)",'Actual H2'!U347*Parameters!$C$27,IF(Control!$C$16="High (700 bar)",'Actual H2'!U347*Parameters!$C$26,0))))</f>
        <v>34.116226415094346</v>
      </c>
      <c r="V347" s="12">
        <f>IF(Control!$C$16="None",Parameters!$C$29,IF(Control!$C$16="Low (100 bar)",'Actual H2'!V347*Parameters!$C$28,IF(Control!$C$16="Medium (350 bar)",'Actual H2'!V347*Parameters!$C$27,IF(Control!$C$16="High (700 bar)",'Actual H2'!V347*Parameters!$C$26,0))))</f>
        <v>32.938867924528296</v>
      </c>
      <c r="W347" s="12">
        <f>IF(Control!$C$16="None",Parameters!$C$29,IF(Control!$C$16="Low (100 bar)",'Actual H2'!W347*Parameters!$C$28,IF(Control!$C$16="Medium (350 bar)",'Actual H2'!W347*Parameters!$C$27,IF(Control!$C$16="High (700 bar)",'Actual H2'!W347*Parameters!$C$26,0))))</f>
        <v>31.698113207547166</v>
      </c>
      <c r="X347" s="12">
        <f>IF(Control!$C$16="None",Parameters!$C$29,IF(Control!$C$16="Low (100 bar)",'Actual H2'!X347*Parameters!$C$28,IF(Control!$C$16="Medium (350 bar)",'Actual H2'!X347*Parameters!$C$27,IF(Control!$C$16="High (700 bar)",'Actual H2'!X347*Parameters!$C$26,0))))</f>
        <v>32.938867924528296</v>
      </c>
      <c r="Y347" s="12">
        <f>IF(Control!$C$16="None",Parameters!$C$29,IF(Control!$C$16="Low (100 bar)",'Actual H2'!Y347*Parameters!$C$28,IF(Control!$C$16="Medium (350 bar)",'Actual H2'!Y347*Parameters!$C$27,IF(Control!$C$16="High (700 bar)",'Actual H2'!Y347*Parameters!$C$26,0))))</f>
        <v>32.938867924528296</v>
      </c>
      <c r="Z347" s="12">
        <f>IF(Control!$C$16="None",Parameters!$C$29,IF(Control!$C$16="Low (100 bar)",'Actual H2'!Z347*Parameters!$C$28,IF(Control!$C$16="Medium (350 bar)",'Actual H2'!Z347*Parameters!$C$27,IF(Control!$C$16="High (700 bar)",'Actual H2'!Z347*Parameters!$C$26,0))))</f>
        <v>31.698113207547166</v>
      </c>
      <c r="AB347" s="7">
        <f t="shared" si="5"/>
        <v>902.05132075471693</v>
      </c>
    </row>
    <row r="348" spans="2:28" x14ac:dyDescent="0.2">
      <c r="B348" s="6">
        <v>44542</v>
      </c>
      <c r="C348" s="12">
        <f>IF(Control!$C$16="None",Parameters!$C$29,IF(Control!$C$16="Low (100 bar)",'Actual H2'!C348*Parameters!$C$28,IF(Control!$C$16="Medium (350 bar)",'Actual H2'!C348*Parameters!$C$27,IF(Control!$C$16="High (700 bar)",'Actual H2'!C348*Parameters!$C$26,0))))</f>
        <v>31.698113207547166</v>
      </c>
      <c r="D348" s="12">
        <f>IF(Control!$C$16="None",Parameters!$C$29,IF(Control!$C$16="Low (100 bar)",'Actual H2'!D348*Parameters!$C$28,IF(Control!$C$16="Medium (350 bar)",'Actual H2'!D348*Parameters!$C$27,IF(Control!$C$16="High (700 bar)",'Actual H2'!D348*Parameters!$C$26,0))))</f>
        <v>35.139622641509433</v>
      </c>
      <c r="E348" s="12">
        <f>IF(Control!$C$16="None",Parameters!$C$29,IF(Control!$C$16="Low (100 bar)",'Actual H2'!E348*Parameters!$C$28,IF(Control!$C$16="Medium (350 bar)",'Actual H2'!E348*Parameters!$C$27,IF(Control!$C$16="High (700 bar)",'Actual H2'!E348*Parameters!$C$26,0))))</f>
        <v>35.139622641509433</v>
      </c>
      <c r="F348" s="12">
        <f>IF(Control!$C$16="None",Parameters!$C$29,IF(Control!$C$16="Low (100 bar)",'Actual H2'!F348*Parameters!$C$28,IF(Control!$C$16="Medium (350 bar)",'Actual H2'!F348*Parameters!$C$27,IF(Control!$C$16="High (700 bar)",'Actual H2'!F348*Parameters!$C$26,0))))</f>
        <v>32.938867924528296</v>
      </c>
      <c r="G348" s="12">
        <f>IF(Control!$C$16="None",Parameters!$C$29,IF(Control!$C$16="Low (100 bar)",'Actual H2'!G348*Parameters!$C$28,IF(Control!$C$16="Medium (350 bar)",'Actual H2'!G348*Parameters!$C$27,IF(Control!$C$16="High (700 bar)",'Actual H2'!G348*Parameters!$C$26,0))))</f>
        <v>31.698113207547166</v>
      </c>
      <c r="H348" s="12">
        <f>IF(Control!$C$16="None",Parameters!$C$29,IF(Control!$C$16="Low (100 bar)",'Actual H2'!H348*Parameters!$C$28,IF(Control!$C$16="Medium (350 bar)",'Actual H2'!H348*Parameters!$C$27,IF(Control!$C$16="High (700 bar)",'Actual H2'!H348*Parameters!$C$26,0))))</f>
        <v>32.938867924528296</v>
      </c>
      <c r="I348" s="12">
        <f>IF(Control!$C$16="None",Parameters!$C$29,IF(Control!$C$16="Low (100 bar)",'Actual H2'!I348*Parameters!$C$28,IF(Control!$C$16="Medium (350 bar)",'Actual H2'!I348*Parameters!$C$27,IF(Control!$C$16="High (700 bar)",'Actual H2'!I348*Parameters!$C$26,0))))</f>
        <v>32.938867924528296</v>
      </c>
      <c r="J348" s="12">
        <f>IF(Control!$C$16="None",Parameters!$C$29,IF(Control!$C$16="Low (100 bar)",'Actual H2'!J348*Parameters!$C$28,IF(Control!$C$16="Medium (350 bar)",'Actual H2'!J348*Parameters!$C$27,IF(Control!$C$16="High (700 bar)",'Actual H2'!J348*Parameters!$C$26,0))))</f>
        <v>30.357735849056599</v>
      </c>
      <c r="K348" s="12">
        <f>IF(Control!$C$16="None",Parameters!$C$29,IF(Control!$C$16="Low (100 bar)",'Actual H2'!K348*Parameters!$C$28,IF(Control!$C$16="Medium (350 bar)",'Actual H2'!K348*Parameters!$C$27,IF(Control!$C$16="High (700 bar)",'Actual H2'!K348*Parameters!$C$26,0))))</f>
        <v>28.156981132075465</v>
      </c>
      <c r="L348" s="12">
        <f>IF(Control!$C$16="None",Parameters!$C$29,IF(Control!$C$16="Low (100 bar)",'Actual H2'!L348*Parameters!$C$28,IF(Control!$C$16="Medium (350 bar)",'Actual H2'!L348*Parameters!$C$27,IF(Control!$C$16="High (700 bar)",'Actual H2'!L348*Parameters!$C$26,0))))</f>
        <v>28.156981132075465</v>
      </c>
      <c r="M348" s="12">
        <f>IF(Control!$C$16="None",Parameters!$C$29,IF(Control!$C$16="Low (100 bar)",'Actual H2'!M348*Parameters!$C$28,IF(Control!$C$16="Medium (350 bar)",'Actual H2'!M348*Parameters!$C$27,IF(Control!$C$16="High (700 bar)",'Actual H2'!M348*Parameters!$C$26,0))))</f>
        <v>25.168301886792456</v>
      </c>
      <c r="N348" s="12">
        <f>IF(Control!$C$16="None",Parameters!$C$29,IF(Control!$C$16="Low (100 bar)",'Actual H2'!N348*Parameters!$C$28,IF(Control!$C$16="Medium (350 bar)",'Actual H2'!N348*Parameters!$C$27,IF(Control!$C$16="High (700 bar)",'Actual H2'!N348*Parameters!$C$26,0))))</f>
        <v>19.598490566037732</v>
      </c>
      <c r="O348" s="12">
        <f>IF(Control!$C$16="None",Parameters!$C$29,IF(Control!$C$16="Low (100 bar)",'Actual H2'!O348*Parameters!$C$28,IF(Control!$C$16="Medium (350 bar)",'Actual H2'!O348*Parameters!$C$27,IF(Control!$C$16="High (700 bar)",'Actual H2'!O348*Parameters!$C$26,0))))</f>
        <v>15.16528301886793</v>
      </c>
      <c r="P348" s="12">
        <f>IF(Control!$C$16="None",Parameters!$C$29,IF(Control!$C$16="Low (100 bar)",'Actual H2'!P348*Parameters!$C$28,IF(Control!$C$16="Medium (350 bar)",'Actual H2'!P348*Parameters!$C$27,IF(Control!$C$16="High (700 bar)",'Actual H2'!P348*Parameters!$C$26,0))))</f>
        <v>11.415849056603774</v>
      </c>
      <c r="Q348" s="12">
        <f>IF(Control!$C$16="None",Parameters!$C$29,IF(Control!$C$16="Low (100 bar)",'Actual H2'!Q348*Parameters!$C$28,IF(Control!$C$16="Medium (350 bar)",'Actual H2'!Q348*Parameters!$C$27,IF(Control!$C$16="High (700 bar)",'Actual H2'!Q348*Parameters!$C$26,0))))</f>
        <v>11.415849056603774</v>
      </c>
      <c r="R348" s="12">
        <f>IF(Control!$C$16="None",Parameters!$C$29,IF(Control!$C$16="Low (100 bar)",'Actual H2'!R348*Parameters!$C$28,IF(Control!$C$16="Medium (350 bar)",'Actual H2'!R348*Parameters!$C$27,IF(Control!$C$16="High (700 bar)",'Actual H2'!R348*Parameters!$C$26,0))))</f>
        <v>12.842264150943397</v>
      </c>
      <c r="S348" s="12">
        <f>IF(Control!$C$16="None",Parameters!$C$29,IF(Control!$C$16="Low (100 bar)",'Actual H2'!S348*Parameters!$C$28,IF(Control!$C$16="Medium (350 bar)",'Actual H2'!S348*Parameters!$C$27,IF(Control!$C$16="High (700 bar)",'Actual H2'!S348*Parameters!$C$26,0))))</f>
        <v>17.769056603773585</v>
      </c>
      <c r="T348" s="12">
        <f>IF(Control!$C$16="None",Parameters!$C$29,IF(Control!$C$16="Low (100 bar)",'Actual H2'!T348*Parameters!$C$28,IF(Control!$C$16="Medium (350 bar)",'Actual H2'!T348*Parameters!$C$27,IF(Control!$C$16="High (700 bar)",'Actual H2'!T348*Parameters!$C$26,0))))</f>
        <v>32.938867924528296</v>
      </c>
      <c r="U348" s="12">
        <f>IF(Control!$C$16="None",Parameters!$C$29,IF(Control!$C$16="Low (100 bar)",'Actual H2'!U348*Parameters!$C$28,IF(Control!$C$16="Medium (350 bar)",'Actual H2'!U348*Parameters!$C$27,IF(Control!$C$16="High (700 bar)",'Actual H2'!U348*Parameters!$C$26,0))))</f>
        <v>53.166792452830187</v>
      </c>
      <c r="V348" s="12">
        <f>IF(Control!$C$16="None",Parameters!$C$29,IF(Control!$C$16="Low (100 bar)",'Actual H2'!V348*Parameters!$C$28,IF(Control!$C$16="Medium (350 bar)",'Actual H2'!V348*Parameters!$C$27,IF(Control!$C$16="High (700 bar)",'Actual H2'!V348*Parameters!$C$26,0))))</f>
        <v>56.603773584905667</v>
      </c>
      <c r="W348" s="12">
        <f>IF(Control!$C$16="None",Parameters!$C$29,IF(Control!$C$16="Low (100 bar)",'Actual H2'!W348*Parameters!$C$28,IF(Control!$C$16="Medium (350 bar)",'Actual H2'!W348*Parameters!$C$27,IF(Control!$C$16="High (700 bar)",'Actual H2'!W348*Parameters!$C$26,0))))</f>
        <v>56.603773584905667</v>
      </c>
      <c r="X348" s="12">
        <f>IF(Control!$C$16="None",Parameters!$C$29,IF(Control!$C$16="Low (100 bar)",'Actual H2'!X348*Parameters!$C$28,IF(Control!$C$16="Medium (350 bar)",'Actual H2'!X348*Parameters!$C$27,IF(Control!$C$16="High (700 bar)",'Actual H2'!X348*Parameters!$C$26,0))))</f>
        <v>56.603773584905667</v>
      </c>
      <c r="Y348" s="12">
        <f>IF(Control!$C$16="None",Parameters!$C$29,IF(Control!$C$16="Low (100 bar)",'Actual H2'!Y348*Parameters!$C$28,IF(Control!$C$16="Medium (350 bar)",'Actual H2'!Y348*Parameters!$C$27,IF(Control!$C$16="High (700 bar)",'Actual H2'!Y348*Parameters!$C$26,0))))</f>
        <v>56.603773584905667</v>
      </c>
      <c r="Z348" s="12">
        <f>IF(Control!$C$16="None",Parameters!$C$29,IF(Control!$C$16="Low (100 bar)",'Actual H2'!Z348*Parameters!$C$28,IF(Control!$C$16="Medium (350 bar)",'Actual H2'!Z348*Parameters!$C$27,IF(Control!$C$16="High (700 bar)",'Actual H2'!Z348*Parameters!$C$26,0))))</f>
        <v>56.603773584905667</v>
      </c>
      <c r="AB348" s="7">
        <f t="shared" si="5"/>
        <v>801.66339622641499</v>
      </c>
    </row>
    <row r="349" spans="2:28" x14ac:dyDescent="0.2">
      <c r="B349" s="6">
        <v>44543</v>
      </c>
      <c r="C349" s="12">
        <f>IF(Control!$C$16="None",Parameters!$C$29,IF(Control!$C$16="Low (100 bar)",'Actual H2'!C349*Parameters!$C$28,IF(Control!$C$16="Medium (350 bar)",'Actual H2'!C349*Parameters!$C$27,IF(Control!$C$16="High (700 bar)",'Actual H2'!C349*Parameters!$C$26,0))))</f>
        <v>56.603773584905667</v>
      </c>
      <c r="D349" s="12">
        <f>IF(Control!$C$16="None",Parameters!$C$29,IF(Control!$C$16="Low (100 bar)",'Actual H2'!D349*Parameters!$C$28,IF(Control!$C$16="Medium (350 bar)",'Actual H2'!D349*Parameters!$C$27,IF(Control!$C$16="High (700 bar)",'Actual H2'!D349*Parameters!$C$26,0))))</f>
        <v>56.603773584905667</v>
      </c>
      <c r="E349" s="12">
        <f>IF(Control!$C$16="None",Parameters!$C$29,IF(Control!$C$16="Low (100 bar)",'Actual H2'!E349*Parameters!$C$28,IF(Control!$C$16="Medium (350 bar)",'Actual H2'!E349*Parameters!$C$27,IF(Control!$C$16="High (700 bar)",'Actual H2'!E349*Parameters!$C$26,0))))</f>
        <v>56.603773584905667</v>
      </c>
      <c r="F349" s="12">
        <f>IF(Control!$C$16="None",Parameters!$C$29,IF(Control!$C$16="Low (100 bar)",'Actual H2'!F349*Parameters!$C$28,IF(Control!$C$16="Medium (350 bar)",'Actual H2'!F349*Parameters!$C$27,IF(Control!$C$16="High (700 bar)",'Actual H2'!F349*Parameters!$C$26,0))))</f>
        <v>56.603773584905667</v>
      </c>
      <c r="G349" s="12">
        <f>IF(Control!$C$16="None",Parameters!$C$29,IF(Control!$C$16="Low (100 bar)",'Actual H2'!G349*Parameters!$C$28,IF(Control!$C$16="Medium (350 bar)",'Actual H2'!G349*Parameters!$C$27,IF(Control!$C$16="High (700 bar)",'Actual H2'!G349*Parameters!$C$26,0))))</f>
        <v>56.603773584905667</v>
      </c>
      <c r="H349" s="12">
        <f>IF(Control!$C$16="None",Parameters!$C$29,IF(Control!$C$16="Low (100 bar)",'Actual H2'!H349*Parameters!$C$28,IF(Control!$C$16="Medium (350 bar)",'Actual H2'!H349*Parameters!$C$27,IF(Control!$C$16="High (700 bar)",'Actual H2'!H349*Parameters!$C$26,0))))</f>
        <v>56.603773584905667</v>
      </c>
      <c r="I349" s="12">
        <f>IF(Control!$C$16="None",Parameters!$C$29,IF(Control!$C$16="Low (100 bar)",'Actual H2'!I349*Parameters!$C$28,IF(Control!$C$16="Medium (350 bar)",'Actual H2'!I349*Parameters!$C$27,IF(Control!$C$16="High (700 bar)",'Actual H2'!I349*Parameters!$C$26,0))))</f>
        <v>56.603773584905667</v>
      </c>
      <c r="J349" s="12">
        <f>IF(Control!$C$16="None",Parameters!$C$29,IF(Control!$C$16="Low (100 bar)",'Actual H2'!J349*Parameters!$C$28,IF(Control!$C$16="Medium (350 bar)",'Actual H2'!J349*Parameters!$C$27,IF(Control!$C$16="High (700 bar)",'Actual H2'!J349*Parameters!$C$26,0))))</f>
        <v>56.603773584905667</v>
      </c>
      <c r="K349" s="12">
        <f>IF(Control!$C$16="None",Parameters!$C$29,IF(Control!$C$16="Low (100 bar)",'Actual H2'!K349*Parameters!$C$28,IF(Control!$C$16="Medium (350 bar)",'Actual H2'!K349*Parameters!$C$27,IF(Control!$C$16="High (700 bar)",'Actual H2'!K349*Parameters!$C$26,0))))</f>
        <v>56.603773584905667</v>
      </c>
      <c r="L349" s="12">
        <f>IF(Control!$C$16="None",Parameters!$C$29,IF(Control!$C$16="Low (100 bar)",'Actual H2'!L349*Parameters!$C$28,IF(Control!$C$16="Medium (350 bar)",'Actual H2'!L349*Parameters!$C$27,IF(Control!$C$16="High (700 bar)",'Actual H2'!L349*Parameters!$C$26,0))))</f>
        <v>56.083018867924523</v>
      </c>
      <c r="M349" s="12">
        <f>IF(Control!$C$16="None",Parameters!$C$29,IF(Control!$C$16="Low (100 bar)",'Actual H2'!M349*Parameters!$C$28,IF(Control!$C$16="Medium (350 bar)",'Actual H2'!M349*Parameters!$C$27,IF(Control!$C$16="High (700 bar)",'Actual H2'!M349*Parameters!$C$26,0))))</f>
        <v>50.064905660377356</v>
      </c>
      <c r="N349" s="12">
        <f>IF(Control!$C$16="None",Parameters!$C$29,IF(Control!$C$16="Low (100 bar)",'Actual H2'!N349*Parameters!$C$28,IF(Control!$C$16="Medium (350 bar)",'Actual H2'!N349*Parameters!$C$27,IF(Control!$C$16="High (700 bar)",'Actual H2'!N349*Parameters!$C$26,0))))</f>
        <v>45.971320754716984</v>
      </c>
      <c r="O349" s="12">
        <f>IF(Control!$C$16="None",Parameters!$C$29,IF(Control!$C$16="Low (100 bar)",'Actual H2'!O349*Parameters!$C$28,IF(Control!$C$16="Medium (350 bar)",'Actual H2'!O349*Parameters!$C$27,IF(Control!$C$16="High (700 bar)",'Actual H2'!O349*Parameters!$C$26,0))))</f>
        <v>45.518490566037741</v>
      </c>
      <c r="P349" s="12">
        <f>IF(Control!$C$16="None",Parameters!$C$29,IF(Control!$C$16="Low (100 bar)",'Actual H2'!P349*Parameters!$C$28,IF(Control!$C$16="Medium (350 bar)",'Actual H2'!P349*Parameters!$C$27,IF(Control!$C$16="High (700 bar)",'Actual H2'!P349*Parameters!$C$26,0))))</f>
        <v>49.612075471698105</v>
      </c>
      <c r="Q349" s="12">
        <f>IF(Control!$C$16="None",Parameters!$C$29,IF(Control!$C$16="Low (100 bar)",'Actual H2'!Q349*Parameters!$C$28,IF(Control!$C$16="Medium (350 bar)",'Actual H2'!Q349*Parameters!$C$27,IF(Control!$C$16="High (700 bar)",'Actual H2'!Q349*Parameters!$C$26,0))))</f>
        <v>50.341132075471691</v>
      </c>
      <c r="R349" s="12">
        <f>IF(Control!$C$16="None",Parameters!$C$29,IF(Control!$C$16="Low (100 bar)",'Actual H2'!R349*Parameters!$C$28,IF(Control!$C$16="Medium (350 bar)",'Actual H2'!R349*Parameters!$C$27,IF(Control!$C$16="High (700 bar)",'Actual H2'!R349*Parameters!$C$26,0))))</f>
        <v>53.166792452830187</v>
      </c>
      <c r="S349" s="12">
        <f>IF(Control!$C$16="None",Parameters!$C$29,IF(Control!$C$16="Low (100 bar)",'Actual H2'!S349*Parameters!$C$28,IF(Control!$C$16="Medium (350 bar)",'Actual H2'!S349*Parameters!$C$27,IF(Control!$C$16="High (700 bar)",'Actual H2'!S349*Parameters!$C$26,0))))</f>
        <v>54.701886792452825</v>
      </c>
      <c r="T349" s="12">
        <f>IF(Control!$C$16="None",Parameters!$C$29,IF(Control!$C$16="Low (100 bar)",'Actual H2'!T349*Parameters!$C$28,IF(Control!$C$16="Medium (350 bar)",'Actual H2'!T349*Parameters!$C$27,IF(Control!$C$16="High (700 bar)",'Actual H2'!T349*Parameters!$C$26,0))))</f>
        <v>53.334339622641515</v>
      </c>
      <c r="U349" s="12">
        <f>IF(Control!$C$16="None",Parameters!$C$29,IF(Control!$C$16="Low (100 bar)",'Actual H2'!U349*Parameters!$C$28,IF(Control!$C$16="Medium (350 bar)",'Actual H2'!U349*Parameters!$C$27,IF(Control!$C$16="High (700 bar)",'Actual H2'!U349*Parameters!$C$26,0))))</f>
        <v>50.508679245283012</v>
      </c>
      <c r="V349" s="12">
        <f>IF(Control!$C$16="None",Parameters!$C$29,IF(Control!$C$16="Low (100 bar)",'Actual H2'!V349*Parameters!$C$28,IF(Control!$C$16="Medium (350 bar)",'Actual H2'!V349*Parameters!$C$27,IF(Control!$C$16="High (700 bar)",'Actual H2'!V349*Parameters!$C$26,0))))</f>
        <v>50.508679245283012</v>
      </c>
      <c r="W349" s="12">
        <f>IF(Control!$C$16="None",Parameters!$C$29,IF(Control!$C$16="Low (100 bar)",'Actual H2'!W349*Parameters!$C$28,IF(Control!$C$16="Medium (350 bar)",'Actual H2'!W349*Parameters!$C$27,IF(Control!$C$16="High (700 bar)",'Actual H2'!W349*Parameters!$C$26,0))))</f>
        <v>46.247547169811327</v>
      </c>
      <c r="X349" s="12">
        <f>IF(Control!$C$16="None",Parameters!$C$29,IF(Control!$C$16="Low (100 bar)",'Actual H2'!X349*Parameters!$C$28,IF(Control!$C$16="Medium (350 bar)",'Actual H2'!X349*Parameters!$C$27,IF(Control!$C$16="High (700 bar)",'Actual H2'!X349*Parameters!$C$26,0))))</f>
        <v>44.812075471698115</v>
      </c>
      <c r="Y349" s="12">
        <f>IF(Control!$C$16="None",Parameters!$C$29,IF(Control!$C$16="Low (100 bar)",'Actual H2'!Y349*Parameters!$C$28,IF(Control!$C$16="Medium (350 bar)",'Actual H2'!Y349*Parameters!$C$27,IF(Control!$C$16="High (700 bar)",'Actual H2'!Y349*Parameters!$C$26,0))))</f>
        <v>46.247547169811327</v>
      </c>
      <c r="Z349" s="12">
        <f>IF(Control!$C$16="None",Parameters!$C$29,IF(Control!$C$16="Low (100 bar)",'Actual H2'!Z349*Parameters!$C$28,IF(Control!$C$16="Medium (350 bar)",'Actual H2'!Z349*Parameters!$C$27,IF(Control!$C$16="High (700 bar)",'Actual H2'!Z349*Parameters!$C$26,0))))</f>
        <v>49.612075471698105</v>
      </c>
      <c r="AB349" s="7">
        <f t="shared" si="5"/>
        <v>1256.1645283018865</v>
      </c>
    </row>
    <row r="350" spans="2:28" x14ac:dyDescent="0.2">
      <c r="B350" s="6">
        <v>44544</v>
      </c>
      <c r="C350" s="12">
        <f>IF(Control!$C$16="None",Parameters!$C$29,IF(Control!$C$16="Low (100 bar)",'Actual H2'!C350*Parameters!$C$28,IF(Control!$C$16="Medium (350 bar)",'Actual H2'!C350*Parameters!$C$27,IF(Control!$C$16="High (700 bar)",'Actual H2'!C350*Parameters!$C$26,0))))</f>
        <v>45.518490566037741</v>
      </c>
      <c r="D350" s="12">
        <f>IF(Control!$C$16="None",Parameters!$C$29,IF(Control!$C$16="Low (100 bar)",'Actual H2'!D350*Parameters!$C$28,IF(Control!$C$16="Medium (350 bar)",'Actual H2'!D350*Parameters!$C$27,IF(Control!$C$16="High (700 bar)",'Actual H2'!D350*Parameters!$C$26,0))))</f>
        <v>49.612075471698105</v>
      </c>
      <c r="E350" s="12">
        <f>IF(Control!$C$16="None",Parameters!$C$29,IF(Control!$C$16="Low (100 bar)",'Actual H2'!E350*Parameters!$C$28,IF(Control!$C$16="Medium (350 bar)",'Actual H2'!E350*Parameters!$C$27,IF(Control!$C$16="High (700 bar)",'Actual H2'!E350*Parameters!$C$26,0))))</f>
        <v>53.334339622641515</v>
      </c>
      <c r="F350" s="12">
        <f>IF(Control!$C$16="None",Parameters!$C$29,IF(Control!$C$16="Low (100 bar)",'Actual H2'!F350*Parameters!$C$28,IF(Control!$C$16="Medium (350 bar)",'Actual H2'!F350*Parameters!$C$27,IF(Control!$C$16="High (700 bar)",'Actual H2'!F350*Parameters!$C$26,0))))</f>
        <v>56.250566037735851</v>
      </c>
      <c r="G350" s="12">
        <f>IF(Control!$C$16="None",Parameters!$C$29,IF(Control!$C$16="Low (100 bar)",'Actual H2'!G350*Parameters!$C$28,IF(Control!$C$16="Medium (350 bar)",'Actual H2'!G350*Parameters!$C$27,IF(Control!$C$16="High (700 bar)",'Actual H2'!G350*Parameters!$C$26,0))))</f>
        <v>56.603773584905667</v>
      </c>
      <c r="H350" s="12">
        <f>IF(Control!$C$16="None",Parameters!$C$29,IF(Control!$C$16="Low (100 bar)",'Actual H2'!H350*Parameters!$C$28,IF(Control!$C$16="Medium (350 bar)",'Actual H2'!H350*Parameters!$C$27,IF(Control!$C$16="High (700 bar)",'Actual H2'!H350*Parameters!$C$26,0))))</f>
        <v>56.603773584905667</v>
      </c>
      <c r="I350" s="12">
        <f>IF(Control!$C$16="None",Parameters!$C$29,IF(Control!$C$16="Low (100 bar)",'Actual H2'!I350*Parameters!$C$28,IF(Control!$C$16="Medium (350 bar)",'Actual H2'!I350*Parameters!$C$27,IF(Control!$C$16="High (700 bar)",'Actual H2'!I350*Parameters!$C$26,0))))</f>
        <v>56.603773584905667</v>
      </c>
      <c r="J350" s="12">
        <f>IF(Control!$C$16="None",Parameters!$C$29,IF(Control!$C$16="Low (100 bar)",'Actual H2'!J350*Parameters!$C$28,IF(Control!$C$16="Medium (350 bar)",'Actual H2'!J350*Parameters!$C$27,IF(Control!$C$16="High (700 bar)",'Actual H2'!J350*Parameters!$C$26,0))))</f>
        <v>56.603773584905667</v>
      </c>
      <c r="K350" s="12">
        <f>IF(Control!$C$16="None",Parameters!$C$29,IF(Control!$C$16="Low (100 bar)",'Actual H2'!K350*Parameters!$C$28,IF(Control!$C$16="Medium (350 bar)",'Actual H2'!K350*Parameters!$C$27,IF(Control!$C$16="High (700 bar)",'Actual H2'!K350*Parameters!$C$26,0))))</f>
        <v>56.603773584905667</v>
      </c>
      <c r="L350" s="12">
        <f>IF(Control!$C$16="None",Parameters!$C$29,IF(Control!$C$16="Low (100 bar)",'Actual H2'!L350*Parameters!$C$28,IF(Control!$C$16="Medium (350 bar)",'Actual H2'!L350*Parameters!$C$27,IF(Control!$C$16="High (700 bar)",'Actual H2'!L350*Parameters!$C$26,0))))</f>
        <v>56.603773584905667</v>
      </c>
      <c r="M350" s="12">
        <f>IF(Control!$C$16="None",Parameters!$C$29,IF(Control!$C$16="Low (100 bar)",'Actual H2'!M350*Parameters!$C$28,IF(Control!$C$16="Medium (350 bar)",'Actual H2'!M350*Parameters!$C$27,IF(Control!$C$16="High (700 bar)",'Actual H2'!M350*Parameters!$C$26,0))))</f>
        <v>56.603773584905667</v>
      </c>
      <c r="N350" s="12">
        <f>IF(Control!$C$16="None",Parameters!$C$29,IF(Control!$C$16="Low (100 bar)",'Actual H2'!N350*Parameters!$C$28,IF(Control!$C$16="Medium (350 bar)",'Actual H2'!N350*Parameters!$C$27,IF(Control!$C$16="High (700 bar)",'Actual H2'!N350*Parameters!$C$26,0))))</f>
        <v>56.603773584905667</v>
      </c>
      <c r="O350" s="12">
        <f>IF(Control!$C$16="None",Parameters!$C$29,IF(Control!$C$16="Low (100 bar)",'Actual H2'!O350*Parameters!$C$28,IF(Control!$C$16="Medium (350 bar)",'Actual H2'!O350*Parameters!$C$27,IF(Control!$C$16="High (700 bar)",'Actual H2'!O350*Parameters!$C$26,0))))</f>
        <v>56.603773584905667</v>
      </c>
      <c r="P350" s="12">
        <f>IF(Control!$C$16="None",Parameters!$C$29,IF(Control!$C$16="Low (100 bar)",'Actual H2'!P350*Parameters!$C$28,IF(Control!$C$16="Medium (350 bar)",'Actual H2'!P350*Parameters!$C$27,IF(Control!$C$16="High (700 bar)",'Actual H2'!P350*Parameters!$C$26,0))))</f>
        <v>56.603773584905667</v>
      </c>
      <c r="Q350" s="12">
        <f>IF(Control!$C$16="None",Parameters!$C$29,IF(Control!$C$16="Low (100 bar)",'Actual H2'!Q350*Parameters!$C$28,IF(Control!$C$16="Medium (350 bar)",'Actual H2'!Q350*Parameters!$C$27,IF(Control!$C$16="High (700 bar)",'Actual H2'!Q350*Parameters!$C$26,0))))</f>
        <v>56.603773584905667</v>
      </c>
      <c r="R350" s="12">
        <f>IF(Control!$C$16="None",Parameters!$C$29,IF(Control!$C$16="Low (100 bar)",'Actual H2'!R350*Parameters!$C$28,IF(Control!$C$16="Medium (350 bar)",'Actual H2'!R350*Parameters!$C$27,IF(Control!$C$16="High (700 bar)",'Actual H2'!R350*Parameters!$C$26,0))))</f>
        <v>56.603773584905667</v>
      </c>
      <c r="S350" s="12">
        <f>IF(Control!$C$16="None",Parameters!$C$29,IF(Control!$C$16="Low (100 bar)",'Actual H2'!S350*Parameters!$C$28,IF(Control!$C$16="Medium (350 bar)",'Actual H2'!S350*Parameters!$C$27,IF(Control!$C$16="High (700 bar)",'Actual H2'!S350*Parameters!$C$26,0))))</f>
        <v>56.603773584905667</v>
      </c>
      <c r="T350" s="12">
        <f>IF(Control!$C$16="None",Parameters!$C$29,IF(Control!$C$16="Low (100 bar)",'Actual H2'!T350*Parameters!$C$28,IF(Control!$C$16="Medium (350 bar)",'Actual H2'!T350*Parameters!$C$27,IF(Control!$C$16="High (700 bar)",'Actual H2'!T350*Parameters!$C$26,0))))</f>
        <v>56.603773584905667</v>
      </c>
      <c r="U350" s="12">
        <f>IF(Control!$C$16="None",Parameters!$C$29,IF(Control!$C$16="Low (100 bar)",'Actual H2'!U350*Parameters!$C$28,IF(Control!$C$16="Medium (350 bar)",'Actual H2'!U350*Parameters!$C$27,IF(Control!$C$16="High (700 bar)",'Actual H2'!U350*Parameters!$C$26,0))))</f>
        <v>56.603773584905667</v>
      </c>
      <c r="V350" s="12">
        <f>IF(Control!$C$16="None",Parameters!$C$29,IF(Control!$C$16="Low (100 bar)",'Actual H2'!V350*Parameters!$C$28,IF(Control!$C$16="Medium (350 bar)",'Actual H2'!V350*Parameters!$C$27,IF(Control!$C$16="High (700 bar)",'Actual H2'!V350*Parameters!$C$26,0))))</f>
        <v>56.603773584905667</v>
      </c>
      <c r="W350" s="12">
        <f>IF(Control!$C$16="None",Parameters!$C$29,IF(Control!$C$16="Low (100 bar)",'Actual H2'!W350*Parameters!$C$28,IF(Control!$C$16="Medium (350 bar)",'Actual H2'!W350*Parameters!$C$27,IF(Control!$C$16="High (700 bar)",'Actual H2'!W350*Parameters!$C$26,0))))</f>
        <v>56.603773584905667</v>
      </c>
      <c r="X350" s="12">
        <f>IF(Control!$C$16="None",Parameters!$C$29,IF(Control!$C$16="Low (100 bar)",'Actual H2'!X350*Parameters!$C$28,IF(Control!$C$16="Medium (350 bar)",'Actual H2'!X350*Parameters!$C$27,IF(Control!$C$16="High (700 bar)",'Actual H2'!X350*Parameters!$C$26,0))))</f>
        <v>56.603773584905667</v>
      </c>
      <c r="Y350" s="12">
        <f>IF(Control!$C$16="None",Parameters!$C$29,IF(Control!$C$16="Low (100 bar)",'Actual H2'!Y350*Parameters!$C$28,IF(Control!$C$16="Medium (350 bar)",'Actual H2'!Y350*Parameters!$C$27,IF(Control!$C$16="High (700 bar)",'Actual H2'!Y350*Parameters!$C$26,0))))</f>
        <v>56.603773584905667</v>
      </c>
      <c r="Z350" s="12">
        <f>IF(Control!$C$16="None",Parameters!$C$29,IF(Control!$C$16="Low (100 bar)",'Actual H2'!Z350*Parameters!$C$28,IF(Control!$C$16="Medium (350 bar)",'Actual H2'!Z350*Parameters!$C$27,IF(Control!$C$16="High (700 bar)",'Actual H2'!Z350*Parameters!$C$26,0))))</f>
        <v>56.603773584905667</v>
      </c>
      <c r="AB350" s="7">
        <f t="shared" si="5"/>
        <v>1336.7909433962261</v>
      </c>
    </row>
    <row r="351" spans="2:28" x14ac:dyDescent="0.2">
      <c r="B351" s="6">
        <v>44545</v>
      </c>
      <c r="C351" s="12">
        <f>IF(Control!$C$16="None",Parameters!$C$29,IF(Control!$C$16="Low (100 bar)",'Actual H2'!C351*Parameters!$C$28,IF(Control!$C$16="Medium (350 bar)",'Actual H2'!C351*Parameters!$C$27,IF(Control!$C$16="High (700 bar)",'Actual H2'!C351*Parameters!$C$26,0))))</f>
        <v>56.603773584905667</v>
      </c>
      <c r="D351" s="12">
        <f>IF(Control!$C$16="None",Parameters!$C$29,IF(Control!$C$16="Low (100 bar)",'Actual H2'!D351*Parameters!$C$28,IF(Control!$C$16="Medium (350 bar)",'Actual H2'!D351*Parameters!$C$27,IF(Control!$C$16="High (700 bar)",'Actual H2'!D351*Parameters!$C$26,0))))</f>
        <v>56.603773584905667</v>
      </c>
      <c r="E351" s="12">
        <f>IF(Control!$C$16="None",Parameters!$C$29,IF(Control!$C$16="Low (100 bar)",'Actual H2'!E351*Parameters!$C$28,IF(Control!$C$16="Medium (350 bar)",'Actual H2'!E351*Parameters!$C$27,IF(Control!$C$16="High (700 bar)",'Actual H2'!E351*Parameters!$C$26,0))))</f>
        <v>56.603773584905667</v>
      </c>
      <c r="F351" s="12">
        <f>IF(Control!$C$16="None",Parameters!$C$29,IF(Control!$C$16="Low (100 bar)",'Actual H2'!F351*Parameters!$C$28,IF(Control!$C$16="Medium (350 bar)",'Actual H2'!F351*Parameters!$C$27,IF(Control!$C$16="High (700 bar)",'Actual H2'!F351*Parameters!$C$26,0))))</f>
        <v>56.603773584905667</v>
      </c>
      <c r="G351" s="12">
        <f>IF(Control!$C$16="None",Parameters!$C$29,IF(Control!$C$16="Low (100 bar)",'Actual H2'!G351*Parameters!$C$28,IF(Control!$C$16="Medium (350 bar)",'Actual H2'!G351*Parameters!$C$27,IF(Control!$C$16="High (700 bar)",'Actual H2'!G351*Parameters!$C$26,0))))</f>
        <v>56.603773584905667</v>
      </c>
      <c r="H351" s="12">
        <f>IF(Control!$C$16="None",Parameters!$C$29,IF(Control!$C$16="Low (100 bar)",'Actual H2'!H351*Parameters!$C$28,IF(Control!$C$16="Medium (350 bar)",'Actual H2'!H351*Parameters!$C$27,IF(Control!$C$16="High (700 bar)",'Actual H2'!H351*Parameters!$C$26,0))))</f>
        <v>56.603773584905667</v>
      </c>
      <c r="I351" s="12">
        <f>IF(Control!$C$16="None",Parameters!$C$29,IF(Control!$C$16="Low (100 bar)",'Actual H2'!I351*Parameters!$C$28,IF(Control!$C$16="Medium (350 bar)",'Actual H2'!I351*Parameters!$C$27,IF(Control!$C$16="High (700 bar)",'Actual H2'!I351*Parameters!$C$26,0))))</f>
        <v>56.603773584905667</v>
      </c>
      <c r="J351" s="12">
        <f>IF(Control!$C$16="None",Parameters!$C$29,IF(Control!$C$16="Low (100 bar)",'Actual H2'!J351*Parameters!$C$28,IF(Control!$C$16="Medium (350 bar)",'Actual H2'!J351*Parameters!$C$27,IF(Control!$C$16="High (700 bar)",'Actual H2'!J351*Parameters!$C$26,0))))</f>
        <v>56.603773584905667</v>
      </c>
      <c r="K351" s="12">
        <f>IF(Control!$C$16="None",Parameters!$C$29,IF(Control!$C$16="Low (100 bar)",'Actual H2'!K351*Parameters!$C$28,IF(Control!$C$16="Medium (350 bar)",'Actual H2'!K351*Parameters!$C$27,IF(Control!$C$16="High (700 bar)",'Actual H2'!K351*Parameters!$C$26,0))))</f>
        <v>56.603773584905667</v>
      </c>
      <c r="L351" s="12">
        <f>IF(Control!$C$16="None",Parameters!$C$29,IF(Control!$C$16="Low (100 bar)",'Actual H2'!L351*Parameters!$C$28,IF(Control!$C$16="Medium (350 bar)",'Actual H2'!L351*Parameters!$C$27,IF(Control!$C$16="High (700 bar)",'Actual H2'!L351*Parameters!$C$26,0))))</f>
        <v>56.603773584905667</v>
      </c>
      <c r="M351" s="12">
        <f>IF(Control!$C$16="None",Parameters!$C$29,IF(Control!$C$16="Low (100 bar)",'Actual H2'!M351*Parameters!$C$28,IF(Control!$C$16="Medium (350 bar)",'Actual H2'!M351*Parameters!$C$27,IF(Control!$C$16="High (700 bar)",'Actual H2'!M351*Parameters!$C$26,0))))</f>
        <v>56.603773584905667</v>
      </c>
      <c r="N351" s="12">
        <f>IF(Control!$C$16="None",Parameters!$C$29,IF(Control!$C$16="Low (100 bar)",'Actual H2'!N351*Parameters!$C$28,IF(Control!$C$16="Medium (350 bar)",'Actual H2'!N351*Parameters!$C$27,IF(Control!$C$16="High (700 bar)",'Actual H2'!N351*Parameters!$C$26,0))))</f>
        <v>56.603773584905667</v>
      </c>
      <c r="O351" s="12">
        <f>IF(Control!$C$16="None",Parameters!$C$29,IF(Control!$C$16="Low (100 bar)",'Actual H2'!O351*Parameters!$C$28,IF(Control!$C$16="Medium (350 bar)",'Actual H2'!O351*Parameters!$C$27,IF(Control!$C$16="High (700 bar)",'Actual H2'!O351*Parameters!$C$26,0))))</f>
        <v>56.603773584905667</v>
      </c>
      <c r="P351" s="12">
        <f>IF(Control!$C$16="None",Parameters!$C$29,IF(Control!$C$16="Low (100 bar)",'Actual H2'!P351*Parameters!$C$28,IF(Control!$C$16="Medium (350 bar)",'Actual H2'!P351*Parameters!$C$27,IF(Control!$C$16="High (700 bar)",'Actual H2'!P351*Parameters!$C$26,0))))</f>
        <v>56.603773584905667</v>
      </c>
      <c r="Q351" s="12">
        <f>IF(Control!$C$16="None",Parameters!$C$29,IF(Control!$C$16="Low (100 bar)",'Actual H2'!Q351*Parameters!$C$28,IF(Control!$C$16="Medium (350 bar)",'Actual H2'!Q351*Parameters!$C$27,IF(Control!$C$16="High (700 bar)",'Actual H2'!Q351*Parameters!$C$26,0))))</f>
        <v>56.603773584905667</v>
      </c>
      <c r="R351" s="12">
        <f>IF(Control!$C$16="None",Parameters!$C$29,IF(Control!$C$16="Low (100 bar)",'Actual H2'!R351*Parameters!$C$28,IF(Control!$C$16="Medium (350 bar)",'Actual H2'!R351*Parameters!$C$27,IF(Control!$C$16="High (700 bar)",'Actual H2'!R351*Parameters!$C$26,0))))</f>
        <v>56.323018867924539</v>
      </c>
      <c r="S351" s="12">
        <f>IF(Control!$C$16="None",Parameters!$C$29,IF(Control!$C$16="Low (100 bar)",'Actual H2'!S351*Parameters!$C$28,IF(Control!$C$16="Medium (350 bar)",'Actual H2'!S351*Parameters!$C$27,IF(Control!$C$16="High (700 bar)",'Actual H2'!S351*Parameters!$C$26,0))))</f>
        <v>55.145660377358496</v>
      </c>
      <c r="T351" s="12">
        <f>IF(Control!$C$16="None",Parameters!$C$29,IF(Control!$C$16="Low (100 bar)",'Actual H2'!T351*Parameters!$C$28,IF(Control!$C$16="Medium (350 bar)",'Actual H2'!T351*Parameters!$C$27,IF(Control!$C$16="High (700 bar)",'Actual H2'!T351*Parameters!$C$26,0))))</f>
        <v>52.437735849056594</v>
      </c>
      <c r="U351" s="12">
        <f>IF(Control!$C$16="None",Parameters!$C$29,IF(Control!$C$16="Low (100 bar)",'Actual H2'!U351*Parameters!$C$28,IF(Control!$C$16="Medium (350 bar)",'Actual H2'!U351*Parameters!$C$27,IF(Control!$C$16="High (700 bar)",'Actual H2'!U351*Parameters!$C$26,0))))</f>
        <v>49.612075471698105</v>
      </c>
      <c r="V351" s="12">
        <f>IF(Control!$C$16="None",Parameters!$C$29,IF(Control!$C$16="Low (100 bar)",'Actual H2'!V351*Parameters!$C$28,IF(Control!$C$16="Medium (350 bar)",'Actual H2'!V351*Parameters!$C$27,IF(Control!$C$16="High (700 bar)",'Actual H2'!V351*Parameters!$C$26,0))))</f>
        <v>45.518490566037741</v>
      </c>
      <c r="W351" s="12">
        <f>IF(Control!$C$16="None",Parameters!$C$29,IF(Control!$C$16="Low (100 bar)",'Actual H2'!W351*Parameters!$C$28,IF(Control!$C$16="Medium (350 bar)",'Actual H2'!W351*Parameters!$C$27,IF(Control!$C$16="High (700 bar)",'Actual H2'!W351*Parameters!$C$26,0))))</f>
        <v>41.261886792452835</v>
      </c>
      <c r="X351" s="12">
        <f>IF(Control!$C$16="None",Parameters!$C$29,IF(Control!$C$16="Low (100 bar)",'Actual H2'!X351*Parameters!$C$28,IF(Control!$C$16="Medium (350 bar)",'Actual H2'!X351*Parameters!$C$27,IF(Control!$C$16="High (700 bar)",'Actual H2'!X351*Parameters!$C$26,0))))</f>
        <v>35.846037735849059</v>
      </c>
      <c r="Y351" s="12">
        <f>IF(Control!$C$16="None",Parameters!$C$29,IF(Control!$C$16="Low (100 bar)",'Actual H2'!Y351*Parameters!$C$28,IF(Control!$C$16="Medium (350 bar)",'Actual H2'!Y351*Parameters!$C$27,IF(Control!$C$16="High (700 bar)",'Actual H2'!Y351*Parameters!$C$26,0))))</f>
        <v>26.916226415094343</v>
      </c>
      <c r="Z351" s="12">
        <f>IF(Control!$C$16="None",Parameters!$C$29,IF(Control!$C$16="Low (100 bar)",'Actual H2'!Z351*Parameters!$C$28,IF(Control!$C$16="Medium (350 bar)",'Actual H2'!Z351*Parameters!$C$27,IF(Control!$C$16="High (700 bar)",'Actual H2'!Z351*Parameters!$C$26,0))))</f>
        <v>22.75018867924528</v>
      </c>
      <c r="AB351" s="7">
        <f t="shared" si="5"/>
        <v>1234.8679245283015</v>
      </c>
    </row>
    <row r="352" spans="2:28" x14ac:dyDescent="0.2">
      <c r="B352" s="6">
        <v>44546</v>
      </c>
      <c r="C352" s="12">
        <f>IF(Control!$C$16="None",Parameters!$C$29,IF(Control!$C$16="Low (100 bar)",'Actual H2'!C352*Parameters!$C$28,IF(Control!$C$16="Medium (350 bar)",'Actual H2'!C352*Parameters!$C$27,IF(Control!$C$16="High (700 bar)",'Actual H2'!C352*Parameters!$C$26,0))))</f>
        <v>17.769056603773585</v>
      </c>
      <c r="D352" s="12">
        <f>IF(Control!$C$16="None",Parameters!$C$29,IF(Control!$C$16="Low (100 bar)",'Actual H2'!D352*Parameters!$C$28,IF(Control!$C$16="Medium (350 bar)",'Actual H2'!D352*Parameters!$C$27,IF(Control!$C$16="High (700 bar)",'Actual H2'!D352*Parameters!$C$26,0))))</f>
        <v>12.842264150943397</v>
      </c>
      <c r="E352" s="12">
        <f>IF(Control!$C$16="None",Parameters!$C$29,IF(Control!$C$16="Low (100 bar)",'Actual H2'!E352*Parameters!$C$28,IF(Control!$C$16="Medium (350 bar)",'Actual H2'!E352*Parameters!$C$27,IF(Control!$C$16="High (700 bar)",'Actual H2'!E352*Parameters!$C$26,0))))</f>
        <v>8.8075471698113201</v>
      </c>
      <c r="F352" s="12">
        <f>IF(Control!$C$16="None",Parameters!$C$29,IF(Control!$C$16="Low (100 bar)",'Actual H2'!F352*Parameters!$C$28,IF(Control!$C$16="Medium (350 bar)",'Actual H2'!F352*Parameters!$C$27,IF(Control!$C$16="High (700 bar)",'Actual H2'!F352*Parameters!$C$26,0))))</f>
        <v>7.1773584905660375</v>
      </c>
      <c r="G352" s="12">
        <f>IF(Control!$C$16="None",Parameters!$C$29,IF(Control!$C$16="Low (100 bar)",'Actual H2'!G352*Parameters!$C$28,IF(Control!$C$16="Medium (350 bar)",'Actual H2'!G352*Parameters!$C$27,IF(Control!$C$16="High (700 bar)",'Actual H2'!G352*Parameters!$C$26,0))))</f>
        <v>7.7207547169811335</v>
      </c>
      <c r="H352" s="12">
        <f>IF(Control!$C$16="None",Parameters!$C$29,IF(Control!$C$16="Low (100 bar)",'Actual H2'!H352*Parameters!$C$28,IF(Control!$C$16="Medium (350 bar)",'Actual H2'!H352*Parameters!$C$27,IF(Control!$C$16="High (700 bar)",'Actual H2'!H352*Parameters!$C$26,0))))</f>
        <v>13.616603773584908</v>
      </c>
      <c r="I352" s="12">
        <f>IF(Control!$C$16="None",Parameters!$C$29,IF(Control!$C$16="Low (100 bar)",'Actual H2'!I352*Parameters!$C$28,IF(Control!$C$16="Medium (350 bar)",'Actual H2'!I352*Parameters!$C$27,IF(Control!$C$16="High (700 bar)",'Actual H2'!I352*Parameters!$C$26,0))))</f>
        <v>23.990943396226413</v>
      </c>
      <c r="J352" s="12">
        <f>IF(Control!$C$16="None",Parameters!$C$29,IF(Control!$C$16="Low (100 bar)",'Actual H2'!J352*Parameters!$C$28,IF(Control!$C$16="Medium (350 bar)",'Actual H2'!J352*Parameters!$C$27,IF(Control!$C$16="High (700 bar)",'Actual H2'!J352*Parameters!$C$26,0))))</f>
        <v>32.938867924528296</v>
      </c>
      <c r="K352" s="12">
        <f>IF(Control!$C$16="None",Parameters!$C$29,IF(Control!$C$16="Low (100 bar)",'Actual H2'!K352*Parameters!$C$28,IF(Control!$C$16="Medium (350 bar)",'Actual H2'!K352*Parameters!$C$27,IF(Control!$C$16="High (700 bar)",'Actual H2'!K352*Parameters!$C$26,0))))</f>
        <v>41.261886792452835</v>
      </c>
      <c r="L352" s="12">
        <f>IF(Control!$C$16="None",Parameters!$C$29,IF(Control!$C$16="Low (100 bar)",'Actual H2'!L352*Parameters!$C$28,IF(Control!$C$16="Medium (350 bar)",'Actual H2'!L352*Parameters!$C$27,IF(Control!$C$16="High (700 bar)",'Actual H2'!L352*Parameters!$C$26,0))))</f>
        <v>45.971320754716984</v>
      </c>
      <c r="M352" s="12">
        <f>IF(Control!$C$16="None",Parameters!$C$29,IF(Control!$C$16="Low (100 bar)",'Actual H2'!M352*Parameters!$C$28,IF(Control!$C$16="Medium (350 bar)",'Actual H2'!M352*Parameters!$C$27,IF(Control!$C$16="High (700 bar)",'Actual H2'!M352*Parameters!$C$26,0))))</f>
        <v>45.518490566037741</v>
      </c>
      <c r="N352" s="12">
        <f>IF(Control!$C$16="None",Parameters!$C$29,IF(Control!$C$16="Low (100 bar)",'Actual H2'!N352*Parameters!$C$28,IF(Control!$C$16="Medium (350 bar)",'Actual H2'!N352*Parameters!$C$27,IF(Control!$C$16="High (700 bar)",'Actual H2'!N352*Parameters!$C$26,0))))</f>
        <v>44.812075471698115</v>
      </c>
      <c r="O352" s="12">
        <f>IF(Control!$C$16="None",Parameters!$C$29,IF(Control!$C$16="Low (100 bar)",'Actual H2'!O352*Parameters!$C$28,IF(Control!$C$16="Medium (350 bar)",'Actual H2'!O352*Parameters!$C$27,IF(Control!$C$16="High (700 bar)",'Actual H2'!O352*Parameters!$C$26,0))))</f>
        <v>44.812075471698115</v>
      </c>
      <c r="P352" s="12">
        <f>IF(Control!$C$16="None",Parameters!$C$29,IF(Control!$C$16="Low (100 bar)",'Actual H2'!P352*Parameters!$C$28,IF(Control!$C$16="Medium (350 bar)",'Actual H2'!P352*Parameters!$C$27,IF(Control!$C$16="High (700 bar)",'Actual H2'!P352*Parameters!$C$26,0))))</f>
        <v>45.518490566037741</v>
      </c>
      <c r="Q352" s="12">
        <f>IF(Control!$C$16="None",Parameters!$C$29,IF(Control!$C$16="Low (100 bar)",'Actual H2'!Q352*Parameters!$C$28,IF(Control!$C$16="Medium (350 bar)",'Actual H2'!Q352*Parameters!$C$27,IF(Control!$C$16="High (700 bar)",'Actual H2'!Q352*Parameters!$C$26,0))))</f>
        <v>44.812075471698115</v>
      </c>
      <c r="R352" s="12">
        <f>IF(Control!$C$16="None",Parameters!$C$29,IF(Control!$C$16="Low (100 bar)",'Actual H2'!R352*Parameters!$C$28,IF(Control!$C$16="Medium (350 bar)",'Actual H2'!R352*Parameters!$C$27,IF(Control!$C$16="High (700 bar)",'Actual H2'!R352*Parameters!$C$26,0))))</f>
        <v>45.518490566037741</v>
      </c>
      <c r="S352" s="12">
        <f>IF(Control!$C$16="None",Parameters!$C$29,IF(Control!$C$16="Low (100 bar)",'Actual H2'!S352*Parameters!$C$28,IF(Control!$C$16="Medium (350 bar)",'Actual H2'!S352*Parameters!$C$27,IF(Control!$C$16="High (700 bar)",'Actual H2'!S352*Parameters!$C$26,0))))</f>
        <v>44.812075471698115</v>
      </c>
      <c r="T352" s="12">
        <f>IF(Control!$C$16="None",Parameters!$C$29,IF(Control!$C$16="Low (100 bar)",'Actual H2'!T352*Parameters!$C$28,IF(Control!$C$16="Medium (350 bar)",'Actual H2'!T352*Parameters!$C$27,IF(Control!$C$16="High (700 bar)",'Actual H2'!T352*Parameters!$C$26,0))))</f>
        <v>41.261886792452835</v>
      </c>
      <c r="U352" s="12">
        <f>IF(Control!$C$16="None",Parameters!$C$29,IF(Control!$C$16="Low (100 bar)",'Actual H2'!U352*Parameters!$C$28,IF(Control!$C$16="Medium (350 bar)",'Actual H2'!U352*Parameters!$C$27,IF(Control!$C$16="High (700 bar)",'Actual H2'!U352*Parameters!$C$26,0))))</f>
        <v>40.809056603773584</v>
      </c>
      <c r="V352" s="12">
        <f>IF(Control!$C$16="None",Parameters!$C$29,IF(Control!$C$16="Low (100 bar)",'Actual H2'!V352*Parameters!$C$28,IF(Control!$C$16="Medium (350 bar)",'Actual H2'!V352*Parameters!$C$27,IF(Control!$C$16="High (700 bar)",'Actual H2'!V352*Parameters!$C$26,0))))</f>
        <v>40.809056603773584</v>
      </c>
      <c r="W352" s="12">
        <f>IF(Control!$C$16="None",Parameters!$C$29,IF(Control!$C$16="Low (100 bar)",'Actual H2'!W352*Parameters!$C$28,IF(Control!$C$16="Medium (350 bar)",'Actual H2'!W352*Parameters!$C$27,IF(Control!$C$16="High (700 bar)",'Actual H2'!W352*Parameters!$C$26,0))))</f>
        <v>41.261886792452835</v>
      </c>
      <c r="X352" s="12">
        <f>IF(Control!$C$16="None",Parameters!$C$29,IF(Control!$C$16="Low (100 bar)",'Actual H2'!X352*Parameters!$C$28,IF(Control!$C$16="Medium (350 bar)",'Actual H2'!X352*Parameters!$C$27,IF(Control!$C$16="High (700 bar)",'Actual H2'!X352*Parameters!$C$26,0))))</f>
        <v>40.809056603773584</v>
      </c>
      <c r="Y352" s="12">
        <f>IF(Control!$C$16="None",Parameters!$C$29,IF(Control!$C$16="Low (100 bar)",'Actual H2'!Y352*Parameters!$C$28,IF(Control!$C$16="Medium (350 bar)",'Actual H2'!Y352*Parameters!$C$27,IF(Control!$C$16="High (700 bar)",'Actual H2'!Y352*Parameters!$C$26,0))))</f>
        <v>37.901886792452828</v>
      </c>
      <c r="Z352" s="12">
        <f>IF(Control!$C$16="None",Parameters!$C$29,IF(Control!$C$16="Low (100 bar)",'Actual H2'!Z352*Parameters!$C$28,IF(Control!$C$16="Medium (350 bar)",'Actual H2'!Z352*Parameters!$C$27,IF(Control!$C$16="High (700 bar)",'Actual H2'!Z352*Parameters!$C$26,0))))</f>
        <v>32.938867924528296</v>
      </c>
      <c r="AB352" s="7">
        <f t="shared" si="5"/>
        <v>803.69207547169799</v>
      </c>
    </row>
    <row r="353" spans="2:28" x14ac:dyDescent="0.2">
      <c r="B353" s="6">
        <v>44547</v>
      </c>
      <c r="C353" s="12">
        <f>IF(Control!$C$16="None",Parameters!$C$29,IF(Control!$C$16="Low (100 bar)",'Actual H2'!C353*Parameters!$C$28,IF(Control!$C$16="Medium (350 bar)",'Actual H2'!C353*Parameters!$C$27,IF(Control!$C$16="High (700 bar)",'Actual H2'!C353*Parameters!$C$26,0))))</f>
        <v>29.334339622641508</v>
      </c>
      <c r="D353" s="12">
        <f>IF(Control!$C$16="None",Parameters!$C$29,IF(Control!$C$16="Low (100 bar)",'Actual H2'!D353*Parameters!$C$28,IF(Control!$C$16="Medium (350 bar)",'Actual H2'!D353*Parameters!$C$27,IF(Control!$C$16="High (700 bar)",'Actual H2'!D353*Parameters!$C$26,0))))</f>
        <v>25.720754716981133</v>
      </c>
      <c r="E353" s="12">
        <f>IF(Control!$C$16="None",Parameters!$C$29,IF(Control!$C$16="Low (100 bar)",'Actual H2'!E353*Parameters!$C$28,IF(Control!$C$16="Medium (350 bar)",'Actual H2'!E353*Parameters!$C$27,IF(Control!$C$16="High (700 bar)",'Actual H2'!E353*Parameters!$C$26,0))))</f>
        <v>20.513207547169809</v>
      </c>
      <c r="F353" s="12">
        <f>IF(Control!$C$16="None",Parameters!$C$29,IF(Control!$C$16="Low (100 bar)",'Actual H2'!F353*Parameters!$C$28,IF(Control!$C$16="Medium (350 bar)",'Actual H2'!F353*Parameters!$C$27,IF(Control!$C$16="High (700 bar)",'Actual H2'!F353*Parameters!$C$26,0))))</f>
        <v>17.769056603773585</v>
      </c>
      <c r="G353" s="12">
        <f>IF(Control!$C$16="None",Parameters!$C$29,IF(Control!$C$16="Low (100 bar)",'Actual H2'!G353*Parameters!$C$28,IF(Control!$C$16="Medium (350 bar)",'Actual H2'!G353*Parameters!$C$27,IF(Control!$C$16="High (700 bar)",'Actual H2'!G353*Parameters!$C$26,0))))</f>
        <v>14.390943396226419</v>
      </c>
      <c r="H353" s="12">
        <f>IF(Control!$C$16="None",Parameters!$C$29,IF(Control!$C$16="Low (100 bar)",'Actual H2'!H353*Parameters!$C$28,IF(Control!$C$16="Medium (350 bar)",'Actual H2'!H353*Parameters!$C$27,IF(Control!$C$16="High (700 bar)",'Actual H2'!H353*Parameters!$C$26,0))))</f>
        <v>10.763773584905662</v>
      </c>
      <c r="I353" s="12">
        <f>IF(Control!$C$16="None",Parameters!$C$29,IF(Control!$C$16="Low (100 bar)",'Actual H2'!I353*Parameters!$C$28,IF(Control!$C$16="Medium (350 bar)",'Actual H2'!I353*Parameters!$C$27,IF(Control!$C$16="High (700 bar)",'Actual H2'!I353*Parameters!$C$26,0))))</f>
        <v>8.2641509433962259</v>
      </c>
      <c r="J353" s="12">
        <f>IF(Control!$C$16="None",Parameters!$C$29,IF(Control!$C$16="Low (100 bar)",'Actual H2'!J353*Parameters!$C$28,IF(Control!$C$16="Medium (350 bar)",'Actual H2'!J353*Parameters!$C$27,IF(Control!$C$16="High (700 bar)",'Actual H2'!J353*Parameters!$C$26,0))))</f>
        <v>6.6339622641509433</v>
      </c>
      <c r="K353" s="12">
        <f>IF(Control!$C$16="None",Parameters!$C$29,IF(Control!$C$16="Low (100 bar)",'Actual H2'!K353*Parameters!$C$28,IF(Control!$C$16="Medium (350 bar)",'Actual H2'!K353*Parameters!$C$27,IF(Control!$C$16="High (700 bar)",'Actual H2'!K353*Parameters!$C$26,0))))</f>
        <v>5.2030188679245271</v>
      </c>
      <c r="L353" s="12">
        <f>IF(Control!$C$16="None",Parameters!$C$29,IF(Control!$C$16="Low (100 bar)",'Actual H2'!L353*Parameters!$C$28,IF(Control!$C$16="Medium (350 bar)",'Actual H2'!L353*Parameters!$C$27,IF(Control!$C$16="High (700 bar)",'Actual H2'!L353*Parameters!$C$26,0))))</f>
        <v>4.3154716981132077</v>
      </c>
      <c r="M353" s="12">
        <f>IF(Control!$C$16="None",Parameters!$C$29,IF(Control!$C$16="Low (100 bar)",'Actual H2'!M353*Parameters!$C$28,IF(Control!$C$16="Medium (350 bar)",'Actual H2'!M353*Parameters!$C$27,IF(Control!$C$16="High (700 bar)",'Actual H2'!M353*Parameters!$C$26,0))))</f>
        <v>3.1290566037735852</v>
      </c>
      <c r="N353" s="12">
        <f>IF(Control!$C$16="None",Parameters!$C$29,IF(Control!$C$16="Low (100 bar)",'Actual H2'!N353*Parameters!$C$28,IF(Control!$C$16="Medium (350 bar)",'Actual H2'!N353*Parameters!$C$27,IF(Control!$C$16="High (700 bar)",'Actual H2'!N353*Parameters!$C$26,0))))</f>
        <v>2.3864150943396227</v>
      </c>
      <c r="O353" s="12">
        <f>IF(Control!$C$16="None",Parameters!$C$29,IF(Control!$C$16="Low (100 bar)",'Actual H2'!O353*Parameters!$C$28,IF(Control!$C$16="Medium (350 bar)",'Actual H2'!O353*Parameters!$C$27,IF(Control!$C$16="High (700 bar)",'Actual H2'!O353*Parameters!$C$26,0))))</f>
        <v>1.7252830188679242</v>
      </c>
      <c r="P353" s="12">
        <f>IF(Control!$C$16="None",Parameters!$C$29,IF(Control!$C$16="Low (100 bar)",'Actual H2'!P353*Parameters!$C$28,IF(Control!$C$16="Medium (350 bar)",'Actual H2'!P353*Parameters!$C$27,IF(Control!$C$16="High (700 bar)",'Actual H2'!P353*Parameters!$C$26,0))))</f>
        <v>1.4354716981132074</v>
      </c>
      <c r="Q353" s="12">
        <f>IF(Control!$C$16="None",Parameters!$C$29,IF(Control!$C$16="Low (100 bar)",'Actual H2'!Q353*Parameters!$C$28,IF(Control!$C$16="Medium (350 bar)",'Actual H2'!Q353*Parameters!$C$27,IF(Control!$C$16="High (700 bar)",'Actual H2'!Q353*Parameters!$C$26,0))))</f>
        <v>0.5660377358490567</v>
      </c>
      <c r="R353" s="12">
        <f>IF(Control!$C$16="None",Parameters!$C$29,IF(Control!$C$16="Low (100 bar)",'Actual H2'!R353*Parameters!$C$28,IF(Control!$C$16="Medium (350 bar)",'Actual H2'!R353*Parameters!$C$27,IF(Control!$C$16="High (700 bar)",'Actual H2'!R353*Parameters!$C$26,0))))</f>
        <v>0</v>
      </c>
      <c r="S353" s="12">
        <f>IF(Control!$C$16="None",Parameters!$C$29,IF(Control!$C$16="Low (100 bar)",'Actual H2'!S353*Parameters!$C$28,IF(Control!$C$16="Medium (350 bar)",'Actual H2'!S353*Parameters!$C$27,IF(Control!$C$16="High (700 bar)",'Actual H2'!S353*Parameters!$C$26,0))))</f>
        <v>0</v>
      </c>
      <c r="T353" s="12">
        <f>IF(Control!$C$16="None",Parameters!$C$29,IF(Control!$C$16="Low (100 bar)",'Actual H2'!T353*Parameters!$C$28,IF(Control!$C$16="Medium (350 bar)",'Actual H2'!T353*Parameters!$C$27,IF(Control!$C$16="High (700 bar)",'Actual H2'!T353*Parameters!$C$26,0))))</f>
        <v>0</v>
      </c>
      <c r="U353" s="12">
        <f>IF(Control!$C$16="None",Parameters!$C$29,IF(Control!$C$16="Low (100 bar)",'Actual H2'!U353*Parameters!$C$28,IF(Control!$C$16="Medium (350 bar)",'Actual H2'!U353*Parameters!$C$27,IF(Control!$C$16="High (700 bar)",'Actual H2'!U353*Parameters!$C$26,0))))</f>
        <v>0</v>
      </c>
      <c r="V353" s="12">
        <f>IF(Control!$C$16="None",Parameters!$C$29,IF(Control!$C$16="Low (100 bar)",'Actual H2'!V353*Parameters!$C$28,IF(Control!$C$16="Medium (350 bar)",'Actual H2'!V353*Parameters!$C$27,IF(Control!$C$16="High (700 bar)",'Actual H2'!V353*Parameters!$C$26,0))))</f>
        <v>0</v>
      </c>
      <c r="W353" s="12">
        <f>IF(Control!$C$16="None",Parameters!$C$29,IF(Control!$C$16="Low (100 bar)",'Actual H2'!W353*Parameters!$C$28,IF(Control!$C$16="Medium (350 bar)",'Actual H2'!W353*Parameters!$C$27,IF(Control!$C$16="High (700 bar)",'Actual H2'!W353*Parameters!$C$26,0))))</f>
        <v>0</v>
      </c>
      <c r="X353" s="12">
        <f>IF(Control!$C$16="None",Parameters!$C$29,IF(Control!$C$16="Low (100 bar)",'Actual H2'!X353*Parameters!$C$28,IF(Control!$C$16="Medium (350 bar)",'Actual H2'!X353*Parameters!$C$27,IF(Control!$C$16="High (700 bar)",'Actual H2'!X353*Parameters!$C$26,0))))</f>
        <v>0</v>
      </c>
      <c r="Y353" s="12">
        <f>IF(Control!$C$16="None",Parameters!$C$29,IF(Control!$C$16="Low (100 bar)",'Actual H2'!Y353*Parameters!$C$28,IF(Control!$C$16="Medium (350 bar)",'Actual H2'!Y353*Parameters!$C$27,IF(Control!$C$16="High (700 bar)",'Actual H2'!Y353*Parameters!$C$26,0))))</f>
        <v>0</v>
      </c>
      <c r="Z353" s="12">
        <f>IF(Control!$C$16="None",Parameters!$C$29,IF(Control!$C$16="Low (100 bar)",'Actual H2'!Z353*Parameters!$C$28,IF(Control!$C$16="Medium (350 bar)",'Actual H2'!Z353*Parameters!$C$27,IF(Control!$C$16="High (700 bar)",'Actual H2'!Z353*Parameters!$C$26,0))))</f>
        <v>0.85584905660377353</v>
      </c>
      <c r="AB353" s="7">
        <f t="shared" si="5"/>
        <v>153.00679245283018</v>
      </c>
    </row>
    <row r="354" spans="2:28" x14ac:dyDescent="0.2">
      <c r="B354" s="6">
        <v>44548</v>
      </c>
      <c r="C354" s="12">
        <f>IF(Control!$C$16="None",Parameters!$C$29,IF(Control!$C$16="Low (100 bar)",'Actual H2'!C354*Parameters!$C$28,IF(Control!$C$16="Medium (350 bar)",'Actual H2'!C354*Parameters!$C$27,IF(Control!$C$16="High (700 bar)",'Actual H2'!C354*Parameters!$C$26,0))))</f>
        <v>2.0150943396226415</v>
      </c>
      <c r="D354" s="12">
        <f>IF(Control!$C$16="None",Parameters!$C$29,IF(Control!$C$16="Low (100 bar)",'Actual H2'!D354*Parameters!$C$28,IF(Control!$C$16="Medium (350 bar)",'Actual H2'!D354*Parameters!$C$27,IF(Control!$C$16="High (700 bar)",'Actual H2'!D354*Parameters!$C$26,0))))</f>
        <v>2.757735849056604</v>
      </c>
      <c r="E354" s="12">
        <f>IF(Control!$C$16="None",Parameters!$C$29,IF(Control!$C$16="Low (100 bar)",'Actual H2'!E354*Parameters!$C$28,IF(Control!$C$16="Medium (350 bar)",'Actual H2'!E354*Parameters!$C$27,IF(Control!$C$16="High (700 bar)",'Actual H2'!E354*Parameters!$C$26,0))))</f>
        <v>3.1290566037735852</v>
      </c>
      <c r="F354" s="12">
        <f>IF(Control!$C$16="None",Parameters!$C$29,IF(Control!$C$16="Low (100 bar)",'Actual H2'!F354*Parameters!$C$28,IF(Control!$C$16="Medium (350 bar)",'Actual H2'!F354*Parameters!$C$27,IF(Control!$C$16="High (700 bar)",'Actual H2'!F354*Parameters!$C$26,0))))</f>
        <v>3.1290566037735852</v>
      </c>
      <c r="G354" s="12">
        <f>IF(Control!$C$16="None",Parameters!$C$29,IF(Control!$C$16="Low (100 bar)",'Actual H2'!G354*Parameters!$C$28,IF(Control!$C$16="Medium (350 bar)",'Actual H2'!G354*Parameters!$C$27,IF(Control!$C$16="High (700 bar)",'Actual H2'!G354*Parameters!$C$26,0))))</f>
        <v>2.757735849056604</v>
      </c>
      <c r="H354" s="12">
        <f>IF(Control!$C$16="None",Parameters!$C$29,IF(Control!$C$16="Low (100 bar)",'Actual H2'!H354*Parameters!$C$28,IF(Control!$C$16="Medium (350 bar)",'Actual H2'!H354*Parameters!$C$27,IF(Control!$C$16="High (700 bar)",'Actual H2'!H354*Parameters!$C$26,0))))</f>
        <v>2.3864150943396227</v>
      </c>
      <c r="I354" s="12">
        <f>IF(Control!$C$16="None",Parameters!$C$29,IF(Control!$C$16="Low (100 bar)",'Actual H2'!I354*Parameters!$C$28,IF(Control!$C$16="Medium (350 bar)",'Actual H2'!I354*Parameters!$C$27,IF(Control!$C$16="High (700 bar)",'Actual H2'!I354*Parameters!$C$26,0))))</f>
        <v>2.757735849056604</v>
      </c>
      <c r="J354" s="12">
        <f>IF(Control!$C$16="None",Parameters!$C$29,IF(Control!$C$16="Low (100 bar)",'Actual H2'!J354*Parameters!$C$28,IF(Control!$C$16="Medium (350 bar)",'Actual H2'!J354*Parameters!$C$27,IF(Control!$C$16="High (700 bar)",'Actual H2'!J354*Parameters!$C$26,0))))</f>
        <v>3.5003773584905669</v>
      </c>
      <c r="K354" s="12">
        <f>IF(Control!$C$16="None",Parameters!$C$29,IF(Control!$C$16="Low (100 bar)",'Actual H2'!K354*Parameters!$C$28,IF(Control!$C$16="Medium (350 bar)",'Actual H2'!K354*Parameters!$C$27,IF(Control!$C$16="High (700 bar)",'Actual H2'!K354*Parameters!$C$26,0))))</f>
        <v>5.2030188679245271</v>
      </c>
      <c r="L354" s="12">
        <f>IF(Control!$C$16="None",Parameters!$C$29,IF(Control!$C$16="Low (100 bar)",'Actual H2'!L354*Parameters!$C$28,IF(Control!$C$16="Medium (350 bar)",'Actual H2'!L354*Parameters!$C$27,IF(Control!$C$16="High (700 bar)",'Actual H2'!L354*Parameters!$C$26,0))))</f>
        <v>7.1773584905660375</v>
      </c>
      <c r="M354" s="12">
        <f>IF(Control!$C$16="None",Parameters!$C$29,IF(Control!$C$16="Low (100 bar)",'Actual H2'!M354*Parameters!$C$28,IF(Control!$C$16="Medium (350 bar)",'Actual H2'!M354*Parameters!$C$27,IF(Control!$C$16="High (700 bar)",'Actual H2'!M354*Parameters!$C$26,0))))</f>
        <v>9.4596226415094335</v>
      </c>
      <c r="N354" s="12">
        <f>IF(Control!$C$16="None",Parameters!$C$29,IF(Control!$C$16="Low (100 bar)",'Actual H2'!N354*Parameters!$C$28,IF(Control!$C$16="Medium (350 bar)",'Actual H2'!N354*Parameters!$C$27,IF(Control!$C$16="High (700 bar)",'Actual H2'!N354*Parameters!$C$26,0))))</f>
        <v>12.067924528301885</v>
      </c>
      <c r="O354" s="12">
        <f>IF(Control!$C$16="None",Parameters!$C$29,IF(Control!$C$16="Low (100 bar)",'Actual H2'!O354*Parameters!$C$28,IF(Control!$C$16="Medium (350 bar)",'Actual H2'!O354*Parameters!$C$27,IF(Control!$C$16="High (700 bar)",'Actual H2'!O354*Parameters!$C$26,0))))</f>
        <v>13.616603773584908</v>
      </c>
      <c r="P354" s="12">
        <f>IF(Control!$C$16="None",Parameters!$C$29,IF(Control!$C$16="Low (100 bar)",'Actual H2'!P354*Parameters!$C$28,IF(Control!$C$16="Medium (350 bar)",'Actual H2'!P354*Parameters!$C$27,IF(Control!$C$16="High (700 bar)",'Actual H2'!P354*Parameters!$C$26,0))))</f>
        <v>13.616603773584908</v>
      </c>
      <c r="Q354" s="12">
        <f>IF(Control!$C$16="None",Parameters!$C$29,IF(Control!$C$16="Low (100 bar)",'Actual H2'!Q354*Parameters!$C$28,IF(Control!$C$16="Medium (350 bar)",'Actual H2'!Q354*Parameters!$C$27,IF(Control!$C$16="High (700 bar)",'Actual H2'!Q354*Parameters!$C$26,0))))</f>
        <v>12.842264150943397</v>
      </c>
      <c r="R354" s="12">
        <f>IF(Control!$C$16="None",Parameters!$C$29,IF(Control!$C$16="Low (100 bar)",'Actual H2'!R354*Parameters!$C$28,IF(Control!$C$16="Medium (350 bar)",'Actual H2'!R354*Parameters!$C$27,IF(Control!$C$16="High (700 bar)",'Actual H2'!R354*Parameters!$C$26,0))))</f>
        <v>12.067924528301885</v>
      </c>
      <c r="S354" s="12">
        <f>IF(Control!$C$16="None",Parameters!$C$29,IF(Control!$C$16="Low (100 bar)",'Actual H2'!S354*Parameters!$C$28,IF(Control!$C$16="Medium (350 bar)",'Actual H2'!S354*Parameters!$C$27,IF(Control!$C$16="High (700 bar)",'Actual H2'!S354*Parameters!$C$26,0))))</f>
        <v>9.4596226415094335</v>
      </c>
      <c r="T354" s="12">
        <f>IF(Control!$C$16="None",Parameters!$C$29,IF(Control!$C$16="Low (100 bar)",'Actual H2'!T354*Parameters!$C$28,IF(Control!$C$16="Medium (350 bar)",'Actual H2'!T354*Parameters!$C$27,IF(Control!$C$16="High (700 bar)",'Actual H2'!T354*Parameters!$C$26,0))))</f>
        <v>6.6339622641509433</v>
      </c>
      <c r="U354" s="12">
        <f>IF(Control!$C$16="None",Parameters!$C$29,IF(Control!$C$16="Low (100 bar)",'Actual H2'!U354*Parameters!$C$28,IF(Control!$C$16="Medium (350 bar)",'Actual H2'!U354*Parameters!$C$27,IF(Control!$C$16="High (700 bar)",'Actual H2'!U354*Parameters!$C$26,0))))</f>
        <v>5.2030188679245271</v>
      </c>
      <c r="V354" s="12">
        <f>IF(Control!$C$16="None",Parameters!$C$29,IF(Control!$C$16="Low (100 bar)",'Actual H2'!V354*Parameters!$C$28,IF(Control!$C$16="Medium (350 bar)",'Actual H2'!V354*Parameters!$C$27,IF(Control!$C$16="High (700 bar)",'Actual H2'!V354*Parameters!$C$26,0))))</f>
        <v>3.5003773584905669</v>
      </c>
      <c r="W354" s="12">
        <f>IF(Control!$C$16="None",Parameters!$C$29,IF(Control!$C$16="Low (100 bar)",'Actual H2'!W354*Parameters!$C$28,IF(Control!$C$16="Medium (350 bar)",'Actual H2'!W354*Parameters!$C$27,IF(Control!$C$16="High (700 bar)",'Actual H2'!W354*Parameters!$C$26,0))))</f>
        <v>2.3864150943396227</v>
      </c>
      <c r="X354" s="12">
        <f>IF(Control!$C$16="None",Parameters!$C$29,IF(Control!$C$16="Low (100 bar)",'Actual H2'!X354*Parameters!$C$28,IF(Control!$C$16="Medium (350 bar)",'Actual H2'!X354*Parameters!$C$27,IF(Control!$C$16="High (700 bar)",'Actual H2'!X354*Parameters!$C$26,0))))</f>
        <v>3.1290566037735852</v>
      </c>
      <c r="Y354" s="12">
        <f>IF(Control!$C$16="None",Parameters!$C$29,IF(Control!$C$16="Low (100 bar)",'Actual H2'!Y354*Parameters!$C$28,IF(Control!$C$16="Medium (350 bar)",'Actual H2'!Y354*Parameters!$C$27,IF(Control!$C$16="High (700 bar)",'Actual H2'!Y354*Parameters!$C$26,0))))</f>
        <v>4.7592452830188678</v>
      </c>
      <c r="Z354" s="12">
        <f>IF(Control!$C$16="None",Parameters!$C$29,IF(Control!$C$16="Low (100 bar)",'Actual H2'!Z354*Parameters!$C$28,IF(Control!$C$16="Medium (350 bar)",'Actual H2'!Z354*Parameters!$C$27,IF(Control!$C$16="High (700 bar)",'Actual H2'!Z354*Parameters!$C$26,0))))</f>
        <v>6.090566037735849</v>
      </c>
      <c r="AB354" s="7">
        <f t="shared" si="5"/>
        <v>149.64679245283017</v>
      </c>
    </row>
    <row r="355" spans="2:28" x14ac:dyDescent="0.2">
      <c r="B355" s="6">
        <v>44549</v>
      </c>
      <c r="C355" s="12">
        <f>IF(Control!$C$16="None",Parameters!$C$29,IF(Control!$C$16="Low (100 bar)",'Actual H2'!C355*Parameters!$C$28,IF(Control!$C$16="Medium (350 bar)",'Actual H2'!C355*Parameters!$C$27,IF(Control!$C$16="High (700 bar)",'Actual H2'!C355*Parameters!$C$26,0))))</f>
        <v>7.1773584905660375</v>
      </c>
      <c r="D355" s="12">
        <f>IF(Control!$C$16="None",Parameters!$C$29,IF(Control!$C$16="Low (100 bar)",'Actual H2'!D355*Parameters!$C$28,IF(Control!$C$16="Medium (350 bar)",'Actual H2'!D355*Parameters!$C$27,IF(Control!$C$16="High (700 bar)",'Actual H2'!D355*Parameters!$C$26,0))))</f>
        <v>7.1773584905660375</v>
      </c>
      <c r="E355" s="12">
        <f>IF(Control!$C$16="None",Parameters!$C$29,IF(Control!$C$16="Low (100 bar)",'Actual H2'!E355*Parameters!$C$28,IF(Control!$C$16="Medium (350 bar)",'Actual H2'!E355*Parameters!$C$27,IF(Control!$C$16="High (700 bar)",'Actual H2'!E355*Parameters!$C$26,0))))</f>
        <v>6.6339622641509433</v>
      </c>
      <c r="F355" s="12">
        <f>IF(Control!$C$16="None",Parameters!$C$29,IF(Control!$C$16="Low (100 bar)",'Actual H2'!F355*Parameters!$C$28,IF(Control!$C$16="Medium (350 bar)",'Actual H2'!F355*Parameters!$C$27,IF(Control!$C$16="High (700 bar)",'Actual H2'!F355*Parameters!$C$26,0))))</f>
        <v>5.6467924528301889</v>
      </c>
      <c r="G355" s="12">
        <f>IF(Control!$C$16="None",Parameters!$C$29,IF(Control!$C$16="Low (100 bar)",'Actual H2'!G355*Parameters!$C$28,IF(Control!$C$16="Medium (350 bar)",'Actual H2'!G355*Parameters!$C$27,IF(Control!$C$16="High (700 bar)",'Actual H2'!G355*Parameters!$C$26,0))))</f>
        <v>4.7592452830188678</v>
      </c>
      <c r="H355" s="12">
        <f>IF(Control!$C$16="None",Parameters!$C$29,IF(Control!$C$16="Low (100 bar)",'Actual H2'!H355*Parameters!$C$28,IF(Control!$C$16="Medium (350 bar)",'Actual H2'!H355*Parameters!$C$27,IF(Control!$C$16="High (700 bar)",'Actual H2'!H355*Parameters!$C$26,0))))</f>
        <v>3.8716981132075476</v>
      </c>
      <c r="I355" s="12">
        <f>IF(Control!$C$16="None",Parameters!$C$29,IF(Control!$C$16="Low (100 bar)",'Actual H2'!I355*Parameters!$C$28,IF(Control!$C$16="Medium (350 bar)",'Actual H2'!I355*Parameters!$C$27,IF(Control!$C$16="High (700 bar)",'Actual H2'!I355*Parameters!$C$26,0))))</f>
        <v>3.1290566037735852</v>
      </c>
      <c r="J355" s="12">
        <f>IF(Control!$C$16="None",Parameters!$C$29,IF(Control!$C$16="Low (100 bar)",'Actual H2'!J355*Parameters!$C$28,IF(Control!$C$16="Medium (350 bar)",'Actual H2'!J355*Parameters!$C$27,IF(Control!$C$16="High (700 bar)",'Actual H2'!J355*Parameters!$C$26,0))))</f>
        <v>2.0150943396226415</v>
      </c>
      <c r="K355" s="12">
        <f>IF(Control!$C$16="None",Parameters!$C$29,IF(Control!$C$16="Low (100 bar)",'Actual H2'!K355*Parameters!$C$28,IF(Control!$C$16="Medium (350 bar)",'Actual H2'!K355*Parameters!$C$27,IF(Control!$C$16="High (700 bar)",'Actual H2'!K355*Parameters!$C$26,0))))</f>
        <v>1.4354716981132074</v>
      </c>
      <c r="L355" s="12">
        <f>IF(Control!$C$16="None",Parameters!$C$29,IF(Control!$C$16="Low (100 bar)",'Actual H2'!L355*Parameters!$C$28,IF(Control!$C$16="Medium (350 bar)",'Actual H2'!L355*Parameters!$C$27,IF(Control!$C$16="High (700 bar)",'Actual H2'!L355*Parameters!$C$26,0))))</f>
        <v>0.5660377358490567</v>
      </c>
      <c r="M355" s="12">
        <f>IF(Control!$C$16="None",Parameters!$C$29,IF(Control!$C$16="Low (100 bar)",'Actual H2'!M355*Parameters!$C$28,IF(Control!$C$16="Medium (350 bar)",'Actual H2'!M355*Parameters!$C$27,IF(Control!$C$16="High (700 bar)",'Actual H2'!M355*Parameters!$C$26,0))))</f>
        <v>0</v>
      </c>
      <c r="N355" s="12">
        <f>IF(Control!$C$16="None",Parameters!$C$29,IF(Control!$C$16="Low (100 bar)",'Actual H2'!N355*Parameters!$C$28,IF(Control!$C$16="Medium (350 bar)",'Actual H2'!N355*Parameters!$C$27,IF(Control!$C$16="High (700 bar)",'Actual H2'!N355*Parameters!$C$26,0))))</f>
        <v>0</v>
      </c>
      <c r="O355" s="12">
        <f>IF(Control!$C$16="None",Parameters!$C$29,IF(Control!$C$16="Low (100 bar)",'Actual H2'!O355*Parameters!$C$28,IF(Control!$C$16="Medium (350 bar)",'Actual H2'!O355*Parameters!$C$27,IF(Control!$C$16="High (700 bar)",'Actual H2'!O355*Parameters!$C$26,0))))</f>
        <v>0</v>
      </c>
      <c r="P355" s="12">
        <f>IF(Control!$C$16="None",Parameters!$C$29,IF(Control!$C$16="Low (100 bar)",'Actual H2'!P355*Parameters!$C$28,IF(Control!$C$16="Medium (350 bar)",'Actual H2'!P355*Parameters!$C$27,IF(Control!$C$16="High (700 bar)",'Actual H2'!P355*Parameters!$C$26,0))))</f>
        <v>0</v>
      </c>
      <c r="Q355" s="12">
        <f>IF(Control!$C$16="None",Parameters!$C$29,IF(Control!$C$16="Low (100 bar)",'Actual H2'!Q355*Parameters!$C$28,IF(Control!$C$16="Medium (350 bar)",'Actual H2'!Q355*Parameters!$C$27,IF(Control!$C$16="High (700 bar)",'Actual H2'!Q355*Parameters!$C$26,0))))</f>
        <v>1.1456603773584904</v>
      </c>
      <c r="R355" s="12">
        <f>IF(Control!$C$16="None",Parameters!$C$29,IF(Control!$C$16="Low (100 bar)",'Actual H2'!R355*Parameters!$C$28,IF(Control!$C$16="Medium (350 bar)",'Actual H2'!R355*Parameters!$C$27,IF(Control!$C$16="High (700 bar)",'Actual H2'!R355*Parameters!$C$26,0))))</f>
        <v>2.0150943396226415</v>
      </c>
      <c r="S355" s="12">
        <f>IF(Control!$C$16="None",Parameters!$C$29,IF(Control!$C$16="Low (100 bar)",'Actual H2'!S355*Parameters!$C$28,IF(Control!$C$16="Medium (350 bar)",'Actual H2'!S355*Parameters!$C$27,IF(Control!$C$16="High (700 bar)",'Actual H2'!S355*Parameters!$C$26,0))))</f>
        <v>2.757735849056604</v>
      </c>
      <c r="T355" s="12">
        <f>IF(Control!$C$16="None",Parameters!$C$29,IF(Control!$C$16="Low (100 bar)",'Actual H2'!T355*Parameters!$C$28,IF(Control!$C$16="Medium (350 bar)",'Actual H2'!T355*Parameters!$C$27,IF(Control!$C$16="High (700 bar)",'Actual H2'!T355*Parameters!$C$26,0))))</f>
        <v>3.5003773584905669</v>
      </c>
      <c r="U355" s="12">
        <f>IF(Control!$C$16="None",Parameters!$C$29,IF(Control!$C$16="Low (100 bar)",'Actual H2'!U355*Parameters!$C$28,IF(Control!$C$16="Medium (350 bar)",'Actual H2'!U355*Parameters!$C$27,IF(Control!$C$16="High (700 bar)",'Actual H2'!U355*Parameters!$C$26,0))))</f>
        <v>4.3154716981132077</v>
      </c>
      <c r="V355" s="12">
        <f>IF(Control!$C$16="None",Parameters!$C$29,IF(Control!$C$16="Low (100 bar)",'Actual H2'!V355*Parameters!$C$28,IF(Control!$C$16="Medium (350 bar)",'Actual H2'!V355*Parameters!$C$27,IF(Control!$C$16="High (700 bar)",'Actual H2'!V355*Parameters!$C$26,0))))</f>
        <v>5.2030188679245271</v>
      </c>
      <c r="W355" s="12">
        <f>IF(Control!$C$16="None",Parameters!$C$29,IF(Control!$C$16="Low (100 bar)",'Actual H2'!W355*Parameters!$C$28,IF(Control!$C$16="Medium (350 bar)",'Actual H2'!W355*Parameters!$C$27,IF(Control!$C$16="High (700 bar)",'Actual H2'!W355*Parameters!$C$26,0))))</f>
        <v>5.6467924528301889</v>
      </c>
      <c r="X355" s="12">
        <f>IF(Control!$C$16="None",Parameters!$C$29,IF(Control!$C$16="Low (100 bar)",'Actual H2'!X355*Parameters!$C$28,IF(Control!$C$16="Medium (350 bar)",'Actual H2'!X355*Parameters!$C$27,IF(Control!$C$16="High (700 bar)",'Actual H2'!X355*Parameters!$C$26,0))))</f>
        <v>5.2030188679245271</v>
      </c>
      <c r="Y355" s="12">
        <f>IF(Control!$C$16="None",Parameters!$C$29,IF(Control!$C$16="Low (100 bar)",'Actual H2'!Y355*Parameters!$C$28,IF(Control!$C$16="Medium (350 bar)",'Actual H2'!Y355*Parameters!$C$27,IF(Control!$C$16="High (700 bar)",'Actual H2'!Y355*Parameters!$C$26,0))))</f>
        <v>4.3154716981132077</v>
      </c>
      <c r="Z355" s="12">
        <f>IF(Control!$C$16="None",Parameters!$C$29,IF(Control!$C$16="Low (100 bar)",'Actual H2'!Z355*Parameters!$C$28,IF(Control!$C$16="Medium (350 bar)",'Actual H2'!Z355*Parameters!$C$27,IF(Control!$C$16="High (700 bar)",'Actual H2'!Z355*Parameters!$C$26,0))))</f>
        <v>3.5003773584905669</v>
      </c>
      <c r="AB355" s="7">
        <f t="shared" si="5"/>
        <v>80.015094339622635</v>
      </c>
    </row>
    <row r="356" spans="2:28" x14ac:dyDescent="0.2">
      <c r="B356" s="6">
        <v>44550</v>
      </c>
      <c r="C356" s="12">
        <f>IF(Control!$C$16="None",Parameters!$C$29,IF(Control!$C$16="Low (100 bar)",'Actual H2'!C356*Parameters!$C$28,IF(Control!$C$16="Medium (350 bar)",'Actual H2'!C356*Parameters!$C$27,IF(Control!$C$16="High (700 bar)",'Actual H2'!C356*Parameters!$C$26,0))))</f>
        <v>2.0150943396226415</v>
      </c>
      <c r="D356" s="12">
        <f>IF(Control!$C$16="None",Parameters!$C$29,IF(Control!$C$16="Low (100 bar)",'Actual H2'!D356*Parameters!$C$28,IF(Control!$C$16="Medium (350 bar)",'Actual H2'!D356*Parameters!$C$27,IF(Control!$C$16="High (700 bar)",'Actual H2'!D356*Parameters!$C$26,0))))</f>
        <v>0.5660377358490567</v>
      </c>
      <c r="E356" s="12">
        <f>IF(Control!$C$16="None",Parameters!$C$29,IF(Control!$C$16="Low (100 bar)",'Actual H2'!E356*Parameters!$C$28,IF(Control!$C$16="Medium (350 bar)",'Actual H2'!E356*Parameters!$C$27,IF(Control!$C$16="High (700 bar)",'Actual H2'!E356*Parameters!$C$26,0))))</f>
        <v>0</v>
      </c>
      <c r="F356" s="12">
        <f>IF(Control!$C$16="None",Parameters!$C$29,IF(Control!$C$16="Low (100 bar)",'Actual H2'!F356*Parameters!$C$28,IF(Control!$C$16="Medium (350 bar)",'Actual H2'!F356*Parameters!$C$27,IF(Control!$C$16="High (700 bar)",'Actual H2'!F356*Parameters!$C$26,0))))</f>
        <v>0</v>
      </c>
      <c r="G356" s="12">
        <f>IF(Control!$C$16="None",Parameters!$C$29,IF(Control!$C$16="Low (100 bar)",'Actual H2'!G356*Parameters!$C$28,IF(Control!$C$16="Medium (350 bar)",'Actual H2'!G356*Parameters!$C$27,IF(Control!$C$16="High (700 bar)",'Actual H2'!G356*Parameters!$C$26,0))))</f>
        <v>0</v>
      </c>
      <c r="H356" s="12">
        <f>IF(Control!$C$16="None",Parameters!$C$29,IF(Control!$C$16="Low (100 bar)",'Actual H2'!H356*Parameters!$C$28,IF(Control!$C$16="Medium (350 bar)",'Actual H2'!H356*Parameters!$C$27,IF(Control!$C$16="High (700 bar)",'Actual H2'!H356*Parameters!$C$26,0))))</f>
        <v>0</v>
      </c>
      <c r="I356" s="12">
        <f>IF(Control!$C$16="None",Parameters!$C$29,IF(Control!$C$16="Low (100 bar)",'Actual H2'!I356*Parameters!$C$28,IF(Control!$C$16="Medium (350 bar)",'Actual H2'!I356*Parameters!$C$27,IF(Control!$C$16="High (700 bar)",'Actual H2'!I356*Parameters!$C$26,0))))</f>
        <v>0</v>
      </c>
      <c r="J356" s="12">
        <f>IF(Control!$C$16="None",Parameters!$C$29,IF(Control!$C$16="Low (100 bar)",'Actual H2'!J356*Parameters!$C$28,IF(Control!$C$16="Medium (350 bar)",'Actual H2'!J356*Parameters!$C$27,IF(Control!$C$16="High (700 bar)",'Actual H2'!J356*Parameters!$C$26,0))))</f>
        <v>0</v>
      </c>
      <c r="K356" s="12">
        <f>IF(Control!$C$16="None",Parameters!$C$29,IF(Control!$C$16="Low (100 bar)",'Actual H2'!K356*Parameters!$C$28,IF(Control!$C$16="Medium (350 bar)",'Actual H2'!K356*Parameters!$C$27,IF(Control!$C$16="High (700 bar)",'Actual H2'!K356*Parameters!$C$26,0))))</f>
        <v>0</v>
      </c>
      <c r="L356" s="12">
        <f>IF(Control!$C$16="None",Parameters!$C$29,IF(Control!$C$16="Low (100 bar)",'Actual H2'!L356*Parameters!$C$28,IF(Control!$C$16="Medium (350 bar)",'Actual H2'!L356*Parameters!$C$27,IF(Control!$C$16="High (700 bar)",'Actual H2'!L356*Parameters!$C$26,0))))</f>
        <v>0</v>
      </c>
      <c r="M356" s="12">
        <f>IF(Control!$C$16="None",Parameters!$C$29,IF(Control!$C$16="Low (100 bar)",'Actual H2'!M356*Parameters!$C$28,IF(Control!$C$16="Medium (350 bar)",'Actual H2'!M356*Parameters!$C$27,IF(Control!$C$16="High (700 bar)",'Actual H2'!M356*Parameters!$C$26,0))))</f>
        <v>0</v>
      </c>
      <c r="N356" s="12">
        <f>IF(Control!$C$16="None",Parameters!$C$29,IF(Control!$C$16="Low (100 bar)",'Actual H2'!N356*Parameters!$C$28,IF(Control!$C$16="Medium (350 bar)",'Actual H2'!N356*Parameters!$C$27,IF(Control!$C$16="High (700 bar)",'Actual H2'!N356*Parameters!$C$26,0))))</f>
        <v>0</v>
      </c>
      <c r="O356" s="12">
        <f>IF(Control!$C$16="None",Parameters!$C$29,IF(Control!$C$16="Low (100 bar)",'Actual H2'!O356*Parameters!$C$28,IF(Control!$C$16="Medium (350 bar)",'Actual H2'!O356*Parameters!$C$27,IF(Control!$C$16="High (700 bar)",'Actual H2'!O356*Parameters!$C$26,0))))</f>
        <v>0</v>
      </c>
      <c r="P356" s="12">
        <f>IF(Control!$C$16="None",Parameters!$C$29,IF(Control!$C$16="Low (100 bar)",'Actual H2'!P356*Parameters!$C$28,IF(Control!$C$16="Medium (350 bar)",'Actual H2'!P356*Parameters!$C$27,IF(Control!$C$16="High (700 bar)",'Actual H2'!P356*Parameters!$C$26,0))))</f>
        <v>0</v>
      </c>
      <c r="Q356" s="12">
        <f>IF(Control!$C$16="None",Parameters!$C$29,IF(Control!$C$16="Low (100 bar)",'Actual H2'!Q356*Parameters!$C$28,IF(Control!$C$16="Medium (350 bar)",'Actual H2'!Q356*Parameters!$C$27,IF(Control!$C$16="High (700 bar)",'Actual H2'!Q356*Parameters!$C$26,0))))</f>
        <v>0</v>
      </c>
      <c r="R356" s="12">
        <f>IF(Control!$C$16="None",Parameters!$C$29,IF(Control!$C$16="Low (100 bar)",'Actual H2'!R356*Parameters!$C$28,IF(Control!$C$16="Medium (350 bar)",'Actual H2'!R356*Parameters!$C$27,IF(Control!$C$16="High (700 bar)",'Actual H2'!R356*Parameters!$C$26,0))))</f>
        <v>0</v>
      </c>
      <c r="S356" s="12">
        <f>IF(Control!$C$16="None",Parameters!$C$29,IF(Control!$C$16="Low (100 bar)",'Actual H2'!S356*Parameters!$C$28,IF(Control!$C$16="Medium (350 bar)",'Actual H2'!S356*Parameters!$C$27,IF(Control!$C$16="High (700 bar)",'Actual H2'!S356*Parameters!$C$26,0))))</f>
        <v>0</v>
      </c>
      <c r="T356" s="12">
        <f>IF(Control!$C$16="None",Parameters!$C$29,IF(Control!$C$16="Low (100 bar)",'Actual H2'!T356*Parameters!$C$28,IF(Control!$C$16="Medium (350 bar)",'Actual H2'!T356*Parameters!$C$27,IF(Control!$C$16="High (700 bar)",'Actual H2'!T356*Parameters!$C$26,0))))</f>
        <v>0</v>
      </c>
      <c r="U356" s="12">
        <f>IF(Control!$C$16="None",Parameters!$C$29,IF(Control!$C$16="Low (100 bar)",'Actual H2'!U356*Parameters!$C$28,IF(Control!$C$16="Medium (350 bar)",'Actual H2'!U356*Parameters!$C$27,IF(Control!$C$16="High (700 bar)",'Actual H2'!U356*Parameters!$C$26,0))))</f>
        <v>0</v>
      </c>
      <c r="V356" s="12">
        <f>IF(Control!$C$16="None",Parameters!$C$29,IF(Control!$C$16="Low (100 bar)",'Actual H2'!V356*Parameters!$C$28,IF(Control!$C$16="Medium (350 bar)",'Actual H2'!V356*Parameters!$C$27,IF(Control!$C$16="High (700 bar)",'Actual H2'!V356*Parameters!$C$26,0))))</f>
        <v>0</v>
      </c>
      <c r="W356" s="12">
        <f>IF(Control!$C$16="None",Parameters!$C$29,IF(Control!$C$16="Low (100 bar)",'Actual H2'!W356*Parameters!$C$28,IF(Control!$C$16="Medium (350 bar)",'Actual H2'!W356*Parameters!$C$27,IF(Control!$C$16="High (700 bar)",'Actual H2'!W356*Parameters!$C$26,0))))</f>
        <v>0</v>
      </c>
      <c r="X356" s="12">
        <f>IF(Control!$C$16="None",Parameters!$C$29,IF(Control!$C$16="Low (100 bar)",'Actual H2'!X356*Parameters!$C$28,IF(Control!$C$16="Medium (350 bar)",'Actual H2'!X356*Parameters!$C$27,IF(Control!$C$16="High (700 bar)",'Actual H2'!X356*Parameters!$C$26,0))))</f>
        <v>0</v>
      </c>
      <c r="Y356" s="12">
        <f>IF(Control!$C$16="None",Parameters!$C$29,IF(Control!$C$16="Low (100 bar)",'Actual H2'!Y356*Parameters!$C$28,IF(Control!$C$16="Medium (350 bar)",'Actual H2'!Y356*Parameters!$C$27,IF(Control!$C$16="High (700 bar)",'Actual H2'!Y356*Parameters!$C$26,0))))</f>
        <v>0</v>
      </c>
      <c r="Z356" s="12">
        <f>IF(Control!$C$16="None",Parameters!$C$29,IF(Control!$C$16="Low (100 bar)",'Actual H2'!Z356*Parameters!$C$28,IF(Control!$C$16="Medium (350 bar)",'Actual H2'!Z356*Parameters!$C$27,IF(Control!$C$16="High (700 bar)",'Actual H2'!Z356*Parameters!$C$26,0))))</f>
        <v>0</v>
      </c>
      <c r="AB356" s="7">
        <f t="shared" si="5"/>
        <v>2.5811320754716984</v>
      </c>
    </row>
    <row r="357" spans="2:28" x14ac:dyDescent="0.2">
      <c r="B357" s="6">
        <v>44551</v>
      </c>
      <c r="C357" s="12">
        <f>IF(Control!$C$16="None",Parameters!$C$29,IF(Control!$C$16="Low (100 bar)",'Actual H2'!C357*Parameters!$C$28,IF(Control!$C$16="Medium (350 bar)",'Actual H2'!C357*Parameters!$C$27,IF(Control!$C$16="High (700 bar)",'Actual H2'!C357*Parameters!$C$26,0))))</f>
        <v>0</v>
      </c>
      <c r="D357" s="12">
        <f>IF(Control!$C$16="None",Parameters!$C$29,IF(Control!$C$16="Low (100 bar)",'Actual H2'!D357*Parameters!$C$28,IF(Control!$C$16="Medium (350 bar)",'Actual H2'!D357*Parameters!$C$27,IF(Control!$C$16="High (700 bar)",'Actual H2'!D357*Parameters!$C$26,0))))</f>
        <v>0</v>
      </c>
      <c r="E357" s="12">
        <f>IF(Control!$C$16="None",Parameters!$C$29,IF(Control!$C$16="Low (100 bar)",'Actual H2'!E357*Parameters!$C$28,IF(Control!$C$16="Medium (350 bar)",'Actual H2'!E357*Parameters!$C$27,IF(Control!$C$16="High (700 bar)",'Actual H2'!E357*Parameters!$C$26,0))))</f>
        <v>0.85584905660377353</v>
      </c>
      <c r="F357" s="12">
        <f>IF(Control!$C$16="None",Parameters!$C$29,IF(Control!$C$16="Low (100 bar)",'Actual H2'!F357*Parameters!$C$28,IF(Control!$C$16="Medium (350 bar)",'Actual H2'!F357*Parameters!$C$27,IF(Control!$C$16="High (700 bar)",'Actual H2'!F357*Parameters!$C$26,0))))</f>
        <v>1.4354716981132074</v>
      </c>
      <c r="G357" s="12">
        <f>IF(Control!$C$16="None",Parameters!$C$29,IF(Control!$C$16="Low (100 bar)",'Actual H2'!G357*Parameters!$C$28,IF(Control!$C$16="Medium (350 bar)",'Actual H2'!G357*Parameters!$C$27,IF(Control!$C$16="High (700 bar)",'Actual H2'!G357*Parameters!$C$26,0))))</f>
        <v>1.1456603773584904</v>
      </c>
      <c r="H357" s="12">
        <f>IF(Control!$C$16="None",Parameters!$C$29,IF(Control!$C$16="Low (100 bar)",'Actual H2'!H357*Parameters!$C$28,IF(Control!$C$16="Medium (350 bar)",'Actual H2'!H357*Parameters!$C$27,IF(Control!$C$16="High (700 bar)",'Actual H2'!H357*Parameters!$C$26,0))))</f>
        <v>0.85584905660377353</v>
      </c>
      <c r="I357" s="12">
        <f>IF(Control!$C$16="None",Parameters!$C$29,IF(Control!$C$16="Low (100 bar)",'Actual H2'!I357*Parameters!$C$28,IF(Control!$C$16="Medium (350 bar)",'Actual H2'!I357*Parameters!$C$27,IF(Control!$C$16="High (700 bar)",'Actual H2'!I357*Parameters!$C$26,0))))</f>
        <v>0.5660377358490567</v>
      </c>
      <c r="J357" s="12">
        <f>IF(Control!$C$16="None",Parameters!$C$29,IF(Control!$C$16="Low (100 bar)",'Actual H2'!J357*Parameters!$C$28,IF(Control!$C$16="Medium (350 bar)",'Actual H2'!J357*Parameters!$C$27,IF(Control!$C$16="High (700 bar)",'Actual H2'!J357*Parameters!$C$26,0))))</f>
        <v>0</v>
      </c>
      <c r="K357" s="12">
        <f>IF(Control!$C$16="None",Parameters!$C$29,IF(Control!$C$16="Low (100 bar)",'Actual H2'!K357*Parameters!$C$28,IF(Control!$C$16="Medium (350 bar)",'Actual H2'!K357*Parameters!$C$27,IF(Control!$C$16="High (700 bar)",'Actual H2'!K357*Parameters!$C$26,0))))</f>
        <v>0</v>
      </c>
      <c r="L357" s="12">
        <f>IF(Control!$C$16="None",Parameters!$C$29,IF(Control!$C$16="Low (100 bar)",'Actual H2'!L357*Parameters!$C$28,IF(Control!$C$16="Medium (350 bar)",'Actual H2'!L357*Parameters!$C$27,IF(Control!$C$16="High (700 bar)",'Actual H2'!L357*Parameters!$C$26,0))))</f>
        <v>0</v>
      </c>
      <c r="M357" s="12">
        <f>IF(Control!$C$16="None",Parameters!$C$29,IF(Control!$C$16="Low (100 bar)",'Actual H2'!M357*Parameters!$C$28,IF(Control!$C$16="Medium (350 bar)",'Actual H2'!M357*Parameters!$C$27,IF(Control!$C$16="High (700 bar)",'Actual H2'!M357*Parameters!$C$26,0))))</f>
        <v>0</v>
      </c>
      <c r="N357" s="12">
        <f>IF(Control!$C$16="None",Parameters!$C$29,IF(Control!$C$16="Low (100 bar)",'Actual H2'!N357*Parameters!$C$28,IF(Control!$C$16="Medium (350 bar)",'Actual H2'!N357*Parameters!$C$27,IF(Control!$C$16="High (700 bar)",'Actual H2'!N357*Parameters!$C$26,0))))</f>
        <v>0</v>
      </c>
      <c r="O357" s="12">
        <f>IF(Control!$C$16="None",Parameters!$C$29,IF(Control!$C$16="Low (100 bar)",'Actual H2'!O357*Parameters!$C$28,IF(Control!$C$16="Medium (350 bar)",'Actual H2'!O357*Parameters!$C$27,IF(Control!$C$16="High (700 bar)",'Actual H2'!O357*Parameters!$C$26,0))))</f>
        <v>0</v>
      </c>
      <c r="P357" s="12">
        <f>IF(Control!$C$16="None",Parameters!$C$29,IF(Control!$C$16="Low (100 bar)",'Actual H2'!P357*Parameters!$C$28,IF(Control!$C$16="Medium (350 bar)",'Actual H2'!P357*Parameters!$C$27,IF(Control!$C$16="High (700 bar)",'Actual H2'!P357*Parameters!$C$26,0))))</f>
        <v>0</v>
      </c>
      <c r="Q357" s="12">
        <f>IF(Control!$C$16="None",Parameters!$C$29,IF(Control!$C$16="Low (100 bar)",'Actual H2'!Q357*Parameters!$C$28,IF(Control!$C$16="Medium (350 bar)",'Actual H2'!Q357*Parameters!$C$27,IF(Control!$C$16="High (700 bar)",'Actual H2'!Q357*Parameters!$C$26,0))))</f>
        <v>0</v>
      </c>
      <c r="R357" s="12">
        <f>IF(Control!$C$16="None",Parameters!$C$29,IF(Control!$C$16="Low (100 bar)",'Actual H2'!R357*Parameters!$C$28,IF(Control!$C$16="Medium (350 bar)",'Actual H2'!R357*Parameters!$C$27,IF(Control!$C$16="High (700 bar)",'Actual H2'!R357*Parameters!$C$26,0))))</f>
        <v>0</v>
      </c>
      <c r="S357" s="12">
        <f>IF(Control!$C$16="None",Parameters!$C$29,IF(Control!$C$16="Low (100 bar)",'Actual H2'!S357*Parameters!$C$28,IF(Control!$C$16="Medium (350 bar)",'Actual H2'!S357*Parameters!$C$27,IF(Control!$C$16="High (700 bar)",'Actual H2'!S357*Parameters!$C$26,0))))</f>
        <v>0</v>
      </c>
      <c r="T357" s="12">
        <f>IF(Control!$C$16="None",Parameters!$C$29,IF(Control!$C$16="Low (100 bar)",'Actual H2'!T357*Parameters!$C$28,IF(Control!$C$16="Medium (350 bar)",'Actual H2'!T357*Parameters!$C$27,IF(Control!$C$16="High (700 bar)",'Actual H2'!T357*Parameters!$C$26,0))))</f>
        <v>0</v>
      </c>
      <c r="U357" s="12">
        <f>IF(Control!$C$16="None",Parameters!$C$29,IF(Control!$C$16="Low (100 bar)",'Actual H2'!U357*Parameters!$C$28,IF(Control!$C$16="Medium (350 bar)",'Actual H2'!U357*Parameters!$C$27,IF(Control!$C$16="High (700 bar)",'Actual H2'!U357*Parameters!$C$26,0))))</f>
        <v>0</v>
      </c>
      <c r="V357" s="12">
        <f>IF(Control!$C$16="None",Parameters!$C$29,IF(Control!$C$16="Low (100 bar)",'Actual H2'!V357*Parameters!$C$28,IF(Control!$C$16="Medium (350 bar)",'Actual H2'!V357*Parameters!$C$27,IF(Control!$C$16="High (700 bar)",'Actual H2'!V357*Parameters!$C$26,0))))</f>
        <v>0</v>
      </c>
      <c r="W357" s="12">
        <f>IF(Control!$C$16="None",Parameters!$C$29,IF(Control!$C$16="Low (100 bar)",'Actual H2'!W357*Parameters!$C$28,IF(Control!$C$16="Medium (350 bar)",'Actual H2'!W357*Parameters!$C$27,IF(Control!$C$16="High (700 bar)",'Actual H2'!W357*Parameters!$C$26,0))))</f>
        <v>0</v>
      </c>
      <c r="X357" s="12">
        <f>IF(Control!$C$16="None",Parameters!$C$29,IF(Control!$C$16="Low (100 bar)",'Actual H2'!X357*Parameters!$C$28,IF(Control!$C$16="Medium (350 bar)",'Actual H2'!X357*Parameters!$C$27,IF(Control!$C$16="High (700 bar)",'Actual H2'!X357*Parameters!$C$26,0))))</f>
        <v>0</v>
      </c>
      <c r="Y357" s="12">
        <f>IF(Control!$C$16="None",Parameters!$C$29,IF(Control!$C$16="Low (100 bar)",'Actual H2'!Y357*Parameters!$C$28,IF(Control!$C$16="Medium (350 bar)",'Actual H2'!Y357*Parameters!$C$27,IF(Control!$C$16="High (700 bar)",'Actual H2'!Y357*Parameters!$C$26,0))))</f>
        <v>0</v>
      </c>
      <c r="Z357" s="12">
        <f>IF(Control!$C$16="None",Parameters!$C$29,IF(Control!$C$16="Low (100 bar)",'Actual H2'!Z357*Parameters!$C$28,IF(Control!$C$16="Medium (350 bar)",'Actual H2'!Z357*Parameters!$C$27,IF(Control!$C$16="High (700 bar)",'Actual H2'!Z357*Parameters!$C$26,0))))</f>
        <v>0</v>
      </c>
      <c r="AB357" s="7">
        <f t="shared" si="5"/>
        <v>4.858867924528302</v>
      </c>
    </row>
    <row r="358" spans="2:28" x14ac:dyDescent="0.2">
      <c r="B358" s="6">
        <v>44552</v>
      </c>
      <c r="C358" s="12">
        <f>IF(Control!$C$16="None",Parameters!$C$29,IF(Control!$C$16="Low (100 bar)",'Actual H2'!C358*Parameters!$C$28,IF(Control!$C$16="Medium (350 bar)",'Actual H2'!C358*Parameters!$C$27,IF(Control!$C$16="High (700 bar)",'Actual H2'!C358*Parameters!$C$26,0))))</f>
        <v>0</v>
      </c>
      <c r="D358" s="12">
        <f>IF(Control!$C$16="None",Parameters!$C$29,IF(Control!$C$16="Low (100 bar)",'Actual H2'!D358*Parameters!$C$28,IF(Control!$C$16="Medium (350 bar)",'Actual H2'!D358*Parameters!$C$27,IF(Control!$C$16="High (700 bar)",'Actual H2'!D358*Parameters!$C$26,0))))</f>
        <v>0</v>
      </c>
      <c r="E358" s="12">
        <f>IF(Control!$C$16="None",Parameters!$C$29,IF(Control!$C$16="Low (100 bar)",'Actual H2'!E358*Parameters!$C$28,IF(Control!$C$16="Medium (350 bar)",'Actual H2'!E358*Parameters!$C$27,IF(Control!$C$16="High (700 bar)",'Actual H2'!E358*Parameters!$C$26,0))))</f>
        <v>0</v>
      </c>
      <c r="F358" s="12">
        <f>IF(Control!$C$16="None",Parameters!$C$29,IF(Control!$C$16="Low (100 bar)",'Actual H2'!F358*Parameters!$C$28,IF(Control!$C$16="Medium (350 bar)",'Actual H2'!F358*Parameters!$C$27,IF(Control!$C$16="High (700 bar)",'Actual H2'!F358*Parameters!$C$26,0))))</f>
        <v>0</v>
      </c>
      <c r="G358" s="12">
        <f>IF(Control!$C$16="None",Parameters!$C$29,IF(Control!$C$16="Low (100 bar)",'Actual H2'!G358*Parameters!$C$28,IF(Control!$C$16="Medium (350 bar)",'Actual H2'!G358*Parameters!$C$27,IF(Control!$C$16="High (700 bar)",'Actual H2'!G358*Parameters!$C$26,0))))</f>
        <v>0</v>
      </c>
      <c r="H358" s="12">
        <f>IF(Control!$C$16="None",Parameters!$C$29,IF(Control!$C$16="Low (100 bar)",'Actual H2'!H358*Parameters!$C$28,IF(Control!$C$16="Medium (350 bar)",'Actual H2'!H358*Parameters!$C$27,IF(Control!$C$16="High (700 bar)",'Actual H2'!H358*Parameters!$C$26,0))))</f>
        <v>0</v>
      </c>
      <c r="I358" s="12">
        <f>IF(Control!$C$16="None",Parameters!$C$29,IF(Control!$C$16="Low (100 bar)",'Actual H2'!I358*Parameters!$C$28,IF(Control!$C$16="Medium (350 bar)",'Actual H2'!I358*Parameters!$C$27,IF(Control!$C$16="High (700 bar)",'Actual H2'!I358*Parameters!$C$26,0))))</f>
        <v>0</v>
      </c>
      <c r="J358" s="12">
        <f>IF(Control!$C$16="None",Parameters!$C$29,IF(Control!$C$16="Low (100 bar)",'Actual H2'!J358*Parameters!$C$28,IF(Control!$C$16="Medium (350 bar)",'Actual H2'!J358*Parameters!$C$27,IF(Control!$C$16="High (700 bar)",'Actual H2'!J358*Parameters!$C$26,0))))</f>
        <v>0</v>
      </c>
      <c r="K358" s="12">
        <f>IF(Control!$C$16="None",Parameters!$C$29,IF(Control!$C$16="Low (100 bar)",'Actual H2'!K358*Parameters!$C$28,IF(Control!$C$16="Medium (350 bar)",'Actual H2'!K358*Parameters!$C$27,IF(Control!$C$16="High (700 bar)",'Actual H2'!K358*Parameters!$C$26,0))))</f>
        <v>0</v>
      </c>
      <c r="L358" s="12">
        <f>IF(Control!$C$16="None",Parameters!$C$29,IF(Control!$C$16="Low (100 bar)",'Actual H2'!L358*Parameters!$C$28,IF(Control!$C$16="Medium (350 bar)",'Actual H2'!L358*Parameters!$C$27,IF(Control!$C$16="High (700 bar)",'Actual H2'!L358*Parameters!$C$26,0))))</f>
        <v>0</v>
      </c>
      <c r="M358" s="12">
        <f>IF(Control!$C$16="None",Parameters!$C$29,IF(Control!$C$16="Low (100 bar)",'Actual H2'!M358*Parameters!$C$28,IF(Control!$C$16="Medium (350 bar)",'Actual H2'!M358*Parameters!$C$27,IF(Control!$C$16="High (700 bar)",'Actual H2'!M358*Parameters!$C$26,0))))</f>
        <v>0</v>
      </c>
      <c r="N358" s="12">
        <f>IF(Control!$C$16="None",Parameters!$C$29,IF(Control!$C$16="Low (100 bar)",'Actual H2'!N358*Parameters!$C$28,IF(Control!$C$16="Medium (350 bar)",'Actual H2'!N358*Parameters!$C$27,IF(Control!$C$16="High (700 bar)",'Actual H2'!N358*Parameters!$C$26,0))))</f>
        <v>0</v>
      </c>
      <c r="O358" s="12">
        <f>IF(Control!$C$16="None",Parameters!$C$29,IF(Control!$C$16="Low (100 bar)",'Actual H2'!O358*Parameters!$C$28,IF(Control!$C$16="Medium (350 bar)",'Actual H2'!O358*Parameters!$C$27,IF(Control!$C$16="High (700 bar)",'Actual H2'!O358*Parameters!$C$26,0))))</f>
        <v>0</v>
      </c>
      <c r="P358" s="12">
        <f>IF(Control!$C$16="None",Parameters!$C$29,IF(Control!$C$16="Low (100 bar)",'Actual H2'!P358*Parameters!$C$28,IF(Control!$C$16="Medium (350 bar)",'Actual H2'!P358*Parameters!$C$27,IF(Control!$C$16="High (700 bar)",'Actual H2'!P358*Parameters!$C$26,0))))</f>
        <v>0</v>
      </c>
      <c r="Q358" s="12">
        <f>IF(Control!$C$16="None",Parameters!$C$29,IF(Control!$C$16="Low (100 bar)",'Actual H2'!Q358*Parameters!$C$28,IF(Control!$C$16="Medium (350 bar)",'Actual H2'!Q358*Parameters!$C$27,IF(Control!$C$16="High (700 bar)",'Actual H2'!Q358*Parameters!$C$26,0))))</f>
        <v>0</v>
      </c>
      <c r="R358" s="12">
        <f>IF(Control!$C$16="None",Parameters!$C$29,IF(Control!$C$16="Low (100 bar)",'Actual H2'!R358*Parameters!$C$28,IF(Control!$C$16="Medium (350 bar)",'Actual H2'!R358*Parameters!$C$27,IF(Control!$C$16="High (700 bar)",'Actual H2'!R358*Parameters!$C$26,0))))</f>
        <v>0</v>
      </c>
      <c r="S358" s="12">
        <f>IF(Control!$C$16="None",Parameters!$C$29,IF(Control!$C$16="Low (100 bar)",'Actual H2'!S358*Parameters!$C$28,IF(Control!$C$16="Medium (350 bar)",'Actual H2'!S358*Parameters!$C$27,IF(Control!$C$16="High (700 bar)",'Actual H2'!S358*Parameters!$C$26,0))))</f>
        <v>0</v>
      </c>
      <c r="T358" s="12">
        <f>IF(Control!$C$16="None",Parameters!$C$29,IF(Control!$C$16="Low (100 bar)",'Actual H2'!T358*Parameters!$C$28,IF(Control!$C$16="Medium (350 bar)",'Actual H2'!T358*Parameters!$C$27,IF(Control!$C$16="High (700 bar)",'Actual H2'!T358*Parameters!$C$26,0))))</f>
        <v>0</v>
      </c>
      <c r="U358" s="12">
        <f>IF(Control!$C$16="None",Parameters!$C$29,IF(Control!$C$16="Low (100 bar)",'Actual H2'!U358*Parameters!$C$28,IF(Control!$C$16="Medium (350 bar)",'Actual H2'!U358*Parameters!$C$27,IF(Control!$C$16="High (700 bar)",'Actual H2'!U358*Parameters!$C$26,0))))</f>
        <v>0</v>
      </c>
      <c r="V358" s="12">
        <f>IF(Control!$C$16="None",Parameters!$C$29,IF(Control!$C$16="Low (100 bar)",'Actual H2'!V358*Parameters!$C$28,IF(Control!$C$16="Medium (350 bar)",'Actual H2'!V358*Parameters!$C$27,IF(Control!$C$16="High (700 bar)",'Actual H2'!V358*Parameters!$C$26,0))))</f>
        <v>0</v>
      </c>
      <c r="W358" s="12">
        <f>IF(Control!$C$16="None",Parameters!$C$29,IF(Control!$C$16="Low (100 bar)",'Actual H2'!W358*Parameters!$C$28,IF(Control!$C$16="Medium (350 bar)",'Actual H2'!W358*Parameters!$C$27,IF(Control!$C$16="High (700 bar)",'Actual H2'!W358*Parameters!$C$26,0))))</f>
        <v>0</v>
      </c>
      <c r="X358" s="12">
        <f>IF(Control!$C$16="None",Parameters!$C$29,IF(Control!$C$16="Low (100 bar)",'Actual H2'!X358*Parameters!$C$28,IF(Control!$C$16="Medium (350 bar)",'Actual H2'!X358*Parameters!$C$27,IF(Control!$C$16="High (700 bar)",'Actual H2'!X358*Parameters!$C$26,0))))</f>
        <v>0</v>
      </c>
      <c r="Y358" s="12">
        <f>IF(Control!$C$16="None",Parameters!$C$29,IF(Control!$C$16="Low (100 bar)",'Actual H2'!Y358*Parameters!$C$28,IF(Control!$C$16="Medium (350 bar)",'Actual H2'!Y358*Parameters!$C$27,IF(Control!$C$16="High (700 bar)",'Actual H2'!Y358*Parameters!$C$26,0))))</f>
        <v>0</v>
      </c>
      <c r="Z358" s="12">
        <f>IF(Control!$C$16="None",Parameters!$C$29,IF(Control!$C$16="Low (100 bar)",'Actual H2'!Z358*Parameters!$C$28,IF(Control!$C$16="Medium (350 bar)",'Actual H2'!Z358*Parameters!$C$27,IF(Control!$C$16="High (700 bar)",'Actual H2'!Z358*Parameters!$C$26,0))))</f>
        <v>0</v>
      </c>
      <c r="AB358" s="7">
        <f t="shared" si="5"/>
        <v>0</v>
      </c>
    </row>
    <row r="359" spans="2:28" x14ac:dyDescent="0.2">
      <c r="B359" s="6">
        <v>44553</v>
      </c>
      <c r="C359" s="12">
        <f>IF(Control!$C$16="None",Parameters!$C$29,IF(Control!$C$16="Low (100 bar)",'Actual H2'!C359*Parameters!$C$28,IF(Control!$C$16="Medium (350 bar)",'Actual H2'!C359*Parameters!$C$27,IF(Control!$C$16="High (700 bar)",'Actual H2'!C359*Parameters!$C$26,0))))</f>
        <v>0</v>
      </c>
      <c r="D359" s="12">
        <f>IF(Control!$C$16="None",Parameters!$C$29,IF(Control!$C$16="Low (100 bar)",'Actual H2'!D359*Parameters!$C$28,IF(Control!$C$16="Medium (350 bar)",'Actual H2'!D359*Parameters!$C$27,IF(Control!$C$16="High (700 bar)",'Actual H2'!D359*Parameters!$C$26,0))))</f>
        <v>0</v>
      </c>
      <c r="E359" s="12">
        <f>IF(Control!$C$16="None",Parameters!$C$29,IF(Control!$C$16="Low (100 bar)",'Actual H2'!E359*Parameters!$C$28,IF(Control!$C$16="Medium (350 bar)",'Actual H2'!E359*Parameters!$C$27,IF(Control!$C$16="High (700 bar)",'Actual H2'!E359*Parameters!$C$26,0))))</f>
        <v>2.757735849056604</v>
      </c>
      <c r="F359" s="12">
        <f>IF(Control!$C$16="None",Parameters!$C$29,IF(Control!$C$16="Low (100 bar)",'Actual H2'!F359*Parameters!$C$28,IF(Control!$C$16="Medium (350 bar)",'Actual H2'!F359*Parameters!$C$27,IF(Control!$C$16="High (700 bar)",'Actual H2'!F359*Parameters!$C$26,0))))</f>
        <v>5.2030188679245271</v>
      </c>
      <c r="G359" s="12">
        <f>IF(Control!$C$16="None",Parameters!$C$29,IF(Control!$C$16="Low (100 bar)",'Actual H2'!G359*Parameters!$C$28,IF(Control!$C$16="Medium (350 bar)",'Actual H2'!G359*Parameters!$C$27,IF(Control!$C$16="High (700 bar)",'Actual H2'!G359*Parameters!$C$26,0))))</f>
        <v>8.8075471698113201</v>
      </c>
      <c r="H359" s="12">
        <f>IF(Control!$C$16="None",Parameters!$C$29,IF(Control!$C$16="Low (100 bar)",'Actual H2'!H359*Parameters!$C$28,IF(Control!$C$16="Medium (350 bar)",'Actual H2'!H359*Parameters!$C$27,IF(Control!$C$16="High (700 bar)",'Actual H2'!H359*Parameters!$C$26,0))))</f>
        <v>13.616603773584908</v>
      </c>
      <c r="I359" s="12">
        <f>IF(Control!$C$16="None",Parameters!$C$29,IF(Control!$C$16="Low (100 bar)",'Actual H2'!I359*Parameters!$C$28,IF(Control!$C$16="Medium (350 bar)",'Actual H2'!I359*Parameters!$C$27,IF(Control!$C$16="High (700 bar)",'Actual H2'!I359*Parameters!$C$26,0))))</f>
        <v>18.683773584905659</v>
      </c>
      <c r="J359" s="12">
        <f>IF(Control!$C$16="None",Parameters!$C$29,IF(Control!$C$16="Low (100 bar)",'Actual H2'!J359*Parameters!$C$28,IF(Control!$C$16="Medium (350 bar)",'Actual H2'!J359*Parameters!$C$27,IF(Control!$C$16="High (700 bar)",'Actual H2'!J359*Parameters!$C$26,0))))</f>
        <v>21.554716981132074</v>
      </c>
      <c r="K359" s="12">
        <f>IF(Control!$C$16="None",Parameters!$C$29,IF(Control!$C$16="Low (100 bar)",'Actual H2'!K359*Parameters!$C$28,IF(Control!$C$16="Medium (350 bar)",'Actual H2'!K359*Parameters!$C$27,IF(Control!$C$16="High (700 bar)",'Actual H2'!K359*Parameters!$C$26,0))))</f>
        <v>26.916226415094343</v>
      </c>
      <c r="L359" s="12">
        <f>IF(Control!$C$16="None",Parameters!$C$29,IF(Control!$C$16="Low (100 bar)",'Actual H2'!L359*Parameters!$C$28,IF(Control!$C$16="Medium (350 bar)",'Actual H2'!L359*Parameters!$C$27,IF(Control!$C$16="High (700 bar)",'Actual H2'!L359*Parameters!$C$26,0))))</f>
        <v>32.938867924528296</v>
      </c>
      <c r="M359" s="12">
        <f>IF(Control!$C$16="None",Parameters!$C$29,IF(Control!$C$16="Low (100 bar)",'Actual H2'!M359*Parameters!$C$28,IF(Control!$C$16="Medium (350 bar)",'Actual H2'!M359*Parameters!$C$27,IF(Control!$C$16="High (700 bar)",'Actual H2'!M359*Parameters!$C$26,0))))</f>
        <v>39.079245283018864</v>
      </c>
      <c r="N359" s="12">
        <f>IF(Control!$C$16="None",Parameters!$C$29,IF(Control!$C$16="Low (100 bar)",'Actual H2'!N359*Parameters!$C$28,IF(Control!$C$16="Medium (350 bar)",'Actual H2'!N359*Parameters!$C$27,IF(Control!$C$16="High (700 bar)",'Actual H2'!N359*Parameters!$C$26,0))))</f>
        <v>41.261886792452835</v>
      </c>
      <c r="O359" s="12">
        <f>IF(Control!$C$16="None",Parameters!$C$29,IF(Control!$C$16="Low (100 bar)",'Actual H2'!O359*Parameters!$C$28,IF(Control!$C$16="Medium (350 bar)",'Actual H2'!O359*Parameters!$C$27,IF(Control!$C$16="High (700 bar)",'Actual H2'!O359*Parameters!$C$26,0))))</f>
        <v>44.812075471698115</v>
      </c>
      <c r="P359" s="12">
        <f>IF(Control!$C$16="None",Parameters!$C$29,IF(Control!$C$16="Low (100 bar)",'Actual H2'!P359*Parameters!$C$28,IF(Control!$C$16="Medium (350 bar)",'Actual H2'!P359*Parameters!$C$27,IF(Control!$C$16="High (700 bar)",'Actual H2'!P359*Parameters!$C$26,0))))</f>
        <v>45.971320754716984</v>
      </c>
      <c r="Q359" s="12">
        <f>IF(Control!$C$16="None",Parameters!$C$29,IF(Control!$C$16="Low (100 bar)",'Actual H2'!Q359*Parameters!$C$28,IF(Control!$C$16="Medium (350 bar)",'Actual H2'!Q359*Parameters!$C$27,IF(Control!$C$16="High (700 bar)",'Actual H2'!Q359*Parameters!$C$26,0))))</f>
        <v>50.064905660377356</v>
      </c>
      <c r="R359" s="12">
        <f>IF(Control!$C$16="None",Parameters!$C$29,IF(Control!$C$16="Low (100 bar)",'Actual H2'!R359*Parameters!$C$28,IF(Control!$C$16="Medium (350 bar)",'Actual H2'!R359*Parameters!$C$27,IF(Control!$C$16="High (700 bar)",'Actual H2'!R359*Parameters!$C$26,0))))</f>
        <v>50.508679245283012</v>
      </c>
      <c r="S359" s="12">
        <f>IF(Control!$C$16="None",Parameters!$C$29,IF(Control!$C$16="Low (100 bar)",'Actual H2'!S359*Parameters!$C$28,IF(Control!$C$16="Medium (350 bar)",'Actual H2'!S359*Parameters!$C$27,IF(Control!$C$16="High (700 bar)",'Actual H2'!S359*Parameters!$C$26,0))))</f>
        <v>53.334339622641515</v>
      </c>
      <c r="T359" s="12">
        <f>IF(Control!$C$16="None",Parameters!$C$29,IF(Control!$C$16="Low (100 bar)",'Actual H2'!T359*Parameters!$C$28,IF(Control!$C$16="Medium (350 bar)",'Actual H2'!T359*Parameters!$C$27,IF(Control!$C$16="High (700 bar)",'Actual H2'!T359*Parameters!$C$26,0))))</f>
        <v>54.701886792452825</v>
      </c>
      <c r="U359" s="12">
        <f>IF(Control!$C$16="None",Parameters!$C$29,IF(Control!$C$16="Low (100 bar)",'Actual H2'!U359*Parameters!$C$28,IF(Control!$C$16="Medium (350 bar)",'Actual H2'!U359*Parameters!$C$27,IF(Control!$C$16="High (700 bar)",'Actual H2'!U359*Parameters!$C$26,0))))</f>
        <v>49.612075471698105</v>
      </c>
      <c r="V359" s="12">
        <f>IF(Control!$C$16="None",Parameters!$C$29,IF(Control!$C$16="Low (100 bar)",'Actual H2'!V359*Parameters!$C$28,IF(Control!$C$16="Medium (350 bar)",'Actual H2'!V359*Parameters!$C$27,IF(Control!$C$16="High (700 bar)",'Actual H2'!V359*Parameters!$C$26,0))))</f>
        <v>41.261886792452835</v>
      </c>
      <c r="W359" s="12">
        <f>IF(Control!$C$16="None",Parameters!$C$29,IF(Control!$C$16="Low (100 bar)",'Actual H2'!W359*Parameters!$C$28,IF(Control!$C$16="Medium (350 bar)",'Actual H2'!W359*Parameters!$C$27,IF(Control!$C$16="High (700 bar)",'Actual H2'!W359*Parameters!$C$26,0))))</f>
        <v>37.901886792452828</v>
      </c>
      <c r="X359" s="12">
        <f>IF(Control!$C$16="None",Parameters!$C$29,IF(Control!$C$16="Low (100 bar)",'Actual H2'!X359*Parameters!$C$28,IF(Control!$C$16="Medium (350 bar)",'Actual H2'!X359*Parameters!$C$27,IF(Control!$C$16="High (700 bar)",'Actual H2'!X359*Parameters!$C$26,0))))</f>
        <v>35.846037735849059</v>
      </c>
      <c r="Y359" s="12">
        <f>IF(Control!$C$16="None",Parameters!$C$29,IF(Control!$C$16="Low (100 bar)",'Actual H2'!Y359*Parameters!$C$28,IF(Control!$C$16="Medium (350 bar)",'Actual H2'!Y359*Parameters!$C$27,IF(Control!$C$16="High (700 bar)",'Actual H2'!Y359*Parameters!$C$26,0))))</f>
        <v>39.079245283018864</v>
      </c>
      <c r="Z359" s="12">
        <f>IF(Control!$C$16="None",Parameters!$C$29,IF(Control!$C$16="Low (100 bar)",'Actual H2'!Z359*Parameters!$C$28,IF(Control!$C$16="Medium (350 bar)",'Actual H2'!Z359*Parameters!$C$27,IF(Control!$C$16="High (700 bar)",'Actual H2'!Z359*Parameters!$C$26,0))))</f>
        <v>41.261886792452835</v>
      </c>
      <c r="AB359" s="7">
        <f t="shared" si="5"/>
        <v>755.17584905660374</v>
      </c>
    </row>
    <row r="360" spans="2:28" x14ac:dyDescent="0.2">
      <c r="B360" s="6">
        <v>44554</v>
      </c>
      <c r="C360" s="12">
        <f>IF(Control!$C$16="None",Parameters!$C$29,IF(Control!$C$16="Low (100 bar)",'Actual H2'!C360*Parameters!$C$28,IF(Control!$C$16="Medium (350 bar)",'Actual H2'!C360*Parameters!$C$27,IF(Control!$C$16="High (700 bar)",'Actual H2'!C360*Parameters!$C$26,0))))</f>
        <v>41.261886792452835</v>
      </c>
      <c r="D360" s="12">
        <f>IF(Control!$C$16="None",Parameters!$C$29,IF(Control!$C$16="Low (100 bar)",'Actual H2'!D360*Parameters!$C$28,IF(Control!$C$16="Medium (350 bar)",'Actual H2'!D360*Parameters!$C$27,IF(Control!$C$16="High (700 bar)",'Actual H2'!D360*Parameters!$C$26,0))))</f>
        <v>41.261886792452835</v>
      </c>
      <c r="E360" s="12">
        <f>IF(Control!$C$16="None",Parameters!$C$29,IF(Control!$C$16="Low (100 bar)",'Actual H2'!E360*Parameters!$C$28,IF(Control!$C$16="Medium (350 bar)",'Actual H2'!E360*Parameters!$C$27,IF(Control!$C$16="High (700 bar)",'Actual H2'!E360*Parameters!$C$26,0))))</f>
        <v>41.261886792452835</v>
      </c>
      <c r="F360" s="12">
        <f>IF(Control!$C$16="None",Parameters!$C$29,IF(Control!$C$16="Low (100 bar)",'Actual H2'!F360*Parameters!$C$28,IF(Control!$C$16="Medium (350 bar)",'Actual H2'!F360*Parameters!$C$27,IF(Control!$C$16="High (700 bar)",'Actual H2'!F360*Parameters!$C$26,0))))</f>
        <v>41.261886792452835</v>
      </c>
      <c r="G360" s="12">
        <f>IF(Control!$C$16="None",Parameters!$C$29,IF(Control!$C$16="Low (100 bar)",'Actual H2'!G360*Parameters!$C$28,IF(Control!$C$16="Medium (350 bar)",'Actual H2'!G360*Parameters!$C$27,IF(Control!$C$16="High (700 bar)",'Actual H2'!G360*Parameters!$C$26,0))))</f>
        <v>40.102641509433965</v>
      </c>
      <c r="H360" s="12">
        <f>IF(Control!$C$16="None",Parameters!$C$29,IF(Control!$C$16="Low (100 bar)",'Actual H2'!H360*Parameters!$C$28,IF(Control!$C$16="Medium (350 bar)",'Actual H2'!H360*Parameters!$C$27,IF(Control!$C$16="High (700 bar)",'Actual H2'!H360*Parameters!$C$26,0))))</f>
        <v>41.261886792452835</v>
      </c>
      <c r="I360" s="12">
        <f>IF(Control!$C$16="None",Parameters!$C$29,IF(Control!$C$16="Low (100 bar)",'Actual H2'!I360*Parameters!$C$28,IF(Control!$C$16="Medium (350 bar)",'Actual H2'!I360*Parameters!$C$27,IF(Control!$C$16="High (700 bar)",'Actual H2'!I360*Parameters!$C$26,0))))</f>
        <v>45.518490566037741</v>
      </c>
      <c r="J360" s="12">
        <f>IF(Control!$C$16="None",Parameters!$C$29,IF(Control!$C$16="Low (100 bar)",'Actual H2'!J360*Parameters!$C$28,IF(Control!$C$16="Medium (350 bar)",'Actual H2'!J360*Parameters!$C$27,IF(Control!$C$16="High (700 bar)",'Actual H2'!J360*Parameters!$C$26,0))))</f>
        <v>49.612075471698105</v>
      </c>
      <c r="K360" s="12">
        <f>IF(Control!$C$16="None",Parameters!$C$29,IF(Control!$C$16="Low (100 bar)",'Actual H2'!K360*Parameters!$C$28,IF(Control!$C$16="Medium (350 bar)",'Actual H2'!K360*Parameters!$C$27,IF(Control!$C$16="High (700 bar)",'Actual H2'!K360*Parameters!$C$26,0))))</f>
        <v>50.508679245283012</v>
      </c>
      <c r="L360" s="12">
        <f>IF(Control!$C$16="None",Parameters!$C$29,IF(Control!$C$16="Low (100 bar)",'Actual H2'!L360*Parameters!$C$28,IF(Control!$C$16="Medium (350 bar)",'Actual H2'!L360*Parameters!$C$27,IF(Control!$C$16="High (700 bar)",'Actual H2'!L360*Parameters!$C$26,0))))</f>
        <v>55.145660377358496</v>
      </c>
      <c r="M360" s="12">
        <f>IF(Control!$C$16="None",Parameters!$C$29,IF(Control!$C$16="Low (100 bar)",'Actual H2'!M360*Parameters!$C$28,IF(Control!$C$16="Medium (350 bar)",'Actual H2'!M360*Parameters!$C$27,IF(Control!$C$16="High (700 bar)",'Actual H2'!M360*Parameters!$C$26,0))))</f>
        <v>55.20905660377359</v>
      </c>
      <c r="N360" s="12">
        <f>IF(Control!$C$16="None",Parameters!$C$29,IF(Control!$C$16="Low (100 bar)",'Actual H2'!N360*Parameters!$C$28,IF(Control!$C$16="Medium (350 bar)",'Actual H2'!N360*Parameters!$C$27,IF(Control!$C$16="High (700 bar)",'Actual H2'!N360*Parameters!$C$26,0))))</f>
        <v>54.978113207547167</v>
      </c>
      <c r="O360" s="12">
        <f>IF(Control!$C$16="None",Parameters!$C$29,IF(Control!$C$16="Low (100 bar)",'Actual H2'!O360*Parameters!$C$28,IF(Control!$C$16="Medium (350 bar)",'Actual H2'!O360*Parameters!$C$27,IF(Control!$C$16="High (700 bar)",'Actual H2'!O360*Parameters!$C$26,0))))</f>
        <v>52.890566037735852</v>
      </c>
      <c r="P360" s="12">
        <f>IF(Control!$C$16="None",Parameters!$C$29,IF(Control!$C$16="Low (100 bar)",'Actual H2'!P360*Parameters!$C$28,IF(Control!$C$16="Medium (350 bar)",'Actual H2'!P360*Parameters!$C$27,IF(Control!$C$16="High (700 bar)",'Actual H2'!P360*Parameters!$C$26,0))))</f>
        <v>53.166792452830187</v>
      </c>
      <c r="Q360" s="12">
        <f>IF(Control!$C$16="None",Parameters!$C$29,IF(Control!$C$16="Low (100 bar)",'Actual H2'!Q360*Parameters!$C$28,IF(Control!$C$16="Medium (350 bar)",'Actual H2'!Q360*Parameters!$C$27,IF(Control!$C$16="High (700 bar)",'Actual H2'!Q360*Parameters!$C$26,0))))</f>
        <v>54.701886792452825</v>
      </c>
      <c r="R360" s="12">
        <f>IF(Control!$C$16="None",Parameters!$C$29,IF(Control!$C$16="Low (100 bar)",'Actual H2'!R360*Parameters!$C$28,IF(Control!$C$16="Medium (350 bar)",'Actual H2'!R360*Parameters!$C$27,IF(Control!$C$16="High (700 bar)",'Actual H2'!R360*Parameters!$C$26,0))))</f>
        <v>55.20905660377359</v>
      </c>
      <c r="S360" s="12">
        <f>IF(Control!$C$16="None",Parameters!$C$29,IF(Control!$C$16="Low (100 bar)",'Actual H2'!S360*Parameters!$C$28,IF(Control!$C$16="Medium (350 bar)",'Actual H2'!S360*Parameters!$C$27,IF(Control!$C$16="High (700 bar)",'Actual H2'!S360*Parameters!$C$26,0))))</f>
        <v>55.218113207547177</v>
      </c>
      <c r="T360" s="12">
        <f>IF(Control!$C$16="None",Parameters!$C$29,IF(Control!$C$16="Low (100 bar)",'Actual H2'!T360*Parameters!$C$28,IF(Control!$C$16="Medium (350 bar)",'Actual H2'!T360*Parameters!$C$27,IF(Control!$C$16="High (700 bar)",'Actual H2'!T360*Parameters!$C$26,0))))</f>
        <v>56.083018867924523</v>
      </c>
      <c r="U360" s="12">
        <f>IF(Control!$C$16="None",Parameters!$C$29,IF(Control!$C$16="Low (100 bar)",'Actual H2'!U360*Parameters!$C$28,IF(Control!$C$16="Medium (350 bar)",'Actual H2'!U360*Parameters!$C$27,IF(Control!$C$16="High (700 bar)",'Actual H2'!U360*Parameters!$C$26,0))))</f>
        <v>55.218113207547177</v>
      </c>
      <c r="V360" s="12">
        <f>IF(Control!$C$16="None",Parameters!$C$29,IF(Control!$C$16="Low (100 bar)",'Actual H2'!V360*Parameters!$C$28,IF(Control!$C$16="Medium (350 bar)",'Actual H2'!V360*Parameters!$C$27,IF(Control!$C$16="High (700 bar)",'Actual H2'!V360*Parameters!$C$26,0))))</f>
        <v>55.20905660377359</v>
      </c>
      <c r="W360" s="12">
        <f>IF(Control!$C$16="None",Parameters!$C$29,IF(Control!$C$16="Low (100 bar)",'Actual H2'!W360*Parameters!$C$28,IF(Control!$C$16="Medium (350 bar)",'Actual H2'!W360*Parameters!$C$27,IF(Control!$C$16="High (700 bar)",'Actual H2'!W360*Parameters!$C$26,0))))</f>
        <v>55.145660377358496</v>
      </c>
      <c r="X360" s="12">
        <f>IF(Control!$C$16="None",Parameters!$C$29,IF(Control!$C$16="Low (100 bar)",'Actual H2'!X360*Parameters!$C$28,IF(Control!$C$16="Medium (350 bar)",'Actual H2'!X360*Parameters!$C$27,IF(Control!$C$16="High (700 bar)",'Actual H2'!X360*Parameters!$C$26,0))))</f>
        <v>54.701886792452825</v>
      </c>
      <c r="Y360" s="12">
        <f>IF(Control!$C$16="None",Parameters!$C$29,IF(Control!$C$16="Low (100 bar)",'Actual H2'!Y360*Parameters!$C$28,IF(Control!$C$16="Medium (350 bar)",'Actual H2'!Y360*Parameters!$C$27,IF(Control!$C$16="High (700 bar)",'Actual H2'!Y360*Parameters!$C$26,0))))</f>
        <v>54.701886792452825</v>
      </c>
      <c r="Z360" s="12">
        <f>IF(Control!$C$16="None",Parameters!$C$29,IF(Control!$C$16="Low (100 bar)",'Actual H2'!Z360*Parameters!$C$28,IF(Control!$C$16="Medium (350 bar)",'Actual H2'!Z360*Parameters!$C$27,IF(Control!$C$16="High (700 bar)",'Actual H2'!Z360*Parameters!$C$26,0))))</f>
        <v>53.166792452830187</v>
      </c>
      <c r="AB360" s="7">
        <f t="shared" si="5"/>
        <v>1212.7969811320754</v>
      </c>
    </row>
    <row r="361" spans="2:28" x14ac:dyDescent="0.2">
      <c r="B361" s="6">
        <v>44555</v>
      </c>
      <c r="C361" s="12">
        <f>IF(Control!$C$16="None",Parameters!$C$29,IF(Control!$C$16="Low (100 bar)",'Actual H2'!C361*Parameters!$C$28,IF(Control!$C$16="Medium (350 bar)",'Actual H2'!C361*Parameters!$C$27,IF(Control!$C$16="High (700 bar)",'Actual H2'!C361*Parameters!$C$26,0))))</f>
        <v>52.890566037735852</v>
      </c>
      <c r="D361" s="12">
        <f>IF(Control!$C$16="None",Parameters!$C$29,IF(Control!$C$16="Low (100 bar)",'Actual H2'!D361*Parameters!$C$28,IF(Control!$C$16="Medium (350 bar)",'Actual H2'!D361*Parameters!$C$27,IF(Control!$C$16="High (700 bar)",'Actual H2'!D361*Parameters!$C$26,0))))</f>
        <v>52.437735849056594</v>
      </c>
      <c r="E361" s="12">
        <f>IF(Control!$C$16="None",Parameters!$C$29,IF(Control!$C$16="Low (100 bar)",'Actual H2'!E361*Parameters!$C$28,IF(Control!$C$16="Medium (350 bar)",'Actual H2'!E361*Parameters!$C$27,IF(Control!$C$16="High (700 bar)",'Actual H2'!E361*Parameters!$C$26,0))))</f>
        <v>50.508679245283012</v>
      </c>
      <c r="F361" s="12">
        <f>IF(Control!$C$16="None",Parameters!$C$29,IF(Control!$C$16="Low (100 bar)",'Actual H2'!F361*Parameters!$C$28,IF(Control!$C$16="Medium (350 bar)",'Actual H2'!F361*Parameters!$C$27,IF(Control!$C$16="High (700 bar)",'Actual H2'!F361*Parameters!$C$26,0))))</f>
        <v>50.341132075471691</v>
      </c>
      <c r="G361" s="12">
        <f>IF(Control!$C$16="None",Parameters!$C$29,IF(Control!$C$16="Low (100 bar)",'Actual H2'!G361*Parameters!$C$28,IF(Control!$C$16="Medium (350 bar)",'Actual H2'!G361*Parameters!$C$27,IF(Control!$C$16="High (700 bar)",'Actual H2'!G361*Parameters!$C$26,0))))</f>
        <v>50.341132075471691</v>
      </c>
      <c r="H361" s="12">
        <f>IF(Control!$C$16="None",Parameters!$C$29,IF(Control!$C$16="Low (100 bar)",'Actual H2'!H361*Parameters!$C$28,IF(Control!$C$16="Medium (350 bar)",'Actual H2'!H361*Parameters!$C$27,IF(Control!$C$16="High (700 bar)",'Actual H2'!H361*Parameters!$C$26,0))))</f>
        <v>50.508679245283012</v>
      </c>
      <c r="I361" s="12">
        <f>IF(Control!$C$16="None",Parameters!$C$29,IF(Control!$C$16="Low (100 bar)",'Actual H2'!I361*Parameters!$C$28,IF(Control!$C$16="Medium (350 bar)",'Actual H2'!I361*Parameters!$C$27,IF(Control!$C$16="High (700 bar)",'Actual H2'!I361*Parameters!$C$26,0))))</f>
        <v>52.437735849056594</v>
      </c>
      <c r="J361" s="12">
        <f>IF(Control!$C$16="None",Parameters!$C$29,IF(Control!$C$16="Low (100 bar)",'Actual H2'!J361*Parameters!$C$28,IF(Control!$C$16="Medium (350 bar)",'Actual H2'!J361*Parameters!$C$27,IF(Control!$C$16="High (700 bar)",'Actual H2'!J361*Parameters!$C$26,0))))</f>
        <v>52.890566037735852</v>
      </c>
      <c r="K361" s="12">
        <f>IF(Control!$C$16="None",Parameters!$C$29,IF(Control!$C$16="Low (100 bar)",'Actual H2'!K361*Parameters!$C$28,IF(Control!$C$16="Medium (350 bar)",'Actual H2'!K361*Parameters!$C$27,IF(Control!$C$16="High (700 bar)",'Actual H2'!K361*Parameters!$C$26,0))))</f>
        <v>53.166792452830187</v>
      </c>
      <c r="L361" s="12">
        <f>IF(Control!$C$16="None",Parameters!$C$29,IF(Control!$C$16="Low (100 bar)",'Actual H2'!L361*Parameters!$C$28,IF(Control!$C$16="Medium (350 bar)",'Actual H2'!L361*Parameters!$C$27,IF(Control!$C$16="High (700 bar)",'Actual H2'!L361*Parameters!$C$26,0))))</f>
        <v>53.334339622641515</v>
      </c>
      <c r="M361" s="12">
        <f>IF(Control!$C$16="None",Parameters!$C$29,IF(Control!$C$16="Low (100 bar)",'Actual H2'!M361*Parameters!$C$28,IF(Control!$C$16="Medium (350 bar)",'Actual H2'!M361*Parameters!$C$27,IF(Control!$C$16="High (700 bar)",'Actual H2'!M361*Parameters!$C$26,0))))</f>
        <v>53.166792452830187</v>
      </c>
      <c r="N361" s="12">
        <f>IF(Control!$C$16="None",Parameters!$C$29,IF(Control!$C$16="Low (100 bar)",'Actual H2'!N361*Parameters!$C$28,IF(Control!$C$16="Medium (350 bar)",'Actual H2'!N361*Parameters!$C$27,IF(Control!$C$16="High (700 bar)",'Actual H2'!N361*Parameters!$C$26,0))))</f>
        <v>52.437735849056594</v>
      </c>
      <c r="O361" s="12">
        <f>IF(Control!$C$16="None",Parameters!$C$29,IF(Control!$C$16="Low (100 bar)",'Actual H2'!O361*Parameters!$C$28,IF(Control!$C$16="Medium (350 bar)",'Actual H2'!O361*Parameters!$C$27,IF(Control!$C$16="High (700 bar)",'Actual H2'!O361*Parameters!$C$26,0))))</f>
        <v>52.437735849056594</v>
      </c>
      <c r="P361" s="12">
        <f>IF(Control!$C$16="None",Parameters!$C$29,IF(Control!$C$16="Low (100 bar)",'Actual H2'!P361*Parameters!$C$28,IF(Control!$C$16="Medium (350 bar)",'Actual H2'!P361*Parameters!$C$27,IF(Control!$C$16="High (700 bar)",'Actual H2'!P361*Parameters!$C$26,0))))</f>
        <v>52.890566037735852</v>
      </c>
      <c r="Q361" s="12">
        <f>IF(Control!$C$16="None",Parameters!$C$29,IF(Control!$C$16="Low (100 bar)",'Actual H2'!Q361*Parameters!$C$28,IF(Control!$C$16="Medium (350 bar)",'Actual H2'!Q361*Parameters!$C$27,IF(Control!$C$16="High (700 bar)",'Actual H2'!Q361*Parameters!$C$26,0))))</f>
        <v>54.701886792452825</v>
      </c>
      <c r="R361" s="12">
        <f>IF(Control!$C$16="None",Parameters!$C$29,IF(Control!$C$16="Low (100 bar)",'Actual H2'!R361*Parameters!$C$28,IF(Control!$C$16="Medium (350 bar)",'Actual H2'!R361*Parameters!$C$27,IF(Control!$C$16="High (700 bar)",'Actual H2'!R361*Parameters!$C$26,0))))</f>
        <v>55.218113207547177</v>
      </c>
      <c r="S361" s="12">
        <f>IF(Control!$C$16="None",Parameters!$C$29,IF(Control!$C$16="Low (100 bar)",'Actual H2'!S361*Parameters!$C$28,IF(Control!$C$16="Medium (350 bar)",'Actual H2'!S361*Parameters!$C$27,IF(Control!$C$16="High (700 bar)",'Actual H2'!S361*Parameters!$C$26,0))))</f>
        <v>56.083018867924523</v>
      </c>
      <c r="T361" s="12">
        <f>IF(Control!$C$16="None",Parameters!$C$29,IF(Control!$C$16="Low (100 bar)",'Actual H2'!T361*Parameters!$C$28,IF(Control!$C$16="Medium (350 bar)",'Actual H2'!T361*Parameters!$C$27,IF(Control!$C$16="High (700 bar)",'Actual H2'!T361*Parameters!$C$26,0))))</f>
        <v>56.083018867924523</v>
      </c>
      <c r="U361" s="12">
        <f>IF(Control!$C$16="None",Parameters!$C$29,IF(Control!$C$16="Low (100 bar)",'Actual H2'!U361*Parameters!$C$28,IF(Control!$C$16="Medium (350 bar)",'Actual H2'!U361*Parameters!$C$27,IF(Control!$C$16="High (700 bar)",'Actual H2'!U361*Parameters!$C$26,0))))</f>
        <v>56.083018867924523</v>
      </c>
      <c r="V361" s="12">
        <f>IF(Control!$C$16="None",Parameters!$C$29,IF(Control!$C$16="Low (100 bar)",'Actual H2'!V361*Parameters!$C$28,IF(Control!$C$16="Medium (350 bar)",'Actual H2'!V361*Parameters!$C$27,IF(Control!$C$16="High (700 bar)",'Actual H2'!V361*Parameters!$C$26,0))))</f>
        <v>56.250566037735851</v>
      </c>
      <c r="W361" s="12">
        <f>IF(Control!$C$16="None",Parameters!$C$29,IF(Control!$C$16="Low (100 bar)",'Actual H2'!W361*Parameters!$C$28,IF(Control!$C$16="Medium (350 bar)",'Actual H2'!W361*Parameters!$C$27,IF(Control!$C$16="High (700 bar)",'Actual H2'!W361*Parameters!$C$26,0))))</f>
        <v>56.323018867924539</v>
      </c>
      <c r="X361" s="12">
        <f>IF(Control!$C$16="None",Parameters!$C$29,IF(Control!$C$16="Low (100 bar)",'Actual H2'!X361*Parameters!$C$28,IF(Control!$C$16="Medium (350 bar)",'Actual H2'!X361*Parameters!$C$27,IF(Control!$C$16="High (700 bar)",'Actual H2'!X361*Parameters!$C$26,0))))</f>
        <v>56.323018867924539</v>
      </c>
      <c r="Y361" s="12">
        <f>IF(Control!$C$16="None",Parameters!$C$29,IF(Control!$C$16="Low (100 bar)",'Actual H2'!Y361*Parameters!$C$28,IF(Control!$C$16="Medium (350 bar)",'Actual H2'!Y361*Parameters!$C$27,IF(Control!$C$16="High (700 bar)",'Actual H2'!Y361*Parameters!$C$26,0))))</f>
        <v>56.603773584905667</v>
      </c>
      <c r="Z361" s="12">
        <f>IF(Control!$C$16="None",Parameters!$C$29,IF(Control!$C$16="Low (100 bar)",'Actual H2'!Z361*Parameters!$C$28,IF(Control!$C$16="Medium (350 bar)",'Actual H2'!Z361*Parameters!$C$27,IF(Control!$C$16="High (700 bar)",'Actual H2'!Z361*Parameters!$C$26,0))))</f>
        <v>56.603773584905667</v>
      </c>
      <c r="AB361" s="7">
        <f t="shared" si="5"/>
        <v>1290.0633962264146</v>
      </c>
    </row>
    <row r="362" spans="2:28" x14ac:dyDescent="0.2">
      <c r="B362" s="6">
        <v>44556</v>
      </c>
      <c r="C362" s="12">
        <f>IF(Control!$C$16="None",Parameters!$C$29,IF(Control!$C$16="Low (100 bar)",'Actual H2'!C362*Parameters!$C$28,IF(Control!$C$16="Medium (350 bar)",'Actual H2'!C362*Parameters!$C$27,IF(Control!$C$16="High (700 bar)",'Actual H2'!C362*Parameters!$C$26,0))))</f>
        <v>56.603773584905667</v>
      </c>
      <c r="D362" s="12">
        <f>IF(Control!$C$16="None",Parameters!$C$29,IF(Control!$C$16="Low (100 bar)",'Actual H2'!D362*Parameters!$C$28,IF(Control!$C$16="Medium (350 bar)",'Actual H2'!D362*Parameters!$C$27,IF(Control!$C$16="High (700 bar)",'Actual H2'!D362*Parameters!$C$26,0))))</f>
        <v>56.603773584905667</v>
      </c>
      <c r="E362" s="12">
        <f>IF(Control!$C$16="None",Parameters!$C$29,IF(Control!$C$16="Low (100 bar)",'Actual H2'!E362*Parameters!$C$28,IF(Control!$C$16="Medium (350 bar)",'Actual H2'!E362*Parameters!$C$27,IF(Control!$C$16="High (700 bar)",'Actual H2'!E362*Parameters!$C$26,0))))</f>
        <v>56.603773584905667</v>
      </c>
      <c r="F362" s="12">
        <f>IF(Control!$C$16="None",Parameters!$C$29,IF(Control!$C$16="Low (100 bar)",'Actual H2'!F362*Parameters!$C$28,IF(Control!$C$16="Medium (350 bar)",'Actual H2'!F362*Parameters!$C$27,IF(Control!$C$16="High (700 bar)",'Actual H2'!F362*Parameters!$C$26,0))))</f>
        <v>56.603773584905667</v>
      </c>
      <c r="G362" s="12">
        <f>IF(Control!$C$16="None",Parameters!$C$29,IF(Control!$C$16="Low (100 bar)",'Actual H2'!G362*Parameters!$C$28,IF(Control!$C$16="Medium (350 bar)",'Actual H2'!G362*Parameters!$C$27,IF(Control!$C$16="High (700 bar)",'Actual H2'!G362*Parameters!$C$26,0))))</f>
        <v>56.323018867924539</v>
      </c>
      <c r="H362" s="12">
        <f>IF(Control!$C$16="None",Parameters!$C$29,IF(Control!$C$16="Low (100 bar)",'Actual H2'!H362*Parameters!$C$28,IF(Control!$C$16="Medium (350 bar)",'Actual H2'!H362*Parameters!$C$27,IF(Control!$C$16="High (700 bar)",'Actual H2'!H362*Parameters!$C$26,0))))</f>
        <v>56.323018867924539</v>
      </c>
      <c r="I362" s="12">
        <f>IF(Control!$C$16="None",Parameters!$C$29,IF(Control!$C$16="Low (100 bar)",'Actual H2'!I362*Parameters!$C$28,IF(Control!$C$16="Medium (350 bar)",'Actual H2'!I362*Parameters!$C$27,IF(Control!$C$16="High (700 bar)",'Actual H2'!I362*Parameters!$C$26,0))))</f>
        <v>56.603773584905667</v>
      </c>
      <c r="J362" s="12">
        <f>IF(Control!$C$16="None",Parameters!$C$29,IF(Control!$C$16="Low (100 bar)",'Actual H2'!J362*Parameters!$C$28,IF(Control!$C$16="Medium (350 bar)",'Actual H2'!J362*Parameters!$C$27,IF(Control!$C$16="High (700 bar)",'Actual H2'!J362*Parameters!$C$26,0))))</f>
        <v>56.603773584905667</v>
      </c>
      <c r="K362" s="12">
        <f>IF(Control!$C$16="None",Parameters!$C$29,IF(Control!$C$16="Low (100 bar)",'Actual H2'!K362*Parameters!$C$28,IF(Control!$C$16="Medium (350 bar)",'Actual H2'!K362*Parameters!$C$27,IF(Control!$C$16="High (700 bar)",'Actual H2'!K362*Parameters!$C$26,0))))</f>
        <v>56.603773584905667</v>
      </c>
      <c r="L362" s="12">
        <f>IF(Control!$C$16="None",Parameters!$C$29,IF(Control!$C$16="Low (100 bar)",'Actual H2'!L362*Parameters!$C$28,IF(Control!$C$16="Medium (350 bar)",'Actual H2'!L362*Parameters!$C$27,IF(Control!$C$16="High (700 bar)",'Actual H2'!L362*Parameters!$C$26,0))))</f>
        <v>56.603773584905667</v>
      </c>
      <c r="M362" s="12">
        <f>IF(Control!$C$16="None",Parameters!$C$29,IF(Control!$C$16="Low (100 bar)",'Actual H2'!M362*Parameters!$C$28,IF(Control!$C$16="Medium (350 bar)",'Actual H2'!M362*Parameters!$C$27,IF(Control!$C$16="High (700 bar)",'Actual H2'!M362*Parameters!$C$26,0))))</f>
        <v>56.603773584905667</v>
      </c>
      <c r="N362" s="12">
        <f>IF(Control!$C$16="None",Parameters!$C$29,IF(Control!$C$16="Low (100 bar)",'Actual H2'!N362*Parameters!$C$28,IF(Control!$C$16="Medium (350 bar)",'Actual H2'!N362*Parameters!$C$27,IF(Control!$C$16="High (700 bar)",'Actual H2'!N362*Parameters!$C$26,0))))</f>
        <v>56.603773584905667</v>
      </c>
      <c r="O362" s="12">
        <f>IF(Control!$C$16="None",Parameters!$C$29,IF(Control!$C$16="Low (100 bar)",'Actual H2'!O362*Parameters!$C$28,IF(Control!$C$16="Medium (350 bar)",'Actual H2'!O362*Parameters!$C$27,IF(Control!$C$16="High (700 bar)",'Actual H2'!O362*Parameters!$C$26,0))))</f>
        <v>56.603773584905667</v>
      </c>
      <c r="P362" s="12">
        <f>IF(Control!$C$16="None",Parameters!$C$29,IF(Control!$C$16="Low (100 bar)",'Actual H2'!P362*Parameters!$C$28,IF(Control!$C$16="Medium (350 bar)",'Actual H2'!P362*Parameters!$C$27,IF(Control!$C$16="High (700 bar)",'Actual H2'!P362*Parameters!$C$26,0))))</f>
        <v>56.603773584905667</v>
      </c>
      <c r="Q362" s="12">
        <f>IF(Control!$C$16="None",Parameters!$C$29,IF(Control!$C$16="Low (100 bar)",'Actual H2'!Q362*Parameters!$C$28,IF(Control!$C$16="Medium (350 bar)",'Actual H2'!Q362*Parameters!$C$27,IF(Control!$C$16="High (700 bar)",'Actual H2'!Q362*Parameters!$C$26,0))))</f>
        <v>56.603773584905667</v>
      </c>
      <c r="R362" s="12">
        <f>IF(Control!$C$16="None",Parameters!$C$29,IF(Control!$C$16="Low (100 bar)",'Actual H2'!R362*Parameters!$C$28,IF(Control!$C$16="Medium (350 bar)",'Actual H2'!R362*Parameters!$C$27,IF(Control!$C$16="High (700 bar)",'Actual H2'!R362*Parameters!$C$26,0))))</f>
        <v>56.603773584905667</v>
      </c>
      <c r="S362" s="12">
        <f>IF(Control!$C$16="None",Parameters!$C$29,IF(Control!$C$16="Low (100 bar)",'Actual H2'!S362*Parameters!$C$28,IF(Control!$C$16="Medium (350 bar)",'Actual H2'!S362*Parameters!$C$27,IF(Control!$C$16="High (700 bar)",'Actual H2'!S362*Parameters!$C$26,0))))</f>
        <v>56.603773584905667</v>
      </c>
      <c r="T362" s="12">
        <f>IF(Control!$C$16="None",Parameters!$C$29,IF(Control!$C$16="Low (100 bar)",'Actual H2'!T362*Parameters!$C$28,IF(Control!$C$16="Medium (350 bar)",'Actual H2'!T362*Parameters!$C$27,IF(Control!$C$16="High (700 bar)",'Actual H2'!T362*Parameters!$C$26,0))))</f>
        <v>56.603773584905667</v>
      </c>
      <c r="U362" s="12">
        <f>IF(Control!$C$16="None",Parameters!$C$29,IF(Control!$C$16="Low (100 bar)",'Actual H2'!U362*Parameters!$C$28,IF(Control!$C$16="Medium (350 bar)",'Actual H2'!U362*Parameters!$C$27,IF(Control!$C$16="High (700 bar)",'Actual H2'!U362*Parameters!$C$26,0))))</f>
        <v>56.603773584905667</v>
      </c>
      <c r="V362" s="12">
        <f>IF(Control!$C$16="None",Parameters!$C$29,IF(Control!$C$16="Low (100 bar)",'Actual H2'!V362*Parameters!$C$28,IF(Control!$C$16="Medium (350 bar)",'Actual H2'!V362*Parameters!$C$27,IF(Control!$C$16="High (700 bar)",'Actual H2'!V362*Parameters!$C$26,0))))</f>
        <v>56.603773584905667</v>
      </c>
      <c r="W362" s="12">
        <f>IF(Control!$C$16="None",Parameters!$C$29,IF(Control!$C$16="Low (100 bar)",'Actual H2'!W362*Parameters!$C$28,IF(Control!$C$16="Medium (350 bar)",'Actual H2'!W362*Parameters!$C$27,IF(Control!$C$16="High (700 bar)",'Actual H2'!W362*Parameters!$C$26,0))))</f>
        <v>56.313962264150945</v>
      </c>
      <c r="X362" s="12">
        <f>IF(Control!$C$16="None",Parameters!$C$29,IF(Control!$C$16="Low (100 bar)",'Actual H2'!X362*Parameters!$C$28,IF(Control!$C$16="Medium (350 bar)",'Actual H2'!X362*Parameters!$C$27,IF(Control!$C$16="High (700 bar)",'Actual H2'!X362*Parameters!$C$26,0))))</f>
        <v>56.083018867924523</v>
      </c>
      <c r="Y362" s="12">
        <f>IF(Control!$C$16="None",Parameters!$C$29,IF(Control!$C$16="Low (100 bar)",'Actual H2'!Y362*Parameters!$C$28,IF(Control!$C$16="Medium (350 bar)",'Actual H2'!Y362*Parameters!$C$27,IF(Control!$C$16="High (700 bar)",'Actual H2'!Y362*Parameters!$C$26,0))))</f>
        <v>55.218113207547177</v>
      </c>
      <c r="Z362" s="12">
        <f>IF(Control!$C$16="None",Parameters!$C$29,IF(Control!$C$16="Low (100 bar)",'Actual H2'!Z362*Parameters!$C$28,IF(Control!$C$16="Medium (350 bar)",'Actual H2'!Z362*Parameters!$C$27,IF(Control!$C$16="High (700 bar)",'Actual H2'!Z362*Parameters!$C$26,0))))</f>
        <v>55.145660377358496</v>
      </c>
      <c r="AB362" s="7">
        <f t="shared" si="5"/>
        <v>1354.2747169811319</v>
      </c>
    </row>
    <row r="363" spans="2:28" x14ac:dyDescent="0.2">
      <c r="B363" s="6">
        <v>44557</v>
      </c>
      <c r="C363" s="12">
        <f>IF(Control!$C$16="None",Parameters!$C$29,IF(Control!$C$16="Low (100 bar)",'Actual H2'!C363*Parameters!$C$28,IF(Control!$C$16="Medium (350 bar)",'Actual H2'!C363*Parameters!$C$27,IF(Control!$C$16="High (700 bar)",'Actual H2'!C363*Parameters!$C$26,0))))</f>
        <v>54.701886792452825</v>
      </c>
      <c r="D363" s="12">
        <f>IF(Control!$C$16="None",Parameters!$C$29,IF(Control!$C$16="Low (100 bar)",'Actual H2'!D363*Parameters!$C$28,IF(Control!$C$16="Medium (350 bar)",'Actual H2'!D363*Parameters!$C$27,IF(Control!$C$16="High (700 bar)",'Actual H2'!D363*Parameters!$C$26,0))))</f>
        <v>53.166792452830187</v>
      </c>
      <c r="E363" s="12">
        <f>IF(Control!$C$16="None",Parameters!$C$29,IF(Control!$C$16="Low (100 bar)",'Actual H2'!E363*Parameters!$C$28,IF(Control!$C$16="Medium (350 bar)",'Actual H2'!E363*Parameters!$C$27,IF(Control!$C$16="High (700 bar)",'Actual H2'!E363*Parameters!$C$26,0))))</f>
        <v>50.508679245283012</v>
      </c>
      <c r="F363" s="12">
        <f>IF(Control!$C$16="None",Parameters!$C$29,IF(Control!$C$16="Low (100 bar)",'Actual H2'!F363*Parameters!$C$28,IF(Control!$C$16="Medium (350 bar)",'Actual H2'!F363*Parameters!$C$27,IF(Control!$C$16="High (700 bar)",'Actual H2'!F363*Parameters!$C$26,0))))</f>
        <v>49.612075471698105</v>
      </c>
      <c r="G363" s="12">
        <f>IF(Control!$C$16="None",Parameters!$C$29,IF(Control!$C$16="Low (100 bar)",'Actual H2'!G363*Parameters!$C$28,IF(Control!$C$16="Medium (350 bar)",'Actual H2'!G363*Parameters!$C$27,IF(Control!$C$16="High (700 bar)",'Actual H2'!G363*Parameters!$C$26,0))))</f>
        <v>45.518490566037741</v>
      </c>
      <c r="H363" s="12">
        <f>IF(Control!$C$16="None",Parameters!$C$29,IF(Control!$C$16="Low (100 bar)",'Actual H2'!H363*Parameters!$C$28,IF(Control!$C$16="Medium (350 bar)",'Actual H2'!H363*Parameters!$C$27,IF(Control!$C$16="High (700 bar)",'Actual H2'!H363*Parameters!$C$26,0))))</f>
        <v>39.079245283018864</v>
      </c>
      <c r="I363" s="12">
        <f>IF(Control!$C$16="None",Parameters!$C$29,IF(Control!$C$16="Low (100 bar)",'Actual H2'!I363*Parameters!$C$28,IF(Control!$C$16="Medium (350 bar)",'Actual H2'!I363*Parameters!$C$27,IF(Control!$C$16="High (700 bar)",'Actual H2'!I363*Parameters!$C$26,0))))</f>
        <v>31.698113207547166</v>
      </c>
      <c r="J363" s="12">
        <f>IF(Control!$C$16="None",Parameters!$C$29,IF(Control!$C$16="Low (100 bar)",'Actual H2'!J363*Parameters!$C$28,IF(Control!$C$16="Medium (350 bar)",'Actual H2'!J363*Parameters!$C$27,IF(Control!$C$16="High (700 bar)",'Actual H2'!J363*Parameters!$C$26,0))))</f>
        <v>25.720754716981133</v>
      </c>
      <c r="K363" s="12">
        <f>IF(Control!$C$16="None",Parameters!$C$29,IF(Control!$C$16="Low (100 bar)",'Actual H2'!K363*Parameters!$C$28,IF(Control!$C$16="Medium (350 bar)",'Actual H2'!K363*Parameters!$C$27,IF(Control!$C$16="High (700 bar)",'Actual H2'!K363*Parameters!$C$26,0))))</f>
        <v>20.513207547169809</v>
      </c>
      <c r="L363" s="12">
        <f>IF(Control!$C$16="None",Parameters!$C$29,IF(Control!$C$16="Low (100 bar)",'Actual H2'!L363*Parameters!$C$28,IF(Control!$C$16="Medium (350 bar)",'Actual H2'!L363*Parameters!$C$27,IF(Control!$C$16="High (700 bar)",'Actual H2'!L363*Parameters!$C$26,0))))</f>
        <v>15.939622641509436</v>
      </c>
      <c r="M363" s="12">
        <f>IF(Control!$C$16="None",Parameters!$C$29,IF(Control!$C$16="Low (100 bar)",'Actual H2'!M363*Parameters!$C$28,IF(Control!$C$16="Medium (350 bar)",'Actual H2'!M363*Parameters!$C$27,IF(Control!$C$16="High (700 bar)",'Actual H2'!M363*Parameters!$C$26,0))))</f>
        <v>13.616603773584908</v>
      </c>
      <c r="N363" s="12">
        <f>IF(Control!$C$16="None",Parameters!$C$29,IF(Control!$C$16="Low (100 bar)",'Actual H2'!N363*Parameters!$C$28,IF(Control!$C$16="Medium (350 bar)",'Actual H2'!N363*Parameters!$C$27,IF(Control!$C$16="High (700 bar)",'Actual H2'!N363*Parameters!$C$26,0))))</f>
        <v>12.067924528301885</v>
      </c>
      <c r="O363" s="12">
        <f>IF(Control!$C$16="None",Parameters!$C$29,IF(Control!$C$16="Low (100 bar)",'Actual H2'!O363*Parameters!$C$28,IF(Control!$C$16="Medium (350 bar)",'Actual H2'!O363*Parameters!$C$27,IF(Control!$C$16="High (700 bar)",'Actual H2'!O363*Parameters!$C$26,0))))</f>
        <v>9.4596226415094335</v>
      </c>
      <c r="P363" s="12">
        <f>IF(Control!$C$16="None",Parameters!$C$29,IF(Control!$C$16="Low (100 bar)",'Actual H2'!P363*Parameters!$C$28,IF(Control!$C$16="Medium (350 bar)",'Actual H2'!P363*Parameters!$C$27,IF(Control!$C$16="High (700 bar)",'Actual H2'!P363*Parameters!$C$26,0))))</f>
        <v>7.7207547169811335</v>
      </c>
      <c r="Q363" s="12">
        <f>IF(Control!$C$16="None",Parameters!$C$29,IF(Control!$C$16="Low (100 bar)",'Actual H2'!Q363*Parameters!$C$28,IF(Control!$C$16="Medium (350 bar)",'Actual H2'!Q363*Parameters!$C$27,IF(Control!$C$16="High (700 bar)",'Actual H2'!Q363*Parameters!$C$26,0))))</f>
        <v>7.1773584905660375</v>
      </c>
      <c r="R363" s="12">
        <f>IF(Control!$C$16="None",Parameters!$C$29,IF(Control!$C$16="Low (100 bar)",'Actual H2'!R363*Parameters!$C$28,IF(Control!$C$16="Medium (350 bar)",'Actual H2'!R363*Parameters!$C$27,IF(Control!$C$16="High (700 bar)",'Actual H2'!R363*Parameters!$C$26,0))))</f>
        <v>6.090566037735849</v>
      </c>
      <c r="S363" s="12">
        <f>IF(Control!$C$16="None",Parameters!$C$29,IF(Control!$C$16="Low (100 bar)",'Actual H2'!S363*Parameters!$C$28,IF(Control!$C$16="Medium (350 bar)",'Actual H2'!S363*Parameters!$C$27,IF(Control!$C$16="High (700 bar)",'Actual H2'!S363*Parameters!$C$26,0))))</f>
        <v>6.090566037735849</v>
      </c>
      <c r="T363" s="12">
        <f>IF(Control!$C$16="None",Parameters!$C$29,IF(Control!$C$16="Low (100 bar)",'Actual H2'!T363*Parameters!$C$28,IF(Control!$C$16="Medium (350 bar)",'Actual H2'!T363*Parameters!$C$27,IF(Control!$C$16="High (700 bar)",'Actual H2'!T363*Parameters!$C$26,0))))</f>
        <v>5.6467924528301889</v>
      </c>
      <c r="U363" s="12">
        <f>IF(Control!$C$16="None",Parameters!$C$29,IF(Control!$C$16="Low (100 bar)",'Actual H2'!U363*Parameters!$C$28,IF(Control!$C$16="Medium (350 bar)",'Actual H2'!U363*Parameters!$C$27,IF(Control!$C$16="High (700 bar)",'Actual H2'!U363*Parameters!$C$26,0))))</f>
        <v>4.3154716981132077</v>
      </c>
      <c r="V363" s="12">
        <f>IF(Control!$C$16="None",Parameters!$C$29,IF(Control!$C$16="Low (100 bar)",'Actual H2'!V363*Parameters!$C$28,IF(Control!$C$16="Medium (350 bar)",'Actual H2'!V363*Parameters!$C$27,IF(Control!$C$16="High (700 bar)",'Actual H2'!V363*Parameters!$C$26,0))))</f>
        <v>2.757735849056604</v>
      </c>
      <c r="W363" s="12">
        <f>IF(Control!$C$16="None",Parameters!$C$29,IF(Control!$C$16="Low (100 bar)",'Actual H2'!W363*Parameters!$C$28,IF(Control!$C$16="Medium (350 bar)",'Actual H2'!W363*Parameters!$C$27,IF(Control!$C$16="High (700 bar)",'Actual H2'!W363*Parameters!$C$26,0))))</f>
        <v>1.1456603773584904</v>
      </c>
      <c r="X363" s="12">
        <f>IF(Control!$C$16="None",Parameters!$C$29,IF(Control!$C$16="Low (100 bar)",'Actual H2'!X363*Parameters!$C$28,IF(Control!$C$16="Medium (350 bar)",'Actual H2'!X363*Parameters!$C$27,IF(Control!$C$16="High (700 bar)",'Actual H2'!X363*Parameters!$C$26,0))))</f>
        <v>0</v>
      </c>
      <c r="Y363" s="12">
        <f>IF(Control!$C$16="None",Parameters!$C$29,IF(Control!$C$16="Low (100 bar)",'Actual H2'!Y363*Parameters!$C$28,IF(Control!$C$16="Medium (350 bar)",'Actual H2'!Y363*Parameters!$C$27,IF(Control!$C$16="High (700 bar)",'Actual H2'!Y363*Parameters!$C$26,0))))</f>
        <v>0</v>
      </c>
      <c r="Z363" s="12">
        <f>IF(Control!$C$16="None",Parameters!$C$29,IF(Control!$C$16="Low (100 bar)",'Actual H2'!Z363*Parameters!$C$28,IF(Control!$C$16="Medium (350 bar)",'Actual H2'!Z363*Parameters!$C$27,IF(Control!$C$16="High (700 bar)",'Actual H2'!Z363*Parameters!$C$26,0))))</f>
        <v>0</v>
      </c>
      <c r="AB363" s="7">
        <f t="shared" si="5"/>
        <v>462.54792452830202</v>
      </c>
    </row>
    <row r="364" spans="2:28" x14ac:dyDescent="0.2">
      <c r="B364" s="6">
        <v>44558</v>
      </c>
      <c r="C364" s="12">
        <f>IF(Control!$C$16="None",Parameters!$C$29,IF(Control!$C$16="Low (100 bar)",'Actual H2'!C364*Parameters!$C$28,IF(Control!$C$16="Medium (350 bar)",'Actual H2'!C364*Parameters!$C$27,IF(Control!$C$16="High (700 bar)",'Actual H2'!C364*Parameters!$C$26,0))))</f>
        <v>0</v>
      </c>
      <c r="D364" s="12">
        <f>IF(Control!$C$16="None",Parameters!$C$29,IF(Control!$C$16="Low (100 bar)",'Actual H2'!D364*Parameters!$C$28,IF(Control!$C$16="Medium (350 bar)",'Actual H2'!D364*Parameters!$C$27,IF(Control!$C$16="High (700 bar)",'Actual H2'!D364*Parameters!$C$26,0))))</f>
        <v>0</v>
      </c>
      <c r="E364" s="12">
        <f>IF(Control!$C$16="None",Parameters!$C$29,IF(Control!$C$16="Low (100 bar)",'Actual H2'!E364*Parameters!$C$28,IF(Control!$C$16="Medium (350 bar)",'Actual H2'!E364*Parameters!$C$27,IF(Control!$C$16="High (700 bar)",'Actual H2'!E364*Parameters!$C$26,0))))</f>
        <v>0</v>
      </c>
      <c r="F364" s="12">
        <f>IF(Control!$C$16="None",Parameters!$C$29,IF(Control!$C$16="Low (100 bar)",'Actual H2'!F364*Parameters!$C$28,IF(Control!$C$16="Medium (350 bar)",'Actual H2'!F364*Parameters!$C$27,IF(Control!$C$16="High (700 bar)",'Actual H2'!F364*Parameters!$C$26,0))))</f>
        <v>0</v>
      </c>
      <c r="G364" s="12">
        <f>IF(Control!$C$16="None",Parameters!$C$29,IF(Control!$C$16="Low (100 bar)",'Actual H2'!G364*Parameters!$C$28,IF(Control!$C$16="Medium (350 bar)",'Actual H2'!G364*Parameters!$C$27,IF(Control!$C$16="High (700 bar)",'Actual H2'!G364*Parameters!$C$26,0))))</f>
        <v>0</v>
      </c>
      <c r="H364" s="12">
        <f>IF(Control!$C$16="None",Parameters!$C$29,IF(Control!$C$16="Low (100 bar)",'Actual H2'!H364*Parameters!$C$28,IF(Control!$C$16="Medium (350 bar)",'Actual H2'!H364*Parameters!$C$27,IF(Control!$C$16="High (700 bar)",'Actual H2'!H364*Parameters!$C$26,0))))</f>
        <v>0</v>
      </c>
      <c r="I364" s="12">
        <f>IF(Control!$C$16="None",Parameters!$C$29,IF(Control!$C$16="Low (100 bar)",'Actual H2'!I364*Parameters!$C$28,IF(Control!$C$16="Medium (350 bar)",'Actual H2'!I364*Parameters!$C$27,IF(Control!$C$16="High (700 bar)",'Actual H2'!I364*Parameters!$C$26,0))))</f>
        <v>0</v>
      </c>
      <c r="J364" s="12">
        <f>IF(Control!$C$16="None",Parameters!$C$29,IF(Control!$C$16="Low (100 bar)",'Actual H2'!J364*Parameters!$C$28,IF(Control!$C$16="Medium (350 bar)",'Actual H2'!J364*Parameters!$C$27,IF(Control!$C$16="High (700 bar)",'Actual H2'!J364*Parameters!$C$26,0))))</f>
        <v>0</v>
      </c>
      <c r="K364" s="12">
        <f>IF(Control!$C$16="None",Parameters!$C$29,IF(Control!$C$16="Low (100 bar)",'Actual H2'!K364*Parameters!$C$28,IF(Control!$C$16="Medium (350 bar)",'Actual H2'!K364*Parameters!$C$27,IF(Control!$C$16="High (700 bar)",'Actual H2'!K364*Parameters!$C$26,0))))</f>
        <v>0</v>
      </c>
      <c r="L364" s="12">
        <f>IF(Control!$C$16="None",Parameters!$C$29,IF(Control!$C$16="Low (100 bar)",'Actual H2'!L364*Parameters!$C$28,IF(Control!$C$16="Medium (350 bar)",'Actual H2'!L364*Parameters!$C$27,IF(Control!$C$16="High (700 bar)",'Actual H2'!L364*Parameters!$C$26,0))))</f>
        <v>0</v>
      </c>
      <c r="M364" s="12">
        <f>IF(Control!$C$16="None",Parameters!$C$29,IF(Control!$C$16="Low (100 bar)",'Actual H2'!M364*Parameters!$C$28,IF(Control!$C$16="Medium (350 bar)",'Actual H2'!M364*Parameters!$C$27,IF(Control!$C$16="High (700 bar)",'Actual H2'!M364*Parameters!$C$26,0))))</f>
        <v>0</v>
      </c>
      <c r="N364" s="12">
        <f>IF(Control!$C$16="None",Parameters!$C$29,IF(Control!$C$16="Low (100 bar)",'Actual H2'!N364*Parameters!$C$28,IF(Control!$C$16="Medium (350 bar)",'Actual H2'!N364*Parameters!$C$27,IF(Control!$C$16="High (700 bar)",'Actual H2'!N364*Parameters!$C$26,0))))</f>
        <v>0</v>
      </c>
      <c r="O364" s="12">
        <f>IF(Control!$C$16="None",Parameters!$C$29,IF(Control!$C$16="Low (100 bar)",'Actual H2'!O364*Parameters!$C$28,IF(Control!$C$16="Medium (350 bar)",'Actual H2'!O364*Parameters!$C$27,IF(Control!$C$16="High (700 bar)",'Actual H2'!O364*Parameters!$C$26,0))))</f>
        <v>0</v>
      </c>
      <c r="P364" s="12">
        <f>IF(Control!$C$16="None",Parameters!$C$29,IF(Control!$C$16="Low (100 bar)",'Actual H2'!P364*Parameters!$C$28,IF(Control!$C$16="Medium (350 bar)",'Actual H2'!P364*Parameters!$C$27,IF(Control!$C$16="High (700 bar)",'Actual H2'!P364*Parameters!$C$26,0))))</f>
        <v>0</v>
      </c>
      <c r="Q364" s="12">
        <f>IF(Control!$C$16="None",Parameters!$C$29,IF(Control!$C$16="Low (100 bar)",'Actual H2'!Q364*Parameters!$C$28,IF(Control!$C$16="Medium (350 bar)",'Actual H2'!Q364*Parameters!$C$27,IF(Control!$C$16="High (700 bar)",'Actual H2'!Q364*Parameters!$C$26,0))))</f>
        <v>0</v>
      </c>
      <c r="R364" s="12">
        <f>IF(Control!$C$16="None",Parameters!$C$29,IF(Control!$C$16="Low (100 bar)",'Actual H2'!R364*Parameters!$C$28,IF(Control!$C$16="Medium (350 bar)",'Actual H2'!R364*Parameters!$C$27,IF(Control!$C$16="High (700 bar)",'Actual H2'!R364*Parameters!$C$26,0))))</f>
        <v>0</v>
      </c>
      <c r="S364" s="12">
        <f>IF(Control!$C$16="None",Parameters!$C$29,IF(Control!$C$16="Low (100 bar)",'Actual H2'!S364*Parameters!$C$28,IF(Control!$C$16="Medium (350 bar)",'Actual H2'!S364*Parameters!$C$27,IF(Control!$C$16="High (700 bar)",'Actual H2'!S364*Parameters!$C$26,0))))</f>
        <v>1.1456603773584904</v>
      </c>
      <c r="T364" s="12">
        <f>IF(Control!$C$16="None",Parameters!$C$29,IF(Control!$C$16="Low (100 bar)",'Actual H2'!T364*Parameters!$C$28,IF(Control!$C$16="Medium (350 bar)",'Actual H2'!T364*Parameters!$C$27,IF(Control!$C$16="High (700 bar)",'Actual H2'!T364*Parameters!$C$26,0))))</f>
        <v>3.1290566037735852</v>
      </c>
      <c r="U364" s="12">
        <f>IF(Control!$C$16="None",Parameters!$C$29,IF(Control!$C$16="Low (100 bar)",'Actual H2'!U364*Parameters!$C$28,IF(Control!$C$16="Medium (350 bar)",'Actual H2'!U364*Parameters!$C$27,IF(Control!$C$16="High (700 bar)",'Actual H2'!U364*Parameters!$C$26,0))))</f>
        <v>4.3154716981132077</v>
      </c>
      <c r="V364" s="12">
        <f>IF(Control!$C$16="None",Parameters!$C$29,IF(Control!$C$16="Low (100 bar)",'Actual H2'!V364*Parameters!$C$28,IF(Control!$C$16="Medium (350 bar)",'Actual H2'!V364*Parameters!$C$27,IF(Control!$C$16="High (700 bar)",'Actual H2'!V364*Parameters!$C$26,0))))</f>
        <v>4.7592452830188678</v>
      </c>
      <c r="W364" s="12">
        <f>IF(Control!$C$16="None",Parameters!$C$29,IF(Control!$C$16="Low (100 bar)",'Actual H2'!W364*Parameters!$C$28,IF(Control!$C$16="Medium (350 bar)",'Actual H2'!W364*Parameters!$C$27,IF(Control!$C$16="High (700 bar)",'Actual H2'!W364*Parameters!$C$26,0))))</f>
        <v>6.6339622641509433</v>
      </c>
      <c r="X364" s="12">
        <f>IF(Control!$C$16="None",Parameters!$C$29,IF(Control!$C$16="Low (100 bar)",'Actual H2'!X364*Parameters!$C$28,IF(Control!$C$16="Medium (350 bar)",'Actual H2'!X364*Parameters!$C$27,IF(Control!$C$16="High (700 bar)",'Actual H2'!X364*Parameters!$C$26,0))))</f>
        <v>5.6467924528301889</v>
      </c>
      <c r="Y364" s="12">
        <f>IF(Control!$C$16="None",Parameters!$C$29,IF(Control!$C$16="Low (100 bar)",'Actual H2'!Y364*Parameters!$C$28,IF(Control!$C$16="Medium (350 bar)",'Actual H2'!Y364*Parameters!$C$27,IF(Control!$C$16="High (700 bar)",'Actual H2'!Y364*Parameters!$C$26,0))))</f>
        <v>3.5003773584905669</v>
      </c>
      <c r="Z364" s="12">
        <f>IF(Control!$C$16="None",Parameters!$C$29,IF(Control!$C$16="Low (100 bar)",'Actual H2'!Z364*Parameters!$C$28,IF(Control!$C$16="Medium (350 bar)",'Actual H2'!Z364*Parameters!$C$27,IF(Control!$C$16="High (700 bar)",'Actual H2'!Z364*Parameters!$C$26,0))))</f>
        <v>3.8716981132075476</v>
      </c>
      <c r="AB364" s="7">
        <f t="shared" si="5"/>
        <v>33.002264150943404</v>
      </c>
    </row>
    <row r="365" spans="2:28" x14ac:dyDescent="0.2">
      <c r="B365" s="6">
        <v>44559</v>
      </c>
      <c r="C365" s="12">
        <f>IF(Control!$C$16="None",Parameters!$C$29,IF(Control!$C$16="Low (100 bar)",'Actual H2'!C365*Parameters!$C$28,IF(Control!$C$16="Medium (350 bar)",'Actual H2'!C365*Parameters!$C$27,IF(Control!$C$16="High (700 bar)",'Actual H2'!C365*Parameters!$C$26,0))))</f>
        <v>3.8716981132075476</v>
      </c>
      <c r="D365" s="12">
        <f>IF(Control!$C$16="None",Parameters!$C$29,IF(Control!$C$16="Low (100 bar)",'Actual H2'!D365*Parameters!$C$28,IF(Control!$C$16="Medium (350 bar)",'Actual H2'!D365*Parameters!$C$27,IF(Control!$C$16="High (700 bar)",'Actual H2'!D365*Parameters!$C$26,0))))</f>
        <v>2.0150943396226415</v>
      </c>
      <c r="E365" s="12">
        <f>IF(Control!$C$16="None",Parameters!$C$29,IF(Control!$C$16="Low (100 bar)",'Actual H2'!E365*Parameters!$C$28,IF(Control!$C$16="Medium (350 bar)",'Actual H2'!E365*Parameters!$C$27,IF(Control!$C$16="High (700 bar)",'Actual H2'!E365*Parameters!$C$26,0))))</f>
        <v>3.5003773584905669</v>
      </c>
      <c r="F365" s="12">
        <f>IF(Control!$C$16="None",Parameters!$C$29,IF(Control!$C$16="Low (100 bar)",'Actual H2'!F365*Parameters!$C$28,IF(Control!$C$16="Medium (350 bar)",'Actual H2'!F365*Parameters!$C$27,IF(Control!$C$16="High (700 bar)",'Actual H2'!F365*Parameters!$C$26,0))))</f>
        <v>3.8716981132075476</v>
      </c>
      <c r="G365" s="12">
        <f>IF(Control!$C$16="None",Parameters!$C$29,IF(Control!$C$16="Low (100 bar)",'Actual H2'!G365*Parameters!$C$28,IF(Control!$C$16="Medium (350 bar)",'Actual H2'!G365*Parameters!$C$27,IF(Control!$C$16="High (700 bar)",'Actual H2'!G365*Parameters!$C$26,0))))</f>
        <v>5.2030188679245271</v>
      </c>
      <c r="H365" s="12">
        <f>IF(Control!$C$16="None",Parameters!$C$29,IF(Control!$C$16="Low (100 bar)",'Actual H2'!H365*Parameters!$C$28,IF(Control!$C$16="Medium (350 bar)",'Actual H2'!H365*Parameters!$C$27,IF(Control!$C$16="High (700 bar)",'Actual H2'!H365*Parameters!$C$26,0))))</f>
        <v>12.067924528301885</v>
      </c>
      <c r="I365" s="12">
        <f>IF(Control!$C$16="None",Parameters!$C$29,IF(Control!$C$16="Low (100 bar)",'Actual H2'!I365*Parameters!$C$28,IF(Control!$C$16="Medium (350 bar)",'Actual H2'!I365*Parameters!$C$27,IF(Control!$C$16="High (700 bar)",'Actual H2'!I365*Parameters!$C$26,0))))</f>
        <v>21.554716981132074</v>
      </c>
      <c r="J365" s="12">
        <f>IF(Control!$C$16="None",Parameters!$C$29,IF(Control!$C$16="Low (100 bar)",'Actual H2'!J365*Parameters!$C$28,IF(Control!$C$16="Medium (350 bar)",'Actual H2'!J365*Parameters!$C$27,IF(Control!$C$16="High (700 bar)",'Actual H2'!J365*Parameters!$C$26,0))))</f>
        <v>25.720754716981133</v>
      </c>
      <c r="K365" s="12">
        <f>IF(Control!$C$16="None",Parameters!$C$29,IF(Control!$C$16="Low (100 bar)",'Actual H2'!K365*Parameters!$C$28,IF(Control!$C$16="Medium (350 bar)",'Actual H2'!K365*Parameters!$C$27,IF(Control!$C$16="High (700 bar)",'Actual H2'!K365*Parameters!$C$26,0))))</f>
        <v>32.938867924528296</v>
      </c>
      <c r="L365" s="12">
        <f>IF(Control!$C$16="None",Parameters!$C$29,IF(Control!$C$16="Low (100 bar)",'Actual H2'!L365*Parameters!$C$28,IF(Control!$C$16="Medium (350 bar)",'Actual H2'!L365*Parameters!$C$27,IF(Control!$C$16="High (700 bar)",'Actual H2'!L365*Parameters!$C$26,0))))</f>
        <v>40.809056603773584</v>
      </c>
      <c r="M365" s="12">
        <f>IF(Control!$C$16="None",Parameters!$C$29,IF(Control!$C$16="Low (100 bar)",'Actual H2'!M365*Parameters!$C$28,IF(Control!$C$16="Medium (350 bar)",'Actual H2'!M365*Parameters!$C$27,IF(Control!$C$16="High (700 bar)",'Actual H2'!M365*Parameters!$C$26,0))))</f>
        <v>50.064905660377356</v>
      </c>
      <c r="N365" s="12">
        <f>IF(Control!$C$16="None",Parameters!$C$29,IF(Control!$C$16="Low (100 bar)",'Actual H2'!N365*Parameters!$C$28,IF(Control!$C$16="Medium (350 bar)",'Actual H2'!N365*Parameters!$C$27,IF(Control!$C$16="High (700 bar)",'Actual H2'!N365*Parameters!$C$26,0))))</f>
        <v>55.218113207547177</v>
      </c>
      <c r="O365" s="12">
        <f>IF(Control!$C$16="None",Parameters!$C$29,IF(Control!$C$16="Low (100 bar)",'Actual H2'!O365*Parameters!$C$28,IF(Control!$C$16="Medium (350 bar)",'Actual H2'!O365*Parameters!$C$27,IF(Control!$C$16="High (700 bar)",'Actual H2'!O365*Parameters!$C$26,0))))</f>
        <v>56.250566037735851</v>
      </c>
      <c r="P365" s="12">
        <f>IF(Control!$C$16="None",Parameters!$C$29,IF(Control!$C$16="Low (100 bar)",'Actual H2'!P365*Parameters!$C$28,IF(Control!$C$16="Medium (350 bar)",'Actual H2'!P365*Parameters!$C$27,IF(Control!$C$16="High (700 bar)",'Actual H2'!P365*Parameters!$C$26,0))))</f>
        <v>50.508679245283012</v>
      </c>
      <c r="Q365" s="12">
        <f>IF(Control!$C$16="None",Parameters!$C$29,IF(Control!$C$16="Low (100 bar)",'Actual H2'!Q365*Parameters!$C$28,IF(Control!$C$16="Medium (350 bar)",'Actual H2'!Q365*Parameters!$C$27,IF(Control!$C$16="High (700 bar)",'Actual H2'!Q365*Parameters!$C$26,0))))</f>
        <v>44.812075471698115</v>
      </c>
      <c r="R365" s="12">
        <f>IF(Control!$C$16="None",Parameters!$C$29,IF(Control!$C$16="Low (100 bar)",'Actual H2'!R365*Parameters!$C$28,IF(Control!$C$16="Medium (350 bar)",'Actual H2'!R365*Parameters!$C$27,IF(Control!$C$16="High (700 bar)",'Actual H2'!R365*Parameters!$C$26,0))))</f>
        <v>32.938867924528296</v>
      </c>
      <c r="S365" s="12">
        <f>IF(Control!$C$16="None",Parameters!$C$29,IF(Control!$C$16="Low (100 bar)",'Actual H2'!S365*Parameters!$C$28,IF(Control!$C$16="Medium (350 bar)",'Actual H2'!S365*Parameters!$C$27,IF(Control!$C$16="High (700 bar)",'Actual H2'!S365*Parameters!$C$26,0))))</f>
        <v>40.809056603773584</v>
      </c>
      <c r="T365" s="12">
        <f>IF(Control!$C$16="None",Parameters!$C$29,IF(Control!$C$16="Low (100 bar)",'Actual H2'!T365*Parameters!$C$28,IF(Control!$C$16="Medium (350 bar)",'Actual H2'!T365*Parameters!$C$27,IF(Control!$C$16="High (700 bar)",'Actual H2'!T365*Parameters!$C$26,0))))</f>
        <v>56.603773584905667</v>
      </c>
      <c r="U365" s="12">
        <f>IF(Control!$C$16="None",Parameters!$C$29,IF(Control!$C$16="Low (100 bar)",'Actual H2'!U365*Parameters!$C$28,IF(Control!$C$16="Medium (350 bar)",'Actual H2'!U365*Parameters!$C$27,IF(Control!$C$16="High (700 bar)",'Actual H2'!U365*Parameters!$C$26,0))))</f>
        <v>56.603773584905667</v>
      </c>
      <c r="V365" s="12">
        <f>IF(Control!$C$16="None",Parameters!$C$29,IF(Control!$C$16="Low (100 bar)",'Actual H2'!V365*Parameters!$C$28,IF(Control!$C$16="Medium (350 bar)",'Actual H2'!V365*Parameters!$C$27,IF(Control!$C$16="High (700 bar)",'Actual H2'!V365*Parameters!$C$26,0))))</f>
        <v>56.603773584905667</v>
      </c>
      <c r="W365" s="12">
        <f>IF(Control!$C$16="None",Parameters!$C$29,IF(Control!$C$16="Low (100 bar)",'Actual H2'!W365*Parameters!$C$28,IF(Control!$C$16="Medium (350 bar)",'Actual H2'!W365*Parameters!$C$27,IF(Control!$C$16="High (700 bar)",'Actual H2'!W365*Parameters!$C$26,0))))</f>
        <v>56.603773584905667</v>
      </c>
      <c r="X365" s="12">
        <f>IF(Control!$C$16="None",Parameters!$C$29,IF(Control!$C$16="Low (100 bar)",'Actual H2'!X365*Parameters!$C$28,IF(Control!$C$16="Medium (350 bar)",'Actual H2'!X365*Parameters!$C$27,IF(Control!$C$16="High (700 bar)",'Actual H2'!X365*Parameters!$C$26,0))))</f>
        <v>56.603773584905667</v>
      </c>
      <c r="Y365" s="12">
        <f>IF(Control!$C$16="None",Parameters!$C$29,IF(Control!$C$16="Low (100 bar)",'Actual H2'!Y365*Parameters!$C$28,IF(Control!$C$16="Medium (350 bar)",'Actual H2'!Y365*Parameters!$C$27,IF(Control!$C$16="High (700 bar)",'Actual H2'!Y365*Parameters!$C$26,0))))</f>
        <v>56.603773584905667</v>
      </c>
      <c r="Z365" s="12">
        <f>IF(Control!$C$16="None",Parameters!$C$29,IF(Control!$C$16="Low (100 bar)",'Actual H2'!Z365*Parameters!$C$28,IF(Control!$C$16="Medium (350 bar)",'Actual H2'!Z365*Parameters!$C$27,IF(Control!$C$16="High (700 bar)",'Actual H2'!Z365*Parameters!$C$26,0))))</f>
        <v>56.603773584905667</v>
      </c>
      <c r="AB365" s="7">
        <f t="shared" si="5"/>
        <v>878.38188679245263</v>
      </c>
    </row>
    <row r="366" spans="2:28" x14ac:dyDescent="0.2">
      <c r="B366" s="6">
        <v>44560</v>
      </c>
      <c r="C366" s="12">
        <f>IF(Control!$C$16="None",Parameters!$C$29,IF(Control!$C$16="Low (100 bar)",'Actual H2'!C366*Parameters!$C$28,IF(Control!$C$16="Medium (350 bar)",'Actual H2'!C366*Parameters!$C$27,IF(Control!$C$16="High (700 bar)",'Actual H2'!C366*Parameters!$C$26,0))))</f>
        <v>56.603773584905667</v>
      </c>
      <c r="D366" s="12">
        <f>IF(Control!$C$16="None",Parameters!$C$29,IF(Control!$C$16="Low (100 bar)",'Actual H2'!D366*Parameters!$C$28,IF(Control!$C$16="Medium (350 bar)",'Actual H2'!D366*Parameters!$C$27,IF(Control!$C$16="High (700 bar)",'Actual H2'!D366*Parameters!$C$26,0))))</f>
        <v>56.603773584905667</v>
      </c>
      <c r="E366" s="12">
        <f>IF(Control!$C$16="None",Parameters!$C$29,IF(Control!$C$16="Low (100 bar)",'Actual H2'!E366*Parameters!$C$28,IF(Control!$C$16="Medium (350 bar)",'Actual H2'!E366*Parameters!$C$27,IF(Control!$C$16="High (700 bar)",'Actual H2'!E366*Parameters!$C$26,0))))</f>
        <v>56.603773584905667</v>
      </c>
      <c r="F366" s="12">
        <f>IF(Control!$C$16="None",Parameters!$C$29,IF(Control!$C$16="Low (100 bar)",'Actual H2'!F366*Parameters!$C$28,IF(Control!$C$16="Medium (350 bar)",'Actual H2'!F366*Parameters!$C$27,IF(Control!$C$16="High (700 bar)",'Actual H2'!F366*Parameters!$C$26,0))))</f>
        <v>56.603773584905667</v>
      </c>
      <c r="G366" s="12">
        <f>IF(Control!$C$16="None",Parameters!$C$29,IF(Control!$C$16="Low (100 bar)",'Actual H2'!G366*Parameters!$C$28,IF(Control!$C$16="Medium (350 bar)",'Actual H2'!G366*Parameters!$C$27,IF(Control!$C$16="High (700 bar)",'Actual H2'!G366*Parameters!$C$26,0))))</f>
        <v>56.603773584905667</v>
      </c>
      <c r="H366" s="12">
        <f>IF(Control!$C$16="None",Parameters!$C$29,IF(Control!$C$16="Low (100 bar)",'Actual H2'!H366*Parameters!$C$28,IF(Control!$C$16="Medium (350 bar)",'Actual H2'!H366*Parameters!$C$27,IF(Control!$C$16="High (700 bar)",'Actual H2'!H366*Parameters!$C$26,0))))</f>
        <v>56.603773584905667</v>
      </c>
      <c r="I366" s="12">
        <f>IF(Control!$C$16="None",Parameters!$C$29,IF(Control!$C$16="Low (100 bar)",'Actual H2'!I366*Parameters!$C$28,IF(Control!$C$16="Medium (350 bar)",'Actual H2'!I366*Parameters!$C$27,IF(Control!$C$16="High (700 bar)",'Actual H2'!I366*Parameters!$C$26,0))))</f>
        <v>56.083018867924523</v>
      </c>
      <c r="J366" s="12">
        <f>IF(Control!$C$16="None",Parameters!$C$29,IF(Control!$C$16="Low (100 bar)",'Actual H2'!J366*Parameters!$C$28,IF(Control!$C$16="Medium (350 bar)",'Actual H2'!J366*Parameters!$C$27,IF(Control!$C$16="High (700 bar)",'Actual H2'!J366*Parameters!$C$26,0))))</f>
        <v>55.145660377358496</v>
      </c>
      <c r="K366" s="12">
        <f>IF(Control!$C$16="None",Parameters!$C$29,IF(Control!$C$16="Low (100 bar)",'Actual H2'!K366*Parameters!$C$28,IF(Control!$C$16="Medium (350 bar)",'Actual H2'!K366*Parameters!$C$27,IF(Control!$C$16="High (700 bar)",'Actual H2'!K366*Parameters!$C$26,0))))</f>
        <v>56.313962264150945</v>
      </c>
      <c r="L366" s="12">
        <f>IF(Control!$C$16="None",Parameters!$C$29,IF(Control!$C$16="Low (100 bar)",'Actual H2'!L366*Parameters!$C$28,IF(Control!$C$16="Medium (350 bar)",'Actual H2'!L366*Parameters!$C$27,IF(Control!$C$16="High (700 bar)",'Actual H2'!L366*Parameters!$C$26,0))))</f>
        <v>56.323018867924539</v>
      </c>
      <c r="M366" s="12">
        <f>IF(Control!$C$16="None",Parameters!$C$29,IF(Control!$C$16="Low (100 bar)",'Actual H2'!M366*Parameters!$C$28,IF(Control!$C$16="Medium (350 bar)",'Actual H2'!M366*Parameters!$C$27,IF(Control!$C$16="High (700 bar)",'Actual H2'!M366*Parameters!$C$26,0))))</f>
        <v>56.603773584905667</v>
      </c>
      <c r="N366" s="12">
        <f>IF(Control!$C$16="None",Parameters!$C$29,IF(Control!$C$16="Low (100 bar)",'Actual H2'!N366*Parameters!$C$28,IF(Control!$C$16="Medium (350 bar)",'Actual H2'!N366*Parameters!$C$27,IF(Control!$C$16="High (700 bar)",'Actual H2'!N366*Parameters!$C$26,0))))</f>
        <v>56.603773584905667</v>
      </c>
      <c r="O366" s="12">
        <f>IF(Control!$C$16="None",Parameters!$C$29,IF(Control!$C$16="Low (100 bar)",'Actual H2'!O366*Parameters!$C$28,IF(Control!$C$16="Medium (350 bar)",'Actual H2'!O366*Parameters!$C$27,IF(Control!$C$16="High (700 bar)",'Actual H2'!O366*Parameters!$C$26,0))))</f>
        <v>56.603773584905667</v>
      </c>
      <c r="P366" s="12">
        <f>IF(Control!$C$16="None",Parameters!$C$29,IF(Control!$C$16="Low (100 bar)",'Actual H2'!P366*Parameters!$C$28,IF(Control!$C$16="Medium (350 bar)",'Actual H2'!P366*Parameters!$C$27,IF(Control!$C$16="High (700 bar)",'Actual H2'!P366*Parameters!$C$26,0))))</f>
        <v>56.323018867924539</v>
      </c>
      <c r="Q366" s="12">
        <f>IF(Control!$C$16="None",Parameters!$C$29,IF(Control!$C$16="Low (100 bar)",'Actual H2'!Q366*Parameters!$C$28,IF(Control!$C$16="Medium (350 bar)",'Actual H2'!Q366*Parameters!$C$27,IF(Control!$C$16="High (700 bar)",'Actual H2'!Q366*Parameters!$C$26,0))))</f>
        <v>56.313962264150945</v>
      </c>
      <c r="R366" s="12">
        <f>IF(Control!$C$16="None",Parameters!$C$29,IF(Control!$C$16="Low (100 bar)",'Actual H2'!R366*Parameters!$C$28,IF(Control!$C$16="Medium (350 bar)",'Actual H2'!R366*Parameters!$C$27,IF(Control!$C$16="High (700 bar)",'Actual H2'!R366*Parameters!$C$26,0))))</f>
        <v>56.603773584905667</v>
      </c>
      <c r="S366" s="12">
        <f>IF(Control!$C$16="None",Parameters!$C$29,IF(Control!$C$16="Low (100 bar)",'Actual H2'!S366*Parameters!$C$28,IF(Control!$C$16="Medium (350 bar)",'Actual H2'!S366*Parameters!$C$27,IF(Control!$C$16="High (700 bar)",'Actual H2'!S366*Parameters!$C$26,0))))</f>
        <v>56.603773584905667</v>
      </c>
      <c r="T366" s="12">
        <f>IF(Control!$C$16="None",Parameters!$C$29,IF(Control!$C$16="Low (100 bar)",'Actual H2'!T366*Parameters!$C$28,IF(Control!$C$16="Medium (350 bar)",'Actual H2'!T366*Parameters!$C$27,IF(Control!$C$16="High (700 bar)",'Actual H2'!T366*Parameters!$C$26,0))))</f>
        <v>56.603773584905667</v>
      </c>
      <c r="U366" s="12">
        <f>IF(Control!$C$16="None",Parameters!$C$29,IF(Control!$C$16="Low (100 bar)",'Actual H2'!U366*Parameters!$C$28,IF(Control!$C$16="Medium (350 bar)",'Actual H2'!U366*Parameters!$C$27,IF(Control!$C$16="High (700 bar)",'Actual H2'!U366*Parameters!$C$26,0))))</f>
        <v>56.323018867924539</v>
      </c>
      <c r="V366" s="12">
        <f>IF(Control!$C$16="None",Parameters!$C$29,IF(Control!$C$16="Low (100 bar)",'Actual H2'!V366*Parameters!$C$28,IF(Control!$C$16="Medium (350 bar)",'Actual H2'!V366*Parameters!$C$27,IF(Control!$C$16="High (700 bar)",'Actual H2'!V366*Parameters!$C$26,0))))</f>
        <v>55.20905660377359</v>
      </c>
      <c r="W366" s="12">
        <f>IF(Control!$C$16="None",Parameters!$C$29,IF(Control!$C$16="Low (100 bar)",'Actual H2'!W366*Parameters!$C$28,IF(Control!$C$16="Medium (350 bar)",'Actual H2'!W366*Parameters!$C$27,IF(Control!$C$16="High (700 bar)",'Actual H2'!W366*Parameters!$C$26,0))))</f>
        <v>53.334339622641515</v>
      </c>
      <c r="X366" s="12">
        <f>IF(Control!$C$16="None",Parameters!$C$29,IF(Control!$C$16="Low (100 bar)",'Actual H2'!X366*Parameters!$C$28,IF(Control!$C$16="Medium (350 bar)",'Actual H2'!X366*Parameters!$C$27,IF(Control!$C$16="High (700 bar)",'Actual H2'!X366*Parameters!$C$26,0))))</f>
        <v>49.612075471698105</v>
      </c>
      <c r="Y366" s="12">
        <f>IF(Control!$C$16="None",Parameters!$C$29,IF(Control!$C$16="Low (100 bar)",'Actual H2'!Y366*Parameters!$C$28,IF(Control!$C$16="Medium (350 bar)",'Actual H2'!Y366*Parameters!$C$27,IF(Control!$C$16="High (700 bar)",'Actual H2'!Y366*Parameters!$C$26,0))))</f>
        <v>40.809056603773584</v>
      </c>
      <c r="Z366" s="12">
        <f>IF(Control!$C$16="None",Parameters!$C$29,IF(Control!$C$16="Low (100 bar)",'Actual H2'!Z366*Parameters!$C$28,IF(Control!$C$16="Medium (350 bar)",'Actual H2'!Z366*Parameters!$C$27,IF(Control!$C$16="High (700 bar)",'Actual H2'!Z366*Parameters!$C$26,0))))</f>
        <v>35.139622641509433</v>
      </c>
      <c r="AB366" s="7">
        <f t="shared" si="5"/>
        <v>1306.1750943396228</v>
      </c>
    </row>
    <row r="367" spans="2:28" x14ac:dyDescent="0.2">
      <c r="B367" s="6">
        <v>44561</v>
      </c>
      <c r="C367" s="12">
        <f>IF(Control!$C$16="None",Parameters!$C$29,IF(Control!$C$16="Low (100 bar)",'Actual H2'!C367*Parameters!$C$28,IF(Control!$C$16="Medium (350 bar)",'Actual H2'!C367*Parameters!$C$27,IF(Control!$C$16="High (700 bar)",'Actual H2'!C367*Parameters!$C$26,0))))</f>
        <v>35.846037735849059</v>
      </c>
      <c r="D367" s="12">
        <f>IF(Control!$C$16="None",Parameters!$C$29,IF(Control!$C$16="Low (100 bar)",'Actual H2'!D367*Parameters!$C$28,IF(Control!$C$16="Medium (350 bar)",'Actual H2'!D367*Parameters!$C$27,IF(Control!$C$16="High (700 bar)",'Actual H2'!D367*Parameters!$C$26,0))))</f>
        <v>32.938867924528296</v>
      </c>
      <c r="E367" s="12">
        <f>IF(Control!$C$16="None",Parameters!$C$29,IF(Control!$C$16="Low (100 bar)",'Actual H2'!E367*Parameters!$C$28,IF(Control!$C$16="Medium (350 bar)",'Actual H2'!E367*Parameters!$C$27,IF(Control!$C$16="High (700 bar)",'Actual H2'!E367*Parameters!$C$26,0))))</f>
        <v>35.846037735849059</v>
      </c>
      <c r="F367" s="12">
        <f>IF(Control!$C$16="None",Parameters!$C$29,IF(Control!$C$16="Low (100 bar)",'Actual H2'!F367*Parameters!$C$28,IF(Control!$C$16="Medium (350 bar)",'Actual H2'!F367*Parameters!$C$27,IF(Control!$C$16="High (700 bar)",'Actual H2'!F367*Parameters!$C$26,0))))</f>
        <v>35.139622641509433</v>
      </c>
      <c r="G367" s="12">
        <f>IF(Control!$C$16="None",Parameters!$C$29,IF(Control!$C$16="Low (100 bar)",'Actual H2'!G367*Parameters!$C$28,IF(Control!$C$16="Medium (350 bar)",'Actual H2'!G367*Parameters!$C$27,IF(Control!$C$16="High (700 bar)",'Actual H2'!G367*Parameters!$C$26,0))))</f>
        <v>32.938867924528296</v>
      </c>
      <c r="H367" s="12">
        <f>IF(Control!$C$16="None",Parameters!$C$29,IF(Control!$C$16="Low (100 bar)",'Actual H2'!H367*Parameters!$C$28,IF(Control!$C$16="Medium (350 bar)",'Actual H2'!H367*Parameters!$C$27,IF(Control!$C$16="High (700 bar)",'Actual H2'!H367*Parameters!$C$26,0))))</f>
        <v>26.916226415094343</v>
      </c>
      <c r="I367" s="12">
        <f>IF(Control!$C$16="None",Parameters!$C$29,IF(Control!$C$16="Low (100 bar)",'Actual H2'!I367*Parameters!$C$28,IF(Control!$C$16="Medium (350 bar)",'Actual H2'!I367*Parameters!$C$27,IF(Control!$C$16="High (700 bar)",'Actual H2'!I367*Parameters!$C$26,0))))</f>
        <v>21.554716981132074</v>
      </c>
      <c r="J367" s="12">
        <f>IF(Control!$C$16="None",Parameters!$C$29,IF(Control!$C$16="Low (100 bar)",'Actual H2'!J367*Parameters!$C$28,IF(Control!$C$16="Medium (350 bar)",'Actual H2'!J367*Parameters!$C$27,IF(Control!$C$16="High (700 bar)",'Actual H2'!J367*Parameters!$C$26,0))))</f>
        <v>17.769056603773585</v>
      </c>
      <c r="K367" s="12">
        <f>IF(Control!$C$16="None",Parameters!$C$29,IF(Control!$C$16="Low (100 bar)",'Actual H2'!K367*Parameters!$C$28,IF(Control!$C$16="Medium (350 bar)",'Actual H2'!K367*Parameters!$C$27,IF(Control!$C$16="High (700 bar)",'Actual H2'!K367*Parameters!$C$26,0))))</f>
        <v>15.16528301886793</v>
      </c>
      <c r="L367" s="12">
        <f>IF(Control!$C$16="None",Parameters!$C$29,IF(Control!$C$16="Low (100 bar)",'Actual H2'!L367*Parameters!$C$28,IF(Control!$C$16="Medium (350 bar)",'Actual H2'!L367*Parameters!$C$27,IF(Control!$C$16="High (700 bar)",'Actual H2'!L367*Parameters!$C$26,0))))</f>
        <v>12.067924528301885</v>
      </c>
      <c r="M367" s="12">
        <f>IF(Control!$C$16="None",Parameters!$C$29,IF(Control!$C$16="Low (100 bar)",'Actual H2'!M367*Parameters!$C$28,IF(Control!$C$16="Medium (350 bar)",'Actual H2'!M367*Parameters!$C$27,IF(Control!$C$16="High (700 bar)",'Actual H2'!M367*Parameters!$C$26,0))))</f>
        <v>9.4596226415094335</v>
      </c>
      <c r="N367" s="12">
        <f>IF(Control!$C$16="None",Parameters!$C$29,IF(Control!$C$16="Low (100 bar)",'Actual H2'!N367*Parameters!$C$28,IF(Control!$C$16="Medium (350 bar)",'Actual H2'!N367*Parameters!$C$27,IF(Control!$C$16="High (700 bar)",'Actual H2'!N367*Parameters!$C$26,0))))</f>
        <v>8.2641509433962259</v>
      </c>
      <c r="O367" s="12">
        <f>IF(Control!$C$16="None",Parameters!$C$29,IF(Control!$C$16="Low (100 bar)",'Actual H2'!O367*Parameters!$C$28,IF(Control!$C$16="Medium (350 bar)",'Actual H2'!O367*Parameters!$C$27,IF(Control!$C$16="High (700 bar)",'Actual H2'!O367*Parameters!$C$26,0))))</f>
        <v>8.2641509433962259</v>
      </c>
      <c r="P367" s="12">
        <f>IF(Control!$C$16="None",Parameters!$C$29,IF(Control!$C$16="Low (100 bar)",'Actual H2'!P367*Parameters!$C$28,IF(Control!$C$16="Medium (350 bar)",'Actual H2'!P367*Parameters!$C$27,IF(Control!$C$16="High (700 bar)",'Actual H2'!P367*Parameters!$C$26,0))))</f>
        <v>4.3154716981132077</v>
      </c>
      <c r="Q367" s="12">
        <f>IF(Control!$C$16="None",Parameters!$C$29,IF(Control!$C$16="Low (100 bar)",'Actual H2'!Q367*Parameters!$C$28,IF(Control!$C$16="Medium (350 bar)",'Actual H2'!Q367*Parameters!$C$27,IF(Control!$C$16="High (700 bar)",'Actual H2'!Q367*Parameters!$C$26,0))))</f>
        <v>2.3864150943396227</v>
      </c>
      <c r="R367" s="12">
        <f>IF(Control!$C$16="None",Parameters!$C$29,IF(Control!$C$16="Low (100 bar)",'Actual H2'!R367*Parameters!$C$28,IF(Control!$C$16="Medium (350 bar)",'Actual H2'!R367*Parameters!$C$27,IF(Control!$C$16="High (700 bar)",'Actual H2'!R367*Parameters!$C$26,0))))</f>
        <v>1.4354716981132074</v>
      </c>
      <c r="S367" s="12">
        <f>IF(Control!$C$16="None",Parameters!$C$29,IF(Control!$C$16="Low (100 bar)",'Actual H2'!S367*Parameters!$C$28,IF(Control!$C$16="Medium (350 bar)",'Actual H2'!S367*Parameters!$C$27,IF(Control!$C$16="High (700 bar)",'Actual H2'!S367*Parameters!$C$26,0))))</f>
        <v>2.3864150943396227</v>
      </c>
      <c r="T367" s="12">
        <f>IF(Control!$C$16="None",Parameters!$C$29,IF(Control!$C$16="Low (100 bar)",'Actual H2'!T367*Parameters!$C$28,IF(Control!$C$16="Medium (350 bar)",'Actual H2'!T367*Parameters!$C$27,IF(Control!$C$16="High (700 bar)",'Actual H2'!T367*Parameters!$C$26,0))))</f>
        <v>2.3864150943396227</v>
      </c>
      <c r="U367" s="12">
        <f>IF(Control!$C$16="None",Parameters!$C$29,IF(Control!$C$16="Low (100 bar)",'Actual H2'!U367*Parameters!$C$28,IF(Control!$C$16="Medium (350 bar)",'Actual H2'!U367*Parameters!$C$27,IF(Control!$C$16="High (700 bar)",'Actual H2'!U367*Parameters!$C$26,0))))</f>
        <v>5.6467924528301889</v>
      </c>
      <c r="V367" s="12">
        <f>IF(Control!$C$16="None",Parameters!$C$29,IF(Control!$C$16="Low (100 bar)",'Actual H2'!V367*Parameters!$C$28,IF(Control!$C$16="Medium (350 bar)",'Actual H2'!V367*Parameters!$C$27,IF(Control!$C$16="High (700 bar)",'Actual H2'!V367*Parameters!$C$26,0))))</f>
        <v>7.1773584905660375</v>
      </c>
      <c r="W367" s="12">
        <f>IF(Control!$C$16="None",Parameters!$C$29,IF(Control!$C$16="Low (100 bar)",'Actual H2'!W367*Parameters!$C$28,IF(Control!$C$16="Medium (350 bar)",'Actual H2'!W367*Parameters!$C$27,IF(Control!$C$16="High (700 bar)",'Actual H2'!W367*Parameters!$C$26,0))))</f>
        <v>7.1773584905660375</v>
      </c>
      <c r="X367" s="12">
        <f>IF(Control!$C$16="None",Parameters!$C$29,IF(Control!$C$16="Low (100 bar)",'Actual H2'!X367*Parameters!$C$28,IF(Control!$C$16="Medium (350 bar)",'Actual H2'!X367*Parameters!$C$27,IF(Control!$C$16="High (700 bar)",'Actual H2'!X367*Parameters!$C$26,0))))</f>
        <v>9.4596226415094335</v>
      </c>
      <c r="Y367" s="12">
        <f>IF(Control!$C$16="None",Parameters!$C$29,IF(Control!$C$16="Low (100 bar)",'Actual H2'!Y367*Parameters!$C$28,IF(Control!$C$16="Medium (350 bar)",'Actual H2'!Y367*Parameters!$C$27,IF(Control!$C$16="High (700 bar)",'Actual H2'!Y367*Parameters!$C$26,0))))</f>
        <v>12.067924528301885</v>
      </c>
      <c r="Z367" s="12">
        <f>IF(Control!$C$16="None",Parameters!$C$29,IF(Control!$C$16="Low (100 bar)",'Actual H2'!Z367*Parameters!$C$28,IF(Control!$C$16="Medium (350 bar)",'Actual H2'!Z367*Parameters!$C$27,IF(Control!$C$16="High (700 bar)",'Actual H2'!Z367*Parameters!$C$26,0))))</f>
        <v>15.939622641509436</v>
      </c>
      <c r="AB367" s="7">
        <f t="shared" si="5"/>
        <v>362.54943396226412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</vt:i4>
      </vt:variant>
    </vt:vector>
  </HeadingPairs>
  <TitlesOfParts>
    <vt:vector size="23" baseType="lpstr">
      <vt:lpstr>Control</vt:lpstr>
      <vt:lpstr>Sheet1</vt:lpstr>
      <vt:lpstr>Comparisons</vt:lpstr>
      <vt:lpstr>Visual</vt:lpstr>
      <vt:lpstr>Selection</vt:lpstr>
      <vt:lpstr>Parameters</vt:lpstr>
      <vt:lpstr>Costs</vt:lpstr>
      <vt:lpstr>Cash flow</vt:lpstr>
      <vt:lpstr>Solar 1MW</vt:lpstr>
      <vt:lpstr>Wind 1MW</vt:lpstr>
      <vt:lpstr>Grid 1MW</vt:lpstr>
      <vt:lpstr>Solar scaled</vt:lpstr>
      <vt:lpstr>Wind scaled</vt:lpstr>
      <vt:lpstr>Grid scaled</vt:lpstr>
      <vt:lpstr>Total power</vt:lpstr>
      <vt:lpstr>Theoretical H2</vt:lpstr>
      <vt:lpstr>Actual H2</vt:lpstr>
      <vt:lpstr>Water demand</vt:lpstr>
      <vt:lpstr>Water purification electrical</vt:lpstr>
      <vt:lpstr>Compression electrical</vt:lpstr>
      <vt:lpstr>Control!Print_Area</vt:lpstr>
      <vt:lpstr>Sheet1!Print_Area</vt:lpstr>
      <vt:lpstr>Visual!Print_Area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Charlie Newbold</cp:lastModifiedBy>
  <cp:lastPrinted>2023-05-31T14:49:23Z</cp:lastPrinted>
  <dcterms:created xsi:type="dcterms:W3CDTF">2023-05-02T11:16:04Z</dcterms:created>
  <dcterms:modified xsi:type="dcterms:W3CDTF">2026-02-25T16:28:12Z</dcterms:modified>
</cp:coreProperties>
</file>